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aSSQ\a余数和折线图\"/>
    </mc:Choice>
  </mc:AlternateContent>
  <xr:revisionPtr revIDLastSave="0" documentId="13_ncr:1_{2A6E299D-F1D7-4D6F-B6C4-104D46F5878B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data" sheetId="4" r:id="rId1"/>
    <sheet name="空位" sheetId="8" r:id="rId2"/>
    <sheet name="Sheet1" sheetId="10" r:id="rId3"/>
    <sheet name="Sheet2" sheetId="11" r:id="rId4"/>
  </sheets>
  <definedNames>
    <definedName name="_xlnm._FilterDatabase" localSheetId="0" hidden="1">data!#REF!</definedName>
    <definedName name="WData3D_All" localSheetId="0">data!$A$3:$AC$1050</definedName>
    <definedName name="WData3D_All_1" localSheetId="0">data!$A$3:$AC$1080</definedName>
    <definedName name="WData3D_All_10" localSheetId="0">data!$A$3:$AC$1929</definedName>
    <definedName name="WData3D_All_11" localSheetId="0">data!$A$3:$AC$2050</definedName>
    <definedName name="WData3D_All_12" localSheetId="0">data!$A$3:$AC$2059</definedName>
    <definedName name="WData3D_All_13" localSheetId="0">data!$A$3:$AC$2061</definedName>
    <definedName name="WData3D_All_14" localSheetId="0">data!$A$3:$AC$2065</definedName>
    <definedName name="WData3D_All_15" localSheetId="0">data!$A$3:$AC$2521</definedName>
    <definedName name="WData3D_All_16" localSheetId="0">data!$A$3:$AC$2937</definedName>
    <definedName name="WData3D_All_17" localSheetId="0">data!$A$3:$AC$2938</definedName>
    <definedName name="WData3D_All_18" localSheetId="0">data!$A$3:$AC$2939</definedName>
    <definedName name="WData3D_All_19" localSheetId="0">data!$A$3:$AC$2940</definedName>
    <definedName name="WData3D_All_2" localSheetId="0">data!$A$3:$AC$1103</definedName>
    <definedName name="WData3D_All_20" localSheetId="0">data!$A$3:$AC$2941</definedName>
    <definedName name="WData3D_All_21" localSheetId="0">data!$A$3:$AC$2942</definedName>
    <definedName name="WData3D_All_22" localSheetId="0">data!$A$3:$AC$2943</definedName>
    <definedName name="WData3D_All_23" localSheetId="0">data!$A$3:$AC$2944</definedName>
    <definedName name="WData3D_All_24" localSheetId="0">data!$A$3:$AC$2945</definedName>
    <definedName name="WData3D_All_25" localSheetId="0">data!$A$3:$AC$2946</definedName>
    <definedName name="WData3D_All_26" localSheetId="0">data!$A$3:$AC$2947</definedName>
    <definedName name="WData3D_All_27" localSheetId="0">data!$A$3:$AC$2948</definedName>
    <definedName name="WData3D_All_28" localSheetId="0">data!$A$3:$AC$2949</definedName>
    <definedName name="WData3D_All_29" localSheetId="0">data!$A$3:$AC$2950</definedName>
    <definedName name="WData3D_All_3" localSheetId="0">data!$A$3:$AC$1127</definedName>
    <definedName name="WData3D_All_30" localSheetId="0">data!$A$3:$AC$2950</definedName>
    <definedName name="WData3D_All_31" localSheetId="0">data!$A$3:$AC$2951</definedName>
    <definedName name="WData3D_All_32" localSheetId="0">data!$A$3:$AC$2952</definedName>
    <definedName name="WData3D_All_33" localSheetId="0">data!$A$3:$AC$2953</definedName>
    <definedName name="WData3D_All_34" localSheetId="0">data!$A$3:$AC$2954</definedName>
    <definedName name="WData3D_All_35" localSheetId="0">data!$A$3:$AC$2955</definedName>
    <definedName name="WData3D_All_36" localSheetId="0">data!$A$3:$AC$2955</definedName>
    <definedName name="WData3D_All_37" localSheetId="0">data!$A$3:$AC$2956</definedName>
    <definedName name="WData3D_All_38" localSheetId="0">data!$A$3:$AC$2957</definedName>
    <definedName name="WData3D_All_39" localSheetId="0">data!$A$3:$AC$2958</definedName>
    <definedName name="WData3D_All_4" localSheetId="0">data!$A$3:$AC$1151</definedName>
    <definedName name="WData3D_All_40" localSheetId="0">data!$A$3:$AC$2959</definedName>
    <definedName name="WData3D_All_5" localSheetId="0">data!$A$3:$AC$1156</definedName>
    <definedName name="WData3D_All_6" localSheetId="0">data!$A$3:$AC$1483</definedName>
    <definedName name="WData3D_All_7" localSheetId="0">data!$A$3:$AC$1490</definedName>
    <definedName name="WData3D_All_8" localSheetId="0">data!$A$3:$AC$1593</definedName>
    <definedName name="WData3D_All_9" localSheetId="0">data!$A$3:$AC$1608</definedName>
  </definedNames>
  <calcPr calcId="181029"/>
</workbook>
</file>

<file path=xl/calcChain.xml><?xml version="1.0" encoding="utf-8"?>
<calcChain xmlns="http://schemas.openxmlformats.org/spreadsheetml/2006/main">
  <c r="AT27" i="11" l="1"/>
  <c r="BY2375" i="8"/>
  <c r="BZ2375" i="8"/>
  <c r="CA2375" i="8"/>
  <c r="CB2375" i="8"/>
  <c r="BY2376" i="8"/>
  <c r="BZ2376" i="8"/>
  <c r="CA2376" i="8"/>
  <c r="CB2376" i="8"/>
  <c r="BY2377" i="8"/>
  <c r="BZ2377" i="8"/>
  <c r="CA2377" i="8"/>
  <c r="CB2377" i="8"/>
  <c r="BY2378" i="8"/>
  <c r="BZ2378" i="8"/>
  <c r="CA2378" i="8"/>
  <c r="CB2378" i="8"/>
  <c r="BY2379" i="8"/>
  <c r="BZ2379" i="8"/>
  <c r="CA2379" i="8"/>
  <c r="CB2379" i="8"/>
  <c r="BY2380" i="8"/>
  <c r="BZ2380" i="8"/>
  <c r="CA2380" i="8"/>
  <c r="CB2380" i="8"/>
  <c r="BY2381" i="8"/>
  <c r="BZ2381" i="8"/>
  <c r="CA2381" i="8"/>
  <c r="CB2381" i="8"/>
  <c r="BY2382" i="8"/>
  <c r="BZ2382" i="8"/>
  <c r="CA2382" i="8"/>
  <c r="CB2382" i="8"/>
  <c r="BY2383" i="8"/>
  <c r="BZ2383" i="8"/>
  <c r="CA2383" i="8"/>
  <c r="CB2383" i="8"/>
  <c r="BY2384" i="8"/>
  <c r="BZ2384" i="8"/>
  <c r="CA2384" i="8"/>
  <c r="CB2384" i="8"/>
  <c r="BY2385" i="8"/>
  <c r="BZ2385" i="8"/>
  <c r="CA2385" i="8"/>
  <c r="CB2385" i="8"/>
  <c r="BY2386" i="8"/>
  <c r="BZ2386" i="8"/>
  <c r="CA2386" i="8"/>
  <c r="CB2386" i="8"/>
  <c r="BY2387" i="8"/>
  <c r="BZ2387" i="8"/>
  <c r="CA2387" i="8"/>
  <c r="CB2387" i="8"/>
  <c r="BY2388" i="8"/>
  <c r="BZ2388" i="8"/>
  <c r="CA2388" i="8"/>
  <c r="CB2388" i="8"/>
  <c r="BY2389" i="8"/>
  <c r="BZ2389" i="8"/>
  <c r="CA2389" i="8"/>
  <c r="CB2389" i="8"/>
  <c r="BY2390" i="8"/>
  <c r="BZ2390" i="8"/>
  <c r="CA2390" i="8"/>
  <c r="CB2390" i="8"/>
  <c r="BY2391" i="8"/>
  <c r="BZ2391" i="8"/>
  <c r="CA2391" i="8"/>
  <c r="CB2391" i="8"/>
  <c r="BY2392" i="8"/>
  <c r="BZ2392" i="8"/>
  <c r="CA2392" i="8"/>
  <c r="CB2392" i="8"/>
  <c r="BY2393" i="8"/>
  <c r="BZ2393" i="8"/>
  <c r="CA2393" i="8"/>
  <c r="CB2393" i="8"/>
  <c r="BY2394" i="8"/>
  <c r="BZ2394" i="8"/>
  <c r="CA2394" i="8"/>
  <c r="CB2394" i="8"/>
  <c r="BY2395" i="8"/>
  <c r="BZ2395" i="8"/>
  <c r="CA2395" i="8"/>
  <c r="CB2395" i="8"/>
  <c r="BY2396" i="8"/>
  <c r="BZ2396" i="8"/>
  <c r="CA2396" i="8"/>
  <c r="CB2396" i="8"/>
  <c r="BY2397" i="8"/>
  <c r="BZ2397" i="8"/>
  <c r="CA2397" i="8"/>
  <c r="CB2397" i="8"/>
  <c r="BY2398" i="8"/>
  <c r="BZ2398" i="8"/>
  <c r="CA2398" i="8"/>
  <c r="CB2398" i="8"/>
  <c r="BY2399" i="8"/>
  <c r="BZ2399" i="8"/>
  <c r="CA2399" i="8"/>
  <c r="CB2399" i="8"/>
  <c r="BY2400" i="8"/>
  <c r="BZ2400" i="8"/>
  <c r="CA2400" i="8"/>
  <c r="CB2400" i="8"/>
  <c r="BY2401" i="8"/>
  <c r="BZ2401" i="8"/>
  <c r="CA2401" i="8"/>
  <c r="CB2401" i="8"/>
  <c r="BY2402" i="8"/>
  <c r="BZ2402" i="8"/>
  <c r="CA2402" i="8"/>
  <c r="CB2402" i="8"/>
  <c r="BY2403" i="8"/>
  <c r="BZ2403" i="8"/>
  <c r="CA2403" i="8"/>
  <c r="CB2403" i="8"/>
  <c r="BY2404" i="8"/>
  <c r="BZ2404" i="8"/>
  <c r="CA2404" i="8"/>
  <c r="CB2404" i="8"/>
  <c r="BY2405" i="8"/>
  <c r="BZ2405" i="8"/>
  <c r="CA2405" i="8"/>
  <c r="CB2405" i="8"/>
  <c r="BY2406" i="8"/>
  <c r="BZ2406" i="8"/>
  <c r="CA2406" i="8"/>
  <c r="CB2406" i="8"/>
  <c r="BY2407" i="8"/>
  <c r="BZ2407" i="8"/>
  <c r="CA2407" i="8"/>
  <c r="CB2407" i="8"/>
  <c r="BY2408" i="8"/>
  <c r="BZ2408" i="8"/>
  <c r="CA2408" i="8"/>
  <c r="CB2408" i="8"/>
  <c r="BY2409" i="8"/>
  <c r="BZ2409" i="8"/>
  <c r="CA2409" i="8"/>
  <c r="CB2409" i="8"/>
  <c r="BY2410" i="8"/>
  <c r="BZ2410" i="8"/>
  <c r="CA2410" i="8"/>
  <c r="CB2410" i="8"/>
  <c r="BY2411" i="8"/>
  <c r="BZ2411" i="8"/>
  <c r="CA2411" i="8"/>
  <c r="CB2411" i="8"/>
  <c r="BY2412" i="8"/>
  <c r="BZ2412" i="8"/>
  <c r="CA2412" i="8"/>
  <c r="CB2412" i="8"/>
  <c r="BY2413" i="8"/>
  <c r="BZ2413" i="8"/>
  <c r="CA2413" i="8"/>
  <c r="CB2413" i="8"/>
  <c r="BY2414" i="8"/>
  <c r="BZ2414" i="8"/>
  <c r="CA2414" i="8"/>
  <c r="CB2414" i="8"/>
  <c r="BY2415" i="8"/>
  <c r="BZ2415" i="8"/>
  <c r="CA2415" i="8"/>
  <c r="CB2415" i="8"/>
  <c r="BY2416" i="8"/>
  <c r="BZ2416" i="8"/>
  <c r="CA2416" i="8"/>
  <c r="CB2416" i="8"/>
  <c r="BY2417" i="8"/>
  <c r="BZ2417" i="8"/>
  <c r="CA2417" i="8"/>
  <c r="CB2417" i="8"/>
  <c r="BY2418" i="8"/>
  <c r="BZ2418" i="8"/>
  <c r="CA2418" i="8"/>
  <c r="CB2418" i="8"/>
  <c r="BY2419" i="8"/>
  <c r="BZ2419" i="8"/>
  <c r="CA2419" i="8"/>
  <c r="CB2419" i="8"/>
  <c r="BY2420" i="8"/>
  <c r="BZ2420" i="8"/>
  <c r="CA2420" i="8"/>
  <c r="CB2420" i="8"/>
  <c r="BY2421" i="8"/>
  <c r="BZ2421" i="8"/>
  <c r="CA2421" i="8"/>
  <c r="CB2421" i="8"/>
  <c r="BY2422" i="8"/>
  <c r="BZ2422" i="8"/>
  <c r="CA2422" i="8"/>
  <c r="CB2422" i="8"/>
  <c r="BY2423" i="8"/>
  <c r="BZ2423" i="8"/>
  <c r="CA2423" i="8"/>
  <c r="CB2423" i="8"/>
  <c r="BY2424" i="8"/>
  <c r="BZ2424" i="8"/>
  <c r="CA2424" i="8"/>
  <c r="CB2424" i="8"/>
  <c r="BY2425" i="8"/>
  <c r="BZ2425" i="8"/>
  <c r="CA2425" i="8"/>
  <c r="CB2425" i="8"/>
  <c r="BY2426" i="8"/>
  <c r="BZ2426" i="8"/>
  <c r="CA2426" i="8"/>
  <c r="CB2426" i="8"/>
  <c r="BY2427" i="8"/>
  <c r="BZ2427" i="8"/>
  <c r="CA2427" i="8"/>
  <c r="CB2427" i="8"/>
  <c r="BY2428" i="8"/>
  <c r="BZ2428" i="8"/>
  <c r="CA2428" i="8"/>
  <c r="CB2428" i="8"/>
  <c r="BY2429" i="8"/>
  <c r="BZ2429" i="8"/>
  <c r="CA2429" i="8"/>
  <c r="CB2429" i="8"/>
  <c r="BY2430" i="8"/>
  <c r="BZ2430" i="8"/>
  <c r="CA2430" i="8"/>
  <c r="CB2430" i="8"/>
  <c r="BY2431" i="8"/>
  <c r="BZ2431" i="8"/>
  <c r="CA2431" i="8"/>
  <c r="CB2431" i="8"/>
  <c r="BY2432" i="8"/>
  <c r="BZ2432" i="8"/>
  <c r="CA2432" i="8"/>
  <c r="CB2432" i="8"/>
  <c r="BY2433" i="8"/>
  <c r="BZ2433" i="8"/>
  <c r="CA2433" i="8"/>
  <c r="CB2433" i="8"/>
  <c r="BY2434" i="8"/>
  <c r="BZ2434" i="8"/>
  <c r="CA2434" i="8"/>
  <c r="CB2434" i="8"/>
  <c r="BY2435" i="8"/>
  <c r="BZ2435" i="8"/>
  <c r="CA2435" i="8"/>
  <c r="CB2435" i="8"/>
  <c r="BY2436" i="8"/>
  <c r="BZ2436" i="8"/>
  <c r="CA2436" i="8"/>
  <c r="CB2436" i="8"/>
  <c r="BY2437" i="8"/>
  <c r="BZ2437" i="8"/>
  <c r="CA2437" i="8"/>
  <c r="CB2437" i="8"/>
  <c r="BY2438" i="8"/>
  <c r="BZ2438" i="8"/>
  <c r="CA2438" i="8"/>
  <c r="CB2438" i="8"/>
  <c r="BY2439" i="8"/>
  <c r="BZ2439" i="8"/>
  <c r="CA2439" i="8"/>
  <c r="CB2439" i="8"/>
  <c r="BY2440" i="8"/>
  <c r="BZ2440" i="8"/>
  <c r="CA2440" i="8"/>
  <c r="CB2440" i="8"/>
  <c r="BY2441" i="8"/>
  <c r="BZ2441" i="8"/>
  <c r="CA2441" i="8"/>
  <c r="CB2441" i="8"/>
  <c r="BY2442" i="8"/>
  <c r="BZ2442" i="8"/>
  <c r="CA2442" i="8"/>
  <c r="CB2442" i="8"/>
  <c r="BY2443" i="8"/>
  <c r="BZ2443" i="8"/>
  <c r="CA2443" i="8"/>
  <c r="CB2443" i="8"/>
  <c r="BY2444" i="8"/>
  <c r="BZ2444" i="8"/>
  <c r="CA2444" i="8"/>
  <c r="CB2444" i="8"/>
  <c r="BY2445" i="8"/>
  <c r="BZ2445" i="8"/>
  <c r="CA2445" i="8"/>
  <c r="CB2445" i="8"/>
  <c r="BY2446" i="8"/>
  <c r="BZ2446" i="8"/>
  <c r="CA2446" i="8"/>
  <c r="CB2446" i="8"/>
  <c r="BY2447" i="8"/>
  <c r="BZ2447" i="8"/>
  <c r="CA2447" i="8"/>
  <c r="CB2447" i="8"/>
  <c r="BY2448" i="8"/>
  <c r="BZ2448" i="8"/>
  <c r="CA2448" i="8"/>
  <c r="CB2448" i="8"/>
  <c r="BY2449" i="8"/>
  <c r="BZ2449" i="8"/>
  <c r="CA2449" i="8"/>
  <c r="CB2449" i="8"/>
  <c r="BY2450" i="8"/>
  <c r="BZ2450" i="8"/>
  <c r="CA2450" i="8"/>
  <c r="CB2450" i="8"/>
  <c r="BY2451" i="8"/>
  <c r="BZ2451" i="8"/>
  <c r="CA2451" i="8"/>
  <c r="CB2451" i="8"/>
  <c r="BY2452" i="8"/>
  <c r="BZ2452" i="8"/>
  <c r="CA2452" i="8"/>
  <c r="CB2452" i="8"/>
  <c r="BY2453" i="8"/>
  <c r="BZ2453" i="8"/>
  <c r="CA2453" i="8"/>
  <c r="CB2453" i="8"/>
  <c r="BY2454" i="8"/>
  <c r="BZ2454" i="8"/>
  <c r="CA2454" i="8"/>
  <c r="CB2454" i="8"/>
  <c r="BY2455" i="8"/>
  <c r="BZ2455" i="8"/>
  <c r="CA2455" i="8"/>
  <c r="CB2455" i="8"/>
  <c r="BY2456" i="8"/>
  <c r="BZ2456" i="8"/>
  <c r="CA2456" i="8"/>
  <c r="CB2456" i="8"/>
  <c r="BY2457" i="8"/>
  <c r="BZ2457" i="8"/>
  <c r="CA2457" i="8"/>
  <c r="CB2457" i="8"/>
  <c r="BY2458" i="8"/>
  <c r="BZ2458" i="8"/>
  <c r="CA2458" i="8"/>
  <c r="CB2458" i="8"/>
  <c r="BY2459" i="8"/>
  <c r="BZ2459" i="8"/>
  <c r="CA2459" i="8"/>
  <c r="CB2459" i="8"/>
  <c r="BY2460" i="8"/>
  <c r="BZ2460" i="8"/>
  <c r="CA2460" i="8"/>
  <c r="CB2460" i="8"/>
  <c r="BY2461" i="8"/>
  <c r="BZ2461" i="8"/>
  <c r="CA2461" i="8"/>
  <c r="CB2461" i="8"/>
  <c r="BY2462" i="8"/>
  <c r="BZ2462" i="8"/>
  <c r="CA2462" i="8"/>
  <c r="CB2462" i="8"/>
  <c r="BY2463" i="8"/>
  <c r="BZ2463" i="8"/>
  <c r="CA2463" i="8"/>
  <c r="CB2463" i="8"/>
  <c r="BY2464" i="8"/>
  <c r="BZ2464" i="8"/>
  <c r="CA2464" i="8"/>
  <c r="CB2464" i="8"/>
  <c r="BY2465" i="8"/>
  <c r="BZ2465" i="8"/>
  <c r="CA2465" i="8"/>
  <c r="CB2465" i="8"/>
  <c r="BY2466" i="8"/>
  <c r="BZ2466" i="8"/>
  <c r="CA2466" i="8"/>
  <c r="CB2466" i="8"/>
  <c r="BY2467" i="8"/>
  <c r="BZ2467" i="8"/>
  <c r="CA2467" i="8"/>
  <c r="CB2467" i="8"/>
  <c r="BY2468" i="8"/>
  <c r="BZ2468" i="8"/>
  <c r="CA2468" i="8"/>
  <c r="CB2468" i="8"/>
  <c r="BY2469" i="8"/>
  <c r="BZ2469" i="8"/>
  <c r="CA2469" i="8"/>
  <c r="CB2469" i="8"/>
  <c r="BY2470" i="8"/>
  <c r="BZ2470" i="8"/>
  <c r="CA2470" i="8"/>
  <c r="CB2470" i="8"/>
  <c r="BY2471" i="8"/>
  <c r="BZ2471" i="8"/>
  <c r="CA2471" i="8"/>
  <c r="CB2471" i="8"/>
  <c r="BY2472" i="8"/>
  <c r="BZ2472" i="8"/>
  <c r="CA2472" i="8"/>
  <c r="CB2472" i="8"/>
  <c r="BY2473" i="8"/>
  <c r="BZ2473" i="8"/>
  <c r="CA2473" i="8"/>
  <c r="CB2473" i="8"/>
  <c r="BY2474" i="8"/>
  <c r="BZ2474" i="8"/>
  <c r="CA2474" i="8"/>
  <c r="CB2474" i="8"/>
  <c r="BY2475" i="8"/>
  <c r="BZ2475" i="8"/>
  <c r="CA2475" i="8"/>
  <c r="CB2475" i="8"/>
  <c r="BY2476" i="8"/>
  <c r="BZ2476" i="8"/>
  <c r="CA2476" i="8"/>
  <c r="CB2476" i="8"/>
  <c r="BY2477" i="8"/>
  <c r="BZ2477" i="8"/>
  <c r="CA2477" i="8"/>
  <c r="CB2477" i="8"/>
  <c r="BY2478" i="8"/>
  <c r="BZ2478" i="8"/>
  <c r="CA2478" i="8"/>
  <c r="CB2478" i="8"/>
  <c r="BY2479" i="8"/>
  <c r="BZ2479" i="8"/>
  <c r="CA2479" i="8"/>
  <c r="CB2479" i="8"/>
  <c r="BY2480" i="8"/>
  <c r="BZ2480" i="8"/>
  <c r="CA2480" i="8"/>
  <c r="CB2480" i="8"/>
  <c r="BY2481" i="8"/>
  <c r="BZ2481" i="8"/>
  <c r="CA2481" i="8"/>
  <c r="CB2481" i="8"/>
  <c r="BY2482" i="8"/>
  <c r="BZ2482" i="8"/>
  <c r="CA2482" i="8"/>
  <c r="CB2482" i="8"/>
  <c r="BY2483" i="8"/>
  <c r="BZ2483" i="8"/>
  <c r="CA2483" i="8"/>
  <c r="CB2483" i="8"/>
  <c r="BY2484" i="8"/>
  <c r="BZ2484" i="8"/>
  <c r="CA2484" i="8"/>
  <c r="CB2484" i="8"/>
  <c r="BY2485" i="8"/>
  <c r="BZ2485" i="8"/>
  <c r="CA2485" i="8"/>
  <c r="CB2485" i="8"/>
  <c r="BY2486" i="8"/>
  <c r="BZ2486" i="8"/>
  <c r="CA2486" i="8"/>
  <c r="CB2486" i="8"/>
  <c r="BY2487" i="8"/>
  <c r="BZ2487" i="8"/>
  <c r="CA2487" i="8"/>
  <c r="CB2487" i="8"/>
  <c r="BY2488" i="8"/>
  <c r="BZ2488" i="8"/>
  <c r="CA2488" i="8"/>
  <c r="CB2488" i="8"/>
  <c r="BY2489" i="8"/>
  <c r="BZ2489" i="8"/>
  <c r="CA2489" i="8"/>
  <c r="CB2489" i="8"/>
  <c r="BY2490" i="8"/>
  <c r="BZ2490" i="8"/>
  <c r="CA2490" i="8"/>
  <c r="CB2490" i="8"/>
  <c r="BY2491" i="8"/>
  <c r="BZ2491" i="8"/>
  <c r="CA2491" i="8"/>
  <c r="CB2491" i="8"/>
  <c r="BY2492" i="8"/>
  <c r="BZ2492" i="8"/>
  <c r="CA2492" i="8"/>
  <c r="CB2492" i="8"/>
  <c r="BY2493" i="8"/>
  <c r="BZ2493" i="8"/>
  <c r="CA2493" i="8"/>
  <c r="CB2493" i="8"/>
  <c r="BY2494" i="8"/>
  <c r="BZ2494" i="8"/>
  <c r="CA2494" i="8"/>
  <c r="CB2494" i="8"/>
  <c r="BY2495" i="8"/>
  <c r="BZ2495" i="8"/>
  <c r="CA2495" i="8"/>
  <c r="CB2495" i="8"/>
  <c r="BY2496" i="8"/>
  <c r="BZ2496" i="8"/>
  <c r="CA2496" i="8"/>
  <c r="CB2496" i="8"/>
  <c r="BY2497" i="8"/>
  <c r="BZ2497" i="8"/>
  <c r="CA2497" i="8"/>
  <c r="CB2497" i="8"/>
  <c r="BY2498" i="8"/>
  <c r="BZ2498" i="8"/>
  <c r="CA2498" i="8"/>
  <c r="CB2498" i="8"/>
  <c r="BY2499" i="8"/>
  <c r="BZ2499" i="8"/>
  <c r="CA2499" i="8"/>
  <c r="CB2499" i="8"/>
  <c r="BY2500" i="8"/>
  <c r="BZ2500" i="8"/>
  <c r="CA2500" i="8"/>
  <c r="CB2500" i="8"/>
  <c r="BY2501" i="8"/>
  <c r="BZ2501" i="8"/>
  <c r="CA2501" i="8"/>
  <c r="CB2501" i="8"/>
  <c r="BY2502" i="8"/>
  <c r="BZ2502" i="8"/>
  <c r="CA2502" i="8"/>
  <c r="CB2502" i="8"/>
  <c r="BY2503" i="8"/>
  <c r="BZ2503" i="8"/>
  <c r="CA2503" i="8"/>
  <c r="CB2503" i="8"/>
  <c r="BY2504" i="8"/>
  <c r="BZ2504" i="8"/>
  <c r="CA2504" i="8"/>
  <c r="CB2504" i="8"/>
  <c r="BY2505" i="8"/>
  <c r="BZ2505" i="8"/>
  <c r="CA2505" i="8"/>
  <c r="CB2505" i="8"/>
  <c r="BY2506" i="8"/>
  <c r="BZ2506" i="8"/>
  <c r="CA2506" i="8"/>
  <c r="CB2506" i="8"/>
  <c r="BY2507" i="8"/>
  <c r="BZ2507" i="8"/>
  <c r="CA2507" i="8"/>
  <c r="CB2507" i="8"/>
  <c r="BY2508" i="8"/>
  <c r="BZ2508" i="8"/>
  <c r="CA2508" i="8"/>
  <c r="CB2508" i="8"/>
  <c r="BY2509" i="8"/>
  <c r="BZ2509" i="8"/>
  <c r="CA2509" i="8"/>
  <c r="CB2509" i="8"/>
  <c r="BY2510" i="8"/>
  <c r="BZ2510" i="8"/>
  <c r="CA2510" i="8"/>
  <c r="CB2510" i="8"/>
  <c r="BY2511" i="8"/>
  <c r="BZ2511" i="8"/>
  <c r="CA2511" i="8"/>
  <c r="CB2511" i="8"/>
  <c r="BY2512" i="8"/>
  <c r="BZ2512" i="8"/>
  <c r="CA2512" i="8"/>
  <c r="CB2512" i="8"/>
  <c r="BY2513" i="8"/>
  <c r="BZ2513" i="8"/>
  <c r="CA2513" i="8"/>
  <c r="CB2513" i="8"/>
  <c r="BY2514" i="8"/>
  <c r="BZ2514" i="8"/>
  <c r="CA2514" i="8"/>
  <c r="CB2514" i="8"/>
  <c r="BY2515" i="8"/>
  <c r="BZ2515" i="8"/>
  <c r="CA2515" i="8"/>
  <c r="CB2515" i="8"/>
  <c r="BY2516" i="8"/>
  <c r="BZ2516" i="8"/>
  <c r="CA2516" i="8"/>
  <c r="CB2516" i="8"/>
  <c r="BY2517" i="8"/>
  <c r="BZ2517" i="8"/>
  <c r="CA2517" i="8"/>
  <c r="CB2517" i="8"/>
  <c r="BY2518" i="8"/>
  <c r="BZ2518" i="8"/>
  <c r="CA2518" i="8"/>
  <c r="CB2518" i="8"/>
  <c r="BY2519" i="8"/>
  <c r="BZ2519" i="8"/>
  <c r="CA2519" i="8"/>
  <c r="CB2519" i="8"/>
  <c r="BY2520" i="8"/>
  <c r="BZ2520" i="8"/>
  <c r="CA2520" i="8"/>
  <c r="CB2520" i="8"/>
  <c r="BY2521" i="8"/>
  <c r="BZ2521" i="8"/>
  <c r="CA2521" i="8"/>
  <c r="CB2521" i="8"/>
  <c r="BY2522" i="8"/>
  <c r="BZ2522" i="8"/>
  <c r="CA2522" i="8"/>
  <c r="CB2522" i="8"/>
  <c r="BY2523" i="8"/>
  <c r="BZ2523" i="8"/>
  <c r="CA2523" i="8"/>
  <c r="CB2523" i="8"/>
  <c r="BY2524" i="8"/>
  <c r="BZ2524" i="8"/>
  <c r="CA2524" i="8"/>
  <c r="CB2524" i="8"/>
  <c r="BY2525" i="8"/>
  <c r="BZ2525" i="8"/>
  <c r="CA2525" i="8"/>
  <c r="CB2525" i="8"/>
  <c r="BY2526" i="8"/>
  <c r="BZ2526" i="8"/>
  <c r="CA2526" i="8"/>
  <c r="CB2526" i="8"/>
  <c r="BY2527" i="8"/>
  <c r="BZ2527" i="8"/>
  <c r="CA2527" i="8"/>
  <c r="CB2527" i="8"/>
  <c r="BY2528" i="8"/>
  <c r="BZ2528" i="8"/>
  <c r="CA2528" i="8"/>
  <c r="CB2528" i="8"/>
  <c r="BY2529" i="8"/>
  <c r="BZ2529" i="8"/>
  <c r="CA2529" i="8"/>
  <c r="CB2529" i="8"/>
  <c r="BY2530" i="8"/>
  <c r="BZ2530" i="8"/>
  <c r="CA2530" i="8"/>
  <c r="CB2530" i="8"/>
  <c r="BY2531" i="8"/>
  <c r="BZ2531" i="8"/>
  <c r="CA2531" i="8"/>
  <c r="CB2531" i="8"/>
  <c r="BY2532" i="8"/>
  <c r="BZ2532" i="8"/>
  <c r="CA2532" i="8"/>
  <c r="CB2532" i="8"/>
  <c r="BY2533" i="8"/>
  <c r="BZ2533" i="8"/>
  <c r="CA2533" i="8"/>
  <c r="CB2533" i="8"/>
  <c r="BY2534" i="8"/>
  <c r="BZ2534" i="8"/>
  <c r="CA2534" i="8"/>
  <c r="CB2534" i="8"/>
  <c r="BY2535" i="8"/>
  <c r="BZ2535" i="8"/>
  <c r="CA2535" i="8"/>
  <c r="CB2535" i="8"/>
  <c r="BY2536" i="8"/>
  <c r="BZ2536" i="8"/>
  <c r="CA2536" i="8"/>
  <c r="CB2536" i="8"/>
  <c r="BY2537" i="8"/>
  <c r="BZ2537" i="8"/>
  <c r="CA2537" i="8"/>
  <c r="CB2537" i="8"/>
  <c r="BY2538" i="8"/>
  <c r="BZ2538" i="8"/>
  <c r="CA2538" i="8"/>
  <c r="CB2538" i="8"/>
  <c r="BY2539" i="8"/>
  <c r="BZ2539" i="8"/>
  <c r="CA2539" i="8"/>
  <c r="CB2539" i="8"/>
  <c r="BY2540" i="8"/>
  <c r="BZ2540" i="8"/>
  <c r="CA2540" i="8"/>
  <c r="CB2540" i="8"/>
  <c r="BY2541" i="8"/>
  <c r="BZ2541" i="8"/>
  <c r="CA2541" i="8"/>
  <c r="CB2541" i="8"/>
  <c r="BY2542" i="8"/>
  <c r="BZ2542" i="8"/>
  <c r="CA2542" i="8"/>
  <c r="CB2542" i="8"/>
  <c r="BY2543" i="8"/>
  <c r="BZ2543" i="8"/>
  <c r="CA2543" i="8"/>
  <c r="CB2543" i="8"/>
  <c r="BY2544" i="8"/>
  <c r="BZ2544" i="8"/>
  <c r="CA2544" i="8"/>
  <c r="CB2544" i="8"/>
  <c r="BY2545" i="8"/>
  <c r="BZ2545" i="8"/>
  <c r="CA2545" i="8"/>
  <c r="CB2545" i="8"/>
  <c r="BY2546" i="8"/>
  <c r="BZ2546" i="8"/>
  <c r="CA2546" i="8"/>
  <c r="CB2546" i="8"/>
  <c r="BY2547" i="8"/>
  <c r="BZ2547" i="8"/>
  <c r="CA2547" i="8"/>
  <c r="CB2547" i="8"/>
  <c r="BY2548" i="8"/>
  <c r="BZ2548" i="8"/>
  <c r="CA2548" i="8"/>
  <c r="CB2548" i="8"/>
  <c r="BY2549" i="8"/>
  <c r="BZ2549" i="8"/>
  <c r="CA2549" i="8"/>
  <c r="CB2549" i="8"/>
  <c r="BY2550" i="8"/>
  <c r="BZ2550" i="8"/>
  <c r="CA2550" i="8"/>
  <c r="CB2550" i="8"/>
  <c r="BY2551" i="8"/>
  <c r="BZ2551" i="8"/>
  <c r="CA2551" i="8"/>
  <c r="CB2551" i="8"/>
  <c r="BY2552" i="8"/>
  <c r="BZ2552" i="8"/>
  <c r="CA2552" i="8"/>
  <c r="CB2552" i="8"/>
  <c r="BY2553" i="8"/>
  <c r="BZ2553" i="8"/>
  <c r="CA2553" i="8"/>
  <c r="CB2553" i="8"/>
  <c r="BY2554" i="8"/>
  <c r="BZ2554" i="8"/>
  <c r="CA2554" i="8"/>
  <c r="CB2554" i="8"/>
  <c r="BY2555" i="8"/>
  <c r="BZ2555" i="8"/>
  <c r="CA2555" i="8"/>
  <c r="CB2555" i="8"/>
  <c r="BY2556" i="8"/>
  <c r="BZ2556" i="8"/>
  <c r="CA2556" i="8"/>
  <c r="CB2556" i="8"/>
  <c r="BY2557" i="8"/>
  <c r="BZ2557" i="8"/>
  <c r="CA2557" i="8"/>
  <c r="CB2557" i="8"/>
  <c r="BY2558" i="8"/>
  <c r="BZ2558" i="8"/>
  <c r="CA2558" i="8"/>
  <c r="CB2558" i="8"/>
  <c r="BY2559" i="8"/>
  <c r="BZ2559" i="8"/>
  <c r="CA2559" i="8"/>
  <c r="CB2559" i="8"/>
  <c r="BY2560" i="8"/>
  <c r="BZ2560" i="8"/>
  <c r="CA2560" i="8"/>
  <c r="CB2560" i="8"/>
  <c r="BY2561" i="8"/>
  <c r="BZ2561" i="8"/>
  <c r="CA2561" i="8"/>
  <c r="CB2561" i="8"/>
  <c r="BY2562" i="8"/>
  <c r="BZ2562" i="8"/>
  <c r="CA2562" i="8"/>
  <c r="CB2562" i="8"/>
  <c r="BY2563" i="8"/>
  <c r="BZ2563" i="8"/>
  <c r="CA2563" i="8"/>
  <c r="CB2563" i="8"/>
  <c r="BY2564" i="8"/>
  <c r="BZ2564" i="8"/>
  <c r="CA2564" i="8"/>
  <c r="CB2564" i="8"/>
  <c r="BY2565" i="8"/>
  <c r="BZ2565" i="8"/>
  <c r="CA2565" i="8"/>
  <c r="CB2565" i="8"/>
  <c r="BY2566" i="8"/>
  <c r="BZ2566" i="8"/>
  <c r="CA2566" i="8"/>
  <c r="CB2566" i="8"/>
  <c r="BY2567" i="8"/>
  <c r="BZ2567" i="8"/>
  <c r="CA2567" i="8"/>
  <c r="CB2567" i="8"/>
  <c r="BY2568" i="8"/>
  <c r="BZ2568" i="8"/>
  <c r="CA2568" i="8"/>
  <c r="CB2568" i="8"/>
  <c r="BY2569" i="8"/>
  <c r="BZ2569" i="8"/>
  <c r="CA2569" i="8"/>
  <c r="CB2569" i="8"/>
  <c r="BY2570" i="8"/>
  <c r="BZ2570" i="8"/>
  <c r="CA2570" i="8"/>
  <c r="CB2570" i="8"/>
  <c r="BY2571" i="8"/>
  <c r="BZ2571" i="8"/>
  <c r="CA2571" i="8"/>
  <c r="CB2571" i="8"/>
  <c r="BY2572" i="8"/>
  <c r="BZ2572" i="8"/>
  <c r="CA2572" i="8"/>
  <c r="CB2572" i="8"/>
  <c r="BY2573" i="8"/>
  <c r="BZ2573" i="8"/>
  <c r="CA2573" i="8"/>
  <c r="CB2573" i="8"/>
  <c r="BY2574" i="8"/>
  <c r="BZ2574" i="8"/>
  <c r="CA2574" i="8"/>
  <c r="CB2574" i="8"/>
  <c r="BY2575" i="8"/>
  <c r="BZ2575" i="8"/>
  <c r="CA2575" i="8"/>
  <c r="CB2575" i="8"/>
  <c r="BY2576" i="8"/>
  <c r="BZ2576" i="8"/>
  <c r="CA2576" i="8"/>
  <c r="CB2576" i="8"/>
  <c r="BY2577" i="8"/>
  <c r="BZ2577" i="8"/>
  <c r="CA2577" i="8"/>
  <c r="CB2577" i="8"/>
  <c r="BY2578" i="8"/>
  <c r="BZ2578" i="8"/>
  <c r="CA2578" i="8"/>
  <c r="CB2578" i="8"/>
  <c r="BY2579" i="8"/>
  <c r="BZ2579" i="8"/>
  <c r="CA2579" i="8"/>
  <c r="CB2579" i="8"/>
  <c r="BY2580" i="8"/>
  <c r="BZ2580" i="8"/>
  <c r="CA2580" i="8"/>
  <c r="CB2580" i="8"/>
  <c r="BY2581" i="8"/>
  <c r="BZ2581" i="8"/>
  <c r="CA2581" i="8"/>
  <c r="CB2581" i="8"/>
  <c r="BY2582" i="8"/>
  <c r="BZ2582" i="8"/>
  <c r="CA2582" i="8"/>
  <c r="CB2582" i="8"/>
  <c r="BY2583" i="8"/>
  <c r="BZ2583" i="8"/>
  <c r="CA2583" i="8"/>
  <c r="CB2583" i="8"/>
  <c r="BY2584" i="8"/>
  <c r="BZ2584" i="8"/>
  <c r="CA2584" i="8"/>
  <c r="CB2584" i="8"/>
  <c r="BY2585" i="8"/>
  <c r="BZ2585" i="8"/>
  <c r="CA2585" i="8"/>
  <c r="CB2585" i="8"/>
  <c r="BY2586" i="8"/>
  <c r="BZ2586" i="8"/>
  <c r="CA2586" i="8"/>
  <c r="CB2586" i="8"/>
  <c r="BY2587" i="8"/>
  <c r="BZ2587" i="8"/>
  <c r="CA2587" i="8"/>
  <c r="CB2587" i="8"/>
  <c r="BY2588" i="8"/>
  <c r="BZ2588" i="8"/>
  <c r="CA2588" i="8"/>
  <c r="CB2588" i="8"/>
  <c r="BY2589" i="8"/>
  <c r="BZ2589" i="8"/>
  <c r="CA2589" i="8"/>
  <c r="CB2589" i="8"/>
  <c r="BY2590" i="8"/>
  <c r="BZ2590" i="8"/>
  <c r="CA2590" i="8"/>
  <c r="CB2590" i="8"/>
  <c r="BY2591" i="8"/>
  <c r="BZ2591" i="8"/>
  <c r="CA2591" i="8"/>
  <c r="CB2591" i="8"/>
  <c r="BY2592" i="8"/>
  <c r="BZ2592" i="8"/>
  <c r="CA2592" i="8"/>
  <c r="CB2592" i="8"/>
  <c r="BY2593" i="8"/>
  <c r="BZ2593" i="8"/>
  <c r="CA2593" i="8"/>
  <c r="CB2593" i="8"/>
  <c r="BY2594" i="8"/>
  <c r="BZ2594" i="8"/>
  <c r="CA2594" i="8"/>
  <c r="CB2594" i="8"/>
  <c r="BY2595" i="8"/>
  <c r="BZ2595" i="8"/>
  <c r="CA2595" i="8"/>
  <c r="CB2595" i="8"/>
  <c r="BY2596" i="8"/>
  <c r="BZ2596" i="8"/>
  <c r="CA2596" i="8"/>
  <c r="CB2596" i="8"/>
  <c r="BY2597" i="8"/>
  <c r="BZ2597" i="8"/>
  <c r="CA2597" i="8"/>
  <c r="CB2597" i="8"/>
  <c r="BY2598" i="8"/>
  <c r="BZ2598" i="8"/>
  <c r="CA2598" i="8"/>
  <c r="CB2598" i="8"/>
  <c r="BY2599" i="8"/>
  <c r="BZ2599" i="8"/>
  <c r="CA2599" i="8"/>
  <c r="CB2599" i="8"/>
  <c r="BY2600" i="8"/>
  <c r="BZ2600" i="8"/>
  <c r="CA2600" i="8"/>
  <c r="CB2600" i="8"/>
  <c r="BY2601" i="8"/>
  <c r="BZ2601" i="8"/>
  <c r="CA2601" i="8"/>
  <c r="CB2601" i="8"/>
  <c r="BY2602" i="8"/>
  <c r="BZ2602" i="8"/>
  <c r="CA2602" i="8"/>
  <c r="CB2602" i="8"/>
  <c r="BY2603" i="8"/>
  <c r="BZ2603" i="8"/>
  <c r="CA2603" i="8"/>
  <c r="CB2603" i="8"/>
  <c r="BY2604" i="8"/>
  <c r="BZ2604" i="8"/>
  <c r="CA2604" i="8"/>
  <c r="CB2604" i="8"/>
  <c r="BY2605" i="8"/>
  <c r="BZ2605" i="8"/>
  <c r="CA2605" i="8"/>
  <c r="CB2605" i="8"/>
  <c r="BY2606" i="8"/>
  <c r="BZ2606" i="8"/>
  <c r="CA2606" i="8"/>
  <c r="CB2606" i="8"/>
  <c r="BY2607" i="8"/>
  <c r="BZ2607" i="8"/>
  <c r="CA2607" i="8"/>
  <c r="CB2607" i="8"/>
  <c r="BY2608" i="8"/>
  <c r="BZ2608" i="8"/>
  <c r="CA2608" i="8"/>
  <c r="CB2608" i="8"/>
  <c r="BY2609" i="8"/>
  <c r="BZ2609" i="8"/>
  <c r="CA2609" i="8"/>
  <c r="CB2609" i="8"/>
  <c r="BY2610" i="8"/>
  <c r="BZ2610" i="8"/>
  <c r="CA2610" i="8"/>
  <c r="CB2610" i="8"/>
  <c r="BY2611" i="8"/>
  <c r="BZ2611" i="8"/>
  <c r="CA2611" i="8"/>
  <c r="CB2611" i="8"/>
  <c r="BY2612" i="8"/>
  <c r="BZ2612" i="8"/>
  <c r="CA2612" i="8"/>
  <c r="CB2612" i="8"/>
  <c r="BY2613" i="8"/>
  <c r="BZ2613" i="8"/>
  <c r="CA2613" i="8"/>
  <c r="CB2613" i="8"/>
  <c r="BY2614" i="8"/>
  <c r="BZ2614" i="8"/>
  <c r="CA2614" i="8"/>
  <c r="CB2614" i="8"/>
  <c r="BY2615" i="8"/>
  <c r="BZ2615" i="8"/>
  <c r="CA2615" i="8"/>
  <c r="CB2615" i="8"/>
  <c r="BY2616" i="8"/>
  <c r="BZ2616" i="8"/>
  <c r="CA2616" i="8"/>
  <c r="CB2616" i="8"/>
  <c r="BY2617" i="8"/>
  <c r="BZ2617" i="8"/>
  <c r="CA2617" i="8"/>
  <c r="CB2617" i="8"/>
  <c r="BY2618" i="8"/>
  <c r="BZ2618" i="8"/>
  <c r="CA2618" i="8"/>
  <c r="CB2618" i="8"/>
  <c r="BY2619" i="8"/>
  <c r="BZ2619" i="8"/>
  <c r="CA2619" i="8"/>
  <c r="CB2619" i="8"/>
  <c r="BY2620" i="8"/>
  <c r="BZ2620" i="8"/>
  <c r="CA2620" i="8"/>
  <c r="CB2620" i="8"/>
  <c r="BY2621" i="8"/>
  <c r="BZ2621" i="8"/>
  <c r="CA2621" i="8"/>
  <c r="CB2621" i="8"/>
  <c r="BY2622" i="8"/>
  <c r="BZ2622" i="8"/>
  <c r="CA2622" i="8"/>
  <c r="CB2622" i="8"/>
  <c r="BY2623" i="8"/>
  <c r="BZ2623" i="8"/>
  <c r="CA2623" i="8"/>
  <c r="CB2623" i="8"/>
  <c r="BY2624" i="8"/>
  <c r="BZ2624" i="8"/>
  <c r="CA2624" i="8"/>
  <c r="CB2624" i="8"/>
  <c r="BY2625" i="8"/>
  <c r="BZ2625" i="8"/>
  <c r="CA2625" i="8"/>
  <c r="CB2625" i="8"/>
  <c r="BY2626" i="8"/>
  <c r="BZ2626" i="8"/>
  <c r="CA2626" i="8"/>
  <c r="CB2626" i="8"/>
  <c r="BY2627" i="8"/>
  <c r="BZ2627" i="8"/>
  <c r="CA2627" i="8"/>
  <c r="CB2627" i="8"/>
  <c r="BY2628" i="8"/>
  <c r="BZ2628" i="8"/>
  <c r="CA2628" i="8"/>
  <c r="CB2628" i="8"/>
  <c r="BY2629" i="8"/>
  <c r="BZ2629" i="8"/>
  <c r="CA2629" i="8"/>
  <c r="CB2629" i="8"/>
  <c r="BY2630" i="8"/>
  <c r="BZ2630" i="8"/>
  <c r="CA2630" i="8"/>
  <c r="CB2630" i="8"/>
  <c r="BY2631" i="8"/>
  <c r="BZ2631" i="8"/>
  <c r="CA2631" i="8"/>
  <c r="CB2631" i="8"/>
  <c r="BY2632" i="8"/>
  <c r="BZ2632" i="8"/>
  <c r="CA2632" i="8"/>
  <c r="CB2632" i="8"/>
  <c r="BY2633" i="8"/>
  <c r="BZ2633" i="8"/>
  <c r="CA2633" i="8"/>
  <c r="CB2633" i="8"/>
  <c r="BY2634" i="8"/>
  <c r="BZ2634" i="8"/>
  <c r="CA2634" i="8"/>
  <c r="CB2634" i="8"/>
  <c r="BY2635" i="8"/>
  <c r="BZ2635" i="8"/>
  <c r="CA2635" i="8"/>
  <c r="CB2635" i="8"/>
  <c r="BY2636" i="8"/>
  <c r="BZ2636" i="8"/>
  <c r="CA2636" i="8"/>
  <c r="CB2636" i="8"/>
  <c r="BY2637" i="8"/>
  <c r="BZ2637" i="8"/>
  <c r="CA2637" i="8"/>
  <c r="CB2637" i="8"/>
  <c r="BY2638" i="8"/>
  <c r="BZ2638" i="8"/>
  <c r="CA2638" i="8"/>
  <c r="CB2638" i="8"/>
  <c r="BY2639" i="8"/>
  <c r="BZ2639" i="8"/>
  <c r="CA2639" i="8"/>
  <c r="CB2639" i="8"/>
  <c r="BY2640" i="8"/>
  <c r="BZ2640" i="8"/>
  <c r="CA2640" i="8"/>
  <c r="CB2640" i="8"/>
  <c r="BY2641" i="8"/>
  <c r="BZ2641" i="8"/>
  <c r="CA2641" i="8"/>
  <c r="CB2641" i="8"/>
  <c r="BY2642" i="8"/>
  <c r="BZ2642" i="8"/>
  <c r="CA2642" i="8"/>
  <c r="CB2642" i="8"/>
  <c r="BY2643" i="8"/>
  <c r="BZ2643" i="8"/>
  <c r="CA2643" i="8"/>
  <c r="CB2643" i="8"/>
  <c r="BY2644" i="8"/>
  <c r="BZ2644" i="8"/>
  <c r="CA2644" i="8"/>
  <c r="CB2644" i="8"/>
  <c r="BY2645" i="8"/>
  <c r="BZ2645" i="8"/>
  <c r="CA2645" i="8"/>
  <c r="CB2645" i="8"/>
  <c r="BY2646" i="8"/>
  <c r="BZ2646" i="8"/>
  <c r="CA2646" i="8"/>
  <c r="CB2646" i="8"/>
  <c r="BY2647" i="8"/>
  <c r="BZ2647" i="8"/>
  <c r="CA2647" i="8"/>
  <c r="CB2647" i="8"/>
  <c r="BY2648" i="8"/>
  <c r="BZ2648" i="8"/>
  <c r="CA2648" i="8"/>
  <c r="CB2648" i="8"/>
  <c r="BY2649" i="8"/>
  <c r="BZ2649" i="8"/>
  <c r="CA2649" i="8"/>
  <c r="CB2649" i="8"/>
  <c r="BY2650" i="8"/>
  <c r="BZ2650" i="8"/>
  <c r="CA2650" i="8"/>
  <c r="CB2650" i="8"/>
  <c r="BY2651" i="8"/>
  <c r="BZ2651" i="8"/>
  <c r="CA2651" i="8"/>
  <c r="CB2651" i="8"/>
  <c r="BY2652" i="8"/>
  <c r="BZ2652" i="8"/>
  <c r="CA2652" i="8"/>
  <c r="CB2652" i="8"/>
  <c r="BY2653" i="8"/>
  <c r="BZ2653" i="8"/>
  <c r="CA2653" i="8"/>
  <c r="CB2653" i="8"/>
  <c r="BY2654" i="8"/>
  <c r="BZ2654" i="8"/>
  <c r="CA2654" i="8"/>
  <c r="CB2654" i="8"/>
  <c r="BY2655" i="8"/>
  <c r="BZ2655" i="8"/>
  <c r="CA2655" i="8"/>
  <c r="CB2655" i="8"/>
  <c r="BY2656" i="8"/>
  <c r="BZ2656" i="8"/>
  <c r="CA2656" i="8"/>
  <c r="CB2656" i="8"/>
  <c r="BY2657" i="8"/>
  <c r="BZ2657" i="8"/>
  <c r="CA2657" i="8"/>
  <c r="CB2657" i="8"/>
  <c r="BY2658" i="8"/>
  <c r="BZ2658" i="8"/>
  <c r="CA2658" i="8"/>
  <c r="CB2658" i="8"/>
  <c r="BY2659" i="8"/>
  <c r="BZ2659" i="8"/>
  <c r="CA2659" i="8"/>
  <c r="CB2659" i="8"/>
  <c r="BY2660" i="8"/>
  <c r="BZ2660" i="8"/>
  <c r="CA2660" i="8"/>
  <c r="CB2660" i="8"/>
  <c r="BY2661" i="8"/>
  <c r="BZ2661" i="8"/>
  <c r="CA2661" i="8"/>
  <c r="CB2661" i="8"/>
  <c r="BY2662" i="8"/>
  <c r="BZ2662" i="8"/>
  <c r="CA2662" i="8"/>
  <c r="CB2662" i="8"/>
  <c r="BY2663" i="8"/>
  <c r="BZ2663" i="8"/>
  <c r="CA2663" i="8"/>
  <c r="CB2663" i="8"/>
  <c r="BY2664" i="8"/>
  <c r="BZ2664" i="8"/>
  <c r="CA2664" i="8"/>
  <c r="CB2664" i="8"/>
  <c r="BY2665" i="8"/>
  <c r="BZ2665" i="8"/>
  <c r="CA2665" i="8"/>
  <c r="CB2665" i="8"/>
  <c r="BY2666" i="8"/>
  <c r="BZ2666" i="8"/>
  <c r="CA2666" i="8"/>
  <c r="CB2666" i="8"/>
  <c r="BY2667" i="8"/>
  <c r="BZ2667" i="8"/>
  <c r="CA2667" i="8"/>
  <c r="CB2667" i="8"/>
  <c r="BY2668" i="8"/>
  <c r="BZ2668" i="8"/>
  <c r="CA2668" i="8"/>
  <c r="CB2668" i="8"/>
  <c r="BY2669" i="8"/>
  <c r="BZ2669" i="8"/>
  <c r="CA2669" i="8"/>
  <c r="CB2669" i="8"/>
  <c r="BY2670" i="8"/>
  <c r="BZ2670" i="8"/>
  <c r="CA2670" i="8"/>
  <c r="CB2670" i="8"/>
  <c r="BY2671" i="8"/>
  <c r="BZ2671" i="8"/>
  <c r="CA2671" i="8"/>
  <c r="CB2671" i="8"/>
  <c r="BY2672" i="8"/>
  <c r="BZ2672" i="8"/>
  <c r="CA2672" i="8"/>
  <c r="CB2672" i="8"/>
  <c r="BY2673" i="8"/>
  <c r="BZ2673" i="8"/>
  <c r="CA2673" i="8"/>
  <c r="CB2673" i="8"/>
  <c r="BY2674" i="8"/>
  <c r="BZ2674" i="8"/>
  <c r="CA2674" i="8"/>
  <c r="CB2674" i="8"/>
  <c r="BY2675" i="8"/>
  <c r="BZ2675" i="8"/>
  <c r="CA2675" i="8"/>
  <c r="CB2675" i="8"/>
  <c r="BY2676" i="8"/>
  <c r="BZ2676" i="8"/>
  <c r="CA2676" i="8"/>
  <c r="CB2676" i="8"/>
  <c r="BY2677" i="8"/>
  <c r="BZ2677" i="8"/>
  <c r="CA2677" i="8"/>
  <c r="CB2677" i="8"/>
  <c r="BY2678" i="8"/>
  <c r="BZ2678" i="8"/>
  <c r="CA2678" i="8"/>
  <c r="CB2678" i="8"/>
  <c r="BY2679" i="8"/>
  <c r="BZ2679" i="8"/>
  <c r="CA2679" i="8"/>
  <c r="CB2679" i="8"/>
  <c r="BY2680" i="8"/>
  <c r="BZ2680" i="8"/>
  <c r="CA2680" i="8"/>
  <c r="CB2680" i="8"/>
  <c r="BY2681" i="8"/>
  <c r="BZ2681" i="8"/>
  <c r="CA2681" i="8"/>
  <c r="CB2681" i="8"/>
  <c r="BY2682" i="8"/>
  <c r="BZ2682" i="8"/>
  <c r="CA2682" i="8"/>
  <c r="CB2682" i="8"/>
  <c r="BY2683" i="8"/>
  <c r="BZ2683" i="8"/>
  <c r="CA2683" i="8"/>
  <c r="CB2683" i="8"/>
  <c r="BY2684" i="8"/>
  <c r="BZ2684" i="8"/>
  <c r="CA2684" i="8"/>
  <c r="CB2684" i="8"/>
  <c r="BY2685" i="8"/>
  <c r="BZ2685" i="8"/>
  <c r="CA2685" i="8"/>
  <c r="CB2685" i="8"/>
  <c r="BY2686" i="8"/>
  <c r="BZ2686" i="8"/>
  <c r="CA2686" i="8"/>
  <c r="CB2686" i="8"/>
  <c r="BY2687" i="8"/>
  <c r="BZ2687" i="8"/>
  <c r="CA2687" i="8"/>
  <c r="CB2687" i="8"/>
  <c r="BY2688" i="8"/>
  <c r="BZ2688" i="8"/>
  <c r="CA2688" i="8"/>
  <c r="CB2688" i="8"/>
  <c r="BY2689" i="8"/>
  <c r="BZ2689" i="8"/>
  <c r="CA2689" i="8"/>
  <c r="CB2689" i="8"/>
  <c r="BY2690" i="8"/>
  <c r="BZ2690" i="8"/>
  <c r="CA2690" i="8"/>
  <c r="CB2690" i="8"/>
  <c r="BY2691" i="8"/>
  <c r="BZ2691" i="8"/>
  <c r="CA2691" i="8"/>
  <c r="CB2691" i="8"/>
  <c r="BY2692" i="8"/>
  <c r="BZ2692" i="8"/>
  <c r="CA2692" i="8"/>
  <c r="CB2692" i="8"/>
  <c r="BY2693" i="8"/>
  <c r="BZ2693" i="8"/>
  <c r="CA2693" i="8"/>
  <c r="CB2693" i="8"/>
  <c r="BY2694" i="8"/>
  <c r="BZ2694" i="8"/>
  <c r="CA2694" i="8"/>
  <c r="CB2694" i="8"/>
  <c r="BY2695" i="8"/>
  <c r="BZ2695" i="8"/>
  <c r="CA2695" i="8"/>
  <c r="CB2695" i="8"/>
  <c r="BY2696" i="8"/>
  <c r="BZ2696" i="8"/>
  <c r="CA2696" i="8"/>
  <c r="CB2696" i="8"/>
  <c r="BY2697" i="8"/>
  <c r="BZ2697" i="8"/>
  <c r="CA2697" i="8"/>
  <c r="CB2697" i="8"/>
  <c r="BY2698" i="8"/>
  <c r="BZ2698" i="8"/>
  <c r="CA2698" i="8"/>
  <c r="CB2698" i="8"/>
  <c r="BY2699" i="8"/>
  <c r="BZ2699" i="8"/>
  <c r="CA2699" i="8"/>
  <c r="CB2699" i="8"/>
  <c r="BY2700" i="8"/>
  <c r="BZ2700" i="8"/>
  <c r="CA2700" i="8"/>
  <c r="CB2700" i="8"/>
  <c r="BY2701" i="8"/>
  <c r="BZ2701" i="8"/>
  <c r="CA2701" i="8"/>
  <c r="CB2701" i="8"/>
  <c r="BY2702" i="8"/>
  <c r="BZ2702" i="8"/>
  <c r="CA2702" i="8"/>
  <c r="CB2702" i="8"/>
  <c r="BY2703" i="8"/>
  <c r="BZ2703" i="8"/>
  <c r="CA2703" i="8"/>
  <c r="CB2703" i="8"/>
  <c r="BY2704" i="8"/>
  <c r="BZ2704" i="8"/>
  <c r="CA2704" i="8"/>
  <c r="CB2704" i="8"/>
  <c r="BY2705" i="8"/>
  <c r="BZ2705" i="8"/>
  <c r="CA2705" i="8"/>
  <c r="CB2705" i="8"/>
  <c r="BY2706" i="8"/>
  <c r="BZ2706" i="8"/>
  <c r="CA2706" i="8"/>
  <c r="CB2706" i="8"/>
  <c r="BY2707" i="8"/>
  <c r="BZ2707" i="8"/>
  <c r="CA2707" i="8"/>
  <c r="CB2707" i="8"/>
  <c r="BY2708" i="8"/>
  <c r="BZ2708" i="8"/>
  <c r="CA2708" i="8"/>
  <c r="CB2708" i="8"/>
  <c r="BY2709" i="8"/>
  <c r="BZ2709" i="8"/>
  <c r="CA2709" i="8"/>
  <c r="CB2709" i="8"/>
  <c r="BY2710" i="8"/>
  <c r="BZ2710" i="8"/>
  <c r="CA2710" i="8"/>
  <c r="CB2710" i="8"/>
  <c r="BY2711" i="8"/>
  <c r="BZ2711" i="8"/>
  <c r="CA2711" i="8"/>
  <c r="CB2711" i="8"/>
  <c r="BY2712" i="8"/>
  <c r="BZ2712" i="8"/>
  <c r="CA2712" i="8"/>
  <c r="CB2712" i="8"/>
  <c r="BY2713" i="8"/>
  <c r="BZ2713" i="8"/>
  <c r="CA2713" i="8"/>
  <c r="CB2713" i="8"/>
  <c r="BY2714" i="8"/>
  <c r="BZ2714" i="8"/>
  <c r="CA2714" i="8"/>
  <c r="CB2714" i="8"/>
  <c r="BY2715" i="8"/>
  <c r="BZ2715" i="8"/>
  <c r="CA2715" i="8"/>
  <c r="CB2715" i="8"/>
  <c r="BY2716" i="8"/>
  <c r="BZ2716" i="8"/>
  <c r="CA2716" i="8"/>
  <c r="CB2716" i="8"/>
  <c r="BY2717" i="8"/>
  <c r="BZ2717" i="8"/>
  <c r="CA2717" i="8"/>
  <c r="CB2717" i="8"/>
  <c r="BY2718" i="8"/>
  <c r="BZ2718" i="8"/>
  <c r="CA2718" i="8"/>
  <c r="CB2718" i="8"/>
  <c r="BY2719" i="8"/>
  <c r="BZ2719" i="8"/>
  <c r="CA2719" i="8"/>
  <c r="CB2719" i="8"/>
  <c r="BY2720" i="8"/>
  <c r="BZ2720" i="8"/>
  <c r="CA2720" i="8"/>
  <c r="CB2720" i="8"/>
  <c r="BY2721" i="8"/>
  <c r="BZ2721" i="8"/>
  <c r="CA2721" i="8"/>
  <c r="CB2721" i="8"/>
  <c r="BY2722" i="8"/>
  <c r="BZ2722" i="8"/>
  <c r="CA2722" i="8"/>
  <c r="CB2722" i="8"/>
  <c r="BY2723" i="8"/>
  <c r="BZ2723" i="8"/>
  <c r="CA2723" i="8"/>
  <c r="CB2723" i="8"/>
  <c r="BY2724" i="8"/>
  <c r="BZ2724" i="8"/>
  <c r="CA2724" i="8"/>
  <c r="CB2724" i="8"/>
  <c r="BY2725" i="8"/>
  <c r="BZ2725" i="8"/>
  <c r="CA2725" i="8"/>
  <c r="CB2725" i="8"/>
  <c r="BY2726" i="8"/>
  <c r="BZ2726" i="8"/>
  <c r="CA2726" i="8"/>
  <c r="CB2726" i="8"/>
  <c r="BY2727" i="8"/>
  <c r="BZ2727" i="8"/>
  <c r="CA2727" i="8"/>
  <c r="CB2727" i="8"/>
  <c r="BY2728" i="8"/>
  <c r="BZ2728" i="8"/>
  <c r="CA2728" i="8"/>
  <c r="CB2728" i="8"/>
  <c r="BY2729" i="8"/>
  <c r="BZ2729" i="8"/>
  <c r="CA2729" i="8"/>
  <c r="CB2729" i="8"/>
  <c r="BY2730" i="8"/>
  <c r="BZ2730" i="8"/>
  <c r="CA2730" i="8"/>
  <c r="CB2730" i="8"/>
  <c r="BY2731" i="8"/>
  <c r="BZ2731" i="8"/>
  <c r="CA2731" i="8"/>
  <c r="CB2731" i="8"/>
  <c r="BY2732" i="8"/>
  <c r="BZ2732" i="8"/>
  <c r="CA2732" i="8"/>
  <c r="CB2732" i="8"/>
  <c r="BY2733" i="8"/>
  <c r="BZ2733" i="8"/>
  <c r="CA2733" i="8"/>
  <c r="CB2733" i="8"/>
  <c r="BY2734" i="8"/>
  <c r="BZ2734" i="8"/>
  <c r="CA2734" i="8"/>
  <c r="CB2734" i="8"/>
  <c r="BY2735" i="8"/>
  <c r="BZ2735" i="8"/>
  <c r="CA2735" i="8"/>
  <c r="CB2735" i="8"/>
  <c r="BY2736" i="8"/>
  <c r="BZ2736" i="8"/>
  <c r="CA2736" i="8"/>
  <c r="CB2736" i="8"/>
  <c r="BY2737" i="8"/>
  <c r="BZ2737" i="8"/>
  <c r="CA2737" i="8"/>
  <c r="CB2737" i="8"/>
  <c r="BY2738" i="8"/>
  <c r="BZ2738" i="8"/>
  <c r="CA2738" i="8"/>
  <c r="CB2738" i="8"/>
  <c r="BY2739" i="8"/>
  <c r="BZ2739" i="8"/>
  <c r="CA2739" i="8"/>
  <c r="CB2739" i="8"/>
  <c r="BY2740" i="8"/>
  <c r="BZ2740" i="8"/>
  <c r="CA2740" i="8"/>
  <c r="CB2740" i="8"/>
  <c r="BY2741" i="8"/>
  <c r="BZ2741" i="8"/>
  <c r="CA2741" i="8"/>
  <c r="CB2741" i="8"/>
  <c r="BY2742" i="8"/>
  <c r="BZ2742" i="8"/>
  <c r="CA2742" i="8"/>
  <c r="CB2742" i="8"/>
  <c r="BY2743" i="8"/>
  <c r="BZ2743" i="8"/>
  <c r="CA2743" i="8"/>
  <c r="CB2743" i="8"/>
  <c r="BY2744" i="8"/>
  <c r="BZ2744" i="8"/>
  <c r="CA2744" i="8"/>
  <c r="CB2744" i="8"/>
  <c r="BY2745" i="8"/>
  <c r="BZ2745" i="8"/>
  <c r="CA2745" i="8"/>
  <c r="CB2745" i="8"/>
  <c r="BY2746" i="8"/>
  <c r="BZ2746" i="8"/>
  <c r="CA2746" i="8"/>
  <c r="CB2746" i="8"/>
  <c r="BY2747" i="8"/>
  <c r="BZ2747" i="8"/>
  <c r="CA2747" i="8"/>
  <c r="CB2747" i="8"/>
  <c r="BY2748" i="8"/>
  <c r="BZ2748" i="8"/>
  <c r="CA2748" i="8"/>
  <c r="CB2748" i="8"/>
  <c r="BY2749" i="8"/>
  <c r="BZ2749" i="8"/>
  <c r="CA2749" i="8"/>
  <c r="CB2749" i="8"/>
  <c r="BY2750" i="8"/>
  <c r="BZ2750" i="8"/>
  <c r="CA2750" i="8"/>
  <c r="CB2750" i="8"/>
  <c r="BY2751" i="8"/>
  <c r="BZ2751" i="8"/>
  <c r="CA2751" i="8"/>
  <c r="CB2751" i="8"/>
  <c r="BY2752" i="8"/>
  <c r="BZ2752" i="8"/>
  <c r="CA2752" i="8"/>
  <c r="CB2752" i="8"/>
  <c r="BY2753" i="8"/>
  <c r="BZ2753" i="8"/>
  <c r="CA2753" i="8"/>
  <c r="CB2753" i="8"/>
  <c r="BY2754" i="8"/>
  <c r="BZ2754" i="8"/>
  <c r="CA2754" i="8"/>
  <c r="CB2754" i="8"/>
  <c r="BY2755" i="8"/>
  <c r="BZ2755" i="8"/>
  <c r="CA2755" i="8"/>
  <c r="CB2755" i="8"/>
  <c r="BY2756" i="8"/>
  <c r="BZ2756" i="8"/>
  <c r="CA2756" i="8"/>
  <c r="CB2756" i="8"/>
  <c r="BY2757" i="8"/>
  <c r="BZ2757" i="8"/>
  <c r="CA2757" i="8"/>
  <c r="CB2757" i="8"/>
  <c r="BY2758" i="8"/>
  <c r="BZ2758" i="8"/>
  <c r="CA2758" i="8"/>
  <c r="CB2758" i="8"/>
  <c r="BY2759" i="8"/>
  <c r="BZ2759" i="8"/>
  <c r="CA2759" i="8"/>
  <c r="CB2759" i="8"/>
  <c r="BY2760" i="8"/>
  <c r="BZ2760" i="8"/>
  <c r="CA2760" i="8"/>
  <c r="CB2760" i="8"/>
  <c r="BY2761" i="8"/>
  <c r="BZ2761" i="8"/>
  <c r="CA2761" i="8"/>
  <c r="CB2761" i="8"/>
  <c r="BY2762" i="8"/>
  <c r="BZ2762" i="8"/>
  <c r="CA2762" i="8"/>
  <c r="CB2762" i="8"/>
  <c r="BY2763" i="8"/>
  <c r="BZ2763" i="8"/>
  <c r="CA2763" i="8"/>
  <c r="CB2763" i="8"/>
  <c r="BY2764" i="8"/>
  <c r="BZ2764" i="8"/>
  <c r="CA2764" i="8"/>
  <c r="CB2764" i="8"/>
  <c r="BY2765" i="8"/>
  <c r="BZ2765" i="8"/>
  <c r="CA2765" i="8"/>
  <c r="CB2765" i="8"/>
  <c r="BY2766" i="8"/>
  <c r="BZ2766" i="8"/>
  <c r="CA2766" i="8"/>
  <c r="CB2766" i="8"/>
  <c r="BY2767" i="8"/>
  <c r="BZ2767" i="8"/>
  <c r="CA2767" i="8"/>
  <c r="CB2767" i="8"/>
  <c r="BY2768" i="8"/>
  <c r="BZ2768" i="8"/>
  <c r="CA2768" i="8"/>
  <c r="CB2768" i="8"/>
  <c r="BY2769" i="8"/>
  <c r="BZ2769" i="8"/>
  <c r="CA2769" i="8"/>
  <c r="CB2769" i="8"/>
  <c r="BY2770" i="8"/>
  <c r="BZ2770" i="8"/>
  <c r="CA2770" i="8"/>
  <c r="CB2770" i="8"/>
  <c r="BY2771" i="8"/>
  <c r="BZ2771" i="8"/>
  <c r="CA2771" i="8"/>
  <c r="CB2771" i="8"/>
  <c r="BY2772" i="8"/>
  <c r="BZ2772" i="8"/>
  <c r="CA2772" i="8"/>
  <c r="CB2772" i="8"/>
  <c r="BY2773" i="8"/>
  <c r="BZ2773" i="8"/>
  <c r="CA2773" i="8"/>
  <c r="CB2773" i="8"/>
  <c r="BY2774" i="8"/>
  <c r="BZ2774" i="8"/>
  <c r="CA2774" i="8"/>
  <c r="CB2774" i="8"/>
  <c r="BY2775" i="8"/>
  <c r="BZ2775" i="8"/>
  <c r="CA2775" i="8"/>
  <c r="CB2775" i="8"/>
  <c r="BY2776" i="8"/>
  <c r="BZ2776" i="8"/>
  <c r="CA2776" i="8"/>
  <c r="CB2776" i="8"/>
  <c r="BY2777" i="8"/>
  <c r="BZ2777" i="8"/>
  <c r="CA2777" i="8"/>
  <c r="CB2777" i="8"/>
  <c r="BY2778" i="8"/>
  <c r="BZ2778" i="8"/>
  <c r="CA2778" i="8"/>
  <c r="CB2778" i="8"/>
  <c r="BY2779" i="8"/>
  <c r="BZ2779" i="8"/>
  <c r="CA2779" i="8"/>
  <c r="CB2779" i="8"/>
  <c r="BY2780" i="8"/>
  <c r="BZ2780" i="8"/>
  <c r="CA2780" i="8"/>
  <c r="CB2780" i="8"/>
  <c r="BY2781" i="8"/>
  <c r="BZ2781" i="8"/>
  <c r="CA2781" i="8"/>
  <c r="CB2781" i="8"/>
  <c r="BY2782" i="8"/>
  <c r="BZ2782" i="8"/>
  <c r="CA2782" i="8"/>
  <c r="CB2782" i="8"/>
  <c r="BY2783" i="8"/>
  <c r="BZ2783" i="8"/>
  <c r="CA2783" i="8"/>
  <c r="CB2783" i="8"/>
  <c r="BY2784" i="8"/>
  <c r="BZ2784" i="8"/>
  <c r="CA2784" i="8"/>
  <c r="CB2784" i="8"/>
  <c r="BY2785" i="8"/>
  <c r="BZ2785" i="8"/>
  <c r="CA2785" i="8"/>
  <c r="CB2785" i="8"/>
  <c r="BY2786" i="8"/>
  <c r="BZ2786" i="8"/>
  <c r="CA2786" i="8"/>
  <c r="CB2786" i="8"/>
  <c r="BY2787" i="8"/>
  <c r="BZ2787" i="8"/>
  <c r="CA2787" i="8"/>
  <c r="CB2787" i="8"/>
  <c r="BY2788" i="8"/>
  <c r="BZ2788" i="8"/>
  <c r="CA2788" i="8"/>
  <c r="CB2788" i="8"/>
  <c r="BY2789" i="8"/>
  <c r="BZ2789" i="8"/>
  <c r="CA2789" i="8"/>
  <c r="CB2789" i="8"/>
  <c r="BY2790" i="8"/>
  <c r="BZ2790" i="8"/>
  <c r="CA2790" i="8"/>
  <c r="CB2790" i="8"/>
  <c r="BY2791" i="8"/>
  <c r="BZ2791" i="8"/>
  <c r="CA2791" i="8"/>
  <c r="CB2791" i="8"/>
  <c r="BY2792" i="8"/>
  <c r="BZ2792" i="8"/>
  <c r="CA2792" i="8"/>
  <c r="CB2792" i="8"/>
  <c r="BY2793" i="8"/>
  <c r="BZ2793" i="8"/>
  <c r="CA2793" i="8"/>
  <c r="CB2793" i="8"/>
  <c r="BY2794" i="8"/>
  <c r="BZ2794" i="8"/>
  <c r="CA2794" i="8"/>
  <c r="CB2794" i="8"/>
  <c r="BY2795" i="8"/>
  <c r="BZ2795" i="8"/>
  <c r="CA2795" i="8"/>
  <c r="CB2795" i="8"/>
  <c r="BY2796" i="8"/>
  <c r="BZ2796" i="8"/>
  <c r="CA2796" i="8"/>
  <c r="CB2796" i="8"/>
  <c r="BY2797" i="8"/>
  <c r="BZ2797" i="8"/>
  <c r="CA2797" i="8"/>
  <c r="CB2797" i="8"/>
  <c r="BY2798" i="8"/>
  <c r="BZ2798" i="8"/>
  <c r="CA2798" i="8"/>
  <c r="CB2798" i="8"/>
  <c r="BY2799" i="8"/>
  <c r="BZ2799" i="8"/>
  <c r="CA2799" i="8"/>
  <c r="CB2799" i="8"/>
  <c r="BY2800" i="8"/>
  <c r="BZ2800" i="8"/>
  <c r="CA2800" i="8"/>
  <c r="CB2800" i="8"/>
  <c r="BY2801" i="8"/>
  <c r="BZ2801" i="8"/>
  <c r="CA2801" i="8"/>
  <c r="CB2801" i="8"/>
  <c r="BY2802" i="8"/>
  <c r="BZ2802" i="8"/>
  <c r="CA2802" i="8"/>
  <c r="CB2802" i="8"/>
  <c r="BY2803" i="8"/>
  <c r="BZ2803" i="8"/>
  <c r="CA2803" i="8"/>
  <c r="CB2803" i="8"/>
  <c r="BY2804" i="8"/>
  <c r="BZ2804" i="8"/>
  <c r="CA2804" i="8"/>
  <c r="CB2804" i="8"/>
  <c r="BY2805" i="8"/>
  <c r="BZ2805" i="8"/>
  <c r="CA2805" i="8"/>
  <c r="CB2805" i="8"/>
  <c r="BY2806" i="8"/>
  <c r="BZ2806" i="8"/>
  <c r="CA2806" i="8"/>
  <c r="CB2806" i="8"/>
  <c r="BY2807" i="8"/>
  <c r="BZ2807" i="8"/>
  <c r="CA2807" i="8"/>
  <c r="CB2807" i="8"/>
  <c r="BY2808" i="8"/>
  <c r="BZ2808" i="8"/>
  <c r="CA2808" i="8"/>
  <c r="CB2808" i="8"/>
  <c r="BY2809" i="8"/>
  <c r="BZ2809" i="8"/>
  <c r="CA2809" i="8"/>
  <c r="CB2809" i="8"/>
  <c r="BY2810" i="8"/>
  <c r="BZ2810" i="8"/>
  <c r="CA2810" i="8"/>
  <c r="CB2810" i="8"/>
  <c r="BY2811" i="8"/>
  <c r="BZ2811" i="8"/>
  <c r="CA2811" i="8"/>
  <c r="CB2811" i="8"/>
  <c r="BY2812" i="8"/>
  <c r="BZ2812" i="8"/>
  <c r="CA2812" i="8"/>
  <c r="CB2812" i="8"/>
  <c r="BY2813" i="8"/>
  <c r="BZ2813" i="8"/>
  <c r="CA2813" i="8"/>
  <c r="CB2813" i="8"/>
  <c r="BY2814" i="8"/>
  <c r="BZ2814" i="8"/>
  <c r="CA2814" i="8"/>
  <c r="CB2814" i="8"/>
  <c r="BY2815" i="8"/>
  <c r="BZ2815" i="8"/>
  <c r="CA2815" i="8"/>
  <c r="CB2815" i="8"/>
  <c r="BY2816" i="8"/>
  <c r="BZ2816" i="8"/>
  <c r="CA2816" i="8"/>
  <c r="CB2816" i="8"/>
  <c r="BY2817" i="8"/>
  <c r="BZ2817" i="8"/>
  <c r="CA2817" i="8"/>
  <c r="CB2817" i="8"/>
  <c r="BY2818" i="8"/>
  <c r="BZ2818" i="8"/>
  <c r="CA2818" i="8"/>
  <c r="CB2818" i="8"/>
  <c r="BY2819" i="8"/>
  <c r="BZ2819" i="8"/>
  <c r="CA2819" i="8"/>
  <c r="CB2819" i="8"/>
  <c r="BY2820" i="8"/>
  <c r="BZ2820" i="8"/>
  <c r="CA2820" i="8"/>
  <c r="CB2820" i="8"/>
  <c r="BY2821" i="8"/>
  <c r="BZ2821" i="8"/>
  <c r="CA2821" i="8"/>
  <c r="CB2821" i="8"/>
  <c r="BY2822" i="8"/>
  <c r="BZ2822" i="8"/>
  <c r="CA2822" i="8"/>
  <c r="CB2822" i="8"/>
  <c r="BY2823" i="8"/>
  <c r="BZ2823" i="8"/>
  <c r="CA2823" i="8"/>
  <c r="CB2823" i="8"/>
  <c r="BY2824" i="8"/>
  <c r="BZ2824" i="8"/>
  <c r="CA2824" i="8"/>
  <c r="CB2824" i="8"/>
  <c r="BY2825" i="8"/>
  <c r="BZ2825" i="8"/>
  <c r="CA2825" i="8"/>
  <c r="CB2825" i="8"/>
  <c r="BY2826" i="8"/>
  <c r="BZ2826" i="8"/>
  <c r="CA2826" i="8"/>
  <c r="CB2826" i="8"/>
  <c r="BY2827" i="8"/>
  <c r="BZ2827" i="8"/>
  <c r="CA2827" i="8"/>
  <c r="CB2827" i="8"/>
  <c r="BY2828" i="8"/>
  <c r="BZ2828" i="8"/>
  <c r="CA2828" i="8"/>
  <c r="CB2828" i="8"/>
  <c r="BY2829" i="8"/>
  <c r="BZ2829" i="8"/>
  <c r="CA2829" i="8"/>
  <c r="CB2829" i="8"/>
  <c r="BY2830" i="8"/>
  <c r="BZ2830" i="8"/>
  <c r="CA2830" i="8"/>
  <c r="CB2830" i="8"/>
  <c r="BY2831" i="8"/>
  <c r="BZ2831" i="8"/>
  <c r="CA2831" i="8"/>
  <c r="CB2831" i="8"/>
  <c r="BY2832" i="8"/>
  <c r="BZ2832" i="8"/>
  <c r="CA2832" i="8"/>
  <c r="CB2832" i="8"/>
  <c r="BY2833" i="8"/>
  <c r="BZ2833" i="8"/>
  <c r="CA2833" i="8"/>
  <c r="CB2833" i="8"/>
  <c r="BY2834" i="8"/>
  <c r="BZ2834" i="8"/>
  <c r="CA2834" i="8"/>
  <c r="CB2834" i="8"/>
  <c r="BY2835" i="8"/>
  <c r="BZ2835" i="8"/>
  <c r="CA2835" i="8"/>
  <c r="CB2835" i="8"/>
  <c r="BY2836" i="8"/>
  <c r="BZ2836" i="8"/>
  <c r="CA2836" i="8"/>
  <c r="CB2836" i="8"/>
  <c r="BY2837" i="8"/>
  <c r="BZ2837" i="8"/>
  <c r="CA2837" i="8"/>
  <c r="CB2837" i="8"/>
  <c r="BY2838" i="8"/>
  <c r="BZ2838" i="8"/>
  <c r="CA2838" i="8"/>
  <c r="CB2838" i="8"/>
  <c r="BY2839" i="8"/>
  <c r="BZ2839" i="8"/>
  <c r="CA2839" i="8"/>
  <c r="CB2839" i="8"/>
  <c r="BY2840" i="8"/>
  <c r="BZ2840" i="8"/>
  <c r="CA2840" i="8"/>
  <c r="CB2840" i="8"/>
  <c r="BY2841" i="8"/>
  <c r="BZ2841" i="8"/>
  <c r="CA2841" i="8"/>
  <c r="CB2841" i="8"/>
  <c r="BY2842" i="8"/>
  <c r="BZ2842" i="8"/>
  <c r="CA2842" i="8"/>
  <c r="CB2842" i="8"/>
  <c r="BY2843" i="8"/>
  <c r="BZ2843" i="8"/>
  <c r="CA2843" i="8"/>
  <c r="CB2843" i="8"/>
  <c r="BY2844" i="8"/>
  <c r="BZ2844" i="8"/>
  <c r="CA2844" i="8"/>
  <c r="CB2844" i="8"/>
  <c r="BY2845" i="8"/>
  <c r="BZ2845" i="8"/>
  <c r="CA2845" i="8"/>
  <c r="CB2845" i="8"/>
  <c r="BY2846" i="8"/>
  <c r="BZ2846" i="8"/>
  <c r="CA2846" i="8"/>
  <c r="CB2846" i="8"/>
  <c r="BY2847" i="8"/>
  <c r="BZ2847" i="8"/>
  <c r="CA2847" i="8"/>
  <c r="CB2847" i="8"/>
  <c r="BY2848" i="8"/>
  <c r="BZ2848" i="8"/>
  <c r="CA2848" i="8"/>
  <c r="CB2848" i="8"/>
  <c r="BY2849" i="8"/>
  <c r="BZ2849" i="8"/>
  <c r="CA2849" i="8"/>
  <c r="CB2849" i="8"/>
  <c r="BY2850" i="8"/>
  <c r="BZ2850" i="8"/>
  <c r="CA2850" i="8"/>
  <c r="CB2850" i="8"/>
  <c r="BY2851" i="8"/>
  <c r="BZ2851" i="8"/>
  <c r="CA2851" i="8"/>
  <c r="CB2851" i="8"/>
  <c r="BY2852" i="8"/>
  <c r="BZ2852" i="8"/>
  <c r="CA2852" i="8"/>
  <c r="CB2852" i="8"/>
  <c r="BY2853" i="8"/>
  <c r="BZ2853" i="8"/>
  <c r="CA2853" i="8"/>
  <c r="CB2853" i="8"/>
  <c r="BY2854" i="8"/>
  <c r="BZ2854" i="8"/>
  <c r="CA2854" i="8"/>
  <c r="CB2854" i="8"/>
  <c r="BY2855" i="8"/>
  <c r="BZ2855" i="8"/>
  <c r="CA2855" i="8"/>
  <c r="CB2855" i="8"/>
  <c r="BY2856" i="8"/>
  <c r="BZ2856" i="8"/>
  <c r="CA2856" i="8"/>
  <c r="CB2856" i="8"/>
  <c r="BY2857" i="8"/>
  <c r="BZ2857" i="8"/>
  <c r="CA2857" i="8"/>
  <c r="CB2857" i="8"/>
  <c r="BY2858" i="8"/>
  <c r="BZ2858" i="8"/>
  <c r="CA2858" i="8"/>
  <c r="CB2858" i="8"/>
  <c r="BY2859" i="8"/>
  <c r="BZ2859" i="8"/>
  <c r="CA2859" i="8"/>
  <c r="CB2859" i="8"/>
  <c r="BY2860" i="8"/>
  <c r="BZ2860" i="8"/>
  <c r="CA2860" i="8"/>
  <c r="CB2860" i="8"/>
  <c r="BY2861" i="8"/>
  <c r="BZ2861" i="8"/>
  <c r="CA2861" i="8"/>
  <c r="CB2861" i="8"/>
  <c r="BY2862" i="8"/>
  <c r="BZ2862" i="8"/>
  <c r="CA2862" i="8"/>
  <c r="CB2862" i="8"/>
  <c r="BY2863" i="8"/>
  <c r="BZ2863" i="8"/>
  <c r="CA2863" i="8"/>
  <c r="CB2863" i="8"/>
  <c r="BY2864" i="8"/>
  <c r="BZ2864" i="8"/>
  <c r="CA2864" i="8"/>
  <c r="CB2864" i="8"/>
  <c r="BY2865" i="8"/>
  <c r="BZ2865" i="8"/>
  <c r="CA2865" i="8"/>
  <c r="CB2865" i="8"/>
  <c r="BY2866" i="8"/>
  <c r="BZ2866" i="8"/>
  <c r="CA2866" i="8"/>
  <c r="CB2866" i="8"/>
  <c r="BY2867" i="8"/>
  <c r="BZ2867" i="8"/>
  <c r="CA2867" i="8"/>
  <c r="CB2867" i="8"/>
  <c r="BY2868" i="8"/>
  <c r="BZ2868" i="8"/>
  <c r="CA2868" i="8"/>
  <c r="CB2868" i="8"/>
  <c r="BY2869" i="8"/>
  <c r="BZ2869" i="8"/>
  <c r="CA2869" i="8"/>
  <c r="CB2869" i="8"/>
  <c r="BY2870" i="8"/>
  <c r="BZ2870" i="8"/>
  <c r="CA2870" i="8"/>
  <c r="CB2870" i="8"/>
  <c r="BY2871" i="8"/>
  <c r="BZ2871" i="8"/>
  <c r="CA2871" i="8"/>
  <c r="CB2871" i="8"/>
  <c r="BY2872" i="8"/>
  <c r="BZ2872" i="8"/>
  <c r="CA2872" i="8"/>
  <c r="CB2872" i="8"/>
  <c r="BY2873" i="8"/>
  <c r="BZ2873" i="8"/>
  <c r="CA2873" i="8"/>
  <c r="CB2873" i="8"/>
  <c r="BY2874" i="8"/>
  <c r="BZ2874" i="8"/>
  <c r="CA2874" i="8"/>
  <c r="CB2874" i="8"/>
  <c r="BY2875" i="8"/>
  <c r="BZ2875" i="8"/>
  <c r="CA2875" i="8"/>
  <c r="CB2875" i="8"/>
  <c r="BY2876" i="8"/>
  <c r="BZ2876" i="8"/>
  <c r="CA2876" i="8"/>
  <c r="CB2876" i="8"/>
  <c r="BY2877" i="8"/>
  <c r="BZ2877" i="8"/>
  <c r="CA2877" i="8"/>
  <c r="CB2877" i="8"/>
  <c r="BY2878" i="8"/>
  <c r="BZ2878" i="8"/>
  <c r="CA2878" i="8"/>
  <c r="CB2878" i="8"/>
  <c r="BY2879" i="8"/>
  <c r="BZ2879" i="8"/>
  <c r="CA2879" i="8"/>
  <c r="CB2879" i="8"/>
  <c r="BY2880" i="8"/>
  <c r="BZ2880" i="8"/>
  <c r="CA2880" i="8"/>
  <c r="CB2880" i="8"/>
  <c r="BY2881" i="8"/>
  <c r="BZ2881" i="8"/>
  <c r="CA2881" i="8"/>
  <c r="CB2881" i="8"/>
  <c r="BY2882" i="8"/>
  <c r="BZ2882" i="8"/>
  <c r="CA2882" i="8"/>
  <c r="CB2882" i="8"/>
  <c r="BY2883" i="8"/>
  <c r="BZ2883" i="8"/>
  <c r="CA2883" i="8"/>
  <c r="CB2883" i="8"/>
  <c r="BY2884" i="8"/>
  <c r="BZ2884" i="8"/>
  <c r="CA2884" i="8"/>
  <c r="CB2884" i="8"/>
  <c r="BY2885" i="8"/>
  <c r="BZ2885" i="8"/>
  <c r="CA2885" i="8"/>
  <c r="CB2885" i="8"/>
  <c r="BY2886" i="8"/>
  <c r="BZ2886" i="8"/>
  <c r="CA2886" i="8"/>
  <c r="CB2886" i="8"/>
  <c r="BY2887" i="8"/>
  <c r="BZ2887" i="8"/>
  <c r="CA2887" i="8"/>
  <c r="CB2887" i="8"/>
  <c r="BY2888" i="8"/>
  <c r="BZ2888" i="8"/>
  <c r="CA2888" i="8"/>
  <c r="CB2888" i="8"/>
  <c r="BY2889" i="8"/>
  <c r="BZ2889" i="8"/>
  <c r="CA2889" i="8"/>
  <c r="CB2889" i="8"/>
  <c r="BY2890" i="8"/>
  <c r="BZ2890" i="8"/>
  <c r="CA2890" i="8"/>
  <c r="CB2890" i="8"/>
  <c r="BY2891" i="8"/>
  <c r="BZ2891" i="8"/>
  <c r="CA2891" i="8"/>
  <c r="CB2891" i="8"/>
  <c r="BY2892" i="8"/>
  <c r="BZ2892" i="8"/>
  <c r="CA2892" i="8"/>
  <c r="CB2892" i="8"/>
  <c r="BY2893" i="8"/>
  <c r="BZ2893" i="8"/>
  <c r="CA2893" i="8"/>
  <c r="CB2893" i="8"/>
  <c r="BY2894" i="8"/>
  <c r="BZ2894" i="8"/>
  <c r="CA2894" i="8"/>
  <c r="CB2894" i="8"/>
  <c r="BY2895" i="8"/>
  <c r="BZ2895" i="8"/>
  <c r="CA2895" i="8"/>
  <c r="CB2895" i="8"/>
  <c r="BY2896" i="8"/>
  <c r="BZ2896" i="8"/>
  <c r="CA2896" i="8"/>
  <c r="CB2896" i="8"/>
  <c r="BY2897" i="8"/>
  <c r="BZ2897" i="8"/>
  <c r="CA2897" i="8"/>
  <c r="CB2897" i="8"/>
  <c r="BY2898" i="8"/>
  <c r="BZ2898" i="8"/>
  <c r="CA2898" i="8"/>
  <c r="CB2898" i="8"/>
  <c r="BY2899" i="8"/>
  <c r="BZ2899" i="8"/>
  <c r="CA2899" i="8"/>
  <c r="CB2899" i="8"/>
  <c r="BY2900" i="8"/>
  <c r="BZ2900" i="8"/>
  <c r="CA2900" i="8"/>
  <c r="CB2900" i="8"/>
  <c r="BY2901" i="8"/>
  <c r="BZ2901" i="8"/>
  <c r="CA2901" i="8"/>
  <c r="CB2901" i="8"/>
  <c r="BY2902" i="8"/>
  <c r="BZ2902" i="8"/>
  <c r="CA2902" i="8"/>
  <c r="CB2902" i="8"/>
  <c r="BY2903" i="8"/>
  <c r="BZ2903" i="8"/>
  <c r="CA2903" i="8"/>
  <c r="CB2903" i="8"/>
  <c r="BY2904" i="8"/>
  <c r="BZ2904" i="8"/>
  <c r="CA2904" i="8"/>
  <c r="CB2904" i="8"/>
  <c r="BY2905" i="8"/>
  <c r="BZ2905" i="8"/>
  <c r="CA2905" i="8"/>
  <c r="CB2905" i="8"/>
  <c r="BY2906" i="8"/>
  <c r="BZ2906" i="8"/>
  <c r="CA2906" i="8"/>
  <c r="CB2906" i="8"/>
  <c r="BY2907" i="8"/>
  <c r="BZ2907" i="8"/>
  <c r="CA2907" i="8"/>
  <c r="CB2907" i="8"/>
  <c r="BY2908" i="8"/>
  <c r="BZ2908" i="8"/>
  <c r="CA2908" i="8"/>
  <c r="CB2908" i="8"/>
  <c r="BY2909" i="8"/>
  <c r="BZ2909" i="8"/>
  <c r="CA2909" i="8"/>
  <c r="CB2909" i="8"/>
  <c r="BY2910" i="8"/>
  <c r="BZ2910" i="8"/>
  <c r="CA2910" i="8"/>
  <c r="CB2910" i="8"/>
  <c r="BY2911" i="8"/>
  <c r="BZ2911" i="8"/>
  <c r="CA2911" i="8"/>
  <c r="CB2911" i="8"/>
  <c r="BY2912" i="8"/>
  <c r="BZ2912" i="8"/>
  <c r="CA2912" i="8"/>
  <c r="CB2912" i="8"/>
  <c r="BY2913" i="8"/>
  <c r="BZ2913" i="8"/>
  <c r="CA2913" i="8"/>
  <c r="CB2913" i="8"/>
  <c r="BY2914" i="8"/>
  <c r="BZ2914" i="8"/>
  <c r="CA2914" i="8"/>
  <c r="CB2914" i="8"/>
  <c r="BY2915" i="8"/>
  <c r="BZ2915" i="8"/>
  <c r="CA2915" i="8"/>
  <c r="CB2915" i="8"/>
  <c r="BY2916" i="8"/>
  <c r="BZ2916" i="8"/>
  <c r="CA2916" i="8"/>
  <c r="CB2916" i="8"/>
  <c r="BY2917" i="8"/>
  <c r="BZ2917" i="8"/>
  <c r="CA2917" i="8"/>
  <c r="CB2917" i="8"/>
  <c r="BY2918" i="8"/>
  <c r="BZ2918" i="8"/>
  <c r="CA2918" i="8"/>
  <c r="CB2918" i="8"/>
  <c r="BY2919" i="8"/>
  <c r="BZ2919" i="8"/>
  <c r="CA2919" i="8"/>
  <c r="CB2919" i="8"/>
  <c r="BY2920" i="8"/>
  <c r="BZ2920" i="8"/>
  <c r="CA2920" i="8"/>
  <c r="CB2920" i="8"/>
  <c r="BY2921" i="8"/>
  <c r="BZ2921" i="8"/>
  <c r="CA2921" i="8"/>
  <c r="CB2921" i="8"/>
  <c r="BY2922" i="8"/>
  <c r="BZ2922" i="8"/>
  <c r="CA2922" i="8"/>
  <c r="CB2922" i="8"/>
  <c r="BY2923" i="8"/>
  <c r="BZ2923" i="8"/>
  <c r="CA2923" i="8"/>
  <c r="CB2923" i="8"/>
  <c r="BY2924" i="8"/>
  <c r="BZ2924" i="8"/>
  <c r="CA2924" i="8"/>
  <c r="CB2924" i="8"/>
  <c r="BY2925" i="8"/>
  <c r="BZ2925" i="8"/>
  <c r="CA2925" i="8"/>
  <c r="CB2925" i="8"/>
  <c r="BY2926" i="8"/>
  <c r="BZ2926" i="8"/>
  <c r="CA2926" i="8"/>
  <c r="CB2926" i="8"/>
  <c r="BY2927" i="8"/>
  <c r="BZ2927" i="8"/>
  <c r="CA2927" i="8"/>
  <c r="CB2927" i="8"/>
  <c r="BY2928" i="8"/>
  <c r="BZ2928" i="8"/>
  <c r="CA2928" i="8"/>
  <c r="CB2928" i="8"/>
  <c r="BY2929" i="8"/>
  <c r="BZ2929" i="8"/>
  <c r="CA2929" i="8"/>
  <c r="CB2929" i="8"/>
  <c r="BY2930" i="8"/>
  <c r="BZ2930" i="8"/>
  <c r="CA2930" i="8"/>
  <c r="CB2930" i="8"/>
  <c r="BY2931" i="8"/>
  <c r="BZ2931" i="8"/>
  <c r="CA2931" i="8"/>
  <c r="CB2931" i="8"/>
  <c r="BY2932" i="8"/>
  <c r="BZ2932" i="8"/>
  <c r="CA2932" i="8"/>
  <c r="CB2932" i="8"/>
  <c r="BY2933" i="8"/>
  <c r="BZ2933" i="8"/>
  <c r="CA2933" i="8"/>
  <c r="CB2933" i="8"/>
  <c r="BY2934" i="8"/>
  <c r="BZ2934" i="8"/>
  <c r="CA2934" i="8"/>
  <c r="CB2934" i="8"/>
  <c r="BY2935" i="8"/>
  <c r="BZ2935" i="8"/>
  <c r="CA2935" i="8"/>
  <c r="CB2935" i="8"/>
  <c r="BY2936" i="8"/>
  <c r="BZ2936" i="8"/>
  <c r="CA2936" i="8"/>
  <c r="CB2936" i="8"/>
  <c r="BY2937" i="8"/>
  <c r="BZ2937" i="8"/>
  <c r="CA2937" i="8"/>
  <c r="CB2937" i="8"/>
  <c r="BY2938" i="8"/>
  <c r="BZ2938" i="8"/>
  <c r="CA2938" i="8"/>
  <c r="CB2938" i="8"/>
  <c r="BY2939" i="8"/>
  <c r="BZ2939" i="8"/>
  <c r="CA2939" i="8"/>
  <c r="CB2939" i="8"/>
  <c r="BY2940" i="8"/>
  <c r="BZ2940" i="8"/>
  <c r="CA2940" i="8"/>
  <c r="CB2940" i="8"/>
  <c r="BY2941" i="8"/>
  <c r="BZ2941" i="8"/>
  <c r="CA2941" i="8"/>
  <c r="CB2941" i="8"/>
  <c r="BY2942" i="8"/>
  <c r="BZ2942" i="8"/>
  <c r="CA2942" i="8"/>
  <c r="CB2942" i="8"/>
  <c r="BY2943" i="8"/>
  <c r="BZ2943" i="8"/>
  <c r="CA2943" i="8"/>
  <c r="CB2943" i="8"/>
  <c r="BY2944" i="8"/>
  <c r="BZ2944" i="8"/>
  <c r="CA2944" i="8"/>
  <c r="CB2944" i="8"/>
  <c r="BY2945" i="8"/>
  <c r="BZ2945" i="8"/>
  <c r="CA2945" i="8"/>
  <c r="CB2945" i="8"/>
  <c r="BY2946" i="8"/>
  <c r="BZ2946" i="8"/>
  <c r="CA2946" i="8"/>
  <c r="CB2946" i="8"/>
  <c r="BY2947" i="8"/>
  <c r="BZ2947" i="8"/>
  <c r="CA2947" i="8"/>
  <c r="CB2947" i="8"/>
  <c r="BY2948" i="8"/>
  <c r="BZ2948" i="8"/>
  <c r="CA2948" i="8"/>
  <c r="CB2948" i="8"/>
  <c r="BY2949" i="8"/>
  <c r="BZ2949" i="8"/>
  <c r="CA2949" i="8"/>
  <c r="CB2949" i="8"/>
  <c r="BY2950" i="8"/>
  <c r="BZ2950" i="8"/>
  <c r="CA2950" i="8"/>
  <c r="CB2950" i="8"/>
  <c r="BY2951" i="8"/>
  <c r="BZ2951" i="8"/>
  <c r="CA2951" i="8"/>
  <c r="CB2951" i="8"/>
  <c r="BY2952" i="8"/>
  <c r="BZ2952" i="8"/>
  <c r="CA2952" i="8"/>
  <c r="CB2952" i="8"/>
  <c r="BY2953" i="8"/>
  <c r="BZ2953" i="8"/>
  <c r="CA2953" i="8"/>
  <c r="CB2953" i="8"/>
  <c r="BY2954" i="8"/>
  <c r="BZ2954" i="8"/>
  <c r="CA2954" i="8"/>
  <c r="CB2954" i="8"/>
  <c r="BY2955" i="8"/>
  <c r="BZ2955" i="8"/>
  <c r="CA2955" i="8"/>
  <c r="CB2955" i="8"/>
  <c r="BY2956" i="8"/>
  <c r="BZ2956" i="8"/>
  <c r="CA2956" i="8"/>
  <c r="CB2956" i="8"/>
  <c r="BY2957" i="8"/>
  <c r="BZ2957" i="8"/>
  <c r="CA2957" i="8"/>
  <c r="CB2957" i="8"/>
  <c r="BY2958" i="8"/>
  <c r="BZ2958" i="8"/>
  <c r="CA2958" i="8"/>
  <c r="CB2958" i="8"/>
  <c r="BY2959" i="8"/>
  <c r="BZ2959" i="8"/>
  <c r="CA2959" i="8"/>
  <c r="CB2959" i="8"/>
  <c r="BY2960" i="8"/>
  <c r="BZ2960" i="8"/>
  <c r="CA2960" i="8"/>
  <c r="CB2960" i="8"/>
  <c r="BY2961" i="8"/>
  <c r="BZ2961" i="8"/>
  <c r="CA2961" i="8"/>
  <c r="CB2961" i="8"/>
  <c r="BY2962" i="8"/>
  <c r="BZ2962" i="8"/>
  <c r="CA2962" i="8"/>
  <c r="CB2962" i="8"/>
  <c r="BY2963" i="8"/>
  <c r="BZ2963" i="8"/>
  <c r="CA2963" i="8"/>
  <c r="CB2963" i="8"/>
  <c r="BY2964" i="8"/>
  <c r="BZ2964" i="8"/>
  <c r="CA2964" i="8"/>
  <c r="CB2964" i="8"/>
  <c r="BY2965" i="8"/>
  <c r="BZ2965" i="8"/>
  <c r="CA2965" i="8"/>
  <c r="CB2965" i="8"/>
  <c r="BY2966" i="8"/>
  <c r="BZ2966" i="8"/>
  <c r="CA2966" i="8"/>
  <c r="CB2966" i="8"/>
  <c r="BY2967" i="8"/>
  <c r="BZ2967" i="8"/>
  <c r="CA2967" i="8"/>
  <c r="CB2967" i="8"/>
  <c r="BY2968" i="8"/>
  <c r="BZ2968" i="8"/>
  <c r="CA2968" i="8"/>
  <c r="CB2968" i="8"/>
  <c r="BY2969" i="8"/>
  <c r="BZ2969" i="8"/>
  <c r="CA2969" i="8"/>
  <c r="CB2969" i="8"/>
  <c r="BY2970" i="8"/>
  <c r="BZ2970" i="8"/>
  <c r="CA2970" i="8"/>
  <c r="CB2970" i="8"/>
  <c r="BY2971" i="8"/>
  <c r="BZ2971" i="8"/>
  <c r="CA2971" i="8"/>
  <c r="CB2971" i="8"/>
  <c r="BY2972" i="8"/>
  <c r="BZ2972" i="8"/>
  <c r="CA2972" i="8"/>
  <c r="CB2972" i="8"/>
  <c r="BY2973" i="8"/>
  <c r="BZ2973" i="8"/>
  <c r="CA2973" i="8"/>
  <c r="CB2973" i="8"/>
  <c r="BY2974" i="8"/>
  <c r="BZ2974" i="8"/>
  <c r="CA2974" i="8"/>
  <c r="CB2974" i="8"/>
  <c r="BY2975" i="8"/>
  <c r="BZ2975" i="8"/>
  <c r="CA2975" i="8"/>
  <c r="CB2975" i="8"/>
  <c r="BY2976" i="8"/>
  <c r="BZ2976" i="8"/>
  <c r="CA2976" i="8"/>
  <c r="CB2976" i="8"/>
  <c r="BY2977" i="8"/>
  <c r="BZ2977" i="8"/>
  <c r="CA2977" i="8"/>
  <c r="CB2977" i="8"/>
  <c r="BY2978" i="8"/>
  <c r="BZ2978" i="8"/>
  <c r="CA2978" i="8"/>
  <c r="CB2978" i="8"/>
  <c r="BY2979" i="8"/>
  <c r="BZ2979" i="8"/>
  <c r="CA2979" i="8"/>
  <c r="CB2979" i="8"/>
  <c r="BY2980" i="8"/>
  <c r="BZ2980" i="8"/>
  <c r="CA2980" i="8"/>
  <c r="CB2980" i="8"/>
  <c r="BY2981" i="8"/>
  <c r="BZ2981" i="8"/>
  <c r="CA2981" i="8"/>
  <c r="CB2981" i="8"/>
  <c r="BY2982" i="8"/>
  <c r="BZ2982" i="8"/>
  <c r="CA2982" i="8"/>
  <c r="CB2982" i="8"/>
  <c r="BY2983" i="8"/>
  <c r="BZ2983" i="8"/>
  <c r="CA2983" i="8"/>
  <c r="CB2983" i="8"/>
  <c r="BY2984" i="8"/>
  <c r="BZ2984" i="8"/>
  <c r="CA2984" i="8"/>
  <c r="CB2984" i="8"/>
  <c r="BY2985" i="8"/>
  <c r="BZ2985" i="8"/>
  <c r="CA2985" i="8"/>
  <c r="CB2985" i="8"/>
  <c r="BY2986" i="8"/>
  <c r="BZ2986" i="8"/>
  <c r="CA2986" i="8"/>
  <c r="CB2986" i="8"/>
  <c r="BY2987" i="8"/>
  <c r="BZ2987" i="8"/>
  <c r="CA2987" i="8"/>
  <c r="CB2987" i="8"/>
  <c r="BY2988" i="8"/>
  <c r="BZ2988" i="8"/>
  <c r="CA2988" i="8"/>
  <c r="CB2988" i="8"/>
  <c r="BY2989" i="8"/>
  <c r="BZ2989" i="8"/>
  <c r="CA2989" i="8"/>
  <c r="CB2989" i="8"/>
  <c r="BY2990" i="8"/>
  <c r="BZ2990" i="8"/>
  <c r="CA2990" i="8"/>
  <c r="CB2990" i="8"/>
  <c r="BY2991" i="8"/>
  <c r="BZ2991" i="8"/>
  <c r="CA2991" i="8"/>
  <c r="CB2991" i="8"/>
  <c r="BY2992" i="8"/>
  <c r="BZ2992" i="8"/>
  <c r="CA2992" i="8"/>
  <c r="CB2992" i="8"/>
  <c r="BY2993" i="8"/>
  <c r="BZ2993" i="8"/>
  <c r="CA2993" i="8"/>
  <c r="CB2993" i="8"/>
  <c r="BY2994" i="8"/>
  <c r="BZ2994" i="8"/>
  <c r="CA2994" i="8"/>
  <c r="CB2994" i="8"/>
  <c r="BY2995" i="8"/>
  <c r="BZ2995" i="8"/>
  <c r="CA2995" i="8"/>
  <c r="CB2995" i="8"/>
  <c r="BY2996" i="8"/>
  <c r="BZ2996" i="8"/>
  <c r="CA2996" i="8"/>
  <c r="CB2996" i="8"/>
  <c r="BY2997" i="8"/>
  <c r="BZ2997" i="8"/>
  <c r="CA2997" i="8"/>
  <c r="CB2997" i="8"/>
  <c r="BY2998" i="8"/>
  <c r="BZ2998" i="8"/>
  <c r="CA2998" i="8"/>
  <c r="CB2998" i="8"/>
  <c r="BY2999" i="8"/>
  <c r="BZ2999" i="8"/>
  <c r="CA2999" i="8"/>
  <c r="CB2999" i="8"/>
  <c r="BY2374" i="8"/>
  <c r="BZ2374" i="8"/>
  <c r="CA2374" i="8"/>
  <c r="CB2374" i="8"/>
  <c r="BM3" i="8"/>
  <c r="AM12" i="10"/>
  <c r="AN12" i="10"/>
  <c r="AO12" i="10"/>
  <c r="AP12" i="10"/>
  <c r="AQ12" i="10"/>
  <c r="AR12" i="10"/>
  <c r="AS12" i="10"/>
  <c r="AT12" i="10"/>
  <c r="AU12" i="10"/>
  <c r="AE12" i="10"/>
  <c r="AF12" i="10"/>
  <c r="AG12" i="10"/>
  <c r="AH12" i="10"/>
  <c r="AI12" i="10"/>
  <c r="AJ12" i="10"/>
  <c r="AK12" i="10"/>
  <c r="AL12" i="10"/>
  <c r="AD12" i="10"/>
  <c r="BC2" i="8"/>
  <c r="C25" i="11"/>
  <c r="J30" i="11" s="1"/>
  <c r="BC22" i="8"/>
  <c r="BC23" i="8"/>
  <c r="BC24" i="8"/>
  <c r="BC25" i="8"/>
  <c r="BC26" i="8"/>
  <c r="BC27" i="8"/>
  <c r="BC28" i="8"/>
  <c r="BC29" i="8"/>
  <c r="BC30" i="8"/>
  <c r="BC31" i="8"/>
  <c r="BC32" i="8"/>
  <c r="BC33" i="8"/>
  <c r="BC34" i="8"/>
  <c r="BC35" i="8"/>
  <c r="BC36" i="8"/>
  <c r="BC37" i="8"/>
  <c r="BC38" i="8"/>
  <c r="BC39" i="8"/>
  <c r="BC40" i="8"/>
  <c r="BC41" i="8"/>
  <c r="BC42" i="8"/>
  <c r="BC43" i="8"/>
  <c r="BC44" i="8"/>
  <c r="BC45" i="8"/>
  <c r="BC46" i="8"/>
  <c r="BC47" i="8"/>
  <c r="BC48" i="8"/>
  <c r="BC49" i="8"/>
  <c r="BC50" i="8"/>
  <c r="BC51" i="8"/>
  <c r="BC52" i="8"/>
  <c r="BC53" i="8"/>
  <c r="BC54" i="8"/>
  <c r="BC55" i="8"/>
  <c r="BC56" i="8"/>
  <c r="BC57" i="8"/>
  <c r="BC58" i="8"/>
  <c r="BC59" i="8"/>
  <c r="BC60" i="8"/>
  <c r="BC61" i="8"/>
  <c r="BC62" i="8"/>
  <c r="BC63" i="8"/>
  <c r="BC64" i="8"/>
  <c r="BC65" i="8"/>
  <c r="BC66" i="8"/>
  <c r="BC67" i="8"/>
  <c r="BC68" i="8"/>
  <c r="BC69" i="8"/>
  <c r="BC70" i="8"/>
  <c r="BC71" i="8"/>
  <c r="BC72" i="8"/>
  <c r="BC73" i="8"/>
  <c r="BC74" i="8"/>
  <c r="BC75" i="8"/>
  <c r="BC76" i="8"/>
  <c r="BC77" i="8"/>
  <c r="BC78" i="8"/>
  <c r="BC79" i="8"/>
  <c r="BC80" i="8"/>
  <c r="BC81" i="8"/>
  <c r="BC82" i="8"/>
  <c r="BC83" i="8"/>
  <c r="BC84" i="8"/>
  <c r="BC85" i="8"/>
  <c r="BC86" i="8"/>
  <c r="BC87" i="8"/>
  <c r="BC88" i="8"/>
  <c r="BC89" i="8"/>
  <c r="BC90" i="8"/>
  <c r="BC91" i="8"/>
  <c r="BC92" i="8"/>
  <c r="BC93" i="8"/>
  <c r="BC94" i="8"/>
  <c r="BC95" i="8"/>
  <c r="BC96" i="8"/>
  <c r="BC97" i="8"/>
  <c r="BC98" i="8"/>
  <c r="BC99" i="8"/>
  <c r="BC100" i="8"/>
  <c r="BC101" i="8"/>
  <c r="BC102" i="8"/>
  <c r="BC103" i="8"/>
  <c r="BC104" i="8"/>
  <c r="BC105" i="8"/>
  <c r="BC106" i="8"/>
  <c r="BC107" i="8"/>
  <c r="BC108" i="8"/>
  <c r="BC109" i="8"/>
  <c r="BC110" i="8"/>
  <c r="BC111" i="8"/>
  <c r="BC112" i="8"/>
  <c r="BC113" i="8"/>
  <c r="BC114" i="8"/>
  <c r="BC115" i="8"/>
  <c r="BC116" i="8"/>
  <c r="BC117" i="8"/>
  <c r="BC118" i="8"/>
  <c r="BC119" i="8"/>
  <c r="BC120" i="8"/>
  <c r="BC121" i="8"/>
  <c r="BC122" i="8"/>
  <c r="BC123" i="8"/>
  <c r="BC124" i="8"/>
  <c r="BC125" i="8"/>
  <c r="BC126" i="8"/>
  <c r="BC127" i="8"/>
  <c r="BC128" i="8"/>
  <c r="BC129" i="8"/>
  <c r="BC130" i="8"/>
  <c r="BC131" i="8"/>
  <c r="BC132" i="8"/>
  <c r="BC133" i="8"/>
  <c r="BC134" i="8"/>
  <c r="BC135" i="8"/>
  <c r="BC136" i="8"/>
  <c r="BC137" i="8"/>
  <c r="BC138" i="8"/>
  <c r="BC139" i="8"/>
  <c r="BC140" i="8"/>
  <c r="BC141" i="8"/>
  <c r="BC142" i="8"/>
  <c r="BC143" i="8"/>
  <c r="BC144" i="8"/>
  <c r="BC145" i="8"/>
  <c r="BC146" i="8"/>
  <c r="BC147" i="8"/>
  <c r="BC148" i="8"/>
  <c r="BC149" i="8"/>
  <c r="BC150" i="8"/>
  <c r="BC151" i="8"/>
  <c r="BC152" i="8"/>
  <c r="BC153" i="8"/>
  <c r="BC154" i="8"/>
  <c r="BC155" i="8"/>
  <c r="BC156" i="8"/>
  <c r="BC157" i="8"/>
  <c r="BC158" i="8"/>
  <c r="BC159" i="8"/>
  <c r="BC160" i="8"/>
  <c r="BC161" i="8"/>
  <c r="BC162" i="8"/>
  <c r="BC163" i="8"/>
  <c r="BC164" i="8"/>
  <c r="BC165" i="8"/>
  <c r="BC166" i="8"/>
  <c r="BC167" i="8"/>
  <c r="BC168" i="8"/>
  <c r="BC169" i="8"/>
  <c r="BC170" i="8"/>
  <c r="BC171" i="8"/>
  <c r="BC172" i="8"/>
  <c r="BC173" i="8"/>
  <c r="BC174" i="8"/>
  <c r="BC175" i="8"/>
  <c r="BC176" i="8"/>
  <c r="BC177" i="8"/>
  <c r="BC178" i="8"/>
  <c r="BC179" i="8"/>
  <c r="BC180" i="8"/>
  <c r="BC181" i="8"/>
  <c r="BC182" i="8"/>
  <c r="BC183" i="8"/>
  <c r="BC184" i="8"/>
  <c r="BC185" i="8"/>
  <c r="BC186" i="8"/>
  <c r="BC187" i="8"/>
  <c r="BC188" i="8"/>
  <c r="BC189" i="8"/>
  <c r="BC190" i="8"/>
  <c r="BC191" i="8"/>
  <c r="BC192" i="8"/>
  <c r="BC193" i="8"/>
  <c r="BC194" i="8"/>
  <c r="BC195" i="8"/>
  <c r="BC196" i="8"/>
  <c r="BC197" i="8"/>
  <c r="BC198" i="8"/>
  <c r="BC199" i="8"/>
  <c r="BC200" i="8"/>
  <c r="BC201" i="8"/>
  <c r="BC202" i="8"/>
  <c r="BC203" i="8"/>
  <c r="BC204" i="8"/>
  <c r="BC205" i="8"/>
  <c r="BC206" i="8"/>
  <c r="BC207" i="8"/>
  <c r="BC208" i="8"/>
  <c r="BC209" i="8"/>
  <c r="BC210" i="8"/>
  <c r="BC211" i="8"/>
  <c r="BC212" i="8"/>
  <c r="BC213" i="8"/>
  <c r="BC214" i="8"/>
  <c r="BC215" i="8"/>
  <c r="BC216" i="8"/>
  <c r="BC217" i="8"/>
  <c r="BC218" i="8"/>
  <c r="BC219" i="8"/>
  <c r="BC220" i="8"/>
  <c r="BC221" i="8"/>
  <c r="BC222" i="8"/>
  <c r="BC223" i="8"/>
  <c r="BC224" i="8"/>
  <c r="BC225" i="8"/>
  <c r="BC226" i="8"/>
  <c r="BC227" i="8"/>
  <c r="BC228" i="8"/>
  <c r="BC229" i="8"/>
  <c r="BC230" i="8"/>
  <c r="BC231" i="8"/>
  <c r="BC232" i="8"/>
  <c r="BC233" i="8"/>
  <c r="BC234" i="8"/>
  <c r="BC235" i="8"/>
  <c r="BC236" i="8"/>
  <c r="BC237" i="8"/>
  <c r="BC238" i="8"/>
  <c r="BC239" i="8"/>
  <c r="BC240" i="8"/>
  <c r="BC241" i="8"/>
  <c r="BC242" i="8"/>
  <c r="BC243" i="8"/>
  <c r="BC244" i="8"/>
  <c r="BC245" i="8"/>
  <c r="BC246" i="8"/>
  <c r="BC247" i="8"/>
  <c r="BC248" i="8"/>
  <c r="BC249" i="8"/>
  <c r="BC250" i="8"/>
  <c r="BC251" i="8"/>
  <c r="BC252" i="8"/>
  <c r="BC253" i="8"/>
  <c r="BC254" i="8"/>
  <c r="BC255" i="8"/>
  <c r="BC256" i="8"/>
  <c r="BC257" i="8"/>
  <c r="BC258" i="8"/>
  <c r="BC259" i="8"/>
  <c r="BC260" i="8"/>
  <c r="BC261" i="8"/>
  <c r="BC262" i="8"/>
  <c r="BC263" i="8"/>
  <c r="BC264" i="8"/>
  <c r="BC265" i="8"/>
  <c r="BC266" i="8"/>
  <c r="BC267" i="8"/>
  <c r="BC268" i="8"/>
  <c r="BC269" i="8"/>
  <c r="BC270" i="8"/>
  <c r="BC271" i="8"/>
  <c r="BC272" i="8"/>
  <c r="BC273" i="8"/>
  <c r="BC274" i="8"/>
  <c r="BC275" i="8"/>
  <c r="BC276" i="8"/>
  <c r="BC277" i="8"/>
  <c r="BC278" i="8"/>
  <c r="BC279" i="8"/>
  <c r="BC280" i="8"/>
  <c r="BC281" i="8"/>
  <c r="BC282" i="8"/>
  <c r="BC283" i="8"/>
  <c r="BC284" i="8"/>
  <c r="BC285" i="8"/>
  <c r="BC286" i="8"/>
  <c r="BC287" i="8"/>
  <c r="BC288" i="8"/>
  <c r="BC289" i="8"/>
  <c r="BC290" i="8"/>
  <c r="BC291" i="8"/>
  <c r="BC292" i="8"/>
  <c r="BC293" i="8"/>
  <c r="BC294" i="8"/>
  <c r="BC295" i="8"/>
  <c r="BC296" i="8"/>
  <c r="BC297" i="8"/>
  <c r="BC298" i="8"/>
  <c r="BC299" i="8"/>
  <c r="BC300" i="8"/>
  <c r="BC301" i="8"/>
  <c r="BC302" i="8"/>
  <c r="BC303" i="8"/>
  <c r="BC304" i="8"/>
  <c r="BC305" i="8"/>
  <c r="BC306" i="8"/>
  <c r="BC307" i="8"/>
  <c r="BC308" i="8"/>
  <c r="BC309" i="8"/>
  <c r="BC310" i="8"/>
  <c r="BC311" i="8"/>
  <c r="BC312" i="8"/>
  <c r="BC313" i="8"/>
  <c r="BC314" i="8"/>
  <c r="BC315" i="8"/>
  <c r="BC316" i="8"/>
  <c r="BC317" i="8"/>
  <c r="BC318" i="8"/>
  <c r="BC319" i="8"/>
  <c r="BC320" i="8"/>
  <c r="BC321" i="8"/>
  <c r="BC322" i="8"/>
  <c r="BC323" i="8"/>
  <c r="BC324" i="8"/>
  <c r="BC325" i="8"/>
  <c r="BC326" i="8"/>
  <c r="BC327" i="8"/>
  <c r="BC328" i="8"/>
  <c r="BC329" i="8"/>
  <c r="BC330" i="8"/>
  <c r="BC331" i="8"/>
  <c r="BC332" i="8"/>
  <c r="BC333" i="8"/>
  <c r="BC334" i="8"/>
  <c r="BC335" i="8"/>
  <c r="BC336" i="8"/>
  <c r="BC337" i="8"/>
  <c r="BC338" i="8"/>
  <c r="BC339" i="8"/>
  <c r="BC340" i="8"/>
  <c r="BC341" i="8"/>
  <c r="BC342" i="8"/>
  <c r="BC343" i="8"/>
  <c r="BC344" i="8"/>
  <c r="BC345" i="8"/>
  <c r="BC346" i="8"/>
  <c r="BC347" i="8"/>
  <c r="BC348" i="8"/>
  <c r="BC349" i="8"/>
  <c r="BC350" i="8"/>
  <c r="BC351" i="8"/>
  <c r="BC352" i="8"/>
  <c r="BC353" i="8"/>
  <c r="BC354" i="8"/>
  <c r="BC355" i="8"/>
  <c r="BC356" i="8"/>
  <c r="BC357" i="8"/>
  <c r="BC358" i="8"/>
  <c r="BC359" i="8"/>
  <c r="BC360" i="8"/>
  <c r="BC361" i="8"/>
  <c r="BC362" i="8"/>
  <c r="BC363" i="8"/>
  <c r="BC364" i="8"/>
  <c r="BC365" i="8"/>
  <c r="BC366" i="8"/>
  <c r="BC367" i="8"/>
  <c r="BC368" i="8"/>
  <c r="BC369" i="8"/>
  <c r="BC370" i="8"/>
  <c r="BC371" i="8"/>
  <c r="BC372" i="8"/>
  <c r="BC373" i="8"/>
  <c r="BC374" i="8"/>
  <c r="BC375" i="8"/>
  <c r="BC376" i="8"/>
  <c r="BC377" i="8"/>
  <c r="BC378" i="8"/>
  <c r="BC379" i="8"/>
  <c r="BC380" i="8"/>
  <c r="BC381" i="8"/>
  <c r="BC382" i="8"/>
  <c r="BC383" i="8"/>
  <c r="BC384" i="8"/>
  <c r="BC385" i="8"/>
  <c r="BC386" i="8"/>
  <c r="BC387" i="8"/>
  <c r="BC388" i="8"/>
  <c r="BC389" i="8"/>
  <c r="BC390" i="8"/>
  <c r="BC391" i="8"/>
  <c r="BC392" i="8"/>
  <c r="BC393" i="8"/>
  <c r="BC394" i="8"/>
  <c r="BC395" i="8"/>
  <c r="BC396" i="8"/>
  <c r="BC397" i="8"/>
  <c r="BC398" i="8"/>
  <c r="BC399" i="8"/>
  <c r="BC400" i="8"/>
  <c r="BC401" i="8"/>
  <c r="BC402" i="8"/>
  <c r="BC403" i="8"/>
  <c r="BC404" i="8"/>
  <c r="BC405" i="8"/>
  <c r="BC406" i="8"/>
  <c r="BC407" i="8"/>
  <c r="BC408" i="8"/>
  <c r="BC409" i="8"/>
  <c r="BC410" i="8"/>
  <c r="BC411" i="8"/>
  <c r="BC412" i="8"/>
  <c r="BC413" i="8"/>
  <c r="BC414" i="8"/>
  <c r="BC415" i="8"/>
  <c r="BC416" i="8"/>
  <c r="BC417" i="8"/>
  <c r="BC418" i="8"/>
  <c r="BC419" i="8"/>
  <c r="BC420" i="8"/>
  <c r="BC421" i="8"/>
  <c r="BC422" i="8"/>
  <c r="BC423" i="8"/>
  <c r="BC424" i="8"/>
  <c r="BC425" i="8"/>
  <c r="BC426" i="8"/>
  <c r="BC427" i="8"/>
  <c r="BC428" i="8"/>
  <c r="BC429" i="8"/>
  <c r="BC430" i="8"/>
  <c r="BC431" i="8"/>
  <c r="BC432" i="8"/>
  <c r="BC433" i="8"/>
  <c r="BC434" i="8"/>
  <c r="BC435" i="8"/>
  <c r="BC436" i="8"/>
  <c r="BC437" i="8"/>
  <c r="BC438" i="8"/>
  <c r="BC439" i="8"/>
  <c r="BC440" i="8"/>
  <c r="BC441" i="8"/>
  <c r="BC442" i="8"/>
  <c r="BC443" i="8"/>
  <c r="BC444" i="8"/>
  <c r="BC445" i="8"/>
  <c r="BC446" i="8"/>
  <c r="BC447" i="8"/>
  <c r="BC448" i="8"/>
  <c r="BC449" i="8"/>
  <c r="BC450" i="8"/>
  <c r="BC451" i="8"/>
  <c r="BC452" i="8"/>
  <c r="BC453" i="8"/>
  <c r="BC454" i="8"/>
  <c r="BC455" i="8"/>
  <c r="BC456" i="8"/>
  <c r="BC457" i="8"/>
  <c r="BC458" i="8"/>
  <c r="BC459" i="8"/>
  <c r="BC460" i="8"/>
  <c r="BC461" i="8"/>
  <c r="BC462" i="8"/>
  <c r="BC463" i="8"/>
  <c r="BC464" i="8"/>
  <c r="BC465" i="8"/>
  <c r="BC466" i="8"/>
  <c r="BC467" i="8"/>
  <c r="BC468" i="8"/>
  <c r="BC469" i="8"/>
  <c r="BC470" i="8"/>
  <c r="BC471" i="8"/>
  <c r="BC472" i="8"/>
  <c r="BC473" i="8"/>
  <c r="BC474" i="8"/>
  <c r="BC475" i="8"/>
  <c r="BC476" i="8"/>
  <c r="BC477" i="8"/>
  <c r="BC478" i="8"/>
  <c r="BC479" i="8"/>
  <c r="BC480" i="8"/>
  <c r="BC481" i="8"/>
  <c r="BC482" i="8"/>
  <c r="BC483" i="8"/>
  <c r="BC484" i="8"/>
  <c r="BC485" i="8"/>
  <c r="BC486" i="8"/>
  <c r="BC487" i="8"/>
  <c r="BC488" i="8"/>
  <c r="BC489" i="8"/>
  <c r="BC490" i="8"/>
  <c r="BC491" i="8"/>
  <c r="BC492" i="8"/>
  <c r="BC493" i="8"/>
  <c r="BC494" i="8"/>
  <c r="BC495" i="8"/>
  <c r="BC496" i="8"/>
  <c r="BC497" i="8"/>
  <c r="BC498" i="8"/>
  <c r="BC499" i="8"/>
  <c r="BC500" i="8"/>
  <c r="BC501" i="8"/>
  <c r="BC502" i="8"/>
  <c r="BC503" i="8"/>
  <c r="BC504" i="8"/>
  <c r="BC505" i="8"/>
  <c r="BC506" i="8"/>
  <c r="BC507" i="8"/>
  <c r="BC508" i="8"/>
  <c r="BC509" i="8"/>
  <c r="BC510" i="8"/>
  <c r="BC511" i="8"/>
  <c r="BC512" i="8"/>
  <c r="BC513" i="8"/>
  <c r="BC514" i="8"/>
  <c r="BC515" i="8"/>
  <c r="BC516" i="8"/>
  <c r="BC517" i="8"/>
  <c r="BC518" i="8"/>
  <c r="BC519" i="8"/>
  <c r="BC520" i="8"/>
  <c r="BC521" i="8"/>
  <c r="BC522" i="8"/>
  <c r="BC523" i="8"/>
  <c r="BC524" i="8"/>
  <c r="BC525" i="8"/>
  <c r="BC526" i="8"/>
  <c r="BC527" i="8"/>
  <c r="BC528" i="8"/>
  <c r="BC529" i="8"/>
  <c r="BC530" i="8"/>
  <c r="BC531" i="8"/>
  <c r="BC532" i="8"/>
  <c r="BC533" i="8"/>
  <c r="BC534" i="8"/>
  <c r="BC535" i="8"/>
  <c r="BC536" i="8"/>
  <c r="BC537" i="8"/>
  <c r="BC538" i="8"/>
  <c r="BC539" i="8"/>
  <c r="BC540" i="8"/>
  <c r="BC541" i="8"/>
  <c r="BC542" i="8"/>
  <c r="BC543" i="8"/>
  <c r="BC544" i="8"/>
  <c r="BC545" i="8"/>
  <c r="BC546" i="8"/>
  <c r="BC547" i="8"/>
  <c r="BC548" i="8"/>
  <c r="BC549" i="8"/>
  <c r="BC550" i="8"/>
  <c r="BC551" i="8"/>
  <c r="BC552" i="8"/>
  <c r="BC553" i="8"/>
  <c r="BC554" i="8"/>
  <c r="BC555" i="8"/>
  <c r="BC556" i="8"/>
  <c r="BC557" i="8"/>
  <c r="BC558" i="8"/>
  <c r="BC559" i="8"/>
  <c r="BC560" i="8"/>
  <c r="BC561" i="8"/>
  <c r="BC562" i="8"/>
  <c r="BC563" i="8"/>
  <c r="BC564" i="8"/>
  <c r="BC565" i="8"/>
  <c r="BC566" i="8"/>
  <c r="BC567" i="8"/>
  <c r="BC568" i="8"/>
  <c r="BC569" i="8"/>
  <c r="BC570" i="8"/>
  <c r="BC571" i="8"/>
  <c r="BC572" i="8"/>
  <c r="BC573" i="8"/>
  <c r="BC574" i="8"/>
  <c r="BC575" i="8"/>
  <c r="BC576" i="8"/>
  <c r="BC577" i="8"/>
  <c r="BC578" i="8"/>
  <c r="BC579" i="8"/>
  <c r="BC580" i="8"/>
  <c r="BC581" i="8"/>
  <c r="BC582" i="8"/>
  <c r="BC583" i="8"/>
  <c r="BC584" i="8"/>
  <c r="BC585" i="8"/>
  <c r="BC586" i="8"/>
  <c r="BC587" i="8"/>
  <c r="BC588" i="8"/>
  <c r="BC589" i="8"/>
  <c r="BC590" i="8"/>
  <c r="BC591" i="8"/>
  <c r="BC592" i="8"/>
  <c r="BC593" i="8"/>
  <c r="BC594" i="8"/>
  <c r="BC595" i="8"/>
  <c r="BC596" i="8"/>
  <c r="BC597" i="8"/>
  <c r="BC598" i="8"/>
  <c r="BC599" i="8"/>
  <c r="BC600" i="8"/>
  <c r="BC601" i="8"/>
  <c r="BC602" i="8"/>
  <c r="BC603" i="8"/>
  <c r="BC604" i="8"/>
  <c r="BC605" i="8"/>
  <c r="BC606" i="8"/>
  <c r="BC607" i="8"/>
  <c r="BC608" i="8"/>
  <c r="BC609" i="8"/>
  <c r="BC610" i="8"/>
  <c r="BC611" i="8"/>
  <c r="BC612" i="8"/>
  <c r="BC613" i="8"/>
  <c r="BC614" i="8"/>
  <c r="BC615" i="8"/>
  <c r="BC616" i="8"/>
  <c r="BC617" i="8"/>
  <c r="BC618" i="8"/>
  <c r="BC619" i="8"/>
  <c r="BC620" i="8"/>
  <c r="BC621" i="8"/>
  <c r="BC622" i="8"/>
  <c r="BC623" i="8"/>
  <c r="BC624" i="8"/>
  <c r="BC625" i="8"/>
  <c r="BC626" i="8"/>
  <c r="BC627" i="8"/>
  <c r="BC628" i="8"/>
  <c r="BC629" i="8"/>
  <c r="BC630" i="8"/>
  <c r="BC631" i="8"/>
  <c r="BC632" i="8"/>
  <c r="BC633" i="8"/>
  <c r="BC634" i="8"/>
  <c r="BC635" i="8"/>
  <c r="BC636" i="8"/>
  <c r="BC637" i="8"/>
  <c r="BC638" i="8"/>
  <c r="BC639" i="8"/>
  <c r="BC640" i="8"/>
  <c r="BC641" i="8"/>
  <c r="BC642" i="8"/>
  <c r="BC643" i="8"/>
  <c r="BC644" i="8"/>
  <c r="BC645" i="8"/>
  <c r="BC646" i="8"/>
  <c r="BC647" i="8"/>
  <c r="BC648" i="8"/>
  <c r="BC649" i="8"/>
  <c r="BC650" i="8"/>
  <c r="BC651" i="8"/>
  <c r="BC652" i="8"/>
  <c r="BC653" i="8"/>
  <c r="BC654" i="8"/>
  <c r="BC655" i="8"/>
  <c r="BC656" i="8"/>
  <c r="BC657" i="8"/>
  <c r="BC658" i="8"/>
  <c r="BC659" i="8"/>
  <c r="BC660" i="8"/>
  <c r="BC661" i="8"/>
  <c r="BC662" i="8"/>
  <c r="BC663" i="8"/>
  <c r="BC664" i="8"/>
  <c r="BC665" i="8"/>
  <c r="BC666" i="8"/>
  <c r="BC667" i="8"/>
  <c r="BC668" i="8"/>
  <c r="BC669" i="8"/>
  <c r="BC670" i="8"/>
  <c r="BC671" i="8"/>
  <c r="BC672" i="8"/>
  <c r="BC673" i="8"/>
  <c r="BC674" i="8"/>
  <c r="BC675" i="8"/>
  <c r="BC676" i="8"/>
  <c r="BC677" i="8"/>
  <c r="BC678" i="8"/>
  <c r="BC679" i="8"/>
  <c r="BC680" i="8"/>
  <c r="BC681" i="8"/>
  <c r="BC682" i="8"/>
  <c r="BC683" i="8"/>
  <c r="BC684" i="8"/>
  <c r="BC685" i="8"/>
  <c r="BC686" i="8"/>
  <c r="BC687" i="8"/>
  <c r="BC688" i="8"/>
  <c r="BC689" i="8"/>
  <c r="BC690" i="8"/>
  <c r="BC691" i="8"/>
  <c r="BC692" i="8"/>
  <c r="BC693" i="8"/>
  <c r="BC694" i="8"/>
  <c r="BC695" i="8"/>
  <c r="BC696" i="8"/>
  <c r="BC697" i="8"/>
  <c r="BC698" i="8"/>
  <c r="BC699" i="8"/>
  <c r="BC700" i="8"/>
  <c r="BC701" i="8"/>
  <c r="BC702" i="8"/>
  <c r="BC703" i="8"/>
  <c r="BC704" i="8"/>
  <c r="BC705" i="8"/>
  <c r="BC706" i="8"/>
  <c r="BC707" i="8"/>
  <c r="BC708" i="8"/>
  <c r="BC709" i="8"/>
  <c r="BC710" i="8"/>
  <c r="BC711" i="8"/>
  <c r="BC712" i="8"/>
  <c r="BC713" i="8"/>
  <c r="BC714" i="8"/>
  <c r="BC715" i="8"/>
  <c r="BC716" i="8"/>
  <c r="BC717" i="8"/>
  <c r="BC718" i="8"/>
  <c r="BC719" i="8"/>
  <c r="BC720" i="8"/>
  <c r="BC721" i="8"/>
  <c r="BC722" i="8"/>
  <c r="BC723" i="8"/>
  <c r="BC724" i="8"/>
  <c r="BC725" i="8"/>
  <c r="BC726" i="8"/>
  <c r="BC727" i="8"/>
  <c r="BC728" i="8"/>
  <c r="BC729" i="8"/>
  <c r="BC730" i="8"/>
  <c r="BC731" i="8"/>
  <c r="BC732" i="8"/>
  <c r="BC733" i="8"/>
  <c r="BC734" i="8"/>
  <c r="BC735" i="8"/>
  <c r="BC736" i="8"/>
  <c r="BC737" i="8"/>
  <c r="BC738" i="8"/>
  <c r="BC739" i="8"/>
  <c r="BC740" i="8"/>
  <c r="BC741" i="8"/>
  <c r="BC742" i="8"/>
  <c r="BC743" i="8"/>
  <c r="BC744" i="8"/>
  <c r="BC745" i="8"/>
  <c r="BC746" i="8"/>
  <c r="BC747" i="8"/>
  <c r="BC748" i="8"/>
  <c r="BC749" i="8"/>
  <c r="BC750" i="8"/>
  <c r="BC751" i="8"/>
  <c r="BC752" i="8"/>
  <c r="BC753" i="8"/>
  <c r="BC754" i="8"/>
  <c r="BC755" i="8"/>
  <c r="BC756" i="8"/>
  <c r="BC757" i="8"/>
  <c r="BC758" i="8"/>
  <c r="BC759" i="8"/>
  <c r="BC760" i="8"/>
  <c r="BC761" i="8"/>
  <c r="BC762" i="8"/>
  <c r="BC763" i="8"/>
  <c r="BC764" i="8"/>
  <c r="BC765" i="8"/>
  <c r="BC766" i="8"/>
  <c r="BC767" i="8"/>
  <c r="BC768" i="8"/>
  <c r="BC769" i="8"/>
  <c r="BC770" i="8"/>
  <c r="BC771" i="8"/>
  <c r="BC772" i="8"/>
  <c r="BC773" i="8"/>
  <c r="BC774" i="8"/>
  <c r="BC775" i="8"/>
  <c r="BC776" i="8"/>
  <c r="BC777" i="8"/>
  <c r="BC778" i="8"/>
  <c r="BC779" i="8"/>
  <c r="BC780" i="8"/>
  <c r="BC781" i="8"/>
  <c r="BC782" i="8"/>
  <c r="BC783" i="8"/>
  <c r="BC784" i="8"/>
  <c r="BC785" i="8"/>
  <c r="BC786" i="8"/>
  <c r="BC787" i="8"/>
  <c r="BC788" i="8"/>
  <c r="BC789" i="8"/>
  <c r="BC790" i="8"/>
  <c r="BC791" i="8"/>
  <c r="BC792" i="8"/>
  <c r="BC793" i="8"/>
  <c r="BC794" i="8"/>
  <c r="BC795" i="8"/>
  <c r="BC796" i="8"/>
  <c r="BC797" i="8"/>
  <c r="BC798" i="8"/>
  <c r="BC799" i="8"/>
  <c r="BC800" i="8"/>
  <c r="BC801" i="8"/>
  <c r="BC802" i="8"/>
  <c r="BC803" i="8"/>
  <c r="BC804" i="8"/>
  <c r="BC805" i="8"/>
  <c r="BC806" i="8"/>
  <c r="BC807" i="8"/>
  <c r="BC808" i="8"/>
  <c r="BC809" i="8"/>
  <c r="BC810" i="8"/>
  <c r="BC811" i="8"/>
  <c r="BC812" i="8"/>
  <c r="BC813" i="8"/>
  <c r="BC814" i="8"/>
  <c r="BC815" i="8"/>
  <c r="BC816" i="8"/>
  <c r="BC817" i="8"/>
  <c r="BC818" i="8"/>
  <c r="BC819" i="8"/>
  <c r="BC820" i="8"/>
  <c r="BC821" i="8"/>
  <c r="BC822" i="8"/>
  <c r="BC823" i="8"/>
  <c r="BC824" i="8"/>
  <c r="BC825" i="8"/>
  <c r="BC826" i="8"/>
  <c r="BC827" i="8"/>
  <c r="BC828" i="8"/>
  <c r="BC829" i="8"/>
  <c r="BC830" i="8"/>
  <c r="BC831" i="8"/>
  <c r="BC832" i="8"/>
  <c r="BC833" i="8"/>
  <c r="BC834" i="8"/>
  <c r="BC835" i="8"/>
  <c r="BC836" i="8"/>
  <c r="BC837" i="8"/>
  <c r="BC838" i="8"/>
  <c r="BC839" i="8"/>
  <c r="BC840" i="8"/>
  <c r="BC841" i="8"/>
  <c r="BC842" i="8"/>
  <c r="BC843" i="8"/>
  <c r="BC844" i="8"/>
  <c r="BC845" i="8"/>
  <c r="BC846" i="8"/>
  <c r="BC847" i="8"/>
  <c r="BC848" i="8"/>
  <c r="BC849" i="8"/>
  <c r="BC850" i="8"/>
  <c r="BC851" i="8"/>
  <c r="BC852" i="8"/>
  <c r="BC853" i="8"/>
  <c r="BC854" i="8"/>
  <c r="BC855" i="8"/>
  <c r="BC856" i="8"/>
  <c r="BC857" i="8"/>
  <c r="BC858" i="8"/>
  <c r="BC859" i="8"/>
  <c r="BC860" i="8"/>
  <c r="BC861" i="8"/>
  <c r="BC862" i="8"/>
  <c r="BC863" i="8"/>
  <c r="BC864" i="8"/>
  <c r="BC865" i="8"/>
  <c r="BC866" i="8"/>
  <c r="BC867" i="8"/>
  <c r="BC868" i="8"/>
  <c r="BC869" i="8"/>
  <c r="BC870" i="8"/>
  <c r="BC871" i="8"/>
  <c r="BC872" i="8"/>
  <c r="BC873" i="8"/>
  <c r="BC874" i="8"/>
  <c r="BC875" i="8"/>
  <c r="BC876" i="8"/>
  <c r="BC877" i="8"/>
  <c r="BC878" i="8"/>
  <c r="BC879" i="8"/>
  <c r="BC880" i="8"/>
  <c r="BC881" i="8"/>
  <c r="BC882" i="8"/>
  <c r="BC883" i="8"/>
  <c r="BC884" i="8"/>
  <c r="BC885" i="8"/>
  <c r="BC886" i="8"/>
  <c r="BC887" i="8"/>
  <c r="BC888" i="8"/>
  <c r="BC889" i="8"/>
  <c r="BC890" i="8"/>
  <c r="BC891" i="8"/>
  <c r="BC892" i="8"/>
  <c r="BC893" i="8"/>
  <c r="BC894" i="8"/>
  <c r="BC895" i="8"/>
  <c r="BC896" i="8"/>
  <c r="BC897" i="8"/>
  <c r="BC898" i="8"/>
  <c r="BC899" i="8"/>
  <c r="BC900" i="8"/>
  <c r="BC901" i="8"/>
  <c r="BC902" i="8"/>
  <c r="BC903" i="8"/>
  <c r="BC904" i="8"/>
  <c r="BC905" i="8"/>
  <c r="BC906" i="8"/>
  <c r="BC907" i="8"/>
  <c r="BC908" i="8"/>
  <c r="BC909" i="8"/>
  <c r="BC910" i="8"/>
  <c r="BC911" i="8"/>
  <c r="BC912" i="8"/>
  <c r="BC913" i="8"/>
  <c r="BC914" i="8"/>
  <c r="BC915" i="8"/>
  <c r="BC916" i="8"/>
  <c r="BC917" i="8"/>
  <c r="BC918" i="8"/>
  <c r="BC919" i="8"/>
  <c r="BC920" i="8"/>
  <c r="BC921" i="8"/>
  <c r="BC922" i="8"/>
  <c r="BC923" i="8"/>
  <c r="BC924" i="8"/>
  <c r="BC925" i="8"/>
  <c r="BC926" i="8"/>
  <c r="BC927" i="8"/>
  <c r="BC928" i="8"/>
  <c r="BC929" i="8"/>
  <c r="BC930" i="8"/>
  <c r="BC931" i="8"/>
  <c r="BC932" i="8"/>
  <c r="BC933" i="8"/>
  <c r="BC934" i="8"/>
  <c r="BC935" i="8"/>
  <c r="BC936" i="8"/>
  <c r="BC937" i="8"/>
  <c r="BC938" i="8"/>
  <c r="BC939" i="8"/>
  <c r="BC940" i="8"/>
  <c r="BC941" i="8"/>
  <c r="BC942" i="8"/>
  <c r="BC943" i="8"/>
  <c r="BC944" i="8"/>
  <c r="BC945" i="8"/>
  <c r="BC946" i="8"/>
  <c r="BC947" i="8"/>
  <c r="BC948" i="8"/>
  <c r="BC949" i="8"/>
  <c r="BC950" i="8"/>
  <c r="BC951" i="8"/>
  <c r="BC952" i="8"/>
  <c r="BC953" i="8"/>
  <c r="BC954" i="8"/>
  <c r="BC955" i="8"/>
  <c r="BC956" i="8"/>
  <c r="BC957" i="8"/>
  <c r="BC958" i="8"/>
  <c r="BC959" i="8"/>
  <c r="BC960" i="8"/>
  <c r="BC961" i="8"/>
  <c r="BC962" i="8"/>
  <c r="BC963" i="8"/>
  <c r="BC964" i="8"/>
  <c r="BC965" i="8"/>
  <c r="BC966" i="8"/>
  <c r="BC967" i="8"/>
  <c r="BC968" i="8"/>
  <c r="BC969" i="8"/>
  <c r="BC970" i="8"/>
  <c r="BC971" i="8"/>
  <c r="BC972" i="8"/>
  <c r="BC973" i="8"/>
  <c r="BC974" i="8"/>
  <c r="BC975" i="8"/>
  <c r="BC976" i="8"/>
  <c r="BC977" i="8"/>
  <c r="BC978" i="8"/>
  <c r="BC979" i="8"/>
  <c r="BC980" i="8"/>
  <c r="BC981" i="8"/>
  <c r="BC982" i="8"/>
  <c r="BC983" i="8"/>
  <c r="BC984" i="8"/>
  <c r="BC985" i="8"/>
  <c r="BC986" i="8"/>
  <c r="BC987" i="8"/>
  <c r="BC988" i="8"/>
  <c r="BC989" i="8"/>
  <c r="BC990" i="8"/>
  <c r="BC991" i="8"/>
  <c r="BC992" i="8"/>
  <c r="BC993" i="8"/>
  <c r="BC994" i="8"/>
  <c r="BC995" i="8"/>
  <c r="BC996" i="8"/>
  <c r="BC997" i="8"/>
  <c r="BC998" i="8"/>
  <c r="BC999" i="8"/>
  <c r="BC1000" i="8"/>
  <c r="BC1001" i="8"/>
  <c r="BC1002" i="8"/>
  <c r="BC1003" i="8"/>
  <c r="BC1004" i="8"/>
  <c r="BC1005" i="8"/>
  <c r="BC1006" i="8"/>
  <c r="BC1007" i="8"/>
  <c r="BC1008" i="8"/>
  <c r="BC1009" i="8"/>
  <c r="BC1010" i="8"/>
  <c r="BC1011" i="8"/>
  <c r="BC1012" i="8"/>
  <c r="BC1013" i="8"/>
  <c r="BC1014" i="8"/>
  <c r="BC1015" i="8"/>
  <c r="BC1016" i="8"/>
  <c r="BC1017" i="8"/>
  <c r="BC1018" i="8"/>
  <c r="BC1019" i="8"/>
  <c r="BC1020" i="8"/>
  <c r="BC1021" i="8"/>
  <c r="BC1022" i="8"/>
  <c r="BC1023" i="8"/>
  <c r="BC1024" i="8"/>
  <c r="BC1025" i="8"/>
  <c r="BC1026" i="8"/>
  <c r="BC1027" i="8"/>
  <c r="BC1028" i="8"/>
  <c r="BC1029" i="8"/>
  <c r="BC1030" i="8"/>
  <c r="BC1031" i="8"/>
  <c r="BC1032" i="8"/>
  <c r="BC1033" i="8"/>
  <c r="BC1034" i="8"/>
  <c r="BC1035" i="8"/>
  <c r="BC1036" i="8"/>
  <c r="BC1037" i="8"/>
  <c r="BC1038" i="8"/>
  <c r="BC1039" i="8"/>
  <c r="BC1040" i="8"/>
  <c r="BC1041" i="8"/>
  <c r="BC1042" i="8"/>
  <c r="BC1043" i="8"/>
  <c r="BC1044" i="8"/>
  <c r="BC1045" i="8"/>
  <c r="BC1046" i="8"/>
  <c r="BC1047" i="8"/>
  <c r="BC1048" i="8"/>
  <c r="BC1049" i="8"/>
  <c r="BC1050" i="8"/>
  <c r="BC1051" i="8"/>
  <c r="BC1052" i="8"/>
  <c r="BC1053" i="8"/>
  <c r="BC1054" i="8"/>
  <c r="BC1055" i="8"/>
  <c r="BC1056" i="8"/>
  <c r="BC1057" i="8"/>
  <c r="BC1058" i="8"/>
  <c r="BC1059" i="8"/>
  <c r="BC1060" i="8"/>
  <c r="BC1061" i="8"/>
  <c r="BC1062" i="8"/>
  <c r="BC1063" i="8"/>
  <c r="BC1064" i="8"/>
  <c r="BC1065" i="8"/>
  <c r="BC1066" i="8"/>
  <c r="BC1067" i="8"/>
  <c r="BC1068" i="8"/>
  <c r="BC1069" i="8"/>
  <c r="BC1070" i="8"/>
  <c r="BC1071" i="8"/>
  <c r="BC1072" i="8"/>
  <c r="BC1073" i="8"/>
  <c r="BC1074" i="8"/>
  <c r="BC1075" i="8"/>
  <c r="BC1076" i="8"/>
  <c r="BC1077" i="8"/>
  <c r="BC1078" i="8"/>
  <c r="BC1079" i="8"/>
  <c r="BC1080" i="8"/>
  <c r="BC1081" i="8"/>
  <c r="BC1082" i="8"/>
  <c r="BC1083" i="8"/>
  <c r="BC1084" i="8"/>
  <c r="BC1085" i="8"/>
  <c r="BC1086" i="8"/>
  <c r="BC1087" i="8"/>
  <c r="BC1088" i="8"/>
  <c r="BC1089" i="8"/>
  <c r="BC1090" i="8"/>
  <c r="BC1091" i="8"/>
  <c r="BC1092" i="8"/>
  <c r="BC1093" i="8"/>
  <c r="BC1094" i="8"/>
  <c r="BC1095" i="8"/>
  <c r="BC1096" i="8"/>
  <c r="BC1097" i="8"/>
  <c r="BC1098" i="8"/>
  <c r="BC1099" i="8"/>
  <c r="BC1100" i="8"/>
  <c r="BC1101" i="8"/>
  <c r="BC1102" i="8"/>
  <c r="BC1103" i="8"/>
  <c r="BC1104" i="8"/>
  <c r="BC1105" i="8"/>
  <c r="BC1106" i="8"/>
  <c r="BC1107" i="8"/>
  <c r="BC1108" i="8"/>
  <c r="BC1109" i="8"/>
  <c r="BC1110" i="8"/>
  <c r="BC1111" i="8"/>
  <c r="BC1112" i="8"/>
  <c r="BC1113" i="8"/>
  <c r="BC1114" i="8"/>
  <c r="BC1115" i="8"/>
  <c r="BC1116" i="8"/>
  <c r="BC1117" i="8"/>
  <c r="BC1118" i="8"/>
  <c r="BC1119" i="8"/>
  <c r="BC1120" i="8"/>
  <c r="BC1121" i="8"/>
  <c r="BC1122" i="8"/>
  <c r="BC1123" i="8"/>
  <c r="BC1124" i="8"/>
  <c r="BC1125" i="8"/>
  <c r="BC1126" i="8"/>
  <c r="BC1127" i="8"/>
  <c r="BC1128" i="8"/>
  <c r="BC1129" i="8"/>
  <c r="BC1130" i="8"/>
  <c r="BC1131" i="8"/>
  <c r="BC1132" i="8"/>
  <c r="BC1133" i="8"/>
  <c r="BC1134" i="8"/>
  <c r="BC1135" i="8"/>
  <c r="BC1136" i="8"/>
  <c r="BC1137" i="8"/>
  <c r="BC1138" i="8"/>
  <c r="BC1139" i="8"/>
  <c r="BC1140" i="8"/>
  <c r="BC1141" i="8"/>
  <c r="BC1142" i="8"/>
  <c r="BC1143" i="8"/>
  <c r="BC1144" i="8"/>
  <c r="BC1145" i="8"/>
  <c r="BC1146" i="8"/>
  <c r="BC1147" i="8"/>
  <c r="BC1148" i="8"/>
  <c r="BC1149" i="8"/>
  <c r="BC1150" i="8"/>
  <c r="BC1151" i="8"/>
  <c r="BC1152" i="8"/>
  <c r="BC1153" i="8"/>
  <c r="BC1154" i="8"/>
  <c r="BC1155" i="8"/>
  <c r="BC1156" i="8"/>
  <c r="BC1157" i="8"/>
  <c r="BC1158" i="8"/>
  <c r="BC1159" i="8"/>
  <c r="BC1160" i="8"/>
  <c r="BC1161" i="8"/>
  <c r="BC1162" i="8"/>
  <c r="BC1163" i="8"/>
  <c r="BC1164" i="8"/>
  <c r="BC1165" i="8"/>
  <c r="BC1166" i="8"/>
  <c r="BC1167" i="8"/>
  <c r="BC1168" i="8"/>
  <c r="BC1169" i="8"/>
  <c r="BC1170" i="8"/>
  <c r="BC1171" i="8"/>
  <c r="BC1172" i="8"/>
  <c r="BC1173" i="8"/>
  <c r="BC1174" i="8"/>
  <c r="BC1175" i="8"/>
  <c r="BC1176" i="8"/>
  <c r="BC1177" i="8"/>
  <c r="BC1178" i="8"/>
  <c r="BC1179" i="8"/>
  <c r="BC1180" i="8"/>
  <c r="BC1181" i="8"/>
  <c r="BC1182" i="8"/>
  <c r="BC1183" i="8"/>
  <c r="BC1184" i="8"/>
  <c r="BC1185" i="8"/>
  <c r="BC1186" i="8"/>
  <c r="BC1187" i="8"/>
  <c r="BC1188" i="8"/>
  <c r="BC1189" i="8"/>
  <c r="BC1190" i="8"/>
  <c r="BC1191" i="8"/>
  <c r="BC1192" i="8"/>
  <c r="BC1193" i="8"/>
  <c r="BC1194" i="8"/>
  <c r="BC1195" i="8"/>
  <c r="BC1196" i="8"/>
  <c r="BC1197" i="8"/>
  <c r="BC1198" i="8"/>
  <c r="BC1199" i="8"/>
  <c r="BC1200" i="8"/>
  <c r="BC1201" i="8"/>
  <c r="BC1202" i="8"/>
  <c r="BC1203" i="8"/>
  <c r="BC1204" i="8"/>
  <c r="BC1205" i="8"/>
  <c r="BC1206" i="8"/>
  <c r="BC1207" i="8"/>
  <c r="BC1208" i="8"/>
  <c r="BC1209" i="8"/>
  <c r="BC1210" i="8"/>
  <c r="BC1211" i="8"/>
  <c r="BC1212" i="8"/>
  <c r="BC1213" i="8"/>
  <c r="BC1214" i="8"/>
  <c r="BC1215" i="8"/>
  <c r="BC1216" i="8"/>
  <c r="BC1217" i="8"/>
  <c r="BC1218" i="8"/>
  <c r="BC1219" i="8"/>
  <c r="BC1220" i="8"/>
  <c r="BC1221" i="8"/>
  <c r="BC1222" i="8"/>
  <c r="BC1223" i="8"/>
  <c r="BC1224" i="8"/>
  <c r="BC1225" i="8"/>
  <c r="BC1226" i="8"/>
  <c r="BC1227" i="8"/>
  <c r="BC1228" i="8"/>
  <c r="BC1229" i="8"/>
  <c r="BC1230" i="8"/>
  <c r="BC1231" i="8"/>
  <c r="BC1232" i="8"/>
  <c r="BC1233" i="8"/>
  <c r="BC1234" i="8"/>
  <c r="BC1235" i="8"/>
  <c r="BC1236" i="8"/>
  <c r="BC1237" i="8"/>
  <c r="BC1238" i="8"/>
  <c r="BC1239" i="8"/>
  <c r="BC1240" i="8"/>
  <c r="BC1241" i="8"/>
  <c r="BC1242" i="8"/>
  <c r="BC1243" i="8"/>
  <c r="BC1244" i="8"/>
  <c r="BC1245" i="8"/>
  <c r="BC1246" i="8"/>
  <c r="BC1247" i="8"/>
  <c r="BC1248" i="8"/>
  <c r="BC1249" i="8"/>
  <c r="BC1250" i="8"/>
  <c r="BC1251" i="8"/>
  <c r="BC1252" i="8"/>
  <c r="BC1253" i="8"/>
  <c r="BC1254" i="8"/>
  <c r="BC1255" i="8"/>
  <c r="BC1256" i="8"/>
  <c r="BC1257" i="8"/>
  <c r="BC1258" i="8"/>
  <c r="BC1259" i="8"/>
  <c r="BC1260" i="8"/>
  <c r="BC1261" i="8"/>
  <c r="BC1262" i="8"/>
  <c r="BC1263" i="8"/>
  <c r="BC1264" i="8"/>
  <c r="BC1265" i="8"/>
  <c r="BC1266" i="8"/>
  <c r="BC1267" i="8"/>
  <c r="BC1268" i="8"/>
  <c r="BC1269" i="8"/>
  <c r="BC1270" i="8"/>
  <c r="BC1271" i="8"/>
  <c r="BC1272" i="8"/>
  <c r="BC1273" i="8"/>
  <c r="BC1274" i="8"/>
  <c r="BC1275" i="8"/>
  <c r="BC1276" i="8"/>
  <c r="BC1277" i="8"/>
  <c r="BC1278" i="8"/>
  <c r="BC1279" i="8"/>
  <c r="BC1280" i="8"/>
  <c r="BC1281" i="8"/>
  <c r="BC1282" i="8"/>
  <c r="BC1283" i="8"/>
  <c r="BC1284" i="8"/>
  <c r="BC1285" i="8"/>
  <c r="BC1286" i="8"/>
  <c r="BC1287" i="8"/>
  <c r="BC1288" i="8"/>
  <c r="BC1289" i="8"/>
  <c r="BC1290" i="8"/>
  <c r="BC1291" i="8"/>
  <c r="BC1292" i="8"/>
  <c r="BC1293" i="8"/>
  <c r="BC1294" i="8"/>
  <c r="BC1295" i="8"/>
  <c r="BC1296" i="8"/>
  <c r="BC1297" i="8"/>
  <c r="BC1298" i="8"/>
  <c r="BC1299" i="8"/>
  <c r="BC1300" i="8"/>
  <c r="BC1301" i="8"/>
  <c r="BC1302" i="8"/>
  <c r="BC1303" i="8"/>
  <c r="BC1304" i="8"/>
  <c r="BC1305" i="8"/>
  <c r="BC1306" i="8"/>
  <c r="BC1307" i="8"/>
  <c r="BC1308" i="8"/>
  <c r="BC1309" i="8"/>
  <c r="BC1310" i="8"/>
  <c r="BC1311" i="8"/>
  <c r="BC1312" i="8"/>
  <c r="BC1313" i="8"/>
  <c r="BC1314" i="8"/>
  <c r="BC1315" i="8"/>
  <c r="BC1316" i="8"/>
  <c r="BC1317" i="8"/>
  <c r="BC1318" i="8"/>
  <c r="BC1319" i="8"/>
  <c r="BC1320" i="8"/>
  <c r="BC1321" i="8"/>
  <c r="BC1322" i="8"/>
  <c r="BC1323" i="8"/>
  <c r="BC1324" i="8"/>
  <c r="BC1325" i="8"/>
  <c r="BC1326" i="8"/>
  <c r="BC1327" i="8"/>
  <c r="BC1328" i="8"/>
  <c r="BC1329" i="8"/>
  <c r="BC1330" i="8"/>
  <c r="BC1331" i="8"/>
  <c r="BC1332" i="8"/>
  <c r="BC1333" i="8"/>
  <c r="BC1334" i="8"/>
  <c r="BC1335" i="8"/>
  <c r="BC1336" i="8"/>
  <c r="BC1337" i="8"/>
  <c r="BC1338" i="8"/>
  <c r="BC1339" i="8"/>
  <c r="BC1340" i="8"/>
  <c r="BC1341" i="8"/>
  <c r="BC1342" i="8"/>
  <c r="BC1343" i="8"/>
  <c r="BC1344" i="8"/>
  <c r="BC1345" i="8"/>
  <c r="BC1346" i="8"/>
  <c r="BC1347" i="8"/>
  <c r="BC1348" i="8"/>
  <c r="BC1349" i="8"/>
  <c r="BC1350" i="8"/>
  <c r="BC1351" i="8"/>
  <c r="BC1352" i="8"/>
  <c r="BC1353" i="8"/>
  <c r="BC1354" i="8"/>
  <c r="BC1355" i="8"/>
  <c r="BC1356" i="8"/>
  <c r="BC1357" i="8"/>
  <c r="BC1358" i="8"/>
  <c r="BC1359" i="8"/>
  <c r="BC1360" i="8"/>
  <c r="BC1361" i="8"/>
  <c r="BC1362" i="8"/>
  <c r="BC1363" i="8"/>
  <c r="BC1364" i="8"/>
  <c r="BC1365" i="8"/>
  <c r="BC1366" i="8"/>
  <c r="BC1367" i="8"/>
  <c r="BC1368" i="8"/>
  <c r="BC1369" i="8"/>
  <c r="BC1370" i="8"/>
  <c r="BC1371" i="8"/>
  <c r="BC1372" i="8"/>
  <c r="BC1373" i="8"/>
  <c r="BC1374" i="8"/>
  <c r="BC1375" i="8"/>
  <c r="BC1376" i="8"/>
  <c r="BC1377" i="8"/>
  <c r="BC1378" i="8"/>
  <c r="BC1379" i="8"/>
  <c r="BC1380" i="8"/>
  <c r="BC1381" i="8"/>
  <c r="BC1382" i="8"/>
  <c r="BC1383" i="8"/>
  <c r="BC1384" i="8"/>
  <c r="BC1385" i="8"/>
  <c r="BC1386" i="8"/>
  <c r="BC1387" i="8"/>
  <c r="BC1388" i="8"/>
  <c r="BC1389" i="8"/>
  <c r="BC1390" i="8"/>
  <c r="BC1391" i="8"/>
  <c r="BC1392" i="8"/>
  <c r="BC1393" i="8"/>
  <c r="BC1394" i="8"/>
  <c r="BC1395" i="8"/>
  <c r="BC1396" i="8"/>
  <c r="BC1397" i="8"/>
  <c r="BC1398" i="8"/>
  <c r="BC1399" i="8"/>
  <c r="BC1400" i="8"/>
  <c r="BC1401" i="8"/>
  <c r="BC1402" i="8"/>
  <c r="BC1403" i="8"/>
  <c r="BC1404" i="8"/>
  <c r="BC1405" i="8"/>
  <c r="BC1406" i="8"/>
  <c r="BC1407" i="8"/>
  <c r="BC1408" i="8"/>
  <c r="BC1409" i="8"/>
  <c r="BC1410" i="8"/>
  <c r="BC1411" i="8"/>
  <c r="BC1412" i="8"/>
  <c r="BC1413" i="8"/>
  <c r="BC1414" i="8"/>
  <c r="BC1415" i="8"/>
  <c r="BC1416" i="8"/>
  <c r="BC1417" i="8"/>
  <c r="BC1418" i="8"/>
  <c r="BC1419" i="8"/>
  <c r="BC1420" i="8"/>
  <c r="BC1421" i="8"/>
  <c r="BC1422" i="8"/>
  <c r="BC1423" i="8"/>
  <c r="BC1424" i="8"/>
  <c r="BC1425" i="8"/>
  <c r="BC1426" i="8"/>
  <c r="BC1427" i="8"/>
  <c r="BC1428" i="8"/>
  <c r="BC1429" i="8"/>
  <c r="BC1430" i="8"/>
  <c r="BC1431" i="8"/>
  <c r="BC1432" i="8"/>
  <c r="BC1433" i="8"/>
  <c r="BC1434" i="8"/>
  <c r="BC1435" i="8"/>
  <c r="BC1436" i="8"/>
  <c r="BC1437" i="8"/>
  <c r="BC1438" i="8"/>
  <c r="BC1439" i="8"/>
  <c r="BC1440" i="8"/>
  <c r="BC1441" i="8"/>
  <c r="BC1442" i="8"/>
  <c r="BC1443" i="8"/>
  <c r="BC1444" i="8"/>
  <c r="BC1445" i="8"/>
  <c r="BC1446" i="8"/>
  <c r="BC1447" i="8"/>
  <c r="BC1448" i="8"/>
  <c r="BC1449" i="8"/>
  <c r="BC1450" i="8"/>
  <c r="BC1451" i="8"/>
  <c r="BC1452" i="8"/>
  <c r="BC1453" i="8"/>
  <c r="BC1454" i="8"/>
  <c r="BC1455" i="8"/>
  <c r="BC1456" i="8"/>
  <c r="BC1457" i="8"/>
  <c r="BC1458" i="8"/>
  <c r="BC1459" i="8"/>
  <c r="BC1460" i="8"/>
  <c r="BC1461" i="8"/>
  <c r="BC1462" i="8"/>
  <c r="BC1463" i="8"/>
  <c r="BC1464" i="8"/>
  <c r="BC1465" i="8"/>
  <c r="BC1466" i="8"/>
  <c r="BC1467" i="8"/>
  <c r="BC1468" i="8"/>
  <c r="BC1469" i="8"/>
  <c r="BC1470" i="8"/>
  <c r="BC1471" i="8"/>
  <c r="BC1472" i="8"/>
  <c r="BC1473" i="8"/>
  <c r="BC1474" i="8"/>
  <c r="BC1475" i="8"/>
  <c r="BC1476" i="8"/>
  <c r="BC1477" i="8"/>
  <c r="BC1478" i="8"/>
  <c r="BC1479" i="8"/>
  <c r="BC1480" i="8"/>
  <c r="BC1481" i="8"/>
  <c r="BC1482" i="8"/>
  <c r="BC1483" i="8"/>
  <c r="BC1484" i="8"/>
  <c r="BC1485" i="8"/>
  <c r="BC1486" i="8"/>
  <c r="BC1487" i="8"/>
  <c r="BC1488" i="8"/>
  <c r="BC1489" i="8"/>
  <c r="BC1490" i="8"/>
  <c r="BC1491" i="8"/>
  <c r="BC1492" i="8"/>
  <c r="BC1493" i="8"/>
  <c r="BC1494" i="8"/>
  <c r="BC1495" i="8"/>
  <c r="BC1496" i="8"/>
  <c r="BC1497" i="8"/>
  <c r="BC1498" i="8"/>
  <c r="BC1499" i="8"/>
  <c r="BC1500" i="8"/>
  <c r="BC1501" i="8"/>
  <c r="BC1502" i="8"/>
  <c r="BC1503" i="8"/>
  <c r="BC1504" i="8"/>
  <c r="BC1505" i="8"/>
  <c r="BC1506" i="8"/>
  <c r="BC1507" i="8"/>
  <c r="BC1508" i="8"/>
  <c r="BC1509" i="8"/>
  <c r="BC1510" i="8"/>
  <c r="BC1511" i="8"/>
  <c r="BC1512" i="8"/>
  <c r="BC1513" i="8"/>
  <c r="BC1514" i="8"/>
  <c r="BC1515" i="8"/>
  <c r="BC1516" i="8"/>
  <c r="BC1517" i="8"/>
  <c r="BC1518" i="8"/>
  <c r="BC1519" i="8"/>
  <c r="BC1520" i="8"/>
  <c r="BC1521" i="8"/>
  <c r="BC1522" i="8"/>
  <c r="BC1523" i="8"/>
  <c r="BC1524" i="8"/>
  <c r="BC1525" i="8"/>
  <c r="BC1526" i="8"/>
  <c r="BC1527" i="8"/>
  <c r="BC1528" i="8"/>
  <c r="BC1529" i="8"/>
  <c r="BC1530" i="8"/>
  <c r="BC1531" i="8"/>
  <c r="BC1532" i="8"/>
  <c r="BC1533" i="8"/>
  <c r="BC1534" i="8"/>
  <c r="BC1535" i="8"/>
  <c r="BC1536" i="8"/>
  <c r="BC1537" i="8"/>
  <c r="BC1538" i="8"/>
  <c r="BC1539" i="8"/>
  <c r="BC1540" i="8"/>
  <c r="BC1541" i="8"/>
  <c r="BC1542" i="8"/>
  <c r="BC1543" i="8"/>
  <c r="BC1544" i="8"/>
  <c r="BC1545" i="8"/>
  <c r="BC1546" i="8"/>
  <c r="BC1547" i="8"/>
  <c r="BC1548" i="8"/>
  <c r="BC1549" i="8"/>
  <c r="BC1550" i="8"/>
  <c r="BC1551" i="8"/>
  <c r="BC1552" i="8"/>
  <c r="BC1553" i="8"/>
  <c r="BC1554" i="8"/>
  <c r="BC1555" i="8"/>
  <c r="BC1556" i="8"/>
  <c r="BC1557" i="8"/>
  <c r="BC1558" i="8"/>
  <c r="BC1559" i="8"/>
  <c r="BC1560" i="8"/>
  <c r="BC1561" i="8"/>
  <c r="BC1562" i="8"/>
  <c r="BC1563" i="8"/>
  <c r="BC1564" i="8"/>
  <c r="BC1565" i="8"/>
  <c r="BC1566" i="8"/>
  <c r="BC1567" i="8"/>
  <c r="BC1568" i="8"/>
  <c r="BC1569" i="8"/>
  <c r="BC1570" i="8"/>
  <c r="BC1571" i="8"/>
  <c r="BC1572" i="8"/>
  <c r="BC1573" i="8"/>
  <c r="BC1574" i="8"/>
  <c r="BC1575" i="8"/>
  <c r="BC1576" i="8"/>
  <c r="BC1577" i="8"/>
  <c r="BC1578" i="8"/>
  <c r="BC1579" i="8"/>
  <c r="BC1580" i="8"/>
  <c r="BC1581" i="8"/>
  <c r="BC1582" i="8"/>
  <c r="BC1583" i="8"/>
  <c r="BC1584" i="8"/>
  <c r="BC1585" i="8"/>
  <c r="BC1586" i="8"/>
  <c r="BC1587" i="8"/>
  <c r="BC1588" i="8"/>
  <c r="BC1589" i="8"/>
  <c r="BC1590" i="8"/>
  <c r="BC1591" i="8"/>
  <c r="BC1592" i="8"/>
  <c r="BC1593" i="8"/>
  <c r="BC1594" i="8"/>
  <c r="BC1595" i="8"/>
  <c r="BC1596" i="8"/>
  <c r="BC1597" i="8"/>
  <c r="BC1598" i="8"/>
  <c r="BC1599" i="8"/>
  <c r="BC1600" i="8"/>
  <c r="BC1601" i="8"/>
  <c r="BC1602" i="8"/>
  <c r="BC1603" i="8"/>
  <c r="BC1604" i="8"/>
  <c r="BC1605" i="8"/>
  <c r="BC1606" i="8"/>
  <c r="BC1607" i="8"/>
  <c r="BC1608" i="8"/>
  <c r="BC1609" i="8"/>
  <c r="BC1610" i="8"/>
  <c r="BC1611" i="8"/>
  <c r="BC1612" i="8"/>
  <c r="BC1613" i="8"/>
  <c r="BC1614" i="8"/>
  <c r="BC1615" i="8"/>
  <c r="BC1616" i="8"/>
  <c r="BC1617" i="8"/>
  <c r="BC1618" i="8"/>
  <c r="BC1619" i="8"/>
  <c r="BC1620" i="8"/>
  <c r="BC1621" i="8"/>
  <c r="BC1622" i="8"/>
  <c r="BC1623" i="8"/>
  <c r="BC1624" i="8"/>
  <c r="BC1625" i="8"/>
  <c r="BC1626" i="8"/>
  <c r="BC1627" i="8"/>
  <c r="BC1628" i="8"/>
  <c r="BC1629" i="8"/>
  <c r="BC1630" i="8"/>
  <c r="BC1631" i="8"/>
  <c r="BC1632" i="8"/>
  <c r="BC1633" i="8"/>
  <c r="BC1634" i="8"/>
  <c r="BC1635" i="8"/>
  <c r="BC1636" i="8"/>
  <c r="BC1637" i="8"/>
  <c r="BC1638" i="8"/>
  <c r="BC1639" i="8"/>
  <c r="BC1640" i="8"/>
  <c r="BC1641" i="8"/>
  <c r="BC1642" i="8"/>
  <c r="BC1643" i="8"/>
  <c r="BC1644" i="8"/>
  <c r="BC1645" i="8"/>
  <c r="BC1646" i="8"/>
  <c r="BC1647" i="8"/>
  <c r="BC1648" i="8"/>
  <c r="BC1649" i="8"/>
  <c r="BC1650" i="8"/>
  <c r="BC1651" i="8"/>
  <c r="BC1652" i="8"/>
  <c r="BC1653" i="8"/>
  <c r="BC1654" i="8"/>
  <c r="BC1655" i="8"/>
  <c r="BC1656" i="8"/>
  <c r="BC1657" i="8"/>
  <c r="BC1658" i="8"/>
  <c r="BC1659" i="8"/>
  <c r="BC1660" i="8"/>
  <c r="BC1661" i="8"/>
  <c r="BC1662" i="8"/>
  <c r="BC1663" i="8"/>
  <c r="BC1664" i="8"/>
  <c r="BC1665" i="8"/>
  <c r="BC1666" i="8"/>
  <c r="BC1667" i="8"/>
  <c r="BC1668" i="8"/>
  <c r="BC1669" i="8"/>
  <c r="BC1670" i="8"/>
  <c r="BC1671" i="8"/>
  <c r="BC1672" i="8"/>
  <c r="BC1673" i="8"/>
  <c r="BC1674" i="8"/>
  <c r="BC1675" i="8"/>
  <c r="BC1676" i="8"/>
  <c r="BC1677" i="8"/>
  <c r="BC1678" i="8"/>
  <c r="BC1679" i="8"/>
  <c r="BC1680" i="8"/>
  <c r="BC1681" i="8"/>
  <c r="BC1682" i="8"/>
  <c r="BC1683" i="8"/>
  <c r="BC1684" i="8"/>
  <c r="BC1685" i="8"/>
  <c r="BC1686" i="8"/>
  <c r="BC1687" i="8"/>
  <c r="BC1688" i="8"/>
  <c r="BC1689" i="8"/>
  <c r="BC1690" i="8"/>
  <c r="BC1691" i="8"/>
  <c r="BC1692" i="8"/>
  <c r="BC1693" i="8"/>
  <c r="BC1694" i="8"/>
  <c r="BC1695" i="8"/>
  <c r="BC1696" i="8"/>
  <c r="BC1697" i="8"/>
  <c r="BC1698" i="8"/>
  <c r="BC1699" i="8"/>
  <c r="BC1700" i="8"/>
  <c r="BC1701" i="8"/>
  <c r="BC1702" i="8"/>
  <c r="BC1703" i="8"/>
  <c r="BC1704" i="8"/>
  <c r="BC1705" i="8"/>
  <c r="BC1706" i="8"/>
  <c r="BC1707" i="8"/>
  <c r="BC1708" i="8"/>
  <c r="BC1709" i="8"/>
  <c r="BC1710" i="8"/>
  <c r="BC1711" i="8"/>
  <c r="BC1712" i="8"/>
  <c r="BC1713" i="8"/>
  <c r="BC1714" i="8"/>
  <c r="BC1715" i="8"/>
  <c r="BC1716" i="8"/>
  <c r="BC1717" i="8"/>
  <c r="BC1718" i="8"/>
  <c r="BC1719" i="8"/>
  <c r="BC1720" i="8"/>
  <c r="BC1721" i="8"/>
  <c r="BC1722" i="8"/>
  <c r="BC1723" i="8"/>
  <c r="BC1724" i="8"/>
  <c r="BC1725" i="8"/>
  <c r="BC1726" i="8"/>
  <c r="BC1727" i="8"/>
  <c r="BC1728" i="8"/>
  <c r="BC1729" i="8"/>
  <c r="BC1730" i="8"/>
  <c r="BC1731" i="8"/>
  <c r="BC1732" i="8"/>
  <c r="BC1733" i="8"/>
  <c r="BC1734" i="8"/>
  <c r="BC1735" i="8"/>
  <c r="BC1736" i="8"/>
  <c r="BC1737" i="8"/>
  <c r="BC1738" i="8"/>
  <c r="BC1739" i="8"/>
  <c r="BC1740" i="8"/>
  <c r="BC1741" i="8"/>
  <c r="BC1742" i="8"/>
  <c r="BC1743" i="8"/>
  <c r="BC1744" i="8"/>
  <c r="BC1745" i="8"/>
  <c r="BC1746" i="8"/>
  <c r="BC1747" i="8"/>
  <c r="BC1748" i="8"/>
  <c r="BC1749" i="8"/>
  <c r="BC1750" i="8"/>
  <c r="BC1751" i="8"/>
  <c r="BC1752" i="8"/>
  <c r="BC1753" i="8"/>
  <c r="BC1754" i="8"/>
  <c r="BC1755" i="8"/>
  <c r="BC1756" i="8"/>
  <c r="BC1757" i="8"/>
  <c r="BC1758" i="8"/>
  <c r="BC1759" i="8"/>
  <c r="BC1760" i="8"/>
  <c r="BC1761" i="8"/>
  <c r="BC1762" i="8"/>
  <c r="BC1763" i="8"/>
  <c r="BC1764" i="8"/>
  <c r="BC1765" i="8"/>
  <c r="BC1766" i="8"/>
  <c r="BC1767" i="8"/>
  <c r="BC1768" i="8"/>
  <c r="BC1769" i="8"/>
  <c r="BC1770" i="8"/>
  <c r="BC1771" i="8"/>
  <c r="BC1772" i="8"/>
  <c r="BC1773" i="8"/>
  <c r="BC1774" i="8"/>
  <c r="BC1775" i="8"/>
  <c r="BC1776" i="8"/>
  <c r="BC1777" i="8"/>
  <c r="BC1778" i="8"/>
  <c r="BC1779" i="8"/>
  <c r="BC1780" i="8"/>
  <c r="BC1781" i="8"/>
  <c r="BC1782" i="8"/>
  <c r="BC1783" i="8"/>
  <c r="BC1784" i="8"/>
  <c r="BC1785" i="8"/>
  <c r="BC1786" i="8"/>
  <c r="BC1787" i="8"/>
  <c r="BC1788" i="8"/>
  <c r="BC1789" i="8"/>
  <c r="BC1790" i="8"/>
  <c r="BC1791" i="8"/>
  <c r="BC1792" i="8"/>
  <c r="BC1793" i="8"/>
  <c r="BC1794" i="8"/>
  <c r="BC1795" i="8"/>
  <c r="BC1796" i="8"/>
  <c r="BC1797" i="8"/>
  <c r="BC1798" i="8"/>
  <c r="BC1799" i="8"/>
  <c r="BC1800" i="8"/>
  <c r="BC1801" i="8"/>
  <c r="BC1802" i="8"/>
  <c r="BC1803" i="8"/>
  <c r="BC1804" i="8"/>
  <c r="BC1805" i="8"/>
  <c r="BC1806" i="8"/>
  <c r="BC1807" i="8"/>
  <c r="BC1808" i="8"/>
  <c r="BC1809" i="8"/>
  <c r="BC1810" i="8"/>
  <c r="BC1811" i="8"/>
  <c r="BC1812" i="8"/>
  <c r="BC1813" i="8"/>
  <c r="BC1814" i="8"/>
  <c r="BC1815" i="8"/>
  <c r="BC1816" i="8"/>
  <c r="BC1817" i="8"/>
  <c r="BC1818" i="8"/>
  <c r="BC1819" i="8"/>
  <c r="BC1820" i="8"/>
  <c r="BC1821" i="8"/>
  <c r="BC1822" i="8"/>
  <c r="BC1823" i="8"/>
  <c r="BC1824" i="8"/>
  <c r="BC1825" i="8"/>
  <c r="BC1826" i="8"/>
  <c r="BC1827" i="8"/>
  <c r="BC1828" i="8"/>
  <c r="BC1829" i="8"/>
  <c r="BC1830" i="8"/>
  <c r="BC1831" i="8"/>
  <c r="BC1832" i="8"/>
  <c r="BC1833" i="8"/>
  <c r="BC1834" i="8"/>
  <c r="BC1835" i="8"/>
  <c r="BC1836" i="8"/>
  <c r="BC1837" i="8"/>
  <c r="BC1838" i="8"/>
  <c r="BC1839" i="8"/>
  <c r="BC1840" i="8"/>
  <c r="BC1841" i="8"/>
  <c r="BC1842" i="8"/>
  <c r="BC1843" i="8"/>
  <c r="BC1844" i="8"/>
  <c r="BC1845" i="8"/>
  <c r="BC1846" i="8"/>
  <c r="BC1847" i="8"/>
  <c r="BC1848" i="8"/>
  <c r="BC1849" i="8"/>
  <c r="BC1850" i="8"/>
  <c r="BC1851" i="8"/>
  <c r="BC1852" i="8"/>
  <c r="BC1853" i="8"/>
  <c r="BC1854" i="8"/>
  <c r="BC1855" i="8"/>
  <c r="BC1856" i="8"/>
  <c r="BC1857" i="8"/>
  <c r="BC1858" i="8"/>
  <c r="BC1859" i="8"/>
  <c r="BC1860" i="8"/>
  <c r="BC1861" i="8"/>
  <c r="BC1862" i="8"/>
  <c r="BC1863" i="8"/>
  <c r="BC1864" i="8"/>
  <c r="BC1865" i="8"/>
  <c r="BC1866" i="8"/>
  <c r="BC1867" i="8"/>
  <c r="BC1868" i="8"/>
  <c r="BC1869" i="8"/>
  <c r="BC1870" i="8"/>
  <c r="BC1871" i="8"/>
  <c r="BC1872" i="8"/>
  <c r="BC1873" i="8"/>
  <c r="BC1874" i="8"/>
  <c r="BC1875" i="8"/>
  <c r="BC1876" i="8"/>
  <c r="BC1877" i="8"/>
  <c r="BC1878" i="8"/>
  <c r="BC1879" i="8"/>
  <c r="BC1880" i="8"/>
  <c r="BC1881" i="8"/>
  <c r="BC1882" i="8"/>
  <c r="BC1883" i="8"/>
  <c r="BC1884" i="8"/>
  <c r="BC1885" i="8"/>
  <c r="BC1886" i="8"/>
  <c r="BC1887" i="8"/>
  <c r="BC1888" i="8"/>
  <c r="BC1889" i="8"/>
  <c r="BC1890" i="8"/>
  <c r="BC1891" i="8"/>
  <c r="BC1892" i="8"/>
  <c r="BC1893" i="8"/>
  <c r="BC1894" i="8"/>
  <c r="BC1895" i="8"/>
  <c r="BC1896" i="8"/>
  <c r="BC1897" i="8"/>
  <c r="BC1898" i="8"/>
  <c r="BC1899" i="8"/>
  <c r="BC1900" i="8"/>
  <c r="BC1901" i="8"/>
  <c r="BC1902" i="8"/>
  <c r="BC1903" i="8"/>
  <c r="BC1904" i="8"/>
  <c r="BC1905" i="8"/>
  <c r="BC1906" i="8"/>
  <c r="BC1907" i="8"/>
  <c r="BC1908" i="8"/>
  <c r="BC1909" i="8"/>
  <c r="BC1910" i="8"/>
  <c r="BC1911" i="8"/>
  <c r="BC1912" i="8"/>
  <c r="BC1913" i="8"/>
  <c r="BC1914" i="8"/>
  <c r="BC1915" i="8"/>
  <c r="BC1916" i="8"/>
  <c r="BC1917" i="8"/>
  <c r="BC1918" i="8"/>
  <c r="BC1919" i="8"/>
  <c r="BC1920" i="8"/>
  <c r="BC1921" i="8"/>
  <c r="BC1922" i="8"/>
  <c r="BC1923" i="8"/>
  <c r="BC1924" i="8"/>
  <c r="BC1925" i="8"/>
  <c r="BC1926" i="8"/>
  <c r="BC1927" i="8"/>
  <c r="BC1928" i="8"/>
  <c r="BC1929" i="8"/>
  <c r="BC1930" i="8"/>
  <c r="BC1931" i="8"/>
  <c r="BC1932" i="8"/>
  <c r="BC3" i="8"/>
  <c r="BC4" i="8"/>
  <c r="BC5" i="8"/>
  <c r="BC6" i="8"/>
  <c r="BC7" i="8"/>
  <c r="BC8" i="8"/>
  <c r="BC9" i="8"/>
  <c r="BC10" i="8"/>
  <c r="BC11" i="8"/>
  <c r="BC12" i="8"/>
  <c r="BC13" i="8"/>
  <c r="BC14" i="8"/>
  <c r="BC15" i="8"/>
  <c r="BC16" i="8"/>
  <c r="BC17" i="8"/>
  <c r="BC18" i="8"/>
  <c r="BC19" i="8"/>
  <c r="BC20" i="8"/>
  <c r="BC21" i="8"/>
  <c r="BG68" i="8" l="1"/>
  <c r="BF43" i="8"/>
  <c r="BE28" i="8"/>
  <c r="BD23" i="8"/>
  <c r="BG56" i="8"/>
  <c r="BF31" i="8"/>
  <c r="BE16" i="8"/>
  <c r="BG65" i="8"/>
  <c r="BF40" i="8"/>
  <c r="BE25" i="8"/>
  <c r="BD20" i="8"/>
  <c r="BG61" i="8"/>
  <c r="BF36" i="8"/>
  <c r="BE21" i="8"/>
  <c r="BD16" i="8"/>
  <c r="BG57" i="8"/>
  <c r="BF32" i="8"/>
  <c r="BE17" i="8"/>
  <c r="BD12" i="8"/>
  <c r="BG53" i="8"/>
  <c r="BF28" i="8"/>
  <c r="BE13" i="8"/>
  <c r="BG60" i="8"/>
  <c r="BF35" i="8"/>
  <c r="BE20" i="8"/>
  <c r="BD15" i="8"/>
  <c r="BG69" i="8"/>
  <c r="BF44" i="8"/>
  <c r="BE29" i="8"/>
  <c r="BD24" i="8"/>
  <c r="BG66" i="8"/>
  <c r="BF41" i="8"/>
  <c r="BE26" i="8"/>
  <c r="BD21" i="8"/>
  <c r="BG58" i="8"/>
  <c r="BF33" i="8"/>
  <c r="BE18" i="8"/>
  <c r="BD13" i="8"/>
  <c r="BG54" i="8"/>
  <c r="BF29" i="8"/>
  <c r="BE14" i="8"/>
  <c r="BG52" i="8"/>
  <c r="BF27" i="8"/>
  <c r="BE12" i="8"/>
  <c r="BG70" i="8"/>
  <c r="BF45" i="8"/>
  <c r="BE30" i="8"/>
  <c r="BD25" i="8"/>
  <c r="BG62" i="8"/>
  <c r="BF37" i="8"/>
  <c r="BE22" i="8"/>
  <c r="BD17" i="8"/>
  <c r="BG67" i="8"/>
  <c r="BF42" i="8"/>
  <c r="BE27" i="8"/>
  <c r="BD22" i="8"/>
  <c r="BG63" i="8"/>
  <c r="BF38" i="8"/>
  <c r="BE23" i="8"/>
  <c r="BD18" i="8"/>
  <c r="BG59" i="8"/>
  <c r="BF34" i="8"/>
  <c r="BE19" i="8"/>
  <c r="BD14" i="8"/>
  <c r="BG55" i="8"/>
  <c r="BF30" i="8"/>
  <c r="BE15" i="8"/>
  <c r="BG64" i="8"/>
  <c r="BF39" i="8"/>
  <c r="BE24" i="8"/>
  <c r="BD19" i="8"/>
  <c r="BD1929" i="8"/>
  <c r="BE1930" i="8"/>
  <c r="BD1925" i="8"/>
  <c r="BE1926" i="8"/>
  <c r="BD1921" i="8"/>
  <c r="BE1922" i="8"/>
  <c r="BD1917" i="8"/>
  <c r="BE1918" i="8"/>
  <c r="BD1913" i="8"/>
  <c r="BF1929" i="8"/>
  <c r="BE1914" i="8"/>
  <c r="BD1909" i="8"/>
  <c r="BF1925" i="8"/>
  <c r="BE1910" i="8"/>
  <c r="BD1905" i="8"/>
  <c r="BF1921" i="8"/>
  <c r="BE1906" i="8"/>
  <c r="BD1901" i="8"/>
  <c r="BF1917" i="8"/>
  <c r="BE1902" i="8"/>
  <c r="BD1897" i="8"/>
  <c r="BF1913" i="8"/>
  <c r="BE1898" i="8"/>
  <c r="BD1893" i="8"/>
  <c r="BF1909" i="8"/>
  <c r="BE1894" i="8"/>
  <c r="BD1889" i="8"/>
  <c r="BG1930" i="8"/>
  <c r="BF1905" i="8"/>
  <c r="BE1890" i="8"/>
  <c r="BD1885" i="8"/>
  <c r="BG1926" i="8"/>
  <c r="BF1901" i="8"/>
  <c r="BE1886" i="8"/>
  <c r="BD1881" i="8"/>
  <c r="BG1922" i="8"/>
  <c r="BF1897" i="8"/>
  <c r="BE1882" i="8"/>
  <c r="BD1877" i="8"/>
  <c r="BG1918" i="8"/>
  <c r="BF1893" i="8"/>
  <c r="BE1878" i="8"/>
  <c r="BD1873" i="8"/>
  <c r="BG1914" i="8"/>
  <c r="BF1889" i="8"/>
  <c r="BE1874" i="8"/>
  <c r="BD1869" i="8"/>
  <c r="BG1910" i="8"/>
  <c r="BF1885" i="8"/>
  <c r="BE1870" i="8"/>
  <c r="BD1865" i="8"/>
  <c r="BG1906" i="8"/>
  <c r="BF1881" i="8"/>
  <c r="BE1866" i="8"/>
  <c r="BD1861" i="8"/>
  <c r="BG1902" i="8"/>
  <c r="BF1877" i="8"/>
  <c r="BE1862" i="8"/>
  <c r="BD1857" i="8"/>
  <c r="BG1898" i="8"/>
  <c r="BF1873" i="8"/>
  <c r="BE1858" i="8"/>
  <c r="BD1853" i="8"/>
  <c r="BG1894" i="8"/>
  <c r="BF1869" i="8"/>
  <c r="BE1854" i="8"/>
  <c r="BD1849" i="8"/>
  <c r="BG1890" i="8"/>
  <c r="BF1865" i="8"/>
  <c r="BE1850" i="8"/>
  <c r="BD1845" i="8"/>
  <c r="BG1886" i="8"/>
  <c r="BF1861" i="8"/>
  <c r="BE1846" i="8"/>
  <c r="BD1841" i="8"/>
  <c r="BG1882" i="8"/>
  <c r="BF1857" i="8"/>
  <c r="BE1842" i="8"/>
  <c r="BD1837" i="8"/>
  <c r="BG1878" i="8"/>
  <c r="BF1853" i="8"/>
  <c r="BE1838" i="8"/>
  <c r="BD1833" i="8"/>
  <c r="BG1874" i="8"/>
  <c r="BF1849" i="8"/>
  <c r="BE1834" i="8"/>
  <c r="BD1829" i="8"/>
  <c r="BG1870" i="8"/>
  <c r="BF1845" i="8"/>
  <c r="BE1830" i="8"/>
  <c r="BD1825" i="8"/>
  <c r="BG1866" i="8"/>
  <c r="BF1841" i="8"/>
  <c r="BE1826" i="8"/>
  <c r="BD1821" i="8"/>
  <c r="BG1862" i="8"/>
  <c r="BF1837" i="8"/>
  <c r="BE1822" i="8"/>
  <c r="BD1817" i="8"/>
  <c r="BG1858" i="8"/>
  <c r="BF1833" i="8"/>
  <c r="BE1818" i="8"/>
  <c r="BD1813" i="8"/>
  <c r="BG1854" i="8"/>
  <c r="BF1829" i="8"/>
  <c r="BE1814" i="8"/>
  <c r="BD1809" i="8"/>
  <c r="BG1850" i="8"/>
  <c r="BF1825" i="8"/>
  <c r="BE1810" i="8"/>
  <c r="BD1805" i="8"/>
  <c r="BG1846" i="8"/>
  <c r="BF1821" i="8"/>
  <c r="BE1806" i="8"/>
  <c r="BD1801" i="8"/>
  <c r="BG1842" i="8"/>
  <c r="BF1817" i="8"/>
  <c r="BE1802" i="8"/>
  <c r="BD1797" i="8"/>
  <c r="BG1838" i="8"/>
  <c r="BF1813" i="8"/>
  <c r="BE1798" i="8"/>
  <c r="BD1793" i="8"/>
  <c r="BG1834" i="8"/>
  <c r="BF1809" i="8"/>
  <c r="BE1794" i="8"/>
  <c r="BD1789" i="8"/>
  <c r="BG1830" i="8"/>
  <c r="BF1805" i="8"/>
  <c r="BE1790" i="8"/>
  <c r="BD1785" i="8"/>
  <c r="BG1826" i="8"/>
  <c r="BF1801" i="8"/>
  <c r="BE1786" i="8"/>
  <c r="BD1781" i="8"/>
  <c r="BG1822" i="8"/>
  <c r="BF1797" i="8"/>
  <c r="BE1782" i="8"/>
  <c r="BD1777" i="8"/>
  <c r="BG1818" i="8"/>
  <c r="BF1793" i="8"/>
  <c r="BE1778" i="8"/>
  <c r="BD1773" i="8"/>
  <c r="BG1814" i="8"/>
  <c r="BF1789" i="8"/>
  <c r="BE1774" i="8"/>
  <c r="BD1769" i="8"/>
  <c r="BG1810" i="8"/>
  <c r="BF1785" i="8"/>
  <c r="BE1770" i="8"/>
  <c r="BD1765" i="8"/>
  <c r="BG1806" i="8"/>
  <c r="BF1781" i="8"/>
  <c r="BE1766" i="8"/>
  <c r="BD1761" i="8"/>
  <c r="BG1802" i="8"/>
  <c r="BF1777" i="8"/>
  <c r="BE1762" i="8"/>
  <c r="BD1757" i="8"/>
  <c r="BG1798" i="8"/>
  <c r="BF1773" i="8"/>
  <c r="BE1758" i="8"/>
  <c r="BD1753" i="8"/>
  <c r="BG1794" i="8"/>
  <c r="BF1769" i="8"/>
  <c r="BE1754" i="8"/>
  <c r="BD1749" i="8"/>
  <c r="BG1790" i="8"/>
  <c r="BF1765" i="8"/>
  <c r="BE1750" i="8"/>
  <c r="BD1745" i="8"/>
  <c r="BG1786" i="8"/>
  <c r="BF1761" i="8"/>
  <c r="BE1746" i="8"/>
  <c r="BD1741" i="8"/>
  <c r="BG1782" i="8"/>
  <c r="BF1757" i="8"/>
  <c r="BE1742" i="8"/>
  <c r="BD1737" i="8"/>
  <c r="BG1778" i="8"/>
  <c r="BF1753" i="8"/>
  <c r="BE1738" i="8"/>
  <c r="BD1733" i="8"/>
  <c r="BG1774" i="8"/>
  <c r="BF1749" i="8"/>
  <c r="BE1734" i="8"/>
  <c r="BD1729" i="8"/>
  <c r="BG1770" i="8"/>
  <c r="BF1745" i="8"/>
  <c r="BE1730" i="8"/>
  <c r="BD1725" i="8"/>
  <c r="BG1766" i="8"/>
  <c r="BF1741" i="8"/>
  <c r="BE1726" i="8"/>
  <c r="BD1721" i="8"/>
  <c r="BG1762" i="8"/>
  <c r="BF1737" i="8"/>
  <c r="BE1722" i="8"/>
  <c r="BD1717" i="8"/>
  <c r="BG1758" i="8"/>
  <c r="BF1733" i="8"/>
  <c r="BE1718" i="8"/>
  <c r="BD1713" i="8"/>
  <c r="BG1754" i="8"/>
  <c r="BF1729" i="8"/>
  <c r="BE1714" i="8"/>
  <c r="BD1709" i="8"/>
  <c r="BG1750" i="8"/>
  <c r="BF1725" i="8"/>
  <c r="BE1710" i="8"/>
  <c r="BD1705" i="8"/>
  <c r="BG1746" i="8"/>
  <c r="BF1721" i="8"/>
  <c r="BE1706" i="8"/>
  <c r="BD1701" i="8"/>
  <c r="BG1742" i="8"/>
  <c r="BF1717" i="8"/>
  <c r="BE1702" i="8"/>
  <c r="BD1697" i="8"/>
  <c r="BG1738" i="8"/>
  <c r="BF1713" i="8"/>
  <c r="BE1698" i="8"/>
  <c r="BD1693" i="8"/>
  <c r="BG1734" i="8"/>
  <c r="BF1709" i="8"/>
  <c r="BE1694" i="8"/>
  <c r="BD1689" i="8"/>
  <c r="BG1730" i="8"/>
  <c r="BF1705" i="8"/>
  <c r="BE1690" i="8"/>
  <c r="BD1685" i="8"/>
  <c r="BG1726" i="8"/>
  <c r="BF1701" i="8"/>
  <c r="BE1686" i="8"/>
  <c r="BD1681" i="8"/>
  <c r="BG1722" i="8"/>
  <c r="BF1697" i="8"/>
  <c r="BE1682" i="8"/>
  <c r="BD1677" i="8"/>
  <c r="BG1718" i="8"/>
  <c r="BF1693" i="8"/>
  <c r="BE1678" i="8"/>
  <c r="BD1673" i="8"/>
  <c r="BG1714" i="8"/>
  <c r="BF1689" i="8"/>
  <c r="BE1674" i="8"/>
  <c r="BD1669" i="8"/>
  <c r="BG1710" i="8"/>
  <c r="BF1685" i="8"/>
  <c r="BE1670" i="8"/>
  <c r="BD1665" i="8"/>
  <c r="BG1706" i="8"/>
  <c r="BF1681" i="8"/>
  <c r="BE1666" i="8"/>
  <c r="BD1661" i="8"/>
  <c r="BG1702" i="8"/>
  <c r="BF1677" i="8"/>
  <c r="BE1662" i="8"/>
  <c r="BD1657" i="8"/>
  <c r="BG1698" i="8"/>
  <c r="BF1673" i="8"/>
  <c r="BE1658" i="8"/>
  <c r="BD1653" i="8"/>
  <c r="BG1694" i="8"/>
  <c r="BF1669" i="8"/>
  <c r="BE1654" i="8"/>
  <c r="BD1649" i="8"/>
  <c r="BG1690" i="8"/>
  <c r="BF1665" i="8"/>
  <c r="BE1650" i="8"/>
  <c r="BD1645" i="8"/>
  <c r="BG1686" i="8"/>
  <c r="BF1661" i="8"/>
  <c r="BE1646" i="8"/>
  <c r="BD1641" i="8"/>
  <c r="BG1682" i="8"/>
  <c r="BF1657" i="8"/>
  <c r="BE1642" i="8"/>
  <c r="BD1637" i="8"/>
  <c r="BG1678" i="8"/>
  <c r="BF1653" i="8"/>
  <c r="BE1638" i="8"/>
  <c r="BD1633" i="8"/>
  <c r="BG1674" i="8"/>
  <c r="BF1649" i="8"/>
  <c r="BE1634" i="8"/>
  <c r="BD1629" i="8"/>
  <c r="BG1670" i="8"/>
  <c r="BF1645" i="8"/>
  <c r="BE1630" i="8"/>
  <c r="BD1625" i="8"/>
  <c r="BG1666" i="8"/>
  <c r="BF1641" i="8"/>
  <c r="BE1626" i="8"/>
  <c r="BD1621" i="8"/>
  <c r="BG1662" i="8"/>
  <c r="BF1637" i="8"/>
  <c r="BE1622" i="8"/>
  <c r="BD1617" i="8"/>
  <c r="BG1658" i="8"/>
  <c r="BF1633" i="8"/>
  <c r="BE1618" i="8"/>
  <c r="BD1613" i="8"/>
  <c r="BG1654" i="8"/>
  <c r="BF1629" i="8"/>
  <c r="BE1614" i="8"/>
  <c r="BD1609" i="8"/>
  <c r="BG1650" i="8"/>
  <c r="BF1625" i="8"/>
  <c r="BE1610" i="8"/>
  <c r="BD1605" i="8"/>
  <c r="BG1646" i="8"/>
  <c r="BF1621" i="8"/>
  <c r="BE1606" i="8"/>
  <c r="BD1601" i="8"/>
  <c r="BG1642" i="8"/>
  <c r="BF1617" i="8"/>
  <c r="BE1602" i="8"/>
  <c r="BD1597" i="8"/>
  <c r="BG1638" i="8"/>
  <c r="BF1613" i="8"/>
  <c r="BE1598" i="8"/>
  <c r="BD1593" i="8"/>
  <c r="BG1634" i="8"/>
  <c r="BF1609" i="8"/>
  <c r="BE1594" i="8"/>
  <c r="BD1589" i="8"/>
  <c r="BG1630" i="8"/>
  <c r="BF1605" i="8"/>
  <c r="BE1590" i="8"/>
  <c r="BD1585" i="8"/>
  <c r="BG1626" i="8"/>
  <c r="BF1601" i="8"/>
  <c r="BE1586" i="8"/>
  <c r="BD1581" i="8"/>
  <c r="BG1622" i="8"/>
  <c r="BF1597" i="8"/>
  <c r="BE1582" i="8"/>
  <c r="BD1577" i="8"/>
  <c r="BG1618" i="8"/>
  <c r="BF1593" i="8"/>
  <c r="BE1578" i="8"/>
  <c r="BD1573" i="8"/>
  <c r="BG1614" i="8"/>
  <c r="BF1589" i="8"/>
  <c r="BE1574" i="8"/>
  <c r="BD1569" i="8"/>
  <c r="BG1610" i="8"/>
  <c r="BF1585" i="8"/>
  <c r="BE1570" i="8"/>
  <c r="BD1565" i="8"/>
  <c r="BG1606" i="8"/>
  <c r="BF1581" i="8"/>
  <c r="BE1566" i="8"/>
  <c r="BD1561" i="8"/>
  <c r="BG1602" i="8"/>
  <c r="BF1577" i="8"/>
  <c r="BE1562" i="8"/>
  <c r="BD1557" i="8"/>
  <c r="BG1598" i="8"/>
  <c r="BF1573" i="8"/>
  <c r="BE1558" i="8"/>
  <c r="BD1553" i="8"/>
  <c r="BG1594" i="8"/>
  <c r="BF1569" i="8"/>
  <c r="BE1554" i="8"/>
  <c r="BD1549" i="8"/>
  <c r="BG1590" i="8"/>
  <c r="BF1565" i="8"/>
  <c r="BE1550" i="8"/>
  <c r="BD1545" i="8"/>
  <c r="BG1586" i="8"/>
  <c r="BF1561" i="8"/>
  <c r="BE1546" i="8"/>
  <c r="BD1541" i="8"/>
  <c r="BG1582" i="8"/>
  <c r="BF1557" i="8"/>
  <c r="BE1542" i="8"/>
  <c r="BD1537" i="8"/>
  <c r="BG1578" i="8"/>
  <c r="BF1553" i="8"/>
  <c r="BE1538" i="8"/>
  <c r="BD1533" i="8"/>
  <c r="BG1574" i="8"/>
  <c r="BF1549" i="8"/>
  <c r="BE1534" i="8"/>
  <c r="BD1529" i="8"/>
  <c r="BG1570" i="8"/>
  <c r="BF1545" i="8"/>
  <c r="BE1530" i="8"/>
  <c r="BD1525" i="8"/>
  <c r="BG1566" i="8"/>
  <c r="BF1541" i="8"/>
  <c r="BE1526" i="8"/>
  <c r="BD1521" i="8"/>
  <c r="BG1562" i="8"/>
  <c r="BF1537" i="8"/>
  <c r="BE1522" i="8"/>
  <c r="BD1517" i="8"/>
  <c r="BG1558" i="8"/>
  <c r="BF1533" i="8"/>
  <c r="BE1518" i="8"/>
  <c r="BD1513" i="8"/>
  <c r="BG1554" i="8"/>
  <c r="BF1529" i="8"/>
  <c r="BE1514" i="8"/>
  <c r="BD1509" i="8"/>
  <c r="BG1550" i="8"/>
  <c r="BF1525" i="8"/>
  <c r="BE1510" i="8"/>
  <c r="BD1505" i="8"/>
  <c r="BG1546" i="8"/>
  <c r="BF1521" i="8"/>
  <c r="BE1506" i="8"/>
  <c r="BD1501" i="8"/>
  <c r="BG1542" i="8"/>
  <c r="BF1517" i="8"/>
  <c r="BE1502" i="8"/>
  <c r="BD1497" i="8"/>
  <c r="BG1538" i="8"/>
  <c r="BF1513" i="8"/>
  <c r="BE1498" i="8"/>
  <c r="BD1493" i="8"/>
  <c r="BG1534" i="8"/>
  <c r="BF1509" i="8"/>
  <c r="BE1494" i="8"/>
  <c r="BD1489" i="8"/>
  <c r="BG1530" i="8"/>
  <c r="BF1505" i="8"/>
  <c r="BE1490" i="8"/>
  <c r="BD1485" i="8"/>
  <c r="BG1526" i="8"/>
  <c r="BF1501" i="8"/>
  <c r="BE1486" i="8"/>
  <c r="BD1481" i="8"/>
  <c r="BG1522" i="8"/>
  <c r="BF1497" i="8"/>
  <c r="BE1482" i="8"/>
  <c r="BD1477" i="8"/>
  <c r="BG1518" i="8"/>
  <c r="BF1493" i="8"/>
  <c r="BE1478" i="8"/>
  <c r="BD1473" i="8"/>
  <c r="BG1514" i="8"/>
  <c r="BF1489" i="8"/>
  <c r="BE1474" i="8"/>
  <c r="BD1469" i="8"/>
  <c r="BG1510" i="8"/>
  <c r="BF1485" i="8"/>
  <c r="BE1470" i="8"/>
  <c r="BD1465" i="8"/>
  <c r="BG1506" i="8"/>
  <c r="BF1481" i="8"/>
  <c r="BE1466" i="8"/>
  <c r="BD1461" i="8"/>
  <c r="BG1502" i="8"/>
  <c r="BF1477" i="8"/>
  <c r="BE1462" i="8"/>
  <c r="BD1457" i="8"/>
  <c r="BG1498" i="8"/>
  <c r="BF1473" i="8"/>
  <c r="BE1458" i="8"/>
  <c r="BD1453" i="8"/>
  <c r="BG1494" i="8"/>
  <c r="BF1469" i="8"/>
  <c r="BE1454" i="8"/>
  <c r="BD1449" i="8"/>
  <c r="BG1490" i="8"/>
  <c r="BF1465" i="8"/>
  <c r="BE1450" i="8"/>
  <c r="BD1445" i="8"/>
  <c r="BG1486" i="8"/>
  <c r="BF1461" i="8"/>
  <c r="BE1446" i="8"/>
  <c r="BD1441" i="8"/>
  <c r="BG1482" i="8"/>
  <c r="BF1457" i="8"/>
  <c r="BE1442" i="8"/>
  <c r="BD1437" i="8"/>
  <c r="BG1478" i="8"/>
  <c r="BF1453" i="8"/>
  <c r="BE1438" i="8"/>
  <c r="BD1433" i="8"/>
  <c r="BG1474" i="8"/>
  <c r="BF1449" i="8"/>
  <c r="BE1434" i="8"/>
  <c r="BD1429" i="8"/>
  <c r="BG1470" i="8"/>
  <c r="BF1445" i="8"/>
  <c r="BE1430" i="8"/>
  <c r="BD1425" i="8"/>
  <c r="BG1466" i="8"/>
  <c r="BF1441" i="8"/>
  <c r="BE1426" i="8"/>
  <c r="BD1421" i="8"/>
  <c r="BG1462" i="8"/>
  <c r="BF1437" i="8"/>
  <c r="BE1422" i="8"/>
  <c r="BD1417" i="8"/>
  <c r="BG1458" i="8"/>
  <c r="BF1433" i="8"/>
  <c r="BE1418" i="8"/>
  <c r="BD1413" i="8"/>
  <c r="BG1454" i="8"/>
  <c r="BF1429" i="8"/>
  <c r="BE1414" i="8"/>
  <c r="BD1409" i="8"/>
  <c r="BG1450" i="8"/>
  <c r="BF1425" i="8"/>
  <c r="BE1410" i="8"/>
  <c r="BD1405" i="8"/>
  <c r="BG1446" i="8"/>
  <c r="BF1421" i="8"/>
  <c r="BE1406" i="8"/>
  <c r="BD1401" i="8"/>
  <c r="BG1442" i="8"/>
  <c r="BF1417" i="8"/>
  <c r="BE1402" i="8"/>
  <c r="BD1397" i="8"/>
  <c r="BG1438" i="8"/>
  <c r="BF1413" i="8"/>
  <c r="BE1398" i="8"/>
  <c r="BD1393" i="8"/>
  <c r="BG1434" i="8"/>
  <c r="BF1409" i="8"/>
  <c r="BE1394" i="8"/>
  <c r="BD1389" i="8"/>
  <c r="BG1430" i="8"/>
  <c r="BF1405" i="8"/>
  <c r="BE1390" i="8"/>
  <c r="BD1385" i="8"/>
  <c r="BG1426" i="8"/>
  <c r="BF1401" i="8"/>
  <c r="BE1386" i="8"/>
  <c r="BD1381" i="8"/>
  <c r="BG1422" i="8"/>
  <c r="BF1397" i="8"/>
  <c r="BE1382" i="8"/>
  <c r="BD1377" i="8"/>
  <c r="BG1418" i="8"/>
  <c r="BF1393" i="8"/>
  <c r="BE1378" i="8"/>
  <c r="BD1373" i="8"/>
  <c r="BG1414" i="8"/>
  <c r="BF1389" i="8"/>
  <c r="BE1374" i="8"/>
  <c r="BD1369" i="8"/>
  <c r="BG1410" i="8"/>
  <c r="BF1385" i="8"/>
  <c r="BE1370" i="8"/>
  <c r="BD1365" i="8"/>
  <c r="BG1406" i="8"/>
  <c r="BF1381" i="8"/>
  <c r="BE1366" i="8"/>
  <c r="BD1361" i="8"/>
  <c r="BG1402" i="8"/>
  <c r="BF1377" i="8"/>
  <c r="BE1362" i="8"/>
  <c r="BD1357" i="8"/>
  <c r="BG1398" i="8"/>
  <c r="BF1373" i="8"/>
  <c r="BE1358" i="8"/>
  <c r="BD1353" i="8"/>
  <c r="BG1394" i="8"/>
  <c r="BF1369" i="8"/>
  <c r="BE1354" i="8"/>
  <c r="BD1349" i="8"/>
  <c r="BG1390" i="8"/>
  <c r="BF1365" i="8"/>
  <c r="BE1350" i="8"/>
  <c r="BD1345" i="8"/>
  <c r="BG1386" i="8"/>
  <c r="BF1361" i="8"/>
  <c r="BE1346" i="8"/>
  <c r="BD1341" i="8"/>
  <c r="BG1382" i="8"/>
  <c r="BF1357" i="8"/>
  <c r="BE1342" i="8"/>
  <c r="BD1337" i="8"/>
  <c r="BG1378" i="8"/>
  <c r="BF1353" i="8"/>
  <c r="BE1338" i="8"/>
  <c r="BD1333" i="8"/>
  <c r="BG1374" i="8"/>
  <c r="BF1349" i="8"/>
  <c r="BE1334" i="8"/>
  <c r="BD1329" i="8"/>
  <c r="BG1370" i="8"/>
  <c r="BF1345" i="8"/>
  <c r="BE1330" i="8"/>
  <c r="BD1325" i="8"/>
  <c r="BG1366" i="8"/>
  <c r="BF1341" i="8"/>
  <c r="BE1326" i="8"/>
  <c r="BD1321" i="8"/>
  <c r="BG1362" i="8"/>
  <c r="BF1337" i="8"/>
  <c r="BE1322" i="8"/>
  <c r="BD1317" i="8"/>
  <c r="BG1358" i="8"/>
  <c r="BF1333" i="8"/>
  <c r="BE1318" i="8"/>
  <c r="BD1313" i="8"/>
  <c r="BG1354" i="8"/>
  <c r="BF1329" i="8"/>
  <c r="BE1314" i="8"/>
  <c r="BD1309" i="8"/>
  <c r="BG1350" i="8"/>
  <c r="BF1325" i="8"/>
  <c r="BE1310" i="8"/>
  <c r="BD1305" i="8"/>
  <c r="BG1346" i="8"/>
  <c r="BF1321" i="8"/>
  <c r="BE1306" i="8"/>
  <c r="BD1301" i="8"/>
  <c r="BG1342" i="8"/>
  <c r="BF1317" i="8"/>
  <c r="BE1302" i="8"/>
  <c r="BD1297" i="8"/>
  <c r="BG1338" i="8"/>
  <c r="BF1313" i="8"/>
  <c r="BE1298" i="8"/>
  <c r="BD1293" i="8"/>
  <c r="BG1334" i="8"/>
  <c r="BF1309" i="8"/>
  <c r="BE1294" i="8"/>
  <c r="BD1289" i="8"/>
  <c r="BG1330" i="8"/>
  <c r="BF1305" i="8"/>
  <c r="BE1290" i="8"/>
  <c r="BD1285" i="8"/>
  <c r="BG1326" i="8"/>
  <c r="BF1301" i="8"/>
  <c r="BE1286" i="8"/>
  <c r="BD1281" i="8"/>
  <c r="BG1322" i="8"/>
  <c r="BF1297" i="8"/>
  <c r="BE1282" i="8"/>
  <c r="BD1277" i="8"/>
  <c r="BG1318" i="8"/>
  <c r="BF1293" i="8"/>
  <c r="BE1278" i="8"/>
  <c r="BD1273" i="8"/>
  <c r="BG1314" i="8"/>
  <c r="BF1289" i="8"/>
  <c r="BE1274" i="8"/>
  <c r="BD1269" i="8"/>
  <c r="BG1310" i="8"/>
  <c r="BF1285" i="8"/>
  <c r="BE1270" i="8"/>
  <c r="BD1265" i="8"/>
  <c r="BG1306" i="8"/>
  <c r="BF1281" i="8"/>
  <c r="BE1266" i="8"/>
  <c r="BD1261" i="8"/>
  <c r="BG1302" i="8"/>
  <c r="BF1277" i="8"/>
  <c r="BE1262" i="8"/>
  <c r="BD1257" i="8"/>
  <c r="BG1298" i="8"/>
  <c r="BF1273" i="8"/>
  <c r="BE1258" i="8"/>
  <c r="BD1253" i="8"/>
  <c r="BG1294" i="8"/>
  <c r="BF1269" i="8"/>
  <c r="BE1254" i="8"/>
  <c r="BD1249" i="8"/>
  <c r="BG1290" i="8"/>
  <c r="BF1265" i="8"/>
  <c r="BE1250" i="8"/>
  <c r="BD1245" i="8"/>
  <c r="BG1286" i="8"/>
  <c r="BF1261" i="8"/>
  <c r="BE1246" i="8"/>
  <c r="BD1241" i="8"/>
  <c r="BG1282" i="8"/>
  <c r="BF1257" i="8"/>
  <c r="BE1242" i="8"/>
  <c r="BD1237" i="8"/>
  <c r="BG1278" i="8"/>
  <c r="BF1253" i="8"/>
  <c r="BE1238" i="8"/>
  <c r="BD1233" i="8"/>
  <c r="BG1274" i="8"/>
  <c r="BF1249" i="8"/>
  <c r="BE1234" i="8"/>
  <c r="BD1229" i="8"/>
  <c r="BG1270" i="8"/>
  <c r="BF1245" i="8"/>
  <c r="BE1230" i="8"/>
  <c r="BD1225" i="8"/>
  <c r="BG1266" i="8"/>
  <c r="BF1241" i="8"/>
  <c r="BE1226" i="8"/>
  <c r="BD1221" i="8"/>
  <c r="BG1262" i="8"/>
  <c r="BF1237" i="8"/>
  <c r="BE1222" i="8"/>
  <c r="BD1217" i="8"/>
  <c r="BG1258" i="8"/>
  <c r="BF1233" i="8"/>
  <c r="BE1218" i="8"/>
  <c r="BD1213" i="8"/>
  <c r="BG1254" i="8"/>
  <c r="BF1229" i="8"/>
  <c r="BE1214" i="8"/>
  <c r="BD1209" i="8"/>
  <c r="BG1250" i="8"/>
  <c r="BF1225" i="8"/>
  <c r="BE1210" i="8"/>
  <c r="BD1205" i="8"/>
  <c r="BG1246" i="8"/>
  <c r="BF1221" i="8"/>
  <c r="BE1206" i="8"/>
  <c r="BD1201" i="8"/>
  <c r="BG1242" i="8"/>
  <c r="BF1217" i="8"/>
  <c r="BE1202" i="8"/>
  <c r="BD1197" i="8"/>
  <c r="BG1238" i="8"/>
  <c r="BF1213" i="8"/>
  <c r="BE1198" i="8"/>
  <c r="BD1193" i="8"/>
  <c r="BG1234" i="8"/>
  <c r="BF1209" i="8"/>
  <c r="BE1194" i="8"/>
  <c r="BD1189" i="8"/>
  <c r="BG1230" i="8"/>
  <c r="BF1205" i="8"/>
  <c r="BE1190" i="8"/>
  <c r="BD1185" i="8"/>
  <c r="BG1226" i="8"/>
  <c r="BF1201" i="8"/>
  <c r="BE1186" i="8"/>
  <c r="BD1181" i="8"/>
  <c r="BG1222" i="8"/>
  <c r="BF1197" i="8"/>
  <c r="BE1182" i="8"/>
  <c r="BD1177" i="8"/>
  <c r="BG1218" i="8"/>
  <c r="BF1193" i="8"/>
  <c r="BE1178" i="8"/>
  <c r="BD1173" i="8"/>
  <c r="BG1214" i="8"/>
  <c r="BF1189" i="8"/>
  <c r="BE1174" i="8"/>
  <c r="BD1169" i="8"/>
  <c r="BG1210" i="8"/>
  <c r="BF1185" i="8"/>
  <c r="BE1170" i="8"/>
  <c r="BD1165" i="8"/>
  <c r="BG1206" i="8"/>
  <c r="BF1181" i="8"/>
  <c r="BE1166" i="8"/>
  <c r="BD1161" i="8"/>
  <c r="BG1202" i="8"/>
  <c r="BF1177" i="8"/>
  <c r="BE1162" i="8"/>
  <c r="BD1157" i="8"/>
  <c r="BG1198" i="8"/>
  <c r="BF1173" i="8"/>
  <c r="BE1158" i="8"/>
  <c r="BD1153" i="8"/>
  <c r="BG1194" i="8"/>
  <c r="BF1169" i="8"/>
  <c r="BE1154" i="8"/>
  <c r="BD1149" i="8"/>
  <c r="BG1190" i="8"/>
  <c r="BF1165" i="8"/>
  <c r="BE1150" i="8"/>
  <c r="BD1145" i="8"/>
  <c r="BG1186" i="8"/>
  <c r="BF1161" i="8"/>
  <c r="BE1146" i="8"/>
  <c r="BD1141" i="8"/>
  <c r="BG1182" i="8"/>
  <c r="BF1157" i="8"/>
  <c r="BE1142" i="8"/>
  <c r="BD1137" i="8"/>
  <c r="BG1178" i="8"/>
  <c r="BF1153" i="8"/>
  <c r="BE1138" i="8"/>
  <c r="BD1133" i="8"/>
  <c r="BG1174" i="8"/>
  <c r="BF1149" i="8"/>
  <c r="BE1134" i="8"/>
  <c r="BD1129" i="8"/>
  <c r="BG1170" i="8"/>
  <c r="BF1145" i="8"/>
  <c r="BE1130" i="8"/>
  <c r="BD1125" i="8"/>
  <c r="BG1166" i="8"/>
  <c r="BF1141" i="8"/>
  <c r="BE1126" i="8"/>
  <c r="BD1121" i="8"/>
  <c r="BG1162" i="8"/>
  <c r="BF1137" i="8"/>
  <c r="BE1122" i="8"/>
  <c r="BD1117" i="8"/>
  <c r="BG1158" i="8"/>
  <c r="BF1133" i="8"/>
  <c r="BE1118" i="8"/>
  <c r="BD1113" i="8"/>
  <c r="BG1154" i="8"/>
  <c r="BF1129" i="8"/>
  <c r="BE1114" i="8"/>
  <c r="BD1109" i="8"/>
  <c r="BG1150" i="8"/>
  <c r="BF1125" i="8"/>
  <c r="BE1110" i="8"/>
  <c r="BD1105" i="8"/>
  <c r="BG1146" i="8"/>
  <c r="BF1121" i="8"/>
  <c r="BE1106" i="8"/>
  <c r="BD1101" i="8"/>
  <c r="BG1142" i="8"/>
  <c r="BF1117" i="8"/>
  <c r="BE1102" i="8"/>
  <c r="BD1097" i="8"/>
  <c r="BG1138" i="8"/>
  <c r="BF1113" i="8"/>
  <c r="BE1098" i="8"/>
  <c r="BD1093" i="8"/>
  <c r="BG1134" i="8"/>
  <c r="BF1109" i="8"/>
  <c r="BE1094" i="8"/>
  <c r="BD1089" i="8"/>
  <c r="BG1130" i="8"/>
  <c r="BF1105" i="8"/>
  <c r="BE1090" i="8"/>
  <c r="BD1085" i="8"/>
  <c r="BG1126" i="8"/>
  <c r="BF1101" i="8"/>
  <c r="BE1086" i="8"/>
  <c r="BD1081" i="8"/>
  <c r="BG1122" i="8"/>
  <c r="BF1097" i="8"/>
  <c r="BE1082" i="8"/>
  <c r="BD1077" i="8"/>
  <c r="BG1118" i="8"/>
  <c r="BF1093" i="8"/>
  <c r="BE1078" i="8"/>
  <c r="BD1073" i="8"/>
  <c r="BG1114" i="8"/>
  <c r="BF1089" i="8"/>
  <c r="BE1074" i="8"/>
  <c r="BD1069" i="8"/>
  <c r="BG1110" i="8"/>
  <c r="BF1085" i="8"/>
  <c r="BE1070" i="8"/>
  <c r="BD1065" i="8"/>
  <c r="BG1106" i="8"/>
  <c r="BF1081" i="8"/>
  <c r="BE1066" i="8"/>
  <c r="BD1061" i="8"/>
  <c r="BG1102" i="8"/>
  <c r="BF1077" i="8"/>
  <c r="BE1062" i="8"/>
  <c r="BD1057" i="8"/>
  <c r="BG1098" i="8"/>
  <c r="BF1073" i="8"/>
  <c r="BE1058" i="8"/>
  <c r="BD1053" i="8"/>
  <c r="BG1094" i="8"/>
  <c r="BF1069" i="8"/>
  <c r="BE1054" i="8"/>
  <c r="BD1049" i="8"/>
  <c r="BD1930" i="8"/>
  <c r="BE1931" i="8"/>
  <c r="BD1926" i="8"/>
  <c r="BE1927" i="8"/>
  <c r="BD1922" i="8"/>
  <c r="BE1923" i="8"/>
  <c r="BD1918" i="8"/>
  <c r="BE1919" i="8"/>
  <c r="BD1914" i="8"/>
  <c r="BF1930" i="8"/>
  <c r="BE1915" i="8"/>
  <c r="BD1910" i="8"/>
  <c r="BF1926" i="8"/>
  <c r="BE1911" i="8"/>
  <c r="BD1906" i="8"/>
  <c r="BF1922" i="8"/>
  <c r="BE1907" i="8"/>
  <c r="BD1902" i="8"/>
  <c r="BF1918" i="8"/>
  <c r="BE1903" i="8"/>
  <c r="BD1898" i="8"/>
  <c r="BF1914" i="8"/>
  <c r="BE1899" i="8"/>
  <c r="BD1894" i="8"/>
  <c r="BF1910" i="8"/>
  <c r="BE1895" i="8"/>
  <c r="BD1890" i="8"/>
  <c r="BG1931" i="8"/>
  <c r="BF1906" i="8"/>
  <c r="BE1891" i="8"/>
  <c r="BD1886" i="8"/>
  <c r="BG1927" i="8"/>
  <c r="BF1902" i="8"/>
  <c r="BE1887" i="8"/>
  <c r="BD1882" i="8"/>
  <c r="BG1923" i="8"/>
  <c r="BF1898" i="8"/>
  <c r="BE1883" i="8"/>
  <c r="BD1878" i="8"/>
  <c r="BG1919" i="8"/>
  <c r="BF1894" i="8"/>
  <c r="BE1879" i="8"/>
  <c r="BD1874" i="8"/>
  <c r="BG1915" i="8"/>
  <c r="BF1890" i="8"/>
  <c r="BE1875" i="8"/>
  <c r="BD1870" i="8"/>
  <c r="BG1911" i="8"/>
  <c r="BF1886" i="8"/>
  <c r="BE1871" i="8"/>
  <c r="BD1866" i="8"/>
  <c r="BG1907" i="8"/>
  <c r="BF1882" i="8"/>
  <c r="BE1867" i="8"/>
  <c r="BD1862" i="8"/>
  <c r="BG1903" i="8"/>
  <c r="BF1878" i="8"/>
  <c r="BE1863" i="8"/>
  <c r="BD1858" i="8"/>
  <c r="BG1899" i="8"/>
  <c r="BF1874" i="8"/>
  <c r="BE1859" i="8"/>
  <c r="BD1854" i="8"/>
  <c r="BG1895" i="8"/>
  <c r="BF1870" i="8"/>
  <c r="BE1855" i="8"/>
  <c r="BD1850" i="8"/>
  <c r="BG1891" i="8"/>
  <c r="BF1866" i="8"/>
  <c r="BE1851" i="8"/>
  <c r="BD1846" i="8"/>
  <c r="BG1887" i="8"/>
  <c r="BF1862" i="8"/>
  <c r="BE1847" i="8"/>
  <c r="BD1842" i="8"/>
  <c r="BG1883" i="8"/>
  <c r="BF1858" i="8"/>
  <c r="BE1843" i="8"/>
  <c r="BD1838" i="8"/>
  <c r="BG1879" i="8"/>
  <c r="BF1854" i="8"/>
  <c r="BE1839" i="8"/>
  <c r="BD1834" i="8"/>
  <c r="BG1875" i="8"/>
  <c r="BF1850" i="8"/>
  <c r="BE1835" i="8"/>
  <c r="BD1830" i="8"/>
  <c r="BG1871" i="8"/>
  <c r="BF1846" i="8"/>
  <c r="BE1831" i="8"/>
  <c r="BD1826" i="8"/>
  <c r="BG1867" i="8"/>
  <c r="BF1842" i="8"/>
  <c r="BE1827" i="8"/>
  <c r="BD1822" i="8"/>
  <c r="BG1863" i="8"/>
  <c r="BF1838" i="8"/>
  <c r="BE1823" i="8"/>
  <c r="BD1818" i="8"/>
  <c r="BG1859" i="8"/>
  <c r="BF1834" i="8"/>
  <c r="BE1819" i="8"/>
  <c r="BD1814" i="8"/>
  <c r="BG1855" i="8"/>
  <c r="BF1830" i="8"/>
  <c r="BE1815" i="8"/>
  <c r="BD1810" i="8"/>
  <c r="BG1851" i="8"/>
  <c r="BF1826" i="8"/>
  <c r="BE1811" i="8"/>
  <c r="BD1806" i="8"/>
  <c r="BG1847" i="8"/>
  <c r="BF1822" i="8"/>
  <c r="BE1807" i="8"/>
  <c r="BD1802" i="8"/>
  <c r="BG1843" i="8"/>
  <c r="BF1818" i="8"/>
  <c r="BE1803" i="8"/>
  <c r="BD1798" i="8"/>
  <c r="BG1839" i="8"/>
  <c r="BF1814" i="8"/>
  <c r="BE1799" i="8"/>
  <c r="BD1794" i="8"/>
  <c r="BG1835" i="8"/>
  <c r="BF1810" i="8"/>
  <c r="BE1795" i="8"/>
  <c r="BD1790" i="8"/>
  <c r="BG1831" i="8"/>
  <c r="BF1806" i="8"/>
  <c r="BE1791" i="8"/>
  <c r="BD1786" i="8"/>
  <c r="BG1827" i="8"/>
  <c r="BF1802" i="8"/>
  <c r="BE1787" i="8"/>
  <c r="BD1782" i="8"/>
  <c r="BG1823" i="8"/>
  <c r="BF1798" i="8"/>
  <c r="BE1783" i="8"/>
  <c r="BD1778" i="8"/>
  <c r="BG1819" i="8"/>
  <c r="BF1794" i="8"/>
  <c r="BE1779" i="8"/>
  <c r="BD1774" i="8"/>
  <c r="BG1815" i="8"/>
  <c r="BF1790" i="8"/>
  <c r="BE1775" i="8"/>
  <c r="BD1770" i="8"/>
  <c r="BG1811" i="8"/>
  <c r="BF1786" i="8"/>
  <c r="BE1771" i="8"/>
  <c r="BD1766" i="8"/>
  <c r="BG1807" i="8"/>
  <c r="BF1782" i="8"/>
  <c r="BE1767" i="8"/>
  <c r="BD1762" i="8"/>
  <c r="BG1803" i="8"/>
  <c r="BF1778" i="8"/>
  <c r="BE1763" i="8"/>
  <c r="BD1758" i="8"/>
  <c r="BG1799" i="8"/>
  <c r="BF1774" i="8"/>
  <c r="BE1759" i="8"/>
  <c r="BD1754" i="8"/>
  <c r="BG1795" i="8"/>
  <c r="BF1770" i="8"/>
  <c r="BE1755" i="8"/>
  <c r="BD1750" i="8"/>
  <c r="BG1791" i="8"/>
  <c r="BF1766" i="8"/>
  <c r="BE1751" i="8"/>
  <c r="BD1746" i="8"/>
  <c r="BG1787" i="8"/>
  <c r="BF1762" i="8"/>
  <c r="BE1747" i="8"/>
  <c r="BD1742" i="8"/>
  <c r="BG1783" i="8"/>
  <c r="BF1758" i="8"/>
  <c r="BE1743" i="8"/>
  <c r="BD1738" i="8"/>
  <c r="BG1779" i="8"/>
  <c r="BF1754" i="8"/>
  <c r="BE1739" i="8"/>
  <c r="BD1734" i="8"/>
  <c r="BG1775" i="8"/>
  <c r="BF1750" i="8"/>
  <c r="BE1735" i="8"/>
  <c r="BD1730" i="8"/>
  <c r="BG1771" i="8"/>
  <c r="BF1746" i="8"/>
  <c r="BE1731" i="8"/>
  <c r="BD1726" i="8"/>
  <c r="BG1767" i="8"/>
  <c r="BF1742" i="8"/>
  <c r="BE1727" i="8"/>
  <c r="BD1722" i="8"/>
  <c r="BG1763" i="8"/>
  <c r="BF1738" i="8"/>
  <c r="BE1723" i="8"/>
  <c r="BD1718" i="8"/>
  <c r="BG1759" i="8"/>
  <c r="BF1734" i="8"/>
  <c r="BE1719" i="8"/>
  <c r="BD1714" i="8"/>
  <c r="BG1755" i="8"/>
  <c r="BF1730" i="8"/>
  <c r="BE1715" i="8"/>
  <c r="BD1710" i="8"/>
  <c r="BG1751" i="8"/>
  <c r="BF1726" i="8"/>
  <c r="BE1711" i="8"/>
  <c r="BD1706" i="8"/>
  <c r="BG1747" i="8"/>
  <c r="BF1722" i="8"/>
  <c r="BE1707" i="8"/>
  <c r="BD1702" i="8"/>
  <c r="BG1743" i="8"/>
  <c r="BF1718" i="8"/>
  <c r="BE1703" i="8"/>
  <c r="BD1698" i="8"/>
  <c r="BG1739" i="8"/>
  <c r="BF1714" i="8"/>
  <c r="BE1699" i="8"/>
  <c r="BD1694" i="8"/>
  <c r="BG1735" i="8"/>
  <c r="BF1710" i="8"/>
  <c r="BE1695" i="8"/>
  <c r="BD1690" i="8"/>
  <c r="BG1731" i="8"/>
  <c r="BF1706" i="8"/>
  <c r="BE1691" i="8"/>
  <c r="BD1686" i="8"/>
  <c r="BG1727" i="8"/>
  <c r="BF1702" i="8"/>
  <c r="BE1687" i="8"/>
  <c r="BD1682" i="8"/>
  <c r="BG1723" i="8"/>
  <c r="BF1698" i="8"/>
  <c r="BE1683" i="8"/>
  <c r="BD1678" i="8"/>
  <c r="BG1719" i="8"/>
  <c r="BF1694" i="8"/>
  <c r="BE1679" i="8"/>
  <c r="BD1674" i="8"/>
  <c r="BG1715" i="8"/>
  <c r="BF1690" i="8"/>
  <c r="BE1675" i="8"/>
  <c r="BD1670" i="8"/>
  <c r="BG1711" i="8"/>
  <c r="BF1686" i="8"/>
  <c r="BE1671" i="8"/>
  <c r="BD1666" i="8"/>
  <c r="BG1707" i="8"/>
  <c r="BF1682" i="8"/>
  <c r="BE1667" i="8"/>
  <c r="BD1662" i="8"/>
  <c r="BG1703" i="8"/>
  <c r="BF1678" i="8"/>
  <c r="BE1663" i="8"/>
  <c r="BD1658" i="8"/>
  <c r="BG1699" i="8"/>
  <c r="BF1674" i="8"/>
  <c r="BE1659" i="8"/>
  <c r="BD1654" i="8"/>
  <c r="BG1695" i="8"/>
  <c r="BF1670" i="8"/>
  <c r="BE1655" i="8"/>
  <c r="BD1650" i="8"/>
  <c r="BG1691" i="8"/>
  <c r="BF1666" i="8"/>
  <c r="BE1651" i="8"/>
  <c r="BD1646" i="8"/>
  <c r="BG1687" i="8"/>
  <c r="BF1662" i="8"/>
  <c r="BE1647" i="8"/>
  <c r="BD1642" i="8"/>
  <c r="BG1683" i="8"/>
  <c r="BF1658" i="8"/>
  <c r="BE1643" i="8"/>
  <c r="BD1638" i="8"/>
  <c r="BG1679" i="8"/>
  <c r="BF1654" i="8"/>
  <c r="BE1639" i="8"/>
  <c r="BD1634" i="8"/>
  <c r="BG1675" i="8"/>
  <c r="BF1650" i="8"/>
  <c r="BE1635" i="8"/>
  <c r="BD1630" i="8"/>
  <c r="BG1671" i="8"/>
  <c r="BF1646" i="8"/>
  <c r="BE1631" i="8"/>
  <c r="BD1626" i="8"/>
  <c r="BG1667" i="8"/>
  <c r="BF1642" i="8"/>
  <c r="BE1627" i="8"/>
  <c r="BD1622" i="8"/>
  <c r="BG1663" i="8"/>
  <c r="BF1638" i="8"/>
  <c r="BE1623" i="8"/>
  <c r="BD1618" i="8"/>
  <c r="BG1659" i="8"/>
  <c r="BF1634" i="8"/>
  <c r="BE1619" i="8"/>
  <c r="BD1614" i="8"/>
  <c r="BG1655" i="8"/>
  <c r="BF1630" i="8"/>
  <c r="BE1615" i="8"/>
  <c r="BD1610" i="8"/>
  <c r="BG1651" i="8"/>
  <c r="BF1626" i="8"/>
  <c r="BE1611" i="8"/>
  <c r="BD1606" i="8"/>
  <c r="BG1647" i="8"/>
  <c r="BF1622" i="8"/>
  <c r="BE1607" i="8"/>
  <c r="BD1602" i="8"/>
  <c r="BG1643" i="8"/>
  <c r="BF1618" i="8"/>
  <c r="BE1603" i="8"/>
  <c r="BD1598" i="8"/>
  <c r="BG1639" i="8"/>
  <c r="BF1614" i="8"/>
  <c r="BE1599" i="8"/>
  <c r="BD1594" i="8"/>
  <c r="BG1635" i="8"/>
  <c r="BF1610" i="8"/>
  <c r="BE1595" i="8"/>
  <c r="BD1590" i="8"/>
  <c r="BG1631" i="8"/>
  <c r="BF1606" i="8"/>
  <c r="BE1591" i="8"/>
  <c r="BD1586" i="8"/>
  <c r="BG1627" i="8"/>
  <c r="BF1602" i="8"/>
  <c r="BE1587" i="8"/>
  <c r="BD1582" i="8"/>
  <c r="BG1623" i="8"/>
  <c r="BF1598" i="8"/>
  <c r="BE1583" i="8"/>
  <c r="BD1578" i="8"/>
  <c r="BG1619" i="8"/>
  <c r="BF1594" i="8"/>
  <c r="BE1579" i="8"/>
  <c r="BD1574" i="8"/>
  <c r="BG1615" i="8"/>
  <c r="BF1590" i="8"/>
  <c r="BE1575" i="8"/>
  <c r="BD1570" i="8"/>
  <c r="BG1611" i="8"/>
  <c r="BF1586" i="8"/>
  <c r="BE1571" i="8"/>
  <c r="BD1566" i="8"/>
  <c r="BG1607" i="8"/>
  <c r="BF1582" i="8"/>
  <c r="BE1567" i="8"/>
  <c r="BD1562" i="8"/>
  <c r="BG1603" i="8"/>
  <c r="BF1578" i="8"/>
  <c r="BE1563" i="8"/>
  <c r="BD1558" i="8"/>
  <c r="BG1599" i="8"/>
  <c r="BF1574" i="8"/>
  <c r="BE1559" i="8"/>
  <c r="BD1554" i="8"/>
  <c r="BG1595" i="8"/>
  <c r="BF1570" i="8"/>
  <c r="BE1555" i="8"/>
  <c r="BD1550" i="8"/>
  <c r="BG1591" i="8"/>
  <c r="BF1566" i="8"/>
  <c r="BE1551" i="8"/>
  <c r="BD1546" i="8"/>
  <c r="BG1587" i="8"/>
  <c r="BF1562" i="8"/>
  <c r="BE1547" i="8"/>
  <c r="BD1542" i="8"/>
  <c r="BG1583" i="8"/>
  <c r="BF1558" i="8"/>
  <c r="BE1543" i="8"/>
  <c r="BD1538" i="8"/>
  <c r="BG1579" i="8"/>
  <c r="BF1554" i="8"/>
  <c r="BE1539" i="8"/>
  <c r="BD1534" i="8"/>
  <c r="BG1575" i="8"/>
  <c r="BF1550" i="8"/>
  <c r="BE1535" i="8"/>
  <c r="BD1530" i="8"/>
  <c r="BG1571" i="8"/>
  <c r="BF1546" i="8"/>
  <c r="BE1531" i="8"/>
  <c r="BD1526" i="8"/>
  <c r="BG1567" i="8"/>
  <c r="BF1542" i="8"/>
  <c r="BE1527" i="8"/>
  <c r="BD1522" i="8"/>
  <c r="BG1563" i="8"/>
  <c r="BF1538" i="8"/>
  <c r="BE1523" i="8"/>
  <c r="BD1518" i="8"/>
  <c r="BG1559" i="8"/>
  <c r="BF1534" i="8"/>
  <c r="BE1519" i="8"/>
  <c r="BD1514" i="8"/>
  <c r="BG1555" i="8"/>
  <c r="BF1530" i="8"/>
  <c r="BE1515" i="8"/>
  <c r="BD1510" i="8"/>
  <c r="BG1551" i="8"/>
  <c r="BF1526" i="8"/>
  <c r="BE1511" i="8"/>
  <c r="BD1506" i="8"/>
  <c r="BG1547" i="8"/>
  <c r="BF1522" i="8"/>
  <c r="BE1507" i="8"/>
  <c r="BD1502" i="8"/>
  <c r="BG1543" i="8"/>
  <c r="BF1518" i="8"/>
  <c r="BE1503" i="8"/>
  <c r="BD1498" i="8"/>
  <c r="BG1539" i="8"/>
  <c r="BF1514" i="8"/>
  <c r="BE1499" i="8"/>
  <c r="BD1494" i="8"/>
  <c r="BG1535" i="8"/>
  <c r="BF1510" i="8"/>
  <c r="BE1495" i="8"/>
  <c r="BD1490" i="8"/>
  <c r="BG1531" i="8"/>
  <c r="BF1506" i="8"/>
  <c r="BE1491" i="8"/>
  <c r="BD1486" i="8"/>
  <c r="BG1527" i="8"/>
  <c r="BF1502" i="8"/>
  <c r="BE1487" i="8"/>
  <c r="BD1482" i="8"/>
  <c r="BG1523" i="8"/>
  <c r="BF1498" i="8"/>
  <c r="BE1483" i="8"/>
  <c r="BD1478" i="8"/>
  <c r="BG1519" i="8"/>
  <c r="BF1494" i="8"/>
  <c r="BE1479" i="8"/>
  <c r="BD1474" i="8"/>
  <c r="BG1515" i="8"/>
  <c r="BF1490" i="8"/>
  <c r="BE1475" i="8"/>
  <c r="BD1470" i="8"/>
  <c r="BG1511" i="8"/>
  <c r="BF1486" i="8"/>
  <c r="BE1471" i="8"/>
  <c r="BD1466" i="8"/>
  <c r="BG1507" i="8"/>
  <c r="BF1482" i="8"/>
  <c r="BE1467" i="8"/>
  <c r="BD1462" i="8"/>
  <c r="BG1503" i="8"/>
  <c r="BF1478" i="8"/>
  <c r="BE1463" i="8"/>
  <c r="BD1458" i="8"/>
  <c r="BG1499" i="8"/>
  <c r="BF1474" i="8"/>
  <c r="BE1459" i="8"/>
  <c r="BD1454" i="8"/>
  <c r="BG1495" i="8"/>
  <c r="BF1470" i="8"/>
  <c r="BE1455" i="8"/>
  <c r="BD1450" i="8"/>
  <c r="BG1491" i="8"/>
  <c r="BF1466" i="8"/>
  <c r="BE1451" i="8"/>
  <c r="BD1446" i="8"/>
  <c r="BG1487" i="8"/>
  <c r="BF1462" i="8"/>
  <c r="BE1447" i="8"/>
  <c r="BD1442" i="8"/>
  <c r="BG1483" i="8"/>
  <c r="BF1458" i="8"/>
  <c r="BE1443" i="8"/>
  <c r="BD1438" i="8"/>
  <c r="BG1479" i="8"/>
  <c r="BF1454" i="8"/>
  <c r="BE1439" i="8"/>
  <c r="BD1434" i="8"/>
  <c r="BG1475" i="8"/>
  <c r="BF1450" i="8"/>
  <c r="BE1435" i="8"/>
  <c r="BD1430" i="8"/>
  <c r="BG1471" i="8"/>
  <c r="BF1446" i="8"/>
  <c r="BE1431" i="8"/>
  <c r="BD1426" i="8"/>
  <c r="BG1467" i="8"/>
  <c r="BF1442" i="8"/>
  <c r="BE1427" i="8"/>
  <c r="BD1422" i="8"/>
  <c r="BG1463" i="8"/>
  <c r="BF1438" i="8"/>
  <c r="BE1423" i="8"/>
  <c r="BD1418" i="8"/>
  <c r="BG1459" i="8"/>
  <c r="BF1434" i="8"/>
  <c r="BE1419" i="8"/>
  <c r="BD1414" i="8"/>
  <c r="BG1455" i="8"/>
  <c r="BF1430" i="8"/>
  <c r="BE1415" i="8"/>
  <c r="BD1410" i="8"/>
  <c r="BG1451" i="8"/>
  <c r="BF1426" i="8"/>
  <c r="BE1411" i="8"/>
  <c r="BD1406" i="8"/>
  <c r="BG1447" i="8"/>
  <c r="BF1422" i="8"/>
  <c r="BE1407" i="8"/>
  <c r="BD1402" i="8"/>
  <c r="BG1443" i="8"/>
  <c r="BF1418" i="8"/>
  <c r="BE1403" i="8"/>
  <c r="BD1398" i="8"/>
  <c r="BG1439" i="8"/>
  <c r="BF1414" i="8"/>
  <c r="BE1399" i="8"/>
  <c r="BD1394" i="8"/>
  <c r="BG1435" i="8"/>
  <c r="BF1410" i="8"/>
  <c r="BE1395" i="8"/>
  <c r="BD1390" i="8"/>
  <c r="BG1431" i="8"/>
  <c r="BF1406" i="8"/>
  <c r="BE1391" i="8"/>
  <c r="BD1386" i="8"/>
  <c r="BG1427" i="8"/>
  <c r="BF1402" i="8"/>
  <c r="BE1387" i="8"/>
  <c r="BD1382" i="8"/>
  <c r="BG1423" i="8"/>
  <c r="BF1398" i="8"/>
  <c r="BE1383" i="8"/>
  <c r="BD1378" i="8"/>
  <c r="BG1419" i="8"/>
  <c r="BF1394" i="8"/>
  <c r="BE1379" i="8"/>
  <c r="BD1374" i="8"/>
  <c r="BG1415" i="8"/>
  <c r="BF1390" i="8"/>
  <c r="BE1375" i="8"/>
  <c r="BD1370" i="8"/>
  <c r="BG1411" i="8"/>
  <c r="BF1386" i="8"/>
  <c r="BE1371" i="8"/>
  <c r="BD1366" i="8"/>
  <c r="BG1407" i="8"/>
  <c r="BF1382" i="8"/>
  <c r="BE1367" i="8"/>
  <c r="BD1362" i="8"/>
  <c r="BG1403" i="8"/>
  <c r="BF1378" i="8"/>
  <c r="BE1363" i="8"/>
  <c r="BD1358" i="8"/>
  <c r="BG1399" i="8"/>
  <c r="BF1374" i="8"/>
  <c r="BE1359" i="8"/>
  <c r="BD1354" i="8"/>
  <c r="BG1395" i="8"/>
  <c r="BF1370" i="8"/>
  <c r="BE1355" i="8"/>
  <c r="BD1350" i="8"/>
  <c r="BG1391" i="8"/>
  <c r="BF1366" i="8"/>
  <c r="BE1351" i="8"/>
  <c r="BD1346" i="8"/>
  <c r="BG1387" i="8"/>
  <c r="BF1362" i="8"/>
  <c r="BE1347" i="8"/>
  <c r="BD1342" i="8"/>
  <c r="BG1383" i="8"/>
  <c r="BF1358" i="8"/>
  <c r="BE1343" i="8"/>
  <c r="BD1338" i="8"/>
  <c r="BG1379" i="8"/>
  <c r="BF1354" i="8"/>
  <c r="BE1339" i="8"/>
  <c r="BD1334" i="8"/>
  <c r="BG1375" i="8"/>
  <c r="BF1350" i="8"/>
  <c r="BE1335" i="8"/>
  <c r="BD1330" i="8"/>
  <c r="BG1371" i="8"/>
  <c r="BF1346" i="8"/>
  <c r="BE1331" i="8"/>
  <c r="BD1326" i="8"/>
  <c r="BG1367" i="8"/>
  <c r="BF1342" i="8"/>
  <c r="BE1327" i="8"/>
  <c r="BD1322" i="8"/>
  <c r="BG1363" i="8"/>
  <c r="BF1338" i="8"/>
  <c r="BE1323" i="8"/>
  <c r="BD1318" i="8"/>
  <c r="BG1359" i="8"/>
  <c r="BF1334" i="8"/>
  <c r="BE1319" i="8"/>
  <c r="BD1314" i="8"/>
  <c r="BG1355" i="8"/>
  <c r="BF1330" i="8"/>
  <c r="BE1315" i="8"/>
  <c r="BD1310" i="8"/>
  <c r="BG1351" i="8"/>
  <c r="BF1326" i="8"/>
  <c r="BE1311" i="8"/>
  <c r="BD1306" i="8"/>
  <c r="BG1347" i="8"/>
  <c r="BF1322" i="8"/>
  <c r="BE1307" i="8"/>
  <c r="BD1302" i="8"/>
  <c r="BG1343" i="8"/>
  <c r="BF1318" i="8"/>
  <c r="BE1303" i="8"/>
  <c r="BD1298" i="8"/>
  <c r="BG1339" i="8"/>
  <c r="BF1314" i="8"/>
  <c r="BE1299" i="8"/>
  <c r="BD1294" i="8"/>
  <c r="BG1335" i="8"/>
  <c r="BF1310" i="8"/>
  <c r="BE1295" i="8"/>
  <c r="BD1290" i="8"/>
  <c r="BG1331" i="8"/>
  <c r="BF1306" i="8"/>
  <c r="BE1291" i="8"/>
  <c r="BD1286" i="8"/>
  <c r="BG1327" i="8"/>
  <c r="BF1302" i="8"/>
  <c r="BE1287" i="8"/>
  <c r="BD1282" i="8"/>
  <c r="BG1323" i="8"/>
  <c r="BF1298" i="8"/>
  <c r="BE1283" i="8"/>
  <c r="BD1278" i="8"/>
  <c r="BG1319" i="8"/>
  <c r="BF1294" i="8"/>
  <c r="BE1279" i="8"/>
  <c r="BD1274" i="8"/>
  <c r="BG1315" i="8"/>
  <c r="BF1290" i="8"/>
  <c r="BE1275" i="8"/>
  <c r="BD1270" i="8"/>
  <c r="BG1311" i="8"/>
  <c r="BF1286" i="8"/>
  <c r="BE1271" i="8"/>
  <c r="BD1266" i="8"/>
  <c r="BG1307" i="8"/>
  <c r="BF1282" i="8"/>
  <c r="BE1267" i="8"/>
  <c r="BD1262" i="8"/>
  <c r="BG1303" i="8"/>
  <c r="BF1278" i="8"/>
  <c r="BE1263" i="8"/>
  <c r="BD1258" i="8"/>
  <c r="BG1299" i="8"/>
  <c r="BF1274" i="8"/>
  <c r="BE1259" i="8"/>
  <c r="BD1254" i="8"/>
  <c r="BG1295" i="8"/>
  <c r="BF1270" i="8"/>
  <c r="BE1255" i="8"/>
  <c r="BD1250" i="8"/>
  <c r="BG1291" i="8"/>
  <c r="BF1266" i="8"/>
  <c r="BE1251" i="8"/>
  <c r="BD1246" i="8"/>
  <c r="BG1287" i="8"/>
  <c r="BF1262" i="8"/>
  <c r="BE1247" i="8"/>
  <c r="BD1242" i="8"/>
  <c r="BG1283" i="8"/>
  <c r="BF1258" i="8"/>
  <c r="BE1243" i="8"/>
  <c r="BD1238" i="8"/>
  <c r="BG1279" i="8"/>
  <c r="BF1254" i="8"/>
  <c r="BE1239" i="8"/>
  <c r="BD1234" i="8"/>
  <c r="BG1275" i="8"/>
  <c r="BF1250" i="8"/>
  <c r="BE1235" i="8"/>
  <c r="BD1230" i="8"/>
  <c r="BG1271" i="8"/>
  <c r="BF1246" i="8"/>
  <c r="BE1231" i="8"/>
  <c r="BD1226" i="8"/>
  <c r="BG1267" i="8"/>
  <c r="BF1242" i="8"/>
  <c r="BE1227" i="8"/>
  <c r="BD1222" i="8"/>
  <c r="BG1263" i="8"/>
  <c r="BF1238" i="8"/>
  <c r="BE1223" i="8"/>
  <c r="BD1218" i="8"/>
  <c r="BG1259" i="8"/>
  <c r="BF1234" i="8"/>
  <c r="BE1219" i="8"/>
  <c r="BD1214" i="8"/>
  <c r="BG1255" i="8"/>
  <c r="BF1230" i="8"/>
  <c r="BE1215" i="8"/>
  <c r="BD1210" i="8"/>
  <c r="BG1251" i="8"/>
  <c r="BF1226" i="8"/>
  <c r="BE1211" i="8"/>
  <c r="BD1206" i="8"/>
  <c r="BG1247" i="8"/>
  <c r="BF1222" i="8"/>
  <c r="BE1207" i="8"/>
  <c r="BD1202" i="8"/>
  <c r="BG1243" i="8"/>
  <c r="BF1218" i="8"/>
  <c r="BE1203" i="8"/>
  <c r="BD1198" i="8"/>
  <c r="BG1239" i="8"/>
  <c r="BF1214" i="8"/>
  <c r="BE1199" i="8"/>
  <c r="BD1194" i="8"/>
  <c r="BG1235" i="8"/>
  <c r="BF1210" i="8"/>
  <c r="BE1195" i="8"/>
  <c r="BD1190" i="8"/>
  <c r="BG1231" i="8"/>
  <c r="BF1206" i="8"/>
  <c r="BE1191" i="8"/>
  <c r="BD1186" i="8"/>
  <c r="BG1227" i="8"/>
  <c r="BF1202" i="8"/>
  <c r="BE1187" i="8"/>
  <c r="BD1182" i="8"/>
  <c r="BG1223" i="8"/>
  <c r="BF1198" i="8"/>
  <c r="BE1183" i="8"/>
  <c r="BD1178" i="8"/>
  <c r="BG1219" i="8"/>
  <c r="BF1194" i="8"/>
  <c r="BE1179" i="8"/>
  <c r="BD1174" i="8"/>
  <c r="BG1215" i="8"/>
  <c r="BF1190" i="8"/>
  <c r="BE1175" i="8"/>
  <c r="BD1170" i="8"/>
  <c r="BG1211" i="8"/>
  <c r="BF1186" i="8"/>
  <c r="BE1171" i="8"/>
  <c r="BD1166" i="8"/>
  <c r="BG1207" i="8"/>
  <c r="BF1182" i="8"/>
  <c r="BE1167" i="8"/>
  <c r="BD1162" i="8"/>
  <c r="BG1203" i="8"/>
  <c r="BF1178" i="8"/>
  <c r="BE1163" i="8"/>
  <c r="BD1158" i="8"/>
  <c r="BG1199" i="8"/>
  <c r="BF1174" i="8"/>
  <c r="BE1159" i="8"/>
  <c r="BD1154" i="8"/>
  <c r="BG1195" i="8"/>
  <c r="BF1170" i="8"/>
  <c r="BE1155" i="8"/>
  <c r="BD1150" i="8"/>
  <c r="BG1191" i="8"/>
  <c r="BF1166" i="8"/>
  <c r="BE1151" i="8"/>
  <c r="BD1146" i="8"/>
  <c r="BG1187" i="8"/>
  <c r="BF1162" i="8"/>
  <c r="BE1147" i="8"/>
  <c r="BD1142" i="8"/>
  <c r="BG1183" i="8"/>
  <c r="BF1158" i="8"/>
  <c r="BE1143" i="8"/>
  <c r="BD1138" i="8"/>
  <c r="BG1179" i="8"/>
  <c r="BF1154" i="8"/>
  <c r="BE1139" i="8"/>
  <c r="BD1134" i="8"/>
  <c r="BG1175" i="8"/>
  <c r="BF1150" i="8"/>
  <c r="BE1135" i="8"/>
  <c r="BD1130" i="8"/>
  <c r="BG1171" i="8"/>
  <c r="BF1146" i="8"/>
  <c r="BE1131" i="8"/>
  <c r="BD1126" i="8"/>
  <c r="BG1167" i="8"/>
  <c r="BF1142" i="8"/>
  <c r="BE1127" i="8"/>
  <c r="BD1122" i="8"/>
  <c r="BG1163" i="8"/>
  <c r="BF1138" i="8"/>
  <c r="BE1123" i="8"/>
  <c r="BD1118" i="8"/>
  <c r="BG1159" i="8"/>
  <c r="BF1134" i="8"/>
  <c r="BE1119" i="8"/>
  <c r="BD1114" i="8"/>
  <c r="BG1155" i="8"/>
  <c r="BF1130" i="8"/>
  <c r="BE1115" i="8"/>
  <c r="BD1110" i="8"/>
  <c r="BG1151" i="8"/>
  <c r="BF1126" i="8"/>
  <c r="BE1111" i="8"/>
  <c r="BD1106" i="8"/>
  <c r="BG1147" i="8"/>
  <c r="BF1122" i="8"/>
  <c r="BE1107" i="8"/>
  <c r="BD1102" i="8"/>
  <c r="BG1143" i="8"/>
  <c r="BF1118" i="8"/>
  <c r="BE1103" i="8"/>
  <c r="BD1098" i="8"/>
  <c r="BG1139" i="8"/>
  <c r="BF1114" i="8"/>
  <c r="BE1099" i="8"/>
  <c r="BD1094" i="8"/>
  <c r="BG1135" i="8"/>
  <c r="BF1110" i="8"/>
  <c r="BE1095" i="8"/>
  <c r="BD1090" i="8"/>
  <c r="BG1131" i="8"/>
  <c r="BF1106" i="8"/>
  <c r="BE1091" i="8"/>
  <c r="BD1086" i="8"/>
  <c r="BG1127" i="8"/>
  <c r="BF1102" i="8"/>
  <c r="BE1087" i="8"/>
  <c r="BD1082" i="8"/>
  <c r="BG1123" i="8"/>
  <c r="BF1098" i="8"/>
  <c r="BE1083" i="8"/>
  <c r="BD1078" i="8"/>
  <c r="BG1119" i="8"/>
  <c r="BF1094" i="8"/>
  <c r="BE1079" i="8"/>
  <c r="BD1074" i="8"/>
  <c r="BG1115" i="8"/>
  <c r="BF1090" i="8"/>
  <c r="BE1075" i="8"/>
  <c r="BD1070" i="8"/>
  <c r="BG1111" i="8"/>
  <c r="BF1086" i="8"/>
  <c r="BE1071" i="8"/>
  <c r="BD1066" i="8"/>
  <c r="BG1107" i="8"/>
  <c r="BF1082" i="8"/>
  <c r="BE1067" i="8"/>
  <c r="BD1062" i="8"/>
  <c r="BG1103" i="8"/>
  <c r="BF1078" i="8"/>
  <c r="BE1063" i="8"/>
  <c r="BD1058" i="8"/>
  <c r="BG1099" i="8"/>
  <c r="BF1074" i="8"/>
  <c r="BE1059" i="8"/>
  <c r="BD1054" i="8"/>
  <c r="BG1095" i="8"/>
  <c r="BF1070" i="8"/>
  <c r="BE1055" i="8"/>
  <c r="BD1050" i="8"/>
  <c r="BD1931" i="8"/>
  <c r="BE1932" i="8"/>
  <c r="BD1927" i="8"/>
  <c r="BE1928" i="8"/>
  <c r="BD1923" i="8"/>
  <c r="BE1924" i="8"/>
  <c r="BD1919" i="8"/>
  <c r="BE1920" i="8"/>
  <c r="BD1915" i="8"/>
  <c r="BF1931" i="8"/>
  <c r="BE1916" i="8"/>
  <c r="BD1911" i="8"/>
  <c r="BF1927" i="8"/>
  <c r="BE1912" i="8"/>
  <c r="BD1907" i="8"/>
  <c r="BF1923" i="8"/>
  <c r="BE1908" i="8"/>
  <c r="BD1903" i="8"/>
  <c r="BF1919" i="8"/>
  <c r="BE1904" i="8"/>
  <c r="BD1899" i="8"/>
  <c r="BF1915" i="8"/>
  <c r="BE1900" i="8"/>
  <c r="BD1895" i="8"/>
  <c r="BF1911" i="8"/>
  <c r="BE1896" i="8"/>
  <c r="BD1891" i="8"/>
  <c r="BG1932" i="8"/>
  <c r="BF1907" i="8"/>
  <c r="BE1892" i="8"/>
  <c r="BD1887" i="8"/>
  <c r="BG1928" i="8"/>
  <c r="BF1903" i="8"/>
  <c r="BE1888" i="8"/>
  <c r="BD1883" i="8"/>
  <c r="BG1924" i="8"/>
  <c r="BF1899" i="8"/>
  <c r="BE1884" i="8"/>
  <c r="BD1879" i="8"/>
  <c r="BG1920" i="8"/>
  <c r="BF1895" i="8"/>
  <c r="BE1880" i="8"/>
  <c r="BD1875" i="8"/>
  <c r="BG1916" i="8"/>
  <c r="BF1891" i="8"/>
  <c r="BE1876" i="8"/>
  <c r="BD1871" i="8"/>
  <c r="BG1912" i="8"/>
  <c r="BF1887" i="8"/>
  <c r="BE1872" i="8"/>
  <c r="BD1867" i="8"/>
  <c r="BG1908" i="8"/>
  <c r="BF1883" i="8"/>
  <c r="BE1868" i="8"/>
  <c r="BD1863" i="8"/>
  <c r="BG1904" i="8"/>
  <c r="BF1879" i="8"/>
  <c r="BE1864" i="8"/>
  <c r="BD1859" i="8"/>
  <c r="BG1900" i="8"/>
  <c r="BF1875" i="8"/>
  <c r="BE1860" i="8"/>
  <c r="BD1855" i="8"/>
  <c r="BG1896" i="8"/>
  <c r="BF1871" i="8"/>
  <c r="BE1856" i="8"/>
  <c r="BD1851" i="8"/>
  <c r="BG1892" i="8"/>
  <c r="BF1867" i="8"/>
  <c r="BE1852" i="8"/>
  <c r="BD1847" i="8"/>
  <c r="BG1888" i="8"/>
  <c r="BF1863" i="8"/>
  <c r="BE1848" i="8"/>
  <c r="BD1843" i="8"/>
  <c r="BG1884" i="8"/>
  <c r="BF1859" i="8"/>
  <c r="BE1844" i="8"/>
  <c r="BD1839" i="8"/>
  <c r="BG1880" i="8"/>
  <c r="BF1855" i="8"/>
  <c r="BE1840" i="8"/>
  <c r="BD1835" i="8"/>
  <c r="BG1876" i="8"/>
  <c r="BF1851" i="8"/>
  <c r="BE1836" i="8"/>
  <c r="BD1831" i="8"/>
  <c r="BG1872" i="8"/>
  <c r="BF1847" i="8"/>
  <c r="BE1832" i="8"/>
  <c r="BD1827" i="8"/>
  <c r="BG1868" i="8"/>
  <c r="BF1843" i="8"/>
  <c r="BE1828" i="8"/>
  <c r="BD1823" i="8"/>
  <c r="BG1864" i="8"/>
  <c r="BF1839" i="8"/>
  <c r="BE1824" i="8"/>
  <c r="BD1819" i="8"/>
  <c r="BG1860" i="8"/>
  <c r="BF1835" i="8"/>
  <c r="BE1820" i="8"/>
  <c r="BD1815" i="8"/>
  <c r="BG1856" i="8"/>
  <c r="BF1831" i="8"/>
  <c r="BE1816" i="8"/>
  <c r="BD1811" i="8"/>
  <c r="BG1852" i="8"/>
  <c r="BF1827" i="8"/>
  <c r="BE1812" i="8"/>
  <c r="BD1807" i="8"/>
  <c r="BG1848" i="8"/>
  <c r="BF1823" i="8"/>
  <c r="BE1808" i="8"/>
  <c r="BD1803" i="8"/>
  <c r="BG1844" i="8"/>
  <c r="BF1819" i="8"/>
  <c r="BE1804" i="8"/>
  <c r="BD1799" i="8"/>
  <c r="BG1840" i="8"/>
  <c r="BF1815" i="8"/>
  <c r="BE1800" i="8"/>
  <c r="BD1795" i="8"/>
  <c r="BG1836" i="8"/>
  <c r="BF1811" i="8"/>
  <c r="BE1796" i="8"/>
  <c r="BD1791" i="8"/>
  <c r="BG1832" i="8"/>
  <c r="BF1807" i="8"/>
  <c r="BE1792" i="8"/>
  <c r="BD1787" i="8"/>
  <c r="BG1828" i="8"/>
  <c r="BF1803" i="8"/>
  <c r="BE1788" i="8"/>
  <c r="BD1783" i="8"/>
  <c r="BG1824" i="8"/>
  <c r="BF1799" i="8"/>
  <c r="BE1784" i="8"/>
  <c r="BD1779" i="8"/>
  <c r="BG1820" i="8"/>
  <c r="BF1795" i="8"/>
  <c r="BE1780" i="8"/>
  <c r="BD1775" i="8"/>
  <c r="BG1816" i="8"/>
  <c r="BF1791" i="8"/>
  <c r="BE1776" i="8"/>
  <c r="BD1771" i="8"/>
  <c r="BG1812" i="8"/>
  <c r="BF1787" i="8"/>
  <c r="BE1772" i="8"/>
  <c r="BD1767" i="8"/>
  <c r="BG1808" i="8"/>
  <c r="BF1783" i="8"/>
  <c r="BE1768" i="8"/>
  <c r="BD1763" i="8"/>
  <c r="BG1804" i="8"/>
  <c r="BF1779" i="8"/>
  <c r="BE1764" i="8"/>
  <c r="BD1759" i="8"/>
  <c r="BG1800" i="8"/>
  <c r="BF1775" i="8"/>
  <c r="BE1760" i="8"/>
  <c r="BD1755" i="8"/>
  <c r="BG1796" i="8"/>
  <c r="BF1771" i="8"/>
  <c r="BE1756" i="8"/>
  <c r="BD1751" i="8"/>
  <c r="BG1792" i="8"/>
  <c r="BF1767" i="8"/>
  <c r="BE1752" i="8"/>
  <c r="BD1747" i="8"/>
  <c r="BG1788" i="8"/>
  <c r="BF1763" i="8"/>
  <c r="BE1748" i="8"/>
  <c r="BD1743" i="8"/>
  <c r="BG1784" i="8"/>
  <c r="BF1759" i="8"/>
  <c r="BE1744" i="8"/>
  <c r="BD1739" i="8"/>
  <c r="BG1780" i="8"/>
  <c r="BF1755" i="8"/>
  <c r="BE1740" i="8"/>
  <c r="BD1735" i="8"/>
  <c r="BG1776" i="8"/>
  <c r="BF1751" i="8"/>
  <c r="BE1736" i="8"/>
  <c r="BD1731" i="8"/>
  <c r="BG1772" i="8"/>
  <c r="BF1747" i="8"/>
  <c r="BE1732" i="8"/>
  <c r="BD1727" i="8"/>
  <c r="BG1768" i="8"/>
  <c r="BF1743" i="8"/>
  <c r="BE1728" i="8"/>
  <c r="BD1723" i="8"/>
  <c r="BG1764" i="8"/>
  <c r="BF1739" i="8"/>
  <c r="BE1724" i="8"/>
  <c r="BD1719" i="8"/>
  <c r="BG1760" i="8"/>
  <c r="BF1735" i="8"/>
  <c r="BE1720" i="8"/>
  <c r="BD1715" i="8"/>
  <c r="BG1756" i="8"/>
  <c r="BF1731" i="8"/>
  <c r="BE1716" i="8"/>
  <c r="BD1711" i="8"/>
  <c r="BG1752" i="8"/>
  <c r="BF1727" i="8"/>
  <c r="BE1712" i="8"/>
  <c r="BD1707" i="8"/>
  <c r="BG1748" i="8"/>
  <c r="BF1723" i="8"/>
  <c r="BE1708" i="8"/>
  <c r="BD1703" i="8"/>
  <c r="BG1744" i="8"/>
  <c r="BF1719" i="8"/>
  <c r="BE1704" i="8"/>
  <c r="BD1699" i="8"/>
  <c r="BG1740" i="8"/>
  <c r="BF1715" i="8"/>
  <c r="BE1700" i="8"/>
  <c r="BD1695" i="8"/>
  <c r="BG1736" i="8"/>
  <c r="BF1711" i="8"/>
  <c r="BE1696" i="8"/>
  <c r="BD1691" i="8"/>
  <c r="BG1732" i="8"/>
  <c r="BF1707" i="8"/>
  <c r="BE1692" i="8"/>
  <c r="BD1687" i="8"/>
  <c r="BG1728" i="8"/>
  <c r="BF1703" i="8"/>
  <c r="BE1688" i="8"/>
  <c r="BD1683" i="8"/>
  <c r="BG1724" i="8"/>
  <c r="BF1699" i="8"/>
  <c r="BE1684" i="8"/>
  <c r="BD1679" i="8"/>
  <c r="BG1720" i="8"/>
  <c r="BF1695" i="8"/>
  <c r="BE1680" i="8"/>
  <c r="BD1675" i="8"/>
  <c r="BG1716" i="8"/>
  <c r="BF1691" i="8"/>
  <c r="BE1676" i="8"/>
  <c r="BD1671" i="8"/>
  <c r="BG1712" i="8"/>
  <c r="BF1687" i="8"/>
  <c r="BE1672" i="8"/>
  <c r="BD1667" i="8"/>
  <c r="BG1708" i="8"/>
  <c r="BF1683" i="8"/>
  <c r="BE1668" i="8"/>
  <c r="BD1663" i="8"/>
  <c r="BG1704" i="8"/>
  <c r="BF1679" i="8"/>
  <c r="BE1664" i="8"/>
  <c r="BD1659" i="8"/>
  <c r="BG1700" i="8"/>
  <c r="BF1675" i="8"/>
  <c r="BE1660" i="8"/>
  <c r="BD1655" i="8"/>
  <c r="BG1696" i="8"/>
  <c r="BF1671" i="8"/>
  <c r="BE1656" i="8"/>
  <c r="BD1651" i="8"/>
  <c r="BG1692" i="8"/>
  <c r="BF1667" i="8"/>
  <c r="BE1652" i="8"/>
  <c r="BD1647" i="8"/>
  <c r="BG1688" i="8"/>
  <c r="BF1663" i="8"/>
  <c r="BE1648" i="8"/>
  <c r="BD1643" i="8"/>
  <c r="BG1684" i="8"/>
  <c r="BF1659" i="8"/>
  <c r="BE1644" i="8"/>
  <c r="BD1639" i="8"/>
  <c r="BG1680" i="8"/>
  <c r="BF1655" i="8"/>
  <c r="BE1640" i="8"/>
  <c r="BD1635" i="8"/>
  <c r="BG1676" i="8"/>
  <c r="BF1651" i="8"/>
  <c r="BE1636" i="8"/>
  <c r="BD1631" i="8"/>
  <c r="BG1672" i="8"/>
  <c r="BF1647" i="8"/>
  <c r="BE1632" i="8"/>
  <c r="BD1627" i="8"/>
  <c r="BG1668" i="8"/>
  <c r="BF1643" i="8"/>
  <c r="BE1628" i="8"/>
  <c r="BD1623" i="8"/>
  <c r="BG1664" i="8"/>
  <c r="BF1639" i="8"/>
  <c r="BE1624" i="8"/>
  <c r="BD1619" i="8"/>
  <c r="BG1660" i="8"/>
  <c r="BF1635" i="8"/>
  <c r="BE1620" i="8"/>
  <c r="BD1615" i="8"/>
  <c r="BG1656" i="8"/>
  <c r="BF1631" i="8"/>
  <c r="BE1616" i="8"/>
  <c r="BD1611" i="8"/>
  <c r="BG1652" i="8"/>
  <c r="BF1627" i="8"/>
  <c r="BE1612" i="8"/>
  <c r="BD1607" i="8"/>
  <c r="BG1648" i="8"/>
  <c r="BF1623" i="8"/>
  <c r="BE1608" i="8"/>
  <c r="BD1603" i="8"/>
  <c r="BG1644" i="8"/>
  <c r="BF1619" i="8"/>
  <c r="BE1604" i="8"/>
  <c r="BD1599" i="8"/>
  <c r="BG1640" i="8"/>
  <c r="BF1615" i="8"/>
  <c r="BE1600" i="8"/>
  <c r="BD1595" i="8"/>
  <c r="BG1636" i="8"/>
  <c r="BF1611" i="8"/>
  <c r="BE1596" i="8"/>
  <c r="BD1591" i="8"/>
  <c r="BG1632" i="8"/>
  <c r="BF1607" i="8"/>
  <c r="BE1592" i="8"/>
  <c r="BD1587" i="8"/>
  <c r="BG1628" i="8"/>
  <c r="BF1603" i="8"/>
  <c r="BE1588" i="8"/>
  <c r="BD1583" i="8"/>
  <c r="BG1624" i="8"/>
  <c r="BF1599" i="8"/>
  <c r="BE1584" i="8"/>
  <c r="BD1579" i="8"/>
  <c r="BG1620" i="8"/>
  <c r="BF1595" i="8"/>
  <c r="BE1580" i="8"/>
  <c r="BD1575" i="8"/>
  <c r="BG1616" i="8"/>
  <c r="BF1591" i="8"/>
  <c r="BE1576" i="8"/>
  <c r="BD1571" i="8"/>
  <c r="BG1612" i="8"/>
  <c r="BF1587" i="8"/>
  <c r="BE1572" i="8"/>
  <c r="BD1567" i="8"/>
  <c r="BG1608" i="8"/>
  <c r="BF1583" i="8"/>
  <c r="BE1568" i="8"/>
  <c r="BD1563" i="8"/>
  <c r="BG1604" i="8"/>
  <c r="BF1579" i="8"/>
  <c r="BE1564" i="8"/>
  <c r="BD1559" i="8"/>
  <c r="BG1600" i="8"/>
  <c r="BF1575" i="8"/>
  <c r="BE1560" i="8"/>
  <c r="BD1555" i="8"/>
  <c r="BG1596" i="8"/>
  <c r="BF1571" i="8"/>
  <c r="BE1556" i="8"/>
  <c r="BD1551" i="8"/>
  <c r="BG1592" i="8"/>
  <c r="BF1567" i="8"/>
  <c r="BE1552" i="8"/>
  <c r="BD1547" i="8"/>
  <c r="BG1588" i="8"/>
  <c r="BF1563" i="8"/>
  <c r="BE1548" i="8"/>
  <c r="BD1543" i="8"/>
  <c r="BG1584" i="8"/>
  <c r="BF1559" i="8"/>
  <c r="BE1544" i="8"/>
  <c r="BD1539" i="8"/>
  <c r="BG1580" i="8"/>
  <c r="BF1555" i="8"/>
  <c r="BE1540" i="8"/>
  <c r="BD1535" i="8"/>
  <c r="BG1576" i="8"/>
  <c r="BF1551" i="8"/>
  <c r="BE1536" i="8"/>
  <c r="BD1531" i="8"/>
  <c r="BG1572" i="8"/>
  <c r="BF1547" i="8"/>
  <c r="BE1532" i="8"/>
  <c r="BD1527" i="8"/>
  <c r="BG1568" i="8"/>
  <c r="BF1543" i="8"/>
  <c r="BE1528" i="8"/>
  <c r="BD1523" i="8"/>
  <c r="BG1564" i="8"/>
  <c r="BF1539" i="8"/>
  <c r="BE1524" i="8"/>
  <c r="BD1519" i="8"/>
  <c r="BG1560" i="8"/>
  <c r="BF1535" i="8"/>
  <c r="BE1520" i="8"/>
  <c r="BD1515" i="8"/>
  <c r="BG1556" i="8"/>
  <c r="BF1531" i="8"/>
  <c r="BE1516" i="8"/>
  <c r="BD1511" i="8"/>
  <c r="BG1552" i="8"/>
  <c r="BF1527" i="8"/>
  <c r="BE1512" i="8"/>
  <c r="BD1507" i="8"/>
  <c r="BG1548" i="8"/>
  <c r="BF1523" i="8"/>
  <c r="BE1508" i="8"/>
  <c r="BD1503" i="8"/>
  <c r="BG1544" i="8"/>
  <c r="BF1519" i="8"/>
  <c r="BE1504" i="8"/>
  <c r="BD1499" i="8"/>
  <c r="BG1540" i="8"/>
  <c r="BF1515" i="8"/>
  <c r="BE1500" i="8"/>
  <c r="BD1495" i="8"/>
  <c r="BG1536" i="8"/>
  <c r="BF1511" i="8"/>
  <c r="BE1496" i="8"/>
  <c r="BD1491" i="8"/>
  <c r="BG1532" i="8"/>
  <c r="BF1507" i="8"/>
  <c r="BE1492" i="8"/>
  <c r="BD1487" i="8"/>
  <c r="BG1528" i="8"/>
  <c r="BF1503" i="8"/>
  <c r="BE1488" i="8"/>
  <c r="BD1483" i="8"/>
  <c r="BG1524" i="8"/>
  <c r="BF1499" i="8"/>
  <c r="BE1484" i="8"/>
  <c r="BD1479" i="8"/>
  <c r="BG1520" i="8"/>
  <c r="BF1495" i="8"/>
  <c r="BE1480" i="8"/>
  <c r="BD1475" i="8"/>
  <c r="BG1516" i="8"/>
  <c r="BF1491" i="8"/>
  <c r="BE1476" i="8"/>
  <c r="BD1471" i="8"/>
  <c r="BG1512" i="8"/>
  <c r="BF1487" i="8"/>
  <c r="BE1472" i="8"/>
  <c r="BD1467" i="8"/>
  <c r="BG1508" i="8"/>
  <c r="BF1483" i="8"/>
  <c r="BE1468" i="8"/>
  <c r="BD1463" i="8"/>
  <c r="BG1504" i="8"/>
  <c r="BF1479" i="8"/>
  <c r="BE1464" i="8"/>
  <c r="BD1459" i="8"/>
  <c r="BG1500" i="8"/>
  <c r="BF1475" i="8"/>
  <c r="BE1460" i="8"/>
  <c r="BD1455" i="8"/>
  <c r="BG1496" i="8"/>
  <c r="BF1471" i="8"/>
  <c r="BE1456" i="8"/>
  <c r="BD1451" i="8"/>
  <c r="BG1492" i="8"/>
  <c r="BF1467" i="8"/>
  <c r="BE1452" i="8"/>
  <c r="BD1447" i="8"/>
  <c r="BG1488" i="8"/>
  <c r="BF1463" i="8"/>
  <c r="BE1448" i="8"/>
  <c r="BD1443" i="8"/>
  <c r="BG1484" i="8"/>
  <c r="BF1459" i="8"/>
  <c r="BE1444" i="8"/>
  <c r="BD1439" i="8"/>
  <c r="BG1480" i="8"/>
  <c r="BF1455" i="8"/>
  <c r="BE1440" i="8"/>
  <c r="BD1435" i="8"/>
  <c r="BG1476" i="8"/>
  <c r="BF1451" i="8"/>
  <c r="BE1436" i="8"/>
  <c r="BD1431" i="8"/>
  <c r="BG1472" i="8"/>
  <c r="BF1447" i="8"/>
  <c r="BE1432" i="8"/>
  <c r="BD1427" i="8"/>
  <c r="BG1468" i="8"/>
  <c r="BF1443" i="8"/>
  <c r="BE1428" i="8"/>
  <c r="BD1423" i="8"/>
  <c r="BG1464" i="8"/>
  <c r="BF1439" i="8"/>
  <c r="BE1424" i="8"/>
  <c r="BD1419" i="8"/>
  <c r="BG1460" i="8"/>
  <c r="BF1435" i="8"/>
  <c r="BE1420" i="8"/>
  <c r="BD1415" i="8"/>
  <c r="BG1456" i="8"/>
  <c r="BF1431" i="8"/>
  <c r="BE1416" i="8"/>
  <c r="BD1411" i="8"/>
  <c r="BG1452" i="8"/>
  <c r="BF1427" i="8"/>
  <c r="BE1412" i="8"/>
  <c r="BD1407" i="8"/>
  <c r="BG1448" i="8"/>
  <c r="BF1423" i="8"/>
  <c r="BE1408" i="8"/>
  <c r="BD1403" i="8"/>
  <c r="BG1444" i="8"/>
  <c r="BF1419" i="8"/>
  <c r="BE1404" i="8"/>
  <c r="BD1399" i="8"/>
  <c r="BG1440" i="8"/>
  <c r="BF1415" i="8"/>
  <c r="BE1400" i="8"/>
  <c r="BD1395" i="8"/>
  <c r="BG1436" i="8"/>
  <c r="BF1411" i="8"/>
  <c r="BE1396" i="8"/>
  <c r="BD1391" i="8"/>
  <c r="BG1432" i="8"/>
  <c r="BF1407" i="8"/>
  <c r="BE1392" i="8"/>
  <c r="BD1387" i="8"/>
  <c r="BG1428" i="8"/>
  <c r="BF1403" i="8"/>
  <c r="BE1388" i="8"/>
  <c r="BD1383" i="8"/>
  <c r="BG1424" i="8"/>
  <c r="BF1399" i="8"/>
  <c r="BE1384" i="8"/>
  <c r="BD1379" i="8"/>
  <c r="BG1420" i="8"/>
  <c r="BF1395" i="8"/>
  <c r="BE1380" i="8"/>
  <c r="BD1375" i="8"/>
  <c r="BG1416" i="8"/>
  <c r="BF1391" i="8"/>
  <c r="BE1376" i="8"/>
  <c r="BD1371" i="8"/>
  <c r="BG1412" i="8"/>
  <c r="BF1387" i="8"/>
  <c r="BE1372" i="8"/>
  <c r="BD1367" i="8"/>
  <c r="BG1408" i="8"/>
  <c r="BF1383" i="8"/>
  <c r="BE1368" i="8"/>
  <c r="BD1363" i="8"/>
  <c r="BG1404" i="8"/>
  <c r="BF1379" i="8"/>
  <c r="BE1364" i="8"/>
  <c r="BD1359" i="8"/>
  <c r="BG1400" i="8"/>
  <c r="BF1375" i="8"/>
  <c r="BE1360" i="8"/>
  <c r="BD1355" i="8"/>
  <c r="BG1396" i="8"/>
  <c r="BF1371" i="8"/>
  <c r="BE1356" i="8"/>
  <c r="BD1351" i="8"/>
  <c r="BG1392" i="8"/>
  <c r="BF1367" i="8"/>
  <c r="BE1352" i="8"/>
  <c r="BD1347" i="8"/>
  <c r="BG1388" i="8"/>
  <c r="BF1363" i="8"/>
  <c r="BE1348" i="8"/>
  <c r="BD1343" i="8"/>
  <c r="BG1384" i="8"/>
  <c r="BF1359" i="8"/>
  <c r="BE1344" i="8"/>
  <c r="BD1339" i="8"/>
  <c r="BG1380" i="8"/>
  <c r="BF1355" i="8"/>
  <c r="BE1340" i="8"/>
  <c r="BD1335" i="8"/>
  <c r="BG1376" i="8"/>
  <c r="BF1351" i="8"/>
  <c r="BE1336" i="8"/>
  <c r="BD1331" i="8"/>
  <c r="BG1372" i="8"/>
  <c r="BF1347" i="8"/>
  <c r="BE1332" i="8"/>
  <c r="BD1327" i="8"/>
  <c r="BG1368" i="8"/>
  <c r="BF1343" i="8"/>
  <c r="BE1328" i="8"/>
  <c r="BD1323" i="8"/>
  <c r="BG1364" i="8"/>
  <c r="BF1339" i="8"/>
  <c r="BE1324" i="8"/>
  <c r="BD1319" i="8"/>
  <c r="BG1360" i="8"/>
  <c r="BF1335" i="8"/>
  <c r="BE1320" i="8"/>
  <c r="BD1315" i="8"/>
  <c r="BG1356" i="8"/>
  <c r="BF1331" i="8"/>
  <c r="BE1316" i="8"/>
  <c r="BD1311" i="8"/>
  <c r="BG1352" i="8"/>
  <c r="BF1327" i="8"/>
  <c r="BE1312" i="8"/>
  <c r="BD1307" i="8"/>
  <c r="BG1348" i="8"/>
  <c r="BF1323" i="8"/>
  <c r="BE1308" i="8"/>
  <c r="BD1303" i="8"/>
  <c r="BG1344" i="8"/>
  <c r="BF1319" i="8"/>
  <c r="BE1304" i="8"/>
  <c r="BD1299" i="8"/>
  <c r="BG1340" i="8"/>
  <c r="BF1315" i="8"/>
  <c r="BE1300" i="8"/>
  <c r="BD1295" i="8"/>
  <c r="BG1336" i="8"/>
  <c r="BF1311" i="8"/>
  <c r="BE1296" i="8"/>
  <c r="BD1291" i="8"/>
  <c r="BG1332" i="8"/>
  <c r="BF1307" i="8"/>
  <c r="BE1292" i="8"/>
  <c r="BD1287" i="8"/>
  <c r="BG1328" i="8"/>
  <c r="BF1303" i="8"/>
  <c r="BE1288" i="8"/>
  <c r="BD1283" i="8"/>
  <c r="BG1324" i="8"/>
  <c r="BF1299" i="8"/>
  <c r="BE1284" i="8"/>
  <c r="BD1279" i="8"/>
  <c r="BG1320" i="8"/>
  <c r="BF1295" i="8"/>
  <c r="BE1280" i="8"/>
  <c r="BD1275" i="8"/>
  <c r="BG1316" i="8"/>
  <c r="BF1291" i="8"/>
  <c r="BE1276" i="8"/>
  <c r="BD1271" i="8"/>
  <c r="BG1312" i="8"/>
  <c r="BF1287" i="8"/>
  <c r="BE1272" i="8"/>
  <c r="BD1267" i="8"/>
  <c r="BG1308" i="8"/>
  <c r="BF1283" i="8"/>
  <c r="BE1268" i="8"/>
  <c r="BD1263" i="8"/>
  <c r="BG1304" i="8"/>
  <c r="BF1279" i="8"/>
  <c r="BE1264" i="8"/>
  <c r="BD1259" i="8"/>
  <c r="BG1300" i="8"/>
  <c r="BF1275" i="8"/>
  <c r="BE1260" i="8"/>
  <c r="BD1255" i="8"/>
  <c r="BG1296" i="8"/>
  <c r="BF1271" i="8"/>
  <c r="BE1256" i="8"/>
  <c r="BD1251" i="8"/>
  <c r="BG1292" i="8"/>
  <c r="BF1267" i="8"/>
  <c r="BE1252" i="8"/>
  <c r="BD1247" i="8"/>
  <c r="BG1288" i="8"/>
  <c r="BF1263" i="8"/>
  <c r="BE1248" i="8"/>
  <c r="BD1243" i="8"/>
  <c r="BG1284" i="8"/>
  <c r="BF1259" i="8"/>
  <c r="BE1244" i="8"/>
  <c r="BD1239" i="8"/>
  <c r="BG1280" i="8"/>
  <c r="BF1255" i="8"/>
  <c r="BE1240" i="8"/>
  <c r="BD1235" i="8"/>
  <c r="BG1276" i="8"/>
  <c r="BF1251" i="8"/>
  <c r="BE1236" i="8"/>
  <c r="BD1231" i="8"/>
  <c r="BG1272" i="8"/>
  <c r="BF1247" i="8"/>
  <c r="BE1232" i="8"/>
  <c r="BD1227" i="8"/>
  <c r="BG1268" i="8"/>
  <c r="BF1243" i="8"/>
  <c r="BE1228" i="8"/>
  <c r="BD1223" i="8"/>
  <c r="BG1264" i="8"/>
  <c r="BF1239" i="8"/>
  <c r="BE1224" i="8"/>
  <c r="BD1219" i="8"/>
  <c r="BG1260" i="8"/>
  <c r="BF1235" i="8"/>
  <c r="BE1220" i="8"/>
  <c r="BD1215" i="8"/>
  <c r="BG1256" i="8"/>
  <c r="BF1231" i="8"/>
  <c r="BE1216" i="8"/>
  <c r="BD1211" i="8"/>
  <c r="BG1252" i="8"/>
  <c r="BF1227" i="8"/>
  <c r="BE1212" i="8"/>
  <c r="BD1207" i="8"/>
  <c r="BG1248" i="8"/>
  <c r="BF1223" i="8"/>
  <c r="BE1208" i="8"/>
  <c r="BD1203" i="8"/>
  <c r="BG1244" i="8"/>
  <c r="BF1219" i="8"/>
  <c r="BE1204" i="8"/>
  <c r="BD1199" i="8"/>
  <c r="BG1240" i="8"/>
  <c r="BF1215" i="8"/>
  <c r="BE1200" i="8"/>
  <c r="BD1195" i="8"/>
  <c r="BG1236" i="8"/>
  <c r="BF1211" i="8"/>
  <c r="BE1196" i="8"/>
  <c r="BD1191" i="8"/>
  <c r="BG1232" i="8"/>
  <c r="BF1207" i="8"/>
  <c r="BE1192" i="8"/>
  <c r="BD1187" i="8"/>
  <c r="BG1228" i="8"/>
  <c r="BF1203" i="8"/>
  <c r="BE1188" i="8"/>
  <c r="BD1183" i="8"/>
  <c r="BG1224" i="8"/>
  <c r="BF1199" i="8"/>
  <c r="BE1184" i="8"/>
  <c r="BD1179" i="8"/>
  <c r="BG1220" i="8"/>
  <c r="BF1195" i="8"/>
  <c r="BE1180" i="8"/>
  <c r="BD1175" i="8"/>
  <c r="BG1216" i="8"/>
  <c r="BF1191" i="8"/>
  <c r="BE1176" i="8"/>
  <c r="BD1171" i="8"/>
  <c r="BG1212" i="8"/>
  <c r="BF1187" i="8"/>
  <c r="BE1172" i="8"/>
  <c r="BD1167" i="8"/>
  <c r="BG1208" i="8"/>
  <c r="BF1183" i="8"/>
  <c r="BE1168" i="8"/>
  <c r="BD1163" i="8"/>
  <c r="BG1204" i="8"/>
  <c r="BF1179" i="8"/>
  <c r="BE1164" i="8"/>
  <c r="BD1159" i="8"/>
  <c r="BG1200" i="8"/>
  <c r="BF1175" i="8"/>
  <c r="BE1160" i="8"/>
  <c r="BD1155" i="8"/>
  <c r="BG1196" i="8"/>
  <c r="BF1171" i="8"/>
  <c r="BE1156" i="8"/>
  <c r="BD1151" i="8"/>
  <c r="BG1192" i="8"/>
  <c r="BF1167" i="8"/>
  <c r="BE1152" i="8"/>
  <c r="BD1147" i="8"/>
  <c r="BG1188" i="8"/>
  <c r="BF1163" i="8"/>
  <c r="BE1148" i="8"/>
  <c r="BD1143" i="8"/>
  <c r="BG1184" i="8"/>
  <c r="BF1159" i="8"/>
  <c r="BE1144" i="8"/>
  <c r="BD1139" i="8"/>
  <c r="BG1180" i="8"/>
  <c r="BF1155" i="8"/>
  <c r="BE1140" i="8"/>
  <c r="BD1135" i="8"/>
  <c r="BG1176" i="8"/>
  <c r="BF1151" i="8"/>
  <c r="BE1136" i="8"/>
  <c r="BD1131" i="8"/>
  <c r="BG1172" i="8"/>
  <c r="BF1147" i="8"/>
  <c r="BE1132" i="8"/>
  <c r="BD1127" i="8"/>
  <c r="BG1168" i="8"/>
  <c r="BF1143" i="8"/>
  <c r="BE1128" i="8"/>
  <c r="BD1123" i="8"/>
  <c r="BG1164" i="8"/>
  <c r="BF1139" i="8"/>
  <c r="BE1124" i="8"/>
  <c r="BD1119" i="8"/>
  <c r="BG1160" i="8"/>
  <c r="BF1135" i="8"/>
  <c r="BE1120" i="8"/>
  <c r="BD1115" i="8"/>
  <c r="BG1156" i="8"/>
  <c r="BF1131" i="8"/>
  <c r="BE1116" i="8"/>
  <c r="BD1111" i="8"/>
  <c r="BG1152" i="8"/>
  <c r="BF1127" i="8"/>
  <c r="BE1112" i="8"/>
  <c r="BD1107" i="8"/>
  <c r="BG1148" i="8"/>
  <c r="BF1123" i="8"/>
  <c r="BE1108" i="8"/>
  <c r="BD1103" i="8"/>
  <c r="BG1144" i="8"/>
  <c r="BF1119" i="8"/>
  <c r="BE1104" i="8"/>
  <c r="BD1099" i="8"/>
  <c r="BG1140" i="8"/>
  <c r="BF1115" i="8"/>
  <c r="BE1100" i="8"/>
  <c r="BD1095" i="8"/>
  <c r="BG1136" i="8"/>
  <c r="BF1111" i="8"/>
  <c r="BE1096" i="8"/>
  <c r="BD1091" i="8"/>
  <c r="BG1132" i="8"/>
  <c r="BF1107" i="8"/>
  <c r="BE1092" i="8"/>
  <c r="BD1087" i="8"/>
  <c r="BG1128" i="8"/>
  <c r="BF1103" i="8"/>
  <c r="BE1088" i="8"/>
  <c r="BD1083" i="8"/>
  <c r="BG1124" i="8"/>
  <c r="BF1099" i="8"/>
  <c r="BE1084" i="8"/>
  <c r="BD1079" i="8"/>
  <c r="BG1120" i="8"/>
  <c r="BF1095" i="8"/>
  <c r="BE1080" i="8"/>
  <c r="BD1075" i="8"/>
  <c r="BG1116" i="8"/>
  <c r="BF1091" i="8"/>
  <c r="BE1076" i="8"/>
  <c r="BD1071" i="8"/>
  <c r="BG1112" i="8"/>
  <c r="BF1087" i="8"/>
  <c r="BE1072" i="8"/>
  <c r="BD1067" i="8"/>
  <c r="BG1108" i="8"/>
  <c r="BF1083" i="8"/>
  <c r="BE1068" i="8"/>
  <c r="BD1063" i="8"/>
  <c r="BG1104" i="8"/>
  <c r="BF1079" i="8"/>
  <c r="BE1064" i="8"/>
  <c r="BD1059" i="8"/>
  <c r="BG1100" i="8"/>
  <c r="BF1075" i="8"/>
  <c r="BE1060" i="8"/>
  <c r="BD1055" i="8"/>
  <c r="BG1096" i="8"/>
  <c r="BF1071" i="8"/>
  <c r="BE1056" i="8"/>
  <c r="BD1051" i="8"/>
  <c r="BG1092" i="8"/>
  <c r="BF1067" i="8"/>
  <c r="BE1052" i="8"/>
  <c r="BD1047" i="8"/>
  <c r="BD1932" i="8"/>
  <c r="BD1928" i="8"/>
  <c r="BE1929" i="8"/>
  <c r="BD1924" i="8"/>
  <c r="BE1925" i="8"/>
  <c r="BD1920" i="8"/>
  <c r="BE1921" i="8"/>
  <c r="BD1916" i="8"/>
  <c r="BF1932" i="8"/>
  <c r="BE1917" i="8"/>
  <c r="BD1912" i="8"/>
  <c r="BF1928" i="8"/>
  <c r="BE1913" i="8"/>
  <c r="BD1908" i="8"/>
  <c r="BF1924" i="8"/>
  <c r="BE1909" i="8"/>
  <c r="BD1904" i="8"/>
  <c r="BF1920" i="8"/>
  <c r="BE1905" i="8"/>
  <c r="BD1900" i="8"/>
  <c r="BF1916" i="8"/>
  <c r="BE1901" i="8"/>
  <c r="BD1896" i="8"/>
  <c r="BF1912" i="8"/>
  <c r="BE1897" i="8"/>
  <c r="BD1892" i="8"/>
  <c r="BF1908" i="8"/>
  <c r="BE1893" i="8"/>
  <c r="BD1888" i="8"/>
  <c r="BG1929" i="8"/>
  <c r="BF1904" i="8"/>
  <c r="BE1889" i="8"/>
  <c r="BD1884" i="8"/>
  <c r="BG1925" i="8"/>
  <c r="BF1900" i="8"/>
  <c r="BE1885" i="8"/>
  <c r="BD1880" i="8"/>
  <c r="BG1921" i="8"/>
  <c r="BF1896" i="8"/>
  <c r="BE1881" i="8"/>
  <c r="BD1876" i="8"/>
  <c r="BG1917" i="8"/>
  <c r="BF1892" i="8"/>
  <c r="BE1877" i="8"/>
  <c r="BD1872" i="8"/>
  <c r="BG1913" i="8"/>
  <c r="BF1888" i="8"/>
  <c r="BE1873" i="8"/>
  <c r="BD1868" i="8"/>
  <c r="BG1909" i="8"/>
  <c r="BF1884" i="8"/>
  <c r="BE1869" i="8"/>
  <c r="BD1864" i="8"/>
  <c r="BG1905" i="8"/>
  <c r="BF1880" i="8"/>
  <c r="BE1865" i="8"/>
  <c r="BD1860" i="8"/>
  <c r="BG1901" i="8"/>
  <c r="BF1876" i="8"/>
  <c r="BE1861" i="8"/>
  <c r="BD1856" i="8"/>
  <c r="BG1897" i="8"/>
  <c r="BF1872" i="8"/>
  <c r="BE1857" i="8"/>
  <c r="BD1852" i="8"/>
  <c r="BG1893" i="8"/>
  <c r="BF1868" i="8"/>
  <c r="BE1853" i="8"/>
  <c r="BD1848" i="8"/>
  <c r="BG1889" i="8"/>
  <c r="BF1864" i="8"/>
  <c r="BE1849" i="8"/>
  <c r="BD1844" i="8"/>
  <c r="BG1885" i="8"/>
  <c r="BF1860" i="8"/>
  <c r="BE1845" i="8"/>
  <c r="BD1840" i="8"/>
  <c r="BG1881" i="8"/>
  <c r="BF1856" i="8"/>
  <c r="BE1841" i="8"/>
  <c r="BD1836" i="8"/>
  <c r="BG1877" i="8"/>
  <c r="BF1852" i="8"/>
  <c r="BE1837" i="8"/>
  <c r="BD1832" i="8"/>
  <c r="BG1873" i="8"/>
  <c r="BF1848" i="8"/>
  <c r="BE1833" i="8"/>
  <c r="BD1828" i="8"/>
  <c r="BG1869" i="8"/>
  <c r="BF1844" i="8"/>
  <c r="BE1829" i="8"/>
  <c r="BD1824" i="8"/>
  <c r="BG1865" i="8"/>
  <c r="BF1840" i="8"/>
  <c r="BE1825" i="8"/>
  <c r="BD1820" i="8"/>
  <c r="BG1861" i="8"/>
  <c r="BF1836" i="8"/>
  <c r="BE1821" i="8"/>
  <c r="BD1816" i="8"/>
  <c r="BG1857" i="8"/>
  <c r="BF1832" i="8"/>
  <c r="BE1817" i="8"/>
  <c r="BD1812" i="8"/>
  <c r="BG1853" i="8"/>
  <c r="BF1828" i="8"/>
  <c r="BE1813" i="8"/>
  <c r="BD1808" i="8"/>
  <c r="BG1849" i="8"/>
  <c r="BF1824" i="8"/>
  <c r="BE1809" i="8"/>
  <c r="BD1804" i="8"/>
  <c r="BG1845" i="8"/>
  <c r="BF1820" i="8"/>
  <c r="BE1805" i="8"/>
  <c r="BD1800" i="8"/>
  <c r="BG1841" i="8"/>
  <c r="BF1816" i="8"/>
  <c r="BE1801" i="8"/>
  <c r="BD1796" i="8"/>
  <c r="BG1837" i="8"/>
  <c r="BF1812" i="8"/>
  <c r="BE1797" i="8"/>
  <c r="BD1792" i="8"/>
  <c r="BG1833" i="8"/>
  <c r="BF1808" i="8"/>
  <c r="BE1793" i="8"/>
  <c r="BD1788" i="8"/>
  <c r="BG1829" i="8"/>
  <c r="BF1804" i="8"/>
  <c r="BE1789" i="8"/>
  <c r="BD1784" i="8"/>
  <c r="BG1825" i="8"/>
  <c r="BF1800" i="8"/>
  <c r="BE1785" i="8"/>
  <c r="BD1780" i="8"/>
  <c r="BG1821" i="8"/>
  <c r="BF1796" i="8"/>
  <c r="BE1781" i="8"/>
  <c r="BD1776" i="8"/>
  <c r="BG1817" i="8"/>
  <c r="BF1792" i="8"/>
  <c r="BE1777" i="8"/>
  <c r="BD1772" i="8"/>
  <c r="BG1813" i="8"/>
  <c r="BF1788" i="8"/>
  <c r="BE1773" i="8"/>
  <c r="BD1768" i="8"/>
  <c r="BG1809" i="8"/>
  <c r="BF1784" i="8"/>
  <c r="BE1769" i="8"/>
  <c r="BD1764" i="8"/>
  <c r="BG1805" i="8"/>
  <c r="BF1780" i="8"/>
  <c r="BE1765" i="8"/>
  <c r="BD1760" i="8"/>
  <c r="BG1801" i="8"/>
  <c r="BF1776" i="8"/>
  <c r="BE1761" i="8"/>
  <c r="BD1756" i="8"/>
  <c r="BG1797" i="8"/>
  <c r="BF1772" i="8"/>
  <c r="BE1757" i="8"/>
  <c r="BD1752" i="8"/>
  <c r="BG1793" i="8"/>
  <c r="BF1768" i="8"/>
  <c r="BE1753" i="8"/>
  <c r="BD1748" i="8"/>
  <c r="BG1789" i="8"/>
  <c r="BF1764" i="8"/>
  <c r="BE1749" i="8"/>
  <c r="BD1744" i="8"/>
  <c r="BG1785" i="8"/>
  <c r="BF1760" i="8"/>
  <c r="BE1745" i="8"/>
  <c r="BD1740" i="8"/>
  <c r="BG1781" i="8"/>
  <c r="BF1756" i="8"/>
  <c r="BE1741" i="8"/>
  <c r="BD1736" i="8"/>
  <c r="BG1777" i="8"/>
  <c r="BF1752" i="8"/>
  <c r="BE1737" i="8"/>
  <c r="BD1732" i="8"/>
  <c r="BG1773" i="8"/>
  <c r="BF1748" i="8"/>
  <c r="BE1733" i="8"/>
  <c r="BD1728" i="8"/>
  <c r="BG1769" i="8"/>
  <c r="BF1744" i="8"/>
  <c r="BE1729" i="8"/>
  <c r="BD1724" i="8"/>
  <c r="BG1765" i="8"/>
  <c r="BF1740" i="8"/>
  <c r="BE1725" i="8"/>
  <c r="BD1720" i="8"/>
  <c r="BG1761" i="8"/>
  <c r="BF1736" i="8"/>
  <c r="BE1721" i="8"/>
  <c r="BD1716" i="8"/>
  <c r="BG1757" i="8"/>
  <c r="BF1732" i="8"/>
  <c r="BE1717" i="8"/>
  <c r="BD1712" i="8"/>
  <c r="BG1753" i="8"/>
  <c r="BF1728" i="8"/>
  <c r="BE1713" i="8"/>
  <c r="BD1708" i="8"/>
  <c r="BG1749" i="8"/>
  <c r="BF1724" i="8"/>
  <c r="BE1709" i="8"/>
  <c r="BD1704" i="8"/>
  <c r="BG1745" i="8"/>
  <c r="BF1720" i="8"/>
  <c r="BE1705" i="8"/>
  <c r="BD1700" i="8"/>
  <c r="BG1741" i="8"/>
  <c r="BF1716" i="8"/>
  <c r="BE1701" i="8"/>
  <c r="BD1696" i="8"/>
  <c r="BG1737" i="8"/>
  <c r="BF1712" i="8"/>
  <c r="BE1697" i="8"/>
  <c r="BD1692" i="8"/>
  <c r="BG1733" i="8"/>
  <c r="BF1708" i="8"/>
  <c r="BE1693" i="8"/>
  <c r="BD1688" i="8"/>
  <c r="BG1729" i="8"/>
  <c r="BF1704" i="8"/>
  <c r="BE1689" i="8"/>
  <c r="BD1684" i="8"/>
  <c r="BG1725" i="8"/>
  <c r="BF1700" i="8"/>
  <c r="BE1685" i="8"/>
  <c r="BD1680" i="8"/>
  <c r="BG1721" i="8"/>
  <c r="BF1696" i="8"/>
  <c r="BE1681" i="8"/>
  <c r="BD1676" i="8"/>
  <c r="BG1717" i="8"/>
  <c r="BF1692" i="8"/>
  <c r="BE1677" i="8"/>
  <c r="BD1672" i="8"/>
  <c r="BG1713" i="8"/>
  <c r="BF1688" i="8"/>
  <c r="BE1673" i="8"/>
  <c r="BD1668" i="8"/>
  <c r="BG1709" i="8"/>
  <c r="BF1684" i="8"/>
  <c r="BE1669" i="8"/>
  <c r="BD1664" i="8"/>
  <c r="BG1705" i="8"/>
  <c r="BF1680" i="8"/>
  <c r="BE1665" i="8"/>
  <c r="BD1660" i="8"/>
  <c r="BG1701" i="8"/>
  <c r="BF1676" i="8"/>
  <c r="BE1661" i="8"/>
  <c r="BD1656" i="8"/>
  <c r="BG1697" i="8"/>
  <c r="BF1672" i="8"/>
  <c r="BE1657" i="8"/>
  <c r="BD1652" i="8"/>
  <c r="BG1693" i="8"/>
  <c r="BF1668" i="8"/>
  <c r="BE1653" i="8"/>
  <c r="BD1648" i="8"/>
  <c r="BG1689" i="8"/>
  <c r="BF1664" i="8"/>
  <c r="BE1649" i="8"/>
  <c r="BD1644" i="8"/>
  <c r="BG1685" i="8"/>
  <c r="BF1660" i="8"/>
  <c r="BE1645" i="8"/>
  <c r="BD1640" i="8"/>
  <c r="BG1681" i="8"/>
  <c r="BF1656" i="8"/>
  <c r="BE1641" i="8"/>
  <c r="BD1636" i="8"/>
  <c r="BG1677" i="8"/>
  <c r="BF1652" i="8"/>
  <c r="BE1637" i="8"/>
  <c r="BD1632" i="8"/>
  <c r="BG1673" i="8"/>
  <c r="BF1648" i="8"/>
  <c r="BE1633" i="8"/>
  <c r="BD1628" i="8"/>
  <c r="BG1669" i="8"/>
  <c r="BF1644" i="8"/>
  <c r="BE1629" i="8"/>
  <c r="BD1624" i="8"/>
  <c r="BG1665" i="8"/>
  <c r="BF1640" i="8"/>
  <c r="BE1625" i="8"/>
  <c r="BD1620" i="8"/>
  <c r="BG1661" i="8"/>
  <c r="BF1636" i="8"/>
  <c r="BE1621" i="8"/>
  <c r="BD1616" i="8"/>
  <c r="BG1657" i="8"/>
  <c r="BF1632" i="8"/>
  <c r="BE1617" i="8"/>
  <c r="BD1612" i="8"/>
  <c r="BG1653" i="8"/>
  <c r="BF1628" i="8"/>
  <c r="BE1613" i="8"/>
  <c r="BD1608" i="8"/>
  <c r="BG1649" i="8"/>
  <c r="BF1624" i="8"/>
  <c r="BE1609" i="8"/>
  <c r="BD1604" i="8"/>
  <c r="BG1645" i="8"/>
  <c r="BF1620" i="8"/>
  <c r="BE1605" i="8"/>
  <c r="BD1600" i="8"/>
  <c r="BG1641" i="8"/>
  <c r="BF1616" i="8"/>
  <c r="BE1601" i="8"/>
  <c r="BD1596" i="8"/>
  <c r="BG1637" i="8"/>
  <c r="BF1612" i="8"/>
  <c r="BE1597" i="8"/>
  <c r="BD1592" i="8"/>
  <c r="BG1633" i="8"/>
  <c r="BF1608" i="8"/>
  <c r="BE1593" i="8"/>
  <c r="BD1588" i="8"/>
  <c r="BG1629" i="8"/>
  <c r="BF1604" i="8"/>
  <c r="BE1589" i="8"/>
  <c r="BD1584" i="8"/>
  <c r="BG1625" i="8"/>
  <c r="BF1600" i="8"/>
  <c r="BE1585" i="8"/>
  <c r="BD1580" i="8"/>
  <c r="BG1621" i="8"/>
  <c r="BF1596" i="8"/>
  <c r="BE1581" i="8"/>
  <c r="BD1576" i="8"/>
  <c r="BG1617" i="8"/>
  <c r="BF1592" i="8"/>
  <c r="BE1577" i="8"/>
  <c r="BD1572" i="8"/>
  <c r="BG1613" i="8"/>
  <c r="BF1588" i="8"/>
  <c r="BE1573" i="8"/>
  <c r="BD1568" i="8"/>
  <c r="BG1609" i="8"/>
  <c r="BF1584" i="8"/>
  <c r="BE1569" i="8"/>
  <c r="BD1564" i="8"/>
  <c r="BG1605" i="8"/>
  <c r="BF1580" i="8"/>
  <c r="BE1565" i="8"/>
  <c r="BD1560" i="8"/>
  <c r="BG1601" i="8"/>
  <c r="BF1576" i="8"/>
  <c r="BE1561" i="8"/>
  <c r="BD1556" i="8"/>
  <c r="BG1597" i="8"/>
  <c r="BF1572" i="8"/>
  <c r="BE1557" i="8"/>
  <c r="BD1552" i="8"/>
  <c r="BG1593" i="8"/>
  <c r="BF1568" i="8"/>
  <c r="BE1553" i="8"/>
  <c r="BD1548" i="8"/>
  <c r="BG1589" i="8"/>
  <c r="BF1564" i="8"/>
  <c r="BE1549" i="8"/>
  <c r="BD1544" i="8"/>
  <c r="BG1585" i="8"/>
  <c r="BF1560" i="8"/>
  <c r="BE1545" i="8"/>
  <c r="BD1540" i="8"/>
  <c r="BG1581" i="8"/>
  <c r="BF1556" i="8"/>
  <c r="BE1541" i="8"/>
  <c r="BD1536" i="8"/>
  <c r="BG1577" i="8"/>
  <c r="BF1552" i="8"/>
  <c r="BE1537" i="8"/>
  <c r="BD1532" i="8"/>
  <c r="BG1573" i="8"/>
  <c r="BF1548" i="8"/>
  <c r="BE1533" i="8"/>
  <c r="BD1528" i="8"/>
  <c r="BG1569" i="8"/>
  <c r="BF1544" i="8"/>
  <c r="BE1529" i="8"/>
  <c r="BD1524" i="8"/>
  <c r="BG1565" i="8"/>
  <c r="BF1540" i="8"/>
  <c r="BE1525" i="8"/>
  <c r="BD1520" i="8"/>
  <c r="BG1561" i="8"/>
  <c r="BF1536" i="8"/>
  <c r="BE1521" i="8"/>
  <c r="BD1516" i="8"/>
  <c r="BG1557" i="8"/>
  <c r="BF1532" i="8"/>
  <c r="BE1517" i="8"/>
  <c r="BD1512" i="8"/>
  <c r="BG1553" i="8"/>
  <c r="BF1528" i="8"/>
  <c r="BE1513" i="8"/>
  <c r="BD1508" i="8"/>
  <c r="BG1549" i="8"/>
  <c r="BF1524" i="8"/>
  <c r="BE1509" i="8"/>
  <c r="BD1504" i="8"/>
  <c r="BG1545" i="8"/>
  <c r="BF1520" i="8"/>
  <c r="BE1505" i="8"/>
  <c r="BD1500" i="8"/>
  <c r="BG1541" i="8"/>
  <c r="BF1516" i="8"/>
  <c r="BE1501" i="8"/>
  <c r="BD1496" i="8"/>
  <c r="BG1537" i="8"/>
  <c r="BF1512" i="8"/>
  <c r="BE1497" i="8"/>
  <c r="BD1492" i="8"/>
  <c r="BG1533" i="8"/>
  <c r="BF1508" i="8"/>
  <c r="BE1493" i="8"/>
  <c r="BD1488" i="8"/>
  <c r="BG1529" i="8"/>
  <c r="BF1504" i="8"/>
  <c r="BE1489" i="8"/>
  <c r="BD1484" i="8"/>
  <c r="BG1525" i="8"/>
  <c r="BF1500" i="8"/>
  <c r="BE1485" i="8"/>
  <c r="BD1480" i="8"/>
  <c r="BG1521" i="8"/>
  <c r="BF1496" i="8"/>
  <c r="BE1481" i="8"/>
  <c r="BD1476" i="8"/>
  <c r="BG1517" i="8"/>
  <c r="BF1492" i="8"/>
  <c r="BE1477" i="8"/>
  <c r="BD1472" i="8"/>
  <c r="BG1513" i="8"/>
  <c r="BF1488" i="8"/>
  <c r="BE1473" i="8"/>
  <c r="BD1468" i="8"/>
  <c r="BG1509" i="8"/>
  <c r="BF1484" i="8"/>
  <c r="BE1469" i="8"/>
  <c r="BD1464" i="8"/>
  <c r="BG1505" i="8"/>
  <c r="BF1480" i="8"/>
  <c r="BE1465" i="8"/>
  <c r="BD1460" i="8"/>
  <c r="BG1501" i="8"/>
  <c r="BF1476" i="8"/>
  <c r="BE1461" i="8"/>
  <c r="BD1456" i="8"/>
  <c r="BG1497" i="8"/>
  <c r="BF1472" i="8"/>
  <c r="BE1457" i="8"/>
  <c r="BD1452" i="8"/>
  <c r="BG1493" i="8"/>
  <c r="BF1468" i="8"/>
  <c r="BE1453" i="8"/>
  <c r="BD1448" i="8"/>
  <c r="BG1489" i="8"/>
  <c r="BF1464" i="8"/>
  <c r="BE1449" i="8"/>
  <c r="BD1444" i="8"/>
  <c r="BG1485" i="8"/>
  <c r="BF1460" i="8"/>
  <c r="BE1445" i="8"/>
  <c r="BD1440" i="8"/>
  <c r="BG1481" i="8"/>
  <c r="BF1456" i="8"/>
  <c r="BE1441" i="8"/>
  <c r="BD1436" i="8"/>
  <c r="BG1477" i="8"/>
  <c r="BF1452" i="8"/>
  <c r="BE1437" i="8"/>
  <c r="BD1432" i="8"/>
  <c r="BG1473" i="8"/>
  <c r="BF1448" i="8"/>
  <c r="BE1433" i="8"/>
  <c r="BD1428" i="8"/>
  <c r="BG1469" i="8"/>
  <c r="BF1444" i="8"/>
  <c r="BE1429" i="8"/>
  <c r="BD1424" i="8"/>
  <c r="BG1465" i="8"/>
  <c r="BF1440" i="8"/>
  <c r="BE1425" i="8"/>
  <c r="BD1420" i="8"/>
  <c r="BG1461" i="8"/>
  <c r="BF1436" i="8"/>
  <c r="BE1421" i="8"/>
  <c r="BD1416" i="8"/>
  <c r="BG1457" i="8"/>
  <c r="BF1432" i="8"/>
  <c r="BE1417" i="8"/>
  <c r="BD1412" i="8"/>
  <c r="BG1453" i="8"/>
  <c r="BF1428" i="8"/>
  <c r="BE1413" i="8"/>
  <c r="BD1408" i="8"/>
  <c r="BG1449" i="8"/>
  <c r="BF1424" i="8"/>
  <c r="BE1409" i="8"/>
  <c r="BD1404" i="8"/>
  <c r="BG1445" i="8"/>
  <c r="BF1420" i="8"/>
  <c r="BE1405" i="8"/>
  <c r="BD1400" i="8"/>
  <c r="BG1441" i="8"/>
  <c r="BF1416" i="8"/>
  <c r="BE1401" i="8"/>
  <c r="BD1396" i="8"/>
  <c r="BG1437" i="8"/>
  <c r="BF1412" i="8"/>
  <c r="BE1397" i="8"/>
  <c r="BD1392" i="8"/>
  <c r="BG1433" i="8"/>
  <c r="BF1408" i="8"/>
  <c r="BE1393" i="8"/>
  <c r="BD1388" i="8"/>
  <c r="BG1429" i="8"/>
  <c r="BF1404" i="8"/>
  <c r="BE1389" i="8"/>
  <c r="BD1384" i="8"/>
  <c r="BG1425" i="8"/>
  <c r="BF1400" i="8"/>
  <c r="BE1385" i="8"/>
  <c r="BD1380" i="8"/>
  <c r="BG1421" i="8"/>
  <c r="BF1396" i="8"/>
  <c r="BE1381" i="8"/>
  <c r="BD1376" i="8"/>
  <c r="BG1417" i="8"/>
  <c r="BF1392" i="8"/>
  <c r="BE1377" i="8"/>
  <c r="BD1372" i="8"/>
  <c r="BG1413" i="8"/>
  <c r="BF1388" i="8"/>
  <c r="BE1373" i="8"/>
  <c r="BD1368" i="8"/>
  <c r="BG1409" i="8"/>
  <c r="BF1384" i="8"/>
  <c r="BE1369" i="8"/>
  <c r="BD1364" i="8"/>
  <c r="BG1405" i="8"/>
  <c r="BF1380" i="8"/>
  <c r="BE1365" i="8"/>
  <c r="BD1360" i="8"/>
  <c r="BG1401" i="8"/>
  <c r="BF1376" i="8"/>
  <c r="BE1361" i="8"/>
  <c r="BD1356" i="8"/>
  <c r="BG1397" i="8"/>
  <c r="BF1372" i="8"/>
  <c r="BE1357" i="8"/>
  <c r="BD1352" i="8"/>
  <c r="BG1393" i="8"/>
  <c r="BF1368" i="8"/>
  <c r="BE1353" i="8"/>
  <c r="BD1348" i="8"/>
  <c r="BG1389" i="8"/>
  <c r="BF1364" i="8"/>
  <c r="BE1349" i="8"/>
  <c r="BD1344" i="8"/>
  <c r="BG1385" i="8"/>
  <c r="BF1360" i="8"/>
  <c r="BE1345" i="8"/>
  <c r="BD1340" i="8"/>
  <c r="BG1381" i="8"/>
  <c r="BF1356" i="8"/>
  <c r="BE1341" i="8"/>
  <c r="BD1336" i="8"/>
  <c r="BG1377" i="8"/>
  <c r="BF1352" i="8"/>
  <c r="BE1337" i="8"/>
  <c r="BD1332" i="8"/>
  <c r="BG1373" i="8"/>
  <c r="BF1348" i="8"/>
  <c r="BE1333" i="8"/>
  <c r="BD1328" i="8"/>
  <c r="BG1369" i="8"/>
  <c r="BF1344" i="8"/>
  <c r="BE1329" i="8"/>
  <c r="BD1324" i="8"/>
  <c r="BG1365" i="8"/>
  <c r="BF1340" i="8"/>
  <c r="BE1325" i="8"/>
  <c r="BD1320" i="8"/>
  <c r="BG1361" i="8"/>
  <c r="BF1336" i="8"/>
  <c r="BE1321" i="8"/>
  <c r="BD1316" i="8"/>
  <c r="BG1357" i="8"/>
  <c r="BF1332" i="8"/>
  <c r="BE1317" i="8"/>
  <c r="BD1312" i="8"/>
  <c r="BG1353" i="8"/>
  <c r="BF1328" i="8"/>
  <c r="BE1313" i="8"/>
  <c r="BD1308" i="8"/>
  <c r="BG1349" i="8"/>
  <c r="BF1324" i="8"/>
  <c r="BE1309" i="8"/>
  <c r="BD1304" i="8"/>
  <c r="BG1345" i="8"/>
  <c r="BF1320" i="8"/>
  <c r="BE1305" i="8"/>
  <c r="BD1300" i="8"/>
  <c r="BG1341" i="8"/>
  <c r="BF1316" i="8"/>
  <c r="BE1301" i="8"/>
  <c r="BD1296" i="8"/>
  <c r="BG1337" i="8"/>
  <c r="BF1312" i="8"/>
  <c r="BE1297" i="8"/>
  <c r="BD1292" i="8"/>
  <c r="BG1333" i="8"/>
  <c r="BF1308" i="8"/>
  <c r="BE1293" i="8"/>
  <c r="BD1288" i="8"/>
  <c r="BG1329" i="8"/>
  <c r="BF1304" i="8"/>
  <c r="BE1289" i="8"/>
  <c r="BD1284" i="8"/>
  <c r="BG1325" i="8"/>
  <c r="BF1300" i="8"/>
  <c r="BE1285" i="8"/>
  <c r="BD1280" i="8"/>
  <c r="BG1321" i="8"/>
  <c r="BF1296" i="8"/>
  <c r="BE1281" i="8"/>
  <c r="BD1276" i="8"/>
  <c r="BG1317" i="8"/>
  <c r="BF1292" i="8"/>
  <c r="BE1277" i="8"/>
  <c r="BD1272" i="8"/>
  <c r="BG1313" i="8"/>
  <c r="BF1288" i="8"/>
  <c r="BE1273" i="8"/>
  <c r="BD1268" i="8"/>
  <c r="BG1309" i="8"/>
  <c r="BF1284" i="8"/>
  <c r="BE1269" i="8"/>
  <c r="BD1264" i="8"/>
  <c r="BG1305" i="8"/>
  <c r="BF1280" i="8"/>
  <c r="BE1265" i="8"/>
  <c r="BD1260" i="8"/>
  <c r="BG1301" i="8"/>
  <c r="BF1276" i="8"/>
  <c r="BE1261" i="8"/>
  <c r="BD1256" i="8"/>
  <c r="BG1297" i="8"/>
  <c r="BF1272" i="8"/>
  <c r="BE1257" i="8"/>
  <c r="BD1252" i="8"/>
  <c r="BG1293" i="8"/>
  <c r="BF1268" i="8"/>
  <c r="BE1253" i="8"/>
  <c r="BD1248" i="8"/>
  <c r="BG1289" i="8"/>
  <c r="BF1264" i="8"/>
  <c r="BE1249" i="8"/>
  <c r="BD1244" i="8"/>
  <c r="BG1285" i="8"/>
  <c r="BF1260" i="8"/>
  <c r="BE1245" i="8"/>
  <c r="BD1240" i="8"/>
  <c r="BG1281" i="8"/>
  <c r="BF1256" i="8"/>
  <c r="BE1241" i="8"/>
  <c r="BD1236" i="8"/>
  <c r="BG1277" i="8"/>
  <c r="BF1252" i="8"/>
  <c r="BE1237" i="8"/>
  <c r="BD1232" i="8"/>
  <c r="BG1273" i="8"/>
  <c r="BF1248" i="8"/>
  <c r="BE1233" i="8"/>
  <c r="BD1228" i="8"/>
  <c r="BG1269" i="8"/>
  <c r="BF1244" i="8"/>
  <c r="BE1229" i="8"/>
  <c r="BD1224" i="8"/>
  <c r="BG1265" i="8"/>
  <c r="BF1240" i="8"/>
  <c r="BE1225" i="8"/>
  <c r="BD1220" i="8"/>
  <c r="BG1261" i="8"/>
  <c r="BF1236" i="8"/>
  <c r="BE1221" i="8"/>
  <c r="BD1216" i="8"/>
  <c r="BG1257" i="8"/>
  <c r="BF1232" i="8"/>
  <c r="BE1217" i="8"/>
  <c r="BD1212" i="8"/>
  <c r="BG1253" i="8"/>
  <c r="BF1228" i="8"/>
  <c r="BE1213" i="8"/>
  <c r="BD1208" i="8"/>
  <c r="BG1249" i="8"/>
  <c r="BF1224" i="8"/>
  <c r="BE1209" i="8"/>
  <c r="BD1204" i="8"/>
  <c r="BG1245" i="8"/>
  <c r="BF1220" i="8"/>
  <c r="BE1205" i="8"/>
  <c r="BD1200" i="8"/>
  <c r="BG1241" i="8"/>
  <c r="BF1216" i="8"/>
  <c r="BE1201" i="8"/>
  <c r="BD1196" i="8"/>
  <c r="BG1237" i="8"/>
  <c r="BF1212" i="8"/>
  <c r="BE1197" i="8"/>
  <c r="BD1192" i="8"/>
  <c r="BG1233" i="8"/>
  <c r="BF1208" i="8"/>
  <c r="BE1193" i="8"/>
  <c r="BD1188" i="8"/>
  <c r="BG1229" i="8"/>
  <c r="BF1204" i="8"/>
  <c r="BE1189" i="8"/>
  <c r="BD1184" i="8"/>
  <c r="BG1225" i="8"/>
  <c r="BF1200" i="8"/>
  <c r="BE1185" i="8"/>
  <c r="BD1180" i="8"/>
  <c r="BG1221" i="8"/>
  <c r="BF1196" i="8"/>
  <c r="BE1181" i="8"/>
  <c r="BD1176" i="8"/>
  <c r="BG1217" i="8"/>
  <c r="BF1192" i="8"/>
  <c r="BE1177" i="8"/>
  <c r="BD1172" i="8"/>
  <c r="BG1213" i="8"/>
  <c r="BF1188" i="8"/>
  <c r="BE1173" i="8"/>
  <c r="BD1168" i="8"/>
  <c r="BG1209" i="8"/>
  <c r="BF1184" i="8"/>
  <c r="BE1169" i="8"/>
  <c r="BD1164" i="8"/>
  <c r="BG1205" i="8"/>
  <c r="BF1180" i="8"/>
  <c r="BE1165" i="8"/>
  <c r="BD1160" i="8"/>
  <c r="BG1201" i="8"/>
  <c r="BF1176" i="8"/>
  <c r="BE1161" i="8"/>
  <c r="BD1156" i="8"/>
  <c r="BG1197" i="8"/>
  <c r="BF1172" i="8"/>
  <c r="BE1157" i="8"/>
  <c r="BD1152" i="8"/>
  <c r="BG1193" i="8"/>
  <c r="BF1168" i="8"/>
  <c r="BE1153" i="8"/>
  <c r="BD1148" i="8"/>
  <c r="BG1189" i="8"/>
  <c r="BF1164" i="8"/>
  <c r="BE1149" i="8"/>
  <c r="BD1144" i="8"/>
  <c r="BG1185" i="8"/>
  <c r="BF1160" i="8"/>
  <c r="BE1145" i="8"/>
  <c r="BD1140" i="8"/>
  <c r="BG1181" i="8"/>
  <c r="BF1156" i="8"/>
  <c r="BE1141" i="8"/>
  <c r="BD1136" i="8"/>
  <c r="BG1177" i="8"/>
  <c r="BF1152" i="8"/>
  <c r="BE1137" i="8"/>
  <c r="BD1132" i="8"/>
  <c r="BG1173" i="8"/>
  <c r="BF1148" i="8"/>
  <c r="BE1133" i="8"/>
  <c r="BD1128" i="8"/>
  <c r="BG1169" i="8"/>
  <c r="BF1144" i="8"/>
  <c r="BE1129" i="8"/>
  <c r="BD1124" i="8"/>
  <c r="BG1165" i="8"/>
  <c r="BF1140" i="8"/>
  <c r="BE1125" i="8"/>
  <c r="BD1120" i="8"/>
  <c r="BG1161" i="8"/>
  <c r="BF1136" i="8"/>
  <c r="BE1121" i="8"/>
  <c r="BD1116" i="8"/>
  <c r="BG1157" i="8"/>
  <c r="BF1132" i="8"/>
  <c r="BE1117" i="8"/>
  <c r="BD1112" i="8"/>
  <c r="BG1153" i="8"/>
  <c r="BF1128" i="8"/>
  <c r="BE1113" i="8"/>
  <c r="BD1108" i="8"/>
  <c r="BG1149" i="8"/>
  <c r="BF1124" i="8"/>
  <c r="BE1109" i="8"/>
  <c r="BD1104" i="8"/>
  <c r="BG1145" i="8"/>
  <c r="BF1120" i="8"/>
  <c r="BE1105" i="8"/>
  <c r="BD1100" i="8"/>
  <c r="BG1141" i="8"/>
  <c r="BF1116" i="8"/>
  <c r="BE1101" i="8"/>
  <c r="BD1096" i="8"/>
  <c r="BG1137" i="8"/>
  <c r="BF1112" i="8"/>
  <c r="BE1097" i="8"/>
  <c r="BD1092" i="8"/>
  <c r="BG1133" i="8"/>
  <c r="BF1108" i="8"/>
  <c r="BE1093" i="8"/>
  <c r="BD1088" i="8"/>
  <c r="BG1129" i="8"/>
  <c r="BF1104" i="8"/>
  <c r="BE1089" i="8"/>
  <c r="BD1084" i="8"/>
  <c r="BG1125" i="8"/>
  <c r="BF1100" i="8"/>
  <c r="BE1085" i="8"/>
  <c r="BD1080" i="8"/>
  <c r="BG1121" i="8"/>
  <c r="BF1096" i="8"/>
  <c r="BE1081" i="8"/>
  <c r="BD1076" i="8"/>
  <c r="BG1117" i="8"/>
  <c r="BF1092" i="8"/>
  <c r="BE1077" i="8"/>
  <c r="BD1072" i="8"/>
  <c r="BG1113" i="8"/>
  <c r="BF1088" i="8"/>
  <c r="BE1073" i="8"/>
  <c r="BD1068" i="8"/>
  <c r="BG1109" i="8"/>
  <c r="BF1084" i="8"/>
  <c r="BE1069" i="8"/>
  <c r="BD1064" i="8"/>
  <c r="BG1105" i="8"/>
  <c r="BF1080" i="8"/>
  <c r="BE1065" i="8"/>
  <c r="BD1060" i="8"/>
  <c r="BG1101" i="8"/>
  <c r="BF1076" i="8"/>
  <c r="BE1061" i="8"/>
  <c r="BD1056" i="8"/>
  <c r="BG1097" i="8"/>
  <c r="BF1072" i="8"/>
  <c r="BE1057" i="8"/>
  <c r="BD1052" i="8"/>
  <c r="BG1093" i="8"/>
  <c r="BF1068" i="8"/>
  <c r="BE1053" i="8"/>
  <c r="BD1048" i="8"/>
  <c r="BG1090" i="8"/>
  <c r="BF1065" i="8"/>
  <c r="BE1050" i="8"/>
  <c r="BD1045" i="8"/>
  <c r="BG1086" i="8"/>
  <c r="BF1061" i="8"/>
  <c r="BE1046" i="8"/>
  <c r="BD1041" i="8"/>
  <c r="BG1082" i="8"/>
  <c r="BF1057" i="8"/>
  <c r="BE1042" i="8"/>
  <c r="BD1037" i="8"/>
  <c r="BG1078" i="8"/>
  <c r="BF1053" i="8"/>
  <c r="BE1038" i="8"/>
  <c r="BD1033" i="8"/>
  <c r="BG1074" i="8"/>
  <c r="BF1049" i="8"/>
  <c r="BE1034" i="8"/>
  <c r="BD1029" i="8"/>
  <c r="BG1070" i="8"/>
  <c r="BF1045" i="8"/>
  <c r="BE1030" i="8"/>
  <c r="BD1025" i="8"/>
  <c r="BG1066" i="8"/>
  <c r="BF1041" i="8"/>
  <c r="BE1026" i="8"/>
  <c r="BD1021" i="8"/>
  <c r="BG1062" i="8"/>
  <c r="BF1037" i="8"/>
  <c r="BE1022" i="8"/>
  <c r="BD1017" i="8"/>
  <c r="BG1058" i="8"/>
  <c r="BF1033" i="8"/>
  <c r="BE1018" i="8"/>
  <c r="BD1013" i="8"/>
  <c r="BG1054" i="8"/>
  <c r="BF1029" i="8"/>
  <c r="BE1014" i="8"/>
  <c r="BD1009" i="8"/>
  <c r="BG1050" i="8"/>
  <c r="BF1025" i="8"/>
  <c r="BE1010" i="8"/>
  <c r="BD1005" i="8"/>
  <c r="BG1046" i="8"/>
  <c r="BF1021" i="8"/>
  <c r="BE1006" i="8"/>
  <c r="BD1001" i="8"/>
  <c r="BG1042" i="8"/>
  <c r="BF1017" i="8"/>
  <c r="BE1002" i="8"/>
  <c r="BD997" i="8"/>
  <c r="BG1038" i="8"/>
  <c r="BF1013" i="8"/>
  <c r="BE998" i="8"/>
  <c r="BD993" i="8"/>
  <c r="BG1034" i="8"/>
  <c r="BF1009" i="8"/>
  <c r="BE994" i="8"/>
  <c r="BD989" i="8"/>
  <c r="BG1030" i="8"/>
  <c r="BF1005" i="8"/>
  <c r="BE990" i="8"/>
  <c r="BD985" i="8"/>
  <c r="BG1026" i="8"/>
  <c r="BF1001" i="8"/>
  <c r="BE986" i="8"/>
  <c r="BD981" i="8"/>
  <c r="BG1022" i="8"/>
  <c r="BF997" i="8"/>
  <c r="BE982" i="8"/>
  <c r="BD977" i="8"/>
  <c r="BG1018" i="8"/>
  <c r="BF993" i="8"/>
  <c r="BE978" i="8"/>
  <c r="BD973" i="8"/>
  <c r="BG1014" i="8"/>
  <c r="BF989" i="8"/>
  <c r="BE974" i="8"/>
  <c r="BD969" i="8"/>
  <c r="BG1010" i="8"/>
  <c r="BF985" i="8"/>
  <c r="BE970" i="8"/>
  <c r="BD965" i="8"/>
  <c r="BG1006" i="8"/>
  <c r="BF981" i="8"/>
  <c r="BE966" i="8"/>
  <c r="BD961" i="8"/>
  <c r="BG1002" i="8"/>
  <c r="BF977" i="8"/>
  <c r="BE962" i="8"/>
  <c r="BD957" i="8"/>
  <c r="BG998" i="8"/>
  <c r="BF973" i="8"/>
  <c r="BE958" i="8"/>
  <c r="BD953" i="8"/>
  <c r="BG994" i="8"/>
  <c r="BF969" i="8"/>
  <c r="BE954" i="8"/>
  <c r="BD949" i="8"/>
  <c r="BG990" i="8"/>
  <c r="BF965" i="8"/>
  <c r="BE950" i="8"/>
  <c r="BD945" i="8"/>
  <c r="BG986" i="8"/>
  <c r="BF961" i="8"/>
  <c r="BE946" i="8"/>
  <c r="BD941" i="8"/>
  <c r="BG982" i="8"/>
  <c r="BF957" i="8"/>
  <c r="BE942" i="8"/>
  <c r="BD937" i="8"/>
  <c r="BG978" i="8"/>
  <c r="BF953" i="8"/>
  <c r="BE938" i="8"/>
  <c r="BD933" i="8"/>
  <c r="BG974" i="8"/>
  <c r="BF949" i="8"/>
  <c r="BE934" i="8"/>
  <c r="BD929" i="8"/>
  <c r="BG970" i="8"/>
  <c r="BF945" i="8"/>
  <c r="BE930" i="8"/>
  <c r="BD925" i="8"/>
  <c r="BG966" i="8"/>
  <c r="BF941" i="8"/>
  <c r="BE926" i="8"/>
  <c r="BD921" i="8"/>
  <c r="BG962" i="8"/>
  <c r="BF937" i="8"/>
  <c r="BE922" i="8"/>
  <c r="BD917" i="8"/>
  <c r="BG958" i="8"/>
  <c r="BF933" i="8"/>
  <c r="BE918" i="8"/>
  <c r="BD913" i="8"/>
  <c r="BG954" i="8"/>
  <c r="BF929" i="8"/>
  <c r="BE914" i="8"/>
  <c r="BD909" i="8"/>
  <c r="BG950" i="8"/>
  <c r="BF925" i="8"/>
  <c r="BE910" i="8"/>
  <c r="BD905" i="8"/>
  <c r="BG946" i="8"/>
  <c r="BF921" i="8"/>
  <c r="BE906" i="8"/>
  <c r="BD901" i="8"/>
  <c r="BG942" i="8"/>
  <c r="BF917" i="8"/>
  <c r="BE902" i="8"/>
  <c r="BD897" i="8"/>
  <c r="BG938" i="8"/>
  <c r="BF913" i="8"/>
  <c r="BE898" i="8"/>
  <c r="BD893" i="8"/>
  <c r="BG934" i="8"/>
  <c r="BF909" i="8"/>
  <c r="BE894" i="8"/>
  <c r="BD889" i="8"/>
  <c r="BG930" i="8"/>
  <c r="BF905" i="8"/>
  <c r="BE890" i="8"/>
  <c r="BD885" i="8"/>
  <c r="BG926" i="8"/>
  <c r="BF901" i="8"/>
  <c r="BE886" i="8"/>
  <c r="BD881" i="8"/>
  <c r="BG922" i="8"/>
  <c r="BF897" i="8"/>
  <c r="BE882" i="8"/>
  <c r="BD877" i="8"/>
  <c r="BG918" i="8"/>
  <c r="BF893" i="8"/>
  <c r="BE878" i="8"/>
  <c r="BD873" i="8"/>
  <c r="BG914" i="8"/>
  <c r="BF889" i="8"/>
  <c r="BE874" i="8"/>
  <c r="BD869" i="8"/>
  <c r="BG910" i="8"/>
  <c r="BF885" i="8"/>
  <c r="BE870" i="8"/>
  <c r="BD865" i="8"/>
  <c r="BG906" i="8"/>
  <c r="BF881" i="8"/>
  <c r="BE866" i="8"/>
  <c r="BD861" i="8"/>
  <c r="BG902" i="8"/>
  <c r="BF877" i="8"/>
  <c r="BE862" i="8"/>
  <c r="BD857" i="8"/>
  <c r="BG898" i="8"/>
  <c r="BF873" i="8"/>
  <c r="BE858" i="8"/>
  <c r="BD853" i="8"/>
  <c r="BG894" i="8"/>
  <c r="BF869" i="8"/>
  <c r="BE854" i="8"/>
  <c r="BD849" i="8"/>
  <c r="BG890" i="8"/>
  <c r="BF865" i="8"/>
  <c r="BE850" i="8"/>
  <c r="BD845" i="8"/>
  <c r="BG886" i="8"/>
  <c r="BF861" i="8"/>
  <c r="BE846" i="8"/>
  <c r="BD841" i="8"/>
  <c r="BG882" i="8"/>
  <c r="BF857" i="8"/>
  <c r="BE842" i="8"/>
  <c r="BD837" i="8"/>
  <c r="BG878" i="8"/>
  <c r="BF853" i="8"/>
  <c r="BE838" i="8"/>
  <c r="BD833" i="8"/>
  <c r="BG874" i="8"/>
  <c r="BF849" i="8"/>
  <c r="BE834" i="8"/>
  <c r="BD829" i="8"/>
  <c r="BG870" i="8"/>
  <c r="BF845" i="8"/>
  <c r="BE830" i="8"/>
  <c r="BD825" i="8"/>
  <c r="BG866" i="8"/>
  <c r="BF841" i="8"/>
  <c r="BE826" i="8"/>
  <c r="BD821" i="8"/>
  <c r="BG862" i="8"/>
  <c r="BF837" i="8"/>
  <c r="BE822" i="8"/>
  <c r="BD817" i="8"/>
  <c r="BG858" i="8"/>
  <c r="BF833" i="8"/>
  <c r="BE818" i="8"/>
  <c r="BD813" i="8"/>
  <c r="BG854" i="8"/>
  <c r="BF829" i="8"/>
  <c r="BE814" i="8"/>
  <c r="BD809" i="8"/>
  <c r="BG850" i="8"/>
  <c r="BF825" i="8"/>
  <c r="BE810" i="8"/>
  <c r="BD805" i="8"/>
  <c r="BG846" i="8"/>
  <c r="BF821" i="8"/>
  <c r="BE806" i="8"/>
  <c r="BD801" i="8"/>
  <c r="BG842" i="8"/>
  <c r="BF817" i="8"/>
  <c r="BE802" i="8"/>
  <c r="BD797" i="8"/>
  <c r="BG838" i="8"/>
  <c r="BF813" i="8"/>
  <c r="BE798" i="8"/>
  <c r="BD793" i="8"/>
  <c r="BG834" i="8"/>
  <c r="BF809" i="8"/>
  <c r="BE794" i="8"/>
  <c r="BD789" i="8"/>
  <c r="BG830" i="8"/>
  <c r="BF805" i="8"/>
  <c r="BE790" i="8"/>
  <c r="BD785" i="8"/>
  <c r="BG826" i="8"/>
  <c r="BF801" i="8"/>
  <c r="BE786" i="8"/>
  <c r="BD781" i="8"/>
  <c r="BG822" i="8"/>
  <c r="BF797" i="8"/>
  <c r="BE782" i="8"/>
  <c r="BD777" i="8"/>
  <c r="BG818" i="8"/>
  <c r="BF793" i="8"/>
  <c r="BE778" i="8"/>
  <c r="BD773" i="8"/>
  <c r="BG814" i="8"/>
  <c r="BF789" i="8"/>
  <c r="BE774" i="8"/>
  <c r="BD769" i="8"/>
  <c r="BG810" i="8"/>
  <c r="BF785" i="8"/>
  <c r="BE770" i="8"/>
  <c r="BD765" i="8"/>
  <c r="BG806" i="8"/>
  <c r="BF781" i="8"/>
  <c r="BE766" i="8"/>
  <c r="BD761" i="8"/>
  <c r="BG802" i="8"/>
  <c r="BF777" i="8"/>
  <c r="BE762" i="8"/>
  <c r="BD757" i="8"/>
  <c r="BG798" i="8"/>
  <c r="BF773" i="8"/>
  <c r="BE758" i="8"/>
  <c r="BD753" i="8"/>
  <c r="BG794" i="8"/>
  <c r="BF769" i="8"/>
  <c r="BE754" i="8"/>
  <c r="BD749" i="8"/>
  <c r="BG790" i="8"/>
  <c r="BF765" i="8"/>
  <c r="BE750" i="8"/>
  <c r="BD745" i="8"/>
  <c r="BG786" i="8"/>
  <c r="BF761" i="8"/>
  <c r="BE746" i="8"/>
  <c r="BD741" i="8"/>
  <c r="BG782" i="8"/>
  <c r="BF757" i="8"/>
  <c r="BE742" i="8"/>
  <c r="BD737" i="8"/>
  <c r="BG778" i="8"/>
  <c r="BF753" i="8"/>
  <c r="BE738" i="8"/>
  <c r="BD733" i="8"/>
  <c r="BG774" i="8"/>
  <c r="BF749" i="8"/>
  <c r="BE734" i="8"/>
  <c r="BD729" i="8"/>
  <c r="BG770" i="8"/>
  <c r="BF745" i="8"/>
  <c r="BE730" i="8"/>
  <c r="BD725" i="8"/>
  <c r="BG766" i="8"/>
  <c r="BF741" i="8"/>
  <c r="BE726" i="8"/>
  <c r="BD721" i="8"/>
  <c r="BG762" i="8"/>
  <c r="BF737" i="8"/>
  <c r="BE722" i="8"/>
  <c r="BD717" i="8"/>
  <c r="BG758" i="8"/>
  <c r="BF733" i="8"/>
  <c r="BE718" i="8"/>
  <c r="BD713" i="8"/>
  <c r="BG754" i="8"/>
  <c r="BF729" i="8"/>
  <c r="BE714" i="8"/>
  <c r="BD709" i="8"/>
  <c r="BG750" i="8"/>
  <c r="BF725" i="8"/>
  <c r="BE710" i="8"/>
  <c r="BD705" i="8"/>
  <c r="BG746" i="8"/>
  <c r="BF721" i="8"/>
  <c r="BE706" i="8"/>
  <c r="BD701" i="8"/>
  <c r="BG742" i="8"/>
  <c r="BF717" i="8"/>
  <c r="BE702" i="8"/>
  <c r="BD697" i="8"/>
  <c r="BG738" i="8"/>
  <c r="BF713" i="8"/>
  <c r="BE698" i="8"/>
  <c r="BD693" i="8"/>
  <c r="BG734" i="8"/>
  <c r="BF709" i="8"/>
  <c r="BE694" i="8"/>
  <c r="BD689" i="8"/>
  <c r="BG730" i="8"/>
  <c r="BF705" i="8"/>
  <c r="BE690" i="8"/>
  <c r="BD685" i="8"/>
  <c r="BG726" i="8"/>
  <c r="BF701" i="8"/>
  <c r="BE686" i="8"/>
  <c r="BD681" i="8"/>
  <c r="BG722" i="8"/>
  <c r="BF697" i="8"/>
  <c r="BE682" i="8"/>
  <c r="BD677" i="8"/>
  <c r="BG718" i="8"/>
  <c r="BF693" i="8"/>
  <c r="BE678" i="8"/>
  <c r="BD673" i="8"/>
  <c r="BG714" i="8"/>
  <c r="BF689" i="8"/>
  <c r="BE674" i="8"/>
  <c r="BD669" i="8"/>
  <c r="BG710" i="8"/>
  <c r="BF685" i="8"/>
  <c r="BE670" i="8"/>
  <c r="BD665" i="8"/>
  <c r="BG706" i="8"/>
  <c r="BF681" i="8"/>
  <c r="BE666" i="8"/>
  <c r="BD661" i="8"/>
  <c r="BG702" i="8"/>
  <c r="BF677" i="8"/>
  <c r="BE662" i="8"/>
  <c r="BD657" i="8"/>
  <c r="BG698" i="8"/>
  <c r="BF673" i="8"/>
  <c r="BE658" i="8"/>
  <c r="BD653" i="8"/>
  <c r="BG694" i="8"/>
  <c r="BF669" i="8"/>
  <c r="BE654" i="8"/>
  <c r="BD649" i="8"/>
  <c r="BG690" i="8"/>
  <c r="BF665" i="8"/>
  <c r="BE650" i="8"/>
  <c r="BD645" i="8"/>
  <c r="BG686" i="8"/>
  <c r="BF661" i="8"/>
  <c r="BE646" i="8"/>
  <c r="BD641" i="8"/>
  <c r="BG682" i="8"/>
  <c r="BF657" i="8"/>
  <c r="BE642" i="8"/>
  <c r="BD637" i="8"/>
  <c r="BG678" i="8"/>
  <c r="BF653" i="8"/>
  <c r="BE638" i="8"/>
  <c r="BD633" i="8"/>
  <c r="BG674" i="8"/>
  <c r="BF649" i="8"/>
  <c r="BE634" i="8"/>
  <c r="BD629" i="8"/>
  <c r="BG670" i="8"/>
  <c r="BF645" i="8"/>
  <c r="BE630" i="8"/>
  <c r="BD625" i="8"/>
  <c r="BG666" i="8"/>
  <c r="BF641" i="8"/>
  <c r="BE626" i="8"/>
  <c r="BD621" i="8"/>
  <c r="BG662" i="8"/>
  <c r="BF637" i="8"/>
  <c r="BE622" i="8"/>
  <c r="BD617" i="8"/>
  <c r="BG658" i="8"/>
  <c r="BF633" i="8"/>
  <c r="BE618" i="8"/>
  <c r="BD613" i="8"/>
  <c r="BG654" i="8"/>
  <c r="BF629" i="8"/>
  <c r="BE614" i="8"/>
  <c r="BD609" i="8"/>
  <c r="BG650" i="8"/>
  <c r="BF625" i="8"/>
  <c r="BE610" i="8"/>
  <c r="BD605" i="8"/>
  <c r="BG646" i="8"/>
  <c r="BF621" i="8"/>
  <c r="BE606" i="8"/>
  <c r="BD601" i="8"/>
  <c r="BG642" i="8"/>
  <c r="BF617" i="8"/>
  <c r="BE602" i="8"/>
  <c r="BD597" i="8"/>
  <c r="BG638" i="8"/>
  <c r="BF613" i="8"/>
  <c r="BE598" i="8"/>
  <c r="BD593" i="8"/>
  <c r="BG634" i="8"/>
  <c r="BF609" i="8"/>
  <c r="BE594" i="8"/>
  <c r="BD589" i="8"/>
  <c r="BG630" i="8"/>
  <c r="BF605" i="8"/>
  <c r="BE590" i="8"/>
  <c r="BD585" i="8"/>
  <c r="BG626" i="8"/>
  <c r="BF601" i="8"/>
  <c r="BE586" i="8"/>
  <c r="BD581" i="8"/>
  <c r="BG622" i="8"/>
  <c r="BF597" i="8"/>
  <c r="BE582" i="8"/>
  <c r="BD577" i="8"/>
  <c r="BG618" i="8"/>
  <c r="BF593" i="8"/>
  <c r="BE578" i="8"/>
  <c r="BD573" i="8"/>
  <c r="BG614" i="8"/>
  <c r="BF589" i="8"/>
  <c r="BE574" i="8"/>
  <c r="BD569" i="8"/>
  <c r="BG610" i="8"/>
  <c r="BF585" i="8"/>
  <c r="BE570" i="8"/>
  <c r="BD565" i="8"/>
  <c r="BG606" i="8"/>
  <c r="BF581" i="8"/>
  <c r="BE566" i="8"/>
  <c r="BD561" i="8"/>
  <c r="BG602" i="8"/>
  <c r="BF577" i="8"/>
  <c r="BE562" i="8"/>
  <c r="BD557" i="8"/>
  <c r="BG598" i="8"/>
  <c r="BF573" i="8"/>
  <c r="BE558" i="8"/>
  <c r="BD553" i="8"/>
  <c r="BG594" i="8"/>
  <c r="BF569" i="8"/>
  <c r="BE554" i="8"/>
  <c r="BD549" i="8"/>
  <c r="BG590" i="8"/>
  <c r="BF565" i="8"/>
  <c r="BE550" i="8"/>
  <c r="BD545" i="8"/>
  <c r="BG586" i="8"/>
  <c r="BF561" i="8"/>
  <c r="BE546" i="8"/>
  <c r="BD541" i="8"/>
  <c r="BG582" i="8"/>
  <c r="BF557" i="8"/>
  <c r="BE542" i="8"/>
  <c r="BD537" i="8"/>
  <c r="BG578" i="8"/>
  <c r="BF553" i="8"/>
  <c r="BE538" i="8"/>
  <c r="BD533" i="8"/>
  <c r="BG574" i="8"/>
  <c r="BF549" i="8"/>
  <c r="BE534" i="8"/>
  <c r="BD529" i="8"/>
  <c r="BG570" i="8"/>
  <c r="BF545" i="8"/>
  <c r="BE530" i="8"/>
  <c r="BD525" i="8"/>
  <c r="BG566" i="8"/>
  <c r="BF541" i="8"/>
  <c r="BE526" i="8"/>
  <c r="BD521" i="8"/>
  <c r="BG562" i="8"/>
  <c r="BF537" i="8"/>
  <c r="BE522" i="8"/>
  <c r="BD517" i="8"/>
  <c r="BG558" i="8"/>
  <c r="BF533" i="8"/>
  <c r="BE518" i="8"/>
  <c r="BD513" i="8"/>
  <c r="BG554" i="8"/>
  <c r="BF529" i="8"/>
  <c r="BE514" i="8"/>
  <c r="BD509" i="8"/>
  <c r="BG550" i="8"/>
  <c r="BF525" i="8"/>
  <c r="BE510" i="8"/>
  <c r="BD505" i="8"/>
  <c r="BG546" i="8"/>
  <c r="BF521" i="8"/>
  <c r="BE506" i="8"/>
  <c r="BD501" i="8"/>
  <c r="BG542" i="8"/>
  <c r="BF517" i="8"/>
  <c r="BE502" i="8"/>
  <c r="BD497" i="8"/>
  <c r="BG538" i="8"/>
  <c r="BF513" i="8"/>
  <c r="BE498" i="8"/>
  <c r="BD493" i="8"/>
  <c r="BG534" i="8"/>
  <c r="BF509" i="8"/>
  <c r="BE494" i="8"/>
  <c r="BD489" i="8"/>
  <c r="BG530" i="8"/>
  <c r="BF505" i="8"/>
  <c r="BE490" i="8"/>
  <c r="BD485" i="8"/>
  <c r="BG526" i="8"/>
  <c r="BF501" i="8"/>
  <c r="BE486" i="8"/>
  <c r="BD481" i="8"/>
  <c r="BG522" i="8"/>
  <c r="BF497" i="8"/>
  <c r="BE482" i="8"/>
  <c r="BD477" i="8"/>
  <c r="BG518" i="8"/>
  <c r="BF493" i="8"/>
  <c r="BE478" i="8"/>
  <c r="BD473" i="8"/>
  <c r="BG514" i="8"/>
  <c r="BF489" i="8"/>
  <c r="BE474" i="8"/>
  <c r="BD469" i="8"/>
  <c r="BG510" i="8"/>
  <c r="BF485" i="8"/>
  <c r="BE470" i="8"/>
  <c r="BD465" i="8"/>
  <c r="BG506" i="8"/>
  <c r="BF481" i="8"/>
  <c r="BE466" i="8"/>
  <c r="BD461" i="8"/>
  <c r="BG502" i="8"/>
  <c r="BF477" i="8"/>
  <c r="BE462" i="8"/>
  <c r="BD457" i="8"/>
  <c r="BG498" i="8"/>
  <c r="BF473" i="8"/>
  <c r="BE458" i="8"/>
  <c r="BD453" i="8"/>
  <c r="BG494" i="8"/>
  <c r="BF469" i="8"/>
  <c r="BE454" i="8"/>
  <c r="BD449" i="8"/>
  <c r="BG490" i="8"/>
  <c r="BF465" i="8"/>
  <c r="BE450" i="8"/>
  <c r="BD445" i="8"/>
  <c r="BG486" i="8"/>
  <c r="BF461" i="8"/>
  <c r="BE446" i="8"/>
  <c r="BD441" i="8"/>
  <c r="BG482" i="8"/>
  <c r="BF457" i="8"/>
  <c r="BE442" i="8"/>
  <c r="BD437" i="8"/>
  <c r="BG478" i="8"/>
  <c r="BF453" i="8"/>
  <c r="BE438" i="8"/>
  <c r="BD433" i="8"/>
  <c r="BG474" i="8"/>
  <c r="BF449" i="8"/>
  <c r="BE434" i="8"/>
  <c r="BD429" i="8"/>
  <c r="BG470" i="8"/>
  <c r="BF445" i="8"/>
  <c r="BE430" i="8"/>
  <c r="BD425" i="8"/>
  <c r="BG466" i="8"/>
  <c r="BF441" i="8"/>
  <c r="BE426" i="8"/>
  <c r="BD421" i="8"/>
  <c r="BG462" i="8"/>
  <c r="BF437" i="8"/>
  <c r="BE422" i="8"/>
  <c r="BD417" i="8"/>
  <c r="BG458" i="8"/>
  <c r="BF433" i="8"/>
  <c r="BE418" i="8"/>
  <c r="BD413" i="8"/>
  <c r="BG454" i="8"/>
  <c r="BF429" i="8"/>
  <c r="BE414" i="8"/>
  <c r="BD409" i="8"/>
  <c r="BG450" i="8"/>
  <c r="BF425" i="8"/>
  <c r="BE410" i="8"/>
  <c r="BD405" i="8"/>
  <c r="BG446" i="8"/>
  <c r="BF421" i="8"/>
  <c r="BE406" i="8"/>
  <c r="BD401" i="8"/>
  <c r="BG442" i="8"/>
  <c r="BF417" i="8"/>
  <c r="BE402" i="8"/>
  <c r="BD397" i="8"/>
  <c r="BG438" i="8"/>
  <c r="BF413" i="8"/>
  <c r="BE398" i="8"/>
  <c r="BD393" i="8"/>
  <c r="BG434" i="8"/>
  <c r="BF409" i="8"/>
  <c r="BE394" i="8"/>
  <c r="BD389" i="8"/>
  <c r="BG430" i="8"/>
  <c r="BF405" i="8"/>
  <c r="BE390" i="8"/>
  <c r="BD385" i="8"/>
  <c r="BG426" i="8"/>
  <c r="BF401" i="8"/>
  <c r="BE386" i="8"/>
  <c r="BD381" i="8"/>
  <c r="BG422" i="8"/>
  <c r="BF397" i="8"/>
  <c r="BE382" i="8"/>
  <c r="BD377" i="8"/>
  <c r="BG418" i="8"/>
  <c r="BF393" i="8"/>
  <c r="BE378" i="8"/>
  <c r="BD373" i="8"/>
  <c r="BG414" i="8"/>
  <c r="BF389" i="8"/>
  <c r="BE374" i="8"/>
  <c r="BD369" i="8"/>
  <c r="BG410" i="8"/>
  <c r="BF385" i="8"/>
  <c r="BE370" i="8"/>
  <c r="BD365" i="8"/>
  <c r="BG406" i="8"/>
  <c r="BF381" i="8"/>
  <c r="BE366" i="8"/>
  <c r="BD361" i="8"/>
  <c r="BG402" i="8"/>
  <c r="BF377" i="8"/>
  <c r="BE362" i="8"/>
  <c r="BD357" i="8"/>
  <c r="BG398" i="8"/>
  <c r="BF373" i="8"/>
  <c r="BE358" i="8"/>
  <c r="BD353" i="8"/>
  <c r="BG394" i="8"/>
  <c r="BF369" i="8"/>
  <c r="BE354" i="8"/>
  <c r="BD349" i="8"/>
  <c r="BG390" i="8"/>
  <c r="BF365" i="8"/>
  <c r="BE350" i="8"/>
  <c r="BD345" i="8"/>
  <c r="BG386" i="8"/>
  <c r="BF361" i="8"/>
  <c r="BE346" i="8"/>
  <c r="BD341" i="8"/>
  <c r="BG382" i="8"/>
  <c r="BF357" i="8"/>
  <c r="BE342" i="8"/>
  <c r="BD337" i="8"/>
  <c r="BG378" i="8"/>
  <c r="BF353" i="8"/>
  <c r="BE338" i="8"/>
  <c r="BD333" i="8"/>
  <c r="BG374" i="8"/>
  <c r="BF349" i="8"/>
  <c r="BE334" i="8"/>
  <c r="BD329" i="8"/>
  <c r="BG370" i="8"/>
  <c r="BF345" i="8"/>
  <c r="BE330" i="8"/>
  <c r="BD325" i="8"/>
  <c r="BG366" i="8"/>
  <c r="BF341" i="8"/>
  <c r="BE326" i="8"/>
  <c r="BD321" i="8"/>
  <c r="BG362" i="8"/>
  <c r="BF337" i="8"/>
  <c r="BE322" i="8"/>
  <c r="BD317" i="8"/>
  <c r="BG358" i="8"/>
  <c r="BF333" i="8"/>
  <c r="BE318" i="8"/>
  <c r="BD313" i="8"/>
  <c r="BG354" i="8"/>
  <c r="BF329" i="8"/>
  <c r="BE314" i="8"/>
  <c r="BD309" i="8"/>
  <c r="BG350" i="8"/>
  <c r="BF325" i="8"/>
  <c r="BE310" i="8"/>
  <c r="BD305" i="8"/>
  <c r="BG346" i="8"/>
  <c r="BF321" i="8"/>
  <c r="BE306" i="8"/>
  <c r="BD301" i="8"/>
  <c r="BG342" i="8"/>
  <c r="BF317" i="8"/>
  <c r="BE302" i="8"/>
  <c r="BD297" i="8"/>
  <c r="BG338" i="8"/>
  <c r="BF313" i="8"/>
  <c r="BE298" i="8"/>
  <c r="BD293" i="8"/>
  <c r="BG334" i="8"/>
  <c r="BF309" i="8"/>
  <c r="BE294" i="8"/>
  <c r="BD289" i="8"/>
  <c r="BG330" i="8"/>
  <c r="BF305" i="8"/>
  <c r="BE290" i="8"/>
  <c r="BD285" i="8"/>
  <c r="BG326" i="8"/>
  <c r="BF301" i="8"/>
  <c r="BE286" i="8"/>
  <c r="BD281" i="8"/>
  <c r="BG322" i="8"/>
  <c r="BF297" i="8"/>
  <c r="BE282" i="8"/>
  <c r="BD277" i="8"/>
  <c r="BG318" i="8"/>
  <c r="BF293" i="8"/>
  <c r="BE278" i="8"/>
  <c r="BD273" i="8"/>
  <c r="BG314" i="8"/>
  <c r="BF289" i="8"/>
  <c r="BE274" i="8"/>
  <c r="BD269" i="8"/>
  <c r="BG310" i="8"/>
  <c r="BF285" i="8"/>
  <c r="BE270" i="8"/>
  <c r="BD265" i="8"/>
  <c r="BG306" i="8"/>
  <c r="BF281" i="8"/>
  <c r="BE266" i="8"/>
  <c r="BD261" i="8"/>
  <c r="BG302" i="8"/>
  <c r="BF277" i="8"/>
  <c r="BE262" i="8"/>
  <c r="BD257" i="8"/>
  <c r="BG298" i="8"/>
  <c r="BF273" i="8"/>
  <c r="BE258" i="8"/>
  <c r="BD253" i="8"/>
  <c r="BG294" i="8"/>
  <c r="BF269" i="8"/>
  <c r="BE254" i="8"/>
  <c r="BD249" i="8"/>
  <c r="BG290" i="8"/>
  <c r="BF265" i="8"/>
  <c r="BE250" i="8"/>
  <c r="BD245" i="8"/>
  <c r="BG286" i="8"/>
  <c r="BF261" i="8"/>
  <c r="BE246" i="8"/>
  <c r="BD241" i="8"/>
  <c r="BG282" i="8"/>
  <c r="BF257" i="8"/>
  <c r="BE242" i="8"/>
  <c r="BD237" i="8"/>
  <c r="BG278" i="8"/>
  <c r="BF253" i="8"/>
  <c r="BE238" i="8"/>
  <c r="BD233" i="8"/>
  <c r="BG274" i="8"/>
  <c r="BF249" i="8"/>
  <c r="BE234" i="8"/>
  <c r="BD229" i="8"/>
  <c r="BG270" i="8"/>
  <c r="BF245" i="8"/>
  <c r="BE230" i="8"/>
  <c r="BD225" i="8"/>
  <c r="BG266" i="8"/>
  <c r="BF241" i="8"/>
  <c r="BE226" i="8"/>
  <c r="BD221" i="8"/>
  <c r="BG262" i="8"/>
  <c r="BF237" i="8"/>
  <c r="BE222" i="8"/>
  <c r="BD217" i="8"/>
  <c r="BG258" i="8"/>
  <c r="BF233" i="8"/>
  <c r="BE218" i="8"/>
  <c r="BD213" i="8"/>
  <c r="BG254" i="8"/>
  <c r="BF229" i="8"/>
  <c r="BE214" i="8"/>
  <c r="BD209" i="8"/>
  <c r="BG250" i="8"/>
  <c r="BF225" i="8"/>
  <c r="BE210" i="8"/>
  <c r="BD205" i="8"/>
  <c r="BG246" i="8"/>
  <c r="BF221" i="8"/>
  <c r="BE206" i="8"/>
  <c r="BD201" i="8"/>
  <c r="BG242" i="8"/>
  <c r="BF217" i="8"/>
  <c r="BE202" i="8"/>
  <c r="BD197" i="8"/>
  <c r="BG238" i="8"/>
  <c r="BF213" i="8"/>
  <c r="BE198" i="8"/>
  <c r="BD193" i="8"/>
  <c r="BG234" i="8"/>
  <c r="BF209" i="8"/>
  <c r="BE194" i="8"/>
  <c r="BD189" i="8"/>
  <c r="BG230" i="8"/>
  <c r="BF205" i="8"/>
  <c r="BE190" i="8"/>
  <c r="BD185" i="8"/>
  <c r="BG226" i="8"/>
  <c r="BF201" i="8"/>
  <c r="BE186" i="8"/>
  <c r="BD181" i="8"/>
  <c r="BG222" i="8"/>
  <c r="BF197" i="8"/>
  <c r="BE182" i="8"/>
  <c r="BD177" i="8"/>
  <c r="BG218" i="8"/>
  <c r="BF193" i="8"/>
  <c r="BE178" i="8"/>
  <c r="BD173" i="8"/>
  <c r="BG214" i="8"/>
  <c r="BF189" i="8"/>
  <c r="BE174" i="8"/>
  <c r="BD169" i="8"/>
  <c r="BG210" i="8"/>
  <c r="BF185" i="8"/>
  <c r="BE170" i="8"/>
  <c r="BD165" i="8"/>
  <c r="BG206" i="8"/>
  <c r="BF181" i="8"/>
  <c r="BE166" i="8"/>
  <c r="BD161" i="8"/>
  <c r="BG202" i="8"/>
  <c r="BF177" i="8"/>
  <c r="BE162" i="8"/>
  <c r="BD157" i="8"/>
  <c r="BG198" i="8"/>
  <c r="BF173" i="8"/>
  <c r="BE158" i="8"/>
  <c r="BD153" i="8"/>
  <c r="BG194" i="8"/>
  <c r="BF169" i="8"/>
  <c r="BE154" i="8"/>
  <c r="BD149" i="8"/>
  <c r="BG190" i="8"/>
  <c r="BF165" i="8"/>
  <c r="BE150" i="8"/>
  <c r="BD145" i="8"/>
  <c r="BG186" i="8"/>
  <c r="BF161" i="8"/>
  <c r="BE146" i="8"/>
  <c r="BD141" i="8"/>
  <c r="BG182" i="8"/>
  <c r="BF157" i="8"/>
  <c r="BE142" i="8"/>
  <c r="BD137" i="8"/>
  <c r="BG178" i="8"/>
  <c r="BF153" i="8"/>
  <c r="BE138" i="8"/>
  <c r="BD133" i="8"/>
  <c r="BG174" i="8"/>
  <c r="BF149" i="8"/>
  <c r="BE134" i="8"/>
  <c r="BD129" i="8"/>
  <c r="BG170" i="8"/>
  <c r="BF145" i="8"/>
  <c r="BE130" i="8"/>
  <c r="BD125" i="8"/>
  <c r="BG166" i="8"/>
  <c r="BF141" i="8"/>
  <c r="BE126" i="8"/>
  <c r="BD121" i="8"/>
  <c r="BG162" i="8"/>
  <c r="BF137" i="8"/>
  <c r="BE122" i="8"/>
  <c r="BD117" i="8"/>
  <c r="BG158" i="8"/>
  <c r="BF133" i="8"/>
  <c r="BE118" i="8"/>
  <c r="BD113" i="8"/>
  <c r="BG154" i="8"/>
  <c r="BF129" i="8"/>
  <c r="BE114" i="8"/>
  <c r="BD109" i="8"/>
  <c r="BG150" i="8"/>
  <c r="BF125" i="8"/>
  <c r="BE110" i="8"/>
  <c r="BD105" i="8"/>
  <c r="BG146" i="8"/>
  <c r="BF121" i="8"/>
  <c r="BE106" i="8"/>
  <c r="BD101" i="8"/>
  <c r="BG142" i="8"/>
  <c r="BF117" i="8"/>
  <c r="BE102" i="8"/>
  <c r="BD97" i="8"/>
  <c r="BG138" i="8"/>
  <c r="BF113" i="8"/>
  <c r="BE98" i="8"/>
  <c r="BD93" i="8"/>
  <c r="BG134" i="8"/>
  <c r="BF109" i="8"/>
  <c r="BE94" i="8"/>
  <c r="BD89" i="8"/>
  <c r="BG130" i="8"/>
  <c r="BF105" i="8"/>
  <c r="BE90" i="8"/>
  <c r="BD85" i="8"/>
  <c r="BG126" i="8"/>
  <c r="BF101" i="8"/>
  <c r="BE86" i="8"/>
  <c r="BD81" i="8"/>
  <c r="BG122" i="8"/>
  <c r="BF97" i="8"/>
  <c r="BE82" i="8"/>
  <c r="BD77" i="8"/>
  <c r="BG118" i="8"/>
  <c r="BF93" i="8"/>
  <c r="BE78" i="8"/>
  <c r="BD73" i="8"/>
  <c r="BG114" i="8"/>
  <c r="BF89" i="8"/>
  <c r="BE74" i="8"/>
  <c r="BD69" i="8"/>
  <c r="BG110" i="8"/>
  <c r="BF85" i="8"/>
  <c r="BE70" i="8"/>
  <c r="BD65" i="8"/>
  <c r="BG106" i="8"/>
  <c r="BF81" i="8"/>
  <c r="BE66" i="8"/>
  <c r="BD61" i="8"/>
  <c r="BG102" i="8"/>
  <c r="BF77" i="8"/>
  <c r="BE62" i="8"/>
  <c r="BD57" i="8"/>
  <c r="BG98" i="8"/>
  <c r="BF73" i="8"/>
  <c r="BE58" i="8"/>
  <c r="BD53" i="8"/>
  <c r="BG94" i="8"/>
  <c r="BF69" i="8"/>
  <c r="BE54" i="8"/>
  <c r="BD49" i="8"/>
  <c r="BG90" i="8"/>
  <c r="BF65" i="8"/>
  <c r="BE50" i="8"/>
  <c r="BD45" i="8"/>
  <c r="BG86" i="8"/>
  <c r="BF61" i="8"/>
  <c r="BE46" i="8"/>
  <c r="BD41" i="8"/>
  <c r="BG82" i="8"/>
  <c r="BF57" i="8"/>
  <c r="BE42" i="8"/>
  <c r="BD37" i="8"/>
  <c r="BG78" i="8"/>
  <c r="BF53" i="8"/>
  <c r="BE38" i="8"/>
  <c r="BD33" i="8"/>
  <c r="BG74" i="8"/>
  <c r="BF49" i="8"/>
  <c r="BE34" i="8"/>
  <c r="BD29" i="8"/>
  <c r="BG1091" i="8"/>
  <c r="BF1066" i="8"/>
  <c r="BE1051" i="8"/>
  <c r="BD1046" i="8"/>
  <c r="BG1087" i="8"/>
  <c r="BF1062" i="8"/>
  <c r="BE1047" i="8"/>
  <c r="BD1042" i="8"/>
  <c r="BG1083" i="8"/>
  <c r="BF1058" i="8"/>
  <c r="BE1043" i="8"/>
  <c r="BD1038" i="8"/>
  <c r="BG1079" i="8"/>
  <c r="BF1054" i="8"/>
  <c r="BE1039" i="8"/>
  <c r="BD1034" i="8"/>
  <c r="BG1075" i="8"/>
  <c r="BF1050" i="8"/>
  <c r="BE1035" i="8"/>
  <c r="BD1030" i="8"/>
  <c r="BG1071" i="8"/>
  <c r="BF1046" i="8"/>
  <c r="BE1031" i="8"/>
  <c r="BD1026" i="8"/>
  <c r="BG1067" i="8"/>
  <c r="BF1042" i="8"/>
  <c r="BE1027" i="8"/>
  <c r="BD1022" i="8"/>
  <c r="BG1063" i="8"/>
  <c r="BF1038" i="8"/>
  <c r="BE1023" i="8"/>
  <c r="BD1018" i="8"/>
  <c r="BG1059" i="8"/>
  <c r="BF1034" i="8"/>
  <c r="BE1019" i="8"/>
  <c r="BD1014" i="8"/>
  <c r="BG1055" i="8"/>
  <c r="BF1030" i="8"/>
  <c r="BE1015" i="8"/>
  <c r="BD1010" i="8"/>
  <c r="BG1051" i="8"/>
  <c r="BF1026" i="8"/>
  <c r="BE1011" i="8"/>
  <c r="BD1006" i="8"/>
  <c r="BG1047" i="8"/>
  <c r="BF1022" i="8"/>
  <c r="BE1007" i="8"/>
  <c r="BD1002" i="8"/>
  <c r="BG1043" i="8"/>
  <c r="BF1018" i="8"/>
  <c r="BE1003" i="8"/>
  <c r="BD998" i="8"/>
  <c r="BG1039" i="8"/>
  <c r="BF1014" i="8"/>
  <c r="BE999" i="8"/>
  <c r="BD994" i="8"/>
  <c r="BG1035" i="8"/>
  <c r="BF1010" i="8"/>
  <c r="BE995" i="8"/>
  <c r="BD990" i="8"/>
  <c r="BG1031" i="8"/>
  <c r="BF1006" i="8"/>
  <c r="BE991" i="8"/>
  <c r="BD986" i="8"/>
  <c r="BG1027" i="8"/>
  <c r="BF1002" i="8"/>
  <c r="BE987" i="8"/>
  <c r="BD982" i="8"/>
  <c r="BG1023" i="8"/>
  <c r="BF998" i="8"/>
  <c r="BE983" i="8"/>
  <c r="BD978" i="8"/>
  <c r="BG1019" i="8"/>
  <c r="BF994" i="8"/>
  <c r="BE979" i="8"/>
  <c r="BD974" i="8"/>
  <c r="BG1015" i="8"/>
  <c r="BF990" i="8"/>
  <c r="BE975" i="8"/>
  <c r="BD970" i="8"/>
  <c r="BG1011" i="8"/>
  <c r="BF986" i="8"/>
  <c r="BE971" i="8"/>
  <c r="BD966" i="8"/>
  <c r="BG1007" i="8"/>
  <c r="BF982" i="8"/>
  <c r="BE967" i="8"/>
  <c r="BD962" i="8"/>
  <c r="BG1003" i="8"/>
  <c r="BF978" i="8"/>
  <c r="BE963" i="8"/>
  <c r="BD958" i="8"/>
  <c r="BG999" i="8"/>
  <c r="BF974" i="8"/>
  <c r="BE959" i="8"/>
  <c r="BD954" i="8"/>
  <c r="BG995" i="8"/>
  <c r="BF970" i="8"/>
  <c r="BE955" i="8"/>
  <c r="BD950" i="8"/>
  <c r="BG991" i="8"/>
  <c r="BF966" i="8"/>
  <c r="BE951" i="8"/>
  <c r="BD946" i="8"/>
  <c r="BG987" i="8"/>
  <c r="BF962" i="8"/>
  <c r="BE947" i="8"/>
  <c r="BD942" i="8"/>
  <c r="BG983" i="8"/>
  <c r="BF958" i="8"/>
  <c r="BE943" i="8"/>
  <c r="BD938" i="8"/>
  <c r="BG979" i="8"/>
  <c r="BF954" i="8"/>
  <c r="BE939" i="8"/>
  <c r="BD934" i="8"/>
  <c r="BG975" i="8"/>
  <c r="BF950" i="8"/>
  <c r="BE935" i="8"/>
  <c r="BD930" i="8"/>
  <c r="BG971" i="8"/>
  <c r="BF946" i="8"/>
  <c r="BE931" i="8"/>
  <c r="BD926" i="8"/>
  <c r="BG967" i="8"/>
  <c r="BF942" i="8"/>
  <c r="BE927" i="8"/>
  <c r="BD922" i="8"/>
  <c r="BG963" i="8"/>
  <c r="BF938" i="8"/>
  <c r="BE923" i="8"/>
  <c r="BD918" i="8"/>
  <c r="BG959" i="8"/>
  <c r="BF934" i="8"/>
  <c r="BE919" i="8"/>
  <c r="BD914" i="8"/>
  <c r="BG955" i="8"/>
  <c r="BF930" i="8"/>
  <c r="BE915" i="8"/>
  <c r="BD910" i="8"/>
  <c r="BG951" i="8"/>
  <c r="BF926" i="8"/>
  <c r="BE911" i="8"/>
  <c r="BD906" i="8"/>
  <c r="BG947" i="8"/>
  <c r="BF922" i="8"/>
  <c r="BE907" i="8"/>
  <c r="BD902" i="8"/>
  <c r="BG943" i="8"/>
  <c r="BF918" i="8"/>
  <c r="BE903" i="8"/>
  <c r="BD898" i="8"/>
  <c r="BG939" i="8"/>
  <c r="BF914" i="8"/>
  <c r="BE899" i="8"/>
  <c r="BD894" i="8"/>
  <c r="BG935" i="8"/>
  <c r="BF910" i="8"/>
  <c r="BE895" i="8"/>
  <c r="BD890" i="8"/>
  <c r="BG931" i="8"/>
  <c r="BF906" i="8"/>
  <c r="BE891" i="8"/>
  <c r="BD886" i="8"/>
  <c r="BG927" i="8"/>
  <c r="BF902" i="8"/>
  <c r="BE887" i="8"/>
  <c r="BD882" i="8"/>
  <c r="BG923" i="8"/>
  <c r="BF898" i="8"/>
  <c r="BE883" i="8"/>
  <c r="BD878" i="8"/>
  <c r="BG919" i="8"/>
  <c r="BF894" i="8"/>
  <c r="BE879" i="8"/>
  <c r="BD874" i="8"/>
  <c r="BG915" i="8"/>
  <c r="BF890" i="8"/>
  <c r="BE875" i="8"/>
  <c r="BD870" i="8"/>
  <c r="BG911" i="8"/>
  <c r="BF886" i="8"/>
  <c r="BE871" i="8"/>
  <c r="BD866" i="8"/>
  <c r="BG907" i="8"/>
  <c r="BF882" i="8"/>
  <c r="BE867" i="8"/>
  <c r="BD862" i="8"/>
  <c r="BG903" i="8"/>
  <c r="BF878" i="8"/>
  <c r="BE863" i="8"/>
  <c r="BD858" i="8"/>
  <c r="BG899" i="8"/>
  <c r="BF874" i="8"/>
  <c r="BE859" i="8"/>
  <c r="BD854" i="8"/>
  <c r="BG895" i="8"/>
  <c r="BF870" i="8"/>
  <c r="BE855" i="8"/>
  <c r="BD850" i="8"/>
  <c r="BG891" i="8"/>
  <c r="BF866" i="8"/>
  <c r="BE851" i="8"/>
  <c r="BD846" i="8"/>
  <c r="BG887" i="8"/>
  <c r="BF862" i="8"/>
  <c r="BE847" i="8"/>
  <c r="BD842" i="8"/>
  <c r="BG883" i="8"/>
  <c r="BF858" i="8"/>
  <c r="BE843" i="8"/>
  <c r="BD838" i="8"/>
  <c r="BG879" i="8"/>
  <c r="BF854" i="8"/>
  <c r="BE839" i="8"/>
  <c r="BD834" i="8"/>
  <c r="BG875" i="8"/>
  <c r="BF850" i="8"/>
  <c r="BE835" i="8"/>
  <c r="BD830" i="8"/>
  <c r="BG871" i="8"/>
  <c r="BF846" i="8"/>
  <c r="BE831" i="8"/>
  <c r="BD826" i="8"/>
  <c r="BG867" i="8"/>
  <c r="BF842" i="8"/>
  <c r="BE827" i="8"/>
  <c r="BD822" i="8"/>
  <c r="BG863" i="8"/>
  <c r="BF838" i="8"/>
  <c r="BE823" i="8"/>
  <c r="BD818" i="8"/>
  <c r="BG859" i="8"/>
  <c r="BF834" i="8"/>
  <c r="BE819" i="8"/>
  <c r="BD814" i="8"/>
  <c r="BG855" i="8"/>
  <c r="BF830" i="8"/>
  <c r="BE815" i="8"/>
  <c r="BD810" i="8"/>
  <c r="BG851" i="8"/>
  <c r="BF826" i="8"/>
  <c r="BE811" i="8"/>
  <c r="BD806" i="8"/>
  <c r="BG847" i="8"/>
  <c r="BF822" i="8"/>
  <c r="BE807" i="8"/>
  <c r="BD802" i="8"/>
  <c r="BG843" i="8"/>
  <c r="BF818" i="8"/>
  <c r="BE803" i="8"/>
  <c r="BD798" i="8"/>
  <c r="BG839" i="8"/>
  <c r="BF814" i="8"/>
  <c r="BE799" i="8"/>
  <c r="BD794" i="8"/>
  <c r="BG835" i="8"/>
  <c r="BF810" i="8"/>
  <c r="BE795" i="8"/>
  <c r="BD790" i="8"/>
  <c r="BG831" i="8"/>
  <c r="BF806" i="8"/>
  <c r="BE791" i="8"/>
  <c r="BD786" i="8"/>
  <c r="BG827" i="8"/>
  <c r="BF802" i="8"/>
  <c r="BE787" i="8"/>
  <c r="BD782" i="8"/>
  <c r="BG823" i="8"/>
  <c r="BF798" i="8"/>
  <c r="BE783" i="8"/>
  <c r="BD778" i="8"/>
  <c r="BG819" i="8"/>
  <c r="BF794" i="8"/>
  <c r="BE779" i="8"/>
  <c r="BD774" i="8"/>
  <c r="BG815" i="8"/>
  <c r="BF790" i="8"/>
  <c r="BE775" i="8"/>
  <c r="BD770" i="8"/>
  <c r="BG811" i="8"/>
  <c r="BF786" i="8"/>
  <c r="BE771" i="8"/>
  <c r="BD766" i="8"/>
  <c r="BG807" i="8"/>
  <c r="BF782" i="8"/>
  <c r="BE767" i="8"/>
  <c r="BD762" i="8"/>
  <c r="BG803" i="8"/>
  <c r="BF778" i="8"/>
  <c r="BE763" i="8"/>
  <c r="BD758" i="8"/>
  <c r="BG799" i="8"/>
  <c r="BF774" i="8"/>
  <c r="BE759" i="8"/>
  <c r="BD754" i="8"/>
  <c r="BG795" i="8"/>
  <c r="BF770" i="8"/>
  <c r="BE755" i="8"/>
  <c r="BD750" i="8"/>
  <c r="BG791" i="8"/>
  <c r="BF766" i="8"/>
  <c r="BE751" i="8"/>
  <c r="BD746" i="8"/>
  <c r="BG787" i="8"/>
  <c r="BF762" i="8"/>
  <c r="BE747" i="8"/>
  <c r="BD742" i="8"/>
  <c r="BG783" i="8"/>
  <c r="BF758" i="8"/>
  <c r="BE743" i="8"/>
  <c r="BD738" i="8"/>
  <c r="BG779" i="8"/>
  <c r="BF754" i="8"/>
  <c r="BE739" i="8"/>
  <c r="BD734" i="8"/>
  <c r="BG775" i="8"/>
  <c r="BF750" i="8"/>
  <c r="BE735" i="8"/>
  <c r="BD730" i="8"/>
  <c r="BG771" i="8"/>
  <c r="BF746" i="8"/>
  <c r="BE731" i="8"/>
  <c r="BD726" i="8"/>
  <c r="BG767" i="8"/>
  <c r="BF742" i="8"/>
  <c r="BE727" i="8"/>
  <c r="BD722" i="8"/>
  <c r="BG763" i="8"/>
  <c r="BF738" i="8"/>
  <c r="BE723" i="8"/>
  <c r="BD718" i="8"/>
  <c r="BG759" i="8"/>
  <c r="BF734" i="8"/>
  <c r="BE719" i="8"/>
  <c r="BD714" i="8"/>
  <c r="BG755" i="8"/>
  <c r="BF730" i="8"/>
  <c r="BE715" i="8"/>
  <c r="BD710" i="8"/>
  <c r="BG751" i="8"/>
  <c r="BF726" i="8"/>
  <c r="BE711" i="8"/>
  <c r="BD706" i="8"/>
  <c r="BG747" i="8"/>
  <c r="BF722" i="8"/>
  <c r="BE707" i="8"/>
  <c r="BD702" i="8"/>
  <c r="BG743" i="8"/>
  <c r="BF718" i="8"/>
  <c r="BE703" i="8"/>
  <c r="BD698" i="8"/>
  <c r="BG739" i="8"/>
  <c r="BF714" i="8"/>
  <c r="BE699" i="8"/>
  <c r="BD694" i="8"/>
  <c r="BG735" i="8"/>
  <c r="BF710" i="8"/>
  <c r="BE695" i="8"/>
  <c r="BD690" i="8"/>
  <c r="BG731" i="8"/>
  <c r="BF706" i="8"/>
  <c r="BE691" i="8"/>
  <c r="BD686" i="8"/>
  <c r="BG727" i="8"/>
  <c r="BF702" i="8"/>
  <c r="BE687" i="8"/>
  <c r="BD682" i="8"/>
  <c r="BG723" i="8"/>
  <c r="BF698" i="8"/>
  <c r="BE683" i="8"/>
  <c r="BD678" i="8"/>
  <c r="BG719" i="8"/>
  <c r="BF694" i="8"/>
  <c r="BE679" i="8"/>
  <c r="BD674" i="8"/>
  <c r="BG715" i="8"/>
  <c r="BF690" i="8"/>
  <c r="BE675" i="8"/>
  <c r="BD670" i="8"/>
  <c r="BG711" i="8"/>
  <c r="BF686" i="8"/>
  <c r="BE671" i="8"/>
  <c r="BD666" i="8"/>
  <c r="BG707" i="8"/>
  <c r="BF682" i="8"/>
  <c r="BE667" i="8"/>
  <c r="BD662" i="8"/>
  <c r="BG703" i="8"/>
  <c r="BF678" i="8"/>
  <c r="BE663" i="8"/>
  <c r="BD658" i="8"/>
  <c r="BG699" i="8"/>
  <c r="BF674" i="8"/>
  <c r="BE659" i="8"/>
  <c r="BD654" i="8"/>
  <c r="BG695" i="8"/>
  <c r="BF670" i="8"/>
  <c r="BE655" i="8"/>
  <c r="BD650" i="8"/>
  <c r="BG691" i="8"/>
  <c r="BF666" i="8"/>
  <c r="BE651" i="8"/>
  <c r="BD646" i="8"/>
  <c r="BG687" i="8"/>
  <c r="BF662" i="8"/>
  <c r="BE647" i="8"/>
  <c r="BD642" i="8"/>
  <c r="BG683" i="8"/>
  <c r="BF658" i="8"/>
  <c r="BE643" i="8"/>
  <c r="BD638" i="8"/>
  <c r="BG679" i="8"/>
  <c r="BF654" i="8"/>
  <c r="BE639" i="8"/>
  <c r="BD634" i="8"/>
  <c r="BG675" i="8"/>
  <c r="BF650" i="8"/>
  <c r="BE635" i="8"/>
  <c r="BD630" i="8"/>
  <c r="BG671" i="8"/>
  <c r="BF646" i="8"/>
  <c r="BE631" i="8"/>
  <c r="BD626" i="8"/>
  <c r="BG667" i="8"/>
  <c r="BF642" i="8"/>
  <c r="BE627" i="8"/>
  <c r="BD622" i="8"/>
  <c r="BG663" i="8"/>
  <c r="BF638" i="8"/>
  <c r="BE623" i="8"/>
  <c r="BD618" i="8"/>
  <c r="BG659" i="8"/>
  <c r="BF634" i="8"/>
  <c r="BE619" i="8"/>
  <c r="BD614" i="8"/>
  <c r="BG655" i="8"/>
  <c r="BF630" i="8"/>
  <c r="BE615" i="8"/>
  <c r="BD610" i="8"/>
  <c r="BG651" i="8"/>
  <c r="BF626" i="8"/>
  <c r="BE611" i="8"/>
  <c r="BD606" i="8"/>
  <c r="BG647" i="8"/>
  <c r="BF622" i="8"/>
  <c r="BE607" i="8"/>
  <c r="BD602" i="8"/>
  <c r="BG643" i="8"/>
  <c r="BF618" i="8"/>
  <c r="BE603" i="8"/>
  <c r="BD598" i="8"/>
  <c r="BG639" i="8"/>
  <c r="BF614" i="8"/>
  <c r="BE599" i="8"/>
  <c r="BD594" i="8"/>
  <c r="BG635" i="8"/>
  <c r="BF610" i="8"/>
  <c r="BE595" i="8"/>
  <c r="BD590" i="8"/>
  <c r="BG631" i="8"/>
  <c r="BF606" i="8"/>
  <c r="BE591" i="8"/>
  <c r="BD586" i="8"/>
  <c r="BG627" i="8"/>
  <c r="BF602" i="8"/>
  <c r="BE587" i="8"/>
  <c r="BD582" i="8"/>
  <c r="BG623" i="8"/>
  <c r="BF598" i="8"/>
  <c r="BE583" i="8"/>
  <c r="BD578" i="8"/>
  <c r="BG619" i="8"/>
  <c r="BF594" i="8"/>
  <c r="BE579" i="8"/>
  <c r="BD574" i="8"/>
  <c r="BG615" i="8"/>
  <c r="BF590" i="8"/>
  <c r="BE575" i="8"/>
  <c r="BD570" i="8"/>
  <c r="BG611" i="8"/>
  <c r="BF586" i="8"/>
  <c r="BE571" i="8"/>
  <c r="BD566" i="8"/>
  <c r="BG607" i="8"/>
  <c r="BF582" i="8"/>
  <c r="BE567" i="8"/>
  <c r="BD562" i="8"/>
  <c r="BG603" i="8"/>
  <c r="BF578" i="8"/>
  <c r="BE563" i="8"/>
  <c r="BD558" i="8"/>
  <c r="BG599" i="8"/>
  <c r="BF574" i="8"/>
  <c r="BE559" i="8"/>
  <c r="BD554" i="8"/>
  <c r="BG595" i="8"/>
  <c r="BF570" i="8"/>
  <c r="BE555" i="8"/>
  <c r="BD550" i="8"/>
  <c r="BG591" i="8"/>
  <c r="BF566" i="8"/>
  <c r="BE551" i="8"/>
  <c r="BD546" i="8"/>
  <c r="BG587" i="8"/>
  <c r="BF562" i="8"/>
  <c r="BE547" i="8"/>
  <c r="BD542" i="8"/>
  <c r="BG583" i="8"/>
  <c r="BF558" i="8"/>
  <c r="BE543" i="8"/>
  <c r="BD538" i="8"/>
  <c r="BG579" i="8"/>
  <c r="BF554" i="8"/>
  <c r="BE539" i="8"/>
  <c r="BD534" i="8"/>
  <c r="BG575" i="8"/>
  <c r="BF550" i="8"/>
  <c r="BE535" i="8"/>
  <c r="BD530" i="8"/>
  <c r="BG571" i="8"/>
  <c r="BF546" i="8"/>
  <c r="BE531" i="8"/>
  <c r="BD526" i="8"/>
  <c r="BG567" i="8"/>
  <c r="BF542" i="8"/>
  <c r="BE527" i="8"/>
  <c r="BD522" i="8"/>
  <c r="BG563" i="8"/>
  <c r="BF538" i="8"/>
  <c r="BE523" i="8"/>
  <c r="BD518" i="8"/>
  <c r="BG559" i="8"/>
  <c r="BF534" i="8"/>
  <c r="BE519" i="8"/>
  <c r="BD514" i="8"/>
  <c r="BG555" i="8"/>
  <c r="BF530" i="8"/>
  <c r="BE515" i="8"/>
  <c r="BD510" i="8"/>
  <c r="BG551" i="8"/>
  <c r="BF526" i="8"/>
  <c r="BE511" i="8"/>
  <c r="BD506" i="8"/>
  <c r="BG547" i="8"/>
  <c r="BF522" i="8"/>
  <c r="BE507" i="8"/>
  <c r="BD502" i="8"/>
  <c r="BG543" i="8"/>
  <c r="BF518" i="8"/>
  <c r="BE503" i="8"/>
  <c r="BD498" i="8"/>
  <c r="BG539" i="8"/>
  <c r="BF514" i="8"/>
  <c r="BE499" i="8"/>
  <c r="BD494" i="8"/>
  <c r="BG535" i="8"/>
  <c r="BF510" i="8"/>
  <c r="BE495" i="8"/>
  <c r="BD490" i="8"/>
  <c r="BG531" i="8"/>
  <c r="BF506" i="8"/>
  <c r="BE491" i="8"/>
  <c r="BD486" i="8"/>
  <c r="BG527" i="8"/>
  <c r="BF502" i="8"/>
  <c r="BE487" i="8"/>
  <c r="BD482" i="8"/>
  <c r="BG523" i="8"/>
  <c r="BF498" i="8"/>
  <c r="BE483" i="8"/>
  <c r="BD478" i="8"/>
  <c r="BG519" i="8"/>
  <c r="BF494" i="8"/>
  <c r="BE479" i="8"/>
  <c r="BD474" i="8"/>
  <c r="BG515" i="8"/>
  <c r="BF490" i="8"/>
  <c r="BE475" i="8"/>
  <c r="BD470" i="8"/>
  <c r="BG511" i="8"/>
  <c r="BF486" i="8"/>
  <c r="BE471" i="8"/>
  <c r="BD466" i="8"/>
  <c r="BG507" i="8"/>
  <c r="BF482" i="8"/>
  <c r="BE467" i="8"/>
  <c r="BD462" i="8"/>
  <c r="BG503" i="8"/>
  <c r="BF478" i="8"/>
  <c r="BE463" i="8"/>
  <c r="BD458" i="8"/>
  <c r="BG499" i="8"/>
  <c r="BF474" i="8"/>
  <c r="BE459" i="8"/>
  <c r="BD454" i="8"/>
  <c r="BG495" i="8"/>
  <c r="BF470" i="8"/>
  <c r="BE455" i="8"/>
  <c r="BD450" i="8"/>
  <c r="BG491" i="8"/>
  <c r="BF466" i="8"/>
  <c r="BE451" i="8"/>
  <c r="BD446" i="8"/>
  <c r="BG487" i="8"/>
  <c r="BF462" i="8"/>
  <c r="BE447" i="8"/>
  <c r="BD442" i="8"/>
  <c r="BG483" i="8"/>
  <c r="BF458" i="8"/>
  <c r="BE443" i="8"/>
  <c r="BD438" i="8"/>
  <c r="BG479" i="8"/>
  <c r="BF454" i="8"/>
  <c r="BE439" i="8"/>
  <c r="BD434" i="8"/>
  <c r="BG475" i="8"/>
  <c r="BF450" i="8"/>
  <c r="BE435" i="8"/>
  <c r="BD430" i="8"/>
  <c r="BG471" i="8"/>
  <c r="BF446" i="8"/>
  <c r="BE431" i="8"/>
  <c r="BD426" i="8"/>
  <c r="BG467" i="8"/>
  <c r="BF442" i="8"/>
  <c r="BE427" i="8"/>
  <c r="BD422" i="8"/>
  <c r="BG463" i="8"/>
  <c r="BF438" i="8"/>
  <c r="BE423" i="8"/>
  <c r="BD418" i="8"/>
  <c r="BG459" i="8"/>
  <c r="BF434" i="8"/>
  <c r="BE419" i="8"/>
  <c r="BD414" i="8"/>
  <c r="BG455" i="8"/>
  <c r="BF430" i="8"/>
  <c r="BE415" i="8"/>
  <c r="BD410" i="8"/>
  <c r="BG451" i="8"/>
  <c r="BF426" i="8"/>
  <c r="BE411" i="8"/>
  <c r="BD406" i="8"/>
  <c r="BG447" i="8"/>
  <c r="BF422" i="8"/>
  <c r="BE407" i="8"/>
  <c r="BD402" i="8"/>
  <c r="BG443" i="8"/>
  <c r="BF418" i="8"/>
  <c r="BE403" i="8"/>
  <c r="BD398" i="8"/>
  <c r="BG439" i="8"/>
  <c r="BF414" i="8"/>
  <c r="BE399" i="8"/>
  <c r="BD394" i="8"/>
  <c r="BG435" i="8"/>
  <c r="BF410" i="8"/>
  <c r="BE395" i="8"/>
  <c r="BD390" i="8"/>
  <c r="BG431" i="8"/>
  <c r="BF406" i="8"/>
  <c r="BE391" i="8"/>
  <c r="BD386" i="8"/>
  <c r="BG427" i="8"/>
  <c r="BF402" i="8"/>
  <c r="BE387" i="8"/>
  <c r="BD382" i="8"/>
  <c r="BG423" i="8"/>
  <c r="BF398" i="8"/>
  <c r="BE383" i="8"/>
  <c r="BD378" i="8"/>
  <c r="BG419" i="8"/>
  <c r="BF394" i="8"/>
  <c r="BE379" i="8"/>
  <c r="BD374" i="8"/>
  <c r="BG415" i="8"/>
  <c r="BF390" i="8"/>
  <c r="BE375" i="8"/>
  <c r="BD370" i="8"/>
  <c r="BG411" i="8"/>
  <c r="BF386" i="8"/>
  <c r="BE371" i="8"/>
  <c r="BD366" i="8"/>
  <c r="BG407" i="8"/>
  <c r="BF382" i="8"/>
  <c r="BE367" i="8"/>
  <c r="BD362" i="8"/>
  <c r="BG403" i="8"/>
  <c r="BF378" i="8"/>
  <c r="BE363" i="8"/>
  <c r="BD358" i="8"/>
  <c r="BG399" i="8"/>
  <c r="BF374" i="8"/>
  <c r="BE359" i="8"/>
  <c r="BD354" i="8"/>
  <c r="BG395" i="8"/>
  <c r="BF370" i="8"/>
  <c r="BE355" i="8"/>
  <c r="BD350" i="8"/>
  <c r="BG391" i="8"/>
  <c r="BF366" i="8"/>
  <c r="BE351" i="8"/>
  <c r="BD346" i="8"/>
  <c r="BG387" i="8"/>
  <c r="BF362" i="8"/>
  <c r="BE347" i="8"/>
  <c r="BD342" i="8"/>
  <c r="BG383" i="8"/>
  <c r="BF358" i="8"/>
  <c r="BE343" i="8"/>
  <c r="BD338" i="8"/>
  <c r="BG379" i="8"/>
  <c r="BF354" i="8"/>
  <c r="BE339" i="8"/>
  <c r="BD334" i="8"/>
  <c r="BG375" i="8"/>
  <c r="BF350" i="8"/>
  <c r="BE335" i="8"/>
  <c r="BD330" i="8"/>
  <c r="BG371" i="8"/>
  <c r="BF346" i="8"/>
  <c r="BE331" i="8"/>
  <c r="BD326" i="8"/>
  <c r="BG367" i="8"/>
  <c r="BF342" i="8"/>
  <c r="BE327" i="8"/>
  <c r="BD322" i="8"/>
  <c r="BG363" i="8"/>
  <c r="BF338" i="8"/>
  <c r="BE323" i="8"/>
  <c r="BD318" i="8"/>
  <c r="BG359" i="8"/>
  <c r="BF334" i="8"/>
  <c r="BE319" i="8"/>
  <c r="BD314" i="8"/>
  <c r="BG355" i="8"/>
  <c r="BF330" i="8"/>
  <c r="BE315" i="8"/>
  <c r="BD310" i="8"/>
  <c r="BG351" i="8"/>
  <c r="BF326" i="8"/>
  <c r="BE311" i="8"/>
  <c r="BD306" i="8"/>
  <c r="BG347" i="8"/>
  <c r="BF322" i="8"/>
  <c r="BE307" i="8"/>
  <c r="BD302" i="8"/>
  <c r="BG343" i="8"/>
  <c r="BF318" i="8"/>
  <c r="BE303" i="8"/>
  <c r="BD298" i="8"/>
  <c r="BG339" i="8"/>
  <c r="BF314" i="8"/>
  <c r="BE299" i="8"/>
  <c r="BD294" i="8"/>
  <c r="BG335" i="8"/>
  <c r="BF310" i="8"/>
  <c r="BE295" i="8"/>
  <c r="BD290" i="8"/>
  <c r="BG331" i="8"/>
  <c r="BF306" i="8"/>
  <c r="BE291" i="8"/>
  <c r="BD286" i="8"/>
  <c r="BG327" i="8"/>
  <c r="BF302" i="8"/>
  <c r="BE287" i="8"/>
  <c r="BD282" i="8"/>
  <c r="BG323" i="8"/>
  <c r="BF298" i="8"/>
  <c r="BE283" i="8"/>
  <c r="BD278" i="8"/>
  <c r="BG319" i="8"/>
  <c r="BF294" i="8"/>
  <c r="BE279" i="8"/>
  <c r="BD274" i="8"/>
  <c r="BG315" i="8"/>
  <c r="BF290" i="8"/>
  <c r="BE275" i="8"/>
  <c r="BD270" i="8"/>
  <c r="BG311" i="8"/>
  <c r="BF286" i="8"/>
  <c r="BE271" i="8"/>
  <c r="BD266" i="8"/>
  <c r="BG307" i="8"/>
  <c r="BF282" i="8"/>
  <c r="BE267" i="8"/>
  <c r="BD262" i="8"/>
  <c r="BG303" i="8"/>
  <c r="BF278" i="8"/>
  <c r="BE263" i="8"/>
  <c r="BD258" i="8"/>
  <c r="BG299" i="8"/>
  <c r="BF274" i="8"/>
  <c r="BE259" i="8"/>
  <c r="BD254" i="8"/>
  <c r="BG295" i="8"/>
  <c r="BF270" i="8"/>
  <c r="BE255" i="8"/>
  <c r="BD250" i="8"/>
  <c r="BG291" i="8"/>
  <c r="BF266" i="8"/>
  <c r="BE251" i="8"/>
  <c r="BD246" i="8"/>
  <c r="BG287" i="8"/>
  <c r="BF262" i="8"/>
  <c r="BE247" i="8"/>
  <c r="BD242" i="8"/>
  <c r="BG283" i="8"/>
  <c r="BF258" i="8"/>
  <c r="BE243" i="8"/>
  <c r="BD238" i="8"/>
  <c r="BG279" i="8"/>
  <c r="BF254" i="8"/>
  <c r="BE239" i="8"/>
  <c r="BD234" i="8"/>
  <c r="BG275" i="8"/>
  <c r="BF250" i="8"/>
  <c r="BE235" i="8"/>
  <c r="BD230" i="8"/>
  <c r="BG271" i="8"/>
  <c r="BF246" i="8"/>
  <c r="BE231" i="8"/>
  <c r="BD226" i="8"/>
  <c r="BG267" i="8"/>
  <c r="BF242" i="8"/>
  <c r="BE227" i="8"/>
  <c r="BD222" i="8"/>
  <c r="BG263" i="8"/>
  <c r="BF238" i="8"/>
  <c r="BE223" i="8"/>
  <c r="BD218" i="8"/>
  <c r="BG259" i="8"/>
  <c r="BF234" i="8"/>
  <c r="BE219" i="8"/>
  <c r="BD214" i="8"/>
  <c r="BG255" i="8"/>
  <c r="BF230" i="8"/>
  <c r="BE215" i="8"/>
  <c r="BD210" i="8"/>
  <c r="BG251" i="8"/>
  <c r="BF226" i="8"/>
  <c r="BE211" i="8"/>
  <c r="BD206" i="8"/>
  <c r="BG247" i="8"/>
  <c r="BF222" i="8"/>
  <c r="BE207" i="8"/>
  <c r="BD202" i="8"/>
  <c r="BG243" i="8"/>
  <c r="BF218" i="8"/>
  <c r="BE203" i="8"/>
  <c r="BD198" i="8"/>
  <c r="BG239" i="8"/>
  <c r="BF214" i="8"/>
  <c r="BE199" i="8"/>
  <c r="BD194" i="8"/>
  <c r="BG235" i="8"/>
  <c r="BF210" i="8"/>
  <c r="BE195" i="8"/>
  <c r="BD190" i="8"/>
  <c r="BG231" i="8"/>
  <c r="BF206" i="8"/>
  <c r="BE191" i="8"/>
  <c r="BD186" i="8"/>
  <c r="BG227" i="8"/>
  <c r="BF202" i="8"/>
  <c r="BE187" i="8"/>
  <c r="BD182" i="8"/>
  <c r="BG223" i="8"/>
  <c r="BF198" i="8"/>
  <c r="BE183" i="8"/>
  <c r="BD178" i="8"/>
  <c r="BG219" i="8"/>
  <c r="BF194" i="8"/>
  <c r="BE179" i="8"/>
  <c r="BD174" i="8"/>
  <c r="BG215" i="8"/>
  <c r="BF190" i="8"/>
  <c r="BE175" i="8"/>
  <c r="BD170" i="8"/>
  <c r="BG211" i="8"/>
  <c r="BF186" i="8"/>
  <c r="BE171" i="8"/>
  <c r="BD166" i="8"/>
  <c r="BG207" i="8"/>
  <c r="BF182" i="8"/>
  <c r="BE167" i="8"/>
  <c r="BD162" i="8"/>
  <c r="BG203" i="8"/>
  <c r="BF178" i="8"/>
  <c r="BE163" i="8"/>
  <c r="BD158" i="8"/>
  <c r="BG199" i="8"/>
  <c r="BF174" i="8"/>
  <c r="BE159" i="8"/>
  <c r="BD154" i="8"/>
  <c r="BG195" i="8"/>
  <c r="BF170" i="8"/>
  <c r="BE155" i="8"/>
  <c r="BD150" i="8"/>
  <c r="BG191" i="8"/>
  <c r="BF166" i="8"/>
  <c r="BE151" i="8"/>
  <c r="BD146" i="8"/>
  <c r="BG187" i="8"/>
  <c r="BF162" i="8"/>
  <c r="BE147" i="8"/>
  <c r="BD142" i="8"/>
  <c r="BG183" i="8"/>
  <c r="BF158" i="8"/>
  <c r="BE143" i="8"/>
  <c r="BD138" i="8"/>
  <c r="BG179" i="8"/>
  <c r="BF154" i="8"/>
  <c r="BE139" i="8"/>
  <c r="BD134" i="8"/>
  <c r="BG175" i="8"/>
  <c r="BF150" i="8"/>
  <c r="BE135" i="8"/>
  <c r="BD130" i="8"/>
  <c r="BG171" i="8"/>
  <c r="BF146" i="8"/>
  <c r="BE131" i="8"/>
  <c r="BD126" i="8"/>
  <c r="BG167" i="8"/>
  <c r="BF142" i="8"/>
  <c r="BE127" i="8"/>
  <c r="BD122" i="8"/>
  <c r="BG163" i="8"/>
  <c r="BF138" i="8"/>
  <c r="BE123" i="8"/>
  <c r="BD118" i="8"/>
  <c r="BG159" i="8"/>
  <c r="BF134" i="8"/>
  <c r="BE119" i="8"/>
  <c r="BD114" i="8"/>
  <c r="BG155" i="8"/>
  <c r="BF130" i="8"/>
  <c r="BE115" i="8"/>
  <c r="BD110" i="8"/>
  <c r="BG151" i="8"/>
  <c r="BF126" i="8"/>
  <c r="BE111" i="8"/>
  <c r="BD106" i="8"/>
  <c r="BG147" i="8"/>
  <c r="BF122" i="8"/>
  <c r="BE107" i="8"/>
  <c r="BD102" i="8"/>
  <c r="BG143" i="8"/>
  <c r="BF118" i="8"/>
  <c r="BE103" i="8"/>
  <c r="BD98" i="8"/>
  <c r="BG139" i="8"/>
  <c r="BF114" i="8"/>
  <c r="BE99" i="8"/>
  <c r="BD94" i="8"/>
  <c r="BG135" i="8"/>
  <c r="BF110" i="8"/>
  <c r="BE95" i="8"/>
  <c r="BD90" i="8"/>
  <c r="BG131" i="8"/>
  <c r="BF106" i="8"/>
  <c r="BE91" i="8"/>
  <c r="BD86" i="8"/>
  <c r="BG127" i="8"/>
  <c r="BF102" i="8"/>
  <c r="BE87" i="8"/>
  <c r="BD82" i="8"/>
  <c r="BG123" i="8"/>
  <c r="BF98" i="8"/>
  <c r="BE83" i="8"/>
  <c r="BD78" i="8"/>
  <c r="BG119" i="8"/>
  <c r="BF94" i="8"/>
  <c r="BE79" i="8"/>
  <c r="BD74" i="8"/>
  <c r="BG115" i="8"/>
  <c r="BF90" i="8"/>
  <c r="BE75" i="8"/>
  <c r="BD70" i="8"/>
  <c r="BG111" i="8"/>
  <c r="BF86" i="8"/>
  <c r="BE71" i="8"/>
  <c r="BD66" i="8"/>
  <c r="BG107" i="8"/>
  <c r="BF82" i="8"/>
  <c r="BE67" i="8"/>
  <c r="BD62" i="8"/>
  <c r="BG103" i="8"/>
  <c r="BF78" i="8"/>
  <c r="BE63" i="8"/>
  <c r="BD58" i="8"/>
  <c r="BG99" i="8"/>
  <c r="BF74" i="8"/>
  <c r="BE59" i="8"/>
  <c r="BD54" i="8"/>
  <c r="BG95" i="8"/>
  <c r="BF70" i="8"/>
  <c r="BE55" i="8"/>
  <c r="BD50" i="8"/>
  <c r="BG91" i="8"/>
  <c r="BF66" i="8"/>
  <c r="BE51" i="8"/>
  <c r="BD46" i="8"/>
  <c r="BG87" i="8"/>
  <c r="BF62" i="8"/>
  <c r="BE47" i="8"/>
  <c r="BD42" i="8"/>
  <c r="BG83" i="8"/>
  <c r="BF58" i="8"/>
  <c r="BE43" i="8"/>
  <c r="BD38" i="8"/>
  <c r="BG79" i="8"/>
  <c r="BF54" i="8"/>
  <c r="BE39" i="8"/>
  <c r="BD34" i="8"/>
  <c r="BG75" i="8"/>
  <c r="BF50" i="8"/>
  <c r="BE35" i="8"/>
  <c r="BD30" i="8"/>
  <c r="BG71" i="8"/>
  <c r="BF46" i="8"/>
  <c r="BE31" i="8"/>
  <c r="BD26" i="8"/>
  <c r="BG1088" i="8"/>
  <c r="BF1063" i="8"/>
  <c r="BE1048" i="8"/>
  <c r="BD1043" i="8"/>
  <c r="BG1084" i="8"/>
  <c r="BF1059" i="8"/>
  <c r="BE1044" i="8"/>
  <c r="BD1039" i="8"/>
  <c r="BG1080" i="8"/>
  <c r="BF1055" i="8"/>
  <c r="BE1040" i="8"/>
  <c r="BD1035" i="8"/>
  <c r="BG1076" i="8"/>
  <c r="BF1051" i="8"/>
  <c r="BE1036" i="8"/>
  <c r="BD1031" i="8"/>
  <c r="BG1072" i="8"/>
  <c r="BF1047" i="8"/>
  <c r="BE1032" i="8"/>
  <c r="BD1027" i="8"/>
  <c r="BG1068" i="8"/>
  <c r="BF1043" i="8"/>
  <c r="BE1028" i="8"/>
  <c r="BD1023" i="8"/>
  <c r="BG1064" i="8"/>
  <c r="BF1039" i="8"/>
  <c r="BE1024" i="8"/>
  <c r="BD1019" i="8"/>
  <c r="BG1060" i="8"/>
  <c r="BF1035" i="8"/>
  <c r="BE1020" i="8"/>
  <c r="BD1015" i="8"/>
  <c r="BG1056" i="8"/>
  <c r="BF1031" i="8"/>
  <c r="BE1016" i="8"/>
  <c r="BD1011" i="8"/>
  <c r="BG1052" i="8"/>
  <c r="BF1027" i="8"/>
  <c r="BE1012" i="8"/>
  <c r="BD1007" i="8"/>
  <c r="BG1048" i="8"/>
  <c r="BF1023" i="8"/>
  <c r="BE1008" i="8"/>
  <c r="BD1003" i="8"/>
  <c r="BG1044" i="8"/>
  <c r="BF1019" i="8"/>
  <c r="BE1004" i="8"/>
  <c r="BD999" i="8"/>
  <c r="BG1040" i="8"/>
  <c r="BF1015" i="8"/>
  <c r="BE1000" i="8"/>
  <c r="BD995" i="8"/>
  <c r="BG1036" i="8"/>
  <c r="BF1011" i="8"/>
  <c r="BE996" i="8"/>
  <c r="BD991" i="8"/>
  <c r="BG1032" i="8"/>
  <c r="BF1007" i="8"/>
  <c r="BE992" i="8"/>
  <c r="BD987" i="8"/>
  <c r="BG1028" i="8"/>
  <c r="BF1003" i="8"/>
  <c r="BE988" i="8"/>
  <c r="BD983" i="8"/>
  <c r="BG1024" i="8"/>
  <c r="BF999" i="8"/>
  <c r="BE984" i="8"/>
  <c r="BD979" i="8"/>
  <c r="BG1020" i="8"/>
  <c r="BF995" i="8"/>
  <c r="BE980" i="8"/>
  <c r="BD975" i="8"/>
  <c r="BG1016" i="8"/>
  <c r="BF991" i="8"/>
  <c r="BE976" i="8"/>
  <c r="BD971" i="8"/>
  <c r="BG1012" i="8"/>
  <c r="BF987" i="8"/>
  <c r="BE972" i="8"/>
  <c r="BD967" i="8"/>
  <c r="BG1008" i="8"/>
  <c r="BF983" i="8"/>
  <c r="BE968" i="8"/>
  <c r="BD963" i="8"/>
  <c r="BG1004" i="8"/>
  <c r="BF979" i="8"/>
  <c r="BE964" i="8"/>
  <c r="BD959" i="8"/>
  <c r="BG1000" i="8"/>
  <c r="BF975" i="8"/>
  <c r="BE960" i="8"/>
  <c r="BD955" i="8"/>
  <c r="BG996" i="8"/>
  <c r="BF971" i="8"/>
  <c r="BE956" i="8"/>
  <c r="BD951" i="8"/>
  <c r="BG992" i="8"/>
  <c r="BF967" i="8"/>
  <c r="BE952" i="8"/>
  <c r="BD947" i="8"/>
  <c r="BG988" i="8"/>
  <c r="BF963" i="8"/>
  <c r="BE948" i="8"/>
  <c r="BD943" i="8"/>
  <c r="BG984" i="8"/>
  <c r="BF959" i="8"/>
  <c r="BE944" i="8"/>
  <c r="BD939" i="8"/>
  <c r="BG980" i="8"/>
  <c r="BF955" i="8"/>
  <c r="BE940" i="8"/>
  <c r="BD935" i="8"/>
  <c r="BG976" i="8"/>
  <c r="BF951" i="8"/>
  <c r="BE936" i="8"/>
  <c r="BD931" i="8"/>
  <c r="BG972" i="8"/>
  <c r="BF947" i="8"/>
  <c r="BE932" i="8"/>
  <c r="BD927" i="8"/>
  <c r="BG968" i="8"/>
  <c r="BF943" i="8"/>
  <c r="BE928" i="8"/>
  <c r="BD923" i="8"/>
  <c r="BG964" i="8"/>
  <c r="BF939" i="8"/>
  <c r="BE924" i="8"/>
  <c r="BD919" i="8"/>
  <c r="BG960" i="8"/>
  <c r="BF935" i="8"/>
  <c r="BE920" i="8"/>
  <c r="BD915" i="8"/>
  <c r="BG956" i="8"/>
  <c r="BF931" i="8"/>
  <c r="BE916" i="8"/>
  <c r="BD911" i="8"/>
  <c r="BG952" i="8"/>
  <c r="BF927" i="8"/>
  <c r="BE912" i="8"/>
  <c r="BD907" i="8"/>
  <c r="BG948" i="8"/>
  <c r="BF923" i="8"/>
  <c r="BE908" i="8"/>
  <c r="BD903" i="8"/>
  <c r="BG944" i="8"/>
  <c r="BF919" i="8"/>
  <c r="BE904" i="8"/>
  <c r="BD899" i="8"/>
  <c r="BG940" i="8"/>
  <c r="BF915" i="8"/>
  <c r="BE900" i="8"/>
  <c r="BD895" i="8"/>
  <c r="BG936" i="8"/>
  <c r="BF911" i="8"/>
  <c r="BE896" i="8"/>
  <c r="BD891" i="8"/>
  <c r="BG932" i="8"/>
  <c r="BF907" i="8"/>
  <c r="BE892" i="8"/>
  <c r="BD887" i="8"/>
  <c r="BG928" i="8"/>
  <c r="BF903" i="8"/>
  <c r="BE888" i="8"/>
  <c r="BD883" i="8"/>
  <c r="BG924" i="8"/>
  <c r="BF899" i="8"/>
  <c r="BE884" i="8"/>
  <c r="BD879" i="8"/>
  <c r="BG920" i="8"/>
  <c r="BF895" i="8"/>
  <c r="BE880" i="8"/>
  <c r="BD875" i="8"/>
  <c r="BG916" i="8"/>
  <c r="BF891" i="8"/>
  <c r="BE876" i="8"/>
  <c r="BD871" i="8"/>
  <c r="BG912" i="8"/>
  <c r="BF887" i="8"/>
  <c r="BE872" i="8"/>
  <c r="BD867" i="8"/>
  <c r="BG908" i="8"/>
  <c r="BF883" i="8"/>
  <c r="BE868" i="8"/>
  <c r="BD863" i="8"/>
  <c r="BG904" i="8"/>
  <c r="BF879" i="8"/>
  <c r="BE864" i="8"/>
  <c r="BD859" i="8"/>
  <c r="BG900" i="8"/>
  <c r="BF875" i="8"/>
  <c r="BE860" i="8"/>
  <c r="BD855" i="8"/>
  <c r="BG896" i="8"/>
  <c r="BF871" i="8"/>
  <c r="BE856" i="8"/>
  <c r="BD851" i="8"/>
  <c r="BG892" i="8"/>
  <c r="BF867" i="8"/>
  <c r="BE852" i="8"/>
  <c r="BD847" i="8"/>
  <c r="BG888" i="8"/>
  <c r="BF863" i="8"/>
  <c r="BE848" i="8"/>
  <c r="BD843" i="8"/>
  <c r="BG884" i="8"/>
  <c r="BF859" i="8"/>
  <c r="BE844" i="8"/>
  <c r="BD839" i="8"/>
  <c r="BG880" i="8"/>
  <c r="BF855" i="8"/>
  <c r="BE840" i="8"/>
  <c r="BD835" i="8"/>
  <c r="BG876" i="8"/>
  <c r="BF851" i="8"/>
  <c r="BE836" i="8"/>
  <c r="BD831" i="8"/>
  <c r="BG872" i="8"/>
  <c r="BF847" i="8"/>
  <c r="BE832" i="8"/>
  <c r="BD827" i="8"/>
  <c r="BG868" i="8"/>
  <c r="BF843" i="8"/>
  <c r="BE828" i="8"/>
  <c r="BD823" i="8"/>
  <c r="BG864" i="8"/>
  <c r="BF839" i="8"/>
  <c r="BE824" i="8"/>
  <c r="BD819" i="8"/>
  <c r="BG860" i="8"/>
  <c r="BF835" i="8"/>
  <c r="BE820" i="8"/>
  <c r="BD815" i="8"/>
  <c r="BG856" i="8"/>
  <c r="BF831" i="8"/>
  <c r="BE816" i="8"/>
  <c r="BD811" i="8"/>
  <c r="BG852" i="8"/>
  <c r="BF827" i="8"/>
  <c r="BE812" i="8"/>
  <c r="BD807" i="8"/>
  <c r="BG848" i="8"/>
  <c r="BF823" i="8"/>
  <c r="BE808" i="8"/>
  <c r="BD803" i="8"/>
  <c r="BG844" i="8"/>
  <c r="BF819" i="8"/>
  <c r="BE804" i="8"/>
  <c r="BD799" i="8"/>
  <c r="BG840" i="8"/>
  <c r="BF815" i="8"/>
  <c r="BE800" i="8"/>
  <c r="BD795" i="8"/>
  <c r="BG836" i="8"/>
  <c r="BF811" i="8"/>
  <c r="BE796" i="8"/>
  <c r="BD791" i="8"/>
  <c r="BG832" i="8"/>
  <c r="BF807" i="8"/>
  <c r="BE792" i="8"/>
  <c r="BD787" i="8"/>
  <c r="BG828" i="8"/>
  <c r="BF803" i="8"/>
  <c r="BE788" i="8"/>
  <c r="BD783" i="8"/>
  <c r="BG824" i="8"/>
  <c r="BF799" i="8"/>
  <c r="BE784" i="8"/>
  <c r="BD779" i="8"/>
  <c r="BG820" i="8"/>
  <c r="BF795" i="8"/>
  <c r="BE780" i="8"/>
  <c r="BD775" i="8"/>
  <c r="BG816" i="8"/>
  <c r="BF791" i="8"/>
  <c r="BE776" i="8"/>
  <c r="BD771" i="8"/>
  <c r="BG812" i="8"/>
  <c r="BF787" i="8"/>
  <c r="BE772" i="8"/>
  <c r="BD767" i="8"/>
  <c r="BG808" i="8"/>
  <c r="BF783" i="8"/>
  <c r="BE768" i="8"/>
  <c r="BD763" i="8"/>
  <c r="BG804" i="8"/>
  <c r="BF779" i="8"/>
  <c r="BE764" i="8"/>
  <c r="BD759" i="8"/>
  <c r="BG800" i="8"/>
  <c r="BF775" i="8"/>
  <c r="BE760" i="8"/>
  <c r="BD755" i="8"/>
  <c r="BG796" i="8"/>
  <c r="BF771" i="8"/>
  <c r="BE756" i="8"/>
  <c r="BD751" i="8"/>
  <c r="BG792" i="8"/>
  <c r="BF767" i="8"/>
  <c r="BE752" i="8"/>
  <c r="BD747" i="8"/>
  <c r="BG788" i="8"/>
  <c r="BF763" i="8"/>
  <c r="BE748" i="8"/>
  <c r="BD743" i="8"/>
  <c r="BG784" i="8"/>
  <c r="BF759" i="8"/>
  <c r="BE744" i="8"/>
  <c r="BD739" i="8"/>
  <c r="BG780" i="8"/>
  <c r="BF755" i="8"/>
  <c r="BE740" i="8"/>
  <c r="BD735" i="8"/>
  <c r="BG776" i="8"/>
  <c r="BF751" i="8"/>
  <c r="BE736" i="8"/>
  <c r="BD731" i="8"/>
  <c r="BG772" i="8"/>
  <c r="BF747" i="8"/>
  <c r="BE732" i="8"/>
  <c r="BD727" i="8"/>
  <c r="BG768" i="8"/>
  <c r="BF743" i="8"/>
  <c r="BE728" i="8"/>
  <c r="BD723" i="8"/>
  <c r="BG764" i="8"/>
  <c r="BF739" i="8"/>
  <c r="BE724" i="8"/>
  <c r="BD719" i="8"/>
  <c r="BG760" i="8"/>
  <c r="BF735" i="8"/>
  <c r="BE720" i="8"/>
  <c r="BD715" i="8"/>
  <c r="BG756" i="8"/>
  <c r="BF731" i="8"/>
  <c r="BE716" i="8"/>
  <c r="BD711" i="8"/>
  <c r="BG752" i="8"/>
  <c r="BF727" i="8"/>
  <c r="BE712" i="8"/>
  <c r="BD707" i="8"/>
  <c r="BG748" i="8"/>
  <c r="BF723" i="8"/>
  <c r="BE708" i="8"/>
  <c r="BD703" i="8"/>
  <c r="BG744" i="8"/>
  <c r="BF719" i="8"/>
  <c r="BE704" i="8"/>
  <c r="BD699" i="8"/>
  <c r="BG740" i="8"/>
  <c r="BF715" i="8"/>
  <c r="BE700" i="8"/>
  <c r="BD695" i="8"/>
  <c r="BG736" i="8"/>
  <c r="BF711" i="8"/>
  <c r="BE696" i="8"/>
  <c r="BD691" i="8"/>
  <c r="BG732" i="8"/>
  <c r="BF707" i="8"/>
  <c r="BE692" i="8"/>
  <c r="BD687" i="8"/>
  <c r="BG728" i="8"/>
  <c r="BF703" i="8"/>
  <c r="BE688" i="8"/>
  <c r="BD683" i="8"/>
  <c r="BG724" i="8"/>
  <c r="BF699" i="8"/>
  <c r="BE684" i="8"/>
  <c r="BD679" i="8"/>
  <c r="BG720" i="8"/>
  <c r="BF695" i="8"/>
  <c r="BE680" i="8"/>
  <c r="BD675" i="8"/>
  <c r="BG716" i="8"/>
  <c r="BF691" i="8"/>
  <c r="BE676" i="8"/>
  <c r="BD671" i="8"/>
  <c r="BG712" i="8"/>
  <c r="BF687" i="8"/>
  <c r="BE672" i="8"/>
  <c r="BD667" i="8"/>
  <c r="BG708" i="8"/>
  <c r="BF683" i="8"/>
  <c r="BE668" i="8"/>
  <c r="BD663" i="8"/>
  <c r="BG704" i="8"/>
  <c r="BF679" i="8"/>
  <c r="BE664" i="8"/>
  <c r="BD659" i="8"/>
  <c r="BG700" i="8"/>
  <c r="BF675" i="8"/>
  <c r="BE660" i="8"/>
  <c r="BD655" i="8"/>
  <c r="BG696" i="8"/>
  <c r="BF671" i="8"/>
  <c r="BE656" i="8"/>
  <c r="BD651" i="8"/>
  <c r="BG692" i="8"/>
  <c r="BF667" i="8"/>
  <c r="BE652" i="8"/>
  <c r="BD647" i="8"/>
  <c r="BG688" i="8"/>
  <c r="BF663" i="8"/>
  <c r="BE648" i="8"/>
  <c r="BD643" i="8"/>
  <c r="BG684" i="8"/>
  <c r="BF659" i="8"/>
  <c r="BE644" i="8"/>
  <c r="BD639" i="8"/>
  <c r="BG680" i="8"/>
  <c r="BF655" i="8"/>
  <c r="BE640" i="8"/>
  <c r="BD635" i="8"/>
  <c r="BG676" i="8"/>
  <c r="BF651" i="8"/>
  <c r="BE636" i="8"/>
  <c r="BD631" i="8"/>
  <c r="BG672" i="8"/>
  <c r="BF647" i="8"/>
  <c r="BE632" i="8"/>
  <c r="BD627" i="8"/>
  <c r="BG668" i="8"/>
  <c r="BF643" i="8"/>
  <c r="BE628" i="8"/>
  <c r="BD623" i="8"/>
  <c r="BG664" i="8"/>
  <c r="BF639" i="8"/>
  <c r="BE624" i="8"/>
  <c r="BD619" i="8"/>
  <c r="BG660" i="8"/>
  <c r="BF635" i="8"/>
  <c r="BE620" i="8"/>
  <c r="BD615" i="8"/>
  <c r="BG656" i="8"/>
  <c r="BF631" i="8"/>
  <c r="BE616" i="8"/>
  <c r="BD611" i="8"/>
  <c r="BG652" i="8"/>
  <c r="BF627" i="8"/>
  <c r="BE612" i="8"/>
  <c r="BD607" i="8"/>
  <c r="BG648" i="8"/>
  <c r="BF623" i="8"/>
  <c r="BE608" i="8"/>
  <c r="BD603" i="8"/>
  <c r="BG644" i="8"/>
  <c r="BF619" i="8"/>
  <c r="BE604" i="8"/>
  <c r="BD599" i="8"/>
  <c r="BG640" i="8"/>
  <c r="BF615" i="8"/>
  <c r="BE600" i="8"/>
  <c r="BD595" i="8"/>
  <c r="BG636" i="8"/>
  <c r="BF611" i="8"/>
  <c r="BE596" i="8"/>
  <c r="BD591" i="8"/>
  <c r="BG632" i="8"/>
  <c r="BF607" i="8"/>
  <c r="BE592" i="8"/>
  <c r="BD587" i="8"/>
  <c r="BG628" i="8"/>
  <c r="BF603" i="8"/>
  <c r="BE588" i="8"/>
  <c r="BD583" i="8"/>
  <c r="BG624" i="8"/>
  <c r="BF599" i="8"/>
  <c r="BE584" i="8"/>
  <c r="BD579" i="8"/>
  <c r="BG620" i="8"/>
  <c r="BF595" i="8"/>
  <c r="BE580" i="8"/>
  <c r="BD575" i="8"/>
  <c r="BG616" i="8"/>
  <c r="BF591" i="8"/>
  <c r="BE576" i="8"/>
  <c r="BD571" i="8"/>
  <c r="BG612" i="8"/>
  <c r="BF587" i="8"/>
  <c r="BE572" i="8"/>
  <c r="BD567" i="8"/>
  <c r="BG608" i="8"/>
  <c r="BF583" i="8"/>
  <c r="BE568" i="8"/>
  <c r="BD563" i="8"/>
  <c r="BG604" i="8"/>
  <c r="BF579" i="8"/>
  <c r="BE564" i="8"/>
  <c r="BD559" i="8"/>
  <c r="BG600" i="8"/>
  <c r="BF575" i="8"/>
  <c r="BE560" i="8"/>
  <c r="BD555" i="8"/>
  <c r="BG596" i="8"/>
  <c r="BF571" i="8"/>
  <c r="BE556" i="8"/>
  <c r="BD551" i="8"/>
  <c r="BG592" i="8"/>
  <c r="BF567" i="8"/>
  <c r="BE552" i="8"/>
  <c r="BD547" i="8"/>
  <c r="BG588" i="8"/>
  <c r="BF563" i="8"/>
  <c r="BE548" i="8"/>
  <c r="BD543" i="8"/>
  <c r="BG584" i="8"/>
  <c r="BF559" i="8"/>
  <c r="BE544" i="8"/>
  <c r="BD539" i="8"/>
  <c r="BG580" i="8"/>
  <c r="BF555" i="8"/>
  <c r="BE540" i="8"/>
  <c r="BD535" i="8"/>
  <c r="BG576" i="8"/>
  <c r="BF551" i="8"/>
  <c r="BE536" i="8"/>
  <c r="BD531" i="8"/>
  <c r="BG572" i="8"/>
  <c r="BF547" i="8"/>
  <c r="BE532" i="8"/>
  <c r="BD527" i="8"/>
  <c r="BG568" i="8"/>
  <c r="BF543" i="8"/>
  <c r="BE528" i="8"/>
  <c r="BD523" i="8"/>
  <c r="BG564" i="8"/>
  <c r="BF539" i="8"/>
  <c r="BE524" i="8"/>
  <c r="BD519" i="8"/>
  <c r="BG560" i="8"/>
  <c r="BF535" i="8"/>
  <c r="BE520" i="8"/>
  <c r="BD515" i="8"/>
  <c r="BG556" i="8"/>
  <c r="BF531" i="8"/>
  <c r="BE516" i="8"/>
  <c r="BD511" i="8"/>
  <c r="BG552" i="8"/>
  <c r="BF527" i="8"/>
  <c r="BE512" i="8"/>
  <c r="BD507" i="8"/>
  <c r="BG548" i="8"/>
  <c r="BF523" i="8"/>
  <c r="BE508" i="8"/>
  <c r="BD503" i="8"/>
  <c r="BG544" i="8"/>
  <c r="BF519" i="8"/>
  <c r="BE504" i="8"/>
  <c r="BD499" i="8"/>
  <c r="BG540" i="8"/>
  <c r="BF515" i="8"/>
  <c r="BE500" i="8"/>
  <c r="BD495" i="8"/>
  <c r="BG536" i="8"/>
  <c r="BF511" i="8"/>
  <c r="BE496" i="8"/>
  <c r="BD491" i="8"/>
  <c r="BG532" i="8"/>
  <c r="BF507" i="8"/>
  <c r="BE492" i="8"/>
  <c r="BD487" i="8"/>
  <c r="BG528" i="8"/>
  <c r="BF503" i="8"/>
  <c r="BE488" i="8"/>
  <c r="BD483" i="8"/>
  <c r="BG524" i="8"/>
  <c r="BF499" i="8"/>
  <c r="BE484" i="8"/>
  <c r="BD479" i="8"/>
  <c r="BG520" i="8"/>
  <c r="BF495" i="8"/>
  <c r="BE480" i="8"/>
  <c r="BD475" i="8"/>
  <c r="BG516" i="8"/>
  <c r="BF491" i="8"/>
  <c r="BE476" i="8"/>
  <c r="BD471" i="8"/>
  <c r="BG512" i="8"/>
  <c r="BF487" i="8"/>
  <c r="BE472" i="8"/>
  <c r="BD467" i="8"/>
  <c r="BG508" i="8"/>
  <c r="BF483" i="8"/>
  <c r="BE468" i="8"/>
  <c r="BD463" i="8"/>
  <c r="BG504" i="8"/>
  <c r="BF479" i="8"/>
  <c r="BE464" i="8"/>
  <c r="BD459" i="8"/>
  <c r="BG500" i="8"/>
  <c r="BF475" i="8"/>
  <c r="BE460" i="8"/>
  <c r="BD455" i="8"/>
  <c r="BG496" i="8"/>
  <c r="BF471" i="8"/>
  <c r="BE456" i="8"/>
  <c r="BD451" i="8"/>
  <c r="BG492" i="8"/>
  <c r="BF467" i="8"/>
  <c r="BE452" i="8"/>
  <c r="BD447" i="8"/>
  <c r="BG488" i="8"/>
  <c r="BF463" i="8"/>
  <c r="BE448" i="8"/>
  <c r="BD443" i="8"/>
  <c r="BG484" i="8"/>
  <c r="BF459" i="8"/>
  <c r="BE444" i="8"/>
  <c r="BD439" i="8"/>
  <c r="BG480" i="8"/>
  <c r="BF455" i="8"/>
  <c r="BE440" i="8"/>
  <c r="BD435" i="8"/>
  <c r="BG476" i="8"/>
  <c r="BF451" i="8"/>
  <c r="BE436" i="8"/>
  <c r="BD431" i="8"/>
  <c r="BG472" i="8"/>
  <c r="BF447" i="8"/>
  <c r="BE432" i="8"/>
  <c r="BD427" i="8"/>
  <c r="BG468" i="8"/>
  <c r="BF443" i="8"/>
  <c r="BE428" i="8"/>
  <c r="BD423" i="8"/>
  <c r="BG464" i="8"/>
  <c r="BF439" i="8"/>
  <c r="BE424" i="8"/>
  <c r="BD419" i="8"/>
  <c r="BG460" i="8"/>
  <c r="BF435" i="8"/>
  <c r="BE420" i="8"/>
  <c r="BD415" i="8"/>
  <c r="BG456" i="8"/>
  <c r="BF431" i="8"/>
  <c r="BE416" i="8"/>
  <c r="BD411" i="8"/>
  <c r="BG452" i="8"/>
  <c r="BF427" i="8"/>
  <c r="BE412" i="8"/>
  <c r="BD407" i="8"/>
  <c r="BG448" i="8"/>
  <c r="BF423" i="8"/>
  <c r="BE408" i="8"/>
  <c r="BD403" i="8"/>
  <c r="BG444" i="8"/>
  <c r="BF419" i="8"/>
  <c r="BE404" i="8"/>
  <c r="BD399" i="8"/>
  <c r="BG440" i="8"/>
  <c r="BF415" i="8"/>
  <c r="BE400" i="8"/>
  <c r="BD395" i="8"/>
  <c r="BG436" i="8"/>
  <c r="BF411" i="8"/>
  <c r="BE396" i="8"/>
  <c r="BD391" i="8"/>
  <c r="BG432" i="8"/>
  <c r="BF407" i="8"/>
  <c r="BE392" i="8"/>
  <c r="BD387" i="8"/>
  <c r="BG428" i="8"/>
  <c r="BF403" i="8"/>
  <c r="BE388" i="8"/>
  <c r="BD383" i="8"/>
  <c r="BG424" i="8"/>
  <c r="BF399" i="8"/>
  <c r="BE384" i="8"/>
  <c r="BD379" i="8"/>
  <c r="BG420" i="8"/>
  <c r="BF395" i="8"/>
  <c r="BE380" i="8"/>
  <c r="BD375" i="8"/>
  <c r="BG416" i="8"/>
  <c r="BF391" i="8"/>
  <c r="BE376" i="8"/>
  <c r="BD371" i="8"/>
  <c r="BG412" i="8"/>
  <c r="BF387" i="8"/>
  <c r="BE372" i="8"/>
  <c r="BD367" i="8"/>
  <c r="BG408" i="8"/>
  <c r="BF383" i="8"/>
  <c r="BE368" i="8"/>
  <c r="BD363" i="8"/>
  <c r="BG404" i="8"/>
  <c r="BF379" i="8"/>
  <c r="BE364" i="8"/>
  <c r="BD359" i="8"/>
  <c r="BG400" i="8"/>
  <c r="BF375" i="8"/>
  <c r="BE360" i="8"/>
  <c r="BD355" i="8"/>
  <c r="BG396" i="8"/>
  <c r="BF371" i="8"/>
  <c r="BE356" i="8"/>
  <c r="BD351" i="8"/>
  <c r="BG392" i="8"/>
  <c r="BF367" i="8"/>
  <c r="BE352" i="8"/>
  <c r="BD347" i="8"/>
  <c r="BG388" i="8"/>
  <c r="BF363" i="8"/>
  <c r="BE348" i="8"/>
  <c r="BD343" i="8"/>
  <c r="BG384" i="8"/>
  <c r="BF359" i="8"/>
  <c r="BE344" i="8"/>
  <c r="BD339" i="8"/>
  <c r="BG380" i="8"/>
  <c r="BF355" i="8"/>
  <c r="BE340" i="8"/>
  <c r="BD335" i="8"/>
  <c r="BG376" i="8"/>
  <c r="BF351" i="8"/>
  <c r="BE336" i="8"/>
  <c r="BD331" i="8"/>
  <c r="BG372" i="8"/>
  <c r="BF347" i="8"/>
  <c r="BE332" i="8"/>
  <c r="BD327" i="8"/>
  <c r="BG368" i="8"/>
  <c r="BF343" i="8"/>
  <c r="BE328" i="8"/>
  <c r="BD323" i="8"/>
  <c r="BG364" i="8"/>
  <c r="BF339" i="8"/>
  <c r="BE324" i="8"/>
  <c r="BD319" i="8"/>
  <c r="BG360" i="8"/>
  <c r="BF335" i="8"/>
  <c r="BE320" i="8"/>
  <c r="BD315" i="8"/>
  <c r="BG356" i="8"/>
  <c r="BF331" i="8"/>
  <c r="BE316" i="8"/>
  <c r="BD311" i="8"/>
  <c r="BG352" i="8"/>
  <c r="BF327" i="8"/>
  <c r="BE312" i="8"/>
  <c r="BD307" i="8"/>
  <c r="BG348" i="8"/>
  <c r="BF323" i="8"/>
  <c r="BE308" i="8"/>
  <c r="BD303" i="8"/>
  <c r="BG344" i="8"/>
  <c r="BF319" i="8"/>
  <c r="BE304" i="8"/>
  <c r="BD299" i="8"/>
  <c r="BG340" i="8"/>
  <c r="BF315" i="8"/>
  <c r="BE300" i="8"/>
  <c r="BD295" i="8"/>
  <c r="BG336" i="8"/>
  <c r="BF311" i="8"/>
  <c r="BE296" i="8"/>
  <c r="BD291" i="8"/>
  <c r="BG332" i="8"/>
  <c r="BF307" i="8"/>
  <c r="BE292" i="8"/>
  <c r="BD287" i="8"/>
  <c r="BG328" i="8"/>
  <c r="BF303" i="8"/>
  <c r="BE288" i="8"/>
  <c r="BD283" i="8"/>
  <c r="BG324" i="8"/>
  <c r="BF299" i="8"/>
  <c r="BE284" i="8"/>
  <c r="BD279" i="8"/>
  <c r="BG320" i="8"/>
  <c r="BF295" i="8"/>
  <c r="BE280" i="8"/>
  <c r="BD275" i="8"/>
  <c r="BG316" i="8"/>
  <c r="BF291" i="8"/>
  <c r="BE276" i="8"/>
  <c r="BD271" i="8"/>
  <c r="BG312" i="8"/>
  <c r="BF287" i="8"/>
  <c r="BE272" i="8"/>
  <c r="BD267" i="8"/>
  <c r="BG308" i="8"/>
  <c r="BF283" i="8"/>
  <c r="BE268" i="8"/>
  <c r="BD263" i="8"/>
  <c r="BG304" i="8"/>
  <c r="BF279" i="8"/>
  <c r="BE264" i="8"/>
  <c r="BD259" i="8"/>
  <c r="BG300" i="8"/>
  <c r="BF275" i="8"/>
  <c r="BE260" i="8"/>
  <c r="BD255" i="8"/>
  <c r="BG296" i="8"/>
  <c r="BF271" i="8"/>
  <c r="BE256" i="8"/>
  <c r="BD251" i="8"/>
  <c r="BG292" i="8"/>
  <c r="BF267" i="8"/>
  <c r="BE252" i="8"/>
  <c r="BD247" i="8"/>
  <c r="BG288" i="8"/>
  <c r="BF263" i="8"/>
  <c r="BE248" i="8"/>
  <c r="BD243" i="8"/>
  <c r="BG284" i="8"/>
  <c r="BF259" i="8"/>
  <c r="BE244" i="8"/>
  <c r="BD239" i="8"/>
  <c r="BG280" i="8"/>
  <c r="BF255" i="8"/>
  <c r="BE240" i="8"/>
  <c r="BD235" i="8"/>
  <c r="BG276" i="8"/>
  <c r="BF251" i="8"/>
  <c r="BE236" i="8"/>
  <c r="BD231" i="8"/>
  <c r="BG272" i="8"/>
  <c r="BF247" i="8"/>
  <c r="BE232" i="8"/>
  <c r="BD227" i="8"/>
  <c r="BG268" i="8"/>
  <c r="BF243" i="8"/>
  <c r="BE228" i="8"/>
  <c r="BD223" i="8"/>
  <c r="BG264" i="8"/>
  <c r="BF239" i="8"/>
  <c r="BE224" i="8"/>
  <c r="BD219" i="8"/>
  <c r="BG260" i="8"/>
  <c r="BF235" i="8"/>
  <c r="BE220" i="8"/>
  <c r="BD215" i="8"/>
  <c r="BG256" i="8"/>
  <c r="BF231" i="8"/>
  <c r="BE216" i="8"/>
  <c r="BD211" i="8"/>
  <c r="BG252" i="8"/>
  <c r="BF227" i="8"/>
  <c r="BE212" i="8"/>
  <c r="BD207" i="8"/>
  <c r="BG248" i="8"/>
  <c r="BF223" i="8"/>
  <c r="BE208" i="8"/>
  <c r="BD203" i="8"/>
  <c r="BG244" i="8"/>
  <c r="BF219" i="8"/>
  <c r="BE204" i="8"/>
  <c r="BD199" i="8"/>
  <c r="BG240" i="8"/>
  <c r="BF215" i="8"/>
  <c r="BE200" i="8"/>
  <c r="BD195" i="8"/>
  <c r="BG236" i="8"/>
  <c r="BF211" i="8"/>
  <c r="BE196" i="8"/>
  <c r="BD191" i="8"/>
  <c r="BG232" i="8"/>
  <c r="BF207" i="8"/>
  <c r="BE192" i="8"/>
  <c r="BD187" i="8"/>
  <c r="BG228" i="8"/>
  <c r="BF203" i="8"/>
  <c r="BE188" i="8"/>
  <c r="BD183" i="8"/>
  <c r="BG224" i="8"/>
  <c r="BF199" i="8"/>
  <c r="BE184" i="8"/>
  <c r="BD179" i="8"/>
  <c r="BG220" i="8"/>
  <c r="BF195" i="8"/>
  <c r="BE180" i="8"/>
  <c r="BD175" i="8"/>
  <c r="BG216" i="8"/>
  <c r="BF191" i="8"/>
  <c r="BE176" i="8"/>
  <c r="BD171" i="8"/>
  <c r="BG212" i="8"/>
  <c r="BF187" i="8"/>
  <c r="BE172" i="8"/>
  <c r="BD167" i="8"/>
  <c r="BG208" i="8"/>
  <c r="BF183" i="8"/>
  <c r="BE168" i="8"/>
  <c r="BD163" i="8"/>
  <c r="BG204" i="8"/>
  <c r="BF179" i="8"/>
  <c r="BE164" i="8"/>
  <c r="BD159" i="8"/>
  <c r="BG200" i="8"/>
  <c r="BF175" i="8"/>
  <c r="BE160" i="8"/>
  <c r="BD155" i="8"/>
  <c r="BG196" i="8"/>
  <c r="BF171" i="8"/>
  <c r="BE156" i="8"/>
  <c r="BD151" i="8"/>
  <c r="BG192" i="8"/>
  <c r="BF167" i="8"/>
  <c r="BE152" i="8"/>
  <c r="BD147" i="8"/>
  <c r="BG188" i="8"/>
  <c r="BF163" i="8"/>
  <c r="BE148" i="8"/>
  <c r="BD143" i="8"/>
  <c r="BG184" i="8"/>
  <c r="BF159" i="8"/>
  <c r="BE144" i="8"/>
  <c r="BD139" i="8"/>
  <c r="BG180" i="8"/>
  <c r="BF155" i="8"/>
  <c r="BE140" i="8"/>
  <c r="BD135" i="8"/>
  <c r="BG176" i="8"/>
  <c r="BF151" i="8"/>
  <c r="BE136" i="8"/>
  <c r="BD131" i="8"/>
  <c r="BG172" i="8"/>
  <c r="BF147" i="8"/>
  <c r="BE132" i="8"/>
  <c r="BD127" i="8"/>
  <c r="BG168" i="8"/>
  <c r="BF143" i="8"/>
  <c r="BE128" i="8"/>
  <c r="BD123" i="8"/>
  <c r="BG164" i="8"/>
  <c r="BF139" i="8"/>
  <c r="BE124" i="8"/>
  <c r="BD119" i="8"/>
  <c r="BG160" i="8"/>
  <c r="BF135" i="8"/>
  <c r="BE120" i="8"/>
  <c r="BD115" i="8"/>
  <c r="BG156" i="8"/>
  <c r="BF131" i="8"/>
  <c r="BE116" i="8"/>
  <c r="BD111" i="8"/>
  <c r="BG152" i="8"/>
  <c r="BF127" i="8"/>
  <c r="BE112" i="8"/>
  <c r="BD107" i="8"/>
  <c r="BG148" i="8"/>
  <c r="BF123" i="8"/>
  <c r="BE108" i="8"/>
  <c r="BD103" i="8"/>
  <c r="BG144" i="8"/>
  <c r="BF119" i="8"/>
  <c r="BE104" i="8"/>
  <c r="BD99" i="8"/>
  <c r="BG140" i="8"/>
  <c r="BF115" i="8"/>
  <c r="BE100" i="8"/>
  <c r="BD95" i="8"/>
  <c r="BG136" i="8"/>
  <c r="BF111" i="8"/>
  <c r="BE96" i="8"/>
  <c r="BD91" i="8"/>
  <c r="BG132" i="8"/>
  <c r="BF107" i="8"/>
  <c r="BE92" i="8"/>
  <c r="BD87" i="8"/>
  <c r="BG128" i="8"/>
  <c r="BF103" i="8"/>
  <c r="BE88" i="8"/>
  <c r="BD83" i="8"/>
  <c r="BG124" i="8"/>
  <c r="BF99" i="8"/>
  <c r="BE84" i="8"/>
  <c r="BD79" i="8"/>
  <c r="BG120" i="8"/>
  <c r="BF95" i="8"/>
  <c r="BE80" i="8"/>
  <c r="BD75" i="8"/>
  <c r="BG116" i="8"/>
  <c r="BF91" i="8"/>
  <c r="BE76" i="8"/>
  <c r="BD71" i="8"/>
  <c r="BG112" i="8"/>
  <c r="BF87" i="8"/>
  <c r="BE72" i="8"/>
  <c r="BD67" i="8"/>
  <c r="BG108" i="8"/>
  <c r="BF83" i="8"/>
  <c r="BE68" i="8"/>
  <c r="BD63" i="8"/>
  <c r="BG104" i="8"/>
  <c r="BF79" i="8"/>
  <c r="BE64" i="8"/>
  <c r="BD59" i="8"/>
  <c r="BG100" i="8"/>
  <c r="BF75" i="8"/>
  <c r="BE60" i="8"/>
  <c r="BD55" i="8"/>
  <c r="BG96" i="8"/>
  <c r="BF71" i="8"/>
  <c r="BE56" i="8"/>
  <c r="BD51" i="8"/>
  <c r="BG92" i="8"/>
  <c r="BF67" i="8"/>
  <c r="BE52" i="8"/>
  <c r="BD47" i="8"/>
  <c r="BG88" i="8"/>
  <c r="BF63" i="8"/>
  <c r="BE48" i="8"/>
  <c r="BD43" i="8"/>
  <c r="BG84" i="8"/>
  <c r="BF59" i="8"/>
  <c r="BE44" i="8"/>
  <c r="BD39" i="8"/>
  <c r="BG80" i="8"/>
  <c r="BF55" i="8"/>
  <c r="BE40" i="8"/>
  <c r="BD35" i="8"/>
  <c r="BG76" i="8"/>
  <c r="BF51" i="8"/>
  <c r="BE36" i="8"/>
  <c r="BD31" i="8"/>
  <c r="BG72" i="8"/>
  <c r="BF47" i="8"/>
  <c r="BE32" i="8"/>
  <c r="BD27" i="8"/>
  <c r="BG1089" i="8"/>
  <c r="BF1064" i="8"/>
  <c r="BE1049" i="8"/>
  <c r="BD1044" i="8"/>
  <c r="BG1085" i="8"/>
  <c r="BF1060" i="8"/>
  <c r="BE1045" i="8"/>
  <c r="BD1040" i="8"/>
  <c r="BG1081" i="8"/>
  <c r="BF1056" i="8"/>
  <c r="BE1041" i="8"/>
  <c r="BD1036" i="8"/>
  <c r="BG1077" i="8"/>
  <c r="BF1052" i="8"/>
  <c r="BE1037" i="8"/>
  <c r="BD1032" i="8"/>
  <c r="BG1073" i="8"/>
  <c r="BF1048" i="8"/>
  <c r="BE1033" i="8"/>
  <c r="BD1028" i="8"/>
  <c r="BG1069" i="8"/>
  <c r="BF1044" i="8"/>
  <c r="BE1029" i="8"/>
  <c r="BD1024" i="8"/>
  <c r="BG1065" i="8"/>
  <c r="BF1040" i="8"/>
  <c r="BE1025" i="8"/>
  <c r="BD1020" i="8"/>
  <c r="BG1061" i="8"/>
  <c r="BF1036" i="8"/>
  <c r="BE1021" i="8"/>
  <c r="BD1016" i="8"/>
  <c r="BG1057" i="8"/>
  <c r="BF1032" i="8"/>
  <c r="BE1017" i="8"/>
  <c r="BD1012" i="8"/>
  <c r="BG1053" i="8"/>
  <c r="BF1028" i="8"/>
  <c r="BE1013" i="8"/>
  <c r="BD1008" i="8"/>
  <c r="BG1049" i="8"/>
  <c r="BF1024" i="8"/>
  <c r="BE1009" i="8"/>
  <c r="BD1004" i="8"/>
  <c r="BG1045" i="8"/>
  <c r="BF1020" i="8"/>
  <c r="BE1005" i="8"/>
  <c r="BD1000" i="8"/>
  <c r="BG1041" i="8"/>
  <c r="BF1016" i="8"/>
  <c r="BE1001" i="8"/>
  <c r="BD996" i="8"/>
  <c r="BG1037" i="8"/>
  <c r="BF1012" i="8"/>
  <c r="BE997" i="8"/>
  <c r="BD992" i="8"/>
  <c r="BG1033" i="8"/>
  <c r="BF1008" i="8"/>
  <c r="BE993" i="8"/>
  <c r="BD988" i="8"/>
  <c r="BG1029" i="8"/>
  <c r="BF1004" i="8"/>
  <c r="BE989" i="8"/>
  <c r="BD984" i="8"/>
  <c r="BG1025" i="8"/>
  <c r="BF1000" i="8"/>
  <c r="BE985" i="8"/>
  <c r="BD980" i="8"/>
  <c r="BG1021" i="8"/>
  <c r="BF996" i="8"/>
  <c r="BE981" i="8"/>
  <c r="BD976" i="8"/>
  <c r="BG1017" i="8"/>
  <c r="BF992" i="8"/>
  <c r="BE977" i="8"/>
  <c r="BD972" i="8"/>
  <c r="BG1013" i="8"/>
  <c r="BF988" i="8"/>
  <c r="BE973" i="8"/>
  <c r="BD968" i="8"/>
  <c r="BG1009" i="8"/>
  <c r="BF984" i="8"/>
  <c r="BE969" i="8"/>
  <c r="BD964" i="8"/>
  <c r="BG1005" i="8"/>
  <c r="BF980" i="8"/>
  <c r="BE965" i="8"/>
  <c r="BD960" i="8"/>
  <c r="BG1001" i="8"/>
  <c r="BF976" i="8"/>
  <c r="BE961" i="8"/>
  <c r="BD956" i="8"/>
  <c r="BG997" i="8"/>
  <c r="BF972" i="8"/>
  <c r="BE957" i="8"/>
  <c r="BD952" i="8"/>
  <c r="BG993" i="8"/>
  <c r="BF968" i="8"/>
  <c r="BE953" i="8"/>
  <c r="BD948" i="8"/>
  <c r="BG989" i="8"/>
  <c r="BF964" i="8"/>
  <c r="BE949" i="8"/>
  <c r="BD944" i="8"/>
  <c r="BG985" i="8"/>
  <c r="BF960" i="8"/>
  <c r="BE945" i="8"/>
  <c r="BD940" i="8"/>
  <c r="BG981" i="8"/>
  <c r="BF956" i="8"/>
  <c r="BE941" i="8"/>
  <c r="BD936" i="8"/>
  <c r="BG977" i="8"/>
  <c r="BF952" i="8"/>
  <c r="BE937" i="8"/>
  <c r="BD932" i="8"/>
  <c r="BG973" i="8"/>
  <c r="BF948" i="8"/>
  <c r="BE933" i="8"/>
  <c r="BD928" i="8"/>
  <c r="BG969" i="8"/>
  <c r="BF944" i="8"/>
  <c r="BE929" i="8"/>
  <c r="BD924" i="8"/>
  <c r="BG965" i="8"/>
  <c r="BF940" i="8"/>
  <c r="BE925" i="8"/>
  <c r="BD920" i="8"/>
  <c r="BG961" i="8"/>
  <c r="BF936" i="8"/>
  <c r="BE921" i="8"/>
  <c r="BD916" i="8"/>
  <c r="BG957" i="8"/>
  <c r="BF932" i="8"/>
  <c r="BE917" i="8"/>
  <c r="BD912" i="8"/>
  <c r="BG953" i="8"/>
  <c r="BF928" i="8"/>
  <c r="BE913" i="8"/>
  <c r="BD908" i="8"/>
  <c r="BG949" i="8"/>
  <c r="BF924" i="8"/>
  <c r="BE909" i="8"/>
  <c r="BD904" i="8"/>
  <c r="BG945" i="8"/>
  <c r="BF920" i="8"/>
  <c r="BE905" i="8"/>
  <c r="BD900" i="8"/>
  <c r="BG941" i="8"/>
  <c r="BF916" i="8"/>
  <c r="BE901" i="8"/>
  <c r="BD896" i="8"/>
  <c r="BG937" i="8"/>
  <c r="BF912" i="8"/>
  <c r="BE897" i="8"/>
  <c r="BD892" i="8"/>
  <c r="BG933" i="8"/>
  <c r="BF908" i="8"/>
  <c r="BE893" i="8"/>
  <c r="BD888" i="8"/>
  <c r="BG929" i="8"/>
  <c r="BF904" i="8"/>
  <c r="BE889" i="8"/>
  <c r="BD884" i="8"/>
  <c r="BG925" i="8"/>
  <c r="BF900" i="8"/>
  <c r="BE885" i="8"/>
  <c r="BD880" i="8"/>
  <c r="BG921" i="8"/>
  <c r="BF896" i="8"/>
  <c r="BE881" i="8"/>
  <c r="BD876" i="8"/>
  <c r="BG917" i="8"/>
  <c r="BF892" i="8"/>
  <c r="BE877" i="8"/>
  <c r="BD872" i="8"/>
  <c r="BG913" i="8"/>
  <c r="BF888" i="8"/>
  <c r="BE873" i="8"/>
  <c r="BD868" i="8"/>
  <c r="BG909" i="8"/>
  <c r="BF884" i="8"/>
  <c r="BE869" i="8"/>
  <c r="BD864" i="8"/>
  <c r="BG905" i="8"/>
  <c r="BF880" i="8"/>
  <c r="BE865" i="8"/>
  <c r="BD860" i="8"/>
  <c r="BG901" i="8"/>
  <c r="BF876" i="8"/>
  <c r="BE861" i="8"/>
  <c r="BD856" i="8"/>
  <c r="BG897" i="8"/>
  <c r="BF872" i="8"/>
  <c r="BE857" i="8"/>
  <c r="BD852" i="8"/>
  <c r="BG893" i="8"/>
  <c r="BF868" i="8"/>
  <c r="BE853" i="8"/>
  <c r="BD848" i="8"/>
  <c r="BG889" i="8"/>
  <c r="BF864" i="8"/>
  <c r="BE849" i="8"/>
  <c r="BD844" i="8"/>
  <c r="BG885" i="8"/>
  <c r="BF860" i="8"/>
  <c r="BE845" i="8"/>
  <c r="BD840" i="8"/>
  <c r="BG881" i="8"/>
  <c r="BF856" i="8"/>
  <c r="BE841" i="8"/>
  <c r="BD836" i="8"/>
  <c r="BG877" i="8"/>
  <c r="BF852" i="8"/>
  <c r="BE837" i="8"/>
  <c r="BD832" i="8"/>
  <c r="BG873" i="8"/>
  <c r="BF848" i="8"/>
  <c r="BE833" i="8"/>
  <c r="BD828" i="8"/>
  <c r="BG869" i="8"/>
  <c r="BF844" i="8"/>
  <c r="BE829" i="8"/>
  <c r="BD824" i="8"/>
  <c r="BG865" i="8"/>
  <c r="BF840" i="8"/>
  <c r="BE825" i="8"/>
  <c r="BD820" i="8"/>
  <c r="BG861" i="8"/>
  <c r="BF836" i="8"/>
  <c r="BE821" i="8"/>
  <c r="BD816" i="8"/>
  <c r="BG857" i="8"/>
  <c r="BF832" i="8"/>
  <c r="BE817" i="8"/>
  <c r="BD812" i="8"/>
  <c r="BG853" i="8"/>
  <c r="BF828" i="8"/>
  <c r="BE813" i="8"/>
  <c r="BD808" i="8"/>
  <c r="BG849" i="8"/>
  <c r="BF824" i="8"/>
  <c r="BE809" i="8"/>
  <c r="BD804" i="8"/>
  <c r="BG845" i="8"/>
  <c r="BF820" i="8"/>
  <c r="BE805" i="8"/>
  <c r="BD800" i="8"/>
  <c r="BG841" i="8"/>
  <c r="BF816" i="8"/>
  <c r="BE801" i="8"/>
  <c r="BD796" i="8"/>
  <c r="BG837" i="8"/>
  <c r="BF812" i="8"/>
  <c r="BE797" i="8"/>
  <c r="BD792" i="8"/>
  <c r="BG833" i="8"/>
  <c r="BF808" i="8"/>
  <c r="BE793" i="8"/>
  <c r="BD788" i="8"/>
  <c r="BG829" i="8"/>
  <c r="BF804" i="8"/>
  <c r="BE789" i="8"/>
  <c r="BD784" i="8"/>
  <c r="BG825" i="8"/>
  <c r="BF800" i="8"/>
  <c r="BE785" i="8"/>
  <c r="BD780" i="8"/>
  <c r="BG821" i="8"/>
  <c r="BF796" i="8"/>
  <c r="BE781" i="8"/>
  <c r="BD776" i="8"/>
  <c r="BG817" i="8"/>
  <c r="BF792" i="8"/>
  <c r="BE777" i="8"/>
  <c r="BD772" i="8"/>
  <c r="BG813" i="8"/>
  <c r="BF788" i="8"/>
  <c r="BE773" i="8"/>
  <c r="BD768" i="8"/>
  <c r="BG809" i="8"/>
  <c r="BF784" i="8"/>
  <c r="BE769" i="8"/>
  <c r="BD764" i="8"/>
  <c r="BG805" i="8"/>
  <c r="BF780" i="8"/>
  <c r="BE765" i="8"/>
  <c r="BD760" i="8"/>
  <c r="BG801" i="8"/>
  <c r="BF776" i="8"/>
  <c r="BE761" i="8"/>
  <c r="BD756" i="8"/>
  <c r="BG797" i="8"/>
  <c r="BF772" i="8"/>
  <c r="BE757" i="8"/>
  <c r="BD752" i="8"/>
  <c r="BG793" i="8"/>
  <c r="BF768" i="8"/>
  <c r="BE753" i="8"/>
  <c r="BD748" i="8"/>
  <c r="BG789" i="8"/>
  <c r="BF764" i="8"/>
  <c r="BE749" i="8"/>
  <c r="BD744" i="8"/>
  <c r="BG785" i="8"/>
  <c r="BF760" i="8"/>
  <c r="BE745" i="8"/>
  <c r="BD740" i="8"/>
  <c r="BG781" i="8"/>
  <c r="BF756" i="8"/>
  <c r="BE741" i="8"/>
  <c r="BD736" i="8"/>
  <c r="BG777" i="8"/>
  <c r="BF752" i="8"/>
  <c r="BE737" i="8"/>
  <c r="BD732" i="8"/>
  <c r="BG773" i="8"/>
  <c r="BF748" i="8"/>
  <c r="BE733" i="8"/>
  <c r="BD728" i="8"/>
  <c r="BG769" i="8"/>
  <c r="BF744" i="8"/>
  <c r="BE729" i="8"/>
  <c r="BD724" i="8"/>
  <c r="BG765" i="8"/>
  <c r="BF740" i="8"/>
  <c r="BE725" i="8"/>
  <c r="BD720" i="8"/>
  <c r="BG761" i="8"/>
  <c r="BF736" i="8"/>
  <c r="BE721" i="8"/>
  <c r="BD716" i="8"/>
  <c r="BG757" i="8"/>
  <c r="BF732" i="8"/>
  <c r="BE717" i="8"/>
  <c r="BD712" i="8"/>
  <c r="BG753" i="8"/>
  <c r="BF728" i="8"/>
  <c r="BE713" i="8"/>
  <c r="BD708" i="8"/>
  <c r="BG749" i="8"/>
  <c r="BF724" i="8"/>
  <c r="BE709" i="8"/>
  <c r="BD704" i="8"/>
  <c r="BG745" i="8"/>
  <c r="BF720" i="8"/>
  <c r="BE705" i="8"/>
  <c r="BD700" i="8"/>
  <c r="BG741" i="8"/>
  <c r="BF716" i="8"/>
  <c r="BE701" i="8"/>
  <c r="BD696" i="8"/>
  <c r="BG737" i="8"/>
  <c r="BF712" i="8"/>
  <c r="BE697" i="8"/>
  <c r="BD692" i="8"/>
  <c r="BG733" i="8"/>
  <c r="BF708" i="8"/>
  <c r="BE693" i="8"/>
  <c r="BD688" i="8"/>
  <c r="BG729" i="8"/>
  <c r="BF704" i="8"/>
  <c r="BE689" i="8"/>
  <c r="BD684" i="8"/>
  <c r="BG725" i="8"/>
  <c r="BF700" i="8"/>
  <c r="BE685" i="8"/>
  <c r="BD680" i="8"/>
  <c r="BG721" i="8"/>
  <c r="BF696" i="8"/>
  <c r="BE681" i="8"/>
  <c r="BD676" i="8"/>
  <c r="BG717" i="8"/>
  <c r="BF692" i="8"/>
  <c r="BE677" i="8"/>
  <c r="BD672" i="8"/>
  <c r="BG713" i="8"/>
  <c r="BF688" i="8"/>
  <c r="BE673" i="8"/>
  <c r="BD668" i="8"/>
  <c r="BG709" i="8"/>
  <c r="BF684" i="8"/>
  <c r="BE669" i="8"/>
  <c r="BD664" i="8"/>
  <c r="BG705" i="8"/>
  <c r="BF680" i="8"/>
  <c r="BE665" i="8"/>
  <c r="BD660" i="8"/>
  <c r="BG701" i="8"/>
  <c r="BF676" i="8"/>
  <c r="BE661" i="8"/>
  <c r="BD656" i="8"/>
  <c r="BG697" i="8"/>
  <c r="BF672" i="8"/>
  <c r="BE657" i="8"/>
  <c r="BD652" i="8"/>
  <c r="BG693" i="8"/>
  <c r="BF668" i="8"/>
  <c r="BE653" i="8"/>
  <c r="BD648" i="8"/>
  <c r="BG689" i="8"/>
  <c r="BF664" i="8"/>
  <c r="BE649" i="8"/>
  <c r="BD644" i="8"/>
  <c r="BG685" i="8"/>
  <c r="BF660" i="8"/>
  <c r="BE645" i="8"/>
  <c r="BD640" i="8"/>
  <c r="BG681" i="8"/>
  <c r="BF656" i="8"/>
  <c r="BE641" i="8"/>
  <c r="BD636" i="8"/>
  <c r="BG677" i="8"/>
  <c r="BF652" i="8"/>
  <c r="BE637" i="8"/>
  <c r="BD632" i="8"/>
  <c r="BG673" i="8"/>
  <c r="BF648" i="8"/>
  <c r="BE633" i="8"/>
  <c r="BD628" i="8"/>
  <c r="BG669" i="8"/>
  <c r="BF644" i="8"/>
  <c r="BE629" i="8"/>
  <c r="BD624" i="8"/>
  <c r="BG665" i="8"/>
  <c r="BF640" i="8"/>
  <c r="BE625" i="8"/>
  <c r="BD620" i="8"/>
  <c r="BG661" i="8"/>
  <c r="BF636" i="8"/>
  <c r="BE621" i="8"/>
  <c r="BD616" i="8"/>
  <c r="BG657" i="8"/>
  <c r="BF632" i="8"/>
  <c r="BE617" i="8"/>
  <c r="BD612" i="8"/>
  <c r="BG653" i="8"/>
  <c r="BF628" i="8"/>
  <c r="BE613" i="8"/>
  <c r="BD608" i="8"/>
  <c r="BG649" i="8"/>
  <c r="BF624" i="8"/>
  <c r="BE609" i="8"/>
  <c r="BD604" i="8"/>
  <c r="BG645" i="8"/>
  <c r="BF620" i="8"/>
  <c r="BE605" i="8"/>
  <c r="BD600" i="8"/>
  <c r="BG641" i="8"/>
  <c r="BF616" i="8"/>
  <c r="BE601" i="8"/>
  <c r="BD596" i="8"/>
  <c r="BG637" i="8"/>
  <c r="BF612" i="8"/>
  <c r="BE597" i="8"/>
  <c r="BD592" i="8"/>
  <c r="BG633" i="8"/>
  <c r="BF608" i="8"/>
  <c r="BE593" i="8"/>
  <c r="BD588" i="8"/>
  <c r="BG629" i="8"/>
  <c r="BF604" i="8"/>
  <c r="BE589" i="8"/>
  <c r="BD584" i="8"/>
  <c r="BG625" i="8"/>
  <c r="BF600" i="8"/>
  <c r="BE585" i="8"/>
  <c r="BD580" i="8"/>
  <c r="BG621" i="8"/>
  <c r="BF596" i="8"/>
  <c r="BE581" i="8"/>
  <c r="BD576" i="8"/>
  <c r="BG617" i="8"/>
  <c r="BF592" i="8"/>
  <c r="BE577" i="8"/>
  <c r="BD572" i="8"/>
  <c r="BG613" i="8"/>
  <c r="BF588" i="8"/>
  <c r="BE573" i="8"/>
  <c r="BD568" i="8"/>
  <c r="BG609" i="8"/>
  <c r="BF584" i="8"/>
  <c r="BE569" i="8"/>
  <c r="BD564" i="8"/>
  <c r="BG605" i="8"/>
  <c r="BF580" i="8"/>
  <c r="BE565" i="8"/>
  <c r="BD560" i="8"/>
  <c r="BG601" i="8"/>
  <c r="BF576" i="8"/>
  <c r="BE561" i="8"/>
  <c r="BD556" i="8"/>
  <c r="BG597" i="8"/>
  <c r="BF572" i="8"/>
  <c r="BE557" i="8"/>
  <c r="BD552" i="8"/>
  <c r="BG593" i="8"/>
  <c r="BF568" i="8"/>
  <c r="BE553" i="8"/>
  <c r="BD548" i="8"/>
  <c r="BG589" i="8"/>
  <c r="BF564" i="8"/>
  <c r="BE549" i="8"/>
  <c r="BD544" i="8"/>
  <c r="BG585" i="8"/>
  <c r="BF560" i="8"/>
  <c r="BE545" i="8"/>
  <c r="BD540" i="8"/>
  <c r="BG581" i="8"/>
  <c r="BF556" i="8"/>
  <c r="BE541" i="8"/>
  <c r="BD536" i="8"/>
  <c r="BG577" i="8"/>
  <c r="BF552" i="8"/>
  <c r="BE537" i="8"/>
  <c r="BD532" i="8"/>
  <c r="BG573" i="8"/>
  <c r="BF548" i="8"/>
  <c r="BE533" i="8"/>
  <c r="BD528" i="8"/>
  <c r="BG569" i="8"/>
  <c r="BF544" i="8"/>
  <c r="BE529" i="8"/>
  <c r="BD524" i="8"/>
  <c r="BG565" i="8"/>
  <c r="BF540" i="8"/>
  <c r="BE525" i="8"/>
  <c r="BD520" i="8"/>
  <c r="BG561" i="8"/>
  <c r="BF536" i="8"/>
  <c r="BE521" i="8"/>
  <c r="BD516" i="8"/>
  <c r="BG557" i="8"/>
  <c r="BF532" i="8"/>
  <c r="BE517" i="8"/>
  <c r="BD512" i="8"/>
  <c r="BG553" i="8"/>
  <c r="BF528" i="8"/>
  <c r="BE513" i="8"/>
  <c r="BD508" i="8"/>
  <c r="BG549" i="8"/>
  <c r="BF524" i="8"/>
  <c r="BE509" i="8"/>
  <c r="BD504" i="8"/>
  <c r="BG545" i="8"/>
  <c r="BF520" i="8"/>
  <c r="BE505" i="8"/>
  <c r="BD500" i="8"/>
  <c r="BG541" i="8"/>
  <c r="BF516" i="8"/>
  <c r="BE501" i="8"/>
  <c r="BD496" i="8"/>
  <c r="BG537" i="8"/>
  <c r="BF512" i="8"/>
  <c r="BE497" i="8"/>
  <c r="BD492" i="8"/>
  <c r="BG533" i="8"/>
  <c r="BF508" i="8"/>
  <c r="BE493" i="8"/>
  <c r="BD488" i="8"/>
  <c r="BG529" i="8"/>
  <c r="BF504" i="8"/>
  <c r="BE489" i="8"/>
  <c r="BD484" i="8"/>
  <c r="BG525" i="8"/>
  <c r="BF500" i="8"/>
  <c r="BE485" i="8"/>
  <c r="BD480" i="8"/>
  <c r="BG521" i="8"/>
  <c r="BF496" i="8"/>
  <c r="BE481" i="8"/>
  <c r="BD476" i="8"/>
  <c r="BG517" i="8"/>
  <c r="BF492" i="8"/>
  <c r="BE477" i="8"/>
  <c r="BD472" i="8"/>
  <c r="BG513" i="8"/>
  <c r="BF488" i="8"/>
  <c r="BE473" i="8"/>
  <c r="BD468" i="8"/>
  <c r="BG509" i="8"/>
  <c r="BF484" i="8"/>
  <c r="BE469" i="8"/>
  <c r="BD464" i="8"/>
  <c r="BG505" i="8"/>
  <c r="BF480" i="8"/>
  <c r="BE465" i="8"/>
  <c r="BD460" i="8"/>
  <c r="BG501" i="8"/>
  <c r="BF476" i="8"/>
  <c r="BE461" i="8"/>
  <c r="BD456" i="8"/>
  <c r="BG497" i="8"/>
  <c r="BF472" i="8"/>
  <c r="BE457" i="8"/>
  <c r="BD452" i="8"/>
  <c r="BG493" i="8"/>
  <c r="BF468" i="8"/>
  <c r="BE453" i="8"/>
  <c r="BD448" i="8"/>
  <c r="BG489" i="8"/>
  <c r="BF464" i="8"/>
  <c r="BE449" i="8"/>
  <c r="BD444" i="8"/>
  <c r="BG485" i="8"/>
  <c r="BF460" i="8"/>
  <c r="BE445" i="8"/>
  <c r="BD440" i="8"/>
  <c r="BG481" i="8"/>
  <c r="BF456" i="8"/>
  <c r="BE441" i="8"/>
  <c r="BD436" i="8"/>
  <c r="BG477" i="8"/>
  <c r="BF452" i="8"/>
  <c r="BE437" i="8"/>
  <c r="BD432" i="8"/>
  <c r="BG473" i="8"/>
  <c r="BF448" i="8"/>
  <c r="BE433" i="8"/>
  <c r="BD428" i="8"/>
  <c r="BG469" i="8"/>
  <c r="BF444" i="8"/>
  <c r="BE429" i="8"/>
  <c r="BD424" i="8"/>
  <c r="BG465" i="8"/>
  <c r="BF440" i="8"/>
  <c r="BE425" i="8"/>
  <c r="BD420" i="8"/>
  <c r="BG461" i="8"/>
  <c r="BF436" i="8"/>
  <c r="BE421" i="8"/>
  <c r="BD416" i="8"/>
  <c r="BG457" i="8"/>
  <c r="BF432" i="8"/>
  <c r="BE417" i="8"/>
  <c r="BD412" i="8"/>
  <c r="BG453" i="8"/>
  <c r="BF428" i="8"/>
  <c r="BE413" i="8"/>
  <c r="BD408" i="8"/>
  <c r="BG449" i="8"/>
  <c r="BF424" i="8"/>
  <c r="BE409" i="8"/>
  <c r="BD404" i="8"/>
  <c r="BG445" i="8"/>
  <c r="BF420" i="8"/>
  <c r="BE405" i="8"/>
  <c r="BD400" i="8"/>
  <c r="BG441" i="8"/>
  <c r="BF416" i="8"/>
  <c r="BE401" i="8"/>
  <c r="BD396" i="8"/>
  <c r="BG437" i="8"/>
  <c r="BF412" i="8"/>
  <c r="BE397" i="8"/>
  <c r="BD392" i="8"/>
  <c r="BG433" i="8"/>
  <c r="BF408" i="8"/>
  <c r="BE393" i="8"/>
  <c r="BD388" i="8"/>
  <c r="BG429" i="8"/>
  <c r="BF404" i="8"/>
  <c r="BE389" i="8"/>
  <c r="BD384" i="8"/>
  <c r="BG425" i="8"/>
  <c r="BF400" i="8"/>
  <c r="BE385" i="8"/>
  <c r="BD380" i="8"/>
  <c r="BG421" i="8"/>
  <c r="BF396" i="8"/>
  <c r="BE381" i="8"/>
  <c r="BD376" i="8"/>
  <c r="BG417" i="8"/>
  <c r="BF392" i="8"/>
  <c r="BE377" i="8"/>
  <c r="BD372" i="8"/>
  <c r="BG413" i="8"/>
  <c r="BF388" i="8"/>
  <c r="BE373" i="8"/>
  <c r="BD368" i="8"/>
  <c r="BG409" i="8"/>
  <c r="BF384" i="8"/>
  <c r="BE369" i="8"/>
  <c r="BD364" i="8"/>
  <c r="BG405" i="8"/>
  <c r="BF380" i="8"/>
  <c r="BE365" i="8"/>
  <c r="BD360" i="8"/>
  <c r="BG401" i="8"/>
  <c r="BF376" i="8"/>
  <c r="BE361" i="8"/>
  <c r="BD356" i="8"/>
  <c r="BG397" i="8"/>
  <c r="BF372" i="8"/>
  <c r="BE357" i="8"/>
  <c r="BD352" i="8"/>
  <c r="BG393" i="8"/>
  <c r="BF368" i="8"/>
  <c r="BE353" i="8"/>
  <c r="BD348" i="8"/>
  <c r="BG389" i="8"/>
  <c r="BF364" i="8"/>
  <c r="BE349" i="8"/>
  <c r="BD344" i="8"/>
  <c r="BG385" i="8"/>
  <c r="BF360" i="8"/>
  <c r="BE345" i="8"/>
  <c r="BD340" i="8"/>
  <c r="BG381" i="8"/>
  <c r="BF356" i="8"/>
  <c r="BE341" i="8"/>
  <c r="BD336" i="8"/>
  <c r="BG377" i="8"/>
  <c r="BF352" i="8"/>
  <c r="BE337" i="8"/>
  <c r="BD332" i="8"/>
  <c r="BG373" i="8"/>
  <c r="BF348" i="8"/>
  <c r="BE333" i="8"/>
  <c r="BD328" i="8"/>
  <c r="BG369" i="8"/>
  <c r="BF344" i="8"/>
  <c r="BE329" i="8"/>
  <c r="BD324" i="8"/>
  <c r="BG365" i="8"/>
  <c r="BF340" i="8"/>
  <c r="BE325" i="8"/>
  <c r="BD320" i="8"/>
  <c r="BG361" i="8"/>
  <c r="BF336" i="8"/>
  <c r="BE321" i="8"/>
  <c r="BD316" i="8"/>
  <c r="BG357" i="8"/>
  <c r="BF332" i="8"/>
  <c r="BE317" i="8"/>
  <c r="BD312" i="8"/>
  <c r="BG353" i="8"/>
  <c r="BF328" i="8"/>
  <c r="BE313" i="8"/>
  <c r="BD308" i="8"/>
  <c r="BG349" i="8"/>
  <c r="BF324" i="8"/>
  <c r="BE309" i="8"/>
  <c r="BD304" i="8"/>
  <c r="BG345" i="8"/>
  <c r="BF320" i="8"/>
  <c r="BE305" i="8"/>
  <c r="BD300" i="8"/>
  <c r="BG341" i="8"/>
  <c r="BF316" i="8"/>
  <c r="BE301" i="8"/>
  <c r="BD296" i="8"/>
  <c r="BG337" i="8"/>
  <c r="BF312" i="8"/>
  <c r="BE297" i="8"/>
  <c r="BD292" i="8"/>
  <c r="BG333" i="8"/>
  <c r="BF308" i="8"/>
  <c r="BE293" i="8"/>
  <c r="BD288" i="8"/>
  <c r="BG329" i="8"/>
  <c r="BF304" i="8"/>
  <c r="BE289" i="8"/>
  <c r="BD284" i="8"/>
  <c r="BG325" i="8"/>
  <c r="BF300" i="8"/>
  <c r="BE285" i="8"/>
  <c r="BD280" i="8"/>
  <c r="BG321" i="8"/>
  <c r="BF296" i="8"/>
  <c r="BE281" i="8"/>
  <c r="BD276" i="8"/>
  <c r="BG317" i="8"/>
  <c r="BF292" i="8"/>
  <c r="BE277" i="8"/>
  <c r="BD272" i="8"/>
  <c r="BG313" i="8"/>
  <c r="BF288" i="8"/>
  <c r="BE273" i="8"/>
  <c r="BD268" i="8"/>
  <c r="BG309" i="8"/>
  <c r="BF284" i="8"/>
  <c r="BE269" i="8"/>
  <c r="BD264" i="8"/>
  <c r="BG305" i="8"/>
  <c r="BF280" i="8"/>
  <c r="BE265" i="8"/>
  <c r="BD260" i="8"/>
  <c r="BG301" i="8"/>
  <c r="BF276" i="8"/>
  <c r="BE261" i="8"/>
  <c r="BD256" i="8"/>
  <c r="BG297" i="8"/>
  <c r="BF272" i="8"/>
  <c r="BE257" i="8"/>
  <c r="BD252" i="8"/>
  <c r="BG293" i="8"/>
  <c r="BF268" i="8"/>
  <c r="BE253" i="8"/>
  <c r="BD248" i="8"/>
  <c r="BG289" i="8"/>
  <c r="BF264" i="8"/>
  <c r="BE249" i="8"/>
  <c r="BD244" i="8"/>
  <c r="BG285" i="8"/>
  <c r="BF260" i="8"/>
  <c r="BE245" i="8"/>
  <c r="BD240" i="8"/>
  <c r="BG281" i="8"/>
  <c r="BF256" i="8"/>
  <c r="BE241" i="8"/>
  <c r="BD236" i="8"/>
  <c r="BG277" i="8"/>
  <c r="BF252" i="8"/>
  <c r="BE237" i="8"/>
  <c r="BD232" i="8"/>
  <c r="BG273" i="8"/>
  <c r="BF248" i="8"/>
  <c r="BE233" i="8"/>
  <c r="BD228" i="8"/>
  <c r="BG269" i="8"/>
  <c r="BF244" i="8"/>
  <c r="BE229" i="8"/>
  <c r="BD224" i="8"/>
  <c r="BG265" i="8"/>
  <c r="BF240" i="8"/>
  <c r="BE225" i="8"/>
  <c r="BD220" i="8"/>
  <c r="BG261" i="8"/>
  <c r="BF236" i="8"/>
  <c r="BE221" i="8"/>
  <c r="BD216" i="8"/>
  <c r="BG257" i="8"/>
  <c r="BF232" i="8"/>
  <c r="BE217" i="8"/>
  <c r="BD212" i="8"/>
  <c r="BG253" i="8"/>
  <c r="BF228" i="8"/>
  <c r="BE213" i="8"/>
  <c r="BD208" i="8"/>
  <c r="BG249" i="8"/>
  <c r="BF224" i="8"/>
  <c r="BE209" i="8"/>
  <c r="BD204" i="8"/>
  <c r="BG245" i="8"/>
  <c r="BF220" i="8"/>
  <c r="BE205" i="8"/>
  <c r="BD200" i="8"/>
  <c r="BG241" i="8"/>
  <c r="BF216" i="8"/>
  <c r="BE201" i="8"/>
  <c r="BD196" i="8"/>
  <c r="BG237" i="8"/>
  <c r="BF212" i="8"/>
  <c r="BE197" i="8"/>
  <c r="BD192" i="8"/>
  <c r="BG233" i="8"/>
  <c r="BF208" i="8"/>
  <c r="BE193" i="8"/>
  <c r="BD188" i="8"/>
  <c r="BG229" i="8"/>
  <c r="BF204" i="8"/>
  <c r="BE189" i="8"/>
  <c r="BD184" i="8"/>
  <c r="BG225" i="8"/>
  <c r="BF200" i="8"/>
  <c r="BE185" i="8"/>
  <c r="BD180" i="8"/>
  <c r="BG221" i="8"/>
  <c r="BF196" i="8"/>
  <c r="BE181" i="8"/>
  <c r="BD176" i="8"/>
  <c r="BG217" i="8"/>
  <c r="BF192" i="8"/>
  <c r="BE177" i="8"/>
  <c r="BD172" i="8"/>
  <c r="BG213" i="8"/>
  <c r="BF188" i="8"/>
  <c r="BE173" i="8"/>
  <c r="BD168" i="8"/>
  <c r="BG209" i="8"/>
  <c r="BF184" i="8"/>
  <c r="BE169" i="8"/>
  <c r="BD164" i="8"/>
  <c r="BG205" i="8"/>
  <c r="BF180" i="8"/>
  <c r="BE165" i="8"/>
  <c r="BD160" i="8"/>
  <c r="BG201" i="8"/>
  <c r="BF176" i="8"/>
  <c r="BE161" i="8"/>
  <c r="BD156" i="8"/>
  <c r="BG197" i="8"/>
  <c r="BF172" i="8"/>
  <c r="BE157" i="8"/>
  <c r="BD152" i="8"/>
  <c r="BG193" i="8"/>
  <c r="BF168" i="8"/>
  <c r="BE153" i="8"/>
  <c r="BD148" i="8"/>
  <c r="BG189" i="8"/>
  <c r="BF164" i="8"/>
  <c r="BE149" i="8"/>
  <c r="BD144" i="8"/>
  <c r="BG185" i="8"/>
  <c r="BF160" i="8"/>
  <c r="BE145" i="8"/>
  <c r="BD140" i="8"/>
  <c r="BG181" i="8"/>
  <c r="BF156" i="8"/>
  <c r="BE141" i="8"/>
  <c r="BD136" i="8"/>
  <c r="BG177" i="8"/>
  <c r="BF152" i="8"/>
  <c r="BE137" i="8"/>
  <c r="BD132" i="8"/>
  <c r="BG173" i="8"/>
  <c r="BF148" i="8"/>
  <c r="BE133" i="8"/>
  <c r="BD128" i="8"/>
  <c r="BG169" i="8"/>
  <c r="BF144" i="8"/>
  <c r="BE129" i="8"/>
  <c r="BD124" i="8"/>
  <c r="BG165" i="8"/>
  <c r="BF140" i="8"/>
  <c r="BE125" i="8"/>
  <c r="BD120" i="8"/>
  <c r="BG161" i="8"/>
  <c r="BF136" i="8"/>
  <c r="BE121" i="8"/>
  <c r="BD116" i="8"/>
  <c r="BG157" i="8"/>
  <c r="BF132" i="8"/>
  <c r="BE117" i="8"/>
  <c r="BD112" i="8"/>
  <c r="BG153" i="8"/>
  <c r="BF128" i="8"/>
  <c r="BE113" i="8"/>
  <c r="BD108" i="8"/>
  <c r="BG149" i="8"/>
  <c r="BF124" i="8"/>
  <c r="BE109" i="8"/>
  <c r="BD104" i="8"/>
  <c r="BG145" i="8"/>
  <c r="BF120" i="8"/>
  <c r="BE105" i="8"/>
  <c r="BD100" i="8"/>
  <c r="BG141" i="8"/>
  <c r="BF116" i="8"/>
  <c r="BE101" i="8"/>
  <c r="BD96" i="8"/>
  <c r="BG137" i="8"/>
  <c r="BF112" i="8"/>
  <c r="BE97" i="8"/>
  <c r="BD92" i="8"/>
  <c r="BG133" i="8"/>
  <c r="BF108" i="8"/>
  <c r="BE93" i="8"/>
  <c r="BD88" i="8"/>
  <c r="BG129" i="8"/>
  <c r="BF104" i="8"/>
  <c r="BE89" i="8"/>
  <c r="BD84" i="8"/>
  <c r="BG125" i="8"/>
  <c r="BF100" i="8"/>
  <c r="BE85" i="8"/>
  <c r="BD80" i="8"/>
  <c r="BG121" i="8"/>
  <c r="BF96" i="8"/>
  <c r="BE81" i="8"/>
  <c r="BD76" i="8"/>
  <c r="BG117" i="8"/>
  <c r="BF92" i="8"/>
  <c r="BE77" i="8"/>
  <c r="BD72" i="8"/>
  <c r="BG113" i="8"/>
  <c r="BF88" i="8"/>
  <c r="BE73" i="8"/>
  <c r="BD68" i="8"/>
  <c r="BG109" i="8"/>
  <c r="BF84" i="8"/>
  <c r="BE69" i="8"/>
  <c r="BD64" i="8"/>
  <c r="BG105" i="8"/>
  <c r="BF80" i="8"/>
  <c r="BE65" i="8"/>
  <c r="BD60" i="8"/>
  <c r="BG101" i="8"/>
  <c r="BF76" i="8"/>
  <c r="BE61" i="8"/>
  <c r="BD56" i="8"/>
  <c r="BG97" i="8"/>
  <c r="BF72" i="8"/>
  <c r="BE57" i="8"/>
  <c r="BD52" i="8"/>
  <c r="BG93" i="8"/>
  <c r="BF68" i="8"/>
  <c r="BE53" i="8"/>
  <c r="BD48" i="8"/>
  <c r="BG89" i="8"/>
  <c r="BF64" i="8"/>
  <c r="BE49" i="8"/>
  <c r="BD44" i="8"/>
  <c r="BG85" i="8"/>
  <c r="BF60" i="8"/>
  <c r="BE45" i="8"/>
  <c r="BD40" i="8"/>
  <c r="BG81" i="8"/>
  <c r="BF56" i="8"/>
  <c r="BE41" i="8"/>
  <c r="BD36" i="8"/>
  <c r="BG77" i="8"/>
  <c r="BF52" i="8"/>
  <c r="BE37" i="8"/>
  <c r="BD32" i="8"/>
  <c r="BG73" i="8"/>
  <c r="BF48" i="8"/>
  <c r="BE33" i="8"/>
  <c r="BD28" i="8"/>
  <c r="BG51" i="8"/>
  <c r="BF26" i="8"/>
  <c r="BD10" i="8"/>
  <c r="BD11" i="8"/>
  <c r="BD7" i="8"/>
  <c r="BD8" i="8"/>
  <c r="BD9" i="8"/>
  <c r="BE11" i="8"/>
  <c r="BD6" i="8"/>
  <c r="G30" i="11"/>
  <c r="O30" i="11"/>
  <c r="F30" i="11"/>
  <c r="N30" i="11"/>
  <c r="P30" i="11"/>
  <c r="K30" i="11"/>
  <c r="I30" i="11"/>
  <c r="M30" i="11"/>
  <c r="H30" i="11"/>
  <c r="L30" i="11"/>
  <c r="B2522" i="8" l="1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B1932" i="8"/>
  <c r="BA1932" i="8"/>
  <c r="AZ1932" i="8"/>
  <c r="AY1932" i="8"/>
  <c r="AX1932" i="8"/>
  <c r="AW1932" i="8"/>
  <c r="AV1932" i="8"/>
  <c r="AU1932" i="8"/>
  <c r="AT1932" i="8"/>
  <c r="AS1932" i="8"/>
  <c r="AR1932" i="8"/>
  <c r="AQ1932" i="8"/>
  <c r="AP1932" i="8"/>
  <c r="AO1932" i="8"/>
  <c r="AN1932" i="8"/>
  <c r="AM1932" i="8"/>
  <c r="AL1932" i="8"/>
  <c r="AK1932" i="8"/>
  <c r="BB1931" i="8"/>
  <c r="BA1931" i="8"/>
  <c r="AZ1931" i="8"/>
  <c r="AY1931" i="8"/>
  <c r="AX1931" i="8"/>
  <c r="AW1931" i="8"/>
  <c r="AV1931" i="8"/>
  <c r="AU1931" i="8"/>
  <c r="AT1931" i="8"/>
  <c r="AS1931" i="8"/>
  <c r="AR1931" i="8"/>
  <c r="AQ1931" i="8"/>
  <c r="AP1931" i="8"/>
  <c r="AO1931" i="8"/>
  <c r="AN1931" i="8"/>
  <c r="AM1931" i="8"/>
  <c r="AL1931" i="8"/>
  <c r="AK1931" i="8"/>
  <c r="J2999" i="8"/>
  <c r="I2999" i="8"/>
  <c r="H2999" i="8"/>
  <c r="G2999" i="8"/>
  <c r="F2999" i="8"/>
  <c r="E2999" i="8"/>
  <c r="D2999" i="8"/>
  <c r="BX2999" i="8" s="1"/>
  <c r="C2999" i="8"/>
  <c r="J2998" i="8"/>
  <c r="I2998" i="8"/>
  <c r="H2998" i="8"/>
  <c r="G2998" i="8"/>
  <c r="F2998" i="8"/>
  <c r="E2998" i="8"/>
  <c r="D2998" i="8"/>
  <c r="BX2998" i="8" s="1"/>
  <c r="C2998" i="8"/>
  <c r="J2997" i="8"/>
  <c r="I2997" i="8"/>
  <c r="H2997" i="8"/>
  <c r="G2997" i="8"/>
  <c r="F2997" i="8"/>
  <c r="E2997" i="8"/>
  <c r="D2997" i="8"/>
  <c r="BX2997" i="8" s="1"/>
  <c r="C2997" i="8"/>
  <c r="J2996" i="8"/>
  <c r="I2996" i="8"/>
  <c r="H2996" i="8"/>
  <c r="G2996" i="8"/>
  <c r="F2996" i="8"/>
  <c r="E2996" i="8"/>
  <c r="D2996" i="8"/>
  <c r="BX2996" i="8" s="1"/>
  <c r="C2996" i="8"/>
  <c r="J2995" i="8"/>
  <c r="I2995" i="8"/>
  <c r="H2995" i="8"/>
  <c r="G2995" i="8"/>
  <c r="F2995" i="8"/>
  <c r="E2995" i="8"/>
  <c r="D2995" i="8"/>
  <c r="BX2995" i="8" s="1"/>
  <c r="C2995" i="8"/>
  <c r="J2994" i="8"/>
  <c r="I2994" i="8"/>
  <c r="H2994" i="8"/>
  <c r="G2994" i="8"/>
  <c r="F2994" i="8"/>
  <c r="E2994" i="8"/>
  <c r="D2994" i="8"/>
  <c r="BX2994" i="8" s="1"/>
  <c r="C2994" i="8"/>
  <c r="J2993" i="8"/>
  <c r="I2993" i="8"/>
  <c r="H2993" i="8"/>
  <c r="G2993" i="8"/>
  <c r="F2993" i="8"/>
  <c r="E2993" i="8"/>
  <c r="D2993" i="8"/>
  <c r="BX2993" i="8" s="1"/>
  <c r="C2993" i="8"/>
  <c r="J2992" i="8"/>
  <c r="I2992" i="8"/>
  <c r="H2992" i="8"/>
  <c r="G2992" i="8"/>
  <c r="F2992" i="8"/>
  <c r="E2992" i="8"/>
  <c r="D2992" i="8"/>
  <c r="BX2992" i="8" s="1"/>
  <c r="C2992" i="8"/>
  <c r="J2991" i="8"/>
  <c r="I2991" i="8"/>
  <c r="H2991" i="8"/>
  <c r="G2991" i="8"/>
  <c r="F2991" i="8"/>
  <c r="E2991" i="8"/>
  <c r="D2991" i="8"/>
  <c r="BX2991" i="8" s="1"/>
  <c r="C2991" i="8"/>
  <c r="J2990" i="8"/>
  <c r="I2990" i="8"/>
  <c r="H2990" i="8"/>
  <c r="G2990" i="8"/>
  <c r="F2990" i="8"/>
  <c r="E2990" i="8"/>
  <c r="D2990" i="8"/>
  <c r="BX2990" i="8" s="1"/>
  <c r="C2990" i="8"/>
  <c r="J2989" i="8"/>
  <c r="I2989" i="8"/>
  <c r="H2989" i="8"/>
  <c r="G2989" i="8"/>
  <c r="F2989" i="8"/>
  <c r="E2989" i="8"/>
  <c r="D2989" i="8"/>
  <c r="BX2989" i="8" s="1"/>
  <c r="C2989" i="8"/>
  <c r="J2988" i="8"/>
  <c r="I2988" i="8"/>
  <c r="H2988" i="8"/>
  <c r="G2988" i="8"/>
  <c r="F2988" i="8"/>
  <c r="E2988" i="8"/>
  <c r="D2988" i="8"/>
  <c r="BX2988" i="8" s="1"/>
  <c r="C2988" i="8"/>
  <c r="J2987" i="8"/>
  <c r="I2987" i="8"/>
  <c r="H2987" i="8"/>
  <c r="G2987" i="8"/>
  <c r="F2987" i="8"/>
  <c r="E2987" i="8"/>
  <c r="D2987" i="8"/>
  <c r="BX2987" i="8" s="1"/>
  <c r="C2987" i="8"/>
  <c r="J2986" i="8"/>
  <c r="I2986" i="8"/>
  <c r="H2986" i="8"/>
  <c r="G2986" i="8"/>
  <c r="F2986" i="8"/>
  <c r="E2986" i="8"/>
  <c r="D2986" i="8"/>
  <c r="BX2986" i="8" s="1"/>
  <c r="C2986" i="8"/>
  <c r="J2985" i="8"/>
  <c r="I2985" i="8"/>
  <c r="H2985" i="8"/>
  <c r="G2985" i="8"/>
  <c r="F2985" i="8"/>
  <c r="E2985" i="8"/>
  <c r="D2985" i="8"/>
  <c r="BX2985" i="8" s="1"/>
  <c r="C2985" i="8"/>
  <c r="J2984" i="8"/>
  <c r="I2984" i="8"/>
  <c r="H2984" i="8"/>
  <c r="G2984" i="8"/>
  <c r="F2984" i="8"/>
  <c r="E2984" i="8"/>
  <c r="D2984" i="8"/>
  <c r="BX2984" i="8" s="1"/>
  <c r="C2984" i="8"/>
  <c r="J2983" i="8"/>
  <c r="I2983" i="8"/>
  <c r="H2983" i="8"/>
  <c r="G2983" i="8"/>
  <c r="F2983" i="8"/>
  <c r="E2983" i="8"/>
  <c r="D2983" i="8"/>
  <c r="BX2983" i="8" s="1"/>
  <c r="C2983" i="8"/>
  <c r="J2982" i="8"/>
  <c r="I2982" i="8"/>
  <c r="H2982" i="8"/>
  <c r="G2982" i="8"/>
  <c r="F2982" i="8"/>
  <c r="E2982" i="8"/>
  <c r="D2982" i="8"/>
  <c r="BX2982" i="8" s="1"/>
  <c r="C2982" i="8"/>
  <c r="J2981" i="8"/>
  <c r="I2981" i="8"/>
  <c r="H2981" i="8"/>
  <c r="G2981" i="8"/>
  <c r="F2981" i="8"/>
  <c r="E2981" i="8"/>
  <c r="D2981" i="8"/>
  <c r="BX2981" i="8" s="1"/>
  <c r="C2981" i="8"/>
  <c r="J2980" i="8"/>
  <c r="I2980" i="8"/>
  <c r="H2980" i="8"/>
  <c r="G2980" i="8"/>
  <c r="F2980" i="8"/>
  <c r="E2980" i="8"/>
  <c r="D2980" i="8"/>
  <c r="BX2980" i="8" s="1"/>
  <c r="C2980" i="8"/>
  <c r="J2979" i="8"/>
  <c r="I2979" i="8"/>
  <c r="H2979" i="8"/>
  <c r="G2979" i="8"/>
  <c r="F2979" i="8"/>
  <c r="E2979" i="8"/>
  <c r="D2979" i="8"/>
  <c r="BX2979" i="8" s="1"/>
  <c r="C2979" i="8"/>
  <c r="J2978" i="8"/>
  <c r="I2978" i="8"/>
  <c r="H2978" i="8"/>
  <c r="G2978" i="8"/>
  <c r="F2978" i="8"/>
  <c r="E2978" i="8"/>
  <c r="D2978" i="8"/>
  <c r="BX2978" i="8" s="1"/>
  <c r="C2978" i="8"/>
  <c r="J2977" i="8"/>
  <c r="I2977" i="8"/>
  <c r="H2977" i="8"/>
  <c r="G2977" i="8"/>
  <c r="F2977" i="8"/>
  <c r="E2977" i="8"/>
  <c r="D2977" i="8"/>
  <c r="BX2977" i="8" s="1"/>
  <c r="C2977" i="8"/>
  <c r="J2976" i="8"/>
  <c r="I2976" i="8"/>
  <c r="H2976" i="8"/>
  <c r="G2976" i="8"/>
  <c r="F2976" i="8"/>
  <c r="E2976" i="8"/>
  <c r="D2976" i="8"/>
  <c r="BX2976" i="8" s="1"/>
  <c r="C2976" i="8"/>
  <c r="J2975" i="8"/>
  <c r="I2975" i="8"/>
  <c r="H2975" i="8"/>
  <c r="G2975" i="8"/>
  <c r="F2975" i="8"/>
  <c r="E2975" i="8"/>
  <c r="D2975" i="8"/>
  <c r="BX2975" i="8" s="1"/>
  <c r="C2975" i="8"/>
  <c r="J2974" i="8"/>
  <c r="I2974" i="8"/>
  <c r="H2974" i="8"/>
  <c r="G2974" i="8"/>
  <c r="F2974" i="8"/>
  <c r="E2974" i="8"/>
  <c r="D2974" i="8"/>
  <c r="BX2974" i="8" s="1"/>
  <c r="C2974" i="8"/>
  <c r="J2973" i="8"/>
  <c r="I2973" i="8"/>
  <c r="H2973" i="8"/>
  <c r="G2973" i="8"/>
  <c r="F2973" i="8"/>
  <c r="E2973" i="8"/>
  <c r="D2973" i="8"/>
  <c r="BX2973" i="8" s="1"/>
  <c r="C2973" i="8"/>
  <c r="J2972" i="8"/>
  <c r="I2972" i="8"/>
  <c r="H2972" i="8"/>
  <c r="G2972" i="8"/>
  <c r="F2972" i="8"/>
  <c r="E2972" i="8"/>
  <c r="D2972" i="8"/>
  <c r="BX2972" i="8" s="1"/>
  <c r="C2972" i="8"/>
  <c r="J2971" i="8"/>
  <c r="I2971" i="8"/>
  <c r="H2971" i="8"/>
  <c r="G2971" i="8"/>
  <c r="F2971" i="8"/>
  <c r="E2971" i="8"/>
  <c r="D2971" i="8"/>
  <c r="BX2971" i="8" s="1"/>
  <c r="C2971" i="8"/>
  <c r="J2970" i="8"/>
  <c r="I2970" i="8"/>
  <c r="H2970" i="8"/>
  <c r="G2970" i="8"/>
  <c r="F2970" i="8"/>
  <c r="E2970" i="8"/>
  <c r="D2970" i="8"/>
  <c r="BX2970" i="8" s="1"/>
  <c r="C2970" i="8"/>
  <c r="J2969" i="8"/>
  <c r="I2969" i="8"/>
  <c r="H2969" i="8"/>
  <c r="G2969" i="8"/>
  <c r="F2969" i="8"/>
  <c r="E2969" i="8"/>
  <c r="D2969" i="8"/>
  <c r="BX2969" i="8" s="1"/>
  <c r="C2969" i="8"/>
  <c r="J2968" i="8"/>
  <c r="I2968" i="8"/>
  <c r="H2968" i="8"/>
  <c r="G2968" i="8"/>
  <c r="F2968" i="8"/>
  <c r="E2968" i="8"/>
  <c r="D2968" i="8"/>
  <c r="BX2968" i="8" s="1"/>
  <c r="C2968" i="8"/>
  <c r="J2967" i="8"/>
  <c r="I2967" i="8"/>
  <c r="H2967" i="8"/>
  <c r="G2967" i="8"/>
  <c r="F2967" i="8"/>
  <c r="E2967" i="8"/>
  <c r="D2967" i="8"/>
  <c r="BX2967" i="8" s="1"/>
  <c r="C2967" i="8"/>
  <c r="J2966" i="8"/>
  <c r="I2966" i="8"/>
  <c r="H2966" i="8"/>
  <c r="G2966" i="8"/>
  <c r="F2966" i="8"/>
  <c r="E2966" i="8"/>
  <c r="D2966" i="8"/>
  <c r="BX2966" i="8" s="1"/>
  <c r="C2966" i="8"/>
  <c r="J2965" i="8"/>
  <c r="I2965" i="8"/>
  <c r="H2965" i="8"/>
  <c r="G2965" i="8"/>
  <c r="F2965" i="8"/>
  <c r="E2965" i="8"/>
  <c r="D2965" i="8"/>
  <c r="BX2965" i="8" s="1"/>
  <c r="C2965" i="8"/>
  <c r="J2964" i="8"/>
  <c r="I2964" i="8"/>
  <c r="H2964" i="8"/>
  <c r="G2964" i="8"/>
  <c r="F2964" i="8"/>
  <c r="E2964" i="8"/>
  <c r="D2964" i="8"/>
  <c r="BX2964" i="8" s="1"/>
  <c r="C2964" i="8"/>
  <c r="J2963" i="8"/>
  <c r="I2963" i="8"/>
  <c r="H2963" i="8"/>
  <c r="G2963" i="8"/>
  <c r="F2963" i="8"/>
  <c r="E2963" i="8"/>
  <c r="D2963" i="8"/>
  <c r="BX2963" i="8" s="1"/>
  <c r="C2963" i="8"/>
  <c r="J2962" i="8"/>
  <c r="I2962" i="8"/>
  <c r="H2962" i="8"/>
  <c r="G2962" i="8"/>
  <c r="F2962" i="8"/>
  <c r="E2962" i="8"/>
  <c r="D2962" i="8"/>
  <c r="C2962" i="8"/>
  <c r="J2961" i="8"/>
  <c r="I2961" i="8"/>
  <c r="H2961" i="8"/>
  <c r="G2961" i="8"/>
  <c r="F2961" i="8"/>
  <c r="E2961" i="8"/>
  <c r="D2961" i="8"/>
  <c r="C2961" i="8"/>
  <c r="J2960" i="8"/>
  <c r="I2960" i="8"/>
  <c r="H2960" i="8"/>
  <c r="G2960" i="8"/>
  <c r="F2960" i="8"/>
  <c r="E2960" i="8"/>
  <c r="D2960" i="8"/>
  <c r="C2960" i="8"/>
  <c r="J2959" i="8"/>
  <c r="I2959" i="8"/>
  <c r="H2959" i="8"/>
  <c r="G2959" i="8"/>
  <c r="F2959" i="8"/>
  <c r="E2959" i="8"/>
  <c r="D2959" i="8"/>
  <c r="C2959" i="8"/>
  <c r="J2958" i="8"/>
  <c r="I2958" i="8"/>
  <c r="H2958" i="8"/>
  <c r="G2958" i="8"/>
  <c r="F2958" i="8"/>
  <c r="E2958" i="8"/>
  <c r="D2958" i="8"/>
  <c r="C2958" i="8"/>
  <c r="J2957" i="8"/>
  <c r="I2957" i="8"/>
  <c r="H2957" i="8"/>
  <c r="G2957" i="8"/>
  <c r="F2957" i="8"/>
  <c r="E2957" i="8"/>
  <c r="D2957" i="8"/>
  <c r="C2957" i="8"/>
  <c r="J2956" i="8"/>
  <c r="I2956" i="8"/>
  <c r="H2956" i="8"/>
  <c r="G2956" i="8"/>
  <c r="F2956" i="8"/>
  <c r="E2956" i="8"/>
  <c r="D2956" i="8"/>
  <c r="C2956" i="8"/>
  <c r="J2955" i="8"/>
  <c r="I2955" i="8"/>
  <c r="H2955" i="8"/>
  <c r="G2955" i="8"/>
  <c r="F2955" i="8"/>
  <c r="E2955" i="8"/>
  <c r="D2955" i="8"/>
  <c r="C2955" i="8"/>
  <c r="J2954" i="8"/>
  <c r="I2954" i="8"/>
  <c r="H2954" i="8"/>
  <c r="G2954" i="8"/>
  <c r="F2954" i="8"/>
  <c r="E2954" i="8"/>
  <c r="D2954" i="8"/>
  <c r="C2954" i="8"/>
  <c r="J2953" i="8"/>
  <c r="I2953" i="8"/>
  <c r="H2953" i="8"/>
  <c r="G2953" i="8"/>
  <c r="F2953" i="8"/>
  <c r="E2953" i="8"/>
  <c r="D2953" i="8"/>
  <c r="C2953" i="8"/>
  <c r="J2952" i="8"/>
  <c r="I2952" i="8"/>
  <c r="H2952" i="8"/>
  <c r="G2952" i="8"/>
  <c r="F2952" i="8"/>
  <c r="E2952" i="8"/>
  <c r="D2952" i="8"/>
  <c r="C2952" i="8"/>
  <c r="J2951" i="8"/>
  <c r="I2951" i="8"/>
  <c r="H2951" i="8"/>
  <c r="G2951" i="8"/>
  <c r="F2951" i="8"/>
  <c r="E2951" i="8"/>
  <c r="D2951" i="8"/>
  <c r="C2951" i="8"/>
  <c r="J2950" i="8"/>
  <c r="I2950" i="8"/>
  <c r="H2950" i="8"/>
  <c r="G2950" i="8"/>
  <c r="F2950" i="8"/>
  <c r="E2950" i="8"/>
  <c r="D2950" i="8"/>
  <c r="C2950" i="8"/>
  <c r="J2949" i="8"/>
  <c r="I2949" i="8"/>
  <c r="H2949" i="8"/>
  <c r="G2949" i="8"/>
  <c r="F2949" i="8"/>
  <c r="E2949" i="8"/>
  <c r="D2949" i="8"/>
  <c r="C2949" i="8"/>
  <c r="J2948" i="8"/>
  <c r="I2948" i="8"/>
  <c r="H2948" i="8"/>
  <c r="G2948" i="8"/>
  <c r="F2948" i="8"/>
  <c r="E2948" i="8"/>
  <c r="D2948" i="8"/>
  <c r="C2948" i="8"/>
  <c r="J2947" i="8"/>
  <c r="I2947" i="8"/>
  <c r="H2947" i="8"/>
  <c r="G2947" i="8"/>
  <c r="F2947" i="8"/>
  <c r="E2947" i="8"/>
  <c r="D2947" i="8"/>
  <c r="C2947" i="8"/>
  <c r="J2946" i="8"/>
  <c r="I2946" i="8"/>
  <c r="H2946" i="8"/>
  <c r="G2946" i="8"/>
  <c r="F2946" i="8"/>
  <c r="E2946" i="8"/>
  <c r="D2946" i="8"/>
  <c r="C2946" i="8"/>
  <c r="J2945" i="8"/>
  <c r="I2945" i="8"/>
  <c r="H2945" i="8"/>
  <c r="G2945" i="8"/>
  <c r="F2945" i="8"/>
  <c r="E2945" i="8"/>
  <c r="D2945" i="8"/>
  <c r="C2945" i="8"/>
  <c r="J2944" i="8"/>
  <c r="I2944" i="8"/>
  <c r="H2944" i="8"/>
  <c r="G2944" i="8"/>
  <c r="F2944" i="8"/>
  <c r="E2944" i="8"/>
  <c r="D2944" i="8"/>
  <c r="C2944" i="8"/>
  <c r="J2943" i="8"/>
  <c r="I2943" i="8"/>
  <c r="H2943" i="8"/>
  <c r="G2943" i="8"/>
  <c r="F2943" i="8"/>
  <c r="E2943" i="8"/>
  <c r="D2943" i="8"/>
  <c r="C2943" i="8"/>
  <c r="J2942" i="8"/>
  <c r="I2942" i="8"/>
  <c r="H2942" i="8"/>
  <c r="G2942" i="8"/>
  <c r="F2942" i="8"/>
  <c r="E2942" i="8"/>
  <c r="D2942" i="8"/>
  <c r="C2942" i="8"/>
  <c r="J2941" i="8"/>
  <c r="I2941" i="8"/>
  <c r="H2941" i="8"/>
  <c r="G2941" i="8"/>
  <c r="F2941" i="8"/>
  <c r="E2941" i="8"/>
  <c r="D2941" i="8"/>
  <c r="C2941" i="8"/>
  <c r="J2940" i="8"/>
  <c r="I2940" i="8"/>
  <c r="H2940" i="8"/>
  <c r="G2940" i="8"/>
  <c r="F2940" i="8"/>
  <c r="E2940" i="8"/>
  <c r="D2940" i="8"/>
  <c r="C2940" i="8"/>
  <c r="J2939" i="8"/>
  <c r="I2939" i="8"/>
  <c r="H2939" i="8"/>
  <c r="G2939" i="8"/>
  <c r="F2939" i="8"/>
  <c r="E2939" i="8"/>
  <c r="D2939" i="8"/>
  <c r="C2939" i="8"/>
  <c r="J2938" i="8"/>
  <c r="I2938" i="8"/>
  <c r="H2938" i="8"/>
  <c r="G2938" i="8"/>
  <c r="F2938" i="8"/>
  <c r="E2938" i="8"/>
  <c r="D2938" i="8"/>
  <c r="C2938" i="8"/>
  <c r="J2937" i="8"/>
  <c r="I2937" i="8"/>
  <c r="H2937" i="8"/>
  <c r="G2937" i="8"/>
  <c r="F2937" i="8"/>
  <c r="E2937" i="8"/>
  <c r="D2937" i="8"/>
  <c r="C2937" i="8"/>
  <c r="J2936" i="8"/>
  <c r="I2936" i="8"/>
  <c r="H2936" i="8"/>
  <c r="G2936" i="8"/>
  <c r="F2936" i="8"/>
  <c r="E2936" i="8"/>
  <c r="D2936" i="8"/>
  <c r="C2936" i="8"/>
  <c r="J2935" i="8"/>
  <c r="I2935" i="8"/>
  <c r="H2935" i="8"/>
  <c r="G2935" i="8"/>
  <c r="F2935" i="8"/>
  <c r="E2935" i="8"/>
  <c r="D2935" i="8"/>
  <c r="C2935" i="8"/>
  <c r="J2934" i="8"/>
  <c r="I2934" i="8"/>
  <c r="H2934" i="8"/>
  <c r="G2934" i="8"/>
  <c r="F2934" i="8"/>
  <c r="E2934" i="8"/>
  <c r="D2934" i="8"/>
  <c r="C2934" i="8"/>
  <c r="J2933" i="8"/>
  <c r="I2933" i="8"/>
  <c r="H2933" i="8"/>
  <c r="G2933" i="8"/>
  <c r="F2933" i="8"/>
  <c r="E2933" i="8"/>
  <c r="D2933" i="8"/>
  <c r="C2933" i="8"/>
  <c r="J2932" i="8"/>
  <c r="I2932" i="8"/>
  <c r="H2932" i="8"/>
  <c r="G2932" i="8"/>
  <c r="F2932" i="8"/>
  <c r="E2932" i="8"/>
  <c r="D2932" i="8"/>
  <c r="C2932" i="8"/>
  <c r="J2931" i="8"/>
  <c r="I2931" i="8"/>
  <c r="H2931" i="8"/>
  <c r="G2931" i="8"/>
  <c r="F2931" i="8"/>
  <c r="E2931" i="8"/>
  <c r="D2931" i="8"/>
  <c r="C2931" i="8"/>
  <c r="J2930" i="8"/>
  <c r="I2930" i="8"/>
  <c r="H2930" i="8"/>
  <c r="G2930" i="8"/>
  <c r="F2930" i="8"/>
  <c r="E2930" i="8"/>
  <c r="D2930" i="8"/>
  <c r="C2930" i="8"/>
  <c r="J2929" i="8"/>
  <c r="I2929" i="8"/>
  <c r="H2929" i="8"/>
  <c r="G2929" i="8"/>
  <c r="F2929" i="8"/>
  <c r="E2929" i="8"/>
  <c r="D2929" i="8"/>
  <c r="C2929" i="8"/>
  <c r="J2928" i="8"/>
  <c r="I2928" i="8"/>
  <c r="H2928" i="8"/>
  <c r="G2928" i="8"/>
  <c r="F2928" i="8"/>
  <c r="E2928" i="8"/>
  <c r="D2928" i="8"/>
  <c r="C2928" i="8"/>
  <c r="J2927" i="8"/>
  <c r="I2927" i="8"/>
  <c r="H2927" i="8"/>
  <c r="G2927" i="8"/>
  <c r="F2927" i="8"/>
  <c r="E2927" i="8"/>
  <c r="D2927" i="8"/>
  <c r="C2927" i="8"/>
  <c r="J2926" i="8"/>
  <c r="I2926" i="8"/>
  <c r="H2926" i="8"/>
  <c r="G2926" i="8"/>
  <c r="F2926" i="8"/>
  <c r="E2926" i="8"/>
  <c r="D2926" i="8"/>
  <c r="C2926" i="8"/>
  <c r="J2925" i="8"/>
  <c r="I2925" i="8"/>
  <c r="H2925" i="8"/>
  <c r="G2925" i="8"/>
  <c r="F2925" i="8"/>
  <c r="E2925" i="8"/>
  <c r="D2925" i="8"/>
  <c r="C2925" i="8"/>
  <c r="J2924" i="8"/>
  <c r="I2924" i="8"/>
  <c r="H2924" i="8"/>
  <c r="G2924" i="8"/>
  <c r="F2924" i="8"/>
  <c r="E2924" i="8"/>
  <c r="D2924" i="8"/>
  <c r="C2924" i="8"/>
  <c r="J2923" i="8"/>
  <c r="I2923" i="8"/>
  <c r="H2923" i="8"/>
  <c r="G2923" i="8"/>
  <c r="F2923" i="8"/>
  <c r="E2923" i="8"/>
  <c r="D2923" i="8"/>
  <c r="C2923" i="8"/>
  <c r="J2922" i="8"/>
  <c r="I2922" i="8"/>
  <c r="H2922" i="8"/>
  <c r="G2922" i="8"/>
  <c r="F2922" i="8"/>
  <c r="E2922" i="8"/>
  <c r="D2922" i="8"/>
  <c r="C2922" i="8"/>
  <c r="J2921" i="8"/>
  <c r="I2921" i="8"/>
  <c r="H2921" i="8"/>
  <c r="G2921" i="8"/>
  <c r="F2921" i="8"/>
  <c r="E2921" i="8"/>
  <c r="D2921" i="8"/>
  <c r="C2921" i="8"/>
  <c r="J2920" i="8"/>
  <c r="I2920" i="8"/>
  <c r="H2920" i="8"/>
  <c r="G2920" i="8"/>
  <c r="F2920" i="8"/>
  <c r="E2920" i="8"/>
  <c r="D2920" i="8"/>
  <c r="C2920" i="8"/>
  <c r="J2919" i="8"/>
  <c r="I2919" i="8"/>
  <c r="H2919" i="8"/>
  <c r="G2919" i="8"/>
  <c r="F2919" i="8"/>
  <c r="E2919" i="8"/>
  <c r="D2919" i="8"/>
  <c r="C2919" i="8"/>
  <c r="J2918" i="8"/>
  <c r="I2918" i="8"/>
  <c r="H2918" i="8"/>
  <c r="G2918" i="8"/>
  <c r="F2918" i="8"/>
  <c r="E2918" i="8"/>
  <c r="D2918" i="8"/>
  <c r="C2918" i="8"/>
  <c r="J2917" i="8"/>
  <c r="I2917" i="8"/>
  <c r="H2917" i="8"/>
  <c r="G2917" i="8"/>
  <c r="F2917" i="8"/>
  <c r="E2917" i="8"/>
  <c r="D2917" i="8"/>
  <c r="C2917" i="8"/>
  <c r="J2916" i="8"/>
  <c r="I2916" i="8"/>
  <c r="H2916" i="8"/>
  <c r="G2916" i="8"/>
  <c r="F2916" i="8"/>
  <c r="E2916" i="8"/>
  <c r="D2916" i="8"/>
  <c r="C2916" i="8"/>
  <c r="J2915" i="8"/>
  <c r="I2915" i="8"/>
  <c r="H2915" i="8"/>
  <c r="G2915" i="8"/>
  <c r="F2915" i="8"/>
  <c r="E2915" i="8"/>
  <c r="D2915" i="8"/>
  <c r="C2915" i="8"/>
  <c r="J2914" i="8"/>
  <c r="I2914" i="8"/>
  <c r="H2914" i="8"/>
  <c r="G2914" i="8"/>
  <c r="F2914" i="8"/>
  <c r="E2914" i="8"/>
  <c r="D2914" i="8"/>
  <c r="C2914" i="8"/>
  <c r="J2913" i="8"/>
  <c r="I2913" i="8"/>
  <c r="H2913" i="8"/>
  <c r="G2913" i="8"/>
  <c r="F2913" i="8"/>
  <c r="E2913" i="8"/>
  <c r="D2913" i="8"/>
  <c r="C2913" i="8"/>
  <c r="J2912" i="8"/>
  <c r="I2912" i="8"/>
  <c r="H2912" i="8"/>
  <c r="G2912" i="8"/>
  <c r="F2912" i="8"/>
  <c r="E2912" i="8"/>
  <c r="D2912" i="8"/>
  <c r="C2912" i="8"/>
  <c r="J2911" i="8"/>
  <c r="I2911" i="8"/>
  <c r="H2911" i="8"/>
  <c r="G2911" i="8"/>
  <c r="F2911" i="8"/>
  <c r="E2911" i="8"/>
  <c r="D2911" i="8"/>
  <c r="C2911" i="8"/>
  <c r="J2910" i="8"/>
  <c r="I2910" i="8"/>
  <c r="H2910" i="8"/>
  <c r="G2910" i="8"/>
  <c r="F2910" i="8"/>
  <c r="E2910" i="8"/>
  <c r="D2910" i="8"/>
  <c r="C2910" i="8"/>
  <c r="J2909" i="8"/>
  <c r="I2909" i="8"/>
  <c r="H2909" i="8"/>
  <c r="G2909" i="8"/>
  <c r="F2909" i="8"/>
  <c r="E2909" i="8"/>
  <c r="D2909" i="8"/>
  <c r="C2909" i="8"/>
  <c r="J2908" i="8"/>
  <c r="I2908" i="8"/>
  <c r="H2908" i="8"/>
  <c r="G2908" i="8"/>
  <c r="F2908" i="8"/>
  <c r="E2908" i="8"/>
  <c r="D2908" i="8"/>
  <c r="C2908" i="8"/>
  <c r="J2907" i="8"/>
  <c r="I2907" i="8"/>
  <c r="H2907" i="8"/>
  <c r="G2907" i="8"/>
  <c r="F2907" i="8"/>
  <c r="E2907" i="8"/>
  <c r="D2907" i="8"/>
  <c r="C2907" i="8"/>
  <c r="J2906" i="8"/>
  <c r="I2906" i="8"/>
  <c r="H2906" i="8"/>
  <c r="G2906" i="8"/>
  <c r="F2906" i="8"/>
  <c r="E2906" i="8"/>
  <c r="D2906" i="8"/>
  <c r="C2906" i="8"/>
  <c r="J2905" i="8"/>
  <c r="I2905" i="8"/>
  <c r="H2905" i="8"/>
  <c r="G2905" i="8"/>
  <c r="F2905" i="8"/>
  <c r="E2905" i="8"/>
  <c r="D2905" i="8"/>
  <c r="C2905" i="8"/>
  <c r="J2904" i="8"/>
  <c r="I2904" i="8"/>
  <c r="H2904" i="8"/>
  <c r="G2904" i="8"/>
  <c r="F2904" i="8"/>
  <c r="E2904" i="8"/>
  <c r="D2904" i="8"/>
  <c r="C2904" i="8"/>
  <c r="J2903" i="8"/>
  <c r="I2903" i="8"/>
  <c r="H2903" i="8"/>
  <c r="G2903" i="8"/>
  <c r="F2903" i="8"/>
  <c r="E2903" i="8"/>
  <c r="D2903" i="8"/>
  <c r="C2903" i="8"/>
  <c r="J2902" i="8"/>
  <c r="I2902" i="8"/>
  <c r="H2902" i="8"/>
  <c r="G2902" i="8"/>
  <c r="F2902" i="8"/>
  <c r="E2902" i="8"/>
  <c r="D2902" i="8"/>
  <c r="C2902" i="8"/>
  <c r="J2901" i="8"/>
  <c r="I2901" i="8"/>
  <c r="H2901" i="8"/>
  <c r="G2901" i="8"/>
  <c r="F2901" i="8"/>
  <c r="E2901" i="8"/>
  <c r="D2901" i="8"/>
  <c r="C2901" i="8"/>
  <c r="J2900" i="8"/>
  <c r="I2900" i="8"/>
  <c r="H2900" i="8"/>
  <c r="G2900" i="8"/>
  <c r="F2900" i="8"/>
  <c r="E2900" i="8"/>
  <c r="D2900" i="8"/>
  <c r="C2900" i="8"/>
  <c r="J2899" i="8"/>
  <c r="I2899" i="8"/>
  <c r="H2899" i="8"/>
  <c r="G2899" i="8"/>
  <c r="F2899" i="8"/>
  <c r="E2899" i="8"/>
  <c r="D2899" i="8"/>
  <c r="C2899" i="8"/>
  <c r="J2898" i="8"/>
  <c r="I2898" i="8"/>
  <c r="H2898" i="8"/>
  <c r="G2898" i="8"/>
  <c r="F2898" i="8"/>
  <c r="E2898" i="8"/>
  <c r="D2898" i="8"/>
  <c r="C2898" i="8"/>
  <c r="J2897" i="8"/>
  <c r="I2897" i="8"/>
  <c r="H2897" i="8"/>
  <c r="G2897" i="8"/>
  <c r="F2897" i="8"/>
  <c r="E2897" i="8"/>
  <c r="D2897" i="8"/>
  <c r="C2897" i="8"/>
  <c r="J2896" i="8"/>
  <c r="I2896" i="8"/>
  <c r="H2896" i="8"/>
  <c r="G2896" i="8"/>
  <c r="F2896" i="8"/>
  <c r="E2896" i="8"/>
  <c r="D2896" i="8"/>
  <c r="C2896" i="8"/>
  <c r="J2895" i="8"/>
  <c r="I2895" i="8"/>
  <c r="H2895" i="8"/>
  <c r="G2895" i="8"/>
  <c r="F2895" i="8"/>
  <c r="E2895" i="8"/>
  <c r="D2895" i="8"/>
  <c r="C2895" i="8"/>
  <c r="J2894" i="8"/>
  <c r="I2894" i="8"/>
  <c r="H2894" i="8"/>
  <c r="G2894" i="8"/>
  <c r="F2894" i="8"/>
  <c r="E2894" i="8"/>
  <c r="D2894" i="8"/>
  <c r="C2894" i="8"/>
  <c r="J2893" i="8"/>
  <c r="I2893" i="8"/>
  <c r="H2893" i="8"/>
  <c r="G2893" i="8"/>
  <c r="F2893" i="8"/>
  <c r="E2893" i="8"/>
  <c r="D2893" i="8"/>
  <c r="C2893" i="8"/>
  <c r="J2892" i="8"/>
  <c r="I2892" i="8"/>
  <c r="H2892" i="8"/>
  <c r="G2892" i="8"/>
  <c r="F2892" i="8"/>
  <c r="E2892" i="8"/>
  <c r="D2892" i="8"/>
  <c r="C2892" i="8"/>
  <c r="J2891" i="8"/>
  <c r="I2891" i="8"/>
  <c r="H2891" i="8"/>
  <c r="G2891" i="8"/>
  <c r="F2891" i="8"/>
  <c r="E2891" i="8"/>
  <c r="D2891" i="8"/>
  <c r="C2891" i="8"/>
  <c r="J2890" i="8"/>
  <c r="I2890" i="8"/>
  <c r="H2890" i="8"/>
  <c r="G2890" i="8"/>
  <c r="F2890" i="8"/>
  <c r="E2890" i="8"/>
  <c r="D2890" i="8"/>
  <c r="C2890" i="8"/>
  <c r="J2889" i="8"/>
  <c r="I2889" i="8"/>
  <c r="H2889" i="8"/>
  <c r="G2889" i="8"/>
  <c r="F2889" i="8"/>
  <c r="E2889" i="8"/>
  <c r="D2889" i="8"/>
  <c r="C2889" i="8"/>
  <c r="J2888" i="8"/>
  <c r="I2888" i="8"/>
  <c r="H2888" i="8"/>
  <c r="G2888" i="8"/>
  <c r="F2888" i="8"/>
  <c r="E2888" i="8"/>
  <c r="D2888" i="8"/>
  <c r="C2888" i="8"/>
  <c r="J2887" i="8"/>
  <c r="I2887" i="8"/>
  <c r="H2887" i="8"/>
  <c r="G2887" i="8"/>
  <c r="F2887" i="8"/>
  <c r="E2887" i="8"/>
  <c r="D2887" i="8"/>
  <c r="C2887" i="8"/>
  <c r="J2886" i="8"/>
  <c r="I2886" i="8"/>
  <c r="H2886" i="8"/>
  <c r="G2886" i="8"/>
  <c r="F2886" i="8"/>
  <c r="E2886" i="8"/>
  <c r="D2886" i="8"/>
  <c r="C2886" i="8"/>
  <c r="J2885" i="8"/>
  <c r="I2885" i="8"/>
  <c r="H2885" i="8"/>
  <c r="G2885" i="8"/>
  <c r="F2885" i="8"/>
  <c r="E2885" i="8"/>
  <c r="D2885" i="8"/>
  <c r="C2885" i="8"/>
  <c r="J2884" i="8"/>
  <c r="I2884" i="8"/>
  <c r="H2884" i="8"/>
  <c r="G2884" i="8"/>
  <c r="F2884" i="8"/>
  <c r="E2884" i="8"/>
  <c r="D2884" i="8"/>
  <c r="C2884" i="8"/>
  <c r="J2883" i="8"/>
  <c r="I2883" i="8"/>
  <c r="H2883" i="8"/>
  <c r="G2883" i="8"/>
  <c r="F2883" i="8"/>
  <c r="E2883" i="8"/>
  <c r="D2883" i="8"/>
  <c r="C2883" i="8"/>
  <c r="J2882" i="8"/>
  <c r="I2882" i="8"/>
  <c r="H2882" i="8"/>
  <c r="G2882" i="8"/>
  <c r="F2882" i="8"/>
  <c r="E2882" i="8"/>
  <c r="D2882" i="8"/>
  <c r="C2882" i="8"/>
  <c r="J2881" i="8"/>
  <c r="I2881" i="8"/>
  <c r="H2881" i="8"/>
  <c r="G2881" i="8"/>
  <c r="F2881" i="8"/>
  <c r="E2881" i="8"/>
  <c r="D2881" i="8"/>
  <c r="C2881" i="8"/>
  <c r="J2880" i="8"/>
  <c r="I2880" i="8"/>
  <c r="H2880" i="8"/>
  <c r="G2880" i="8"/>
  <c r="F2880" i="8"/>
  <c r="E2880" i="8"/>
  <c r="D2880" i="8"/>
  <c r="C2880" i="8"/>
  <c r="J2879" i="8"/>
  <c r="I2879" i="8"/>
  <c r="H2879" i="8"/>
  <c r="G2879" i="8"/>
  <c r="F2879" i="8"/>
  <c r="E2879" i="8"/>
  <c r="D2879" i="8"/>
  <c r="C2879" i="8"/>
  <c r="J2878" i="8"/>
  <c r="I2878" i="8"/>
  <c r="H2878" i="8"/>
  <c r="G2878" i="8"/>
  <c r="F2878" i="8"/>
  <c r="E2878" i="8"/>
  <c r="D2878" i="8"/>
  <c r="C2878" i="8"/>
  <c r="J2877" i="8"/>
  <c r="I2877" i="8"/>
  <c r="H2877" i="8"/>
  <c r="G2877" i="8"/>
  <c r="F2877" i="8"/>
  <c r="E2877" i="8"/>
  <c r="D2877" i="8"/>
  <c r="C2877" i="8"/>
  <c r="J2876" i="8"/>
  <c r="I2876" i="8"/>
  <c r="H2876" i="8"/>
  <c r="G2876" i="8"/>
  <c r="F2876" i="8"/>
  <c r="E2876" i="8"/>
  <c r="D2876" i="8"/>
  <c r="C2876" i="8"/>
  <c r="J2875" i="8"/>
  <c r="I2875" i="8"/>
  <c r="H2875" i="8"/>
  <c r="G2875" i="8"/>
  <c r="F2875" i="8"/>
  <c r="E2875" i="8"/>
  <c r="D2875" i="8"/>
  <c r="C2875" i="8"/>
  <c r="J2874" i="8"/>
  <c r="I2874" i="8"/>
  <c r="H2874" i="8"/>
  <c r="G2874" i="8"/>
  <c r="F2874" i="8"/>
  <c r="E2874" i="8"/>
  <c r="D2874" i="8"/>
  <c r="C2874" i="8"/>
  <c r="J2873" i="8"/>
  <c r="I2873" i="8"/>
  <c r="H2873" i="8"/>
  <c r="G2873" i="8"/>
  <c r="F2873" i="8"/>
  <c r="E2873" i="8"/>
  <c r="D2873" i="8"/>
  <c r="C2873" i="8"/>
  <c r="J2872" i="8"/>
  <c r="I2872" i="8"/>
  <c r="H2872" i="8"/>
  <c r="G2872" i="8"/>
  <c r="F2872" i="8"/>
  <c r="E2872" i="8"/>
  <c r="D2872" i="8"/>
  <c r="C2872" i="8"/>
  <c r="J2871" i="8"/>
  <c r="I2871" i="8"/>
  <c r="H2871" i="8"/>
  <c r="G2871" i="8"/>
  <c r="F2871" i="8"/>
  <c r="E2871" i="8"/>
  <c r="D2871" i="8"/>
  <c r="C2871" i="8"/>
  <c r="J2870" i="8"/>
  <c r="I2870" i="8"/>
  <c r="H2870" i="8"/>
  <c r="G2870" i="8"/>
  <c r="F2870" i="8"/>
  <c r="E2870" i="8"/>
  <c r="D2870" i="8"/>
  <c r="C2870" i="8"/>
  <c r="J2869" i="8"/>
  <c r="I2869" i="8"/>
  <c r="H2869" i="8"/>
  <c r="G2869" i="8"/>
  <c r="F2869" i="8"/>
  <c r="E2869" i="8"/>
  <c r="D2869" i="8"/>
  <c r="C2869" i="8"/>
  <c r="J2868" i="8"/>
  <c r="I2868" i="8"/>
  <c r="H2868" i="8"/>
  <c r="G2868" i="8"/>
  <c r="F2868" i="8"/>
  <c r="E2868" i="8"/>
  <c r="D2868" i="8"/>
  <c r="C2868" i="8"/>
  <c r="J2867" i="8"/>
  <c r="I2867" i="8"/>
  <c r="H2867" i="8"/>
  <c r="G2867" i="8"/>
  <c r="F2867" i="8"/>
  <c r="E2867" i="8"/>
  <c r="D2867" i="8"/>
  <c r="C2867" i="8"/>
  <c r="J2866" i="8"/>
  <c r="I2866" i="8"/>
  <c r="H2866" i="8"/>
  <c r="G2866" i="8"/>
  <c r="F2866" i="8"/>
  <c r="E2866" i="8"/>
  <c r="D2866" i="8"/>
  <c r="C2866" i="8"/>
  <c r="J2865" i="8"/>
  <c r="I2865" i="8"/>
  <c r="H2865" i="8"/>
  <c r="G2865" i="8"/>
  <c r="F2865" i="8"/>
  <c r="E2865" i="8"/>
  <c r="D2865" i="8"/>
  <c r="C2865" i="8"/>
  <c r="J2864" i="8"/>
  <c r="I2864" i="8"/>
  <c r="H2864" i="8"/>
  <c r="G2864" i="8"/>
  <c r="F2864" i="8"/>
  <c r="E2864" i="8"/>
  <c r="D2864" i="8"/>
  <c r="C2864" i="8"/>
  <c r="J2863" i="8"/>
  <c r="I2863" i="8"/>
  <c r="H2863" i="8"/>
  <c r="G2863" i="8"/>
  <c r="F2863" i="8"/>
  <c r="E2863" i="8"/>
  <c r="D2863" i="8"/>
  <c r="C2863" i="8"/>
  <c r="J2862" i="8"/>
  <c r="I2862" i="8"/>
  <c r="H2862" i="8"/>
  <c r="G2862" i="8"/>
  <c r="F2862" i="8"/>
  <c r="E2862" i="8"/>
  <c r="D2862" i="8"/>
  <c r="C2862" i="8"/>
  <c r="J2861" i="8"/>
  <c r="I2861" i="8"/>
  <c r="H2861" i="8"/>
  <c r="G2861" i="8"/>
  <c r="F2861" i="8"/>
  <c r="E2861" i="8"/>
  <c r="D2861" i="8"/>
  <c r="C2861" i="8"/>
  <c r="J2860" i="8"/>
  <c r="I2860" i="8"/>
  <c r="H2860" i="8"/>
  <c r="G2860" i="8"/>
  <c r="F2860" i="8"/>
  <c r="E2860" i="8"/>
  <c r="D2860" i="8"/>
  <c r="C2860" i="8"/>
  <c r="J2859" i="8"/>
  <c r="I2859" i="8"/>
  <c r="H2859" i="8"/>
  <c r="G2859" i="8"/>
  <c r="F2859" i="8"/>
  <c r="E2859" i="8"/>
  <c r="D2859" i="8"/>
  <c r="C2859" i="8"/>
  <c r="J2858" i="8"/>
  <c r="I2858" i="8"/>
  <c r="H2858" i="8"/>
  <c r="G2858" i="8"/>
  <c r="F2858" i="8"/>
  <c r="E2858" i="8"/>
  <c r="D2858" i="8"/>
  <c r="C2858" i="8"/>
  <c r="J2857" i="8"/>
  <c r="I2857" i="8"/>
  <c r="H2857" i="8"/>
  <c r="G2857" i="8"/>
  <c r="F2857" i="8"/>
  <c r="E2857" i="8"/>
  <c r="D2857" i="8"/>
  <c r="C2857" i="8"/>
  <c r="J2856" i="8"/>
  <c r="I2856" i="8"/>
  <c r="H2856" i="8"/>
  <c r="G2856" i="8"/>
  <c r="F2856" i="8"/>
  <c r="E2856" i="8"/>
  <c r="D2856" i="8"/>
  <c r="C2856" i="8"/>
  <c r="J2855" i="8"/>
  <c r="I2855" i="8"/>
  <c r="H2855" i="8"/>
  <c r="G2855" i="8"/>
  <c r="F2855" i="8"/>
  <c r="E2855" i="8"/>
  <c r="D2855" i="8"/>
  <c r="C2855" i="8"/>
  <c r="J2854" i="8"/>
  <c r="I2854" i="8"/>
  <c r="H2854" i="8"/>
  <c r="G2854" i="8"/>
  <c r="F2854" i="8"/>
  <c r="E2854" i="8"/>
  <c r="D2854" i="8"/>
  <c r="C2854" i="8"/>
  <c r="J2853" i="8"/>
  <c r="I2853" i="8"/>
  <c r="H2853" i="8"/>
  <c r="G2853" i="8"/>
  <c r="F2853" i="8"/>
  <c r="E2853" i="8"/>
  <c r="D2853" i="8"/>
  <c r="C2853" i="8"/>
  <c r="J2852" i="8"/>
  <c r="I2852" i="8"/>
  <c r="H2852" i="8"/>
  <c r="G2852" i="8"/>
  <c r="F2852" i="8"/>
  <c r="E2852" i="8"/>
  <c r="D2852" i="8"/>
  <c r="C2852" i="8"/>
  <c r="J2851" i="8"/>
  <c r="I2851" i="8"/>
  <c r="H2851" i="8"/>
  <c r="G2851" i="8"/>
  <c r="F2851" i="8"/>
  <c r="E2851" i="8"/>
  <c r="D2851" i="8"/>
  <c r="C2851" i="8"/>
  <c r="J2850" i="8"/>
  <c r="I2850" i="8"/>
  <c r="H2850" i="8"/>
  <c r="G2850" i="8"/>
  <c r="F2850" i="8"/>
  <c r="E2850" i="8"/>
  <c r="D2850" i="8"/>
  <c r="C2850" i="8"/>
  <c r="J2849" i="8"/>
  <c r="I2849" i="8"/>
  <c r="H2849" i="8"/>
  <c r="G2849" i="8"/>
  <c r="F2849" i="8"/>
  <c r="E2849" i="8"/>
  <c r="D2849" i="8"/>
  <c r="C2849" i="8"/>
  <c r="J2848" i="8"/>
  <c r="I2848" i="8"/>
  <c r="H2848" i="8"/>
  <c r="G2848" i="8"/>
  <c r="F2848" i="8"/>
  <c r="E2848" i="8"/>
  <c r="D2848" i="8"/>
  <c r="C2848" i="8"/>
  <c r="J2847" i="8"/>
  <c r="I2847" i="8"/>
  <c r="H2847" i="8"/>
  <c r="G2847" i="8"/>
  <c r="F2847" i="8"/>
  <c r="E2847" i="8"/>
  <c r="D2847" i="8"/>
  <c r="C2847" i="8"/>
  <c r="J2846" i="8"/>
  <c r="I2846" i="8"/>
  <c r="H2846" i="8"/>
  <c r="G2846" i="8"/>
  <c r="F2846" i="8"/>
  <c r="E2846" i="8"/>
  <c r="D2846" i="8"/>
  <c r="C2846" i="8"/>
  <c r="J2845" i="8"/>
  <c r="I2845" i="8"/>
  <c r="H2845" i="8"/>
  <c r="G2845" i="8"/>
  <c r="F2845" i="8"/>
  <c r="E2845" i="8"/>
  <c r="D2845" i="8"/>
  <c r="C2845" i="8"/>
  <c r="J2844" i="8"/>
  <c r="I2844" i="8"/>
  <c r="H2844" i="8"/>
  <c r="G2844" i="8"/>
  <c r="F2844" i="8"/>
  <c r="E2844" i="8"/>
  <c r="D2844" i="8"/>
  <c r="C2844" i="8"/>
  <c r="J2843" i="8"/>
  <c r="I2843" i="8"/>
  <c r="H2843" i="8"/>
  <c r="G2843" i="8"/>
  <c r="F2843" i="8"/>
  <c r="E2843" i="8"/>
  <c r="D2843" i="8"/>
  <c r="C2843" i="8"/>
  <c r="J2842" i="8"/>
  <c r="I2842" i="8"/>
  <c r="H2842" i="8"/>
  <c r="G2842" i="8"/>
  <c r="F2842" i="8"/>
  <c r="E2842" i="8"/>
  <c r="D2842" i="8"/>
  <c r="C2842" i="8"/>
  <c r="J2841" i="8"/>
  <c r="I2841" i="8"/>
  <c r="H2841" i="8"/>
  <c r="G2841" i="8"/>
  <c r="F2841" i="8"/>
  <c r="E2841" i="8"/>
  <c r="D2841" i="8"/>
  <c r="C2841" i="8"/>
  <c r="J2840" i="8"/>
  <c r="I2840" i="8"/>
  <c r="H2840" i="8"/>
  <c r="G2840" i="8"/>
  <c r="F2840" i="8"/>
  <c r="E2840" i="8"/>
  <c r="D2840" i="8"/>
  <c r="C2840" i="8"/>
  <c r="J2839" i="8"/>
  <c r="I2839" i="8"/>
  <c r="H2839" i="8"/>
  <c r="G2839" i="8"/>
  <c r="F2839" i="8"/>
  <c r="E2839" i="8"/>
  <c r="D2839" i="8"/>
  <c r="C2839" i="8"/>
  <c r="J2838" i="8"/>
  <c r="I2838" i="8"/>
  <c r="H2838" i="8"/>
  <c r="G2838" i="8"/>
  <c r="F2838" i="8"/>
  <c r="E2838" i="8"/>
  <c r="D2838" i="8"/>
  <c r="C2838" i="8"/>
  <c r="J2837" i="8"/>
  <c r="I2837" i="8"/>
  <c r="H2837" i="8"/>
  <c r="G2837" i="8"/>
  <c r="F2837" i="8"/>
  <c r="E2837" i="8"/>
  <c r="D2837" i="8"/>
  <c r="C2837" i="8"/>
  <c r="J2836" i="8"/>
  <c r="I2836" i="8"/>
  <c r="H2836" i="8"/>
  <c r="G2836" i="8"/>
  <c r="F2836" i="8"/>
  <c r="E2836" i="8"/>
  <c r="D2836" i="8"/>
  <c r="C2836" i="8"/>
  <c r="J2835" i="8"/>
  <c r="I2835" i="8"/>
  <c r="H2835" i="8"/>
  <c r="G2835" i="8"/>
  <c r="F2835" i="8"/>
  <c r="E2835" i="8"/>
  <c r="D2835" i="8"/>
  <c r="C2835" i="8"/>
  <c r="J2834" i="8"/>
  <c r="I2834" i="8"/>
  <c r="H2834" i="8"/>
  <c r="G2834" i="8"/>
  <c r="F2834" i="8"/>
  <c r="E2834" i="8"/>
  <c r="D2834" i="8"/>
  <c r="C2834" i="8"/>
  <c r="J2833" i="8"/>
  <c r="I2833" i="8"/>
  <c r="H2833" i="8"/>
  <c r="G2833" i="8"/>
  <c r="F2833" i="8"/>
  <c r="E2833" i="8"/>
  <c r="D2833" i="8"/>
  <c r="C2833" i="8"/>
  <c r="J2832" i="8"/>
  <c r="I2832" i="8"/>
  <c r="H2832" i="8"/>
  <c r="G2832" i="8"/>
  <c r="F2832" i="8"/>
  <c r="E2832" i="8"/>
  <c r="D2832" i="8"/>
  <c r="C2832" i="8"/>
  <c r="J2831" i="8"/>
  <c r="I2831" i="8"/>
  <c r="H2831" i="8"/>
  <c r="G2831" i="8"/>
  <c r="F2831" i="8"/>
  <c r="E2831" i="8"/>
  <c r="D2831" i="8"/>
  <c r="C2831" i="8"/>
  <c r="J2830" i="8"/>
  <c r="I2830" i="8"/>
  <c r="H2830" i="8"/>
  <c r="G2830" i="8"/>
  <c r="F2830" i="8"/>
  <c r="E2830" i="8"/>
  <c r="D2830" i="8"/>
  <c r="C2830" i="8"/>
  <c r="J2829" i="8"/>
  <c r="I2829" i="8"/>
  <c r="H2829" i="8"/>
  <c r="G2829" i="8"/>
  <c r="F2829" i="8"/>
  <c r="E2829" i="8"/>
  <c r="D2829" i="8"/>
  <c r="C2829" i="8"/>
  <c r="J2828" i="8"/>
  <c r="I2828" i="8"/>
  <c r="H2828" i="8"/>
  <c r="G2828" i="8"/>
  <c r="F2828" i="8"/>
  <c r="E2828" i="8"/>
  <c r="D2828" i="8"/>
  <c r="C2828" i="8"/>
  <c r="J2827" i="8"/>
  <c r="I2827" i="8"/>
  <c r="H2827" i="8"/>
  <c r="G2827" i="8"/>
  <c r="F2827" i="8"/>
  <c r="E2827" i="8"/>
  <c r="D2827" i="8"/>
  <c r="C2827" i="8"/>
  <c r="J2826" i="8"/>
  <c r="I2826" i="8"/>
  <c r="H2826" i="8"/>
  <c r="G2826" i="8"/>
  <c r="F2826" i="8"/>
  <c r="E2826" i="8"/>
  <c r="D2826" i="8"/>
  <c r="C2826" i="8"/>
  <c r="J2825" i="8"/>
  <c r="I2825" i="8"/>
  <c r="H2825" i="8"/>
  <c r="G2825" i="8"/>
  <c r="F2825" i="8"/>
  <c r="E2825" i="8"/>
  <c r="D2825" i="8"/>
  <c r="C2825" i="8"/>
  <c r="J2824" i="8"/>
  <c r="I2824" i="8"/>
  <c r="H2824" i="8"/>
  <c r="G2824" i="8"/>
  <c r="F2824" i="8"/>
  <c r="E2824" i="8"/>
  <c r="D2824" i="8"/>
  <c r="C2824" i="8"/>
  <c r="J2823" i="8"/>
  <c r="I2823" i="8"/>
  <c r="H2823" i="8"/>
  <c r="G2823" i="8"/>
  <c r="F2823" i="8"/>
  <c r="E2823" i="8"/>
  <c r="D2823" i="8"/>
  <c r="C2823" i="8"/>
  <c r="J2822" i="8"/>
  <c r="I2822" i="8"/>
  <c r="H2822" i="8"/>
  <c r="G2822" i="8"/>
  <c r="F2822" i="8"/>
  <c r="E2822" i="8"/>
  <c r="D2822" i="8"/>
  <c r="C2822" i="8"/>
  <c r="J2821" i="8"/>
  <c r="I2821" i="8"/>
  <c r="H2821" i="8"/>
  <c r="G2821" i="8"/>
  <c r="F2821" i="8"/>
  <c r="E2821" i="8"/>
  <c r="D2821" i="8"/>
  <c r="C2821" i="8"/>
  <c r="J2820" i="8"/>
  <c r="I2820" i="8"/>
  <c r="H2820" i="8"/>
  <c r="G2820" i="8"/>
  <c r="F2820" i="8"/>
  <c r="E2820" i="8"/>
  <c r="D2820" i="8"/>
  <c r="C2820" i="8"/>
  <c r="J2819" i="8"/>
  <c r="I2819" i="8"/>
  <c r="H2819" i="8"/>
  <c r="G2819" i="8"/>
  <c r="F2819" i="8"/>
  <c r="E2819" i="8"/>
  <c r="D2819" i="8"/>
  <c r="C2819" i="8"/>
  <c r="J2818" i="8"/>
  <c r="I2818" i="8"/>
  <c r="H2818" i="8"/>
  <c r="G2818" i="8"/>
  <c r="F2818" i="8"/>
  <c r="E2818" i="8"/>
  <c r="D2818" i="8"/>
  <c r="C2818" i="8"/>
  <c r="J2817" i="8"/>
  <c r="I2817" i="8"/>
  <c r="H2817" i="8"/>
  <c r="G2817" i="8"/>
  <c r="F2817" i="8"/>
  <c r="E2817" i="8"/>
  <c r="D2817" i="8"/>
  <c r="C2817" i="8"/>
  <c r="J2816" i="8"/>
  <c r="I2816" i="8"/>
  <c r="H2816" i="8"/>
  <c r="G2816" i="8"/>
  <c r="F2816" i="8"/>
  <c r="E2816" i="8"/>
  <c r="D2816" i="8"/>
  <c r="C2816" i="8"/>
  <c r="J2815" i="8"/>
  <c r="I2815" i="8"/>
  <c r="H2815" i="8"/>
  <c r="G2815" i="8"/>
  <c r="F2815" i="8"/>
  <c r="E2815" i="8"/>
  <c r="D2815" i="8"/>
  <c r="C2815" i="8"/>
  <c r="J2814" i="8"/>
  <c r="I2814" i="8"/>
  <c r="H2814" i="8"/>
  <c r="G2814" i="8"/>
  <c r="F2814" i="8"/>
  <c r="E2814" i="8"/>
  <c r="D2814" i="8"/>
  <c r="C2814" i="8"/>
  <c r="J2813" i="8"/>
  <c r="I2813" i="8"/>
  <c r="H2813" i="8"/>
  <c r="G2813" i="8"/>
  <c r="F2813" i="8"/>
  <c r="E2813" i="8"/>
  <c r="D2813" i="8"/>
  <c r="C2813" i="8"/>
  <c r="J2812" i="8"/>
  <c r="I2812" i="8"/>
  <c r="H2812" i="8"/>
  <c r="G2812" i="8"/>
  <c r="F2812" i="8"/>
  <c r="E2812" i="8"/>
  <c r="D2812" i="8"/>
  <c r="C2812" i="8"/>
  <c r="J2811" i="8"/>
  <c r="I2811" i="8"/>
  <c r="H2811" i="8"/>
  <c r="G2811" i="8"/>
  <c r="F2811" i="8"/>
  <c r="E2811" i="8"/>
  <c r="D2811" i="8"/>
  <c r="C2811" i="8"/>
  <c r="J2810" i="8"/>
  <c r="I2810" i="8"/>
  <c r="H2810" i="8"/>
  <c r="G2810" i="8"/>
  <c r="F2810" i="8"/>
  <c r="E2810" i="8"/>
  <c r="D2810" i="8"/>
  <c r="C2810" i="8"/>
  <c r="J2809" i="8"/>
  <c r="I2809" i="8"/>
  <c r="H2809" i="8"/>
  <c r="G2809" i="8"/>
  <c r="F2809" i="8"/>
  <c r="E2809" i="8"/>
  <c r="D2809" i="8"/>
  <c r="C2809" i="8"/>
  <c r="J2808" i="8"/>
  <c r="I2808" i="8"/>
  <c r="H2808" i="8"/>
  <c r="G2808" i="8"/>
  <c r="F2808" i="8"/>
  <c r="E2808" i="8"/>
  <c r="D2808" i="8"/>
  <c r="C2808" i="8"/>
  <c r="J2807" i="8"/>
  <c r="I2807" i="8"/>
  <c r="H2807" i="8"/>
  <c r="G2807" i="8"/>
  <c r="F2807" i="8"/>
  <c r="E2807" i="8"/>
  <c r="D2807" i="8"/>
  <c r="C2807" i="8"/>
  <c r="J2806" i="8"/>
  <c r="I2806" i="8"/>
  <c r="H2806" i="8"/>
  <c r="G2806" i="8"/>
  <c r="F2806" i="8"/>
  <c r="E2806" i="8"/>
  <c r="D2806" i="8"/>
  <c r="C2806" i="8"/>
  <c r="J2805" i="8"/>
  <c r="I2805" i="8"/>
  <c r="H2805" i="8"/>
  <c r="G2805" i="8"/>
  <c r="F2805" i="8"/>
  <c r="E2805" i="8"/>
  <c r="D2805" i="8"/>
  <c r="C2805" i="8"/>
  <c r="J2804" i="8"/>
  <c r="I2804" i="8"/>
  <c r="H2804" i="8"/>
  <c r="G2804" i="8"/>
  <c r="F2804" i="8"/>
  <c r="E2804" i="8"/>
  <c r="D2804" i="8"/>
  <c r="C2804" i="8"/>
  <c r="J2803" i="8"/>
  <c r="I2803" i="8"/>
  <c r="H2803" i="8"/>
  <c r="G2803" i="8"/>
  <c r="F2803" i="8"/>
  <c r="E2803" i="8"/>
  <c r="D2803" i="8"/>
  <c r="C2803" i="8"/>
  <c r="J2802" i="8"/>
  <c r="I2802" i="8"/>
  <c r="H2802" i="8"/>
  <c r="G2802" i="8"/>
  <c r="F2802" i="8"/>
  <c r="E2802" i="8"/>
  <c r="D2802" i="8"/>
  <c r="C2802" i="8"/>
  <c r="J2801" i="8"/>
  <c r="I2801" i="8"/>
  <c r="H2801" i="8"/>
  <c r="G2801" i="8"/>
  <c r="F2801" i="8"/>
  <c r="E2801" i="8"/>
  <c r="D2801" i="8"/>
  <c r="C2801" i="8"/>
  <c r="J2800" i="8"/>
  <c r="I2800" i="8"/>
  <c r="H2800" i="8"/>
  <c r="G2800" i="8"/>
  <c r="F2800" i="8"/>
  <c r="E2800" i="8"/>
  <c r="D2800" i="8"/>
  <c r="C2800" i="8"/>
  <c r="J2799" i="8"/>
  <c r="I2799" i="8"/>
  <c r="H2799" i="8"/>
  <c r="G2799" i="8"/>
  <c r="F2799" i="8"/>
  <c r="E2799" i="8"/>
  <c r="D2799" i="8"/>
  <c r="C2799" i="8"/>
  <c r="J2798" i="8"/>
  <c r="I2798" i="8"/>
  <c r="H2798" i="8"/>
  <c r="G2798" i="8"/>
  <c r="F2798" i="8"/>
  <c r="E2798" i="8"/>
  <c r="D2798" i="8"/>
  <c r="C2798" i="8"/>
  <c r="J2797" i="8"/>
  <c r="I2797" i="8"/>
  <c r="H2797" i="8"/>
  <c r="G2797" i="8"/>
  <c r="F2797" i="8"/>
  <c r="E2797" i="8"/>
  <c r="D2797" i="8"/>
  <c r="C2797" i="8"/>
  <c r="J2796" i="8"/>
  <c r="I2796" i="8"/>
  <c r="H2796" i="8"/>
  <c r="G2796" i="8"/>
  <c r="F2796" i="8"/>
  <c r="E2796" i="8"/>
  <c r="D2796" i="8"/>
  <c r="C2796" i="8"/>
  <c r="J2795" i="8"/>
  <c r="I2795" i="8"/>
  <c r="H2795" i="8"/>
  <c r="G2795" i="8"/>
  <c r="F2795" i="8"/>
  <c r="E2795" i="8"/>
  <c r="D2795" i="8"/>
  <c r="C2795" i="8"/>
  <c r="J2794" i="8"/>
  <c r="I2794" i="8"/>
  <c r="H2794" i="8"/>
  <c r="G2794" i="8"/>
  <c r="F2794" i="8"/>
  <c r="E2794" i="8"/>
  <c r="D2794" i="8"/>
  <c r="C2794" i="8"/>
  <c r="J2793" i="8"/>
  <c r="I2793" i="8"/>
  <c r="H2793" i="8"/>
  <c r="G2793" i="8"/>
  <c r="F2793" i="8"/>
  <c r="E2793" i="8"/>
  <c r="D2793" i="8"/>
  <c r="C2793" i="8"/>
  <c r="J2792" i="8"/>
  <c r="I2792" i="8"/>
  <c r="H2792" i="8"/>
  <c r="G2792" i="8"/>
  <c r="F2792" i="8"/>
  <c r="E2792" i="8"/>
  <c r="D2792" i="8"/>
  <c r="C2792" i="8"/>
  <c r="J2791" i="8"/>
  <c r="I2791" i="8"/>
  <c r="H2791" i="8"/>
  <c r="G2791" i="8"/>
  <c r="F2791" i="8"/>
  <c r="E2791" i="8"/>
  <c r="D2791" i="8"/>
  <c r="C2791" i="8"/>
  <c r="J2790" i="8"/>
  <c r="I2790" i="8"/>
  <c r="H2790" i="8"/>
  <c r="G2790" i="8"/>
  <c r="F2790" i="8"/>
  <c r="E2790" i="8"/>
  <c r="D2790" i="8"/>
  <c r="C2790" i="8"/>
  <c r="J2789" i="8"/>
  <c r="I2789" i="8"/>
  <c r="H2789" i="8"/>
  <c r="G2789" i="8"/>
  <c r="F2789" i="8"/>
  <c r="E2789" i="8"/>
  <c r="D2789" i="8"/>
  <c r="C2789" i="8"/>
  <c r="J2788" i="8"/>
  <c r="I2788" i="8"/>
  <c r="H2788" i="8"/>
  <c r="G2788" i="8"/>
  <c r="F2788" i="8"/>
  <c r="E2788" i="8"/>
  <c r="D2788" i="8"/>
  <c r="C2788" i="8"/>
  <c r="J2787" i="8"/>
  <c r="I2787" i="8"/>
  <c r="H2787" i="8"/>
  <c r="G2787" i="8"/>
  <c r="F2787" i="8"/>
  <c r="E2787" i="8"/>
  <c r="D2787" i="8"/>
  <c r="C2787" i="8"/>
  <c r="J2786" i="8"/>
  <c r="I2786" i="8"/>
  <c r="H2786" i="8"/>
  <c r="G2786" i="8"/>
  <c r="F2786" i="8"/>
  <c r="E2786" i="8"/>
  <c r="D2786" i="8"/>
  <c r="C2786" i="8"/>
  <c r="J2785" i="8"/>
  <c r="I2785" i="8"/>
  <c r="H2785" i="8"/>
  <c r="G2785" i="8"/>
  <c r="F2785" i="8"/>
  <c r="E2785" i="8"/>
  <c r="D2785" i="8"/>
  <c r="C2785" i="8"/>
  <c r="J2784" i="8"/>
  <c r="I2784" i="8"/>
  <c r="H2784" i="8"/>
  <c r="G2784" i="8"/>
  <c r="F2784" i="8"/>
  <c r="E2784" i="8"/>
  <c r="D2784" i="8"/>
  <c r="C2784" i="8"/>
  <c r="J2783" i="8"/>
  <c r="I2783" i="8"/>
  <c r="H2783" i="8"/>
  <c r="G2783" i="8"/>
  <c r="F2783" i="8"/>
  <c r="E2783" i="8"/>
  <c r="D2783" i="8"/>
  <c r="C2783" i="8"/>
  <c r="J2782" i="8"/>
  <c r="I2782" i="8"/>
  <c r="H2782" i="8"/>
  <c r="G2782" i="8"/>
  <c r="F2782" i="8"/>
  <c r="E2782" i="8"/>
  <c r="D2782" i="8"/>
  <c r="C2782" i="8"/>
  <c r="J2781" i="8"/>
  <c r="I2781" i="8"/>
  <c r="H2781" i="8"/>
  <c r="G2781" i="8"/>
  <c r="F2781" i="8"/>
  <c r="E2781" i="8"/>
  <c r="D2781" i="8"/>
  <c r="C2781" i="8"/>
  <c r="J2780" i="8"/>
  <c r="I2780" i="8"/>
  <c r="H2780" i="8"/>
  <c r="G2780" i="8"/>
  <c r="F2780" i="8"/>
  <c r="E2780" i="8"/>
  <c r="D2780" i="8"/>
  <c r="C2780" i="8"/>
  <c r="J2779" i="8"/>
  <c r="I2779" i="8"/>
  <c r="H2779" i="8"/>
  <c r="G2779" i="8"/>
  <c r="F2779" i="8"/>
  <c r="E2779" i="8"/>
  <c r="D2779" i="8"/>
  <c r="C2779" i="8"/>
  <c r="J2778" i="8"/>
  <c r="I2778" i="8"/>
  <c r="H2778" i="8"/>
  <c r="G2778" i="8"/>
  <c r="F2778" i="8"/>
  <c r="E2778" i="8"/>
  <c r="D2778" i="8"/>
  <c r="C2778" i="8"/>
  <c r="J2777" i="8"/>
  <c r="I2777" i="8"/>
  <c r="H2777" i="8"/>
  <c r="G2777" i="8"/>
  <c r="F2777" i="8"/>
  <c r="E2777" i="8"/>
  <c r="D2777" i="8"/>
  <c r="C2777" i="8"/>
  <c r="J2776" i="8"/>
  <c r="I2776" i="8"/>
  <c r="H2776" i="8"/>
  <c r="G2776" i="8"/>
  <c r="F2776" i="8"/>
  <c r="E2776" i="8"/>
  <c r="D2776" i="8"/>
  <c r="C2776" i="8"/>
  <c r="J2775" i="8"/>
  <c r="I2775" i="8"/>
  <c r="H2775" i="8"/>
  <c r="G2775" i="8"/>
  <c r="F2775" i="8"/>
  <c r="E2775" i="8"/>
  <c r="D2775" i="8"/>
  <c r="C2775" i="8"/>
  <c r="J2774" i="8"/>
  <c r="I2774" i="8"/>
  <c r="H2774" i="8"/>
  <c r="G2774" i="8"/>
  <c r="F2774" i="8"/>
  <c r="E2774" i="8"/>
  <c r="D2774" i="8"/>
  <c r="C2774" i="8"/>
  <c r="J2773" i="8"/>
  <c r="I2773" i="8"/>
  <c r="H2773" i="8"/>
  <c r="G2773" i="8"/>
  <c r="F2773" i="8"/>
  <c r="E2773" i="8"/>
  <c r="D2773" i="8"/>
  <c r="C2773" i="8"/>
  <c r="J2772" i="8"/>
  <c r="I2772" i="8"/>
  <c r="H2772" i="8"/>
  <c r="G2772" i="8"/>
  <c r="F2772" i="8"/>
  <c r="E2772" i="8"/>
  <c r="D2772" i="8"/>
  <c r="C2772" i="8"/>
  <c r="J2771" i="8"/>
  <c r="I2771" i="8"/>
  <c r="H2771" i="8"/>
  <c r="G2771" i="8"/>
  <c r="F2771" i="8"/>
  <c r="E2771" i="8"/>
  <c r="D2771" i="8"/>
  <c r="C2771" i="8"/>
  <c r="J2770" i="8"/>
  <c r="I2770" i="8"/>
  <c r="H2770" i="8"/>
  <c r="G2770" i="8"/>
  <c r="F2770" i="8"/>
  <c r="E2770" i="8"/>
  <c r="D2770" i="8"/>
  <c r="C2770" i="8"/>
  <c r="J2769" i="8"/>
  <c r="I2769" i="8"/>
  <c r="H2769" i="8"/>
  <c r="G2769" i="8"/>
  <c r="F2769" i="8"/>
  <c r="E2769" i="8"/>
  <c r="D2769" i="8"/>
  <c r="C2769" i="8"/>
  <c r="J2768" i="8"/>
  <c r="I2768" i="8"/>
  <c r="H2768" i="8"/>
  <c r="G2768" i="8"/>
  <c r="F2768" i="8"/>
  <c r="E2768" i="8"/>
  <c r="D2768" i="8"/>
  <c r="C2768" i="8"/>
  <c r="J2767" i="8"/>
  <c r="I2767" i="8"/>
  <c r="H2767" i="8"/>
  <c r="G2767" i="8"/>
  <c r="F2767" i="8"/>
  <c r="E2767" i="8"/>
  <c r="D2767" i="8"/>
  <c r="C2767" i="8"/>
  <c r="J2766" i="8"/>
  <c r="I2766" i="8"/>
  <c r="H2766" i="8"/>
  <c r="G2766" i="8"/>
  <c r="F2766" i="8"/>
  <c r="E2766" i="8"/>
  <c r="D2766" i="8"/>
  <c r="C2766" i="8"/>
  <c r="J2765" i="8"/>
  <c r="I2765" i="8"/>
  <c r="H2765" i="8"/>
  <c r="G2765" i="8"/>
  <c r="F2765" i="8"/>
  <c r="E2765" i="8"/>
  <c r="D2765" i="8"/>
  <c r="C2765" i="8"/>
  <c r="J2764" i="8"/>
  <c r="I2764" i="8"/>
  <c r="H2764" i="8"/>
  <c r="G2764" i="8"/>
  <c r="F2764" i="8"/>
  <c r="E2764" i="8"/>
  <c r="D2764" i="8"/>
  <c r="C2764" i="8"/>
  <c r="J2763" i="8"/>
  <c r="I2763" i="8"/>
  <c r="H2763" i="8"/>
  <c r="G2763" i="8"/>
  <c r="F2763" i="8"/>
  <c r="E2763" i="8"/>
  <c r="D2763" i="8"/>
  <c r="C2763" i="8"/>
  <c r="J2762" i="8"/>
  <c r="I2762" i="8"/>
  <c r="H2762" i="8"/>
  <c r="G2762" i="8"/>
  <c r="F2762" i="8"/>
  <c r="E2762" i="8"/>
  <c r="D2762" i="8"/>
  <c r="C2762" i="8"/>
  <c r="J2761" i="8"/>
  <c r="I2761" i="8"/>
  <c r="H2761" i="8"/>
  <c r="G2761" i="8"/>
  <c r="F2761" i="8"/>
  <c r="E2761" i="8"/>
  <c r="D2761" i="8"/>
  <c r="C2761" i="8"/>
  <c r="J2760" i="8"/>
  <c r="I2760" i="8"/>
  <c r="H2760" i="8"/>
  <c r="G2760" i="8"/>
  <c r="F2760" i="8"/>
  <c r="E2760" i="8"/>
  <c r="D2760" i="8"/>
  <c r="C2760" i="8"/>
  <c r="J2759" i="8"/>
  <c r="I2759" i="8"/>
  <c r="H2759" i="8"/>
  <c r="G2759" i="8"/>
  <c r="F2759" i="8"/>
  <c r="E2759" i="8"/>
  <c r="D2759" i="8"/>
  <c r="C2759" i="8"/>
  <c r="J2758" i="8"/>
  <c r="I2758" i="8"/>
  <c r="H2758" i="8"/>
  <c r="G2758" i="8"/>
  <c r="F2758" i="8"/>
  <c r="E2758" i="8"/>
  <c r="D2758" i="8"/>
  <c r="C2758" i="8"/>
  <c r="J2757" i="8"/>
  <c r="I2757" i="8"/>
  <c r="H2757" i="8"/>
  <c r="G2757" i="8"/>
  <c r="F2757" i="8"/>
  <c r="E2757" i="8"/>
  <c r="D2757" i="8"/>
  <c r="C2757" i="8"/>
  <c r="J2756" i="8"/>
  <c r="I2756" i="8"/>
  <c r="H2756" i="8"/>
  <c r="G2756" i="8"/>
  <c r="F2756" i="8"/>
  <c r="E2756" i="8"/>
  <c r="D2756" i="8"/>
  <c r="C2756" i="8"/>
  <c r="J2755" i="8"/>
  <c r="I2755" i="8"/>
  <c r="H2755" i="8"/>
  <c r="G2755" i="8"/>
  <c r="F2755" i="8"/>
  <c r="E2755" i="8"/>
  <c r="D2755" i="8"/>
  <c r="C2755" i="8"/>
  <c r="J2754" i="8"/>
  <c r="I2754" i="8"/>
  <c r="H2754" i="8"/>
  <c r="G2754" i="8"/>
  <c r="F2754" i="8"/>
  <c r="E2754" i="8"/>
  <c r="D2754" i="8"/>
  <c r="C2754" i="8"/>
  <c r="J2753" i="8"/>
  <c r="I2753" i="8"/>
  <c r="H2753" i="8"/>
  <c r="G2753" i="8"/>
  <c r="F2753" i="8"/>
  <c r="E2753" i="8"/>
  <c r="D2753" i="8"/>
  <c r="C2753" i="8"/>
  <c r="J2752" i="8"/>
  <c r="I2752" i="8"/>
  <c r="H2752" i="8"/>
  <c r="G2752" i="8"/>
  <c r="F2752" i="8"/>
  <c r="E2752" i="8"/>
  <c r="D2752" i="8"/>
  <c r="C2752" i="8"/>
  <c r="J2751" i="8"/>
  <c r="I2751" i="8"/>
  <c r="H2751" i="8"/>
  <c r="G2751" i="8"/>
  <c r="F2751" i="8"/>
  <c r="E2751" i="8"/>
  <c r="D2751" i="8"/>
  <c r="C2751" i="8"/>
  <c r="J2750" i="8"/>
  <c r="I2750" i="8"/>
  <c r="H2750" i="8"/>
  <c r="G2750" i="8"/>
  <c r="F2750" i="8"/>
  <c r="E2750" i="8"/>
  <c r="D2750" i="8"/>
  <c r="C2750" i="8"/>
  <c r="J2749" i="8"/>
  <c r="I2749" i="8"/>
  <c r="H2749" i="8"/>
  <c r="G2749" i="8"/>
  <c r="F2749" i="8"/>
  <c r="E2749" i="8"/>
  <c r="D2749" i="8"/>
  <c r="C2749" i="8"/>
  <c r="J2748" i="8"/>
  <c r="I2748" i="8"/>
  <c r="H2748" i="8"/>
  <c r="G2748" i="8"/>
  <c r="F2748" i="8"/>
  <c r="E2748" i="8"/>
  <c r="D2748" i="8"/>
  <c r="C2748" i="8"/>
  <c r="J2747" i="8"/>
  <c r="I2747" i="8"/>
  <c r="H2747" i="8"/>
  <c r="G2747" i="8"/>
  <c r="F2747" i="8"/>
  <c r="E2747" i="8"/>
  <c r="D2747" i="8"/>
  <c r="C2747" i="8"/>
  <c r="J2746" i="8"/>
  <c r="I2746" i="8"/>
  <c r="H2746" i="8"/>
  <c r="G2746" i="8"/>
  <c r="F2746" i="8"/>
  <c r="E2746" i="8"/>
  <c r="D2746" i="8"/>
  <c r="C2746" i="8"/>
  <c r="J2745" i="8"/>
  <c r="I2745" i="8"/>
  <c r="H2745" i="8"/>
  <c r="G2745" i="8"/>
  <c r="F2745" i="8"/>
  <c r="E2745" i="8"/>
  <c r="D2745" i="8"/>
  <c r="C2745" i="8"/>
  <c r="J2744" i="8"/>
  <c r="I2744" i="8"/>
  <c r="H2744" i="8"/>
  <c r="G2744" i="8"/>
  <c r="F2744" i="8"/>
  <c r="E2744" i="8"/>
  <c r="D2744" i="8"/>
  <c r="C2744" i="8"/>
  <c r="J2743" i="8"/>
  <c r="I2743" i="8"/>
  <c r="H2743" i="8"/>
  <c r="G2743" i="8"/>
  <c r="F2743" i="8"/>
  <c r="E2743" i="8"/>
  <c r="D2743" i="8"/>
  <c r="C2743" i="8"/>
  <c r="J2742" i="8"/>
  <c r="I2742" i="8"/>
  <c r="H2742" i="8"/>
  <c r="G2742" i="8"/>
  <c r="F2742" i="8"/>
  <c r="E2742" i="8"/>
  <c r="D2742" i="8"/>
  <c r="C2742" i="8"/>
  <c r="J2741" i="8"/>
  <c r="I2741" i="8"/>
  <c r="H2741" i="8"/>
  <c r="G2741" i="8"/>
  <c r="F2741" i="8"/>
  <c r="E2741" i="8"/>
  <c r="D2741" i="8"/>
  <c r="C2741" i="8"/>
  <c r="J2740" i="8"/>
  <c r="I2740" i="8"/>
  <c r="H2740" i="8"/>
  <c r="G2740" i="8"/>
  <c r="F2740" i="8"/>
  <c r="E2740" i="8"/>
  <c r="D2740" i="8"/>
  <c r="C2740" i="8"/>
  <c r="J2739" i="8"/>
  <c r="I2739" i="8"/>
  <c r="H2739" i="8"/>
  <c r="G2739" i="8"/>
  <c r="F2739" i="8"/>
  <c r="E2739" i="8"/>
  <c r="D2739" i="8"/>
  <c r="C2739" i="8"/>
  <c r="J2738" i="8"/>
  <c r="I2738" i="8"/>
  <c r="H2738" i="8"/>
  <c r="G2738" i="8"/>
  <c r="F2738" i="8"/>
  <c r="E2738" i="8"/>
  <c r="D2738" i="8"/>
  <c r="C2738" i="8"/>
  <c r="J2737" i="8"/>
  <c r="I2737" i="8"/>
  <c r="H2737" i="8"/>
  <c r="G2737" i="8"/>
  <c r="F2737" i="8"/>
  <c r="E2737" i="8"/>
  <c r="D2737" i="8"/>
  <c r="C2737" i="8"/>
  <c r="J2736" i="8"/>
  <c r="I2736" i="8"/>
  <c r="H2736" i="8"/>
  <c r="G2736" i="8"/>
  <c r="F2736" i="8"/>
  <c r="E2736" i="8"/>
  <c r="D2736" i="8"/>
  <c r="C2736" i="8"/>
  <c r="J2735" i="8"/>
  <c r="I2735" i="8"/>
  <c r="H2735" i="8"/>
  <c r="G2735" i="8"/>
  <c r="F2735" i="8"/>
  <c r="E2735" i="8"/>
  <c r="D2735" i="8"/>
  <c r="C2735" i="8"/>
  <c r="J2734" i="8"/>
  <c r="I2734" i="8"/>
  <c r="H2734" i="8"/>
  <c r="G2734" i="8"/>
  <c r="F2734" i="8"/>
  <c r="E2734" i="8"/>
  <c r="D2734" i="8"/>
  <c r="C2734" i="8"/>
  <c r="J2733" i="8"/>
  <c r="I2733" i="8"/>
  <c r="H2733" i="8"/>
  <c r="G2733" i="8"/>
  <c r="F2733" i="8"/>
  <c r="E2733" i="8"/>
  <c r="D2733" i="8"/>
  <c r="C2733" i="8"/>
  <c r="J2732" i="8"/>
  <c r="I2732" i="8"/>
  <c r="H2732" i="8"/>
  <c r="G2732" i="8"/>
  <c r="F2732" i="8"/>
  <c r="E2732" i="8"/>
  <c r="D2732" i="8"/>
  <c r="C2732" i="8"/>
  <c r="J2731" i="8"/>
  <c r="I2731" i="8"/>
  <c r="H2731" i="8"/>
  <c r="G2731" i="8"/>
  <c r="F2731" i="8"/>
  <c r="E2731" i="8"/>
  <c r="D2731" i="8"/>
  <c r="C2731" i="8"/>
  <c r="J2730" i="8"/>
  <c r="I2730" i="8"/>
  <c r="H2730" i="8"/>
  <c r="G2730" i="8"/>
  <c r="F2730" i="8"/>
  <c r="E2730" i="8"/>
  <c r="D2730" i="8"/>
  <c r="C2730" i="8"/>
  <c r="J2729" i="8"/>
  <c r="I2729" i="8"/>
  <c r="H2729" i="8"/>
  <c r="G2729" i="8"/>
  <c r="F2729" i="8"/>
  <c r="E2729" i="8"/>
  <c r="D2729" i="8"/>
  <c r="C2729" i="8"/>
  <c r="J2728" i="8"/>
  <c r="I2728" i="8"/>
  <c r="H2728" i="8"/>
  <c r="G2728" i="8"/>
  <c r="F2728" i="8"/>
  <c r="E2728" i="8"/>
  <c r="D2728" i="8"/>
  <c r="C2728" i="8"/>
  <c r="J2727" i="8"/>
  <c r="I2727" i="8"/>
  <c r="H2727" i="8"/>
  <c r="G2727" i="8"/>
  <c r="F2727" i="8"/>
  <c r="E2727" i="8"/>
  <c r="D2727" i="8"/>
  <c r="C2727" i="8"/>
  <c r="J2726" i="8"/>
  <c r="I2726" i="8"/>
  <c r="H2726" i="8"/>
  <c r="G2726" i="8"/>
  <c r="F2726" i="8"/>
  <c r="E2726" i="8"/>
  <c r="D2726" i="8"/>
  <c r="C2726" i="8"/>
  <c r="J2725" i="8"/>
  <c r="I2725" i="8"/>
  <c r="H2725" i="8"/>
  <c r="G2725" i="8"/>
  <c r="F2725" i="8"/>
  <c r="E2725" i="8"/>
  <c r="D2725" i="8"/>
  <c r="C2725" i="8"/>
  <c r="J2724" i="8"/>
  <c r="I2724" i="8"/>
  <c r="H2724" i="8"/>
  <c r="G2724" i="8"/>
  <c r="F2724" i="8"/>
  <c r="E2724" i="8"/>
  <c r="D2724" i="8"/>
  <c r="C2724" i="8"/>
  <c r="J2723" i="8"/>
  <c r="I2723" i="8"/>
  <c r="H2723" i="8"/>
  <c r="G2723" i="8"/>
  <c r="F2723" i="8"/>
  <c r="E2723" i="8"/>
  <c r="D2723" i="8"/>
  <c r="C2723" i="8"/>
  <c r="J2722" i="8"/>
  <c r="I2722" i="8"/>
  <c r="H2722" i="8"/>
  <c r="G2722" i="8"/>
  <c r="F2722" i="8"/>
  <c r="E2722" i="8"/>
  <c r="D2722" i="8"/>
  <c r="C2722" i="8"/>
  <c r="J2721" i="8"/>
  <c r="I2721" i="8"/>
  <c r="H2721" i="8"/>
  <c r="G2721" i="8"/>
  <c r="F2721" i="8"/>
  <c r="E2721" i="8"/>
  <c r="D2721" i="8"/>
  <c r="C2721" i="8"/>
  <c r="J2720" i="8"/>
  <c r="I2720" i="8"/>
  <c r="H2720" i="8"/>
  <c r="G2720" i="8"/>
  <c r="F2720" i="8"/>
  <c r="E2720" i="8"/>
  <c r="D2720" i="8"/>
  <c r="C2720" i="8"/>
  <c r="J2719" i="8"/>
  <c r="I2719" i="8"/>
  <c r="H2719" i="8"/>
  <c r="G2719" i="8"/>
  <c r="F2719" i="8"/>
  <c r="E2719" i="8"/>
  <c r="D2719" i="8"/>
  <c r="C2719" i="8"/>
  <c r="J2718" i="8"/>
  <c r="I2718" i="8"/>
  <c r="H2718" i="8"/>
  <c r="G2718" i="8"/>
  <c r="F2718" i="8"/>
  <c r="E2718" i="8"/>
  <c r="D2718" i="8"/>
  <c r="C2718" i="8"/>
  <c r="J2717" i="8"/>
  <c r="I2717" i="8"/>
  <c r="H2717" i="8"/>
  <c r="G2717" i="8"/>
  <c r="F2717" i="8"/>
  <c r="E2717" i="8"/>
  <c r="D2717" i="8"/>
  <c r="C2717" i="8"/>
  <c r="J2716" i="8"/>
  <c r="I2716" i="8"/>
  <c r="H2716" i="8"/>
  <c r="G2716" i="8"/>
  <c r="F2716" i="8"/>
  <c r="E2716" i="8"/>
  <c r="D2716" i="8"/>
  <c r="C2716" i="8"/>
  <c r="J2715" i="8"/>
  <c r="I2715" i="8"/>
  <c r="H2715" i="8"/>
  <c r="G2715" i="8"/>
  <c r="F2715" i="8"/>
  <c r="E2715" i="8"/>
  <c r="D2715" i="8"/>
  <c r="C2715" i="8"/>
  <c r="J2714" i="8"/>
  <c r="I2714" i="8"/>
  <c r="H2714" i="8"/>
  <c r="G2714" i="8"/>
  <c r="F2714" i="8"/>
  <c r="E2714" i="8"/>
  <c r="D2714" i="8"/>
  <c r="C2714" i="8"/>
  <c r="J2713" i="8"/>
  <c r="I2713" i="8"/>
  <c r="H2713" i="8"/>
  <c r="G2713" i="8"/>
  <c r="F2713" i="8"/>
  <c r="E2713" i="8"/>
  <c r="D2713" i="8"/>
  <c r="C2713" i="8"/>
  <c r="J2712" i="8"/>
  <c r="I2712" i="8"/>
  <c r="H2712" i="8"/>
  <c r="G2712" i="8"/>
  <c r="F2712" i="8"/>
  <c r="E2712" i="8"/>
  <c r="D2712" i="8"/>
  <c r="C2712" i="8"/>
  <c r="J2711" i="8"/>
  <c r="I2711" i="8"/>
  <c r="H2711" i="8"/>
  <c r="G2711" i="8"/>
  <c r="F2711" i="8"/>
  <c r="E2711" i="8"/>
  <c r="D2711" i="8"/>
  <c r="C2711" i="8"/>
  <c r="J2710" i="8"/>
  <c r="I2710" i="8"/>
  <c r="H2710" i="8"/>
  <c r="G2710" i="8"/>
  <c r="F2710" i="8"/>
  <c r="E2710" i="8"/>
  <c r="D2710" i="8"/>
  <c r="C2710" i="8"/>
  <c r="J2709" i="8"/>
  <c r="I2709" i="8"/>
  <c r="H2709" i="8"/>
  <c r="G2709" i="8"/>
  <c r="F2709" i="8"/>
  <c r="E2709" i="8"/>
  <c r="D2709" i="8"/>
  <c r="C2709" i="8"/>
  <c r="J2708" i="8"/>
  <c r="I2708" i="8"/>
  <c r="H2708" i="8"/>
  <c r="G2708" i="8"/>
  <c r="F2708" i="8"/>
  <c r="E2708" i="8"/>
  <c r="D2708" i="8"/>
  <c r="C2708" i="8"/>
  <c r="J2707" i="8"/>
  <c r="I2707" i="8"/>
  <c r="H2707" i="8"/>
  <c r="G2707" i="8"/>
  <c r="F2707" i="8"/>
  <c r="E2707" i="8"/>
  <c r="D2707" i="8"/>
  <c r="C2707" i="8"/>
  <c r="J2706" i="8"/>
  <c r="I2706" i="8"/>
  <c r="H2706" i="8"/>
  <c r="G2706" i="8"/>
  <c r="F2706" i="8"/>
  <c r="E2706" i="8"/>
  <c r="D2706" i="8"/>
  <c r="C2706" i="8"/>
  <c r="J2705" i="8"/>
  <c r="I2705" i="8"/>
  <c r="H2705" i="8"/>
  <c r="G2705" i="8"/>
  <c r="F2705" i="8"/>
  <c r="E2705" i="8"/>
  <c r="D2705" i="8"/>
  <c r="C2705" i="8"/>
  <c r="J2704" i="8"/>
  <c r="I2704" i="8"/>
  <c r="H2704" i="8"/>
  <c r="G2704" i="8"/>
  <c r="F2704" i="8"/>
  <c r="E2704" i="8"/>
  <c r="D2704" i="8"/>
  <c r="C2704" i="8"/>
  <c r="J2703" i="8"/>
  <c r="I2703" i="8"/>
  <c r="H2703" i="8"/>
  <c r="G2703" i="8"/>
  <c r="F2703" i="8"/>
  <c r="E2703" i="8"/>
  <c r="D2703" i="8"/>
  <c r="C2703" i="8"/>
  <c r="J2702" i="8"/>
  <c r="I2702" i="8"/>
  <c r="H2702" i="8"/>
  <c r="G2702" i="8"/>
  <c r="F2702" i="8"/>
  <c r="E2702" i="8"/>
  <c r="D2702" i="8"/>
  <c r="C2702" i="8"/>
  <c r="J2701" i="8"/>
  <c r="I2701" i="8"/>
  <c r="H2701" i="8"/>
  <c r="G2701" i="8"/>
  <c r="F2701" i="8"/>
  <c r="E2701" i="8"/>
  <c r="D2701" i="8"/>
  <c r="C2701" i="8"/>
  <c r="J2700" i="8"/>
  <c r="I2700" i="8"/>
  <c r="H2700" i="8"/>
  <c r="G2700" i="8"/>
  <c r="F2700" i="8"/>
  <c r="E2700" i="8"/>
  <c r="D2700" i="8"/>
  <c r="C2700" i="8"/>
  <c r="J2699" i="8"/>
  <c r="I2699" i="8"/>
  <c r="H2699" i="8"/>
  <c r="G2699" i="8"/>
  <c r="F2699" i="8"/>
  <c r="E2699" i="8"/>
  <c r="D2699" i="8"/>
  <c r="C2699" i="8"/>
  <c r="J2698" i="8"/>
  <c r="I2698" i="8"/>
  <c r="H2698" i="8"/>
  <c r="G2698" i="8"/>
  <c r="F2698" i="8"/>
  <c r="E2698" i="8"/>
  <c r="D2698" i="8"/>
  <c r="C2698" i="8"/>
  <c r="J2697" i="8"/>
  <c r="I2697" i="8"/>
  <c r="H2697" i="8"/>
  <c r="G2697" i="8"/>
  <c r="F2697" i="8"/>
  <c r="E2697" i="8"/>
  <c r="D2697" i="8"/>
  <c r="C2697" i="8"/>
  <c r="J2696" i="8"/>
  <c r="I2696" i="8"/>
  <c r="H2696" i="8"/>
  <c r="G2696" i="8"/>
  <c r="F2696" i="8"/>
  <c r="E2696" i="8"/>
  <c r="D2696" i="8"/>
  <c r="C2696" i="8"/>
  <c r="J2695" i="8"/>
  <c r="I2695" i="8"/>
  <c r="H2695" i="8"/>
  <c r="G2695" i="8"/>
  <c r="F2695" i="8"/>
  <c r="E2695" i="8"/>
  <c r="D2695" i="8"/>
  <c r="C2695" i="8"/>
  <c r="J2694" i="8"/>
  <c r="I2694" i="8"/>
  <c r="H2694" i="8"/>
  <c r="G2694" i="8"/>
  <c r="F2694" i="8"/>
  <c r="E2694" i="8"/>
  <c r="D2694" i="8"/>
  <c r="C2694" i="8"/>
  <c r="J2693" i="8"/>
  <c r="I2693" i="8"/>
  <c r="H2693" i="8"/>
  <c r="G2693" i="8"/>
  <c r="F2693" i="8"/>
  <c r="E2693" i="8"/>
  <c r="D2693" i="8"/>
  <c r="C2693" i="8"/>
  <c r="J2692" i="8"/>
  <c r="I2692" i="8"/>
  <c r="H2692" i="8"/>
  <c r="G2692" i="8"/>
  <c r="F2692" i="8"/>
  <c r="E2692" i="8"/>
  <c r="D2692" i="8"/>
  <c r="C2692" i="8"/>
  <c r="J2691" i="8"/>
  <c r="I2691" i="8"/>
  <c r="H2691" i="8"/>
  <c r="G2691" i="8"/>
  <c r="F2691" i="8"/>
  <c r="E2691" i="8"/>
  <c r="D2691" i="8"/>
  <c r="C2691" i="8"/>
  <c r="J2690" i="8"/>
  <c r="I2690" i="8"/>
  <c r="H2690" i="8"/>
  <c r="G2690" i="8"/>
  <c r="F2690" i="8"/>
  <c r="E2690" i="8"/>
  <c r="D2690" i="8"/>
  <c r="C2690" i="8"/>
  <c r="J2689" i="8"/>
  <c r="I2689" i="8"/>
  <c r="H2689" i="8"/>
  <c r="G2689" i="8"/>
  <c r="F2689" i="8"/>
  <c r="E2689" i="8"/>
  <c r="D2689" i="8"/>
  <c r="C2689" i="8"/>
  <c r="J2688" i="8"/>
  <c r="I2688" i="8"/>
  <c r="H2688" i="8"/>
  <c r="G2688" i="8"/>
  <c r="F2688" i="8"/>
  <c r="E2688" i="8"/>
  <c r="D2688" i="8"/>
  <c r="C2688" i="8"/>
  <c r="J2687" i="8"/>
  <c r="I2687" i="8"/>
  <c r="H2687" i="8"/>
  <c r="G2687" i="8"/>
  <c r="F2687" i="8"/>
  <c r="E2687" i="8"/>
  <c r="D2687" i="8"/>
  <c r="C2687" i="8"/>
  <c r="J2686" i="8"/>
  <c r="I2686" i="8"/>
  <c r="H2686" i="8"/>
  <c r="G2686" i="8"/>
  <c r="F2686" i="8"/>
  <c r="E2686" i="8"/>
  <c r="D2686" i="8"/>
  <c r="C2686" i="8"/>
  <c r="J2685" i="8"/>
  <c r="I2685" i="8"/>
  <c r="H2685" i="8"/>
  <c r="G2685" i="8"/>
  <c r="F2685" i="8"/>
  <c r="E2685" i="8"/>
  <c r="D2685" i="8"/>
  <c r="C2685" i="8"/>
  <c r="J2684" i="8"/>
  <c r="I2684" i="8"/>
  <c r="H2684" i="8"/>
  <c r="G2684" i="8"/>
  <c r="F2684" i="8"/>
  <c r="E2684" i="8"/>
  <c r="D2684" i="8"/>
  <c r="C2684" i="8"/>
  <c r="J2683" i="8"/>
  <c r="I2683" i="8"/>
  <c r="H2683" i="8"/>
  <c r="G2683" i="8"/>
  <c r="F2683" i="8"/>
  <c r="E2683" i="8"/>
  <c r="D2683" i="8"/>
  <c r="C2683" i="8"/>
  <c r="J2682" i="8"/>
  <c r="I2682" i="8"/>
  <c r="H2682" i="8"/>
  <c r="G2682" i="8"/>
  <c r="F2682" i="8"/>
  <c r="E2682" i="8"/>
  <c r="D2682" i="8"/>
  <c r="C2682" i="8"/>
  <c r="J2681" i="8"/>
  <c r="I2681" i="8"/>
  <c r="H2681" i="8"/>
  <c r="G2681" i="8"/>
  <c r="F2681" i="8"/>
  <c r="E2681" i="8"/>
  <c r="D2681" i="8"/>
  <c r="C2681" i="8"/>
  <c r="J2680" i="8"/>
  <c r="I2680" i="8"/>
  <c r="H2680" i="8"/>
  <c r="G2680" i="8"/>
  <c r="F2680" i="8"/>
  <c r="E2680" i="8"/>
  <c r="D2680" i="8"/>
  <c r="C2680" i="8"/>
  <c r="J2679" i="8"/>
  <c r="I2679" i="8"/>
  <c r="H2679" i="8"/>
  <c r="G2679" i="8"/>
  <c r="F2679" i="8"/>
  <c r="E2679" i="8"/>
  <c r="D2679" i="8"/>
  <c r="C2679" i="8"/>
  <c r="J2678" i="8"/>
  <c r="I2678" i="8"/>
  <c r="H2678" i="8"/>
  <c r="G2678" i="8"/>
  <c r="F2678" i="8"/>
  <c r="E2678" i="8"/>
  <c r="D2678" i="8"/>
  <c r="C2678" i="8"/>
  <c r="J2677" i="8"/>
  <c r="I2677" i="8"/>
  <c r="H2677" i="8"/>
  <c r="G2677" i="8"/>
  <c r="F2677" i="8"/>
  <c r="E2677" i="8"/>
  <c r="D2677" i="8"/>
  <c r="C2677" i="8"/>
  <c r="J2676" i="8"/>
  <c r="I2676" i="8"/>
  <c r="H2676" i="8"/>
  <c r="G2676" i="8"/>
  <c r="F2676" i="8"/>
  <c r="E2676" i="8"/>
  <c r="D2676" i="8"/>
  <c r="C2676" i="8"/>
  <c r="J2675" i="8"/>
  <c r="I2675" i="8"/>
  <c r="H2675" i="8"/>
  <c r="G2675" i="8"/>
  <c r="F2675" i="8"/>
  <c r="E2675" i="8"/>
  <c r="D2675" i="8"/>
  <c r="C2675" i="8"/>
  <c r="J2674" i="8"/>
  <c r="I2674" i="8"/>
  <c r="H2674" i="8"/>
  <c r="G2674" i="8"/>
  <c r="F2674" i="8"/>
  <c r="E2674" i="8"/>
  <c r="D2674" i="8"/>
  <c r="C2674" i="8"/>
  <c r="J2673" i="8"/>
  <c r="I2673" i="8"/>
  <c r="H2673" i="8"/>
  <c r="G2673" i="8"/>
  <c r="F2673" i="8"/>
  <c r="E2673" i="8"/>
  <c r="D2673" i="8"/>
  <c r="C2673" i="8"/>
  <c r="J2672" i="8"/>
  <c r="I2672" i="8"/>
  <c r="H2672" i="8"/>
  <c r="G2672" i="8"/>
  <c r="F2672" i="8"/>
  <c r="E2672" i="8"/>
  <c r="D2672" i="8"/>
  <c r="C2672" i="8"/>
  <c r="J2671" i="8"/>
  <c r="I2671" i="8"/>
  <c r="H2671" i="8"/>
  <c r="G2671" i="8"/>
  <c r="F2671" i="8"/>
  <c r="E2671" i="8"/>
  <c r="D2671" i="8"/>
  <c r="C2671" i="8"/>
  <c r="J2670" i="8"/>
  <c r="I2670" i="8"/>
  <c r="H2670" i="8"/>
  <c r="G2670" i="8"/>
  <c r="F2670" i="8"/>
  <c r="E2670" i="8"/>
  <c r="D2670" i="8"/>
  <c r="C2670" i="8"/>
  <c r="J2669" i="8"/>
  <c r="I2669" i="8"/>
  <c r="H2669" i="8"/>
  <c r="G2669" i="8"/>
  <c r="F2669" i="8"/>
  <c r="E2669" i="8"/>
  <c r="D2669" i="8"/>
  <c r="C2669" i="8"/>
  <c r="J2668" i="8"/>
  <c r="I2668" i="8"/>
  <c r="H2668" i="8"/>
  <c r="G2668" i="8"/>
  <c r="F2668" i="8"/>
  <c r="E2668" i="8"/>
  <c r="D2668" i="8"/>
  <c r="C2668" i="8"/>
  <c r="J2667" i="8"/>
  <c r="I2667" i="8"/>
  <c r="H2667" i="8"/>
  <c r="G2667" i="8"/>
  <c r="F2667" i="8"/>
  <c r="E2667" i="8"/>
  <c r="D2667" i="8"/>
  <c r="C2667" i="8"/>
  <c r="J2666" i="8"/>
  <c r="I2666" i="8"/>
  <c r="H2666" i="8"/>
  <c r="G2666" i="8"/>
  <c r="F2666" i="8"/>
  <c r="E2666" i="8"/>
  <c r="D2666" i="8"/>
  <c r="C2666" i="8"/>
  <c r="J2665" i="8"/>
  <c r="I2665" i="8"/>
  <c r="H2665" i="8"/>
  <c r="G2665" i="8"/>
  <c r="F2665" i="8"/>
  <c r="E2665" i="8"/>
  <c r="D2665" i="8"/>
  <c r="C2665" i="8"/>
  <c r="J2664" i="8"/>
  <c r="I2664" i="8"/>
  <c r="H2664" i="8"/>
  <c r="G2664" i="8"/>
  <c r="F2664" i="8"/>
  <c r="E2664" i="8"/>
  <c r="D2664" i="8"/>
  <c r="C2664" i="8"/>
  <c r="J2663" i="8"/>
  <c r="I2663" i="8"/>
  <c r="H2663" i="8"/>
  <c r="G2663" i="8"/>
  <c r="F2663" i="8"/>
  <c r="E2663" i="8"/>
  <c r="D2663" i="8"/>
  <c r="C2663" i="8"/>
  <c r="J2662" i="8"/>
  <c r="I2662" i="8"/>
  <c r="H2662" i="8"/>
  <c r="G2662" i="8"/>
  <c r="F2662" i="8"/>
  <c r="E2662" i="8"/>
  <c r="D2662" i="8"/>
  <c r="C2662" i="8"/>
  <c r="J2661" i="8"/>
  <c r="I2661" i="8"/>
  <c r="H2661" i="8"/>
  <c r="G2661" i="8"/>
  <c r="F2661" i="8"/>
  <c r="E2661" i="8"/>
  <c r="D2661" i="8"/>
  <c r="C2661" i="8"/>
  <c r="J2660" i="8"/>
  <c r="I2660" i="8"/>
  <c r="H2660" i="8"/>
  <c r="G2660" i="8"/>
  <c r="F2660" i="8"/>
  <c r="E2660" i="8"/>
  <c r="D2660" i="8"/>
  <c r="C2660" i="8"/>
  <c r="J2659" i="8"/>
  <c r="I2659" i="8"/>
  <c r="H2659" i="8"/>
  <c r="G2659" i="8"/>
  <c r="F2659" i="8"/>
  <c r="E2659" i="8"/>
  <c r="D2659" i="8"/>
  <c r="C2659" i="8"/>
  <c r="J2658" i="8"/>
  <c r="I2658" i="8"/>
  <c r="H2658" i="8"/>
  <c r="G2658" i="8"/>
  <c r="F2658" i="8"/>
  <c r="E2658" i="8"/>
  <c r="D2658" i="8"/>
  <c r="C2658" i="8"/>
  <c r="J2657" i="8"/>
  <c r="I2657" i="8"/>
  <c r="H2657" i="8"/>
  <c r="G2657" i="8"/>
  <c r="F2657" i="8"/>
  <c r="E2657" i="8"/>
  <c r="D2657" i="8"/>
  <c r="C2657" i="8"/>
  <c r="J2656" i="8"/>
  <c r="I2656" i="8"/>
  <c r="H2656" i="8"/>
  <c r="G2656" i="8"/>
  <c r="F2656" i="8"/>
  <c r="E2656" i="8"/>
  <c r="D2656" i="8"/>
  <c r="C2656" i="8"/>
  <c r="J2655" i="8"/>
  <c r="I2655" i="8"/>
  <c r="H2655" i="8"/>
  <c r="G2655" i="8"/>
  <c r="F2655" i="8"/>
  <c r="E2655" i="8"/>
  <c r="D2655" i="8"/>
  <c r="C2655" i="8"/>
  <c r="J2654" i="8"/>
  <c r="I2654" i="8"/>
  <c r="H2654" i="8"/>
  <c r="G2654" i="8"/>
  <c r="F2654" i="8"/>
  <c r="E2654" i="8"/>
  <c r="D2654" i="8"/>
  <c r="C2654" i="8"/>
  <c r="J2653" i="8"/>
  <c r="I2653" i="8"/>
  <c r="H2653" i="8"/>
  <c r="G2653" i="8"/>
  <c r="F2653" i="8"/>
  <c r="E2653" i="8"/>
  <c r="D2653" i="8"/>
  <c r="C2653" i="8"/>
  <c r="J2652" i="8"/>
  <c r="I2652" i="8"/>
  <c r="H2652" i="8"/>
  <c r="G2652" i="8"/>
  <c r="F2652" i="8"/>
  <c r="E2652" i="8"/>
  <c r="D2652" i="8"/>
  <c r="C2652" i="8"/>
  <c r="J2651" i="8"/>
  <c r="I2651" i="8"/>
  <c r="H2651" i="8"/>
  <c r="G2651" i="8"/>
  <c r="F2651" i="8"/>
  <c r="E2651" i="8"/>
  <c r="D2651" i="8"/>
  <c r="C2651" i="8"/>
  <c r="J2650" i="8"/>
  <c r="I2650" i="8"/>
  <c r="H2650" i="8"/>
  <c r="G2650" i="8"/>
  <c r="F2650" i="8"/>
  <c r="E2650" i="8"/>
  <c r="D2650" i="8"/>
  <c r="C2650" i="8"/>
  <c r="J2649" i="8"/>
  <c r="I2649" i="8"/>
  <c r="H2649" i="8"/>
  <c r="G2649" i="8"/>
  <c r="F2649" i="8"/>
  <c r="E2649" i="8"/>
  <c r="D2649" i="8"/>
  <c r="C2649" i="8"/>
  <c r="J2648" i="8"/>
  <c r="I2648" i="8"/>
  <c r="H2648" i="8"/>
  <c r="G2648" i="8"/>
  <c r="F2648" i="8"/>
  <c r="E2648" i="8"/>
  <c r="D2648" i="8"/>
  <c r="C2648" i="8"/>
  <c r="J2647" i="8"/>
  <c r="I2647" i="8"/>
  <c r="H2647" i="8"/>
  <c r="G2647" i="8"/>
  <c r="F2647" i="8"/>
  <c r="E2647" i="8"/>
  <c r="D2647" i="8"/>
  <c r="C2647" i="8"/>
  <c r="J2646" i="8"/>
  <c r="I2646" i="8"/>
  <c r="H2646" i="8"/>
  <c r="G2646" i="8"/>
  <c r="F2646" i="8"/>
  <c r="E2646" i="8"/>
  <c r="D2646" i="8"/>
  <c r="C2646" i="8"/>
  <c r="J2645" i="8"/>
  <c r="I2645" i="8"/>
  <c r="H2645" i="8"/>
  <c r="G2645" i="8"/>
  <c r="F2645" i="8"/>
  <c r="E2645" i="8"/>
  <c r="D2645" i="8"/>
  <c r="C2645" i="8"/>
  <c r="J2644" i="8"/>
  <c r="I2644" i="8"/>
  <c r="H2644" i="8"/>
  <c r="G2644" i="8"/>
  <c r="F2644" i="8"/>
  <c r="E2644" i="8"/>
  <c r="D2644" i="8"/>
  <c r="C2644" i="8"/>
  <c r="J2643" i="8"/>
  <c r="I2643" i="8"/>
  <c r="H2643" i="8"/>
  <c r="G2643" i="8"/>
  <c r="F2643" i="8"/>
  <c r="E2643" i="8"/>
  <c r="D2643" i="8"/>
  <c r="C2643" i="8"/>
  <c r="J2642" i="8"/>
  <c r="I2642" i="8"/>
  <c r="H2642" i="8"/>
  <c r="G2642" i="8"/>
  <c r="F2642" i="8"/>
  <c r="E2642" i="8"/>
  <c r="D2642" i="8"/>
  <c r="C2642" i="8"/>
  <c r="J2641" i="8"/>
  <c r="I2641" i="8"/>
  <c r="H2641" i="8"/>
  <c r="G2641" i="8"/>
  <c r="F2641" i="8"/>
  <c r="E2641" i="8"/>
  <c r="D2641" i="8"/>
  <c r="C2641" i="8"/>
  <c r="J2640" i="8"/>
  <c r="I2640" i="8"/>
  <c r="H2640" i="8"/>
  <c r="G2640" i="8"/>
  <c r="F2640" i="8"/>
  <c r="E2640" i="8"/>
  <c r="D2640" i="8"/>
  <c r="C2640" i="8"/>
  <c r="J2639" i="8"/>
  <c r="I2639" i="8"/>
  <c r="H2639" i="8"/>
  <c r="G2639" i="8"/>
  <c r="F2639" i="8"/>
  <c r="E2639" i="8"/>
  <c r="D2639" i="8"/>
  <c r="C2639" i="8"/>
  <c r="J2638" i="8"/>
  <c r="I2638" i="8"/>
  <c r="H2638" i="8"/>
  <c r="G2638" i="8"/>
  <c r="F2638" i="8"/>
  <c r="E2638" i="8"/>
  <c r="D2638" i="8"/>
  <c r="C2638" i="8"/>
  <c r="J2637" i="8"/>
  <c r="I2637" i="8"/>
  <c r="H2637" i="8"/>
  <c r="G2637" i="8"/>
  <c r="F2637" i="8"/>
  <c r="E2637" i="8"/>
  <c r="D2637" i="8"/>
  <c r="C2637" i="8"/>
  <c r="J2636" i="8"/>
  <c r="I2636" i="8"/>
  <c r="H2636" i="8"/>
  <c r="G2636" i="8"/>
  <c r="F2636" i="8"/>
  <c r="E2636" i="8"/>
  <c r="D2636" i="8"/>
  <c r="C2636" i="8"/>
  <c r="J2635" i="8"/>
  <c r="I2635" i="8"/>
  <c r="H2635" i="8"/>
  <c r="G2635" i="8"/>
  <c r="F2635" i="8"/>
  <c r="E2635" i="8"/>
  <c r="D2635" i="8"/>
  <c r="C2635" i="8"/>
  <c r="J2634" i="8"/>
  <c r="I2634" i="8"/>
  <c r="H2634" i="8"/>
  <c r="G2634" i="8"/>
  <c r="F2634" i="8"/>
  <c r="E2634" i="8"/>
  <c r="D2634" i="8"/>
  <c r="C2634" i="8"/>
  <c r="J2633" i="8"/>
  <c r="I2633" i="8"/>
  <c r="H2633" i="8"/>
  <c r="G2633" i="8"/>
  <c r="F2633" i="8"/>
  <c r="E2633" i="8"/>
  <c r="D2633" i="8"/>
  <c r="C2633" i="8"/>
  <c r="J2632" i="8"/>
  <c r="I2632" i="8"/>
  <c r="H2632" i="8"/>
  <c r="G2632" i="8"/>
  <c r="F2632" i="8"/>
  <c r="E2632" i="8"/>
  <c r="D2632" i="8"/>
  <c r="C2632" i="8"/>
  <c r="J2631" i="8"/>
  <c r="I2631" i="8"/>
  <c r="H2631" i="8"/>
  <c r="G2631" i="8"/>
  <c r="F2631" i="8"/>
  <c r="E2631" i="8"/>
  <c r="D2631" i="8"/>
  <c r="C2631" i="8"/>
  <c r="J2630" i="8"/>
  <c r="I2630" i="8"/>
  <c r="H2630" i="8"/>
  <c r="G2630" i="8"/>
  <c r="F2630" i="8"/>
  <c r="E2630" i="8"/>
  <c r="D2630" i="8"/>
  <c r="C2630" i="8"/>
  <c r="J2629" i="8"/>
  <c r="I2629" i="8"/>
  <c r="H2629" i="8"/>
  <c r="G2629" i="8"/>
  <c r="F2629" i="8"/>
  <c r="E2629" i="8"/>
  <c r="D2629" i="8"/>
  <c r="C2629" i="8"/>
  <c r="J2628" i="8"/>
  <c r="I2628" i="8"/>
  <c r="H2628" i="8"/>
  <c r="G2628" i="8"/>
  <c r="F2628" i="8"/>
  <c r="E2628" i="8"/>
  <c r="D2628" i="8"/>
  <c r="C2628" i="8"/>
  <c r="J2627" i="8"/>
  <c r="I2627" i="8"/>
  <c r="H2627" i="8"/>
  <c r="G2627" i="8"/>
  <c r="F2627" i="8"/>
  <c r="E2627" i="8"/>
  <c r="D2627" i="8"/>
  <c r="C2627" i="8"/>
  <c r="J2626" i="8"/>
  <c r="I2626" i="8"/>
  <c r="H2626" i="8"/>
  <c r="G2626" i="8"/>
  <c r="F2626" i="8"/>
  <c r="E2626" i="8"/>
  <c r="D2626" i="8"/>
  <c r="C2626" i="8"/>
  <c r="J2625" i="8"/>
  <c r="I2625" i="8"/>
  <c r="H2625" i="8"/>
  <c r="G2625" i="8"/>
  <c r="F2625" i="8"/>
  <c r="E2625" i="8"/>
  <c r="D2625" i="8"/>
  <c r="C2625" i="8"/>
  <c r="J2624" i="8"/>
  <c r="I2624" i="8"/>
  <c r="H2624" i="8"/>
  <c r="G2624" i="8"/>
  <c r="F2624" i="8"/>
  <c r="E2624" i="8"/>
  <c r="D2624" i="8"/>
  <c r="C2624" i="8"/>
  <c r="J2623" i="8"/>
  <c r="I2623" i="8"/>
  <c r="H2623" i="8"/>
  <c r="G2623" i="8"/>
  <c r="F2623" i="8"/>
  <c r="E2623" i="8"/>
  <c r="D2623" i="8"/>
  <c r="C2623" i="8"/>
  <c r="J2622" i="8"/>
  <c r="I2622" i="8"/>
  <c r="H2622" i="8"/>
  <c r="G2622" i="8"/>
  <c r="F2622" i="8"/>
  <c r="E2622" i="8"/>
  <c r="D2622" i="8"/>
  <c r="C2622" i="8"/>
  <c r="J2621" i="8"/>
  <c r="I2621" i="8"/>
  <c r="H2621" i="8"/>
  <c r="G2621" i="8"/>
  <c r="F2621" i="8"/>
  <c r="E2621" i="8"/>
  <c r="D2621" i="8"/>
  <c r="C2621" i="8"/>
  <c r="J2620" i="8"/>
  <c r="I2620" i="8"/>
  <c r="H2620" i="8"/>
  <c r="G2620" i="8"/>
  <c r="F2620" i="8"/>
  <c r="E2620" i="8"/>
  <c r="D2620" i="8"/>
  <c r="C2620" i="8"/>
  <c r="J2619" i="8"/>
  <c r="I2619" i="8"/>
  <c r="H2619" i="8"/>
  <c r="G2619" i="8"/>
  <c r="F2619" i="8"/>
  <c r="E2619" i="8"/>
  <c r="D2619" i="8"/>
  <c r="C2619" i="8"/>
  <c r="J2618" i="8"/>
  <c r="I2618" i="8"/>
  <c r="H2618" i="8"/>
  <c r="G2618" i="8"/>
  <c r="F2618" i="8"/>
  <c r="E2618" i="8"/>
  <c r="D2618" i="8"/>
  <c r="C2618" i="8"/>
  <c r="J2617" i="8"/>
  <c r="I2617" i="8"/>
  <c r="H2617" i="8"/>
  <c r="G2617" i="8"/>
  <c r="F2617" i="8"/>
  <c r="E2617" i="8"/>
  <c r="D2617" i="8"/>
  <c r="C2617" i="8"/>
  <c r="J2616" i="8"/>
  <c r="I2616" i="8"/>
  <c r="H2616" i="8"/>
  <c r="G2616" i="8"/>
  <c r="F2616" i="8"/>
  <c r="E2616" i="8"/>
  <c r="D2616" i="8"/>
  <c r="C2616" i="8"/>
  <c r="J2615" i="8"/>
  <c r="I2615" i="8"/>
  <c r="H2615" i="8"/>
  <c r="G2615" i="8"/>
  <c r="F2615" i="8"/>
  <c r="E2615" i="8"/>
  <c r="D2615" i="8"/>
  <c r="C2615" i="8"/>
  <c r="J2614" i="8"/>
  <c r="I2614" i="8"/>
  <c r="H2614" i="8"/>
  <c r="G2614" i="8"/>
  <c r="F2614" i="8"/>
  <c r="E2614" i="8"/>
  <c r="D2614" i="8"/>
  <c r="C2614" i="8"/>
  <c r="J2613" i="8"/>
  <c r="I2613" i="8"/>
  <c r="H2613" i="8"/>
  <c r="G2613" i="8"/>
  <c r="F2613" i="8"/>
  <c r="E2613" i="8"/>
  <c r="D2613" i="8"/>
  <c r="C2613" i="8"/>
  <c r="J2612" i="8"/>
  <c r="I2612" i="8"/>
  <c r="H2612" i="8"/>
  <c r="G2612" i="8"/>
  <c r="F2612" i="8"/>
  <c r="E2612" i="8"/>
  <c r="D2612" i="8"/>
  <c r="C2612" i="8"/>
  <c r="J2611" i="8"/>
  <c r="I2611" i="8"/>
  <c r="H2611" i="8"/>
  <c r="G2611" i="8"/>
  <c r="F2611" i="8"/>
  <c r="E2611" i="8"/>
  <c r="D2611" i="8"/>
  <c r="C2611" i="8"/>
  <c r="J2610" i="8"/>
  <c r="I2610" i="8"/>
  <c r="H2610" i="8"/>
  <c r="G2610" i="8"/>
  <c r="F2610" i="8"/>
  <c r="E2610" i="8"/>
  <c r="D2610" i="8"/>
  <c r="C2610" i="8"/>
  <c r="J2609" i="8"/>
  <c r="I2609" i="8"/>
  <c r="H2609" i="8"/>
  <c r="G2609" i="8"/>
  <c r="F2609" i="8"/>
  <c r="E2609" i="8"/>
  <c r="D2609" i="8"/>
  <c r="C2609" i="8"/>
  <c r="J2608" i="8"/>
  <c r="I2608" i="8"/>
  <c r="H2608" i="8"/>
  <c r="G2608" i="8"/>
  <c r="F2608" i="8"/>
  <c r="E2608" i="8"/>
  <c r="D2608" i="8"/>
  <c r="C2608" i="8"/>
  <c r="J2607" i="8"/>
  <c r="I2607" i="8"/>
  <c r="H2607" i="8"/>
  <c r="G2607" i="8"/>
  <c r="F2607" i="8"/>
  <c r="E2607" i="8"/>
  <c r="D2607" i="8"/>
  <c r="C2607" i="8"/>
  <c r="J2606" i="8"/>
  <c r="I2606" i="8"/>
  <c r="H2606" i="8"/>
  <c r="G2606" i="8"/>
  <c r="F2606" i="8"/>
  <c r="E2606" i="8"/>
  <c r="D2606" i="8"/>
  <c r="C2606" i="8"/>
  <c r="J2605" i="8"/>
  <c r="I2605" i="8"/>
  <c r="H2605" i="8"/>
  <c r="G2605" i="8"/>
  <c r="F2605" i="8"/>
  <c r="E2605" i="8"/>
  <c r="D2605" i="8"/>
  <c r="C2605" i="8"/>
  <c r="J2604" i="8"/>
  <c r="I2604" i="8"/>
  <c r="H2604" i="8"/>
  <c r="G2604" i="8"/>
  <c r="F2604" i="8"/>
  <c r="E2604" i="8"/>
  <c r="D2604" i="8"/>
  <c r="C2604" i="8"/>
  <c r="J2603" i="8"/>
  <c r="I2603" i="8"/>
  <c r="H2603" i="8"/>
  <c r="G2603" i="8"/>
  <c r="F2603" i="8"/>
  <c r="E2603" i="8"/>
  <c r="D2603" i="8"/>
  <c r="C2603" i="8"/>
  <c r="J2602" i="8"/>
  <c r="I2602" i="8"/>
  <c r="H2602" i="8"/>
  <c r="G2602" i="8"/>
  <c r="F2602" i="8"/>
  <c r="E2602" i="8"/>
  <c r="D2602" i="8"/>
  <c r="C2602" i="8"/>
  <c r="J2601" i="8"/>
  <c r="I2601" i="8"/>
  <c r="H2601" i="8"/>
  <c r="G2601" i="8"/>
  <c r="F2601" i="8"/>
  <c r="E2601" i="8"/>
  <c r="D2601" i="8"/>
  <c r="C2601" i="8"/>
  <c r="J2600" i="8"/>
  <c r="I2600" i="8"/>
  <c r="H2600" i="8"/>
  <c r="G2600" i="8"/>
  <c r="F2600" i="8"/>
  <c r="E2600" i="8"/>
  <c r="D2600" i="8"/>
  <c r="C2600" i="8"/>
  <c r="J2599" i="8"/>
  <c r="I2599" i="8"/>
  <c r="H2599" i="8"/>
  <c r="G2599" i="8"/>
  <c r="F2599" i="8"/>
  <c r="E2599" i="8"/>
  <c r="D2599" i="8"/>
  <c r="C2599" i="8"/>
  <c r="J2598" i="8"/>
  <c r="I2598" i="8"/>
  <c r="H2598" i="8"/>
  <c r="G2598" i="8"/>
  <c r="F2598" i="8"/>
  <c r="E2598" i="8"/>
  <c r="D2598" i="8"/>
  <c r="C2598" i="8"/>
  <c r="J2597" i="8"/>
  <c r="I2597" i="8"/>
  <c r="H2597" i="8"/>
  <c r="G2597" i="8"/>
  <c r="F2597" i="8"/>
  <c r="E2597" i="8"/>
  <c r="D2597" i="8"/>
  <c r="C2597" i="8"/>
  <c r="J2596" i="8"/>
  <c r="I2596" i="8"/>
  <c r="H2596" i="8"/>
  <c r="G2596" i="8"/>
  <c r="F2596" i="8"/>
  <c r="E2596" i="8"/>
  <c r="D2596" i="8"/>
  <c r="C2596" i="8"/>
  <c r="J2595" i="8"/>
  <c r="I2595" i="8"/>
  <c r="H2595" i="8"/>
  <c r="G2595" i="8"/>
  <c r="F2595" i="8"/>
  <c r="E2595" i="8"/>
  <c r="D2595" i="8"/>
  <c r="C2595" i="8"/>
  <c r="J2594" i="8"/>
  <c r="I2594" i="8"/>
  <c r="H2594" i="8"/>
  <c r="G2594" i="8"/>
  <c r="F2594" i="8"/>
  <c r="E2594" i="8"/>
  <c r="D2594" i="8"/>
  <c r="C2594" i="8"/>
  <c r="J2593" i="8"/>
  <c r="I2593" i="8"/>
  <c r="H2593" i="8"/>
  <c r="G2593" i="8"/>
  <c r="F2593" i="8"/>
  <c r="E2593" i="8"/>
  <c r="D2593" i="8"/>
  <c r="C2593" i="8"/>
  <c r="J2592" i="8"/>
  <c r="I2592" i="8"/>
  <c r="H2592" i="8"/>
  <c r="G2592" i="8"/>
  <c r="F2592" i="8"/>
  <c r="E2592" i="8"/>
  <c r="D2592" i="8"/>
  <c r="C2592" i="8"/>
  <c r="J2591" i="8"/>
  <c r="I2591" i="8"/>
  <c r="H2591" i="8"/>
  <c r="G2591" i="8"/>
  <c r="F2591" i="8"/>
  <c r="E2591" i="8"/>
  <c r="D2591" i="8"/>
  <c r="C2591" i="8"/>
  <c r="J2590" i="8"/>
  <c r="I2590" i="8"/>
  <c r="H2590" i="8"/>
  <c r="G2590" i="8"/>
  <c r="F2590" i="8"/>
  <c r="E2590" i="8"/>
  <c r="D2590" i="8"/>
  <c r="C2590" i="8"/>
  <c r="J2589" i="8"/>
  <c r="I2589" i="8"/>
  <c r="H2589" i="8"/>
  <c r="G2589" i="8"/>
  <c r="F2589" i="8"/>
  <c r="E2589" i="8"/>
  <c r="D2589" i="8"/>
  <c r="C2589" i="8"/>
  <c r="J2588" i="8"/>
  <c r="I2588" i="8"/>
  <c r="H2588" i="8"/>
  <c r="G2588" i="8"/>
  <c r="F2588" i="8"/>
  <c r="E2588" i="8"/>
  <c r="D2588" i="8"/>
  <c r="C2588" i="8"/>
  <c r="J2587" i="8"/>
  <c r="I2587" i="8"/>
  <c r="H2587" i="8"/>
  <c r="G2587" i="8"/>
  <c r="F2587" i="8"/>
  <c r="E2587" i="8"/>
  <c r="D2587" i="8"/>
  <c r="C2587" i="8"/>
  <c r="J2586" i="8"/>
  <c r="I2586" i="8"/>
  <c r="H2586" i="8"/>
  <c r="G2586" i="8"/>
  <c r="F2586" i="8"/>
  <c r="E2586" i="8"/>
  <c r="D2586" i="8"/>
  <c r="C2586" i="8"/>
  <c r="J2585" i="8"/>
  <c r="I2585" i="8"/>
  <c r="H2585" i="8"/>
  <c r="G2585" i="8"/>
  <c r="F2585" i="8"/>
  <c r="E2585" i="8"/>
  <c r="D2585" i="8"/>
  <c r="C2585" i="8"/>
  <c r="J2584" i="8"/>
  <c r="I2584" i="8"/>
  <c r="H2584" i="8"/>
  <c r="G2584" i="8"/>
  <c r="F2584" i="8"/>
  <c r="E2584" i="8"/>
  <c r="D2584" i="8"/>
  <c r="C2584" i="8"/>
  <c r="J2583" i="8"/>
  <c r="I2583" i="8"/>
  <c r="H2583" i="8"/>
  <c r="G2583" i="8"/>
  <c r="F2583" i="8"/>
  <c r="E2583" i="8"/>
  <c r="D2583" i="8"/>
  <c r="C2583" i="8"/>
  <c r="J2582" i="8"/>
  <c r="I2582" i="8"/>
  <c r="H2582" i="8"/>
  <c r="G2582" i="8"/>
  <c r="F2582" i="8"/>
  <c r="E2582" i="8"/>
  <c r="D2582" i="8"/>
  <c r="C2582" i="8"/>
  <c r="J2581" i="8"/>
  <c r="I2581" i="8"/>
  <c r="H2581" i="8"/>
  <c r="G2581" i="8"/>
  <c r="F2581" i="8"/>
  <c r="E2581" i="8"/>
  <c r="D2581" i="8"/>
  <c r="C2581" i="8"/>
  <c r="J2580" i="8"/>
  <c r="I2580" i="8"/>
  <c r="H2580" i="8"/>
  <c r="G2580" i="8"/>
  <c r="F2580" i="8"/>
  <c r="E2580" i="8"/>
  <c r="D2580" i="8"/>
  <c r="C2580" i="8"/>
  <c r="J2579" i="8"/>
  <c r="I2579" i="8"/>
  <c r="H2579" i="8"/>
  <c r="G2579" i="8"/>
  <c r="F2579" i="8"/>
  <c r="E2579" i="8"/>
  <c r="D2579" i="8"/>
  <c r="C2579" i="8"/>
  <c r="J2578" i="8"/>
  <c r="I2578" i="8"/>
  <c r="H2578" i="8"/>
  <c r="G2578" i="8"/>
  <c r="F2578" i="8"/>
  <c r="E2578" i="8"/>
  <c r="D2578" i="8"/>
  <c r="C2578" i="8"/>
  <c r="J2577" i="8"/>
  <c r="I2577" i="8"/>
  <c r="H2577" i="8"/>
  <c r="G2577" i="8"/>
  <c r="F2577" i="8"/>
  <c r="E2577" i="8"/>
  <c r="D2577" i="8"/>
  <c r="C2577" i="8"/>
  <c r="J2576" i="8"/>
  <c r="I2576" i="8"/>
  <c r="H2576" i="8"/>
  <c r="G2576" i="8"/>
  <c r="F2576" i="8"/>
  <c r="E2576" i="8"/>
  <c r="D2576" i="8"/>
  <c r="C2576" i="8"/>
  <c r="J2575" i="8"/>
  <c r="I2575" i="8"/>
  <c r="H2575" i="8"/>
  <c r="G2575" i="8"/>
  <c r="F2575" i="8"/>
  <c r="E2575" i="8"/>
  <c r="D2575" i="8"/>
  <c r="C2575" i="8"/>
  <c r="J2574" i="8"/>
  <c r="I2574" i="8"/>
  <c r="H2574" i="8"/>
  <c r="G2574" i="8"/>
  <c r="F2574" i="8"/>
  <c r="E2574" i="8"/>
  <c r="D2574" i="8"/>
  <c r="C2574" i="8"/>
  <c r="J2573" i="8"/>
  <c r="I2573" i="8"/>
  <c r="H2573" i="8"/>
  <c r="G2573" i="8"/>
  <c r="F2573" i="8"/>
  <c r="E2573" i="8"/>
  <c r="D2573" i="8"/>
  <c r="C2573" i="8"/>
  <c r="J2572" i="8"/>
  <c r="I2572" i="8"/>
  <c r="H2572" i="8"/>
  <c r="G2572" i="8"/>
  <c r="F2572" i="8"/>
  <c r="E2572" i="8"/>
  <c r="D2572" i="8"/>
  <c r="C2572" i="8"/>
  <c r="J2571" i="8"/>
  <c r="I2571" i="8"/>
  <c r="H2571" i="8"/>
  <c r="G2571" i="8"/>
  <c r="F2571" i="8"/>
  <c r="E2571" i="8"/>
  <c r="D2571" i="8"/>
  <c r="C2571" i="8"/>
  <c r="J2570" i="8"/>
  <c r="I2570" i="8"/>
  <c r="H2570" i="8"/>
  <c r="G2570" i="8"/>
  <c r="F2570" i="8"/>
  <c r="E2570" i="8"/>
  <c r="D2570" i="8"/>
  <c r="C2570" i="8"/>
  <c r="J2569" i="8"/>
  <c r="I2569" i="8"/>
  <c r="H2569" i="8"/>
  <c r="G2569" i="8"/>
  <c r="F2569" i="8"/>
  <c r="E2569" i="8"/>
  <c r="D2569" i="8"/>
  <c r="C2569" i="8"/>
  <c r="J2568" i="8"/>
  <c r="I2568" i="8"/>
  <c r="H2568" i="8"/>
  <c r="G2568" i="8"/>
  <c r="F2568" i="8"/>
  <c r="E2568" i="8"/>
  <c r="D2568" i="8"/>
  <c r="C2568" i="8"/>
  <c r="J2567" i="8"/>
  <c r="I2567" i="8"/>
  <c r="H2567" i="8"/>
  <c r="G2567" i="8"/>
  <c r="F2567" i="8"/>
  <c r="E2567" i="8"/>
  <c r="D2567" i="8"/>
  <c r="C2567" i="8"/>
  <c r="J2566" i="8"/>
  <c r="I2566" i="8"/>
  <c r="H2566" i="8"/>
  <c r="G2566" i="8"/>
  <c r="F2566" i="8"/>
  <c r="E2566" i="8"/>
  <c r="D2566" i="8"/>
  <c r="C2566" i="8"/>
  <c r="J2565" i="8"/>
  <c r="I2565" i="8"/>
  <c r="H2565" i="8"/>
  <c r="G2565" i="8"/>
  <c r="F2565" i="8"/>
  <c r="E2565" i="8"/>
  <c r="D2565" i="8"/>
  <c r="C2565" i="8"/>
  <c r="J2564" i="8"/>
  <c r="I2564" i="8"/>
  <c r="H2564" i="8"/>
  <c r="G2564" i="8"/>
  <c r="F2564" i="8"/>
  <c r="E2564" i="8"/>
  <c r="D2564" i="8"/>
  <c r="C2564" i="8"/>
  <c r="J2563" i="8"/>
  <c r="I2563" i="8"/>
  <c r="H2563" i="8"/>
  <c r="G2563" i="8"/>
  <c r="F2563" i="8"/>
  <c r="E2563" i="8"/>
  <c r="D2563" i="8"/>
  <c r="C2563" i="8"/>
  <c r="J2562" i="8"/>
  <c r="I2562" i="8"/>
  <c r="H2562" i="8"/>
  <c r="G2562" i="8"/>
  <c r="F2562" i="8"/>
  <c r="E2562" i="8"/>
  <c r="D2562" i="8"/>
  <c r="C2562" i="8"/>
  <c r="J2561" i="8"/>
  <c r="I2561" i="8"/>
  <c r="H2561" i="8"/>
  <c r="G2561" i="8"/>
  <c r="F2561" i="8"/>
  <c r="E2561" i="8"/>
  <c r="D2561" i="8"/>
  <c r="C2561" i="8"/>
  <c r="J2560" i="8"/>
  <c r="I2560" i="8"/>
  <c r="H2560" i="8"/>
  <c r="G2560" i="8"/>
  <c r="F2560" i="8"/>
  <c r="E2560" i="8"/>
  <c r="D2560" i="8"/>
  <c r="C2560" i="8"/>
  <c r="J2559" i="8"/>
  <c r="I2559" i="8"/>
  <c r="H2559" i="8"/>
  <c r="G2559" i="8"/>
  <c r="F2559" i="8"/>
  <c r="E2559" i="8"/>
  <c r="D2559" i="8"/>
  <c r="C2559" i="8"/>
  <c r="J2558" i="8"/>
  <c r="I2558" i="8"/>
  <c r="H2558" i="8"/>
  <c r="G2558" i="8"/>
  <c r="F2558" i="8"/>
  <c r="E2558" i="8"/>
  <c r="D2558" i="8"/>
  <c r="C2558" i="8"/>
  <c r="J2557" i="8"/>
  <c r="I2557" i="8"/>
  <c r="H2557" i="8"/>
  <c r="G2557" i="8"/>
  <c r="F2557" i="8"/>
  <c r="E2557" i="8"/>
  <c r="D2557" i="8"/>
  <c r="C2557" i="8"/>
  <c r="J2556" i="8"/>
  <c r="I2556" i="8"/>
  <c r="H2556" i="8"/>
  <c r="G2556" i="8"/>
  <c r="F2556" i="8"/>
  <c r="E2556" i="8"/>
  <c r="D2556" i="8"/>
  <c r="C2556" i="8"/>
  <c r="J2555" i="8"/>
  <c r="I2555" i="8"/>
  <c r="H2555" i="8"/>
  <c r="G2555" i="8"/>
  <c r="F2555" i="8"/>
  <c r="E2555" i="8"/>
  <c r="D2555" i="8"/>
  <c r="C2555" i="8"/>
  <c r="J2554" i="8"/>
  <c r="I2554" i="8"/>
  <c r="H2554" i="8"/>
  <c r="G2554" i="8"/>
  <c r="F2554" i="8"/>
  <c r="E2554" i="8"/>
  <c r="D2554" i="8"/>
  <c r="C2554" i="8"/>
  <c r="J2553" i="8"/>
  <c r="I2553" i="8"/>
  <c r="H2553" i="8"/>
  <c r="G2553" i="8"/>
  <c r="F2553" i="8"/>
  <c r="E2553" i="8"/>
  <c r="D2553" i="8"/>
  <c r="C2553" i="8"/>
  <c r="J2552" i="8"/>
  <c r="I2552" i="8"/>
  <c r="H2552" i="8"/>
  <c r="G2552" i="8"/>
  <c r="F2552" i="8"/>
  <c r="E2552" i="8"/>
  <c r="D2552" i="8"/>
  <c r="C2552" i="8"/>
  <c r="J2551" i="8"/>
  <c r="I2551" i="8"/>
  <c r="H2551" i="8"/>
  <c r="G2551" i="8"/>
  <c r="F2551" i="8"/>
  <c r="E2551" i="8"/>
  <c r="D2551" i="8"/>
  <c r="C2551" i="8"/>
  <c r="J2550" i="8"/>
  <c r="I2550" i="8"/>
  <c r="H2550" i="8"/>
  <c r="G2550" i="8"/>
  <c r="F2550" i="8"/>
  <c r="E2550" i="8"/>
  <c r="D2550" i="8"/>
  <c r="C2550" i="8"/>
  <c r="J2549" i="8"/>
  <c r="I2549" i="8"/>
  <c r="H2549" i="8"/>
  <c r="G2549" i="8"/>
  <c r="F2549" i="8"/>
  <c r="E2549" i="8"/>
  <c r="D2549" i="8"/>
  <c r="C2549" i="8"/>
  <c r="J2548" i="8"/>
  <c r="I2548" i="8"/>
  <c r="H2548" i="8"/>
  <c r="G2548" i="8"/>
  <c r="F2548" i="8"/>
  <c r="E2548" i="8"/>
  <c r="D2548" i="8"/>
  <c r="C2548" i="8"/>
  <c r="J2547" i="8"/>
  <c r="I2547" i="8"/>
  <c r="H2547" i="8"/>
  <c r="G2547" i="8"/>
  <c r="F2547" i="8"/>
  <c r="E2547" i="8"/>
  <c r="D2547" i="8"/>
  <c r="C2547" i="8"/>
  <c r="J2546" i="8"/>
  <c r="I2546" i="8"/>
  <c r="H2546" i="8"/>
  <c r="G2546" i="8"/>
  <c r="F2546" i="8"/>
  <c r="E2546" i="8"/>
  <c r="D2546" i="8"/>
  <c r="C2546" i="8"/>
  <c r="J2545" i="8"/>
  <c r="I2545" i="8"/>
  <c r="H2545" i="8"/>
  <c r="G2545" i="8"/>
  <c r="F2545" i="8"/>
  <c r="E2545" i="8"/>
  <c r="D2545" i="8"/>
  <c r="C2545" i="8"/>
  <c r="J2544" i="8"/>
  <c r="I2544" i="8"/>
  <c r="H2544" i="8"/>
  <c r="G2544" i="8"/>
  <c r="F2544" i="8"/>
  <c r="E2544" i="8"/>
  <c r="D2544" i="8"/>
  <c r="C2544" i="8"/>
  <c r="J2543" i="8"/>
  <c r="I2543" i="8"/>
  <c r="H2543" i="8"/>
  <c r="G2543" i="8"/>
  <c r="F2543" i="8"/>
  <c r="E2543" i="8"/>
  <c r="D2543" i="8"/>
  <c r="C2543" i="8"/>
  <c r="J2542" i="8"/>
  <c r="I2542" i="8"/>
  <c r="H2542" i="8"/>
  <c r="G2542" i="8"/>
  <c r="F2542" i="8"/>
  <c r="E2542" i="8"/>
  <c r="D2542" i="8"/>
  <c r="C2542" i="8"/>
  <c r="J2541" i="8"/>
  <c r="I2541" i="8"/>
  <c r="H2541" i="8"/>
  <c r="G2541" i="8"/>
  <c r="F2541" i="8"/>
  <c r="E2541" i="8"/>
  <c r="D2541" i="8"/>
  <c r="C2541" i="8"/>
  <c r="J2540" i="8"/>
  <c r="I2540" i="8"/>
  <c r="H2540" i="8"/>
  <c r="G2540" i="8"/>
  <c r="F2540" i="8"/>
  <c r="E2540" i="8"/>
  <c r="D2540" i="8"/>
  <c r="C2540" i="8"/>
  <c r="J2539" i="8"/>
  <c r="I2539" i="8"/>
  <c r="H2539" i="8"/>
  <c r="G2539" i="8"/>
  <c r="F2539" i="8"/>
  <c r="E2539" i="8"/>
  <c r="D2539" i="8"/>
  <c r="C2539" i="8"/>
  <c r="J2538" i="8"/>
  <c r="I2538" i="8"/>
  <c r="H2538" i="8"/>
  <c r="G2538" i="8"/>
  <c r="F2538" i="8"/>
  <c r="E2538" i="8"/>
  <c r="D2538" i="8"/>
  <c r="C2538" i="8"/>
  <c r="J2537" i="8"/>
  <c r="I2537" i="8"/>
  <c r="H2537" i="8"/>
  <c r="G2537" i="8"/>
  <c r="F2537" i="8"/>
  <c r="E2537" i="8"/>
  <c r="D2537" i="8"/>
  <c r="C2537" i="8"/>
  <c r="J2536" i="8"/>
  <c r="I2536" i="8"/>
  <c r="H2536" i="8"/>
  <c r="G2536" i="8"/>
  <c r="F2536" i="8"/>
  <c r="E2536" i="8"/>
  <c r="D2536" i="8"/>
  <c r="C2536" i="8"/>
  <c r="J2535" i="8"/>
  <c r="I2535" i="8"/>
  <c r="H2535" i="8"/>
  <c r="G2535" i="8"/>
  <c r="F2535" i="8"/>
  <c r="E2535" i="8"/>
  <c r="D2535" i="8"/>
  <c r="C2535" i="8"/>
  <c r="J2534" i="8"/>
  <c r="I2534" i="8"/>
  <c r="H2534" i="8"/>
  <c r="G2534" i="8"/>
  <c r="F2534" i="8"/>
  <c r="E2534" i="8"/>
  <c r="D2534" i="8"/>
  <c r="C2534" i="8"/>
  <c r="J2533" i="8"/>
  <c r="I2533" i="8"/>
  <c r="H2533" i="8"/>
  <c r="G2533" i="8"/>
  <c r="F2533" i="8"/>
  <c r="E2533" i="8"/>
  <c r="D2533" i="8"/>
  <c r="C2533" i="8"/>
  <c r="J2532" i="8"/>
  <c r="I2532" i="8"/>
  <c r="H2532" i="8"/>
  <c r="G2532" i="8"/>
  <c r="F2532" i="8"/>
  <c r="E2532" i="8"/>
  <c r="D2532" i="8"/>
  <c r="C2532" i="8"/>
  <c r="J2531" i="8"/>
  <c r="I2531" i="8"/>
  <c r="H2531" i="8"/>
  <c r="G2531" i="8"/>
  <c r="F2531" i="8"/>
  <c r="E2531" i="8"/>
  <c r="D2531" i="8"/>
  <c r="C2531" i="8"/>
  <c r="J2530" i="8"/>
  <c r="I2530" i="8"/>
  <c r="H2530" i="8"/>
  <c r="G2530" i="8"/>
  <c r="F2530" i="8"/>
  <c r="E2530" i="8"/>
  <c r="D2530" i="8"/>
  <c r="C2530" i="8"/>
  <c r="J2529" i="8"/>
  <c r="I2529" i="8"/>
  <c r="H2529" i="8"/>
  <c r="G2529" i="8"/>
  <c r="F2529" i="8"/>
  <c r="E2529" i="8"/>
  <c r="D2529" i="8"/>
  <c r="C2529" i="8"/>
  <c r="J2528" i="8"/>
  <c r="I2528" i="8"/>
  <c r="H2528" i="8"/>
  <c r="G2528" i="8"/>
  <c r="F2528" i="8"/>
  <c r="E2528" i="8"/>
  <c r="D2528" i="8"/>
  <c r="C2528" i="8"/>
  <c r="J2527" i="8"/>
  <c r="I2527" i="8"/>
  <c r="H2527" i="8"/>
  <c r="G2527" i="8"/>
  <c r="F2527" i="8"/>
  <c r="E2527" i="8"/>
  <c r="D2527" i="8"/>
  <c r="C2527" i="8"/>
  <c r="J2526" i="8"/>
  <c r="I2526" i="8"/>
  <c r="H2526" i="8"/>
  <c r="G2526" i="8"/>
  <c r="F2526" i="8"/>
  <c r="E2526" i="8"/>
  <c r="D2526" i="8"/>
  <c r="C2526" i="8"/>
  <c r="J2525" i="8"/>
  <c r="I2525" i="8"/>
  <c r="H2525" i="8"/>
  <c r="G2525" i="8"/>
  <c r="F2525" i="8"/>
  <c r="E2525" i="8"/>
  <c r="D2525" i="8"/>
  <c r="C2525" i="8"/>
  <c r="J2524" i="8"/>
  <c r="I2524" i="8"/>
  <c r="H2524" i="8"/>
  <c r="G2524" i="8"/>
  <c r="F2524" i="8"/>
  <c r="E2524" i="8"/>
  <c r="D2524" i="8"/>
  <c r="C2524" i="8"/>
  <c r="J2523" i="8"/>
  <c r="I2523" i="8"/>
  <c r="H2523" i="8"/>
  <c r="G2523" i="8"/>
  <c r="F2523" i="8"/>
  <c r="E2523" i="8"/>
  <c r="D2523" i="8"/>
  <c r="C2523" i="8"/>
  <c r="J2522" i="8"/>
  <c r="I2522" i="8"/>
  <c r="H2522" i="8"/>
  <c r="G2522" i="8"/>
  <c r="F2522" i="8"/>
  <c r="E2522" i="8"/>
  <c r="D2522" i="8"/>
  <c r="C2522" i="8"/>
  <c r="J2521" i="8"/>
  <c r="I2521" i="8"/>
  <c r="H2521" i="8"/>
  <c r="G2521" i="8"/>
  <c r="F2521" i="8"/>
  <c r="E2521" i="8"/>
  <c r="D2521" i="8"/>
  <c r="C2521" i="8"/>
  <c r="J2520" i="8"/>
  <c r="I2520" i="8"/>
  <c r="H2520" i="8"/>
  <c r="G2520" i="8"/>
  <c r="F2520" i="8"/>
  <c r="E2520" i="8"/>
  <c r="D2520" i="8"/>
  <c r="C2520" i="8"/>
  <c r="B2520" i="8"/>
  <c r="J2519" i="8"/>
  <c r="I2519" i="8"/>
  <c r="H2519" i="8"/>
  <c r="G2519" i="8"/>
  <c r="F2519" i="8"/>
  <c r="E2519" i="8"/>
  <c r="D2519" i="8"/>
  <c r="C2519" i="8"/>
  <c r="B2519" i="8"/>
  <c r="J2518" i="8"/>
  <c r="I2518" i="8"/>
  <c r="H2518" i="8"/>
  <c r="G2518" i="8"/>
  <c r="F2518" i="8"/>
  <c r="E2518" i="8"/>
  <c r="D2518" i="8"/>
  <c r="C2518" i="8"/>
  <c r="B2518" i="8"/>
  <c r="J2517" i="8"/>
  <c r="I2517" i="8"/>
  <c r="H2517" i="8"/>
  <c r="G2517" i="8"/>
  <c r="F2517" i="8"/>
  <c r="E2517" i="8"/>
  <c r="D2517" i="8"/>
  <c r="C2517" i="8"/>
  <c r="B2517" i="8"/>
  <c r="J2516" i="8"/>
  <c r="I2516" i="8"/>
  <c r="H2516" i="8"/>
  <c r="G2516" i="8"/>
  <c r="F2516" i="8"/>
  <c r="E2516" i="8"/>
  <c r="D2516" i="8"/>
  <c r="C2516" i="8"/>
  <c r="B2516" i="8"/>
  <c r="J2515" i="8"/>
  <c r="I2515" i="8"/>
  <c r="H2515" i="8"/>
  <c r="G2515" i="8"/>
  <c r="F2515" i="8"/>
  <c r="E2515" i="8"/>
  <c r="D2515" i="8"/>
  <c r="C2515" i="8"/>
  <c r="B2515" i="8"/>
  <c r="J2514" i="8"/>
  <c r="I2514" i="8"/>
  <c r="H2514" i="8"/>
  <c r="G2514" i="8"/>
  <c r="F2514" i="8"/>
  <c r="E2514" i="8"/>
  <c r="D2514" i="8"/>
  <c r="C2514" i="8"/>
  <c r="B2514" i="8"/>
  <c r="J2513" i="8"/>
  <c r="I2513" i="8"/>
  <c r="H2513" i="8"/>
  <c r="G2513" i="8"/>
  <c r="F2513" i="8"/>
  <c r="E2513" i="8"/>
  <c r="D2513" i="8"/>
  <c r="C2513" i="8"/>
  <c r="B2513" i="8"/>
  <c r="J2512" i="8"/>
  <c r="I2512" i="8"/>
  <c r="H2512" i="8"/>
  <c r="G2512" i="8"/>
  <c r="F2512" i="8"/>
  <c r="E2512" i="8"/>
  <c r="D2512" i="8"/>
  <c r="C2512" i="8"/>
  <c r="B2512" i="8"/>
  <c r="J2511" i="8"/>
  <c r="I2511" i="8"/>
  <c r="H2511" i="8"/>
  <c r="G2511" i="8"/>
  <c r="F2511" i="8"/>
  <c r="E2511" i="8"/>
  <c r="D2511" i="8"/>
  <c r="C2511" i="8"/>
  <c r="B2511" i="8"/>
  <c r="J2510" i="8"/>
  <c r="I2510" i="8"/>
  <c r="H2510" i="8"/>
  <c r="G2510" i="8"/>
  <c r="F2510" i="8"/>
  <c r="E2510" i="8"/>
  <c r="D2510" i="8"/>
  <c r="C2510" i="8"/>
  <c r="B2510" i="8"/>
  <c r="J2509" i="8"/>
  <c r="I2509" i="8"/>
  <c r="H2509" i="8"/>
  <c r="G2509" i="8"/>
  <c r="F2509" i="8"/>
  <c r="E2509" i="8"/>
  <c r="D2509" i="8"/>
  <c r="C2509" i="8"/>
  <c r="B2509" i="8"/>
  <c r="J2508" i="8"/>
  <c r="I2508" i="8"/>
  <c r="H2508" i="8"/>
  <c r="G2508" i="8"/>
  <c r="F2508" i="8"/>
  <c r="E2508" i="8"/>
  <c r="D2508" i="8"/>
  <c r="C2508" i="8"/>
  <c r="B2508" i="8"/>
  <c r="J2507" i="8"/>
  <c r="I2507" i="8"/>
  <c r="H2507" i="8"/>
  <c r="G2507" i="8"/>
  <c r="F2507" i="8"/>
  <c r="E2507" i="8"/>
  <c r="D2507" i="8"/>
  <c r="C2507" i="8"/>
  <c r="B2507" i="8"/>
  <c r="J2506" i="8"/>
  <c r="I2506" i="8"/>
  <c r="H2506" i="8"/>
  <c r="G2506" i="8"/>
  <c r="F2506" i="8"/>
  <c r="E2506" i="8"/>
  <c r="D2506" i="8"/>
  <c r="C2506" i="8"/>
  <c r="B2506" i="8"/>
  <c r="J2505" i="8"/>
  <c r="I2505" i="8"/>
  <c r="H2505" i="8"/>
  <c r="G2505" i="8"/>
  <c r="F2505" i="8"/>
  <c r="E2505" i="8"/>
  <c r="D2505" i="8"/>
  <c r="C2505" i="8"/>
  <c r="B2505" i="8"/>
  <c r="J2504" i="8"/>
  <c r="I2504" i="8"/>
  <c r="H2504" i="8"/>
  <c r="G2504" i="8"/>
  <c r="F2504" i="8"/>
  <c r="E2504" i="8"/>
  <c r="D2504" i="8"/>
  <c r="C2504" i="8"/>
  <c r="B2504" i="8"/>
  <c r="J2503" i="8"/>
  <c r="I2503" i="8"/>
  <c r="H2503" i="8"/>
  <c r="G2503" i="8"/>
  <c r="F2503" i="8"/>
  <c r="E2503" i="8"/>
  <c r="D2503" i="8"/>
  <c r="C2503" i="8"/>
  <c r="B2503" i="8"/>
  <c r="J2502" i="8"/>
  <c r="I2502" i="8"/>
  <c r="H2502" i="8"/>
  <c r="G2502" i="8"/>
  <c r="F2502" i="8"/>
  <c r="E2502" i="8"/>
  <c r="D2502" i="8"/>
  <c r="C2502" i="8"/>
  <c r="B2502" i="8"/>
  <c r="J2501" i="8"/>
  <c r="I2501" i="8"/>
  <c r="H2501" i="8"/>
  <c r="G2501" i="8"/>
  <c r="F2501" i="8"/>
  <c r="E2501" i="8"/>
  <c r="D2501" i="8"/>
  <c r="C2501" i="8"/>
  <c r="B2501" i="8"/>
  <c r="J2500" i="8"/>
  <c r="I2500" i="8"/>
  <c r="H2500" i="8"/>
  <c r="G2500" i="8"/>
  <c r="F2500" i="8"/>
  <c r="E2500" i="8"/>
  <c r="D2500" i="8"/>
  <c r="C2500" i="8"/>
  <c r="B2500" i="8"/>
  <c r="J2499" i="8"/>
  <c r="I2499" i="8"/>
  <c r="H2499" i="8"/>
  <c r="G2499" i="8"/>
  <c r="F2499" i="8"/>
  <c r="E2499" i="8"/>
  <c r="D2499" i="8"/>
  <c r="C2499" i="8"/>
  <c r="B2499" i="8"/>
  <c r="J2498" i="8"/>
  <c r="I2498" i="8"/>
  <c r="H2498" i="8"/>
  <c r="G2498" i="8"/>
  <c r="F2498" i="8"/>
  <c r="E2498" i="8"/>
  <c r="D2498" i="8"/>
  <c r="C2498" i="8"/>
  <c r="B2498" i="8"/>
  <c r="J2497" i="8"/>
  <c r="I2497" i="8"/>
  <c r="H2497" i="8"/>
  <c r="G2497" i="8"/>
  <c r="F2497" i="8"/>
  <c r="E2497" i="8"/>
  <c r="D2497" i="8"/>
  <c r="C2497" i="8"/>
  <c r="B2497" i="8"/>
  <c r="J2496" i="8"/>
  <c r="I2496" i="8"/>
  <c r="H2496" i="8"/>
  <c r="G2496" i="8"/>
  <c r="F2496" i="8"/>
  <c r="E2496" i="8"/>
  <c r="D2496" i="8"/>
  <c r="C2496" i="8"/>
  <c r="B2496" i="8"/>
  <c r="J2495" i="8"/>
  <c r="I2495" i="8"/>
  <c r="H2495" i="8"/>
  <c r="G2495" i="8"/>
  <c r="F2495" i="8"/>
  <c r="E2495" i="8"/>
  <c r="D2495" i="8"/>
  <c r="C2495" i="8"/>
  <c r="B2495" i="8"/>
  <c r="J2494" i="8"/>
  <c r="I2494" i="8"/>
  <c r="H2494" i="8"/>
  <c r="G2494" i="8"/>
  <c r="F2494" i="8"/>
  <c r="E2494" i="8"/>
  <c r="D2494" i="8"/>
  <c r="C2494" i="8"/>
  <c r="B2494" i="8"/>
  <c r="J2493" i="8"/>
  <c r="I2493" i="8"/>
  <c r="H2493" i="8"/>
  <c r="G2493" i="8"/>
  <c r="F2493" i="8"/>
  <c r="E2493" i="8"/>
  <c r="D2493" i="8"/>
  <c r="C2493" i="8"/>
  <c r="B2493" i="8"/>
  <c r="J2492" i="8"/>
  <c r="I2492" i="8"/>
  <c r="H2492" i="8"/>
  <c r="G2492" i="8"/>
  <c r="F2492" i="8"/>
  <c r="E2492" i="8"/>
  <c r="D2492" i="8"/>
  <c r="C2492" i="8"/>
  <c r="B2492" i="8"/>
  <c r="J2491" i="8"/>
  <c r="I2491" i="8"/>
  <c r="H2491" i="8"/>
  <c r="G2491" i="8"/>
  <c r="F2491" i="8"/>
  <c r="E2491" i="8"/>
  <c r="D2491" i="8"/>
  <c r="C2491" i="8"/>
  <c r="B2491" i="8"/>
  <c r="J2490" i="8"/>
  <c r="I2490" i="8"/>
  <c r="H2490" i="8"/>
  <c r="G2490" i="8"/>
  <c r="F2490" i="8"/>
  <c r="E2490" i="8"/>
  <c r="D2490" i="8"/>
  <c r="C2490" i="8"/>
  <c r="B2490" i="8"/>
  <c r="J2489" i="8"/>
  <c r="I2489" i="8"/>
  <c r="H2489" i="8"/>
  <c r="G2489" i="8"/>
  <c r="F2489" i="8"/>
  <c r="E2489" i="8"/>
  <c r="D2489" i="8"/>
  <c r="C2489" i="8"/>
  <c r="B2489" i="8"/>
  <c r="J2488" i="8"/>
  <c r="I2488" i="8"/>
  <c r="H2488" i="8"/>
  <c r="G2488" i="8"/>
  <c r="F2488" i="8"/>
  <c r="E2488" i="8"/>
  <c r="D2488" i="8"/>
  <c r="C2488" i="8"/>
  <c r="B2488" i="8"/>
  <c r="J2487" i="8"/>
  <c r="I2487" i="8"/>
  <c r="H2487" i="8"/>
  <c r="G2487" i="8"/>
  <c r="F2487" i="8"/>
  <c r="E2487" i="8"/>
  <c r="D2487" i="8"/>
  <c r="C2487" i="8"/>
  <c r="B2487" i="8"/>
  <c r="J2486" i="8"/>
  <c r="I2486" i="8"/>
  <c r="H2486" i="8"/>
  <c r="G2486" i="8"/>
  <c r="F2486" i="8"/>
  <c r="E2486" i="8"/>
  <c r="D2486" i="8"/>
  <c r="C2486" i="8"/>
  <c r="B2486" i="8"/>
  <c r="J2485" i="8"/>
  <c r="I2485" i="8"/>
  <c r="H2485" i="8"/>
  <c r="G2485" i="8"/>
  <c r="F2485" i="8"/>
  <c r="E2485" i="8"/>
  <c r="D2485" i="8"/>
  <c r="C2485" i="8"/>
  <c r="B2485" i="8"/>
  <c r="J2484" i="8"/>
  <c r="I2484" i="8"/>
  <c r="H2484" i="8"/>
  <c r="G2484" i="8"/>
  <c r="F2484" i="8"/>
  <c r="E2484" i="8"/>
  <c r="D2484" i="8"/>
  <c r="C2484" i="8"/>
  <c r="B2484" i="8"/>
  <c r="J2483" i="8"/>
  <c r="I2483" i="8"/>
  <c r="H2483" i="8"/>
  <c r="G2483" i="8"/>
  <c r="F2483" i="8"/>
  <c r="E2483" i="8"/>
  <c r="D2483" i="8"/>
  <c r="C2483" i="8"/>
  <c r="B2483" i="8"/>
  <c r="J2482" i="8"/>
  <c r="I2482" i="8"/>
  <c r="H2482" i="8"/>
  <c r="G2482" i="8"/>
  <c r="F2482" i="8"/>
  <c r="E2482" i="8"/>
  <c r="D2482" i="8"/>
  <c r="C2482" i="8"/>
  <c r="B2482" i="8"/>
  <c r="J2481" i="8"/>
  <c r="I2481" i="8"/>
  <c r="H2481" i="8"/>
  <c r="G2481" i="8"/>
  <c r="F2481" i="8"/>
  <c r="E2481" i="8"/>
  <c r="D2481" i="8"/>
  <c r="C2481" i="8"/>
  <c r="B2481" i="8"/>
  <c r="J2480" i="8"/>
  <c r="I2480" i="8"/>
  <c r="H2480" i="8"/>
  <c r="G2480" i="8"/>
  <c r="F2480" i="8"/>
  <c r="E2480" i="8"/>
  <c r="D2480" i="8"/>
  <c r="C2480" i="8"/>
  <c r="B2480" i="8"/>
  <c r="J2479" i="8"/>
  <c r="I2479" i="8"/>
  <c r="H2479" i="8"/>
  <c r="G2479" i="8"/>
  <c r="F2479" i="8"/>
  <c r="E2479" i="8"/>
  <c r="D2479" i="8"/>
  <c r="C2479" i="8"/>
  <c r="B2479" i="8"/>
  <c r="J2478" i="8"/>
  <c r="I2478" i="8"/>
  <c r="H2478" i="8"/>
  <c r="G2478" i="8"/>
  <c r="F2478" i="8"/>
  <c r="E2478" i="8"/>
  <c r="D2478" i="8"/>
  <c r="C2478" i="8"/>
  <c r="B2478" i="8"/>
  <c r="J2477" i="8"/>
  <c r="I2477" i="8"/>
  <c r="H2477" i="8"/>
  <c r="G2477" i="8"/>
  <c r="F2477" i="8"/>
  <c r="E2477" i="8"/>
  <c r="D2477" i="8"/>
  <c r="C2477" i="8"/>
  <c r="B2477" i="8"/>
  <c r="J2476" i="8"/>
  <c r="I2476" i="8"/>
  <c r="H2476" i="8"/>
  <c r="G2476" i="8"/>
  <c r="F2476" i="8"/>
  <c r="E2476" i="8"/>
  <c r="D2476" i="8"/>
  <c r="C2476" i="8"/>
  <c r="B2476" i="8"/>
  <c r="J2475" i="8"/>
  <c r="I2475" i="8"/>
  <c r="H2475" i="8"/>
  <c r="G2475" i="8"/>
  <c r="F2475" i="8"/>
  <c r="E2475" i="8"/>
  <c r="D2475" i="8"/>
  <c r="C2475" i="8"/>
  <c r="B2475" i="8"/>
  <c r="J2474" i="8"/>
  <c r="I2474" i="8"/>
  <c r="H2474" i="8"/>
  <c r="G2474" i="8"/>
  <c r="F2474" i="8"/>
  <c r="E2474" i="8"/>
  <c r="D2474" i="8"/>
  <c r="C2474" i="8"/>
  <c r="B2474" i="8"/>
  <c r="J2473" i="8"/>
  <c r="I2473" i="8"/>
  <c r="H2473" i="8"/>
  <c r="G2473" i="8"/>
  <c r="F2473" i="8"/>
  <c r="E2473" i="8"/>
  <c r="D2473" i="8"/>
  <c r="C2473" i="8"/>
  <c r="B2473" i="8"/>
  <c r="J2472" i="8"/>
  <c r="I2472" i="8"/>
  <c r="H2472" i="8"/>
  <c r="G2472" i="8"/>
  <c r="F2472" i="8"/>
  <c r="E2472" i="8"/>
  <c r="D2472" i="8"/>
  <c r="C2472" i="8"/>
  <c r="B2472" i="8"/>
  <c r="J2471" i="8"/>
  <c r="I2471" i="8"/>
  <c r="H2471" i="8"/>
  <c r="G2471" i="8"/>
  <c r="F2471" i="8"/>
  <c r="E2471" i="8"/>
  <c r="D2471" i="8"/>
  <c r="C2471" i="8"/>
  <c r="B2471" i="8"/>
  <c r="J2470" i="8"/>
  <c r="I2470" i="8"/>
  <c r="H2470" i="8"/>
  <c r="G2470" i="8"/>
  <c r="F2470" i="8"/>
  <c r="E2470" i="8"/>
  <c r="D2470" i="8"/>
  <c r="C2470" i="8"/>
  <c r="B2470" i="8"/>
  <c r="J2469" i="8"/>
  <c r="I2469" i="8"/>
  <c r="H2469" i="8"/>
  <c r="G2469" i="8"/>
  <c r="F2469" i="8"/>
  <c r="E2469" i="8"/>
  <c r="D2469" i="8"/>
  <c r="C2469" i="8"/>
  <c r="B2469" i="8"/>
  <c r="J2468" i="8"/>
  <c r="I2468" i="8"/>
  <c r="H2468" i="8"/>
  <c r="G2468" i="8"/>
  <c r="F2468" i="8"/>
  <c r="E2468" i="8"/>
  <c r="D2468" i="8"/>
  <c r="C2468" i="8"/>
  <c r="B2468" i="8"/>
  <c r="J2467" i="8"/>
  <c r="I2467" i="8"/>
  <c r="H2467" i="8"/>
  <c r="G2467" i="8"/>
  <c r="F2467" i="8"/>
  <c r="E2467" i="8"/>
  <c r="D2467" i="8"/>
  <c r="C2467" i="8"/>
  <c r="B2467" i="8"/>
  <c r="J2466" i="8"/>
  <c r="I2466" i="8"/>
  <c r="H2466" i="8"/>
  <c r="G2466" i="8"/>
  <c r="F2466" i="8"/>
  <c r="E2466" i="8"/>
  <c r="D2466" i="8"/>
  <c r="C2466" i="8"/>
  <c r="B2466" i="8"/>
  <c r="J2465" i="8"/>
  <c r="I2465" i="8"/>
  <c r="H2465" i="8"/>
  <c r="G2465" i="8"/>
  <c r="F2465" i="8"/>
  <c r="E2465" i="8"/>
  <c r="D2465" i="8"/>
  <c r="C2465" i="8"/>
  <c r="B2465" i="8"/>
  <c r="J2464" i="8"/>
  <c r="I2464" i="8"/>
  <c r="H2464" i="8"/>
  <c r="G2464" i="8"/>
  <c r="F2464" i="8"/>
  <c r="E2464" i="8"/>
  <c r="D2464" i="8"/>
  <c r="C2464" i="8"/>
  <c r="B2464" i="8"/>
  <c r="J2463" i="8"/>
  <c r="I2463" i="8"/>
  <c r="H2463" i="8"/>
  <c r="G2463" i="8"/>
  <c r="F2463" i="8"/>
  <c r="E2463" i="8"/>
  <c r="D2463" i="8"/>
  <c r="C2463" i="8"/>
  <c r="B2463" i="8"/>
  <c r="J2462" i="8"/>
  <c r="I2462" i="8"/>
  <c r="H2462" i="8"/>
  <c r="G2462" i="8"/>
  <c r="F2462" i="8"/>
  <c r="E2462" i="8"/>
  <c r="D2462" i="8"/>
  <c r="C2462" i="8"/>
  <c r="B2462" i="8"/>
  <c r="J2461" i="8"/>
  <c r="I2461" i="8"/>
  <c r="H2461" i="8"/>
  <c r="G2461" i="8"/>
  <c r="F2461" i="8"/>
  <c r="E2461" i="8"/>
  <c r="D2461" i="8"/>
  <c r="C2461" i="8"/>
  <c r="B2461" i="8"/>
  <c r="J2460" i="8"/>
  <c r="I2460" i="8"/>
  <c r="H2460" i="8"/>
  <c r="G2460" i="8"/>
  <c r="F2460" i="8"/>
  <c r="E2460" i="8"/>
  <c r="D2460" i="8"/>
  <c r="C2460" i="8"/>
  <c r="B2460" i="8"/>
  <c r="J2459" i="8"/>
  <c r="I2459" i="8"/>
  <c r="H2459" i="8"/>
  <c r="G2459" i="8"/>
  <c r="F2459" i="8"/>
  <c r="E2459" i="8"/>
  <c r="D2459" i="8"/>
  <c r="C2459" i="8"/>
  <c r="B2459" i="8"/>
  <c r="J2458" i="8"/>
  <c r="I2458" i="8"/>
  <c r="H2458" i="8"/>
  <c r="G2458" i="8"/>
  <c r="F2458" i="8"/>
  <c r="E2458" i="8"/>
  <c r="D2458" i="8"/>
  <c r="C2458" i="8"/>
  <c r="B2458" i="8"/>
  <c r="J2457" i="8"/>
  <c r="I2457" i="8"/>
  <c r="H2457" i="8"/>
  <c r="G2457" i="8"/>
  <c r="F2457" i="8"/>
  <c r="E2457" i="8"/>
  <c r="D2457" i="8"/>
  <c r="C2457" i="8"/>
  <c r="B2457" i="8"/>
  <c r="J2456" i="8"/>
  <c r="I2456" i="8"/>
  <c r="H2456" i="8"/>
  <c r="G2456" i="8"/>
  <c r="F2456" i="8"/>
  <c r="E2456" i="8"/>
  <c r="D2456" i="8"/>
  <c r="C2456" i="8"/>
  <c r="B2456" i="8"/>
  <c r="J2455" i="8"/>
  <c r="I2455" i="8"/>
  <c r="H2455" i="8"/>
  <c r="G2455" i="8"/>
  <c r="F2455" i="8"/>
  <c r="E2455" i="8"/>
  <c r="D2455" i="8"/>
  <c r="C2455" i="8"/>
  <c r="B2455" i="8"/>
  <c r="J2454" i="8"/>
  <c r="I2454" i="8"/>
  <c r="H2454" i="8"/>
  <c r="G2454" i="8"/>
  <c r="F2454" i="8"/>
  <c r="E2454" i="8"/>
  <c r="D2454" i="8"/>
  <c r="C2454" i="8"/>
  <c r="B2454" i="8"/>
  <c r="J2453" i="8"/>
  <c r="I2453" i="8"/>
  <c r="H2453" i="8"/>
  <c r="G2453" i="8"/>
  <c r="F2453" i="8"/>
  <c r="E2453" i="8"/>
  <c r="D2453" i="8"/>
  <c r="C2453" i="8"/>
  <c r="B2453" i="8"/>
  <c r="J2452" i="8"/>
  <c r="I2452" i="8"/>
  <c r="H2452" i="8"/>
  <c r="G2452" i="8"/>
  <c r="F2452" i="8"/>
  <c r="E2452" i="8"/>
  <c r="D2452" i="8"/>
  <c r="C2452" i="8"/>
  <c r="B2452" i="8"/>
  <c r="J2451" i="8"/>
  <c r="I2451" i="8"/>
  <c r="H2451" i="8"/>
  <c r="G2451" i="8"/>
  <c r="F2451" i="8"/>
  <c r="E2451" i="8"/>
  <c r="D2451" i="8"/>
  <c r="C2451" i="8"/>
  <c r="B2451" i="8"/>
  <c r="J2450" i="8"/>
  <c r="I2450" i="8"/>
  <c r="H2450" i="8"/>
  <c r="G2450" i="8"/>
  <c r="F2450" i="8"/>
  <c r="E2450" i="8"/>
  <c r="D2450" i="8"/>
  <c r="C2450" i="8"/>
  <c r="B2450" i="8"/>
  <c r="J2449" i="8"/>
  <c r="I2449" i="8"/>
  <c r="H2449" i="8"/>
  <c r="G2449" i="8"/>
  <c r="F2449" i="8"/>
  <c r="E2449" i="8"/>
  <c r="D2449" i="8"/>
  <c r="C2449" i="8"/>
  <c r="B2449" i="8"/>
  <c r="J2448" i="8"/>
  <c r="I2448" i="8"/>
  <c r="H2448" i="8"/>
  <c r="G2448" i="8"/>
  <c r="F2448" i="8"/>
  <c r="E2448" i="8"/>
  <c r="D2448" i="8"/>
  <c r="C2448" i="8"/>
  <c r="B2448" i="8"/>
  <c r="J2447" i="8"/>
  <c r="I2447" i="8"/>
  <c r="H2447" i="8"/>
  <c r="G2447" i="8"/>
  <c r="F2447" i="8"/>
  <c r="E2447" i="8"/>
  <c r="D2447" i="8"/>
  <c r="C2447" i="8"/>
  <c r="B2447" i="8"/>
  <c r="J2446" i="8"/>
  <c r="I2446" i="8"/>
  <c r="H2446" i="8"/>
  <c r="G2446" i="8"/>
  <c r="F2446" i="8"/>
  <c r="E2446" i="8"/>
  <c r="D2446" i="8"/>
  <c r="C2446" i="8"/>
  <c r="B2446" i="8"/>
  <c r="J2445" i="8"/>
  <c r="I2445" i="8"/>
  <c r="H2445" i="8"/>
  <c r="G2445" i="8"/>
  <c r="F2445" i="8"/>
  <c r="E2445" i="8"/>
  <c r="D2445" i="8"/>
  <c r="C2445" i="8"/>
  <c r="B2445" i="8"/>
  <c r="J2444" i="8"/>
  <c r="I2444" i="8"/>
  <c r="H2444" i="8"/>
  <c r="G2444" i="8"/>
  <c r="F2444" i="8"/>
  <c r="E2444" i="8"/>
  <c r="D2444" i="8"/>
  <c r="C2444" i="8"/>
  <c r="B2444" i="8"/>
  <c r="J2443" i="8"/>
  <c r="I2443" i="8"/>
  <c r="H2443" i="8"/>
  <c r="G2443" i="8"/>
  <c r="F2443" i="8"/>
  <c r="E2443" i="8"/>
  <c r="D2443" i="8"/>
  <c r="C2443" i="8"/>
  <c r="B2443" i="8"/>
  <c r="J2442" i="8"/>
  <c r="I2442" i="8"/>
  <c r="H2442" i="8"/>
  <c r="G2442" i="8"/>
  <c r="F2442" i="8"/>
  <c r="E2442" i="8"/>
  <c r="D2442" i="8"/>
  <c r="C2442" i="8"/>
  <c r="B2442" i="8"/>
  <c r="J2441" i="8"/>
  <c r="I2441" i="8"/>
  <c r="H2441" i="8"/>
  <c r="G2441" i="8"/>
  <c r="F2441" i="8"/>
  <c r="E2441" i="8"/>
  <c r="D2441" i="8"/>
  <c r="C2441" i="8"/>
  <c r="B2441" i="8"/>
  <c r="J2440" i="8"/>
  <c r="I2440" i="8"/>
  <c r="H2440" i="8"/>
  <c r="G2440" i="8"/>
  <c r="F2440" i="8"/>
  <c r="E2440" i="8"/>
  <c r="D2440" i="8"/>
  <c r="C2440" i="8"/>
  <c r="B2440" i="8"/>
  <c r="J2439" i="8"/>
  <c r="I2439" i="8"/>
  <c r="H2439" i="8"/>
  <c r="G2439" i="8"/>
  <c r="F2439" i="8"/>
  <c r="E2439" i="8"/>
  <c r="D2439" i="8"/>
  <c r="C2439" i="8"/>
  <c r="B2439" i="8"/>
  <c r="J2438" i="8"/>
  <c r="I2438" i="8"/>
  <c r="H2438" i="8"/>
  <c r="G2438" i="8"/>
  <c r="F2438" i="8"/>
  <c r="E2438" i="8"/>
  <c r="D2438" i="8"/>
  <c r="C2438" i="8"/>
  <c r="B2438" i="8"/>
  <c r="J2437" i="8"/>
  <c r="I2437" i="8"/>
  <c r="H2437" i="8"/>
  <c r="G2437" i="8"/>
  <c r="F2437" i="8"/>
  <c r="E2437" i="8"/>
  <c r="D2437" i="8"/>
  <c r="C2437" i="8"/>
  <c r="B2437" i="8"/>
  <c r="J2436" i="8"/>
  <c r="I2436" i="8"/>
  <c r="H2436" i="8"/>
  <c r="G2436" i="8"/>
  <c r="F2436" i="8"/>
  <c r="E2436" i="8"/>
  <c r="D2436" i="8"/>
  <c r="C2436" i="8"/>
  <c r="B2436" i="8"/>
  <c r="J2435" i="8"/>
  <c r="I2435" i="8"/>
  <c r="H2435" i="8"/>
  <c r="G2435" i="8"/>
  <c r="F2435" i="8"/>
  <c r="E2435" i="8"/>
  <c r="D2435" i="8"/>
  <c r="C2435" i="8"/>
  <c r="B2435" i="8"/>
  <c r="J2434" i="8"/>
  <c r="I2434" i="8"/>
  <c r="H2434" i="8"/>
  <c r="G2434" i="8"/>
  <c r="F2434" i="8"/>
  <c r="E2434" i="8"/>
  <c r="D2434" i="8"/>
  <c r="C2434" i="8"/>
  <c r="B2434" i="8"/>
  <c r="J2433" i="8"/>
  <c r="I2433" i="8"/>
  <c r="H2433" i="8"/>
  <c r="G2433" i="8"/>
  <c r="F2433" i="8"/>
  <c r="E2433" i="8"/>
  <c r="D2433" i="8"/>
  <c r="C2433" i="8"/>
  <c r="B2433" i="8"/>
  <c r="J2432" i="8"/>
  <c r="I2432" i="8"/>
  <c r="H2432" i="8"/>
  <c r="G2432" i="8"/>
  <c r="F2432" i="8"/>
  <c r="E2432" i="8"/>
  <c r="D2432" i="8"/>
  <c r="C2432" i="8"/>
  <c r="B2432" i="8"/>
  <c r="J2431" i="8"/>
  <c r="I2431" i="8"/>
  <c r="H2431" i="8"/>
  <c r="G2431" i="8"/>
  <c r="F2431" i="8"/>
  <c r="E2431" i="8"/>
  <c r="D2431" i="8"/>
  <c r="C2431" i="8"/>
  <c r="B2431" i="8"/>
  <c r="J2430" i="8"/>
  <c r="I2430" i="8"/>
  <c r="H2430" i="8"/>
  <c r="G2430" i="8"/>
  <c r="F2430" i="8"/>
  <c r="E2430" i="8"/>
  <c r="D2430" i="8"/>
  <c r="C2430" i="8"/>
  <c r="B2430" i="8"/>
  <c r="J2429" i="8"/>
  <c r="I2429" i="8"/>
  <c r="H2429" i="8"/>
  <c r="G2429" i="8"/>
  <c r="F2429" i="8"/>
  <c r="E2429" i="8"/>
  <c r="D2429" i="8"/>
  <c r="C2429" i="8"/>
  <c r="B2429" i="8"/>
  <c r="J2428" i="8"/>
  <c r="I2428" i="8"/>
  <c r="H2428" i="8"/>
  <c r="G2428" i="8"/>
  <c r="F2428" i="8"/>
  <c r="E2428" i="8"/>
  <c r="D2428" i="8"/>
  <c r="C2428" i="8"/>
  <c r="B2428" i="8"/>
  <c r="J2427" i="8"/>
  <c r="I2427" i="8"/>
  <c r="H2427" i="8"/>
  <c r="G2427" i="8"/>
  <c r="F2427" i="8"/>
  <c r="E2427" i="8"/>
  <c r="D2427" i="8"/>
  <c r="C2427" i="8"/>
  <c r="B2427" i="8"/>
  <c r="J2426" i="8"/>
  <c r="I2426" i="8"/>
  <c r="H2426" i="8"/>
  <c r="G2426" i="8"/>
  <c r="F2426" i="8"/>
  <c r="E2426" i="8"/>
  <c r="D2426" i="8"/>
  <c r="C2426" i="8"/>
  <c r="B2426" i="8"/>
  <c r="J2425" i="8"/>
  <c r="I2425" i="8"/>
  <c r="H2425" i="8"/>
  <c r="G2425" i="8"/>
  <c r="F2425" i="8"/>
  <c r="E2425" i="8"/>
  <c r="D2425" i="8"/>
  <c r="C2425" i="8"/>
  <c r="B2425" i="8"/>
  <c r="J2424" i="8"/>
  <c r="I2424" i="8"/>
  <c r="H2424" i="8"/>
  <c r="G2424" i="8"/>
  <c r="F2424" i="8"/>
  <c r="E2424" i="8"/>
  <c r="D2424" i="8"/>
  <c r="C2424" i="8"/>
  <c r="B2424" i="8"/>
  <c r="J2423" i="8"/>
  <c r="I2423" i="8"/>
  <c r="H2423" i="8"/>
  <c r="G2423" i="8"/>
  <c r="F2423" i="8"/>
  <c r="E2423" i="8"/>
  <c r="D2423" i="8"/>
  <c r="C2423" i="8"/>
  <c r="B2423" i="8"/>
  <c r="J2422" i="8"/>
  <c r="I2422" i="8"/>
  <c r="H2422" i="8"/>
  <c r="G2422" i="8"/>
  <c r="F2422" i="8"/>
  <c r="E2422" i="8"/>
  <c r="D2422" i="8"/>
  <c r="C2422" i="8"/>
  <c r="B2422" i="8"/>
  <c r="J2421" i="8"/>
  <c r="I2421" i="8"/>
  <c r="H2421" i="8"/>
  <c r="G2421" i="8"/>
  <c r="F2421" i="8"/>
  <c r="E2421" i="8"/>
  <c r="D2421" i="8"/>
  <c r="C2421" i="8"/>
  <c r="B2421" i="8"/>
  <c r="J2420" i="8"/>
  <c r="I2420" i="8"/>
  <c r="H2420" i="8"/>
  <c r="G2420" i="8"/>
  <c r="F2420" i="8"/>
  <c r="E2420" i="8"/>
  <c r="D2420" i="8"/>
  <c r="C2420" i="8"/>
  <c r="B2420" i="8"/>
  <c r="J2419" i="8"/>
  <c r="I2419" i="8"/>
  <c r="H2419" i="8"/>
  <c r="G2419" i="8"/>
  <c r="F2419" i="8"/>
  <c r="E2419" i="8"/>
  <c r="D2419" i="8"/>
  <c r="C2419" i="8"/>
  <c r="B2419" i="8"/>
  <c r="J2418" i="8"/>
  <c r="I2418" i="8"/>
  <c r="H2418" i="8"/>
  <c r="G2418" i="8"/>
  <c r="F2418" i="8"/>
  <c r="E2418" i="8"/>
  <c r="D2418" i="8"/>
  <c r="C2418" i="8"/>
  <c r="B2418" i="8"/>
  <c r="J2417" i="8"/>
  <c r="I2417" i="8"/>
  <c r="H2417" i="8"/>
  <c r="G2417" i="8"/>
  <c r="F2417" i="8"/>
  <c r="E2417" i="8"/>
  <c r="D2417" i="8"/>
  <c r="C2417" i="8"/>
  <c r="B2417" i="8"/>
  <c r="J2416" i="8"/>
  <c r="I2416" i="8"/>
  <c r="H2416" i="8"/>
  <c r="G2416" i="8"/>
  <c r="F2416" i="8"/>
  <c r="E2416" i="8"/>
  <c r="D2416" i="8"/>
  <c r="C2416" i="8"/>
  <c r="B2416" i="8"/>
  <c r="J2415" i="8"/>
  <c r="I2415" i="8"/>
  <c r="H2415" i="8"/>
  <c r="G2415" i="8"/>
  <c r="F2415" i="8"/>
  <c r="E2415" i="8"/>
  <c r="D2415" i="8"/>
  <c r="C2415" i="8"/>
  <c r="B2415" i="8"/>
  <c r="J2414" i="8"/>
  <c r="I2414" i="8"/>
  <c r="H2414" i="8"/>
  <c r="G2414" i="8"/>
  <c r="F2414" i="8"/>
  <c r="E2414" i="8"/>
  <c r="D2414" i="8"/>
  <c r="C2414" i="8"/>
  <c r="B2414" i="8"/>
  <c r="J2413" i="8"/>
  <c r="I2413" i="8"/>
  <c r="H2413" i="8"/>
  <c r="G2413" i="8"/>
  <c r="F2413" i="8"/>
  <c r="E2413" i="8"/>
  <c r="D2413" i="8"/>
  <c r="C2413" i="8"/>
  <c r="B2413" i="8"/>
  <c r="J2412" i="8"/>
  <c r="I2412" i="8"/>
  <c r="H2412" i="8"/>
  <c r="G2412" i="8"/>
  <c r="F2412" i="8"/>
  <c r="E2412" i="8"/>
  <c r="D2412" i="8"/>
  <c r="C2412" i="8"/>
  <c r="B2412" i="8"/>
  <c r="J2411" i="8"/>
  <c r="I2411" i="8"/>
  <c r="H2411" i="8"/>
  <c r="G2411" i="8"/>
  <c r="F2411" i="8"/>
  <c r="E2411" i="8"/>
  <c r="D2411" i="8"/>
  <c r="C2411" i="8"/>
  <c r="B2411" i="8"/>
  <c r="J2410" i="8"/>
  <c r="I2410" i="8"/>
  <c r="H2410" i="8"/>
  <c r="G2410" i="8"/>
  <c r="F2410" i="8"/>
  <c r="E2410" i="8"/>
  <c r="D2410" i="8"/>
  <c r="C2410" i="8"/>
  <c r="B2410" i="8"/>
  <c r="J2409" i="8"/>
  <c r="I2409" i="8"/>
  <c r="H2409" i="8"/>
  <c r="G2409" i="8"/>
  <c r="F2409" i="8"/>
  <c r="E2409" i="8"/>
  <c r="D2409" i="8"/>
  <c r="C2409" i="8"/>
  <c r="B2409" i="8"/>
  <c r="J2408" i="8"/>
  <c r="I2408" i="8"/>
  <c r="H2408" i="8"/>
  <c r="G2408" i="8"/>
  <c r="F2408" i="8"/>
  <c r="E2408" i="8"/>
  <c r="D2408" i="8"/>
  <c r="C2408" i="8"/>
  <c r="B2408" i="8"/>
  <c r="J2407" i="8"/>
  <c r="I2407" i="8"/>
  <c r="H2407" i="8"/>
  <c r="G2407" i="8"/>
  <c r="F2407" i="8"/>
  <c r="E2407" i="8"/>
  <c r="D2407" i="8"/>
  <c r="C2407" i="8"/>
  <c r="B2407" i="8"/>
  <c r="J2406" i="8"/>
  <c r="I2406" i="8"/>
  <c r="H2406" i="8"/>
  <c r="G2406" i="8"/>
  <c r="F2406" i="8"/>
  <c r="E2406" i="8"/>
  <c r="D2406" i="8"/>
  <c r="C2406" i="8"/>
  <c r="B2406" i="8"/>
  <c r="J2405" i="8"/>
  <c r="I2405" i="8"/>
  <c r="H2405" i="8"/>
  <c r="G2405" i="8"/>
  <c r="F2405" i="8"/>
  <c r="E2405" i="8"/>
  <c r="D2405" i="8"/>
  <c r="C2405" i="8"/>
  <c r="B2405" i="8"/>
  <c r="J2404" i="8"/>
  <c r="I2404" i="8"/>
  <c r="H2404" i="8"/>
  <c r="G2404" i="8"/>
  <c r="F2404" i="8"/>
  <c r="E2404" i="8"/>
  <c r="D2404" i="8"/>
  <c r="C2404" i="8"/>
  <c r="B2404" i="8"/>
  <c r="J2403" i="8"/>
  <c r="I2403" i="8"/>
  <c r="H2403" i="8"/>
  <c r="G2403" i="8"/>
  <c r="F2403" i="8"/>
  <c r="E2403" i="8"/>
  <c r="D2403" i="8"/>
  <c r="C2403" i="8"/>
  <c r="B2403" i="8"/>
  <c r="J2402" i="8"/>
  <c r="I2402" i="8"/>
  <c r="H2402" i="8"/>
  <c r="G2402" i="8"/>
  <c r="F2402" i="8"/>
  <c r="E2402" i="8"/>
  <c r="D2402" i="8"/>
  <c r="C2402" i="8"/>
  <c r="B2402" i="8"/>
  <c r="J2401" i="8"/>
  <c r="I2401" i="8"/>
  <c r="H2401" i="8"/>
  <c r="G2401" i="8"/>
  <c r="F2401" i="8"/>
  <c r="E2401" i="8"/>
  <c r="D2401" i="8"/>
  <c r="C2401" i="8"/>
  <c r="B2401" i="8"/>
  <c r="J2400" i="8"/>
  <c r="I2400" i="8"/>
  <c r="H2400" i="8"/>
  <c r="G2400" i="8"/>
  <c r="F2400" i="8"/>
  <c r="E2400" i="8"/>
  <c r="D2400" i="8"/>
  <c r="C2400" i="8"/>
  <c r="B2400" i="8"/>
  <c r="J2399" i="8"/>
  <c r="I2399" i="8"/>
  <c r="H2399" i="8"/>
  <c r="G2399" i="8"/>
  <c r="F2399" i="8"/>
  <c r="E2399" i="8"/>
  <c r="D2399" i="8"/>
  <c r="C2399" i="8"/>
  <c r="B2399" i="8"/>
  <c r="J2398" i="8"/>
  <c r="I2398" i="8"/>
  <c r="H2398" i="8"/>
  <c r="G2398" i="8"/>
  <c r="F2398" i="8"/>
  <c r="E2398" i="8"/>
  <c r="D2398" i="8"/>
  <c r="C2398" i="8"/>
  <c r="B2398" i="8"/>
  <c r="J2397" i="8"/>
  <c r="I2397" i="8"/>
  <c r="H2397" i="8"/>
  <c r="G2397" i="8"/>
  <c r="F2397" i="8"/>
  <c r="E2397" i="8"/>
  <c r="D2397" i="8"/>
  <c r="C2397" i="8"/>
  <c r="B2397" i="8"/>
  <c r="J2396" i="8"/>
  <c r="I2396" i="8"/>
  <c r="H2396" i="8"/>
  <c r="G2396" i="8"/>
  <c r="F2396" i="8"/>
  <c r="E2396" i="8"/>
  <c r="D2396" i="8"/>
  <c r="C2396" i="8"/>
  <c r="B2396" i="8"/>
  <c r="J2395" i="8"/>
  <c r="I2395" i="8"/>
  <c r="H2395" i="8"/>
  <c r="G2395" i="8"/>
  <c r="F2395" i="8"/>
  <c r="E2395" i="8"/>
  <c r="D2395" i="8"/>
  <c r="C2395" i="8"/>
  <c r="B2395" i="8"/>
  <c r="J2394" i="8"/>
  <c r="I2394" i="8"/>
  <c r="H2394" i="8"/>
  <c r="G2394" i="8"/>
  <c r="F2394" i="8"/>
  <c r="E2394" i="8"/>
  <c r="D2394" i="8"/>
  <c r="C2394" i="8"/>
  <c r="B2394" i="8"/>
  <c r="J2393" i="8"/>
  <c r="I2393" i="8"/>
  <c r="H2393" i="8"/>
  <c r="G2393" i="8"/>
  <c r="F2393" i="8"/>
  <c r="E2393" i="8"/>
  <c r="D2393" i="8"/>
  <c r="C2393" i="8"/>
  <c r="B2393" i="8"/>
  <c r="J2392" i="8"/>
  <c r="I2392" i="8"/>
  <c r="H2392" i="8"/>
  <c r="G2392" i="8"/>
  <c r="F2392" i="8"/>
  <c r="E2392" i="8"/>
  <c r="D2392" i="8"/>
  <c r="C2392" i="8"/>
  <c r="B2392" i="8"/>
  <c r="J2391" i="8"/>
  <c r="I2391" i="8"/>
  <c r="H2391" i="8"/>
  <c r="G2391" i="8"/>
  <c r="F2391" i="8"/>
  <c r="E2391" i="8"/>
  <c r="D2391" i="8"/>
  <c r="C2391" i="8"/>
  <c r="B2391" i="8"/>
  <c r="J2390" i="8"/>
  <c r="I2390" i="8"/>
  <c r="H2390" i="8"/>
  <c r="G2390" i="8"/>
  <c r="F2390" i="8"/>
  <c r="E2390" i="8"/>
  <c r="D2390" i="8"/>
  <c r="C2390" i="8"/>
  <c r="B2390" i="8"/>
  <c r="J2389" i="8"/>
  <c r="I2389" i="8"/>
  <c r="H2389" i="8"/>
  <c r="G2389" i="8"/>
  <c r="F2389" i="8"/>
  <c r="E2389" i="8"/>
  <c r="D2389" i="8"/>
  <c r="C2389" i="8"/>
  <c r="B2389" i="8"/>
  <c r="J2388" i="8"/>
  <c r="I2388" i="8"/>
  <c r="H2388" i="8"/>
  <c r="G2388" i="8"/>
  <c r="F2388" i="8"/>
  <c r="E2388" i="8"/>
  <c r="D2388" i="8"/>
  <c r="C2388" i="8"/>
  <c r="B2388" i="8"/>
  <c r="J2387" i="8"/>
  <c r="I2387" i="8"/>
  <c r="H2387" i="8"/>
  <c r="G2387" i="8"/>
  <c r="F2387" i="8"/>
  <c r="E2387" i="8"/>
  <c r="D2387" i="8"/>
  <c r="C2387" i="8"/>
  <c r="B2387" i="8"/>
  <c r="J2386" i="8"/>
  <c r="I2386" i="8"/>
  <c r="H2386" i="8"/>
  <c r="G2386" i="8"/>
  <c r="F2386" i="8"/>
  <c r="E2386" i="8"/>
  <c r="D2386" i="8"/>
  <c r="C2386" i="8"/>
  <c r="B2386" i="8"/>
  <c r="J2385" i="8"/>
  <c r="I2385" i="8"/>
  <c r="H2385" i="8"/>
  <c r="G2385" i="8"/>
  <c r="F2385" i="8"/>
  <c r="E2385" i="8"/>
  <c r="D2385" i="8"/>
  <c r="C2385" i="8"/>
  <c r="B2385" i="8"/>
  <c r="J2384" i="8"/>
  <c r="I2384" i="8"/>
  <c r="H2384" i="8"/>
  <c r="G2384" i="8"/>
  <c r="F2384" i="8"/>
  <c r="E2384" i="8"/>
  <c r="D2384" i="8"/>
  <c r="C2384" i="8"/>
  <c r="B2384" i="8"/>
  <c r="J2383" i="8"/>
  <c r="I2383" i="8"/>
  <c r="H2383" i="8"/>
  <c r="G2383" i="8"/>
  <c r="F2383" i="8"/>
  <c r="E2383" i="8"/>
  <c r="D2383" i="8"/>
  <c r="C2383" i="8"/>
  <c r="B2383" i="8"/>
  <c r="J2382" i="8"/>
  <c r="I2382" i="8"/>
  <c r="H2382" i="8"/>
  <c r="G2382" i="8"/>
  <c r="F2382" i="8"/>
  <c r="E2382" i="8"/>
  <c r="D2382" i="8"/>
  <c r="C2382" i="8"/>
  <c r="B2382" i="8"/>
  <c r="J2381" i="8"/>
  <c r="I2381" i="8"/>
  <c r="H2381" i="8"/>
  <c r="G2381" i="8"/>
  <c r="F2381" i="8"/>
  <c r="E2381" i="8"/>
  <c r="D2381" i="8"/>
  <c r="C2381" i="8"/>
  <c r="B2381" i="8"/>
  <c r="J2380" i="8"/>
  <c r="I2380" i="8"/>
  <c r="H2380" i="8"/>
  <c r="G2380" i="8"/>
  <c r="F2380" i="8"/>
  <c r="E2380" i="8"/>
  <c r="D2380" i="8"/>
  <c r="C2380" i="8"/>
  <c r="B2380" i="8"/>
  <c r="J2379" i="8"/>
  <c r="I2379" i="8"/>
  <c r="H2379" i="8"/>
  <c r="G2379" i="8"/>
  <c r="F2379" i="8"/>
  <c r="E2379" i="8"/>
  <c r="D2379" i="8"/>
  <c r="C2379" i="8"/>
  <c r="B2379" i="8"/>
  <c r="J2378" i="8"/>
  <c r="I2378" i="8"/>
  <c r="H2378" i="8"/>
  <c r="G2378" i="8"/>
  <c r="F2378" i="8"/>
  <c r="E2378" i="8"/>
  <c r="D2378" i="8"/>
  <c r="C2378" i="8"/>
  <c r="B2378" i="8"/>
  <c r="J2377" i="8"/>
  <c r="I2377" i="8"/>
  <c r="H2377" i="8"/>
  <c r="G2377" i="8"/>
  <c r="F2377" i="8"/>
  <c r="E2377" i="8"/>
  <c r="D2377" i="8"/>
  <c r="C2377" i="8"/>
  <c r="B2377" i="8"/>
  <c r="J2376" i="8"/>
  <c r="I2376" i="8"/>
  <c r="H2376" i="8"/>
  <c r="G2376" i="8"/>
  <c r="F2376" i="8"/>
  <c r="E2376" i="8"/>
  <c r="D2376" i="8"/>
  <c r="C2376" i="8"/>
  <c r="B2376" i="8"/>
  <c r="J2375" i="8"/>
  <c r="I2375" i="8"/>
  <c r="H2375" i="8"/>
  <c r="G2375" i="8"/>
  <c r="F2375" i="8"/>
  <c r="E2375" i="8"/>
  <c r="D2375" i="8"/>
  <c r="C2375" i="8"/>
  <c r="B2375" i="8"/>
  <c r="J2374" i="8"/>
  <c r="I2374" i="8"/>
  <c r="H2374" i="8"/>
  <c r="G2374" i="8"/>
  <c r="F2374" i="8"/>
  <c r="E2374" i="8"/>
  <c r="D2374" i="8"/>
  <c r="C2374" i="8"/>
  <c r="B2374" i="8"/>
  <c r="J2373" i="8"/>
  <c r="I2373" i="8"/>
  <c r="H2373" i="8"/>
  <c r="G2373" i="8"/>
  <c r="F2373" i="8"/>
  <c r="E2373" i="8"/>
  <c r="D2373" i="8"/>
  <c r="C2373" i="8"/>
  <c r="B2373" i="8"/>
  <c r="J2372" i="8"/>
  <c r="I2372" i="8"/>
  <c r="H2372" i="8"/>
  <c r="G2372" i="8"/>
  <c r="F2372" i="8"/>
  <c r="E2372" i="8"/>
  <c r="D2372" i="8"/>
  <c r="C2372" i="8"/>
  <c r="B2372" i="8"/>
  <c r="J2371" i="8"/>
  <c r="I2371" i="8"/>
  <c r="H2371" i="8"/>
  <c r="G2371" i="8"/>
  <c r="F2371" i="8"/>
  <c r="E2371" i="8"/>
  <c r="D2371" i="8"/>
  <c r="C2371" i="8"/>
  <c r="B2371" i="8"/>
  <c r="J2370" i="8"/>
  <c r="I2370" i="8"/>
  <c r="H2370" i="8"/>
  <c r="G2370" i="8"/>
  <c r="F2370" i="8"/>
  <c r="E2370" i="8"/>
  <c r="D2370" i="8"/>
  <c r="C2370" i="8"/>
  <c r="B2370" i="8"/>
  <c r="J2369" i="8"/>
  <c r="I2369" i="8"/>
  <c r="H2369" i="8"/>
  <c r="G2369" i="8"/>
  <c r="F2369" i="8"/>
  <c r="E2369" i="8"/>
  <c r="D2369" i="8"/>
  <c r="C2369" i="8"/>
  <c r="B2369" i="8"/>
  <c r="J2368" i="8"/>
  <c r="I2368" i="8"/>
  <c r="H2368" i="8"/>
  <c r="G2368" i="8"/>
  <c r="F2368" i="8"/>
  <c r="E2368" i="8"/>
  <c r="D2368" i="8"/>
  <c r="C2368" i="8"/>
  <c r="B2368" i="8"/>
  <c r="J2367" i="8"/>
  <c r="I2367" i="8"/>
  <c r="H2367" i="8"/>
  <c r="G2367" i="8"/>
  <c r="F2367" i="8"/>
  <c r="E2367" i="8"/>
  <c r="D2367" i="8"/>
  <c r="C2367" i="8"/>
  <c r="B2367" i="8"/>
  <c r="J2366" i="8"/>
  <c r="I2366" i="8"/>
  <c r="H2366" i="8"/>
  <c r="G2366" i="8"/>
  <c r="F2366" i="8"/>
  <c r="E2366" i="8"/>
  <c r="D2366" i="8"/>
  <c r="C2366" i="8"/>
  <c r="B2366" i="8"/>
  <c r="J2365" i="8"/>
  <c r="I2365" i="8"/>
  <c r="H2365" i="8"/>
  <c r="G2365" i="8"/>
  <c r="F2365" i="8"/>
  <c r="E2365" i="8"/>
  <c r="D2365" i="8"/>
  <c r="C2365" i="8"/>
  <c r="B2365" i="8"/>
  <c r="J2364" i="8"/>
  <c r="I2364" i="8"/>
  <c r="H2364" i="8"/>
  <c r="G2364" i="8"/>
  <c r="F2364" i="8"/>
  <c r="E2364" i="8"/>
  <c r="D2364" i="8"/>
  <c r="C2364" i="8"/>
  <c r="B2364" i="8"/>
  <c r="J2363" i="8"/>
  <c r="I2363" i="8"/>
  <c r="H2363" i="8"/>
  <c r="G2363" i="8"/>
  <c r="F2363" i="8"/>
  <c r="E2363" i="8"/>
  <c r="D2363" i="8"/>
  <c r="C2363" i="8"/>
  <c r="B2363" i="8"/>
  <c r="J2362" i="8"/>
  <c r="I2362" i="8"/>
  <c r="H2362" i="8"/>
  <c r="G2362" i="8"/>
  <c r="F2362" i="8"/>
  <c r="E2362" i="8"/>
  <c r="D2362" i="8"/>
  <c r="C2362" i="8"/>
  <c r="B2362" i="8"/>
  <c r="J2361" i="8"/>
  <c r="I2361" i="8"/>
  <c r="H2361" i="8"/>
  <c r="G2361" i="8"/>
  <c r="F2361" i="8"/>
  <c r="E2361" i="8"/>
  <c r="D2361" i="8"/>
  <c r="C2361" i="8"/>
  <c r="B2361" i="8"/>
  <c r="J2360" i="8"/>
  <c r="I2360" i="8"/>
  <c r="H2360" i="8"/>
  <c r="G2360" i="8"/>
  <c r="F2360" i="8"/>
  <c r="E2360" i="8"/>
  <c r="D2360" i="8"/>
  <c r="C2360" i="8"/>
  <c r="B2360" i="8"/>
  <c r="J2359" i="8"/>
  <c r="I2359" i="8"/>
  <c r="H2359" i="8"/>
  <c r="G2359" i="8"/>
  <c r="F2359" i="8"/>
  <c r="E2359" i="8"/>
  <c r="D2359" i="8"/>
  <c r="C2359" i="8"/>
  <c r="B2359" i="8"/>
  <c r="J2358" i="8"/>
  <c r="I2358" i="8"/>
  <c r="H2358" i="8"/>
  <c r="G2358" i="8"/>
  <c r="F2358" i="8"/>
  <c r="E2358" i="8"/>
  <c r="D2358" i="8"/>
  <c r="C2358" i="8"/>
  <c r="B2358" i="8"/>
  <c r="J2357" i="8"/>
  <c r="I2357" i="8"/>
  <c r="H2357" i="8"/>
  <c r="G2357" i="8"/>
  <c r="F2357" i="8"/>
  <c r="E2357" i="8"/>
  <c r="D2357" i="8"/>
  <c r="C2357" i="8"/>
  <c r="B2357" i="8"/>
  <c r="J2356" i="8"/>
  <c r="I2356" i="8"/>
  <c r="H2356" i="8"/>
  <c r="G2356" i="8"/>
  <c r="F2356" i="8"/>
  <c r="E2356" i="8"/>
  <c r="D2356" i="8"/>
  <c r="C2356" i="8"/>
  <c r="B2356" i="8"/>
  <c r="J2355" i="8"/>
  <c r="I2355" i="8"/>
  <c r="H2355" i="8"/>
  <c r="G2355" i="8"/>
  <c r="F2355" i="8"/>
  <c r="E2355" i="8"/>
  <c r="D2355" i="8"/>
  <c r="C2355" i="8"/>
  <c r="B2355" i="8"/>
  <c r="J2354" i="8"/>
  <c r="I2354" i="8"/>
  <c r="H2354" i="8"/>
  <c r="G2354" i="8"/>
  <c r="F2354" i="8"/>
  <c r="E2354" i="8"/>
  <c r="D2354" i="8"/>
  <c r="C2354" i="8"/>
  <c r="B2354" i="8"/>
  <c r="J2353" i="8"/>
  <c r="I2353" i="8"/>
  <c r="H2353" i="8"/>
  <c r="G2353" i="8"/>
  <c r="F2353" i="8"/>
  <c r="E2353" i="8"/>
  <c r="D2353" i="8"/>
  <c r="C2353" i="8"/>
  <c r="B2353" i="8"/>
  <c r="J2352" i="8"/>
  <c r="I2352" i="8"/>
  <c r="H2352" i="8"/>
  <c r="G2352" i="8"/>
  <c r="F2352" i="8"/>
  <c r="E2352" i="8"/>
  <c r="D2352" i="8"/>
  <c r="C2352" i="8"/>
  <c r="B2352" i="8"/>
  <c r="J2351" i="8"/>
  <c r="I2351" i="8"/>
  <c r="H2351" i="8"/>
  <c r="G2351" i="8"/>
  <c r="F2351" i="8"/>
  <c r="E2351" i="8"/>
  <c r="D2351" i="8"/>
  <c r="C2351" i="8"/>
  <c r="B2351" i="8"/>
  <c r="J2350" i="8"/>
  <c r="I2350" i="8"/>
  <c r="H2350" i="8"/>
  <c r="G2350" i="8"/>
  <c r="F2350" i="8"/>
  <c r="E2350" i="8"/>
  <c r="D2350" i="8"/>
  <c r="C2350" i="8"/>
  <c r="B2350" i="8"/>
  <c r="J2349" i="8"/>
  <c r="I2349" i="8"/>
  <c r="H2349" i="8"/>
  <c r="G2349" i="8"/>
  <c r="F2349" i="8"/>
  <c r="E2349" i="8"/>
  <c r="D2349" i="8"/>
  <c r="C2349" i="8"/>
  <c r="B2349" i="8"/>
  <c r="J2348" i="8"/>
  <c r="I2348" i="8"/>
  <c r="H2348" i="8"/>
  <c r="G2348" i="8"/>
  <c r="F2348" i="8"/>
  <c r="E2348" i="8"/>
  <c r="D2348" i="8"/>
  <c r="C2348" i="8"/>
  <c r="B2348" i="8"/>
  <c r="J2347" i="8"/>
  <c r="I2347" i="8"/>
  <c r="H2347" i="8"/>
  <c r="G2347" i="8"/>
  <c r="F2347" i="8"/>
  <c r="E2347" i="8"/>
  <c r="D2347" i="8"/>
  <c r="C2347" i="8"/>
  <c r="B2347" i="8"/>
  <c r="J2346" i="8"/>
  <c r="I2346" i="8"/>
  <c r="H2346" i="8"/>
  <c r="G2346" i="8"/>
  <c r="F2346" i="8"/>
  <c r="E2346" i="8"/>
  <c r="D2346" i="8"/>
  <c r="C2346" i="8"/>
  <c r="B2346" i="8"/>
  <c r="J2345" i="8"/>
  <c r="I2345" i="8"/>
  <c r="H2345" i="8"/>
  <c r="G2345" i="8"/>
  <c r="F2345" i="8"/>
  <c r="E2345" i="8"/>
  <c r="D2345" i="8"/>
  <c r="C2345" i="8"/>
  <c r="B2345" i="8"/>
  <c r="J2344" i="8"/>
  <c r="I2344" i="8"/>
  <c r="H2344" i="8"/>
  <c r="G2344" i="8"/>
  <c r="F2344" i="8"/>
  <c r="E2344" i="8"/>
  <c r="D2344" i="8"/>
  <c r="C2344" i="8"/>
  <c r="B2344" i="8"/>
  <c r="J2343" i="8"/>
  <c r="I2343" i="8"/>
  <c r="H2343" i="8"/>
  <c r="G2343" i="8"/>
  <c r="F2343" i="8"/>
  <c r="E2343" i="8"/>
  <c r="D2343" i="8"/>
  <c r="C2343" i="8"/>
  <c r="B2343" i="8"/>
  <c r="J2342" i="8"/>
  <c r="I2342" i="8"/>
  <c r="H2342" i="8"/>
  <c r="G2342" i="8"/>
  <c r="F2342" i="8"/>
  <c r="E2342" i="8"/>
  <c r="D2342" i="8"/>
  <c r="C2342" i="8"/>
  <c r="B2342" i="8"/>
  <c r="J2341" i="8"/>
  <c r="I2341" i="8"/>
  <c r="H2341" i="8"/>
  <c r="G2341" i="8"/>
  <c r="F2341" i="8"/>
  <c r="E2341" i="8"/>
  <c r="D2341" i="8"/>
  <c r="C2341" i="8"/>
  <c r="B2341" i="8"/>
  <c r="J2340" i="8"/>
  <c r="I2340" i="8"/>
  <c r="H2340" i="8"/>
  <c r="G2340" i="8"/>
  <c r="F2340" i="8"/>
  <c r="E2340" i="8"/>
  <c r="D2340" i="8"/>
  <c r="C2340" i="8"/>
  <c r="B2340" i="8"/>
  <c r="J2339" i="8"/>
  <c r="I2339" i="8"/>
  <c r="H2339" i="8"/>
  <c r="G2339" i="8"/>
  <c r="F2339" i="8"/>
  <c r="E2339" i="8"/>
  <c r="D2339" i="8"/>
  <c r="C2339" i="8"/>
  <c r="B2339" i="8"/>
  <c r="J2338" i="8"/>
  <c r="I2338" i="8"/>
  <c r="H2338" i="8"/>
  <c r="G2338" i="8"/>
  <c r="F2338" i="8"/>
  <c r="E2338" i="8"/>
  <c r="D2338" i="8"/>
  <c r="C2338" i="8"/>
  <c r="B2338" i="8"/>
  <c r="J2337" i="8"/>
  <c r="I2337" i="8"/>
  <c r="H2337" i="8"/>
  <c r="G2337" i="8"/>
  <c r="F2337" i="8"/>
  <c r="E2337" i="8"/>
  <c r="D2337" i="8"/>
  <c r="C2337" i="8"/>
  <c r="B2337" i="8"/>
  <c r="J2336" i="8"/>
  <c r="I2336" i="8"/>
  <c r="H2336" i="8"/>
  <c r="G2336" i="8"/>
  <c r="F2336" i="8"/>
  <c r="E2336" i="8"/>
  <c r="D2336" i="8"/>
  <c r="C2336" i="8"/>
  <c r="B2336" i="8"/>
  <c r="J2335" i="8"/>
  <c r="I2335" i="8"/>
  <c r="H2335" i="8"/>
  <c r="G2335" i="8"/>
  <c r="F2335" i="8"/>
  <c r="E2335" i="8"/>
  <c r="D2335" i="8"/>
  <c r="C2335" i="8"/>
  <c r="B2335" i="8"/>
  <c r="J2334" i="8"/>
  <c r="I2334" i="8"/>
  <c r="H2334" i="8"/>
  <c r="G2334" i="8"/>
  <c r="F2334" i="8"/>
  <c r="E2334" i="8"/>
  <c r="D2334" i="8"/>
  <c r="C2334" i="8"/>
  <c r="B2334" i="8"/>
  <c r="J2333" i="8"/>
  <c r="I2333" i="8"/>
  <c r="H2333" i="8"/>
  <c r="G2333" i="8"/>
  <c r="F2333" i="8"/>
  <c r="E2333" i="8"/>
  <c r="D2333" i="8"/>
  <c r="C2333" i="8"/>
  <c r="B2333" i="8"/>
  <c r="J2332" i="8"/>
  <c r="I2332" i="8"/>
  <c r="H2332" i="8"/>
  <c r="G2332" i="8"/>
  <c r="F2332" i="8"/>
  <c r="E2332" i="8"/>
  <c r="D2332" i="8"/>
  <c r="C2332" i="8"/>
  <c r="B2332" i="8"/>
  <c r="J2331" i="8"/>
  <c r="I2331" i="8"/>
  <c r="H2331" i="8"/>
  <c r="G2331" i="8"/>
  <c r="F2331" i="8"/>
  <c r="E2331" i="8"/>
  <c r="D2331" i="8"/>
  <c r="C2331" i="8"/>
  <c r="B2331" i="8"/>
  <c r="J2330" i="8"/>
  <c r="I2330" i="8"/>
  <c r="H2330" i="8"/>
  <c r="G2330" i="8"/>
  <c r="F2330" i="8"/>
  <c r="E2330" i="8"/>
  <c r="D2330" i="8"/>
  <c r="C2330" i="8"/>
  <c r="B2330" i="8"/>
  <c r="J2329" i="8"/>
  <c r="I2329" i="8"/>
  <c r="H2329" i="8"/>
  <c r="G2329" i="8"/>
  <c r="F2329" i="8"/>
  <c r="E2329" i="8"/>
  <c r="D2329" i="8"/>
  <c r="C2329" i="8"/>
  <c r="B2329" i="8"/>
  <c r="J2328" i="8"/>
  <c r="I2328" i="8"/>
  <c r="H2328" i="8"/>
  <c r="G2328" i="8"/>
  <c r="F2328" i="8"/>
  <c r="E2328" i="8"/>
  <c r="D2328" i="8"/>
  <c r="C2328" i="8"/>
  <c r="B2328" i="8"/>
  <c r="J2327" i="8"/>
  <c r="I2327" i="8"/>
  <c r="H2327" i="8"/>
  <c r="G2327" i="8"/>
  <c r="F2327" i="8"/>
  <c r="E2327" i="8"/>
  <c r="D2327" i="8"/>
  <c r="C2327" i="8"/>
  <c r="B2327" i="8"/>
  <c r="J2326" i="8"/>
  <c r="I2326" i="8"/>
  <c r="H2326" i="8"/>
  <c r="G2326" i="8"/>
  <c r="F2326" i="8"/>
  <c r="E2326" i="8"/>
  <c r="D2326" i="8"/>
  <c r="C2326" i="8"/>
  <c r="B2326" i="8"/>
  <c r="J2325" i="8"/>
  <c r="I2325" i="8"/>
  <c r="H2325" i="8"/>
  <c r="G2325" i="8"/>
  <c r="F2325" i="8"/>
  <c r="E2325" i="8"/>
  <c r="D2325" i="8"/>
  <c r="C2325" i="8"/>
  <c r="B2325" i="8"/>
  <c r="J2324" i="8"/>
  <c r="I2324" i="8"/>
  <c r="H2324" i="8"/>
  <c r="G2324" i="8"/>
  <c r="F2324" i="8"/>
  <c r="E2324" i="8"/>
  <c r="D2324" i="8"/>
  <c r="C2324" i="8"/>
  <c r="B2324" i="8"/>
  <c r="J2323" i="8"/>
  <c r="I2323" i="8"/>
  <c r="H2323" i="8"/>
  <c r="G2323" i="8"/>
  <c r="F2323" i="8"/>
  <c r="E2323" i="8"/>
  <c r="D2323" i="8"/>
  <c r="C2323" i="8"/>
  <c r="B2323" i="8"/>
  <c r="J2322" i="8"/>
  <c r="I2322" i="8"/>
  <c r="H2322" i="8"/>
  <c r="G2322" i="8"/>
  <c r="F2322" i="8"/>
  <c r="E2322" i="8"/>
  <c r="D2322" i="8"/>
  <c r="C2322" i="8"/>
  <c r="B2322" i="8"/>
  <c r="J2321" i="8"/>
  <c r="I2321" i="8"/>
  <c r="H2321" i="8"/>
  <c r="G2321" i="8"/>
  <c r="F2321" i="8"/>
  <c r="E2321" i="8"/>
  <c r="D2321" i="8"/>
  <c r="C2321" i="8"/>
  <c r="B2321" i="8"/>
  <c r="J2320" i="8"/>
  <c r="I2320" i="8"/>
  <c r="H2320" i="8"/>
  <c r="G2320" i="8"/>
  <c r="F2320" i="8"/>
  <c r="E2320" i="8"/>
  <c r="D2320" i="8"/>
  <c r="C2320" i="8"/>
  <c r="B2320" i="8"/>
  <c r="J2319" i="8"/>
  <c r="I2319" i="8"/>
  <c r="H2319" i="8"/>
  <c r="G2319" i="8"/>
  <c r="F2319" i="8"/>
  <c r="E2319" i="8"/>
  <c r="D2319" i="8"/>
  <c r="C2319" i="8"/>
  <c r="B2319" i="8"/>
  <c r="J2318" i="8"/>
  <c r="I2318" i="8"/>
  <c r="H2318" i="8"/>
  <c r="G2318" i="8"/>
  <c r="F2318" i="8"/>
  <c r="E2318" i="8"/>
  <c r="D2318" i="8"/>
  <c r="C2318" i="8"/>
  <c r="B2318" i="8"/>
  <c r="J2317" i="8"/>
  <c r="I2317" i="8"/>
  <c r="H2317" i="8"/>
  <c r="G2317" i="8"/>
  <c r="F2317" i="8"/>
  <c r="E2317" i="8"/>
  <c r="D2317" i="8"/>
  <c r="C2317" i="8"/>
  <c r="B2317" i="8"/>
  <c r="J2316" i="8"/>
  <c r="I2316" i="8"/>
  <c r="H2316" i="8"/>
  <c r="G2316" i="8"/>
  <c r="F2316" i="8"/>
  <c r="E2316" i="8"/>
  <c r="D2316" i="8"/>
  <c r="C2316" i="8"/>
  <c r="B2316" i="8"/>
  <c r="J2315" i="8"/>
  <c r="I2315" i="8"/>
  <c r="H2315" i="8"/>
  <c r="G2315" i="8"/>
  <c r="F2315" i="8"/>
  <c r="E2315" i="8"/>
  <c r="D2315" i="8"/>
  <c r="C2315" i="8"/>
  <c r="B2315" i="8"/>
  <c r="J2314" i="8"/>
  <c r="I2314" i="8"/>
  <c r="H2314" i="8"/>
  <c r="G2314" i="8"/>
  <c r="F2314" i="8"/>
  <c r="E2314" i="8"/>
  <c r="D2314" i="8"/>
  <c r="C2314" i="8"/>
  <c r="B2314" i="8"/>
  <c r="J2313" i="8"/>
  <c r="I2313" i="8"/>
  <c r="H2313" i="8"/>
  <c r="G2313" i="8"/>
  <c r="F2313" i="8"/>
  <c r="E2313" i="8"/>
  <c r="D2313" i="8"/>
  <c r="C2313" i="8"/>
  <c r="B2313" i="8"/>
  <c r="J2312" i="8"/>
  <c r="I2312" i="8"/>
  <c r="H2312" i="8"/>
  <c r="G2312" i="8"/>
  <c r="F2312" i="8"/>
  <c r="E2312" i="8"/>
  <c r="D2312" i="8"/>
  <c r="C2312" i="8"/>
  <c r="B2312" i="8"/>
  <c r="J2311" i="8"/>
  <c r="I2311" i="8"/>
  <c r="H2311" i="8"/>
  <c r="G2311" i="8"/>
  <c r="F2311" i="8"/>
  <c r="E2311" i="8"/>
  <c r="D2311" i="8"/>
  <c r="C2311" i="8"/>
  <c r="B2311" i="8"/>
  <c r="J2310" i="8"/>
  <c r="I2310" i="8"/>
  <c r="H2310" i="8"/>
  <c r="G2310" i="8"/>
  <c r="F2310" i="8"/>
  <c r="E2310" i="8"/>
  <c r="D2310" i="8"/>
  <c r="C2310" i="8"/>
  <c r="B2310" i="8"/>
  <c r="J2309" i="8"/>
  <c r="I2309" i="8"/>
  <c r="H2309" i="8"/>
  <c r="G2309" i="8"/>
  <c r="F2309" i="8"/>
  <c r="E2309" i="8"/>
  <c r="D2309" i="8"/>
  <c r="C2309" i="8"/>
  <c r="B2309" i="8"/>
  <c r="J2308" i="8"/>
  <c r="I2308" i="8"/>
  <c r="H2308" i="8"/>
  <c r="G2308" i="8"/>
  <c r="F2308" i="8"/>
  <c r="E2308" i="8"/>
  <c r="D2308" i="8"/>
  <c r="C2308" i="8"/>
  <c r="B2308" i="8"/>
  <c r="J2307" i="8"/>
  <c r="I2307" i="8"/>
  <c r="H2307" i="8"/>
  <c r="G2307" i="8"/>
  <c r="F2307" i="8"/>
  <c r="E2307" i="8"/>
  <c r="D2307" i="8"/>
  <c r="C2307" i="8"/>
  <c r="B2307" i="8"/>
  <c r="J2306" i="8"/>
  <c r="I2306" i="8"/>
  <c r="H2306" i="8"/>
  <c r="G2306" i="8"/>
  <c r="F2306" i="8"/>
  <c r="E2306" i="8"/>
  <c r="D2306" i="8"/>
  <c r="C2306" i="8"/>
  <c r="B2306" i="8"/>
  <c r="J2305" i="8"/>
  <c r="I2305" i="8"/>
  <c r="H2305" i="8"/>
  <c r="G2305" i="8"/>
  <c r="F2305" i="8"/>
  <c r="E2305" i="8"/>
  <c r="D2305" i="8"/>
  <c r="C2305" i="8"/>
  <c r="B2305" i="8"/>
  <c r="J2304" i="8"/>
  <c r="I2304" i="8"/>
  <c r="H2304" i="8"/>
  <c r="G2304" i="8"/>
  <c r="F2304" i="8"/>
  <c r="E2304" i="8"/>
  <c r="D2304" i="8"/>
  <c r="C2304" i="8"/>
  <c r="B2304" i="8"/>
  <c r="J2303" i="8"/>
  <c r="I2303" i="8"/>
  <c r="H2303" i="8"/>
  <c r="G2303" i="8"/>
  <c r="F2303" i="8"/>
  <c r="E2303" i="8"/>
  <c r="D2303" i="8"/>
  <c r="C2303" i="8"/>
  <c r="B2303" i="8"/>
  <c r="J2302" i="8"/>
  <c r="I2302" i="8"/>
  <c r="H2302" i="8"/>
  <c r="G2302" i="8"/>
  <c r="F2302" i="8"/>
  <c r="E2302" i="8"/>
  <c r="D2302" i="8"/>
  <c r="C2302" i="8"/>
  <c r="B2302" i="8"/>
  <c r="J2301" i="8"/>
  <c r="I2301" i="8"/>
  <c r="H2301" i="8"/>
  <c r="G2301" i="8"/>
  <c r="F2301" i="8"/>
  <c r="E2301" i="8"/>
  <c r="D2301" i="8"/>
  <c r="C2301" i="8"/>
  <c r="B2301" i="8"/>
  <c r="J2300" i="8"/>
  <c r="I2300" i="8"/>
  <c r="H2300" i="8"/>
  <c r="G2300" i="8"/>
  <c r="F2300" i="8"/>
  <c r="E2300" i="8"/>
  <c r="D2300" i="8"/>
  <c r="C2300" i="8"/>
  <c r="B2300" i="8"/>
  <c r="J2299" i="8"/>
  <c r="I2299" i="8"/>
  <c r="H2299" i="8"/>
  <c r="G2299" i="8"/>
  <c r="F2299" i="8"/>
  <c r="E2299" i="8"/>
  <c r="D2299" i="8"/>
  <c r="C2299" i="8"/>
  <c r="B2299" i="8"/>
  <c r="J2298" i="8"/>
  <c r="I2298" i="8"/>
  <c r="H2298" i="8"/>
  <c r="G2298" i="8"/>
  <c r="F2298" i="8"/>
  <c r="E2298" i="8"/>
  <c r="D2298" i="8"/>
  <c r="C2298" i="8"/>
  <c r="B2298" i="8"/>
  <c r="J2297" i="8"/>
  <c r="I2297" i="8"/>
  <c r="H2297" i="8"/>
  <c r="G2297" i="8"/>
  <c r="F2297" i="8"/>
  <c r="E2297" i="8"/>
  <c r="D2297" i="8"/>
  <c r="C2297" i="8"/>
  <c r="B2297" i="8"/>
  <c r="J2296" i="8"/>
  <c r="I2296" i="8"/>
  <c r="H2296" i="8"/>
  <c r="G2296" i="8"/>
  <c r="F2296" i="8"/>
  <c r="E2296" i="8"/>
  <c r="D2296" i="8"/>
  <c r="C2296" i="8"/>
  <c r="B2296" i="8"/>
  <c r="J2295" i="8"/>
  <c r="I2295" i="8"/>
  <c r="H2295" i="8"/>
  <c r="G2295" i="8"/>
  <c r="F2295" i="8"/>
  <c r="E2295" i="8"/>
  <c r="D2295" i="8"/>
  <c r="C2295" i="8"/>
  <c r="B2295" i="8"/>
  <c r="J2294" i="8"/>
  <c r="I2294" i="8"/>
  <c r="H2294" i="8"/>
  <c r="G2294" i="8"/>
  <c r="F2294" i="8"/>
  <c r="E2294" i="8"/>
  <c r="D2294" i="8"/>
  <c r="C2294" i="8"/>
  <c r="B2294" i="8"/>
  <c r="J2293" i="8"/>
  <c r="I2293" i="8"/>
  <c r="H2293" i="8"/>
  <c r="G2293" i="8"/>
  <c r="F2293" i="8"/>
  <c r="E2293" i="8"/>
  <c r="D2293" i="8"/>
  <c r="C2293" i="8"/>
  <c r="B2293" i="8"/>
  <c r="J2292" i="8"/>
  <c r="I2292" i="8"/>
  <c r="H2292" i="8"/>
  <c r="G2292" i="8"/>
  <c r="F2292" i="8"/>
  <c r="E2292" i="8"/>
  <c r="D2292" i="8"/>
  <c r="C2292" i="8"/>
  <c r="B2292" i="8"/>
  <c r="J2291" i="8"/>
  <c r="I2291" i="8"/>
  <c r="H2291" i="8"/>
  <c r="G2291" i="8"/>
  <c r="F2291" i="8"/>
  <c r="E2291" i="8"/>
  <c r="D2291" i="8"/>
  <c r="C2291" i="8"/>
  <c r="B2291" i="8"/>
  <c r="J2290" i="8"/>
  <c r="I2290" i="8"/>
  <c r="H2290" i="8"/>
  <c r="G2290" i="8"/>
  <c r="F2290" i="8"/>
  <c r="E2290" i="8"/>
  <c r="D2290" i="8"/>
  <c r="C2290" i="8"/>
  <c r="B2290" i="8"/>
  <c r="J2289" i="8"/>
  <c r="I2289" i="8"/>
  <c r="H2289" i="8"/>
  <c r="G2289" i="8"/>
  <c r="F2289" i="8"/>
  <c r="E2289" i="8"/>
  <c r="D2289" i="8"/>
  <c r="C2289" i="8"/>
  <c r="B2289" i="8"/>
  <c r="J2288" i="8"/>
  <c r="I2288" i="8"/>
  <c r="H2288" i="8"/>
  <c r="G2288" i="8"/>
  <c r="F2288" i="8"/>
  <c r="E2288" i="8"/>
  <c r="D2288" i="8"/>
  <c r="C2288" i="8"/>
  <c r="B2288" i="8"/>
  <c r="J2287" i="8"/>
  <c r="I2287" i="8"/>
  <c r="H2287" i="8"/>
  <c r="G2287" i="8"/>
  <c r="F2287" i="8"/>
  <c r="E2287" i="8"/>
  <c r="D2287" i="8"/>
  <c r="C2287" i="8"/>
  <c r="B2287" i="8"/>
  <c r="J2286" i="8"/>
  <c r="I2286" i="8"/>
  <c r="H2286" i="8"/>
  <c r="G2286" i="8"/>
  <c r="F2286" i="8"/>
  <c r="E2286" i="8"/>
  <c r="D2286" i="8"/>
  <c r="C2286" i="8"/>
  <c r="B2286" i="8"/>
  <c r="J2285" i="8"/>
  <c r="I2285" i="8"/>
  <c r="H2285" i="8"/>
  <c r="G2285" i="8"/>
  <c r="F2285" i="8"/>
  <c r="E2285" i="8"/>
  <c r="D2285" i="8"/>
  <c r="C2285" i="8"/>
  <c r="B2285" i="8"/>
  <c r="J2284" i="8"/>
  <c r="I2284" i="8"/>
  <c r="H2284" i="8"/>
  <c r="G2284" i="8"/>
  <c r="F2284" i="8"/>
  <c r="E2284" i="8"/>
  <c r="D2284" i="8"/>
  <c r="C2284" i="8"/>
  <c r="B2284" i="8"/>
  <c r="J2283" i="8"/>
  <c r="I2283" i="8"/>
  <c r="H2283" i="8"/>
  <c r="G2283" i="8"/>
  <c r="F2283" i="8"/>
  <c r="E2283" i="8"/>
  <c r="D2283" i="8"/>
  <c r="C2283" i="8"/>
  <c r="B2283" i="8"/>
  <c r="J2282" i="8"/>
  <c r="I2282" i="8"/>
  <c r="H2282" i="8"/>
  <c r="G2282" i="8"/>
  <c r="F2282" i="8"/>
  <c r="E2282" i="8"/>
  <c r="D2282" i="8"/>
  <c r="C2282" i="8"/>
  <c r="B2282" i="8"/>
  <c r="J2281" i="8"/>
  <c r="I2281" i="8"/>
  <c r="H2281" i="8"/>
  <c r="G2281" i="8"/>
  <c r="F2281" i="8"/>
  <c r="E2281" i="8"/>
  <c r="D2281" i="8"/>
  <c r="C2281" i="8"/>
  <c r="B2281" i="8"/>
  <c r="J2280" i="8"/>
  <c r="I2280" i="8"/>
  <c r="H2280" i="8"/>
  <c r="G2280" i="8"/>
  <c r="F2280" i="8"/>
  <c r="E2280" i="8"/>
  <c r="D2280" i="8"/>
  <c r="C2280" i="8"/>
  <c r="B2280" i="8"/>
  <c r="J2279" i="8"/>
  <c r="I2279" i="8"/>
  <c r="H2279" i="8"/>
  <c r="G2279" i="8"/>
  <c r="F2279" i="8"/>
  <c r="E2279" i="8"/>
  <c r="D2279" i="8"/>
  <c r="C2279" i="8"/>
  <c r="B2279" i="8"/>
  <c r="J2278" i="8"/>
  <c r="I2278" i="8"/>
  <c r="H2278" i="8"/>
  <c r="G2278" i="8"/>
  <c r="F2278" i="8"/>
  <c r="E2278" i="8"/>
  <c r="D2278" i="8"/>
  <c r="C2278" i="8"/>
  <c r="B2278" i="8"/>
  <c r="J2277" i="8"/>
  <c r="I2277" i="8"/>
  <c r="H2277" i="8"/>
  <c r="G2277" i="8"/>
  <c r="F2277" i="8"/>
  <c r="E2277" i="8"/>
  <c r="D2277" i="8"/>
  <c r="C2277" i="8"/>
  <c r="B2277" i="8"/>
  <c r="J2276" i="8"/>
  <c r="I2276" i="8"/>
  <c r="H2276" i="8"/>
  <c r="G2276" i="8"/>
  <c r="F2276" i="8"/>
  <c r="E2276" i="8"/>
  <c r="D2276" i="8"/>
  <c r="C2276" i="8"/>
  <c r="B2276" i="8"/>
  <c r="J2275" i="8"/>
  <c r="I2275" i="8"/>
  <c r="H2275" i="8"/>
  <c r="G2275" i="8"/>
  <c r="F2275" i="8"/>
  <c r="E2275" i="8"/>
  <c r="D2275" i="8"/>
  <c r="C2275" i="8"/>
  <c r="B2275" i="8"/>
  <c r="J2274" i="8"/>
  <c r="I2274" i="8"/>
  <c r="H2274" i="8"/>
  <c r="G2274" i="8"/>
  <c r="F2274" i="8"/>
  <c r="E2274" i="8"/>
  <c r="D2274" i="8"/>
  <c r="C2274" i="8"/>
  <c r="B2274" i="8"/>
  <c r="J2273" i="8"/>
  <c r="I2273" i="8"/>
  <c r="H2273" i="8"/>
  <c r="G2273" i="8"/>
  <c r="F2273" i="8"/>
  <c r="E2273" i="8"/>
  <c r="D2273" i="8"/>
  <c r="C2273" i="8"/>
  <c r="B2273" i="8"/>
  <c r="J2272" i="8"/>
  <c r="I2272" i="8"/>
  <c r="H2272" i="8"/>
  <c r="G2272" i="8"/>
  <c r="F2272" i="8"/>
  <c r="E2272" i="8"/>
  <c r="D2272" i="8"/>
  <c r="C2272" i="8"/>
  <c r="B2272" i="8"/>
  <c r="J2271" i="8"/>
  <c r="I2271" i="8"/>
  <c r="H2271" i="8"/>
  <c r="G2271" i="8"/>
  <c r="F2271" i="8"/>
  <c r="E2271" i="8"/>
  <c r="D2271" i="8"/>
  <c r="C2271" i="8"/>
  <c r="B2271" i="8"/>
  <c r="J2270" i="8"/>
  <c r="I2270" i="8"/>
  <c r="H2270" i="8"/>
  <c r="G2270" i="8"/>
  <c r="F2270" i="8"/>
  <c r="E2270" i="8"/>
  <c r="D2270" i="8"/>
  <c r="C2270" i="8"/>
  <c r="B2270" i="8"/>
  <c r="J2269" i="8"/>
  <c r="I2269" i="8"/>
  <c r="H2269" i="8"/>
  <c r="G2269" i="8"/>
  <c r="F2269" i="8"/>
  <c r="E2269" i="8"/>
  <c r="D2269" i="8"/>
  <c r="C2269" i="8"/>
  <c r="B2269" i="8"/>
  <c r="J2268" i="8"/>
  <c r="I2268" i="8"/>
  <c r="H2268" i="8"/>
  <c r="G2268" i="8"/>
  <c r="F2268" i="8"/>
  <c r="E2268" i="8"/>
  <c r="D2268" i="8"/>
  <c r="C2268" i="8"/>
  <c r="B2268" i="8"/>
  <c r="J2267" i="8"/>
  <c r="I2267" i="8"/>
  <c r="H2267" i="8"/>
  <c r="G2267" i="8"/>
  <c r="F2267" i="8"/>
  <c r="E2267" i="8"/>
  <c r="D2267" i="8"/>
  <c r="C2267" i="8"/>
  <c r="B2267" i="8"/>
  <c r="J2266" i="8"/>
  <c r="I2266" i="8"/>
  <c r="H2266" i="8"/>
  <c r="G2266" i="8"/>
  <c r="F2266" i="8"/>
  <c r="E2266" i="8"/>
  <c r="D2266" i="8"/>
  <c r="C2266" i="8"/>
  <c r="B2266" i="8"/>
  <c r="J2265" i="8"/>
  <c r="I2265" i="8"/>
  <c r="H2265" i="8"/>
  <c r="G2265" i="8"/>
  <c r="F2265" i="8"/>
  <c r="E2265" i="8"/>
  <c r="D2265" i="8"/>
  <c r="C2265" i="8"/>
  <c r="B2265" i="8"/>
  <c r="J2264" i="8"/>
  <c r="I2264" i="8"/>
  <c r="H2264" i="8"/>
  <c r="G2264" i="8"/>
  <c r="F2264" i="8"/>
  <c r="E2264" i="8"/>
  <c r="D2264" i="8"/>
  <c r="C2264" i="8"/>
  <c r="B2264" i="8"/>
  <c r="J2263" i="8"/>
  <c r="I2263" i="8"/>
  <c r="H2263" i="8"/>
  <c r="G2263" i="8"/>
  <c r="F2263" i="8"/>
  <c r="E2263" i="8"/>
  <c r="D2263" i="8"/>
  <c r="C2263" i="8"/>
  <c r="B2263" i="8"/>
  <c r="J2262" i="8"/>
  <c r="I2262" i="8"/>
  <c r="H2262" i="8"/>
  <c r="G2262" i="8"/>
  <c r="F2262" i="8"/>
  <c r="E2262" i="8"/>
  <c r="D2262" i="8"/>
  <c r="C2262" i="8"/>
  <c r="B2262" i="8"/>
  <c r="J2261" i="8"/>
  <c r="I2261" i="8"/>
  <c r="H2261" i="8"/>
  <c r="G2261" i="8"/>
  <c r="F2261" i="8"/>
  <c r="E2261" i="8"/>
  <c r="D2261" i="8"/>
  <c r="C2261" i="8"/>
  <c r="B2261" i="8"/>
  <c r="J2260" i="8"/>
  <c r="I2260" i="8"/>
  <c r="H2260" i="8"/>
  <c r="G2260" i="8"/>
  <c r="F2260" i="8"/>
  <c r="E2260" i="8"/>
  <c r="D2260" i="8"/>
  <c r="C2260" i="8"/>
  <c r="B2260" i="8"/>
  <c r="J2259" i="8"/>
  <c r="I2259" i="8"/>
  <c r="H2259" i="8"/>
  <c r="G2259" i="8"/>
  <c r="F2259" i="8"/>
  <c r="E2259" i="8"/>
  <c r="D2259" i="8"/>
  <c r="C2259" i="8"/>
  <c r="B2259" i="8"/>
  <c r="J2258" i="8"/>
  <c r="I2258" i="8"/>
  <c r="H2258" i="8"/>
  <c r="G2258" i="8"/>
  <c r="F2258" i="8"/>
  <c r="E2258" i="8"/>
  <c r="D2258" i="8"/>
  <c r="C2258" i="8"/>
  <c r="B2258" i="8"/>
  <c r="J2257" i="8"/>
  <c r="I2257" i="8"/>
  <c r="H2257" i="8"/>
  <c r="G2257" i="8"/>
  <c r="F2257" i="8"/>
  <c r="E2257" i="8"/>
  <c r="D2257" i="8"/>
  <c r="C2257" i="8"/>
  <c r="B2257" i="8"/>
  <c r="J2256" i="8"/>
  <c r="I2256" i="8"/>
  <c r="H2256" i="8"/>
  <c r="G2256" i="8"/>
  <c r="F2256" i="8"/>
  <c r="E2256" i="8"/>
  <c r="D2256" i="8"/>
  <c r="C2256" i="8"/>
  <c r="B2256" i="8"/>
  <c r="J2255" i="8"/>
  <c r="I2255" i="8"/>
  <c r="H2255" i="8"/>
  <c r="G2255" i="8"/>
  <c r="F2255" i="8"/>
  <c r="E2255" i="8"/>
  <c r="D2255" i="8"/>
  <c r="C2255" i="8"/>
  <c r="B2255" i="8"/>
  <c r="J2254" i="8"/>
  <c r="I2254" i="8"/>
  <c r="H2254" i="8"/>
  <c r="G2254" i="8"/>
  <c r="F2254" i="8"/>
  <c r="E2254" i="8"/>
  <c r="D2254" i="8"/>
  <c r="C2254" i="8"/>
  <c r="B2254" i="8"/>
  <c r="J2253" i="8"/>
  <c r="I2253" i="8"/>
  <c r="H2253" i="8"/>
  <c r="G2253" i="8"/>
  <c r="F2253" i="8"/>
  <c r="E2253" i="8"/>
  <c r="D2253" i="8"/>
  <c r="C2253" i="8"/>
  <c r="B2253" i="8"/>
  <c r="J2252" i="8"/>
  <c r="I2252" i="8"/>
  <c r="H2252" i="8"/>
  <c r="G2252" i="8"/>
  <c r="F2252" i="8"/>
  <c r="E2252" i="8"/>
  <c r="D2252" i="8"/>
  <c r="C2252" i="8"/>
  <c r="B2252" i="8"/>
  <c r="J2251" i="8"/>
  <c r="I2251" i="8"/>
  <c r="H2251" i="8"/>
  <c r="G2251" i="8"/>
  <c r="F2251" i="8"/>
  <c r="E2251" i="8"/>
  <c r="D2251" i="8"/>
  <c r="C2251" i="8"/>
  <c r="B2251" i="8"/>
  <c r="J2250" i="8"/>
  <c r="I2250" i="8"/>
  <c r="H2250" i="8"/>
  <c r="G2250" i="8"/>
  <c r="F2250" i="8"/>
  <c r="E2250" i="8"/>
  <c r="D2250" i="8"/>
  <c r="C2250" i="8"/>
  <c r="B2250" i="8"/>
  <c r="J2249" i="8"/>
  <c r="I2249" i="8"/>
  <c r="H2249" i="8"/>
  <c r="G2249" i="8"/>
  <c r="F2249" i="8"/>
  <c r="E2249" i="8"/>
  <c r="D2249" i="8"/>
  <c r="C2249" i="8"/>
  <c r="B2249" i="8"/>
  <c r="J2248" i="8"/>
  <c r="I2248" i="8"/>
  <c r="H2248" i="8"/>
  <c r="G2248" i="8"/>
  <c r="F2248" i="8"/>
  <c r="E2248" i="8"/>
  <c r="D2248" i="8"/>
  <c r="C2248" i="8"/>
  <c r="B2248" i="8"/>
  <c r="J2247" i="8"/>
  <c r="I2247" i="8"/>
  <c r="H2247" i="8"/>
  <c r="G2247" i="8"/>
  <c r="F2247" i="8"/>
  <c r="E2247" i="8"/>
  <c r="D2247" i="8"/>
  <c r="C2247" i="8"/>
  <c r="B2247" i="8"/>
  <c r="J2246" i="8"/>
  <c r="I2246" i="8"/>
  <c r="H2246" i="8"/>
  <c r="G2246" i="8"/>
  <c r="F2246" i="8"/>
  <c r="E2246" i="8"/>
  <c r="D2246" i="8"/>
  <c r="C2246" i="8"/>
  <c r="B2246" i="8"/>
  <c r="J2245" i="8"/>
  <c r="I2245" i="8"/>
  <c r="H2245" i="8"/>
  <c r="G2245" i="8"/>
  <c r="F2245" i="8"/>
  <c r="E2245" i="8"/>
  <c r="D2245" i="8"/>
  <c r="C2245" i="8"/>
  <c r="B2245" i="8"/>
  <c r="J2244" i="8"/>
  <c r="I2244" i="8"/>
  <c r="H2244" i="8"/>
  <c r="G2244" i="8"/>
  <c r="F2244" i="8"/>
  <c r="E2244" i="8"/>
  <c r="D2244" i="8"/>
  <c r="C2244" i="8"/>
  <c r="B2244" i="8"/>
  <c r="J2243" i="8"/>
  <c r="I2243" i="8"/>
  <c r="H2243" i="8"/>
  <c r="G2243" i="8"/>
  <c r="F2243" i="8"/>
  <c r="E2243" i="8"/>
  <c r="D2243" i="8"/>
  <c r="C2243" i="8"/>
  <c r="B2243" i="8"/>
  <c r="J2242" i="8"/>
  <c r="I2242" i="8"/>
  <c r="H2242" i="8"/>
  <c r="G2242" i="8"/>
  <c r="F2242" i="8"/>
  <c r="E2242" i="8"/>
  <c r="D2242" i="8"/>
  <c r="C2242" i="8"/>
  <c r="B2242" i="8"/>
  <c r="J2241" i="8"/>
  <c r="I2241" i="8"/>
  <c r="H2241" i="8"/>
  <c r="G2241" i="8"/>
  <c r="F2241" i="8"/>
  <c r="E2241" i="8"/>
  <c r="D2241" i="8"/>
  <c r="C2241" i="8"/>
  <c r="B2241" i="8"/>
  <c r="J2240" i="8"/>
  <c r="I2240" i="8"/>
  <c r="H2240" i="8"/>
  <c r="G2240" i="8"/>
  <c r="F2240" i="8"/>
  <c r="E2240" i="8"/>
  <c r="D2240" i="8"/>
  <c r="C2240" i="8"/>
  <c r="B2240" i="8"/>
  <c r="J2239" i="8"/>
  <c r="I2239" i="8"/>
  <c r="H2239" i="8"/>
  <c r="G2239" i="8"/>
  <c r="F2239" i="8"/>
  <c r="E2239" i="8"/>
  <c r="D2239" i="8"/>
  <c r="C2239" i="8"/>
  <c r="B2239" i="8"/>
  <c r="J2238" i="8"/>
  <c r="I2238" i="8"/>
  <c r="H2238" i="8"/>
  <c r="G2238" i="8"/>
  <c r="F2238" i="8"/>
  <c r="E2238" i="8"/>
  <c r="D2238" i="8"/>
  <c r="C2238" i="8"/>
  <c r="B2238" i="8"/>
  <c r="J2237" i="8"/>
  <c r="I2237" i="8"/>
  <c r="H2237" i="8"/>
  <c r="G2237" i="8"/>
  <c r="F2237" i="8"/>
  <c r="E2237" i="8"/>
  <c r="D2237" i="8"/>
  <c r="C2237" i="8"/>
  <c r="B2237" i="8"/>
  <c r="J2236" i="8"/>
  <c r="I2236" i="8"/>
  <c r="H2236" i="8"/>
  <c r="G2236" i="8"/>
  <c r="F2236" i="8"/>
  <c r="E2236" i="8"/>
  <c r="D2236" i="8"/>
  <c r="C2236" i="8"/>
  <c r="B2236" i="8"/>
  <c r="J2235" i="8"/>
  <c r="I2235" i="8"/>
  <c r="H2235" i="8"/>
  <c r="G2235" i="8"/>
  <c r="F2235" i="8"/>
  <c r="E2235" i="8"/>
  <c r="D2235" i="8"/>
  <c r="C2235" i="8"/>
  <c r="B2235" i="8"/>
  <c r="J2234" i="8"/>
  <c r="I2234" i="8"/>
  <c r="H2234" i="8"/>
  <c r="G2234" i="8"/>
  <c r="F2234" i="8"/>
  <c r="E2234" i="8"/>
  <c r="D2234" i="8"/>
  <c r="C2234" i="8"/>
  <c r="B2234" i="8"/>
  <c r="J2233" i="8"/>
  <c r="I2233" i="8"/>
  <c r="H2233" i="8"/>
  <c r="G2233" i="8"/>
  <c r="F2233" i="8"/>
  <c r="E2233" i="8"/>
  <c r="D2233" i="8"/>
  <c r="C2233" i="8"/>
  <c r="B2233" i="8"/>
  <c r="J2232" i="8"/>
  <c r="I2232" i="8"/>
  <c r="H2232" i="8"/>
  <c r="G2232" i="8"/>
  <c r="F2232" i="8"/>
  <c r="E2232" i="8"/>
  <c r="D2232" i="8"/>
  <c r="C2232" i="8"/>
  <c r="B2232" i="8"/>
  <c r="J2231" i="8"/>
  <c r="I2231" i="8"/>
  <c r="H2231" i="8"/>
  <c r="G2231" i="8"/>
  <c r="F2231" i="8"/>
  <c r="E2231" i="8"/>
  <c r="D2231" i="8"/>
  <c r="C2231" i="8"/>
  <c r="B2231" i="8"/>
  <c r="J2230" i="8"/>
  <c r="I2230" i="8"/>
  <c r="H2230" i="8"/>
  <c r="G2230" i="8"/>
  <c r="F2230" i="8"/>
  <c r="E2230" i="8"/>
  <c r="D2230" i="8"/>
  <c r="C2230" i="8"/>
  <c r="B2230" i="8"/>
  <c r="J2229" i="8"/>
  <c r="I2229" i="8"/>
  <c r="H2229" i="8"/>
  <c r="G2229" i="8"/>
  <c r="F2229" i="8"/>
  <c r="E2229" i="8"/>
  <c r="D2229" i="8"/>
  <c r="C2229" i="8"/>
  <c r="B2229" i="8"/>
  <c r="J2228" i="8"/>
  <c r="I2228" i="8"/>
  <c r="H2228" i="8"/>
  <c r="G2228" i="8"/>
  <c r="F2228" i="8"/>
  <c r="E2228" i="8"/>
  <c r="D2228" i="8"/>
  <c r="C2228" i="8"/>
  <c r="B2228" i="8"/>
  <c r="J2227" i="8"/>
  <c r="I2227" i="8"/>
  <c r="H2227" i="8"/>
  <c r="G2227" i="8"/>
  <c r="F2227" i="8"/>
  <c r="E2227" i="8"/>
  <c r="D2227" i="8"/>
  <c r="C2227" i="8"/>
  <c r="B2227" i="8"/>
  <c r="J2226" i="8"/>
  <c r="I2226" i="8"/>
  <c r="H2226" i="8"/>
  <c r="G2226" i="8"/>
  <c r="F2226" i="8"/>
  <c r="E2226" i="8"/>
  <c r="D2226" i="8"/>
  <c r="C2226" i="8"/>
  <c r="B2226" i="8"/>
  <c r="J2225" i="8"/>
  <c r="I2225" i="8"/>
  <c r="H2225" i="8"/>
  <c r="G2225" i="8"/>
  <c r="F2225" i="8"/>
  <c r="E2225" i="8"/>
  <c r="D2225" i="8"/>
  <c r="C2225" i="8"/>
  <c r="B2225" i="8"/>
  <c r="J2224" i="8"/>
  <c r="I2224" i="8"/>
  <c r="H2224" i="8"/>
  <c r="G2224" i="8"/>
  <c r="F2224" i="8"/>
  <c r="E2224" i="8"/>
  <c r="D2224" i="8"/>
  <c r="C2224" i="8"/>
  <c r="B2224" i="8"/>
  <c r="J2223" i="8"/>
  <c r="I2223" i="8"/>
  <c r="H2223" i="8"/>
  <c r="G2223" i="8"/>
  <c r="F2223" i="8"/>
  <c r="E2223" i="8"/>
  <c r="D2223" i="8"/>
  <c r="C2223" i="8"/>
  <c r="B2223" i="8"/>
  <c r="J2222" i="8"/>
  <c r="I2222" i="8"/>
  <c r="H2222" i="8"/>
  <c r="G2222" i="8"/>
  <c r="F2222" i="8"/>
  <c r="E2222" i="8"/>
  <c r="D2222" i="8"/>
  <c r="C2222" i="8"/>
  <c r="B2222" i="8"/>
  <c r="J2221" i="8"/>
  <c r="I2221" i="8"/>
  <c r="H2221" i="8"/>
  <c r="G2221" i="8"/>
  <c r="F2221" i="8"/>
  <c r="E2221" i="8"/>
  <c r="D2221" i="8"/>
  <c r="C2221" i="8"/>
  <c r="B2221" i="8"/>
  <c r="J2220" i="8"/>
  <c r="I2220" i="8"/>
  <c r="H2220" i="8"/>
  <c r="G2220" i="8"/>
  <c r="F2220" i="8"/>
  <c r="E2220" i="8"/>
  <c r="D2220" i="8"/>
  <c r="C2220" i="8"/>
  <c r="B2220" i="8"/>
  <c r="J2219" i="8"/>
  <c r="I2219" i="8"/>
  <c r="H2219" i="8"/>
  <c r="G2219" i="8"/>
  <c r="F2219" i="8"/>
  <c r="E2219" i="8"/>
  <c r="D2219" i="8"/>
  <c r="C2219" i="8"/>
  <c r="B2219" i="8"/>
  <c r="J2218" i="8"/>
  <c r="I2218" i="8"/>
  <c r="H2218" i="8"/>
  <c r="G2218" i="8"/>
  <c r="F2218" i="8"/>
  <c r="E2218" i="8"/>
  <c r="D2218" i="8"/>
  <c r="C2218" i="8"/>
  <c r="B2218" i="8"/>
  <c r="J2217" i="8"/>
  <c r="I2217" i="8"/>
  <c r="H2217" i="8"/>
  <c r="G2217" i="8"/>
  <c r="F2217" i="8"/>
  <c r="E2217" i="8"/>
  <c r="D2217" i="8"/>
  <c r="C2217" i="8"/>
  <c r="B2217" i="8"/>
  <c r="J2216" i="8"/>
  <c r="I2216" i="8"/>
  <c r="H2216" i="8"/>
  <c r="G2216" i="8"/>
  <c r="F2216" i="8"/>
  <c r="E2216" i="8"/>
  <c r="D2216" i="8"/>
  <c r="C2216" i="8"/>
  <c r="B2216" i="8"/>
  <c r="J2215" i="8"/>
  <c r="I2215" i="8"/>
  <c r="H2215" i="8"/>
  <c r="G2215" i="8"/>
  <c r="F2215" i="8"/>
  <c r="E2215" i="8"/>
  <c r="D2215" i="8"/>
  <c r="C2215" i="8"/>
  <c r="B2215" i="8"/>
  <c r="J2214" i="8"/>
  <c r="I2214" i="8"/>
  <c r="H2214" i="8"/>
  <c r="G2214" i="8"/>
  <c r="F2214" i="8"/>
  <c r="E2214" i="8"/>
  <c r="D2214" i="8"/>
  <c r="C2214" i="8"/>
  <c r="B2214" i="8"/>
  <c r="J2213" i="8"/>
  <c r="I2213" i="8"/>
  <c r="H2213" i="8"/>
  <c r="G2213" i="8"/>
  <c r="F2213" i="8"/>
  <c r="E2213" i="8"/>
  <c r="D2213" i="8"/>
  <c r="C2213" i="8"/>
  <c r="B2213" i="8"/>
  <c r="J2212" i="8"/>
  <c r="I2212" i="8"/>
  <c r="H2212" i="8"/>
  <c r="G2212" i="8"/>
  <c r="F2212" i="8"/>
  <c r="E2212" i="8"/>
  <c r="D2212" i="8"/>
  <c r="C2212" i="8"/>
  <c r="B2212" i="8"/>
  <c r="J2211" i="8"/>
  <c r="I2211" i="8"/>
  <c r="H2211" i="8"/>
  <c r="G2211" i="8"/>
  <c r="F2211" i="8"/>
  <c r="E2211" i="8"/>
  <c r="D2211" i="8"/>
  <c r="C2211" i="8"/>
  <c r="B2211" i="8"/>
  <c r="J2210" i="8"/>
  <c r="I2210" i="8"/>
  <c r="H2210" i="8"/>
  <c r="G2210" i="8"/>
  <c r="F2210" i="8"/>
  <c r="E2210" i="8"/>
  <c r="D2210" i="8"/>
  <c r="C2210" i="8"/>
  <c r="B2210" i="8"/>
  <c r="J2209" i="8"/>
  <c r="I2209" i="8"/>
  <c r="H2209" i="8"/>
  <c r="G2209" i="8"/>
  <c r="F2209" i="8"/>
  <c r="E2209" i="8"/>
  <c r="D2209" i="8"/>
  <c r="C2209" i="8"/>
  <c r="B2209" i="8"/>
  <c r="J2208" i="8"/>
  <c r="I2208" i="8"/>
  <c r="H2208" i="8"/>
  <c r="G2208" i="8"/>
  <c r="F2208" i="8"/>
  <c r="E2208" i="8"/>
  <c r="D2208" i="8"/>
  <c r="C2208" i="8"/>
  <c r="B2208" i="8"/>
  <c r="J2207" i="8"/>
  <c r="I2207" i="8"/>
  <c r="H2207" i="8"/>
  <c r="G2207" i="8"/>
  <c r="F2207" i="8"/>
  <c r="E2207" i="8"/>
  <c r="D2207" i="8"/>
  <c r="C2207" i="8"/>
  <c r="B2207" i="8"/>
  <c r="J2206" i="8"/>
  <c r="I2206" i="8"/>
  <c r="H2206" i="8"/>
  <c r="G2206" i="8"/>
  <c r="F2206" i="8"/>
  <c r="E2206" i="8"/>
  <c r="D2206" i="8"/>
  <c r="C2206" i="8"/>
  <c r="B2206" i="8"/>
  <c r="J2205" i="8"/>
  <c r="I2205" i="8"/>
  <c r="H2205" i="8"/>
  <c r="G2205" i="8"/>
  <c r="F2205" i="8"/>
  <c r="E2205" i="8"/>
  <c r="D2205" i="8"/>
  <c r="C2205" i="8"/>
  <c r="B2205" i="8"/>
  <c r="J2204" i="8"/>
  <c r="I2204" i="8"/>
  <c r="H2204" i="8"/>
  <c r="G2204" i="8"/>
  <c r="F2204" i="8"/>
  <c r="E2204" i="8"/>
  <c r="D2204" i="8"/>
  <c r="C2204" i="8"/>
  <c r="B2204" i="8"/>
  <c r="J2203" i="8"/>
  <c r="I2203" i="8"/>
  <c r="H2203" i="8"/>
  <c r="G2203" i="8"/>
  <c r="F2203" i="8"/>
  <c r="E2203" i="8"/>
  <c r="D2203" i="8"/>
  <c r="C2203" i="8"/>
  <c r="B2203" i="8"/>
  <c r="J2202" i="8"/>
  <c r="I2202" i="8"/>
  <c r="H2202" i="8"/>
  <c r="G2202" i="8"/>
  <c r="F2202" i="8"/>
  <c r="E2202" i="8"/>
  <c r="D2202" i="8"/>
  <c r="C2202" i="8"/>
  <c r="B2202" i="8"/>
  <c r="J2201" i="8"/>
  <c r="I2201" i="8"/>
  <c r="H2201" i="8"/>
  <c r="G2201" i="8"/>
  <c r="F2201" i="8"/>
  <c r="E2201" i="8"/>
  <c r="D2201" i="8"/>
  <c r="C2201" i="8"/>
  <c r="B2201" i="8"/>
  <c r="J2200" i="8"/>
  <c r="I2200" i="8"/>
  <c r="H2200" i="8"/>
  <c r="G2200" i="8"/>
  <c r="F2200" i="8"/>
  <c r="E2200" i="8"/>
  <c r="D2200" i="8"/>
  <c r="C2200" i="8"/>
  <c r="B2200" i="8"/>
  <c r="J2199" i="8"/>
  <c r="I2199" i="8"/>
  <c r="H2199" i="8"/>
  <c r="G2199" i="8"/>
  <c r="F2199" i="8"/>
  <c r="E2199" i="8"/>
  <c r="D2199" i="8"/>
  <c r="C2199" i="8"/>
  <c r="B2199" i="8"/>
  <c r="J2198" i="8"/>
  <c r="I2198" i="8"/>
  <c r="H2198" i="8"/>
  <c r="G2198" i="8"/>
  <c r="F2198" i="8"/>
  <c r="E2198" i="8"/>
  <c r="D2198" i="8"/>
  <c r="C2198" i="8"/>
  <c r="B2198" i="8"/>
  <c r="J2197" i="8"/>
  <c r="I2197" i="8"/>
  <c r="H2197" i="8"/>
  <c r="G2197" i="8"/>
  <c r="F2197" i="8"/>
  <c r="E2197" i="8"/>
  <c r="D2197" i="8"/>
  <c r="C2197" i="8"/>
  <c r="B2197" i="8"/>
  <c r="J2196" i="8"/>
  <c r="I2196" i="8"/>
  <c r="H2196" i="8"/>
  <c r="G2196" i="8"/>
  <c r="F2196" i="8"/>
  <c r="E2196" i="8"/>
  <c r="D2196" i="8"/>
  <c r="C2196" i="8"/>
  <c r="B2196" i="8"/>
  <c r="J2195" i="8"/>
  <c r="I2195" i="8"/>
  <c r="H2195" i="8"/>
  <c r="G2195" i="8"/>
  <c r="F2195" i="8"/>
  <c r="E2195" i="8"/>
  <c r="D2195" i="8"/>
  <c r="C2195" i="8"/>
  <c r="B2195" i="8"/>
  <c r="J2194" i="8"/>
  <c r="I2194" i="8"/>
  <c r="H2194" i="8"/>
  <c r="G2194" i="8"/>
  <c r="F2194" i="8"/>
  <c r="E2194" i="8"/>
  <c r="D2194" i="8"/>
  <c r="C2194" i="8"/>
  <c r="B2194" i="8"/>
  <c r="J2193" i="8"/>
  <c r="I2193" i="8"/>
  <c r="H2193" i="8"/>
  <c r="G2193" i="8"/>
  <c r="F2193" i="8"/>
  <c r="E2193" i="8"/>
  <c r="D2193" i="8"/>
  <c r="C2193" i="8"/>
  <c r="B2193" i="8"/>
  <c r="J2192" i="8"/>
  <c r="I2192" i="8"/>
  <c r="H2192" i="8"/>
  <c r="G2192" i="8"/>
  <c r="F2192" i="8"/>
  <c r="E2192" i="8"/>
  <c r="D2192" i="8"/>
  <c r="C2192" i="8"/>
  <c r="B2192" i="8"/>
  <c r="J2191" i="8"/>
  <c r="I2191" i="8"/>
  <c r="H2191" i="8"/>
  <c r="G2191" i="8"/>
  <c r="F2191" i="8"/>
  <c r="E2191" i="8"/>
  <c r="D2191" i="8"/>
  <c r="C2191" i="8"/>
  <c r="B2191" i="8"/>
  <c r="J2190" i="8"/>
  <c r="I2190" i="8"/>
  <c r="H2190" i="8"/>
  <c r="G2190" i="8"/>
  <c r="F2190" i="8"/>
  <c r="E2190" i="8"/>
  <c r="D2190" i="8"/>
  <c r="C2190" i="8"/>
  <c r="B2190" i="8"/>
  <c r="J2189" i="8"/>
  <c r="I2189" i="8"/>
  <c r="H2189" i="8"/>
  <c r="G2189" i="8"/>
  <c r="F2189" i="8"/>
  <c r="E2189" i="8"/>
  <c r="D2189" i="8"/>
  <c r="C2189" i="8"/>
  <c r="B2189" i="8"/>
  <c r="J2188" i="8"/>
  <c r="I2188" i="8"/>
  <c r="H2188" i="8"/>
  <c r="G2188" i="8"/>
  <c r="F2188" i="8"/>
  <c r="E2188" i="8"/>
  <c r="D2188" i="8"/>
  <c r="C2188" i="8"/>
  <c r="B2188" i="8"/>
  <c r="J2187" i="8"/>
  <c r="I2187" i="8"/>
  <c r="H2187" i="8"/>
  <c r="G2187" i="8"/>
  <c r="F2187" i="8"/>
  <c r="E2187" i="8"/>
  <c r="D2187" i="8"/>
  <c r="C2187" i="8"/>
  <c r="B2187" i="8"/>
  <c r="J2186" i="8"/>
  <c r="I2186" i="8"/>
  <c r="H2186" i="8"/>
  <c r="G2186" i="8"/>
  <c r="F2186" i="8"/>
  <c r="E2186" i="8"/>
  <c r="D2186" i="8"/>
  <c r="C2186" i="8"/>
  <c r="B2186" i="8"/>
  <c r="J2185" i="8"/>
  <c r="I2185" i="8"/>
  <c r="H2185" i="8"/>
  <c r="G2185" i="8"/>
  <c r="F2185" i="8"/>
  <c r="E2185" i="8"/>
  <c r="D2185" i="8"/>
  <c r="C2185" i="8"/>
  <c r="B2185" i="8"/>
  <c r="J2184" i="8"/>
  <c r="I2184" i="8"/>
  <c r="H2184" i="8"/>
  <c r="G2184" i="8"/>
  <c r="F2184" i="8"/>
  <c r="E2184" i="8"/>
  <c r="D2184" i="8"/>
  <c r="C2184" i="8"/>
  <c r="B2184" i="8"/>
  <c r="J2183" i="8"/>
  <c r="I2183" i="8"/>
  <c r="H2183" i="8"/>
  <c r="G2183" i="8"/>
  <c r="F2183" i="8"/>
  <c r="E2183" i="8"/>
  <c r="D2183" i="8"/>
  <c r="C2183" i="8"/>
  <c r="B2183" i="8"/>
  <c r="J2182" i="8"/>
  <c r="I2182" i="8"/>
  <c r="H2182" i="8"/>
  <c r="G2182" i="8"/>
  <c r="F2182" i="8"/>
  <c r="E2182" i="8"/>
  <c r="D2182" i="8"/>
  <c r="C2182" i="8"/>
  <c r="B2182" i="8"/>
  <c r="J2181" i="8"/>
  <c r="I2181" i="8"/>
  <c r="H2181" i="8"/>
  <c r="G2181" i="8"/>
  <c r="F2181" i="8"/>
  <c r="E2181" i="8"/>
  <c r="D2181" i="8"/>
  <c r="C2181" i="8"/>
  <c r="B2181" i="8"/>
  <c r="J2180" i="8"/>
  <c r="I2180" i="8"/>
  <c r="H2180" i="8"/>
  <c r="G2180" i="8"/>
  <c r="F2180" i="8"/>
  <c r="E2180" i="8"/>
  <c r="D2180" i="8"/>
  <c r="C2180" i="8"/>
  <c r="B2180" i="8"/>
  <c r="J2179" i="8"/>
  <c r="I2179" i="8"/>
  <c r="H2179" i="8"/>
  <c r="G2179" i="8"/>
  <c r="F2179" i="8"/>
  <c r="E2179" i="8"/>
  <c r="D2179" i="8"/>
  <c r="C2179" i="8"/>
  <c r="B2179" i="8"/>
  <c r="J2178" i="8"/>
  <c r="I2178" i="8"/>
  <c r="H2178" i="8"/>
  <c r="G2178" i="8"/>
  <c r="F2178" i="8"/>
  <c r="E2178" i="8"/>
  <c r="D2178" i="8"/>
  <c r="C2178" i="8"/>
  <c r="B2178" i="8"/>
  <c r="J2177" i="8"/>
  <c r="I2177" i="8"/>
  <c r="H2177" i="8"/>
  <c r="G2177" i="8"/>
  <c r="F2177" i="8"/>
  <c r="E2177" i="8"/>
  <c r="D2177" i="8"/>
  <c r="C2177" i="8"/>
  <c r="B2177" i="8"/>
  <c r="J2176" i="8"/>
  <c r="I2176" i="8"/>
  <c r="H2176" i="8"/>
  <c r="G2176" i="8"/>
  <c r="F2176" i="8"/>
  <c r="E2176" i="8"/>
  <c r="D2176" i="8"/>
  <c r="C2176" i="8"/>
  <c r="B2176" i="8"/>
  <c r="J2175" i="8"/>
  <c r="I2175" i="8"/>
  <c r="H2175" i="8"/>
  <c r="G2175" i="8"/>
  <c r="F2175" i="8"/>
  <c r="E2175" i="8"/>
  <c r="D2175" i="8"/>
  <c r="C2175" i="8"/>
  <c r="B2175" i="8"/>
  <c r="J2174" i="8"/>
  <c r="I2174" i="8"/>
  <c r="H2174" i="8"/>
  <c r="G2174" i="8"/>
  <c r="F2174" i="8"/>
  <c r="E2174" i="8"/>
  <c r="D2174" i="8"/>
  <c r="C2174" i="8"/>
  <c r="B2174" i="8"/>
  <c r="J2173" i="8"/>
  <c r="I2173" i="8"/>
  <c r="H2173" i="8"/>
  <c r="G2173" i="8"/>
  <c r="F2173" i="8"/>
  <c r="E2173" i="8"/>
  <c r="D2173" i="8"/>
  <c r="C2173" i="8"/>
  <c r="B2173" i="8"/>
  <c r="J2172" i="8"/>
  <c r="I2172" i="8"/>
  <c r="H2172" i="8"/>
  <c r="G2172" i="8"/>
  <c r="F2172" i="8"/>
  <c r="E2172" i="8"/>
  <c r="D2172" i="8"/>
  <c r="C2172" i="8"/>
  <c r="B2172" i="8"/>
  <c r="J2171" i="8"/>
  <c r="I2171" i="8"/>
  <c r="H2171" i="8"/>
  <c r="G2171" i="8"/>
  <c r="F2171" i="8"/>
  <c r="E2171" i="8"/>
  <c r="D2171" i="8"/>
  <c r="C2171" i="8"/>
  <c r="B2171" i="8"/>
  <c r="J2170" i="8"/>
  <c r="I2170" i="8"/>
  <c r="H2170" i="8"/>
  <c r="G2170" i="8"/>
  <c r="F2170" i="8"/>
  <c r="E2170" i="8"/>
  <c r="D2170" i="8"/>
  <c r="C2170" i="8"/>
  <c r="B2170" i="8"/>
  <c r="J2169" i="8"/>
  <c r="I2169" i="8"/>
  <c r="H2169" i="8"/>
  <c r="G2169" i="8"/>
  <c r="F2169" i="8"/>
  <c r="E2169" i="8"/>
  <c r="D2169" i="8"/>
  <c r="C2169" i="8"/>
  <c r="B2169" i="8"/>
  <c r="J2168" i="8"/>
  <c r="I2168" i="8"/>
  <c r="H2168" i="8"/>
  <c r="G2168" i="8"/>
  <c r="F2168" i="8"/>
  <c r="E2168" i="8"/>
  <c r="D2168" i="8"/>
  <c r="C2168" i="8"/>
  <c r="B2168" i="8"/>
  <c r="J2167" i="8"/>
  <c r="I2167" i="8"/>
  <c r="H2167" i="8"/>
  <c r="G2167" i="8"/>
  <c r="F2167" i="8"/>
  <c r="E2167" i="8"/>
  <c r="D2167" i="8"/>
  <c r="C2167" i="8"/>
  <c r="B2167" i="8"/>
  <c r="J2166" i="8"/>
  <c r="I2166" i="8"/>
  <c r="H2166" i="8"/>
  <c r="G2166" i="8"/>
  <c r="F2166" i="8"/>
  <c r="E2166" i="8"/>
  <c r="D2166" i="8"/>
  <c r="C2166" i="8"/>
  <c r="B2166" i="8"/>
  <c r="J2165" i="8"/>
  <c r="I2165" i="8"/>
  <c r="H2165" i="8"/>
  <c r="G2165" i="8"/>
  <c r="F2165" i="8"/>
  <c r="E2165" i="8"/>
  <c r="D2165" i="8"/>
  <c r="C2165" i="8"/>
  <c r="B2165" i="8"/>
  <c r="J2164" i="8"/>
  <c r="I2164" i="8"/>
  <c r="H2164" i="8"/>
  <c r="G2164" i="8"/>
  <c r="F2164" i="8"/>
  <c r="E2164" i="8"/>
  <c r="D2164" i="8"/>
  <c r="C2164" i="8"/>
  <c r="B2164" i="8"/>
  <c r="J2163" i="8"/>
  <c r="I2163" i="8"/>
  <c r="H2163" i="8"/>
  <c r="G2163" i="8"/>
  <c r="F2163" i="8"/>
  <c r="E2163" i="8"/>
  <c r="D2163" i="8"/>
  <c r="C2163" i="8"/>
  <c r="B2163" i="8"/>
  <c r="J2162" i="8"/>
  <c r="I2162" i="8"/>
  <c r="H2162" i="8"/>
  <c r="G2162" i="8"/>
  <c r="F2162" i="8"/>
  <c r="E2162" i="8"/>
  <c r="D2162" i="8"/>
  <c r="C2162" i="8"/>
  <c r="B2162" i="8"/>
  <c r="J2161" i="8"/>
  <c r="I2161" i="8"/>
  <c r="H2161" i="8"/>
  <c r="G2161" i="8"/>
  <c r="F2161" i="8"/>
  <c r="E2161" i="8"/>
  <c r="D2161" i="8"/>
  <c r="C2161" i="8"/>
  <c r="B2161" i="8"/>
  <c r="J2160" i="8"/>
  <c r="I2160" i="8"/>
  <c r="H2160" i="8"/>
  <c r="G2160" i="8"/>
  <c r="F2160" i="8"/>
  <c r="E2160" i="8"/>
  <c r="D2160" i="8"/>
  <c r="C2160" i="8"/>
  <c r="B2160" i="8"/>
  <c r="J2159" i="8"/>
  <c r="I2159" i="8"/>
  <c r="H2159" i="8"/>
  <c r="G2159" i="8"/>
  <c r="F2159" i="8"/>
  <c r="E2159" i="8"/>
  <c r="D2159" i="8"/>
  <c r="C2159" i="8"/>
  <c r="B2159" i="8"/>
  <c r="J2158" i="8"/>
  <c r="I2158" i="8"/>
  <c r="H2158" i="8"/>
  <c r="G2158" i="8"/>
  <c r="F2158" i="8"/>
  <c r="E2158" i="8"/>
  <c r="D2158" i="8"/>
  <c r="C2158" i="8"/>
  <c r="B2158" i="8"/>
  <c r="J2157" i="8"/>
  <c r="I2157" i="8"/>
  <c r="H2157" i="8"/>
  <c r="G2157" i="8"/>
  <c r="F2157" i="8"/>
  <c r="E2157" i="8"/>
  <c r="D2157" i="8"/>
  <c r="C2157" i="8"/>
  <c r="B2157" i="8"/>
  <c r="J2156" i="8"/>
  <c r="I2156" i="8"/>
  <c r="H2156" i="8"/>
  <c r="G2156" i="8"/>
  <c r="F2156" i="8"/>
  <c r="E2156" i="8"/>
  <c r="D2156" i="8"/>
  <c r="C2156" i="8"/>
  <c r="B2156" i="8"/>
  <c r="J2155" i="8"/>
  <c r="I2155" i="8"/>
  <c r="H2155" i="8"/>
  <c r="G2155" i="8"/>
  <c r="F2155" i="8"/>
  <c r="E2155" i="8"/>
  <c r="D2155" i="8"/>
  <c r="C2155" i="8"/>
  <c r="B2155" i="8"/>
  <c r="J2154" i="8"/>
  <c r="I2154" i="8"/>
  <c r="H2154" i="8"/>
  <c r="G2154" i="8"/>
  <c r="F2154" i="8"/>
  <c r="E2154" i="8"/>
  <c r="D2154" i="8"/>
  <c r="C2154" i="8"/>
  <c r="B2154" i="8"/>
  <c r="J2153" i="8"/>
  <c r="I2153" i="8"/>
  <c r="H2153" i="8"/>
  <c r="G2153" i="8"/>
  <c r="F2153" i="8"/>
  <c r="E2153" i="8"/>
  <c r="D2153" i="8"/>
  <c r="C2153" i="8"/>
  <c r="B2153" i="8"/>
  <c r="J2152" i="8"/>
  <c r="I2152" i="8"/>
  <c r="H2152" i="8"/>
  <c r="G2152" i="8"/>
  <c r="F2152" i="8"/>
  <c r="E2152" i="8"/>
  <c r="D2152" i="8"/>
  <c r="C2152" i="8"/>
  <c r="B2152" i="8"/>
  <c r="J2151" i="8"/>
  <c r="I2151" i="8"/>
  <c r="H2151" i="8"/>
  <c r="G2151" i="8"/>
  <c r="F2151" i="8"/>
  <c r="E2151" i="8"/>
  <c r="D2151" i="8"/>
  <c r="C2151" i="8"/>
  <c r="B2151" i="8"/>
  <c r="J2150" i="8"/>
  <c r="I2150" i="8"/>
  <c r="H2150" i="8"/>
  <c r="G2150" i="8"/>
  <c r="F2150" i="8"/>
  <c r="E2150" i="8"/>
  <c r="D2150" i="8"/>
  <c r="C2150" i="8"/>
  <c r="B2150" i="8"/>
  <c r="J2149" i="8"/>
  <c r="I2149" i="8"/>
  <c r="H2149" i="8"/>
  <c r="G2149" i="8"/>
  <c r="F2149" i="8"/>
  <c r="E2149" i="8"/>
  <c r="D2149" i="8"/>
  <c r="C2149" i="8"/>
  <c r="B2149" i="8"/>
  <c r="J2148" i="8"/>
  <c r="I2148" i="8"/>
  <c r="H2148" i="8"/>
  <c r="G2148" i="8"/>
  <c r="F2148" i="8"/>
  <c r="E2148" i="8"/>
  <c r="D2148" i="8"/>
  <c r="C2148" i="8"/>
  <c r="B2148" i="8"/>
  <c r="J2147" i="8"/>
  <c r="I2147" i="8"/>
  <c r="H2147" i="8"/>
  <c r="G2147" i="8"/>
  <c r="F2147" i="8"/>
  <c r="E2147" i="8"/>
  <c r="D2147" i="8"/>
  <c r="C2147" i="8"/>
  <c r="B2147" i="8"/>
  <c r="J2146" i="8"/>
  <c r="I2146" i="8"/>
  <c r="H2146" i="8"/>
  <c r="G2146" i="8"/>
  <c r="F2146" i="8"/>
  <c r="E2146" i="8"/>
  <c r="D2146" i="8"/>
  <c r="C2146" i="8"/>
  <c r="B2146" i="8"/>
  <c r="J2145" i="8"/>
  <c r="I2145" i="8"/>
  <c r="H2145" i="8"/>
  <c r="G2145" i="8"/>
  <c r="F2145" i="8"/>
  <c r="E2145" i="8"/>
  <c r="D2145" i="8"/>
  <c r="C2145" i="8"/>
  <c r="B2145" i="8"/>
  <c r="J2144" i="8"/>
  <c r="I2144" i="8"/>
  <c r="H2144" i="8"/>
  <c r="G2144" i="8"/>
  <c r="F2144" i="8"/>
  <c r="E2144" i="8"/>
  <c r="D2144" i="8"/>
  <c r="C2144" i="8"/>
  <c r="B2144" i="8"/>
  <c r="J2143" i="8"/>
  <c r="I2143" i="8"/>
  <c r="H2143" i="8"/>
  <c r="G2143" i="8"/>
  <c r="F2143" i="8"/>
  <c r="E2143" i="8"/>
  <c r="D2143" i="8"/>
  <c r="C2143" i="8"/>
  <c r="B2143" i="8"/>
  <c r="J2142" i="8"/>
  <c r="I2142" i="8"/>
  <c r="H2142" i="8"/>
  <c r="G2142" i="8"/>
  <c r="F2142" i="8"/>
  <c r="E2142" i="8"/>
  <c r="D2142" i="8"/>
  <c r="C2142" i="8"/>
  <c r="B2142" i="8"/>
  <c r="J2141" i="8"/>
  <c r="I2141" i="8"/>
  <c r="H2141" i="8"/>
  <c r="G2141" i="8"/>
  <c r="F2141" i="8"/>
  <c r="E2141" i="8"/>
  <c r="D2141" i="8"/>
  <c r="C2141" i="8"/>
  <c r="B2141" i="8"/>
  <c r="J2140" i="8"/>
  <c r="I2140" i="8"/>
  <c r="H2140" i="8"/>
  <c r="G2140" i="8"/>
  <c r="F2140" i="8"/>
  <c r="E2140" i="8"/>
  <c r="D2140" i="8"/>
  <c r="C2140" i="8"/>
  <c r="B2140" i="8"/>
  <c r="J2139" i="8"/>
  <c r="I2139" i="8"/>
  <c r="H2139" i="8"/>
  <c r="G2139" i="8"/>
  <c r="F2139" i="8"/>
  <c r="E2139" i="8"/>
  <c r="D2139" i="8"/>
  <c r="C2139" i="8"/>
  <c r="B2139" i="8"/>
  <c r="J2138" i="8"/>
  <c r="I2138" i="8"/>
  <c r="H2138" i="8"/>
  <c r="G2138" i="8"/>
  <c r="F2138" i="8"/>
  <c r="E2138" i="8"/>
  <c r="D2138" i="8"/>
  <c r="C2138" i="8"/>
  <c r="B2138" i="8"/>
  <c r="J2137" i="8"/>
  <c r="I2137" i="8"/>
  <c r="H2137" i="8"/>
  <c r="G2137" i="8"/>
  <c r="F2137" i="8"/>
  <c r="E2137" i="8"/>
  <c r="D2137" i="8"/>
  <c r="C2137" i="8"/>
  <c r="B2137" i="8"/>
  <c r="J2136" i="8"/>
  <c r="I2136" i="8"/>
  <c r="H2136" i="8"/>
  <c r="G2136" i="8"/>
  <c r="F2136" i="8"/>
  <c r="E2136" i="8"/>
  <c r="D2136" i="8"/>
  <c r="C2136" i="8"/>
  <c r="B2136" i="8"/>
  <c r="J2135" i="8"/>
  <c r="I2135" i="8"/>
  <c r="H2135" i="8"/>
  <c r="G2135" i="8"/>
  <c r="F2135" i="8"/>
  <c r="E2135" i="8"/>
  <c r="D2135" i="8"/>
  <c r="C2135" i="8"/>
  <c r="B2135" i="8"/>
  <c r="J2134" i="8"/>
  <c r="I2134" i="8"/>
  <c r="H2134" i="8"/>
  <c r="G2134" i="8"/>
  <c r="F2134" i="8"/>
  <c r="E2134" i="8"/>
  <c r="D2134" i="8"/>
  <c r="C2134" i="8"/>
  <c r="B2134" i="8"/>
  <c r="J2133" i="8"/>
  <c r="I2133" i="8"/>
  <c r="H2133" i="8"/>
  <c r="G2133" i="8"/>
  <c r="F2133" i="8"/>
  <c r="E2133" i="8"/>
  <c r="D2133" i="8"/>
  <c r="C2133" i="8"/>
  <c r="B2133" i="8"/>
  <c r="J2132" i="8"/>
  <c r="I2132" i="8"/>
  <c r="H2132" i="8"/>
  <c r="G2132" i="8"/>
  <c r="F2132" i="8"/>
  <c r="E2132" i="8"/>
  <c r="D2132" i="8"/>
  <c r="C2132" i="8"/>
  <c r="B2132" i="8"/>
  <c r="J2131" i="8"/>
  <c r="I2131" i="8"/>
  <c r="H2131" i="8"/>
  <c r="G2131" i="8"/>
  <c r="F2131" i="8"/>
  <c r="E2131" i="8"/>
  <c r="D2131" i="8"/>
  <c r="C2131" i="8"/>
  <c r="B2131" i="8"/>
  <c r="J2130" i="8"/>
  <c r="I2130" i="8"/>
  <c r="H2130" i="8"/>
  <c r="G2130" i="8"/>
  <c r="F2130" i="8"/>
  <c r="E2130" i="8"/>
  <c r="D2130" i="8"/>
  <c r="C2130" i="8"/>
  <c r="B2130" i="8"/>
  <c r="J2129" i="8"/>
  <c r="I2129" i="8"/>
  <c r="H2129" i="8"/>
  <c r="G2129" i="8"/>
  <c r="F2129" i="8"/>
  <c r="E2129" i="8"/>
  <c r="D2129" i="8"/>
  <c r="C2129" i="8"/>
  <c r="B2129" i="8"/>
  <c r="J2128" i="8"/>
  <c r="I2128" i="8"/>
  <c r="H2128" i="8"/>
  <c r="G2128" i="8"/>
  <c r="F2128" i="8"/>
  <c r="E2128" i="8"/>
  <c r="D2128" i="8"/>
  <c r="C2128" i="8"/>
  <c r="B2128" i="8"/>
  <c r="J2127" i="8"/>
  <c r="I2127" i="8"/>
  <c r="H2127" i="8"/>
  <c r="G2127" i="8"/>
  <c r="F2127" i="8"/>
  <c r="E2127" i="8"/>
  <c r="D2127" i="8"/>
  <c r="C2127" i="8"/>
  <c r="B2127" i="8"/>
  <c r="J2126" i="8"/>
  <c r="I2126" i="8"/>
  <c r="H2126" i="8"/>
  <c r="G2126" i="8"/>
  <c r="F2126" i="8"/>
  <c r="E2126" i="8"/>
  <c r="D2126" i="8"/>
  <c r="C2126" i="8"/>
  <c r="B2126" i="8"/>
  <c r="J2125" i="8"/>
  <c r="I2125" i="8"/>
  <c r="H2125" i="8"/>
  <c r="G2125" i="8"/>
  <c r="F2125" i="8"/>
  <c r="E2125" i="8"/>
  <c r="D2125" i="8"/>
  <c r="C2125" i="8"/>
  <c r="B2125" i="8"/>
  <c r="J2124" i="8"/>
  <c r="I2124" i="8"/>
  <c r="H2124" i="8"/>
  <c r="G2124" i="8"/>
  <c r="F2124" i="8"/>
  <c r="E2124" i="8"/>
  <c r="D2124" i="8"/>
  <c r="C2124" i="8"/>
  <c r="B2124" i="8"/>
  <c r="J2123" i="8"/>
  <c r="I2123" i="8"/>
  <c r="H2123" i="8"/>
  <c r="G2123" i="8"/>
  <c r="F2123" i="8"/>
  <c r="E2123" i="8"/>
  <c r="D2123" i="8"/>
  <c r="C2123" i="8"/>
  <c r="B2123" i="8"/>
  <c r="J2122" i="8"/>
  <c r="I2122" i="8"/>
  <c r="H2122" i="8"/>
  <c r="G2122" i="8"/>
  <c r="F2122" i="8"/>
  <c r="E2122" i="8"/>
  <c r="D2122" i="8"/>
  <c r="C2122" i="8"/>
  <c r="B2122" i="8"/>
  <c r="J2121" i="8"/>
  <c r="I2121" i="8"/>
  <c r="H2121" i="8"/>
  <c r="G2121" i="8"/>
  <c r="F2121" i="8"/>
  <c r="E2121" i="8"/>
  <c r="D2121" i="8"/>
  <c r="C2121" i="8"/>
  <c r="B2121" i="8"/>
  <c r="J2120" i="8"/>
  <c r="I2120" i="8"/>
  <c r="H2120" i="8"/>
  <c r="G2120" i="8"/>
  <c r="F2120" i="8"/>
  <c r="E2120" i="8"/>
  <c r="D2120" i="8"/>
  <c r="C2120" i="8"/>
  <c r="B2120" i="8"/>
  <c r="J2119" i="8"/>
  <c r="I2119" i="8"/>
  <c r="H2119" i="8"/>
  <c r="G2119" i="8"/>
  <c r="F2119" i="8"/>
  <c r="E2119" i="8"/>
  <c r="D2119" i="8"/>
  <c r="C2119" i="8"/>
  <c r="B2119" i="8"/>
  <c r="J2118" i="8"/>
  <c r="I2118" i="8"/>
  <c r="H2118" i="8"/>
  <c r="G2118" i="8"/>
  <c r="F2118" i="8"/>
  <c r="E2118" i="8"/>
  <c r="D2118" i="8"/>
  <c r="C2118" i="8"/>
  <c r="B2118" i="8"/>
  <c r="J2117" i="8"/>
  <c r="I2117" i="8"/>
  <c r="H2117" i="8"/>
  <c r="G2117" i="8"/>
  <c r="F2117" i="8"/>
  <c r="E2117" i="8"/>
  <c r="D2117" i="8"/>
  <c r="C2117" i="8"/>
  <c r="B2117" i="8"/>
  <c r="J2116" i="8"/>
  <c r="I2116" i="8"/>
  <c r="H2116" i="8"/>
  <c r="G2116" i="8"/>
  <c r="F2116" i="8"/>
  <c r="E2116" i="8"/>
  <c r="D2116" i="8"/>
  <c r="C2116" i="8"/>
  <c r="B2116" i="8"/>
  <c r="J2115" i="8"/>
  <c r="I2115" i="8"/>
  <c r="H2115" i="8"/>
  <c r="G2115" i="8"/>
  <c r="F2115" i="8"/>
  <c r="E2115" i="8"/>
  <c r="D2115" i="8"/>
  <c r="C2115" i="8"/>
  <c r="B2115" i="8"/>
  <c r="J2114" i="8"/>
  <c r="I2114" i="8"/>
  <c r="H2114" i="8"/>
  <c r="G2114" i="8"/>
  <c r="F2114" i="8"/>
  <c r="E2114" i="8"/>
  <c r="D2114" i="8"/>
  <c r="C2114" i="8"/>
  <c r="B2114" i="8"/>
  <c r="J2113" i="8"/>
  <c r="I2113" i="8"/>
  <c r="H2113" i="8"/>
  <c r="G2113" i="8"/>
  <c r="F2113" i="8"/>
  <c r="E2113" i="8"/>
  <c r="D2113" i="8"/>
  <c r="C2113" i="8"/>
  <c r="B2113" i="8"/>
  <c r="J2112" i="8"/>
  <c r="I2112" i="8"/>
  <c r="H2112" i="8"/>
  <c r="G2112" i="8"/>
  <c r="F2112" i="8"/>
  <c r="E2112" i="8"/>
  <c r="D2112" i="8"/>
  <c r="C2112" i="8"/>
  <c r="B2112" i="8"/>
  <c r="J2111" i="8"/>
  <c r="I2111" i="8"/>
  <c r="H2111" i="8"/>
  <c r="G2111" i="8"/>
  <c r="F2111" i="8"/>
  <c r="E2111" i="8"/>
  <c r="D2111" i="8"/>
  <c r="C2111" i="8"/>
  <c r="B2111" i="8"/>
  <c r="J2110" i="8"/>
  <c r="I2110" i="8"/>
  <c r="H2110" i="8"/>
  <c r="G2110" i="8"/>
  <c r="F2110" i="8"/>
  <c r="E2110" i="8"/>
  <c r="D2110" i="8"/>
  <c r="C2110" i="8"/>
  <c r="B2110" i="8"/>
  <c r="J2109" i="8"/>
  <c r="I2109" i="8"/>
  <c r="H2109" i="8"/>
  <c r="G2109" i="8"/>
  <c r="F2109" i="8"/>
  <c r="E2109" i="8"/>
  <c r="D2109" i="8"/>
  <c r="C2109" i="8"/>
  <c r="B2109" i="8"/>
  <c r="J2108" i="8"/>
  <c r="I2108" i="8"/>
  <c r="H2108" i="8"/>
  <c r="G2108" i="8"/>
  <c r="F2108" i="8"/>
  <c r="E2108" i="8"/>
  <c r="D2108" i="8"/>
  <c r="C2108" i="8"/>
  <c r="B2108" i="8"/>
  <c r="J2107" i="8"/>
  <c r="I2107" i="8"/>
  <c r="H2107" i="8"/>
  <c r="G2107" i="8"/>
  <c r="F2107" i="8"/>
  <c r="E2107" i="8"/>
  <c r="D2107" i="8"/>
  <c r="C2107" i="8"/>
  <c r="B2107" i="8"/>
  <c r="J2106" i="8"/>
  <c r="I2106" i="8"/>
  <c r="H2106" i="8"/>
  <c r="G2106" i="8"/>
  <c r="F2106" i="8"/>
  <c r="E2106" i="8"/>
  <c r="D2106" i="8"/>
  <c r="C2106" i="8"/>
  <c r="B2106" i="8"/>
  <c r="J2105" i="8"/>
  <c r="I2105" i="8"/>
  <c r="H2105" i="8"/>
  <c r="G2105" i="8"/>
  <c r="F2105" i="8"/>
  <c r="E2105" i="8"/>
  <c r="D2105" i="8"/>
  <c r="C2105" i="8"/>
  <c r="B2105" i="8"/>
  <c r="J2104" i="8"/>
  <c r="I2104" i="8"/>
  <c r="H2104" i="8"/>
  <c r="G2104" i="8"/>
  <c r="F2104" i="8"/>
  <c r="E2104" i="8"/>
  <c r="D2104" i="8"/>
  <c r="C2104" i="8"/>
  <c r="B2104" i="8"/>
  <c r="J2103" i="8"/>
  <c r="I2103" i="8"/>
  <c r="H2103" i="8"/>
  <c r="G2103" i="8"/>
  <c r="F2103" i="8"/>
  <c r="E2103" i="8"/>
  <c r="D2103" i="8"/>
  <c r="C2103" i="8"/>
  <c r="B2103" i="8"/>
  <c r="J2102" i="8"/>
  <c r="I2102" i="8"/>
  <c r="H2102" i="8"/>
  <c r="G2102" i="8"/>
  <c r="F2102" i="8"/>
  <c r="E2102" i="8"/>
  <c r="D2102" i="8"/>
  <c r="C2102" i="8"/>
  <c r="B2102" i="8"/>
  <c r="J2101" i="8"/>
  <c r="I2101" i="8"/>
  <c r="H2101" i="8"/>
  <c r="G2101" i="8"/>
  <c r="F2101" i="8"/>
  <c r="E2101" i="8"/>
  <c r="D2101" i="8"/>
  <c r="C2101" i="8"/>
  <c r="B2101" i="8"/>
  <c r="J2100" i="8"/>
  <c r="I2100" i="8"/>
  <c r="H2100" i="8"/>
  <c r="G2100" i="8"/>
  <c r="F2100" i="8"/>
  <c r="E2100" i="8"/>
  <c r="D2100" i="8"/>
  <c r="C2100" i="8"/>
  <c r="B2100" i="8"/>
  <c r="J2099" i="8"/>
  <c r="I2099" i="8"/>
  <c r="H2099" i="8"/>
  <c r="G2099" i="8"/>
  <c r="F2099" i="8"/>
  <c r="E2099" i="8"/>
  <c r="D2099" i="8"/>
  <c r="C2099" i="8"/>
  <c r="B2099" i="8"/>
  <c r="J2098" i="8"/>
  <c r="I2098" i="8"/>
  <c r="H2098" i="8"/>
  <c r="G2098" i="8"/>
  <c r="F2098" i="8"/>
  <c r="E2098" i="8"/>
  <c r="D2098" i="8"/>
  <c r="C2098" i="8"/>
  <c r="B2098" i="8"/>
  <c r="J2097" i="8"/>
  <c r="I2097" i="8"/>
  <c r="H2097" i="8"/>
  <c r="G2097" i="8"/>
  <c r="F2097" i="8"/>
  <c r="E2097" i="8"/>
  <c r="D2097" i="8"/>
  <c r="C2097" i="8"/>
  <c r="B2097" i="8"/>
  <c r="J2096" i="8"/>
  <c r="I2096" i="8"/>
  <c r="H2096" i="8"/>
  <c r="G2096" i="8"/>
  <c r="F2096" i="8"/>
  <c r="E2096" i="8"/>
  <c r="D2096" i="8"/>
  <c r="C2096" i="8"/>
  <c r="B2096" i="8"/>
  <c r="J2095" i="8"/>
  <c r="I2095" i="8"/>
  <c r="H2095" i="8"/>
  <c r="G2095" i="8"/>
  <c r="F2095" i="8"/>
  <c r="E2095" i="8"/>
  <c r="D2095" i="8"/>
  <c r="C2095" i="8"/>
  <c r="B2095" i="8"/>
  <c r="J2094" i="8"/>
  <c r="I2094" i="8"/>
  <c r="H2094" i="8"/>
  <c r="G2094" i="8"/>
  <c r="F2094" i="8"/>
  <c r="E2094" i="8"/>
  <c r="D2094" i="8"/>
  <c r="C2094" i="8"/>
  <c r="B2094" i="8"/>
  <c r="J2093" i="8"/>
  <c r="I2093" i="8"/>
  <c r="H2093" i="8"/>
  <c r="G2093" i="8"/>
  <c r="F2093" i="8"/>
  <c r="E2093" i="8"/>
  <c r="D2093" i="8"/>
  <c r="C2093" i="8"/>
  <c r="B2093" i="8"/>
  <c r="J2092" i="8"/>
  <c r="I2092" i="8"/>
  <c r="H2092" i="8"/>
  <c r="G2092" i="8"/>
  <c r="F2092" i="8"/>
  <c r="E2092" i="8"/>
  <c r="D2092" i="8"/>
  <c r="C2092" i="8"/>
  <c r="B2092" i="8"/>
  <c r="J2091" i="8"/>
  <c r="I2091" i="8"/>
  <c r="H2091" i="8"/>
  <c r="G2091" i="8"/>
  <c r="F2091" i="8"/>
  <c r="E2091" i="8"/>
  <c r="D2091" i="8"/>
  <c r="C2091" i="8"/>
  <c r="B2091" i="8"/>
  <c r="J2090" i="8"/>
  <c r="I2090" i="8"/>
  <c r="H2090" i="8"/>
  <c r="G2090" i="8"/>
  <c r="F2090" i="8"/>
  <c r="E2090" i="8"/>
  <c r="D2090" i="8"/>
  <c r="C2090" i="8"/>
  <c r="B2090" i="8"/>
  <c r="J2089" i="8"/>
  <c r="I2089" i="8"/>
  <c r="H2089" i="8"/>
  <c r="G2089" i="8"/>
  <c r="F2089" i="8"/>
  <c r="E2089" i="8"/>
  <c r="D2089" i="8"/>
  <c r="C2089" i="8"/>
  <c r="B2089" i="8"/>
  <c r="J2088" i="8"/>
  <c r="I2088" i="8"/>
  <c r="H2088" i="8"/>
  <c r="G2088" i="8"/>
  <c r="F2088" i="8"/>
  <c r="E2088" i="8"/>
  <c r="D2088" i="8"/>
  <c r="C2088" i="8"/>
  <c r="B2088" i="8"/>
  <c r="J2087" i="8"/>
  <c r="I2087" i="8"/>
  <c r="H2087" i="8"/>
  <c r="G2087" i="8"/>
  <c r="F2087" i="8"/>
  <c r="E2087" i="8"/>
  <c r="D2087" i="8"/>
  <c r="C2087" i="8"/>
  <c r="B2087" i="8"/>
  <c r="J2086" i="8"/>
  <c r="I2086" i="8"/>
  <c r="H2086" i="8"/>
  <c r="G2086" i="8"/>
  <c r="F2086" i="8"/>
  <c r="E2086" i="8"/>
  <c r="D2086" i="8"/>
  <c r="C2086" i="8"/>
  <c r="B2086" i="8"/>
  <c r="J2085" i="8"/>
  <c r="I2085" i="8"/>
  <c r="H2085" i="8"/>
  <c r="G2085" i="8"/>
  <c r="F2085" i="8"/>
  <c r="E2085" i="8"/>
  <c r="D2085" i="8"/>
  <c r="C2085" i="8"/>
  <c r="B2085" i="8"/>
  <c r="J2084" i="8"/>
  <c r="I2084" i="8"/>
  <c r="H2084" i="8"/>
  <c r="G2084" i="8"/>
  <c r="F2084" i="8"/>
  <c r="E2084" i="8"/>
  <c r="D2084" i="8"/>
  <c r="C2084" i="8"/>
  <c r="B2084" i="8"/>
  <c r="J2083" i="8"/>
  <c r="I2083" i="8"/>
  <c r="H2083" i="8"/>
  <c r="G2083" i="8"/>
  <c r="F2083" i="8"/>
  <c r="E2083" i="8"/>
  <c r="D2083" i="8"/>
  <c r="C2083" i="8"/>
  <c r="B2083" i="8"/>
  <c r="J2082" i="8"/>
  <c r="I2082" i="8"/>
  <c r="H2082" i="8"/>
  <c r="G2082" i="8"/>
  <c r="F2082" i="8"/>
  <c r="E2082" i="8"/>
  <c r="D2082" i="8"/>
  <c r="C2082" i="8"/>
  <c r="B2082" i="8"/>
  <c r="J2081" i="8"/>
  <c r="I2081" i="8"/>
  <c r="H2081" i="8"/>
  <c r="G2081" i="8"/>
  <c r="F2081" i="8"/>
  <c r="E2081" i="8"/>
  <c r="D2081" i="8"/>
  <c r="C2081" i="8"/>
  <c r="B2081" i="8"/>
  <c r="J2080" i="8"/>
  <c r="I2080" i="8"/>
  <c r="H2080" i="8"/>
  <c r="G2080" i="8"/>
  <c r="F2080" i="8"/>
  <c r="E2080" i="8"/>
  <c r="D2080" i="8"/>
  <c r="C2080" i="8"/>
  <c r="B2080" i="8"/>
  <c r="J2079" i="8"/>
  <c r="I2079" i="8"/>
  <c r="H2079" i="8"/>
  <c r="G2079" i="8"/>
  <c r="F2079" i="8"/>
  <c r="E2079" i="8"/>
  <c r="D2079" i="8"/>
  <c r="C2079" i="8"/>
  <c r="B2079" i="8"/>
  <c r="J2078" i="8"/>
  <c r="I2078" i="8"/>
  <c r="H2078" i="8"/>
  <c r="G2078" i="8"/>
  <c r="F2078" i="8"/>
  <c r="E2078" i="8"/>
  <c r="D2078" i="8"/>
  <c r="C2078" i="8"/>
  <c r="B2078" i="8"/>
  <c r="J2077" i="8"/>
  <c r="I2077" i="8"/>
  <c r="H2077" i="8"/>
  <c r="G2077" i="8"/>
  <c r="F2077" i="8"/>
  <c r="E2077" i="8"/>
  <c r="D2077" i="8"/>
  <c r="C2077" i="8"/>
  <c r="B2077" i="8"/>
  <c r="J2076" i="8"/>
  <c r="I2076" i="8"/>
  <c r="H2076" i="8"/>
  <c r="G2076" i="8"/>
  <c r="F2076" i="8"/>
  <c r="E2076" i="8"/>
  <c r="D2076" i="8"/>
  <c r="C2076" i="8"/>
  <c r="B2076" i="8"/>
  <c r="J2075" i="8"/>
  <c r="I2075" i="8"/>
  <c r="H2075" i="8"/>
  <c r="G2075" i="8"/>
  <c r="F2075" i="8"/>
  <c r="E2075" i="8"/>
  <c r="D2075" i="8"/>
  <c r="C2075" i="8"/>
  <c r="B2075" i="8"/>
  <c r="J2074" i="8"/>
  <c r="I2074" i="8"/>
  <c r="H2074" i="8"/>
  <c r="G2074" i="8"/>
  <c r="F2074" i="8"/>
  <c r="E2074" i="8"/>
  <c r="D2074" i="8"/>
  <c r="C2074" i="8"/>
  <c r="B2074" i="8"/>
  <c r="J2073" i="8"/>
  <c r="I2073" i="8"/>
  <c r="H2073" i="8"/>
  <c r="G2073" i="8"/>
  <c r="F2073" i="8"/>
  <c r="E2073" i="8"/>
  <c r="D2073" i="8"/>
  <c r="C2073" i="8"/>
  <c r="B2073" i="8"/>
  <c r="J2072" i="8"/>
  <c r="I2072" i="8"/>
  <c r="H2072" i="8"/>
  <c r="G2072" i="8"/>
  <c r="F2072" i="8"/>
  <c r="E2072" i="8"/>
  <c r="D2072" i="8"/>
  <c r="C2072" i="8"/>
  <c r="B2072" i="8"/>
  <c r="J2071" i="8"/>
  <c r="I2071" i="8"/>
  <c r="H2071" i="8"/>
  <c r="G2071" i="8"/>
  <c r="F2071" i="8"/>
  <c r="E2071" i="8"/>
  <c r="D2071" i="8"/>
  <c r="C2071" i="8"/>
  <c r="B2071" i="8"/>
  <c r="J2070" i="8"/>
  <c r="I2070" i="8"/>
  <c r="H2070" i="8"/>
  <c r="G2070" i="8"/>
  <c r="F2070" i="8"/>
  <c r="E2070" i="8"/>
  <c r="D2070" i="8"/>
  <c r="C2070" i="8"/>
  <c r="B2070" i="8"/>
  <c r="J2069" i="8"/>
  <c r="I2069" i="8"/>
  <c r="H2069" i="8"/>
  <c r="G2069" i="8"/>
  <c r="F2069" i="8"/>
  <c r="E2069" i="8"/>
  <c r="D2069" i="8"/>
  <c r="C2069" i="8"/>
  <c r="B2069" i="8"/>
  <c r="J2068" i="8"/>
  <c r="I2068" i="8"/>
  <c r="H2068" i="8"/>
  <c r="G2068" i="8"/>
  <c r="F2068" i="8"/>
  <c r="E2068" i="8"/>
  <c r="D2068" i="8"/>
  <c r="C2068" i="8"/>
  <c r="B2068" i="8"/>
  <c r="J2067" i="8"/>
  <c r="I2067" i="8"/>
  <c r="H2067" i="8"/>
  <c r="G2067" i="8"/>
  <c r="F2067" i="8"/>
  <c r="E2067" i="8"/>
  <c r="D2067" i="8"/>
  <c r="C2067" i="8"/>
  <c r="B2067" i="8"/>
  <c r="J2066" i="8"/>
  <c r="I2066" i="8"/>
  <c r="H2066" i="8"/>
  <c r="G2066" i="8"/>
  <c r="F2066" i="8"/>
  <c r="E2066" i="8"/>
  <c r="D2066" i="8"/>
  <c r="C2066" i="8"/>
  <c r="B2066" i="8"/>
  <c r="J2065" i="8"/>
  <c r="I2065" i="8"/>
  <c r="H2065" i="8"/>
  <c r="G2065" i="8"/>
  <c r="F2065" i="8"/>
  <c r="E2065" i="8"/>
  <c r="D2065" i="8"/>
  <c r="C2065" i="8"/>
  <c r="B2065" i="8"/>
  <c r="J2064" i="8"/>
  <c r="I2064" i="8"/>
  <c r="H2064" i="8"/>
  <c r="G2064" i="8"/>
  <c r="F2064" i="8"/>
  <c r="E2064" i="8"/>
  <c r="D2064" i="8"/>
  <c r="C2064" i="8"/>
  <c r="B2064" i="8"/>
  <c r="J2063" i="8"/>
  <c r="I2063" i="8"/>
  <c r="H2063" i="8"/>
  <c r="G2063" i="8"/>
  <c r="F2063" i="8"/>
  <c r="E2063" i="8"/>
  <c r="D2063" i="8"/>
  <c r="C2063" i="8"/>
  <c r="B2063" i="8"/>
  <c r="J2062" i="8"/>
  <c r="I2062" i="8"/>
  <c r="H2062" i="8"/>
  <c r="G2062" i="8"/>
  <c r="F2062" i="8"/>
  <c r="E2062" i="8"/>
  <c r="D2062" i="8"/>
  <c r="C2062" i="8"/>
  <c r="B2062" i="8"/>
  <c r="J2061" i="8"/>
  <c r="I2061" i="8"/>
  <c r="H2061" i="8"/>
  <c r="G2061" i="8"/>
  <c r="F2061" i="8"/>
  <c r="E2061" i="8"/>
  <c r="D2061" i="8"/>
  <c r="C2061" i="8"/>
  <c r="B2061" i="8"/>
  <c r="J2060" i="8"/>
  <c r="I2060" i="8"/>
  <c r="H2060" i="8"/>
  <c r="G2060" i="8"/>
  <c r="F2060" i="8"/>
  <c r="E2060" i="8"/>
  <c r="D2060" i="8"/>
  <c r="C2060" i="8"/>
  <c r="B2060" i="8"/>
  <c r="J2059" i="8"/>
  <c r="I2059" i="8"/>
  <c r="H2059" i="8"/>
  <c r="G2059" i="8"/>
  <c r="F2059" i="8"/>
  <c r="E2059" i="8"/>
  <c r="D2059" i="8"/>
  <c r="C2059" i="8"/>
  <c r="B2059" i="8"/>
  <c r="J2058" i="8"/>
  <c r="I2058" i="8"/>
  <c r="H2058" i="8"/>
  <c r="G2058" i="8"/>
  <c r="F2058" i="8"/>
  <c r="E2058" i="8"/>
  <c r="D2058" i="8"/>
  <c r="C2058" i="8"/>
  <c r="B2058" i="8"/>
  <c r="J2057" i="8"/>
  <c r="I2057" i="8"/>
  <c r="H2057" i="8"/>
  <c r="G2057" i="8"/>
  <c r="F2057" i="8"/>
  <c r="E2057" i="8"/>
  <c r="D2057" i="8"/>
  <c r="C2057" i="8"/>
  <c r="B2057" i="8"/>
  <c r="J2056" i="8"/>
  <c r="I2056" i="8"/>
  <c r="H2056" i="8"/>
  <c r="G2056" i="8"/>
  <c r="F2056" i="8"/>
  <c r="E2056" i="8"/>
  <c r="D2056" i="8"/>
  <c r="C2056" i="8"/>
  <c r="B2056" i="8"/>
  <c r="J2055" i="8"/>
  <c r="I2055" i="8"/>
  <c r="H2055" i="8"/>
  <c r="G2055" i="8"/>
  <c r="F2055" i="8"/>
  <c r="E2055" i="8"/>
  <c r="D2055" i="8"/>
  <c r="C2055" i="8"/>
  <c r="B2055" i="8"/>
  <c r="J2054" i="8"/>
  <c r="I2054" i="8"/>
  <c r="H2054" i="8"/>
  <c r="G2054" i="8"/>
  <c r="F2054" i="8"/>
  <c r="E2054" i="8"/>
  <c r="D2054" i="8"/>
  <c r="C2054" i="8"/>
  <c r="B2054" i="8"/>
  <c r="J2053" i="8"/>
  <c r="I2053" i="8"/>
  <c r="H2053" i="8"/>
  <c r="G2053" i="8"/>
  <c r="F2053" i="8"/>
  <c r="E2053" i="8"/>
  <c r="D2053" i="8"/>
  <c r="C2053" i="8"/>
  <c r="B2053" i="8"/>
  <c r="J2052" i="8"/>
  <c r="I2052" i="8"/>
  <c r="H2052" i="8"/>
  <c r="G2052" i="8"/>
  <c r="F2052" i="8"/>
  <c r="E2052" i="8"/>
  <c r="D2052" i="8"/>
  <c r="C2052" i="8"/>
  <c r="B2052" i="8"/>
  <c r="J2051" i="8"/>
  <c r="I2051" i="8"/>
  <c r="H2051" i="8"/>
  <c r="G2051" i="8"/>
  <c r="F2051" i="8"/>
  <c r="E2051" i="8"/>
  <c r="D2051" i="8"/>
  <c r="C2051" i="8"/>
  <c r="B2051" i="8"/>
  <c r="J2050" i="8"/>
  <c r="I2050" i="8"/>
  <c r="H2050" i="8"/>
  <c r="G2050" i="8"/>
  <c r="F2050" i="8"/>
  <c r="E2050" i="8"/>
  <c r="D2050" i="8"/>
  <c r="C2050" i="8"/>
  <c r="B2050" i="8"/>
  <c r="J2049" i="8"/>
  <c r="I2049" i="8"/>
  <c r="H2049" i="8"/>
  <c r="G2049" i="8"/>
  <c r="F2049" i="8"/>
  <c r="E2049" i="8"/>
  <c r="D2049" i="8"/>
  <c r="C2049" i="8"/>
  <c r="B2049" i="8"/>
  <c r="J2048" i="8"/>
  <c r="I2048" i="8"/>
  <c r="H2048" i="8"/>
  <c r="G2048" i="8"/>
  <c r="F2048" i="8"/>
  <c r="E2048" i="8"/>
  <c r="D2048" i="8"/>
  <c r="C2048" i="8"/>
  <c r="B2048" i="8"/>
  <c r="J2047" i="8"/>
  <c r="I2047" i="8"/>
  <c r="H2047" i="8"/>
  <c r="G2047" i="8"/>
  <c r="F2047" i="8"/>
  <c r="E2047" i="8"/>
  <c r="D2047" i="8"/>
  <c r="C2047" i="8"/>
  <c r="B2047" i="8"/>
  <c r="J2046" i="8"/>
  <c r="I2046" i="8"/>
  <c r="H2046" i="8"/>
  <c r="G2046" i="8"/>
  <c r="F2046" i="8"/>
  <c r="E2046" i="8"/>
  <c r="D2046" i="8"/>
  <c r="C2046" i="8"/>
  <c r="B2046" i="8"/>
  <c r="J2045" i="8"/>
  <c r="I2045" i="8"/>
  <c r="H2045" i="8"/>
  <c r="G2045" i="8"/>
  <c r="F2045" i="8"/>
  <c r="E2045" i="8"/>
  <c r="D2045" i="8"/>
  <c r="C2045" i="8"/>
  <c r="B2045" i="8"/>
  <c r="J2044" i="8"/>
  <c r="I2044" i="8"/>
  <c r="H2044" i="8"/>
  <c r="G2044" i="8"/>
  <c r="F2044" i="8"/>
  <c r="E2044" i="8"/>
  <c r="D2044" i="8"/>
  <c r="C2044" i="8"/>
  <c r="B2044" i="8"/>
  <c r="J2043" i="8"/>
  <c r="I2043" i="8"/>
  <c r="H2043" i="8"/>
  <c r="G2043" i="8"/>
  <c r="F2043" i="8"/>
  <c r="E2043" i="8"/>
  <c r="D2043" i="8"/>
  <c r="C2043" i="8"/>
  <c r="B2043" i="8"/>
  <c r="J2042" i="8"/>
  <c r="I2042" i="8"/>
  <c r="H2042" i="8"/>
  <c r="G2042" i="8"/>
  <c r="F2042" i="8"/>
  <c r="E2042" i="8"/>
  <c r="D2042" i="8"/>
  <c r="C2042" i="8"/>
  <c r="B2042" i="8"/>
  <c r="J2041" i="8"/>
  <c r="I2041" i="8"/>
  <c r="H2041" i="8"/>
  <c r="G2041" i="8"/>
  <c r="F2041" i="8"/>
  <c r="E2041" i="8"/>
  <c r="D2041" i="8"/>
  <c r="C2041" i="8"/>
  <c r="B2041" i="8"/>
  <c r="J2040" i="8"/>
  <c r="I2040" i="8"/>
  <c r="H2040" i="8"/>
  <c r="G2040" i="8"/>
  <c r="F2040" i="8"/>
  <c r="E2040" i="8"/>
  <c r="D2040" i="8"/>
  <c r="C2040" i="8"/>
  <c r="B2040" i="8"/>
  <c r="J2039" i="8"/>
  <c r="I2039" i="8"/>
  <c r="H2039" i="8"/>
  <c r="G2039" i="8"/>
  <c r="F2039" i="8"/>
  <c r="E2039" i="8"/>
  <c r="D2039" i="8"/>
  <c r="C2039" i="8"/>
  <c r="B2039" i="8"/>
  <c r="J2038" i="8"/>
  <c r="I2038" i="8"/>
  <c r="H2038" i="8"/>
  <c r="G2038" i="8"/>
  <c r="F2038" i="8"/>
  <c r="E2038" i="8"/>
  <c r="D2038" i="8"/>
  <c r="C2038" i="8"/>
  <c r="B2038" i="8"/>
  <c r="J2037" i="8"/>
  <c r="I2037" i="8"/>
  <c r="H2037" i="8"/>
  <c r="G2037" i="8"/>
  <c r="F2037" i="8"/>
  <c r="E2037" i="8"/>
  <c r="D2037" i="8"/>
  <c r="C2037" i="8"/>
  <c r="B2037" i="8"/>
  <c r="J2036" i="8"/>
  <c r="I2036" i="8"/>
  <c r="H2036" i="8"/>
  <c r="G2036" i="8"/>
  <c r="F2036" i="8"/>
  <c r="E2036" i="8"/>
  <c r="D2036" i="8"/>
  <c r="C2036" i="8"/>
  <c r="B2036" i="8"/>
  <c r="J2035" i="8"/>
  <c r="I2035" i="8"/>
  <c r="H2035" i="8"/>
  <c r="G2035" i="8"/>
  <c r="F2035" i="8"/>
  <c r="E2035" i="8"/>
  <c r="D2035" i="8"/>
  <c r="C2035" i="8"/>
  <c r="B2035" i="8"/>
  <c r="J2034" i="8"/>
  <c r="I2034" i="8"/>
  <c r="H2034" i="8"/>
  <c r="G2034" i="8"/>
  <c r="F2034" i="8"/>
  <c r="E2034" i="8"/>
  <c r="D2034" i="8"/>
  <c r="C2034" i="8"/>
  <c r="B2034" i="8"/>
  <c r="J2033" i="8"/>
  <c r="I2033" i="8"/>
  <c r="H2033" i="8"/>
  <c r="G2033" i="8"/>
  <c r="F2033" i="8"/>
  <c r="E2033" i="8"/>
  <c r="D2033" i="8"/>
  <c r="C2033" i="8"/>
  <c r="B2033" i="8"/>
  <c r="J2032" i="8"/>
  <c r="I2032" i="8"/>
  <c r="H2032" i="8"/>
  <c r="G2032" i="8"/>
  <c r="F2032" i="8"/>
  <c r="E2032" i="8"/>
  <c r="D2032" i="8"/>
  <c r="C2032" i="8"/>
  <c r="B2032" i="8"/>
  <c r="J2031" i="8"/>
  <c r="I2031" i="8"/>
  <c r="H2031" i="8"/>
  <c r="G2031" i="8"/>
  <c r="F2031" i="8"/>
  <c r="E2031" i="8"/>
  <c r="D2031" i="8"/>
  <c r="C2031" i="8"/>
  <c r="B2031" i="8"/>
  <c r="J2030" i="8"/>
  <c r="I2030" i="8"/>
  <c r="H2030" i="8"/>
  <c r="G2030" i="8"/>
  <c r="F2030" i="8"/>
  <c r="E2030" i="8"/>
  <c r="D2030" i="8"/>
  <c r="C2030" i="8"/>
  <c r="B2030" i="8"/>
  <c r="J2029" i="8"/>
  <c r="I2029" i="8"/>
  <c r="H2029" i="8"/>
  <c r="G2029" i="8"/>
  <c r="F2029" i="8"/>
  <c r="E2029" i="8"/>
  <c r="D2029" i="8"/>
  <c r="C2029" i="8"/>
  <c r="B2029" i="8"/>
  <c r="J2028" i="8"/>
  <c r="I2028" i="8"/>
  <c r="H2028" i="8"/>
  <c r="G2028" i="8"/>
  <c r="F2028" i="8"/>
  <c r="E2028" i="8"/>
  <c r="D2028" i="8"/>
  <c r="C2028" i="8"/>
  <c r="B2028" i="8"/>
  <c r="J2027" i="8"/>
  <c r="I2027" i="8"/>
  <c r="H2027" i="8"/>
  <c r="G2027" i="8"/>
  <c r="F2027" i="8"/>
  <c r="E2027" i="8"/>
  <c r="D2027" i="8"/>
  <c r="C2027" i="8"/>
  <c r="B2027" i="8"/>
  <c r="J2026" i="8"/>
  <c r="I2026" i="8"/>
  <c r="H2026" i="8"/>
  <c r="G2026" i="8"/>
  <c r="F2026" i="8"/>
  <c r="E2026" i="8"/>
  <c r="D2026" i="8"/>
  <c r="C2026" i="8"/>
  <c r="B2026" i="8"/>
  <c r="J2025" i="8"/>
  <c r="I2025" i="8"/>
  <c r="H2025" i="8"/>
  <c r="G2025" i="8"/>
  <c r="F2025" i="8"/>
  <c r="E2025" i="8"/>
  <c r="D2025" i="8"/>
  <c r="C2025" i="8"/>
  <c r="B2025" i="8"/>
  <c r="J2024" i="8"/>
  <c r="I2024" i="8"/>
  <c r="H2024" i="8"/>
  <c r="G2024" i="8"/>
  <c r="F2024" i="8"/>
  <c r="E2024" i="8"/>
  <c r="D2024" i="8"/>
  <c r="C2024" i="8"/>
  <c r="B2024" i="8"/>
  <c r="J2023" i="8"/>
  <c r="I2023" i="8"/>
  <c r="H2023" i="8"/>
  <c r="G2023" i="8"/>
  <c r="F2023" i="8"/>
  <c r="E2023" i="8"/>
  <c r="D2023" i="8"/>
  <c r="C2023" i="8"/>
  <c r="B2023" i="8"/>
  <c r="J2022" i="8"/>
  <c r="I2022" i="8"/>
  <c r="H2022" i="8"/>
  <c r="G2022" i="8"/>
  <c r="F2022" i="8"/>
  <c r="E2022" i="8"/>
  <c r="D2022" i="8"/>
  <c r="C2022" i="8"/>
  <c r="B2022" i="8"/>
  <c r="J2021" i="8"/>
  <c r="I2021" i="8"/>
  <c r="H2021" i="8"/>
  <c r="G2021" i="8"/>
  <c r="F2021" i="8"/>
  <c r="E2021" i="8"/>
  <c r="D2021" i="8"/>
  <c r="C2021" i="8"/>
  <c r="B2021" i="8"/>
  <c r="J2020" i="8"/>
  <c r="I2020" i="8"/>
  <c r="H2020" i="8"/>
  <c r="G2020" i="8"/>
  <c r="F2020" i="8"/>
  <c r="E2020" i="8"/>
  <c r="D2020" i="8"/>
  <c r="C2020" i="8"/>
  <c r="B2020" i="8"/>
  <c r="J2019" i="8"/>
  <c r="I2019" i="8"/>
  <c r="H2019" i="8"/>
  <c r="G2019" i="8"/>
  <c r="F2019" i="8"/>
  <c r="E2019" i="8"/>
  <c r="D2019" i="8"/>
  <c r="C2019" i="8"/>
  <c r="B2019" i="8"/>
  <c r="J2018" i="8"/>
  <c r="I2018" i="8"/>
  <c r="H2018" i="8"/>
  <c r="G2018" i="8"/>
  <c r="F2018" i="8"/>
  <c r="E2018" i="8"/>
  <c r="D2018" i="8"/>
  <c r="C2018" i="8"/>
  <c r="B2018" i="8"/>
  <c r="J2017" i="8"/>
  <c r="I2017" i="8"/>
  <c r="H2017" i="8"/>
  <c r="G2017" i="8"/>
  <c r="F2017" i="8"/>
  <c r="E2017" i="8"/>
  <c r="D2017" i="8"/>
  <c r="C2017" i="8"/>
  <c r="B2017" i="8"/>
  <c r="J2016" i="8"/>
  <c r="I2016" i="8"/>
  <c r="H2016" i="8"/>
  <c r="G2016" i="8"/>
  <c r="F2016" i="8"/>
  <c r="E2016" i="8"/>
  <c r="D2016" i="8"/>
  <c r="C2016" i="8"/>
  <c r="B2016" i="8"/>
  <c r="J2015" i="8"/>
  <c r="I2015" i="8"/>
  <c r="H2015" i="8"/>
  <c r="G2015" i="8"/>
  <c r="F2015" i="8"/>
  <c r="E2015" i="8"/>
  <c r="D2015" i="8"/>
  <c r="C2015" i="8"/>
  <c r="B2015" i="8"/>
  <c r="J2014" i="8"/>
  <c r="I2014" i="8"/>
  <c r="H2014" i="8"/>
  <c r="G2014" i="8"/>
  <c r="F2014" i="8"/>
  <c r="E2014" i="8"/>
  <c r="D2014" i="8"/>
  <c r="C2014" i="8"/>
  <c r="B2014" i="8"/>
  <c r="J2013" i="8"/>
  <c r="I2013" i="8"/>
  <c r="H2013" i="8"/>
  <c r="G2013" i="8"/>
  <c r="F2013" i="8"/>
  <c r="E2013" i="8"/>
  <c r="D2013" i="8"/>
  <c r="C2013" i="8"/>
  <c r="B2013" i="8"/>
  <c r="J2012" i="8"/>
  <c r="I2012" i="8"/>
  <c r="H2012" i="8"/>
  <c r="G2012" i="8"/>
  <c r="F2012" i="8"/>
  <c r="E2012" i="8"/>
  <c r="D2012" i="8"/>
  <c r="C2012" i="8"/>
  <c r="B2012" i="8"/>
  <c r="J2011" i="8"/>
  <c r="I2011" i="8"/>
  <c r="H2011" i="8"/>
  <c r="G2011" i="8"/>
  <c r="F2011" i="8"/>
  <c r="E2011" i="8"/>
  <c r="D2011" i="8"/>
  <c r="C2011" i="8"/>
  <c r="B2011" i="8"/>
  <c r="J2010" i="8"/>
  <c r="I2010" i="8"/>
  <c r="H2010" i="8"/>
  <c r="G2010" i="8"/>
  <c r="F2010" i="8"/>
  <c r="E2010" i="8"/>
  <c r="D2010" i="8"/>
  <c r="C2010" i="8"/>
  <c r="B2010" i="8"/>
  <c r="J2009" i="8"/>
  <c r="I2009" i="8"/>
  <c r="H2009" i="8"/>
  <c r="G2009" i="8"/>
  <c r="F2009" i="8"/>
  <c r="E2009" i="8"/>
  <c r="D2009" i="8"/>
  <c r="C2009" i="8"/>
  <c r="B2009" i="8"/>
  <c r="J2008" i="8"/>
  <c r="I2008" i="8"/>
  <c r="H2008" i="8"/>
  <c r="G2008" i="8"/>
  <c r="F2008" i="8"/>
  <c r="E2008" i="8"/>
  <c r="D2008" i="8"/>
  <c r="C2008" i="8"/>
  <c r="B2008" i="8"/>
  <c r="J2007" i="8"/>
  <c r="I2007" i="8"/>
  <c r="H2007" i="8"/>
  <c r="G2007" i="8"/>
  <c r="F2007" i="8"/>
  <c r="E2007" i="8"/>
  <c r="D2007" i="8"/>
  <c r="C2007" i="8"/>
  <c r="B2007" i="8"/>
  <c r="J2006" i="8"/>
  <c r="I2006" i="8"/>
  <c r="H2006" i="8"/>
  <c r="G2006" i="8"/>
  <c r="F2006" i="8"/>
  <c r="E2006" i="8"/>
  <c r="D2006" i="8"/>
  <c r="C2006" i="8"/>
  <c r="B2006" i="8"/>
  <c r="J2005" i="8"/>
  <c r="I2005" i="8"/>
  <c r="H2005" i="8"/>
  <c r="G2005" i="8"/>
  <c r="F2005" i="8"/>
  <c r="E2005" i="8"/>
  <c r="D2005" i="8"/>
  <c r="C2005" i="8"/>
  <c r="B2005" i="8"/>
  <c r="J2004" i="8"/>
  <c r="I2004" i="8"/>
  <c r="H2004" i="8"/>
  <c r="G2004" i="8"/>
  <c r="F2004" i="8"/>
  <c r="E2004" i="8"/>
  <c r="D2004" i="8"/>
  <c r="C2004" i="8"/>
  <c r="B2004" i="8"/>
  <c r="J2003" i="8"/>
  <c r="I2003" i="8"/>
  <c r="H2003" i="8"/>
  <c r="G2003" i="8"/>
  <c r="F2003" i="8"/>
  <c r="E2003" i="8"/>
  <c r="D2003" i="8"/>
  <c r="C2003" i="8"/>
  <c r="B2003" i="8"/>
  <c r="J2002" i="8"/>
  <c r="I2002" i="8"/>
  <c r="H2002" i="8"/>
  <c r="G2002" i="8"/>
  <c r="F2002" i="8"/>
  <c r="E2002" i="8"/>
  <c r="D2002" i="8"/>
  <c r="C2002" i="8"/>
  <c r="B2002" i="8"/>
  <c r="J2001" i="8"/>
  <c r="I2001" i="8"/>
  <c r="H2001" i="8"/>
  <c r="G2001" i="8"/>
  <c r="F2001" i="8"/>
  <c r="E2001" i="8"/>
  <c r="D2001" i="8"/>
  <c r="C2001" i="8"/>
  <c r="B2001" i="8"/>
  <c r="J2000" i="8"/>
  <c r="I2000" i="8"/>
  <c r="H2000" i="8"/>
  <c r="G2000" i="8"/>
  <c r="F2000" i="8"/>
  <c r="E2000" i="8"/>
  <c r="D2000" i="8"/>
  <c r="C2000" i="8"/>
  <c r="B2000" i="8"/>
  <c r="J1999" i="8"/>
  <c r="I1999" i="8"/>
  <c r="H1999" i="8"/>
  <c r="G1999" i="8"/>
  <c r="F1999" i="8"/>
  <c r="E1999" i="8"/>
  <c r="D1999" i="8"/>
  <c r="C1999" i="8"/>
  <c r="B1999" i="8"/>
  <c r="J1998" i="8"/>
  <c r="I1998" i="8"/>
  <c r="H1998" i="8"/>
  <c r="G1998" i="8"/>
  <c r="F1998" i="8"/>
  <c r="E1998" i="8"/>
  <c r="D1998" i="8"/>
  <c r="C1998" i="8"/>
  <c r="B1998" i="8"/>
  <c r="J1997" i="8"/>
  <c r="I1997" i="8"/>
  <c r="H1997" i="8"/>
  <c r="G1997" i="8"/>
  <c r="F1997" i="8"/>
  <c r="E1997" i="8"/>
  <c r="D1997" i="8"/>
  <c r="C1997" i="8"/>
  <c r="B1997" i="8"/>
  <c r="J1996" i="8"/>
  <c r="I1996" i="8"/>
  <c r="H1996" i="8"/>
  <c r="G1996" i="8"/>
  <c r="F1996" i="8"/>
  <c r="E1996" i="8"/>
  <c r="D1996" i="8"/>
  <c r="C1996" i="8"/>
  <c r="B1996" i="8"/>
  <c r="J1995" i="8"/>
  <c r="I1995" i="8"/>
  <c r="H1995" i="8"/>
  <c r="G1995" i="8"/>
  <c r="F1995" i="8"/>
  <c r="E1995" i="8"/>
  <c r="D1995" i="8"/>
  <c r="C1995" i="8"/>
  <c r="B1995" i="8"/>
  <c r="J1994" i="8"/>
  <c r="I1994" i="8"/>
  <c r="H1994" i="8"/>
  <c r="G1994" i="8"/>
  <c r="F1994" i="8"/>
  <c r="E1994" i="8"/>
  <c r="D1994" i="8"/>
  <c r="C1994" i="8"/>
  <c r="B1994" i="8"/>
  <c r="J1993" i="8"/>
  <c r="I1993" i="8"/>
  <c r="H1993" i="8"/>
  <c r="G1993" i="8"/>
  <c r="F1993" i="8"/>
  <c r="E1993" i="8"/>
  <c r="D1993" i="8"/>
  <c r="C1993" i="8"/>
  <c r="B1993" i="8"/>
  <c r="J1992" i="8"/>
  <c r="I1992" i="8"/>
  <c r="H1992" i="8"/>
  <c r="G1992" i="8"/>
  <c r="F1992" i="8"/>
  <c r="E1992" i="8"/>
  <c r="D1992" i="8"/>
  <c r="C1992" i="8"/>
  <c r="B1992" i="8"/>
  <c r="J1991" i="8"/>
  <c r="I1991" i="8"/>
  <c r="H1991" i="8"/>
  <c r="G1991" i="8"/>
  <c r="F1991" i="8"/>
  <c r="E1991" i="8"/>
  <c r="D1991" i="8"/>
  <c r="C1991" i="8"/>
  <c r="B1991" i="8"/>
  <c r="J1990" i="8"/>
  <c r="I1990" i="8"/>
  <c r="H1990" i="8"/>
  <c r="G1990" i="8"/>
  <c r="F1990" i="8"/>
  <c r="E1990" i="8"/>
  <c r="D1990" i="8"/>
  <c r="C1990" i="8"/>
  <c r="B1990" i="8"/>
  <c r="J1989" i="8"/>
  <c r="I1989" i="8"/>
  <c r="H1989" i="8"/>
  <c r="G1989" i="8"/>
  <c r="F1989" i="8"/>
  <c r="E1989" i="8"/>
  <c r="D1989" i="8"/>
  <c r="C1989" i="8"/>
  <c r="B1989" i="8"/>
  <c r="J1988" i="8"/>
  <c r="I1988" i="8"/>
  <c r="H1988" i="8"/>
  <c r="G1988" i="8"/>
  <c r="F1988" i="8"/>
  <c r="E1988" i="8"/>
  <c r="D1988" i="8"/>
  <c r="C1988" i="8"/>
  <c r="B1988" i="8"/>
  <c r="J1987" i="8"/>
  <c r="I1987" i="8"/>
  <c r="H1987" i="8"/>
  <c r="G1987" i="8"/>
  <c r="F1987" i="8"/>
  <c r="E1987" i="8"/>
  <c r="D1987" i="8"/>
  <c r="C1987" i="8"/>
  <c r="B1987" i="8"/>
  <c r="J1986" i="8"/>
  <c r="I1986" i="8"/>
  <c r="H1986" i="8"/>
  <c r="G1986" i="8"/>
  <c r="F1986" i="8"/>
  <c r="E1986" i="8"/>
  <c r="D1986" i="8"/>
  <c r="C1986" i="8"/>
  <c r="B1986" i="8"/>
  <c r="J1985" i="8"/>
  <c r="I1985" i="8"/>
  <c r="H1985" i="8"/>
  <c r="G1985" i="8"/>
  <c r="F1985" i="8"/>
  <c r="E1985" i="8"/>
  <c r="D1985" i="8"/>
  <c r="C1985" i="8"/>
  <c r="B1985" i="8"/>
  <c r="J1984" i="8"/>
  <c r="I1984" i="8"/>
  <c r="H1984" i="8"/>
  <c r="G1984" i="8"/>
  <c r="F1984" i="8"/>
  <c r="E1984" i="8"/>
  <c r="D1984" i="8"/>
  <c r="C1984" i="8"/>
  <c r="B1984" i="8"/>
  <c r="J1983" i="8"/>
  <c r="I1983" i="8"/>
  <c r="H1983" i="8"/>
  <c r="G1983" i="8"/>
  <c r="F1983" i="8"/>
  <c r="E1983" i="8"/>
  <c r="D1983" i="8"/>
  <c r="C1983" i="8"/>
  <c r="B1983" i="8"/>
  <c r="J1982" i="8"/>
  <c r="I1982" i="8"/>
  <c r="H1982" i="8"/>
  <c r="G1982" i="8"/>
  <c r="F1982" i="8"/>
  <c r="E1982" i="8"/>
  <c r="D1982" i="8"/>
  <c r="C1982" i="8"/>
  <c r="B1982" i="8"/>
  <c r="J1981" i="8"/>
  <c r="I1981" i="8"/>
  <c r="H1981" i="8"/>
  <c r="G1981" i="8"/>
  <c r="F1981" i="8"/>
  <c r="E1981" i="8"/>
  <c r="D1981" i="8"/>
  <c r="C1981" i="8"/>
  <c r="B1981" i="8"/>
  <c r="J1980" i="8"/>
  <c r="I1980" i="8"/>
  <c r="H1980" i="8"/>
  <c r="G1980" i="8"/>
  <c r="F1980" i="8"/>
  <c r="E1980" i="8"/>
  <c r="D1980" i="8"/>
  <c r="C1980" i="8"/>
  <c r="B1980" i="8"/>
  <c r="J1979" i="8"/>
  <c r="I1979" i="8"/>
  <c r="H1979" i="8"/>
  <c r="G1979" i="8"/>
  <c r="F1979" i="8"/>
  <c r="E1979" i="8"/>
  <c r="D1979" i="8"/>
  <c r="C1979" i="8"/>
  <c r="B1979" i="8"/>
  <c r="J1978" i="8"/>
  <c r="I1978" i="8"/>
  <c r="H1978" i="8"/>
  <c r="G1978" i="8"/>
  <c r="F1978" i="8"/>
  <c r="E1978" i="8"/>
  <c r="D1978" i="8"/>
  <c r="C1978" i="8"/>
  <c r="B1978" i="8"/>
  <c r="J1977" i="8"/>
  <c r="I1977" i="8"/>
  <c r="H1977" i="8"/>
  <c r="G1977" i="8"/>
  <c r="F1977" i="8"/>
  <c r="E1977" i="8"/>
  <c r="D1977" i="8"/>
  <c r="C1977" i="8"/>
  <c r="B1977" i="8"/>
  <c r="J1976" i="8"/>
  <c r="I1976" i="8"/>
  <c r="H1976" i="8"/>
  <c r="G1976" i="8"/>
  <c r="F1976" i="8"/>
  <c r="E1976" i="8"/>
  <c r="D1976" i="8"/>
  <c r="C1976" i="8"/>
  <c r="B1976" i="8"/>
  <c r="J1975" i="8"/>
  <c r="I1975" i="8"/>
  <c r="H1975" i="8"/>
  <c r="G1975" i="8"/>
  <c r="F1975" i="8"/>
  <c r="E1975" i="8"/>
  <c r="D1975" i="8"/>
  <c r="C1975" i="8"/>
  <c r="B1975" i="8"/>
  <c r="J1974" i="8"/>
  <c r="I1974" i="8"/>
  <c r="H1974" i="8"/>
  <c r="G1974" i="8"/>
  <c r="F1974" i="8"/>
  <c r="E1974" i="8"/>
  <c r="D1974" i="8"/>
  <c r="C1974" i="8"/>
  <c r="B1974" i="8"/>
  <c r="J1973" i="8"/>
  <c r="I1973" i="8"/>
  <c r="H1973" i="8"/>
  <c r="G1973" i="8"/>
  <c r="F1973" i="8"/>
  <c r="E1973" i="8"/>
  <c r="D1973" i="8"/>
  <c r="C1973" i="8"/>
  <c r="B1973" i="8"/>
  <c r="J1972" i="8"/>
  <c r="I1972" i="8"/>
  <c r="H1972" i="8"/>
  <c r="G1972" i="8"/>
  <c r="F1972" i="8"/>
  <c r="E1972" i="8"/>
  <c r="D1972" i="8"/>
  <c r="C1972" i="8"/>
  <c r="B1972" i="8"/>
  <c r="J1971" i="8"/>
  <c r="I1971" i="8"/>
  <c r="H1971" i="8"/>
  <c r="G1971" i="8"/>
  <c r="F1971" i="8"/>
  <c r="E1971" i="8"/>
  <c r="D1971" i="8"/>
  <c r="C1971" i="8"/>
  <c r="B1971" i="8"/>
  <c r="J1970" i="8"/>
  <c r="I1970" i="8"/>
  <c r="H1970" i="8"/>
  <c r="G1970" i="8"/>
  <c r="F1970" i="8"/>
  <c r="E1970" i="8"/>
  <c r="D1970" i="8"/>
  <c r="C1970" i="8"/>
  <c r="B1970" i="8"/>
  <c r="J1969" i="8"/>
  <c r="I1969" i="8"/>
  <c r="H1969" i="8"/>
  <c r="G1969" i="8"/>
  <c r="F1969" i="8"/>
  <c r="E1969" i="8"/>
  <c r="D1969" i="8"/>
  <c r="C1969" i="8"/>
  <c r="B1969" i="8"/>
  <c r="J1968" i="8"/>
  <c r="I1968" i="8"/>
  <c r="H1968" i="8"/>
  <c r="G1968" i="8"/>
  <c r="F1968" i="8"/>
  <c r="E1968" i="8"/>
  <c r="D1968" i="8"/>
  <c r="C1968" i="8"/>
  <c r="B1968" i="8"/>
  <c r="J1967" i="8"/>
  <c r="I1967" i="8"/>
  <c r="H1967" i="8"/>
  <c r="G1967" i="8"/>
  <c r="F1967" i="8"/>
  <c r="E1967" i="8"/>
  <c r="D1967" i="8"/>
  <c r="C1967" i="8"/>
  <c r="B1967" i="8"/>
  <c r="J1966" i="8"/>
  <c r="I1966" i="8"/>
  <c r="H1966" i="8"/>
  <c r="G1966" i="8"/>
  <c r="F1966" i="8"/>
  <c r="E1966" i="8"/>
  <c r="D1966" i="8"/>
  <c r="C1966" i="8"/>
  <c r="B1966" i="8"/>
  <c r="J1965" i="8"/>
  <c r="I1965" i="8"/>
  <c r="H1965" i="8"/>
  <c r="G1965" i="8"/>
  <c r="F1965" i="8"/>
  <c r="E1965" i="8"/>
  <c r="D1965" i="8"/>
  <c r="C1965" i="8"/>
  <c r="B1965" i="8"/>
  <c r="J1964" i="8"/>
  <c r="I1964" i="8"/>
  <c r="H1964" i="8"/>
  <c r="G1964" i="8"/>
  <c r="F1964" i="8"/>
  <c r="E1964" i="8"/>
  <c r="D1964" i="8"/>
  <c r="C1964" i="8"/>
  <c r="B1964" i="8"/>
  <c r="J1963" i="8"/>
  <c r="I1963" i="8"/>
  <c r="H1963" i="8"/>
  <c r="G1963" i="8"/>
  <c r="F1963" i="8"/>
  <c r="E1963" i="8"/>
  <c r="D1963" i="8"/>
  <c r="C1963" i="8"/>
  <c r="B1963" i="8"/>
  <c r="J1962" i="8"/>
  <c r="I1962" i="8"/>
  <c r="H1962" i="8"/>
  <c r="G1962" i="8"/>
  <c r="F1962" i="8"/>
  <c r="E1962" i="8"/>
  <c r="D1962" i="8"/>
  <c r="C1962" i="8"/>
  <c r="B1962" i="8"/>
  <c r="J1961" i="8"/>
  <c r="I1961" i="8"/>
  <c r="H1961" i="8"/>
  <c r="G1961" i="8"/>
  <c r="F1961" i="8"/>
  <c r="E1961" i="8"/>
  <c r="D1961" i="8"/>
  <c r="C1961" i="8"/>
  <c r="B1961" i="8"/>
  <c r="J1960" i="8"/>
  <c r="I1960" i="8"/>
  <c r="H1960" i="8"/>
  <c r="G1960" i="8"/>
  <c r="F1960" i="8"/>
  <c r="E1960" i="8"/>
  <c r="D1960" i="8"/>
  <c r="C1960" i="8"/>
  <c r="B1960" i="8"/>
  <c r="J1959" i="8"/>
  <c r="I1959" i="8"/>
  <c r="H1959" i="8"/>
  <c r="G1959" i="8"/>
  <c r="F1959" i="8"/>
  <c r="E1959" i="8"/>
  <c r="D1959" i="8"/>
  <c r="C1959" i="8"/>
  <c r="B1959" i="8"/>
  <c r="J1958" i="8"/>
  <c r="I1958" i="8"/>
  <c r="H1958" i="8"/>
  <c r="G1958" i="8"/>
  <c r="F1958" i="8"/>
  <c r="E1958" i="8"/>
  <c r="D1958" i="8"/>
  <c r="C1958" i="8"/>
  <c r="B1958" i="8"/>
  <c r="J1957" i="8"/>
  <c r="I1957" i="8"/>
  <c r="H1957" i="8"/>
  <c r="G1957" i="8"/>
  <c r="F1957" i="8"/>
  <c r="E1957" i="8"/>
  <c r="D1957" i="8"/>
  <c r="C1957" i="8"/>
  <c r="B1957" i="8"/>
  <c r="J1956" i="8"/>
  <c r="I1956" i="8"/>
  <c r="H1956" i="8"/>
  <c r="G1956" i="8"/>
  <c r="F1956" i="8"/>
  <c r="E1956" i="8"/>
  <c r="D1956" i="8"/>
  <c r="C1956" i="8"/>
  <c r="B1956" i="8"/>
  <c r="J1955" i="8"/>
  <c r="I1955" i="8"/>
  <c r="H1955" i="8"/>
  <c r="G1955" i="8"/>
  <c r="F1955" i="8"/>
  <c r="E1955" i="8"/>
  <c r="D1955" i="8"/>
  <c r="C1955" i="8"/>
  <c r="B1955" i="8"/>
  <c r="J1954" i="8"/>
  <c r="I1954" i="8"/>
  <c r="H1954" i="8"/>
  <c r="G1954" i="8"/>
  <c r="F1954" i="8"/>
  <c r="E1954" i="8"/>
  <c r="D1954" i="8"/>
  <c r="C1954" i="8"/>
  <c r="B1954" i="8"/>
  <c r="J1953" i="8"/>
  <c r="I1953" i="8"/>
  <c r="H1953" i="8"/>
  <c r="G1953" i="8"/>
  <c r="F1953" i="8"/>
  <c r="E1953" i="8"/>
  <c r="D1953" i="8"/>
  <c r="C1953" i="8"/>
  <c r="B1953" i="8"/>
  <c r="J1952" i="8"/>
  <c r="I1952" i="8"/>
  <c r="H1952" i="8"/>
  <c r="G1952" i="8"/>
  <c r="F1952" i="8"/>
  <c r="E1952" i="8"/>
  <c r="D1952" i="8"/>
  <c r="C1952" i="8"/>
  <c r="B1952" i="8"/>
  <c r="J1951" i="8"/>
  <c r="I1951" i="8"/>
  <c r="H1951" i="8"/>
  <c r="G1951" i="8"/>
  <c r="F1951" i="8"/>
  <c r="E1951" i="8"/>
  <c r="D1951" i="8"/>
  <c r="C1951" i="8"/>
  <c r="B1951" i="8"/>
  <c r="J1950" i="8"/>
  <c r="I1950" i="8"/>
  <c r="H1950" i="8"/>
  <c r="G1950" i="8"/>
  <c r="F1950" i="8"/>
  <c r="E1950" i="8"/>
  <c r="D1950" i="8"/>
  <c r="C1950" i="8"/>
  <c r="B1950" i="8"/>
  <c r="J1949" i="8"/>
  <c r="I1949" i="8"/>
  <c r="H1949" i="8"/>
  <c r="G1949" i="8"/>
  <c r="F1949" i="8"/>
  <c r="E1949" i="8"/>
  <c r="D1949" i="8"/>
  <c r="C1949" i="8"/>
  <c r="B1949" i="8"/>
  <c r="J1948" i="8"/>
  <c r="I1948" i="8"/>
  <c r="H1948" i="8"/>
  <c r="G1948" i="8"/>
  <c r="F1948" i="8"/>
  <c r="E1948" i="8"/>
  <c r="D1948" i="8"/>
  <c r="C1948" i="8"/>
  <c r="B1948" i="8"/>
  <c r="J1947" i="8"/>
  <c r="I1947" i="8"/>
  <c r="H1947" i="8"/>
  <c r="G1947" i="8"/>
  <c r="F1947" i="8"/>
  <c r="E1947" i="8"/>
  <c r="D1947" i="8"/>
  <c r="C1947" i="8"/>
  <c r="B1947" i="8"/>
  <c r="J1946" i="8"/>
  <c r="I1946" i="8"/>
  <c r="H1946" i="8"/>
  <c r="G1946" i="8"/>
  <c r="F1946" i="8"/>
  <c r="E1946" i="8"/>
  <c r="D1946" i="8"/>
  <c r="C1946" i="8"/>
  <c r="B1946" i="8"/>
  <c r="J1945" i="8"/>
  <c r="I1945" i="8"/>
  <c r="H1945" i="8"/>
  <c r="G1945" i="8"/>
  <c r="F1945" i="8"/>
  <c r="E1945" i="8"/>
  <c r="D1945" i="8"/>
  <c r="C1945" i="8"/>
  <c r="B1945" i="8"/>
  <c r="J1944" i="8"/>
  <c r="I1944" i="8"/>
  <c r="H1944" i="8"/>
  <c r="G1944" i="8"/>
  <c r="F1944" i="8"/>
  <c r="E1944" i="8"/>
  <c r="D1944" i="8"/>
  <c r="C1944" i="8"/>
  <c r="B1944" i="8"/>
  <c r="J1943" i="8"/>
  <c r="I1943" i="8"/>
  <c r="H1943" i="8"/>
  <c r="G1943" i="8"/>
  <c r="F1943" i="8"/>
  <c r="E1943" i="8"/>
  <c r="D1943" i="8"/>
  <c r="C1943" i="8"/>
  <c r="B1943" i="8"/>
  <c r="J1942" i="8"/>
  <c r="I1942" i="8"/>
  <c r="H1942" i="8"/>
  <c r="G1942" i="8"/>
  <c r="F1942" i="8"/>
  <c r="E1942" i="8"/>
  <c r="D1942" i="8"/>
  <c r="C1942" i="8"/>
  <c r="B1942" i="8"/>
  <c r="J1941" i="8"/>
  <c r="I1941" i="8"/>
  <c r="H1941" i="8"/>
  <c r="G1941" i="8"/>
  <c r="F1941" i="8"/>
  <c r="E1941" i="8"/>
  <c r="D1941" i="8"/>
  <c r="C1941" i="8"/>
  <c r="B1941" i="8"/>
  <c r="J1940" i="8"/>
  <c r="I1940" i="8"/>
  <c r="H1940" i="8"/>
  <c r="G1940" i="8"/>
  <c r="F1940" i="8"/>
  <c r="E1940" i="8"/>
  <c r="D1940" i="8"/>
  <c r="C1940" i="8"/>
  <c r="B1940" i="8"/>
  <c r="J1939" i="8"/>
  <c r="I1939" i="8"/>
  <c r="H1939" i="8"/>
  <c r="G1939" i="8"/>
  <c r="F1939" i="8"/>
  <c r="E1939" i="8"/>
  <c r="D1939" i="8"/>
  <c r="C1939" i="8"/>
  <c r="B1939" i="8"/>
  <c r="J1938" i="8"/>
  <c r="I1938" i="8"/>
  <c r="H1938" i="8"/>
  <c r="G1938" i="8"/>
  <c r="F1938" i="8"/>
  <c r="E1938" i="8"/>
  <c r="D1938" i="8"/>
  <c r="C1938" i="8"/>
  <c r="B1938" i="8"/>
  <c r="J1937" i="8"/>
  <c r="I1937" i="8"/>
  <c r="H1937" i="8"/>
  <c r="G1937" i="8"/>
  <c r="F1937" i="8"/>
  <c r="E1937" i="8"/>
  <c r="D1937" i="8"/>
  <c r="C1937" i="8"/>
  <c r="B1937" i="8"/>
  <c r="J1936" i="8"/>
  <c r="I1936" i="8"/>
  <c r="H1936" i="8"/>
  <c r="G1936" i="8"/>
  <c r="F1936" i="8"/>
  <c r="E1936" i="8"/>
  <c r="D1936" i="8"/>
  <c r="C1936" i="8"/>
  <c r="B1936" i="8"/>
  <c r="J1935" i="8"/>
  <c r="I1935" i="8"/>
  <c r="H1935" i="8"/>
  <c r="G1935" i="8"/>
  <c r="F1935" i="8"/>
  <c r="E1935" i="8"/>
  <c r="D1935" i="8"/>
  <c r="C1935" i="8"/>
  <c r="B1935" i="8"/>
  <c r="J1934" i="8"/>
  <c r="I1934" i="8"/>
  <c r="H1934" i="8"/>
  <c r="G1934" i="8"/>
  <c r="F1934" i="8"/>
  <c r="E1934" i="8"/>
  <c r="D1934" i="8"/>
  <c r="C1934" i="8"/>
  <c r="B1934" i="8"/>
  <c r="J1933" i="8"/>
  <c r="I1933" i="8"/>
  <c r="H1933" i="8"/>
  <c r="G1933" i="8"/>
  <c r="F1933" i="8"/>
  <c r="E1933" i="8"/>
  <c r="D1933" i="8"/>
  <c r="C1933" i="8"/>
  <c r="B1933" i="8"/>
  <c r="BX2959" i="8" l="1"/>
  <c r="BX2960" i="8"/>
  <c r="BX2961" i="8"/>
  <c r="BX2962" i="8"/>
  <c r="BX2957" i="8"/>
  <c r="BX2958" i="8"/>
  <c r="BX2956" i="8"/>
  <c r="BX2955" i="8"/>
  <c r="BX2954" i="8"/>
  <c r="BX2953" i="8"/>
  <c r="BX2952" i="8"/>
  <c r="BX2951" i="8"/>
  <c r="BX2950" i="8"/>
  <c r="AO2933" i="8"/>
  <c r="BX2946" i="8"/>
  <c r="BX2947" i="8"/>
  <c r="BX2949" i="8"/>
  <c r="BX2948" i="8"/>
  <c r="BX2945" i="8"/>
  <c r="BX2376" i="8"/>
  <c r="BX2384" i="8"/>
  <c r="BX2392" i="8"/>
  <c r="BX2400" i="8"/>
  <c r="BX2408" i="8"/>
  <c r="BX2416" i="8"/>
  <c r="BX2424" i="8"/>
  <c r="BX2432" i="8"/>
  <c r="BX2440" i="8"/>
  <c r="BX2448" i="8"/>
  <c r="BX2456" i="8"/>
  <c r="BX2464" i="8"/>
  <c r="BX2472" i="8"/>
  <c r="BX2480" i="8"/>
  <c r="BX2488" i="8"/>
  <c r="BX2496" i="8"/>
  <c r="BX2504" i="8"/>
  <c r="BX2512" i="8"/>
  <c r="BX2520" i="8"/>
  <c r="BX2521" i="8"/>
  <c r="BX2522" i="8"/>
  <c r="BX2523" i="8"/>
  <c r="BX2524" i="8"/>
  <c r="BX2525" i="8"/>
  <c r="BX2526" i="8"/>
  <c r="BX2527" i="8"/>
  <c r="BX2528" i="8"/>
  <c r="BX2529" i="8"/>
  <c r="BX2530" i="8"/>
  <c r="BX2531" i="8"/>
  <c r="BX2532" i="8"/>
  <c r="BX2533" i="8"/>
  <c r="BX2534" i="8"/>
  <c r="BX2535" i="8"/>
  <c r="BX2536" i="8"/>
  <c r="BX2537" i="8"/>
  <c r="BX2538" i="8"/>
  <c r="BX2539" i="8"/>
  <c r="BX2540" i="8"/>
  <c r="BX2541" i="8"/>
  <c r="BX2542" i="8"/>
  <c r="BX2543" i="8"/>
  <c r="BX2544" i="8"/>
  <c r="BX2545" i="8"/>
  <c r="BX2546" i="8"/>
  <c r="BX2547" i="8"/>
  <c r="BX2548" i="8"/>
  <c r="BX2549" i="8"/>
  <c r="BX2550" i="8"/>
  <c r="BX2551" i="8"/>
  <c r="BX2552" i="8"/>
  <c r="BX2553" i="8"/>
  <c r="BX2554" i="8"/>
  <c r="BX2555" i="8"/>
  <c r="BX2556" i="8"/>
  <c r="BX2557" i="8"/>
  <c r="BX2558" i="8"/>
  <c r="BX2559" i="8"/>
  <c r="BX2560" i="8"/>
  <c r="BX2561" i="8"/>
  <c r="BX2562" i="8"/>
  <c r="BX2563" i="8"/>
  <c r="BX2564" i="8"/>
  <c r="BX2565" i="8"/>
  <c r="BX2566" i="8"/>
  <c r="BX2567" i="8"/>
  <c r="BX2568" i="8"/>
  <c r="BX2569" i="8"/>
  <c r="BX2944" i="8"/>
  <c r="BX2570" i="8"/>
  <c r="BX2571" i="8"/>
  <c r="BX2572" i="8"/>
  <c r="BX2573" i="8"/>
  <c r="BX2574" i="8"/>
  <c r="BX2575" i="8"/>
  <c r="BX2576" i="8"/>
  <c r="BX2577" i="8"/>
  <c r="BX2578" i="8"/>
  <c r="BX2579" i="8"/>
  <c r="BX2580" i="8"/>
  <c r="BX2581" i="8"/>
  <c r="BX2582" i="8"/>
  <c r="BX2583" i="8"/>
  <c r="BX2584" i="8"/>
  <c r="BX2585" i="8"/>
  <c r="BX2586" i="8"/>
  <c r="BX2587" i="8"/>
  <c r="BX2588" i="8"/>
  <c r="BX2589" i="8"/>
  <c r="BX2590" i="8"/>
  <c r="BX2591" i="8"/>
  <c r="BX2592" i="8"/>
  <c r="BX2593" i="8"/>
  <c r="BX2594" i="8"/>
  <c r="BX2595" i="8"/>
  <c r="BX2596" i="8"/>
  <c r="BX2597" i="8"/>
  <c r="BX2598" i="8"/>
  <c r="BX2599" i="8"/>
  <c r="BX2600" i="8"/>
  <c r="BX2601" i="8"/>
  <c r="BX2602" i="8"/>
  <c r="BX2603" i="8"/>
  <c r="BX2604" i="8"/>
  <c r="BX2605" i="8"/>
  <c r="BX2606" i="8"/>
  <c r="BX2607" i="8"/>
  <c r="BX2608" i="8"/>
  <c r="BX2609" i="8"/>
  <c r="BX2610" i="8"/>
  <c r="BX2611" i="8"/>
  <c r="BX2612" i="8"/>
  <c r="BX2613" i="8"/>
  <c r="BX2614" i="8"/>
  <c r="BX2615" i="8"/>
  <c r="BX2616" i="8"/>
  <c r="BX2617" i="8"/>
  <c r="BX2618" i="8"/>
  <c r="BX2619" i="8"/>
  <c r="BX2620" i="8"/>
  <c r="BX2621" i="8"/>
  <c r="BX2622" i="8"/>
  <c r="BX2623" i="8"/>
  <c r="BX2624" i="8"/>
  <c r="BX2625" i="8"/>
  <c r="BX2626" i="8"/>
  <c r="BX2627" i="8"/>
  <c r="BX2628" i="8"/>
  <c r="BX2629" i="8"/>
  <c r="BX2630" i="8"/>
  <c r="BX2631" i="8"/>
  <c r="BX2632" i="8"/>
  <c r="BX2633" i="8"/>
  <c r="BX2634" i="8"/>
  <c r="BX2635" i="8"/>
  <c r="BX2636" i="8"/>
  <c r="BX2637" i="8"/>
  <c r="BX2638" i="8"/>
  <c r="BX2639" i="8"/>
  <c r="BX2640" i="8"/>
  <c r="BX2641" i="8"/>
  <c r="BX2642" i="8"/>
  <c r="BX2643" i="8"/>
  <c r="BX2644" i="8"/>
  <c r="BX2645" i="8"/>
  <c r="BX2646" i="8"/>
  <c r="BX2647" i="8"/>
  <c r="BX2648" i="8"/>
  <c r="BX2649" i="8"/>
  <c r="BX2650" i="8"/>
  <c r="BX2651" i="8"/>
  <c r="BX2652" i="8"/>
  <c r="BX2653" i="8"/>
  <c r="BX2654" i="8"/>
  <c r="BX2655" i="8"/>
  <c r="BX2656" i="8"/>
  <c r="BX2657" i="8"/>
  <c r="BX2658" i="8"/>
  <c r="BX2659" i="8"/>
  <c r="BX2660" i="8"/>
  <c r="BX2661" i="8"/>
  <c r="BX2662" i="8"/>
  <c r="BX2663" i="8"/>
  <c r="BX2664" i="8"/>
  <c r="BX2665" i="8"/>
  <c r="BX2666" i="8"/>
  <c r="BX2667" i="8"/>
  <c r="BX2668" i="8"/>
  <c r="BX2669" i="8"/>
  <c r="BX2670" i="8"/>
  <c r="BX2671" i="8"/>
  <c r="BX2672" i="8"/>
  <c r="BX2673" i="8"/>
  <c r="BX2674" i="8"/>
  <c r="BX2675" i="8"/>
  <c r="BX2676" i="8"/>
  <c r="BX2677" i="8"/>
  <c r="BX2678" i="8"/>
  <c r="BX2679" i="8"/>
  <c r="BX2680" i="8"/>
  <c r="BX2681" i="8"/>
  <c r="BX2682" i="8"/>
  <c r="BX2683" i="8"/>
  <c r="BX2684" i="8"/>
  <c r="BX2378" i="8"/>
  <c r="BX2386" i="8"/>
  <c r="BX2394" i="8"/>
  <c r="BX2402" i="8"/>
  <c r="BX2410" i="8"/>
  <c r="BX2418" i="8"/>
  <c r="BX2426" i="8"/>
  <c r="BX2434" i="8"/>
  <c r="BX2442" i="8"/>
  <c r="BX2450" i="8"/>
  <c r="BX2458" i="8"/>
  <c r="BX2466" i="8"/>
  <c r="BX2474" i="8"/>
  <c r="BX2482" i="8"/>
  <c r="BX2490" i="8"/>
  <c r="BX2498" i="8"/>
  <c r="BX2685" i="8"/>
  <c r="BX2686" i="8"/>
  <c r="BX2687" i="8"/>
  <c r="BX2688" i="8"/>
  <c r="BX2689" i="8"/>
  <c r="BX2690" i="8"/>
  <c r="BX2691" i="8"/>
  <c r="BX2692" i="8"/>
  <c r="BX2693" i="8"/>
  <c r="BX2694" i="8"/>
  <c r="BX2695" i="8"/>
  <c r="BX2696" i="8"/>
  <c r="BX2697" i="8"/>
  <c r="BX2698" i="8"/>
  <c r="BX2699" i="8"/>
  <c r="BX2700" i="8"/>
  <c r="BX2701" i="8"/>
  <c r="BX2702" i="8"/>
  <c r="BX2703" i="8"/>
  <c r="BX2704" i="8"/>
  <c r="BX2705" i="8"/>
  <c r="BX2706" i="8"/>
  <c r="BX2707" i="8"/>
  <c r="BX2708" i="8"/>
  <c r="BX2709" i="8"/>
  <c r="BX2710" i="8"/>
  <c r="BX2711" i="8"/>
  <c r="BX2712" i="8"/>
  <c r="BX2713" i="8"/>
  <c r="BX2714" i="8"/>
  <c r="BX2715" i="8"/>
  <c r="BX2716" i="8"/>
  <c r="BX2717" i="8"/>
  <c r="BX2718" i="8"/>
  <c r="BX2719" i="8"/>
  <c r="BX2720" i="8"/>
  <c r="BX2721" i="8"/>
  <c r="BX2722" i="8"/>
  <c r="BX2723" i="8"/>
  <c r="BX2724" i="8"/>
  <c r="BX2725" i="8"/>
  <c r="BX2726" i="8"/>
  <c r="BX2727" i="8"/>
  <c r="BX2728" i="8"/>
  <c r="BX2729" i="8"/>
  <c r="BX2730" i="8"/>
  <c r="BX2731" i="8"/>
  <c r="BX2732" i="8"/>
  <c r="BX2733" i="8"/>
  <c r="BX2734" i="8"/>
  <c r="BX2735" i="8"/>
  <c r="BX2736" i="8"/>
  <c r="BX2737" i="8"/>
  <c r="BX2738" i="8"/>
  <c r="BX2739" i="8"/>
  <c r="BX2740" i="8"/>
  <c r="BX2741" i="8"/>
  <c r="BX2742" i="8"/>
  <c r="BX2743" i="8"/>
  <c r="BX2744" i="8"/>
  <c r="BX2745" i="8"/>
  <c r="BX2746" i="8"/>
  <c r="BX2747" i="8"/>
  <c r="BX2748" i="8"/>
  <c r="BX2749" i="8"/>
  <c r="BX2750" i="8"/>
  <c r="BX2751" i="8"/>
  <c r="BX2752" i="8"/>
  <c r="BX2753" i="8"/>
  <c r="BX2754" i="8"/>
  <c r="BX2755" i="8"/>
  <c r="BX2756" i="8"/>
  <c r="BX2757" i="8"/>
  <c r="BX2758" i="8"/>
  <c r="BX2759" i="8"/>
  <c r="BX2760" i="8"/>
  <c r="BX2761" i="8"/>
  <c r="BX2762" i="8"/>
  <c r="BX2763" i="8"/>
  <c r="BX2764" i="8"/>
  <c r="BX2765" i="8"/>
  <c r="BX2766" i="8"/>
  <c r="BX2767" i="8"/>
  <c r="BX2768" i="8"/>
  <c r="BX2943" i="8"/>
  <c r="BX2506" i="8"/>
  <c r="BX2942" i="8"/>
  <c r="BX2769" i="8"/>
  <c r="BX2770" i="8"/>
  <c r="BX2771" i="8"/>
  <c r="BX2772" i="8"/>
  <c r="BX2773" i="8"/>
  <c r="BX2774" i="8"/>
  <c r="BX2775" i="8"/>
  <c r="BX2776" i="8"/>
  <c r="BX2777" i="8"/>
  <c r="BX2778" i="8"/>
  <c r="BX2779" i="8"/>
  <c r="BX2780" i="8"/>
  <c r="BX2781" i="8"/>
  <c r="BX2782" i="8"/>
  <c r="BX2783" i="8"/>
  <c r="BX2784" i="8"/>
  <c r="BX2785" i="8"/>
  <c r="BX2786" i="8"/>
  <c r="BX2787" i="8"/>
  <c r="BX2788" i="8"/>
  <c r="BX2789" i="8"/>
  <c r="BX2790" i="8"/>
  <c r="BX2791" i="8"/>
  <c r="BX2792" i="8"/>
  <c r="BX2793" i="8"/>
  <c r="BX2794" i="8"/>
  <c r="BX2795" i="8"/>
  <c r="BX2796" i="8"/>
  <c r="BX2797" i="8"/>
  <c r="BX2798" i="8"/>
  <c r="BX2799" i="8"/>
  <c r="BX2800" i="8"/>
  <c r="BX2801" i="8"/>
  <c r="BX2802" i="8"/>
  <c r="BX2803" i="8"/>
  <c r="BX2804" i="8"/>
  <c r="BX2805" i="8"/>
  <c r="BX2806" i="8"/>
  <c r="BX2807" i="8"/>
  <c r="BX2808" i="8"/>
  <c r="BX2809" i="8"/>
  <c r="BX2810" i="8"/>
  <c r="BX2811" i="8"/>
  <c r="BX2812" i="8"/>
  <c r="BX2813" i="8"/>
  <c r="BX2814" i="8"/>
  <c r="BX2815" i="8"/>
  <c r="BX2816" i="8"/>
  <c r="BX2817" i="8"/>
  <c r="BX2818" i="8"/>
  <c r="BX2819" i="8"/>
  <c r="BX2820" i="8"/>
  <c r="BX2821" i="8"/>
  <c r="BX2822" i="8"/>
  <c r="BX2823" i="8"/>
  <c r="BX2824" i="8"/>
  <c r="BX2825" i="8"/>
  <c r="BX2826" i="8"/>
  <c r="BX2827" i="8"/>
  <c r="BX2828" i="8"/>
  <c r="BX2829" i="8"/>
  <c r="BX2830" i="8"/>
  <c r="BX2831" i="8"/>
  <c r="BX2832" i="8"/>
  <c r="BX2833" i="8"/>
  <c r="BX2834" i="8"/>
  <c r="BX2835" i="8"/>
  <c r="BX2836" i="8"/>
  <c r="BX2837" i="8"/>
  <c r="BX2838" i="8"/>
  <c r="BX2839" i="8"/>
  <c r="BX2840" i="8"/>
  <c r="BX2841" i="8"/>
  <c r="BX2842" i="8"/>
  <c r="BX2843" i="8"/>
  <c r="BX2844" i="8"/>
  <c r="BX2845" i="8"/>
  <c r="BX2846" i="8"/>
  <c r="BX2847" i="8"/>
  <c r="BX2848" i="8"/>
  <c r="BX2849" i="8"/>
  <c r="BX2850" i="8"/>
  <c r="BX2851" i="8"/>
  <c r="BX2852" i="8"/>
  <c r="BX2853" i="8"/>
  <c r="BX2854" i="8"/>
  <c r="BX2855" i="8"/>
  <c r="BX2856" i="8"/>
  <c r="BX2857" i="8"/>
  <c r="BX2858" i="8"/>
  <c r="BX2859" i="8"/>
  <c r="BX2860" i="8"/>
  <c r="BX2861" i="8"/>
  <c r="BX2862" i="8"/>
  <c r="BX2863" i="8"/>
  <c r="BX2864" i="8"/>
  <c r="BX2865" i="8"/>
  <c r="BX2866" i="8"/>
  <c r="BX2867" i="8"/>
  <c r="BX2868" i="8"/>
  <c r="BX2869" i="8"/>
  <c r="BX2870" i="8"/>
  <c r="BX2871" i="8"/>
  <c r="BX2872" i="8"/>
  <c r="BX2873" i="8"/>
  <c r="BX2874" i="8"/>
  <c r="BX2875" i="8"/>
  <c r="BX2876" i="8"/>
  <c r="BX2877" i="8"/>
  <c r="BX2878" i="8"/>
  <c r="BX2879" i="8"/>
  <c r="BX2880" i="8"/>
  <c r="BX2881" i="8"/>
  <c r="BX2882" i="8"/>
  <c r="BX2883" i="8"/>
  <c r="BX2884" i="8"/>
  <c r="BX2885" i="8"/>
  <c r="BX2886" i="8"/>
  <c r="BX2887" i="8"/>
  <c r="BX2888" i="8"/>
  <c r="BX2889" i="8"/>
  <c r="BX2890" i="8"/>
  <c r="BX2891" i="8"/>
  <c r="BX2892" i="8"/>
  <c r="BX2893" i="8"/>
  <c r="BX2894" i="8"/>
  <c r="BX2895" i="8"/>
  <c r="BX2896" i="8"/>
  <c r="BX2897" i="8"/>
  <c r="BX2898" i="8"/>
  <c r="BX2899" i="8"/>
  <c r="BX2900" i="8"/>
  <c r="BX2901" i="8"/>
  <c r="BX2902" i="8"/>
  <c r="BX2903" i="8"/>
  <c r="BX2904" i="8"/>
  <c r="BX2905" i="8"/>
  <c r="BX2906" i="8"/>
  <c r="BX2907" i="8"/>
  <c r="BX2908" i="8"/>
  <c r="BX2909" i="8"/>
  <c r="BX2910" i="8"/>
  <c r="BX2911" i="8"/>
  <c r="BX2912" i="8"/>
  <c r="BX2913" i="8"/>
  <c r="BX2914" i="8"/>
  <c r="BX2915" i="8"/>
  <c r="BX2916" i="8"/>
  <c r="BX2917" i="8"/>
  <c r="BX2918" i="8"/>
  <c r="BX2919" i="8"/>
  <c r="BX2920" i="8"/>
  <c r="BX2921" i="8"/>
  <c r="BX2922" i="8"/>
  <c r="BX2923" i="8"/>
  <c r="BX2924" i="8"/>
  <c r="BX2925" i="8"/>
  <c r="BX2926" i="8"/>
  <c r="BX2927" i="8"/>
  <c r="BX2928" i="8"/>
  <c r="BX2929" i="8"/>
  <c r="BX2930" i="8"/>
  <c r="BX2931" i="8"/>
  <c r="BX2932" i="8"/>
  <c r="BX2933" i="8"/>
  <c r="BX2934" i="8"/>
  <c r="BX2935" i="8"/>
  <c r="BX2936" i="8"/>
  <c r="BX2937" i="8"/>
  <c r="BX2938" i="8"/>
  <c r="BX2939" i="8"/>
  <c r="BX2941" i="8"/>
  <c r="BX2377" i="8"/>
  <c r="BX2385" i="8"/>
  <c r="BX2393" i="8"/>
  <c r="BX2401" i="8"/>
  <c r="BX2409" i="8"/>
  <c r="BX2417" i="8"/>
  <c r="BX2425" i="8"/>
  <c r="BX2433" i="8"/>
  <c r="BX2441" i="8"/>
  <c r="BX2449" i="8"/>
  <c r="BX2457" i="8"/>
  <c r="BX2465" i="8"/>
  <c r="BX2473" i="8"/>
  <c r="BX2481" i="8"/>
  <c r="BX2489" i="8"/>
  <c r="BX2497" i="8"/>
  <c r="BX2505" i="8"/>
  <c r="BX2513" i="8"/>
  <c r="BX2514" i="8"/>
  <c r="BX2379" i="8"/>
  <c r="BX2387" i="8"/>
  <c r="BX2395" i="8"/>
  <c r="BX2403" i="8"/>
  <c r="BX2411" i="8"/>
  <c r="BX2419" i="8"/>
  <c r="BX2427" i="8"/>
  <c r="BX2435" i="8"/>
  <c r="BX2443" i="8"/>
  <c r="BX2451" i="8"/>
  <c r="BX2459" i="8"/>
  <c r="BX2467" i="8"/>
  <c r="BX2475" i="8"/>
  <c r="BX2483" i="8"/>
  <c r="BX2491" i="8"/>
  <c r="BX2499" i="8"/>
  <c r="BX2507" i="8"/>
  <c r="BX2515" i="8"/>
  <c r="BX2380" i="8"/>
  <c r="BX2388" i="8"/>
  <c r="BX2396" i="8"/>
  <c r="BX2404" i="8"/>
  <c r="BX2412" i="8"/>
  <c r="BX2420" i="8"/>
  <c r="BX2428" i="8"/>
  <c r="BX2436" i="8"/>
  <c r="BX2444" i="8"/>
  <c r="BX2452" i="8"/>
  <c r="BX2460" i="8"/>
  <c r="BX2468" i="8"/>
  <c r="BX2476" i="8"/>
  <c r="BX2484" i="8"/>
  <c r="BX2492" i="8"/>
  <c r="BX2500" i="8"/>
  <c r="BX2508" i="8"/>
  <c r="BX2516" i="8"/>
  <c r="BX2381" i="8"/>
  <c r="BX2389" i="8"/>
  <c r="BX2397" i="8"/>
  <c r="BX2405" i="8"/>
  <c r="BX2413" i="8"/>
  <c r="BX2421" i="8"/>
  <c r="BX2429" i="8"/>
  <c r="BX2437" i="8"/>
  <c r="BX2445" i="8"/>
  <c r="BX2453" i="8"/>
  <c r="BX2461" i="8"/>
  <c r="BX2469" i="8"/>
  <c r="BX2477" i="8"/>
  <c r="BX2485" i="8"/>
  <c r="BX2493" i="8"/>
  <c r="BX2501" i="8"/>
  <c r="BX2509" i="8"/>
  <c r="BX2517" i="8"/>
  <c r="BX2374" i="8"/>
  <c r="BX2382" i="8"/>
  <c r="BX2390" i="8"/>
  <c r="BX2398" i="8"/>
  <c r="BX2406" i="8"/>
  <c r="BX2414" i="8"/>
  <c r="BX2422" i="8"/>
  <c r="BX2430" i="8"/>
  <c r="BX2438" i="8"/>
  <c r="BX2446" i="8"/>
  <c r="BX2454" i="8"/>
  <c r="BX2462" i="8"/>
  <c r="BX2470" i="8"/>
  <c r="BX2478" i="8"/>
  <c r="BX2486" i="8"/>
  <c r="BX2494" i="8"/>
  <c r="BX2502" i="8"/>
  <c r="BX2510" i="8"/>
  <c r="BX2518" i="8"/>
  <c r="BX2375" i="8"/>
  <c r="BX2383" i="8"/>
  <c r="BX2391" i="8"/>
  <c r="BX2399" i="8"/>
  <c r="BX2407" i="8"/>
  <c r="BX2415" i="8"/>
  <c r="BX2423" i="8"/>
  <c r="BX2431" i="8"/>
  <c r="BX2439" i="8"/>
  <c r="BX2447" i="8"/>
  <c r="BX2455" i="8"/>
  <c r="BX2463" i="8"/>
  <c r="BX2471" i="8"/>
  <c r="BX2479" i="8"/>
  <c r="BX2487" i="8"/>
  <c r="BX2495" i="8"/>
  <c r="BX2503" i="8"/>
  <c r="BX2511" i="8"/>
  <c r="BX2519" i="8"/>
  <c r="BX2940" i="8"/>
  <c r="AP1992" i="8"/>
  <c r="AW1968" i="8"/>
  <c r="AX1977" i="8"/>
  <c r="AU1985" i="8"/>
  <c r="AY1993" i="8"/>
  <c r="AN2001" i="8"/>
  <c r="AV2009" i="8"/>
  <c r="AN2017" i="8"/>
  <c r="AW1976" i="8"/>
  <c r="AW1952" i="8"/>
  <c r="AW1984" i="8"/>
  <c r="AW1960" i="8"/>
  <c r="BA2000" i="8"/>
  <c r="AP2008" i="8"/>
  <c r="AX2016" i="8"/>
  <c r="AX1935" i="8"/>
  <c r="AX1943" i="8"/>
  <c r="AX1951" i="8"/>
  <c r="AX1959" i="8"/>
  <c r="BR2377" i="8"/>
  <c r="BT2377" i="8"/>
  <c r="BU2377" i="8"/>
  <c r="BV2377" i="8"/>
  <c r="BO2377" i="8"/>
  <c r="BW2377" i="8"/>
  <c r="BP2377" i="8"/>
  <c r="BQ2377" i="8"/>
  <c r="BS2377" i="8"/>
  <c r="BR2385" i="8"/>
  <c r="BT2385" i="8"/>
  <c r="BU2385" i="8"/>
  <c r="BV2385" i="8"/>
  <c r="BO2385" i="8"/>
  <c r="BW2385" i="8"/>
  <c r="BP2385" i="8"/>
  <c r="BQ2385" i="8"/>
  <c r="BS2385" i="8"/>
  <c r="BR2393" i="8"/>
  <c r="BT2393" i="8"/>
  <c r="BU2393" i="8"/>
  <c r="BV2393" i="8"/>
  <c r="BO2393" i="8"/>
  <c r="BW2393" i="8"/>
  <c r="BP2393" i="8"/>
  <c r="BQ2393" i="8"/>
  <c r="BS2393" i="8"/>
  <c r="BR2401" i="8"/>
  <c r="BT2401" i="8"/>
  <c r="BU2401" i="8"/>
  <c r="BV2401" i="8"/>
  <c r="BO2401" i="8"/>
  <c r="BW2401" i="8"/>
  <c r="BP2401" i="8"/>
  <c r="BQ2401" i="8"/>
  <c r="BS2401" i="8"/>
  <c r="BR2409" i="8"/>
  <c r="BT2409" i="8"/>
  <c r="BU2409" i="8"/>
  <c r="BV2409" i="8"/>
  <c r="BO2409" i="8"/>
  <c r="BW2409" i="8"/>
  <c r="BP2409" i="8"/>
  <c r="BQ2409" i="8"/>
  <c r="BS2409" i="8"/>
  <c r="BR2417" i="8"/>
  <c r="BT2417" i="8"/>
  <c r="BU2417" i="8"/>
  <c r="BV2417" i="8"/>
  <c r="BO2417" i="8"/>
  <c r="BW2417" i="8"/>
  <c r="BP2417" i="8"/>
  <c r="BQ2417" i="8"/>
  <c r="BS2417" i="8"/>
  <c r="BR2425" i="8"/>
  <c r="BT2425" i="8"/>
  <c r="BU2425" i="8"/>
  <c r="BV2425" i="8"/>
  <c r="BO2425" i="8"/>
  <c r="BW2425" i="8"/>
  <c r="BP2425" i="8"/>
  <c r="BQ2425" i="8"/>
  <c r="BS2425" i="8"/>
  <c r="BT2433" i="8"/>
  <c r="BU2433" i="8"/>
  <c r="BV2433" i="8"/>
  <c r="BO2433" i="8"/>
  <c r="BW2433" i="8"/>
  <c r="BR2433" i="8"/>
  <c r="BS2433" i="8"/>
  <c r="BP2433" i="8"/>
  <c r="BQ2433" i="8"/>
  <c r="BT2441" i="8"/>
  <c r="BU2441" i="8"/>
  <c r="BV2441" i="8"/>
  <c r="BO2441" i="8"/>
  <c r="BW2441" i="8"/>
  <c r="BP2441" i="8"/>
  <c r="BQ2441" i="8"/>
  <c r="BR2441" i="8"/>
  <c r="BS2441" i="8"/>
  <c r="BV2449" i="8"/>
  <c r="BO2449" i="8"/>
  <c r="BW2449" i="8"/>
  <c r="BP2449" i="8"/>
  <c r="BQ2449" i="8"/>
  <c r="BR2449" i="8"/>
  <c r="BS2449" i="8"/>
  <c r="BT2449" i="8"/>
  <c r="BU2449" i="8"/>
  <c r="BV2457" i="8"/>
  <c r="BO2457" i="8"/>
  <c r="BW2457" i="8"/>
  <c r="BP2457" i="8"/>
  <c r="BQ2457" i="8"/>
  <c r="BR2457" i="8"/>
  <c r="BS2457" i="8"/>
  <c r="BT2457" i="8"/>
  <c r="BU2457" i="8"/>
  <c r="BV2465" i="8"/>
  <c r="BO2465" i="8"/>
  <c r="BW2465" i="8"/>
  <c r="BP2465" i="8"/>
  <c r="BQ2465" i="8"/>
  <c r="BR2465" i="8"/>
  <c r="BS2465" i="8"/>
  <c r="BT2465" i="8"/>
  <c r="BU2465" i="8"/>
  <c r="BV2473" i="8"/>
  <c r="BO2473" i="8"/>
  <c r="BW2473" i="8"/>
  <c r="BQ2473" i="8"/>
  <c r="BR2473" i="8"/>
  <c r="BS2473" i="8"/>
  <c r="BP2473" i="8"/>
  <c r="BT2473" i="8"/>
  <c r="BU2473" i="8"/>
  <c r="BV2481" i="8"/>
  <c r="BO2481" i="8"/>
  <c r="BW2481" i="8"/>
  <c r="BQ2481" i="8"/>
  <c r="BR2481" i="8"/>
  <c r="BS2481" i="8"/>
  <c r="BP2481" i="8"/>
  <c r="BT2481" i="8"/>
  <c r="BU2481" i="8"/>
  <c r="BV2489" i="8"/>
  <c r="BO2489" i="8"/>
  <c r="BW2489" i="8"/>
  <c r="BR2489" i="8"/>
  <c r="BS2489" i="8"/>
  <c r="BQ2489" i="8"/>
  <c r="BT2489" i="8"/>
  <c r="BU2489" i="8"/>
  <c r="BP2489" i="8"/>
  <c r="BR2497" i="8"/>
  <c r="BS2497" i="8"/>
  <c r="BT2497" i="8"/>
  <c r="BU2497" i="8"/>
  <c r="BV2497" i="8"/>
  <c r="BO2497" i="8"/>
  <c r="BW2497" i="8"/>
  <c r="BP2497" i="8"/>
  <c r="BQ2497" i="8"/>
  <c r="BR2505" i="8"/>
  <c r="BS2505" i="8"/>
  <c r="BT2505" i="8"/>
  <c r="BU2505" i="8"/>
  <c r="BV2505" i="8"/>
  <c r="BO2505" i="8"/>
  <c r="BW2505" i="8"/>
  <c r="BP2505" i="8"/>
  <c r="BQ2505" i="8"/>
  <c r="BR2513" i="8"/>
  <c r="BS2513" i="8"/>
  <c r="BT2513" i="8"/>
  <c r="BU2513" i="8"/>
  <c r="BV2513" i="8"/>
  <c r="BO2513" i="8"/>
  <c r="BW2513" i="8"/>
  <c r="BP2513" i="8"/>
  <c r="BQ2513" i="8"/>
  <c r="BT2378" i="8"/>
  <c r="BV2378" i="8"/>
  <c r="BO2378" i="8"/>
  <c r="BW2378" i="8"/>
  <c r="BP2378" i="8"/>
  <c r="BQ2378" i="8"/>
  <c r="BR2378" i="8"/>
  <c r="BU2378" i="8"/>
  <c r="BS2378" i="8"/>
  <c r="BT2386" i="8"/>
  <c r="BV2386" i="8"/>
  <c r="BO2386" i="8"/>
  <c r="BW2386" i="8"/>
  <c r="BP2386" i="8"/>
  <c r="BQ2386" i="8"/>
  <c r="BR2386" i="8"/>
  <c r="BS2386" i="8"/>
  <c r="BU2386" i="8"/>
  <c r="BT2394" i="8"/>
  <c r="BV2394" i="8"/>
  <c r="BO2394" i="8"/>
  <c r="BW2394" i="8"/>
  <c r="BP2394" i="8"/>
  <c r="BQ2394" i="8"/>
  <c r="BR2394" i="8"/>
  <c r="BU2394" i="8"/>
  <c r="BS2394" i="8"/>
  <c r="BT2402" i="8"/>
  <c r="BV2402" i="8"/>
  <c r="BO2402" i="8"/>
  <c r="BW2402" i="8"/>
  <c r="BP2402" i="8"/>
  <c r="BQ2402" i="8"/>
  <c r="BR2402" i="8"/>
  <c r="BS2402" i="8"/>
  <c r="BU2402" i="8"/>
  <c r="BT2410" i="8"/>
  <c r="BV2410" i="8"/>
  <c r="BO2410" i="8"/>
  <c r="BW2410" i="8"/>
  <c r="BP2410" i="8"/>
  <c r="BQ2410" i="8"/>
  <c r="BR2410" i="8"/>
  <c r="BU2410" i="8"/>
  <c r="BS2410" i="8"/>
  <c r="BT2418" i="8"/>
  <c r="BV2418" i="8"/>
  <c r="BO2418" i="8"/>
  <c r="BW2418" i="8"/>
  <c r="BP2418" i="8"/>
  <c r="BQ2418" i="8"/>
  <c r="BR2418" i="8"/>
  <c r="BS2418" i="8"/>
  <c r="BU2418" i="8"/>
  <c r="BT2426" i="8"/>
  <c r="BV2426" i="8"/>
  <c r="BO2426" i="8"/>
  <c r="BW2426" i="8"/>
  <c r="BP2426" i="8"/>
  <c r="BQ2426" i="8"/>
  <c r="BR2426" i="8"/>
  <c r="BU2426" i="8"/>
  <c r="BS2426" i="8"/>
  <c r="BV2434" i="8"/>
  <c r="BO2434" i="8"/>
  <c r="BW2434" i="8"/>
  <c r="BP2434" i="8"/>
  <c r="BQ2434" i="8"/>
  <c r="BS2434" i="8"/>
  <c r="BT2434" i="8"/>
  <c r="BU2434" i="8"/>
  <c r="BR2434" i="8"/>
  <c r="BV2442" i="8"/>
  <c r="BO2442" i="8"/>
  <c r="BP2442" i="8"/>
  <c r="BQ2442" i="8"/>
  <c r="BR2442" i="8"/>
  <c r="BS2442" i="8"/>
  <c r="BT2442" i="8"/>
  <c r="BU2442" i="8"/>
  <c r="BW2442" i="8"/>
  <c r="BP2450" i="8"/>
  <c r="BQ2450" i="8"/>
  <c r="BR2450" i="8"/>
  <c r="BS2450" i="8"/>
  <c r="BT2450" i="8"/>
  <c r="BU2450" i="8"/>
  <c r="BV2450" i="8"/>
  <c r="BW2450" i="8"/>
  <c r="BO2450" i="8"/>
  <c r="BP2458" i="8"/>
  <c r="BQ2458" i="8"/>
  <c r="BR2458" i="8"/>
  <c r="BS2458" i="8"/>
  <c r="BT2458" i="8"/>
  <c r="BU2458" i="8"/>
  <c r="BO2458" i="8"/>
  <c r="BV2458" i="8"/>
  <c r="BW2458" i="8"/>
  <c r="BP2466" i="8"/>
  <c r="BQ2466" i="8"/>
  <c r="BR2466" i="8"/>
  <c r="BS2466" i="8"/>
  <c r="BT2466" i="8"/>
  <c r="BU2466" i="8"/>
  <c r="BV2466" i="8"/>
  <c r="BW2466" i="8"/>
  <c r="BO2466" i="8"/>
  <c r="BP2474" i="8"/>
  <c r="BQ2474" i="8"/>
  <c r="BS2474" i="8"/>
  <c r="BT2474" i="8"/>
  <c r="BU2474" i="8"/>
  <c r="BO2474" i="8"/>
  <c r="BR2474" i="8"/>
  <c r="BV2474" i="8"/>
  <c r="BW2474" i="8"/>
  <c r="BP2482" i="8"/>
  <c r="BQ2482" i="8"/>
  <c r="BS2482" i="8"/>
  <c r="BT2482" i="8"/>
  <c r="BU2482" i="8"/>
  <c r="BO2482" i="8"/>
  <c r="BR2482" i="8"/>
  <c r="BV2482" i="8"/>
  <c r="BW2482" i="8"/>
  <c r="BP2490" i="8"/>
  <c r="BQ2490" i="8"/>
  <c r="BT2490" i="8"/>
  <c r="BU2490" i="8"/>
  <c r="BO2490" i="8"/>
  <c r="BR2490" i="8"/>
  <c r="BS2490" i="8"/>
  <c r="BV2490" i="8"/>
  <c r="BW2490" i="8"/>
  <c r="BT2498" i="8"/>
  <c r="BU2498" i="8"/>
  <c r="BV2498" i="8"/>
  <c r="BO2498" i="8"/>
  <c r="BW2498" i="8"/>
  <c r="BP2498" i="8"/>
  <c r="BQ2498" i="8"/>
  <c r="BR2498" i="8"/>
  <c r="BS2498" i="8"/>
  <c r="BT2506" i="8"/>
  <c r="BU2506" i="8"/>
  <c r="BV2506" i="8"/>
  <c r="BO2506" i="8"/>
  <c r="BW2506" i="8"/>
  <c r="BP2506" i="8"/>
  <c r="BQ2506" i="8"/>
  <c r="BR2506" i="8"/>
  <c r="BS2506" i="8"/>
  <c r="BT2514" i="8"/>
  <c r="BU2514" i="8"/>
  <c r="BV2514" i="8"/>
  <c r="BO2514" i="8"/>
  <c r="BW2514" i="8"/>
  <c r="BP2514" i="8"/>
  <c r="BQ2514" i="8"/>
  <c r="BR2514" i="8"/>
  <c r="BS2514" i="8"/>
  <c r="BV2379" i="8"/>
  <c r="BP2379" i="8"/>
  <c r="BQ2379" i="8"/>
  <c r="BR2379" i="8"/>
  <c r="BS2379" i="8"/>
  <c r="BT2379" i="8"/>
  <c r="BW2379" i="8"/>
  <c r="BO2379" i="8"/>
  <c r="BU2379" i="8"/>
  <c r="BV2387" i="8"/>
  <c r="BP2387" i="8"/>
  <c r="BQ2387" i="8"/>
  <c r="BR2387" i="8"/>
  <c r="BS2387" i="8"/>
  <c r="BT2387" i="8"/>
  <c r="BO2387" i="8"/>
  <c r="BU2387" i="8"/>
  <c r="BW2387" i="8"/>
  <c r="BV2395" i="8"/>
  <c r="BP2395" i="8"/>
  <c r="BQ2395" i="8"/>
  <c r="BR2395" i="8"/>
  <c r="BS2395" i="8"/>
  <c r="BT2395" i="8"/>
  <c r="BW2395" i="8"/>
  <c r="BO2395" i="8"/>
  <c r="BU2395" i="8"/>
  <c r="BV2403" i="8"/>
  <c r="BP2403" i="8"/>
  <c r="BQ2403" i="8"/>
  <c r="BR2403" i="8"/>
  <c r="BS2403" i="8"/>
  <c r="BT2403" i="8"/>
  <c r="BO2403" i="8"/>
  <c r="BU2403" i="8"/>
  <c r="BW2403" i="8"/>
  <c r="BV2411" i="8"/>
  <c r="BP2411" i="8"/>
  <c r="BQ2411" i="8"/>
  <c r="BR2411" i="8"/>
  <c r="BS2411" i="8"/>
  <c r="BT2411" i="8"/>
  <c r="BW2411" i="8"/>
  <c r="BO2411" i="8"/>
  <c r="BU2411" i="8"/>
  <c r="BV2419" i="8"/>
  <c r="BP2419" i="8"/>
  <c r="BQ2419" i="8"/>
  <c r="BR2419" i="8"/>
  <c r="BS2419" i="8"/>
  <c r="BT2419" i="8"/>
  <c r="BO2419" i="8"/>
  <c r="BU2419" i="8"/>
  <c r="BW2419" i="8"/>
  <c r="BV2427" i="8"/>
  <c r="BP2427" i="8"/>
  <c r="BQ2427" i="8"/>
  <c r="BR2427" i="8"/>
  <c r="BS2427" i="8"/>
  <c r="BT2427" i="8"/>
  <c r="BW2427" i="8"/>
  <c r="BO2427" i="8"/>
  <c r="BU2427" i="8"/>
  <c r="BP2435" i="8"/>
  <c r="BQ2435" i="8"/>
  <c r="BR2435" i="8"/>
  <c r="BS2435" i="8"/>
  <c r="BO2435" i="8"/>
  <c r="BT2435" i="8"/>
  <c r="BU2435" i="8"/>
  <c r="BV2435" i="8"/>
  <c r="BW2435" i="8"/>
  <c r="BR2443" i="8"/>
  <c r="BS2443" i="8"/>
  <c r="BT2443" i="8"/>
  <c r="BU2443" i="8"/>
  <c r="BV2443" i="8"/>
  <c r="BO2443" i="8"/>
  <c r="BW2443" i="8"/>
  <c r="BP2443" i="8"/>
  <c r="BQ2443" i="8"/>
  <c r="BR2451" i="8"/>
  <c r="BS2451" i="8"/>
  <c r="BT2451" i="8"/>
  <c r="BU2451" i="8"/>
  <c r="BV2451" i="8"/>
  <c r="BO2451" i="8"/>
  <c r="BW2451" i="8"/>
  <c r="BP2451" i="8"/>
  <c r="BQ2451" i="8"/>
  <c r="BR2459" i="8"/>
  <c r="BS2459" i="8"/>
  <c r="BT2459" i="8"/>
  <c r="BU2459" i="8"/>
  <c r="BV2459" i="8"/>
  <c r="BO2459" i="8"/>
  <c r="BW2459" i="8"/>
  <c r="BP2459" i="8"/>
  <c r="BQ2459" i="8"/>
  <c r="BR2467" i="8"/>
  <c r="BS2467" i="8"/>
  <c r="BU2467" i="8"/>
  <c r="BV2467" i="8"/>
  <c r="BO2467" i="8"/>
  <c r="BW2467" i="8"/>
  <c r="BQ2467" i="8"/>
  <c r="BT2467" i="8"/>
  <c r="BP2467" i="8"/>
  <c r="BR2475" i="8"/>
  <c r="BS2475" i="8"/>
  <c r="BU2475" i="8"/>
  <c r="BV2475" i="8"/>
  <c r="BO2475" i="8"/>
  <c r="BW2475" i="8"/>
  <c r="BP2475" i="8"/>
  <c r="BQ2475" i="8"/>
  <c r="BT2475" i="8"/>
  <c r="BR2483" i="8"/>
  <c r="BS2483" i="8"/>
  <c r="BU2483" i="8"/>
  <c r="BV2483" i="8"/>
  <c r="BO2483" i="8"/>
  <c r="BW2483" i="8"/>
  <c r="BP2483" i="8"/>
  <c r="BQ2483" i="8"/>
  <c r="BT2483" i="8"/>
  <c r="BR2491" i="8"/>
  <c r="BS2491" i="8"/>
  <c r="BV2491" i="8"/>
  <c r="BO2491" i="8"/>
  <c r="BW2491" i="8"/>
  <c r="BP2491" i="8"/>
  <c r="BQ2491" i="8"/>
  <c r="BT2491" i="8"/>
  <c r="BU2491" i="8"/>
  <c r="BV2499" i="8"/>
  <c r="BO2499" i="8"/>
  <c r="BW2499" i="8"/>
  <c r="BP2499" i="8"/>
  <c r="BQ2499" i="8"/>
  <c r="BR2499" i="8"/>
  <c r="BS2499" i="8"/>
  <c r="BU2499" i="8"/>
  <c r="BT2499" i="8"/>
  <c r="BV2507" i="8"/>
  <c r="BO2507" i="8"/>
  <c r="BW2507" i="8"/>
  <c r="BP2507" i="8"/>
  <c r="BQ2507" i="8"/>
  <c r="BR2507" i="8"/>
  <c r="BS2507" i="8"/>
  <c r="BT2507" i="8"/>
  <c r="BU2507" i="8"/>
  <c r="BV2515" i="8"/>
  <c r="BO2515" i="8"/>
  <c r="BW2515" i="8"/>
  <c r="BP2515" i="8"/>
  <c r="BQ2515" i="8"/>
  <c r="BR2515" i="8"/>
  <c r="BS2515" i="8"/>
  <c r="BT2515" i="8"/>
  <c r="BU2515" i="8"/>
  <c r="BP2380" i="8"/>
  <c r="BR2380" i="8"/>
  <c r="BS2380" i="8"/>
  <c r="BT2380" i="8"/>
  <c r="BU2380" i="8"/>
  <c r="BV2380" i="8"/>
  <c r="BW2380" i="8"/>
  <c r="BO2380" i="8"/>
  <c r="BQ2380" i="8"/>
  <c r="BP2388" i="8"/>
  <c r="BR2388" i="8"/>
  <c r="BS2388" i="8"/>
  <c r="BT2388" i="8"/>
  <c r="BU2388" i="8"/>
  <c r="BV2388" i="8"/>
  <c r="BO2388" i="8"/>
  <c r="BQ2388" i="8"/>
  <c r="BW2388" i="8"/>
  <c r="BP2396" i="8"/>
  <c r="BR2396" i="8"/>
  <c r="BS2396" i="8"/>
  <c r="BT2396" i="8"/>
  <c r="BU2396" i="8"/>
  <c r="BV2396" i="8"/>
  <c r="BW2396" i="8"/>
  <c r="BO2396" i="8"/>
  <c r="BQ2396" i="8"/>
  <c r="BP2404" i="8"/>
  <c r="BR2404" i="8"/>
  <c r="BS2404" i="8"/>
  <c r="BT2404" i="8"/>
  <c r="BU2404" i="8"/>
  <c r="BV2404" i="8"/>
  <c r="BO2404" i="8"/>
  <c r="BQ2404" i="8"/>
  <c r="BW2404" i="8"/>
  <c r="BP2412" i="8"/>
  <c r="BR2412" i="8"/>
  <c r="BS2412" i="8"/>
  <c r="BT2412" i="8"/>
  <c r="BU2412" i="8"/>
  <c r="BV2412" i="8"/>
  <c r="BW2412" i="8"/>
  <c r="BO2412" i="8"/>
  <c r="BQ2412" i="8"/>
  <c r="BP2420" i="8"/>
  <c r="BR2420" i="8"/>
  <c r="BS2420" i="8"/>
  <c r="BT2420" i="8"/>
  <c r="BU2420" i="8"/>
  <c r="BV2420" i="8"/>
  <c r="BO2420" i="8"/>
  <c r="BQ2420" i="8"/>
  <c r="BW2420" i="8"/>
  <c r="BP2428" i="8"/>
  <c r="BR2428" i="8"/>
  <c r="BS2428" i="8"/>
  <c r="BT2428" i="8"/>
  <c r="BU2428" i="8"/>
  <c r="BV2428" i="8"/>
  <c r="BW2428" i="8"/>
  <c r="BO2428" i="8"/>
  <c r="BQ2428" i="8"/>
  <c r="BR2436" i="8"/>
  <c r="BS2436" i="8"/>
  <c r="BT2436" i="8"/>
  <c r="BU2436" i="8"/>
  <c r="BO2436" i="8"/>
  <c r="BP2436" i="8"/>
  <c r="BQ2436" i="8"/>
  <c r="BV2436" i="8"/>
  <c r="BW2436" i="8"/>
  <c r="BT2444" i="8"/>
  <c r="BU2444" i="8"/>
  <c r="BV2444" i="8"/>
  <c r="BO2444" i="8"/>
  <c r="BW2444" i="8"/>
  <c r="BP2444" i="8"/>
  <c r="BQ2444" i="8"/>
  <c r="BR2444" i="8"/>
  <c r="BS2444" i="8"/>
  <c r="BT2452" i="8"/>
  <c r="BU2452" i="8"/>
  <c r="BV2452" i="8"/>
  <c r="BO2452" i="8"/>
  <c r="BW2452" i="8"/>
  <c r="BP2452" i="8"/>
  <c r="BQ2452" i="8"/>
  <c r="BR2452" i="8"/>
  <c r="BS2452" i="8"/>
  <c r="BT2460" i="8"/>
  <c r="BU2460" i="8"/>
  <c r="BV2460" i="8"/>
  <c r="BO2460" i="8"/>
  <c r="BW2460" i="8"/>
  <c r="BP2460" i="8"/>
  <c r="BQ2460" i="8"/>
  <c r="BR2460" i="8"/>
  <c r="BS2460" i="8"/>
  <c r="BT2468" i="8"/>
  <c r="BU2468" i="8"/>
  <c r="BO2468" i="8"/>
  <c r="BW2468" i="8"/>
  <c r="BP2468" i="8"/>
  <c r="BQ2468" i="8"/>
  <c r="BS2468" i="8"/>
  <c r="BV2468" i="8"/>
  <c r="BR2468" i="8"/>
  <c r="BT2476" i="8"/>
  <c r="BU2476" i="8"/>
  <c r="BO2476" i="8"/>
  <c r="BW2476" i="8"/>
  <c r="BP2476" i="8"/>
  <c r="BQ2476" i="8"/>
  <c r="BR2476" i="8"/>
  <c r="BS2476" i="8"/>
  <c r="BV2476" i="8"/>
  <c r="BT2484" i="8"/>
  <c r="BU2484" i="8"/>
  <c r="BO2484" i="8"/>
  <c r="BW2484" i="8"/>
  <c r="BP2484" i="8"/>
  <c r="BQ2484" i="8"/>
  <c r="BR2484" i="8"/>
  <c r="BS2484" i="8"/>
  <c r="BV2484" i="8"/>
  <c r="BT2492" i="8"/>
  <c r="BU2492" i="8"/>
  <c r="BP2492" i="8"/>
  <c r="BQ2492" i="8"/>
  <c r="BO2492" i="8"/>
  <c r="BR2492" i="8"/>
  <c r="BS2492" i="8"/>
  <c r="BV2492" i="8"/>
  <c r="BW2492" i="8"/>
  <c r="BP2500" i="8"/>
  <c r="BQ2500" i="8"/>
  <c r="BR2500" i="8"/>
  <c r="BS2500" i="8"/>
  <c r="BT2500" i="8"/>
  <c r="BU2500" i="8"/>
  <c r="BW2500" i="8"/>
  <c r="BO2500" i="8"/>
  <c r="BV2500" i="8"/>
  <c r="BP2508" i="8"/>
  <c r="BQ2508" i="8"/>
  <c r="BR2508" i="8"/>
  <c r="BS2508" i="8"/>
  <c r="BT2508" i="8"/>
  <c r="BU2508" i="8"/>
  <c r="BO2508" i="8"/>
  <c r="BV2508" i="8"/>
  <c r="BW2508" i="8"/>
  <c r="BP2516" i="8"/>
  <c r="BQ2516" i="8"/>
  <c r="BR2516" i="8"/>
  <c r="BS2516" i="8"/>
  <c r="BT2516" i="8"/>
  <c r="BU2516" i="8"/>
  <c r="BO2516" i="8"/>
  <c r="BV2516" i="8"/>
  <c r="BW2516" i="8"/>
  <c r="BR2381" i="8"/>
  <c r="BT2381" i="8"/>
  <c r="BU2381" i="8"/>
  <c r="BV2381" i="8"/>
  <c r="BO2381" i="8"/>
  <c r="BW2381" i="8"/>
  <c r="BP2381" i="8"/>
  <c r="BQ2381" i="8"/>
  <c r="BS2381" i="8"/>
  <c r="BR2389" i="8"/>
  <c r="BT2389" i="8"/>
  <c r="BU2389" i="8"/>
  <c r="BV2389" i="8"/>
  <c r="BO2389" i="8"/>
  <c r="BW2389" i="8"/>
  <c r="BP2389" i="8"/>
  <c r="BQ2389" i="8"/>
  <c r="BS2389" i="8"/>
  <c r="BR2397" i="8"/>
  <c r="BT2397" i="8"/>
  <c r="BU2397" i="8"/>
  <c r="BV2397" i="8"/>
  <c r="BO2397" i="8"/>
  <c r="BW2397" i="8"/>
  <c r="BP2397" i="8"/>
  <c r="BQ2397" i="8"/>
  <c r="BS2397" i="8"/>
  <c r="BR2405" i="8"/>
  <c r="BT2405" i="8"/>
  <c r="BU2405" i="8"/>
  <c r="BV2405" i="8"/>
  <c r="BO2405" i="8"/>
  <c r="BW2405" i="8"/>
  <c r="BP2405" i="8"/>
  <c r="BQ2405" i="8"/>
  <c r="BS2405" i="8"/>
  <c r="BR2413" i="8"/>
  <c r="BT2413" i="8"/>
  <c r="BU2413" i="8"/>
  <c r="BV2413" i="8"/>
  <c r="BO2413" i="8"/>
  <c r="BW2413" i="8"/>
  <c r="BP2413" i="8"/>
  <c r="BQ2413" i="8"/>
  <c r="BS2413" i="8"/>
  <c r="BR2421" i="8"/>
  <c r="BT2421" i="8"/>
  <c r="BU2421" i="8"/>
  <c r="BV2421" i="8"/>
  <c r="BO2421" i="8"/>
  <c r="BW2421" i="8"/>
  <c r="BP2421" i="8"/>
  <c r="BQ2421" i="8"/>
  <c r="BS2421" i="8"/>
  <c r="BR2429" i="8"/>
  <c r="BT2429" i="8"/>
  <c r="BU2429" i="8"/>
  <c r="BV2429" i="8"/>
  <c r="BO2429" i="8"/>
  <c r="BW2429" i="8"/>
  <c r="BP2429" i="8"/>
  <c r="BQ2429" i="8"/>
  <c r="BS2429" i="8"/>
  <c r="BT2437" i="8"/>
  <c r="BU2437" i="8"/>
  <c r="BV2437" i="8"/>
  <c r="BO2437" i="8"/>
  <c r="BW2437" i="8"/>
  <c r="BP2437" i="8"/>
  <c r="BQ2437" i="8"/>
  <c r="BR2437" i="8"/>
  <c r="BS2437" i="8"/>
  <c r="BV2445" i="8"/>
  <c r="BO2445" i="8"/>
  <c r="BW2445" i="8"/>
  <c r="BP2445" i="8"/>
  <c r="BQ2445" i="8"/>
  <c r="BR2445" i="8"/>
  <c r="BS2445" i="8"/>
  <c r="BT2445" i="8"/>
  <c r="BU2445" i="8"/>
  <c r="BV2453" i="8"/>
  <c r="BO2453" i="8"/>
  <c r="BW2453" i="8"/>
  <c r="BP2453" i="8"/>
  <c r="BQ2453" i="8"/>
  <c r="BR2453" i="8"/>
  <c r="BS2453" i="8"/>
  <c r="BT2453" i="8"/>
  <c r="BU2453" i="8"/>
  <c r="BV2461" i="8"/>
  <c r="BO2461" i="8"/>
  <c r="BW2461" i="8"/>
  <c r="BP2461" i="8"/>
  <c r="BQ2461" i="8"/>
  <c r="BR2461" i="8"/>
  <c r="BS2461" i="8"/>
  <c r="BT2461" i="8"/>
  <c r="BU2461" i="8"/>
  <c r="BV2469" i="8"/>
  <c r="BO2469" i="8"/>
  <c r="BW2469" i="8"/>
  <c r="BQ2469" i="8"/>
  <c r="BR2469" i="8"/>
  <c r="BS2469" i="8"/>
  <c r="BT2469" i="8"/>
  <c r="BU2469" i="8"/>
  <c r="BP2469" i="8"/>
  <c r="BV2477" i="8"/>
  <c r="BO2477" i="8"/>
  <c r="BW2477" i="8"/>
  <c r="BQ2477" i="8"/>
  <c r="BR2477" i="8"/>
  <c r="BS2477" i="8"/>
  <c r="BP2477" i="8"/>
  <c r="BT2477" i="8"/>
  <c r="BU2477" i="8"/>
  <c r="BV2485" i="8"/>
  <c r="BO2485" i="8"/>
  <c r="BW2485" i="8"/>
  <c r="BQ2485" i="8"/>
  <c r="BR2485" i="8"/>
  <c r="BS2485" i="8"/>
  <c r="BP2485" i="8"/>
  <c r="BT2485" i="8"/>
  <c r="BU2485" i="8"/>
  <c r="BV2493" i="8"/>
  <c r="BO2493" i="8"/>
  <c r="BW2493" i="8"/>
  <c r="BR2493" i="8"/>
  <c r="BS2493" i="8"/>
  <c r="BU2493" i="8"/>
  <c r="BP2493" i="8"/>
  <c r="BQ2493" i="8"/>
  <c r="BT2493" i="8"/>
  <c r="BR2501" i="8"/>
  <c r="BS2501" i="8"/>
  <c r="BT2501" i="8"/>
  <c r="BU2501" i="8"/>
  <c r="BV2501" i="8"/>
  <c r="BO2501" i="8"/>
  <c r="BW2501" i="8"/>
  <c r="BP2501" i="8"/>
  <c r="BQ2501" i="8"/>
  <c r="BR2509" i="8"/>
  <c r="BS2509" i="8"/>
  <c r="BT2509" i="8"/>
  <c r="BU2509" i="8"/>
  <c r="BV2509" i="8"/>
  <c r="BO2509" i="8"/>
  <c r="BW2509" i="8"/>
  <c r="BP2509" i="8"/>
  <c r="BQ2509" i="8"/>
  <c r="BR2517" i="8"/>
  <c r="BS2517" i="8"/>
  <c r="BT2517" i="8"/>
  <c r="BU2517" i="8"/>
  <c r="BV2517" i="8"/>
  <c r="BO2517" i="8"/>
  <c r="BW2517" i="8"/>
  <c r="BP2517" i="8"/>
  <c r="BQ2517" i="8"/>
  <c r="BT2374" i="8"/>
  <c r="BV2374" i="8"/>
  <c r="BO2374" i="8"/>
  <c r="BW2374" i="8"/>
  <c r="BP2374" i="8"/>
  <c r="BQ2374" i="8"/>
  <c r="BR2374" i="8"/>
  <c r="BS2374" i="8"/>
  <c r="BU2374" i="8"/>
  <c r="BT2382" i="8"/>
  <c r="BV2382" i="8"/>
  <c r="BO2382" i="8"/>
  <c r="BW2382" i="8"/>
  <c r="BP2382" i="8"/>
  <c r="BQ2382" i="8"/>
  <c r="BR2382" i="8"/>
  <c r="BS2382" i="8"/>
  <c r="BU2382" i="8"/>
  <c r="BT2390" i="8"/>
  <c r="BV2390" i="8"/>
  <c r="BO2390" i="8"/>
  <c r="BW2390" i="8"/>
  <c r="BP2390" i="8"/>
  <c r="BQ2390" i="8"/>
  <c r="BR2390" i="8"/>
  <c r="BS2390" i="8"/>
  <c r="BU2390" i="8"/>
  <c r="BT2398" i="8"/>
  <c r="BV2398" i="8"/>
  <c r="BO2398" i="8"/>
  <c r="BW2398" i="8"/>
  <c r="BP2398" i="8"/>
  <c r="BQ2398" i="8"/>
  <c r="BR2398" i="8"/>
  <c r="BS2398" i="8"/>
  <c r="BU2398" i="8"/>
  <c r="BT2406" i="8"/>
  <c r="BV2406" i="8"/>
  <c r="BO2406" i="8"/>
  <c r="BW2406" i="8"/>
  <c r="BP2406" i="8"/>
  <c r="BQ2406" i="8"/>
  <c r="BR2406" i="8"/>
  <c r="BS2406" i="8"/>
  <c r="BU2406" i="8"/>
  <c r="BT2414" i="8"/>
  <c r="BV2414" i="8"/>
  <c r="BO2414" i="8"/>
  <c r="BW2414" i="8"/>
  <c r="BP2414" i="8"/>
  <c r="BQ2414" i="8"/>
  <c r="BR2414" i="8"/>
  <c r="BS2414" i="8"/>
  <c r="BU2414" i="8"/>
  <c r="BT2422" i="8"/>
  <c r="BV2422" i="8"/>
  <c r="BO2422" i="8"/>
  <c r="BW2422" i="8"/>
  <c r="BP2422" i="8"/>
  <c r="BQ2422" i="8"/>
  <c r="BR2422" i="8"/>
  <c r="BS2422" i="8"/>
  <c r="BU2422" i="8"/>
  <c r="BT2430" i="8"/>
  <c r="BV2430" i="8"/>
  <c r="BO2430" i="8"/>
  <c r="BW2430" i="8"/>
  <c r="BP2430" i="8"/>
  <c r="BQ2430" i="8"/>
  <c r="BR2430" i="8"/>
  <c r="BS2430" i="8"/>
  <c r="BU2430" i="8"/>
  <c r="BV2438" i="8"/>
  <c r="BO2438" i="8"/>
  <c r="BW2438" i="8"/>
  <c r="BP2438" i="8"/>
  <c r="BQ2438" i="8"/>
  <c r="BU2438" i="8"/>
  <c r="BR2438" i="8"/>
  <c r="BS2438" i="8"/>
  <c r="BT2438" i="8"/>
  <c r="BP2446" i="8"/>
  <c r="BQ2446" i="8"/>
  <c r="BR2446" i="8"/>
  <c r="BS2446" i="8"/>
  <c r="BT2446" i="8"/>
  <c r="BU2446" i="8"/>
  <c r="BV2446" i="8"/>
  <c r="BO2446" i="8"/>
  <c r="BW2446" i="8"/>
  <c r="BP2454" i="8"/>
  <c r="BQ2454" i="8"/>
  <c r="BR2454" i="8"/>
  <c r="BS2454" i="8"/>
  <c r="BT2454" i="8"/>
  <c r="BU2454" i="8"/>
  <c r="BO2454" i="8"/>
  <c r="BV2454" i="8"/>
  <c r="BW2454" i="8"/>
  <c r="BP2462" i="8"/>
  <c r="BQ2462" i="8"/>
  <c r="BR2462" i="8"/>
  <c r="BS2462" i="8"/>
  <c r="BT2462" i="8"/>
  <c r="BU2462" i="8"/>
  <c r="BO2462" i="8"/>
  <c r="BV2462" i="8"/>
  <c r="BW2462" i="8"/>
  <c r="BP2470" i="8"/>
  <c r="BQ2470" i="8"/>
  <c r="BS2470" i="8"/>
  <c r="BT2470" i="8"/>
  <c r="BU2470" i="8"/>
  <c r="BR2470" i="8"/>
  <c r="BV2470" i="8"/>
  <c r="BW2470" i="8"/>
  <c r="BO2470" i="8"/>
  <c r="BP2478" i="8"/>
  <c r="BQ2478" i="8"/>
  <c r="BS2478" i="8"/>
  <c r="BT2478" i="8"/>
  <c r="BU2478" i="8"/>
  <c r="BO2478" i="8"/>
  <c r="BR2478" i="8"/>
  <c r="BV2478" i="8"/>
  <c r="BW2478" i="8"/>
  <c r="BP2486" i="8"/>
  <c r="BQ2486" i="8"/>
  <c r="BS2486" i="8"/>
  <c r="BT2486" i="8"/>
  <c r="BU2486" i="8"/>
  <c r="BO2486" i="8"/>
  <c r="BR2486" i="8"/>
  <c r="BV2486" i="8"/>
  <c r="BW2486" i="8"/>
  <c r="BP2494" i="8"/>
  <c r="BQ2494" i="8"/>
  <c r="BU2494" i="8"/>
  <c r="BS2494" i="8"/>
  <c r="BT2494" i="8"/>
  <c r="BV2494" i="8"/>
  <c r="BW2494" i="8"/>
  <c r="BO2494" i="8"/>
  <c r="BR2494" i="8"/>
  <c r="BT2502" i="8"/>
  <c r="BU2502" i="8"/>
  <c r="BV2502" i="8"/>
  <c r="BO2502" i="8"/>
  <c r="BW2502" i="8"/>
  <c r="BP2502" i="8"/>
  <c r="BQ2502" i="8"/>
  <c r="BR2502" i="8"/>
  <c r="BS2502" i="8"/>
  <c r="BT2510" i="8"/>
  <c r="BU2510" i="8"/>
  <c r="BV2510" i="8"/>
  <c r="BO2510" i="8"/>
  <c r="BW2510" i="8"/>
  <c r="BP2510" i="8"/>
  <c r="BQ2510" i="8"/>
  <c r="BS2510" i="8"/>
  <c r="BR2510" i="8"/>
  <c r="BT2518" i="8"/>
  <c r="BU2518" i="8"/>
  <c r="BV2518" i="8"/>
  <c r="BO2518" i="8"/>
  <c r="BW2518" i="8"/>
  <c r="BP2518" i="8"/>
  <c r="BQ2518" i="8"/>
  <c r="BR2518" i="8"/>
  <c r="BS2518" i="8"/>
  <c r="BV2375" i="8"/>
  <c r="BO2375" i="8"/>
  <c r="BP2375" i="8"/>
  <c r="BQ2375" i="8"/>
  <c r="BR2375" i="8"/>
  <c r="BS2375" i="8"/>
  <c r="BT2375" i="8"/>
  <c r="BU2375" i="8"/>
  <c r="BW2375" i="8"/>
  <c r="BV2383" i="8"/>
  <c r="BP2383" i="8"/>
  <c r="BQ2383" i="8"/>
  <c r="BR2383" i="8"/>
  <c r="BS2383" i="8"/>
  <c r="BT2383" i="8"/>
  <c r="BO2383" i="8"/>
  <c r="BU2383" i="8"/>
  <c r="BW2383" i="8"/>
  <c r="BV2391" i="8"/>
  <c r="BP2391" i="8"/>
  <c r="BQ2391" i="8"/>
  <c r="BR2391" i="8"/>
  <c r="BS2391" i="8"/>
  <c r="BT2391" i="8"/>
  <c r="BO2391" i="8"/>
  <c r="BU2391" i="8"/>
  <c r="BW2391" i="8"/>
  <c r="BV2399" i="8"/>
  <c r="BP2399" i="8"/>
  <c r="BQ2399" i="8"/>
  <c r="BR2399" i="8"/>
  <c r="BS2399" i="8"/>
  <c r="BT2399" i="8"/>
  <c r="BO2399" i="8"/>
  <c r="BU2399" i="8"/>
  <c r="BW2399" i="8"/>
  <c r="BV2407" i="8"/>
  <c r="BP2407" i="8"/>
  <c r="BQ2407" i="8"/>
  <c r="BR2407" i="8"/>
  <c r="BS2407" i="8"/>
  <c r="BT2407" i="8"/>
  <c r="BO2407" i="8"/>
  <c r="BU2407" i="8"/>
  <c r="BW2407" i="8"/>
  <c r="BV2415" i="8"/>
  <c r="BP2415" i="8"/>
  <c r="BQ2415" i="8"/>
  <c r="BR2415" i="8"/>
  <c r="BS2415" i="8"/>
  <c r="BT2415" i="8"/>
  <c r="BO2415" i="8"/>
  <c r="BU2415" i="8"/>
  <c r="BW2415" i="8"/>
  <c r="BV2423" i="8"/>
  <c r="BP2423" i="8"/>
  <c r="BQ2423" i="8"/>
  <c r="BR2423" i="8"/>
  <c r="BS2423" i="8"/>
  <c r="BT2423" i="8"/>
  <c r="BO2423" i="8"/>
  <c r="BU2423" i="8"/>
  <c r="BW2423" i="8"/>
  <c r="BV2431" i="8"/>
  <c r="BP2431" i="8"/>
  <c r="BQ2431" i="8"/>
  <c r="BR2431" i="8"/>
  <c r="BS2431" i="8"/>
  <c r="BT2431" i="8"/>
  <c r="BO2431" i="8"/>
  <c r="BU2431" i="8"/>
  <c r="BW2431" i="8"/>
  <c r="BP2439" i="8"/>
  <c r="BQ2439" i="8"/>
  <c r="BR2439" i="8"/>
  <c r="BS2439" i="8"/>
  <c r="BU2439" i="8"/>
  <c r="BV2439" i="8"/>
  <c r="BW2439" i="8"/>
  <c r="BO2439" i="8"/>
  <c r="BT2439" i="8"/>
  <c r="BR2447" i="8"/>
  <c r="BS2447" i="8"/>
  <c r="BT2447" i="8"/>
  <c r="BU2447" i="8"/>
  <c r="BV2447" i="8"/>
  <c r="BO2447" i="8"/>
  <c r="BW2447" i="8"/>
  <c r="BP2447" i="8"/>
  <c r="BQ2447" i="8"/>
  <c r="BR2455" i="8"/>
  <c r="BS2455" i="8"/>
  <c r="BT2455" i="8"/>
  <c r="BU2455" i="8"/>
  <c r="BV2455" i="8"/>
  <c r="BO2455" i="8"/>
  <c r="BW2455" i="8"/>
  <c r="BP2455" i="8"/>
  <c r="BQ2455" i="8"/>
  <c r="BR2463" i="8"/>
  <c r="BS2463" i="8"/>
  <c r="BT2463" i="8"/>
  <c r="BU2463" i="8"/>
  <c r="BV2463" i="8"/>
  <c r="BO2463" i="8"/>
  <c r="BW2463" i="8"/>
  <c r="BP2463" i="8"/>
  <c r="BQ2463" i="8"/>
  <c r="BR2471" i="8"/>
  <c r="BS2471" i="8"/>
  <c r="BU2471" i="8"/>
  <c r="BV2471" i="8"/>
  <c r="BO2471" i="8"/>
  <c r="BW2471" i="8"/>
  <c r="BP2471" i="8"/>
  <c r="BQ2471" i="8"/>
  <c r="BT2471" i="8"/>
  <c r="BR2479" i="8"/>
  <c r="BS2479" i="8"/>
  <c r="BU2479" i="8"/>
  <c r="BV2479" i="8"/>
  <c r="BO2479" i="8"/>
  <c r="BW2479" i="8"/>
  <c r="BP2479" i="8"/>
  <c r="BQ2479" i="8"/>
  <c r="BT2479" i="8"/>
  <c r="BR2487" i="8"/>
  <c r="BS2487" i="8"/>
  <c r="BV2487" i="8"/>
  <c r="BO2487" i="8"/>
  <c r="BW2487" i="8"/>
  <c r="BP2487" i="8"/>
  <c r="BQ2487" i="8"/>
  <c r="BT2487" i="8"/>
  <c r="BU2487" i="8"/>
  <c r="BV2495" i="8"/>
  <c r="BO2495" i="8"/>
  <c r="BW2495" i="8"/>
  <c r="BP2495" i="8"/>
  <c r="BQ2495" i="8"/>
  <c r="BR2495" i="8"/>
  <c r="BS2495" i="8"/>
  <c r="BT2495" i="8"/>
  <c r="BU2495" i="8"/>
  <c r="BV2503" i="8"/>
  <c r="BO2503" i="8"/>
  <c r="BW2503" i="8"/>
  <c r="BP2503" i="8"/>
  <c r="BQ2503" i="8"/>
  <c r="BR2503" i="8"/>
  <c r="BS2503" i="8"/>
  <c r="BT2503" i="8"/>
  <c r="BU2503" i="8"/>
  <c r="BV2511" i="8"/>
  <c r="BO2511" i="8"/>
  <c r="BW2511" i="8"/>
  <c r="BP2511" i="8"/>
  <c r="BQ2511" i="8"/>
  <c r="BR2511" i="8"/>
  <c r="BS2511" i="8"/>
  <c r="BT2511" i="8"/>
  <c r="BU2511" i="8"/>
  <c r="BV2519" i="8"/>
  <c r="BO2519" i="8"/>
  <c r="BW2519" i="8"/>
  <c r="BP2519" i="8"/>
  <c r="BQ2519" i="8"/>
  <c r="BR2519" i="8"/>
  <c r="BS2519" i="8"/>
  <c r="BT2519" i="8"/>
  <c r="BU2519" i="8"/>
  <c r="BP2376" i="8"/>
  <c r="BR2376" i="8"/>
  <c r="BS2376" i="8"/>
  <c r="BT2376" i="8"/>
  <c r="BU2376" i="8"/>
  <c r="BV2376" i="8"/>
  <c r="BO2376" i="8"/>
  <c r="BQ2376" i="8"/>
  <c r="BW2376" i="8"/>
  <c r="BP2384" i="8"/>
  <c r="BR2384" i="8"/>
  <c r="BS2384" i="8"/>
  <c r="BT2384" i="8"/>
  <c r="BU2384" i="8"/>
  <c r="BV2384" i="8"/>
  <c r="BO2384" i="8"/>
  <c r="BQ2384" i="8"/>
  <c r="BW2384" i="8"/>
  <c r="BP2392" i="8"/>
  <c r="BR2392" i="8"/>
  <c r="BS2392" i="8"/>
  <c r="BT2392" i="8"/>
  <c r="BU2392" i="8"/>
  <c r="BV2392" i="8"/>
  <c r="BO2392" i="8"/>
  <c r="BQ2392" i="8"/>
  <c r="BW2392" i="8"/>
  <c r="BP2400" i="8"/>
  <c r="BR2400" i="8"/>
  <c r="BS2400" i="8"/>
  <c r="BT2400" i="8"/>
  <c r="BU2400" i="8"/>
  <c r="BV2400" i="8"/>
  <c r="BO2400" i="8"/>
  <c r="BQ2400" i="8"/>
  <c r="BW2400" i="8"/>
  <c r="BP2408" i="8"/>
  <c r="BR2408" i="8"/>
  <c r="BS2408" i="8"/>
  <c r="BT2408" i="8"/>
  <c r="BU2408" i="8"/>
  <c r="BV2408" i="8"/>
  <c r="BO2408" i="8"/>
  <c r="BQ2408" i="8"/>
  <c r="BW2408" i="8"/>
  <c r="BP2416" i="8"/>
  <c r="BR2416" i="8"/>
  <c r="BS2416" i="8"/>
  <c r="BT2416" i="8"/>
  <c r="BU2416" i="8"/>
  <c r="BV2416" i="8"/>
  <c r="BO2416" i="8"/>
  <c r="BQ2416" i="8"/>
  <c r="BW2416" i="8"/>
  <c r="BP2424" i="8"/>
  <c r="BR2424" i="8"/>
  <c r="BS2424" i="8"/>
  <c r="BT2424" i="8"/>
  <c r="BU2424" i="8"/>
  <c r="BV2424" i="8"/>
  <c r="BO2424" i="8"/>
  <c r="BQ2424" i="8"/>
  <c r="BW2424" i="8"/>
  <c r="BR2432" i="8"/>
  <c r="BS2432" i="8"/>
  <c r="BT2432" i="8"/>
  <c r="BU2432" i="8"/>
  <c r="BW2432" i="8"/>
  <c r="BO2432" i="8"/>
  <c r="BP2432" i="8"/>
  <c r="BQ2432" i="8"/>
  <c r="BV2432" i="8"/>
  <c r="BR2440" i="8"/>
  <c r="BS2440" i="8"/>
  <c r="BT2440" i="8"/>
  <c r="BU2440" i="8"/>
  <c r="BO2440" i="8"/>
  <c r="BP2440" i="8"/>
  <c r="BQ2440" i="8"/>
  <c r="BV2440" i="8"/>
  <c r="BW2440" i="8"/>
  <c r="BT2448" i="8"/>
  <c r="BU2448" i="8"/>
  <c r="BV2448" i="8"/>
  <c r="BO2448" i="8"/>
  <c r="BW2448" i="8"/>
  <c r="BP2448" i="8"/>
  <c r="BQ2448" i="8"/>
  <c r="BR2448" i="8"/>
  <c r="BS2448" i="8"/>
  <c r="BT2456" i="8"/>
  <c r="BU2456" i="8"/>
  <c r="BV2456" i="8"/>
  <c r="BO2456" i="8"/>
  <c r="BW2456" i="8"/>
  <c r="BP2456" i="8"/>
  <c r="BQ2456" i="8"/>
  <c r="BS2456" i="8"/>
  <c r="BR2456" i="8"/>
  <c r="BT2464" i="8"/>
  <c r="BU2464" i="8"/>
  <c r="BV2464" i="8"/>
  <c r="BO2464" i="8"/>
  <c r="BW2464" i="8"/>
  <c r="BP2464" i="8"/>
  <c r="BQ2464" i="8"/>
  <c r="BR2464" i="8"/>
  <c r="BS2464" i="8"/>
  <c r="BT2472" i="8"/>
  <c r="BU2472" i="8"/>
  <c r="BO2472" i="8"/>
  <c r="BW2472" i="8"/>
  <c r="BP2472" i="8"/>
  <c r="BQ2472" i="8"/>
  <c r="BR2472" i="8"/>
  <c r="BS2472" i="8"/>
  <c r="BV2472" i="8"/>
  <c r="BT2480" i="8"/>
  <c r="BU2480" i="8"/>
  <c r="BO2480" i="8"/>
  <c r="BW2480" i="8"/>
  <c r="BP2480" i="8"/>
  <c r="BQ2480" i="8"/>
  <c r="BR2480" i="8"/>
  <c r="BS2480" i="8"/>
  <c r="BV2480" i="8"/>
  <c r="BT2488" i="8"/>
  <c r="BU2488" i="8"/>
  <c r="BP2488" i="8"/>
  <c r="BQ2488" i="8"/>
  <c r="BV2488" i="8"/>
  <c r="BW2488" i="8"/>
  <c r="BO2488" i="8"/>
  <c r="BR2488" i="8"/>
  <c r="BS2488" i="8"/>
  <c r="BP2496" i="8"/>
  <c r="BQ2496" i="8"/>
  <c r="BR2496" i="8"/>
  <c r="BS2496" i="8"/>
  <c r="BT2496" i="8"/>
  <c r="BU2496" i="8"/>
  <c r="BO2496" i="8"/>
  <c r="BV2496" i="8"/>
  <c r="BW2496" i="8"/>
  <c r="BP2504" i="8"/>
  <c r="BQ2504" i="8"/>
  <c r="BR2504" i="8"/>
  <c r="BS2504" i="8"/>
  <c r="BT2504" i="8"/>
  <c r="BU2504" i="8"/>
  <c r="BO2504" i="8"/>
  <c r="BV2504" i="8"/>
  <c r="BW2504" i="8"/>
  <c r="BP2512" i="8"/>
  <c r="BQ2512" i="8"/>
  <c r="BR2512" i="8"/>
  <c r="BS2512" i="8"/>
  <c r="BT2512" i="8"/>
  <c r="BU2512" i="8"/>
  <c r="BO2512" i="8"/>
  <c r="BV2512" i="8"/>
  <c r="BW2512" i="8"/>
  <c r="BP2520" i="8"/>
  <c r="BQ2520" i="8"/>
  <c r="BR2520" i="8"/>
  <c r="BS2520" i="8"/>
  <c r="BT2520" i="8"/>
  <c r="BU2520" i="8"/>
  <c r="BV2520" i="8"/>
  <c r="BW2520" i="8"/>
  <c r="BO2520" i="8"/>
  <c r="BR2521" i="8"/>
  <c r="BS2521" i="8"/>
  <c r="BT2521" i="8"/>
  <c r="BU2521" i="8"/>
  <c r="BV2521" i="8"/>
  <c r="BO2521" i="8"/>
  <c r="BW2521" i="8"/>
  <c r="BQ2521" i="8"/>
  <c r="BP2521" i="8"/>
  <c r="BT2522" i="8"/>
  <c r="BU2522" i="8"/>
  <c r="BO2522" i="8"/>
  <c r="BW2522" i="8"/>
  <c r="BP2522" i="8"/>
  <c r="BQ2522" i="8"/>
  <c r="BV2522" i="8"/>
  <c r="BR2522" i="8"/>
  <c r="BS2522" i="8"/>
  <c r="BV2523" i="8"/>
  <c r="BO2523" i="8"/>
  <c r="BW2523" i="8"/>
  <c r="BQ2523" i="8"/>
  <c r="BR2523" i="8"/>
  <c r="BS2523" i="8"/>
  <c r="BU2523" i="8"/>
  <c r="BP2523" i="8"/>
  <c r="BT2523" i="8"/>
  <c r="BP2524" i="8"/>
  <c r="BQ2524" i="8"/>
  <c r="BS2524" i="8"/>
  <c r="BT2524" i="8"/>
  <c r="BU2524" i="8"/>
  <c r="BV2524" i="8"/>
  <c r="BW2524" i="8"/>
  <c r="BO2524" i="8"/>
  <c r="BR2524" i="8"/>
  <c r="BR2525" i="8"/>
  <c r="BS2525" i="8"/>
  <c r="BU2525" i="8"/>
  <c r="BV2525" i="8"/>
  <c r="BO2525" i="8"/>
  <c r="BW2525" i="8"/>
  <c r="BQ2525" i="8"/>
  <c r="BT2525" i="8"/>
  <c r="BP2525" i="8"/>
  <c r="BT2526" i="8"/>
  <c r="BU2526" i="8"/>
  <c r="BO2526" i="8"/>
  <c r="BW2526" i="8"/>
  <c r="BP2526" i="8"/>
  <c r="BQ2526" i="8"/>
  <c r="BS2526" i="8"/>
  <c r="BV2526" i="8"/>
  <c r="BR2526" i="8"/>
  <c r="BV2527" i="8"/>
  <c r="BO2527" i="8"/>
  <c r="BW2527" i="8"/>
  <c r="BQ2527" i="8"/>
  <c r="BR2527" i="8"/>
  <c r="BS2527" i="8"/>
  <c r="BT2527" i="8"/>
  <c r="BU2527" i="8"/>
  <c r="BP2527" i="8"/>
  <c r="BP2528" i="8"/>
  <c r="BQ2528" i="8"/>
  <c r="BS2528" i="8"/>
  <c r="BT2528" i="8"/>
  <c r="BU2528" i="8"/>
  <c r="BR2528" i="8"/>
  <c r="BV2528" i="8"/>
  <c r="BW2528" i="8"/>
  <c r="BO2528" i="8"/>
  <c r="BR2529" i="8"/>
  <c r="BS2529" i="8"/>
  <c r="BU2529" i="8"/>
  <c r="BV2529" i="8"/>
  <c r="BO2529" i="8"/>
  <c r="BW2529" i="8"/>
  <c r="BP2529" i="8"/>
  <c r="BQ2529" i="8"/>
  <c r="BT2529" i="8"/>
  <c r="BT2530" i="8"/>
  <c r="BU2530" i="8"/>
  <c r="BO2530" i="8"/>
  <c r="BW2530" i="8"/>
  <c r="BP2530" i="8"/>
  <c r="BQ2530" i="8"/>
  <c r="BR2530" i="8"/>
  <c r="BS2530" i="8"/>
  <c r="BV2530" i="8"/>
  <c r="BV2531" i="8"/>
  <c r="BO2531" i="8"/>
  <c r="BW2531" i="8"/>
  <c r="BQ2531" i="8"/>
  <c r="BR2531" i="8"/>
  <c r="BS2531" i="8"/>
  <c r="BP2531" i="8"/>
  <c r="BT2531" i="8"/>
  <c r="BU2531" i="8"/>
  <c r="BP2532" i="8"/>
  <c r="BQ2532" i="8"/>
  <c r="BS2532" i="8"/>
  <c r="BT2532" i="8"/>
  <c r="BU2532" i="8"/>
  <c r="BO2532" i="8"/>
  <c r="BR2532" i="8"/>
  <c r="BV2532" i="8"/>
  <c r="BW2532" i="8"/>
  <c r="BR2533" i="8"/>
  <c r="BS2533" i="8"/>
  <c r="BU2533" i="8"/>
  <c r="BV2533" i="8"/>
  <c r="BO2533" i="8"/>
  <c r="BW2533" i="8"/>
  <c r="BP2533" i="8"/>
  <c r="BQ2533" i="8"/>
  <c r="BT2533" i="8"/>
  <c r="BT2534" i="8"/>
  <c r="BO2534" i="8"/>
  <c r="BW2534" i="8"/>
  <c r="BP2534" i="8"/>
  <c r="BQ2534" i="8"/>
  <c r="BR2534" i="8"/>
  <c r="BS2534" i="8"/>
  <c r="BU2534" i="8"/>
  <c r="BV2534" i="8"/>
  <c r="BV2535" i="8"/>
  <c r="BQ2535" i="8"/>
  <c r="BR2535" i="8"/>
  <c r="BS2535" i="8"/>
  <c r="BO2535" i="8"/>
  <c r="BP2535" i="8"/>
  <c r="BT2535" i="8"/>
  <c r="BU2535" i="8"/>
  <c r="BW2535" i="8"/>
  <c r="BP2536" i="8"/>
  <c r="BS2536" i="8"/>
  <c r="BT2536" i="8"/>
  <c r="BU2536" i="8"/>
  <c r="BW2536" i="8"/>
  <c r="BO2536" i="8"/>
  <c r="BQ2536" i="8"/>
  <c r="BR2536" i="8"/>
  <c r="BV2536" i="8"/>
  <c r="BR2537" i="8"/>
  <c r="BU2537" i="8"/>
  <c r="BV2537" i="8"/>
  <c r="BO2537" i="8"/>
  <c r="BW2537" i="8"/>
  <c r="BS2537" i="8"/>
  <c r="BT2537" i="8"/>
  <c r="BP2537" i="8"/>
  <c r="BQ2537" i="8"/>
  <c r="BT2538" i="8"/>
  <c r="BO2538" i="8"/>
  <c r="BW2538" i="8"/>
  <c r="BP2538" i="8"/>
  <c r="BQ2538" i="8"/>
  <c r="BS2538" i="8"/>
  <c r="BU2538" i="8"/>
  <c r="BV2538" i="8"/>
  <c r="BR2538" i="8"/>
  <c r="BV2539" i="8"/>
  <c r="BQ2539" i="8"/>
  <c r="BR2539" i="8"/>
  <c r="BS2539" i="8"/>
  <c r="BO2539" i="8"/>
  <c r="BP2539" i="8"/>
  <c r="BT2539" i="8"/>
  <c r="BU2539" i="8"/>
  <c r="BW2539" i="8"/>
  <c r="BP2540" i="8"/>
  <c r="BS2540" i="8"/>
  <c r="BT2540" i="8"/>
  <c r="BU2540" i="8"/>
  <c r="BO2540" i="8"/>
  <c r="BQ2540" i="8"/>
  <c r="BR2540" i="8"/>
  <c r="BV2540" i="8"/>
  <c r="BW2540" i="8"/>
  <c r="BR2541" i="8"/>
  <c r="BU2541" i="8"/>
  <c r="BV2541" i="8"/>
  <c r="BO2541" i="8"/>
  <c r="BW2541" i="8"/>
  <c r="BP2541" i="8"/>
  <c r="BQ2541" i="8"/>
  <c r="BS2541" i="8"/>
  <c r="BT2541" i="8"/>
  <c r="BT2542" i="8"/>
  <c r="BO2542" i="8"/>
  <c r="BW2542" i="8"/>
  <c r="BP2542" i="8"/>
  <c r="BQ2542" i="8"/>
  <c r="BV2542" i="8"/>
  <c r="BR2542" i="8"/>
  <c r="BS2542" i="8"/>
  <c r="BU2542" i="8"/>
  <c r="BV2543" i="8"/>
  <c r="BQ2543" i="8"/>
  <c r="BR2543" i="8"/>
  <c r="BS2543" i="8"/>
  <c r="BT2543" i="8"/>
  <c r="BU2543" i="8"/>
  <c r="BW2543" i="8"/>
  <c r="BO2543" i="8"/>
  <c r="BP2543" i="8"/>
  <c r="BP2544" i="8"/>
  <c r="BS2544" i="8"/>
  <c r="BT2544" i="8"/>
  <c r="BU2544" i="8"/>
  <c r="BO2544" i="8"/>
  <c r="BQ2544" i="8"/>
  <c r="BR2544" i="8"/>
  <c r="BV2544" i="8"/>
  <c r="BW2544" i="8"/>
  <c r="BU2545" i="8"/>
  <c r="BV2545" i="8"/>
  <c r="BO2545" i="8"/>
  <c r="BW2545" i="8"/>
  <c r="BP2545" i="8"/>
  <c r="BQ2545" i="8"/>
  <c r="BR2545" i="8"/>
  <c r="BS2545" i="8"/>
  <c r="BT2545" i="8"/>
  <c r="BO2546" i="8"/>
  <c r="BP2546" i="8"/>
  <c r="BQ2546" i="8"/>
  <c r="BV2546" i="8"/>
  <c r="BW2546" i="8"/>
  <c r="BR2546" i="8"/>
  <c r="BS2546" i="8"/>
  <c r="BT2546" i="8"/>
  <c r="BU2546" i="8"/>
  <c r="BR2547" i="8"/>
  <c r="BS2547" i="8"/>
  <c r="BP2547" i="8"/>
  <c r="BQ2547" i="8"/>
  <c r="BT2547" i="8"/>
  <c r="BU2547" i="8"/>
  <c r="BV2547" i="8"/>
  <c r="BW2547" i="8"/>
  <c r="BO2547" i="8"/>
  <c r="BT2548" i="8"/>
  <c r="BU2548" i="8"/>
  <c r="BV2548" i="8"/>
  <c r="BO2548" i="8"/>
  <c r="BW2548" i="8"/>
  <c r="BP2548" i="8"/>
  <c r="BQ2548" i="8"/>
  <c r="BR2548" i="8"/>
  <c r="BS2548" i="8"/>
  <c r="BV2549" i="8"/>
  <c r="BO2549" i="8"/>
  <c r="BW2549" i="8"/>
  <c r="BP2549" i="8"/>
  <c r="BQ2549" i="8"/>
  <c r="BR2549" i="8"/>
  <c r="BS2549" i="8"/>
  <c r="BT2549" i="8"/>
  <c r="BU2549" i="8"/>
  <c r="BP2550" i="8"/>
  <c r="BQ2550" i="8"/>
  <c r="BR2550" i="8"/>
  <c r="BS2550" i="8"/>
  <c r="BT2550" i="8"/>
  <c r="BU2550" i="8"/>
  <c r="BV2550" i="8"/>
  <c r="BO2550" i="8"/>
  <c r="BW2550" i="8"/>
  <c r="BR2551" i="8"/>
  <c r="BS2551" i="8"/>
  <c r="BT2551" i="8"/>
  <c r="BU2551" i="8"/>
  <c r="BV2551" i="8"/>
  <c r="BO2551" i="8"/>
  <c r="BW2551" i="8"/>
  <c r="BP2551" i="8"/>
  <c r="BQ2551" i="8"/>
  <c r="BT2552" i="8"/>
  <c r="BU2552" i="8"/>
  <c r="BV2552" i="8"/>
  <c r="BO2552" i="8"/>
  <c r="BW2552" i="8"/>
  <c r="BP2552" i="8"/>
  <c r="BQ2552" i="8"/>
  <c r="BR2552" i="8"/>
  <c r="BS2552" i="8"/>
  <c r="BV2553" i="8"/>
  <c r="BO2553" i="8"/>
  <c r="BW2553" i="8"/>
  <c r="BP2553" i="8"/>
  <c r="BQ2553" i="8"/>
  <c r="BR2553" i="8"/>
  <c r="BS2553" i="8"/>
  <c r="BT2553" i="8"/>
  <c r="BU2553" i="8"/>
  <c r="BP2554" i="8"/>
  <c r="BQ2554" i="8"/>
  <c r="BR2554" i="8"/>
  <c r="BS2554" i="8"/>
  <c r="BT2554" i="8"/>
  <c r="BU2554" i="8"/>
  <c r="BV2554" i="8"/>
  <c r="BO2554" i="8"/>
  <c r="BW2554" i="8"/>
  <c r="BR2555" i="8"/>
  <c r="BS2555" i="8"/>
  <c r="BT2555" i="8"/>
  <c r="BU2555" i="8"/>
  <c r="BV2555" i="8"/>
  <c r="BO2555" i="8"/>
  <c r="BW2555" i="8"/>
  <c r="BP2555" i="8"/>
  <c r="BQ2555" i="8"/>
  <c r="BT2556" i="8"/>
  <c r="BU2556" i="8"/>
  <c r="BV2556" i="8"/>
  <c r="BO2556" i="8"/>
  <c r="BW2556" i="8"/>
  <c r="BP2556" i="8"/>
  <c r="BQ2556" i="8"/>
  <c r="BR2556" i="8"/>
  <c r="BS2556" i="8"/>
  <c r="BV2557" i="8"/>
  <c r="BO2557" i="8"/>
  <c r="BW2557" i="8"/>
  <c r="BP2557" i="8"/>
  <c r="BQ2557" i="8"/>
  <c r="BR2557" i="8"/>
  <c r="BS2557" i="8"/>
  <c r="BT2557" i="8"/>
  <c r="BU2557" i="8"/>
  <c r="BP2558" i="8"/>
  <c r="BQ2558" i="8"/>
  <c r="BR2558" i="8"/>
  <c r="BS2558" i="8"/>
  <c r="BT2558" i="8"/>
  <c r="BU2558" i="8"/>
  <c r="BV2558" i="8"/>
  <c r="BO2558" i="8"/>
  <c r="BW2558" i="8"/>
  <c r="BR2559" i="8"/>
  <c r="BS2559" i="8"/>
  <c r="BT2559" i="8"/>
  <c r="BU2559" i="8"/>
  <c r="BV2559" i="8"/>
  <c r="BO2559" i="8"/>
  <c r="BW2559" i="8"/>
  <c r="BP2559" i="8"/>
  <c r="BQ2559" i="8"/>
  <c r="BT2560" i="8"/>
  <c r="BU2560" i="8"/>
  <c r="BV2560" i="8"/>
  <c r="BO2560" i="8"/>
  <c r="BW2560" i="8"/>
  <c r="BP2560" i="8"/>
  <c r="BQ2560" i="8"/>
  <c r="BR2560" i="8"/>
  <c r="BS2560" i="8"/>
  <c r="BV2561" i="8"/>
  <c r="BO2561" i="8"/>
  <c r="BW2561" i="8"/>
  <c r="BP2561" i="8"/>
  <c r="BQ2561" i="8"/>
  <c r="BR2561" i="8"/>
  <c r="BS2561" i="8"/>
  <c r="BT2561" i="8"/>
  <c r="BU2561" i="8"/>
  <c r="BP2562" i="8"/>
  <c r="BQ2562" i="8"/>
  <c r="BR2562" i="8"/>
  <c r="BS2562" i="8"/>
  <c r="BT2562" i="8"/>
  <c r="BU2562" i="8"/>
  <c r="BV2562" i="8"/>
  <c r="BO2562" i="8"/>
  <c r="BW2562" i="8"/>
  <c r="BR2563" i="8"/>
  <c r="BS2563" i="8"/>
  <c r="BT2563" i="8"/>
  <c r="BU2563" i="8"/>
  <c r="BV2563" i="8"/>
  <c r="BO2563" i="8"/>
  <c r="BW2563" i="8"/>
  <c r="BP2563" i="8"/>
  <c r="BQ2563" i="8"/>
  <c r="BT2564" i="8"/>
  <c r="BU2564" i="8"/>
  <c r="BV2564" i="8"/>
  <c r="BO2564" i="8"/>
  <c r="BW2564" i="8"/>
  <c r="BP2564" i="8"/>
  <c r="BQ2564" i="8"/>
  <c r="BR2564" i="8"/>
  <c r="BS2564" i="8"/>
  <c r="BV2565" i="8"/>
  <c r="BO2565" i="8"/>
  <c r="BW2565" i="8"/>
  <c r="BP2565" i="8"/>
  <c r="BQ2565" i="8"/>
  <c r="BR2565" i="8"/>
  <c r="BS2565" i="8"/>
  <c r="BT2565" i="8"/>
  <c r="BU2565" i="8"/>
  <c r="BP2566" i="8"/>
  <c r="BQ2566" i="8"/>
  <c r="BR2566" i="8"/>
  <c r="BS2566" i="8"/>
  <c r="BT2566" i="8"/>
  <c r="BU2566" i="8"/>
  <c r="BV2566" i="8"/>
  <c r="BO2566" i="8"/>
  <c r="BW2566" i="8"/>
  <c r="BR2567" i="8"/>
  <c r="BS2567" i="8"/>
  <c r="BT2567" i="8"/>
  <c r="BU2567" i="8"/>
  <c r="BV2567" i="8"/>
  <c r="BO2567" i="8"/>
  <c r="BW2567" i="8"/>
  <c r="BP2567" i="8"/>
  <c r="BQ2567" i="8"/>
  <c r="BT2568" i="8"/>
  <c r="BU2568" i="8"/>
  <c r="BV2568" i="8"/>
  <c r="BO2568" i="8"/>
  <c r="BW2568" i="8"/>
  <c r="BP2568" i="8"/>
  <c r="BQ2568" i="8"/>
  <c r="BR2568" i="8"/>
  <c r="BS2568" i="8"/>
  <c r="BV2569" i="8"/>
  <c r="BO2569" i="8"/>
  <c r="BW2569" i="8"/>
  <c r="BQ2569" i="8"/>
  <c r="BR2569" i="8"/>
  <c r="BS2569" i="8"/>
  <c r="BT2569" i="8"/>
  <c r="BP2569" i="8"/>
  <c r="BU2569" i="8"/>
  <c r="BP2570" i="8"/>
  <c r="BQ2570" i="8"/>
  <c r="BS2570" i="8"/>
  <c r="BT2570" i="8"/>
  <c r="BU2570" i="8"/>
  <c r="BV2570" i="8"/>
  <c r="BO2570" i="8"/>
  <c r="BR2570" i="8"/>
  <c r="BW2570" i="8"/>
  <c r="BR2571" i="8"/>
  <c r="BS2571" i="8"/>
  <c r="BU2571" i="8"/>
  <c r="BV2571" i="8"/>
  <c r="BO2571" i="8"/>
  <c r="BW2571" i="8"/>
  <c r="BP2571" i="8"/>
  <c r="BQ2571" i="8"/>
  <c r="BT2571" i="8"/>
  <c r="BT2572" i="8"/>
  <c r="BU2572" i="8"/>
  <c r="BO2572" i="8"/>
  <c r="BW2572" i="8"/>
  <c r="BP2572" i="8"/>
  <c r="BQ2572" i="8"/>
  <c r="BR2572" i="8"/>
  <c r="BS2572" i="8"/>
  <c r="BV2572" i="8"/>
  <c r="BV2573" i="8"/>
  <c r="BO2573" i="8"/>
  <c r="BW2573" i="8"/>
  <c r="BQ2573" i="8"/>
  <c r="BR2573" i="8"/>
  <c r="BS2573" i="8"/>
  <c r="BT2573" i="8"/>
  <c r="BP2573" i="8"/>
  <c r="BU2573" i="8"/>
  <c r="BP2574" i="8"/>
  <c r="BQ2574" i="8"/>
  <c r="BS2574" i="8"/>
  <c r="BT2574" i="8"/>
  <c r="BU2574" i="8"/>
  <c r="BV2574" i="8"/>
  <c r="BO2574" i="8"/>
  <c r="BR2574" i="8"/>
  <c r="BW2574" i="8"/>
  <c r="BR2575" i="8"/>
  <c r="BS2575" i="8"/>
  <c r="BU2575" i="8"/>
  <c r="BV2575" i="8"/>
  <c r="BO2575" i="8"/>
  <c r="BW2575" i="8"/>
  <c r="BP2575" i="8"/>
  <c r="BQ2575" i="8"/>
  <c r="BT2575" i="8"/>
  <c r="BT2576" i="8"/>
  <c r="BU2576" i="8"/>
  <c r="BO2576" i="8"/>
  <c r="BW2576" i="8"/>
  <c r="BP2576" i="8"/>
  <c r="BQ2576" i="8"/>
  <c r="BR2576" i="8"/>
  <c r="BS2576" i="8"/>
  <c r="BV2576" i="8"/>
  <c r="BV2577" i="8"/>
  <c r="BO2577" i="8"/>
  <c r="BW2577" i="8"/>
  <c r="BQ2577" i="8"/>
  <c r="BR2577" i="8"/>
  <c r="BS2577" i="8"/>
  <c r="BP2577" i="8"/>
  <c r="BT2577" i="8"/>
  <c r="BU2577" i="8"/>
  <c r="BP2578" i="8"/>
  <c r="BQ2578" i="8"/>
  <c r="BS2578" i="8"/>
  <c r="BT2578" i="8"/>
  <c r="BU2578" i="8"/>
  <c r="BO2578" i="8"/>
  <c r="BR2578" i="8"/>
  <c r="BV2578" i="8"/>
  <c r="BW2578" i="8"/>
  <c r="BR2579" i="8"/>
  <c r="BS2579" i="8"/>
  <c r="BU2579" i="8"/>
  <c r="BV2579" i="8"/>
  <c r="BO2579" i="8"/>
  <c r="BW2579" i="8"/>
  <c r="BP2579" i="8"/>
  <c r="BQ2579" i="8"/>
  <c r="BT2579" i="8"/>
  <c r="BT2580" i="8"/>
  <c r="BU2580" i="8"/>
  <c r="BO2580" i="8"/>
  <c r="BW2580" i="8"/>
  <c r="BP2580" i="8"/>
  <c r="BQ2580" i="8"/>
  <c r="BR2580" i="8"/>
  <c r="BS2580" i="8"/>
  <c r="BV2580" i="8"/>
  <c r="BV2581" i="8"/>
  <c r="BO2581" i="8"/>
  <c r="BW2581" i="8"/>
  <c r="BQ2581" i="8"/>
  <c r="BR2581" i="8"/>
  <c r="BS2581" i="8"/>
  <c r="BP2581" i="8"/>
  <c r="BT2581" i="8"/>
  <c r="BU2581" i="8"/>
  <c r="BP2582" i="8"/>
  <c r="BQ2582" i="8"/>
  <c r="BS2582" i="8"/>
  <c r="BT2582" i="8"/>
  <c r="BU2582" i="8"/>
  <c r="BO2582" i="8"/>
  <c r="BR2582" i="8"/>
  <c r="BV2582" i="8"/>
  <c r="BW2582" i="8"/>
  <c r="BR2583" i="8"/>
  <c r="BS2583" i="8"/>
  <c r="BU2583" i="8"/>
  <c r="BV2583" i="8"/>
  <c r="BO2583" i="8"/>
  <c r="BW2583" i="8"/>
  <c r="BP2583" i="8"/>
  <c r="BQ2583" i="8"/>
  <c r="BT2583" i="8"/>
  <c r="BT2584" i="8"/>
  <c r="BU2584" i="8"/>
  <c r="BO2584" i="8"/>
  <c r="BW2584" i="8"/>
  <c r="BP2584" i="8"/>
  <c r="BQ2584" i="8"/>
  <c r="BR2584" i="8"/>
  <c r="BS2584" i="8"/>
  <c r="BV2584" i="8"/>
  <c r="BV2585" i="8"/>
  <c r="BO2585" i="8"/>
  <c r="BW2585" i="8"/>
  <c r="BQ2585" i="8"/>
  <c r="BR2585" i="8"/>
  <c r="BS2585" i="8"/>
  <c r="BP2585" i="8"/>
  <c r="BT2585" i="8"/>
  <c r="BU2585" i="8"/>
  <c r="BP2586" i="8"/>
  <c r="BQ2586" i="8"/>
  <c r="BS2586" i="8"/>
  <c r="BT2586" i="8"/>
  <c r="BU2586" i="8"/>
  <c r="BO2586" i="8"/>
  <c r="BR2586" i="8"/>
  <c r="BV2586" i="8"/>
  <c r="BW2586" i="8"/>
  <c r="BR2587" i="8"/>
  <c r="BS2587" i="8"/>
  <c r="BU2587" i="8"/>
  <c r="BV2587" i="8"/>
  <c r="BO2587" i="8"/>
  <c r="BW2587" i="8"/>
  <c r="BP2587" i="8"/>
  <c r="BQ2587" i="8"/>
  <c r="BT2587" i="8"/>
  <c r="BT2588" i="8"/>
  <c r="BU2588" i="8"/>
  <c r="BO2588" i="8"/>
  <c r="BW2588" i="8"/>
  <c r="BP2588" i="8"/>
  <c r="BQ2588" i="8"/>
  <c r="BR2588" i="8"/>
  <c r="BS2588" i="8"/>
  <c r="BV2588" i="8"/>
  <c r="BV2589" i="8"/>
  <c r="BO2589" i="8"/>
  <c r="BW2589" i="8"/>
  <c r="BQ2589" i="8"/>
  <c r="BR2589" i="8"/>
  <c r="BS2589" i="8"/>
  <c r="BP2589" i="8"/>
  <c r="BT2589" i="8"/>
  <c r="BU2589" i="8"/>
  <c r="BP2590" i="8"/>
  <c r="BQ2590" i="8"/>
  <c r="BS2590" i="8"/>
  <c r="BT2590" i="8"/>
  <c r="BU2590" i="8"/>
  <c r="BO2590" i="8"/>
  <c r="BR2590" i="8"/>
  <c r="BV2590" i="8"/>
  <c r="BW2590" i="8"/>
  <c r="BR2591" i="8"/>
  <c r="BS2591" i="8"/>
  <c r="BU2591" i="8"/>
  <c r="BV2591" i="8"/>
  <c r="BO2591" i="8"/>
  <c r="BW2591" i="8"/>
  <c r="BP2591" i="8"/>
  <c r="BQ2591" i="8"/>
  <c r="BT2591" i="8"/>
  <c r="BT2592" i="8"/>
  <c r="BU2592" i="8"/>
  <c r="BO2592" i="8"/>
  <c r="BW2592" i="8"/>
  <c r="BP2592" i="8"/>
  <c r="BQ2592" i="8"/>
  <c r="BR2592" i="8"/>
  <c r="BS2592" i="8"/>
  <c r="BV2592" i="8"/>
  <c r="BV2593" i="8"/>
  <c r="BO2593" i="8"/>
  <c r="BW2593" i="8"/>
  <c r="BQ2593" i="8"/>
  <c r="BR2593" i="8"/>
  <c r="BS2593" i="8"/>
  <c r="BP2593" i="8"/>
  <c r="BT2593" i="8"/>
  <c r="BU2593" i="8"/>
  <c r="BP2594" i="8"/>
  <c r="BQ2594" i="8"/>
  <c r="BS2594" i="8"/>
  <c r="BT2594" i="8"/>
  <c r="BU2594" i="8"/>
  <c r="BO2594" i="8"/>
  <c r="BR2594" i="8"/>
  <c r="BV2594" i="8"/>
  <c r="BW2594" i="8"/>
  <c r="BR2595" i="8"/>
  <c r="BS2595" i="8"/>
  <c r="BV2595" i="8"/>
  <c r="BO2595" i="8"/>
  <c r="BW2595" i="8"/>
  <c r="BU2595" i="8"/>
  <c r="BP2595" i="8"/>
  <c r="BQ2595" i="8"/>
  <c r="BT2595" i="8"/>
  <c r="BT2596" i="8"/>
  <c r="BU2596" i="8"/>
  <c r="BP2596" i="8"/>
  <c r="BQ2596" i="8"/>
  <c r="BS2596" i="8"/>
  <c r="BV2596" i="8"/>
  <c r="BW2596" i="8"/>
  <c r="BO2596" i="8"/>
  <c r="BR2596" i="8"/>
  <c r="BV2597" i="8"/>
  <c r="BO2597" i="8"/>
  <c r="BW2597" i="8"/>
  <c r="BR2597" i="8"/>
  <c r="BS2597" i="8"/>
  <c r="BP2597" i="8"/>
  <c r="BQ2597" i="8"/>
  <c r="BT2597" i="8"/>
  <c r="BU2597" i="8"/>
  <c r="BP2598" i="8"/>
  <c r="BQ2598" i="8"/>
  <c r="BT2598" i="8"/>
  <c r="BU2598" i="8"/>
  <c r="BO2598" i="8"/>
  <c r="BR2598" i="8"/>
  <c r="BS2598" i="8"/>
  <c r="BV2598" i="8"/>
  <c r="BW2598" i="8"/>
  <c r="BR2599" i="8"/>
  <c r="BV2599" i="8"/>
  <c r="BU2599" i="8"/>
  <c r="BW2599" i="8"/>
  <c r="BO2599" i="8"/>
  <c r="BP2599" i="8"/>
  <c r="BQ2599" i="8"/>
  <c r="BS2599" i="8"/>
  <c r="BT2599" i="8"/>
  <c r="BT2600" i="8"/>
  <c r="BP2600" i="8"/>
  <c r="BQ2600" i="8"/>
  <c r="BR2600" i="8"/>
  <c r="BS2600" i="8"/>
  <c r="BU2600" i="8"/>
  <c r="BV2600" i="8"/>
  <c r="BW2600" i="8"/>
  <c r="BO2600" i="8"/>
  <c r="BV2601" i="8"/>
  <c r="BR2601" i="8"/>
  <c r="BU2601" i="8"/>
  <c r="BW2601" i="8"/>
  <c r="BO2601" i="8"/>
  <c r="BP2601" i="8"/>
  <c r="BQ2601" i="8"/>
  <c r="BS2601" i="8"/>
  <c r="BT2601" i="8"/>
  <c r="BP2602" i="8"/>
  <c r="BT2602" i="8"/>
  <c r="BQ2602" i="8"/>
  <c r="BR2602" i="8"/>
  <c r="BS2602" i="8"/>
  <c r="BU2602" i="8"/>
  <c r="BV2602" i="8"/>
  <c r="BW2602" i="8"/>
  <c r="BO2602" i="8"/>
  <c r="BT2603" i="8"/>
  <c r="BU2603" i="8"/>
  <c r="BV2603" i="8"/>
  <c r="BO2603" i="8"/>
  <c r="BW2603" i="8"/>
  <c r="BP2603" i="8"/>
  <c r="BQ2603" i="8"/>
  <c r="BR2603" i="8"/>
  <c r="BS2603" i="8"/>
  <c r="BV2604" i="8"/>
  <c r="BO2604" i="8"/>
  <c r="BW2604" i="8"/>
  <c r="BP2604" i="8"/>
  <c r="BQ2604" i="8"/>
  <c r="BR2604" i="8"/>
  <c r="BS2604" i="8"/>
  <c r="BT2604" i="8"/>
  <c r="BU2604" i="8"/>
  <c r="BP2605" i="8"/>
  <c r="BQ2605" i="8"/>
  <c r="BR2605" i="8"/>
  <c r="BS2605" i="8"/>
  <c r="BT2605" i="8"/>
  <c r="BU2605" i="8"/>
  <c r="BV2605" i="8"/>
  <c r="BO2605" i="8"/>
  <c r="BW2605" i="8"/>
  <c r="BR2606" i="8"/>
  <c r="BS2606" i="8"/>
  <c r="BT2606" i="8"/>
  <c r="BU2606" i="8"/>
  <c r="BV2606" i="8"/>
  <c r="BO2606" i="8"/>
  <c r="BW2606" i="8"/>
  <c r="BP2606" i="8"/>
  <c r="BQ2606" i="8"/>
  <c r="BT2607" i="8"/>
  <c r="BU2607" i="8"/>
  <c r="BV2607" i="8"/>
  <c r="BO2607" i="8"/>
  <c r="BW2607" i="8"/>
  <c r="BP2607" i="8"/>
  <c r="BQ2607" i="8"/>
  <c r="BR2607" i="8"/>
  <c r="BS2607" i="8"/>
  <c r="BV2608" i="8"/>
  <c r="BO2608" i="8"/>
  <c r="BW2608" i="8"/>
  <c r="BP2608" i="8"/>
  <c r="BQ2608" i="8"/>
  <c r="BR2608" i="8"/>
  <c r="BS2608" i="8"/>
  <c r="BT2608" i="8"/>
  <c r="BU2608" i="8"/>
  <c r="BP2609" i="8"/>
  <c r="BQ2609" i="8"/>
  <c r="BR2609" i="8"/>
  <c r="BS2609" i="8"/>
  <c r="BT2609" i="8"/>
  <c r="BU2609" i="8"/>
  <c r="BV2609" i="8"/>
  <c r="BO2609" i="8"/>
  <c r="BW2609" i="8"/>
  <c r="BR2610" i="8"/>
  <c r="BS2610" i="8"/>
  <c r="BT2610" i="8"/>
  <c r="BU2610" i="8"/>
  <c r="BV2610" i="8"/>
  <c r="BO2610" i="8"/>
  <c r="BW2610" i="8"/>
  <c r="BP2610" i="8"/>
  <c r="BQ2610" i="8"/>
  <c r="BT2611" i="8"/>
  <c r="BU2611" i="8"/>
  <c r="BV2611" i="8"/>
  <c r="BO2611" i="8"/>
  <c r="BW2611" i="8"/>
  <c r="BP2611" i="8"/>
  <c r="BQ2611" i="8"/>
  <c r="BR2611" i="8"/>
  <c r="BS2611" i="8"/>
  <c r="BV2612" i="8"/>
  <c r="BO2612" i="8"/>
  <c r="BW2612" i="8"/>
  <c r="BP2612" i="8"/>
  <c r="BQ2612" i="8"/>
  <c r="BR2612" i="8"/>
  <c r="BS2612" i="8"/>
  <c r="BT2612" i="8"/>
  <c r="BU2612" i="8"/>
  <c r="BP2613" i="8"/>
  <c r="BQ2613" i="8"/>
  <c r="BR2613" i="8"/>
  <c r="BS2613" i="8"/>
  <c r="BT2613" i="8"/>
  <c r="BU2613" i="8"/>
  <c r="BV2613" i="8"/>
  <c r="BO2613" i="8"/>
  <c r="BW2613" i="8"/>
  <c r="BR2614" i="8"/>
  <c r="BS2614" i="8"/>
  <c r="BT2614" i="8"/>
  <c r="BU2614" i="8"/>
  <c r="BV2614" i="8"/>
  <c r="BO2614" i="8"/>
  <c r="BW2614" i="8"/>
  <c r="BP2614" i="8"/>
  <c r="BQ2614" i="8"/>
  <c r="BT2615" i="8"/>
  <c r="BU2615" i="8"/>
  <c r="BV2615" i="8"/>
  <c r="BO2615" i="8"/>
  <c r="BW2615" i="8"/>
  <c r="BP2615" i="8"/>
  <c r="BQ2615" i="8"/>
  <c r="BR2615" i="8"/>
  <c r="BS2615" i="8"/>
  <c r="BV2616" i="8"/>
  <c r="BO2616" i="8"/>
  <c r="BW2616" i="8"/>
  <c r="BP2616" i="8"/>
  <c r="BQ2616" i="8"/>
  <c r="BR2616" i="8"/>
  <c r="BS2616" i="8"/>
  <c r="BT2616" i="8"/>
  <c r="BU2616" i="8"/>
  <c r="BP2617" i="8"/>
  <c r="BQ2617" i="8"/>
  <c r="BR2617" i="8"/>
  <c r="BS2617" i="8"/>
  <c r="BT2617" i="8"/>
  <c r="BU2617" i="8"/>
  <c r="BV2617" i="8"/>
  <c r="BO2617" i="8"/>
  <c r="BW2617" i="8"/>
  <c r="BR2618" i="8"/>
  <c r="BS2618" i="8"/>
  <c r="BT2618" i="8"/>
  <c r="BU2618" i="8"/>
  <c r="BV2618" i="8"/>
  <c r="BO2618" i="8"/>
  <c r="BW2618" i="8"/>
  <c r="BP2618" i="8"/>
  <c r="BQ2618" i="8"/>
  <c r="BT2619" i="8"/>
  <c r="BU2619" i="8"/>
  <c r="BV2619" i="8"/>
  <c r="BO2619" i="8"/>
  <c r="BW2619" i="8"/>
  <c r="BP2619" i="8"/>
  <c r="BQ2619" i="8"/>
  <c r="BR2619" i="8"/>
  <c r="BS2619" i="8"/>
  <c r="BV2620" i="8"/>
  <c r="BO2620" i="8"/>
  <c r="BW2620" i="8"/>
  <c r="BP2620" i="8"/>
  <c r="BQ2620" i="8"/>
  <c r="BR2620" i="8"/>
  <c r="BS2620" i="8"/>
  <c r="BT2620" i="8"/>
  <c r="BU2620" i="8"/>
  <c r="BP2621" i="8"/>
  <c r="BQ2621" i="8"/>
  <c r="BR2621" i="8"/>
  <c r="BS2621" i="8"/>
  <c r="BT2621" i="8"/>
  <c r="BU2621" i="8"/>
  <c r="BV2621" i="8"/>
  <c r="BO2621" i="8"/>
  <c r="BW2621" i="8"/>
  <c r="BR2622" i="8"/>
  <c r="BS2622" i="8"/>
  <c r="BT2622" i="8"/>
  <c r="BU2622" i="8"/>
  <c r="BV2622" i="8"/>
  <c r="BO2622" i="8"/>
  <c r="BW2622" i="8"/>
  <c r="BP2622" i="8"/>
  <c r="BQ2622" i="8"/>
  <c r="BT2623" i="8"/>
  <c r="BU2623" i="8"/>
  <c r="BV2623" i="8"/>
  <c r="BO2623" i="8"/>
  <c r="BW2623" i="8"/>
  <c r="BP2623" i="8"/>
  <c r="BQ2623" i="8"/>
  <c r="BR2623" i="8"/>
  <c r="BS2623" i="8"/>
  <c r="BV2624" i="8"/>
  <c r="BO2624" i="8"/>
  <c r="BW2624" i="8"/>
  <c r="BP2624" i="8"/>
  <c r="BQ2624" i="8"/>
  <c r="BR2624" i="8"/>
  <c r="BS2624" i="8"/>
  <c r="BT2624" i="8"/>
  <c r="BU2624" i="8"/>
  <c r="BP2625" i="8"/>
  <c r="BQ2625" i="8"/>
  <c r="BR2625" i="8"/>
  <c r="BS2625" i="8"/>
  <c r="BT2625" i="8"/>
  <c r="BU2625" i="8"/>
  <c r="BV2625" i="8"/>
  <c r="BO2625" i="8"/>
  <c r="BW2625" i="8"/>
  <c r="BR2626" i="8"/>
  <c r="BS2626" i="8"/>
  <c r="BT2626" i="8"/>
  <c r="BU2626" i="8"/>
  <c r="BV2626" i="8"/>
  <c r="BO2626" i="8"/>
  <c r="BW2626" i="8"/>
  <c r="BP2626" i="8"/>
  <c r="BQ2626" i="8"/>
  <c r="BT2627" i="8"/>
  <c r="BU2627" i="8"/>
  <c r="BV2627" i="8"/>
  <c r="BO2627" i="8"/>
  <c r="BW2627" i="8"/>
  <c r="BP2627" i="8"/>
  <c r="BQ2627" i="8"/>
  <c r="BR2627" i="8"/>
  <c r="BS2627" i="8"/>
  <c r="BV2628" i="8"/>
  <c r="BO2628" i="8"/>
  <c r="BW2628" i="8"/>
  <c r="BP2628" i="8"/>
  <c r="BQ2628" i="8"/>
  <c r="BR2628" i="8"/>
  <c r="BS2628" i="8"/>
  <c r="BT2628" i="8"/>
  <c r="BU2628" i="8"/>
  <c r="BP2629" i="8"/>
  <c r="BQ2629" i="8"/>
  <c r="BR2629" i="8"/>
  <c r="BS2629" i="8"/>
  <c r="BT2629" i="8"/>
  <c r="BU2629" i="8"/>
  <c r="BV2629" i="8"/>
  <c r="BW2629" i="8"/>
  <c r="BO2629" i="8"/>
  <c r="BR2630" i="8"/>
  <c r="BU2630" i="8"/>
  <c r="BV2630" i="8"/>
  <c r="BO2630" i="8"/>
  <c r="BW2630" i="8"/>
  <c r="BP2630" i="8"/>
  <c r="BT2630" i="8"/>
  <c r="BQ2630" i="8"/>
  <c r="BS2630" i="8"/>
  <c r="BT2631" i="8"/>
  <c r="BO2631" i="8"/>
  <c r="BW2631" i="8"/>
  <c r="BP2631" i="8"/>
  <c r="BQ2631" i="8"/>
  <c r="BR2631" i="8"/>
  <c r="BV2631" i="8"/>
  <c r="BS2631" i="8"/>
  <c r="BU2631" i="8"/>
  <c r="BV2632" i="8"/>
  <c r="BQ2632" i="8"/>
  <c r="BR2632" i="8"/>
  <c r="BS2632" i="8"/>
  <c r="BT2632" i="8"/>
  <c r="BU2632" i="8"/>
  <c r="BW2632" i="8"/>
  <c r="BO2632" i="8"/>
  <c r="BP2632" i="8"/>
  <c r="BP2633" i="8"/>
  <c r="BS2633" i="8"/>
  <c r="BT2633" i="8"/>
  <c r="BU2633" i="8"/>
  <c r="BV2633" i="8"/>
  <c r="BQ2633" i="8"/>
  <c r="BR2633" i="8"/>
  <c r="BW2633" i="8"/>
  <c r="BO2633" i="8"/>
  <c r="BR2634" i="8"/>
  <c r="BU2634" i="8"/>
  <c r="BV2634" i="8"/>
  <c r="BO2634" i="8"/>
  <c r="BW2634" i="8"/>
  <c r="BP2634" i="8"/>
  <c r="BQ2634" i="8"/>
  <c r="BS2634" i="8"/>
  <c r="BT2634" i="8"/>
  <c r="BT2635" i="8"/>
  <c r="BO2635" i="8"/>
  <c r="BW2635" i="8"/>
  <c r="BP2635" i="8"/>
  <c r="BQ2635" i="8"/>
  <c r="BR2635" i="8"/>
  <c r="BS2635" i="8"/>
  <c r="BU2635" i="8"/>
  <c r="BV2635" i="8"/>
  <c r="BV2636" i="8"/>
  <c r="BQ2636" i="8"/>
  <c r="BR2636" i="8"/>
  <c r="BS2636" i="8"/>
  <c r="BT2636" i="8"/>
  <c r="BO2636" i="8"/>
  <c r="BP2636" i="8"/>
  <c r="BU2636" i="8"/>
  <c r="BW2636" i="8"/>
  <c r="BP2637" i="8"/>
  <c r="BS2637" i="8"/>
  <c r="BU2637" i="8"/>
  <c r="BV2637" i="8"/>
  <c r="BO2637" i="8"/>
  <c r="BQ2637" i="8"/>
  <c r="BR2637" i="8"/>
  <c r="BT2637" i="8"/>
  <c r="BW2637" i="8"/>
  <c r="BR2638" i="8"/>
  <c r="BU2638" i="8"/>
  <c r="BO2638" i="8"/>
  <c r="BW2638" i="8"/>
  <c r="BP2638" i="8"/>
  <c r="BQ2638" i="8"/>
  <c r="BS2638" i="8"/>
  <c r="BT2638" i="8"/>
  <c r="BV2638" i="8"/>
  <c r="BT2639" i="8"/>
  <c r="BO2639" i="8"/>
  <c r="BW2639" i="8"/>
  <c r="BQ2639" i="8"/>
  <c r="BR2639" i="8"/>
  <c r="BP2639" i="8"/>
  <c r="BS2639" i="8"/>
  <c r="BU2639" i="8"/>
  <c r="BV2639" i="8"/>
  <c r="BV2640" i="8"/>
  <c r="BQ2640" i="8"/>
  <c r="BS2640" i="8"/>
  <c r="BT2640" i="8"/>
  <c r="BU2640" i="8"/>
  <c r="BW2640" i="8"/>
  <c r="BO2640" i="8"/>
  <c r="BP2640" i="8"/>
  <c r="BR2640" i="8"/>
  <c r="BP2641" i="8"/>
  <c r="BS2641" i="8"/>
  <c r="BU2641" i="8"/>
  <c r="BV2641" i="8"/>
  <c r="BQ2641" i="8"/>
  <c r="BR2641" i="8"/>
  <c r="BT2641" i="8"/>
  <c r="BW2641" i="8"/>
  <c r="BO2641" i="8"/>
  <c r="BR2642" i="8"/>
  <c r="BU2642" i="8"/>
  <c r="BO2642" i="8"/>
  <c r="BW2642" i="8"/>
  <c r="BP2642" i="8"/>
  <c r="BQ2642" i="8"/>
  <c r="BS2642" i="8"/>
  <c r="BT2642" i="8"/>
  <c r="BV2642" i="8"/>
  <c r="BT2643" i="8"/>
  <c r="BO2643" i="8"/>
  <c r="BW2643" i="8"/>
  <c r="BQ2643" i="8"/>
  <c r="BR2643" i="8"/>
  <c r="BP2643" i="8"/>
  <c r="BS2643" i="8"/>
  <c r="BU2643" i="8"/>
  <c r="BV2643" i="8"/>
  <c r="BV2644" i="8"/>
  <c r="BQ2644" i="8"/>
  <c r="BS2644" i="8"/>
  <c r="BT2644" i="8"/>
  <c r="BO2644" i="8"/>
  <c r="BP2644" i="8"/>
  <c r="BR2644" i="8"/>
  <c r="BU2644" i="8"/>
  <c r="BW2644" i="8"/>
  <c r="BP2645" i="8"/>
  <c r="BS2645" i="8"/>
  <c r="BU2645" i="8"/>
  <c r="BV2645" i="8"/>
  <c r="BT2645" i="8"/>
  <c r="BW2645" i="8"/>
  <c r="BO2645" i="8"/>
  <c r="BQ2645" i="8"/>
  <c r="BR2645" i="8"/>
  <c r="BR2646" i="8"/>
  <c r="BU2646" i="8"/>
  <c r="BO2646" i="8"/>
  <c r="BW2646" i="8"/>
  <c r="BP2646" i="8"/>
  <c r="BS2646" i="8"/>
  <c r="BT2646" i="8"/>
  <c r="BV2646" i="8"/>
  <c r="BQ2646" i="8"/>
  <c r="BT2647" i="8"/>
  <c r="BO2647" i="8"/>
  <c r="BW2647" i="8"/>
  <c r="BQ2647" i="8"/>
  <c r="BR2647" i="8"/>
  <c r="BP2647" i="8"/>
  <c r="BS2647" i="8"/>
  <c r="BU2647" i="8"/>
  <c r="BV2647" i="8"/>
  <c r="BV2648" i="8"/>
  <c r="BQ2648" i="8"/>
  <c r="BS2648" i="8"/>
  <c r="BT2648" i="8"/>
  <c r="BO2648" i="8"/>
  <c r="BP2648" i="8"/>
  <c r="BR2648" i="8"/>
  <c r="BU2648" i="8"/>
  <c r="BW2648" i="8"/>
  <c r="BP2649" i="8"/>
  <c r="BS2649" i="8"/>
  <c r="BU2649" i="8"/>
  <c r="BV2649" i="8"/>
  <c r="BO2649" i="8"/>
  <c r="BQ2649" i="8"/>
  <c r="BR2649" i="8"/>
  <c r="BT2649" i="8"/>
  <c r="BW2649" i="8"/>
  <c r="BR2650" i="8"/>
  <c r="BU2650" i="8"/>
  <c r="BO2650" i="8"/>
  <c r="BW2650" i="8"/>
  <c r="BP2650" i="8"/>
  <c r="BV2650" i="8"/>
  <c r="BQ2650" i="8"/>
  <c r="BS2650" i="8"/>
  <c r="BT2650" i="8"/>
  <c r="BT2651" i="8"/>
  <c r="BO2651" i="8"/>
  <c r="BW2651" i="8"/>
  <c r="BQ2651" i="8"/>
  <c r="BR2651" i="8"/>
  <c r="BU2651" i="8"/>
  <c r="BV2651" i="8"/>
  <c r="BP2651" i="8"/>
  <c r="BS2651" i="8"/>
  <c r="BV2652" i="8"/>
  <c r="BQ2652" i="8"/>
  <c r="BS2652" i="8"/>
  <c r="BT2652" i="8"/>
  <c r="BP2652" i="8"/>
  <c r="BR2652" i="8"/>
  <c r="BU2652" i="8"/>
  <c r="BW2652" i="8"/>
  <c r="BO2652" i="8"/>
  <c r="BP2653" i="8"/>
  <c r="BS2653" i="8"/>
  <c r="BU2653" i="8"/>
  <c r="BV2653" i="8"/>
  <c r="BO2653" i="8"/>
  <c r="BQ2653" i="8"/>
  <c r="BR2653" i="8"/>
  <c r="BT2653" i="8"/>
  <c r="BW2653" i="8"/>
  <c r="BR2654" i="8"/>
  <c r="BO2654" i="8"/>
  <c r="BW2654" i="8"/>
  <c r="BP2654" i="8"/>
  <c r="BQ2654" i="8"/>
  <c r="BS2654" i="8"/>
  <c r="BT2654" i="8"/>
  <c r="BU2654" i="8"/>
  <c r="BV2654" i="8"/>
  <c r="BT2655" i="8"/>
  <c r="BQ2655" i="8"/>
  <c r="BS2655" i="8"/>
  <c r="BU2655" i="8"/>
  <c r="BV2655" i="8"/>
  <c r="BW2655" i="8"/>
  <c r="BO2655" i="8"/>
  <c r="BP2655" i="8"/>
  <c r="BR2655" i="8"/>
  <c r="BV2656" i="8"/>
  <c r="BS2656" i="8"/>
  <c r="BO2656" i="8"/>
  <c r="BP2656" i="8"/>
  <c r="BQ2656" i="8"/>
  <c r="BR2656" i="8"/>
  <c r="BT2656" i="8"/>
  <c r="BU2656" i="8"/>
  <c r="BW2656" i="8"/>
  <c r="BR2657" i="8"/>
  <c r="BS2657" i="8"/>
  <c r="BT2657" i="8"/>
  <c r="BU2657" i="8"/>
  <c r="BV2657" i="8"/>
  <c r="BO2657" i="8"/>
  <c r="BW2657" i="8"/>
  <c r="BP2657" i="8"/>
  <c r="BQ2657" i="8"/>
  <c r="BT2658" i="8"/>
  <c r="BU2658" i="8"/>
  <c r="BV2658" i="8"/>
  <c r="BO2658" i="8"/>
  <c r="BW2658" i="8"/>
  <c r="BP2658" i="8"/>
  <c r="BQ2658" i="8"/>
  <c r="BR2658" i="8"/>
  <c r="BS2658" i="8"/>
  <c r="BV2659" i="8"/>
  <c r="BO2659" i="8"/>
  <c r="BW2659" i="8"/>
  <c r="BP2659" i="8"/>
  <c r="BQ2659" i="8"/>
  <c r="BR2659" i="8"/>
  <c r="BS2659" i="8"/>
  <c r="BT2659" i="8"/>
  <c r="BU2659" i="8"/>
  <c r="BP2660" i="8"/>
  <c r="BQ2660" i="8"/>
  <c r="BR2660" i="8"/>
  <c r="BS2660" i="8"/>
  <c r="BT2660" i="8"/>
  <c r="BU2660" i="8"/>
  <c r="BV2660" i="8"/>
  <c r="BO2660" i="8"/>
  <c r="BW2660" i="8"/>
  <c r="BR2661" i="8"/>
  <c r="BS2661" i="8"/>
  <c r="BT2661" i="8"/>
  <c r="BU2661" i="8"/>
  <c r="BV2661" i="8"/>
  <c r="BO2661" i="8"/>
  <c r="BW2661" i="8"/>
  <c r="BP2661" i="8"/>
  <c r="BQ2661" i="8"/>
  <c r="BT2662" i="8"/>
  <c r="BU2662" i="8"/>
  <c r="BV2662" i="8"/>
  <c r="BO2662" i="8"/>
  <c r="BW2662" i="8"/>
  <c r="BP2662" i="8"/>
  <c r="BQ2662" i="8"/>
  <c r="BR2662" i="8"/>
  <c r="BS2662" i="8"/>
  <c r="BV2663" i="8"/>
  <c r="BO2663" i="8"/>
  <c r="BW2663" i="8"/>
  <c r="BP2663" i="8"/>
  <c r="BQ2663" i="8"/>
  <c r="BR2663" i="8"/>
  <c r="BS2663" i="8"/>
  <c r="BT2663" i="8"/>
  <c r="BU2663" i="8"/>
  <c r="BP2664" i="8"/>
  <c r="BQ2664" i="8"/>
  <c r="BR2664" i="8"/>
  <c r="BS2664" i="8"/>
  <c r="BT2664" i="8"/>
  <c r="BU2664" i="8"/>
  <c r="BV2664" i="8"/>
  <c r="BO2664" i="8"/>
  <c r="BW2664" i="8"/>
  <c r="BR2665" i="8"/>
  <c r="BS2665" i="8"/>
  <c r="BT2665" i="8"/>
  <c r="BU2665" i="8"/>
  <c r="BV2665" i="8"/>
  <c r="BO2665" i="8"/>
  <c r="BW2665" i="8"/>
  <c r="BP2665" i="8"/>
  <c r="BQ2665" i="8"/>
  <c r="BT2666" i="8"/>
  <c r="BU2666" i="8"/>
  <c r="BV2666" i="8"/>
  <c r="BO2666" i="8"/>
  <c r="BW2666" i="8"/>
  <c r="BP2666" i="8"/>
  <c r="BQ2666" i="8"/>
  <c r="BR2666" i="8"/>
  <c r="BS2666" i="8"/>
  <c r="BV2667" i="8"/>
  <c r="BO2667" i="8"/>
  <c r="BW2667" i="8"/>
  <c r="BP2667" i="8"/>
  <c r="BQ2667" i="8"/>
  <c r="BR2667" i="8"/>
  <c r="BS2667" i="8"/>
  <c r="BT2667" i="8"/>
  <c r="BU2667" i="8"/>
  <c r="BP2668" i="8"/>
  <c r="BQ2668" i="8"/>
  <c r="BR2668" i="8"/>
  <c r="BS2668" i="8"/>
  <c r="BT2668" i="8"/>
  <c r="BU2668" i="8"/>
  <c r="BV2668" i="8"/>
  <c r="BO2668" i="8"/>
  <c r="BW2668" i="8"/>
  <c r="BR2669" i="8"/>
  <c r="BS2669" i="8"/>
  <c r="BT2669" i="8"/>
  <c r="BU2669" i="8"/>
  <c r="BV2669" i="8"/>
  <c r="BO2669" i="8"/>
  <c r="BW2669" i="8"/>
  <c r="BP2669" i="8"/>
  <c r="BQ2669" i="8"/>
  <c r="BT2670" i="8"/>
  <c r="BU2670" i="8"/>
  <c r="BV2670" i="8"/>
  <c r="BO2670" i="8"/>
  <c r="BW2670" i="8"/>
  <c r="BP2670" i="8"/>
  <c r="BQ2670" i="8"/>
  <c r="BR2670" i="8"/>
  <c r="BS2670" i="8"/>
  <c r="BV2671" i="8"/>
  <c r="BO2671" i="8"/>
  <c r="BW2671" i="8"/>
  <c r="BP2671" i="8"/>
  <c r="BQ2671" i="8"/>
  <c r="BR2671" i="8"/>
  <c r="BS2671" i="8"/>
  <c r="BT2671" i="8"/>
  <c r="BU2671" i="8"/>
  <c r="BP2672" i="8"/>
  <c r="BQ2672" i="8"/>
  <c r="BR2672" i="8"/>
  <c r="BS2672" i="8"/>
  <c r="BT2672" i="8"/>
  <c r="BU2672" i="8"/>
  <c r="BV2672" i="8"/>
  <c r="BW2672" i="8"/>
  <c r="BO2672" i="8"/>
  <c r="BR2673" i="8"/>
  <c r="BS2673" i="8"/>
  <c r="BT2673" i="8"/>
  <c r="BU2673" i="8"/>
  <c r="BV2673" i="8"/>
  <c r="BO2673" i="8"/>
  <c r="BW2673" i="8"/>
  <c r="BP2673" i="8"/>
  <c r="BQ2673" i="8"/>
  <c r="BT2674" i="8"/>
  <c r="BU2674" i="8"/>
  <c r="BV2674" i="8"/>
  <c r="BO2674" i="8"/>
  <c r="BW2674" i="8"/>
  <c r="BP2674" i="8"/>
  <c r="BQ2674" i="8"/>
  <c r="BR2674" i="8"/>
  <c r="BS2674" i="8"/>
  <c r="BV2675" i="8"/>
  <c r="BO2675" i="8"/>
  <c r="BW2675" i="8"/>
  <c r="BP2675" i="8"/>
  <c r="BQ2675" i="8"/>
  <c r="BR2675" i="8"/>
  <c r="BS2675" i="8"/>
  <c r="BT2675" i="8"/>
  <c r="BU2675" i="8"/>
  <c r="BP2676" i="8"/>
  <c r="BQ2676" i="8"/>
  <c r="BR2676" i="8"/>
  <c r="BS2676" i="8"/>
  <c r="BT2676" i="8"/>
  <c r="BU2676" i="8"/>
  <c r="BV2676" i="8"/>
  <c r="BO2676" i="8"/>
  <c r="BW2676" i="8"/>
  <c r="BR2677" i="8"/>
  <c r="BS2677" i="8"/>
  <c r="BT2677" i="8"/>
  <c r="BU2677" i="8"/>
  <c r="BV2677" i="8"/>
  <c r="BO2677" i="8"/>
  <c r="BW2677" i="8"/>
  <c r="BP2677" i="8"/>
  <c r="BQ2677" i="8"/>
  <c r="BT2678" i="8"/>
  <c r="BU2678" i="8"/>
  <c r="BV2678" i="8"/>
  <c r="BO2678" i="8"/>
  <c r="BW2678" i="8"/>
  <c r="BP2678" i="8"/>
  <c r="BQ2678" i="8"/>
  <c r="BR2678" i="8"/>
  <c r="BS2678" i="8"/>
  <c r="BV2679" i="8"/>
  <c r="BO2679" i="8"/>
  <c r="BW2679" i="8"/>
  <c r="BP2679" i="8"/>
  <c r="BQ2679" i="8"/>
  <c r="BR2679" i="8"/>
  <c r="BS2679" i="8"/>
  <c r="BT2679" i="8"/>
  <c r="BU2679" i="8"/>
  <c r="BP2680" i="8"/>
  <c r="BQ2680" i="8"/>
  <c r="BR2680" i="8"/>
  <c r="BS2680" i="8"/>
  <c r="BT2680" i="8"/>
  <c r="BU2680" i="8"/>
  <c r="BV2680" i="8"/>
  <c r="BO2680" i="8"/>
  <c r="BW2680" i="8"/>
  <c r="BR2681" i="8"/>
  <c r="BS2681" i="8"/>
  <c r="BT2681" i="8"/>
  <c r="BU2681" i="8"/>
  <c r="BV2681" i="8"/>
  <c r="BO2681" i="8"/>
  <c r="BW2681" i="8"/>
  <c r="BP2681" i="8"/>
  <c r="BQ2681" i="8"/>
  <c r="BT2682" i="8"/>
  <c r="BU2682" i="8"/>
  <c r="BV2682" i="8"/>
  <c r="BO2682" i="8"/>
  <c r="BW2682" i="8"/>
  <c r="BP2682" i="8"/>
  <c r="BQ2682" i="8"/>
  <c r="BR2682" i="8"/>
  <c r="BS2682" i="8"/>
  <c r="BV2683" i="8"/>
  <c r="BO2683" i="8"/>
  <c r="BW2683" i="8"/>
  <c r="BP2683" i="8"/>
  <c r="BQ2683" i="8"/>
  <c r="BR2683" i="8"/>
  <c r="BS2683" i="8"/>
  <c r="BT2683" i="8"/>
  <c r="BU2683" i="8"/>
  <c r="BP2684" i="8"/>
  <c r="BQ2684" i="8"/>
  <c r="BR2684" i="8"/>
  <c r="BS2684" i="8"/>
  <c r="BT2684" i="8"/>
  <c r="BU2684" i="8"/>
  <c r="BV2684" i="8"/>
  <c r="BO2684" i="8"/>
  <c r="BW2684" i="8"/>
  <c r="BR2685" i="8"/>
  <c r="BS2685" i="8"/>
  <c r="BT2685" i="8"/>
  <c r="BU2685" i="8"/>
  <c r="BV2685" i="8"/>
  <c r="BO2685" i="8"/>
  <c r="BW2685" i="8"/>
  <c r="BP2685" i="8"/>
  <c r="BQ2685" i="8"/>
  <c r="BT2686" i="8"/>
  <c r="BU2686" i="8"/>
  <c r="BV2686" i="8"/>
  <c r="BO2686" i="8"/>
  <c r="BW2686" i="8"/>
  <c r="BP2686" i="8"/>
  <c r="BQ2686" i="8"/>
  <c r="BR2686" i="8"/>
  <c r="BS2686" i="8"/>
  <c r="BV2687" i="8"/>
  <c r="BO2687" i="8"/>
  <c r="BW2687" i="8"/>
  <c r="BP2687" i="8"/>
  <c r="BQ2687" i="8"/>
  <c r="BR2687" i="8"/>
  <c r="BS2687" i="8"/>
  <c r="BT2687" i="8"/>
  <c r="BU2687" i="8"/>
  <c r="BP2688" i="8"/>
  <c r="BQ2688" i="8"/>
  <c r="BR2688" i="8"/>
  <c r="BS2688" i="8"/>
  <c r="BT2688" i="8"/>
  <c r="BU2688" i="8"/>
  <c r="BV2688" i="8"/>
  <c r="BO2688" i="8"/>
  <c r="BW2688" i="8"/>
  <c r="BR2689" i="8"/>
  <c r="BS2689" i="8"/>
  <c r="BT2689" i="8"/>
  <c r="BU2689" i="8"/>
  <c r="BV2689" i="8"/>
  <c r="BO2689" i="8"/>
  <c r="BW2689" i="8"/>
  <c r="BP2689" i="8"/>
  <c r="BQ2689" i="8"/>
  <c r="BT2690" i="8"/>
  <c r="BU2690" i="8"/>
  <c r="BV2690" i="8"/>
  <c r="BO2690" i="8"/>
  <c r="BW2690" i="8"/>
  <c r="BP2690" i="8"/>
  <c r="BQ2690" i="8"/>
  <c r="BR2690" i="8"/>
  <c r="BS2690" i="8"/>
  <c r="BV2691" i="8"/>
  <c r="BO2691" i="8"/>
  <c r="BW2691" i="8"/>
  <c r="BP2691" i="8"/>
  <c r="BQ2691" i="8"/>
  <c r="BR2691" i="8"/>
  <c r="BS2691" i="8"/>
  <c r="BT2691" i="8"/>
  <c r="BU2691" i="8"/>
  <c r="BP2692" i="8"/>
  <c r="BQ2692" i="8"/>
  <c r="BR2692" i="8"/>
  <c r="BS2692" i="8"/>
  <c r="BT2692" i="8"/>
  <c r="BU2692" i="8"/>
  <c r="BV2692" i="8"/>
  <c r="BO2692" i="8"/>
  <c r="BW2692" i="8"/>
  <c r="BR2693" i="8"/>
  <c r="BS2693" i="8"/>
  <c r="BT2693" i="8"/>
  <c r="BU2693" i="8"/>
  <c r="BV2693" i="8"/>
  <c r="BO2693" i="8"/>
  <c r="BW2693" i="8"/>
  <c r="BP2693" i="8"/>
  <c r="BQ2693" i="8"/>
  <c r="BT2694" i="8"/>
  <c r="BU2694" i="8"/>
  <c r="BV2694" i="8"/>
  <c r="BO2694" i="8"/>
  <c r="BW2694" i="8"/>
  <c r="BP2694" i="8"/>
  <c r="BQ2694" i="8"/>
  <c r="BR2694" i="8"/>
  <c r="BS2694" i="8"/>
  <c r="BV2695" i="8"/>
  <c r="BO2695" i="8"/>
  <c r="BW2695" i="8"/>
  <c r="BP2695" i="8"/>
  <c r="BQ2695" i="8"/>
  <c r="BR2695" i="8"/>
  <c r="BS2695" i="8"/>
  <c r="BT2695" i="8"/>
  <c r="BU2695" i="8"/>
  <c r="BP2696" i="8"/>
  <c r="BQ2696" i="8"/>
  <c r="BR2696" i="8"/>
  <c r="BS2696" i="8"/>
  <c r="BT2696" i="8"/>
  <c r="BU2696" i="8"/>
  <c r="BV2696" i="8"/>
  <c r="BO2696" i="8"/>
  <c r="BW2696" i="8"/>
  <c r="BR2697" i="8"/>
  <c r="BS2697" i="8"/>
  <c r="BT2697" i="8"/>
  <c r="BU2697" i="8"/>
  <c r="BV2697" i="8"/>
  <c r="BO2697" i="8"/>
  <c r="BW2697" i="8"/>
  <c r="BP2697" i="8"/>
  <c r="BQ2697" i="8"/>
  <c r="BT2698" i="8"/>
  <c r="BU2698" i="8"/>
  <c r="BV2698" i="8"/>
  <c r="BO2698" i="8"/>
  <c r="BW2698" i="8"/>
  <c r="BP2698" i="8"/>
  <c r="BQ2698" i="8"/>
  <c r="BR2698" i="8"/>
  <c r="BS2698" i="8"/>
  <c r="BV2699" i="8"/>
  <c r="BO2699" i="8"/>
  <c r="BW2699" i="8"/>
  <c r="BP2699" i="8"/>
  <c r="BQ2699" i="8"/>
  <c r="BR2699" i="8"/>
  <c r="BS2699" i="8"/>
  <c r="BT2699" i="8"/>
  <c r="BU2699" i="8"/>
  <c r="BP2700" i="8"/>
  <c r="BQ2700" i="8"/>
  <c r="BR2700" i="8"/>
  <c r="BS2700" i="8"/>
  <c r="BT2700" i="8"/>
  <c r="BU2700" i="8"/>
  <c r="BV2700" i="8"/>
  <c r="BO2700" i="8"/>
  <c r="BW2700" i="8"/>
  <c r="BR2701" i="8"/>
  <c r="BS2701" i="8"/>
  <c r="BT2701" i="8"/>
  <c r="BU2701" i="8"/>
  <c r="BV2701" i="8"/>
  <c r="BO2701" i="8"/>
  <c r="BW2701" i="8"/>
  <c r="BP2701" i="8"/>
  <c r="BQ2701" i="8"/>
  <c r="BT2702" i="8"/>
  <c r="BU2702" i="8"/>
  <c r="BV2702" i="8"/>
  <c r="BO2702" i="8"/>
  <c r="BW2702" i="8"/>
  <c r="BP2702" i="8"/>
  <c r="BQ2702" i="8"/>
  <c r="BR2702" i="8"/>
  <c r="BS2702" i="8"/>
  <c r="BV2703" i="8"/>
  <c r="BO2703" i="8"/>
  <c r="BW2703" i="8"/>
  <c r="BP2703" i="8"/>
  <c r="BQ2703" i="8"/>
  <c r="BR2703" i="8"/>
  <c r="BS2703" i="8"/>
  <c r="BT2703" i="8"/>
  <c r="BU2703" i="8"/>
  <c r="BP2704" i="8"/>
  <c r="BQ2704" i="8"/>
  <c r="BR2704" i="8"/>
  <c r="BS2704" i="8"/>
  <c r="BT2704" i="8"/>
  <c r="BU2704" i="8"/>
  <c r="BV2704" i="8"/>
  <c r="BW2704" i="8"/>
  <c r="BO2704" i="8"/>
  <c r="BR2705" i="8"/>
  <c r="BS2705" i="8"/>
  <c r="BT2705" i="8"/>
  <c r="BU2705" i="8"/>
  <c r="BV2705" i="8"/>
  <c r="BO2705" i="8"/>
  <c r="BW2705" i="8"/>
  <c r="BP2705" i="8"/>
  <c r="BQ2705" i="8"/>
  <c r="BT2706" i="8"/>
  <c r="BU2706" i="8"/>
  <c r="BV2706" i="8"/>
  <c r="BO2706" i="8"/>
  <c r="BW2706" i="8"/>
  <c r="BP2706" i="8"/>
  <c r="BQ2706" i="8"/>
  <c r="BR2706" i="8"/>
  <c r="BS2706" i="8"/>
  <c r="BV2707" i="8"/>
  <c r="BO2707" i="8"/>
  <c r="BW2707" i="8"/>
  <c r="BP2707" i="8"/>
  <c r="BQ2707" i="8"/>
  <c r="BR2707" i="8"/>
  <c r="BS2707" i="8"/>
  <c r="BT2707" i="8"/>
  <c r="BU2707" i="8"/>
  <c r="BP2708" i="8"/>
  <c r="BQ2708" i="8"/>
  <c r="BR2708" i="8"/>
  <c r="BS2708" i="8"/>
  <c r="BT2708" i="8"/>
  <c r="BU2708" i="8"/>
  <c r="BV2708" i="8"/>
  <c r="BO2708" i="8"/>
  <c r="BW2708" i="8"/>
  <c r="BR2709" i="8"/>
  <c r="BS2709" i="8"/>
  <c r="BT2709" i="8"/>
  <c r="BU2709" i="8"/>
  <c r="BV2709" i="8"/>
  <c r="BO2709" i="8"/>
  <c r="BW2709" i="8"/>
  <c r="BP2709" i="8"/>
  <c r="BQ2709" i="8"/>
  <c r="BT2710" i="8"/>
  <c r="BU2710" i="8"/>
  <c r="BV2710" i="8"/>
  <c r="BO2710" i="8"/>
  <c r="BP2710" i="8"/>
  <c r="BQ2710" i="8"/>
  <c r="BR2710" i="8"/>
  <c r="BS2710" i="8"/>
  <c r="BW2710" i="8"/>
  <c r="BV2711" i="8"/>
  <c r="BO2711" i="8"/>
  <c r="BP2711" i="8"/>
  <c r="BR2711" i="8"/>
  <c r="BS2711" i="8"/>
  <c r="BT2711" i="8"/>
  <c r="BQ2711" i="8"/>
  <c r="BU2711" i="8"/>
  <c r="BW2711" i="8"/>
  <c r="BP2712" i="8"/>
  <c r="BR2712" i="8"/>
  <c r="BT2712" i="8"/>
  <c r="BU2712" i="8"/>
  <c r="BV2712" i="8"/>
  <c r="BO2712" i="8"/>
  <c r="BQ2712" i="8"/>
  <c r="BS2712" i="8"/>
  <c r="BW2712" i="8"/>
  <c r="BR2713" i="8"/>
  <c r="BT2713" i="8"/>
  <c r="BV2713" i="8"/>
  <c r="BO2713" i="8"/>
  <c r="BW2713" i="8"/>
  <c r="BP2713" i="8"/>
  <c r="BQ2713" i="8"/>
  <c r="BS2713" i="8"/>
  <c r="BU2713" i="8"/>
  <c r="BT2714" i="8"/>
  <c r="BV2714" i="8"/>
  <c r="BP2714" i="8"/>
  <c r="BQ2714" i="8"/>
  <c r="BR2714" i="8"/>
  <c r="BW2714" i="8"/>
  <c r="BO2714" i="8"/>
  <c r="BS2714" i="8"/>
  <c r="BU2714" i="8"/>
  <c r="BV2715" i="8"/>
  <c r="BP2715" i="8"/>
  <c r="BR2715" i="8"/>
  <c r="BS2715" i="8"/>
  <c r="BT2715" i="8"/>
  <c r="BU2715" i="8"/>
  <c r="BW2715" i="8"/>
  <c r="BO2715" i="8"/>
  <c r="BQ2715" i="8"/>
  <c r="BP2716" i="8"/>
  <c r="BR2716" i="8"/>
  <c r="BT2716" i="8"/>
  <c r="BU2716" i="8"/>
  <c r="BV2716" i="8"/>
  <c r="BQ2716" i="8"/>
  <c r="BS2716" i="8"/>
  <c r="BW2716" i="8"/>
  <c r="BO2716" i="8"/>
  <c r="BR2717" i="8"/>
  <c r="BT2717" i="8"/>
  <c r="BO2717" i="8"/>
  <c r="BW2717" i="8"/>
  <c r="BP2717" i="8"/>
  <c r="BQ2717" i="8"/>
  <c r="BS2717" i="8"/>
  <c r="BU2717" i="8"/>
  <c r="BV2717" i="8"/>
  <c r="BT2718" i="8"/>
  <c r="BV2718" i="8"/>
  <c r="BQ2718" i="8"/>
  <c r="BR2718" i="8"/>
  <c r="BO2718" i="8"/>
  <c r="BP2718" i="8"/>
  <c r="BS2718" i="8"/>
  <c r="BU2718" i="8"/>
  <c r="BW2718" i="8"/>
  <c r="BV2719" i="8"/>
  <c r="BP2719" i="8"/>
  <c r="BS2719" i="8"/>
  <c r="BT2719" i="8"/>
  <c r="BO2719" i="8"/>
  <c r="BQ2719" i="8"/>
  <c r="BR2719" i="8"/>
  <c r="BU2719" i="8"/>
  <c r="BW2719" i="8"/>
  <c r="BP2720" i="8"/>
  <c r="BR2720" i="8"/>
  <c r="BU2720" i="8"/>
  <c r="BV2720" i="8"/>
  <c r="BT2720" i="8"/>
  <c r="BW2720" i="8"/>
  <c r="BO2720" i="8"/>
  <c r="BQ2720" i="8"/>
  <c r="BS2720" i="8"/>
  <c r="BR2721" i="8"/>
  <c r="BT2721" i="8"/>
  <c r="BO2721" i="8"/>
  <c r="BW2721" i="8"/>
  <c r="BP2721" i="8"/>
  <c r="BS2721" i="8"/>
  <c r="BU2721" i="8"/>
  <c r="BV2721" i="8"/>
  <c r="BQ2721" i="8"/>
  <c r="BT2722" i="8"/>
  <c r="BV2722" i="8"/>
  <c r="BQ2722" i="8"/>
  <c r="BR2722" i="8"/>
  <c r="BO2722" i="8"/>
  <c r="BP2722" i="8"/>
  <c r="BS2722" i="8"/>
  <c r="BU2722" i="8"/>
  <c r="BW2722" i="8"/>
  <c r="BV2723" i="8"/>
  <c r="BS2723" i="8"/>
  <c r="BT2723" i="8"/>
  <c r="BO2723" i="8"/>
  <c r="BP2723" i="8"/>
  <c r="BQ2723" i="8"/>
  <c r="BR2723" i="8"/>
  <c r="BU2723" i="8"/>
  <c r="BW2723" i="8"/>
  <c r="BU2724" i="8"/>
  <c r="BV2724" i="8"/>
  <c r="BR2724" i="8"/>
  <c r="BS2724" i="8"/>
  <c r="BT2724" i="8"/>
  <c r="BW2724" i="8"/>
  <c r="BO2724" i="8"/>
  <c r="BP2724" i="8"/>
  <c r="BQ2724" i="8"/>
  <c r="BO2725" i="8"/>
  <c r="BW2725" i="8"/>
  <c r="BP2725" i="8"/>
  <c r="BQ2725" i="8"/>
  <c r="BR2725" i="8"/>
  <c r="BS2725" i="8"/>
  <c r="BT2725" i="8"/>
  <c r="BU2725" i="8"/>
  <c r="BV2725" i="8"/>
  <c r="BQ2726" i="8"/>
  <c r="BR2726" i="8"/>
  <c r="BU2726" i="8"/>
  <c r="BV2726" i="8"/>
  <c r="BW2726" i="8"/>
  <c r="BO2726" i="8"/>
  <c r="BP2726" i="8"/>
  <c r="BS2726" i="8"/>
  <c r="BT2726" i="8"/>
  <c r="BS2727" i="8"/>
  <c r="BT2727" i="8"/>
  <c r="BO2727" i="8"/>
  <c r="BP2727" i="8"/>
  <c r="BQ2727" i="8"/>
  <c r="BR2727" i="8"/>
  <c r="BU2727" i="8"/>
  <c r="BV2727" i="8"/>
  <c r="BW2727" i="8"/>
  <c r="BU2728" i="8"/>
  <c r="BV2728" i="8"/>
  <c r="BS2728" i="8"/>
  <c r="BT2728" i="8"/>
  <c r="BW2728" i="8"/>
  <c r="BO2728" i="8"/>
  <c r="BP2728" i="8"/>
  <c r="BQ2728" i="8"/>
  <c r="BR2728" i="8"/>
  <c r="BO2729" i="8"/>
  <c r="BW2729" i="8"/>
  <c r="BP2729" i="8"/>
  <c r="BQ2729" i="8"/>
  <c r="BR2729" i="8"/>
  <c r="BS2729" i="8"/>
  <c r="BT2729" i="8"/>
  <c r="BU2729" i="8"/>
  <c r="BV2729" i="8"/>
  <c r="BQ2730" i="8"/>
  <c r="BR2730" i="8"/>
  <c r="BV2730" i="8"/>
  <c r="BW2730" i="8"/>
  <c r="BO2730" i="8"/>
  <c r="BP2730" i="8"/>
  <c r="BS2730" i="8"/>
  <c r="BT2730" i="8"/>
  <c r="BU2730" i="8"/>
  <c r="BS2731" i="8"/>
  <c r="BT2731" i="8"/>
  <c r="BP2731" i="8"/>
  <c r="BQ2731" i="8"/>
  <c r="BR2731" i="8"/>
  <c r="BU2731" i="8"/>
  <c r="BV2731" i="8"/>
  <c r="BW2731" i="8"/>
  <c r="BO2731" i="8"/>
  <c r="BU2732" i="8"/>
  <c r="BV2732" i="8"/>
  <c r="BT2732" i="8"/>
  <c r="BW2732" i="8"/>
  <c r="BO2732" i="8"/>
  <c r="BP2732" i="8"/>
  <c r="BQ2732" i="8"/>
  <c r="BR2732" i="8"/>
  <c r="BS2732" i="8"/>
  <c r="BO2733" i="8"/>
  <c r="BW2733" i="8"/>
  <c r="BP2733" i="8"/>
  <c r="BR2733" i="8"/>
  <c r="BS2733" i="8"/>
  <c r="BT2733" i="8"/>
  <c r="BU2733" i="8"/>
  <c r="BV2733" i="8"/>
  <c r="BQ2733" i="8"/>
  <c r="BQ2734" i="8"/>
  <c r="BR2734" i="8"/>
  <c r="BW2734" i="8"/>
  <c r="BO2734" i="8"/>
  <c r="BP2734" i="8"/>
  <c r="BS2734" i="8"/>
  <c r="BT2734" i="8"/>
  <c r="BU2734" i="8"/>
  <c r="BV2734" i="8"/>
  <c r="BS2735" i="8"/>
  <c r="BT2735" i="8"/>
  <c r="BQ2735" i="8"/>
  <c r="BR2735" i="8"/>
  <c r="BU2735" i="8"/>
  <c r="BV2735" i="8"/>
  <c r="BW2735" i="8"/>
  <c r="BO2735" i="8"/>
  <c r="BP2735" i="8"/>
  <c r="BU2736" i="8"/>
  <c r="BV2736" i="8"/>
  <c r="BW2736" i="8"/>
  <c r="BO2736" i="8"/>
  <c r="BP2736" i="8"/>
  <c r="BQ2736" i="8"/>
  <c r="BR2736" i="8"/>
  <c r="BS2736" i="8"/>
  <c r="BT2736" i="8"/>
  <c r="BO2737" i="8"/>
  <c r="BW2737" i="8"/>
  <c r="BP2737" i="8"/>
  <c r="BS2737" i="8"/>
  <c r="BT2737" i="8"/>
  <c r="BU2737" i="8"/>
  <c r="BV2737" i="8"/>
  <c r="BQ2737" i="8"/>
  <c r="BR2737" i="8"/>
  <c r="BQ2738" i="8"/>
  <c r="BR2738" i="8"/>
  <c r="BO2738" i="8"/>
  <c r="BP2738" i="8"/>
  <c r="BS2738" i="8"/>
  <c r="BT2738" i="8"/>
  <c r="BU2738" i="8"/>
  <c r="BV2738" i="8"/>
  <c r="BW2738" i="8"/>
  <c r="BS2739" i="8"/>
  <c r="BT2739" i="8"/>
  <c r="BR2739" i="8"/>
  <c r="BU2739" i="8"/>
  <c r="BV2739" i="8"/>
  <c r="BW2739" i="8"/>
  <c r="BO2739" i="8"/>
  <c r="BP2739" i="8"/>
  <c r="BQ2739" i="8"/>
  <c r="BU2740" i="8"/>
  <c r="BV2740" i="8"/>
  <c r="BO2740" i="8"/>
  <c r="BP2740" i="8"/>
  <c r="BQ2740" i="8"/>
  <c r="BR2740" i="8"/>
  <c r="BS2740" i="8"/>
  <c r="BT2740" i="8"/>
  <c r="BW2740" i="8"/>
  <c r="BO2741" i="8"/>
  <c r="BW2741" i="8"/>
  <c r="BP2741" i="8"/>
  <c r="BT2741" i="8"/>
  <c r="BU2741" i="8"/>
  <c r="BV2741" i="8"/>
  <c r="BQ2741" i="8"/>
  <c r="BR2741" i="8"/>
  <c r="BS2741" i="8"/>
  <c r="BQ2742" i="8"/>
  <c r="BR2742" i="8"/>
  <c r="BO2742" i="8"/>
  <c r="BP2742" i="8"/>
  <c r="BS2742" i="8"/>
  <c r="BT2742" i="8"/>
  <c r="BU2742" i="8"/>
  <c r="BV2742" i="8"/>
  <c r="BW2742" i="8"/>
  <c r="BS2743" i="8"/>
  <c r="BT2743" i="8"/>
  <c r="BU2743" i="8"/>
  <c r="BV2743" i="8"/>
  <c r="BW2743" i="8"/>
  <c r="BO2743" i="8"/>
  <c r="BP2743" i="8"/>
  <c r="BQ2743" i="8"/>
  <c r="BR2743" i="8"/>
  <c r="BU2744" i="8"/>
  <c r="BV2744" i="8"/>
  <c r="BO2744" i="8"/>
  <c r="BP2744" i="8"/>
  <c r="BQ2744" i="8"/>
  <c r="BR2744" i="8"/>
  <c r="BS2744" i="8"/>
  <c r="BT2744" i="8"/>
  <c r="BW2744" i="8"/>
  <c r="BO2745" i="8"/>
  <c r="BW2745" i="8"/>
  <c r="BP2745" i="8"/>
  <c r="BU2745" i="8"/>
  <c r="BV2745" i="8"/>
  <c r="BQ2745" i="8"/>
  <c r="BR2745" i="8"/>
  <c r="BS2745" i="8"/>
  <c r="BT2745" i="8"/>
  <c r="BQ2746" i="8"/>
  <c r="BR2746" i="8"/>
  <c r="BP2746" i="8"/>
  <c r="BS2746" i="8"/>
  <c r="BT2746" i="8"/>
  <c r="BU2746" i="8"/>
  <c r="BV2746" i="8"/>
  <c r="BW2746" i="8"/>
  <c r="BO2746" i="8"/>
  <c r="BT2747" i="8"/>
  <c r="BU2747" i="8"/>
  <c r="BV2747" i="8"/>
  <c r="BO2747" i="8"/>
  <c r="BW2747" i="8"/>
  <c r="BP2747" i="8"/>
  <c r="BQ2747" i="8"/>
  <c r="BR2747" i="8"/>
  <c r="BS2747" i="8"/>
  <c r="BV2748" i="8"/>
  <c r="BO2748" i="8"/>
  <c r="BW2748" i="8"/>
  <c r="BP2748" i="8"/>
  <c r="BQ2748" i="8"/>
  <c r="BR2748" i="8"/>
  <c r="BS2748" i="8"/>
  <c r="BT2748" i="8"/>
  <c r="BU2748" i="8"/>
  <c r="BP2749" i="8"/>
  <c r="BQ2749" i="8"/>
  <c r="BR2749" i="8"/>
  <c r="BS2749" i="8"/>
  <c r="BT2749" i="8"/>
  <c r="BU2749" i="8"/>
  <c r="BV2749" i="8"/>
  <c r="BO2749" i="8"/>
  <c r="BW2749" i="8"/>
  <c r="BR2750" i="8"/>
  <c r="BS2750" i="8"/>
  <c r="BT2750" i="8"/>
  <c r="BU2750" i="8"/>
  <c r="BV2750" i="8"/>
  <c r="BO2750" i="8"/>
  <c r="BW2750" i="8"/>
  <c r="BP2750" i="8"/>
  <c r="BQ2750" i="8"/>
  <c r="BT2751" i="8"/>
  <c r="BU2751" i="8"/>
  <c r="BV2751" i="8"/>
  <c r="BO2751" i="8"/>
  <c r="BW2751" i="8"/>
  <c r="BP2751" i="8"/>
  <c r="BQ2751" i="8"/>
  <c r="BR2751" i="8"/>
  <c r="BS2751" i="8"/>
  <c r="BV2752" i="8"/>
  <c r="BO2752" i="8"/>
  <c r="BW2752" i="8"/>
  <c r="BP2752" i="8"/>
  <c r="BQ2752" i="8"/>
  <c r="BR2752" i="8"/>
  <c r="BS2752" i="8"/>
  <c r="BT2752" i="8"/>
  <c r="BU2752" i="8"/>
  <c r="BP2753" i="8"/>
  <c r="BQ2753" i="8"/>
  <c r="BR2753" i="8"/>
  <c r="BS2753" i="8"/>
  <c r="BT2753" i="8"/>
  <c r="BU2753" i="8"/>
  <c r="BV2753" i="8"/>
  <c r="BO2753" i="8"/>
  <c r="BW2753" i="8"/>
  <c r="BR2754" i="8"/>
  <c r="BS2754" i="8"/>
  <c r="BT2754" i="8"/>
  <c r="BU2754" i="8"/>
  <c r="BV2754" i="8"/>
  <c r="BO2754" i="8"/>
  <c r="BW2754" i="8"/>
  <c r="BP2754" i="8"/>
  <c r="BQ2754" i="8"/>
  <c r="BT2755" i="8"/>
  <c r="BU2755" i="8"/>
  <c r="BV2755" i="8"/>
  <c r="BO2755" i="8"/>
  <c r="BW2755" i="8"/>
  <c r="BP2755" i="8"/>
  <c r="BQ2755" i="8"/>
  <c r="BR2755" i="8"/>
  <c r="BS2755" i="8"/>
  <c r="BV2756" i="8"/>
  <c r="BO2756" i="8"/>
  <c r="BW2756" i="8"/>
  <c r="BP2756" i="8"/>
  <c r="BQ2756" i="8"/>
  <c r="BR2756" i="8"/>
  <c r="BS2756" i="8"/>
  <c r="BT2756" i="8"/>
  <c r="BU2756" i="8"/>
  <c r="BP2757" i="8"/>
  <c r="BQ2757" i="8"/>
  <c r="BR2757" i="8"/>
  <c r="BS2757" i="8"/>
  <c r="BT2757" i="8"/>
  <c r="BU2757" i="8"/>
  <c r="BV2757" i="8"/>
  <c r="BO2757" i="8"/>
  <c r="BW2757" i="8"/>
  <c r="BR2758" i="8"/>
  <c r="BS2758" i="8"/>
  <c r="BT2758" i="8"/>
  <c r="BU2758" i="8"/>
  <c r="BV2758" i="8"/>
  <c r="BO2758" i="8"/>
  <c r="BW2758" i="8"/>
  <c r="BP2758" i="8"/>
  <c r="BQ2758" i="8"/>
  <c r="BT2759" i="8"/>
  <c r="BU2759" i="8"/>
  <c r="BV2759" i="8"/>
  <c r="BO2759" i="8"/>
  <c r="BW2759" i="8"/>
  <c r="BP2759" i="8"/>
  <c r="BQ2759" i="8"/>
  <c r="BR2759" i="8"/>
  <c r="BS2759" i="8"/>
  <c r="BV2760" i="8"/>
  <c r="BO2760" i="8"/>
  <c r="BW2760" i="8"/>
  <c r="BP2760" i="8"/>
  <c r="BQ2760" i="8"/>
  <c r="BR2760" i="8"/>
  <c r="BS2760" i="8"/>
  <c r="BT2760" i="8"/>
  <c r="BU2760" i="8"/>
  <c r="BP2761" i="8"/>
  <c r="BQ2761" i="8"/>
  <c r="BR2761" i="8"/>
  <c r="BS2761" i="8"/>
  <c r="BT2761" i="8"/>
  <c r="BU2761" i="8"/>
  <c r="BV2761" i="8"/>
  <c r="BW2761" i="8"/>
  <c r="BO2761" i="8"/>
  <c r="BR2762" i="8"/>
  <c r="BS2762" i="8"/>
  <c r="BT2762" i="8"/>
  <c r="BU2762" i="8"/>
  <c r="BV2762" i="8"/>
  <c r="BO2762" i="8"/>
  <c r="BW2762" i="8"/>
  <c r="BP2762" i="8"/>
  <c r="BQ2762" i="8"/>
  <c r="BT2763" i="8"/>
  <c r="BU2763" i="8"/>
  <c r="BV2763" i="8"/>
  <c r="BO2763" i="8"/>
  <c r="BW2763" i="8"/>
  <c r="BP2763" i="8"/>
  <c r="BQ2763" i="8"/>
  <c r="BR2763" i="8"/>
  <c r="BS2763" i="8"/>
  <c r="BV2764" i="8"/>
  <c r="BO2764" i="8"/>
  <c r="BW2764" i="8"/>
  <c r="BP2764" i="8"/>
  <c r="BQ2764" i="8"/>
  <c r="BR2764" i="8"/>
  <c r="BS2764" i="8"/>
  <c r="BT2764" i="8"/>
  <c r="BU2764" i="8"/>
  <c r="BP2765" i="8"/>
  <c r="BQ2765" i="8"/>
  <c r="BR2765" i="8"/>
  <c r="BS2765" i="8"/>
  <c r="BT2765" i="8"/>
  <c r="BU2765" i="8"/>
  <c r="BV2765" i="8"/>
  <c r="BO2765" i="8"/>
  <c r="BW2765" i="8"/>
  <c r="BR2766" i="8"/>
  <c r="BS2766" i="8"/>
  <c r="BT2766" i="8"/>
  <c r="BU2766" i="8"/>
  <c r="BV2766" i="8"/>
  <c r="BO2766" i="8"/>
  <c r="BW2766" i="8"/>
  <c r="BP2766" i="8"/>
  <c r="BQ2766" i="8"/>
  <c r="BT2767" i="8"/>
  <c r="BU2767" i="8"/>
  <c r="BV2767" i="8"/>
  <c r="BO2767" i="8"/>
  <c r="BW2767" i="8"/>
  <c r="BP2767" i="8"/>
  <c r="BQ2767" i="8"/>
  <c r="BR2767" i="8"/>
  <c r="BS2767" i="8"/>
  <c r="BV2768" i="8"/>
  <c r="BO2768" i="8"/>
  <c r="BW2768" i="8"/>
  <c r="BP2768" i="8"/>
  <c r="BQ2768" i="8"/>
  <c r="BR2768" i="8"/>
  <c r="BS2768" i="8"/>
  <c r="BT2768" i="8"/>
  <c r="BU2768" i="8"/>
  <c r="BP2769" i="8"/>
  <c r="BQ2769" i="8"/>
  <c r="BR2769" i="8"/>
  <c r="BS2769" i="8"/>
  <c r="BT2769" i="8"/>
  <c r="BU2769" i="8"/>
  <c r="BV2769" i="8"/>
  <c r="BO2769" i="8"/>
  <c r="BW2769" i="8"/>
  <c r="BR2770" i="8"/>
  <c r="BS2770" i="8"/>
  <c r="BT2770" i="8"/>
  <c r="BU2770" i="8"/>
  <c r="BV2770" i="8"/>
  <c r="BO2770" i="8"/>
  <c r="BW2770" i="8"/>
  <c r="BP2770" i="8"/>
  <c r="BQ2770" i="8"/>
  <c r="BT2771" i="8"/>
  <c r="BU2771" i="8"/>
  <c r="BV2771" i="8"/>
  <c r="BO2771" i="8"/>
  <c r="BW2771" i="8"/>
  <c r="BP2771" i="8"/>
  <c r="BQ2771" i="8"/>
  <c r="BR2771" i="8"/>
  <c r="BS2771" i="8"/>
  <c r="BV2772" i="8"/>
  <c r="BO2772" i="8"/>
  <c r="BW2772" i="8"/>
  <c r="BP2772" i="8"/>
  <c r="BQ2772" i="8"/>
  <c r="BR2772" i="8"/>
  <c r="BS2772" i="8"/>
  <c r="BT2772" i="8"/>
  <c r="BU2772" i="8"/>
  <c r="BP2773" i="8"/>
  <c r="BQ2773" i="8"/>
  <c r="BR2773" i="8"/>
  <c r="BS2773" i="8"/>
  <c r="BT2773" i="8"/>
  <c r="BU2773" i="8"/>
  <c r="BV2773" i="8"/>
  <c r="BO2773" i="8"/>
  <c r="BW2773" i="8"/>
  <c r="BR2774" i="8"/>
  <c r="BS2774" i="8"/>
  <c r="BU2774" i="8"/>
  <c r="BV2774" i="8"/>
  <c r="BO2774" i="8"/>
  <c r="BW2774" i="8"/>
  <c r="BP2774" i="8"/>
  <c r="BQ2774" i="8"/>
  <c r="BT2774" i="8"/>
  <c r="BT2775" i="8"/>
  <c r="BO2775" i="8"/>
  <c r="BW2775" i="8"/>
  <c r="BP2775" i="8"/>
  <c r="BQ2775" i="8"/>
  <c r="BR2775" i="8"/>
  <c r="BS2775" i="8"/>
  <c r="BU2775" i="8"/>
  <c r="BV2775" i="8"/>
  <c r="BV2776" i="8"/>
  <c r="BQ2776" i="8"/>
  <c r="BR2776" i="8"/>
  <c r="BS2776" i="8"/>
  <c r="BT2776" i="8"/>
  <c r="BO2776" i="8"/>
  <c r="BP2776" i="8"/>
  <c r="BU2776" i="8"/>
  <c r="BW2776" i="8"/>
  <c r="BP2777" i="8"/>
  <c r="BS2777" i="8"/>
  <c r="BT2777" i="8"/>
  <c r="BU2777" i="8"/>
  <c r="BV2777" i="8"/>
  <c r="BO2777" i="8"/>
  <c r="BQ2777" i="8"/>
  <c r="BR2777" i="8"/>
  <c r="BW2777" i="8"/>
  <c r="BR2778" i="8"/>
  <c r="BU2778" i="8"/>
  <c r="BV2778" i="8"/>
  <c r="BO2778" i="8"/>
  <c r="BW2778" i="8"/>
  <c r="BP2778" i="8"/>
  <c r="BQ2778" i="8"/>
  <c r="BS2778" i="8"/>
  <c r="BT2778" i="8"/>
  <c r="BT2779" i="8"/>
  <c r="BO2779" i="8"/>
  <c r="BW2779" i="8"/>
  <c r="BP2779" i="8"/>
  <c r="BQ2779" i="8"/>
  <c r="BR2779" i="8"/>
  <c r="BS2779" i="8"/>
  <c r="BU2779" i="8"/>
  <c r="BV2779" i="8"/>
  <c r="BV2780" i="8"/>
  <c r="BQ2780" i="8"/>
  <c r="BR2780" i="8"/>
  <c r="BS2780" i="8"/>
  <c r="BT2780" i="8"/>
  <c r="BO2780" i="8"/>
  <c r="BP2780" i="8"/>
  <c r="BU2780" i="8"/>
  <c r="BW2780" i="8"/>
  <c r="BP2781" i="8"/>
  <c r="BS2781" i="8"/>
  <c r="BT2781" i="8"/>
  <c r="BU2781" i="8"/>
  <c r="BV2781" i="8"/>
  <c r="BO2781" i="8"/>
  <c r="BQ2781" i="8"/>
  <c r="BR2781" i="8"/>
  <c r="BW2781" i="8"/>
  <c r="BR2782" i="8"/>
  <c r="BU2782" i="8"/>
  <c r="BV2782" i="8"/>
  <c r="BO2782" i="8"/>
  <c r="BW2782" i="8"/>
  <c r="BP2782" i="8"/>
  <c r="BQ2782" i="8"/>
  <c r="BS2782" i="8"/>
  <c r="BT2782" i="8"/>
  <c r="BT2783" i="8"/>
  <c r="BO2783" i="8"/>
  <c r="BW2783" i="8"/>
  <c r="BP2783" i="8"/>
  <c r="BQ2783" i="8"/>
  <c r="BR2783" i="8"/>
  <c r="BS2783" i="8"/>
  <c r="BU2783" i="8"/>
  <c r="BV2783" i="8"/>
  <c r="BV2784" i="8"/>
  <c r="BQ2784" i="8"/>
  <c r="BR2784" i="8"/>
  <c r="BS2784" i="8"/>
  <c r="BT2784" i="8"/>
  <c r="BO2784" i="8"/>
  <c r="BP2784" i="8"/>
  <c r="BU2784" i="8"/>
  <c r="BW2784" i="8"/>
  <c r="BP2785" i="8"/>
  <c r="BS2785" i="8"/>
  <c r="BT2785" i="8"/>
  <c r="BU2785" i="8"/>
  <c r="BV2785" i="8"/>
  <c r="BW2785" i="8"/>
  <c r="BO2785" i="8"/>
  <c r="BQ2785" i="8"/>
  <c r="BR2785" i="8"/>
  <c r="BR2786" i="8"/>
  <c r="BU2786" i="8"/>
  <c r="BV2786" i="8"/>
  <c r="BO2786" i="8"/>
  <c r="BW2786" i="8"/>
  <c r="BP2786" i="8"/>
  <c r="BT2786" i="8"/>
  <c r="BQ2786" i="8"/>
  <c r="BS2786" i="8"/>
  <c r="BT2787" i="8"/>
  <c r="BO2787" i="8"/>
  <c r="BW2787" i="8"/>
  <c r="BP2787" i="8"/>
  <c r="BQ2787" i="8"/>
  <c r="BR2787" i="8"/>
  <c r="BV2787" i="8"/>
  <c r="BS2787" i="8"/>
  <c r="BU2787" i="8"/>
  <c r="BV2788" i="8"/>
  <c r="BR2788" i="8"/>
  <c r="BS2788" i="8"/>
  <c r="BT2788" i="8"/>
  <c r="BQ2788" i="8"/>
  <c r="BU2788" i="8"/>
  <c r="BW2788" i="8"/>
  <c r="BO2788" i="8"/>
  <c r="BP2788" i="8"/>
  <c r="BP2789" i="8"/>
  <c r="BT2789" i="8"/>
  <c r="BV2789" i="8"/>
  <c r="BO2789" i="8"/>
  <c r="BQ2789" i="8"/>
  <c r="BR2789" i="8"/>
  <c r="BS2789" i="8"/>
  <c r="BU2789" i="8"/>
  <c r="BW2789" i="8"/>
  <c r="BR2790" i="8"/>
  <c r="BV2790" i="8"/>
  <c r="BP2790" i="8"/>
  <c r="BW2790" i="8"/>
  <c r="BO2790" i="8"/>
  <c r="BQ2790" i="8"/>
  <c r="BS2790" i="8"/>
  <c r="BT2790" i="8"/>
  <c r="BU2790" i="8"/>
  <c r="BT2791" i="8"/>
  <c r="BP2791" i="8"/>
  <c r="BR2791" i="8"/>
  <c r="BS2791" i="8"/>
  <c r="BU2791" i="8"/>
  <c r="BV2791" i="8"/>
  <c r="BW2791" i="8"/>
  <c r="BO2791" i="8"/>
  <c r="BQ2791" i="8"/>
  <c r="BV2792" i="8"/>
  <c r="BR2792" i="8"/>
  <c r="BT2792" i="8"/>
  <c r="BO2792" i="8"/>
  <c r="BP2792" i="8"/>
  <c r="BQ2792" i="8"/>
  <c r="BS2792" i="8"/>
  <c r="BU2792" i="8"/>
  <c r="BW2792" i="8"/>
  <c r="BP2793" i="8"/>
  <c r="BT2793" i="8"/>
  <c r="BV2793" i="8"/>
  <c r="BU2793" i="8"/>
  <c r="BW2793" i="8"/>
  <c r="BO2793" i="8"/>
  <c r="BQ2793" i="8"/>
  <c r="BR2793" i="8"/>
  <c r="BS2793" i="8"/>
  <c r="BR2794" i="8"/>
  <c r="BV2794" i="8"/>
  <c r="BP2794" i="8"/>
  <c r="BQ2794" i="8"/>
  <c r="BS2794" i="8"/>
  <c r="BT2794" i="8"/>
  <c r="BU2794" i="8"/>
  <c r="BW2794" i="8"/>
  <c r="BO2794" i="8"/>
  <c r="BT2795" i="8"/>
  <c r="BP2795" i="8"/>
  <c r="BR2795" i="8"/>
  <c r="BO2795" i="8"/>
  <c r="BQ2795" i="8"/>
  <c r="BS2795" i="8"/>
  <c r="BU2795" i="8"/>
  <c r="BV2795" i="8"/>
  <c r="BW2795" i="8"/>
  <c r="BV2796" i="8"/>
  <c r="BT2796" i="8"/>
  <c r="BR2796" i="8"/>
  <c r="BS2796" i="8"/>
  <c r="BU2796" i="8"/>
  <c r="BW2796" i="8"/>
  <c r="BO2796" i="8"/>
  <c r="BP2796" i="8"/>
  <c r="BQ2796" i="8"/>
  <c r="BP2797" i="8"/>
  <c r="BV2797" i="8"/>
  <c r="BO2797" i="8"/>
  <c r="BQ2797" i="8"/>
  <c r="BR2797" i="8"/>
  <c r="BS2797" i="8"/>
  <c r="BT2797" i="8"/>
  <c r="BU2797" i="8"/>
  <c r="BW2797" i="8"/>
  <c r="BR2798" i="8"/>
  <c r="BP2798" i="8"/>
  <c r="BT2798" i="8"/>
  <c r="BU2798" i="8"/>
  <c r="BV2798" i="8"/>
  <c r="BW2798" i="8"/>
  <c r="BO2798" i="8"/>
  <c r="BQ2798" i="8"/>
  <c r="BS2798" i="8"/>
  <c r="BT2799" i="8"/>
  <c r="BR2799" i="8"/>
  <c r="BO2799" i="8"/>
  <c r="BP2799" i="8"/>
  <c r="BQ2799" i="8"/>
  <c r="BS2799" i="8"/>
  <c r="BU2799" i="8"/>
  <c r="BV2799" i="8"/>
  <c r="BW2799" i="8"/>
  <c r="BT2800" i="8"/>
  <c r="BR2800" i="8"/>
  <c r="BS2800" i="8"/>
  <c r="BU2800" i="8"/>
  <c r="BV2800" i="8"/>
  <c r="BW2800" i="8"/>
  <c r="BO2800" i="8"/>
  <c r="BP2800" i="8"/>
  <c r="BQ2800" i="8"/>
  <c r="BV2801" i="8"/>
  <c r="BU2801" i="8"/>
  <c r="BW2801" i="8"/>
  <c r="BO2801" i="8"/>
  <c r="BP2801" i="8"/>
  <c r="BQ2801" i="8"/>
  <c r="BR2801" i="8"/>
  <c r="BS2801" i="8"/>
  <c r="BT2801" i="8"/>
  <c r="BP2802" i="8"/>
  <c r="BQ2802" i="8"/>
  <c r="BR2802" i="8"/>
  <c r="BS2802" i="8"/>
  <c r="BT2802" i="8"/>
  <c r="BU2802" i="8"/>
  <c r="BV2802" i="8"/>
  <c r="BW2802" i="8"/>
  <c r="BO2802" i="8"/>
  <c r="BR2803" i="8"/>
  <c r="BT2803" i="8"/>
  <c r="BU2803" i="8"/>
  <c r="BV2803" i="8"/>
  <c r="BW2803" i="8"/>
  <c r="BO2803" i="8"/>
  <c r="BP2803" i="8"/>
  <c r="BQ2803" i="8"/>
  <c r="BS2803" i="8"/>
  <c r="BT2804" i="8"/>
  <c r="BW2804" i="8"/>
  <c r="BO2804" i="8"/>
  <c r="BP2804" i="8"/>
  <c r="BQ2804" i="8"/>
  <c r="BR2804" i="8"/>
  <c r="BS2804" i="8"/>
  <c r="BU2804" i="8"/>
  <c r="BV2804" i="8"/>
  <c r="BV2805" i="8"/>
  <c r="BQ2805" i="8"/>
  <c r="BR2805" i="8"/>
  <c r="BS2805" i="8"/>
  <c r="BT2805" i="8"/>
  <c r="BU2805" i="8"/>
  <c r="BW2805" i="8"/>
  <c r="BO2805" i="8"/>
  <c r="BP2805" i="8"/>
  <c r="BP2806" i="8"/>
  <c r="BU2806" i="8"/>
  <c r="BV2806" i="8"/>
  <c r="BW2806" i="8"/>
  <c r="BO2806" i="8"/>
  <c r="BQ2806" i="8"/>
  <c r="BR2806" i="8"/>
  <c r="BS2806" i="8"/>
  <c r="BT2806" i="8"/>
  <c r="BR2807" i="8"/>
  <c r="BO2807" i="8"/>
  <c r="BP2807" i="8"/>
  <c r="BQ2807" i="8"/>
  <c r="BS2807" i="8"/>
  <c r="BT2807" i="8"/>
  <c r="BU2807" i="8"/>
  <c r="BV2807" i="8"/>
  <c r="BW2807" i="8"/>
  <c r="BT2808" i="8"/>
  <c r="BR2808" i="8"/>
  <c r="BS2808" i="8"/>
  <c r="BU2808" i="8"/>
  <c r="BV2808" i="8"/>
  <c r="BW2808" i="8"/>
  <c r="BO2808" i="8"/>
  <c r="BP2808" i="8"/>
  <c r="BQ2808" i="8"/>
  <c r="BV2809" i="8"/>
  <c r="BU2809" i="8"/>
  <c r="BW2809" i="8"/>
  <c r="BO2809" i="8"/>
  <c r="BP2809" i="8"/>
  <c r="BQ2809" i="8"/>
  <c r="BR2809" i="8"/>
  <c r="BS2809" i="8"/>
  <c r="BT2809" i="8"/>
  <c r="BP2810" i="8"/>
  <c r="BQ2810" i="8"/>
  <c r="BR2810" i="8"/>
  <c r="BS2810" i="8"/>
  <c r="BT2810" i="8"/>
  <c r="BU2810" i="8"/>
  <c r="BV2810" i="8"/>
  <c r="BW2810" i="8"/>
  <c r="BO2810" i="8"/>
  <c r="BR2811" i="8"/>
  <c r="BT2811" i="8"/>
  <c r="BU2811" i="8"/>
  <c r="BV2811" i="8"/>
  <c r="BW2811" i="8"/>
  <c r="BO2811" i="8"/>
  <c r="BP2811" i="8"/>
  <c r="BQ2811" i="8"/>
  <c r="BS2811" i="8"/>
  <c r="BT2812" i="8"/>
  <c r="BW2812" i="8"/>
  <c r="BO2812" i="8"/>
  <c r="BP2812" i="8"/>
  <c r="BQ2812" i="8"/>
  <c r="BR2812" i="8"/>
  <c r="BS2812" i="8"/>
  <c r="BU2812" i="8"/>
  <c r="BV2812" i="8"/>
  <c r="BV2813" i="8"/>
  <c r="BQ2813" i="8"/>
  <c r="BR2813" i="8"/>
  <c r="BS2813" i="8"/>
  <c r="BT2813" i="8"/>
  <c r="BU2813" i="8"/>
  <c r="BW2813" i="8"/>
  <c r="BO2813" i="8"/>
  <c r="BP2813" i="8"/>
  <c r="BP2814" i="8"/>
  <c r="BU2814" i="8"/>
  <c r="BV2814" i="8"/>
  <c r="BW2814" i="8"/>
  <c r="BO2814" i="8"/>
  <c r="BQ2814" i="8"/>
  <c r="BR2814" i="8"/>
  <c r="BS2814" i="8"/>
  <c r="BT2814" i="8"/>
  <c r="BR2815" i="8"/>
  <c r="BO2815" i="8"/>
  <c r="BP2815" i="8"/>
  <c r="BQ2815" i="8"/>
  <c r="BS2815" i="8"/>
  <c r="BT2815" i="8"/>
  <c r="BU2815" i="8"/>
  <c r="BV2815" i="8"/>
  <c r="BW2815" i="8"/>
  <c r="BT2816" i="8"/>
  <c r="BR2816" i="8"/>
  <c r="BS2816" i="8"/>
  <c r="BU2816" i="8"/>
  <c r="BV2816" i="8"/>
  <c r="BW2816" i="8"/>
  <c r="BO2816" i="8"/>
  <c r="BP2816" i="8"/>
  <c r="BQ2816" i="8"/>
  <c r="BV2817" i="8"/>
  <c r="BU2817" i="8"/>
  <c r="BW2817" i="8"/>
  <c r="BO2817" i="8"/>
  <c r="BP2817" i="8"/>
  <c r="BQ2817" i="8"/>
  <c r="BR2817" i="8"/>
  <c r="BS2817" i="8"/>
  <c r="BT2817" i="8"/>
  <c r="BP2818" i="8"/>
  <c r="BQ2818" i="8"/>
  <c r="BR2818" i="8"/>
  <c r="BS2818" i="8"/>
  <c r="BT2818" i="8"/>
  <c r="BU2818" i="8"/>
  <c r="BV2818" i="8"/>
  <c r="BW2818" i="8"/>
  <c r="BO2818" i="8"/>
  <c r="BR2819" i="8"/>
  <c r="BT2819" i="8"/>
  <c r="BU2819" i="8"/>
  <c r="BV2819" i="8"/>
  <c r="BW2819" i="8"/>
  <c r="BO2819" i="8"/>
  <c r="BP2819" i="8"/>
  <c r="BQ2819" i="8"/>
  <c r="BS2819" i="8"/>
  <c r="BV2820" i="8"/>
  <c r="BO2820" i="8"/>
  <c r="BW2820" i="8"/>
  <c r="BP2820" i="8"/>
  <c r="BQ2820" i="8"/>
  <c r="BR2820" i="8"/>
  <c r="BS2820" i="8"/>
  <c r="BT2820" i="8"/>
  <c r="BU2820" i="8"/>
  <c r="BP2821" i="8"/>
  <c r="BQ2821" i="8"/>
  <c r="BR2821" i="8"/>
  <c r="BS2821" i="8"/>
  <c r="BT2821" i="8"/>
  <c r="BU2821" i="8"/>
  <c r="BV2821" i="8"/>
  <c r="BO2821" i="8"/>
  <c r="BW2821" i="8"/>
  <c r="BR2822" i="8"/>
  <c r="BS2822" i="8"/>
  <c r="BT2822" i="8"/>
  <c r="BU2822" i="8"/>
  <c r="BV2822" i="8"/>
  <c r="BO2822" i="8"/>
  <c r="BW2822" i="8"/>
  <c r="BP2822" i="8"/>
  <c r="BQ2822" i="8"/>
  <c r="BT2823" i="8"/>
  <c r="BU2823" i="8"/>
  <c r="BV2823" i="8"/>
  <c r="BO2823" i="8"/>
  <c r="BW2823" i="8"/>
  <c r="BP2823" i="8"/>
  <c r="BQ2823" i="8"/>
  <c r="BR2823" i="8"/>
  <c r="BS2823" i="8"/>
  <c r="BV2824" i="8"/>
  <c r="BO2824" i="8"/>
  <c r="BW2824" i="8"/>
  <c r="BP2824" i="8"/>
  <c r="BQ2824" i="8"/>
  <c r="BR2824" i="8"/>
  <c r="BS2824" i="8"/>
  <c r="BT2824" i="8"/>
  <c r="BU2824" i="8"/>
  <c r="BP2825" i="8"/>
  <c r="BQ2825" i="8"/>
  <c r="BR2825" i="8"/>
  <c r="BS2825" i="8"/>
  <c r="BT2825" i="8"/>
  <c r="BU2825" i="8"/>
  <c r="BV2825" i="8"/>
  <c r="BO2825" i="8"/>
  <c r="BW2825" i="8"/>
  <c r="BR2826" i="8"/>
  <c r="BS2826" i="8"/>
  <c r="BT2826" i="8"/>
  <c r="BU2826" i="8"/>
  <c r="BV2826" i="8"/>
  <c r="BO2826" i="8"/>
  <c r="BW2826" i="8"/>
  <c r="BP2826" i="8"/>
  <c r="BQ2826" i="8"/>
  <c r="BT2827" i="8"/>
  <c r="BU2827" i="8"/>
  <c r="BV2827" i="8"/>
  <c r="BO2827" i="8"/>
  <c r="BW2827" i="8"/>
  <c r="BP2827" i="8"/>
  <c r="BQ2827" i="8"/>
  <c r="BR2827" i="8"/>
  <c r="BS2827" i="8"/>
  <c r="BV2828" i="8"/>
  <c r="BO2828" i="8"/>
  <c r="BW2828" i="8"/>
  <c r="BP2828" i="8"/>
  <c r="BQ2828" i="8"/>
  <c r="BR2828" i="8"/>
  <c r="BS2828" i="8"/>
  <c r="BT2828" i="8"/>
  <c r="BU2828" i="8"/>
  <c r="BP2829" i="8"/>
  <c r="BQ2829" i="8"/>
  <c r="BR2829" i="8"/>
  <c r="BS2829" i="8"/>
  <c r="BT2829" i="8"/>
  <c r="BU2829" i="8"/>
  <c r="BV2829" i="8"/>
  <c r="BO2829" i="8"/>
  <c r="BW2829" i="8"/>
  <c r="BR2830" i="8"/>
  <c r="BS2830" i="8"/>
  <c r="BT2830" i="8"/>
  <c r="BU2830" i="8"/>
  <c r="BV2830" i="8"/>
  <c r="BO2830" i="8"/>
  <c r="BW2830" i="8"/>
  <c r="BP2830" i="8"/>
  <c r="BQ2830" i="8"/>
  <c r="BT2831" i="8"/>
  <c r="BU2831" i="8"/>
  <c r="BV2831" i="8"/>
  <c r="BO2831" i="8"/>
  <c r="BW2831" i="8"/>
  <c r="BP2831" i="8"/>
  <c r="BQ2831" i="8"/>
  <c r="BR2831" i="8"/>
  <c r="BS2831" i="8"/>
  <c r="BV2832" i="8"/>
  <c r="BO2832" i="8"/>
  <c r="BW2832" i="8"/>
  <c r="BP2832" i="8"/>
  <c r="BQ2832" i="8"/>
  <c r="BR2832" i="8"/>
  <c r="BS2832" i="8"/>
  <c r="BT2832" i="8"/>
  <c r="BU2832" i="8"/>
  <c r="BP2833" i="8"/>
  <c r="BQ2833" i="8"/>
  <c r="BR2833" i="8"/>
  <c r="BS2833" i="8"/>
  <c r="BT2833" i="8"/>
  <c r="BU2833" i="8"/>
  <c r="BV2833" i="8"/>
  <c r="BO2833" i="8"/>
  <c r="BW2833" i="8"/>
  <c r="BR2834" i="8"/>
  <c r="BS2834" i="8"/>
  <c r="BT2834" i="8"/>
  <c r="BU2834" i="8"/>
  <c r="BV2834" i="8"/>
  <c r="BO2834" i="8"/>
  <c r="BW2834" i="8"/>
  <c r="BP2834" i="8"/>
  <c r="BQ2834" i="8"/>
  <c r="BT2835" i="8"/>
  <c r="BU2835" i="8"/>
  <c r="BV2835" i="8"/>
  <c r="BO2835" i="8"/>
  <c r="BW2835" i="8"/>
  <c r="BP2835" i="8"/>
  <c r="BQ2835" i="8"/>
  <c r="BR2835" i="8"/>
  <c r="BS2835" i="8"/>
  <c r="BV2836" i="8"/>
  <c r="BO2836" i="8"/>
  <c r="BW2836" i="8"/>
  <c r="BP2836" i="8"/>
  <c r="BQ2836" i="8"/>
  <c r="BR2836" i="8"/>
  <c r="BS2836" i="8"/>
  <c r="BT2836" i="8"/>
  <c r="BU2836" i="8"/>
  <c r="BP2837" i="8"/>
  <c r="BQ2837" i="8"/>
  <c r="BR2837" i="8"/>
  <c r="BS2837" i="8"/>
  <c r="BT2837" i="8"/>
  <c r="BU2837" i="8"/>
  <c r="BV2837" i="8"/>
  <c r="BO2837" i="8"/>
  <c r="BW2837" i="8"/>
  <c r="BR2838" i="8"/>
  <c r="BS2838" i="8"/>
  <c r="BT2838" i="8"/>
  <c r="BU2838" i="8"/>
  <c r="BV2838" i="8"/>
  <c r="BO2838" i="8"/>
  <c r="BW2838" i="8"/>
  <c r="BP2838" i="8"/>
  <c r="BQ2838" i="8"/>
  <c r="BT2839" i="8"/>
  <c r="BU2839" i="8"/>
  <c r="BV2839" i="8"/>
  <c r="BO2839" i="8"/>
  <c r="BW2839" i="8"/>
  <c r="BP2839" i="8"/>
  <c r="BQ2839" i="8"/>
  <c r="BR2839" i="8"/>
  <c r="BS2839" i="8"/>
  <c r="BV2840" i="8"/>
  <c r="BO2840" i="8"/>
  <c r="BW2840" i="8"/>
  <c r="BP2840" i="8"/>
  <c r="BQ2840" i="8"/>
  <c r="BR2840" i="8"/>
  <c r="BS2840" i="8"/>
  <c r="BT2840" i="8"/>
  <c r="BU2840" i="8"/>
  <c r="BP2841" i="8"/>
  <c r="BQ2841" i="8"/>
  <c r="BR2841" i="8"/>
  <c r="BS2841" i="8"/>
  <c r="BT2841" i="8"/>
  <c r="BU2841" i="8"/>
  <c r="BV2841" i="8"/>
  <c r="BO2841" i="8"/>
  <c r="BW2841" i="8"/>
  <c r="BR2842" i="8"/>
  <c r="BS2842" i="8"/>
  <c r="BT2842" i="8"/>
  <c r="BU2842" i="8"/>
  <c r="BV2842" i="8"/>
  <c r="BO2842" i="8"/>
  <c r="BW2842" i="8"/>
  <c r="BP2842" i="8"/>
  <c r="BQ2842" i="8"/>
  <c r="BT2843" i="8"/>
  <c r="BU2843" i="8"/>
  <c r="BV2843" i="8"/>
  <c r="BO2843" i="8"/>
  <c r="BW2843" i="8"/>
  <c r="BP2843" i="8"/>
  <c r="BQ2843" i="8"/>
  <c r="BR2843" i="8"/>
  <c r="BS2843" i="8"/>
  <c r="BV2844" i="8"/>
  <c r="BO2844" i="8"/>
  <c r="BW2844" i="8"/>
  <c r="BP2844" i="8"/>
  <c r="BQ2844" i="8"/>
  <c r="BR2844" i="8"/>
  <c r="BS2844" i="8"/>
  <c r="BT2844" i="8"/>
  <c r="BU2844" i="8"/>
  <c r="BP2845" i="8"/>
  <c r="BQ2845" i="8"/>
  <c r="BR2845" i="8"/>
  <c r="BS2845" i="8"/>
  <c r="BT2845" i="8"/>
  <c r="BU2845" i="8"/>
  <c r="BV2845" i="8"/>
  <c r="BO2845" i="8"/>
  <c r="BW2845" i="8"/>
  <c r="BR2846" i="8"/>
  <c r="BS2846" i="8"/>
  <c r="BT2846" i="8"/>
  <c r="BU2846" i="8"/>
  <c r="BV2846" i="8"/>
  <c r="BO2846" i="8"/>
  <c r="BW2846" i="8"/>
  <c r="BP2846" i="8"/>
  <c r="BQ2846" i="8"/>
  <c r="BT2847" i="8"/>
  <c r="BU2847" i="8"/>
  <c r="BV2847" i="8"/>
  <c r="BO2847" i="8"/>
  <c r="BW2847" i="8"/>
  <c r="BP2847" i="8"/>
  <c r="BQ2847" i="8"/>
  <c r="BR2847" i="8"/>
  <c r="BS2847" i="8"/>
  <c r="BV2848" i="8"/>
  <c r="BO2848" i="8"/>
  <c r="BW2848" i="8"/>
  <c r="BP2848" i="8"/>
  <c r="BQ2848" i="8"/>
  <c r="BR2848" i="8"/>
  <c r="BS2848" i="8"/>
  <c r="BT2848" i="8"/>
  <c r="BU2848" i="8"/>
  <c r="BP2849" i="8"/>
  <c r="BQ2849" i="8"/>
  <c r="BR2849" i="8"/>
  <c r="BS2849" i="8"/>
  <c r="BT2849" i="8"/>
  <c r="BU2849" i="8"/>
  <c r="BV2849" i="8"/>
  <c r="BO2849" i="8"/>
  <c r="BW2849" i="8"/>
  <c r="BR2850" i="8"/>
  <c r="BS2850" i="8"/>
  <c r="BT2850" i="8"/>
  <c r="BU2850" i="8"/>
  <c r="BV2850" i="8"/>
  <c r="BO2850" i="8"/>
  <c r="BW2850" i="8"/>
  <c r="BP2850" i="8"/>
  <c r="BQ2850" i="8"/>
  <c r="BT2851" i="8"/>
  <c r="BU2851" i="8"/>
  <c r="BV2851" i="8"/>
  <c r="BO2851" i="8"/>
  <c r="BW2851" i="8"/>
  <c r="BP2851" i="8"/>
  <c r="BQ2851" i="8"/>
  <c r="BR2851" i="8"/>
  <c r="BS2851" i="8"/>
  <c r="BV2852" i="8"/>
  <c r="BO2852" i="8"/>
  <c r="BW2852" i="8"/>
  <c r="BP2852" i="8"/>
  <c r="BQ2852" i="8"/>
  <c r="BR2852" i="8"/>
  <c r="BS2852" i="8"/>
  <c r="BT2852" i="8"/>
  <c r="BU2852" i="8"/>
  <c r="BP2853" i="8"/>
  <c r="BQ2853" i="8"/>
  <c r="BR2853" i="8"/>
  <c r="BS2853" i="8"/>
  <c r="BT2853" i="8"/>
  <c r="BU2853" i="8"/>
  <c r="BV2853" i="8"/>
  <c r="BO2853" i="8"/>
  <c r="BW2853" i="8"/>
  <c r="BR2854" i="8"/>
  <c r="BS2854" i="8"/>
  <c r="BT2854" i="8"/>
  <c r="BU2854" i="8"/>
  <c r="BV2854" i="8"/>
  <c r="BO2854" i="8"/>
  <c r="BW2854" i="8"/>
  <c r="BP2854" i="8"/>
  <c r="BQ2854" i="8"/>
  <c r="BT2855" i="8"/>
  <c r="BU2855" i="8"/>
  <c r="BV2855" i="8"/>
  <c r="BO2855" i="8"/>
  <c r="BW2855" i="8"/>
  <c r="BP2855" i="8"/>
  <c r="BQ2855" i="8"/>
  <c r="BR2855" i="8"/>
  <c r="BS2855" i="8"/>
  <c r="BV2856" i="8"/>
  <c r="BO2856" i="8"/>
  <c r="BW2856" i="8"/>
  <c r="BP2856" i="8"/>
  <c r="BQ2856" i="8"/>
  <c r="BR2856" i="8"/>
  <c r="BS2856" i="8"/>
  <c r="BT2856" i="8"/>
  <c r="BU2856" i="8"/>
  <c r="BP2857" i="8"/>
  <c r="BQ2857" i="8"/>
  <c r="BR2857" i="8"/>
  <c r="BS2857" i="8"/>
  <c r="BT2857" i="8"/>
  <c r="BV2857" i="8"/>
  <c r="BO2857" i="8"/>
  <c r="BU2857" i="8"/>
  <c r="BW2857" i="8"/>
  <c r="BR2858" i="8"/>
  <c r="BS2858" i="8"/>
  <c r="BT2858" i="8"/>
  <c r="BU2858" i="8"/>
  <c r="BV2858" i="8"/>
  <c r="BP2858" i="8"/>
  <c r="BO2858" i="8"/>
  <c r="BQ2858" i="8"/>
  <c r="BW2858" i="8"/>
  <c r="BU2859" i="8"/>
  <c r="BV2859" i="8"/>
  <c r="BO2859" i="8"/>
  <c r="BP2859" i="8"/>
  <c r="BR2859" i="8"/>
  <c r="BQ2859" i="8"/>
  <c r="BS2859" i="8"/>
  <c r="BT2859" i="8"/>
  <c r="BW2859" i="8"/>
  <c r="BO2860" i="8"/>
  <c r="BW2860" i="8"/>
  <c r="BP2860" i="8"/>
  <c r="BR2860" i="8"/>
  <c r="BT2860" i="8"/>
  <c r="BQ2860" i="8"/>
  <c r="BS2860" i="8"/>
  <c r="BU2860" i="8"/>
  <c r="BV2860" i="8"/>
  <c r="BQ2861" i="8"/>
  <c r="BR2861" i="8"/>
  <c r="BT2861" i="8"/>
  <c r="BV2861" i="8"/>
  <c r="BW2861" i="8"/>
  <c r="BO2861" i="8"/>
  <c r="BP2861" i="8"/>
  <c r="BS2861" i="8"/>
  <c r="BU2861" i="8"/>
  <c r="BS2862" i="8"/>
  <c r="BT2862" i="8"/>
  <c r="BV2862" i="8"/>
  <c r="BP2862" i="8"/>
  <c r="BR2862" i="8"/>
  <c r="BU2862" i="8"/>
  <c r="BW2862" i="8"/>
  <c r="BO2862" i="8"/>
  <c r="BQ2862" i="8"/>
  <c r="BU2863" i="8"/>
  <c r="BV2863" i="8"/>
  <c r="BP2863" i="8"/>
  <c r="BR2863" i="8"/>
  <c r="BO2863" i="8"/>
  <c r="BQ2863" i="8"/>
  <c r="BS2863" i="8"/>
  <c r="BT2863" i="8"/>
  <c r="BW2863" i="8"/>
  <c r="BO2864" i="8"/>
  <c r="BW2864" i="8"/>
  <c r="BP2864" i="8"/>
  <c r="BR2864" i="8"/>
  <c r="BT2864" i="8"/>
  <c r="BQ2864" i="8"/>
  <c r="BS2864" i="8"/>
  <c r="BU2864" i="8"/>
  <c r="BV2864" i="8"/>
  <c r="BQ2865" i="8"/>
  <c r="BR2865" i="8"/>
  <c r="BT2865" i="8"/>
  <c r="BV2865" i="8"/>
  <c r="BO2865" i="8"/>
  <c r="BP2865" i="8"/>
  <c r="BS2865" i="8"/>
  <c r="BU2865" i="8"/>
  <c r="BW2865" i="8"/>
  <c r="BS2866" i="8"/>
  <c r="BT2866" i="8"/>
  <c r="BV2866" i="8"/>
  <c r="BP2866" i="8"/>
  <c r="BU2866" i="8"/>
  <c r="BW2866" i="8"/>
  <c r="BO2866" i="8"/>
  <c r="BQ2866" i="8"/>
  <c r="BR2866" i="8"/>
  <c r="BU2867" i="8"/>
  <c r="BV2867" i="8"/>
  <c r="BP2867" i="8"/>
  <c r="BR2867" i="8"/>
  <c r="BQ2867" i="8"/>
  <c r="BS2867" i="8"/>
  <c r="BT2867" i="8"/>
  <c r="BW2867" i="8"/>
  <c r="BO2867" i="8"/>
  <c r="BO2868" i="8"/>
  <c r="BW2868" i="8"/>
  <c r="BP2868" i="8"/>
  <c r="BR2868" i="8"/>
  <c r="BT2868" i="8"/>
  <c r="BQ2868" i="8"/>
  <c r="BS2868" i="8"/>
  <c r="BU2868" i="8"/>
  <c r="BV2868" i="8"/>
  <c r="BQ2869" i="8"/>
  <c r="BR2869" i="8"/>
  <c r="BT2869" i="8"/>
  <c r="BV2869" i="8"/>
  <c r="BO2869" i="8"/>
  <c r="BP2869" i="8"/>
  <c r="BS2869" i="8"/>
  <c r="BU2869" i="8"/>
  <c r="BW2869" i="8"/>
  <c r="BS2870" i="8"/>
  <c r="BT2870" i="8"/>
  <c r="BV2870" i="8"/>
  <c r="BP2870" i="8"/>
  <c r="BW2870" i="8"/>
  <c r="BO2870" i="8"/>
  <c r="BQ2870" i="8"/>
  <c r="BR2870" i="8"/>
  <c r="BU2870" i="8"/>
  <c r="BU2871" i="8"/>
  <c r="BV2871" i="8"/>
  <c r="BP2871" i="8"/>
  <c r="BR2871" i="8"/>
  <c r="BS2871" i="8"/>
  <c r="BT2871" i="8"/>
  <c r="BW2871" i="8"/>
  <c r="BO2871" i="8"/>
  <c r="BQ2871" i="8"/>
  <c r="BO2872" i="8"/>
  <c r="BW2872" i="8"/>
  <c r="BP2872" i="8"/>
  <c r="BR2872" i="8"/>
  <c r="BT2872" i="8"/>
  <c r="BQ2872" i="8"/>
  <c r="BS2872" i="8"/>
  <c r="BU2872" i="8"/>
  <c r="BV2872" i="8"/>
  <c r="BQ2873" i="8"/>
  <c r="BR2873" i="8"/>
  <c r="BT2873" i="8"/>
  <c r="BV2873" i="8"/>
  <c r="BO2873" i="8"/>
  <c r="BP2873" i="8"/>
  <c r="BS2873" i="8"/>
  <c r="BU2873" i="8"/>
  <c r="BW2873" i="8"/>
  <c r="BS2874" i="8"/>
  <c r="BT2874" i="8"/>
  <c r="BV2874" i="8"/>
  <c r="BP2874" i="8"/>
  <c r="BO2874" i="8"/>
  <c r="BQ2874" i="8"/>
  <c r="BR2874" i="8"/>
  <c r="BU2874" i="8"/>
  <c r="BW2874" i="8"/>
  <c r="BU2875" i="8"/>
  <c r="BV2875" i="8"/>
  <c r="BP2875" i="8"/>
  <c r="BR2875" i="8"/>
  <c r="BT2875" i="8"/>
  <c r="BW2875" i="8"/>
  <c r="BO2875" i="8"/>
  <c r="BQ2875" i="8"/>
  <c r="BS2875" i="8"/>
  <c r="BO2876" i="8"/>
  <c r="BW2876" i="8"/>
  <c r="BP2876" i="8"/>
  <c r="BR2876" i="8"/>
  <c r="BT2876" i="8"/>
  <c r="BS2876" i="8"/>
  <c r="BU2876" i="8"/>
  <c r="BV2876" i="8"/>
  <c r="BQ2876" i="8"/>
  <c r="BQ2877" i="8"/>
  <c r="BR2877" i="8"/>
  <c r="BT2877" i="8"/>
  <c r="BV2877" i="8"/>
  <c r="BO2877" i="8"/>
  <c r="BP2877" i="8"/>
  <c r="BS2877" i="8"/>
  <c r="BU2877" i="8"/>
  <c r="BW2877" i="8"/>
  <c r="BS2878" i="8"/>
  <c r="BT2878" i="8"/>
  <c r="BV2878" i="8"/>
  <c r="BP2878" i="8"/>
  <c r="BO2878" i="8"/>
  <c r="BQ2878" i="8"/>
  <c r="BR2878" i="8"/>
  <c r="BU2878" i="8"/>
  <c r="BW2878" i="8"/>
  <c r="BU2879" i="8"/>
  <c r="BV2879" i="8"/>
  <c r="BP2879" i="8"/>
  <c r="BR2879" i="8"/>
  <c r="BW2879" i="8"/>
  <c r="BO2879" i="8"/>
  <c r="BQ2879" i="8"/>
  <c r="BS2879" i="8"/>
  <c r="BT2879" i="8"/>
  <c r="BO2880" i="8"/>
  <c r="BW2880" i="8"/>
  <c r="BP2880" i="8"/>
  <c r="BR2880" i="8"/>
  <c r="BT2880" i="8"/>
  <c r="BU2880" i="8"/>
  <c r="BV2880" i="8"/>
  <c r="BQ2880" i="8"/>
  <c r="BS2880" i="8"/>
  <c r="BQ2881" i="8"/>
  <c r="BR2881" i="8"/>
  <c r="BT2881" i="8"/>
  <c r="BV2881" i="8"/>
  <c r="BP2881" i="8"/>
  <c r="BS2881" i="8"/>
  <c r="BU2881" i="8"/>
  <c r="BW2881" i="8"/>
  <c r="BO2881" i="8"/>
  <c r="BS2882" i="8"/>
  <c r="BT2882" i="8"/>
  <c r="BV2882" i="8"/>
  <c r="BP2882" i="8"/>
  <c r="BO2882" i="8"/>
  <c r="BQ2882" i="8"/>
  <c r="BR2882" i="8"/>
  <c r="BU2882" i="8"/>
  <c r="BW2882" i="8"/>
  <c r="BU2883" i="8"/>
  <c r="BV2883" i="8"/>
  <c r="BP2883" i="8"/>
  <c r="BR2883" i="8"/>
  <c r="BO2883" i="8"/>
  <c r="BQ2883" i="8"/>
  <c r="BS2883" i="8"/>
  <c r="BT2883" i="8"/>
  <c r="BW2883" i="8"/>
  <c r="BO2884" i="8"/>
  <c r="BW2884" i="8"/>
  <c r="BP2884" i="8"/>
  <c r="BR2884" i="8"/>
  <c r="BT2884" i="8"/>
  <c r="BV2884" i="8"/>
  <c r="BQ2884" i="8"/>
  <c r="BS2884" i="8"/>
  <c r="BU2884" i="8"/>
  <c r="BQ2885" i="8"/>
  <c r="BR2885" i="8"/>
  <c r="BT2885" i="8"/>
  <c r="BV2885" i="8"/>
  <c r="BS2885" i="8"/>
  <c r="BU2885" i="8"/>
  <c r="BW2885" i="8"/>
  <c r="BO2885" i="8"/>
  <c r="BP2885" i="8"/>
  <c r="BS2886" i="8"/>
  <c r="BT2886" i="8"/>
  <c r="BV2886" i="8"/>
  <c r="BP2886" i="8"/>
  <c r="BO2886" i="8"/>
  <c r="BQ2886" i="8"/>
  <c r="BR2886" i="8"/>
  <c r="BU2886" i="8"/>
  <c r="BW2886" i="8"/>
  <c r="BU2887" i="8"/>
  <c r="BV2887" i="8"/>
  <c r="BP2887" i="8"/>
  <c r="BR2887" i="8"/>
  <c r="BO2887" i="8"/>
  <c r="BQ2887" i="8"/>
  <c r="BS2887" i="8"/>
  <c r="BT2887" i="8"/>
  <c r="BW2887" i="8"/>
  <c r="BO2888" i="8"/>
  <c r="BW2888" i="8"/>
  <c r="BP2888" i="8"/>
  <c r="BR2888" i="8"/>
  <c r="BT2888" i="8"/>
  <c r="BQ2888" i="8"/>
  <c r="BS2888" i="8"/>
  <c r="BU2888" i="8"/>
  <c r="BV2888" i="8"/>
  <c r="BQ2889" i="8"/>
  <c r="BR2889" i="8"/>
  <c r="BT2889" i="8"/>
  <c r="BV2889" i="8"/>
  <c r="BU2889" i="8"/>
  <c r="BW2889" i="8"/>
  <c r="BO2889" i="8"/>
  <c r="BP2889" i="8"/>
  <c r="BS2889" i="8"/>
  <c r="BS2890" i="8"/>
  <c r="BT2890" i="8"/>
  <c r="BV2890" i="8"/>
  <c r="BP2890" i="8"/>
  <c r="BQ2890" i="8"/>
  <c r="BR2890" i="8"/>
  <c r="BU2890" i="8"/>
  <c r="BW2890" i="8"/>
  <c r="BO2890" i="8"/>
  <c r="BU2891" i="8"/>
  <c r="BR2891" i="8"/>
  <c r="BO2891" i="8"/>
  <c r="BP2891" i="8"/>
  <c r="BQ2891" i="8"/>
  <c r="BS2891" i="8"/>
  <c r="BT2891" i="8"/>
  <c r="BV2891" i="8"/>
  <c r="BW2891" i="8"/>
  <c r="BO2892" i="8"/>
  <c r="BT2892" i="8"/>
  <c r="BS2892" i="8"/>
  <c r="BU2892" i="8"/>
  <c r="BV2892" i="8"/>
  <c r="BW2892" i="8"/>
  <c r="BP2892" i="8"/>
  <c r="BQ2892" i="8"/>
  <c r="BR2892" i="8"/>
  <c r="BV2893" i="8"/>
  <c r="BO2893" i="8"/>
  <c r="BW2893" i="8"/>
  <c r="BP2893" i="8"/>
  <c r="BQ2893" i="8"/>
  <c r="BR2893" i="8"/>
  <c r="BS2893" i="8"/>
  <c r="BT2893" i="8"/>
  <c r="BU2893" i="8"/>
  <c r="BP2894" i="8"/>
  <c r="BQ2894" i="8"/>
  <c r="BR2894" i="8"/>
  <c r="BS2894" i="8"/>
  <c r="BT2894" i="8"/>
  <c r="BU2894" i="8"/>
  <c r="BV2894" i="8"/>
  <c r="BO2894" i="8"/>
  <c r="BW2894" i="8"/>
  <c r="BR2895" i="8"/>
  <c r="BS2895" i="8"/>
  <c r="BT2895" i="8"/>
  <c r="BU2895" i="8"/>
  <c r="BV2895" i="8"/>
  <c r="BO2895" i="8"/>
  <c r="BW2895" i="8"/>
  <c r="BP2895" i="8"/>
  <c r="BQ2895" i="8"/>
  <c r="BT2896" i="8"/>
  <c r="BU2896" i="8"/>
  <c r="BV2896" i="8"/>
  <c r="BO2896" i="8"/>
  <c r="BW2896" i="8"/>
  <c r="BP2896" i="8"/>
  <c r="BQ2896" i="8"/>
  <c r="BR2896" i="8"/>
  <c r="BS2896" i="8"/>
  <c r="BV2897" i="8"/>
  <c r="BO2897" i="8"/>
  <c r="BW2897" i="8"/>
  <c r="BP2897" i="8"/>
  <c r="BQ2897" i="8"/>
  <c r="BR2897" i="8"/>
  <c r="BS2897" i="8"/>
  <c r="BT2897" i="8"/>
  <c r="BU2897" i="8"/>
  <c r="BP2898" i="8"/>
  <c r="BQ2898" i="8"/>
  <c r="BR2898" i="8"/>
  <c r="BS2898" i="8"/>
  <c r="BT2898" i="8"/>
  <c r="BU2898" i="8"/>
  <c r="BV2898" i="8"/>
  <c r="BO2898" i="8"/>
  <c r="BW2898" i="8"/>
  <c r="BR2899" i="8"/>
  <c r="BS2899" i="8"/>
  <c r="BT2899" i="8"/>
  <c r="BU2899" i="8"/>
  <c r="BV2899" i="8"/>
  <c r="BO2899" i="8"/>
  <c r="BW2899" i="8"/>
  <c r="BP2899" i="8"/>
  <c r="BQ2899" i="8"/>
  <c r="BT2900" i="8"/>
  <c r="BU2900" i="8"/>
  <c r="BV2900" i="8"/>
  <c r="BO2900" i="8"/>
  <c r="BW2900" i="8"/>
  <c r="BP2900" i="8"/>
  <c r="BQ2900" i="8"/>
  <c r="BR2900" i="8"/>
  <c r="BS2900" i="8"/>
  <c r="BV2901" i="8"/>
  <c r="BO2901" i="8"/>
  <c r="BW2901" i="8"/>
  <c r="BP2901" i="8"/>
  <c r="BQ2901" i="8"/>
  <c r="BR2901" i="8"/>
  <c r="BS2901" i="8"/>
  <c r="BT2901" i="8"/>
  <c r="BU2901" i="8"/>
  <c r="BP2902" i="8"/>
  <c r="BQ2902" i="8"/>
  <c r="BR2902" i="8"/>
  <c r="BS2902" i="8"/>
  <c r="BT2902" i="8"/>
  <c r="BU2902" i="8"/>
  <c r="BV2902" i="8"/>
  <c r="BO2902" i="8"/>
  <c r="BW2902" i="8"/>
  <c r="BR2903" i="8"/>
  <c r="BS2903" i="8"/>
  <c r="BT2903" i="8"/>
  <c r="BU2903" i="8"/>
  <c r="BV2903" i="8"/>
  <c r="BO2903" i="8"/>
  <c r="BW2903" i="8"/>
  <c r="BP2903" i="8"/>
  <c r="BQ2903" i="8"/>
  <c r="BT2904" i="8"/>
  <c r="BU2904" i="8"/>
  <c r="BV2904" i="8"/>
  <c r="BO2904" i="8"/>
  <c r="BW2904" i="8"/>
  <c r="BP2904" i="8"/>
  <c r="BQ2904" i="8"/>
  <c r="BR2904" i="8"/>
  <c r="BS2904" i="8"/>
  <c r="BV2905" i="8"/>
  <c r="BO2905" i="8"/>
  <c r="BW2905" i="8"/>
  <c r="BP2905" i="8"/>
  <c r="BQ2905" i="8"/>
  <c r="BR2905" i="8"/>
  <c r="BS2905" i="8"/>
  <c r="BT2905" i="8"/>
  <c r="BU2905" i="8"/>
  <c r="BP2906" i="8"/>
  <c r="BQ2906" i="8"/>
  <c r="BR2906" i="8"/>
  <c r="BS2906" i="8"/>
  <c r="BT2906" i="8"/>
  <c r="BU2906" i="8"/>
  <c r="BV2906" i="8"/>
  <c r="BO2906" i="8"/>
  <c r="BW2906" i="8"/>
  <c r="BR2907" i="8"/>
  <c r="BS2907" i="8"/>
  <c r="BT2907" i="8"/>
  <c r="BU2907" i="8"/>
  <c r="BV2907" i="8"/>
  <c r="BO2907" i="8"/>
  <c r="BW2907" i="8"/>
  <c r="BP2907" i="8"/>
  <c r="BQ2907" i="8"/>
  <c r="BT2908" i="8"/>
  <c r="BU2908" i="8"/>
  <c r="BV2908" i="8"/>
  <c r="BO2908" i="8"/>
  <c r="BW2908" i="8"/>
  <c r="BP2908" i="8"/>
  <c r="BQ2908" i="8"/>
  <c r="BR2908" i="8"/>
  <c r="BS2908" i="8"/>
  <c r="BV2909" i="8"/>
  <c r="BO2909" i="8"/>
  <c r="BW2909" i="8"/>
  <c r="BP2909" i="8"/>
  <c r="BQ2909" i="8"/>
  <c r="BR2909" i="8"/>
  <c r="BS2909" i="8"/>
  <c r="BT2909" i="8"/>
  <c r="BU2909" i="8"/>
  <c r="BP2910" i="8"/>
  <c r="BQ2910" i="8"/>
  <c r="BR2910" i="8"/>
  <c r="BS2910" i="8"/>
  <c r="BT2910" i="8"/>
  <c r="BU2910" i="8"/>
  <c r="BV2910" i="8"/>
  <c r="BO2910" i="8"/>
  <c r="BW2910" i="8"/>
  <c r="BR2911" i="8"/>
  <c r="BS2911" i="8"/>
  <c r="BT2911" i="8"/>
  <c r="BU2911" i="8"/>
  <c r="BV2911" i="8"/>
  <c r="BO2911" i="8"/>
  <c r="BW2911" i="8"/>
  <c r="BP2911" i="8"/>
  <c r="BQ2911" i="8"/>
  <c r="BT2912" i="8"/>
  <c r="BU2912" i="8"/>
  <c r="BV2912" i="8"/>
  <c r="BO2912" i="8"/>
  <c r="BW2912" i="8"/>
  <c r="BP2912" i="8"/>
  <c r="BQ2912" i="8"/>
  <c r="BR2912" i="8"/>
  <c r="BS2912" i="8"/>
  <c r="BV2913" i="8"/>
  <c r="BO2913" i="8"/>
  <c r="BW2913" i="8"/>
  <c r="BP2913" i="8"/>
  <c r="BQ2913" i="8"/>
  <c r="BR2913" i="8"/>
  <c r="BS2913" i="8"/>
  <c r="BT2913" i="8"/>
  <c r="BU2913" i="8"/>
  <c r="BP2914" i="8"/>
  <c r="BQ2914" i="8"/>
  <c r="BR2914" i="8"/>
  <c r="BS2914" i="8"/>
  <c r="BT2914" i="8"/>
  <c r="BU2914" i="8"/>
  <c r="BV2914" i="8"/>
  <c r="BO2914" i="8"/>
  <c r="BW2914" i="8"/>
  <c r="BR2915" i="8"/>
  <c r="BS2915" i="8"/>
  <c r="BT2915" i="8"/>
  <c r="BU2915" i="8"/>
  <c r="BV2915" i="8"/>
  <c r="BO2915" i="8"/>
  <c r="BW2915" i="8"/>
  <c r="BP2915" i="8"/>
  <c r="BQ2915" i="8"/>
  <c r="BT2916" i="8"/>
  <c r="BU2916" i="8"/>
  <c r="BV2916" i="8"/>
  <c r="BO2916" i="8"/>
  <c r="BW2916" i="8"/>
  <c r="BP2916" i="8"/>
  <c r="BQ2916" i="8"/>
  <c r="BR2916" i="8"/>
  <c r="BS2916" i="8"/>
  <c r="BV2917" i="8"/>
  <c r="BO2917" i="8"/>
  <c r="BW2917" i="8"/>
  <c r="BP2917" i="8"/>
  <c r="BQ2917" i="8"/>
  <c r="BR2917" i="8"/>
  <c r="BS2917" i="8"/>
  <c r="BT2917" i="8"/>
  <c r="BU2917" i="8"/>
  <c r="BP2918" i="8"/>
  <c r="BQ2918" i="8"/>
  <c r="BR2918" i="8"/>
  <c r="BS2918" i="8"/>
  <c r="BT2918" i="8"/>
  <c r="BU2918" i="8"/>
  <c r="BV2918" i="8"/>
  <c r="BO2918" i="8"/>
  <c r="BW2918" i="8"/>
  <c r="BR2919" i="8"/>
  <c r="BS2919" i="8"/>
  <c r="BT2919" i="8"/>
  <c r="BU2919" i="8"/>
  <c r="BV2919" i="8"/>
  <c r="BO2919" i="8"/>
  <c r="BW2919" i="8"/>
  <c r="BP2919" i="8"/>
  <c r="BQ2919" i="8"/>
  <c r="BT2920" i="8"/>
  <c r="BU2920" i="8"/>
  <c r="BV2920" i="8"/>
  <c r="BO2920" i="8"/>
  <c r="BW2920" i="8"/>
  <c r="BP2920" i="8"/>
  <c r="BQ2920" i="8"/>
  <c r="BR2920" i="8"/>
  <c r="BS2920" i="8"/>
  <c r="BV2921" i="8"/>
  <c r="BO2921" i="8"/>
  <c r="BW2921" i="8"/>
  <c r="BP2921" i="8"/>
  <c r="BQ2921" i="8"/>
  <c r="BR2921" i="8"/>
  <c r="BS2921" i="8"/>
  <c r="BT2921" i="8"/>
  <c r="BU2921" i="8"/>
  <c r="BP2922" i="8"/>
  <c r="BQ2922" i="8"/>
  <c r="BR2922" i="8"/>
  <c r="BS2922" i="8"/>
  <c r="BT2922" i="8"/>
  <c r="BU2922" i="8"/>
  <c r="BV2922" i="8"/>
  <c r="BO2922" i="8"/>
  <c r="BW2922" i="8"/>
  <c r="BR2923" i="8"/>
  <c r="BS2923" i="8"/>
  <c r="BT2923" i="8"/>
  <c r="BU2923" i="8"/>
  <c r="BV2923" i="8"/>
  <c r="BO2923" i="8"/>
  <c r="BW2923" i="8"/>
  <c r="BP2923" i="8"/>
  <c r="BQ2923" i="8"/>
  <c r="BT2924" i="8"/>
  <c r="BU2924" i="8"/>
  <c r="BV2924" i="8"/>
  <c r="BO2924" i="8"/>
  <c r="BW2924" i="8"/>
  <c r="BP2924" i="8"/>
  <c r="BQ2924" i="8"/>
  <c r="BR2924" i="8"/>
  <c r="BS2924" i="8"/>
  <c r="BV2925" i="8"/>
  <c r="BO2925" i="8"/>
  <c r="BW2925" i="8"/>
  <c r="BP2925" i="8"/>
  <c r="BQ2925" i="8"/>
  <c r="BR2925" i="8"/>
  <c r="BS2925" i="8"/>
  <c r="BT2925" i="8"/>
  <c r="BU2925" i="8"/>
  <c r="BP2926" i="8"/>
  <c r="BQ2926" i="8"/>
  <c r="BR2926" i="8"/>
  <c r="BS2926" i="8"/>
  <c r="BT2926" i="8"/>
  <c r="BU2926" i="8"/>
  <c r="BV2926" i="8"/>
  <c r="BO2926" i="8"/>
  <c r="BW2926" i="8"/>
  <c r="BR2927" i="8"/>
  <c r="BS2927" i="8"/>
  <c r="BT2927" i="8"/>
  <c r="BU2927" i="8"/>
  <c r="BV2927" i="8"/>
  <c r="BO2927" i="8"/>
  <c r="BW2927" i="8"/>
  <c r="BP2927" i="8"/>
  <c r="BQ2927" i="8"/>
  <c r="BT2928" i="8"/>
  <c r="BU2928" i="8"/>
  <c r="BV2928" i="8"/>
  <c r="BO2928" i="8"/>
  <c r="BW2928" i="8"/>
  <c r="BP2928" i="8"/>
  <c r="BQ2928" i="8"/>
  <c r="BR2928" i="8"/>
  <c r="BS2928" i="8"/>
  <c r="BV2929" i="8"/>
  <c r="BO2929" i="8"/>
  <c r="BW2929" i="8"/>
  <c r="BP2929" i="8"/>
  <c r="BQ2929" i="8"/>
  <c r="BR2929" i="8"/>
  <c r="BS2929" i="8"/>
  <c r="BT2929" i="8"/>
  <c r="BU2929" i="8"/>
  <c r="BP2930" i="8"/>
  <c r="BQ2930" i="8"/>
  <c r="BR2930" i="8"/>
  <c r="BS2930" i="8"/>
  <c r="BT2930" i="8"/>
  <c r="BU2930" i="8"/>
  <c r="BV2930" i="8"/>
  <c r="BO2930" i="8"/>
  <c r="BW2930" i="8"/>
  <c r="BR2931" i="8"/>
  <c r="BS2931" i="8"/>
  <c r="BT2931" i="8"/>
  <c r="BU2931" i="8"/>
  <c r="BV2931" i="8"/>
  <c r="BO2931" i="8"/>
  <c r="BW2931" i="8"/>
  <c r="BP2931" i="8"/>
  <c r="BQ2931" i="8"/>
  <c r="BT2932" i="8"/>
  <c r="BU2932" i="8"/>
  <c r="BV2932" i="8"/>
  <c r="BO2932" i="8"/>
  <c r="BW2932" i="8"/>
  <c r="BP2932" i="8"/>
  <c r="BQ2932" i="8"/>
  <c r="BR2932" i="8"/>
  <c r="BS2932" i="8"/>
  <c r="BV2933" i="8"/>
  <c r="BO2933" i="8"/>
  <c r="BW2933" i="8"/>
  <c r="BP2933" i="8"/>
  <c r="BQ2933" i="8"/>
  <c r="BR2933" i="8"/>
  <c r="BS2933" i="8"/>
  <c r="BT2933" i="8"/>
  <c r="BU2933" i="8"/>
  <c r="BP2934" i="8"/>
  <c r="BR2934" i="8"/>
  <c r="BQ2934" i="8"/>
  <c r="BS2934" i="8"/>
  <c r="BT2934" i="8"/>
  <c r="BU2934" i="8"/>
  <c r="BV2934" i="8"/>
  <c r="BO2934" i="8"/>
  <c r="BW2934" i="8"/>
  <c r="BR2935" i="8"/>
  <c r="BT2935" i="8"/>
  <c r="BU2935" i="8"/>
  <c r="BV2935" i="8"/>
  <c r="BO2935" i="8"/>
  <c r="BW2935" i="8"/>
  <c r="BP2935" i="8"/>
  <c r="BS2935" i="8"/>
  <c r="BQ2935" i="8"/>
  <c r="BT2936" i="8"/>
  <c r="BV2936" i="8"/>
  <c r="BO2936" i="8"/>
  <c r="BW2936" i="8"/>
  <c r="BP2936" i="8"/>
  <c r="BQ2936" i="8"/>
  <c r="BR2936" i="8"/>
  <c r="BS2936" i="8"/>
  <c r="BU2936" i="8"/>
  <c r="BV2937" i="8"/>
  <c r="BO2937" i="8"/>
  <c r="BW2937" i="8"/>
  <c r="BP2937" i="8"/>
  <c r="BQ2937" i="8"/>
  <c r="BR2937" i="8"/>
  <c r="BS2937" i="8"/>
  <c r="BT2937" i="8"/>
  <c r="BU2937" i="8"/>
  <c r="BP2938" i="8"/>
  <c r="BQ2938" i="8"/>
  <c r="BR2938" i="8"/>
  <c r="BS2938" i="8"/>
  <c r="BT2938" i="8"/>
  <c r="BU2938" i="8"/>
  <c r="BV2938" i="8"/>
  <c r="BO2938" i="8"/>
  <c r="BW2938" i="8"/>
  <c r="BR2939" i="8"/>
  <c r="BT2939" i="8"/>
  <c r="BU2939" i="8"/>
  <c r="BV2939" i="8"/>
  <c r="BS2939" i="8"/>
  <c r="BO2939" i="8"/>
  <c r="BW2939" i="8"/>
  <c r="BP2939" i="8"/>
  <c r="BQ2939" i="8"/>
  <c r="BT2940" i="8"/>
  <c r="BV2940" i="8"/>
  <c r="BO2940" i="8"/>
  <c r="BW2940" i="8"/>
  <c r="BP2940" i="8"/>
  <c r="BQ2940" i="8"/>
  <c r="BU2940" i="8"/>
  <c r="BR2940" i="8"/>
  <c r="BS2940" i="8"/>
  <c r="BV2941" i="8"/>
  <c r="BO2941" i="8"/>
  <c r="BW2941" i="8"/>
  <c r="BP2941" i="8"/>
  <c r="BQ2941" i="8"/>
  <c r="BR2941" i="8"/>
  <c r="BS2941" i="8"/>
  <c r="BT2941" i="8"/>
  <c r="BU2941" i="8"/>
  <c r="BP2942" i="8"/>
  <c r="BQ2942" i="8"/>
  <c r="BR2942" i="8"/>
  <c r="BS2942" i="8"/>
  <c r="BT2942" i="8"/>
  <c r="BU2942" i="8"/>
  <c r="BV2942" i="8"/>
  <c r="BO2942" i="8"/>
  <c r="BW2942" i="8"/>
  <c r="BR2943" i="8"/>
  <c r="BS2943" i="8"/>
  <c r="BT2943" i="8"/>
  <c r="BU2943" i="8"/>
  <c r="BV2943" i="8"/>
  <c r="BO2943" i="8"/>
  <c r="BW2943" i="8"/>
  <c r="BP2943" i="8"/>
  <c r="BQ2943" i="8"/>
  <c r="BT2944" i="8"/>
  <c r="BU2944" i="8"/>
  <c r="BV2944" i="8"/>
  <c r="BO2944" i="8"/>
  <c r="BW2944" i="8"/>
  <c r="BP2944" i="8"/>
  <c r="BQ2944" i="8"/>
  <c r="BR2944" i="8"/>
  <c r="BS2944" i="8"/>
  <c r="BV2945" i="8"/>
  <c r="BO2945" i="8"/>
  <c r="BW2945" i="8"/>
  <c r="BP2945" i="8"/>
  <c r="BQ2945" i="8"/>
  <c r="BR2945" i="8"/>
  <c r="BS2945" i="8"/>
  <c r="BT2945" i="8"/>
  <c r="BU2945" i="8"/>
  <c r="BP2946" i="8"/>
  <c r="BQ2946" i="8"/>
  <c r="BR2946" i="8"/>
  <c r="BS2946" i="8"/>
  <c r="BT2946" i="8"/>
  <c r="BU2946" i="8"/>
  <c r="BV2946" i="8"/>
  <c r="BO2946" i="8"/>
  <c r="BW2946" i="8"/>
  <c r="BR2947" i="8"/>
  <c r="BT2947" i="8"/>
  <c r="BU2947" i="8"/>
  <c r="BV2947" i="8"/>
  <c r="BO2947" i="8"/>
  <c r="BW2947" i="8"/>
  <c r="BP2947" i="8"/>
  <c r="BQ2947" i="8"/>
  <c r="BS2947" i="8"/>
  <c r="BT2948" i="8"/>
  <c r="BV2948" i="8"/>
  <c r="BU2948" i="8"/>
  <c r="BO2948" i="8"/>
  <c r="BW2948" i="8"/>
  <c r="BP2948" i="8"/>
  <c r="BQ2948" i="8"/>
  <c r="BR2948" i="8"/>
  <c r="BS2948" i="8"/>
  <c r="BV2949" i="8"/>
  <c r="BW2949" i="8"/>
  <c r="BP2949" i="8"/>
  <c r="BQ2949" i="8"/>
  <c r="BO2949" i="8"/>
  <c r="BR2949" i="8"/>
  <c r="BS2949" i="8"/>
  <c r="BT2949" i="8"/>
  <c r="BU2949" i="8"/>
  <c r="BP2950" i="8"/>
  <c r="BR2950" i="8"/>
  <c r="BS2950" i="8"/>
  <c r="BT2950" i="8"/>
  <c r="BU2950" i="8"/>
  <c r="BV2950" i="8"/>
  <c r="BO2950" i="8"/>
  <c r="BW2950" i="8"/>
  <c r="BQ2950" i="8"/>
  <c r="BR2951" i="8"/>
  <c r="BT2951" i="8"/>
  <c r="BS2951" i="8"/>
  <c r="BU2951" i="8"/>
  <c r="BV2951" i="8"/>
  <c r="BO2951" i="8"/>
  <c r="BW2951" i="8"/>
  <c r="BP2951" i="8"/>
  <c r="BQ2951" i="8"/>
  <c r="BT2952" i="8"/>
  <c r="BU2952" i="8"/>
  <c r="BV2952" i="8"/>
  <c r="BO2952" i="8"/>
  <c r="BW2952" i="8"/>
  <c r="BP2952" i="8"/>
  <c r="BQ2952" i="8"/>
  <c r="BR2952" i="8"/>
  <c r="BS2952" i="8"/>
  <c r="BV2953" i="8"/>
  <c r="BP2953" i="8"/>
  <c r="BQ2953" i="8"/>
  <c r="BR2953" i="8"/>
  <c r="BS2953" i="8"/>
  <c r="BT2953" i="8"/>
  <c r="BW2953" i="8"/>
  <c r="BU2953" i="8"/>
  <c r="BO2953" i="8"/>
  <c r="BP2954" i="8"/>
  <c r="BR2954" i="8"/>
  <c r="BQ2954" i="8"/>
  <c r="BS2954" i="8"/>
  <c r="BT2954" i="8"/>
  <c r="BU2954" i="8"/>
  <c r="BV2954" i="8"/>
  <c r="BO2954" i="8"/>
  <c r="BW2954" i="8"/>
  <c r="BR2955" i="8"/>
  <c r="BS2955" i="8"/>
  <c r="BT2955" i="8"/>
  <c r="BU2955" i="8"/>
  <c r="BV2955" i="8"/>
  <c r="BO2955" i="8"/>
  <c r="BW2955" i="8"/>
  <c r="BP2955" i="8"/>
  <c r="BQ2955" i="8"/>
  <c r="BT2956" i="8"/>
  <c r="BV2956" i="8"/>
  <c r="BO2956" i="8"/>
  <c r="BW2956" i="8"/>
  <c r="BP2956" i="8"/>
  <c r="BQ2956" i="8"/>
  <c r="BR2956" i="8"/>
  <c r="BU2956" i="8"/>
  <c r="BS2956" i="8"/>
  <c r="BV2957" i="8"/>
  <c r="BP2957" i="8"/>
  <c r="BW2957" i="8"/>
  <c r="BQ2957" i="8"/>
  <c r="BO2957" i="8"/>
  <c r="BR2957" i="8"/>
  <c r="BS2957" i="8"/>
  <c r="BT2957" i="8"/>
  <c r="BU2957" i="8"/>
  <c r="BP2958" i="8"/>
  <c r="BQ2958" i="8"/>
  <c r="BR2958" i="8"/>
  <c r="BS2958" i="8"/>
  <c r="BT2958" i="8"/>
  <c r="BU2958" i="8"/>
  <c r="BV2958" i="8"/>
  <c r="BO2958" i="8"/>
  <c r="BW2958" i="8"/>
  <c r="BR2959" i="8"/>
  <c r="BT2959" i="8"/>
  <c r="BU2959" i="8"/>
  <c r="BV2959" i="8"/>
  <c r="BO2959" i="8"/>
  <c r="BW2959" i="8"/>
  <c r="BP2959" i="8"/>
  <c r="BQ2959" i="8"/>
  <c r="BS2959" i="8"/>
  <c r="BT2960" i="8"/>
  <c r="BV2960" i="8"/>
  <c r="BU2960" i="8"/>
  <c r="BO2960" i="8"/>
  <c r="BW2960" i="8"/>
  <c r="BP2960" i="8"/>
  <c r="BQ2960" i="8"/>
  <c r="BR2960" i="8"/>
  <c r="BS2960" i="8"/>
  <c r="BV2961" i="8"/>
  <c r="BW2961" i="8"/>
  <c r="BP2961" i="8"/>
  <c r="BQ2961" i="8"/>
  <c r="BR2961" i="8"/>
  <c r="BO2961" i="8"/>
  <c r="BS2961" i="8"/>
  <c r="BT2961" i="8"/>
  <c r="BU2961" i="8"/>
  <c r="BP2962" i="8"/>
  <c r="BR2962" i="8"/>
  <c r="BS2962" i="8"/>
  <c r="BT2962" i="8"/>
  <c r="BU2962" i="8"/>
  <c r="BV2962" i="8"/>
  <c r="BO2962" i="8"/>
  <c r="BW2962" i="8"/>
  <c r="BQ2962" i="8"/>
  <c r="BR2963" i="8"/>
  <c r="BT2963" i="8"/>
  <c r="BU2963" i="8"/>
  <c r="BV2963" i="8"/>
  <c r="BO2963" i="8"/>
  <c r="BW2963" i="8"/>
  <c r="BS2963" i="8"/>
  <c r="BP2963" i="8"/>
  <c r="BQ2963" i="8"/>
  <c r="BT2964" i="8"/>
  <c r="BV2964" i="8"/>
  <c r="BO2964" i="8"/>
  <c r="BW2964" i="8"/>
  <c r="BU2964" i="8"/>
  <c r="BP2964" i="8"/>
  <c r="BQ2964" i="8"/>
  <c r="BR2964" i="8"/>
  <c r="BS2964" i="8"/>
  <c r="BV2965" i="8"/>
  <c r="BO2965" i="8"/>
  <c r="BP2965" i="8"/>
  <c r="BQ2965" i="8"/>
  <c r="BR2965" i="8"/>
  <c r="BS2965" i="8"/>
  <c r="BT2965" i="8"/>
  <c r="BU2965" i="8"/>
  <c r="BW2965" i="8"/>
  <c r="BP2966" i="8"/>
  <c r="BR2966" i="8"/>
  <c r="BS2966" i="8"/>
  <c r="BT2966" i="8"/>
  <c r="BU2966" i="8"/>
  <c r="BV2966" i="8"/>
  <c r="BQ2966" i="8"/>
  <c r="BO2966" i="8"/>
  <c r="BW2966" i="8"/>
  <c r="BR2967" i="8"/>
  <c r="BT2967" i="8"/>
  <c r="BU2967" i="8"/>
  <c r="BS2967" i="8"/>
  <c r="BV2967" i="8"/>
  <c r="BO2967" i="8"/>
  <c r="BW2967" i="8"/>
  <c r="BP2967" i="8"/>
  <c r="BQ2967" i="8"/>
  <c r="BT2968" i="8"/>
  <c r="BU2968" i="8"/>
  <c r="BV2968" i="8"/>
  <c r="BO2968" i="8"/>
  <c r="BW2968" i="8"/>
  <c r="BP2968" i="8"/>
  <c r="BQ2968" i="8"/>
  <c r="BR2968" i="8"/>
  <c r="BS2968" i="8"/>
  <c r="BV2969" i="8"/>
  <c r="BP2969" i="8"/>
  <c r="BQ2969" i="8"/>
  <c r="BR2969" i="8"/>
  <c r="BS2969" i="8"/>
  <c r="BT2969" i="8"/>
  <c r="BW2969" i="8"/>
  <c r="BU2969" i="8"/>
  <c r="BO2969" i="8"/>
  <c r="BP2970" i="8"/>
  <c r="BR2970" i="8"/>
  <c r="BS2970" i="8"/>
  <c r="BT2970" i="8"/>
  <c r="BU2970" i="8"/>
  <c r="BQ2970" i="8"/>
  <c r="BV2970" i="8"/>
  <c r="BO2970" i="8"/>
  <c r="BW2970" i="8"/>
  <c r="BR2971" i="8"/>
  <c r="BT2971" i="8"/>
  <c r="BU2971" i="8"/>
  <c r="BV2971" i="8"/>
  <c r="BS2971" i="8"/>
  <c r="BO2971" i="8"/>
  <c r="BW2971" i="8"/>
  <c r="BP2971" i="8"/>
  <c r="BQ2971" i="8"/>
  <c r="BT2972" i="8"/>
  <c r="BV2972" i="8"/>
  <c r="BU2972" i="8"/>
  <c r="BO2972" i="8"/>
  <c r="BW2972" i="8"/>
  <c r="BP2972" i="8"/>
  <c r="BQ2972" i="8"/>
  <c r="BR2972" i="8"/>
  <c r="BS2972" i="8"/>
  <c r="BV2973" i="8"/>
  <c r="BP2973" i="8"/>
  <c r="BQ2973" i="8"/>
  <c r="BR2973" i="8"/>
  <c r="BS2973" i="8"/>
  <c r="BT2973" i="8"/>
  <c r="BW2973" i="8"/>
  <c r="BU2973" i="8"/>
  <c r="BO2973" i="8"/>
  <c r="BP2974" i="8"/>
  <c r="BR2974" i="8"/>
  <c r="BS2974" i="8"/>
  <c r="BQ2974" i="8"/>
  <c r="BT2974" i="8"/>
  <c r="BU2974" i="8"/>
  <c r="BV2974" i="8"/>
  <c r="BO2974" i="8"/>
  <c r="BW2974" i="8"/>
  <c r="BR2975" i="8"/>
  <c r="BT2975" i="8"/>
  <c r="BU2975" i="8"/>
  <c r="BV2975" i="8"/>
  <c r="BS2975" i="8"/>
  <c r="BO2975" i="8"/>
  <c r="BW2975" i="8"/>
  <c r="BP2975" i="8"/>
  <c r="BQ2975" i="8"/>
  <c r="BT2976" i="8"/>
  <c r="BV2976" i="8"/>
  <c r="BU2976" i="8"/>
  <c r="BO2976" i="8"/>
  <c r="BW2976" i="8"/>
  <c r="BP2976" i="8"/>
  <c r="BQ2976" i="8"/>
  <c r="BR2976" i="8"/>
  <c r="BS2976" i="8"/>
  <c r="BV2977" i="8"/>
  <c r="BP2977" i="8"/>
  <c r="BQ2977" i="8"/>
  <c r="BR2977" i="8"/>
  <c r="BS2977" i="8"/>
  <c r="BT2977" i="8"/>
  <c r="BW2977" i="8"/>
  <c r="BU2977" i="8"/>
  <c r="BO2977" i="8"/>
  <c r="BP2978" i="8"/>
  <c r="BR2978" i="8"/>
  <c r="BS2978" i="8"/>
  <c r="BQ2978" i="8"/>
  <c r="BT2978" i="8"/>
  <c r="BU2978" i="8"/>
  <c r="BV2978" i="8"/>
  <c r="BO2978" i="8"/>
  <c r="BW2978" i="8"/>
  <c r="BR2979" i="8"/>
  <c r="BS2979" i="8"/>
  <c r="BT2979" i="8"/>
  <c r="BU2979" i="8"/>
  <c r="BV2979" i="8"/>
  <c r="BO2979" i="8"/>
  <c r="BW2979" i="8"/>
  <c r="BP2979" i="8"/>
  <c r="BQ2979" i="8"/>
  <c r="BT2980" i="8"/>
  <c r="BV2980" i="8"/>
  <c r="BO2980" i="8"/>
  <c r="BW2980" i="8"/>
  <c r="BP2980" i="8"/>
  <c r="BQ2980" i="8"/>
  <c r="BR2980" i="8"/>
  <c r="BU2980" i="8"/>
  <c r="BS2980" i="8"/>
  <c r="BV2981" i="8"/>
  <c r="BP2981" i="8"/>
  <c r="BQ2981" i="8"/>
  <c r="BR2981" i="8"/>
  <c r="BS2981" i="8"/>
  <c r="BW2981" i="8"/>
  <c r="BT2981" i="8"/>
  <c r="BU2981" i="8"/>
  <c r="BO2981" i="8"/>
  <c r="BP2982" i="8"/>
  <c r="BR2982" i="8"/>
  <c r="BS2982" i="8"/>
  <c r="BQ2982" i="8"/>
  <c r="BT2982" i="8"/>
  <c r="BU2982" i="8"/>
  <c r="BV2982" i="8"/>
  <c r="BO2982" i="8"/>
  <c r="BW2982" i="8"/>
  <c r="BR2983" i="8"/>
  <c r="BT2983" i="8"/>
  <c r="BU2983" i="8"/>
  <c r="BV2983" i="8"/>
  <c r="BS2983" i="8"/>
  <c r="BO2983" i="8"/>
  <c r="BW2983" i="8"/>
  <c r="BP2983" i="8"/>
  <c r="BQ2983" i="8"/>
  <c r="BT2984" i="8"/>
  <c r="BV2984" i="8"/>
  <c r="BO2984" i="8"/>
  <c r="BW2984" i="8"/>
  <c r="BP2984" i="8"/>
  <c r="BQ2984" i="8"/>
  <c r="BR2984" i="8"/>
  <c r="BU2984" i="8"/>
  <c r="BS2984" i="8"/>
  <c r="BV2985" i="8"/>
  <c r="BP2985" i="8"/>
  <c r="BO2985" i="8"/>
  <c r="BQ2985" i="8"/>
  <c r="BW2985" i="8"/>
  <c r="BR2985" i="8"/>
  <c r="BS2985" i="8"/>
  <c r="BT2985" i="8"/>
  <c r="BU2985" i="8"/>
  <c r="BP2986" i="8"/>
  <c r="BQ2986" i="8"/>
  <c r="BR2986" i="8"/>
  <c r="BS2986" i="8"/>
  <c r="BT2986" i="8"/>
  <c r="BU2986" i="8"/>
  <c r="BV2986" i="8"/>
  <c r="BO2986" i="8"/>
  <c r="BW2986" i="8"/>
  <c r="BR2987" i="8"/>
  <c r="BT2987" i="8"/>
  <c r="BU2987" i="8"/>
  <c r="BV2987" i="8"/>
  <c r="BO2987" i="8"/>
  <c r="BW2987" i="8"/>
  <c r="BS2987" i="8"/>
  <c r="BP2987" i="8"/>
  <c r="BQ2987" i="8"/>
  <c r="BT2988" i="8"/>
  <c r="BV2988" i="8"/>
  <c r="BO2988" i="8"/>
  <c r="BW2988" i="8"/>
  <c r="BP2988" i="8"/>
  <c r="BQ2988" i="8"/>
  <c r="BR2988" i="8"/>
  <c r="BS2988" i="8"/>
  <c r="BU2988" i="8"/>
  <c r="BV2989" i="8"/>
  <c r="BP2989" i="8"/>
  <c r="BO2989" i="8"/>
  <c r="BQ2989" i="8"/>
  <c r="BW2989" i="8"/>
  <c r="BR2989" i="8"/>
  <c r="BS2989" i="8"/>
  <c r="BT2989" i="8"/>
  <c r="BU2989" i="8"/>
  <c r="BP2990" i="8"/>
  <c r="BQ2990" i="8"/>
  <c r="BR2990" i="8"/>
  <c r="BW2990" i="8"/>
  <c r="BS2990" i="8"/>
  <c r="BO2990" i="8"/>
  <c r="BT2990" i="8"/>
  <c r="BU2990" i="8"/>
  <c r="BV2990" i="8"/>
  <c r="BR2991" i="8"/>
  <c r="BT2991" i="8"/>
  <c r="BU2991" i="8"/>
  <c r="BV2991" i="8"/>
  <c r="BO2991" i="8"/>
  <c r="BW2991" i="8"/>
  <c r="BP2991" i="8"/>
  <c r="BQ2991" i="8"/>
  <c r="BS2991" i="8"/>
  <c r="BT2992" i="8"/>
  <c r="BV2992" i="8"/>
  <c r="BO2992" i="8"/>
  <c r="BW2992" i="8"/>
  <c r="BP2992" i="8"/>
  <c r="BQ2992" i="8"/>
  <c r="BU2992" i="8"/>
  <c r="BR2992" i="8"/>
  <c r="BS2992" i="8"/>
  <c r="BV2993" i="8"/>
  <c r="BP2993" i="8"/>
  <c r="BO2993" i="8"/>
  <c r="BQ2993" i="8"/>
  <c r="BW2993" i="8"/>
  <c r="BR2993" i="8"/>
  <c r="BS2993" i="8"/>
  <c r="BT2993" i="8"/>
  <c r="BU2993" i="8"/>
  <c r="BP2994" i="8"/>
  <c r="BQ2994" i="8"/>
  <c r="BR2994" i="8"/>
  <c r="BS2994" i="8"/>
  <c r="BT2994" i="8"/>
  <c r="BU2994" i="8"/>
  <c r="BV2994" i="8"/>
  <c r="BO2994" i="8"/>
  <c r="BW2994" i="8"/>
  <c r="BR2995" i="8"/>
  <c r="BT2995" i="8"/>
  <c r="BU2995" i="8"/>
  <c r="BV2995" i="8"/>
  <c r="BO2995" i="8"/>
  <c r="BW2995" i="8"/>
  <c r="BP2995" i="8"/>
  <c r="BQ2995" i="8"/>
  <c r="BS2995" i="8"/>
  <c r="BT2996" i="8"/>
  <c r="BV2996" i="8"/>
  <c r="BO2996" i="8"/>
  <c r="BW2996" i="8"/>
  <c r="BU2996" i="8"/>
  <c r="BP2996" i="8"/>
  <c r="BQ2996" i="8"/>
  <c r="BR2996" i="8"/>
  <c r="BS2996" i="8"/>
  <c r="BV2997" i="8"/>
  <c r="BO2997" i="8"/>
  <c r="BP2997" i="8"/>
  <c r="BW2997" i="8"/>
  <c r="BQ2997" i="8"/>
  <c r="BR2997" i="8"/>
  <c r="BS2997" i="8"/>
  <c r="BT2997" i="8"/>
  <c r="BU2997" i="8"/>
  <c r="BP2998" i="8"/>
  <c r="BR2998" i="8"/>
  <c r="BS2998" i="8"/>
  <c r="BT2998" i="8"/>
  <c r="BQ2998" i="8"/>
  <c r="BU2998" i="8"/>
  <c r="BV2998" i="8"/>
  <c r="BW2998" i="8"/>
  <c r="BO2998" i="8"/>
  <c r="BR2999" i="8"/>
  <c r="BT2999" i="8"/>
  <c r="BU2999" i="8"/>
  <c r="BV2999" i="8"/>
  <c r="BO2999" i="8"/>
  <c r="BW2999" i="8"/>
  <c r="BP2999" i="8"/>
  <c r="BS2999" i="8"/>
  <c r="BQ2999" i="8"/>
  <c r="AW1944" i="8"/>
  <c r="BB1939" i="8"/>
  <c r="BB1947" i="8"/>
  <c r="BB1955" i="8"/>
  <c r="BB1963" i="8"/>
  <c r="BB1971" i="8"/>
  <c r="BB1979" i="8"/>
  <c r="AU1987" i="8"/>
  <c r="AZ1995" i="8"/>
  <c r="AU2003" i="8"/>
  <c r="AZ2011" i="8"/>
  <c r="AU1940" i="8"/>
  <c r="BB1948" i="8"/>
  <c r="AW1956" i="8"/>
  <c r="AW1964" i="8"/>
  <c r="AV1972" i="8"/>
  <c r="AV1980" i="8"/>
  <c r="AK1988" i="8"/>
  <c r="BA1996" i="8"/>
  <c r="AP2004" i="8"/>
  <c r="AU1937" i="8"/>
  <c r="AZ1933" i="8"/>
  <c r="AZ1941" i="8"/>
  <c r="AZ1949" i="8"/>
  <c r="AZ1957" i="8"/>
  <c r="AZ1965" i="8"/>
  <c r="AZ1973" i="8"/>
  <c r="AZ1981" i="8"/>
  <c r="AY1989" i="8"/>
  <c r="AY2005" i="8"/>
  <c r="AN2013" i="8"/>
  <c r="AW1936" i="8"/>
  <c r="AW1945" i="8"/>
  <c r="AY1934" i="8"/>
  <c r="AY1942" i="8"/>
  <c r="AY1950" i="8"/>
  <c r="AY1958" i="8"/>
  <c r="AY1966" i="8"/>
  <c r="AY1974" i="8"/>
  <c r="AY1982" i="8"/>
  <c r="AL1990" i="8"/>
  <c r="BB1998" i="8"/>
  <c r="AL2006" i="8"/>
  <c r="AX1967" i="8"/>
  <c r="AX1975" i="8"/>
  <c r="AX1983" i="8"/>
  <c r="AZ1991" i="8"/>
  <c r="AM1999" i="8"/>
  <c r="AZ2007" i="8"/>
  <c r="BB1953" i="8"/>
  <c r="AZ1969" i="8"/>
  <c r="AW1961" i="8"/>
  <c r="AU1938" i="8"/>
  <c r="AU1946" i="8"/>
  <c r="AU1954" i="8"/>
  <c r="AU1962" i="8"/>
  <c r="AU1970" i="8"/>
  <c r="AU1978" i="8"/>
  <c r="AN1986" i="8"/>
  <c r="AT1994" i="8"/>
  <c r="BB2002" i="8"/>
  <c r="BB2010" i="8"/>
  <c r="BN2386" i="8"/>
  <c r="BK2386" i="8"/>
  <c r="BL2386" i="8"/>
  <c r="BM2386" i="8"/>
  <c r="BH2386" i="8"/>
  <c r="BI2386" i="8"/>
  <c r="BJ2386" i="8"/>
  <c r="BC2388" i="8"/>
  <c r="BA2388" i="8"/>
  <c r="AS2388" i="8"/>
  <c r="AK2388" i="8"/>
  <c r="AZ2388" i="8"/>
  <c r="AR2388" i="8"/>
  <c r="AY2388" i="8"/>
  <c r="AQ2388" i="8"/>
  <c r="AX2388" i="8"/>
  <c r="AP2388" i="8"/>
  <c r="AW2388" i="8"/>
  <c r="AO2388" i="8"/>
  <c r="AV2388" i="8"/>
  <c r="AN2388" i="8"/>
  <c r="AU2388" i="8"/>
  <c r="AM2388" i="8"/>
  <c r="BB2388" i="8"/>
  <c r="AT2388" i="8"/>
  <c r="AL2388" i="8"/>
  <c r="BN2394" i="8"/>
  <c r="BK2394" i="8"/>
  <c r="BL2394" i="8"/>
  <c r="BM2394" i="8"/>
  <c r="BH2394" i="8"/>
  <c r="BI2394" i="8"/>
  <c r="BJ2394" i="8"/>
  <c r="BC2396" i="8"/>
  <c r="AX2396" i="8"/>
  <c r="AP2396" i="8"/>
  <c r="AV2396" i="8"/>
  <c r="AN2396" i="8"/>
  <c r="AU2396" i="8"/>
  <c r="AM2396" i="8"/>
  <c r="BB2396" i="8"/>
  <c r="AT2396" i="8"/>
  <c r="AL2396" i="8"/>
  <c r="BA2396" i="8"/>
  <c r="AS2396" i="8"/>
  <c r="AK2396" i="8"/>
  <c r="AY2396" i="8"/>
  <c r="AQ2396" i="8"/>
  <c r="AZ2396" i="8"/>
  <c r="AW2396" i="8"/>
  <c r="AR2396" i="8"/>
  <c r="AO2396" i="8"/>
  <c r="BN2402" i="8"/>
  <c r="BK2402" i="8"/>
  <c r="BL2402" i="8"/>
  <c r="BM2402" i="8"/>
  <c r="BH2402" i="8"/>
  <c r="BI2402" i="8"/>
  <c r="BJ2402" i="8"/>
  <c r="BC2404" i="8"/>
  <c r="AX2404" i="8"/>
  <c r="AP2404" i="8"/>
  <c r="AV2404" i="8"/>
  <c r="AN2404" i="8"/>
  <c r="AU2404" i="8"/>
  <c r="AM2404" i="8"/>
  <c r="BB2404" i="8"/>
  <c r="AT2404" i="8"/>
  <c r="AL2404" i="8"/>
  <c r="BA2404" i="8"/>
  <c r="AS2404" i="8"/>
  <c r="AK2404" i="8"/>
  <c r="AY2404" i="8"/>
  <c r="AQ2404" i="8"/>
  <c r="AO2404" i="8"/>
  <c r="AZ2404" i="8"/>
  <c r="AW2404" i="8"/>
  <c r="AR2404" i="8"/>
  <c r="BN2410" i="8"/>
  <c r="BK2410" i="8"/>
  <c r="BL2410" i="8"/>
  <c r="BM2410" i="8"/>
  <c r="BH2410" i="8"/>
  <c r="BI2410" i="8"/>
  <c r="BJ2410" i="8"/>
  <c r="BC2412" i="8"/>
  <c r="AX2412" i="8"/>
  <c r="AP2412" i="8"/>
  <c r="AV2412" i="8"/>
  <c r="AN2412" i="8"/>
  <c r="AU2412" i="8"/>
  <c r="AM2412" i="8"/>
  <c r="BB2412" i="8"/>
  <c r="AT2412" i="8"/>
  <c r="AL2412" i="8"/>
  <c r="BA2412" i="8"/>
  <c r="AS2412" i="8"/>
  <c r="AK2412" i="8"/>
  <c r="AY2412" i="8"/>
  <c r="AQ2412" i="8"/>
  <c r="AZ2412" i="8"/>
  <c r="AW2412" i="8"/>
  <c r="AR2412" i="8"/>
  <c r="AO2412" i="8"/>
  <c r="BN2418" i="8"/>
  <c r="BK2418" i="8"/>
  <c r="BL2418" i="8"/>
  <c r="BM2418" i="8"/>
  <c r="BH2418" i="8"/>
  <c r="BI2418" i="8"/>
  <c r="BJ2418" i="8"/>
  <c r="BC2420" i="8"/>
  <c r="AX2420" i="8"/>
  <c r="AP2420" i="8"/>
  <c r="AV2420" i="8"/>
  <c r="AN2420" i="8"/>
  <c r="AU2420" i="8"/>
  <c r="AM2420" i="8"/>
  <c r="BB2420" i="8"/>
  <c r="AT2420" i="8"/>
  <c r="AL2420" i="8"/>
  <c r="BA2420" i="8"/>
  <c r="AS2420" i="8"/>
  <c r="AK2420" i="8"/>
  <c r="AY2420" i="8"/>
  <c r="AQ2420" i="8"/>
  <c r="AO2420" i="8"/>
  <c r="AZ2420" i="8"/>
  <c r="AW2420" i="8"/>
  <c r="AR2420" i="8"/>
  <c r="BN2426" i="8"/>
  <c r="BK2426" i="8"/>
  <c r="BL2426" i="8"/>
  <c r="BM2426" i="8"/>
  <c r="BH2426" i="8"/>
  <c r="BI2426" i="8"/>
  <c r="BJ2426" i="8"/>
  <c r="BC2428" i="8"/>
  <c r="AX2428" i="8"/>
  <c r="AP2428" i="8"/>
  <c r="AV2428" i="8"/>
  <c r="AN2428" i="8"/>
  <c r="AU2428" i="8"/>
  <c r="AM2428" i="8"/>
  <c r="BB2428" i="8"/>
  <c r="AT2428" i="8"/>
  <c r="AL2428" i="8"/>
  <c r="BA2428" i="8"/>
  <c r="AS2428" i="8"/>
  <c r="AK2428" i="8"/>
  <c r="AY2428" i="8"/>
  <c r="AQ2428" i="8"/>
  <c r="AZ2428" i="8"/>
  <c r="AW2428" i="8"/>
  <c r="AR2428" i="8"/>
  <c r="AO2428" i="8"/>
  <c r="BN2434" i="8"/>
  <c r="BK2434" i="8"/>
  <c r="BL2434" i="8"/>
  <c r="BM2434" i="8"/>
  <c r="BH2434" i="8"/>
  <c r="BI2434" i="8"/>
  <c r="BJ2434" i="8"/>
  <c r="BC2436" i="8"/>
  <c r="AX2436" i="8"/>
  <c r="AP2436" i="8"/>
  <c r="AV2436" i="8"/>
  <c r="AN2436" i="8"/>
  <c r="AU2436" i="8"/>
  <c r="AM2436" i="8"/>
  <c r="BB2436" i="8"/>
  <c r="AT2436" i="8"/>
  <c r="AL2436" i="8"/>
  <c r="BA2436" i="8"/>
  <c r="AS2436" i="8"/>
  <c r="AK2436" i="8"/>
  <c r="AY2436" i="8"/>
  <c r="AQ2436" i="8"/>
  <c r="AO2436" i="8"/>
  <c r="AZ2436" i="8"/>
  <c r="AW2436" i="8"/>
  <c r="AR2436" i="8"/>
  <c r="BN2442" i="8"/>
  <c r="BK2442" i="8"/>
  <c r="BL2442" i="8"/>
  <c r="BM2442" i="8"/>
  <c r="BH2442" i="8"/>
  <c r="BI2442" i="8"/>
  <c r="BJ2442" i="8"/>
  <c r="BC2444" i="8"/>
  <c r="AX2444" i="8"/>
  <c r="AP2444" i="8"/>
  <c r="AV2444" i="8"/>
  <c r="AN2444" i="8"/>
  <c r="AU2444" i="8"/>
  <c r="AM2444" i="8"/>
  <c r="BB2444" i="8"/>
  <c r="AT2444" i="8"/>
  <c r="AL2444" i="8"/>
  <c r="BA2444" i="8"/>
  <c r="AS2444" i="8"/>
  <c r="AK2444" i="8"/>
  <c r="AY2444" i="8"/>
  <c r="AQ2444" i="8"/>
  <c r="AZ2444" i="8"/>
  <c r="AW2444" i="8"/>
  <c r="AR2444" i="8"/>
  <c r="AO2444" i="8"/>
  <c r="BN2450" i="8"/>
  <c r="BK2450" i="8"/>
  <c r="BL2450" i="8"/>
  <c r="BM2450" i="8"/>
  <c r="BH2450" i="8"/>
  <c r="BI2450" i="8"/>
  <c r="BJ2450" i="8"/>
  <c r="BC2452" i="8"/>
  <c r="AX2452" i="8"/>
  <c r="AP2452" i="8"/>
  <c r="AW2452" i="8"/>
  <c r="AO2452" i="8"/>
  <c r="AV2452" i="8"/>
  <c r="AN2452" i="8"/>
  <c r="AU2452" i="8"/>
  <c r="AM2452" i="8"/>
  <c r="BB2452" i="8"/>
  <c r="AT2452" i="8"/>
  <c r="AL2452" i="8"/>
  <c r="BA2452" i="8"/>
  <c r="AS2452" i="8"/>
  <c r="AK2452" i="8"/>
  <c r="AY2452" i="8"/>
  <c r="AQ2452" i="8"/>
  <c r="AZ2452" i="8"/>
  <c r="AR2452" i="8"/>
  <c r="BN2458" i="8"/>
  <c r="BK2458" i="8"/>
  <c r="BL2458" i="8"/>
  <c r="BM2458" i="8"/>
  <c r="BH2458" i="8"/>
  <c r="BI2458" i="8"/>
  <c r="BJ2458" i="8"/>
  <c r="BC2460" i="8"/>
  <c r="AX2460" i="8"/>
  <c r="AP2460" i="8"/>
  <c r="AW2460" i="8"/>
  <c r="AO2460" i="8"/>
  <c r="AV2460" i="8"/>
  <c r="AN2460" i="8"/>
  <c r="AU2460" i="8"/>
  <c r="AM2460" i="8"/>
  <c r="BB2460" i="8"/>
  <c r="AT2460" i="8"/>
  <c r="AL2460" i="8"/>
  <c r="BA2460" i="8"/>
  <c r="AS2460" i="8"/>
  <c r="AK2460" i="8"/>
  <c r="AY2460" i="8"/>
  <c r="AQ2460" i="8"/>
  <c r="AZ2460" i="8"/>
  <c r="AR2460" i="8"/>
  <c r="BN2466" i="8"/>
  <c r="BK2466" i="8"/>
  <c r="BL2466" i="8"/>
  <c r="BM2466" i="8"/>
  <c r="BH2466" i="8"/>
  <c r="BI2466" i="8"/>
  <c r="BJ2466" i="8"/>
  <c r="BC2468" i="8"/>
  <c r="AX2468" i="8"/>
  <c r="AP2468" i="8"/>
  <c r="AW2468" i="8"/>
  <c r="AO2468" i="8"/>
  <c r="AV2468" i="8"/>
  <c r="AN2468" i="8"/>
  <c r="AU2468" i="8"/>
  <c r="AM2468" i="8"/>
  <c r="BB2468" i="8"/>
  <c r="AT2468" i="8"/>
  <c r="AL2468" i="8"/>
  <c r="BA2468" i="8"/>
  <c r="AS2468" i="8"/>
  <c r="AK2468" i="8"/>
  <c r="AY2468" i="8"/>
  <c r="AQ2468" i="8"/>
  <c r="AR2468" i="8"/>
  <c r="AZ2468" i="8"/>
  <c r="BN2474" i="8"/>
  <c r="BK2474" i="8"/>
  <c r="BL2474" i="8"/>
  <c r="BM2474" i="8"/>
  <c r="BH2474" i="8"/>
  <c r="BI2474" i="8"/>
  <c r="BJ2474" i="8"/>
  <c r="BC2476" i="8"/>
  <c r="AX2476" i="8"/>
  <c r="AP2476" i="8"/>
  <c r="AW2476" i="8"/>
  <c r="AO2476" i="8"/>
  <c r="AV2476" i="8"/>
  <c r="AN2476" i="8"/>
  <c r="AU2476" i="8"/>
  <c r="AM2476" i="8"/>
  <c r="BB2476" i="8"/>
  <c r="AT2476" i="8"/>
  <c r="AL2476" i="8"/>
  <c r="BA2476" i="8"/>
  <c r="AS2476" i="8"/>
  <c r="AK2476" i="8"/>
  <c r="AY2476" i="8"/>
  <c r="AQ2476" i="8"/>
  <c r="AZ2476" i="8"/>
  <c r="AR2476" i="8"/>
  <c r="BN2482" i="8"/>
  <c r="BK2482" i="8"/>
  <c r="BL2482" i="8"/>
  <c r="BM2482" i="8"/>
  <c r="BH2482" i="8"/>
  <c r="BI2482" i="8"/>
  <c r="BJ2482" i="8"/>
  <c r="BC2484" i="8"/>
  <c r="AX2484" i="8"/>
  <c r="AP2484" i="8"/>
  <c r="AW2484" i="8"/>
  <c r="AO2484" i="8"/>
  <c r="AV2484" i="8"/>
  <c r="AN2484" i="8"/>
  <c r="AU2484" i="8"/>
  <c r="AM2484" i="8"/>
  <c r="BB2484" i="8"/>
  <c r="AT2484" i="8"/>
  <c r="AL2484" i="8"/>
  <c r="BA2484" i="8"/>
  <c r="AS2484" i="8"/>
  <c r="AK2484" i="8"/>
  <c r="AY2484" i="8"/>
  <c r="AQ2484" i="8"/>
  <c r="AZ2484" i="8"/>
  <c r="AR2484" i="8"/>
  <c r="BN2490" i="8"/>
  <c r="BK2490" i="8"/>
  <c r="BL2490" i="8"/>
  <c r="BM2490" i="8"/>
  <c r="BH2490" i="8"/>
  <c r="BI2490" i="8"/>
  <c r="BJ2490" i="8"/>
  <c r="BC2492" i="8"/>
  <c r="AX2492" i="8"/>
  <c r="AP2492" i="8"/>
  <c r="AW2492" i="8"/>
  <c r="AO2492" i="8"/>
  <c r="AV2492" i="8"/>
  <c r="AN2492" i="8"/>
  <c r="AU2492" i="8"/>
  <c r="AM2492" i="8"/>
  <c r="BB2492" i="8"/>
  <c r="AT2492" i="8"/>
  <c r="AL2492" i="8"/>
  <c r="BA2492" i="8"/>
  <c r="AS2492" i="8"/>
  <c r="AK2492" i="8"/>
  <c r="AY2492" i="8"/>
  <c r="AQ2492" i="8"/>
  <c r="AZ2492" i="8"/>
  <c r="AR2492" i="8"/>
  <c r="BN2498" i="8"/>
  <c r="BK2498" i="8"/>
  <c r="BL2498" i="8"/>
  <c r="BM2498" i="8"/>
  <c r="BH2498" i="8"/>
  <c r="BI2498" i="8"/>
  <c r="BJ2498" i="8"/>
  <c r="BC2500" i="8"/>
  <c r="AX2500" i="8"/>
  <c r="AP2500" i="8"/>
  <c r="AW2500" i="8"/>
  <c r="AO2500" i="8"/>
  <c r="AV2500" i="8"/>
  <c r="AN2500" i="8"/>
  <c r="AU2500" i="8"/>
  <c r="AM2500" i="8"/>
  <c r="BB2500" i="8"/>
  <c r="AT2500" i="8"/>
  <c r="AL2500" i="8"/>
  <c r="BA2500" i="8"/>
  <c r="AS2500" i="8"/>
  <c r="AK2500" i="8"/>
  <c r="AY2500" i="8"/>
  <c r="AQ2500" i="8"/>
  <c r="AR2500" i="8"/>
  <c r="AZ2500" i="8"/>
  <c r="BN2506" i="8"/>
  <c r="BK2506" i="8"/>
  <c r="BL2506" i="8"/>
  <c r="BM2506" i="8"/>
  <c r="BH2506" i="8"/>
  <c r="BI2506" i="8"/>
  <c r="BJ2506" i="8"/>
  <c r="BC2508" i="8"/>
  <c r="AX2508" i="8"/>
  <c r="AP2508" i="8"/>
  <c r="AW2508" i="8"/>
  <c r="AO2508" i="8"/>
  <c r="AV2508" i="8"/>
  <c r="AN2508" i="8"/>
  <c r="AU2508" i="8"/>
  <c r="AM2508" i="8"/>
  <c r="BB2508" i="8"/>
  <c r="AT2508" i="8"/>
  <c r="AL2508" i="8"/>
  <c r="BA2508" i="8"/>
  <c r="AS2508" i="8"/>
  <c r="AK2508" i="8"/>
  <c r="AY2508" i="8"/>
  <c r="AQ2508" i="8"/>
  <c r="AZ2508" i="8"/>
  <c r="AR2508" i="8"/>
  <c r="BN2514" i="8"/>
  <c r="BK2514" i="8"/>
  <c r="BL2514" i="8"/>
  <c r="BM2514" i="8"/>
  <c r="BH2514" i="8"/>
  <c r="BI2514" i="8"/>
  <c r="BJ2514" i="8"/>
  <c r="AR2514" i="8"/>
  <c r="AZ2514" i="8"/>
  <c r="AK2514" i="8"/>
  <c r="AS2514" i="8"/>
  <c r="BA2514" i="8"/>
  <c r="AL2514" i="8"/>
  <c r="AT2514" i="8"/>
  <c r="BB2514" i="8"/>
  <c r="AM2514" i="8"/>
  <c r="AU2514" i="8"/>
  <c r="AN2514" i="8"/>
  <c r="AV2514" i="8"/>
  <c r="AO2514" i="8"/>
  <c r="AW2514" i="8"/>
  <c r="AP2514" i="8"/>
  <c r="AX2514" i="8"/>
  <c r="AQ2514" i="8"/>
  <c r="AY2514" i="8"/>
  <c r="BC2516" i="8"/>
  <c r="AR1933" i="8"/>
  <c r="AP1934" i="8"/>
  <c r="AX1934" i="8"/>
  <c r="AN1935" i="8"/>
  <c r="AV1935" i="8"/>
  <c r="AL1936" i="8"/>
  <c r="AT1936" i="8"/>
  <c r="BB1936" i="8"/>
  <c r="AR1937" i="8"/>
  <c r="AZ1937" i="8"/>
  <c r="AP1938" i="8"/>
  <c r="AX1938" i="8"/>
  <c r="AN1939" i="8"/>
  <c r="AV1939" i="8"/>
  <c r="AL1940" i="8"/>
  <c r="AT1940" i="8"/>
  <c r="BB1940" i="8"/>
  <c r="AR1941" i="8"/>
  <c r="AP1942" i="8"/>
  <c r="AX1942" i="8"/>
  <c r="AN1943" i="8"/>
  <c r="AV1943" i="8"/>
  <c r="AL1944" i="8"/>
  <c r="AT1944" i="8"/>
  <c r="BB1944" i="8"/>
  <c r="AR1945" i="8"/>
  <c r="AZ1945" i="8"/>
  <c r="AP1946" i="8"/>
  <c r="AX1946" i="8"/>
  <c r="AN1947" i="8"/>
  <c r="AV1947" i="8"/>
  <c r="AL1948" i="8"/>
  <c r="AT1948" i="8"/>
  <c r="AR1949" i="8"/>
  <c r="AP1950" i="8"/>
  <c r="AX1950" i="8"/>
  <c r="AN1951" i="8"/>
  <c r="AV1951" i="8"/>
  <c r="AL1952" i="8"/>
  <c r="AT1952" i="8"/>
  <c r="BB1952" i="8"/>
  <c r="AR1953" i="8"/>
  <c r="AZ1953" i="8"/>
  <c r="AP1954" i="8"/>
  <c r="AX1954" i="8"/>
  <c r="AN1955" i="8"/>
  <c r="AV1955" i="8"/>
  <c r="AL1956" i="8"/>
  <c r="AT1956" i="8"/>
  <c r="BB1956" i="8"/>
  <c r="AR1957" i="8"/>
  <c r="AP1958" i="8"/>
  <c r="AX1958" i="8"/>
  <c r="AN1959" i="8"/>
  <c r="AV1959" i="8"/>
  <c r="AL1960" i="8"/>
  <c r="AT1960" i="8"/>
  <c r="BB1960" i="8"/>
  <c r="AR1961" i="8"/>
  <c r="AZ1961" i="8"/>
  <c r="AP1962" i="8"/>
  <c r="AX1962" i="8"/>
  <c r="AN1963" i="8"/>
  <c r="AV1963" i="8"/>
  <c r="AL1964" i="8"/>
  <c r="AT1964" i="8"/>
  <c r="BB1964" i="8"/>
  <c r="AR1965" i="8"/>
  <c r="AP1966" i="8"/>
  <c r="AX1966" i="8"/>
  <c r="AN1967" i="8"/>
  <c r="AV1967" i="8"/>
  <c r="AL1968" i="8"/>
  <c r="AT1968" i="8"/>
  <c r="BB1968" i="8"/>
  <c r="AR1969" i="8"/>
  <c r="AP1970" i="8"/>
  <c r="AX1970" i="8"/>
  <c r="AN1971" i="8"/>
  <c r="AV1971" i="8"/>
  <c r="AL1972" i="8"/>
  <c r="AT1972" i="8"/>
  <c r="BB1972" i="8"/>
  <c r="AR1973" i="8"/>
  <c r="AP1974" i="8"/>
  <c r="AX1974" i="8"/>
  <c r="AN1975" i="8"/>
  <c r="AV1975" i="8"/>
  <c r="AL1976" i="8"/>
  <c r="AT1976" i="8"/>
  <c r="BB1976" i="8"/>
  <c r="AR1977" i="8"/>
  <c r="AZ1977" i="8"/>
  <c r="AP1978" i="8"/>
  <c r="AX1978" i="8"/>
  <c r="AN1979" i="8"/>
  <c r="AV1979" i="8"/>
  <c r="AL1980" i="8"/>
  <c r="AT1980" i="8"/>
  <c r="BB1980" i="8"/>
  <c r="AR1981" i="8"/>
  <c r="AP1982" i="8"/>
  <c r="AX1982" i="8"/>
  <c r="AN1983" i="8"/>
  <c r="AV1983" i="8"/>
  <c r="AL1984" i="8"/>
  <c r="AT1984" i="8"/>
  <c r="BB1984" i="8"/>
  <c r="AR1985" i="8"/>
  <c r="AZ1985" i="8"/>
  <c r="AQ1986" i="8"/>
  <c r="AU1991" i="8"/>
  <c r="AQ1993" i="8"/>
  <c r="AM1995" i="8"/>
  <c r="AW1998" i="8"/>
  <c r="AS2000" i="8"/>
  <c r="AO2002" i="8"/>
  <c r="AK2004" i="8"/>
  <c r="AU2007" i="8"/>
  <c r="BC1969" i="8"/>
  <c r="BC2041" i="8"/>
  <c r="BB2041" i="8"/>
  <c r="AT2041" i="8"/>
  <c r="AL2041" i="8"/>
  <c r="BA2041" i="8"/>
  <c r="AS2041" i="8"/>
  <c r="AK2041" i="8"/>
  <c r="AZ2041" i="8"/>
  <c r="AR2041" i="8"/>
  <c r="AY2041" i="8"/>
  <c r="AQ2041" i="8"/>
  <c r="AX2041" i="8"/>
  <c r="AP2041" i="8"/>
  <c r="AW2041" i="8"/>
  <c r="AO2041" i="8"/>
  <c r="AV2041" i="8"/>
  <c r="AN2041" i="8"/>
  <c r="AU2041" i="8"/>
  <c r="AM2041" i="8"/>
  <c r="BC2065" i="8"/>
  <c r="BB2065" i="8"/>
  <c r="AT2065" i="8"/>
  <c r="AL2065" i="8"/>
  <c r="BA2065" i="8"/>
  <c r="AS2065" i="8"/>
  <c r="AK2065" i="8"/>
  <c r="AZ2065" i="8"/>
  <c r="AR2065" i="8"/>
  <c r="AY2065" i="8"/>
  <c r="AQ2065" i="8"/>
  <c r="AX2065" i="8"/>
  <c r="AP2065" i="8"/>
  <c r="AW2065" i="8"/>
  <c r="AO2065" i="8"/>
  <c r="AV2065" i="8"/>
  <c r="AN2065" i="8"/>
  <c r="AU2065" i="8"/>
  <c r="AM2065" i="8"/>
  <c r="BC2089" i="8"/>
  <c r="BB2089" i="8"/>
  <c r="AT2089" i="8"/>
  <c r="AL2089" i="8"/>
  <c r="BA2089" i="8"/>
  <c r="AS2089" i="8"/>
  <c r="AK2089" i="8"/>
  <c r="AZ2089" i="8"/>
  <c r="AR2089" i="8"/>
  <c r="AY2089" i="8"/>
  <c r="AQ2089" i="8"/>
  <c r="AX2089" i="8"/>
  <c r="AP2089" i="8"/>
  <c r="AW2089" i="8"/>
  <c r="AO2089" i="8"/>
  <c r="AV2089" i="8"/>
  <c r="AN2089" i="8"/>
  <c r="AU2089" i="8"/>
  <c r="AM2089" i="8"/>
  <c r="BC2145" i="8"/>
  <c r="AY2145" i="8"/>
  <c r="AQ2145" i="8"/>
  <c r="AX2145" i="8"/>
  <c r="AP2145" i="8"/>
  <c r="AW2145" i="8"/>
  <c r="AO2145" i="8"/>
  <c r="AV2145" i="8"/>
  <c r="AN2145" i="8"/>
  <c r="AU2145" i="8"/>
  <c r="AM2145" i="8"/>
  <c r="BB2145" i="8"/>
  <c r="AT2145" i="8"/>
  <c r="AL2145" i="8"/>
  <c r="BA2145" i="8"/>
  <c r="AS2145" i="8"/>
  <c r="AK2145" i="8"/>
  <c r="AR2145" i="8"/>
  <c r="AZ2145" i="8"/>
  <c r="BC2217" i="8"/>
  <c r="AZ2217" i="8"/>
  <c r="AR2217" i="8"/>
  <c r="AY2217" i="8"/>
  <c r="AQ2217" i="8"/>
  <c r="AX2217" i="8"/>
  <c r="AP2217" i="8"/>
  <c r="AW2217" i="8"/>
  <c r="AO2217" i="8"/>
  <c r="AV2217" i="8"/>
  <c r="AN2217" i="8"/>
  <c r="AU2217" i="8"/>
  <c r="AM2217" i="8"/>
  <c r="BB2217" i="8"/>
  <c r="AT2217" i="8"/>
  <c r="AL2217" i="8"/>
  <c r="BA2217" i="8"/>
  <c r="AS2217" i="8"/>
  <c r="AK2217" i="8"/>
  <c r="BC2241" i="8"/>
  <c r="AZ2241" i="8"/>
  <c r="AR2241" i="8"/>
  <c r="AY2241" i="8"/>
  <c r="AQ2241" i="8"/>
  <c r="AX2241" i="8"/>
  <c r="AP2241" i="8"/>
  <c r="AW2241" i="8"/>
  <c r="AO2241" i="8"/>
  <c r="AV2241" i="8"/>
  <c r="AN2241" i="8"/>
  <c r="AU2241" i="8"/>
  <c r="AM2241" i="8"/>
  <c r="BB2241" i="8"/>
  <c r="AT2241" i="8"/>
  <c r="AL2241" i="8"/>
  <c r="AS2241" i="8"/>
  <c r="AK2241" i="8"/>
  <c r="BA2241" i="8"/>
  <c r="BC2321" i="8"/>
  <c r="AY2321" i="8"/>
  <c r="AQ2321" i="8"/>
  <c r="AX2321" i="8"/>
  <c r="AP2321" i="8"/>
  <c r="AW2321" i="8"/>
  <c r="AO2321" i="8"/>
  <c r="AV2321" i="8"/>
  <c r="AN2321" i="8"/>
  <c r="AU2321" i="8"/>
  <c r="AM2321" i="8"/>
  <c r="BB2321" i="8"/>
  <c r="AT2321" i="8"/>
  <c r="AL2321" i="8"/>
  <c r="BA2321" i="8"/>
  <c r="AS2321" i="8"/>
  <c r="AK2321" i="8"/>
  <c r="AZ2321" i="8"/>
  <c r="AR2321" i="8"/>
  <c r="BC2345" i="8"/>
  <c r="AY2345" i="8"/>
  <c r="AQ2345" i="8"/>
  <c r="AX2345" i="8"/>
  <c r="AP2345" i="8"/>
  <c r="AW2345" i="8"/>
  <c r="AO2345" i="8"/>
  <c r="AV2345" i="8"/>
  <c r="AN2345" i="8"/>
  <c r="AU2345" i="8"/>
  <c r="AM2345" i="8"/>
  <c r="BB2345" i="8"/>
  <c r="AT2345" i="8"/>
  <c r="AL2345" i="8"/>
  <c r="BA2345" i="8"/>
  <c r="AS2345" i="8"/>
  <c r="AK2345" i="8"/>
  <c r="AZ2345" i="8"/>
  <c r="AR2345" i="8"/>
  <c r="BL2391" i="8"/>
  <c r="BM2391" i="8"/>
  <c r="BN2391" i="8"/>
  <c r="BK2391" i="8"/>
  <c r="BH2391" i="8"/>
  <c r="BI2391" i="8"/>
  <c r="BJ2391" i="8"/>
  <c r="BC2425" i="8"/>
  <c r="AV2425" i="8"/>
  <c r="AN2425" i="8"/>
  <c r="BB2425" i="8"/>
  <c r="AT2425" i="8"/>
  <c r="AL2425" i="8"/>
  <c r="BA2425" i="8"/>
  <c r="AS2425" i="8"/>
  <c r="AK2425" i="8"/>
  <c r="AZ2425" i="8"/>
  <c r="AR2425" i="8"/>
  <c r="AY2425" i="8"/>
  <c r="AQ2425" i="8"/>
  <c r="AW2425" i="8"/>
  <c r="AO2425" i="8"/>
  <c r="AU2425" i="8"/>
  <c r="AP2425" i="8"/>
  <c r="AM2425" i="8"/>
  <c r="AX2425" i="8"/>
  <c r="BL2431" i="8"/>
  <c r="BM2431" i="8"/>
  <c r="BN2431" i="8"/>
  <c r="BK2431" i="8"/>
  <c r="BH2431" i="8"/>
  <c r="BI2431" i="8"/>
  <c r="BJ2431" i="8"/>
  <c r="BC2473" i="8"/>
  <c r="AV2473" i="8"/>
  <c r="AN2473" i="8"/>
  <c r="AU2473" i="8"/>
  <c r="AM2473" i="8"/>
  <c r="BB2473" i="8"/>
  <c r="AT2473" i="8"/>
  <c r="AL2473" i="8"/>
  <c r="BA2473" i="8"/>
  <c r="AS2473" i="8"/>
  <c r="AK2473" i="8"/>
  <c r="AZ2473" i="8"/>
  <c r="AR2473" i="8"/>
  <c r="AY2473" i="8"/>
  <c r="AQ2473" i="8"/>
  <c r="AW2473" i="8"/>
  <c r="AO2473" i="8"/>
  <c r="AX2473" i="8"/>
  <c r="AP2473" i="8"/>
  <c r="BC1948" i="8"/>
  <c r="BC1988" i="8"/>
  <c r="AV1988" i="8"/>
  <c r="AN1988" i="8"/>
  <c r="AU1988" i="8"/>
  <c r="AM1988" i="8"/>
  <c r="BB1988" i="8"/>
  <c r="AT1988" i="8"/>
  <c r="AL1988" i="8"/>
  <c r="AZ1988" i="8"/>
  <c r="AR1988" i="8"/>
  <c r="AY1988" i="8"/>
  <c r="AQ1988" i="8"/>
  <c r="AW1988" i="8"/>
  <c r="AO1988" i="8"/>
  <c r="BC1996" i="8"/>
  <c r="AV1996" i="8"/>
  <c r="AN1996" i="8"/>
  <c r="AU1996" i="8"/>
  <c r="AM1996" i="8"/>
  <c r="BB1996" i="8"/>
  <c r="AT1996" i="8"/>
  <c r="AL1996" i="8"/>
  <c r="AZ1996" i="8"/>
  <c r="AR1996" i="8"/>
  <c r="AY1996" i="8"/>
  <c r="AQ1996" i="8"/>
  <c r="AW1996" i="8"/>
  <c r="AO1996" i="8"/>
  <c r="BC2052" i="8"/>
  <c r="AV2052" i="8"/>
  <c r="AN2052" i="8"/>
  <c r="AU2052" i="8"/>
  <c r="AM2052" i="8"/>
  <c r="BB2052" i="8"/>
  <c r="AT2052" i="8"/>
  <c r="AL2052" i="8"/>
  <c r="BA2052" i="8"/>
  <c r="AS2052" i="8"/>
  <c r="AK2052" i="8"/>
  <c r="AZ2052" i="8"/>
  <c r="AR2052" i="8"/>
  <c r="AY2052" i="8"/>
  <c r="AQ2052" i="8"/>
  <c r="AX2052" i="8"/>
  <c r="AP2052" i="8"/>
  <c r="AW2052" i="8"/>
  <c r="AO2052" i="8"/>
  <c r="BC2084" i="8"/>
  <c r="AV2084" i="8"/>
  <c r="AN2084" i="8"/>
  <c r="AU2084" i="8"/>
  <c r="AM2084" i="8"/>
  <c r="BB2084" i="8"/>
  <c r="AT2084" i="8"/>
  <c r="AL2084" i="8"/>
  <c r="BA2084" i="8"/>
  <c r="AS2084" i="8"/>
  <c r="AK2084" i="8"/>
  <c r="AZ2084" i="8"/>
  <c r="AR2084" i="8"/>
  <c r="AY2084" i="8"/>
  <c r="AQ2084" i="8"/>
  <c r="AX2084" i="8"/>
  <c r="AP2084" i="8"/>
  <c r="AW2084" i="8"/>
  <c r="AO2084" i="8"/>
  <c r="BC2132" i="8"/>
  <c r="BA2132" i="8"/>
  <c r="AS2132" i="8"/>
  <c r="AK2132" i="8"/>
  <c r="AZ2132" i="8"/>
  <c r="AR2132" i="8"/>
  <c r="AY2132" i="8"/>
  <c r="AQ2132" i="8"/>
  <c r="AX2132" i="8"/>
  <c r="AP2132" i="8"/>
  <c r="AW2132" i="8"/>
  <c r="AO2132" i="8"/>
  <c r="AV2132" i="8"/>
  <c r="AN2132" i="8"/>
  <c r="AU2132" i="8"/>
  <c r="AM2132" i="8"/>
  <c r="BB2132" i="8"/>
  <c r="AT2132" i="8"/>
  <c r="AL2132" i="8"/>
  <c r="BC2164" i="8"/>
  <c r="BB2164" i="8"/>
  <c r="AT2164" i="8"/>
  <c r="AL2164" i="8"/>
  <c r="BA2164" i="8"/>
  <c r="AS2164" i="8"/>
  <c r="AK2164" i="8"/>
  <c r="AZ2164" i="8"/>
  <c r="AR2164" i="8"/>
  <c r="AY2164" i="8"/>
  <c r="AQ2164" i="8"/>
  <c r="AX2164" i="8"/>
  <c r="AP2164" i="8"/>
  <c r="AW2164" i="8"/>
  <c r="AO2164" i="8"/>
  <c r="AV2164" i="8"/>
  <c r="AN2164" i="8"/>
  <c r="AU2164" i="8"/>
  <c r="AM2164" i="8"/>
  <c r="BC2172" i="8"/>
  <c r="BB2172" i="8"/>
  <c r="AT2172" i="8"/>
  <c r="AL2172" i="8"/>
  <c r="BA2172" i="8"/>
  <c r="AS2172" i="8"/>
  <c r="AK2172" i="8"/>
  <c r="AZ2172" i="8"/>
  <c r="AR2172" i="8"/>
  <c r="AY2172" i="8"/>
  <c r="AQ2172" i="8"/>
  <c r="AX2172" i="8"/>
  <c r="AP2172" i="8"/>
  <c r="AW2172" i="8"/>
  <c r="AO2172" i="8"/>
  <c r="AV2172" i="8"/>
  <c r="AN2172" i="8"/>
  <c r="AU2172" i="8"/>
  <c r="AM2172" i="8"/>
  <c r="BC2180" i="8"/>
  <c r="BB2180" i="8"/>
  <c r="AT2180" i="8"/>
  <c r="AL2180" i="8"/>
  <c r="BA2180" i="8"/>
  <c r="AS2180" i="8"/>
  <c r="AK2180" i="8"/>
  <c r="AZ2180" i="8"/>
  <c r="AR2180" i="8"/>
  <c r="AY2180" i="8"/>
  <c r="AQ2180" i="8"/>
  <c r="AX2180" i="8"/>
  <c r="AP2180" i="8"/>
  <c r="AW2180" i="8"/>
  <c r="AO2180" i="8"/>
  <c r="AV2180" i="8"/>
  <c r="AN2180" i="8"/>
  <c r="AU2180" i="8"/>
  <c r="AM2180" i="8"/>
  <c r="BC2268" i="8"/>
  <c r="AZ2268" i="8"/>
  <c r="AR2268" i="8"/>
  <c r="AY2268" i="8"/>
  <c r="AQ2268" i="8"/>
  <c r="AW2268" i="8"/>
  <c r="AO2268" i="8"/>
  <c r="AV2268" i="8"/>
  <c r="AN2268" i="8"/>
  <c r="AU2268" i="8"/>
  <c r="AM2268" i="8"/>
  <c r="BB2268" i="8"/>
  <c r="AT2268" i="8"/>
  <c r="AL2268" i="8"/>
  <c r="AK2268" i="8"/>
  <c r="BA2268" i="8"/>
  <c r="AX2268" i="8"/>
  <c r="AS2268" i="8"/>
  <c r="AP2268" i="8"/>
  <c r="BC2276" i="8"/>
  <c r="AZ2276" i="8"/>
  <c r="AR2276" i="8"/>
  <c r="AY2276" i="8"/>
  <c r="AQ2276" i="8"/>
  <c r="AW2276" i="8"/>
  <c r="AO2276" i="8"/>
  <c r="AV2276" i="8"/>
  <c r="AN2276" i="8"/>
  <c r="AU2276" i="8"/>
  <c r="AM2276" i="8"/>
  <c r="BB2276" i="8"/>
  <c r="AT2276" i="8"/>
  <c r="AL2276" i="8"/>
  <c r="BA2276" i="8"/>
  <c r="AX2276" i="8"/>
  <c r="AS2276" i="8"/>
  <c r="AP2276" i="8"/>
  <c r="AK2276" i="8"/>
  <c r="BC2284" i="8"/>
  <c r="AZ2284" i="8"/>
  <c r="AR2284" i="8"/>
  <c r="AY2284" i="8"/>
  <c r="AQ2284" i="8"/>
  <c r="AX2284" i="8"/>
  <c r="AP2284" i="8"/>
  <c r="AW2284" i="8"/>
  <c r="AO2284" i="8"/>
  <c r="AV2284" i="8"/>
  <c r="AN2284" i="8"/>
  <c r="AU2284" i="8"/>
  <c r="AM2284" i="8"/>
  <c r="BB2284" i="8"/>
  <c r="AT2284" i="8"/>
  <c r="AL2284" i="8"/>
  <c r="BA2284" i="8"/>
  <c r="AS2284" i="8"/>
  <c r="AK2284" i="8"/>
  <c r="BC2292" i="8"/>
  <c r="AZ2292" i="8"/>
  <c r="AR2292" i="8"/>
  <c r="AY2292" i="8"/>
  <c r="AQ2292" i="8"/>
  <c r="AX2292" i="8"/>
  <c r="AP2292" i="8"/>
  <c r="AW2292" i="8"/>
  <c r="AO2292" i="8"/>
  <c r="AV2292" i="8"/>
  <c r="AN2292" i="8"/>
  <c r="AU2292" i="8"/>
  <c r="AM2292" i="8"/>
  <c r="BB2292" i="8"/>
  <c r="AT2292" i="8"/>
  <c r="AL2292" i="8"/>
  <c r="BA2292" i="8"/>
  <c r="AS2292" i="8"/>
  <c r="AK2292" i="8"/>
  <c r="BC2300" i="8"/>
  <c r="AZ2300" i="8"/>
  <c r="AR2300" i="8"/>
  <c r="AY2300" i="8"/>
  <c r="AQ2300" i="8"/>
  <c r="AX2300" i="8"/>
  <c r="AP2300" i="8"/>
  <c r="AW2300" i="8"/>
  <c r="AO2300" i="8"/>
  <c r="AV2300" i="8"/>
  <c r="AN2300" i="8"/>
  <c r="AU2300" i="8"/>
  <c r="AM2300" i="8"/>
  <c r="BB2300" i="8"/>
  <c r="AT2300" i="8"/>
  <c r="AL2300" i="8"/>
  <c r="AS2300" i="8"/>
  <c r="AK2300" i="8"/>
  <c r="BA2300" i="8"/>
  <c r="BC2332" i="8"/>
  <c r="BA2332" i="8"/>
  <c r="AS2332" i="8"/>
  <c r="AK2332" i="8"/>
  <c r="AZ2332" i="8"/>
  <c r="AR2332" i="8"/>
  <c r="AY2332" i="8"/>
  <c r="AQ2332" i="8"/>
  <c r="AX2332" i="8"/>
  <c r="AP2332" i="8"/>
  <c r="AW2332" i="8"/>
  <c r="AO2332" i="8"/>
  <c r="AV2332" i="8"/>
  <c r="AN2332" i="8"/>
  <c r="AU2332" i="8"/>
  <c r="AM2332" i="8"/>
  <c r="BB2332" i="8"/>
  <c r="AT2332" i="8"/>
  <c r="AL2332" i="8"/>
  <c r="BC1933" i="8"/>
  <c r="BD1933" i="8" s="1"/>
  <c r="BC1941" i="8"/>
  <c r="BC1949" i="8"/>
  <c r="BC1957" i="8"/>
  <c r="BC1965" i="8"/>
  <c r="BC1973" i="8"/>
  <c r="BC1981" i="8"/>
  <c r="BC1989" i="8"/>
  <c r="BB1989" i="8"/>
  <c r="AT1989" i="8"/>
  <c r="AL1989" i="8"/>
  <c r="BA1989" i="8"/>
  <c r="AS1989" i="8"/>
  <c r="AK1989" i="8"/>
  <c r="AZ1989" i="8"/>
  <c r="AR1989" i="8"/>
  <c r="AX1989" i="8"/>
  <c r="AP1989" i="8"/>
  <c r="AW1989" i="8"/>
  <c r="AO1989" i="8"/>
  <c r="AU1989" i="8"/>
  <c r="AM1989" i="8"/>
  <c r="BC1997" i="8"/>
  <c r="BB1997" i="8"/>
  <c r="AT1997" i="8"/>
  <c r="AL1997" i="8"/>
  <c r="BA1997" i="8"/>
  <c r="AS1997" i="8"/>
  <c r="AK1997" i="8"/>
  <c r="AZ1997" i="8"/>
  <c r="AR1997" i="8"/>
  <c r="AX1997" i="8"/>
  <c r="AP1997" i="8"/>
  <c r="AW1997" i="8"/>
  <c r="AO1997" i="8"/>
  <c r="AU1997" i="8"/>
  <c r="AM1997" i="8"/>
  <c r="BC2005" i="8"/>
  <c r="BB2005" i="8"/>
  <c r="AT2005" i="8"/>
  <c r="AL2005" i="8"/>
  <c r="BA2005" i="8"/>
  <c r="AS2005" i="8"/>
  <c r="AK2005" i="8"/>
  <c r="AZ2005" i="8"/>
  <c r="AR2005" i="8"/>
  <c r="AX2005" i="8"/>
  <c r="AP2005" i="8"/>
  <c r="AW2005" i="8"/>
  <c r="AO2005" i="8"/>
  <c r="AU2005" i="8"/>
  <c r="AM2005" i="8"/>
  <c r="BC2013" i="8"/>
  <c r="BB2013" i="8"/>
  <c r="AT2013" i="8"/>
  <c r="AL2013" i="8"/>
  <c r="BA2013" i="8"/>
  <c r="AS2013" i="8"/>
  <c r="AK2013" i="8"/>
  <c r="AZ2013" i="8"/>
  <c r="AR2013" i="8"/>
  <c r="AY2013" i="8"/>
  <c r="AQ2013" i="8"/>
  <c r="AX2013" i="8"/>
  <c r="AP2013" i="8"/>
  <c r="AW2013" i="8"/>
  <c r="AO2013" i="8"/>
  <c r="AU2013" i="8"/>
  <c r="AM2013" i="8"/>
  <c r="BC2021" i="8"/>
  <c r="BB2021" i="8"/>
  <c r="AT2021" i="8"/>
  <c r="AL2021" i="8"/>
  <c r="BA2021" i="8"/>
  <c r="AS2021" i="8"/>
  <c r="AK2021" i="8"/>
  <c r="AZ2021" i="8"/>
  <c r="AR2021" i="8"/>
  <c r="AY2021" i="8"/>
  <c r="AQ2021" i="8"/>
  <c r="AX2021" i="8"/>
  <c r="AP2021" i="8"/>
  <c r="AW2021" i="8"/>
  <c r="AO2021" i="8"/>
  <c r="AV2021" i="8"/>
  <c r="AN2021" i="8"/>
  <c r="AU2021" i="8"/>
  <c r="AM2021" i="8"/>
  <c r="BC2029" i="8"/>
  <c r="BB2029" i="8"/>
  <c r="AT2029" i="8"/>
  <c r="AL2029" i="8"/>
  <c r="BA2029" i="8"/>
  <c r="AS2029" i="8"/>
  <c r="AK2029" i="8"/>
  <c r="AZ2029" i="8"/>
  <c r="AR2029" i="8"/>
  <c r="AY2029" i="8"/>
  <c r="AQ2029" i="8"/>
  <c r="AX2029" i="8"/>
  <c r="AP2029" i="8"/>
  <c r="AW2029" i="8"/>
  <c r="AO2029" i="8"/>
  <c r="AV2029" i="8"/>
  <c r="AN2029" i="8"/>
  <c r="AU2029" i="8"/>
  <c r="AM2029" i="8"/>
  <c r="BC2037" i="8"/>
  <c r="BB2037" i="8"/>
  <c r="AT2037" i="8"/>
  <c r="AL2037" i="8"/>
  <c r="BA2037" i="8"/>
  <c r="AS2037" i="8"/>
  <c r="AK2037" i="8"/>
  <c r="AZ2037" i="8"/>
  <c r="AR2037" i="8"/>
  <c r="AY2037" i="8"/>
  <c r="AQ2037" i="8"/>
  <c r="AX2037" i="8"/>
  <c r="AP2037" i="8"/>
  <c r="AW2037" i="8"/>
  <c r="AO2037" i="8"/>
  <c r="AV2037" i="8"/>
  <c r="AN2037" i="8"/>
  <c r="AU2037" i="8"/>
  <c r="AM2037" i="8"/>
  <c r="BC2045" i="8"/>
  <c r="BB2045" i="8"/>
  <c r="AT2045" i="8"/>
  <c r="AL2045" i="8"/>
  <c r="BA2045" i="8"/>
  <c r="AS2045" i="8"/>
  <c r="AK2045" i="8"/>
  <c r="AZ2045" i="8"/>
  <c r="AR2045" i="8"/>
  <c r="AY2045" i="8"/>
  <c r="AQ2045" i="8"/>
  <c r="AX2045" i="8"/>
  <c r="AP2045" i="8"/>
  <c r="AW2045" i="8"/>
  <c r="AO2045" i="8"/>
  <c r="AV2045" i="8"/>
  <c r="AN2045" i="8"/>
  <c r="AU2045" i="8"/>
  <c r="AM2045" i="8"/>
  <c r="BC2053" i="8"/>
  <c r="BB2053" i="8"/>
  <c r="AT2053" i="8"/>
  <c r="AL2053" i="8"/>
  <c r="BA2053" i="8"/>
  <c r="AS2053" i="8"/>
  <c r="AK2053" i="8"/>
  <c r="AZ2053" i="8"/>
  <c r="AR2053" i="8"/>
  <c r="AY2053" i="8"/>
  <c r="AQ2053" i="8"/>
  <c r="AX2053" i="8"/>
  <c r="AP2053" i="8"/>
  <c r="AW2053" i="8"/>
  <c r="AO2053" i="8"/>
  <c r="AV2053" i="8"/>
  <c r="AN2053" i="8"/>
  <c r="AU2053" i="8"/>
  <c r="AM2053" i="8"/>
  <c r="BC2061" i="8"/>
  <c r="BB2061" i="8"/>
  <c r="AT2061" i="8"/>
  <c r="AL2061" i="8"/>
  <c r="BA2061" i="8"/>
  <c r="AS2061" i="8"/>
  <c r="AK2061" i="8"/>
  <c r="AZ2061" i="8"/>
  <c r="AR2061" i="8"/>
  <c r="AY2061" i="8"/>
  <c r="AQ2061" i="8"/>
  <c r="AX2061" i="8"/>
  <c r="AP2061" i="8"/>
  <c r="AW2061" i="8"/>
  <c r="AO2061" i="8"/>
  <c r="AV2061" i="8"/>
  <c r="AN2061" i="8"/>
  <c r="AU2061" i="8"/>
  <c r="AM2061" i="8"/>
  <c r="BC2069" i="8"/>
  <c r="BB2069" i="8"/>
  <c r="AT2069" i="8"/>
  <c r="AL2069" i="8"/>
  <c r="BA2069" i="8"/>
  <c r="AS2069" i="8"/>
  <c r="AK2069" i="8"/>
  <c r="AZ2069" i="8"/>
  <c r="AR2069" i="8"/>
  <c r="AY2069" i="8"/>
  <c r="AQ2069" i="8"/>
  <c r="AX2069" i="8"/>
  <c r="AP2069" i="8"/>
  <c r="AW2069" i="8"/>
  <c r="AO2069" i="8"/>
  <c r="AV2069" i="8"/>
  <c r="AN2069" i="8"/>
  <c r="AU2069" i="8"/>
  <c r="AM2069" i="8"/>
  <c r="BC2077" i="8"/>
  <c r="BB2077" i="8"/>
  <c r="AT2077" i="8"/>
  <c r="AL2077" i="8"/>
  <c r="BA2077" i="8"/>
  <c r="AS2077" i="8"/>
  <c r="AK2077" i="8"/>
  <c r="AZ2077" i="8"/>
  <c r="AR2077" i="8"/>
  <c r="AY2077" i="8"/>
  <c r="AQ2077" i="8"/>
  <c r="AX2077" i="8"/>
  <c r="AP2077" i="8"/>
  <c r="AW2077" i="8"/>
  <c r="AO2077" i="8"/>
  <c r="AV2077" i="8"/>
  <c r="AN2077" i="8"/>
  <c r="AU2077" i="8"/>
  <c r="AM2077" i="8"/>
  <c r="BC2085" i="8"/>
  <c r="BB2085" i="8"/>
  <c r="AT2085" i="8"/>
  <c r="AL2085" i="8"/>
  <c r="BA2085" i="8"/>
  <c r="AS2085" i="8"/>
  <c r="AK2085" i="8"/>
  <c r="AZ2085" i="8"/>
  <c r="AR2085" i="8"/>
  <c r="AY2085" i="8"/>
  <c r="AQ2085" i="8"/>
  <c r="AX2085" i="8"/>
  <c r="AP2085" i="8"/>
  <c r="AW2085" i="8"/>
  <c r="AO2085" i="8"/>
  <c r="AV2085" i="8"/>
  <c r="AN2085" i="8"/>
  <c r="AU2085" i="8"/>
  <c r="AM2085" i="8"/>
  <c r="BC2093" i="8"/>
  <c r="BB2093" i="8"/>
  <c r="AT2093" i="8"/>
  <c r="AL2093" i="8"/>
  <c r="BA2093" i="8"/>
  <c r="AS2093" i="8"/>
  <c r="AK2093" i="8"/>
  <c r="AZ2093" i="8"/>
  <c r="AR2093" i="8"/>
  <c r="AY2093" i="8"/>
  <c r="AQ2093" i="8"/>
  <c r="AX2093" i="8"/>
  <c r="AP2093" i="8"/>
  <c r="AW2093" i="8"/>
  <c r="AO2093" i="8"/>
  <c r="AV2093" i="8"/>
  <c r="AN2093" i="8"/>
  <c r="AU2093" i="8"/>
  <c r="AM2093" i="8"/>
  <c r="BC2101" i="8"/>
  <c r="BB2101" i="8"/>
  <c r="AT2101" i="8"/>
  <c r="AL2101" i="8"/>
  <c r="BA2101" i="8"/>
  <c r="AS2101" i="8"/>
  <c r="AK2101" i="8"/>
  <c r="AZ2101" i="8"/>
  <c r="AR2101" i="8"/>
  <c r="AY2101" i="8"/>
  <c r="AQ2101" i="8"/>
  <c r="AX2101" i="8"/>
  <c r="AP2101" i="8"/>
  <c r="AW2101" i="8"/>
  <c r="AO2101" i="8"/>
  <c r="AV2101" i="8"/>
  <c r="AN2101" i="8"/>
  <c r="AU2101" i="8"/>
  <c r="AM2101" i="8"/>
  <c r="BC2109" i="8"/>
  <c r="BB2109" i="8"/>
  <c r="AT2109" i="8"/>
  <c r="AL2109" i="8"/>
  <c r="BA2109" i="8"/>
  <c r="AS2109" i="8"/>
  <c r="AK2109" i="8"/>
  <c r="AZ2109" i="8"/>
  <c r="AR2109" i="8"/>
  <c r="AY2109" i="8"/>
  <c r="AQ2109" i="8"/>
  <c r="AX2109" i="8"/>
  <c r="AP2109" i="8"/>
  <c r="AW2109" i="8"/>
  <c r="AO2109" i="8"/>
  <c r="AV2109" i="8"/>
  <c r="AN2109" i="8"/>
  <c r="AU2109" i="8"/>
  <c r="AM2109" i="8"/>
  <c r="BC2117" i="8"/>
  <c r="BB2117" i="8"/>
  <c r="AT2117" i="8"/>
  <c r="AL2117" i="8"/>
  <c r="BA2117" i="8"/>
  <c r="AS2117" i="8"/>
  <c r="AK2117" i="8"/>
  <c r="AZ2117" i="8"/>
  <c r="AR2117" i="8"/>
  <c r="AY2117" i="8"/>
  <c r="AQ2117" i="8"/>
  <c r="AX2117" i="8"/>
  <c r="AP2117" i="8"/>
  <c r="AW2117" i="8"/>
  <c r="AO2117" i="8"/>
  <c r="AV2117" i="8"/>
  <c r="AN2117" i="8"/>
  <c r="AU2117" i="8"/>
  <c r="AM2117" i="8"/>
  <c r="BC2125" i="8"/>
  <c r="AY2125" i="8"/>
  <c r="AQ2125" i="8"/>
  <c r="AX2125" i="8"/>
  <c r="AP2125" i="8"/>
  <c r="AW2125" i="8"/>
  <c r="AO2125" i="8"/>
  <c r="AV2125" i="8"/>
  <c r="AN2125" i="8"/>
  <c r="AU2125" i="8"/>
  <c r="AM2125" i="8"/>
  <c r="BB2125" i="8"/>
  <c r="AT2125" i="8"/>
  <c r="AL2125" i="8"/>
  <c r="BA2125" i="8"/>
  <c r="AS2125" i="8"/>
  <c r="AK2125" i="8"/>
  <c r="AZ2125" i="8"/>
  <c r="AR2125" i="8"/>
  <c r="BC2133" i="8"/>
  <c r="AY2133" i="8"/>
  <c r="AQ2133" i="8"/>
  <c r="AX2133" i="8"/>
  <c r="AP2133" i="8"/>
  <c r="AW2133" i="8"/>
  <c r="AO2133" i="8"/>
  <c r="AV2133" i="8"/>
  <c r="AN2133" i="8"/>
  <c r="AU2133" i="8"/>
  <c r="AM2133" i="8"/>
  <c r="BB2133" i="8"/>
  <c r="AT2133" i="8"/>
  <c r="AL2133" i="8"/>
  <c r="BA2133" i="8"/>
  <c r="AS2133" i="8"/>
  <c r="AK2133" i="8"/>
  <c r="AZ2133" i="8"/>
  <c r="AR2133" i="8"/>
  <c r="BC2141" i="8"/>
  <c r="AY2141" i="8"/>
  <c r="AQ2141" i="8"/>
  <c r="AX2141" i="8"/>
  <c r="AP2141" i="8"/>
  <c r="AW2141" i="8"/>
  <c r="AO2141" i="8"/>
  <c r="AV2141" i="8"/>
  <c r="AN2141" i="8"/>
  <c r="AU2141" i="8"/>
  <c r="AM2141" i="8"/>
  <c r="BB2141" i="8"/>
  <c r="AT2141" i="8"/>
  <c r="AL2141" i="8"/>
  <c r="BA2141" i="8"/>
  <c r="AS2141" i="8"/>
  <c r="AK2141" i="8"/>
  <c r="AZ2141" i="8"/>
  <c r="AR2141" i="8"/>
  <c r="BC2149" i="8"/>
  <c r="AY2149" i="8"/>
  <c r="AQ2149" i="8"/>
  <c r="AX2149" i="8"/>
  <c r="AP2149" i="8"/>
  <c r="AW2149" i="8"/>
  <c r="AO2149" i="8"/>
  <c r="AV2149" i="8"/>
  <c r="AN2149" i="8"/>
  <c r="AU2149" i="8"/>
  <c r="AM2149" i="8"/>
  <c r="BB2149" i="8"/>
  <c r="AT2149" i="8"/>
  <c r="AL2149" i="8"/>
  <c r="BA2149" i="8"/>
  <c r="AS2149" i="8"/>
  <c r="AK2149" i="8"/>
  <c r="AZ2149" i="8"/>
  <c r="AR2149" i="8"/>
  <c r="BC2157" i="8"/>
  <c r="AZ2157" i="8"/>
  <c r="AR2157" i="8"/>
  <c r="AY2157" i="8"/>
  <c r="AQ2157" i="8"/>
  <c r="AX2157" i="8"/>
  <c r="AP2157" i="8"/>
  <c r="AW2157" i="8"/>
  <c r="AO2157" i="8"/>
  <c r="AV2157" i="8"/>
  <c r="AN2157" i="8"/>
  <c r="AU2157" i="8"/>
  <c r="AM2157" i="8"/>
  <c r="BB2157" i="8"/>
  <c r="AT2157" i="8"/>
  <c r="AL2157" i="8"/>
  <c r="BA2157" i="8"/>
  <c r="AS2157" i="8"/>
  <c r="AK2157" i="8"/>
  <c r="BC2165" i="8"/>
  <c r="AZ2165" i="8"/>
  <c r="AR2165" i="8"/>
  <c r="AY2165" i="8"/>
  <c r="AQ2165" i="8"/>
  <c r="AX2165" i="8"/>
  <c r="AP2165" i="8"/>
  <c r="AW2165" i="8"/>
  <c r="AO2165" i="8"/>
  <c r="AV2165" i="8"/>
  <c r="AN2165" i="8"/>
  <c r="AU2165" i="8"/>
  <c r="AM2165" i="8"/>
  <c r="BB2165" i="8"/>
  <c r="AT2165" i="8"/>
  <c r="AL2165" i="8"/>
  <c r="BA2165" i="8"/>
  <c r="AS2165" i="8"/>
  <c r="AK2165" i="8"/>
  <c r="BC2173" i="8"/>
  <c r="AZ2173" i="8"/>
  <c r="AR2173" i="8"/>
  <c r="AY2173" i="8"/>
  <c r="AQ2173" i="8"/>
  <c r="AX2173" i="8"/>
  <c r="AP2173" i="8"/>
  <c r="AW2173" i="8"/>
  <c r="AO2173" i="8"/>
  <c r="AV2173" i="8"/>
  <c r="AN2173" i="8"/>
  <c r="AU2173" i="8"/>
  <c r="AM2173" i="8"/>
  <c r="BB2173" i="8"/>
  <c r="AT2173" i="8"/>
  <c r="AL2173" i="8"/>
  <c r="BA2173" i="8"/>
  <c r="AS2173" i="8"/>
  <c r="AK2173" i="8"/>
  <c r="BC2181" i="8"/>
  <c r="AZ2181" i="8"/>
  <c r="AR2181" i="8"/>
  <c r="AY2181" i="8"/>
  <c r="AQ2181" i="8"/>
  <c r="AX2181" i="8"/>
  <c r="AP2181" i="8"/>
  <c r="AW2181" i="8"/>
  <c r="AO2181" i="8"/>
  <c r="AV2181" i="8"/>
  <c r="AN2181" i="8"/>
  <c r="AU2181" i="8"/>
  <c r="AM2181" i="8"/>
  <c r="BB2181" i="8"/>
  <c r="AT2181" i="8"/>
  <c r="AL2181" i="8"/>
  <c r="AK2181" i="8"/>
  <c r="BA2181" i="8"/>
  <c r="AS2181" i="8"/>
  <c r="BC2189" i="8"/>
  <c r="AZ2189" i="8"/>
  <c r="AR2189" i="8"/>
  <c r="AY2189" i="8"/>
  <c r="AQ2189" i="8"/>
  <c r="AX2189" i="8"/>
  <c r="AP2189" i="8"/>
  <c r="AW2189" i="8"/>
  <c r="AO2189" i="8"/>
  <c r="AV2189" i="8"/>
  <c r="AN2189" i="8"/>
  <c r="AU2189" i="8"/>
  <c r="AM2189" i="8"/>
  <c r="BB2189" i="8"/>
  <c r="AT2189" i="8"/>
  <c r="AL2189" i="8"/>
  <c r="BA2189" i="8"/>
  <c r="AS2189" i="8"/>
  <c r="AK2189" i="8"/>
  <c r="BC2197" i="8"/>
  <c r="AZ2197" i="8"/>
  <c r="AR2197" i="8"/>
  <c r="AY2197" i="8"/>
  <c r="AQ2197" i="8"/>
  <c r="AX2197" i="8"/>
  <c r="AP2197" i="8"/>
  <c r="AW2197" i="8"/>
  <c r="AO2197" i="8"/>
  <c r="AV2197" i="8"/>
  <c r="AN2197" i="8"/>
  <c r="AU2197" i="8"/>
  <c r="AM2197" i="8"/>
  <c r="BB2197" i="8"/>
  <c r="AT2197" i="8"/>
  <c r="AL2197" i="8"/>
  <c r="BA2197" i="8"/>
  <c r="AS2197" i="8"/>
  <c r="AK2197" i="8"/>
  <c r="BC2205" i="8"/>
  <c r="AZ2205" i="8"/>
  <c r="AR2205" i="8"/>
  <c r="AY2205" i="8"/>
  <c r="AQ2205" i="8"/>
  <c r="AX2205" i="8"/>
  <c r="AP2205" i="8"/>
  <c r="AW2205" i="8"/>
  <c r="AO2205" i="8"/>
  <c r="AV2205" i="8"/>
  <c r="AN2205" i="8"/>
  <c r="AU2205" i="8"/>
  <c r="AM2205" i="8"/>
  <c r="BB2205" i="8"/>
  <c r="AT2205" i="8"/>
  <c r="AL2205" i="8"/>
  <c r="BA2205" i="8"/>
  <c r="AS2205" i="8"/>
  <c r="AK2205" i="8"/>
  <c r="BC2213" i="8"/>
  <c r="AZ2213" i="8"/>
  <c r="AR2213" i="8"/>
  <c r="AY2213" i="8"/>
  <c r="AQ2213" i="8"/>
  <c r="AX2213" i="8"/>
  <c r="AP2213" i="8"/>
  <c r="AW2213" i="8"/>
  <c r="AO2213" i="8"/>
  <c r="AV2213" i="8"/>
  <c r="AN2213" i="8"/>
  <c r="AU2213" i="8"/>
  <c r="AM2213" i="8"/>
  <c r="BB2213" i="8"/>
  <c r="AT2213" i="8"/>
  <c r="AL2213" i="8"/>
  <c r="AK2213" i="8"/>
  <c r="BA2213" i="8"/>
  <c r="AS2213" i="8"/>
  <c r="BC2221" i="8"/>
  <c r="AZ2221" i="8"/>
  <c r="AR2221" i="8"/>
  <c r="AY2221" i="8"/>
  <c r="AQ2221" i="8"/>
  <c r="AX2221" i="8"/>
  <c r="AP2221" i="8"/>
  <c r="AW2221" i="8"/>
  <c r="AO2221" i="8"/>
  <c r="AV2221" i="8"/>
  <c r="AN2221" i="8"/>
  <c r="AU2221" i="8"/>
  <c r="AM2221" i="8"/>
  <c r="BB2221" i="8"/>
  <c r="AT2221" i="8"/>
  <c r="AL2221" i="8"/>
  <c r="BA2221" i="8"/>
  <c r="AS2221" i="8"/>
  <c r="AK2221" i="8"/>
  <c r="BC2229" i="8"/>
  <c r="AZ2229" i="8"/>
  <c r="AR2229" i="8"/>
  <c r="AY2229" i="8"/>
  <c r="AQ2229" i="8"/>
  <c r="AX2229" i="8"/>
  <c r="AP2229" i="8"/>
  <c r="AW2229" i="8"/>
  <c r="AO2229" i="8"/>
  <c r="AV2229" i="8"/>
  <c r="AN2229" i="8"/>
  <c r="AU2229" i="8"/>
  <c r="AM2229" i="8"/>
  <c r="BB2229" i="8"/>
  <c r="AT2229" i="8"/>
  <c r="AL2229" i="8"/>
  <c r="BA2229" i="8"/>
  <c r="AS2229" i="8"/>
  <c r="AK2229" i="8"/>
  <c r="BC2237" i="8"/>
  <c r="AZ2237" i="8"/>
  <c r="AR2237" i="8"/>
  <c r="AY2237" i="8"/>
  <c r="AQ2237" i="8"/>
  <c r="AX2237" i="8"/>
  <c r="AP2237" i="8"/>
  <c r="AW2237" i="8"/>
  <c r="AO2237" i="8"/>
  <c r="AV2237" i="8"/>
  <c r="AN2237" i="8"/>
  <c r="AU2237" i="8"/>
  <c r="AM2237" i="8"/>
  <c r="BB2237" i="8"/>
  <c r="AT2237" i="8"/>
  <c r="AL2237" i="8"/>
  <c r="BA2237" i="8"/>
  <c r="AS2237" i="8"/>
  <c r="AK2237" i="8"/>
  <c r="BC2245" i="8"/>
  <c r="AZ2245" i="8"/>
  <c r="AR2245" i="8"/>
  <c r="AY2245" i="8"/>
  <c r="AQ2245" i="8"/>
  <c r="AX2245" i="8"/>
  <c r="AP2245" i="8"/>
  <c r="AW2245" i="8"/>
  <c r="AO2245" i="8"/>
  <c r="AV2245" i="8"/>
  <c r="AN2245" i="8"/>
  <c r="AU2245" i="8"/>
  <c r="AM2245" i="8"/>
  <c r="BB2245" i="8"/>
  <c r="AT2245" i="8"/>
  <c r="AL2245" i="8"/>
  <c r="AK2245" i="8"/>
  <c r="BA2245" i="8"/>
  <c r="AS2245" i="8"/>
  <c r="BC2253" i="8"/>
  <c r="AZ2253" i="8"/>
  <c r="AR2253" i="8"/>
  <c r="AY2253" i="8"/>
  <c r="AQ2253" i="8"/>
  <c r="AX2253" i="8"/>
  <c r="AP2253" i="8"/>
  <c r="AW2253" i="8"/>
  <c r="AO2253" i="8"/>
  <c r="AV2253" i="8"/>
  <c r="AN2253" i="8"/>
  <c r="AU2253" i="8"/>
  <c r="AM2253" i="8"/>
  <c r="BB2253" i="8"/>
  <c r="AT2253" i="8"/>
  <c r="AL2253" i="8"/>
  <c r="BA2253" i="8"/>
  <c r="AS2253" i="8"/>
  <c r="AK2253" i="8"/>
  <c r="BC2261" i="8"/>
  <c r="BA2261" i="8"/>
  <c r="AS2261" i="8"/>
  <c r="AK2261" i="8"/>
  <c r="AZ2261" i="8"/>
  <c r="AR2261" i="8"/>
  <c r="AY2261" i="8"/>
  <c r="AQ2261" i="8"/>
  <c r="AX2261" i="8"/>
  <c r="AP2261" i="8"/>
  <c r="AW2261" i="8"/>
  <c r="AO2261" i="8"/>
  <c r="AV2261" i="8"/>
  <c r="AN2261" i="8"/>
  <c r="AU2261" i="8"/>
  <c r="AM2261" i="8"/>
  <c r="BB2261" i="8"/>
  <c r="AT2261" i="8"/>
  <c r="AL2261" i="8"/>
  <c r="BC2269" i="8"/>
  <c r="AX2269" i="8"/>
  <c r="AP2269" i="8"/>
  <c r="AW2269" i="8"/>
  <c r="AO2269" i="8"/>
  <c r="AU2269" i="8"/>
  <c r="AM2269" i="8"/>
  <c r="BB2269" i="8"/>
  <c r="AT2269" i="8"/>
  <c r="AL2269" i="8"/>
  <c r="BA2269" i="8"/>
  <c r="AS2269" i="8"/>
  <c r="AK2269" i="8"/>
  <c r="AZ2269" i="8"/>
  <c r="AR2269" i="8"/>
  <c r="AY2269" i="8"/>
  <c r="AV2269" i="8"/>
  <c r="AQ2269" i="8"/>
  <c r="AN2269" i="8"/>
  <c r="BC2277" i="8"/>
  <c r="AX2277" i="8"/>
  <c r="AP2277" i="8"/>
  <c r="AW2277" i="8"/>
  <c r="AO2277" i="8"/>
  <c r="AU2277" i="8"/>
  <c r="AM2277" i="8"/>
  <c r="BB2277" i="8"/>
  <c r="AT2277" i="8"/>
  <c r="AL2277" i="8"/>
  <c r="BA2277" i="8"/>
  <c r="AS2277" i="8"/>
  <c r="AK2277" i="8"/>
  <c r="AZ2277" i="8"/>
  <c r="AR2277" i="8"/>
  <c r="AY2277" i="8"/>
  <c r="AV2277" i="8"/>
  <c r="AQ2277" i="8"/>
  <c r="AN2277" i="8"/>
  <c r="BC2285" i="8"/>
  <c r="AX2285" i="8"/>
  <c r="AP2285" i="8"/>
  <c r="AW2285" i="8"/>
  <c r="AO2285" i="8"/>
  <c r="AV2285" i="8"/>
  <c r="AN2285" i="8"/>
  <c r="AU2285" i="8"/>
  <c r="AM2285" i="8"/>
  <c r="BB2285" i="8"/>
  <c r="AT2285" i="8"/>
  <c r="AL2285" i="8"/>
  <c r="BA2285" i="8"/>
  <c r="AS2285" i="8"/>
  <c r="AK2285" i="8"/>
  <c r="AZ2285" i="8"/>
  <c r="AR2285" i="8"/>
  <c r="AY2285" i="8"/>
  <c r="AQ2285" i="8"/>
  <c r="BC2293" i="8"/>
  <c r="AX2293" i="8"/>
  <c r="AP2293" i="8"/>
  <c r="AW2293" i="8"/>
  <c r="AO2293" i="8"/>
  <c r="AV2293" i="8"/>
  <c r="AN2293" i="8"/>
  <c r="AU2293" i="8"/>
  <c r="AM2293" i="8"/>
  <c r="BB2293" i="8"/>
  <c r="AT2293" i="8"/>
  <c r="AL2293" i="8"/>
  <c r="BA2293" i="8"/>
  <c r="AS2293" i="8"/>
  <c r="AK2293" i="8"/>
  <c r="AZ2293" i="8"/>
  <c r="AR2293" i="8"/>
  <c r="AQ2293" i="8"/>
  <c r="AY2293" i="8"/>
  <c r="BC2301" i="8"/>
  <c r="AX2301" i="8"/>
  <c r="AP2301" i="8"/>
  <c r="AW2301" i="8"/>
  <c r="AO2301" i="8"/>
  <c r="AV2301" i="8"/>
  <c r="AN2301" i="8"/>
  <c r="AU2301" i="8"/>
  <c r="AM2301" i="8"/>
  <c r="BB2301" i="8"/>
  <c r="AT2301" i="8"/>
  <c r="AL2301" i="8"/>
  <c r="BA2301" i="8"/>
  <c r="AS2301" i="8"/>
  <c r="AK2301" i="8"/>
  <c r="AZ2301" i="8"/>
  <c r="AR2301" i="8"/>
  <c r="AY2301" i="8"/>
  <c r="AQ2301" i="8"/>
  <c r="BC2309" i="8"/>
  <c r="AX2309" i="8"/>
  <c r="AP2309" i="8"/>
  <c r="AW2309" i="8"/>
  <c r="AO2309" i="8"/>
  <c r="AV2309" i="8"/>
  <c r="AN2309" i="8"/>
  <c r="AU2309" i="8"/>
  <c r="AM2309" i="8"/>
  <c r="BB2309" i="8"/>
  <c r="AT2309" i="8"/>
  <c r="AL2309" i="8"/>
  <c r="BA2309" i="8"/>
  <c r="AS2309" i="8"/>
  <c r="AK2309" i="8"/>
  <c r="AZ2309" i="8"/>
  <c r="AR2309" i="8"/>
  <c r="AY2309" i="8"/>
  <c r="AQ2309" i="8"/>
  <c r="BC2317" i="8"/>
  <c r="AY2317" i="8"/>
  <c r="AQ2317" i="8"/>
  <c r="AX2317" i="8"/>
  <c r="AP2317" i="8"/>
  <c r="AW2317" i="8"/>
  <c r="AO2317" i="8"/>
  <c r="AV2317" i="8"/>
  <c r="AN2317" i="8"/>
  <c r="AU2317" i="8"/>
  <c r="AM2317" i="8"/>
  <c r="BB2317" i="8"/>
  <c r="AT2317" i="8"/>
  <c r="AL2317" i="8"/>
  <c r="BA2317" i="8"/>
  <c r="AS2317" i="8"/>
  <c r="AK2317" i="8"/>
  <c r="AZ2317" i="8"/>
  <c r="AR2317" i="8"/>
  <c r="BC2325" i="8"/>
  <c r="AY2325" i="8"/>
  <c r="AQ2325" i="8"/>
  <c r="AX2325" i="8"/>
  <c r="AP2325" i="8"/>
  <c r="AW2325" i="8"/>
  <c r="AO2325" i="8"/>
  <c r="AV2325" i="8"/>
  <c r="AN2325" i="8"/>
  <c r="AU2325" i="8"/>
  <c r="AM2325" i="8"/>
  <c r="BB2325" i="8"/>
  <c r="AT2325" i="8"/>
  <c r="AL2325" i="8"/>
  <c r="BA2325" i="8"/>
  <c r="AS2325" i="8"/>
  <c r="AK2325" i="8"/>
  <c r="AZ2325" i="8"/>
  <c r="AR2325" i="8"/>
  <c r="BC2333" i="8"/>
  <c r="AY2333" i="8"/>
  <c r="AQ2333" i="8"/>
  <c r="AX2333" i="8"/>
  <c r="AP2333" i="8"/>
  <c r="AW2333" i="8"/>
  <c r="AO2333" i="8"/>
  <c r="AV2333" i="8"/>
  <c r="AN2333" i="8"/>
  <c r="AU2333" i="8"/>
  <c r="AM2333" i="8"/>
  <c r="BB2333" i="8"/>
  <c r="AT2333" i="8"/>
  <c r="AL2333" i="8"/>
  <c r="BA2333" i="8"/>
  <c r="AS2333" i="8"/>
  <c r="AK2333" i="8"/>
  <c r="AZ2333" i="8"/>
  <c r="AR2333" i="8"/>
  <c r="BC2341" i="8"/>
  <c r="AY2341" i="8"/>
  <c r="AQ2341" i="8"/>
  <c r="AX2341" i="8"/>
  <c r="AP2341" i="8"/>
  <c r="AW2341" i="8"/>
  <c r="AO2341" i="8"/>
  <c r="AV2341" i="8"/>
  <c r="AN2341" i="8"/>
  <c r="AU2341" i="8"/>
  <c r="AM2341" i="8"/>
  <c r="BB2341" i="8"/>
  <c r="AT2341" i="8"/>
  <c r="AL2341" i="8"/>
  <c r="BA2341" i="8"/>
  <c r="AS2341" i="8"/>
  <c r="AK2341" i="8"/>
  <c r="AZ2341" i="8"/>
  <c r="AR2341" i="8"/>
  <c r="BC2349" i="8"/>
  <c r="AY2349" i="8"/>
  <c r="AQ2349" i="8"/>
  <c r="AX2349" i="8"/>
  <c r="AP2349" i="8"/>
  <c r="AW2349" i="8"/>
  <c r="AO2349" i="8"/>
  <c r="AV2349" i="8"/>
  <c r="AN2349" i="8"/>
  <c r="AU2349" i="8"/>
  <c r="AM2349" i="8"/>
  <c r="BB2349" i="8"/>
  <c r="AT2349" i="8"/>
  <c r="AL2349" i="8"/>
  <c r="BA2349" i="8"/>
  <c r="AS2349" i="8"/>
  <c r="AK2349" i="8"/>
  <c r="AZ2349" i="8"/>
  <c r="AR2349" i="8"/>
  <c r="BC2357" i="8"/>
  <c r="AY2357" i="8"/>
  <c r="AQ2357" i="8"/>
  <c r="AX2357" i="8"/>
  <c r="AP2357" i="8"/>
  <c r="AW2357" i="8"/>
  <c r="AO2357" i="8"/>
  <c r="AV2357" i="8"/>
  <c r="AN2357" i="8"/>
  <c r="AU2357" i="8"/>
  <c r="AM2357" i="8"/>
  <c r="BB2357" i="8"/>
  <c r="AT2357" i="8"/>
  <c r="AL2357" i="8"/>
  <c r="BA2357" i="8"/>
  <c r="AS2357" i="8"/>
  <c r="AK2357" i="8"/>
  <c r="AZ2357" i="8"/>
  <c r="AR2357" i="8"/>
  <c r="BC2365" i="8"/>
  <c r="AY2365" i="8"/>
  <c r="AQ2365" i="8"/>
  <c r="AX2365" i="8"/>
  <c r="AP2365" i="8"/>
  <c r="AW2365" i="8"/>
  <c r="AO2365" i="8"/>
  <c r="AV2365" i="8"/>
  <c r="AN2365" i="8"/>
  <c r="AU2365" i="8"/>
  <c r="AM2365" i="8"/>
  <c r="BB2365" i="8"/>
  <c r="AT2365" i="8"/>
  <c r="AL2365" i="8"/>
  <c r="BA2365" i="8"/>
  <c r="AS2365" i="8"/>
  <c r="AK2365" i="8"/>
  <c r="AZ2365" i="8"/>
  <c r="AR2365" i="8"/>
  <c r="BC2373" i="8"/>
  <c r="AY2373" i="8"/>
  <c r="AQ2373" i="8"/>
  <c r="AX2373" i="8"/>
  <c r="AP2373" i="8"/>
  <c r="AW2373" i="8"/>
  <c r="AO2373" i="8"/>
  <c r="AV2373" i="8"/>
  <c r="AN2373" i="8"/>
  <c r="AU2373" i="8"/>
  <c r="AM2373" i="8"/>
  <c r="BB2373" i="8"/>
  <c r="AT2373" i="8"/>
  <c r="AL2373" i="8"/>
  <c r="BA2373" i="8"/>
  <c r="AS2373" i="8"/>
  <c r="AK2373" i="8"/>
  <c r="AZ2373" i="8"/>
  <c r="AR2373" i="8"/>
  <c r="BL2379" i="8"/>
  <c r="BM2379" i="8"/>
  <c r="BN2379" i="8"/>
  <c r="BK2379" i="8"/>
  <c r="BH2379" i="8"/>
  <c r="BI2379" i="8"/>
  <c r="BJ2379" i="8"/>
  <c r="BC2381" i="8"/>
  <c r="AY2381" i="8"/>
  <c r="AQ2381" i="8"/>
  <c r="AX2381" i="8"/>
  <c r="AP2381" i="8"/>
  <c r="AW2381" i="8"/>
  <c r="AO2381" i="8"/>
  <c r="AV2381" i="8"/>
  <c r="AN2381" i="8"/>
  <c r="AU2381" i="8"/>
  <c r="AM2381" i="8"/>
  <c r="BB2381" i="8"/>
  <c r="AT2381" i="8"/>
  <c r="AL2381" i="8"/>
  <c r="BA2381" i="8"/>
  <c r="AS2381" i="8"/>
  <c r="AK2381" i="8"/>
  <c r="AZ2381" i="8"/>
  <c r="AR2381" i="8"/>
  <c r="BL2387" i="8"/>
  <c r="BM2387" i="8"/>
  <c r="BN2387" i="8"/>
  <c r="BK2387" i="8"/>
  <c r="BI2387" i="8"/>
  <c r="BH2387" i="8"/>
  <c r="BJ2387" i="8"/>
  <c r="BC2389" i="8"/>
  <c r="AY2389" i="8"/>
  <c r="AQ2389" i="8"/>
  <c r="AX2389" i="8"/>
  <c r="AP2389" i="8"/>
  <c r="AW2389" i="8"/>
  <c r="AO2389" i="8"/>
  <c r="AV2389" i="8"/>
  <c r="AN2389" i="8"/>
  <c r="AU2389" i="8"/>
  <c r="AM2389" i="8"/>
  <c r="BB2389" i="8"/>
  <c r="AT2389" i="8"/>
  <c r="AL2389" i="8"/>
  <c r="BA2389" i="8"/>
  <c r="AS2389" i="8"/>
  <c r="AK2389" i="8"/>
  <c r="AZ2389" i="8"/>
  <c r="AR2389" i="8"/>
  <c r="BL2395" i="8"/>
  <c r="BM2395" i="8"/>
  <c r="BN2395" i="8"/>
  <c r="BK2395" i="8"/>
  <c r="BI2395" i="8"/>
  <c r="BH2395" i="8"/>
  <c r="BJ2395" i="8"/>
  <c r="BC2397" i="8"/>
  <c r="AV2397" i="8"/>
  <c r="AN2397" i="8"/>
  <c r="BB2397" i="8"/>
  <c r="AT2397" i="8"/>
  <c r="AL2397" i="8"/>
  <c r="BA2397" i="8"/>
  <c r="AS2397" i="8"/>
  <c r="AK2397" i="8"/>
  <c r="AZ2397" i="8"/>
  <c r="AR2397" i="8"/>
  <c r="AY2397" i="8"/>
  <c r="AQ2397" i="8"/>
  <c r="AW2397" i="8"/>
  <c r="AO2397" i="8"/>
  <c r="AM2397" i="8"/>
  <c r="AX2397" i="8"/>
  <c r="AU2397" i="8"/>
  <c r="AP2397" i="8"/>
  <c r="BL2403" i="8"/>
  <c r="BM2403" i="8"/>
  <c r="BN2403" i="8"/>
  <c r="BK2403" i="8"/>
  <c r="BI2403" i="8"/>
  <c r="BH2403" i="8"/>
  <c r="BJ2403" i="8"/>
  <c r="BC2405" i="8"/>
  <c r="AV2405" i="8"/>
  <c r="AN2405" i="8"/>
  <c r="BB2405" i="8"/>
  <c r="AT2405" i="8"/>
  <c r="AL2405" i="8"/>
  <c r="BA2405" i="8"/>
  <c r="AS2405" i="8"/>
  <c r="AK2405" i="8"/>
  <c r="AZ2405" i="8"/>
  <c r="AR2405" i="8"/>
  <c r="AY2405" i="8"/>
  <c r="AQ2405" i="8"/>
  <c r="AW2405" i="8"/>
  <c r="AO2405" i="8"/>
  <c r="AX2405" i="8"/>
  <c r="AU2405" i="8"/>
  <c r="AP2405" i="8"/>
  <c r="AM2405" i="8"/>
  <c r="BL2411" i="8"/>
  <c r="BM2411" i="8"/>
  <c r="BN2411" i="8"/>
  <c r="BK2411" i="8"/>
  <c r="BI2411" i="8"/>
  <c r="BH2411" i="8"/>
  <c r="BJ2411" i="8"/>
  <c r="BC2413" i="8"/>
  <c r="AV2413" i="8"/>
  <c r="AN2413" i="8"/>
  <c r="BB2413" i="8"/>
  <c r="AT2413" i="8"/>
  <c r="AL2413" i="8"/>
  <c r="BA2413" i="8"/>
  <c r="AS2413" i="8"/>
  <c r="AK2413" i="8"/>
  <c r="AZ2413" i="8"/>
  <c r="AR2413" i="8"/>
  <c r="AY2413" i="8"/>
  <c r="AQ2413" i="8"/>
  <c r="AW2413" i="8"/>
  <c r="AO2413" i="8"/>
  <c r="AM2413" i="8"/>
  <c r="AX2413" i="8"/>
  <c r="AU2413" i="8"/>
  <c r="AP2413" i="8"/>
  <c r="BL2419" i="8"/>
  <c r="BM2419" i="8"/>
  <c r="BN2419" i="8"/>
  <c r="BK2419" i="8"/>
  <c r="BI2419" i="8"/>
  <c r="BH2419" i="8"/>
  <c r="BJ2419" i="8"/>
  <c r="BC2421" i="8"/>
  <c r="AV2421" i="8"/>
  <c r="AN2421" i="8"/>
  <c r="BB2421" i="8"/>
  <c r="AT2421" i="8"/>
  <c r="AL2421" i="8"/>
  <c r="BA2421" i="8"/>
  <c r="AS2421" i="8"/>
  <c r="AK2421" i="8"/>
  <c r="AZ2421" i="8"/>
  <c r="AR2421" i="8"/>
  <c r="AY2421" i="8"/>
  <c r="AQ2421" i="8"/>
  <c r="AW2421" i="8"/>
  <c r="AO2421" i="8"/>
  <c r="AX2421" i="8"/>
  <c r="AU2421" i="8"/>
  <c r="AP2421" i="8"/>
  <c r="AM2421" i="8"/>
  <c r="BL2427" i="8"/>
  <c r="BM2427" i="8"/>
  <c r="BN2427" i="8"/>
  <c r="BK2427" i="8"/>
  <c r="BI2427" i="8"/>
  <c r="BH2427" i="8"/>
  <c r="BJ2427" i="8"/>
  <c r="BC2429" i="8"/>
  <c r="AV2429" i="8"/>
  <c r="AN2429" i="8"/>
  <c r="BB2429" i="8"/>
  <c r="AT2429" i="8"/>
  <c r="AL2429" i="8"/>
  <c r="BA2429" i="8"/>
  <c r="AS2429" i="8"/>
  <c r="AK2429" i="8"/>
  <c r="AZ2429" i="8"/>
  <c r="AR2429" i="8"/>
  <c r="AY2429" i="8"/>
  <c r="AQ2429" i="8"/>
  <c r="AW2429" i="8"/>
  <c r="AO2429" i="8"/>
  <c r="AM2429" i="8"/>
  <c r="AX2429" i="8"/>
  <c r="AU2429" i="8"/>
  <c r="AP2429" i="8"/>
  <c r="BL2435" i="8"/>
  <c r="BM2435" i="8"/>
  <c r="BN2435" i="8"/>
  <c r="BK2435" i="8"/>
  <c r="BI2435" i="8"/>
  <c r="BH2435" i="8"/>
  <c r="BJ2435" i="8"/>
  <c r="BC2437" i="8"/>
  <c r="AV2437" i="8"/>
  <c r="AN2437" i="8"/>
  <c r="BB2437" i="8"/>
  <c r="AT2437" i="8"/>
  <c r="AL2437" i="8"/>
  <c r="BA2437" i="8"/>
  <c r="AS2437" i="8"/>
  <c r="AK2437" i="8"/>
  <c r="AZ2437" i="8"/>
  <c r="AR2437" i="8"/>
  <c r="AY2437" i="8"/>
  <c r="AQ2437" i="8"/>
  <c r="AW2437" i="8"/>
  <c r="AO2437" i="8"/>
  <c r="AX2437" i="8"/>
  <c r="AU2437" i="8"/>
  <c r="AP2437" i="8"/>
  <c r="AM2437" i="8"/>
  <c r="BL2443" i="8"/>
  <c r="BM2443" i="8"/>
  <c r="BN2443" i="8"/>
  <c r="BK2443" i="8"/>
  <c r="BI2443" i="8"/>
  <c r="BH2443" i="8"/>
  <c r="BJ2443" i="8"/>
  <c r="BC2445" i="8"/>
  <c r="AV2445" i="8"/>
  <c r="AN2445" i="8"/>
  <c r="BB2445" i="8"/>
  <c r="AT2445" i="8"/>
  <c r="AL2445" i="8"/>
  <c r="BA2445" i="8"/>
  <c r="AS2445" i="8"/>
  <c r="AK2445" i="8"/>
  <c r="AZ2445" i="8"/>
  <c r="AR2445" i="8"/>
  <c r="AY2445" i="8"/>
  <c r="AQ2445" i="8"/>
  <c r="AW2445" i="8"/>
  <c r="AO2445" i="8"/>
  <c r="AM2445" i="8"/>
  <c r="AX2445" i="8"/>
  <c r="AU2445" i="8"/>
  <c r="AP2445" i="8"/>
  <c r="BL2451" i="8"/>
  <c r="BM2451" i="8"/>
  <c r="BN2451" i="8"/>
  <c r="BK2451" i="8"/>
  <c r="BI2451" i="8"/>
  <c r="BH2451" i="8"/>
  <c r="BJ2451" i="8"/>
  <c r="BC2453" i="8"/>
  <c r="AV2453" i="8"/>
  <c r="AN2453" i="8"/>
  <c r="AU2453" i="8"/>
  <c r="AM2453" i="8"/>
  <c r="BB2453" i="8"/>
  <c r="AT2453" i="8"/>
  <c r="AL2453" i="8"/>
  <c r="BA2453" i="8"/>
  <c r="AS2453" i="8"/>
  <c r="AK2453" i="8"/>
  <c r="AZ2453" i="8"/>
  <c r="AR2453" i="8"/>
  <c r="AY2453" i="8"/>
  <c r="AQ2453" i="8"/>
  <c r="AW2453" i="8"/>
  <c r="AO2453" i="8"/>
  <c r="AX2453" i="8"/>
  <c r="AP2453" i="8"/>
  <c r="BL2459" i="8"/>
  <c r="BM2459" i="8"/>
  <c r="BN2459" i="8"/>
  <c r="BK2459" i="8"/>
  <c r="BI2459" i="8"/>
  <c r="BH2459" i="8"/>
  <c r="BJ2459" i="8"/>
  <c r="BC2461" i="8"/>
  <c r="AV2461" i="8"/>
  <c r="AN2461" i="8"/>
  <c r="AU2461" i="8"/>
  <c r="AM2461" i="8"/>
  <c r="BB2461" i="8"/>
  <c r="AT2461" i="8"/>
  <c r="AL2461" i="8"/>
  <c r="BA2461" i="8"/>
  <c r="AS2461" i="8"/>
  <c r="AK2461" i="8"/>
  <c r="AZ2461" i="8"/>
  <c r="AR2461" i="8"/>
  <c r="AY2461" i="8"/>
  <c r="AQ2461" i="8"/>
  <c r="AW2461" i="8"/>
  <c r="AO2461" i="8"/>
  <c r="AP2461" i="8"/>
  <c r="AX2461" i="8"/>
  <c r="BL2467" i="8"/>
  <c r="BM2467" i="8"/>
  <c r="BN2467" i="8"/>
  <c r="BK2467" i="8"/>
  <c r="BI2467" i="8"/>
  <c r="BJ2467" i="8"/>
  <c r="BH2467" i="8"/>
  <c r="BC2469" i="8"/>
  <c r="AV2469" i="8"/>
  <c r="AN2469" i="8"/>
  <c r="AU2469" i="8"/>
  <c r="AM2469" i="8"/>
  <c r="BB2469" i="8"/>
  <c r="AT2469" i="8"/>
  <c r="AL2469" i="8"/>
  <c r="BA2469" i="8"/>
  <c r="AS2469" i="8"/>
  <c r="AK2469" i="8"/>
  <c r="AZ2469" i="8"/>
  <c r="AR2469" i="8"/>
  <c r="AY2469" i="8"/>
  <c r="AQ2469" i="8"/>
  <c r="AW2469" i="8"/>
  <c r="AO2469" i="8"/>
  <c r="AX2469" i="8"/>
  <c r="AP2469" i="8"/>
  <c r="BL2475" i="8"/>
  <c r="BM2475" i="8"/>
  <c r="BN2475" i="8"/>
  <c r="BK2475" i="8"/>
  <c r="BI2475" i="8"/>
  <c r="BH2475" i="8"/>
  <c r="BJ2475" i="8"/>
  <c r="BC2477" i="8"/>
  <c r="AV2477" i="8"/>
  <c r="AN2477" i="8"/>
  <c r="AU2477" i="8"/>
  <c r="AM2477" i="8"/>
  <c r="BB2477" i="8"/>
  <c r="AT2477" i="8"/>
  <c r="AL2477" i="8"/>
  <c r="BA2477" i="8"/>
  <c r="AS2477" i="8"/>
  <c r="AK2477" i="8"/>
  <c r="AZ2477" i="8"/>
  <c r="AR2477" i="8"/>
  <c r="AY2477" i="8"/>
  <c r="AQ2477" i="8"/>
  <c r="AW2477" i="8"/>
  <c r="AO2477" i="8"/>
  <c r="AX2477" i="8"/>
  <c r="AP2477" i="8"/>
  <c r="BL2483" i="8"/>
  <c r="BM2483" i="8"/>
  <c r="BN2483" i="8"/>
  <c r="BK2483" i="8"/>
  <c r="BI2483" i="8"/>
  <c r="BJ2483" i="8"/>
  <c r="BH2483" i="8"/>
  <c r="BC2485" i="8"/>
  <c r="AV2485" i="8"/>
  <c r="AN2485" i="8"/>
  <c r="AU2485" i="8"/>
  <c r="AM2485" i="8"/>
  <c r="BB2485" i="8"/>
  <c r="AT2485" i="8"/>
  <c r="AL2485" i="8"/>
  <c r="BA2485" i="8"/>
  <c r="AS2485" i="8"/>
  <c r="AK2485" i="8"/>
  <c r="AZ2485" i="8"/>
  <c r="AR2485" i="8"/>
  <c r="AY2485" i="8"/>
  <c r="AQ2485" i="8"/>
  <c r="AW2485" i="8"/>
  <c r="AO2485" i="8"/>
  <c r="AX2485" i="8"/>
  <c r="AP2485" i="8"/>
  <c r="BL2491" i="8"/>
  <c r="BM2491" i="8"/>
  <c r="BN2491" i="8"/>
  <c r="BK2491" i="8"/>
  <c r="BI2491" i="8"/>
  <c r="BH2491" i="8"/>
  <c r="BJ2491" i="8"/>
  <c r="BC2493" i="8"/>
  <c r="AV2493" i="8"/>
  <c r="AN2493" i="8"/>
  <c r="AU2493" i="8"/>
  <c r="AM2493" i="8"/>
  <c r="BB2493" i="8"/>
  <c r="AT2493" i="8"/>
  <c r="AL2493" i="8"/>
  <c r="BA2493" i="8"/>
  <c r="AS2493" i="8"/>
  <c r="AK2493" i="8"/>
  <c r="AZ2493" i="8"/>
  <c r="AR2493" i="8"/>
  <c r="AY2493" i="8"/>
  <c r="AQ2493" i="8"/>
  <c r="AW2493" i="8"/>
  <c r="AO2493" i="8"/>
  <c r="AP2493" i="8"/>
  <c r="AX2493" i="8"/>
  <c r="BL2499" i="8"/>
  <c r="BM2499" i="8"/>
  <c r="BK2499" i="8"/>
  <c r="BN2499" i="8"/>
  <c r="BI2499" i="8"/>
  <c r="BJ2499" i="8"/>
  <c r="BH2499" i="8"/>
  <c r="BC2501" i="8"/>
  <c r="AV2501" i="8"/>
  <c r="AN2501" i="8"/>
  <c r="AU2501" i="8"/>
  <c r="AM2501" i="8"/>
  <c r="BB2501" i="8"/>
  <c r="AT2501" i="8"/>
  <c r="AL2501" i="8"/>
  <c r="BA2501" i="8"/>
  <c r="AS2501" i="8"/>
  <c r="AK2501" i="8"/>
  <c r="AZ2501" i="8"/>
  <c r="AR2501" i="8"/>
  <c r="AY2501" i="8"/>
  <c r="AQ2501" i="8"/>
  <c r="AW2501" i="8"/>
  <c r="AO2501" i="8"/>
  <c r="AX2501" i="8"/>
  <c r="AP2501" i="8"/>
  <c r="BL2507" i="8"/>
  <c r="BM2507" i="8"/>
  <c r="BK2507" i="8"/>
  <c r="BN2507" i="8"/>
  <c r="BJ2507" i="8"/>
  <c r="BH2507" i="8"/>
  <c r="BI2507" i="8"/>
  <c r="BC2509" i="8"/>
  <c r="AV2509" i="8"/>
  <c r="AN2509" i="8"/>
  <c r="AU2509" i="8"/>
  <c r="AM2509" i="8"/>
  <c r="BB2509" i="8"/>
  <c r="AT2509" i="8"/>
  <c r="AL2509" i="8"/>
  <c r="BA2509" i="8"/>
  <c r="AS2509" i="8"/>
  <c r="AK2509" i="8"/>
  <c r="AZ2509" i="8"/>
  <c r="AR2509" i="8"/>
  <c r="AY2509" i="8"/>
  <c r="AQ2509" i="8"/>
  <c r="AW2509" i="8"/>
  <c r="AO2509" i="8"/>
  <c r="AX2509" i="8"/>
  <c r="AP2509" i="8"/>
  <c r="BL2515" i="8"/>
  <c r="BM2515" i="8"/>
  <c r="BK2515" i="8"/>
  <c r="BN2515" i="8"/>
  <c r="BJ2515" i="8"/>
  <c r="BH2515" i="8"/>
  <c r="BI2515" i="8"/>
  <c r="AP2515" i="8"/>
  <c r="AX2515" i="8"/>
  <c r="AQ2515" i="8"/>
  <c r="AY2515" i="8"/>
  <c r="AR2515" i="8"/>
  <c r="AZ2515" i="8"/>
  <c r="AK2515" i="8"/>
  <c r="AS2515" i="8"/>
  <c r="BA2515" i="8"/>
  <c r="AL2515" i="8"/>
  <c r="AT2515" i="8"/>
  <c r="BB2515" i="8"/>
  <c r="AM2515" i="8"/>
  <c r="AU2515" i="8"/>
  <c r="AN2515" i="8"/>
  <c r="AV2515" i="8"/>
  <c r="AO2515" i="8"/>
  <c r="AW2515" i="8"/>
  <c r="BC2517" i="8"/>
  <c r="AK1933" i="8"/>
  <c r="AS1933" i="8"/>
  <c r="BA1933" i="8"/>
  <c r="AQ1934" i="8"/>
  <c r="AO1935" i="8"/>
  <c r="AW1935" i="8"/>
  <c r="AM1936" i="8"/>
  <c r="AU1936" i="8"/>
  <c r="AK1937" i="8"/>
  <c r="AS1937" i="8"/>
  <c r="BA1937" i="8"/>
  <c r="AQ1938" i="8"/>
  <c r="AY1938" i="8"/>
  <c r="AO1939" i="8"/>
  <c r="AW1939" i="8"/>
  <c r="AM1940" i="8"/>
  <c r="AK1941" i="8"/>
  <c r="AS1941" i="8"/>
  <c r="BA1941" i="8"/>
  <c r="AQ1942" i="8"/>
  <c r="AO1943" i="8"/>
  <c r="AW1943" i="8"/>
  <c r="AM1944" i="8"/>
  <c r="AU1944" i="8"/>
  <c r="AK1945" i="8"/>
  <c r="AS1945" i="8"/>
  <c r="BA1945" i="8"/>
  <c r="AQ1946" i="8"/>
  <c r="AY1946" i="8"/>
  <c r="AO1947" i="8"/>
  <c r="AW1947" i="8"/>
  <c r="AM1948" i="8"/>
  <c r="AU1948" i="8"/>
  <c r="AK1949" i="8"/>
  <c r="AS1949" i="8"/>
  <c r="BA1949" i="8"/>
  <c r="AQ1950" i="8"/>
  <c r="AO1951" i="8"/>
  <c r="AW1951" i="8"/>
  <c r="AM1952" i="8"/>
  <c r="AU1952" i="8"/>
  <c r="AK1953" i="8"/>
  <c r="AS1953" i="8"/>
  <c r="BA1953" i="8"/>
  <c r="AQ1954" i="8"/>
  <c r="AY1954" i="8"/>
  <c r="AO1955" i="8"/>
  <c r="AW1955" i="8"/>
  <c r="AM1956" i="8"/>
  <c r="AU1956" i="8"/>
  <c r="AK1957" i="8"/>
  <c r="AS1957" i="8"/>
  <c r="BA1957" i="8"/>
  <c r="AQ1958" i="8"/>
  <c r="AO1959" i="8"/>
  <c r="AW1959" i="8"/>
  <c r="AM1960" i="8"/>
  <c r="AU1960" i="8"/>
  <c r="AK1961" i="8"/>
  <c r="AS1961" i="8"/>
  <c r="BA1961" i="8"/>
  <c r="AQ1962" i="8"/>
  <c r="AY1962" i="8"/>
  <c r="AO1963" i="8"/>
  <c r="AW1963" i="8"/>
  <c r="AM1964" i="8"/>
  <c r="AU1964" i="8"/>
  <c r="AK1965" i="8"/>
  <c r="AS1965" i="8"/>
  <c r="BA1965" i="8"/>
  <c r="AQ1966" i="8"/>
  <c r="AO1967" i="8"/>
  <c r="AW1967" i="8"/>
  <c r="AM1968" i="8"/>
  <c r="AU1968" i="8"/>
  <c r="AK1969" i="8"/>
  <c r="AS1969" i="8"/>
  <c r="BA1969" i="8"/>
  <c r="AQ1970" i="8"/>
  <c r="AY1970" i="8"/>
  <c r="AO1971" i="8"/>
  <c r="AW1971" i="8"/>
  <c r="AM1972" i="8"/>
  <c r="AU1972" i="8"/>
  <c r="AK1973" i="8"/>
  <c r="AS1973" i="8"/>
  <c r="BA1973" i="8"/>
  <c r="AQ1974" i="8"/>
  <c r="AO1975" i="8"/>
  <c r="AW1975" i="8"/>
  <c r="AM1976" i="8"/>
  <c r="AU1976" i="8"/>
  <c r="AK1977" i="8"/>
  <c r="AS1977" i="8"/>
  <c r="BA1977" i="8"/>
  <c r="AQ1978" i="8"/>
  <c r="AY1978" i="8"/>
  <c r="AO1979" i="8"/>
  <c r="AW1979" i="8"/>
  <c r="AM1980" i="8"/>
  <c r="AU1980" i="8"/>
  <c r="AK1981" i="8"/>
  <c r="AS1981" i="8"/>
  <c r="BA1981" i="8"/>
  <c r="AQ1982" i="8"/>
  <c r="AO1983" i="8"/>
  <c r="AW1983" i="8"/>
  <c r="AM1984" i="8"/>
  <c r="AU1984" i="8"/>
  <c r="AK1985" i="8"/>
  <c r="AS1985" i="8"/>
  <c r="BA1985" i="8"/>
  <c r="AT1986" i="8"/>
  <c r="AP1988" i="8"/>
  <c r="AV1993" i="8"/>
  <c r="AR1995" i="8"/>
  <c r="AN1997" i="8"/>
  <c r="AX2000" i="8"/>
  <c r="AT2002" i="8"/>
  <c r="AL2010" i="8"/>
  <c r="AV2013" i="8"/>
  <c r="BC2033" i="8"/>
  <c r="BB2033" i="8"/>
  <c r="AT2033" i="8"/>
  <c r="AL2033" i="8"/>
  <c r="BA2033" i="8"/>
  <c r="AS2033" i="8"/>
  <c r="AK2033" i="8"/>
  <c r="AZ2033" i="8"/>
  <c r="AR2033" i="8"/>
  <c r="AY2033" i="8"/>
  <c r="AQ2033" i="8"/>
  <c r="AX2033" i="8"/>
  <c r="AP2033" i="8"/>
  <c r="AW2033" i="8"/>
  <c r="AO2033" i="8"/>
  <c r="AV2033" i="8"/>
  <c r="AN2033" i="8"/>
  <c r="AU2033" i="8"/>
  <c r="AM2033" i="8"/>
  <c r="BC2177" i="8"/>
  <c r="AZ2177" i="8"/>
  <c r="AR2177" i="8"/>
  <c r="AY2177" i="8"/>
  <c r="AQ2177" i="8"/>
  <c r="AX2177" i="8"/>
  <c r="AP2177" i="8"/>
  <c r="AW2177" i="8"/>
  <c r="AO2177" i="8"/>
  <c r="AV2177" i="8"/>
  <c r="AN2177" i="8"/>
  <c r="AU2177" i="8"/>
  <c r="AM2177" i="8"/>
  <c r="BB2177" i="8"/>
  <c r="AT2177" i="8"/>
  <c r="AL2177" i="8"/>
  <c r="AS2177" i="8"/>
  <c r="AK2177" i="8"/>
  <c r="BA2177" i="8"/>
  <c r="BC2209" i="8"/>
  <c r="AZ2209" i="8"/>
  <c r="AR2209" i="8"/>
  <c r="AY2209" i="8"/>
  <c r="AQ2209" i="8"/>
  <c r="AX2209" i="8"/>
  <c r="AP2209" i="8"/>
  <c r="AW2209" i="8"/>
  <c r="AO2209" i="8"/>
  <c r="AV2209" i="8"/>
  <c r="AN2209" i="8"/>
  <c r="AU2209" i="8"/>
  <c r="AM2209" i="8"/>
  <c r="BB2209" i="8"/>
  <c r="AT2209" i="8"/>
  <c r="AL2209" i="8"/>
  <c r="AS2209" i="8"/>
  <c r="AK2209" i="8"/>
  <c r="BA2209" i="8"/>
  <c r="BC2289" i="8"/>
  <c r="AX2289" i="8"/>
  <c r="AP2289" i="8"/>
  <c r="AW2289" i="8"/>
  <c r="AO2289" i="8"/>
  <c r="AV2289" i="8"/>
  <c r="AN2289" i="8"/>
  <c r="AU2289" i="8"/>
  <c r="AM2289" i="8"/>
  <c r="BB2289" i="8"/>
  <c r="AT2289" i="8"/>
  <c r="AL2289" i="8"/>
  <c r="BA2289" i="8"/>
  <c r="AS2289" i="8"/>
  <c r="AK2289" i="8"/>
  <c r="AZ2289" i="8"/>
  <c r="AR2289" i="8"/>
  <c r="AY2289" i="8"/>
  <c r="AQ2289" i="8"/>
  <c r="BC2401" i="8"/>
  <c r="AV2401" i="8"/>
  <c r="AN2401" i="8"/>
  <c r="BB2401" i="8"/>
  <c r="AT2401" i="8"/>
  <c r="AL2401" i="8"/>
  <c r="BA2401" i="8"/>
  <c r="AS2401" i="8"/>
  <c r="AK2401" i="8"/>
  <c r="AZ2401" i="8"/>
  <c r="AR2401" i="8"/>
  <c r="AY2401" i="8"/>
  <c r="AQ2401" i="8"/>
  <c r="AW2401" i="8"/>
  <c r="AO2401" i="8"/>
  <c r="AX2401" i="8"/>
  <c r="AU2401" i="8"/>
  <c r="AP2401" i="8"/>
  <c r="AM2401" i="8"/>
  <c r="BL2415" i="8"/>
  <c r="BM2415" i="8"/>
  <c r="BN2415" i="8"/>
  <c r="BK2415" i="8"/>
  <c r="BH2415" i="8"/>
  <c r="BI2415" i="8"/>
  <c r="BJ2415" i="8"/>
  <c r="BC2433" i="8"/>
  <c r="AV2433" i="8"/>
  <c r="AN2433" i="8"/>
  <c r="BB2433" i="8"/>
  <c r="AT2433" i="8"/>
  <c r="AL2433" i="8"/>
  <c r="BA2433" i="8"/>
  <c r="AS2433" i="8"/>
  <c r="AK2433" i="8"/>
  <c r="AZ2433" i="8"/>
  <c r="AR2433" i="8"/>
  <c r="AY2433" i="8"/>
  <c r="AQ2433" i="8"/>
  <c r="AW2433" i="8"/>
  <c r="AO2433" i="8"/>
  <c r="AX2433" i="8"/>
  <c r="AU2433" i="8"/>
  <c r="AP2433" i="8"/>
  <c r="AM2433" i="8"/>
  <c r="BL2455" i="8"/>
  <c r="BM2455" i="8"/>
  <c r="BN2455" i="8"/>
  <c r="BK2455" i="8"/>
  <c r="BH2455" i="8"/>
  <c r="BI2455" i="8"/>
  <c r="BJ2455" i="8"/>
  <c r="BL2463" i="8"/>
  <c r="BM2463" i="8"/>
  <c r="BN2463" i="8"/>
  <c r="BK2463" i="8"/>
  <c r="BH2463" i="8"/>
  <c r="BI2463" i="8"/>
  <c r="BJ2463" i="8"/>
  <c r="BC2489" i="8"/>
  <c r="AV2489" i="8"/>
  <c r="AN2489" i="8"/>
  <c r="AU2489" i="8"/>
  <c r="AM2489" i="8"/>
  <c r="BB2489" i="8"/>
  <c r="AT2489" i="8"/>
  <c r="AL2489" i="8"/>
  <c r="BA2489" i="8"/>
  <c r="AS2489" i="8"/>
  <c r="AK2489" i="8"/>
  <c r="AZ2489" i="8"/>
  <c r="AR2489" i="8"/>
  <c r="AY2489" i="8"/>
  <c r="AQ2489" i="8"/>
  <c r="AW2489" i="8"/>
  <c r="AO2489" i="8"/>
  <c r="AX2489" i="8"/>
  <c r="AP2489" i="8"/>
  <c r="BC1940" i="8"/>
  <c r="BC2004" i="8"/>
  <c r="AV2004" i="8"/>
  <c r="AN2004" i="8"/>
  <c r="AU2004" i="8"/>
  <c r="AM2004" i="8"/>
  <c r="BB2004" i="8"/>
  <c r="AT2004" i="8"/>
  <c r="AL2004" i="8"/>
  <c r="AZ2004" i="8"/>
  <c r="AR2004" i="8"/>
  <c r="AY2004" i="8"/>
  <c r="AQ2004" i="8"/>
  <c r="AW2004" i="8"/>
  <c r="AO2004" i="8"/>
  <c r="BC2060" i="8"/>
  <c r="AV2060" i="8"/>
  <c r="AN2060" i="8"/>
  <c r="AU2060" i="8"/>
  <c r="AM2060" i="8"/>
  <c r="BB2060" i="8"/>
  <c r="AT2060" i="8"/>
  <c r="AL2060" i="8"/>
  <c r="BA2060" i="8"/>
  <c r="AS2060" i="8"/>
  <c r="AK2060" i="8"/>
  <c r="AZ2060" i="8"/>
  <c r="AR2060" i="8"/>
  <c r="AY2060" i="8"/>
  <c r="AQ2060" i="8"/>
  <c r="AX2060" i="8"/>
  <c r="AP2060" i="8"/>
  <c r="AW2060" i="8"/>
  <c r="AO2060" i="8"/>
  <c r="BC2076" i="8"/>
  <c r="AV2076" i="8"/>
  <c r="AN2076" i="8"/>
  <c r="AU2076" i="8"/>
  <c r="AM2076" i="8"/>
  <c r="BB2076" i="8"/>
  <c r="AT2076" i="8"/>
  <c r="AL2076" i="8"/>
  <c r="BA2076" i="8"/>
  <c r="AS2076" i="8"/>
  <c r="AK2076" i="8"/>
  <c r="AZ2076" i="8"/>
  <c r="AR2076" i="8"/>
  <c r="AY2076" i="8"/>
  <c r="AQ2076" i="8"/>
  <c r="AX2076" i="8"/>
  <c r="AP2076" i="8"/>
  <c r="AW2076" i="8"/>
  <c r="AO2076" i="8"/>
  <c r="BC2092" i="8"/>
  <c r="AV2092" i="8"/>
  <c r="AN2092" i="8"/>
  <c r="AU2092" i="8"/>
  <c r="AM2092" i="8"/>
  <c r="BB2092" i="8"/>
  <c r="AT2092" i="8"/>
  <c r="AL2092" i="8"/>
  <c r="BA2092" i="8"/>
  <c r="AS2092" i="8"/>
  <c r="AK2092" i="8"/>
  <c r="AZ2092" i="8"/>
  <c r="AR2092" i="8"/>
  <c r="AY2092" i="8"/>
  <c r="AQ2092" i="8"/>
  <c r="AX2092" i="8"/>
  <c r="AP2092" i="8"/>
  <c r="AW2092" i="8"/>
  <c r="AO2092" i="8"/>
  <c r="BC2108" i="8"/>
  <c r="AV2108" i="8"/>
  <c r="AN2108" i="8"/>
  <c r="AU2108" i="8"/>
  <c r="AM2108" i="8"/>
  <c r="BB2108" i="8"/>
  <c r="AT2108" i="8"/>
  <c r="AL2108" i="8"/>
  <c r="BA2108" i="8"/>
  <c r="AS2108" i="8"/>
  <c r="AK2108" i="8"/>
  <c r="AZ2108" i="8"/>
  <c r="AR2108" i="8"/>
  <c r="AY2108" i="8"/>
  <c r="AQ2108" i="8"/>
  <c r="AX2108" i="8"/>
  <c r="AP2108" i="8"/>
  <c r="AW2108" i="8"/>
  <c r="AO2108" i="8"/>
  <c r="BC2116" i="8"/>
  <c r="AV2116" i="8"/>
  <c r="AN2116" i="8"/>
  <c r="AU2116" i="8"/>
  <c r="AM2116" i="8"/>
  <c r="BB2116" i="8"/>
  <c r="AT2116" i="8"/>
  <c r="AL2116" i="8"/>
  <c r="BA2116" i="8"/>
  <c r="AS2116" i="8"/>
  <c r="AK2116" i="8"/>
  <c r="AZ2116" i="8"/>
  <c r="AR2116" i="8"/>
  <c r="AY2116" i="8"/>
  <c r="AQ2116" i="8"/>
  <c r="AX2116" i="8"/>
  <c r="AP2116" i="8"/>
  <c r="AW2116" i="8"/>
  <c r="AO2116" i="8"/>
  <c r="BC2204" i="8"/>
  <c r="BB2204" i="8"/>
  <c r="AT2204" i="8"/>
  <c r="AL2204" i="8"/>
  <c r="BA2204" i="8"/>
  <c r="AS2204" i="8"/>
  <c r="AK2204" i="8"/>
  <c r="AZ2204" i="8"/>
  <c r="AR2204" i="8"/>
  <c r="AY2204" i="8"/>
  <c r="AQ2204" i="8"/>
  <c r="AX2204" i="8"/>
  <c r="AP2204" i="8"/>
  <c r="AW2204" i="8"/>
  <c r="AO2204" i="8"/>
  <c r="AV2204" i="8"/>
  <c r="AN2204" i="8"/>
  <c r="AU2204" i="8"/>
  <c r="AM2204" i="8"/>
  <c r="BC2252" i="8"/>
  <c r="BB2252" i="8"/>
  <c r="AT2252" i="8"/>
  <c r="AL2252" i="8"/>
  <c r="BA2252" i="8"/>
  <c r="AS2252" i="8"/>
  <c r="AK2252" i="8"/>
  <c r="AZ2252" i="8"/>
  <c r="AR2252" i="8"/>
  <c r="AY2252" i="8"/>
  <c r="AQ2252" i="8"/>
  <c r="AX2252" i="8"/>
  <c r="AP2252" i="8"/>
  <c r="AW2252" i="8"/>
  <c r="AO2252" i="8"/>
  <c r="AV2252" i="8"/>
  <c r="AN2252" i="8"/>
  <c r="AM2252" i="8"/>
  <c r="AU2252" i="8"/>
  <c r="BC2260" i="8"/>
  <c r="AU2260" i="8"/>
  <c r="AM2260" i="8"/>
  <c r="BB2260" i="8"/>
  <c r="AT2260" i="8"/>
  <c r="AL2260" i="8"/>
  <c r="BA2260" i="8"/>
  <c r="AS2260" i="8"/>
  <c r="AK2260" i="8"/>
  <c r="AZ2260" i="8"/>
  <c r="AR2260" i="8"/>
  <c r="AY2260" i="8"/>
  <c r="AQ2260" i="8"/>
  <c r="AX2260" i="8"/>
  <c r="AP2260" i="8"/>
  <c r="AW2260" i="8"/>
  <c r="AO2260" i="8"/>
  <c r="AV2260" i="8"/>
  <c r="AN2260" i="8"/>
  <c r="BC2356" i="8"/>
  <c r="BA2356" i="8"/>
  <c r="AS2356" i="8"/>
  <c r="AK2356" i="8"/>
  <c r="AZ2356" i="8"/>
  <c r="AR2356" i="8"/>
  <c r="AY2356" i="8"/>
  <c r="AQ2356" i="8"/>
  <c r="AX2356" i="8"/>
  <c r="AP2356" i="8"/>
  <c r="AW2356" i="8"/>
  <c r="AO2356" i="8"/>
  <c r="AV2356" i="8"/>
  <c r="AN2356" i="8"/>
  <c r="AU2356" i="8"/>
  <c r="AM2356" i="8"/>
  <c r="BB2356" i="8"/>
  <c r="AT2356" i="8"/>
  <c r="AL2356" i="8"/>
  <c r="BC2364" i="8"/>
  <c r="BA2364" i="8"/>
  <c r="AS2364" i="8"/>
  <c r="AK2364" i="8"/>
  <c r="AZ2364" i="8"/>
  <c r="AR2364" i="8"/>
  <c r="AY2364" i="8"/>
  <c r="AQ2364" i="8"/>
  <c r="AX2364" i="8"/>
  <c r="AP2364" i="8"/>
  <c r="AW2364" i="8"/>
  <c r="AO2364" i="8"/>
  <c r="AV2364" i="8"/>
  <c r="AN2364" i="8"/>
  <c r="AU2364" i="8"/>
  <c r="AM2364" i="8"/>
  <c r="BB2364" i="8"/>
  <c r="AT2364" i="8"/>
  <c r="AL2364" i="8"/>
  <c r="BC1934" i="8"/>
  <c r="BC1942" i="8"/>
  <c r="BC1950" i="8"/>
  <c r="BC1958" i="8"/>
  <c r="BC1966" i="8"/>
  <c r="BC1974" i="8"/>
  <c r="BC1982" i="8"/>
  <c r="BC1990" i="8"/>
  <c r="AZ1990" i="8"/>
  <c r="AR1990" i="8"/>
  <c r="AY1990" i="8"/>
  <c r="AQ1990" i="8"/>
  <c r="AX1990" i="8"/>
  <c r="AP1990" i="8"/>
  <c r="AV1990" i="8"/>
  <c r="AN1990" i="8"/>
  <c r="AU1990" i="8"/>
  <c r="AM1990" i="8"/>
  <c r="BA1990" i="8"/>
  <c r="AS1990" i="8"/>
  <c r="AK1990" i="8"/>
  <c r="BC1998" i="8"/>
  <c r="AZ1998" i="8"/>
  <c r="AR1998" i="8"/>
  <c r="AY1998" i="8"/>
  <c r="AQ1998" i="8"/>
  <c r="AX1998" i="8"/>
  <c r="AP1998" i="8"/>
  <c r="AV1998" i="8"/>
  <c r="AN1998" i="8"/>
  <c r="AU1998" i="8"/>
  <c r="AM1998" i="8"/>
  <c r="BA1998" i="8"/>
  <c r="AS1998" i="8"/>
  <c r="AK1998" i="8"/>
  <c r="BC2006" i="8"/>
  <c r="AZ2006" i="8"/>
  <c r="AR2006" i="8"/>
  <c r="AY2006" i="8"/>
  <c r="AQ2006" i="8"/>
  <c r="AX2006" i="8"/>
  <c r="AP2006" i="8"/>
  <c r="AV2006" i="8"/>
  <c r="AN2006" i="8"/>
  <c r="AU2006" i="8"/>
  <c r="AM2006" i="8"/>
  <c r="BA2006" i="8"/>
  <c r="AS2006" i="8"/>
  <c r="AK2006" i="8"/>
  <c r="BC2014" i="8"/>
  <c r="AZ2014" i="8"/>
  <c r="AR2014" i="8"/>
  <c r="AY2014" i="8"/>
  <c r="AQ2014" i="8"/>
  <c r="AX2014" i="8"/>
  <c r="AP2014" i="8"/>
  <c r="AW2014" i="8"/>
  <c r="AO2014" i="8"/>
  <c r="AV2014" i="8"/>
  <c r="AN2014" i="8"/>
  <c r="AU2014" i="8"/>
  <c r="AM2014" i="8"/>
  <c r="BA2014" i="8"/>
  <c r="AS2014" i="8"/>
  <c r="AK2014" i="8"/>
  <c r="BC2022" i="8"/>
  <c r="AZ2022" i="8"/>
  <c r="AR2022" i="8"/>
  <c r="AY2022" i="8"/>
  <c r="AQ2022" i="8"/>
  <c r="AX2022" i="8"/>
  <c r="AP2022" i="8"/>
  <c r="AW2022" i="8"/>
  <c r="AO2022" i="8"/>
  <c r="AV2022" i="8"/>
  <c r="AN2022" i="8"/>
  <c r="AU2022" i="8"/>
  <c r="AM2022" i="8"/>
  <c r="BB2022" i="8"/>
  <c r="AT2022" i="8"/>
  <c r="AL2022" i="8"/>
  <c r="BA2022" i="8"/>
  <c r="AS2022" i="8"/>
  <c r="AK2022" i="8"/>
  <c r="BC2030" i="8"/>
  <c r="AZ2030" i="8"/>
  <c r="AR2030" i="8"/>
  <c r="AY2030" i="8"/>
  <c r="AQ2030" i="8"/>
  <c r="AX2030" i="8"/>
  <c r="AP2030" i="8"/>
  <c r="AW2030" i="8"/>
  <c r="AO2030" i="8"/>
  <c r="AV2030" i="8"/>
  <c r="AN2030" i="8"/>
  <c r="AU2030" i="8"/>
  <c r="AM2030" i="8"/>
  <c r="BB2030" i="8"/>
  <c r="AT2030" i="8"/>
  <c r="AL2030" i="8"/>
  <c r="BA2030" i="8"/>
  <c r="AS2030" i="8"/>
  <c r="AK2030" i="8"/>
  <c r="BC2038" i="8"/>
  <c r="AZ2038" i="8"/>
  <c r="AR2038" i="8"/>
  <c r="AY2038" i="8"/>
  <c r="AQ2038" i="8"/>
  <c r="AX2038" i="8"/>
  <c r="AP2038" i="8"/>
  <c r="AW2038" i="8"/>
  <c r="AO2038" i="8"/>
  <c r="AV2038" i="8"/>
  <c r="AN2038" i="8"/>
  <c r="AU2038" i="8"/>
  <c r="AM2038" i="8"/>
  <c r="BB2038" i="8"/>
  <c r="AT2038" i="8"/>
  <c r="AL2038" i="8"/>
  <c r="BA2038" i="8"/>
  <c r="AS2038" i="8"/>
  <c r="AK2038" i="8"/>
  <c r="BC2046" i="8"/>
  <c r="AZ2046" i="8"/>
  <c r="AR2046" i="8"/>
  <c r="AY2046" i="8"/>
  <c r="AQ2046" i="8"/>
  <c r="AX2046" i="8"/>
  <c r="AP2046" i="8"/>
  <c r="AW2046" i="8"/>
  <c r="AO2046" i="8"/>
  <c r="AV2046" i="8"/>
  <c r="AN2046" i="8"/>
  <c r="AU2046" i="8"/>
  <c r="AM2046" i="8"/>
  <c r="BB2046" i="8"/>
  <c r="AT2046" i="8"/>
  <c r="AL2046" i="8"/>
  <c r="BA2046" i="8"/>
  <c r="AS2046" i="8"/>
  <c r="AK2046" i="8"/>
  <c r="BC2054" i="8"/>
  <c r="AZ2054" i="8"/>
  <c r="AR2054" i="8"/>
  <c r="AY2054" i="8"/>
  <c r="AQ2054" i="8"/>
  <c r="AX2054" i="8"/>
  <c r="AP2054" i="8"/>
  <c r="AW2054" i="8"/>
  <c r="AO2054" i="8"/>
  <c r="AV2054" i="8"/>
  <c r="AN2054" i="8"/>
  <c r="AU2054" i="8"/>
  <c r="AM2054" i="8"/>
  <c r="BB2054" i="8"/>
  <c r="AT2054" i="8"/>
  <c r="AL2054" i="8"/>
  <c r="BA2054" i="8"/>
  <c r="AS2054" i="8"/>
  <c r="AK2054" i="8"/>
  <c r="BC2062" i="8"/>
  <c r="AZ2062" i="8"/>
  <c r="AR2062" i="8"/>
  <c r="AY2062" i="8"/>
  <c r="AQ2062" i="8"/>
  <c r="AX2062" i="8"/>
  <c r="AP2062" i="8"/>
  <c r="AW2062" i="8"/>
  <c r="AO2062" i="8"/>
  <c r="AV2062" i="8"/>
  <c r="AN2062" i="8"/>
  <c r="AU2062" i="8"/>
  <c r="AM2062" i="8"/>
  <c r="BB2062" i="8"/>
  <c r="AT2062" i="8"/>
  <c r="AL2062" i="8"/>
  <c r="BA2062" i="8"/>
  <c r="AS2062" i="8"/>
  <c r="AK2062" i="8"/>
  <c r="BC2070" i="8"/>
  <c r="AZ2070" i="8"/>
  <c r="AR2070" i="8"/>
  <c r="AY2070" i="8"/>
  <c r="AQ2070" i="8"/>
  <c r="AX2070" i="8"/>
  <c r="AP2070" i="8"/>
  <c r="AW2070" i="8"/>
  <c r="AO2070" i="8"/>
  <c r="AV2070" i="8"/>
  <c r="AN2070" i="8"/>
  <c r="AU2070" i="8"/>
  <c r="AM2070" i="8"/>
  <c r="BB2070" i="8"/>
  <c r="AT2070" i="8"/>
  <c r="AL2070" i="8"/>
  <c r="BA2070" i="8"/>
  <c r="AS2070" i="8"/>
  <c r="AK2070" i="8"/>
  <c r="BC2078" i="8"/>
  <c r="AZ2078" i="8"/>
  <c r="AR2078" i="8"/>
  <c r="AY2078" i="8"/>
  <c r="AQ2078" i="8"/>
  <c r="AX2078" i="8"/>
  <c r="AP2078" i="8"/>
  <c r="AW2078" i="8"/>
  <c r="AO2078" i="8"/>
  <c r="AV2078" i="8"/>
  <c r="AN2078" i="8"/>
  <c r="AU2078" i="8"/>
  <c r="AM2078" i="8"/>
  <c r="BB2078" i="8"/>
  <c r="AT2078" i="8"/>
  <c r="AL2078" i="8"/>
  <c r="BA2078" i="8"/>
  <c r="AS2078" i="8"/>
  <c r="AK2078" i="8"/>
  <c r="BC2086" i="8"/>
  <c r="AZ2086" i="8"/>
  <c r="AR2086" i="8"/>
  <c r="AY2086" i="8"/>
  <c r="AQ2086" i="8"/>
  <c r="AX2086" i="8"/>
  <c r="AP2086" i="8"/>
  <c r="AW2086" i="8"/>
  <c r="AO2086" i="8"/>
  <c r="AV2086" i="8"/>
  <c r="AN2086" i="8"/>
  <c r="AU2086" i="8"/>
  <c r="AM2086" i="8"/>
  <c r="BB2086" i="8"/>
  <c r="AT2086" i="8"/>
  <c r="AL2086" i="8"/>
  <c r="BA2086" i="8"/>
  <c r="AS2086" i="8"/>
  <c r="AK2086" i="8"/>
  <c r="BC2094" i="8"/>
  <c r="AZ2094" i="8"/>
  <c r="AR2094" i="8"/>
  <c r="AY2094" i="8"/>
  <c r="AQ2094" i="8"/>
  <c r="AX2094" i="8"/>
  <c r="AP2094" i="8"/>
  <c r="AW2094" i="8"/>
  <c r="AO2094" i="8"/>
  <c r="AV2094" i="8"/>
  <c r="AN2094" i="8"/>
  <c r="AU2094" i="8"/>
  <c r="AM2094" i="8"/>
  <c r="BB2094" i="8"/>
  <c r="AT2094" i="8"/>
  <c r="AL2094" i="8"/>
  <c r="BA2094" i="8"/>
  <c r="AS2094" i="8"/>
  <c r="AK2094" i="8"/>
  <c r="BC2102" i="8"/>
  <c r="AZ2102" i="8"/>
  <c r="AR2102" i="8"/>
  <c r="AY2102" i="8"/>
  <c r="AQ2102" i="8"/>
  <c r="AX2102" i="8"/>
  <c r="AP2102" i="8"/>
  <c r="AW2102" i="8"/>
  <c r="AO2102" i="8"/>
  <c r="AV2102" i="8"/>
  <c r="AN2102" i="8"/>
  <c r="AU2102" i="8"/>
  <c r="AM2102" i="8"/>
  <c r="BB2102" i="8"/>
  <c r="AT2102" i="8"/>
  <c r="AL2102" i="8"/>
  <c r="BA2102" i="8"/>
  <c r="AS2102" i="8"/>
  <c r="AK2102" i="8"/>
  <c r="BC2110" i="8"/>
  <c r="AZ2110" i="8"/>
  <c r="AR2110" i="8"/>
  <c r="AY2110" i="8"/>
  <c r="AQ2110" i="8"/>
  <c r="AX2110" i="8"/>
  <c r="AP2110" i="8"/>
  <c r="AW2110" i="8"/>
  <c r="AO2110" i="8"/>
  <c r="AV2110" i="8"/>
  <c r="AN2110" i="8"/>
  <c r="AU2110" i="8"/>
  <c r="AM2110" i="8"/>
  <c r="BB2110" i="8"/>
  <c r="AT2110" i="8"/>
  <c r="AL2110" i="8"/>
  <c r="BA2110" i="8"/>
  <c r="AS2110" i="8"/>
  <c r="AK2110" i="8"/>
  <c r="BC2118" i="8"/>
  <c r="AZ2118" i="8"/>
  <c r="AR2118" i="8"/>
  <c r="AY2118" i="8"/>
  <c r="AQ2118" i="8"/>
  <c r="AX2118" i="8"/>
  <c r="AP2118" i="8"/>
  <c r="AW2118" i="8"/>
  <c r="AO2118" i="8"/>
  <c r="AV2118" i="8"/>
  <c r="AN2118" i="8"/>
  <c r="AU2118" i="8"/>
  <c r="AM2118" i="8"/>
  <c r="BB2118" i="8"/>
  <c r="AT2118" i="8"/>
  <c r="AL2118" i="8"/>
  <c r="BA2118" i="8"/>
  <c r="AS2118" i="8"/>
  <c r="AK2118" i="8"/>
  <c r="BC2126" i="8"/>
  <c r="AW2126" i="8"/>
  <c r="AO2126" i="8"/>
  <c r="AV2126" i="8"/>
  <c r="AN2126" i="8"/>
  <c r="AU2126" i="8"/>
  <c r="AM2126" i="8"/>
  <c r="BB2126" i="8"/>
  <c r="AT2126" i="8"/>
  <c r="AL2126" i="8"/>
  <c r="BA2126" i="8"/>
  <c r="AS2126" i="8"/>
  <c r="AK2126" i="8"/>
  <c r="AZ2126" i="8"/>
  <c r="AR2126" i="8"/>
  <c r="AY2126" i="8"/>
  <c r="AQ2126" i="8"/>
  <c r="AX2126" i="8"/>
  <c r="AP2126" i="8"/>
  <c r="BC2134" i="8"/>
  <c r="AW2134" i="8"/>
  <c r="AO2134" i="8"/>
  <c r="AV2134" i="8"/>
  <c r="AN2134" i="8"/>
  <c r="AU2134" i="8"/>
  <c r="AM2134" i="8"/>
  <c r="BB2134" i="8"/>
  <c r="AT2134" i="8"/>
  <c r="AL2134" i="8"/>
  <c r="BA2134" i="8"/>
  <c r="AS2134" i="8"/>
  <c r="AK2134" i="8"/>
  <c r="AZ2134" i="8"/>
  <c r="AR2134" i="8"/>
  <c r="AY2134" i="8"/>
  <c r="AQ2134" i="8"/>
  <c r="AX2134" i="8"/>
  <c r="AP2134" i="8"/>
  <c r="BC2142" i="8"/>
  <c r="AW2142" i="8"/>
  <c r="AO2142" i="8"/>
  <c r="AV2142" i="8"/>
  <c r="AN2142" i="8"/>
  <c r="AU2142" i="8"/>
  <c r="AM2142" i="8"/>
  <c r="BB2142" i="8"/>
  <c r="AT2142" i="8"/>
  <c r="AL2142" i="8"/>
  <c r="BA2142" i="8"/>
  <c r="AS2142" i="8"/>
  <c r="AK2142" i="8"/>
  <c r="AZ2142" i="8"/>
  <c r="AR2142" i="8"/>
  <c r="AY2142" i="8"/>
  <c r="AQ2142" i="8"/>
  <c r="AX2142" i="8"/>
  <c r="AP2142" i="8"/>
  <c r="AK2150" i="8"/>
  <c r="BC2150" i="8"/>
  <c r="AX2150" i="8"/>
  <c r="AP2150" i="8"/>
  <c r="AW2150" i="8"/>
  <c r="AO2150" i="8"/>
  <c r="AV2150" i="8"/>
  <c r="AN2150" i="8"/>
  <c r="AU2150" i="8"/>
  <c r="AM2150" i="8"/>
  <c r="BB2150" i="8"/>
  <c r="AT2150" i="8"/>
  <c r="AL2150" i="8"/>
  <c r="BA2150" i="8"/>
  <c r="AS2150" i="8"/>
  <c r="AZ2150" i="8"/>
  <c r="AR2150" i="8"/>
  <c r="AY2150" i="8"/>
  <c r="AQ2150" i="8"/>
  <c r="BC2158" i="8"/>
  <c r="AX2158" i="8"/>
  <c r="AP2158" i="8"/>
  <c r="AW2158" i="8"/>
  <c r="AO2158" i="8"/>
  <c r="AV2158" i="8"/>
  <c r="AN2158" i="8"/>
  <c r="AU2158" i="8"/>
  <c r="AM2158" i="8"/>
  <c r="BB2158" i="8"/>
  <c r="AT2158" i="8"/>
  <c r="AL2158" i="8"/>
  <c r="BA2158" i="8"/>
  <c r="AS2158" i="8"/>
  <c r="AK2158" i="8"/>
  <c r="AZ2158" i="8"/>
  <c r="AR2158" i="8"/>
  <c r="AY2158" i="8"/>
  <c r="AQ2158" i="8"/>
  <c r="BC2166" i="8"/>
  <c r="AX2166" i="8"/>
  <c r="AP2166" i="8"/>
  <c r="AW2166" i="8"/>
  <c r="AO2166" i="8"/>
  <c r="AV2166" i="8"/>
  <c r="AN2166" i="8"/>
  <c r="AU2166" i="8"/>
  <c r="AM2166" i="8"/>
  <c r="BB2166" i="8"/>
  <c r="AT2166" i="8"/>
  <c r="AL2166" i="8"/>
  <c r="BA2166" i="8"/>
  <c r="AS2166" i="8"/>
  <c r="AK2166" i="8"/>
  <c r="AZ2166" i="8"/>
  <c r="AR2166" i="8"/>
  <c r="AY2166" i="8"/>
  <c r="AQ2166" i="8"/>
  <c r="BC2174" i="8"/>
  <c r="AX2174" i="8"/>
  <c r="AP2174" i="8"/>
  <c r="AW2174" i="8"/>
  <c r="AO2174" i="8"/>
  <c r="AV2174" i="8"/>
  <c r="AN2174" i="8"/>
  <c r="AU2174" i="8"/>
  <c r="AM2174" i="8"/>
  <c r="BB2174" i="8"/>
  <c r="AT2174" i="8"/>
  <c r="AL2174" i="8"/>
  <c r="BA2174" i="8"/>
  <c r="AS2174" i="8"/>
  <c r="AK2174" i="8"/>
  <c r="AZ2174" i="8"/>
  <c r="AR2174" i="8"/>
  <c r="AY2174" i="8"/>
  <c r="AQ2174" i="8"/>
  <c r="BC2182" i="8"/>
  <c r="AX2182" i="8"/>
  <c r="AP2182" i="8"/>
  <c r="AW2182" i="8"/>
  <c r="AO2182" i="8"/>
  <c r="AV2182" i="8"/>
  <c r="AN2182" i="8"/>
  <c r="AU2182" i="8"/>
  <c r="AM2182" i="8"/>
  <c r="BB2182" i="8"/>
  <c r="AT2182" i="8"/>
  <c r="AL2182" i="8"/>
  <c r="BA2182" i="8"/>
  <c r="AS2182" i="8"/>
  <c r="AK2182" i="8"/>
  <c r="AZ2182" i="8"/>
  <c r="AR2182" i="8"/>
  <c r="AY2182" i="8"/>
  <c r="AQ2182" i="8"/>
  <c r="BC2190" i="8"/>
  <c r="AX2190" i="8"/>
  <c r="AP2190" i="8"/>
  <c r="AW2190" i="8"/>
  <c r="AO2190" i="8"/>
  <c r="AV2190" i="8"/>
  <c r="AN2190" i="8"/>
  <c r="AU2190" i="8"/>
  <c r="AM2190" i="8"/>
  <c r="BB2190" i="8"/>
  <c r="AT2190" i="8"/>
  <c r="AL2190" i="8"/>
  <c r="BA2190" i="8"/>
  <c r="AS2190" i="8"/>
  <c r="AK2190" i="8"/>
  <c r="AZ2190" i="8"/>
  <c r="AR2190" i="8"/>
  <c r="AY2190" i="8"/>
  <c r="AQ2190" i="8"/>
  <c r="BC2198" i="8"/>
  <c r="AX2198" i="8"/>
  <c r="AP2198" i="8"/>
  <c r="AW2198" i="8"/>
  <c r="AO2198" i="8"/>
  <c r="AV2198" i="8"/>
  <c r="AN2198" i="8"/>
  <c r="AU2198" i="8"/>
  <c r="AM2198" i="8"/>
  <c r="BB2198" i="8"/>
  <c r="AT2198" i="8"/>
  <c r="AL2198" i="8"/>
  <c r="BA2198" i="8"/>
  <c r="AS2198" i="8"/>
  <c r="AK2198" i="8"/>
  <c r="AZ2198" i="8"/>
  <c r="AR2198" i="8"/>
  <c r="AY2198" i="8"/>
  <c r="AQ2198" i="8"/>
  <c r="BC2206" i="8"/>
  <c r="AX2206" i="8"/>
  <c r="AP2206" i="8"/>
  <c r="AW2206" i="8"/>
  <c r="AO2206" i="8"/>
  <c r="AV2206" i="8"/>
  <c r="AN2206" i="8"/>
  <c r="AU2206" i="8"/>
  <c r="AM2206" i="8"/>
  <c r="BB2206" i="8"/>
  <c r="AT2206" i="8"/>
  <c r="AL2206" i="8"/>
  <c r="BA2206" i="8"/>
  <c r="AS2206" i="8"/>
  <c r="AK2206" i="8"/>
  <c r="AZ2206" i="8"/>
  <c r="AR2206" i="8"/>
  <c r="AY2206" i="8"/>
  <c r="AQ2206" i="8"/>
  <c r="BC2214" i="8"/>
  <c r="AX2214" i="8"/>
  <c r="AP2214" i="8"/>
  <c r="AW2214" i="8"/>
  <c r="AO2214" i="8"/>
  <c r="AV2214" i="8"/>
  <c r="AN2214" i="8"/>
  <c r="AU2214" i="8"/>
  <c r="AM2214" i="8"/>
  <c r="BB2214" i="8"/>
  <c r="AT2214" i="8"/>
  <c r="AL2214" i="8"/>
  <c r="BA2214" i="8"/>
  <c r="AS2214" i="8"/>
  <c r="AK2214" i="8"/>
  <c r="AZ2214" i="8"/>
  <c r="AR2214" i="8"/>
  <c r="AY2214" i="8"/>
  <c r="AQ2214" i="8"/>
  <c r="BC2222" i="8"/>
  <c r="AX2222" i="8"/>
  <c r="AP2222" i="8"/>
  <c r="AW2222" i="8"/>
  <c r="AO2222" i="8"/>
  <c r="AV2222" i="8"/>
  <c r="AN2222" i="8"/>
  <c r="AU2222" i="8"/>
  <c r="AM2222" i="8"/>
  <c r="BB2222" i="8"/>
  <c r="AT2222" i="8"/>
  <c r="AL2222" i="8"/>
  <c r="BA2222" i="8"/>
  <c r="AS2222" i="8"/>
  <c r="AK2222" i="8"/>
  <c r="AZ2222" i="8"/>
  <c r="AR2222" i="8"/>
  <c r="AY2222" i="8"/>
  <c r="AQ2222" i="8"/>
  <c r="BC2230" i="8"/>
  <c r="AX2230" i="8"/>
  <c r="AP2230" i="8"/>
  <c r="AW2230" i="8"/>
  <c r="AO2230" i="8"/>
  <c r="AV2230" i="8"/>
  <c r="AN2230" i="8"/>
  <c r="AU2230" i="8"/>
  <c r="AM2230" i="8"/>
  <c r="BB2230" i="8"/>
  <c r="AT2230" i="8"/>
  <c r="AL2230" i="8"/>
  <c r="BA2230" i="8"/>
  <c r="AS2230" i="8"/>
  <c r="AK2230" i="8"/>
  <c r="AZ2230" i="8"/>
  <c r="AR2230" i="8"/>
  <c r="AY2230" i="8"/>
  <c r="AQ2230" i="8"/>
  <c r="BC2238" i="8"/>
  <c r="AX2238" i="8"/>
  <c r="AP2238" i="8"/>
  <c r="AW2238" i="8"/>
  <c r="AO2238" i="8"/>
  <c r="AV2238" i="8"/>
  <c r="AN2238" i="8"/>
  <c r="AU2238" i="8"/>
  <c r="AM2238" i="8"/>
  <c r="BB2238" i="8"/>
  <c r="AT2238" i="8"/>
  <c r="AL2238" i="8"/>
  <c r="BA2238" i="8"/>
  <c r="AS2238" i="8"/>
  <c r="AK2238" i="8"/>
  <c r="AZ2238" i="8"/>
  <c r="AR2238" i="8"/>
  <c r="AY2238" i="8"/>
  <c r="AQ2238" i="8"/>
  <c r="BC2246" i="8"/>
  <c r="AX2246" i="8"/>
  <c r="AP2246" i="8"/>
  <c r="AW2246" i="8"/>
  <c r="AO2246" i="8"/>
  <c r="AV2246" i="8"/>
  <c r="AN2246" i="8"/>
  <c r="AU2246" i="8"/>
  <c r="AM2246" i="8"/>
  <c r="BB2246" i="8"/>
  <c r="AT2246" i="8"/>
  <c r="AL2246" i="8"/>
  <c r="BA2246" i="8"/>
  <c r="AS2246" i="8"/>
  <c r="AK2246" i="8"/>
  <c r="AZ2246" i="8"/>
  <c r="AR2246" i="8"/>
  <c r="AY2246" i="8"/>
  <c r="AQ2246" i="8"/>
  <c r="BC2254" i="8"/>
  <c r="AX2254" i="8"/>
  <c r="AP2254" i="8"/>
  <c r="AW2254" i="8"/>
  <c r="AO2254" i="8"/>
  <c r="AV2254" i="8"/>
  <c r="AN2254" i="8"/>
  <c r="AU2254" i="8"/>
  <c r="AM2254" i="8"/>
  <c r="BB2254" i="8"/>
  <c r="AT2254" i="8"/>
  <c r="AL2254" i="8"/>
  <c r="BA2254" i="8"/>
  <c r="AS2254" i="8"/>
  <c r="AK2254" i="8"/>
  <c r="AZ2254" i="8"/>
  <c r="AR2254" i="8"/>
  <c r="AY2254" i="8"/>
  <c r="AQ2254" i="8"/>
  <c r="BC2262" i="8"/>
  <c r="AV2262" i="8"/>
  <c r="AN2262" i="8"/>
  <c r="AU2262" i="8"/>
  <c r="BA2262" i="8"/>
  <c r="AS2262" i="8"/>
  <c r="AZ2262" i="8"/>
  <c r="AR2262" i="8"/>
  <c r="AY2262" i="8"/>
  <c r="AX2262" i="8"/>
  <c r="AP2262" i="8"/>
  <c r="AW2262" i="8"/>
  <c r="AT2262" i="8"/>
  <c r="AQ2262" i="8"/>
  <c r="AO2262" i="8"/>
  <c r="AM2262" i="8"/>
  <c r="AL2262" i="8"/>
  <c r="AK2262" i="8"/>
  <c r="BB2262" i="8"/>
  <c r="BC2270" i="8"/>
  <c r="AV2270" i="8"/>
  <c r="AN2270" i="8"/>
  <c r="AU2270" i="8"/>
  <c r="AM2270" i="8"/>
  <c r="BA2270" i="8"/>
  <c r="AS2270" i="8"/>
  <c r="AK2270" i="8"/>
  <c r="AZ2270" i="8"/>
  <c r="AR2270" i="8"/>
  <c r="AY2270" i="8"/>
  <c r="AQ2270" i="8"/>
  <c r="AX2270" i="8"/>
  <c r="AP2270" i="8"/>
  <c r="BB2270" i="8"/>
  <c r="AW2270" i="8"/>
  <c r="AT2270" i="8"/>
  <c r="AO2270" i="8"/>
  <c r="AL2270" i="8"/>
  <c r="BC2278" i="8"/>
  <c r="AV2278" i="8"/>
  <c r="AN2278" i="8"/>
  <c r="AU2278" i="8"/>
  <c r="AM2278" i="8"/>
  <c r="BB2278" i="8"/>
  <c r="AT2278" i="8"/>
  <c r="BA2278" i="8"/>
  <c r="AS2278" i="8"/>
  <c r="AK2278" i="8"/>
  <c r="AZ2278" i="8"/>
  <c r="AR2278" i="8"/>
  <c r="AY2278" i="8"/>
  <c r="AQ2278" i="8"/>
  <c r="AX2278" i="8"/>
  <c r="AP2278" i="8"/>
  <c r="AW2278" i="8"/>
  <c r="AO2278" i="8"/>
  <c r="AL2278" i="8"/>
  <c r="BC2286" i="8"/>
  <c r="AV2286" i="8"/>
  <c r="AN2286" i="8"/>
  <c r="AU2286" i="8"/>
  <c r="AM2286" i="8"/>
  <c r="BB2286" i="8"/>
  <c r="AT2286" i="8"/>
  <c r="AL2286" i="8"/>
  <c r="BA2286" i="8"/>
  <c r="AS2286" i="8"/>
  <c r="AK2286" i="8"/>
  <c r="AZ2286" i="8"/>
  <c r="AR2286" i="8"/>
  <c r="AY2286" i="8"/>
  <c r="AQ2286" i="8"/>
  <c r="AX2286" i="8"/>
  <c r="AP2286" i="8"/>
  <c r="AO2286" i="8"/>
  <c r="AW2286" i="8"/>
  <c r="BC2294" i="8"/>
  <c r="AV2294" i="8"/>
  <c r="AN2294" i="8"/>
  <c r="AU2294" i="8"/>
  <c r="AM2294" i="8"/>
  <c r="BB2294" i="8"/>
  <c r="AT2294" i="8"/>
  <c r="AL2294" i="8"/>
  <c r="BA2294" i="8"/>
  <c r="AS2294" i="8"/>
  <c r="AK2294" i="8"/>
  <c r="AZ2294" i="8"/>
  <c r="AR2294" i="8"/>
  <c r="AY2294" i="8"/>
  <c r="AQ2294" i="8"/>
  <c r="AX2294" i="8"/>
  <c r="AP2294" i="8"/>
  <c r="AW2294" i="8"/>
  <c r="AO2294" i="8"/>
  <c r="BC2302" i="8"/>
  <c r="AV2302" i="8"/>
  <c r="AN2302" i="8"/>
  <c r="AU2302" i="8"/>
  <c r="AM2302" i="8"/>
  <c r="BB2302" i="8"/>
  <c r="AT2302" i="8"/>
  <c r="AL2302" i="8"/>
  <c r="BA2302" i="8"/>
  <c r="AS2302" i="8"/>
  <c r="AK2302" i="8"/>
  <c r="AZ2302" i="8"/>
  <c r="AR2302" i="8"/>
  <c r="AY2302" i="8"/>
  <c r="AQ2302" i="8"/>
  <c r="AX2302" i="8"/>
  <c r="AP2302" i="8"/>
  <c r="AW2302" i="8"/>
  <c r="AO2302" i="8"/>
  <c r="BC2310" i="8"/>
  <c r="AV2310" i="8"/>
  <c r="AN2310" i="8"/>
  <c r="AU2310" i="8"/>
  <c r="AM2310" i="8"/>
  <c r="BB2310" i="8"/>
  <c r="AT2310" i="8"/>
  <c r="AL2310" i="8"/>
  <c r="BA2310" i="8"/>
  <c r="AS2310" i="8"/>
  <c r="AK2310" i="8"/>
  <c r="AZ2310" i="8"/>
  <c r="AR2310" i="8"/>
  <c r="AY2310" i="8"/>
  <c r="AQ2310" i="8"/>
  <c r="AX2310" i="8"/>
  <c r="AP2310" i="8"/>
  <c r="AW2310" i="8"/>
  <c r="AO2310" i="8"/>
  <c r="BC2318" i="8"/>
  <c r="AW2318" i="8"/>
  <c r="AO2318" i="8"/>
  <c r="AV2318" i="8"/>
  <c r="AN2318" i="8"/>
  <c r="AU2318" i="8"/>
  <c r="AM2318" i="8"/>
  <c r="BB2318" i="8"/>
  <c r="AT2318" i="8"/>
  <c r="AL2318" i="8"/>
  <c r="BA2318" i="8"/>
  <c r="AS2318" i="8"/>
  <c r="AK2318" i="8"/>
  <c r="AZ2318" i="8"/>
  <c r="AR2318" i="8"/>
  <c r="AY2318" i="8"/>
  <c r="AQ2318" i="8"/>
  <c r="AX2318" i="8"/>
  <c r="AP2318" i="8"/>
  <c r="BC2326" i="8"/>
  <c r="AW2326" i="8"/>
  <c r="AO2326" i="8"/>
  <c r="AV2326" i="8"/>
  <c r="AN2326" i="8"/>
  <c r="AU2326" i="8"/>
  <c r="AM2326" i="8"/>
  <c r="BB2326" i="8"/>
  <c r="AT2326" i="8"/>
  <c r="AL2326" i="8"/>
  <c r="BA2326" i="8"/>
  <c r="AS2326" i="8"/>
  <c r="AK2326" i="8"/>
  <c r="AZ2326" i="8"/>
  <c r="AR2326" i="8"/>
  <c r="AY2326" i="8"/>
  <c r="AQ2326" i="8"/>
  <c r="AX2326" i="8"/>
  <c r="AP2326" i="8"/>
  <c r="BC2334" i="8"/>
  <c r="AW2334" i="8"/>
  <c r="AO2334" i="8"/>
  <c r="AV2334" i="8"/>
  <c r="AN2334" i="8"/>
  <c r="AU2334" i="8"/>
  <c r="AM2334" i="8"/>
  <c r="BB2334" i="8"/>
  <c r="AT2334" i="8"/>
  <c r="AL2334" i="8"/>
  <c r="BA2334" i="8"/>
  <c r="AS2334" i="8"/>
  <c r="AK2334" i="8"/>
  <c r="AZ2334" i="8"/>
  <c r="AR2334" i="8"/>
  <c r="AY2334" i="8"/>
  <c r="AQ2334" i="8"/>
  <c r="AX2334" i="8"/>
  <c r="AP2334" i="8"/>
  <c r="BC2342" i="8"/>
  <c r="AW2342" i="8"/>
  <c r="AO2342" i="8"/>
  <c r="AV2342" i="8"/>
  <c r="AN2342" i="8"/>
  <c r="AU2342" i="8"/>
  <c r="AM2342" i="8"/>
  <c r="BB2342" i="8"/>
  <c r="AT2342" i="8"/>
  <c r="AL2342" i="8"/>
  <c r="BA2342" i="8"/>
  <c r="AS2342" i="8"/>
  <c r="AK2342" i="8"/>
  <c r="AZ2342" i="8"/>
  <c r="AR2342" i="8"/>
  <c r="AY2342" i="8"/>
  <c r="AQ2342" i="8"/>
  <c r="AX2342" i="8"/>
  <c r="AP2342" i="8"/>
  <c r="BC2350" i="8"/>
  <c r="AW2350" i="8"/>
  <c r="AO2350" i="8"/>
  <c r="AV2350" i="8"/>
  <c r="AN2350" i="8"/>
  <c r="AU2350" i="8"/>
  <c r="AM2350" i="8"/>
  <c r="BB2350" i="8"/>
  <c r="AT2350" i="8"/>
  <c r="AL2350" i="8"/>
  <c r="BA2350" i="8"/>
  <c r="AS2350" i="8"/>
  <c r="AK2350" i="8"/>
  <c r="AZ2350" i="8"/>
  <c r="AR2350" i="8"/>
  <c r="AY2350" i="8"/>
  <c r="AQ2350" i="8"/>
  <c r="AX2350" i="8"/>
  <c r="AP2350" i="8"/>
  <c r="BC2358" i="8"/>
  <c r="AW2358" i="8"/>
  <c r="AO2358" i="8"/>
  <c r="AV2358" i="8"/>
  <c r="AN2358" i="8"/>
  <c r="AU2358" i="8"/>
  <c r="AM2358" i="8"/>
  <c r="BB2358" i="8"/>
  <c r="AT2358" i="8"/>
  <c r="AL2358" i="8"/>
  <c r="BA2358" i="8"/>
  <c r="AS2358" i="8"/>
  <c r="AK2358" i="8"/>
  <c r="AZ2358" i="8"/>
  <c r="AR2358" i="8"/>
  <c r="AY2358" i="8"/>
  <c r="AQ2358" i="8"/>
  <c r="AX2358" i="8"/>
  <c r="AP2358" i="8"/>
  <c r="BC2366" i="8"/>
  <c r="AW2366" i="8"/>
  <c r="AO2366" i="8"/>
  <c r="AV2366" i="8"/>
  <c r="AN2366" i="8"/>
  <c r="AU2366" i="8"/>
  <c r="AM2366" i="8"/>
  <c r="BB2366" i="8"/>
  <c r="AT2366" i="8"/>
  <c r="AL2366" i="8"/>
  <c r="BA2366" i="8"/>
  <c r="AS2366" i="8"/>
  <c r="AK2366" i="8"/>
  <c r="AZ2366" i="8"/>
  <c r="AR2366" i="8"/>
  <c r="AY2366" i="8"/>
  <c r="AQ2366" i="8"/>
  <c r="AX2366" i="8"/>
  <c r="AP2366" i="8"/>
  <c r="BC2374" i="8"/>
  <c r="AW2374" i="8"/>
  <c r="AO2374" i="8"/>
  <c r="AV2374" i="8"/>
  <c r="AN2374" i="8"/>
  <c r="AU2374" i="8"/>
  <c r="AM2374" i="8"/>
  <c r="BB2374" i="8"/>
  <c r="AT2374" i="8"/>
  <c r="AL2374" i="8"/>
  <c r="BA2374" i="8"/>
  <c r="AS2374" i="8"/>
  <c r="AK2374" i="8"/>
  <c r="AZ2374" i="8"/>
  <c r="AR2374" i="8"/>
  <c r="AY2374" i="8"/>
  <c r="AQ2374" i="8"/>
  <c r="AX2374" i="8"/>
  <c r="AP2374" i="8"/>
  <c r="BK2380" i="8"/>
  <c r="BL2380" i="8"/>
  <c r="BM2380" i="8"/>
  <c r="BN2380" i="8"/>
  <c r="BH2380" i="8"/>
  <c r="BI2380" i="8"/>
  <c r="BJ2380" i="8"/>
  <c r="BC2382" i="8"/>
  <c r="AW2382" i="8"/>
  <c r="AO2382" i="8"/>
  <c r="AV2382" i="8"/>
  <c r="AN2382" i="8"/>
  <c r="AU2382" i="8"/>
  <c r="AM2382" i="8"/>
  <c r="BB2382" i="8"/>
  <c r="AT2382" i="8"/>
  <c r="AL2382" i="8"/>
  <c r="BA2382" i="8"/>
  <c r="AS2382" i="8"/>
  <c r="AK2382" i="8"/>
  <c r="AZ2382" i="8"/>
  <c r="AR2382" i="8"/>
  <c r="AY2382" i="8"/>
  <c r="AQ2382" i="8"/>
  <c r="AX2382" i="8"/>
  <c r="AP2382" i="8"/>
  <c r="BK2388" i="8"/>
  <c r="BL2388" i="8"/>
  <c r="BM2388" i="8"/>
  <c r="BN2388" i="8"/>
  <c r="BH2388" i="8"/>
  <c r="BI2388" i="8"/>
  <c r="BJ2388" i="8"/>
  <c r="BC2390" i="8"/>
  <c r="BB2390" i="8"/>
  <c r="AT2390" i="8"/>
  <c r="AZ2390" i="8"/>
  <c r="AR2390" i="8"/>
  <c r="AY2390" i="8"/>
  <c r="AQ2390" i="8"/>
  <c r="AX2390" i="8"/>
  <c r="AW2390" i="8"/>
  <c r="AU2390" i="8"/>
  <c r="AO2390" i="8"/>
  <c r="AN2390" i="8"/>
  <c r="AM2390" i="8"/>
  <c r="AL2390" i="8"/>
  <c r="BA2390" i="8"/>
  <c r="AK2390" i="8"/>
  <c r="AV2390" i="8"/>
  <c r="AS2390" i="8"/>
  <c r="AP2390" i="8"/>
  <c r="BK2396" i="8"/>
  <c r="BL2396" i="8"/>
  <c r="BM2396" i="8"/>
  <c r="BN2396" i="8"/>
  <c r="BH2396" i="8"/>
  <c r="BI2396" i="8"/>
  <c r="BJ2396" i="8"/>
  <c r="BC2398" i="8"/>
  <c r="BB2398" i="8"/>
  <c r="AT2398" i="8"/>
  <c r="AL2398" i="8"/>
  <c r="AZ2398" i="8"/>
  <c r="AR2398" i="8"/>
  <c r="AY2398" i="8"/>
  <c r="AQ2398" i="8"/>
  <c r="AX2398" i="8"/>
  <c r="AP2398" i="8"/>
  <c r="AW2398" i="8"/>
  <c r="AO2398" i="8"/>
  <c r="AU2398" i="8"/>
  <c r="AM2398" i="8"/>
  <c r="BA2398" i="8"/>
  <c r="AV2398" i="8"/>
  <c r="AS2398" i="8"/>
  <c r="AN2398" i="8"/>
  <c r="AK2398" i="8"/>
  <c r="BK2404" i="8"/>
  <c r="BL2404" i="8"/>
  <c r="BM2404" i="8"/>
  <c r="BN2404" i="8"/>
  <c r="BH2404" i="8"/>
  <c r="BI2404" i="8"/>
  <c r="BJ2404" i="8"/>
  <c r="BC2406" i="8"/>
  <c r="BB2406" i="8"/>
  <c r="AT2406" i="8"/>
  <c r="AL2406" i="8"/>
  <c r="AZ2406" i="8"/>
  <c r="AR2406" i="8"/>
  <c r="AY2406" i="8"/>
  <c r="AQ2406" i="8"/>
  <c r="AX2406" i="8"/>
  <c r="AP2406" i="8"/>
  <c r="AW2406" i="8"/>
  <c r="AO2406" i="8"/>
  <c r="AU2406" i="8"/>
  <c r="AM2406" i="8"/>
  <c r="AK2406" i="8"/>
  <c r="BA2406" i="8"/>
  <c r="AV2406" i="8"/>
  <c r="AS2406" i="8"/>
  <c r="AN2406" i="8"/>
  <c r="BK2412" i="8"/>
  <c r="BL2412" i="8"/>
  <c r="BM2412" i="8"/>
  <c r="BN2412" i="8"/>
  <c r="BH2412" i="8"/>
  <c r="BI2412" i="8"/>
  <c r="BJ2412" i="8"/>
  <c r="BC2414" i="8"/>
  <c r="BB2414" i="8"/>
  <c r="AT2414" i="8"/>
  <c r="AL2414" i="8"/>
  <c r="AZ2414" i="8"/>
  <c r="AR2414" i="8"/>
  <c r="AY2414" i="8"/>
  <c r="AQ2414" i="8"/>
  <c r="AX2414" i="8"/>
  <c r="AP2414" i="8"/>
  <c r="AW2414" i="8"/>
  <c r="AO2414" i="8"/>
  <c r="AU2414" i="8"/>
  <c r="AM2414" i="8"/>
  <c r="BA2414" i="8"/>
  <c r="AV2414" i="8"/>
  <c r="AS2414" i="8"/>
  <c r="AN2414" i="8"/>
  <c r="AK2414" i="8"/>
  <c r="BK2420" i="8"/>
  <c r="BL2420" i="8"/>
  <c r="BM2420" i="8"/>
  <c r="BN2420" i="8"/>
  <c r="BH2420" i="8"/>
  <c r="BI2420" i="8"/>
  <c r="BJ2420" i="8"/>
  <c r="BC2422" i="8"/>
  <c r="BB2422" i="8"/>
  <c r="AT2422" i="8"/>
  <c r="AL2422" i="8"/>
  <c r="AZ2422" i="8"/>
  <c r="AR2422" i="8"/>
  <c r="AY2422" i="8"/>
  <c r="AQ2422" i="8"/>
  <c r="AX2422" i="8"/>
  <c r="AP2422" i="8"/>
  <c r="AW2422" i="8"/>
  <c r="AO2422" i="8"/>
  <c r="AU2422" i="8"/>
  <c r="AM2422" i="8"/>
  <c r="AK2422" i="8"/>
  <c r="BA2422" i="8"/>
  <c r="AV2422" i="8"/>
  <c r="AS2422" i="8"/>
  <c r="AN2422" i="8"/>
  <c r="BK2428" i="8"/>
  <c r="BL2428" i="8"/>
  <c r="BM2428" i="8"/>
  <c r="BN2428" i="8"/>
  <c r="BH2428" i="8"/>
  <c r="BI2428" i="8"/>
  <c r="BJ2428" i="8"/>
  <c r="BC2430" i="8"/>
  <c r="BB2430" i="8"/>
  <c r="AT2430" i="8"/>
  <c r="AL2430" i="8"/>
  <c r="AZ2430" i="8"/>
  <c r="AR2430" i="8"/>
  <c r="AY2430" i="8"/>
  <c r="AQ2430" i="8"/>
  <c r="AX2430" i="8"/>
  <c r="AP2430" i="8"/>
  <c r="AW2430" i="8"/>
  <c r="AO2430" i="8"/>
  <c r="AU2430" i="8"/>
  <c r="AM2430" i="8"/>
  <c r="BA2430" i="8"/>
  <c r="AV2430" i="8"/>
  <c r="AS2430" i="8"/>
  <c r="AN2430" i="8"/>
  <c r="AK2430" i="8"/>
  <c r="BK2436" i="8"/>
  <c r="BL2436" i="8"/>
  <c r="BM2436" i="8"/>
  <c r="BN2436" i="8"/>
  <c r="BH2436" i="8"/>
  <c r="BI2436" i="8"/>
  <c r="BJ2436" i="8"/>
  <c r="BC2438" i="8"/>
  <c r="BB2438" i="8"/>
  <c r="AT2438" i="8"/>
  <c r="AL2438" i="8"/>
  <c r="AZ2438" i="8"/>
  <c r="AR2438" i="8"/>
  <c r="AY2438" i="8"/>
  <c r="AQ2438" i="8"/>
  <c r="AX2438" i="8"/>
  <c r="AP2438" i="8"/>
  <c r="AW2438" i="8"/>
  <c r="AO2438" i="8"/>
  <c r="AU2438" i="8"/>
  <c r="AM2438" i="8"/>
  <c r="AK2438" i="8"/>
  <c r="BA2438" i="8"/>
  <c r="AV2438" i="8"/>
  <c r="AS2438" i="8"/>
  <c r="AN2438" i="8"/>
  <c r="BK2444" i="8"/>
  <c r="BL2444" i="8"/>
  <c r="BM2444" i="8"/>
  <c r="BN2444" i="8"/>
  <c r="BH2444" i="8"/>
  <c r="BI2444" i="8"/>
  <c r="BJ2444" i="8"/>
  <c r="BC2446" i="8"/>
  <c r="BB2446" i="8"/>
  <c r="AT2446" i="8"/>
  <c r="AL2446" i="8"/>
  <c r="AZ2446" i="8"/>
  <c r="AR2446" i="8"/>
  <c r="AY2446" i="8"/>
  <c r="AQ2446" i="8"/>
  <c r="AX2446" i="8"/>
  <c r="AP2446" i="8"/>
  <c r="AW2446" i="8"/>
  <c r="AO2446" i="8"/>
  <c r="AU2446" i="8"/>
  <c r="AM2446" i="8"/>
  <c r="BA2446" i="8"/>
  <c r="AV2446" i="8"/>
  <c r="AS2446" i="8"/>
  <c r="AN2446" i="8"/>
  <c r="AK2446" i="8"/>
  <c r="BK2452" i="8"/>
  <c r="BL2452" i="8"/>
  <c r="BM2452" i="8"/>
  <c r="BN2452" i="8"/>
  <c r="BH2452" i="8"/>
  <c r="BI2452" i="8"/>
  <c r="BJ2452" i="8"/>
  <c r="BC2454" i="8"/>
  <c r="BB2454" i="8"/>
  <c r="AT2454" i="8"/>
  <c r="AL2454" i="8"/>
  <c r="BA2454" i="8"/>
  <c r="AS2454" i="8"/>
  <c r="AK2454" i="8"/>
  <c r="AZ2454" i="8"/>
  <c r="AR2454" i="8"/>
  <c r="AY2454" i="8"/>
  <c r="AQ2454" i="8"/>
  <c r="AX2454" i="8"/>
  <c r="AP2454" i="8"/>
  <c r="AW2454" i="8"/>
  <c r="AO2454" i="8"/>
  <c r="AU2454" i="8"/>
  <c r="AM2454" i="8"/>
  <c r="AN2454" i="8"/>
  <c r="AV2454" i="8"/>
  <c r="BK2460" i="8"/>
  <c r="BL2460" i="8"/>
  <c r="BM2460" i="8"/>
  <c r="BN2460" i="8"/>
  <c r="BH2460" i="8"/>
  <c r="BI2460" i="8"/>
  <c r="BJ2460" i="8"/>
  <c r="BC2462" i="8"/>
  <c r="BB2462" i="8"/>
  <c r="AT2462" i="8"/>
  <c r="AL2462" i="8"/>
  <c r="BA2462" i="8"/>
  <c r="AS2462" i="8"/>
  <c r="AK2462" i="8"/>
  <c r="AZ2462" i="8"/>
  <c r="AR2462" i="8"/>
  <c r="AY2462" i="8"/>
  <c r="AQ2462" i="8"/>
  <c r="AX2462" i="8"/>
  <c r="AP2462" i="8"/>
  <c r="AW2462" i="8"/>
  <c r="AO2462" i="8"/>
  <c r="AU2462" i="8"/>
  <c r="AM2462" i="8"/>
  <c r="AV2462" i="8"/>
  <c r="AN2462" i="8"/>
  <c r="BK2468" i="8"/>
  <c r="BL2468" i="8"/>
  <c r="BM2468" i="8"/>
  <c r="BN2468" i="8"/>
  <c r="BI2468" i="8"/>
  <c r="BJ2468" i="8"/>
  <c r="BH2468" i="8"/>
  <c r="BC2470" i="8"/>
  <c r="BB2470" i="8"/>
  <c r="AT2470" i="8"/>
  <c r="AL2470" i="8"/>
  <c r="BA2470" i="8"/>
  <c r="AS2470" i="8"/>
  <c r="AK2470" i="8"/>
  <c r="AZ2470" i="8"/>
  <c r="AR2470" i="8"/>
  <c r="AY2470" i="8"/>
  <c r="AQ2470" i="8"/>
  <c r="AX2470" i="8"/>
  <c r="AP2470" i="8"/>
  <c r="AW2470" i="8"/>
  <c r="AO2470" i="8"/>
  <c r="AU2470" i="8"/>
  <c r="AM2470" i="8"/>
  <c r="AV2470" i="8"/>
  <c r="AN2470" i="8"/>
  <c r="BK2476" i="8"/>
  <c r="BL2476" i="8"/>
  <c r="BM2476" i="8"/>
  <c r="BN2476" i="8"/>
  <c r="BI2476" i="8"/>
  <c r="BJ2476" i="8"/>
  <c r="BH2476" i="8"/>
  <c r="BC2478" i="8"/>
  <c r="BB2478" i="8"/>
  <c r="AT2478" i="8"/>
  <c r="AL2478" i="8"/>
  <c r="BA2478" i="8"/>
  <c r="AS2478" i="8"/>
  <c r="AK2478" i="8"/>
  <c r="AZ2478" i="8"/>
  <c r="AR2478" i="8"/>
  <c r="AY2478" i="8"/>
  <c r="AQ2478" i="8"/>
  <c r="AX2478" i="8"/>
  <c r="AP2478" i="8"/>
  <c r="AW2478" i="8"/>
  <c r="AO2478" i="8"/>
  <c r="AU2478" i="8"/>
  <c r="AM2478" i="8"/>
  <c r="AV2478" i="8"/>
  <c r="AN2478" i="8"/>
  <c r="BK2484" i="8"/>
  <c r="BL2484" i="8"/>
  <c r="BM2484" i="8"/>
  <c r="BN2484" i="8"/>
  <c r="BI2484" i="8"/>
  <c r="BJ2484" i="8"/>
  <c r="BH2484" i="8"/>
  <c r="BC2486" i="8"/>
  <c r="BB2486" i="8"/>
  <c r="AT2486" i="8"/>
  <c r="AL2486" i="8"/>
  <c r="BA2486" i="8"/>
  <c r="AS2486" i="8"/>
  <c r="AK2486" i="8"/>
  <c r="AZ2486" i="8"/>
  <c r="AR2486" i="8"/>
  <c r="AY2486" i="8"/>
  <c r="AQ2486" i="8"/>
  <c r="AX2486" i="8"/>
  <c r="AP2486" i="8"/>
  <c r="AW2486" i="8"/>
  <c r="AO2486" i="8"/>
  <c r="AU2486" i="8"/>
  <c r="AM2486" i="8"/>
  <c r="AN2486" i="8"/>
  <c r="AV2486" i="8"/>
  <c r="BK2492" i="8"/>
  <c r="BL2492" i="8"/>
  <c r="BM2492" i="8"/>
  <c r="BN2492" i="8"/>
  <c r="BI2492" i="8"/>
  <c r="BJ2492" i="8"/>
  <c r="BH2492" i="8"/>
  <c r="BC2494" i="8"/>
  <c r="BB2494" i="8"/>
  <c r="AT2494" i="8"/>
  <c r="AL2494" i="8"/>
  <c r="BA2494" i="8"/>
  <c r="AS2494" i="8"/>
  <c r="AK2494" i="8"/>
  <c r="AZ2494" i="8"/>
  <c r="AR2494" i="8"/>
  <c r="AY2494" i="8"/>
  <c r="AQ2494" i="8"/>
  <c r="AX2494" i="8"/>
  <c r="AP2494" i="8"/>
  <c r="AW2494" i="8"/>
  <c r="AO2494" i="8"/>
  <c r="AU2494" i="8"/>
  <c r="AM2494" i="8"/>
  <c r="AV2494" i="8"/>
  <c r="AN2494" i="8"/>
  <c r="BK2500" i="8"/>
  <c r="BM2500" i="8"/>
  <c r="BL2500" i="8"/>
  <c r="BN2500" i="8"/>
  <c r="BI2500" i="8"/>
  <c r="BJ2500" i="8"/>
  <c r="BH2500" i="8"/>
  <c r="BC2502" i="8"/>
  <c r="BB2502" i="8"/>
  <c r="AT2502" i="8"/>
  <c r="AL2502" i="8"/>
  <c r="BA2502" i="8"/>
  <c r="AS2502" i="8"/>
  <c r="AK2502" i="8"/>
  <c r="AZ2502" i="8"/>
  <c r="AR2502" i="8"/>
  <c r="AY2502" i="8"/>
  <c r="AQ2502" i="8"/>
  <c r="AX2502" i="8"/>
  <c r="AP2502" i="8"/>
  <c r="AW2502" i="8"/>
  <c r="AO2502" i="8"/>
  <c r="AU2502" i="8"/>
  <c r="AM2502" i="8"/>
  <c r="AV2502" i="8"/>
  <c r="AN2502" i="8"/>
  <c r="BK2508" i="8"/>
  <c r="BM2508" i="8"/>
  <c r="BL2508" i="8"/>
  <c r="BN2508" i="8"/>
  <c r="BJ2508" i="8"/>
  <c r="BH2508" i="8"/>
  <c r="BI2508" i="8"/>
  <c r="BC2510" i="8"/>
  <c r="BB2510" i="8"/>
  <c r="AT2510" i="8"/>
  <c r="AL2510" i="8"/>
  <c r="BA2510" i="8"/>
  <c r="AS2510" i="8"/>
  <c r="AK2510" i="8"/>
  <c r="AZ2510" i="8"/>
  <c r="AR2510" i="8"/>
  <c r="AY2510" i="8"/>
  <c r="AQ2510" i="8"/>
  <c r="AX2510" i="8"/>
  <c r="AP2510" i="8"/>
  <c r="AW2510" i="8"/>
  <c r="AO2510" i="8"/>
  <c r="AU2510" i="8"/>
  <c r="AM2510" i="8"/>
  <c r="AV2510" i="8"/>
  <c r="AN2510" i="8"/>
  <c r="BK2516" i="8"/>
  <c r="BM2516" i="8"/>
  <c r="BL2516" i="8"/>
  <c r="BN2516" i="8"/>
  <c r="BJ2516" i="8"/>
  <c r="BH2516" i="8"/>
  <c r="BI2516" i="8"/>
  <c r="AN2516" i="8"/>
  <c r="AV2516" i="8"/>
  <c r="AO2516" i="8"/>
  <c r="AW2516" i="8"/>
  <c r="AP2516" i="8"/>
  <c r="AX2516" i="8"/>
  <c r="AQ2516" i="8"/>
  <c r="AY2516" i="8"/>
  <c r="AR2516" i="8"/>
  <c r="AZ2516" i="8"/>
  <c r="AK2516" i="8"/>
  <c r="AS2516" i="8"/>
  <c r="BA2516" i="8"/>
  <c r="AL2516" i="8"/>
  <c r="AT2516" i="8"/>
  <c r="BB2516" i="8"/>
  <c r="AU2516" i="8"/>
  <c r="AM2516" i="8"/>
  <c r="BC2518" i="8"/>
  <c r="AL1933" i="8"/>
  <c r="AT1933" i="8"/>
  <c r="BB1933" i="8"/>
  <c r="AR1934" i="8"/>
  <c r="AZ1934" i="8"/>
  <c r="AP1935" i="8"/>
  <c r="AN1936" i="8"/>
  <c r="AV1936" i="8"/>
  <c r="AL1937" i="8"/>
  <c r="AT1937" i="8"/>
  <c r="BB1937" i="8"/>
  <c r="AR1938" i="8"/>
  <c r="AZ1938" i="8"/>
  <c r="AP1939" i="8"/>
  <c r="AX1939" i="8"/>
  <c r="AN1940" i="8"/>
  <c r="AV1940" i="8"/>
  <c r="AL1941" i="8"/>
  <c r="AT1941" i="8"/>
  <c r="BB1941" i="8"/>
  <c r="AR1942" i="8"/>
  <c r="AZ1942" i="8"/>
  <c r="AP1943" i="8"/>
  <c r="AN1944" i="8"/>
  <c r="AV1944" i="8"/>
  <c r="AL1945" i="8"/>
  <c r="AT1945" i="8"/>
  <c r="BB1945" i="8"/>
  <c r="AR1946" i="8"/>
  <c r="AZ1946" i="8"/>
  <c r="AP1947" i="8"/>
  <c r="AX1947" i="8"/>
  <c r="AN1948" i="8"/>
  <c r="AV1948" i="8"/>
  <c r="AL1949" i="8"/>
  <c r="AT1949" i="8"/>
  <c r="BB1949" i="8"/>
  <c r="AR1950" i="8"/>
  <c r="AZ1950" i="8"/>
  <c r="AP1951" i="8"/>
  <c r="AN1952" i="8"/>
  <c r="AV1952" i="8"/>
  <c r="AL1953" i="8"/>
  <c r="AT1953" i="8"/>
  <c r="AR1954" i="8"/>
  <c r="AZ1954" i="8"/>
  <c r="AP1955" i="8"/>
  <c r="AX1955" i="8"/>
  <c r="AN1956" i="8"/>
  <c r="AV1956" i="8"/>
  <c r="AL1957" i="8"/>
  <c r="AT1957" i="8"/>
  <c r="BB1957" i="8"/>
  <c r="AR1958" i="8"/>
  <c r="AZ1958" i="8"/>
  <c r="AP1959" i="8"/>
  <c r="AN1960" i="8"/>
  <c r="AV1960" i="8"/>
  <c r="AL1961" i="8"/>
  <c r="AT1961" i="8"/>
  <c r="BB1961" i="8"/>
  <c r="AR1962" i="8"/>
  <c r="AZ1962" i="8"/>
  <c r="AP1963" i="8"/>
  <c r="AX1963" i="8"/>
  <c r="AN1964" i="8"/>
  <c r="AV1964" i="8"/>
  <c r="AL1965" i="8"/>
  <c r="AT1965" i="8"/>
  <c r="BB1965" i="8"/>
  <c r="AR1966" i="8"/>
  <c r="AZ1966" i="8"/>
  <c r="AP1967" i="8"/>
  <c r="AN1968" i="8"/>
  <c r="AV1968" i="8"/>
  <c r="AL1969" i="8"/>
  <c r="AT1969" i="8"/>
  <c r="BB1969" i="8"/>
  <c r="AR1970" i="8"/>
  <c r="AZ1970" i="8"/>
  <c r="AP1971" i="8"/>
  <c r="AX1971" i="8"/>
  <c r="AN1972" i="8"/>
  <c r="AL1973" i="8"/>
  <c r="AT1973" i="8"/>
  <c r="BB1973" i="8"/>
  <c r="AR1974" i="8"/>
  <c r="AZ1974" i="8"/>
  <c r="AP1975" i="8"/>
  <c r="AN1976" i="8"/>
  <c r="AV1976" i="8"/>
  <c r="AL1977" i="8"/>
  <c r="AT1977" i="8"/>
  <c r="BB1977" i="8"/>
  <c r="AR1978" i="8"/>
  <c r="AZ1978" i="8"/>
  <c r="AP1979" i="8"/>
  <c r="AX1979" i="8"/>
  <c r="AN1980" i="8"/>
  <c r="AL1981" i="8"/>
  <c r="AT1981" i="8"/>
  <c r="BB1981" i="8"/>
  <c r="AR1982" i="8"/>
  <c r="AZ1982" i="8"/>
  <c r="AP1983" i="8"/>
  <c r="AN1984" i="8"/>
  <c r="AV1984" i="8"/>
  <c r="AL1985" i="8"/>
  <c r="AT1985" i="8"/>
  <c r="BB1985" i="8"/>
  <c r="AW1986" i="8"/>
  <c r="AS1988" i="8"/>
  <c r="AO1990" i="8"/>
  <c r="AK1992" i="8"/>
  <c r="AU1995" i="8"/>
  <c r="AQ1997" i="8"/>
  <c r="AW2002" i="8"/>
  <c r="AS2004" i="8"/>
  <c r="AO2006" i="8"/>
  <c r="AK2008" i="8"/>
  <c r="AT2010" i="8"/>
  <c r="AL2014" i="8"/>
  <c r="BC1953" i="8"/>
  <c r="BC2049" i="8"/>
  <c r="BB2049" i="8"/>
  <c r="AT2049" i="8"/>
  <c r="AL2049" i="8"/>
  <c r="BA2049" i="8"/>
  <c r="AS2049" i="8"/>
  <c r="AK2049" i="8"/>
  <c r="AZ2049" i="8"/>
  <c r="AR2049" i="8"/>
  <c r="AY2049" i="8"/>
  <c r="AQ2049" i="8"/>
  <c r="AX2049" i="8"/>
  <c r="AP2049" i="8"/>
  <c r="AW2049" i="8"/>
  <c r="AO2049" i="8"/>
  <c r="AV2049" i="8"/>
  <c r="AN2049" i="8"/>
  <c r="AU2049" i="8"/>
  <c r="AM2049" i="8"/>
  <c r="BC2129" i="8"/>
  <c r="AY2129" i="8"/>
  <c r="AQ2129" i="8"/>
  <c r="AX2129" i="8"/>
  <c r="AP2129" i="8"/>
  <c r="AW2129" i="8"/>
  <c r="AO2129" i="8"/>
  <c r="AV2129" i="8"/>
  <c r="AN2129" i="8"/>
  <c r="AU2129" i="8"/>
  <c r="AM2129" i="8"/>
  <c r="BB2129" i="8"/>
  <c r="AT2129" i="8"/>
  <c r="AL2129" i="8"/>
  <c r="BA2129" i="8"/>
  <c r="AS2129" i="8"/>
  <c r="AK2129" i="8"/>
  <c r="AZ2129" i="8"/>
  <c r="AR2129" i="8"/>
  <c r="BC2257" i="8"/>
  <c r="AZ2257" i="8"/>
  <c r="AR2257" i="8"/>
  <c r="AY2257" i="8"/>
  <c r="AQ2257" i="8"/>
  <c r="AX2257" i="8"/>
  <c r="AP2257" i="8"/>
  <c r="AW2257" i="8"/>
  <c r="AO2257" i="8"/>
  <c r="AV2257" i="8"/>
  <c r="AN2257" i="8"/>
  <c r="AU2257" i="8"/>
  <c r="AM2257" i="8"/>
  <c r="BB2257" i="8"/>
  <c r="AT2257" i="8"/>
  <c r="AL2257" i="8"/>
  <c r="BA2257" i="8"/>
  <c r="AS2257" i="8"/>
  <c r="AK2257" i="8"/>
  <c r="BC2265" i="8"/>
  <c r="AX2265" i="8"/>
  <c r="AP2265" i="8"/>
  <c r="AW2265" i="8"/>
  <c r="AO2265" i="8"/>
  <c r="AU2265" i="8"/>
  <c r="AM2265" i="8"/>
  <c r="BB2265" i="8"/>
  <c r="AT2265" i="8"/>
  <c r="AL2265" i="8"/>
  <c r="BA2265" i="8"/>
  <c r="AS2265" i="8"/>
  <c r="AK2265" i="8"/>
  <c r="AZ2265" i="8"/>
  <c r="AR2265" i="8"/>
  <c r="AY2265" i="8"/>
  <c r="AV2265" i="8"/>
  <c r="AQ2265" i="8"/>
  <c r="AN2265" i="8"/>
  <c r="BC2273" i="8"/>
  <c r="AX2273" i="8"/>
  <c r="AP2273" i="8"/>
  <c r="AW2273" i="8"/>
  <c r="AO2273" i="8"/>
  <c r="AU2273" i="8"/>
  <c r="AM2273" i="8"/>
  <c r="BB2273" i="8"/>
  <c r="AT2273" i="8"/>
  <c r="AL2273" i="8"/>
  <c r="BA2273" i="8"/>
  <c r="AS2273" i="8"/>
  <c r="AK2273" i="8"/>
  <c r="AZ2273" i="8"/>
  <c r="AR2273" i="8"/>
  <c r="AQ2273" i="8"/>
  <c r="AN2273" i="8"/>
  <c r="AY2273" i="8"/>
  <c r="AV2273" i="8"/>
  <c r="BC2305" i="8"/>
  <c r="AX2305" i="8"/>
  <c r="AP2305" i="8"/>
  <c r="AW2305" i="8"/>
  <c r="AO2305" i="8"/>
  <c r="AV2305" i="8"/>
  <c r="AN2305" i="8"/>
  <c r="AU2305" i="8"/>
  <c r="AM2305" i="8"/>
  <c r="BB2305" i="8"/>
  <c r="AT2305" i="8"/>
  <c r="AL2305" i="8"/>
  <c r="BA2305" i="8"/>
  <c r="AS2305" i="8"/>
  <c r="AK2305" i="8"/>
  <c r="AZ2305" i="8"/>
  <c r="AR2305" i="8"/>
  <c r="AY2305" i="8"/>
  <c r="AQ2305" i="8"/>
  <c r="BL2407" i="8"/>
  <c r="BM2407" i="8"/>
  <c r="BN2407" i="8"/>
  <c r="BK2407" i="8"/>
  <c r="BH2407" i="8"/>
  <c r="BI2407" i="8"/>
  <c r="BJ2407" i="8"/>
  <c r="BC2417" i="8"/>
  <c r="AV2417" i="8"/>
  <c r="AN2417" i="8"/>
  <c r="BB2417" i="8"/>
  <c r="AT2417" i="8"/>
  <c r="AL2417" i="8"/>
  <c r="BA2417" i="8"/>
  <c r="AS2417" i="8"/>
  <c r="AK2417" i="8"/>
  <c r="AZ2417" i="8"/>
  <c r="AR2417" i="8"/>
  <c r="AY2417" i="8"/>
  <c r="AQ2417" i="8"/>
  <c r="AW2417" i="8"/>
  <c r="AO2417" i="8"/>
  <c r="AX2417" i="8"/>
  <c r="AU2417" i="8"/>
  <c r="AP2417" i="8"/>
  <c r="AM2417" i="8"/>
  <c r="BL2439" i="8"/>
  <c r="BM2439" i="8"/>
  <c r="BN2439" i="8"/>
  <c r="BK2439" i="8"/>
  <c r="BH2439" i="8"/>
  <c r="BI2439" i="8"/>
  <c r="BJ2439" i="8"/>
  <c r="BL2479" i="8"/>
  <c r="BM2479" i="8"/>
  <c r="BN2479" i="8"/>
  <c r="BK2479" i="8"/>
  <c r="BH2479" i="8"/>
  <c r="BI2479" i="8"/>
  <c r="BJ2479" i="8"/>
  <c r="BC1972" i="8"/>
  <c r="BC1980" i="8"/>
  <c r="BC2028" i="8"/>
  <c r="AV2028" i="8"/>
  <c r="AN2028" i="8"/>
  <c r="AU2028" i="8"/>
  <c r="AM2028" i="8"/>
  <c r="BB2028" i="8"/>
  <c r="AT2028" i="8"/>
  <c r="AL2028" i="8"/>
  <c r="BA2028" i="8"/>
  <c r="AS2028" i="8"/>
  <c r="AK2028" i="8"/>
  <c r="AZ2028" i="8"/>
  <c r="AR2028" i="8"/>
  <c r="AY2028" i="8"/>
  <c r="AQ2028" i="8"/>
  <c r="AX2028" i="8"/>
  <c r="AP2028" i="8"/>
  <c r="AW2028" i="8"/>
  <c r="AO2028" i="8"/>
  <c r="BC2044" i="8"/>
  <c r="AV2044" i="8"/>
  <c r="AN2044" i="8"/>
  <c r="AU2044" i="8"/>
  <c r="AM2044" i="8"/>
  <c r="BB2044" i="8"/>
  <c r="AT2044" i="8"/>
  <c r="AL2044" i="8"/>
  <c r="BA2044" i="8"/>
  <c r="AS2044" i="8"/>
  <c r="AK2044" i="8"/>
  <c r="AZ2044" i="8"/>
  <c r="AR2044" i="8"/>
  <c r="AY2044" i="8"/>
  <c r="AQ2044" i="8"/>
  <c r="AX2044" i="8"/>
  <c r="AP2044" i="8"/>
  <c r="AW2044" i="8"/>
  <c r="AO2044" i="8"/>
  <c r="BC2140" i="8"/>
  <c r="BA2140" i="8"/>
  <c r="AS2140" i="8"/>
  <c r="AK2140" i="8"/>
  <c r="AZ2140" i="8"/>
  <c r="AR2140" i="8"/>
  <c r="AY2140" i="8"/>
  <c r="AQ2140" i="8"/>
  <c r="AX2140" i="8"/>
  <c r="AP2140" i="8"/>
  <c r="AW2140" i="8"/>
  <c r="AO2140" i="8"/>
  <c r="AV2140" i="8"/>
  <c r="AN2140" i="8"/>
  <c r="AU2140" i="8"/>
  <c r="AM2140" i="8"/>
  <c r="BB2140" i="8"/>
  <c r="AT2140" i="8"/>
  <c r="AL2140" i="8"/>
  <c r="BC2148" i="8"/>
  <c r="BA2148" i="8"/>
  <c r="AS2148" i="8"/>
  <c r="AK2148" i="8"/>
  <c r="AZ2148" i="8"/>
  <c r="AR2148" i="8"/>
  <c r="AY2148" i="8"/>
  <c r="AQ2148" i="8"/>
  <c r="AX2148" i="8"/>
  <c r="AP2148" i="8"/>
  <c r="AW2148" i="8"/>
  <c r="AO2148" i="8"/>
  <c r="AV2148" i="8"/>
  <c r="AN2148" i="8"/>
  <c r="AU2148" i="8"/>
  <c r="AM2148" i="8"/>
  <c r="BB2148" i="8"/>
  <c r="AT2148" i="8"/>
  <c r="AL2148" i="8"/>
  <c r="BC2156" i="8"/>
  <c r="BB2156" i="8"/>
  <c r="AT2156" i="8"/>
  <c r="AL2156" i="8"/>
  <c r="BA2156" i="8"/>
  <c r="AS2156" i="8"/>
  <c r="AK2156" i="8"/>
  <c r="AZ2156" i="8"/>
  <c r="AR2156" i="8"/>
  <c r="AY2156" i="8"/>
  <c r="AQ2156" i="8"/>
  <c r="AX2156" i="8"/>
  <c r="AP2156" i="8"/>
  <c r="AW2156" i="8"/>
  <c r="AO2156" i="8"/>
  <c r="AV2156" i="8"/>
  <c r="AN2156" i="8"/>
  <c r="AM2156" i="8"/>
  <c r="AU2156" i="8"/>
  <c r="BC2212" i="8"/>
  <c r="BB2212" i="8"/>
  <c r="AT2212" i="8"/>
  <c r="AL2212" i="8"/>
  <c r="BA2212" i="8"/>
  <c r="AS2212" i="8"/>
  <c r="AK2212" i="8"/>
  <c r="AZ2212" i="8"/>
  <c r="AR2212" i="8"/>
  <c r="AY2212" i="8"/>
  <c r="AQ2212" i="8"/>
  <c r="AX2212" i="8"/>
  <c r="AP2212" i="8"/>
  <c r="AW2212" i="8"/>
  <c r="AO2212" i="8"/>
  <c r="AV2212" i="8"/>
  <c r="AN2212" i="8"/>
  <c r="AU2212" i="8"/>
  <c r="AM2212" i="8"/>
  <c r="BC2236" i="8"/>
  <c r="BB2236" i="8"/>
  <c r="AT2236" i="8"/>
  <c r="AL2236" i="8"/>
  <c r="BA2236" i="8"/>
  <c r="AS2236" i="8"/>
  <c r="AK2236" i="8"/>
  <c r="AZ2236" i="8"/>
  <c r="AR2236" i="8"/>
  <c r="AY2236" i="8"/>
  <c r="AQ2236" i="8"/>
  <c r="AX2236" i="8"/>
  <c r="AP2236" i="8"/>
  <c r="AW2236" i="8"/>
  <c r="AO2236" i="8"/>
  <c r="AV2236" i="8"/>
  <c r="AN2236" i="8"/>
  <c r="AU2236" i="8"/>
  <c r="AM2236" i="8"/>
  <c r="BC2244" i="8"/>
  <c r="BB2244" i="8"/>
  <c r="AT2244" i="8"/>
  <c r="AL2244" i="8"/>
  <c r="BA2244" i="8"/>
  <c r="AS2244" i="8"/>
  <c r="AK2244" i="8"/>
  <c r="AZ2244" i="8"/>
  <c r="AR2244" i="8"/>
  <c r="AY2244" i="8"/>
  <c r="AQ2244" i="8"/>
  <c r="AX2244" i="8"/>
  <c r="AP2244" i="8"/>
  <c r="AW2244" i="8"/>
  <c r="AO2244" i="8"/>
  <c r="AV2244" i="8"/>
  <c r="AN2244" i="8"/>
  <c r="AU2244" i="8"/>
  <c r="AM2244" i="8"/>
  <c r="BC2308" i="8"/>
  <c r="AZ2308" i="8"/>
  <c r="AR2308" i="8"/>
  <c r="AY2308" i="8"/>
  <c r="AQ2308" i="8"/>
  <c r="AX2308" i="8"/>
  <c r="AP2308" i="8"/>
  <c r="AW2308" i="8"/>
  <c r="AO2308" i="8"/>
  <c r="AV2308" i="8"/>
  <c r="AN2308" i="8"/>
  <c r="AU2308" i="8"/>
  <c r="AM2308" i="8"/>
  <c r="BB2308" i="8"/>
  <c r="AT2308" i="8"/>
  <c r="AL2308" i="8"/>
  <c r="BA2308" i="8"/>
  <c r="AS2308" i="8"/>
  <c r="AK2308" i="8"/>
  <c r="BC2340" i="8"/>
  <c r="BA2340" i="8"/>
  <c r="AS2340" i="8"/>
  <c r="AK2340" i="8"/>
  <c r="AZ2340" i="8"/>
  <c r="AR2340" i="8"/>
  <c r="AY2340" i="8"/>
  <c r="AQ2340" i="8"/>
  <c r="AX2340" i="8"/>
  <c r="AP2340" i="8"/>
  <c r="AW2340" i="8"/>
  <c r="AO2340" i="8"/>
  <c r="AV2340" i="8"/>
  <c r="AN2340" i="8"/>
  <c r="AU2340" i="8"/>
  <c r="AM2340" i="8"/>
  <c r="BB2340" i="8"/>
  <c r="AT2340" i="8"/>
  <c r="AL2340" i="8"/>
  <c r="BC2348" i="8"/>
  <c r="BA2348" i="8"/>
  <c r="AS2348" i="8"/>
  <c r="AK2348" i="8"/>
  <c r="AZ2348" i="8"/>
  <c r="AR2348" i="8"/>
  <c r="AY2348" i="8"/>
  <c r="AQ2348" i="8"/>
  <c r="AX2348" i="8"/>
  <c r="AP2348" i="8"/>
  <c r="AW2348" i="8"/>
  <c r="AO2348" i="8"/>
  <c r="AV2348" i="8"/>
  <c r="AN2348" i="8"/>
  <c r="AU2348" i="8"/>
  <c r="AM2348" i="8"/>
  <c r="BB2348" i="8"/>
  <c r="AT2348" i="8"/>
  <c r="AL2348" i="8"/>
  <c r="BC2372" i="8"/>
  <c r="BA2372" i="8"/>
  <c r="AS2372" i="8"/>
  <c r="AK2372" i="8"/>
  <c r="AZ2372" i="8"/>
  <c r="AR2372" i="8"/>
  <c r="AY2372" i="8"/>
  <c r="AQ2372" i="8"/>
  <c r="AX2372" i="8"/>
  <c r="AP2372" i="8"/>
  <c r="AW2372" i="8"/>
  <c r="AO2372" i="8"/>
  <c r="AV2372" i="8"/>
  <c r="AN2372" i="8"/>
  <c r="AU2372" i="8"/>
  <c r="AM2372" i="8"/>
  <c r="BB2372" i="8"/>
  <c r="AT2372" i="8"/>
  <c r="AL2372" i="8"/>
  <c r="BN2378" i="8"/>
  <c r="BK2378" i="8"/>
  <c r="BL2378" i="8"/>
  <c r="BM2378" i="8"/>
  <c r="BH2378" i="8"/>
  <c r="BI2378" i="8"/>
  <c r="BJ2378" i="8"/>
  <c r="BC2380" i="8"/>
  <c r="BA2380" i="8"/>
  <c r="AS2380" i="8"/>
  <c r="AK2380" i="8"/>
  <c r="AZ2380" i="8"/>
  <c r="AR2380" i="8"/>
  <c r="AY2380" i="8"/>
  <c r="AQ2380" i="8"/>
  <c r="AX2380" i="8"/>
  <c r="AP2380" i="8"/>
  <c r="AW2380" i="8"/>
  <c r="AO2380" i="8"/>
  <c r="AV2380" i="8"/>
  <c r="AN2380" i="8"/>
  <c r="AU2380" i="8"/>
  <c r="AM2380" i="8"/>
  <c r="BB2380" i="8"/>
  <c r="AT2380" i="8"/>
  <c r="AL2380" i="8"/>
  <c r="BC1935" i="8"/>
  <c r="BC1943" i="8"/>
  <c r="BC1951" i="8"/>
  <c r="BC1959" i="8"/>
  <c r="BC1967" i="8"/>
  <c r="BC1975" i="8"/>
  <c r="BC1983" i="8"/>
  <c r="BC1991" i="8"/>
  <c r="AX1991" i="8"/>
  <c r="AP1991" i="8"/>
  <c r="AW1991" i="8"/>
  <c r="AO1991" i="8"/>
  <c r="AV1991" i="8"/>
  <c r="AN1991" i="8"/>
  <c r="BB1991" i="8"/>
  <c r="AT1991" i="8"/>
  <c r="AL1991" i="8"/>
  <c r="BA1991" i="8"/>
  <c r="AS1991" i="8"/>
  <c r="AK1991" i="8"/>
  <c r="AY1991" i="8"/>
  <c r="AQ1991" i="8"/>
  <c r="BC1999" i="8"/>
  <c r="AX1999" i="8"/>
  <c r="AP1999" i="8"/>
  <c r="AW1999" i="8"/>
  <c r="AO1999" i="8"/>
  <c r="AV1999" i="8"/>
  <c r="AN1999" i="8"/>
  <c r="BB1999" i="8"/>
  <c r="AT1999" i="8"/>
  <c r="AL1999" i="8"/>
  <c r="BA1999" i="8"/>
  <c r="AS1999" i="8"/>
  <c r="AK1999" i="8"/>
  <c r="AY1999" i="8"/>
  <c r="AQ1999" i="8"/>
  <c r="BC2007" i="8"/>
  <c r="AX2007" i="8"/>
  <c r="AP2007" i="8"/>
  <c r="AW2007" i="8"/>
  <c r="AO2007" i="8"/>
  <c r="AV2007" i="8"/>
  <c r="AN2007" i="8"/>
  <c r="BB2007" i="8"/>
  <c r="AT2007" i="8"/>
  <c r="AL2007" i="8"/>
  <c r="BA2007" i="8"/>
  <c r="AS2007" i="8"/>
  <c r="AK2007" i="8"/>
  <c r="AY2007" i="8"/>
  <c r="AQ2007" i="8"/>
  <c r="BC2015" i="8"/>
  <c r="AX2015" i="8"/>
  <c r="AP2015" i="8"/>
  <c r="AW2015" i="8"/>
  <c r="AO2015" i="8"/>
  <c r="AV2015" i="8"/>
  <c r="AN2015" i="8"/>
  <c r="AU2015" i="8"/>
  <c r="AM2015" i="8"/>
  <c r="BB2015" i="8"/>
  <c r="AT2015" i="8"/>
  <c r="AL2015" i="8"/>
  <c r="BA2015" i="8"/>
  <c r="AS2015" i="8"/>
  <c r="AK2015" i="8"/>
  <c r="AY2015" i="8"/>
  <c r="AQ2015" i="8"/>
  <c r="BC2023" i="8"/>
  <c r="AX2023" i="8"/>
  <c r="AP2023" i="8"/>
  <c r="AW2023" i="8"/>
  <c r="AO2023" i="8"/>
  <c r="AV2023" i="8"/>
  <c r="AN2023" i="8"/>
  <c r="AU2023" i="8"/>
  <c r="AM2023" i="8"/>
  <c r="BB2023" i="8"/>
  <c r="AT2023" i="8"/>
  <c r="AL2023" i="8"/>
  <c r="BA2023" i="8"/>
  <c r="AS2023" i="8"/>
  <c r="AK2023" i="8"/>
  <c r="AZ2023" i="8"/>
  <c r="AR2023" i="8"/>
  <c r="AY2023" i="8"/>
  <c r="AQ2023" i="8"/>
  <c r="BC2031" i="8"/>
  <c r="AX2031" i="8"/>
  <c r="AP2031" i="8"/>
  <c r="AW2031" i="8"/>
  <c r="AO2031" i="8"/>
  <c r="AV2031" i="8"/>
  <c r="AN2031" i="8"/>
  <c r="AU2031" i="8"/>
  <c r="AM2031" i="8"/>
  <c r="BB2031" i="8"/>
  <c r="AT2031" i="8"/>
  <c r="AL2031" i="8"/>
  <c r="BA2031" i="8"/>
  <c r="AS2031" i="8"/>
  <c r="AK2031" i="8"/>
  <c r="AZ2031" i="8"/>
  <c r="AR2031" i="8"/>
  <c r="AY2031" i="8"/>
  <c r="AQ2031" i="8"/>
  <c r="BC2039" i="8"/>
  <c r="AX2039" i="8"/>
  <c r="AP2039" i="8"/>
  <c r="AW2039" i="8"/>
  <c r="AO2039" i="8"/>
  <c r="AV2039" i="8"/>
  <c r="AN2039" i="8"/>
  <c r="AU2039" i="8"/>
  <c r="AM2039" i="8"/>
  <c r="BB2039" i="8"/>
  <c r="AT2039" i="8"/>
  <c r="AL2039" i="8"/>
  <c r="BA2039" i="8"/>
  <c r="AS2039" i="8"/>
  <c r="AK2039" i="8"/>
  <c r="AZ2039" i="8"/>
  <c r="AR2039" i="8"/>
  <c r="AY2039" i="8"/>
  <c r="AQ2039" i="8"/>
  <c r="BC2047" i="8"/>
  <c r="AX2047" i="8"/>
  <c r="AP2047" i="8"/>
  <c r="AW2047" i="8"/>
  <c r="AO2047" i="8"/>
  <c r="AV2047" i="8"/>
  <c r="AN2047" i="8"/>
  <c r="AU2047" i="8"/>
  <c r="AM2047" i="8"/>
  <c r="BB2047" i="8"/>
  <c r="AT2047" i="8"/>
  <c r="AL2047" i="8"/>
  <c r="BA2047" i="8"/>
  <c r="AS2047" i="8"/>
  <c r="AK2047" i="8"/>
  <c r="AZ2047" i="8"/>
  <c r="AR2047" i="8"/>
  <c r="AY2047" i="8"/>
  <c r="AQ2047" i="8"/>
  <c r="BC2055" i="8"/>
  <c r="AX2055" i="8"/>
  <c r="AP2055" i="8"/>
  <c r="AW2055" i="8"/>
  <c r="AO2055" i="8"/>
  <c r="AV2055" i="8"/>
  <c r="AN2055" i="8"/>
  <c r="AU2055" i="8"/>
  <c r="AM2055" i="8"/>
  <c r="BB2055" i="8"/>
  <c r="AT2055" i="8"/>
  <c r="AL2055" i="8"/>
  <c r="BA2055" i="8"/>
  <c r="AS2055" i="8"/>
  <c r="AK2055" i="8"/>
  <c r="AZ2055" i="8"/>
  <c r="AR2055" i="8"/>
  <c r="AY2055" i="8"/>
  <c r="AQ2055" i="8"/>
  <c r="BC2063" i="8"/>
  <c r="AX2063" i="8"/>
  <c r="AP2063" i="8"/>
  <c r="AW2063" i="8"/>
  <c r="AO2063" i="8"/>
  <c r="AV2063" i="8"/>
  <c r="AN2063" i="8"/>
  <c r="AU2063" i="8"/>
  <c r="AM2063" i="8"/>
  <c r="BB2063" i="8"/>
  <c r="AT2063" i="8"/>
  <c r="AL2063" i="8"/>
  <c r="BA2063" i="8"/>
  <c r="AS2063" i="8"/>
  <c r="AK2063" i="8"/>
  <c r="AZ2063" i="8"/>
  <c r="AR2063" i="8"/>
  <c r="AY2063" i="8"/>
  <c r="AQ2063" i="8"/>
  <c r="BC2071" i="8"/>
  <c r="AX2071" i="8"/>
  <c r="AP2071" i="8"/>
  <c r="AW2071" i="8"/>
  <c r="AO2071" i="8"/>
  <c r="AV2071" i="8"/>
  <c r="AN2071" i="8"/>
  <c r="AU2071" i="8"/>
  <c r="AM2071" i="8"/>
  <c r="BB2071" i="8"/>
  <c r="AT2071" i="8"/>
  <c r="AL2071" i="8"/>
  <c r="BA2071" i="8"/>
  <c r="AS2071" i="8"/>
  <c r="AK2071" i="8"/>
  <c r="AZ2071" i="8"/>
  <c r="AR2071" i="8"/>
  <c r="AY2071" i="8"/>
  <c r="AQ2071" i="8"/>
  <c r="BC2079" i="8"/>
  <c r="AX2079" i="8"/>
  <c r="AP2079" i="8"/>
  <c r="AW2079" i="8"/>
  <c r="AO2079" i="8"/>
  <c r="AV2079" i="8"/>
  <c r="AN2079" i="8"/>
  <c r="AU2079" i="8"/>
  <c r="AM2079" i="8"/>
  <c r="BB2079" i="8"/>
  <c r="AT2079" i="8"/>
  <c r="AL2079" i="8"/>
  <c r="BA2079" i="8"/>
  <c r="AS2079" i="8"/>
  <c r="AK2079" i="8"/>
  <c r="AZ2079" i="8"/>
  <c r="AR2079" i="8"/>
  <c r="AY2079" i="8"/>
  <c r="AQ2079" i="8"/>
  <c r="BC2087" i="8"/>
  <c r="AX2087" i="8"/>
  <c r="AP2087" i="8"/>
  <c r="AW2087" i="8"/>
  <c r="AO2087" i="8"/>
  <c r="AV2087" i="8"/>
  <c r="AN2087" i="8"/>
  <c r="AU2087" i="8"/>
  <c r="AM2087" i="8"/>
  <c r="BB2087" i="8"/>
  <c r="AT2087" i="8"/>
  <c r="AL2087" i="8"/>
  <c r="BA2087" i="8"/>
  <c r="AS2087" i="8"/>
  <c r="AK2087" i="8"/>
  <c r="AZ2087" i="8"/>
  <c r="AR2087" i="8"/>
  <c r="AY2087" i="8"/>
  <c r="AQ2087" i="8"/>
  <c r="BC2095" i="8"/>
  <c r="AX2095" i="8"/>
  <c r="AP2095" i="8"/>
  <c r="AW2095" i="8"/>
  <c r="AO2095" i="8"/>
  <c r="AV2095" i="8"/>
  <c r="AN2095" i="8"/>
  <c r="AU2095" i="8"/>
  <c r="AM2095" i="8"/>
  <c r="BB2095" i="8"/>
  <c r="AT2095" i="8"/>
  <c r="AL2095" i="8"/>
  <c r="BA2095" i="8"/>
  <c r="AS2095" i="8"/>
  <c r="AK2095" i="8"/>
  <c r="AZ2095" i="8"/>
  <c r="AR2095" i="8"/>
  <c r="AY2095" i="8"/>
  <c r="AQ2095" i="8"/>
  <c r="BC2103" i="8"/>
  <c r="AX2103" i="8"/>
  <c r="AP2103" i="8"/>
  <c r="AW2103" i="8"/>
  <c r="AO2103" i="8"/>
  <c r="AV2103" i="8"/>
  <c r="AN2103" i="8"/>
  <c r="AU2103" i="8"/>
  <c r="AM2103" i="8"/>
  <c r="BB2103" i="8"/>
  <c r="AT2103" i="8"/>
  <c r="AL2103" i="8"/>
  <c r="BA2103" i="8"/>
  <c r="AS2103" i="8"/>
  <c r="AK2103" i="8"/>
  <c r="AZ2103" i="8"/>
  <c r="AR2103" i="8"/>
  <c r="AY2103" i="8"/>
  <c r="AQ2103" i="8"/>
  <c r="BC2111" i="8"/>
  <c r="AX2111" i="8"/>
  <c r="AP2111" i="8"/>
  <c r="AW2111" i="8"/>
  <c r="AO2111" i="8"/>
  <c r="AV2111" i="8"/>
  <c r="AN2111" i="8"/>
  <c r="AU2111" i="8"/>
  <c r="AM2111" i="8"/>
  <c r="BB2111" i="8"/>
  <c r="AT2111" i="8"/>
  <c r="AL2111" i="8"/>
  <c r="BA2111" i="8"/>
  <c r="AS2111" i="8"/>
  <c r="AK2111" i="8"/>
  <c r="AZ2111" i="8"/>
  <c r="AR2111" i="8"/>
  <c r="AY2111" i="8"/>
  <c r="AQ2111" i="8"/>
  <c r="BC2119" i="8"/>
  <c r="AU2119" i="8"/>
  <c r="AM2119" i="8"/>
  <c r="BB2119" i="8"/>
  <c r="AT2119" i="8"/>
  <c r="BA2119" i="8"/>
  <c r="AS2119" i="8"/>
  <c r="AZ2119" i="8"/>
  <c r="AR2119" i="8"/>
  <c r="AY2119" i="8"/>
  <c r="AQ2119" i="8"/>
  <c r="AX2119" i="8"/>
  <c r="AP2119" i="8"/>
  <c r="AW2119" i="8"/>
  <c r="AO2119" i="8"/>
  <c r="AV2119" i="8"/>
  <c r="AN2119" i="8"/>
  <c r="AL2119" i="8"/>
  <c r="AK2119" i="8"/>
  <c r="BC2127" i="8"/>
  <c r="AU2127" i="8"/>
  <c r="AM2127" i="8"/>
  <c r="BB2127" i="8"/>
  <c r="AT2127" i="8"/>
  <c r="AL2127" i="8"/>
  <c r="BA2127" i="8"/>
  <c r="AS2127" i="8"/>
  <c r="AK2127" i="8"/>
  <c r="AZ2127" i="8"/>
  <c r="AR2127" i="8"/>
  <c r="AY2127" i="8"/>
  <c r="AQ2127" i="8"/>
  <c r="AX2127" i="8"/>
  <c r="AP2127" i="8"/>
  <c r="AW2127" i="8"/>
  <c r="AO2127" i="8"/>
  <c r="AV2127" i="8"/>
  <c r="AN2127" i="8"/>
  <c r="BC2135" i="8"/>
  <c r="AU2135" i="8"/>
  <c r="AM2135" i="8"/>
  <c r="BB2135" i="8"/>
  <c r="AT2135" i="8"/>
  <c r="AL2135" i="8"/>
  <c r="BA2135" i="8"/>
  <c r="AS2135" i="8"/>
  <c r="AK2135" i="8"/>
  <c r="AZ2135" i="8"/>
  <c r="AR2135" i="8"/>
  <c r="AY2135" i="8"/>
  <c r="AQ2135" i="8"/>
  <c r="AX2135" i="8"/>
  <c r="AP2135" i="8"/>
  <c r="AW2135" i="8"/>
  <c r="AO2135" i="8"/>
  <c r="AV2135" i="8"/>
  <c r="AN2135" i="8"/>
  <c r="BC2143" i="8"/>
  <c r="AU2143" i="8"/>
  <c r="AM2143" i="8"/>
  <c r="BB2143" i="8"/>
  <c r="AT2143" i="8"/>
  <c r="AL2143" i="8"/>
  <c r="BA2143" i="8"/>
  <c r="AS2143" i="8"/>
  <c r="AK2143" i="8"/>
  <c r="AZ2143" i="8"/>
  <c r="AR2143" i="8"/>
  <c r="AY2143" i="8"/>
  <c r="AQ2143" i="8"/>
  <c r="AX2143" i="8"/>
  <c r="AP2143" i="8"/>
  <c r="AW2143" i="8"/>
  <c r="AO2143" i="8"/>
  <c r="AV2143" i="8"/>
  <c r="AN2143" i="8"/>
  <c r="BC2151" i="8"/>
  <c r="AV2151" i="8"/>
  <c r="AN2151" i="8"/>
  <c r="AU2151" i="8"/>
  <c r="AM2151" i="8"/>
  <c r="BB2151" i="8"/>
  <c r="AT2151" i="8"/>
  <c r="AL2151" i="8"/>
  <c r="BA2151" i="8"/>
  <c r="AS2151" i="8"/>
  <c r="AK2151" i="8"/>
  <c r="AZ2151" i="8"/>
  <c r="AR2151" i="8"/>
  <c r="AY2151" i="8"/>
  <c r="AQ2151" i="8"/>
  <c r="AX2151" i="8"/>
  <c r="AP2151" i="8"/>
  <c r="AW2151" i="8"/>
  <c r="AO2151" i="8"/>
  <c r="BC2159" i="8"/>
  <c r="AV2159" i="8"/>
  <c r="AN2159" i="8"/>
  <c r="AU2159" i="8"/>
  <c r="AM2159" i="8"/>
  <c r="BB2159" i="8"/>
  <c r="AT2159" i="8"/>
  <c r="AL2159" i="8"/>
  <c r="BA2159" i="8"/>
  <c r="AS2159" i="8"/>
  <c r="AK2159" i="8"/>
  <c r="AZ2159" i="8"/>
  <c r="AR2159" i="8"/>
  <c r="AY2159" i="8"/>
  <c r="AQ2159" i="8"/>
  <c r="AX2159" i="8"/>
  <c r="AP2159" i="8"/>
  <c r="AW2159" i="8"/>
  <c r="AO2159" i="8"/>
  <c r="BC2167" i="8"/>
  <c r="AV2167" i="8"/>
  <c r="AN2167" i="8"/>
  <c r="AU2167" i="8"/>
  <c r="AM2167" i="8"/>
  <c r="BB2167" i="8"/>
  <c r="AT2167" i="8"/>
  <c r="AL2167" i="8"/>
  <c r="BA2167" i="8"/>
  <c r="AS2167" i="8"/>
  <c r="AK2167" i="8"/>
  <c r="AZ2167" i="8"/>
  <c r="AR2167" i="8"/>
  <c r="AY2167" i="8"/>
  <c r="AQ2167" i="8"/>
  <c r="AX2167" i="8"/>
  <c r="AP2167" i="8"/>
  <c r="AW2167" i="8"/>
  <c r="AO2167" i="8"/>
  <c r="BC2175" i="8"/>
  <c r="AV2175" i="8"/>
  <c r="AN2175" i="8"/>
  <c r="AU2175" i="8"/>
  <c r="AM2175" i="8"/>
  <c r="BB2175" i="8"/>
  <c r="AT2175" i="8"/>
  <c r="AL2175" i="8"/>
  <c r="BA2175" i="8"/>
  <c r="AS2175" i="8"/>
  <c r="AK2175" i="8"/>
  <c r="AZ2175" i="8"/>
  <c r="AR2175" i="8"/>
  <c r="AY2175" i="8"/>
  <c r="AQ2175" i="8"/>
  <c r="AX2175" i="8"/>
  <c r="AP2175" i="8"/>
  <c r="AW2175" i="8"/>
  <c r="AO2175" i="8"/>
  <c r="BC2183" i="8"/>
  <c r="AV2183" i="8"/>
  <c r="AN2183" i="8"/>
  <c r="AU2183" i="8"/>
  <c r="AM2183" i="8"/>
  <c r="BB2183" i="8"/>
  <c r="AT2183" i="8"/>
  <c r="AL2183" i="8"/>
  <c r="BA2183" i="8"/>
  <c r="AS2183" i="8"/>
  <c r="AK2183" i="8"/>
  <c r="AZ2183" i="8"/>
  <c r="AR2183" i="8"/>
  <c r="AY2183" i="8"/>
  <c r="AQ2183" i="8"/>
  <c r="AX2183" i="8"/>
  <c r="AP2183" i="8"/>
  <c r="AW2183" i="8"/>
  <c r="AO2183" i="8"/>
  <c r="BC2191" i="8"/>
  <c r="AV2191" i="8"/>
  <c r="AN2191" i="8"/>
  <c r="AU2191" i="8"/>
  <c r="AM2191" i="8"/>
  <c r="BB2191" i="8"/>
  <c r="AT2191" i="8"/>
  <c r="AL2191" i="8"/>
  <c r="BA2191" i="8"/>
  <c r="AS2191" i="8"/>
  <c r="AK2191" i="8"/>
  <c r="AZ2191" i="8"/>
  <c r="AR2191" i="8"/>
  <c r="AY2191" i="8"/>
  <c r="AQ2191" i="8"/>
  <c r="AX2191" i="8"/>
  <c r="AP2191" i="8"/>
  <c r="AW2191" i="8"/>
  <c r="AO2191" i="8"/>
  <c r="BC2199" i="8"/>
  <c r="AV2199" i="8"/>
  <c r="AN2199" i="8"/>
  <c r="AU2199" i="8"/>
  <c r="AM2199" i="8"/>
  <c r="BB2199" i="8"/>
  <c r="AT2199" i="8"/>
  <c r="AL2199" i="8"/>
  <c r="BA2199" i="8"/>
  <c r="AS2199" i="8"/>
  <c r="AK2199" i="8"/>
  <c r="AZ2199" i="8"/>
  <c r="AR2199" i="8"/>
  <c r="AY2199" i="8"/>
  <c r="AQ2199" i="8"/>
  <c r="AX2199" i="8"/>
  <c r="AP2199" i="8"/>
  <c r="AW2199" i="8"/>
  <c r="AO2199" i="8"/>
  <c r="BC2207" i="8"/>
  <c r="AV2207" i="8"/>
  <c r="AN2207" i="8"/>
  <c r="AU2207" i="8"/>
  <c r="AM2207" i="8"/>
  <c r="BB2207" i="8"/>
  <c r="AT2207" i="8"/>
  <c r="AL2207" i="8"/>
  <c r="BA2207" i="8"/>
  <c r="AS2207" i="8"/>
  <c r="AK2207" i="8"/>
  <c r="AZ2207" i="8"/>
  <c r="AR2207" i="8"/>
  <c r="AY2207" i="8"/>
  <c r="AQ2207" i="8"/>
  <c r="AX2207" i="8"/>
  <c r="AP2207" i="8"/>
  <c r="AW2207" i="8"/>
  <c r="AO2207" i="8"/>
  <c r="BC2215" i="8"/>
  <c r="AV2215" i="8"/>
  <c r="AN2215" i="8"/>
  <c r="AU2215" i="8"/>
  <c r="AM2215" i="8"/>
  <c r="BB2215" i="8"/>
  <c r="AT2215" i="8"/>
  <c r="AL2215" i="8"/>
  <c r="BA2215" i="8"/>
  <c r="AS2215" i="8"/>
  <c r="AK2215" i="8"/>
  <c r="AZ2215" i="8"/>
  <c r="AR2215" i="8"/>
  <c r="AY2215" i="8"/>
  <c r="AQ2215" i="8"/>
  <c r="AX2215" i="8"/>
  <c r="AP2215" i="8"/>
  <c r="AW2215" i="8"/>
  <c r="AO2215" i="8"/>
  <c r="BC2223" i="8"/>
  <c r="AV2223" i="8"/>
  <c r="AN2223" i="8"/>
  <c r="AU2223" i="8"/>
  <c r="AM2223" i="8"/>
  <c r="BB2223" i="8"/>
  <c r="AT2223" i="8"/>
  <c r="AL2223" i="8"/>
  <c r="BA2223" i="8"/>
  <c r="AS2223" i="8"/>
  <c r="AK2223" i="8"/>
  <c r="AZ2223" i="8"/>
  <c r="AR2223" i="8"/>
  <c r="AY2223" i="8"/>
  <c r="AQ2223" i="8"/>
  <c r="AX2223" i="8"/>
  <c r="AP2223" i="8"/>
  <c r="AW2223" i="8"/>
  <c r="AO2223" i="8"/>
  <c r="BC2231" i="8"/>
  <c r="AV2231" i="8"/>
  <c r="AN2231" i="8"/>
  <c r="AU2231" i="8"/>
  <c r="AM2231" i="8"/>
  <c r="BB2231" i="8"/>
  <c r="AT2231" i="8"/>
  <c r="AL2231" i="8"/>
  <c r="BA2231" i="8"/>
  <c r="AS2231" i="8"/>
  <c r="AK2231" i="8"/>
  <c r="AZ2231" i="8"/>
  <c r="AR2231" i="8"/>
  <c r="AY2231" i="8"/>
  <c r="AQ2231" i="8"/>
  <c r="AX2231" i="8"/>
  <c r="AP2231" i="8"/>
  <c r="AW2231" i="8"/>
  <c r="AO2231" i="8"/>
  <c r="BC2239" i="8"/>
  <c r="AV2239" i="8"/>
  <c r="AN2239" i="8"/>
  <c r="AU2239" i="8"/>
  <c r="AM2239" i="8"/>
  <c r="BB2239" i="8"/>
  <c r="AT2239" i="8"/>
  <c r="AL2239" i="8"/>
  <c r="BA2239" i="8"/>
  <c r="AS2239" i="8"/>
  <c r="AK2239" i="8"/>
  <c r="AZ2239" i="8"/>
  <c r="AR2239" i="8"/>
  <c r="AY2239" i="8"/>
  <c r="AQ2239" i="8"/>
  <c r="AX2239" i="8"/>
  <c r="AP2239" i="8"/>
  <c r="AW2239" i="8"/>
  <c r="AO2239" i="8"/>
  <c r="BC2247" i="8"/>
  <c r="AV2247" i="8"/>
  <c r="AN2247" i="8"/>
  <c r="AU2247" i="8"/>
  <c r="AM2247" i="8"/>
  <c r="BB2247" i="8"/>
  <c r="AT2247" i="8"/>
  <c r="AL2247" i="8"/>
  <c r="BA2247" i="8"/>
  <c r="AS2247" i="8"/>
  <c r="AK2247" i="8"/>
  <c r="AZ2247" i="8"/>
  <c r="AR2247" i="8"/>
  <c r="AY2247" i="8"/>
  <c r="AQ2247" i="8"/>
  <c r="AX2247" i="8"/>
  <c r="AP2247" i="8"/>
  <c r="AW2247" i="8"/>
  <c r="AO2247" i="8"/>
  <c r="BC2255" i="8"/>
  <c r="AV2255" i="8"/>
  <c r="AN2255" i="8"/>
  <c r="AU2255" i="8"/>
  <c r="AM2255" i="8"/>
  <c r="BB2255" i="8"/>
  <c r="AT2255" i="8"/>
  <c r="AL2255" i="8"/>
  <c r="BA2255" i="8"/>
  <c r="AS2255" i="8"/>
  <c r="AK2255" i="8"/>
  <c r="AZ2255" i="8"/>
  <c r="AR2255" i="8"/>
  <c r="AY2255" i="8"/>
  <c r="AQ2255" i="8"/>
  <c r="AX2255" i="8"/>
  <c r="AP2255" i="8"/>
  <c r="AW2255" i="8"/>
  <c r="AO2255" i="8"/>
  <c r="BC2263" i="8"/>
  <c r="BB2263" i="8"/>
  <c r="AT2263" i="8"/>
  <c r="AL2263" i="8"/>
  <c r="BA2263" i="8"/>
  <c r="AS2263" i="8"/>
  <c r="AK2263" i="8"/>
  <c r="AY2263" i="8"/>
  <c r="AQ2263" i="8"/>
  <c r="AX2263" i="8"/>
  <c r="AP2263" i="8"/>
  <c r="AW2263" i="8"/>
  <c r="AO2263" i="8"/>
  <c r="AV2263" i="8"/>
  <c r="AN2263" i="8"/>
  <c r="AZ2263" i="8"/>
  <c r="AU2263" i="8"/>
  <c r="AR2263" i="8"/>
  <c r="AM2263" i="8"/>
  <c r="BC2271" i="8"/>
  <c r="BB2271" i="8"/>
  <c r="AT2271" i="8"/>
  <c r="AL2271" i="8"/>
  <c r="BA2271" i="8"/>
  <c r="AS2271" i="8"/>
  <c r="AK2271" i="8"/>
  <c r="AY2271" i="8"/>
  <c r="AQ2271" i="8"/>
  <c r="AX2271" i="8"/>
  <c r="AP2271" i="8"/>
  <c r="AW2271" i="8"/>
  <c r="AO2271" i="8"/>
  <c r="AV2271" i="8"/>
  <c r="AN2271" i="8"/>
  <c r="AU2271" i="8"/>
  <c r="AR2271" i="8"/>
  <c r="AM2271" i="8"/>
  <c r="AZ2271" i="8"/>
  <c r="BC2279" i="8"/>
  <c r="BB2279" i="8"/>
  <c r="AT2279" i="8"/>
  <c r="AL2279" i="8"/>
  <c r="BA2279" i="8"/>
  <c r="AS2279" i="8"/>
  <c r="AK2279" i="8"/>
  <c r="AZ2279" i="8"/>
  <c r="AR2279" i="8"/>
  <c r="AY2279" i="8"/>
  <c r="AQ2279" i="8"/>
  <c r="AX2279" i="8"/>
  <c r="AP2279" i="8"/>
  <c r="AW2279" i="8"/>
  <c r="AO2279" i="8"/>
  <c r="AV2279" i="8"/>
  <c r="AN2279" i="8"/>
  <c r="AM2279" i="8"/>
  <c r="AU2279" i="8"/>
  <c r="BC2287" i="8"/>
  <c r="BB2287" i="8"/>
  <c r="AT2287" i="8"/>
  <c r="AL2287" i="8"/>
  <c r="BA2287" i="8"/>
  <c r="AS2287" i="8"/>
  <c r="AK2287" i="8"/>
  <c r="AZ2287" i="8"/>
  <c r="AR2287" i="8"/>
  <c r="AY2287" i="8"/>
  <c r="AQ2287" i="8"/>
  <c r="AX2287" i="8"/>
  <c r="AP2287" i="8"/>
  <c r="AW2287" i="8"/>
  <c r="AO2287" i="8"/>
  <c r="AV2287" i="8"/>
  <c r="AN2287" i="8"/>
  <c r="AU2287" i="8"/>
  <c r="AM2287" i="8"/>
  <c r="BC2295" i="8"/>
  <c r="BB2295" i="8"/>
  <c r="AT2295" i="8"/>
  <c r="AL2295" i="8"/>
  <c r="BA2295" i="8"/>
  <c r="AS2295" i="8"/>
  <c r="AK2295" i="8"/>
  <c r="AZ2295" i="8"/>
  <c r="AR2295" i="8"/>
  <c r="AY2295" i="8"/>
  <c r="AQ2295" i="8"/>
  <c r="AX2295" i="8"/>
  <c r="AP2295" i="8"/>
  <c r="AW2295" i="8"/>
  <c r="AO2295" i="8"/>
  <c r="AV2295" i="8"/>
  <c r="AN2295" i="8"/>
  <c r="AU2295" i="8"/>
  <c r="AM2295" i="8"/>
  <c r="BC2303" i="8"/>
  <c r="BB2303" i="8"/>
  <c r="AT2303" i="8"/>
  <c r="AL2303" i="8"/>
  <c r="BA2303" i="8"/>
  <c r="AS2303" i="8"/>
  <c r="AK2303" i="8"/>
  <c r="AZ2303" i="8"/>
  <c r="AR2303" i="8"/>
  <c r="AY2303" i="8"/>
  <c r="AQ2303" i="8"/>
  <c r="AX2303" i="8"/>
  <c r="AP2303" i="8"/>
  <c r="AW2303" i="8"/>
  <c r="AO2303" i="8"/>
  <c r="AV2303" i="8"/>
  <c r="AN2303" i="8"/>
  <c r="AU2303" i="8"/>
  <c r="AM2303" i="8"/>
  <c r="BC2311" i="8"/>
  <c r="BB2311" i="8"/>
  <c r="AT2311" i="8"/>
  <c r="AL2311" i="8"/>
  <c r="BA2311" i="8"/>
  <c r="AS2311" i="8"/>
  <c r="AK2311" i="8"/>
  <c r="AZ2311" i="8"/>
  <c r="AR2311" i="8"/>
  <c r="AY2311" i="8"/>
  <c r="AQ2311" i="8"/>
  <c r="AX2311" i="8"/>
  <c r="AP2311" i="8"/>
  <c r="AW2311" i="8"/>
  <c r="AO2311" i="8"/>
  <c r="AV2311" i="8"/>
  <c r="AN2311" i="8"/>
  <c r="AM2311" i="8"/>
  <c r="AU2311" i="8"/>
  <c r="BC2319" i="8"/>
  <c r="AU2319" i="8"/>
  <c r="AM2319" i="8"/>
  <c r="BB2319" i="8"/>
  <c r="AT2319" i="8"/>
  <c r="AL2319" i="8"/>
  <c r="BA2319" i="8"/>
  <c r="AS2319" i="8"/>
  <c r="AK2319" i="8"/>
  <c r="AZ2319" i="8"/>
  <c r="AR2319" i="8"/>
  <c r="AY2319" i="8"/>
  <c r="AQ2319" i="8"/>
  <c r="AX2319" i="8"/>
  <c r="AP2319" i="8"/>
  <c r="AW2319" i="8"/>
  <c r="AO2319" i="8"/>
  <c r="AV2319" i="8"/>
  <c r="AN2319" i="8"/>
  <c r="BC2327" i="8"/>
  <c r="AU2327" i="8"/>
  <c r="AM2327" i="8"/>
  <c r="BB2327" i="8"/>
  <c r="AT2327" i="8"/>
  <c r="AL2327" i="8"/>
  <c r="BA2327" i="8"/>
  <c r="AS2327" i="8"/>
  <c r="AK2327" i="8"/>
  <c r="AZ2327" i="8"/>
  <c r="AR2327" i="8"/>
  <c r="AY2327" i="8"/>
  <c r="AQ2327" i="8"/>
  <c r="AX2327" i="8"/>
  <c r="AP2327" i="8"/>
  <c r="AW2327" i="8"/>
  <c r="AO2327" i="8"/>
  <c r="AV2327" i="8"/>
  <c r="AN2327" i="8"/>
  <c r="BC2335" i="8"/>
  <c r="AU2335" i="8"/>
  <c r="AM2335" i="8"/>
  <c r="BB2335" i="8"/>
  <c r="AT2335" i="8"/>
  <c r="AL2335" i="8"/>
  <c r="BA2335" i="8"/>
  <c r="AS2335" i="8"/>
  <c r="AK2335" i="8"/>
  <c r="AZ2335" i="8"/>
  <c r="AR2335" i="8"/>
  <c r="AY2335" i="8"/>
  <c r="AQ2335" i="8"/>
  <c r="AX2335" i="8"/>
  <c r="AP2335" i="8"/>
  <c r="AW2335" i="8"/>
  <c r="AO2335" i="8"/>
  <c r="AV2335" i="8"/>
  <c r="AN2335" i="8"/>
  <c r="BC2343" i="8"/>
  <c r="AU2343" i="8"/>
  <c r="AM2343" i="8"/>
  <c r="BB2343" i="8"/>
  <c r="AT2343" i="8"/>
  <c r="AL2343" i="8"/>
  <c r="BA2343" i="8"/>
  <c r="AS2343" i="8"/>
  <c r="AK2343" i="8"/>
  <c r="AZ2343" i="8"/>
  <c r="AR2343" i="8"/>
  <c r="AY2343" i="8"/>
  <c r="AQ2343" i="8"/>
  <c r="AX2343" i="8"/>
  <c r="AP2343" i="8"/>
  <c r="AW2343" i="8"/>
  <c r="AO2343" i="8"/>
  <c r="AV2343" i="8"/>
  <c r="AN2343" i="8"/>
  <c r="BC2351" i="8"/>
  <c r="AU2351" i="8"/>
  <c r="AM2351" i="8"/>
  <c r="BB2351" i="8"/>
  <c r="AT2351" i="8"/>
  <c r="AL2351" i="8"/>
  <c r="BA2351" i="8"/>
  <c r="AS2351" i="8"/>
  <c r="AK2351" i="8"/>
  <c r="AZ2351" i="8"/>
  <c r="AR2351" i="8"/>
  <c r="AY2351" i="8"/>
  <c r="AQ2351" i="8"/>
  <c r="AX2351" i="8"/>
  <c r="AP2351" i="8"/>
  <c r="AW2351" i="8"/>
  <c r="AO2351" i="8"/>
  <c r="AV2351" i="8"/>
  <c r="AN2351" i="8"/>
  <c r="BC2359" i="8"/>
  <c r="AU2359" i="8"/>
  <c r="AM2359" i="8"/>
  <c r="BB2359" i="8"/>
  <c r="AT2359" i="8"/>
  <c r="AL2359" i="8"/>
  <c r="BA2359" i="8"/>
  <c r="AS2359" i="8"/>
  <c r="AK2359" i="8"/>
  <c r="AZ2359" i="8"/>
  <c r="AR2359" i="8"/>
  <c r="AY2359" i="8"/>
  <c r="AQ2359" i="8"/>
  <c r="AX2359" i="8"/>
  <c r="AP2359" i="8"/>
  <c r="AW2359" i="8"/>
  <c r="AO2359" i="8"/>
  <c r="AV2359" i="8"/>
  <c r="AN2359" i="8"/>
  <c r="BC2367" i="8"/>
  <c r="AU2367" i="8"/>
  <c r="AM2367" i="8"/>
  <c r="BB2367" i="8"/>
  <c r="AT2367" i="8"/>
  <c r="AL2367" i="8"/>
  <c r="BA2367" i="8"/>
  <c r="AS2367" i="8"/>
  <c r="AK2367" i="8"/>
  <c r="AZ2367" i="8"/>
  <c r="AR2367" i="8"/>
  <c r="AY2367" i="8"/>
  <c r="AQ2367" i="8"/>
  <c r="AX2367" i="8"/>
  <c r="AP2367" i="8"/>
  <c r="AW2367" i="8"/>
  <c r="AO2367" i="8"/>
  <c r="AV2367" i="8"/>
  <c r="AN2367" i="8"/>
  <c r="BC2375" i="8"/>
  <c r="AU2375" i="8"/>
  <c r="AM2375" i="8"/>
  <c r="BB2375" i="8"/>
  <c r="AT2375" i="8"/>
  <c r="AL2375" i="8"/>
  <c r="BA2375" i="8"/>
  <c r="AS2375" i="8"/>
  <c r="AK2375" i="8"/>
  <c r="AZ2375" i="8"/>
  <c r="AR2375" i="8"/>
  <c r="AY2375" i="8"/>
  <c r="AQ2375" i="8"/>
  <c r="AX2375" i="8"/>
  <c r="AP2375" i="8"/>
  <c r="AW2375" i="8"/>
  <c r="AO2375" i="8"/>
  <c r="AV2375" i="8"/>
  <c r="AN2375" i="8"/>
  <c r="BK2381" i="8"/>
  <c r="BL2381" i="8"/>
  <c r="BM2381" i="8"/>
  <c r="BN2381" i="8"/>
  <c r="BH2381" i="8"/>
  <c r="BI2381" i="8"/>
  <c r="BJ2381" i="8"/>
  <c r="BC2383" i="8"/>
  <c r="AU2383" i="8"/>
  <c r="AM2383" i="8"/>
  <c r="BB2383" i="8"/>
  <c r="AT2383" i="8"/>
  <c r="AL2383" i="8"/>
  <c r="BA2383" i="8"/>
  <c r="AS2383" i="8"/>
  <c r="AK2383" i="8"/>
  <c r="AZ2383" i="8"/>
  <c r="AR2383" i="8"/>
  <c r="AY2383" i="8"/>
  <c r="AQ2383" i="8"/>
  <c r="AX2383" i="8"/>
  <c r="AP2383" i="8"/>
  <c r="AW2383" i="8"/>
  <c r="AO2383" i="8"/>
  <c r="AV2383" i="8"/>
  <c r="AN2383" i="8"/>
  <c r="BK2389" i="8"/>
  <c r="BM2389" i="8"/>
  <c r="BN2389" i="8"/>
  <c r="BL2389" i="8"/>
  <c r="BH2389" i="8"/>
  <c r="BI2389" i="8"/>
  <c r="BJ2389" i="8"/>
  <c r="BC2391" i="8"/>
  <c r="AZ2391" i="8"/>
  <c r="AR2391" i="8"/>
  <c r="AX2391" i="8"/>
  <c r="AP2391" i="8"/>
  <c r="AW2391" i="8"/>
  <c r="AO2391" i="8"/>
  <c r="AV2391" i="8"/>
  <c r="AN2391" i="8"/>
  <c r="AU2391" i="8"/>
  <c r="AM2391" i="8"/>
  <c r="BA2391" i="8"/>
  <c r="AS2391" i="8"/>
  <c r="AK2391" i="8"/>
  <c r="AY2391" i="8"/>
  <c r="AT2391" i="8"/>
  <c r="AQ2391" i="8"/>
  <c r="AL2391" i="8"/>
  <c r="BB2391" i="8"/>
  <c r="BK2397" i="8"/>
  <c r="BM2397" i="8"/>
  <c r="BN2397" i="8"/>
  <c r="BL2397" i="8"/>
  <c r="BH2397" i="8"/>
  <c r="BI2397" i="8"/>
  <c r="BJ2397" i="8"/>
  <c r="BC2399" i="8"/>
  <c r="AZ2399" i="8"/>
  <c r="AR2399" i="8"/>
  <c r="AX2399" i="8"/>
  <c r="AP2399" i="8"/>
  <c r="AW2399" i="8"/>
  <c r="AO2399" i="8"/>
  <c r="AV2399" i="8"/>
  <c r="AN2399" i="8"/>
  <c r="AU2399" i="8"/>
  <c r="AM2399" i="8"/>
  <c r="BA2399" i="8"/>
  <c r="AS2399" i="8"/>
  <c r="AK2399" i="8"/>
  <c r="BB2399" i="8"/>
  <c r="AY2399" i="8"/>
  <c r="AT2399" i="8"/>
  <c r="AQ2399" i="8"/>
  <c r="AL2399" i="8"/>
  <c r="BK2405" i="8"/>
  <c r="BM2405" i="8"/>
  <c r="BN2405" i="8"/>
  <c r="BL2405" i="8"/>
  <c r="BH2405" i="8"/>
  <c r="BI2405" i="8"/>
  <c r="BJ2405" i="8"/>
  <c r="BC2407" i="8"/>
  <c r="AZ2407" i="8"/>
  <c r="AR2407" i="8"/>
  <c r="AX2407" i="8"/>
  <c r="AP2407" i="8"/>
  <c r="AW2407" i="8"/>
  <c r="AO2407" i="8"/>
  <c r="AV2407" i="8"/>
  <c r="AN2407" i="8"/>
  <c r="AU2407" i="8"/>
  <c r="AM2407" i="8"/>
  <c r="BA2407" i="8"/>
  <c r="AS2407" i="8"/>
  <c r="AK2407" i="8"/>
  <c r="AY2407" i="8"/>
  <c r="AT2407" i="8"/>
  <c r="AQ2407" i="8"/>
  <c r="AL2407" i="8"/>
  <c r="BB2407" i="8"/>
  <c r="BK2413" i="8"/>
  <c r="BM2413" i="8"/>
  <c r="BN2413" i="8"/>
  <c r="BL2413" i="8"/>
  <c r="BH2413" i="8"/>
  <c r="BI2413" i="8"/>
  <c r="BJ2413" i="8"/>
  <c r="BC2415" i="8"/>
  <c r="AZ2415" i="8"/>
  <c r="AR2415" i="8"/>
  <c r="AX2415" i="8"/>
  <c r="AP2415" i="8"/>
  <c r="AW2415" i="8"/>
  <c r="AO2415" i="8"/>
  <c r="AV2415" i="8"/>
  <c r="AN2415" i="8"/>
  <c r="AU2415" i="8"/>
  <c r="AM2415" i="8"/>
  <c r="BA2415" i="8"/>
  <c r="AS2415" i="8"/>
  <c r="AK2415" i="8"/>
  <c r="BB2415" i="8"/>
  <c r="AY2415" i="8"/>
  <c r="AT2415" i="8"/>
  <c r="AQ2415" i="8"/>
  <c r="AL2415" i="8"/>
  <c r="BK2421" i="8"/>
  <c r="BM2421" i="8"/>
  <c r="BN2421" i="8"/>
  <c r="BL2421" i="8"/>
  <c r="BH2421" i="8"/>
  <c r="BI2421" i="8"/>
  <c r="BJ2421" i="8"/>
  <c r="BC2423" i="8"/>
  <c r="AZ2423" i="8"/>
  <c r="AR2423" i="8"/>
  <c r="AX2423" i="8"/>
  <c r="AP2423" i="8"/>
  <c r="AW2423" i="8"/>
  <c r="AO2423" i="8"/>
  <c r="AV2423" i="8"/>
  <c r="AN2423" i="8"/>
  <c r="AU2423" i="8"/>
  <c r="AM2423" i="8"/>
  <c r="BA2423" i="8"/>
  <c r="AS2423" i="8"/>
  <c r="AK2423" i="8"/>
  <c r="AY2423" i="8"/>
  <c r="AT2423" i="8"/>
  <c r="AQ2423" i="8"/>
  <c r="AL2423" i="8"/>
  <c r="BB2423" i="8"/>
  <c r="BK2429" i="8"/>
  <c r="BM2429" i="8"/>
  <c r="BN2429" i="8"/>
  <c r="BL2429" i="8"/>
  <c r="BH2429" i="8"/>
  <c r="BI2429" i="8"/>
  <c r="BJ2429" i="8"/>
  <c r="BC2431" i="8"/>
  <c r="AZ2431" i="8"/>
  <c r="AR2431" i="8"/>
  <c r="AX2431" i="8"/>
  <c r="AP2431" i="8"/>
  <c r="AW2431" i="8"/>
  <c r="AO2431" i="8"/>
  <c r="AV2431" i="8"/>
  <c r="AN2431" i="8"/>
  <c r="AU2431" i="8"/>
  <c r="AM2431" i="8"/>
  <c r="BA2431" i="8"/>
  <c r="AS2431" i="8"/>
  <c r="AK2431" i="8"/>
  <c r="BB2431" i="8"/>
  <c r="AY2431" i="8"/>
  <c r="AT2431" i="8"/>
  <c r="AQ2431" i="8"/>
  <c r="AL2431" i="8"/>
  <c r="BK2437" i="8"/>
  <c r="BM2437" i="8"/>
  <c r="BL2437" i="8"/>
  <c r="BN2437" i="8"/>
  <c r="BH2437" i="8"/>
  <c r="BI2437" i="8"/>
  <c r="BJ2437" i="8"/>
  <c r="BC2439" i="8"/>
  <c r="AZ2439" i="8"/>
  <c r="AR2439" i="8"/>
  <c r="AX2439" i="8"/>
  <c r="AP2439" i="8"/>
  <c r="AW2439" i="8"/>
  <c r="AO2439" i="8"/>
  <c r="AV2439" i="8"/>
  <c r="AN2439" i="8"/>
  <c r="AU2439" i="8"/>
  <c r="AM2439" i="8"/>
  <c r="BA2439" i="8"/>
  <c r="AS2439" i="8"/>
  <c r="AK2439" i="8"/>
  <c r="AY2439" i="8"/>
  <c r="AT2439" i="8"/>
  <c r="AQ2439" i="8"/>
  <c r="AL2439" i="8"/>
  <c r="BB2439" i="8"/>
  <c r="BK2445" i="8"/>
  <c r="BM2445" i="8"/>
  <c r="BL2445" i="8"/>
  <c r="BN2445" i="8"/>
  <c r="BH2445" i="8"/>
  <c r="BI2445" i="8"/>
  <c r="BJ2445" i="8"/>
  <c r="BC2447" i="8"/>
  <c r="AZ2447" i="8"/>
  <c r="AR2447" i="8"/>
  <c r="AX2447" i="8"/>
  <c r="AP2447" i="8"/>
  <c r="AW2447" i="8"/>
  <c r="AO2447" i="8"/>
  <c r="AV2447" i="8"/>
  <c r="AN2447" i="8"/>
  <c r="AU2447" i="8"/>
  <c r="AM2447" i="8"/>
  <c r="BA2447" i="8"/>
  <c r="AS2447" i="8"/>
  <c r="AK2447" i="8"/>
  <c r="BB2447" i="8"/>
  <c r="AY2447" i="8"/>
  <c r="AT2447" i="8"/>
  <c r="AQ2447" i="8"/>
  <c r="AL2447" i="8"/>
  <c r="BK2453" i="8"/>
  <c r="BM2453" i="8"/>
  <c r="BL2453" i="8"/>
  <c r="BN2453" i="8"/>
  <c r="BH2453" i="8"/>
  <c r="BI2453" i="8"/>
  <c r="BJ2453" i="8"/>
  <c r="BC2455" i="8"/>
  <c r="AZ2455" i="8"/>
  <c r="AR2455" i="8"/>
  <c r="AY2455" i="8"/>
  <c r="AQ2455" i="8"/>
  <c r="AX2455" i="8"/>
  <c r="AP2455" i="8"/>
  <c r="AW2455" i="8"/>
  <c r="AO2455" i="8"/>
  <c r="AV2455" i="8"/>
  <c r="AN2455" i="8"/>
  <c r="AU2455" i="8"/>
  <c r="AM2455" i="8"/>
  <c r="BA2455" i="8"/>
  <c r="AS2455" i="8"/>
  <c r="AK2455" i="8"/>
  <c r="BB2455" i="8"/>
  <c r="AT2455" i="8"/>
  <c r="AL2455" i="8"/>
  <c r="BK2461" i="8"/>
  <c r="BM2461" i="8"/>
  <c r="BL2461" i="8"/>
  <c r="BN2461" i="8"/>
  <c r="BH2461" i="8"/>
  <c r="BI2461" i="8"/>
  <c r="BJ2461" i="8"/>
  <c r="BC2463" i="8"/>
  <c r="AZ2463" i="8"/>
  <c r="AR2463" i="8"/>
  <c r="AY2463" i="8"/>
  <c r="AQ2463" i="8"/>
  <c r="AX2463" i="8"/>
  <c r="AP2463" i="8"/>
  <c r="AW2463" i="8"/>
  <c r="AO2463" i="8"/>
  <c r="AV2463" i="8"/>
  <c r="AN2463" i="8"/>
  <c r="AU2463" i="8"/>
  <c r="AM2463" i="8"/>
  <c r="BA2463" i="8"/>
  <c r="AS2463" i="8"/>
  <c r="AK2463" i="8"/>
  <c r="BB2463" i="8"/>
  <c r="AT2463" i="8"/>
  <c r="AL2463" i="8"/>
  <c r="BK2469" i="8"/>
  <c r="BM2469" i="8"/>
  <c r="BL2469" i="8"/>
  <c r="BN2469" i="8"/>
  <c r="BH2469" i="8"/>
  <c r="BI2469" i="8"/>
  <c r="BJ2469" i="8"/>
  <c r="BC2471" i="8"/>
  <c r="AZ2471" i="8"/>
  <c r="AR2471" i="8"/>
  <c r="AY2471" i="8"/>
  <c r="AQ2471" i="8"/>
  <c r="AX2471" i="8"/>
  <c r="AP2471" i="8"/>
  <c r="AW2471" i="8"/>
  <c r="AO2471" i="8"/>
  <c r="AV2471" i="8"/>
  <c r="AN2471" i="8"/>
  <c r="AU2471" i="8"/>
  <c r="AM2471" i="8"/>
  <c r="BA2471" i="8"/>
  <c r="AS2471" i="8"/>
  <c r="AK2471" i="8"/>
  <c r="BB2471" i="8"/>
  <c r="AT2471" i="8"/>
  <c r="AL2471" i="8"/>
  <c r="BK2477" i="8"/>
  <c r="BM2477" i="8"/>
  <c r="BL2477" i="8"/>
  <c r="BN2477" i="8"/>
  <c r="BH2477" i="8"/>
  <c r="BI2477" i="8"/>
  <c r="BJ2477" i="8"/>
  <c r="BC2479" i="8"/>
  <c r="AZ2479" i="8"/>
  <c r="AR2479" i="8"/>
  <c r="AY2479" i="8"/>
  <c r="AQ2479" i="8"/>
  <c r="AX2479" i="8"/>
  <c r="AP2479" i="8"/>
  <c r="AW2479" i="8"/>
  <c r="AO2479" i="8"/>
  <c r="AV2479" i="8"/>
  <c r="AN2479" i="8"/>
  <c r="AU2479" i="8"/>
  <c r="AM2479" i="8"/>
  <c r="BA2479" i="8"/>
  <c r="AS2479" i="8"/>
  <c r="AK2479" i="8"/>
  <c r="AL2479" i="8"/>
  <c r="BB2479" i="8"/>
  <c r="AT2479" i="8"/>
  <c r="BK2485" i="8"/>
  <c r="BM2485" i="8"/>
  <c r="BL2485" i="8"/>
  <c r="BN2485" i="8"/>
  <c r="BH2485" i="8"/>
  <c r="BI2485" i="8"/>
  <c r="BJ2485" i="8"/>
  <c r="BC2487" i="8"/>
  <c r="AZ2487" i="8"/>
  <c r="AR2487" i="8"/>
  <c r="AY2487" i="8"/>
  <c r="AQ2487" i="8"/>
  <c r="AX2487" i="8"/>
  <c r="AP2487" i="8"/>
  <c r="AW2487" i="8"/>
  <c r="AO2487" i="8"/>
  <c r="AV2487" i="8"/>
  <c r="AN2487" i="8"/>
  <c r="AU2487" i="8"/>
  <c r="AM2487" i="8"/>
  <c r="BA2487" i="8"/>
  <c r="AS2487" i="8"/>
  <c r="AK2487" i="8"/>
  <c r="BB2487" i="8"/>
  <c r="AT2487" i="8"/>
  <c r="AL2487" i="8"/>
  <c r="BK2493" i="8"/>
  <c r="BM2493" i="8"/>
  <c r="BL2493" i="8"/>
  <c r="BN2493" i="8"/>
  <c r="BH2493" i="8"/>
  <c r="BI2493" i="8"/>
  <c r="BJ2493" i="8"/>
  <c r="BC2495" i="8"/>
  <c r="AZ2495" i="8"/>
  <c r="AR2495" i="8"/>
  <c r="AY2495" i="8"/>
  <c r="AQ2495" i="8"/>
  <c r="AX2495" i="8"/>
  <c r="AP2495" i="8"/>
  <c r="AW2495" i="8"/>
  <c r="AO2495" i="8"/>
  <c r="AV2495" i="8"/>
  <c r="AN2495" i="8"/>
  <c r="AU2495" i="8"/>
  <c r="AM2495" i="8"/>
  <c r="BA2495" i="8"/>
  <c r="AS2495" i="8"/>
  <c r="AK2495" i="8"/>
  <c r="BB2495" i="8"/>
  <c r="AT2495" i="8"/>
  <c r="AL2495" i="8"/>
  <c r="BK2501" i="8"/>
  <c r="BM2501" i="8"/>
  <c r="BL2501" i="8"/>
  <c r="BN2501" i="8"/>
  <c r="BH2501" i="8"/>
  <c r="BI2501" i="8"/>
  <c r="BJ2501" i="8"/>
  <c r="BC2503" i="8"/>
  <c r="AZ2503" i="8"/>
  <c r="AR2503" i="8"/>
  <c r="AY2503" i="8"/>
  <c r="AQ2503" i="8"/>
  <c r="AX2503" i="8"/>
  <c r="AP2503" i="8"/>
  <c r="AW2503" i="8"/>
  <c r="AO2503" i="8"/>
  <c r="AV2503" i="8"/>
  <c r="AN2503" i="8"/>
  <c r="AU2503" i="8"/>
  <c r="AM2503" i="8"/>
  <c r="BA2503" i="8"/>
  <c r="AS2503" i="8"/>
  <c r="AK2503" i="8"/>
  <c r="BB2503" i="8"/>
  <c r="AT2503" i="8"/>
  <c r="AL2503" i="8"/>
  <c r="BK2509" i="8"/>
  <c r="BM2509" i="8"/>
  <c r="BL2509" i="8"/>
  <c r="BN2509" i="8"/>
  <c r="BH2509" i="8"/>
  <c r="BI2509" i="8"/>
  <c r="BJ2509" i="8"/>
  <c r="BC2511" i="8"/>
  <c r="AZ2511" i="8"/>
  <c r="AR2511" i="8"/>
  <c r="AY2511" i="8"/>
  <c r="AQ2511" i="8"/>
  <c r="AX2511" i="8"/>
  <c r="AP2511" i="8"/>
  <c r="AW2511" i="8"/>
  <c r="AO2511" i="8"/>
  <c r="AV2511" i="8"/>
  <c r="AN2511" i="8"/>
  <c r="AU2511" i="8"/>
  <c r="AM2511" i="8"/>
  <c r="BA2511" i="8"/>
  <c r="AS2511" i="8"/>
  <c r="AK2511" i="8"/>
  <c r="AL2511" i="8"/>
  <c r="BB2511" i="8"/>
  <c r="AT2511" i="8"/>
  <c r="BK2517" i="8"/>
  <c r="BM2517" i="8"/>
  <c r="BL2517" i="8"/>
  <c r="BN2517" i="8"/>
  <c r="BH2517" i="8"/>
  <c r="BI2517" i="8"/>
  <c r="BJ2517" i="8"/>
  <c r="AL2517" i="8"/>
  <c r="AT2517" i="8"/>
  <c r="BB2517" i="8"/>
  <c r="AM2517" i="8"/>
  <c r="AU2517" i="8"/>
  <c r="AN2517" i="8"/>
  <c r="AV2517" i="8"/>
  <c r="AO2517" i="8"/>
  <c r="AW2517" i="8"/>
  <c r="AP2517" i="8"/>
  <c r="AX2517" i="8"/>
  <c r="AQ2517" i="8"/>
  <c r="AY2517" i="8"/>
  <c r="AR2517" i="8"/>
  <c r="AZ2517" i="8"/>
  <c r="AK2517" i="8"/>
  <c r="AS2517" i="8"/>
  <c r="BA2517" i="8"/>
  <c r="BC2519" i="8"/>
  <c r="AM1933" i="8"/>
  <c r="AU1933" i="8"/>
  <c r="AK1934" i="8"/>
  <c r="AS1934" i="8"/>
  <c r="BA1934" i="8"/>
  <c r="AQ1935" i="8"/>
  <c r="AY1935" i="8"/>
  <c r="AO1936" i="8"/>
  <c r="AM1937" i="8"/>
  <c r="AK1938" i="8"/>
  <c r="AS1938" i="8"/>
  <c r="BA1938" i="8"/>
  <c r="AQ1939" i="8"/>
  <c r="AY1939" i="8"/>
  <c r="AO1940" i="8"/>
  <c r="AW1940" i="8"/>
  <c r="AM1941" i="8"/>
  <c r="AU1941" i="8"/>
  <c r="AK1942" i="8"/>
  <c r="AS1942" i="8"/>
  <c r="BA1942" i="8"/>
  <c r="AQ1943" i="8"/>
  <c r="AY1943" i="8"/>
  <c r="AO1944" i="8"/>
  <c r="AM1945" i="8"/>
  <c r="AU1945" i="8"/>
  <c r="AK1946" i="8"/>
  <c r="AS1946" i="8"/>
  <c r="BA1946" i="8"/>
  <c r="AQ1947" i="8"/>
  <c r="AY1947" i="8"/>
  <c r="AO1948" i="8"/>
  <c r="AW1948" i="8"/>
  <c r="AM1949" i="8"/>
  <c r="AU1949" i="8"/>
  <c r="AK1950" i="8"/>
  <c r="AS1950" i="8"/>
  <c r="BA1950" i="8"/>
  <c r="AQ1951" i="8"/>
  <c r="AY1951" i="8"/>
  <c r="AO1952" i="8"/>
  <c r="AM1953" i="8"/>
  <c r="AU1953" i="8"/>
  <c r="AK1954" i="8"/>
  <c r="AS1954" i="8"/>
  <c r="BA1954" i="8"/>
  <c r="AQ1955" i="8"/>
  <c r="AY1955" i="8"/>
  <c r="AO1956" i="8"/>
  <c r="AM1957" i="8"/>
  <c r="AU1957" i="8"/>
  <c r="AK1958" i="8"/>
  <c r="AS1958" i="8"/>
  <c r="BA1958" i="8"/>
  <c r="AQ1959" i="8"/>
  <c r="AY1959" i="8"/>
  <c r="AO1960" i="8"/>
  <c r="AM1961" i="8"/>
  <c r="AU1961" i="8"/>
  <c r="AK1962" i="8"/>
  <c r="AS1962" i="8"/>
  <c r="BA1962" i="8"/>
  <c r="AQ1963" i="8"/>
  <c r="AY1963" i="8"/>
  <c r="AO1964" i="8"/>
  <c r="AM1965" i="8"/>
  <c r="AU1965" i="8"/>
  <c r="AK1966" i="8"/>
  <c r="AS1966" i="8"/>
  <c r="BA1966" i="8"/>
  <c r="AQ1967" i="8"/>
  <c r="AY1967" i="8"/>
  <c r="AO1968" i="8"/>
  <c r="AM1969" i="8"/>
  <c r="AU1969" i="8"/>
  <c r="AK1970" i="8"/>
  <c r="AS1970" i="8"/>
  <c r="BA1970" i="8"/>
  <c r="AQ1971" i="8"/>
  <c r="AY1971" i="8"/>
  <c r="AO1972" i="8"/>
  <c r="AW1972" i="8"/>
  <c r="AM1973" i="8"/>
  <c r="AU1973" i="8"/>
  <c r="AK1974" i="8"/>
  <c r="AS1974" i="8"/>
  <c r="BA1974" i="8"/>
  <c r="AQ1975" i="8"/>
  <c r="AY1975" i="8"/>
  <c r="AO1976" i="8"/>
  <c r="AM1977" i="8"/>
  <c r="AU1977" i="8"/>
  <c r="AK1978" i="8"/>
  <c r="AS1978" i="8"/>
  <c r="BA1978" i="8"/>
  <c r="AQ1979" i="8"/>
  <c r="AY1979" i="8"/>
  <c r="AO1980" i="8"/>
  <c r="AW1980" i="8"/>
  <c r="AM1981" i="8"/>
  <c r="AU1981" i="8"/>
  <c r="AK1982" i="8"/>
  <c r="AS1982" i="8"/>
  <c r="BA1982" i="8"/>
  <c r="AQ1983" i="8"/>
  <c r="AY1983" i="8"/>
  <c r="AO1984" i="8"/>
  <c r="AM1985" i="8"/>
  <c r="AL1986" i="8"/>
  <c r="BB1986" i="8"/>
  <c r="AX1988" i="8"/>
  <c r="AT1990" i="8"/>
  <c r="AL1994" i="8"/>
  <c r="AV1997" i="8"/>
  <c r="AR1999" i="8"/>
  <c r="AX2004" i="8"/>
  <c r="AT2006" i="8"/>
  <c r="AT2014" i="8"/>
  <c r="BC1937" i="8"/>
  <c r="BC1985" i="8"/>
  <c r="BC2001" i="8"/>
  <c r="BB2001" i="8"/>
  <c r="AT2001" i="8"/>
  <c r="AL2001" i="8"/>
  <c r="BA2001" i="8"/>
  <c r="AS2001" i="8"/>
  <c r="AK2001" i="8"/>
  <c r="AZ2001" i="8"/>
  <c r="AR2001" i="8"/>
  <c r="AX2001" i="8"/>
  <c r="AP2001" i="8"/>
  <c r="AW2001" i="8"/>
  <c r="AO2001" i="8"/>
  <c r="AU2001" i="8"/>
  <c r="AM2001" i="8"/>
  <c r="BC2025" i="8"/>
  <c r="BB2025" i="8"/>
  <c r="AT2025" i="8"/>
  <c r="AL2025" i="8"/>
  <c r="BA2025" i="8"/>
  <c r="AS2025" i="8"/>
  <c r="AK2025" i="8"/>
  <c r="AZ2025" i="8"/>
  <c r="AR2025" i="8"/>
  <c r="AY2025" i="8"/>
  <c r="AQ2025" i="8"/>
  <c r="AX2025" i="8"/>
  <c r="AP2025" i="8"/>
  <c r="AW2025" i="8"/>
  <c r="AO2025" i="8"/>
  <c r="AV2025" i="8"/>
  <c r="AN2025" i="8"/>
  <c r="AU2025" i="8"/>
  <c r="AM2025" i="8"/>
  <c r="BC2057" i="8"/>
  <c r="BB2057" i="8"/>
  <c r="AT2057" i="8"/>
  <c r="AL2057" i="8"/>
  <c r="BA2057" i="8"/>
  <c r="AS2057" i="8"/>
  <c r="AK2057" i="8"/>
  <c r="AZ2057" i="8"/>
  <c r="AR2057" i="8"/>
  <c r="AY2057" i="8"/>
  <c r="AQ2057" i="8"/>
  <c r="AX2057" i="8"/>
  <c r="AP2057" i="8"/>
  <c r="AW2057" i="8"/>
  <c r="AO2057" i="8"/>
  <c r="AV2057" i="8"/>
  <c r="AN2057" i="8"/>
  <c r="AU2057" i="8"/>
  <c r="AM2057" i="8"/>
  <c r="BC2081" i="8"/>
  <c r="BB2081" i="8"/>
  <c r="AT2081" i="8"/>
  <c r="AL2081" i="8"/>
  <c r="BA2081" i="8"/>
  <c r="AS2081" i="8"/>
  <c r="AK2081" i="8"/>
  <c r="AZ2081" i="8"/>
  <c r="AR2081" i="8"/>
  <c r="AY2081" i="8"/>
  <c r="AQ2081" i="8"/>
  <c r="AX2081" i="8"/>
  <c r="AP2081" i="8"/>
  <c r="AW2081" i="8"/>
  <c r="AO2081" i="8"/>
  <c r="AV2081" i="8"/>
  <c r="AN2081" i="8"/>
  <c r="AU2081" i="8"/>
  <c r="AM2081" i="8"/>
  <c r="BC2105" i="8"/>
  <c r="BB2105" i="8"/>
  <c r="AT2105" i="8"/>
  <c r="AL2105" i="8"/>
  <c r="BA2105" i="8"/>
  <c r="AS2105" i="8"/>
  <c r="AK2105" i="8"/>
  <c r="AZ2105" i="8"/>
  <c r="AR2105" i="8"/>
  <c r="AY2105" i="8"/>
  <c r="AQ2105" i="8"/>
  <c r="AX2105" i="8"/>
  <c r="AP2105" i="8"/>
  <c r="AW2105" i="8"/>
  <c r="AO2105" i="8"/>
  <c r="AV2105" i="8"/>
  <c r="AN2105" i="8"/>
  <c r="AU2105" i="8"/>
  <c r="AM2105" i="8"/>
  <c r="BC2169" i="8"/>
  <c r="AZ2169" i="8"/>
  <c r="AR2169" i="8"/>
  <c r="AY2169" i="8"/>
  <c r="AQ2169" i="8"/>
  <c r="AX2169" i="8"/>
  <c r="AP2169" i="8"/>
  <c r="AW2169" i="8"/>
  <c r="AO2169" i="8"/>
  <c r="AV2169" i="8"/>
  <c r="AN2169" i="8"/>
  <c r="AU2169" i="8"/>
  <c r="AM2169" i="8"/>
  <c r="BB2169" i="8"/>
  <c r="AT2169" i="8"/>
  <c r="AL2169" i="8"/>
  <c r="BA2169" i="8"/>
  <c r="AS2169" i="8"/>
  <c r="AK2169" i="8"/>
  <c r="BC2193" i="8"/>
  <c r="AZ2193" i="8"/>
  <c r="AR2193" i="8"/>
  <c r="AY2193" i="8"/>
  <c r="AQ2193" i="8"/>
  <c r="AX2193" i="8"/>
  <c r="AP2193" i="8"/>
  <c r="AW2193" i="8"/>
  <c r="AO2193" i="8"/>
  <c r="AV2193" i="8"/>
  <c r="AN2193" i="8"/>
  <c r="AU2193" i="8"/>
  <c r="AM2193" i="8"/>
  <c r="BB2193" i="8"/>
  <c r="AT2193" i="8"/>
  <c r="AL2193" i="8"/>
  <c r="BA2193" i="8"/>
  <c r="AS2193" i="8"/>
  <c r="AK2193" i="8"/>
  <c r="BC2233" i="8"/>
  <c r="AZ2233" i="8"/>
  <c r="AR2233" i="8"/>
  <c r="AY2233" i="8"/>
  <c r="AQ2233" i="8"/>
  <c r="AX2233" i="8"/>
  <c r="AP2233" i="8"/>
  <c r="AW2233" i="8"/>
  <c r="AO2233" i="8"/>
  <c r="AV2233" i="8"/>
  <c r="AN2233" i="8"/>
  <c r="AU2233" i="8"/>
  <c r="AM2233" i="8"/>
  <c r="BB2233" i="8"/>
  <c r="AT2233" i="8"/>
  <c r="AL2233" i="8"/>
  <c r="BA2233" i="8"/>
  <c r="AS2233" i="8"/>
  <c r="AK2233" i="8"/>
  <c r="BC2281" i="8"/>
  <c r="AX2281" i="8"/>
  <c r="AP2281" i="8"/>
  <c r="AW2281" i="8"/>
  <c r="AO2281" i="8"/>
  <c r="AV2281" i="8"/>
  <c r="AN2281" i="8"/>
  <c r="AU2281" i="8"/>
  <c r="AM2281" i="8"/>
  <c r="BB2281" i="8"/>
  <c r="AT2281" i="8"/>
  <c r="AL2281" i="8"/>
  <c r="BA2281" i="8"/>
  <c r="AS2281" i="8"/>
  <c r="AK2281" i="8"/>
  <c r="AZ2281" i="8"/>
  <c r="AR2281" i="8"/>
  <c r="AY2281" i="8"/>
  <c r="AQ2281" i="8"/>
  <c r="BC2297" i="8"/>
  <c r="AX2297" i="8"/>
  <c r="AP2297" i="8"/>
  <c r="AW2297" i="8"/>
  <c r="AO2297" i="8"/>
  <c r="AV2297" i="8"/>
  <c r="AN2297" i="8"/>
  <c r="AU2297" i="8"/>
  <c r="AM2297" i="8"/>
  <c r="BB2297" i="8"/>
  <c r="AT2297" i="8"/>
  <c r="AL2297" i="8"/>
  <c r="BA2297" i="8"/>
  <c r="AS2297" i="8"/>
  <c r="AK2297" i="8"/>
  <c r="AZ2297" i="8"/>
  <c r="AR2297" i="8"/>
  <c r="AY2297" i="8"/>
  <c r="AQ2297" i="8"/>
  <c r="BL2375" i="8"/>
  <c r="BM2375" i="8"/>
  <c r="BN2375" i="8"/>
  <c r="BK2375" i="8"/>
  <c r="BH2375" i="8"/>
  <c r="BI2375" i="8"/>
  <c r="BJ2375" i="8"/>
  <c r="BC2385" i="8"/>
  <c r="AY2385" i="8"/>
  <c r="AQ2385" i="8"/>
  <c r="AX2385" i="8"/>
  <c r="AP2385" i="8"/>
  <c r="AW2385" i="8"/>
  <c r="AO2385" i="8"/>
  <c r="AV2385" i="8"/>
  <c r="AN2385" i="8"/>
  <c r="AU2385" i="8"/>
  <c r="AM2385" i="8"/>
  <c r="BB2385" i="8"/>
  <c r="AT2385" i="8"/>
  <c r="AL2385" i="8"/>
  <c r="BA2385" i="8"/>
  <c r="AS2385" i="8"/>
  <c r="AK2385" i="8"/>
  <c r="AZ2385" i="8"/>
  <c r="AR2385" i="8"/>
  <c r="BC2409" i="8"/>
  <c r="AV2409" i="8"/>
  <c r="AN2409" i="8"/>
  <c r="BB2409" i="8"/>
  <c r="AT2409" i="8"/>
  <c r="AL2409" i="8"/>
  <c r="BA2409" i="8"/>
  <c r="AS2409" i="8"/>
  <c r="AK2409" i="8"/>
  <c r="AZ2409" i="8"/>
  <c r="AR2409" i="8"/>
  <c r="AY2409" i="8"/>
  <c r="AQ2409" i="8"/>
  <c r="AW2409" i="8"/>
  <c r="AO2409" i="8"/>
  <c r="AU2409" i="8"/>
  <c r="AP2409" i="8"/>
  <c r="AM2409" i="8"/>
  <c r="AX2409" i="8"/>
  <c r="BL2423" i="8"/>
  <c r="BM2423" i="8"/>
  <c r="BN2423" i="8"/>
  <c r="BK2423" i="8"/>
  <c r="BH2423" i="8"/>
  <c r="BI2423" i="8"/>
  <c r="BJ2423" i="8"/>
  <c r="BC2465" i="8"/>
  <c r="AV2465" i="8"/>
  <c r="AN2465" i="8"/>
  <c r="AU2465" i="8"/>
  <c r="AM2465" i="8"/>
  <c r="BB2465" i="8"/>
  <c r="AT2465" i="8"/>
  <c r="AL2465" i="8"/>
  <c r="BA2465" i="8"/>
  <c r="AS2465" i="8"/>
  <c r="AK2465" i="8"/>
  <c r="AZ2465" i="8"/>
  <c r="AR2465" i="8"/>
  <c r="AY2465" i="8"/>
  <c r="AQ2465" i="8"/>
  <c r="AW2465" i="8"/>
  <c r="AO2465" i="8"/>
  <c r="AX2465" i="8"/>
  <c r="AP2465" i="8"/>
  <c r="BC1956" i="8"/>
  <c r="BC1964" i="8"/>
  <c r="BC2012" i="8"/>
  <c r="AV2012" i="8"/>
  <c r="AN2012" i="8"/>
  <c r="AU2012" i="8"/>
  <c r="AM2012" i="8"/>
  <c r="BB2012" i="8"/>
  <c r="AT2012" i="8"/>
  <c r="AL2012" i="8"/>
  <c r="BA2012" i="8"/>
  <c r="AS2012" i="8"/>
  <c r="AK2012" i="8"/>
  <c r="AZ2012" i="8"/>
  <c r="AR2012" i="8"/>
  <c r="AY2012" i="8"/>
  <c r="AQ2012" i="8"/>
  <c r="AW2012" i="8"/>
  <c r="AO2012" i="8"/>
  <c r="BC2020" i="8"/>
  <c r="AV2020" i="8"/>
  <c r="AN2020" i="8"/>
  <c r="AU2020" i="8"/>
  <c r="AM2020" i="8"/>
  <c r="BB2020" i="8"/>
  <c r="AT2020" i="8"/>
  <c r="AL2020" i="8"/>
  <c r="BA2020" i="8"/>
  <c r="AS2020" i="8"/>
  <c r="AK2020" i="8"/>
  <c r="AZ2020" i="8"/>
  <c r="AR2020" i="8"/>
  <c r="AY2020" i="8"/>
  <c r="AQ2020" i="8"/>
  <c r="AX2020" i="8"/>
  <c r="AP2020" i="8"/>
  <c r="AW2020" i="8"/>
  <c r="AO2020" i="8"/>
  <c r="BC2036" i="8"/>
  <c r="AV2036" i="8"/>
  <c r="AN2036" i="8"/>
  <c r="AU2036" i="8"/>
  <c r="AM2036" i="8"/>
  <c r="BB2036" i="8"/>
  <c r="AT2036" i="8"/>
  <c r="AL2036" i="8"/>
  <c r="BA2036" i="8"/>
  <c r="AS2036" i="8"/>
  <c r="AK2036" i="8"/>
  <c r="AZ2036" i="8"/>
  <c r="AR2036" i="8"/>
  <c r="AY2036" i="8"/>
  <c r="AQ2036" i="8"/>
  <c r="AX2036" i="8"/>
  <c r="AP2036" i="8"/>
  <c r="AW2036" i="8"/>
  <c r="AO2036" i="8"/>
  <c r="BC2068" i="8"/>
  <c r="AV2068" i="8"/>
  <c r="AN2068" i="8"/>
  <c r="AU2068" i="8"/>
  <c r="AM2068" i="8"/>
  <c r="BB2068" i="8"/>
  <c r="AT2068" i="8"/>
  <c r="AL2068" i="8"/>
  <c r="BA2068" i="8"/>
  <c r="AS2068" i="8"/>
  <c r="AK2068" i="8"/>
  <c r="AZ2068" i="8"/>
  <c r="AR2068" i="8"/>
  <c r="AY2068" i="8"/>
  <c r="AQ2068" i="8"/>
  <c r="AX2068" i="8"/>
  <c r="AP2068" i="8"/>
  <c r="AW2068" i="8"/>
  <c r="AO2068" i="8"/>
  <c r="BC2100" i="8"/>
  <c r="AV2100" i="8"/>
  <c r="AN2100" i="8"/>
  <c r="AU2100" i="8"/>
  <c r="AM2100" i="8"/>
  <c r="BB2100" i="8"/>
  <c r="AT2100" i="8"/>
  <c r="AL2100" i="8"/>
  <c r="BA2100" i="8"/>
  <c r="AS2100" i="8"/>
  <c r="AK2100" i="8"/>
  <c r="AZ2100" i="8"/>
  <c r="AR2100" i="8"/>
  <c r="AY2100" i="8"/>
  <c r="AQ2100" i="8"/>
  <c r="AX2100" i="8"/>
  <c r="AP2100" i="8"/>
  <c r="AW2100" i="8"/>
  <c r="AO2100" i="8"/>
  <c r="BC2124" i="8"/>
  <c r="BA2124" i="8"/>
  <c r="AS2124" i="8"/>
  <c r="AK2124" i="8"/>
  <c r="AZ2124" i="8"/>
  <c r="AR2124" i="8"/>
  <c r="AY2124" i="8"/>
  <c r="AQ2124" i="8"/>
  <c r="AX2124" i="8"/>
  <c r="AP2124" i="8"/>
  <c r="AW2124" i="8"/>
  <c r="AO2124" i="8"/>
  <c r="AV2124" i="8"/>
  <c r="AN2124" i="8"/>
  <c r="AU2124" i="8"/>
  <c r="AM2124" i="8"/>
  <c r="AL2124" i="8"/>
  <c r="BB2124" i="8"/>
  <c r="AT2124" i="8"/>
  <c r="BC2188" i="8"/>
  <c r="BB2188" i="8"/>
  <c r="AT2188" i="8"/>
  <c r="AL2188" i="8"/>
  <c r="BA2188" i="8"/>
  <c r="AS2188" i="8"/>
  <c r="AK2188" i="8"/>
  <c r="AZ2188" i="8"/>
  <c r="AR2188" i="8"/>
  <c r="AY2188" i="8"/>
  <c r="AQ2188" i="8"/>
  <c r="AX2188" i="8"/>
  <c r="AP2188" i="8"/>
  <c r="AW2188" i="8"/>
  <c r="AO2188" i="8"/>
  <c r="AV2188" i="8"/>
  <c r="AN2188" i="8"/>
  <c r="AM2188" i="8"/>
  <c r="AU2188" i="8"/>
  <c r="BC2196" i="8"/>
  <c r="BB2196" i="8"/>
  <c r="AT2196" i="8"/>
  <c r="AL2196" i="8"/>
  <c r="BA2196" i="8"/>
  <c r="AS2196" i="8"/>
  <c r="AK2196" i="8"/>
  <c r="AZ2196" i="8"/>
  <c r="AR2196" i="8"/>
  <c r="AY2196" i="8"/>
  <c r="AQ2196" i="8"/>
  <c r="AX2196" i="8"/>
  <c r="AP2196" i="8"/>
  <c r="AW2196" i="8"/>
  <c r="AO2196" i="8"/>
  <c r="AV2196" i="8"/>
  <c r="AN2196" i="8"/>
  <c r="AU2196" i="8"/>
  <c r="AM2196" i="8"/>
  <c r="BC2220" i="8"/>
  <c r="BB2220" i="8"/>
  <c r="AT2220" i="8"/>
  <c r="AL2220" i="8"/>
  <c r="BA2220" i="8"/>
  <c r="AS2220" i="8"/>
  <c r="AK2220" i="8"/>
  <c r="AZ2220" i="8"/>
  <c r="AR2220" i="8"/>
  <c r="AY2220" i="8"/>
  <c r="AQ2220" i="8"/>
  <c r="AX2220" i="8"/>
  <c r="AP2220" i="8"/>
  <c r="AW2220" i="8"/>
  <c r="AO2220" i="8"/>
  <c r="AV2220" i="8"/>
  <c r="AN2220" i="8"/>
  <c r="AM2220" i="8"/>
  <c r="AU2220" i="8"/>
  <c r="BC2228" i="8"/>
  <c r="BB2228" i="8"/>
  <c r="AT2228" i="8"/>
  <c r="AL2228" i="8"/>
  <c r="BA2228" i="8"/>
  <c r="AS2228" i="8"/>
  <c r="AK2228" i="8"/>
  <c r="AZ2228" i="8"/>
  <c r="AR2228" i="8"/>
  <c r="AY2228" i="8"/>
  <c r="AQ2228" i="8"/>
  <c r="AX2228" i="8"/>
  <c r="AP2228" i="8"/>
  <c r="AW2228" i="8"/>
  <c r="AO2228" i="8"/>
  <c r="AV2228" i="8"/>
  <c r="AN2228" i="8"/>
  <c r="AU2228" i="8"/>
  <c r="AM2228" i="8"/>
  <c r="BC2316" i="8"/>
  <c r="BA2316" i="8"/>
  <c r="AS2316" i="8"/>
  <c r="AK2316" i="8"/>
  <c r="AZ2316" i="8"/>
  <c r="AR2316" i="8"/>
  <c r="AY2316" i="8"/>
  <c r="AQ2316" i="8"/>
  <c r="AX2316" i="8"/>
  <c r="AP2316" i="8"/>
  <c r="AW2316" i="8"/>
  <c r="AO2316" i="8"/>
  <c r="AV2316" i="8"/>
  <c r="AN2316" i="8"/>
  <c r="AU2316" i="8"/>
  <c r="AM2316" i="8"/>
  <c r="BB2316" i="8"/>
  <c r="AT2316" i="8"/>
  <c r="AL2316" i="8"/>
  <c r="BC2324" i="8"/>
  <c r="BA2324" i="8"/>
  <c r="AS2324" i="8"/>
  <c r="AK2324" i="8"/>
  <c r="AZ2324" i="8"/>
  <c r="AR2324" i="8"/>
  <c r="AY2324" i="8"/>
  <c r="AQ2324" i="8"/>
  <c r="AX2324" i="8"/>
  <c r="AP2324" i="8"/>
  <c r="AW2324" i="8"/>
  <c r="AO2324" i="8"/>
  <c r="AV2324" i="8"/>
  <c r="AN2324" i="8"/>
  <c r="AU2324" i="8"/>
  <c r="AM2324" i="8"/>
  <c r="BB2324" i="8"/>
  <c r="AT2324" i="8"/>
  <c r="AL2324" i="8"/>
  <c r="BC1936" i="8"/>
  <c r="BC1944" i="8"/>
  <c r="BC1952" i="8"/>
  <c r="BC1960" i="8"/>
  <c r="BC1968" i="8"/>
  <c r="BC1976" i="8"/>
  <c r="BC1984" i="8"/>
  <c r="BC1992" i="8"/>
  <c r="AV1992" i="8"/>
  <c r="AN1992" i="8"/>
  <c r="AU1992" i="8"/>
  <c r="AM1992" i="8"/>
  <c r="BB1992" i="8"/>
  <c r="AT1992" i="8"/>
  <c r="AL1992" i="8"/>
  <c r="AZ1992" i="8"/>
  <c r="AR1992" i="8"/>
  <c r="AY1992" i="8"/>
  <c r="AQ1992" i="8"/>
  <c r="AW1992" i="8"/>
  <c r="AO1992" i="8"/>
  <c r="BC2000" i="8"/>
  <c r="AV2000" i="8"/>
  <c r="AN2000" i="8"/>
  <c r="AU2000" i="8"/>
  <c r="AM2000" i="8"/>
  <c r="BB2000" i="8"/>
  <c r="AT2000" i="8"/>
  <c r="AL2000" i="8"/>
  <c r="AZ2000" i="8"/>
  <c r="AR2000" i="8"/>
  <c r="AY2000" i="8"/>
  <c r="AQ2000" i="8"/>
  <c r="AW2000" i="8"/>
  <c r="AO2000" i="8"/>
  <c r="BC2008" i="8"/>
  <c r="AV2008" i="8"/>
  <c r="AN2008" i="8"/>
  <c r="AU2008" i="8"/>
  <c r="AM2008" i="8"/>
  <c r="BB2008" i="8"/>
  <c r="AT2008" i="8"/>
  <c r="AL2008" i="8"/>
  <c r="AZ2008" i="8"/>
  <c r="AR2008" i="8"/>
  <c r="AY2008" i="8"/>
  <c r="AQ2008" i="8"/>
  <c r="AW2008" i="8"/>
  <c r="AO2008" i="8"/>
  <c r="BC2016" i="8"/>
  <c r="AV2016" i="8"/>
  <c r="AN2016" i="8"/>
  <c r="AU2016" i="8"/>
  <c r="AM2016" i="8"/>
  <c r="BB2016" i="8"/>
  <c r="AT2016" i="8"/>
  <c r="AL2016" i="8"/>
  <c r="BA2016" i="8"/>
  <c r="AS2016" i="8"/>
  <c r="AK2016" i="8"/>
  <c r="AZ2016" i="8"/>
  <c r="AR2016" i="8"/>
  <c r="AY2016" i="8"/>
  <c r="AQ2016" i="8"/>
  <c r="AW2016" i="8"/>
  <c r="AO2016" i="8"/>
  <c r="BC2024" i="8"/>
  <c r="AV2024" i="8"/>
  <c r="AN2024" i="8"/>
  <c r="AU2024" i="8"/>
  <c r="AM2024" i="8"/>
  <c r="BB2024" i="8"/>
  <c r="AT2024" i="8"/>
  <c r="AL2024" i="8"/>
  <c r="BA2024" i="8"/>
  <c r="AS2024" i="8"/>
  <c r="AK2024" i="8"/>
  <c r="AZ2024" i="8"/>
  <c r="AR2024" i="8"/>
  <c r="AY2024" i="8"/>
  <c r="AQ2024" i="8"/>
  <c r="AX2024" i="8"/>
  <c r="AP2024" i="8"/>
  <c r="AW2024" i="8"/>
  <c r="AO2024" i="8"/>
  <c r="BC2032" i="8"/>
  <c r="AV2032" i="8"/>
  <c r="AN2032" i="8"/>
  <c r="AU2032" i="8"/>
  <c r="AM2032" i="8"/>
  <c r="BB2032" i="8"/>
  <c r="AT2032" i="8"/>
  <c r="AL2032" i="8"/>
  <c r="BA2032" i="8"/>
  <c r="AS2032" i="8"/>
  <c r="AK2032" i="8"/>
  <c r="AZ2032" i="8"/>
  <c r="AR2032" i="8"/>
  <c r="AY2032" i="8"/>
  <c r="AQ2032" i="8"/>
  <c r="AX2032" i="8"/>
  <c r="AP2032" i="8"/>
  <c r="AW2032" i="8"/>
  <c r="AO2032" i="8"/>
  <c r="BC2040" i="8"/>
  <c r="AV2040" i="8"/>
  <c r="AN2040" i="8"/>
  <c r="AU2040" i="8"/>
  <c r="AM2040" i="8"/>
  <c r="BB2040" i="8"/>
  <c r="AT2040" i="8"/>
  <c r="AL2040" i="8"/>
  <c r="BA2040" i="8"/>
  <c r="AS2040" i="8"/>
  <c r="AK2040" i="8"/>
  <c r="AZ2040" i="8"/>
  <c r="AR2040" i="8"/>
  <c r="AY2040" i="8"/>
  <c r="AQ2040" i="8"/>
  <c r="AX2040" i="8"/>
  <c r="AP2040" i="8"/>
  <c r="AW2040" i="8"/>
  <c r="AO2040" i="8"/>
  <c r="BC2048" i="8"/>
  <c r="AV2048" i="8"/>
  <c r="AN2048" i="8"/>
  <c r="AU2048" i="8"/>
  <c r="AM2048" i="8"/>
  <c r="BB2048" i="8"/>
  <c r="AT2048" i="8"/>
  <c r="AL2048" i="8"/>
  <c r="BA2048" i="8"/>
  <c r="AS2048" i="8"/>
  <c r="AK2048" i="8"/>
  <c r="AZ2048" i="8"/>
  <c r="AR2048" i="8"/>
  <c r="AY2048" i="8"/>
  <c r="AQ2048" i="8"/>
  <c r="AX2048" i="8"/>
  <c r="AP2048" i="8"/>
  <c r="AW2048" i="8"/>
  <c r="AO2048" i="8"/>
  <c r="BC2056" i="8"/>
  <c r="AV2056" i="8"/>
  <c r="AN2056" i="8"/>
  <c r="AU2056" i="8"/>
  <c r="AM2056" i="8"/>
  <c r="BB2056" i="8"/>
  <c r="AT2056" i="8"/>
  <c r="AL2056" i="8"/>
  <c r="BA2056" i="8"/>
  <c r="AS2056" i="8"/>
  <c r="AK2056" i="8"/>
  <c r="AZ2056" i="8"/>
  <c r="AR2056" i="8"/>
  <c r="AY2056" i="8"/>
  <c r="AQ2056" i="8"/>
  <c r="AX2056" i="8"/>
  <c r="AP2056" i="8"/>
  <c r="AW2056" i="8"/>
  <c r="AO2056" i="8"/>
  <c r="BC2064" i="8"/>
  <c r="AV2064" i="8"/>
  <c r="AN2064" i="8"/>
  <c r="AU2064" i="8"/>
  <c r="AM2064" i="8"/>
  <c r="BB2064" i="8"/>
  <c r="AT2064" i="8"/>
  <c r="AL2064" i="8"/>
  <c r="BA2064" i="8"/>
  <c r="AS2064" i="8"/>
  <c r="AK2064" i="8"/>
  <c r="AZ2064" i="8"/>
  <c r="AR2064" i="8"/>
  <c r="AY2064" i="8"/>
  <c r="AQ2064" i="8"/>
  <c r="AX2064" i="8"/>
  <c r="AP2064" i="8"/>
  <c r="AW2064" i="8"/>
  <c r="AO2064" i="8"/>
  <c r="BC2072" i="8"/>
  <c r="AV2072" i="8"/>
  <c r="AN2072" i="8"/>
  <c r="AU2072" i="8"/>
  <c r="AM2072" i="8"/>
  <c r="BB2072" i="8"/>
  <c r="AT2072" i="8"/>
  <c r="AL2072" i="8"/>
  <c r="BA2072" i="8"/>
  <c r="AS2072" i="8"/>
  <c r="AK2072" i="8"/>
  <c r="AZ2072" i="8"/>
  <c r="AR2072" i="8"/>
  <c r="AY2072" i="8"/>
  <c r="AQ2072" i="8"/>
  <c r="AX2072" i="8"/>
  <c r="AP2072" i="8"/>
  <c r="AW2072" i="8"/>
  <c r="AO2072" i="8"/>
  <c r="BC2080" i="8"/>
  <c r="AV2080" i="8"/>
  <c r="AN2080" i="8"/>
  <c r="AU2080" i="8"/>
  <c r="AM2080" i="8"/>
  <c r="BB2080" i="8"/>
  <c r="AT2080" i="8"/>
  <c r="AL2080" i="8"/>
  <c r="BA2080" i="8"/>
  <c r="AS2080" i="8"/>
  <c r="AK2080" i="8"/>
  <c r="AZ2080" i="8"/>
  <c r="AR2080" i="8"/>
  <c r="AY2080" i="8"/>
  <c r="AQ2080" i="8"/>
  <c r="AX2080" i="8"/>
  <c r="AP2080" i="8"/>
  <c r="AW2080" i="8"/>
  <c r="AO2080" i="8"/>
  <c r="BC2088" i="8"/>
  <c r="AV2088" i="8"/>
  <c r="AN2088" i="8"/>
  <c r="AU2088" i="8"/>
  <c r="AM2088" i="8"/>
  <c r="BB2088" i="8"/>
  <c r="AT2088" i="8"/>
  <c r="AL2088" i="8"/>
  <c r="BA2088" i="8"/>
  <c r="AS2088" i="8"/>
  <c r="AK2088" i="8"/>
  <c r="AZ2088" i="8"/>
  <c r="AR2088" i="8"/>
  <c r="AY2088" i="8"/>
  <c r="AQ2088" i="8"/>
  <c r="AX2088" i="8"/>
  <c r="AP2088" i="8"/>
  <c r="AW2088" i="8"/>
  <c r="AO2088" i="8"/>
  <c r="BC2096" i="8"/>
  <c r="AV2096" i="8"/>
  <c r="AN2096" i="8"/>
  <c r="AU2096" i="8"/>
  <c r="AM2096" i="8"/>
  <c r="BB2096" i="8"/>
  <c r="AT2096" i="8"/>
  <c r="AL2096" i="8"/>
  <c r="BA2096" i="8"/>
  <c r="AS2096" i="8"/>
  <c r="AK2096" i="8"/>
  <c r="AZ2096" i="8"/>
  <c r="AR2096" i="8"/>
  <c r="AY2096" i="8"/>
  <c r="AQ2096" i="8"/>
  <c r="AX2096" i="8"/>
  <c r="AP2096" i="8"/>
  <c r="AW2096" i="8"/>
  <c r="AO2096" i="8"/>
  <c r="BC2104" i="8"/>
  <c r="AV2104" i="8"/>
  <c r="AN2104" i="8"/>
  <c r="AU2104" i="8"/>
  <c r="AM2104" i="8"/>
  <c r="BB2104" i="8"/>
  <c r="AT2104" i="8"/>
  <c r="AL2104" i="8"/>
  <c r="BA2104" i="8"/>
  <c r="AS2104" i="8"/>
  <c r="AK2104" i="8"/>
  <c r="AZ2104" i="8"/>
  <c r="AR2104" i="8"/>
  <c r="AY2104" i="8"/>
  <c r="AQ2104" i="8"/>
  <c r="AX2104" i="8"/>
  <c r="AP2104" i="8"/>
  <c r="AW2104" i="8"/>
  <c r="AO2104" i="8"/>
  <c r="BC2112" i="8"/>
  <c r="AV2112" i="8"/>
  <c r="AN2112" i="8"/>
  <c r="AU2112" i="8"/>
  <c r="AM2112" i="8"/>
  <c r="BB2112" i="8"/>
  <c r="AT2112" i="8"/>
  <c r="AL2112" i="8"/>
  <c r="BA2112" i="8"/>
  <c r="AS2112" i="8"/>
  <c r="AK2112" i="8"/>
  <c r="AZ2112" i="8"/>
  <c r="AR2112" i="8"/>
  <c r="AY2112" i="8"/>
  <c r="AQ2112" i="8"/>
  <c r="AX2112" i="8"/>
  <c r="AP2112" i="8"/>
  <c r="AW2112" i="8"/>
  <c r="AO2112" i="8"/>
  <c r="BC2120" i="8"/>
  <c r="BA2120" i="8"/>
  <c r="AS2120" i="8"/>
  <c r="AK2120" i="8"/>
  <c r="AZ2120" i="8"/>
  <c r="AR2120" i="8"/>
  <c r="AY2120" i="8"/>
  <c r="AQ2120" i="8"/>
  <c r="AX2120" i="8"/>
  <c r="AP2120" i="8"/>
  <c r="AW2120" i="8"/>
  <c r="AO2120" i="8"/>
  <c r="AV2120" i="8"/>
  <c r="AN2120" i="8"/>
  <c r="AU2120" i="8"/>
  <c r="AM2120" i="8"/>
  <c r="AT2120" i="8"/>
  <c r="AL2120" i="8"/>
  <c r="BB2120" i="8"/>
  <c r="BC2128" i="8"/>
  <c r="BA2128" i="8"/>
  <c r="AS2128" i="8"/>
  <c r="AK2128" i="8"/>
  <c r="AZ2128" i="8"/>
  <c r="AR2128" i="8"/>
  <c r="AY2128" i="8"/>
  <c r="AQ2128" i="8"/>
  <c r="AX2128" i="8"/>
  <c r="AP2128" i="8"/>
  <c r="AW2128" i="8"/>
  <c r="AO2128" i="8"/>
  <c r="AV2128" i="8"/>
  <c r="AN2128" i="8"/>
  <c r="AU2128" i="8"/>
  <c r="AM2128" i="8"/>
  <c r="BB2128" i="8"/>
  <c r="AT2128" i="8"/>
  <c r="AL2128" i="8"/>
  <c r="BC2136" i="8"/>
  <c r="BA2136" i="8"/>
  <c r="AS2136" i="8"/>
  <c r="AK2136" i="8"/>
  <c r="AZ2136" i="8"/>
  <c r="AR2136" i="8"/>
  <c r="AY2136" i="8"/>
  <c r="AQ2136" i="8"/>
  <c r="AX2136" i="8"/>
  <c r="AP2136" i="8"/>
  <c r="AW2136" i="8"/>
  <c r="AO2136" i="8"/>
  <c r="AV2136" i="8"/>
  <c r="AN2136" i="8"/>
  <c r="AU2136" i="8"/>
  <c r="AM2136" i="8"/>
  <c r="BB2136" i="8"/>
  <c r="AT2136" i="8"/>
  <c r="AL2136" i="8"/>
  <c r="BC2144" i="8"/>
  <c r="BA2144" i="8"/>
  <c r="AS2144" i="8"/>
  <c r="AK2144" i="8"/>
  <c r="AZ2144" i="8"/>
  <c r="AR2144" i="8"/>
  <c r="AY2144" i="8"/>
  <c r="AQ2144" i="8"/>
  <c r="AX2144" i="8"/>
  <c r="AP2144" i="8"/>
  <c r="AW2144" i="8"/>
  <c r="AO2144" i="8"/>
  <c r="AV2144" i="8"/>
  <c r="AN2144" i="8"/>
  <c r="AU2144" i="8"/>
  <c r="AM2144" i="8"/>
  <c r="BB2144" i="8"/>
  <c r="AT2144" i="8"/>
  <c r="AL2144" i="8"/>
  <c r="BC2152" i="8"/>
  <c r="BB2152" i="8"/>
  <c r="AT2152" i="8"/>
  <c r="AL2152" i="8"/>
  <c r="BA2152" i="8"/>
  <c r="AS2152" i="8"/>
  <c r="AK2152" i="8"/>
  <c r="AZ2152" i="8"/>
  <c r="AR2152" i="8"/>
  <c r="AY2152" i="8"/>
  <c r="AQ2152" i="8"/>
  <c r="AX2152" i="8"/>
  <c r="AP2152" i="8"/>
  <c r="AW2152" i="8"/>
  <c r="AO2152" i="8"/>
  <c r="AV2152" i="8"/>
  <c r="AN2152" i="8"/>
  <c r="AU2152" i="8"/>
  <c r="AM2152" i="8"/>
  <c r="BC2160" i="8"/>
  <c r="BB2160" i="8"/>
  <c r="AT2160" i="8"/>
  <c r="AL2160" i="8"/>
  <c r="BA2160" i="8"/>
  <c r="AS2160" i="8"/>
  <c r="AK2160" i="8"/>
  <c r="AZ2160" i="8"/>
  <c r="AR2160" i="8"/>
  <c r="AY2160" i="8"/>
  <c r="AQ2160" i="8"/>
  <c r="AX2160" i="8"/>
  <c r="AP2160" i="8"/>
  <c r="AW2160" i="8"/>
  <c r="AO2160" i="8"/>
  <c r="AV2160" i="8"/>
  <c r="AN2160" i="8"/>
  <c r="AU2160" i="8"/>
  <c r="AM2160" i="8"/>
  <c r="BC2168" i="8"/>
  <c r="BB2168" i="8"/>
  <c r="AT2168" i="8"/>
  <c r="AL2168" i="8"/>
  <c r="BA2168" i="8"/>
  <c r="AS2168" i="8"/>
  <c r="AK2168" i="8"/>
  <c r="AZ2168" i="8"/>
  <c r="AR2168" i="8"/>
  <c r="AY2168" i="8"/>
  <c r="AQ2168" i="8"/>
  <c r="AX2168" i="8"/>
  <c r="AP2168" i="8"/>
  <c r="AW2168" i="8"/>
  <c r="AO2168" i="8"/>
  <c r="AV2168" i="8"/>
  <c r="AN2168" i="8"/>
  <c r="AU2168" i="8"/>
  <c r="AM2168" i="8"/>
  <c r="BC2176" i="8"/>
  <c r="BB2176" i="8"/>
  <c r="AT2176" i="8"/>
  <c r="AL2176" i="8"/>
  <c r="BA2176" i="8"/>
  <c r="AS2176" i="8"/>
  <c r="AK2176" i="8"/>
  <c r="AZ2176" i="8"/>
  <c r="AR2176" i="8"/>
  <c r="AY2176" i="8"/>
  <c r="AQ2176" i="8"/>
  <c r="AX2176" i="8"/>
  <c r="AP2176" i="8"/>
  <c r="AW2176" i="8"/>
  <c r="AO2176" i="8"/>
  <c r="AV2176" i="8"/>
  <c r="AN2176" i="8"/>
  <c r="AU2176" i="8"/>
  <c r="AM2176" i="8"/>
  <c r="BC2184" i="8"/>
  <c r="BB2184" i="8"/>
  <c r="AT2184" i="8"/>
  <c r="AL2184" i="8"/>
  <c r="BA2184" i="8"/>
  <c r="AS2184" i="8"/>
  <c r="AK2184" i="8"/>
  <c r="AZ2184" i="8"/>
  <c r="AR2184" i="8"/>
  <c r="AY2184" i="8"/>
  <c r="AQ2184" i="8"/>
  <c r="AX2184" i="8"/>
  <c r="AP2184" i="8"/>
  <c r="AW2184" i="8"/>
  <c r="AO2184" i="8"/>
  <c r="AV2184" i="8"/>
  <c r="AN2184" i="8"/>
  <c r="AU2184" i="8"/>
  <c r="AM2184" i="8"/>
  <c r="BC2192" i="8"/>
  <c r="BB2192" i="8"/>
  <c r="AT2192" i="8"/>
  <c r="AL2192" i="8"/>
  <c r="BA2192" i="8"/>
  <c r="AS2192" i="8"/>
  <c r="AK2192" i="8"/>
  <c r="AZ2192" i="8"/>
  <c r="AR2192" i="8"/>
  <c r="AY2192" i="8"/>
  <c r="AQ2192" i="8"/>
  <c r="AX2192" i="8"/>
  <c r="AP2192" i="8"/>
  <c r="AW2192" i="8"/>
  <c r="AO2192" i="8"/>
  <c r="AV2192" i="8"/>
  <c r="AN2192" i="8"/>
  <c r="AU2192" i="8"/>
  <c r="AM2192" i="8"/>
  <c r="BC2200" i="8"/>
  <c r="BB2200" i="8"/>
  <c r="AT2200" i="8"/>
  <c r="AL2200" i="8"/>
  <c r="BA2200" i="8"/>
  <c r="AS2200" i="8"/>
  <c r="AK2200" i="8"/>
  <c r="AZ2200" i="8"/>
  <c r="AR2200" i="8"/>
  <c r="AY2200" i="8"/>
  <c r="AQ2200" i="8"/>
  <c r="AX2200" i="8"/>
  <c r="AP2200" i="8"/>
  <c r="AW2200" i="8"/>
  <c r="AO2200" i="8"/>
  <c r="AV2200" i="8"/>
  <c r="AN2200" i="8"/>
  <c r="AU2200" i="8"/>
  <c r="AM2200" i="8"/>
  <c r="BC2208" i="8"/>
  <c r="BB2208" i="8"/>
  <c r="AT2208" i="8"/>
  <c r="AL2208" i="8"/>
  <c r="BA2208" i="8"/>
  <c r="AS2208" i="8"/>
  <c r="AK2208" i="8"/>
  <c r="AZ2208" i="8"/>
  <c r="AR2208" i="8"/>
  <c r="AY2208" i="8"/>
  <c r="AQ2208" i="8"/>
  <c r="AX2208" i="8"/>
  <c r="AP2208" i="8"/>
  <c r="AW2208" i="8"/>
  <c r="AO2208" i="8"/>
  <c r="AV2208" i="8"/>
  <c r="AN2208" i="8"/>
  <c r="AU2208" i="8"/>
  <c r="AM2208" i="8"/>
  <c r="BC2216" i="8"/>
  <c r="BB2216" i="8"/>
  <c r="AT2216" i="8"/>
  <c r="AL2216" i="8"/>
  <c r="BA2216" i="8"/>
  <c r="AS2216" i="8"/>
  <c r="AK2216" i="8"/>
  <c r="AZ2216" i="8"/>
  <c r="AR2216" i="8"/>
  <c r="AY2216" i="8"/>
  <c r="AQ2216" i="8"/>
  <c r="AX2216" i="8"/>
  <c r="AP2216" i="8"/>
  <c r="AW2216" i="8"/>
  <c r="AO2216" i="8"/>
  <c r="AV2216" i="8"/>
  <c r="AN2216" i="8"/>
  <c r="AU2216" i="8"/>
  <c r="AM2216" i="8"/>
  <c r="BC2224" i="8"/>
  <c r="BB2224" i="8"/>
  <c r="AT2224" i="8"/>
  <c r="AL2224" i="8"/>
  <c r="BA2224" i="8"/>
  <c r="AS2224" i="8"/>
  <c r="AK2224" i="8"/>
  <c r="AZ2224" i="8"/>
  <c r="AR2224" i="8"/>
  <c r="AY2224" i="8"/>
  <c r="AQ2224" i="8"/>
  <c r="AX2224" i="8"/>
  <c r="AP2224" i="8"/>
  <c r="AW2224" i="8"/>
  <c r="AO2224" i="8"/>
  <c r="AV2224" i="8"/>
  <c r="AN2224" i="8"/>
  <c r="AU2224" i="8"/>
  <c r="AM2224" i="8"/>
  <c r="BC2232" i="8"/>
  <c r="BB2232" i="8"/>
  <c r="AT2232" i="8"/>
  <c r="AL2232" i="8"/>
  <c r="BA2232" i="8"/>
  <c r="AS2232" i="8"/>
  <c r="AK2232" i="8"/>
  <c r="AZ2232" i="8"/>
  <c r="AR2232" i="8"/>
  <c r="AY2232" i="8"/>
  <c r="AQ2232" i="8"/>
  <c r="AX2232" i="8"/>
  <c r="AP2232" i="8"/>
  <c r="AW2232" i="8"/>
  <c r="AO2232" i="8"/>
  <c r="AV2232" i="8"/>
  <c r="AN2232" i="8"/>
  <c r="AU2232" i="8"/>
  <c r="AM2232" i="8"/>
  <c r="BC2240" i="8"/>
  <c r="BB2240" i="8"/>
  <c r="AT2240" i="8"/>
  <c r="AL2240" i="8"/>
  <c r="BA2240" i="8"/>
  <c r="AS2240" i="8"/>
  <c r="AK2240" i="8"/>
  <c r="AZ2240" i="8"/>
  <c r="AR2240" i="8"/>
  <c r="AY2240" i="8"/>
  <c r="AQ2240" i="8"/>
  <c r="AX2240" i="8"/>
  <c r="AP2240" i="8"/>
  <c r="AW2240" i="8"/>
  <c r="AO2240" i="8"/>
  <c r="AV2240" i="8"/>
  <c r="AN2240" i="8"/>
  <c r="AU2240" i="8"/>
  <c r="AM2240" i="8"/>
  <c r="BC2248" i="8"/>
  <c r="BB2248" i="8"/>
  <c r="AT2248" i="8"/>
  <c r="AL2248" i="8"/>
  <c r="BA2248" i="8"/>
  <c r="AS2248" i="8"/>
  <c r="AK2248" i="8"/>
  <c r="AZ2248" i="8"/>
  <c r="AR2248" i="8"/>
  <c r="AY2248" i="8"/>
  <c r="AQ2248" i="8"/>
  <c r="AX2248" i="8"/>
  <c r="AP2248" i="8"/>
  <c r="AW2248" i="8"/>
  <c r="AO2248" i="8"/>
  <c r="AV2248" i="8"/>
  <c r="AN2248" i="8"/>
  <c r="AU2248" i="8"/>
  <c r="AM2248" i="8"/>
  <c r="BC2256" i="8"/>
  <c r="BB2256" i="8"/>
  <c r="AT2256" i="8"/>
  <c r="AL2256" i="8"/>
  <c r="BA2256" i="8"/>
  <c r="AS2256" i="8"/>
  <c r="AK2256" i="8"/>
  <c r="AZ2256" i="8"/>
  <c r="AR2256" i="8"/>
  <c r="AY2256" i="8"/>
  <c r="AQ2256" i="8"/>
  <c r="AX2256" i="8"/>
  <c r="AP2256" i="8"/>
  <c r="AW2256" i="8"/>
  <c r="AO2256" i="8"/>
  <c r="AV2256" i="8"/>
  <c r="AN2256" i="8"/>
  <c r="AU2256" i="8"/>
  <c r="AM2256" i="8"/>
  <c r="BC2264" i="8"/>
  <c r="AZ2264" i="8"/>
  <c r="AR2264" i="8"/>
  <c r="AY2264" i="8"/>
  <c r="AQ2264" i="8"/>
  <c r="AW2264" i="8"/>
  <c r="AO2264" i="8"/>
  <c r="AV2264" i="8"/>
  <c r="AN2264" i="8"/>
  <c r="AU2264" i="8"/>
  <c r="AM2264" i="8"/>
  <c r="BB2264" i="8"/>
  <c r="AT2264" i="8"/>
  <c r="AL2264" i="8"/>
  <c r="AS2264" i="8"/>
  <c r="AP2264" i="8"/>
  <c r="AK2264" i="8"/>
  <c r="BA2264" i="8"/>
  <c r="AX2264" i="8"/>
  <c r="BC2272" i="8"/>
  <c r="AZ2272" i="8"/>
  <c r="AR2272" i="8"/>
  <c r="AY2272" i="8"/>
  <c r="AQ2272" i="8"/>
  <c r="AW2272" i="8"/>
  <c r="AO2272" i="8"/>
  <c r="AV2272" i="8"/>
  <c r="AN2272" i="8"/>
  <c r="AU2272" i="8"/>
  <c r="AM2272" i="8"/>
  <c r="BB2272" i="8"/>
  <c r="AT2272" i="8"/>
  <c r="AL2272" i="8"/>
  <c r="BA2272" i="8"/>
  <c r="AX2272" i="8"/>
  <c r="AS2272" i="8"/>
  <c r="AP2272" i="8"/>
  <c r="AK2272" i="8"/>
  <c r="BC2280" i="8"/>
  <c r="AZ2280" i="8"/>
  <c r="AR2280" i="8"/>
  <c r="AY2280" i="8"/>
  <c r="AQ2280" i="8"/>
  <c r="AX2280" i="8"/>
  <c r="AP2280" i="8"/>
  <c r="AW2280" i="8"/>
  <c r="AO2280" i="8"/>
  <c r="AV2280" i="8"/>
  <c r="AN2280" i="8"/>
  <c r="AU2280" i="8"/>
  <c r="AM2280" i="8"/>
  <c r="BB2280" i="8"/>
  <c r="AT2280" i="8"/>
  <c r="AL2280" i="8"/>
  <c r="BA2280" i="8"/>
  <c r="AS2280" i="8"/>
  <c r="AK2280" i="8"/>
  <c r="BC2288" i="8"/>
  <c r="AZ2288" i="8"/>
  <c r="AR2288" i="8"/>
  <c r="AY2288" i="8"/>
  <c r="AQ2288" i="8"/>
  <c r="AX2288" i="8"/>
  <c r="AP2288" i="8"/>
  <c r="AW2288" i="8"/>
  <c r="AO2288" i="8"/>
  <c r="AV2288" i="8"/>
  <c r="AN2288" i="8"/>
  <c r="AU2288" i="8"/>
  <c r="AM2288" i="8"/>
  <c r="BB2288" i="8"/>
  <c r="AT2288" i="8"/>
  <c r="AL2288" i="8"/>
  <c r="BA2288" i="8"/>
  <c r="AS2288" i="8"/>
  <c r="AK2288" i="8"/>
  <c r="BC2296" i="8"/>
  <c r="AZ2296" i="8"/>
  <c r="AR2296" i="8"/>
  <c r="AY2296" i="8"/>
  <c r="AQ2296" i="8"/>
  <c r="AX2296" i="8"/>
  <c r="AP2296" i="8"/>
  <c r="AW2296" i="8"/>
  <c r="AO2296" i="8"/>
  <c r="AV2296" i="8"/>
  <c r="AN2296" i="8"/>
  <c r="AU2296" i="8"/>
  <c r="AM2296" i="8"/>
  <c r="BB2296" i="8"/>
  <c r="AT2296" i="8"/>
  <c r="AL2296" i="8"/>
  <c r="BA2296" i="8"/>
  <c r="AS2296" i="8"/>
  <c r="AK2296" i="8"/>
  <c r="BC2304" i="8"/>
  <c r="AZ2304" i="8"/>
  <c r="AR2304" i="8"/>
  <c r="AY2304" i="8"/>
  <c r="AQ2304" i="8"/>
  <c r="AX2304" i="8"/>
  <c r="AP2304" i="8"/>
  <c r="AW2304" i="8"/>
  <c r="AO2304" i="8"/>
  <c r="AV2304" i="8"/>
  <c r="AN2304" i="8"/>
  <c r="AU2304" i="8"/>
  <c r="AM2304" i="8"/>
  <c r="BB2304" i="8"/>
  <c r="AT2304" i="8"/>
  <c r="AL2304" i="8"/>
  <c r="AK2304" i="8"/>
  <c r="BA2304" i="8"/>
  <c r="AS2304" i="8"/>
  <c r="BC2312" i="8"/>
  <c r="AZ2312" i="8"/>
  <c r="AR2312" i="8"/>
  <c r="AY2312" i="8"/>
  <c r="AQ2312" i="8"/>
  <c r="AX2312" i="8"/>
  <c r="AP2312" i="8"/>
  <c r="AW2312" i="8"/>
  <c r="AO2312" i="8"/>
  <c r="AV2312" i="8"/>
  <c r="AN2312" i="8"/>
  <c r="AU2312" i="8"/>
  <c r="AM2312" i="8"/>
  <c r="BB2312" i="8"/>
  <c r="AT2312" i="8"/>
  <c r="AL2312" i="8"/>
  <c r="BA2312" i="8"/>
  <c r="AS2312" i="8"/>
  <c r="AK2312" i="8"/>
  <c r="BC2320" i="8"/>
  <c r="BA2320" i="8"/>
  <c r="AS2320" i="8"/>
  <c r="AK2320" i="8"/>
  <c r="AZ2320" i="8"/>
  <c r="AR2320" i="8"/>
  <c r="AY2320" i="8"/>
  <c r="AQ2320" i="8"/>
  <c r="AX2320" i="8"/>
  <c r="AP2320" i="8"/>
  <c r="AW2320" i="8"/>
  <c r="AO2320" i="8"/>
  <c r="AV2320" i="8"/>
  <c r="AN2320" i="8"/>
  <c r="AU2320" i="8"/>
  <c r="AM2320" i="8"/>
  <c r="BB2320" i="8"/>
  <c r="AT2320" i="8"/>
  <c r="AL2320" i="8"/>
  <c r="BC2328" i="8"/>
  <c r="BA2328" i="8"/>
  <c r="AS2328" i="8"/>
  <c r="AK2328" i="8"/>
  <c r="AZ2328" i="8"/>
  <c r="AR2328" i="8"/>
  <c r="AY2328" i="8"/>
  <c r="AQ2328" i="8"/>
  <c r="AX2328" i="8"/>
  <c r="AP2328" i="8"/>
  <c r="AW2328" i="8"/>
  <c r="AO2328" i="8"/>
  <c r="AV2328" i="8"/>
  <c r="AN2328" i="8"/>
  <c r="AU2328" i="8"/>
  <c r="AM2328" i="8"/>
  <c r="BB2328" i="8"/>
  <c r="AT2328" i="8"/>
  <c r="AL2328" i="8"/>
  <c r="BC2336" i="8"/>
  <c r="BA2336" i="8"/>
  <c r="AS2336" i="8"/>
  <c r="AK2336" i="8"/>
  <c r="AZ2336" i="8"/>
  <c r="AR2336" i="8"/>
  <c r="AY2336" i="8"/>
  <c r="AQ2336" i="8"/>
  <c r="AX2336" i="8"/>
  <c r="AP2336" i="8"/>
  <c r="AW2336" i="8"/>
  <c r="AO2336" i="8"/>
  <c r="AV2336" i="8"/>
  <c r="AN2336" i="8"/>
  <c r="AU2336" i="8"/>
  <c r="AM2336" i="8"/>
  <c r="BB2336" i="8"/>
  <c r="AT2336" i="8"/>
  <c r="AL2336" i="8"/>
  <c r="BC2344" i="8"/>
  <c r="BA2344" i="8"/>
  <c r="AS2344" i="8"/>
  <c r="AK2344" i="8"/>
  <c r="AZ2344" i="8"/>
  <c r="AR2344" i="8"/>
  <c r="AY2344" i="8"/>
  <c r="AQ2344" i="8"/>
  <c r="AX2344" i="8"/>
  <c r="AP2344" i="8"/>
  <c r="AW2344" i="8"/>
  <c r="AO2344" i="8"/>
  <c r="AV2344" i="8"/>
  <c r="AN2344" i="8"/>
  <c r="AU2344" i="8"/>
  <c r="AM2344" i="8"/>
  <c r="BB2344" i="8"/>
  <c r="AT2344" i="8"/>
  <c r="AL2344" i="8"/>
  <c r="BC2352" i="8"/>
  <c r="BA2352" i="8"/>
  <c r="AS2352" i="8"/>
  <c r="AK2352" i="8"/>
  <c r="AZ2352" i="8"/>
  <c r="AR2352" i="8"/>
  <c r="AY2352" i="8"/>
  <c r="AQ2352" i="8"/>
  <c r="AX2352" i="8"/>
  <c r="AP2352" i="8"/>
  <c r="AW2352" i="8"/>
  <c r="AO2352" i="8"/>
  <c r="AV2352" i="8"/>
  <c r="AN2352" i="8"/>
  <c r="AU2352" i="8"/>
  <c r="AM2352" i="8"/>
  <c r="BB2352" i="8"/>
  <c r="AT2352" i="8"/>
  <c r="AL2352" i="8"/>
  <c r="BC2360" i="8"/>
  <c r="BA2360" i="8"/>
  <c r="AS2360" i="8"/>
  <c r="AK2360" i="8"/>
  <c r="AZ2360" i="8"/>
  <c r="AR2360" i="8"/>
  <c r="AY2360" i="8"/>
  <c r="AQ2360" i="8"/>
  <c r="AX2360" i="8"/>
  <c r="AP2360" i="8"/>
  <c r="AW2360" i="8"/>
  <c r="AO2360" i="8"/>
  <c r="AV2360" i="8"/>
  <c r="AN2360" i="8"/>
  <c r="AU2360" i="8"/>
  <c r="AM2360" i="8"/>
  <c r="BB2360" i="8"/>
  <c r="AT2360" i="8"/>
  <c r="AL2360" i="8"/>
  <c r="BC2368" i="8"/>
  <c r="BA2368" i="8"/>
  <c r="AS2368" i="8"/>
  <c r="AK2368" i="8"/>
  <c r="AZ2368" i="8"/>
  <c r="AR2368" i="8"/>
  <c r="AY2368" i="8"/>
  <c r="AQ2368" i="8"/>
  <c r="AX2368" i="8"/>
  <c r="AP2368" i="8"/>
  <c r="AW2368" i="8"/>
  <c r="AO2368" i="8"/>
  <c r="AV2368" i="8"/>
  <c r="AN2368" i="8"/>
  <c r="AU2368" i="8"/>
  <c r="AM2368" i="8"/>
  <c r="BB2368" i="8"/>
  <c r="AT2368" i="8"/>
  <c r="AL2368" i="8"/>
  <c r="BM2374" i="8"/>
  <c r="BK2374" i="8"/>
  <c r="BN2374" i="8"/>
  <c r="BL2374" i="8"/>
  <c r="BH2374" i="8"/>
  <c r="BI2374" i="8"/>
  <c r="BJ2374" i="8"/>
  <c r="BC2376" i="8"/>
  <c r="BA2376" i="8"/>
  <c r="AS2376" i="8"/>
  <c r="AK2376" i="8"/>
  <c r="AZ2376" i="8"/>
  <c r="AR2376" i="8"/>
  <c r="AY2376" i="8"/>
  <c r="AQ2376" i="8"/>
  <c r="AX2376" i="8"/>
  <c r="AP2376" i="8"/>
  <c r="AW2376" i="8"/>
  <c r="AO2376" i="8"/>
  <c r="AV2376" i="8"/>
  <c r="AN2376" i="8"/>
  <c r="AU2376" i="8"/>
  <c r="AM2376" i="8"/>
  <c r="BB2376" i="8"/>
  <c r="AT2376" i="8"/>
  <c r="AL2376" i="8"/>
  <c r="BN2382" i="8"/>
  <c r="BK2382" i="8"/>
  <c r="BL2382" i="8"/>
  <c r="BM2382" i="8"/>
  <c r="BJ2382" i="8"/>
  <c r="BH2382" i="8"/>
  <c r="BI2382" i="8"/>
  <c r="BC2384" i="8"/>
  <c r="BA2384" i="8"/>
  <c r="AS2384" i="8"/>
  <c r="AK2384" i="8"/>
  <c r="AZ2384" i="8"/>
  <c r="AR2384" i="8"/>
  <c r="AY2384" i="8"/>
  <c r="AQ2384" i="8"/>
  <c r="AX2384" i="8"/>
  <c r="AP2384" i="8"/>
  <c r="AW2384" i="8"/>
  <c r="AO2384" i="8"/>
  <c r="AV2384" i="8"/>
  <c r="AN2384" i="8"/>
  <c r="AU2384" i="8"/>
  <c r="AM2384" i="8"/>
  <c r="BB2384" i="8"/>
  <c r="AT2384" i="8"/>
  <c r="AL2384" i="8"/>
  <c r="BN2390" i="8"/>
  <c r="BK2390" i="8"/>
  <c r="BL2390" i="8"/>
  <c r="BM2390" i="8"/>
  <c r="BJ2390" i="8"/>
  <c r="BH2390" i="8"/>
  <c r="BI2390" i="8"/>
  <c r="BC2392" i="8"/>
  <c r="AX2392" i="8"/>
  <c r="AP2392" i="8"/>
  <c r="AV2392" i="8"/>
  <c r="AN2392" i="8"/>
  <c r="AU2392" i="8"/>
  <c r="AM2392" i="8"/>
  <c r="BB2392" i="8"/>
  <c r="AT2392" i="8"/>
  <c r="AL2392" i="8"/>
  <c r="BA2392" i="8"/>
  <c r="AS2392" i="8"/>
  <c r="AK2392" i="8"/>
  <c r="AY2392" i="8"/>
  <c r="AQ2392" i="8"/>
  <c r="AZ2392" i="8"/>
  <c r="AW2392" i="8"/>
  <c r="AR2392" i="8"/>
  <c r="AO2392" i="8"/>
  <c r="BN2398" i="8"/>
  <c r="BK2398" i="8"/>
  <c r="BL2398" i="8"/>
  <c r="BM2398" i="8"/>
  <c r="BJ2398" i="8"/>
  <c r="BH2398" i="8"/>
  <c r="BI2398" i="8"/>
  <c r="BC2400" i="8"/>
  <c r="AX2400" i="8"/>
  <c r="AP2400" i="8"/>
  <c r="AV2400" i="8"/>
  <c r="AN2400" i="8"/>
  <c r="AU2400" i="8"/>
  <c r="AM2400" i="8"/>
  <c r="BB2400" i="8"/>
  <c r="AT2400" i="8"/>
  <c r="AL2400" i="8"/>
  <c r="BA2400" i="8"/>
  <c r="AS2400" i="8"/>
  <c r="AK2400" i="8"/>
  <c r="AY2400" i="8"/>
  <c r="AQ2400" i="8"/>
  <c r="AW2400" i="8"/>
  <c r="AR2400" i="8"/>
  <c r="AO2400" i="8"/>
  <c r="AZ2400" i="8"/>
  <c r="BN2406" i="8"/>
  <c r="BK2406" i="8"/>
  <c r="BL2406" i="8"/>
  <c r="BM2406" i="8"/>
  <c r="BJ2406" i="8"/>
  <c r="BH2406" i="8"/>
  <c r="BI2406" i="8"/>
  <c r="BC2408" i="8"/>
  <c r="AX2408" i="8"/>
  <c r="AP2408" i="8"/>
  <c r="AV2408" i="8"/>
  <c r="AN2408" i="8"/>
  <c r="AU2408" i="8"/>
  <c r="AM2408" i="8"/>
  <c r="BB2408" i="8"/>
  <c r="AT2408" i="8"/>
  <c r="AL2408" i="8"/>
  <c r="BA2408" i="8"/>
  <c r="AS2408" i="8"/>
  <c r="AK2408" i="8"/>
  <c r="AY2408" i="8"/>
  <c r="AQ2408" i="8"/>
  <c r="AZ2408" i="8"/>
  <c r="AW2408" i="8"/>
  <c r="AR2408" i="8"/>
  <c r="AO2408" i="8"/>
  <c r="BN2414" i="8"/>
  <c r="BK2414" i="8"/>
  <c r="BL2414" i="8"/>
  <c r="BM2414" i="8"/>
  <c r="BJ2414" i="8"/>
  <c r="BH2414" i="8"/>
  <c r="BI2414" i="8"/>
  <c r="BC2416" i="8"/>
  <c r="AX2416" i="8"/>
  <c r="AP2416" i="8"/>
  <c r="AV2416" i="8"/>
  <c r="AN2416" i="8"/>
  <c r="AU2416" i="8"/>
  <c r="AM2416" i="8"/>
  <c r="BB2416" i="8"/>
  <c r="AT2416" i="8"/>
  <c r="AL2416" i="8"/>
  <c r="BA2416" i="8"/>
  <c r="AS2416" i="8"/>
  <c r="AK2416" i="8"/>
  <c r="AY2416" i="8"/>
  <c r="AQ2416" i="8"/>
  <c r="AW2416" i="8"/>
  <c r="AR2416" i="8"/>
  <c r="AO2416" i="8"/>
  <c r="AZ2416" i="8"/>
  <c r="BN2422" i="8"/>
  <c r="BK2422" i="8"/>
  <c r="BL2422" i="8"/>
  <c r="BM2422" i="8"/>
  <c r="BJ2422" i="8"/>
  <c r="BH2422" i="8"/>
  <c r="BI2422" i="8"/>
  <c r="BC2424" i="8"/>
  <c r="AX2424" i="8"/>
  <c r="AP2424" i="8"/>
  <c r="AV2424" i="8"/>
  <c r="AN2424" i="8"/>
  <c r="AU2424" i="8"/>
  <c r="AM2424" i="8"/>
  <c r="BB2424" i="8"/>
  <c r="AT2424" i="8"/>
  <c r="AL2424" i="8"/>
  <c r="BA2424" i="8"/>
  <c r="AS2424" i="8"/>
  <c r="AK2424" i="8"/>
  <c r="AY2424" i="8"/>
  <c r="AQ2424" i="8"/>
  <c r="AZ2424" i="8"/>
  <c r="AW2424" i="8"/>
  <c r="AR2424" i="8"/>
  <c r="AO2424" i="8"/>
  <c r="BN2430" i="8"/>
  <c r="BK2430" i="8"/>
  <c r="BL2430" i="8"/>
  <c r="BM2430" i="8"/>
  <c r="BJ2430" i="8"/>
  <c r="BH2430" i="8"/>
  <c r="BI2430" i="8"/>
  <c r="BC2432" i="8"/>
  <c r="AX2432" i="8"/>
  <c r="AP2432" i="8"/>
  <c r="AV2432" i="8"/>
  <c r="AN2432" i="8"/>
  <c r="AU2432" i="8"/>
  <c r="AM2432" i="8"/>
  <c r="BB2432" i="8"/>
  <c r="AT2432" i="8"/>
  <c r="AL2432" i="8"/>
  <c r="BA2432" i="8"/>
  <c r="AS2432" i="8"/>
  <c r="AK2432" i="8"/>
  <c r="AY2432" i="8"/>
  <c r="AQ2432" i="8"/>
  <c r="AW2432" i="8"/>
  <c r="AR2432" i="8"/>
  <c r="AO2432" i="8"/>
  <c r="AZ2432" i="8"/>
  <c r="BN2438" i="8"/>
  <c r="BK2438" i="8"/>
  <c r="BL2438" i="8"/>
  <c r="BM2438" i="8"/>
  <c r="BJ2438" i="8"/>
  <c r="BH2438" i="8"/>
  <c r="BI2438" i="8"/>
  <c r="BC2440" i="8"/>
  <c r="AX2440" i="8"/>
  <c r="AP2440" i="8"/>
  <c r="AV2440" i="8"/>
  <c r="AN2440" i="8"/>
  <c r="AU2440" i="8"/>
  <c r="AM2440" i="8"/>
  <c r="BB2440" i="8"/>
  <c r="AT2440" i="8"/>
  <c r="AL2440" i="8"/>
  <c r="BA2440" i="8"/>
  <c r="AS2440" i="8"/>
  <c r="AK2440" i="8"/>
  <c r="AY2440" i="8"/>
  <c r="AQ2440" i="8"/>
  <c r="AZ2440" i="8"/>
  <c r="AW2440" i="8"/>
  <c r="AR2440" i="8"/>
  <c r="AO2440" i="8"/>
  <c r="BN2446" i="8"/>
  <c r="BK2446" i="8"/>
  <c r="BL2446" i="8"/>
  <c r="BM2446" i="8"/>
  <c r="BJ2446" i="8"/>
  <c r="BH2446" i="8"/>
  <c r="BI2446" i="8"/>
  <c r="BC2448" i="8"/>
  <c r="AX2448" i="8"/>
  <c r="AP2448" i="8"/>
  <c r="AV2448" i="8"/>
  <c r="AN2448" i="8"/>
  <c r="AU2448" i="8"/>
  <c r="AM2448" i="8"/>
  <c r="BB2448" i="8"/>
  <c r="AT2448" i="8"/>
  <c r="AL2448" i="8"/>
  <c r="BA2448" i="8"/>
  <c r="AS2448" i="8"/>
  <c r="AK2448" i="8"/>
  <c r="AY2448" i="8"/>
  <c r="AQ2448" i="8"/>
  <c r="AW2448" i="8"/>
  <c r="AR2448" i="8"/>
  <c r="AO2448" i="8"/>
  <c r="AZ2448" i="8"/>
  <c r="BN2454" i="8"/>
  <c r="BK2454" i="8"/>
  <c r="BL2454" i="8"/>
  <c r="BM2454" i="8"/>
  <c r="BJ2454" i="8"/>
  <c r="BH2454" i="8"/>
  <c r="BI2454" i="8"/>
  <c r="BC2456" i="8"/>
  <c r="AX2456" i="8"/>
  <c r="AP2456" i="8"/>
  <c r="AW2456" i="8"/>
  <c r="AO2456" i="8"/>
  <c r="AV2456" i="8"/>
  <c r="AN2456" i="8"/>
  <c r="AU2456" i="8"/>
  <c r="AM2456" i="8"/>
  <c r="BB2456" i="8"/>
  <c r="AT2456" i="8"/>
  <c r="AL2456" i="8"/>
  <c r="BA2456" i="8"/>
  <c r="AS2456" i="8"/>
  <c r="AK2456" i="8"/>
  <c r="AY2456" i="8"/>
  <c r="AQ2456" i="8"/>
  <c r="AZ2456" i="8"/>
  <c r="AR2456" i="8"/>
  <c r="BN2462" i="8"/>
  <c r="BK2462" i="8"/>
  <c r="BL2462" i="8"/>
  <c r="BM2462" i="8"/>
  <c r="BH2462" i="8"/>
  <c r="BI2462" i="8"/>
  <c r="BJ2462" i="8"/>
  <c r="BC2464" i="8"/>
  <c r="AX2464" i="8"/>
  <c r="AP2464" i="8"/>
  <c r="AW2464" i="8"/>
  <c r="AO2464" i="8"/>
  <c r="AV2464" i="8"/>
  <c r="AN2464" i="8"/>
  <c r="AU2464" i="8"/>
  <c r="AM2464" i="8"/>
  <c r="BB2464" i="8"/>
  <c r="AT2464" i="8"/>
  <c r="AL2464" i="8"/>
  <c r="BA2464" i="8"/>
  <c r="AS2464" i="8"/>
  <c r="AK2464" i="8"/>
  <c r="AY2464" i="8"/>
  <c r="AQ2464" i="8"/>
  <c r="AZ2464" i="8"/>
  <c r="AR2464" i="8"/>
  <c r="BN2470" i="8"/>
  <c r="BK2470" i="8"/>
  <c r="BL2470" i="8"/>
  <c r="BM2470" i="8"/>
  <c r="BH2470" i="8"/>
  <c r="BI2470" i="8"/>
  <c r="BJ2470" i="8"/>
  <c r="BC2472" i="8"/>
  <c r="AX2472" i="8"/>
  <c r="AP2472" i="8"/>
  <c r="AW2472" i="8"/>
  <c r="AO2472" i="8"/>
  <c r="AV2472" i="8"/>
  <c r="AN2472" i="8"/>
  <c r="AU2472" i="8"/>
  <c r="AM2472" i="8"/>
  <c r="BB2472" i="8"/>
  <c r="AT2472" i="8"/>
  <c r="AL2472" i="8"/>
  <c r="BA2472" i="8"/>
  <c r="AS2472" i="8"/>
  <c r="AK2472" i="8"/>
  <c r="AY2472" i="8"/>
  <c r="AQ2472" i="8"/>
  <c r="AZ2472" i="8"/>
  <c r="AR2472" i="8"/>
  <c r="BN2478" i="8"/>
  <c r="BK2478" i="8"/>
  <c r="BL2478" i="8"/>
  <c r="BM2478" i="8"/>
  <c r="BH2478" i="8"/>
  <c r="BI2478" i="8"/>
  <c r="BJ2478" i="8"/>
  <c r="BC2480" i="8"/>
  <c r="AX2480" i="8"/>
  <c r="AP2480" i="8"/>
  <c r="AW2480" i="8"/>
  <c r="AO2480" i="8"/>
  <c r="AV2480" i="8"/>
  <c r="AN2480" i="8"/>
  <c r="AU2480" i="8"/>
  <c r="AM2480" i="8"/>
  <c r="BB2480" i="8"/>
  <c r="AT2480" i="8"/>
  <c r="AL2480" i="8"/>
  <c r="BA2480" i="8"/>
  <c r="AS2480" i="8"/>
  <c r="AK2480" i="8"/>
  <c r="AY2480" i="8"/>
  <c r="AQ2480" i="8"/>
  <c r="AZ2480" i="8"/>
  <c r="AR2480" i="8"/>
  <c r="BN2486" i="8"/>
  <c r="BK2486" i="8"/>
  <c r="BL2486" i="8"/>
  <c r="BM2486" i="8"/>
  <c r="BH2486" i="8"/>
  <c r="BI2486" i="8"/>
  <c r="BJ2486" i="8"/>
  <c r="BC2488" i="8"/>
  <c r="AX2488" i="8"/>
  <c r="AP2488" i="8"/>
  <c r="AW2488" i="8"/>
  <c r="AO2488" i="8"/>
  <c r="AV2488" i="8"/>
  <c r="AN2488" i="8"/>
  <c r="AU2488" i="8"/>
  <c r="AM2488" i="8"/>
  <c r="BB2488" i="8"/>
  <c r="AT2488" i="8"/>
  <c r="AL2488" i="8"/>
  <c r="BA2488" i="8"/>
  <c r="AS2488" i="8"/>
  <c r="AK2488" i="8"/>
  <c r="AY2488" i="8"/>
  <c r="AQ2488" i="8"/>
  <c r="AZ2488" i="8"/>
  <c r="AR2488" i="8"/>
  <c r="BN2494" i="8"/>
  <c r="BK2494" i="8"/>
  <c r="BL2494" i="8"/>
  <c r="BM2494" i="8"/>
  <c r="BH2494" i="8"/>
  <c r="BI2494" i="8"/>
  <c r="BJ2494" i="8"/>
  <c r="BC2496" i="8"/>
  <c r="AX2496" i="8"/>
  <c r="AP2496" i="8"/>
  <c r="AW2496" i="8"/>
  <c r="AO2496" i="8"/>
  <c r="AV2496" i="8"/>
  <c r="AN2496" i="8"/>
  <c r="AU2496" i="8"/>
  <c r="AM2496" i="8"/>
  <c r="BB2496" i="8"/>
  <c r="AT2496" i="8"/>
  <c r="AL2496" i="8"/>
  <c r="BA2496" i="8"/>
  <c r="AS2496" i="8"/>
  <c r="AK2496" i="8"/>
  <c r="AY2496" i="8"/>
  <c r="AQ2496" i="8"/>
  <c r="AZ2496" i="8"/>
  <c r="AR2496" i="8"/>
  <c r="BN2502" i="8"/>
  <c r="BK2502" i="8"/>
  <c r="BL2502" i="8"/>
  <c r="BM2502" i="8"/>
  <c r="BH2502" i="8"/>
  <c r="BI2502" i="8"/>
  <c r="BJ2502" i="8"/>
  <c r="BC2504" i="8"/>
  <c r="AX2504" i="8"/>
  <c r="AP2504" i="8"/>
  <c r="AW2504" i="8"/>
  <c r="AO2504" i="8"/>
  <c r="AV2504" i="8"/>
  <c r="AN2504" i="8"/>
  <c r="AU2504" i="8"/>
  <c r="AM2504" i="8"/>
  <c r="BB2504" i="8"/>
  <c r="AT2504" i="8"/>
  <c r="AL2504" i="8"/>
  <c r="BA2504" i="8"/>
  <c r="AS2504" i="8"/>
  <c r="AK2504" i="8"/>
  <c r="AY2504" i="8"/>
  <c r="AQ2504" i="8"/>
  <c r="AZ2504" i="8"/>
  <c r="AR2504" i="8"/>
  <c r="BN2510" i="8"/>
  <c r="BK2510" i="8"/>
  <c r="BL2510" i="8"/>
  <c r="BM2510" i="8"/>
  <c r="BI2510" i="8"/>
  <c r="BJ2510" i="8"/>
  <c r="BH2510" i="8"/>
  <c r="BC2512" i="8"/>
  <c r="BN2518" i="8"/>
  <c r="BK2518" i="8"/>
  <c r="BL2518" i="8"/>
  <c r="BM2518" i="8"/>
  <c r="BI2518" i="8"/>
  <c r="BH2518" i="8"/>
  <c r="BJ2518" i="8"/>
  <c r="AR2518" i="8"/>
  <c r="AZ2518" i="8"/>
  <c r="AK2518" i="8"/>
  <c r="AS2518" i="8"/>
  <c r="BA2518" i="8"/>
  <c r="AL2518" i="8"/>
  <c r="AT2518" i="8"/>
  <c r="BB2518" i="8"/>
  <c r="AM2518" i="8"/>
  <c r="AU2518" i="8"/>
  <c r="AN2518" i="8"/>
  <c r="AV2518" i="8"/>
  <c r="AO2518" i="8"/>
  <c r="AW2518" i="8"/>
  <c r="AP2518" i="8"/>
  <c r="AX2518" i="8"/>
  <c r="AQ2518" i="8"/>
  <c r="AY2518" i="8"/>
  <c r="BC2520" i="8"/>
  <c r="AN1933" i="8"/>
  <c r="AV1933" i="8"/>
  <c r="AL1934" i="8"/>
  <c r="AT1934" i="8"/>
  <c r="BB1934" i="8"/>
  <c r="AR1935" i="8"/>
  <c r="AZ1935" i="8"/>
  <c r="AP1936" i="8"/>
  <c r="AX1936" i="8"/>
  <c r="AN1937" i="8"/>
  <c r="AV1937" i="8"/>
  <c r="AL1938" i="8"/>
  <c r="AT1938" i="8"/>
  <c r="BB1938" i="8"/>
  <c r="AR1939" i="8"/>
  <c r="AZ1939" i="8"/>
  <c r="AP1940" i="8"/>
  <c r="AX1940" i="8"/>
  <c r="AN1941" i="8"/>
  <c r="AV1941" i="8"/>
  <c r="AL1942" i="8"/>
  <c r="AT1942" i="8"/>
  <c r="BB1942" i="8"/>
  <c r="AR1943" i="8"/>
  <c r="AZ1943" i="8"/>
  <c r="AP1944" i="8"/>
  <c r="AX1944" i="8"/>
  <c r="AN1945" i="8"/>
  <c r="AV1945" i="8"/>
  <c r="AL1946" i="8"/>
  <c r="AT1946" i="8"/>
  <c r="BB1946" i="8"/>
  <c r="AR1947" i="8"/>
  <c r="AZ1947" i="8"/>
  <c r="AP1948" i="8"/>
  <c r="AX1948" i="8"/>
  <c r="AN1949" i="8"/>
  <c r="AV1949" i="8"/>
  <c r="AL1950" i="8"/>
  <c r="AT1950" i="8"/>
  <c r="BB1950" i="8"/>
  <c r="AR1951" i="8"/>
  <c r="AZ1951" i="8"/>
  <c r="AP1952" i="8"/>
  <c r="AX1952" i="8"/>
  <c r="AN1953" i="8"/>
  <c r="AV1953" i="8"/>
  <c r="AL1954" i="8"/>
  <c r="AT1954" i="8"/>
  <c r="BB1954" i="8"/>
  <c r="AR1955" i="8"/>
  <c r="AZ1955" i="8"/>
  <c r="AP1956" i="8"/>
  <c r="AX1956" i="8"/>
  <c r="AN1957" i="8"/>
  <c r="AV1957" i="8"/>
  <c r="AL1958" i="8"/>
  <c r="AT1958" i="8"/>
  <c r="BB1958" i="8"/>
  <c r="AR1959" i="8"/>
  <c r="AZ1959" i="8"/>
  <c r="AP1960" i="8"/>
  <c r="AX1960" i="8"/>
  <c r="AN1961" i="8"/>
  <c r="AV1961" i="8"/>
  <c r="AL1962" i="8"/>
  <c r="AT1962" i="8"/>
  <c r="BB1962" i="8"/>
  <c r="AR1963" i="8"/>
  <c r="AZ1963" i="8"/>
  <c r="AP1964" i="8"/>
  <c r="AX1964" i="8"/>
  <c r="AN1965" i="8"/>
  <c r="AV1965" i="8"/>
  <c r="AL1966" i="8"/>
  <c r="AT1966" i="8"/>
  <c r="BB1966" i="8"/>
  <c r="AR1967" i="8"/>
  <c r="AZ1967" i="8"/>
  <c r="AP1968" i="8"/>
  <c r="AX1968" i="8"/>
  <c r="AN1969" i="8"/>
  <c r="AV1969" i="8"/>
  <c r="AL1970" i="8"/>
  <c r="AT1970" i="8"/>
  <c r="BB1970" i="8"/>
  <c r="AR1971" i="8"/>
  <c r="AZ1971" i="8"/>
  <c r="AP1972" i="8"/>
  <c r="AX1972" i="8"/>
  <c r="AN1973" i="8"/>
  <c r="AV1973" i="8"/>
  <c r="AL1974" i="8"/>
  <c r="AT1974" i="8"/>
  <c r="BB1974" i="8"/>
  <c r="AR1975" i="8"/>
  <c r="AZ1975" i="8"/>
  <c r="AP1976" i="8"/>
  <c r="AX1976" i="8"/>
  <c r="AN1977" i="8"/>
  <c r="AV1977" i="8"/>
  <c r="AL1978" i="8"/>
  <c r="AT1978" i="8"/>
  <c r="BB1978" i="8"/>
  <c r="AR1979" i="8"/>
  <c r="AZ1979" i="8"/>
  <c r="AP1980" i="8"/>
  <c r="AX1980" i="8"/>
  <c r="AN1981" i="8"/>
  <c r="AV1981" i="8"/>
  <c r="AL1982" i="8"/>
  <c r="AT1982" i="8"/>
  <c r="BB1982" i="8"/>
  <c r="AR1983" i="8"/>
  <c r="AZ1983" i="8"/>
  <c r="AP1984" i="8"/>
  <c r="AX1984" i="8"/>
  <c r="AN1985" i="8"/>
  <c r="AV1985" i="8"/>
  <c r="AM1986" i="8"/>
  <c r="AM1987" i="8"/>
  <c r="BA1988" i="8"/>
  <c r="AW1990" i="8"/>
  <c r="AS1992" i="8"/>
  <c r="AO1994" i="8"/>
  <c r="AK1996" i="8"/>
  <c r="AY1997" i="8"/>
  <c r="AU1999" i="8"/>
  <c r="AQ2001" i="8"/>
  <c r="AM2003" i="8"/>
  <c r="BA2004" i="8"/>
  <c r="AW2006" i="8"/>
  <c r="AS2008" i="8"/>
  <c r="AR2011" i="8"/>
  <c r="BB2014" i="8"/>
  <c r="AO1933" i="8"/>
  <c r="AW1933" i="8"/>
  <c r="AM1934" i="8"/>
  <c r="AU1934" i="8"/>
  <c r="AK1935" i="8"/>
  <c r="AS1935" i="8"/>
  <c r="BA1935" i="8"/>
  <c r="AQ1936" i="8"/>
  <c r="AY1936" i="8"/>
  <c r="AO1937" i="8"/>
  <c r="AW1937" i="8"/>
  <c r="AM1938" i="8"/>
  <c r="AK1939" i="8"/>
  <c r="AS1939" i="8"/>
  <c r="BA1939" i="8"/>
  <c r="AQ1940" i="8"/>
  <c r="AY1940" i="8"/>
  <c r="AO1941" i="8"/>
  <c r="AW1941" i="8"/>
  <c r="AM1942" i="8"/>
  <c r="AU1942" i="8"/>
  <c r="AK1943" i="8"/>
  <c r="AS1943" i="8"/>
  <c r="BA1943" i="8"/>
  <c r="AQ1944" i="8"/>
  <c r="AY1944" i="8"/>
  <c r="AO1945" i="8"/>
  <c r="AM1946" i="8"/>
  <c r="AK1947" i="8"/>
  <c r="AS1947" i="8"/>
  <c r="BA1947" i="8"/>
  <c r="AQ1948" i="8"/>
  <c r="AY1948" i="8"/>
  <c r="AO1949" i="8"/>
  <c r="AW1949" i="8"/>
  <c r="AM1950" i="8"/>
  <c r="AU1950" i="8"/>
  <c r="AK1951" i="8"/>
  <c r="AS1951" i="8"/>
  <c r="BA1951" i="8"/>
  <c r="AQ1952" i="8"/>
  <c r="AY1952" i="8"/>
  <c r="AO1953" i="8"/>
  <c r="AW1953" i="8"/>
  <c r="AM1954" i="8"/>
  <c r="AK1955" i="8"/>
  <c r="AS1955" i="8"/>
  <c r="BA1955" i="8"/>
  <c r="AQ1956" i="8"/>
  <c r="AY1956" i="8"/>
  <c r="AO1957" i="8"/>
  <c r="AW1957" i="8"/>
  <c r="AM1958" i="8"/>
  <c r="AU1958" i="8"/>
  <c r="AK1959" i="8"/>
  <c r="AS1959" i="8"/>
  <c r="BA1959" i="8"/>
  <c r="AQ1960" i="8"/>
  <c r="AY1960" i="8"/>
  <c r="AO1961" i="8"/>
  <c r="AM1962" i="8"/>
  <c r="AK1963" i="8"/>
  <c r="AS1963" i="8"/>
  <c r="BA1963" i="8"/>
  <c r="AQ1964" i="8"/>
  <c r="AY1964" i="8"/>
  <c r="AO1965" i="8"/>
  <c r="AW1965" i="8"/>
  <c r="AM1966" i="8"/>
  <c r="AU1966" i="8"/>
  <c r="AK1967" i="8"/>
  <c r="AS1967" i="8"/>
  <c r="BA1967" i="8"/>
  <c r="AQ1968" i="8"/>
  <c r="AY1968" i="8"/>
  <c r="AO1969" i="8"/>
  <c r="AW1969" i="8"/>
  <c r="AM1970" i="8"/>
  <c r="AK1971" i="8"/>
  <c r="AS1971" i="8"/>
  <c r="BA1971" i="8"/>
  <c r="AQ1972" i="8"/>
  <c r="AY1972" i="8"/>
  <c r="AO1973" i="8"/>
  <c r="AW1973" i="8"/>
  <c r="AM1974" i="8"/>
  <c r="AU1974" i="8"/>
  <c r="AK1975" i="8"/>
  <c r="AS1975" i="8"/>
  <c r="BA1975" i="8"/>
  <c r="AQ1976" i="8"/>
  <c r="AY1976" i="8"/>
  <c r="AO1977" i="8"/>
  <c r="AW1977" i="8"/>
  <c r="AM1978" i="8"/>
  <c r="AK1979" i="8"/>
  <c r="AS1979" i="8"/>
  <c r="BA1979" i="8"/>
  <c r="AQ1980" i="8"/>
  <c r="AY1980" i="8"/>
  <c r="AO1981" i="8"/>
  <c r="AW1981" i="8"/>
  <c r="AM1982" i="8"/>
  <c r="AU1982" i="8"/>
  <c r="AK1983" i="8"/>
  <c r="AS1983" i="8"/>
  <c r="BA1983" i="8"/>
  <c r="AQ1984" i="8"/>
  <c r="AY1984" i="8"/>
  <c r="AO1985" i="8"/>
  <c r="AW1985" i="8"/>
  <c r="AR1987" i="8"/>
  <c r="AN1989" i="8"/>
  <c r="BB1990" i="8"/>
  <c r="AX1992" i="8"/>
  <c r="AP1996" i="8"/>
  <c r="AL1998" i="8"/>
  <c r="AZ1999" i="8"/>
  <c r="AV2001" i="8"/>
  <c r="AR2003" i="8"/>
  <c r="AN2005" i="8"/>
  <c r="BB2006" i="8"/>
  <c r="AX2008" i="8"/>
  <c r="AR2015" i="8"/>
  <c r="BC1945" i="8"/>
  <c r="BC1961" i="8"/>
  <c r="BC1993" i="8"/>
  <c r="BB1993" i="8"/>
  <c r="AT1993" i="8"/>
  <c r="AL1993" i="8"/>
  <c r="BA1993" i="8"/>
  <c r="AS1993" i="8"/>
  <c r="AK1993" i="8"/>
  <c r="AZ1993" i="8"/>
  <c r="AR1993" i="8"/>
  <c r="AX1993" i="8"/>
  <c r="AP1993" i="8"/>
  <c r="AW1993" i="8"/>
  <c r="AO1993" i="8"/>
  <c r="AU1993" i="8"/>
  <c r="AM1993" i="8"/>
  <c r="BC2017" i="8"/>
  <c r="BB2017" i="8"/>
  <c r="AT2017" i="8"/>
  <c r="AL2017" i="8"/>
  <c r="BA2017" i="8"/>
  <c r="AS2017" i="8"/>
  <c r="AK2017" i="8"/>
  <c r="AZ2017" i="8"/>
  <c r="AR2017" i="8"/>
  <c r="AY2017" i="8"/>
  <c r="AQ2017" i="8"/>
  <c r="AX2017" i="8"/>
  <c r="AP2017" i="8"/>
  <c r="AW2017" i="8"/>
  <c r="AO2017" i="8"/>
  <c r="AV2017" i="8"/>
  <c r="AU2017" i="8"/>
  <c r="AM2017" i="8"/>
  <c r="BC2113" i="8"/>
  <c r="BB2113" i="8"/>
  <c r="AT2113" i="8"/>
  <c r="AL2113" i="8"/>
  <c r="BA2113" i="8"/>
  <c r="AS2113" i="8"/>
  <c r="AK2113" i="8"/>
  <c r="AZ2113" i="8"/>
  <c r="AR2113" i="8"/>
  <c r="AY2113" i="8"/>
  <c r="AQ2113" i="8"/>
  <c r="AX2113" i="8"/>
  <c r="AP2113" i="8"/>
  <c r="AW2113" i="8"/>
  <c r="AO2113" i="8"/>
  <c r="AV2113" i="8"/>
  <c r="AN2113" i="8"/>
  <c r="AU2113" i="8"/>
  <c r="AM2113" i="8"/>
  <c r="BC2137" i="8"/>
  <c r="AY2137" i="8"/>
  <c r="AQ2137" i="8"/>
  <c r="AX2137" i="8"/>
  <c r="AP2137" i="8"/>
  <c r="AW2137" i="8"/>
  <c r="AO2137" i="8"/>
  <c r="AV2137" i="8"/>
  <c r="AN2137" i="8"/>
  <c r="AU2137" i="8"/>
  <c r="AM2137" i="8"/>
  <c r="BB2137" i="8"/>
  <c r="AT2137" i="8"/>
  <c r="AL2137" i="8"/>
  <c r="BA2137" i="8"/>
  <c r="AS2137" i="8"/>
  <c r="AK2137" i="8"/>
  <c r="AZ2137" i="8"/>
  <c r="AR2137" i="8"/>
  <c r="BC2153" i="8"/>
  <c r="AZ2153" i="8"/>
  <c r="AR2153" i="8"/>
  <c r="AY2153" i="8"/>
  <c r="AQ2153" i="8"/>
  <c r="AX2153" i="8"/>
  <c r="AP2153" i="8"/>
  <c r="AW2153" i="8"/>
  <c r="AO2153" i="8"/>
  <c r="AV2153" i="8"/>
  <c r="AN2153" i="8"/>
  <c r="AU2153" i="8"/>
  <c r="AM2153" i="8"/>
  <c r="BB2153" i="8"/>
  <c r="AT2153" i="8"/>
  <c r="AL2153" i="8"/>
  <c r="BA2153" i="8"/>
  <c r="AS2153" i="8"/>
  <c r="AK2153" i="8"/>
  <c r="BC2185" i="8"/>
  <c r="AZ2185" i="8"/>
  <c r="AR2185" i="8"/>
  <c r="AY2185" i="8"/>
  <c r="AQ2185" i="8"/>
  <c r="AX2185" i="8"/>
  <c r="AP2185" i="8"/>
  <c r="AW2185" i="8"/>
  <c r="AO2185" i="8"/>
  <c r="AV2185" i="8"/>
  <c r="AN2185" i="8"/>
  <c r="AU2185" i="8"/>
  <c r="AM2185" i="8"/>
  <c r="BB2185" i="8"/>
  <c r="AT2185" i="8"/>
  <c r="AL2185" i="8"/>
  <c r="BA2185" i="8"/>
  <c r="AS2185" i="8"/>
  <c r="AK2185" i="8"/>
  <c r="BC2201" i="8"/>
  <c r="AZ2201" i="8"/>
  <c r="AR2201" i="8"/>
  <c r="AY2201" i="8"/>
  <c r="AQ2201" i="8"/>
  <c r="AX2201" i="8"/>
  <c r="AP2201" i="8"/>
  <c r="AW2201" i="8"/>
  <c r="AO2201" i="8"/>
  <c r="AV2201" i="8"/>
  <c r="AN2201" i="8"/>
  <c r="AU2201" i="8"/>
  <c r="AM2201" i="8"/>
  <c r="BB2201" i="8"/>
  <c r="AT2201" i="8"/>
  <c r="AL2201" i="8"/>
  <c r="BA2201" i="8"/>
  <c r="AS2201" i="8"/>
  <c r="AK2201" i="8"/>
  <c r="BC2225" i="8"/>
  <c r="AZ2225" i="8"/>
  <c r="AR2225" i="8"/>
  <c r="AY2225" i="8"/>
  <c r="AQ2225" i="8"/>
  <c r="AX2225" i="8"/>
  <c r="AP2225" i="8"/>
  <c r="AW2225" i="8"/>
  <c r="AO2225" i="8"/>
  <c r="AV2225" i="8"/>
  <c r="AN2225" i="8"/>
  <c r="AU2225" i="8"/>
  <c r="AM2225" i="8"/>
  <c r="BB2225" i="8"/>
  <c r="AT2225" i="8"/>
  <c r="AL2225" i="8"/>
  <c r="BA2225" i="8"/>
  <c r="AS2225" i="8"/>
  <c r="AK2225" i="8"/>
  <c r="BC2249" i="8"/>
  <c r="AZ2249" i="8"/>
  <c r="AR2249" i="8"/>
  <c r="AY2249" i="8"/>
  <c r="AQ2249" i="8"/>
  <c r="AX2249" i="8"/>
  <c r="AP2249" i="8"/>
  <c r="AW2249" i="8"/>
  <c r="AO2249" i="8"/>
  <c r="AV2249" i="8"/>
  <c r="AN2249" i="8"/>
  <c r="AU2249" i="8"/>
  <c r="AM2249" i="8"/>
  <c r="BB2249" i="8"/>
  <c r="AT2249" i="8"/>
  <c r="AL2249" i="8"/>
  <c r="BA2249" i="8"/>
  <c r="AS2249" i="8"/>
  <c r="AK2249" i="8"/>
  <c r="BC2313" i="8"/>
  <c r="AX2313" i="8"/>
  <c r="AP2313" i="8"/>
  <c r="AW2313" i="8"/>
  <c r="AO2313" i="8"/>
  <c r="AV2313" i="8"/>
  <c r="AN2313" i="8"/>
  <c r="AU2313" i="8"/>
  <c r="AM2313" i="8"/>
  <c r="BB2313" i="8"/>
  <c r="AT2313" i="8"/>
  <c r="AL2313" i="8"/>
  <c r="BA2313" i="8"/>
  <c r="AS2313" i="8"/>
  <c r="AK2313" i="8"/>
  <c r="AZ2313" i="8"/>
  <c r="AR2313" i="8"/>
  <c r="AY2313" i="8"/>
  <c r="AQ2313" i="8"/>
  <c r="BC2329" i="8"/>
  <c r="AY2329" i="8"/>
  <c r="AQ2329" i="8"/>
  <c r="AX2329" i="8"/>
  <c r="AP2329" i="8"/>
  <c r="AW2329" i="8"/>
  <c r="AO2329" i="8"/>
  <c r="AV2329" i="8"/>
  <c r="AN2329" i="8"/>
  <c r="AU2329" i="8"/>
  <c r="AM2329" i="8"/>
  <c r="BB2329" i="8"/>
  <c r="AT2329" i="8"/>
  <c r="AL2329" i="8"/>
  <c r="BA2329" i="8"/>
  <c r="AS2329" i="8"/>
  <c r="AK2329" i="8"/>
  <c r="AZ2329" i="8"/>
  <c r="AR2329" i="8"/>
  <c r="BC2361" i="8"/>
  <c r="AY2361" i="8"/>
  <c r="AQ2361" i="8"/>
  <c r="AX2361" i="8"/>
  <c r="AP2361" i="8"/>
  <c r="AW2361" i="8"/>
  <c r="AO2361" i="8"/>
  <c r="AV2361" i="8"/>
  <c r="AN2361" i="8"/>
  <c r="AU2361" i="8"/>
  <c r="AM2361" i="8"/>
  <c r="BB2361" i="8"/>
  <c r="AT2361" i="8"/>
  <c r="AL2361" i="8"/>
  <c r="BA2361" i="8"/>
  <c r="AS2361" i="8"/>
  <c r="AK2361" i="8"/>
  <c r="AZ2361" i="8"/>
  <c r="AR2361" i="8"/>
  <c r="BC2369" i="8"/>
  <c r="AY2369" i="8"/>
  <c r="AQ2369" i="8"/>
  <c r="AX2369" i="8"/>
  <c r="AP2369" i="8"/>
  <c r="AW2369" i="8"/>
  <c r="AO2369" i="8"/>
  <c r="AV2369" i="8"/>
  <c r="AN2369" i="8"/>
  <c r="AU2369" i="8"/>
  <c r="AM2369" i="8"/>
  <c r="BB2369" i="8"/>
  <c r="AT2369" i="8"/>
  <c r="AL2369" i="8"/>
  <c r="BA2369" i="8"/>
  <c r="AS2369" i="8"/>
  <c r="AK2369" i="8"/>
  <c r="AZ2369" i="8"/>
  <c r="AR2369" i="8"/>
  <c r="BL2383" i="8"/>
  <c r="BM2383" i="8"/>
  <c r="BN2383" i="8"/>
  <c r="BK2383" i="8"/>
  <c r="BH2383" i="8"/>
  <c r="BI2383" i="8"/>
  <c r="BJ2383" i="8"/>
  <c r="BC2393" i="8"/>
  <c r="AV2393" i="8"/>
  <c r="AN2393" i="8"/>
  <c r="BB2393" i="8"/>
  <c r="AT2393" i="8"/>
  <c r="AL2393" i="8"/>
  <c r="BA2393" i="8"/>
  <c r="AS2393" i="8"/>
  <c r="AK2393" i="8"/>
  <c r="AZ2393" i="8"/>
  <c r="AR2393" i="8"/>
  <c r="AY2393" i="8"/>
  <c r="AQ2393" i="8"/>
  <c r="AW2393" i="8"/>
  <c r="AO2393" i="8"/>
  <c r="AU2393" i="8"/>
  <c r="AP2393" i="8"/>
  <c r="AM2393" i="8"/>
  <c r="AX2393" i="8"/>
  <c r="BL2399" i="8"/>
  <c r="BM2399" i="8"/>
  <c r="BN2399" i="8"/>
  <c r="BK2399" i="8"/>
  <c r="BH2399" i="8"/>
  <c r="BI2399" i="8"/>
  <c r="BJ2399" i="8"/>
  <c r="BC2449" i="8"/>
  <c r="AV2449" i="8"/>
  <c r="AN2449" i="8"/>
  <c r="BB2449" i="8"/>
  <c r="AT2449" i="8"/>
  <c r="AL2449" i="8"/>
  <c r="BA2449" i="8"/>
  <c r="AS2449" i="8"/>
  <c r="AK2449" i="8"/>
  <c r="AZ2449" i="8"/>
  <c r="AR2449" i="8"/>
  <c r="AY2449" i="8"/>
  <c r="AQ2449" i="8"/>
  <c r="AW2449" i="8"/>
  <c r="AO2449" i="8"/>
  <c r="AX2449" i="8"/>
  <c r="AU2449" i="8"/>
  <c r="AP2449" i="8"/>
  <c r="AM2449" i="8"/>
  <c r="BC2457" i="8"/>
  <c r="AV2457" i="8"/>
  <c r="AN2457" i="8"/>
  <c r="AU2457" i="8"/>
  <c r="AM2457" i="8"/>
  <c r="BB2457" i="8"/>
  <c r="AT2457" i="8"/>
  <c r="AL2457" i="8"/>
  <c r="BA2457" i="8"/>
  <c r="AS2457" i="8"/>
  <c r="AK2457" i="8"/>
  <c r="AZ2457" i="8"/>
  <c r="AR2457" i="8"/>
  <c r="AY2457" i="8"/>
  <c r="AQ2457" i="8"/>
  <c r="AW2457" i="8"/>
  <c r="AO2457" i="8"/>
  <c r="AX2457" i="8"/>
  <c r="AP2457" i="8"/>
  <c r="BC2481" i="8"/>
  <c r="AV2481" i="8"/>
  <c r="AN2481" i="8"/>
  <c r="AU2481" i="8"/>
  <c r="AM2481" i="8"/>
  <c r="BB2481" i="8"/>
  <c r="AT2481" i="8"/>
  <c r="AL2481" i="8"/>
  <c r="BA2481" i="8"/>
  <c r="AS2481" i="8"/>
  <c r="AK2481" i="8"/>
  <c r="AZ2481" i="8"/>
  <c r="AR2481" i="8"/>
  <c r="AY2481" i="8"/>
  <c r="AQ2481" i="8"/>
  <c r="AW2481" i="8"/>
  <c r="AO2481" i="8"/>
  <c r="AX2481" i="8"/>
  <c r="AP2481" i="8"/>
  <c r="BL2495" i="8"/>
  <c r="BM2495" i="8"/>
  <c r="BN2495" i="8"/>
  <c r="BK2495" i="8"/>
  <c r="BH2495" i="8"/>
  <c r="BI2495" i="8"/>
  <c r="BJ2495" i="8"/>
  <c r="BC2497" i="8"/>
  <c r="AV2497" i="8"/>
  <c r="AN2497" i="8"/>
  <c r="AU2497" i="8"/>
  <c r="AM2497" i="8"/>
  <c r="BB2497" i="8"/>
  <c r="AT2497" i="8"/>
  <c r="AL2497" i="8"/>
  <c r="BA2497" i="8"/>
  <c r="AS2497" i="8"/>
  <c r="AK2497" i="8"/>
  <c r="AZ2497" i="8"/>
  <c r="AR2497" i="8"/>
  <c r="AY2497" i="8"/>
  <c r="AQ2497" i="8"/>
  <c r="AW2497" i="8"/>
  <c r="AO2497" i="8"/>
  <c r="AX2497" i="8"/>
  <c r="AP2497" i="8"/>
  <c r="BL2503" i="8"/>
  <c r="BH2503" i="8"/>
  <c r="BM2503" i="8"/>
  <c r="BK2503" i="8"/>
  <c r="BN2503" i="8"/>
  <c r="BI2503" i="8"/>
  <c r="BJ2503" i="8"/>
  <c r="BC2505" i="8"/>
  <c r="AV2505" i="8"/>
  <c r="AN2505" i="8"/>
  <c r="AU2505" i="8"/>
  <c r="AM2505" i="8"/>
  <c r="BB2505" i="8"/>
  <c r="AT2505" i="8"/>
  <c r="AL2505" i="8"/>
  <c r="BA2505" i="8"/>
  <c r="AS2505" i="8"/>
  <c r="AK2505" i="8"/>
  <c r="AZ2505" i="8"/>
  <c r="AR2505" i="8"/>
  <c r="AY2505" i="8"/>
  <c r="AQ2505" i="8"/>
  <c r="AW2505" i="8"/>
  <c r="AO2505" i="8"/>
  <c r="AX2505" i="8"/>
  <c r="AP2505" i="8"/>
  <c r="BL2511" i="8"/>
  <c r="BM2511" i="8"/>
  <c r="BK2511" i="8"/>
  <c r="BN2511" i="8"/>
  <c r="BI2511" i="8"/>
  <c r="BJ2511" i="8"/>
  <c r="BH2511" i="8"/>
  <c r="BC2513" i="8"/>
  <c r="BC1938" i="8"/>
  <c r="BC1946" i="8"/>
  <c r="BC1954" i="8"/>
  <c r="BC1962" i="8"/>
  <c r="BC1970" i="8"/>
  <c r="BC1978" i="8"/>
  <c r="BC1986" i="8"/>
  <c r="AZ1986" i="8"/>
  <c r="AR1986" i="8"/>
  <c r="AY1986" i="8"/>
  <c r="AX1986" i="8"/>
  <c r="AV1986" i="8"/>
  <c r="AU1986" i="8"/>
  <c r="BA1986" i="8"/>
  <c r="AS1986" i="8"/>
  <c r="AK1986" i="8"/>
  <c r="BC1994" i="8"/>
  <c r="AZ1994" i="8"/>
  <c r="AR1994" i="8"/>
  <c r="AY1994" i="8"/>
  <c r="AQ1994" i="8"/>
  <c r="AX1994" i="8"/>
  <c r="AP1994" i="8"/>
  <c r="AV1994" i="8"/>
  <c r="AN1994" i="8"/>
  <c r="AU1994" i="8"/>
  <c r="AM1994" i="8"/>
  <c r="BA1994" i="8"/>
  <c r="AS1994" i="8"/>
  <c r="AK1994" i="8"/>
  <c r="BC2002" i="8"/>
  <c r="AZ2002" i="8"/>
  <c r="AR2002" i="8"/>
  <c r="AY2002" i="8"/>
  <c r="AQ2002" i="8"/>
  <c r="AX2002" i="8"/>
  <c r="AP2002" i="8"/>
  <c r="AV2002" i="8"/>
  <c r="AN2002" i="8"/>
  <c r="AU2002" i="8"/>
  <c r="AM2002" i="8"/>
  <c r="BA2002" i="8"/>
  <c r="AS2002" i="8"/>
  <c r="AK2002" i="8"/>
  <c r="BC2010" i="8"/>
  <c r="AZ2010" i="8"/>
  <c r="AR2010" i="8"/>
  <c r="AY2010" i="8"/>
  <c r="AQ2010" i="8"/>
  <c r="AX2010" i="8"/>
  <c r="AP2010" i="8"/>
  <c r="AW2010" i="8"/>
  <c r="AO2010" i="8"/>
  <c r="AV2010" i="8"/>
  <c r="AN2010" i="8"/>
  <c r="AU2010" i="8"/>
  <c r="AM2010" i="8"/>
  <c r="BA2010" i="8"/>
  <c r="AS2010" i="8"/>
  <c r="AK2010" i="8"/>
  <c r="BC2018" i="8"/>
  <c r="AZ2018" i="8"/>
  <c r="AR2018" i="8"/>
  <c r="AY2018" i="8"/>
  <c r="AQ2018" i="8"/>
  <c r="AX2018" i="8"/>
  <c r="AP2018" i="8"/>
  <c r="AW2018" i="8"/>
  <c r="AO2018" i="8"/>
  <c r="AV2018" i="8"/>
  <c r="AN2018" i="8"/>
  <c r="AU2018" i="8"/>
  <c r="AM2018" i="8"/>
  <c r="BB2018" i="8"/>
  <c r="AT2018" i="8"/>
  <c r="AL2018" i="8"/>
  <c r="BA2018" i="8"/>
  <c r="AS2018" i="8"/>
  <c r="AK2018" i="8"/>
  <c r="BC2026" i="8"/>
  <c r="AZ2026" i="8"/>
  <c r="AR2026" i="8"/>
  <c r="AY2026" i="8"/>
  <c r="AQ2026" i="8"/>
  <c r="AX2026" i="8"/>
  <c r="AP2026" i="8"/>
  <c r="AW2026" i="8"/>
  <c r="AO2026" i="8"/>
  <c r="AV2026" i="8"/>
  <c r="AN2026" i="8"/>
  <c r="AU2026" i="8"/>
  <c r="AM2026" i="8"/>
  <c r="BB2026" i="8"/>
  <c r="AT2026" i="8"/>
  <c r="AL2026" i="8"/>
  <c r="BA2026" i="8"/>
  <c r="AS2026" i="8"/>
  <c r="AK2026" i="8"/>
  <c r="BC2034" i="8"/>
  <c r="AZ2034" i="8"/>
  <c r="AR2034" i="8"/>
  <c r="AY2034" i="8"/>
  <c r="AQ2034" i="8"/>
  <c r="AX2034" i="8"/>
  <c r="AP2034" i="8"/>
  <c r="AW2034" i="8"/>
  <c r="AO2034" i="8"/>
  <c r="AV2034" i="8"/>
  <c r="AN2034" i="8"/>
  <c r="AU2034" i="8"/>
  <c r="AM2034" i="8"/>
  <c r="BB2034" i="8"/>
  <c r="AT2034" i="8"/>
  <c r="AL2034" i="8"/>
  <c r="BA2034" i="8"/>
  <c r="AS2034" i="8"/>
  <c r="AK2034" i="8"/>
  <c r="BC2042" i="8"/>
  <c r="AZ2042" i="8"/>
  <c r="AR2042" i="8"/>
  <c r="AY2042" i="8"/>
  <c r="AQ2042" i="8"/>
  <c r="AX2042" i="8"/>
  <c r="AP2042" i="8"/>
  <c r="AW2042" i="8"/>
  <c r="AO2042" i="8"/>
  <c r="AV2042" i="8"/>
  <c r="AN2042" i="8"/>
  <c r="AU2042" i="8"/>
  <c r="AM2042" i="8"/>
  <c r="BB2042" i="8"/>
  <c r="AT2042" i="8"/>
  <c r="AL2042" i="8"/>
  <c r="BA2042" i="8"/>
  <c r="AS2042" i="8"/>
  <c r="AK2042" i="8"/>
  <c r="BC2050" i="8"/>
  <c r="AZ2050" i="8"/>
  <c r="AR2050" i="8"/>
  <c r="AY2050" i="8"/>
  <c r="AQ2050" i="8"/>
  <c r="AX2050" i="8"/>
  <c r="AP2050" i="8"/>
  <c r="AW2050" i="8"/>
  <c r="AO2050" i="8"/>
  <c r="AV2050" i="8"/>
  <c r="AN2050" i="8"/>
  <c r="AU2050" i="8"/>
  <c r="AM2050" i="8"/>
  <c r="BB2050" i="8"/>
  <c r="AT2050" i="8"/>
  <c r="AL2050" i="8"/>
  <c r="BA2050" i="8"/>
  <c r="AS2050" i="8"/>
  <c r="AK2050" i="8"/>
  <c r="BC2058" i="8"/>
  <c r="AZ2058" i="8"/>
  <c r="AR2058" i="8"/>
  <c r="AY2058" i="8"/>
  <c r="AQ2058" i="8"/>
  <c r="AX2058" i="8"/>
  <c r="AP2058" i="8"/>
  <c r="AW2058" i="8"/>
  <c r="AO2058" i="8"/>
  <c r="AV2058" i="8"/>
  <c r="AN2058" i="8"/>
  <c r="AU2058" i="8"/>
  <c r="AM2058" i="8"/>
  <c r="BB2058" i="8"/>
  <c r="AT2058" i="8"/>
  <c r="AL2058" i="8"/>
  <c r="BA2058" i="8"/>
  <c r="AS2058" i="8"/>
  <c r="AK2058" i="8"/>
  <c r="BC2066" i="8"/>
  <c r="AZ2066" i="8"/>
  <c r="AR2066" i="8"/>
  <c r="AY2066" i="8"/>
  <c r="AQ2066" i="8"/>
  <c r="AX2066" i="8"/>
  <c r="AP2066" i="8"/>
  <c r="AW2066" i="8"/>
  <c r="AO2066" i="8"/>
  <c r="AV2066" i="8"/>
  <c r="AN2066" i="8"/>
  <c r="AU2066" i="8"/>
  <c r="AM2066" i="8"/>
  <c r="BB2066" i="8"/>
  <c r="AT2066" i="8"/>
  <c r="AL2066" i="8"/>
  <c r="BA2066" i="8"/>
  <c r="AS2066" i="8"/>
  <c r="AK2066" i="8"/>
  <c r="BC2074" i="8"/>
  <c r="AZ2074" i="8"/>
  <c r="AR2074" i="8"/>
  <c r="AY2074" i="8"/>
  <c r="AQ2074" i="8"/>
  <c r="AX2074" i="8"/>
  <c r="AP2074" i="8"/>
  <c r="AW2074" i="8"/>
  <c r="AO2074" i="8"/>
  <c r="AV2074" i="8"/>
  <c r="AN2074" i="8"/>
  <c r="AU2074" i="8"/>
  <c r="AM2074" i="8"/>
  <c r="BB2074" i="8"/>
  <c r="AT2074" i="8"/>
  <c r="AL2074" i="8"/>
  <c r="BA2074" i="8"/>
  <c r="AS2074" i="8"/>
  <c r="AK2074" i="8"/>
  <c r="BC2082" i="8"/>
  <c r="AZ2082" i="8"/>
  <c r="AR2082" i="8"/>
  <c r="AY2082" i="8"/>
  <c r="AQ2082" i="8"/>
  <c r="AX2082" i="8"/>
  <c r="AP2082" i="8"/>
  <c r="AW2082" i="8"/>
  <c r="AO2082" i="8"/>
  <c r="AV2082" i="8"/>
  <c r="AN2082" i="8"/>
  <c r="AU2082" i="8"/>
  <c r="AM2082" i="8"/>
  <c r="BB2082" i="8"/>
  <c r="AT2082" i="8"/>
  <c r="AL2082" i="8"/>
  <c r="BA2082" i="8"/>
  <c r="AS2082" i="8"/>
  <c r="AK2082" i="8"/>
  <c r="BC2090" i="8"/>
  <c r="AZ2090" i="8"/>
  <c r="AR2090" i="8"/>
  <c r="AY2090" i="8"/>
  <c r="AQ2090" i="8"/>
  <c r="AX2090" i="8"/>
  <c r="AP2090" i="8"/>
  <c r="AW2090" i="8"/>
  <c r="AO2090" i="8"/>
  <c r="AV2090" i="8"/>
  <c r="AN2090" i="8"/>
  <c r="AU2090" i="8"/>
  <c r="AM2090" i="8"/>
  <c r="BB2090" i="8"/>
  <c r="AT2090" i="8"/>
  <c r="AL2090" i="8"/>
  <c r="BA2090" i="8"/>
  <c r="AS2090" i="8"/>
  <c r="AK2090" i="8"/>
  <c r="BC2098" i="8"/>
  <c r="AZ2098" i="8"/>
  <c r="AR2098" i="8"/>
  <c r="AY2098" i="8"/>
  <c r="AQ2098" i="8"/>
  <c r="AX2098" i="8"/>
  <c r="AP2098" i="8"/>
  <c r="AW2098" i="8"/>
  <c r="AO2098" i="8"/>
  <c r="AV2098" i="8"/>
  <c r="AN2098" i="8"/>
  <c r="AU2098" i="8"/>
  <c r="AM2098" i="8"/>
  <c r="BB2098" i="8"/>
  <c r="AT2098" i="8"/>
  <c r="AL2098" i="8"/>
  <c r="BA2098" i="8"/>
  <c r="AS2098" i="8"/>
  <c r="AK2098" i="8"/>
  <c r="BC2106" i="8"/>
  <c r="AZ2106" i="8"/>
  <c r="AR2106" i="8"/>
  <c r="AY2106" i="8"/>
  <c r="AQ2106" i="8"/>
  <c r="AX2106" i="8"/>
  <c r="AP2106" i="8"/>
  <c r="AW2106" i="8"/>
  <c r="AO2106" i="8"/>
  <c r="AV2106" i="8"/>
  <c r="AN2106" i="8"/>
  <c r="AU2106" i="8"/>
  <c r="AM2106" i="8"/>
  <c r="BB2106" i="8"/>
  <c r="AT2106" i="8"/>
  <c r="AL2106" i="8"/>
  <c r="BA2106" i="8"/>
  <c r="AS2106" i="8"/>
  <c r="AK2106" i="8"/>
  <c r="BC2114" i="8"/>
  <c r="AZ2114" i="8"/>
  <c r="AR2114" i="8"/>
  <c r="AY2114" i="8"/>
  <c r="AQ2114" i="8"/>
  <c r="AX2114" i="8"/>
  <c r="AP2114" i="8"/>
  <c r="AW2114" i="8"/>
  <c r="AO2114" i="8"/>
  <c r="AV2114" i="8"/>
  <c r="AN2114" i="8"/>
  <c r="AU2114" i="8"/>
  <c r="AM2114" i="8"/>
  <c r="BB2114" i="8"/>
  <c r="AT2114" i="8"/>
  <c r="AL2114" i="8"/>
  <c r="BA2114" i="8"/>
  <c r="AS2114" i="8"/>
  <c r="AK2114" i="8"/>
  <c r="BC2122" i="8"/>
  <c r="AW2122" i="8"/>
  <c r="AO2122" i="8"/>
  <c r="AV2122" i="8"/>
  <c r="AN2122" i="8"/>
  <c r="AU2122" i="8"/>
  <c r="AM2122" i="8"/>
  <c r="BB2122" i="8"/>
  <c r="AT2122" i="8"/>
  <c r="AL2122" i="8"/>
  <c r="BA2122" i="8"/>
  <c r="AS2122" i="8"/>
  <c r="AK2122" i="8"/>
  <c r="AZ2122" i="8"/>
  <c r="AR2122" i="8"/>
  <c r="AY2122" i="8"/>
  <c r="AQ2122" i="8"/>
  <c r="AX2122" i="8"/>
  <c r="AP2122" i="8"/>
  <c r="BC2130" i="8"/>
  <c r="AW2130" i="8"/>
  <c r="AO2130" i="8"/>
  <c r="AV2130" i="8"/>
  <c r="AN2130" i="8"/>
  <c r="AU2130" i="8"/>
  <c r="AM2130" i="8"/>
  <c r="BB2130" i="8"/>
  <c r="AT2130" i="8"/>
  <c r="AL2130" i="8"/>
  <c r="BA2130" i="8"/>
  <c r="AS2130" i="8"/>
  <c r="AK2130" i="8"/>
  <c r="AZ2130" i="8"/>
  <c r="AR2130" i="8"/>
  <c r="AY2130" i="8"/>
  <c r="AQ2130" i="8"/>
  <c r="AX2130" i="8"/>
  <c r="AP2130" i="8"/>
  <c r="BC2138" i="8"/>
  <c r="AW2138" i="8"/>
  <c r="AO2138" i="8"/>
  <c r="AV2138" i="8"/>
  <c r="AN2138" i="8"/>
  <c r="AU2138" i="8"/>
  <c r="AM2138" i="8"/>
  <c r="BB2138" i="8"/>
  <c r="AT2138" i="8"/>
  <c r="AL2138" i="8"/>
  <c r="BA2138" i="8"/>
  <c r="AS2138" i="8"/>
  <c r="AK2138" i="8"/>
  <c r="AZ2138" i="8"/>
  <c r="AR2138" i="8"/>
  <c r="AY2138" i="8"/>
  <c r="AQ2138" i="8"/>
  <c r="AP2138" i="8"/>
  <c r="AX2138" i="8"/>
  <c r="BC2146" i="8"/>
  <c r="AW2146" i="8"/>
  <c r="AO2146" i="8"/>
  <c r="AV2146" i="8"/>
  <c r="AN2146" i="8"/>
  <c r="AU2146" i="8"/>
  <c r="AM2146" i="8"/>
  <c r="BB2146" i="8"/>
  <c r="AT2146" i="8"/>
  <c r="AL2146" i="8"/>
  <c r="BA2146" i="8"/>
  <c r="AS2146" i="8"/>
  <c r="AK2146" i="8"/>
  <c r="AZ2146" i="8"/>
  <c r="AR2146" i="8"/>
  <c r="AY2146" i="8"/>
  <c r="AQ2146" i="8"/>
  <c r="AX2146" i="8"/>
  <c r="AP2146" i="8"/>
  <c r="BC2154" i="8"/>
  <c r="AX2154" i="8"/>
  <c r="AP2154" i="8"/>
  <c r="AW2154" i="8"/>
  <c r="AO2154" i="8"/>
  <c r="AV2154" i="8"/>
  <c r="AN2154" i="8"/>
  <c r="AU2154" i="8"/>
  <c r="AM2154" i="8"/>
  <c r="BB2154" i="8"/>
  <c r="AT2154" i="8"/>
  <c r="AL2154" i="8"/>
  <c r="BA2154" i="8"/>
  <c r="AS2154" i="8"/>
  <c r="AK2154" i="8"/>
  <c r="AZ2154" i="8"/>
  <c r="AR2154" i="8"/>
  <c r="AY2154" i="8"/>
  <c r="AQ2154" i="8"/>
  <c r="BC2162" i="8"/>
  <c r="AX2162" i="8"/>
  <c r="AP2162" i="8"/>
  <c r="AW2162" i="8"/>
  <c r="AO2162" i="8"/>
  <c r="AV2162" i="8"/>
  <c r="AN2162" i="8"/>
  <c r="AU2162" i="8"/>
  <c r="AM2162" i="8"/>
  <c r="BB2162" i="8"/>
  <c r="AT2162" i="8"/>
  <c r="AL2162" i="8"/>
  <c r="BA2162" i="8"/>
  <c r="AS2162" i="8"/>
  <c r="AK2162" i="8"/>
  <c r="AZ2162" i="8"/>
  <c r="AR2162" i="8"/>
  <c r="AY2162" i="8"/>
  <c r="AQ2162" i="8"/>
  <c r="BC2170" i="8"/>
  <c r="AX2170" i="8"/>
  <c r="AP2170" i="8"/>
  <c r="AW2170" i="8"/>
  <c r="AO2170" i="8"/>
  <c r="AV2170" i="8"/>
  <c r="AN2170" i="8"/>
  <c r="AU2170" i="8"/>
  <c r="AM2170" i="8"/>
  <c r="BB2170" i="8"/>
  <c r="AT2170" i="8"/>
  <c r="AL2170" i="8"/>
  <c r="BA2170" i="8"/>
  <c r="AS2170" i="8"/>
  <c r="AK2170" i="8"/>
  <c r="AZ2170" i="8"/>
  <c r="AR2170" i="8"/>
  <c r="AQ2170" i="8"/>
  <c r="AY2170" i="8"/>
  <c r="BC2178" i="8"/>
  <c r="AX2178" i="8"/>
  <c r="AP2178" i="8"/>
  <c r="AW2178" i="8"/>
  <c r="AO2178" i="8"/>
  <c r="AV2178" i="8"/>
  <c r="AN2178" i="8"/>
  <c r="AU2178" i="8"/>
  <c r="AM2178" i="8"/>
  <c r="BB2178" i="8"/>
  <c r="AT2178" i="8"/>
  <c r="AL2178" i="8"/>
  <c r="BA2178" i="8"/>
  <c r="AS2178" i="8"/>
  <c r="AK2178" i="8"/>
  <c r="AZ2178" i="8"/>
  <c r="AR2178" i="8"/>
  <c r="AY2178" i="8"/>
  <c r="AQ2178" i="8"/>
  <c r="BC2186" i="8"/>
  <c r="AX2186" i="8"/>
  <c r="AP2186" i="8"/>
  <c r="AW2186" i="8"/>
  <c r="AO2186" i="8"/>
  <c r="AV2186" i="8"/>
  <c r="AN2186" i="8"/>
  <c r="AU2186" i="8"/>
  <c r="AM2186" i="8"/>
  <c r="BB2186" i="8"/>
  <c r="AT2186" i="8"/>
  <c r="AL2186" i="8"/>
  <c r="BA2186" i="8"/>
  <c r="AS2186" i="8"/>
  <c r="AK2186" i="8"/>
  <c r="AZ2186" i="8"/>
  <c r="AR2186" i="8"/>
  <c r="AY2186" i="8"/>
  <c r="AQ2186" i="8"/>
  <c r="BC2194" i="8"/>
  <c r="AX2194" i="8"/>
  <c r="AP2194" i="8"/>
  <c r="AW2194" i="8"/>
  <c r="AO2194" i="8"/>
  <c r="AV2194" i="8"/>
  <c r="AN2194" i="8"/>
  <c r="AU2194" i="8"/>
  <c r="AM2194" i="8"/>
  <c r="BB2194" i="8"/>
  <c r="AT2194" i="8"/>
  <c r="AL2194" i="8"/>
  <c r="BA2194" i="8"/>
  <c r="AS2194" i="8"/>
  <c r="AK2194" i="8"/>
  <c r="AZ2194" i="8"/>
  <c r="AR2194" i="8"/>
  <c r="AY2194" i="8"/>
  <c r="AQ2194" i="8"/>
  <c r="BC2202" i="8"/>
  <c r="AX2202" i="8"/>
  <c r="AP2202" i="8"/>
  <c r="AW2202" i="8"/>
  <c r="AO2202" i="8"/>
  <c r="AV2202" i="8"/>
  <c r="AN2202" i="8"/>
  <c r="AU2202" i="8"/>
  <c r="AM2202" i="8"/>
  <c r="BB2202" i="8"/>
  <c r="AT2202" i="8"/>
  <c r="AL2202" i="8"/>
  <c r="BA2202" i="8"/>
  <c r="AS2202" i="8"/>
  <c r="AK2202" i="8"/>
  <c r="AZ2202" i="8"/>
  <c r="AR2202" i="8"/>
  <c r="AQ2202" i="8"/>
  <c r="AY2202" i="8"/>
  <c r="BC2210" i="8"/>
  <c r="AX2210" i="8"/>
  <c r="AP2210" i="8"/>
  <c r="AW2210" i="8"/>
  <c r="AO2210" i="8"/>
  <c r="AV2210" i="8"/>
  <c r="AN2210" i="8"/>
  <c r="AU2210" i="8"/>
  <c r="AM2210" i="8"/>
  <c r="BB2210" i="8"/>
  <c r="AT2210" i="8"/>
  <c r="AL2210" i="8"/>
  <c r="BA2210" i="8"/>
  <c r="AS2210" i="8"/>
  <c r="AK2210" i="8"/>
  <c r="AZ2210" i="8"/>
  <c r="AR2210" i="8"/>
  <c r="AY2210" i="8"/>
  <c r="AQ2210" i="8"/>
  <c r="BC2218" i="8"/>
  <c r="AX2218" i="8"/>
  <c r="AP2218" i="8"/>
  <c r="AW2218" i="8"/>
  <c r="AO2218" i="8"/>
  <c r="AV2218" i="8"/>
  <c r="AN2218" i="8"/>
  <c r="AU2218" i="8"/>
  <c r="AM2218" i="8"/>
  <c r="BB2218" i="8"/>
  <c r="AT2218" i="8"/>
  <c r="AL2218" i="8"/>
  <c r="BA2218" i="8"/>
  <c r="AS2218" i="8"/>
  <c r="AK2218" i="8"/>
  <c r="AZ2218" i="8"/>
  <c r="AR2218" i="8"/>
  <c r="AY2218" i="8"/>
  <c r="AQ2218" i="8"/>
  <c r="BC2226" i="8"/>
  <c r="AX2226" i="8"/>
  <c r="AP2226" i="8"/>
  <c r="AW2226" i="8"/>
  <c r="AO2226" i="8"/>
  <c r="AV2226" i="8"/>
  <c r="AN2226" i="8"/>
  <c r="AU2226" i="8"/>
  <c r="AM2226" i="8"/>
  <c r="BB2226" i="8"/>
  <c r="AT2226" i="8"/>
  <c r="AL2226" i="8"/>
  <c r="BA2226" i="8"/>
  <c r="AS2226" i="8"/>
  <c r="AK2226" i="8"/>
  <c r="AZ2226" i="8"/>
  <c r="AR2226" i="8"/>
  <c r="AY2226" i="8"/>
  <c r="AQ2226" i="8"/>
  <c r="BC2234" i="8"/>
  <c r="AX2234" i="8"/>
  <c r="AP2234" i="8"/>
  <c r="AW2234" i="8"/>
  <c r="AO2234" i="8"/>
  <c r="AV2234" i="8"/>
  <c r="AN2234" i="8"/>
  <c r="AU2234" i="8"/>
  <c r="AM2234" i="8"/>
  <c r="BB2234" i="8"/>
  <c r="AT2234" i="8"/>
  <c r="AL2234" i="8"/>
  <c r="BA2234" i="8"/>
  <c r="AS2234" i="8"/>
  <c r="AK2234" i="8"/>
  <c r="AZ2234" i="8"/>
  <c r="AR2234" i="8"/>
  <c r="AQ2234" i="8"/>
  <c r="AY2234" i="8"/>
  <c r="BC2242" i="8"/>
  <c r="AX2242" i="8"/>
  <c r="AP2242" i="8"/>
  <c r="AW2242" i="8"/>
  <c r="AO2242" i="8"/>
  <c r="AV2242" i="8"/>
  <c r="AN2242" i="8"/>
  <c r="AU2242" i="8"/>
  <c r="AM2242" i="8"/>
  <c r="BB2242" i="8"/>
  <c r="AT2242" i="8"/>
  <c r="AL2242" i="8"/>
  <c r="BA2242" i="8"/>
  <c r="AS2242" i="8"/>
  <c r="AK2242" i="8"/>
  <c r="AZ2242" i="8"/>
  <c r="AR2242" i="8"/>
  <c r="AY2242" i="8"/>
  <c r="AQ2242" i="8"/>
  <c r="BC2250" i="8"/>
  <c r="AX2250" i="8"/>
  <c r="AP2250" i="8"/>
  <c r="AW2250" i="8"/>
  <c r="AO2250" i="8"/>
  <c r="AV2250" i="8"/>
  <c r="AN2250" i="8"/>
  <c r="AU2250" i="8"/>
  <c r="AM2250" i="8"/>
  <c r="BB2250" i="8"/>
  <c r="AT2250" i="8"/>
  <c r="AL2250" i="8"/>
  <c r="BA2250" i="8"/>
  <c r="AS2250" i="8"/>
  <c r="AK2250" i="8"/>
  <c r="AZ2250" i="8"/>
  <c r="AR2250" i="8"/>
  <c r="AY2250" i="8"/>
  <c r="AQ2250" i="8"/>
  <c r="AK2258" i="8"/>
  <c r="BC2258" i="8"/>
  <c r="AY2258" i="8"/>
  <c r="AQ2258" i="8"/>
  <c r="AX2258" i="8"/>
  <c r="AP2258" i="8"/>
  <c r="AW2258" i="8"/>
  <c r="AO2258" i="8"/>
  <c r="AV2258" i="8"/>
  <c r="AN2258" i="8"/>
  <c r="AU2258" i="8"/>
  <c r="AM2258" i="8"/>
  <c r="BB2258" i="8"/>
  <c r="AT2258" i="8"/>
  <c r="AL2258" i="8"/>
  <c r="BA2258" i="8"/>
  <c r="AS2258" i="8"/>
  <c r="AZ2258" i="8"/>
  <c r="AR2258" i="8"/>
  <c r="BC2266" i="8"/>
  <c r="AV2266" i="8"/>
  <c r="AN2266" i="8"/>
  <c r="AU2266" i="8"/>
  <c r="AM2266" i="8"/>
  <c r="BA2266" i="8"/>
  <c r="AS2266" i="8"/>
  <c r="AK2266" i="8"/>
  <c r="AZ2266" i="8"/>
  <c r="AR2266" i="8"/>
  <c r="AY2266" i="8"/>
  <c r="AQ2266" i="8"/>
  <c r="AX2266" i="8"/>
  <c r="AP2266" i="8"/>
  <c r="AO2266" i="8"/>
  <c r="AL2266" i="8"/>
  <c r="BB2266" i="8"/>
  <c r="AW2266" i="8"/>
  <c r="AT2266" i="8"/>
  <c r="BC2274" i="8"/>
  <c r="AV2274" i="8"/>
  <c r="AN2274" i="8"/>
  <c r="AU2274" i="8"/>
  <c r="AM2274" i="8"/>
  <c r="BA2274" i="8"/>
  <c r="AS2274" i="8"/>
  <c r="AK2274" i="8"/>
  <c r="AZ2274" i="8"/>
  <c r="AR2274" i="8"/>
  <c r="AY2274" i="8"/>
  <c r="AQ2274" i="8"/>
  <c r="AX2274" i="8"/>
  <c r="AP2274" i="8"/>
  <c r="BB2274" i="8"/>
  <c r="AW2274" i="8"/>
  <c r="AT2274" i="8"/>
  <c r="AO2274" i="8"/>
  <c r="AL2274" i="8"/>
  <c r="BC2282" i="8"/>
  <c r="AV2282" i="8"/>
  <c r="AN2282" i="8"/>
  <c r="AU2282" i="8"/>
  <c r="AM2282" i="8"/>
  <c r="BB2282" i="8"/>
  <c r="AT2282" i="8"/>
  <c r="AL2282" i="8"/>
  <c r="BA2282" i="8"/>
  <c r="AS2282" i="8"/>
  <c r="AK2282" i="8"/>
  <c r="AZ2282" i="8"/>
  <c r="AR2282" i="8"/>
  <c r="AY2282" i="8"/>
  <c r="AQ2282" i="8"/>
  <c r="AX2282" i="8"/>
  <c r="AP2282" i="8"/>
  <c r="AW2282" i="8"/>
  <c r="AO2282" i="8"/>
  <c r="BC2290" i="8"/>
  <c r="AV2290" i="8"/>
  <c r="AN2290" i="8"/>
  <c r="AU2290" i="8"/>
  <c r="AM2290" i="8"/>
  <c r="BB2290" i="8"/>
  <c r="AT2290" i="8"/>
  <c r="AL2290" i="8"/>
  <c r="BA2290" i="8"/>
  <c r="AS2290" i="8"/>
  <c r="AK2290" i="8"/>
  <c r="AZ2290" i="8"/>
  <c r="AR2290" i="8"/>
  <c r="AY2290" i="8"/>
  <c r="AQ2290" i="8"/>
  <c r="AX2290" i="8"/>
  <c r="AP2290" i="8"/>
  <c r="AW2290" i="8"/>
  <c r="AO2290" i="8"/>
  <c r="BC2298" i="8"/>
  <c r="AV2298" i="8"/>
  <c r="AN2298" i="8"/>
  <c r="AU2298" i="8"/>
  <c r="AM2298" i="8"/>
  <c r="BB2298" i="8"/>
  <c r="AT2298" i="8"/>
  <c r="AL2298" i="8"/>
  <c r="BA2298" i="8"/>
  <c r="AS2298" i="8"/>
  <c r="AK2298" i="8"/>
  <c r="AZ2298" i="8"/>
  <c r="AR2298" i="8"/>
  <c r="AY2298" i="8"/>
  <c r="AQ2298" i="8"/>
  <c r="AX2298" i="8"/>
  <c r="AP2298" i="8"/>
  <c r="AW2298" i="8"/>
  <c r="AO2298" i="8"/>
  <c r="BC2306" i="8"/>
  <c r="AV2306" i="8"/>
  <c r="AN2306" i="8"/>
  <c r="AU2306" i="8"/>
  <c r="AM2306" i="8"/>
  <c r="BB2306" i="8"/>
  <c r="AT2306" i="8"/>
  <c r="AL2306" i="8"/>
  <c r="BA2306" i="8"/>
  <c r="AS2306" i="8"/>
  <c r="AK2306" i="8"/>
  <c r="AZ2306" i="8"/>
  <c r="AR2306" i="8"/>
  <c r="AY2306" i="8"/>
  <c r="AQ2306" i="8"/>
  <c r="AX2306" i="8"/>
  <c r="AP2306" i="8"/>
  <c r="AW2306" i="8"/>
  <c r="AO2306" i="8"/>
  <c r="BC2314" i="8"/>
  <c r="AV2314" i="8"/>
  <c r="AN2314" i="8"/>
  <c r="AU2314" i="8"/>
  <c r="AM2314" i="8"/>
  <c r="BB2314" i="8"/>
  <c r="AT2314" i="8"/>
  <c r="AL2314" i="8"/>
  <c r="BA2314" i="8"/>
  <c r="AS2314" i="8"/>
  <c r="AK2314" i="8"/>
  <c r="AZ2314" i="8"/>
  <c r="AR2314" i="8"/>
  <c r="AY2314" i="8"/>
  <c r="AQ2314" i="8"/>
  <c r="AX2314" i="8"/>
  <c r="AP2314" i="8"/>
  <c r="AW2314" i="8"/>
  <c r="AO2314" i="8"/>
  <c r="BC2322" i="8"/>
  <c r="AW2322" i="8"/>
  <c r="AO2322" i="8"/>
  <c r="AV2322" i="8"/>
  <c r="AN2322" i="8"/>
  <c r="AU2322" i="8"/>
  <c r="AM2322" i="8"/>
  <c r="BB2322" i="8"/>
  <c r="AT2322" i="8"/>
  <c r="AL2322" i="8"/>
  <c r="BA2322" i="8"/>
  <c r="AS2322" i="8"/>
  <c r="AK2322" i="8"/>
  <c r="AZ2322" i="8"/>
  <c r="AR2322" i="8"/>
  <c r="AY2322" i="8"/>
  <c r="AQ2322" i="8"/>
  <c r="AX2322" i="8"/>
  <c r="AP2322" i="8"/>
  <c r="BC2330" i="8"/>
  <c r="AW2330" i="8"/>
  <c r="AO2330" i="8"/>
  <c r="AV2330" i="8"/>
  <c r="AN2330" i="8"/>
  <c r="AU2330" i="8"/>
  <c r="AM2330" i="8"/>
  <c r="BB2330" i="8"/>
  <c r="AT2330" i="8"/>
  <c r="AL2330" i="8"/>
  <c r="BA2330" i="8"/>
  <c r="AS2330" i="8"/>
  <c r="AK2330" i="8"/>
  <c r="AZ2330" i="8"/>
  <c r="AR2330" i="8"/>
  <c r="AY2330" i="8"/>
  <c r="AQ2330" i="8"/>
  <c r="AX2330" i="8"/>
  <c r="AP2330" i="8"/>
  <c r="BC2338" i="8"/>
  <c r="AW2338" i="8"/>
  <c r="AO2338" i="8"/>
  <c r="AV2338" i="8"/>
  <c r="AN2338" i="8"/>
  <c r="AU2338" i="8"/>
  <c r="AM2338" i="8"/>
  <c r="BB2338" i="8"/>
  <c r="AT2338" i="8"/>
  <c r="AL2338" i="8"/>
  <c r="BA2338" i="8"/>
  <c r="AS2338" i="8"/>
  <c r="AK2338" i="8"/>
  <c r="AZ2338" i="8"/>
  <c r="AR2338" i="8"/>
  <c r="AY2338" i="8"/>
  <c r="AQ2338" i="8"/>
  <c r="AX2338" i="8"/>
  <c r="AP2338" i="8"/>
  <c r="BC2346" i="8"/>
  <c r="AW2346" i="8"/>
  <c r="AO2346" i="8"/>
  <c r="AV2346" i="8"/>
  <c r="AN2346" i="8"/>
  <c r="AU2346" i="8"/>
  <c r="AM2346" i="8"/>
  <c r="BB2346" i="8"/>
  <c r="AT2346" i="8"/>
  <c r="AL2346" i="8"/>
  <c r="BA2346" i="8"/>
  <c r="AS2346" i="8"/>
  <c r="AK2346" i="8"/>
  <c r="AZ2346" i="8"/>
  <c r="AR2346" i="8"/>
  <c r="AY2346" i="8"/>
  <c r="AQ2346" i="8"/>
  <c r="AX2346" i="8"/>
  <c r="AP2346" i="8"/>
  <c r="BC2354" i="8"/>
  <c r="AW2354" i="8"/>
  <c r="AO2354" i="8"/>
  <c r="AV2354" i="8"/>
  <c r="AN2354" i="8"/>
  <c r="AU2354" i="8"/>
  <c r="AM2354" i="8"/>
  <c r="BB2354" i="8"/>
  <c r="AT2354" i="8"/>
  <c r="AL2354" i="8"/>
  <c r="BA2354" i="8"/>
  <c r="AS2354" i="8"/>
  <c r="AK2354" i="8"/>
  <c r="AZ2354" i="8"/>
  <c r="AR2354" i="8"/>
  <c r="AY2354" i="8"/>
  <c r="AQ2354" i="8"/>
  <c r="AX2354" i="8"/>
  <c r="AP2354" i="8"/>
  <c r="BC2362" i="8"/>
  <c r="AW2362" i="8"/>
  <c r="AO2362" i="8"/>
  <c r="AV2362" i="8"/>
  <c r="AN2362" i="8"/>
  <c r="AU2362" i="8"/>
  <c r="AM2362" i="8"/>
  <c r="BB2362" i="8"/>
  <c r="AT2362" i="8"/>
  <c r="AL2362" i="8"/>
  <c r="BA2362" i="8"/>
  <c r="AS2362" i="8"/>
  <c r="AK2362" i="8"/>
  <c r="AZ2362" i="8"/>
  <c r="AR2362" i="8"/>
  <c r="AY2362" i="8"/>
  <c r="AQ2362" i="8"/>
  <c r="AX2362" i="8"/>
  <c r="AP2362" i="8"/>
  <c r="BC2370" i="8"/>
  <c r="AW2370" i="8"/>
  <c r="AO2370" i="8"/>
  <c r="AV2370" i="8"/>
  <c r="AN2370" i="8"/>
  <c r="AU2370" i="8"/>
  <c r="AM2370" i="8"/>
  <c r="BB2370" i="8"/>
  <c r="AT2370" i="8"/>
  <c r="AL2370" i="8"/>
  <c r="BA2370" i="8"/>
  <c r="AS2370" i="8"/>
  <c r="AK2370" i="8"/>
  <c r="AZ2370" i="8"/>
  <c r="AR2370" i="8"/>
  <c r="AY2370" i="8"/>
  <c r="AQ2370" i="8"/>
  <c r="AX2370" i="8"/>
  <c r="AP2370" i="8"/>
  <c r="BK2376" i="8"/>
  <c r="BL2376" i="8"/>
  <c r="BM2376" i="8"/>
  <c r="BN2376" i="8"/>
  <c r="BH2376" i="8"/>
  <c r="BI2376" i="8"/>
  <c r="BJ2376" i="8"/>
  <c r="BC2378" i="8"/>
  <c r="AW2378" i="8"/>
  <c r="AO2378" i="8"/>
  <c r="AV2378" i="8"/>
  <c r="AN2378" i="8"/>
  <c r="AU2378" i="8"/>
  <c r="AM2378" i="8"/>
  <c r="BB2378" i="8"/>
  <c r="AT2378" i="8"/>
  <c r="AL2378" i="8"/>
  <c r="BA2378" i="8"/>
  <c r="AS2378" i="8"/>
  <c r="AK2378" i="8"/>
  <c r="AZ2378" i="8"/>
  <c r="AR2378" i="8"/>
  <c r="AY2378" i="8"/>
  <c r="AQ2378" i="8"/>
  <c r="AX2378" i="8"/>
  <c r="AP2378" i="8"/>
  <c r="BK2384" i="8"/>
  <c r="BL2384" i="8"/>
  <c r="BM2384" i="8"/>
  <c r="BN2384" i="8"/>
  <c r="BH2384" i="8"/>
  <c r="BI2384" i="8"/>
  <c r="BJ2384" i="8"/>
  <c r="BC2386" i="8"/>
  <c r="AW2386" i="8"/>
  <c r="AO2386" i="8"/>
  <c r="AV2386" i="8"/>
  <c r="AN2386" i="8"/>
  <c r="AU2386" i="8"/>
  <c r="AM2386" i="8"/>
  <c r="BB2386" i="8"/>
  <c r="AT2386" i="8"/>
  <c r="AL2386" i="8"/>
  <c r="BA2386" i="8"/>
  <c r="AS2386" i="8"/>
  <c r="AK2386" i="8"/>
  <c r="AZ2386" i="8"/>
  <c r="AR2386" i="8"/>
  <c r="AY2386" i="8"/>
  <c r="AQ2386" i="8"/>
  <c r="AX2386" i="8"/>
  <c r="AP2386" i="8"/>
  <c r="BK2392" i="8"/>
  <c r="BL2392" i="8"/>
  <c r="BM2392" i="8"/>
  <c r="BN2392" i="8"/>
  <c r="BH2392" i="8"/>
  <c r="BJ2392" i="8"/>
  <c r="BI2392" i="8"/>
  <c r="BC2394" i="8"/>
  <c r="BB2394" i="8"/>
  <c r="AT2394" i="8"/>
  <c r="AL2394" i="8"/>
  <c r="AZ2394" i="8"/>
  <c r="AR2394" i="8"/>
  <c r="AY2394" i="8"/>
  <c r="AQ2394" i="8"/>
  <c r="AX2394" i="8"/>
  <c r="AP2394" i="8"/>
  <c r="AW2394" i="8"/>
  <c r="AO2394" i="8"/>
  <c r="AU2394" i="8"/>
  <c r="AM2394" i="8"/>
  <c r="BA2394" i="8"/>
  <c r="AV2394" i="8"/>
  <c r="AS2394" i="8"/>
  <c r="AN2394" i="8"/>
  <c r="AK2394" i="8"/>
  <c r="BK2400" i="8"/>
  <c r="BL2400" i="8"/>
  <c r="BM2400" i="8"/>
  <c r="BN2400" i="8"/>
  <c r="BH2400" i="8"/>
  <c r="BJ2400" i="8"/>
  <c r="BI2400" i="8"/>
  <c r="BC2402" i="8"/>
  <c r="BB2402" i="8"/>
  <c r="AT2402" i="8"/>
  <c r="AL2402" i="8"/>
  <c r="AZ2402" i="8"/>
  <c r="AR2402" i="8"/>
  <c r="AY2402" i="8"/>
  <c r="AQ2402" i="8"/>
  <c r="AX2402" i="8"/>
  <c r="AP2402" i="8"/>
  <c r="AW2402" i="8"/>
  <c r="AO2402" i="8"/>
  <c r="AU2402" i="8"/>
  <c r="AM2402" i="8"/>
  <c r="AS2402" i="8"/>
  <c r="AN2402" i="8"/>
  <c r="AK2402" i="8"/>
  <c r="BA2402" i="8"/>
  <c r="AV2402" i="8"/>
  <c r="BK2408" i="8"/>
  <c r="BL2408" i="8"/>
  <c r="BM2408" i="8"/>
  <c r="BN2408" i="8"/>
  <c r="BH2408" i="8"/>
  <c r="BJ2408" i="8"/>
  <c r="BI2408" i="8"/>
  <c r="BC2410" i="8"/>
  <c r="BB2410" i="8"/>
  <c r="AT2410" i="8"/>
  <c r="AL2410" i="8"/>
  <c r="AZ2410" i="8"/>
  <c r="AR2410" i="8"/>
  <c r="AY2410" i="8"/>
  <c r="AQ2410" i="8"/>
  <c r="AX2410" i="8"/>
  <c r="AP2410" i="8"/>
  <c r="AW2410" i="8"/>
  <c r="AO2410" i="8"/>
  <c r="AU2410" i="8"/>
  <c r="AM2410" i="8"/>
  <c r="BA2410" i="8"/>
  <c r="AV2410" i="8"/>
  <c r="AS2410" i="8"/>
  <c r="AN2410" i="8"/>
  <c r="AK2410" i="8"/>
  <c r="BK2416" i="8"/>
  <c r="BL2416" i="8"/>
  <c r="BM2416" i="8"/>
  <c r="BN2416" i="8"/>
  <c r="BH2416" i="8"/>
  <c r="BJ2416" i="8"/>
  <c r="BI2416" i="8"/>
  <c r="BC2418" i="8"/>
  <c r="BB2418" i="8"/>
  <c r="AT2418" i="8"/>
  <c r="AL2418" i="8"/>
  <c r="AZ2418" i="8"/>
  <c r="AR2418" i="8"/>
  <c r="AY2418" i="8"/>
  <c r="AQ2418" i="8"/>
  <c r="AX2418" i="8"/>
  <c r="AP2418" i="8"/>
  <c r="AW2418" i="8"/>
  <c r="AO2418" i="8"/>
  <c r="AU2418" i="8"/>
  <c r="AM2418" i="8"/>
  <c r="AS2418" i="8"/>
  <c r="AN2418" i="8"/>
  <c r="AK2418" i="8"/>
  <c r="BA2418" i="8"/>
  <c r="AV2418" i="8"/>
  <c r="BK2424" i="8"/>
  <c r="BL2424" i="8"/>
  <c r="BM2424" i="8"/>
  <c r="BN2424" i="8"/>
  <c r="BH2424" i="8"/>
  <c r="BJ2424" i="8"/>
  <c r="BI2424" i="8"/>
  <c r="BC2426" i="8"/>
  <c r="BB2426" i="8"/>
  <c r="AT2426" i="8"/>
  <c r="AL2426" i="8"/>
  <c r="AZ2426" i="8"/>
  <c r="AR2426" i="8"/>
  <c r="AY2426" i="8"/>
  <c r="AQ2426" i="8"/>
  <c r="AX2426" i="8"/>
  <c r="AP2426" i="8"/>
  <c r="AW2426" i="8"/>
  <c r="AO2426" i="8"/>
  <c r="AU2426" i="8"/>
  <c r="AM2426" i="8"/>
  <c r="BA2426" i="8"/>
  <c r="AV2426" i="8"/>
  <c r="AS2426" i="8"/>
  <c r="AN2426" i="8"/>
  <c r="AK2426" i="8"/>
  <c r="BK2432" i="8"/>
  <c r="BL2432" i="8"/>
  <c r="BM2432" i="8"/>
  <c r="BN2432" i="8"/>
  <c r="BH2432" i="8"/>
  <c r="BJ2432" i="8"/>
  <c r="BI2432" i="8"/>
  <c r="BC2434" i="8"/>
  <c r="BB2434" i="8"/>
  <c r="AT2434" i="8"/>
  <c r="AL2434" i="8"/>
  <c r="AZ2434" i="8"/>
  <c r="AR2434" i="8"/>
  <c r="AY2434" i="8"/>
  <c r="AQ2434" i="8"/>
  <c r="AX2434" i="8"/>
  <c r="AP2434" i="8"/>
  <c r="AW2434" i="8"/>
  <c r="AO2434" i="8"/>
  <c r="AU2434" i="8"/>
  <c r="AM2434" i="8"/>
  <c r="AS2434" i="8"/>
  <c r="AN2434" i="8"/>
  <c r="AK2434" i="8"/>
  <c r="BA2434" i="8"/>
  <c r="AV2434" i="8"/>
  <c r="BK2440" i="8"/>
  <c r="BL2440" i="8"/>
  <c r="BM2440" i="8"/>
  <c r="BN2440" i="8"/>
  <c r="BH2440" i="8"/>
  <c r="BJ2440" i="8"/>
  <c r="BI2440" i="8"/>
  <c r="BC2442" i="8"/>
  <c r="BB2442" i="8"/>
  <c r="AT2442" i="8"/>
  <c r="AL2442" i="8"/>
  <c r="AZ2442" i="8"/>
  <c r="AR2442" i="8"/>
  <c r="AY2442" i="8"/>
  <c r="AQ2442" i="8"/>
  <c r="AX2442" i="8"/>
  <c r="AP2442" i="8"/>
  <c r="AW2442" i="8"/>
  <c r="AO2442" i="8"/>
  <c r="AU2442" i="8"/>
  <c r="AM2442" i="8"/>
  <c r="BA2442" i="8"/>
  <c r="AV2442" i="8"/>
  <c r="AS2442" i="8"/>
  <c r="AN2442" i="8"/>
  <c r="AK2442" i="8"/>
  <c r="BK2448" i="8"/>
  <c r="BL2448" i="8"/>
  <c r="BM2448" i="8"/>
  <c r="BN2448" i="8"/>
  <c r="BH2448" i="8"/>
  <c r="BJ2448" i="8"/>
  <c r="BI2448" i="8"/>
  <c r="BC2450" i="8"/>
  <c r="BB2450" i="8"/>
  <c r="AT2450" i="8"/>
  <c r="AL2450" i="8"/>
  <c r="BA2450" i="8"/>
  <c r="AS2450" i="8"/>
  <c r="AZ2450" i="8"/>
  <c r="AR2450" i="8"/>
  <c r="AY2450" i="8"/>
  <c r="AQ2450" i="8"/>
  <c r="AX2450" i="8"/>
  <c r="AP2450" i="8"/>
  <c r="AW2450" i="8"/>
  <c r="AO2450" i="8"/>
  <c r="AU2450" i="8"/>
  <c r="AM2450" i="8"/>
  <c r="AV2450" i="8"/>
  <c r="AN2450" i="8"/>
  <c r="AK2450" i="8"/>
  <c r="BK2456" i="8"/>
  <c r="BL2456" i="8"/>
  <c r="BM2456" i="8"/>
  <c r="BN2456" i="8"/>
  <c r="BH2456" i="8"/>
  <c r="BJ2456" i="8"/>
  <c r="BI2456" i="8"/>
  <c r="BC2458" i="8"/>
  <c r="BB2458" i="8"/>
  <c r="AT2458" i="8"/>
  <c r="AL2458" i="8"/>
  <c r="BA2458" i="8"/>
  <c r="AS2458" i="8"/>
  <c r="AK2458" i="8"/>
  <c r="AZ2458" i="8"/>
  <c r="AR2458" i="8"/>
  <c r="AY2458" i="8"/>
  <c r="AQ2458" i="8"/>
  <c r="AX2458" i="8"/>
  <c r="AP2458" i="8"/>
  <c r="AW2458" i="8"/>
  <c r="AO2458" i="8"/>
  <c r="AU2458" i="8"/>
  <c r="AM2458" i="8"/>
  <c r="AV2458" i="8"/>
  <c r="AN2458" i="8"/>
  <c r="BK2464" i="8"/>
  <c r="BL2464" i="8"/>
  <c r="BM2464" i="8"/>
  <c r="BN2464" i="8"/>
  <c r="BJ2464" i="8"/>
  <c r="BH2464" i="8"/>
  <c r="BI2464" i="8"/>
  <c r="BC2466" i="8"/>
  <c r="BB2466" i="8"/>
  <c r="AT2466" i="8"/>
  <c r="AL2466" i="8"/>
  <c r="BA2466" i="8"/>
  <c r="AS2466" i="8"/>
  <c r="AK2466" i="8"/>
  <c r="AZ2466" i="8"/>
  <c r="AR2466" i="8"/>
  <c r="AY2466" i="8"/>
  <c r="AQ2466" i="8"/>
  <c r="AX2466" i="8"/>
  <c r="AP2466" i="8"/>
  <c r="AW2466" i="8"/>
  <c r="AO2466" i="8"/>
  <c r="AU2466" i="8"/>
  <c r="AM2466" i="8"/>
  <c r="AV2466" i="8"/>
  <c r="AN2466" i="8"/>
  <c r="BK2472" i="8"/>
  <c r="BL2472" i="8"/>
  <c r="BM2472" i="8"/>
  <c r="BN2472" i="8"/>
  <c r="BJ2472" i="8"/>
  <c r="BH2472" i="8"/>
  <c r="BI2472" i="8"/>
  <c r="BC2474" i="8"/>
  <c r="BB2474" i="8"/>
  <c r="AT2474" i="8"/>
  <c r="AL2474" i="8"/>
  <c r="BA2474" i="8"/>
  <c r="AS2474" i="8"/>
  <c r="AK2474" i="8"/>
  <c r="AZ2474" i="8"/>
  <c r="AR2474" i="8"/>
  <c r="AY2474" i="8"/>
  <c r="AQ2474" i="8"/>
  <c r="AX2474" i="8"/>
  <c r="AP2474" i="8"/>
  <c r="AW2474" i="8"/>
  <c r="AO2474" i="8"/>
  <c r="AU2474" i="8"/>
  <c r="AM2474" i="8"/>
  <c r="AV2474" i="8"/>
  <c r="AN2474" i="8"/>
  <c r="BK2480" i="8"/>
  <c r="BL2480" i="8"/>
  <c r="BM2480" i="8"/>
  <c r="BN2480" i="8"/>
  <c r="BJ2480" i="8"/>
  <c r="BH2480" i="8"/>
  <c r="BI2480" i="8"/>
  <c r="BC2482" i="8"/>
  <c r="BB2482" i="8"/>
  <c r="AT2482" i="8"/>
  <c r="AL2482" i="8"/>
  <c r="BA2482" i="8"/>
  <c r="AS2482" i="8"/>
  <c r="AK2482" i="8"/>
  <c r="AZ2482" i="8"/>
  <c r="AR2482" i="8"/>
  <c r="AY2482" i="8"/>
  <c r="AQ2482" i="8"/>
  <c r="AX2482" i="8"/>
  <c r="AP2482" i="8"/>
  <c r="AW2482" i="8"/>
  <c r="AO2482" i="8"/>
  <c r="AU2482" i="8"/>
  <c r="AM2482" i="8"/>
  <c r="AV2482" i="8"/>
  <c r="AN2482" i="8"/>
  <c r="BK2488" i="8"/>
  <c r="BL2488" i="8"/>
  <c r="BM2488" i="8"/>
  <c r="BN2488" i="8"/>
  <c r="BJ2488" i="8"/>
  <c r="BH2488" i="8"/>
  <c r="BI2488" i="8"/>
  <c r="BC2490" i="8"/>
  <c r="BB2490" i="8"/>
  <c r="AT2490" i="8"/>
  <c r="AL2490" i="8"/>
  <c r="BA2490" i="8"/>
  <c r="AS2490" i="8"/>
  <c r="AK2490" i="8"/>
  <c r="AZ2490" i="8"/>
  <c r="AR2490" i="8"/>
  <c r="AY2490" i="8"/>
  <c r="AQ2490" i="8"/>
  <c r="AX2490" i="8"/>
  <c r="AP2490" i="8"/>
  <c r="AW2490" i="8"/>
  <c r="AO2490" i="8"/>
  <c r="AU2490" i="8"/>
  <c r="AM2490" i="8"/>
  <c r="AV2490" i="8"/>
  <c r="AN2490" i="8"/>
  <c r="BK2496" i="8"/>
  <c r="BL2496" i="8"/>
  <c r="BM2496" i="8"/>
  <c r="BN2496" i="8"/>
  <c r="BJ2496" i="8"/>
  <c r="BH2496" i="8"/>
  <c r="BI2496" i="8"/>
  <c r="BC2498" i="8"/>
  <c r="BB2498" i="8"/>
  <c r="AT2498" i="8"/>
  <c r="AL2498" i="8"/>
  <c r="BA2498" i="8"/>
  <c r="AS2498" i="8"/>
  <c r="AK2498" i="8"/>
  <c r="AZ2498" i="8"/>
  <c r="AR2498" i="8"/>
  <c r="AY2498" i="8"/>
  <c r="AQ2498" i="8"/>
  <c r="AX2498" i="8"/>
  <c r="AP2498" i="8"/>
  <c r="AW2498" i="8"/>
  <c r="AO2498" i="8"/>
  <c r="AU2498" i="8"/>
  <c r="AM2498" i="8"/>
  <c r="AV2498" i="8"/>
  <c r="AN2498" i="8"/>
  <c r="BK2504" i="8"/>
  <c r="BM2504" i="8"/>
  <c r="BL2504" i="8"/>
  <c r="BN2504" i="8"/>
  <c r="BH2504" i="8"/>
  <c r="BI2504" i="8"/>
  <c r="BJ2504" i="8"/>
  <c r="BC2506" i="8"/>
  <c r="BB2506" i="8"/>
  <c r="AT2506" i="8"/>
  <c r="AL2506" i="8"/>
  <c r="BA2506" i="8"/>
  <c r="AS2506" i="8"/>
  <c r="AK2506" i="8"/>
  <c r="AZ2506" i="8"/>
  <c r="AR2506" i="8"/>
  <c r="AY2506" i="8"/>
  <c r="AQ2506" i="8"/>
  <c r="AX2506" i="8"/>
  <c r="AP2506" i="8"/>
  <c r="AW2506" i="8"/>
  <c r="AO2506" i="8"/>
  <c r="AU2506" i="8"/>
  <c r="AM2506" i="8"/>
  <c r="AV2506" i="8"/>
  <c r="AN2506" i="8"/>
  <c r="BK2512" i="8"/>
  <c r="BM2512" i="8"/>
  <c r="BL2512" i="8"/>
  <c r="BN2512" i="8"/>
  <c r="BH2512" i="8"/>
  <c r="BI2512" i="8"/>
  <c r="BJ2512" i="8"/>
  <c r="BA2512" i="8"/>
  <c r="AS2512" i="8"/>
  <c r="AK2512" i="8"/>
  <c r="AZ2512" i="8"/>
  <c r="AR2512" i="8"/>
  <c r="AX2512" i="8"/>
  <c r="AP2512" i="8"/>
  <c r="AW2512" i="8"/>
  <c r="AO2512" i="8"/>
  <c r="AV2512" i="8"/>
  <c r="AN2512" i="8"/>
  <c r="BB2512" i="8"/>
  <c r="AT2512" i="8"/>
  <c r="AL2512" i="8"/>
  <c r="AY2512" i="8"/>
  <c r="AU2512" i="8"/>
  <c r="AQ2512" i="8"/>
  <c r="AM2512" i="8"/>
  <c r="BC2514" i="8"/>
  <c r="BK2520" i="8"/>
  <c r="BM2520" i="8"/>
  <c r="BH2520" i="8"/>
  <c r="BL2520" i="8"/>
  <c r="BN2520" i="8"/>
  <c r="BI2520" i="8"/>
  <c r="BJ2520" i="8"/>
  <c r="AO2520" i="8"/>
  <c r="AW2520" i="8"/>
  <c r="AP2520" i="8"/>
  <c r="AX2520" i="8"/>
  <c r="AQ2520" i="8"/>
  <c r="AY2520" i="8"/>
  <c r="AR2520" i="8"/>
  <c r="AZ2520" i="8"/>
  <c r="AS2520" i="8"/>
  <c r="BA2520" i="8"/>
  <c r="AL2520" i="8"/>
  <c r="AT2520" i="8"/>
  <c r="BB2520" i="8"/>
  <c r="AK2520" i="8"/>
  <c r="AM2520" i="8"/>
  <c r="AU2520" i="8"/>
  <c r="AN2520" i="8"/>
  <c r="AV2520" i="8"/>
  <c r="B2521" i="8"/>
  <c r="AV33" i="11" s="1"/>
  <c r="BK2521" i="8"/>
  <c r="BM2521" i="8"/>
  <c r="BL2521" i="8"/>
  <c r="BN2521" i="8"/>
  <c r="BI2521" i="8"/>
  <c r="BJ2521" i="8"/>
  <c r="BH2521" i="8"/>
  <c r="AM2521" i="8"/>
  <c r="AU2521" i="8"/>
  <c r="AN2521" i="8"/>
  <c r="AV2521" i="8"/>
  <c r="AO2521" i="8"/>
  <c r="AW2521" i="8"/>
  <c r="AP2521" i="8"/>
  <c r="AX2521" i="8"/>
  <c r="AQ2521" i="8"/>
  <c r="AY2521" i="8"/>
  <c r="AR2521" i="8"/>
  <c r="AZ2521" i="8"/>
  <c r="AK2521" i="8"/>
  <c r="AS2521" i="8"/>
  <c r="BA2521" i="8"/>
  <c r="AL2521" i="8"/>
  <c r="AT2521" i="8"/>
  <c r="BB2521" i="8"/>
  <c r="BN2522" i="8"/>
  <c r="BK2522" i="8"/>
  <c r="BL2522" i="8"/>
  <c r="BM2522" i="8"/>
  <c r="BI2522" i="8"/>
  <c r="BJ2522" i="8"/>
  <c r="BH2522" i="8"/>
  <c r="AK2522" i="8"/>
  <c r="AS2522" i="8"/>
  <c r="BA2522" i="8"/>
  <c r="AL2522" i="8"/>
  <c r="AT2522" i="8"/>
  <c r="BB2522" i="8"/>
  <c r="AM2522" i="8"/>
  <c r="AU2522" i="8"/>
  <c r="AN2522" i="8"/>
  <c r="AV2522" i="8"/>
  <c r="AO2522" i="8"/>
  <c r="AW2522" i="8"/>
  <c r="AP2522" i="8"/>
  <c r="AX2522" i="8"/>
  <c r="AQ2522" i="8"/>
  <c r="AY2522" i="8"/>
  <c r="AR2522" i="8"/>
  <c r="AZ2522" i="8"/>
  <c r="BL2523" i="8"/>
  <c r="BM2523" i="8"/>
  <c r="BK2523" i="8"/>
  <c r="BN2523" i="8"/>
  <c r="BH2523" i="8"/>
  <c r="BI2523" i="8"/>
  <c r="BJ2523" i="8"/>
  <c r="AQ2523" i="8"/>
  <c r="AY2523" i="8"/>
  <c r="AR2523" i="8"/>
  <c r="AZ2523" i="8"/>
  <c r="AK2523" i="8"/>
  <c r="AS2523" i="8"/>
  <c r="BA2523" i="8"/>
  <c r="AL2523" i="8"/>
  <c r="AT2523" i="8"/>
  <c r="BB2523" i="8"/>
  <c r="AM2523" i="8"/>
  <c r="AU2523" i="8"/>
  <c r="AN2523" i="8"/>
  <c r="AV2523" i="8"/>
  <c r="AO2523" i="8"/>
  <c r="AW2523" i="8"/>
  <c r="AX2523" i="8"/>
  <c r="AP2523" i="8"/>
  <c r="BK2524" i="8"/>
  <c r="BM2524" i="8"/>
  <c r="BL2524" i="8"/>
  <c r="BN2524" i="8"/>
  <c r="BH2524" i="8"/>
  <c r="BI2524" i="8"/>
  <c r="BJ2524" i="8"/>
  <c r="AO2524" i="8"/>
  <c r="AW2524" i="8"/>
  <c r="AP2524" i="8"/>
  <c r="AX2524" i="8"/>
  <c r="AQ2524" i="8"/>
  <c r="AY2524" i="8"/>
  <c r="AR2524" i="8"/>
  <c r="AZ2524" i="8"/>
  <c r="AK2524" i="8"/>
  <c r="AS2524" i="8"/>
  <c r="BA2524" i="8"/>
  <c r="AL2524" i="8"/>
  <c r="AT2524" i="8"/>
  <c r="BB2524" i="8"/>
  <c r="AM2524" i="8"/>
  <c r="AU2524" i="8"/>
  <c r="AN2524" i="8"/>
  <c r="AV2524" i="8"/>
  <c r="BK2525" i="8"/>
  <c r="BM2525" i="8"/>
  <c r="BL2525" i="8"/>
  <c r="BN2525" i="8"/>
  <c r="BH2525" i="8"/>
  <c r="BI2525" i="8"/>
  <c r="BJ2525" i="8"/>
  <c r="AM2525" i="8"/>
  <c r="AU2525" i="8"/>
  <c r="AN2525" i="8"/>
  <c r="AV2525" i="8"/>
  <c r="AO2525" i="8"/>
  <c r="AW2525" i="8"/>
  <c r="AP2525" i="8"/>
  <c r="AX2525" i="8"/>
  <c r="AQ2525" i="8"/>
  <c r="AY2525" i="8"/>
  <c r="AR2525" i="8"/>
  <c r="AZ2525" i="8"/>
  <c r="AK2525" i="8"/>
  <c r="AS2525" i="8"/>
  <c r="BA2525" i="8"/>
  <c r="AL2525" i="8"/>
  <c r="AT2525" i="8"/>
  <c r="BB2525" i="8"/>
  <c r="BN2526" i="8"/>
  <c r="BK2526" i="8"/>
  <c r="BL2526" i="8"/>
  <c r="BM2526" i="8"/>
  <c r="BJ2526" i="8"/>
  <c r="BH2526" i="8"/>
  <c r="BI2526" i="8"/>
  <c r="AK2526" i="8"/>
  <c r="AS2526" i="8"/>
  <c r="BA2526" i="8"/>
  <c r="AL2526" i="8"/>
  <c r="AT2526" i="8"/>
  <c r="BB2526" i="8"/>
  <c r="AM2526" i="8"/>
  <c r="AU2526" i="8"/>
  <c r="AN2526" i="8"/>
  <c r="AV2526" i="8"/>
  <c r="AO2526" i="8"/>
  <c r="AW2526" i="8"/>
  <c r="AP2526" i="8"/>
  <c r="AX2526" i="8"/>
  <c r="AQ2526" i="8"/>
  <c r="AY2526" i="8"/>
  <c r="AR2526" i="8"/>
  <c r="AZ2526" i="8"/>
  <c r="BL2527" i="8"/>
  <c r="BM2527" i="8"/>
  <c r="BK2527" i="8"/>
  <c r="BN2527" i="8"/>
  <c r="BJ2527" i="8"/>
  <c r="BH2527" i="8"/>
  <c r="BI2527" i="8"/>
  <c r="AQ2527" i="8"/>
  <c r="AY2527" i="8"/>
  <c r="AR2527" i="8"/>
  <c r="AZ2527" i="8"/>
  <c r="AK2527" i="8"/>
  <c r="AS2527" i="8"/>
  <c r="BA2527" i="8"/>
  <c r="AL2527" i="8"/>
  <c r="AT2527" i="8"/>
  <c r="BB2527" i="8"/>
  <c r="AM2527" i="8"/>
  <c r="AU2527" i="8"/>
  <c r="AN2527" i="8"/>
  <c r="AV2527" i="8"/>
  <c r="AO2527" i="8"/>
  <c r="AW2527" i="8"/>
  <c r="AP2527" i="8"/>
  <c r="AX2527" i="8"/>
  <c r="BK2528" i="8"/>
  <c r="BM2528" i="8"/>
  <c r="BL2528" i="8"/>
  <c r="BN2528" i="8"/>
  <c r="BH2528" i="8"/>
  <c r="BI2528" i="8"/>
  <c r="BJ2528" i="8"/>
  <c r="AO2528" i="8"/>
  <c r="AW2528" i="8"/>
  <c r="AP2528" i="8"/>
  <c r="AX2528" i="8"/>
  <c r="AQ2528" i="8"/>
  <c r="AY2528" i="8"/>
  <c r="AR2528" i="8"/>
  <c r="AZ2528" i="8"/>
  <c r="AK2528" i="8"/>
  <c r="AS2528" i="8"/>
  <c r="BA2528" i="8"/>
  <c r="AL2528" i="8"/>
  <c r="AT2528" i="8"/>
  <c r="BB2528" i="8"/>
  <c r="AM2528" i="8"/>
  <c r="AU2528" i="8"/>
  <c r="AN2528" i="8"/>
  <c r="AV2528" i="8"/>
  <c r="BK2529" i="8"/>
  <c r="BM2529" i="8"/>
  <c r="BL2529" i="8"/>
  <c r="BN2529" i="8"/>
  <c r="BI2529" i="8"/>
  <c r="BH2529" i="8"/>
  <c r="BJ2529" i="8"/>
  <c r="AM2529" i="8"/>
  <c r="AU2529" i="8"/>
  <c r="AN2529" i="8"/>
  <c r="AV2529" i="8"/>
  <c r="AO2529" i="8"/>
  <c r="AW2529" i="8"/>
  <c r="AP2529" i="8"/>
  <c r="AX2529" i="8"/>
  <c r="AQ2529" i="8"/>
  <c r="AY2529" i="8"/>
  <c r="AR2529" i="8"/>
  <c r="AZ2529" i="8"/>
  <c r="AK2529" i="8"/>
  <c r="AS2529" i="8"/>
  <c r="BA2529" i="8"/>
  <c r="AL2529" i="8"/>
  <c r="AT2529" i="8"/>
  <c r="BB2529" i="8"/>
  <c r="BN2530" i="8"/>
  <c r="BK2530" i="8"/>
  <c r="BL2530" i="8"/>
  <c r="BM2530" i="8"/>
  <c r="BI2530" i="8"/>
  <c r="BJ2530" i="8"/>
  <c r="BH2530" i="8"/>
  <c r="AK2530" i="8"/>
  <c r="AS2530" i="8"/>
  <c r="BA2530" i="8"/>
  <c r="AL2530" i="8"/>
  <c r="AT2530" i="8"/>
  <c r="BB2530" i="8"/>
  <c r="AM2530" i="8"/>
  <c r="AU2530" i="8"/>
  <c r="AN2530" i="8"/>
  <c r="AV2530" i="8"/>
  <c r="AO2530" i="8"/>
  <c r="AW2530" i="8"/>
  <c r="AP2530" i="8"/>
  <c r="AX2530" i="8"/>
  <c r="AQ2530" i="8"/>
  <c r="AY2530" i="8"/>
  <c r="AZ2530" i="8"/>
  <c r="AR2530" i="8"/>
  <c r="BL2531" i="8"/>
  <c r="BM2531" i="8"/>
  <c r="BK2531" i="8"/>
  <c r="BN2531" i="8"/>
  <c r="BH2531" i="8"/>
  <c r="BI2531" i="8"/>
  <c r="BJ2531" i="8"/>
  <c r="AQ2531" i="8"/>
  <c r="AY2531" i="8"/>
  <c r="AR2531" i="8"/>
  <c r="AZ2531" i="8"/>
  <c r="AK2531" i="8"/>
  <c r="AS2531" i="8"/>
  <c r="BA2531" i="8"/>
  <c r="AL2531" i="8"/>
  <c r="AT2531" i="8"/>
  <c r="BB2531" i="8"/>
  <c r="AM2531" i="8"/>
  <c r="AU2531" i="8"/>
  <c r="AN2531" i="8"/>
  <c r="AV2531" i="8"/>
  <c r="AO2531" i="8"/>
  <c r="AW2531" i="8"/>
  <c r="AP2531" i="8"/>
  <c r="AX2531" i="8"/>
  <c r="BK2532" i="8"/>
  <c r="BM2532" i="8"/>
  <c r="BL2532" i="8"/>
  <c r="BN2532" i="8"/>
  <c r="BH2532" i="8"/>
  <c r="BI2532" i="8"/>
  <c r="BJ2532" i="8"/>
  <c r="AO2532" i="8"/>
  <c r="AW2532" i="8"/>
  <c r="AP2532" i="8"/>
  <c r="AX2532" i="8"/>
  <c r="AQ2532" i="8"/>
  <c r="AY2532" i="8"/>
  <c r="AR2532" i="8"/>
  <c r="AZ2532" i="8"/>
  <c r="AK2532" i="8"/>
  <c r="AS2532" i="8"/>
  <c r="BA2532" i="8"/>
  <c r="AL2532" i="8"/>
  <c r="AT2532" i="8"/>
  <c r="BB2532" i="8"/>
  <c r="AM2532" i="8"/>
  <c r="AU2532" i="8"/>
  <c r="AN2532" i="8"/>
  <c r="AV2532" i="8"/>
  <c r="BM2533" i="8"/>
  <c r="BK2533" i="8"/>
  <c r="BL2533" i="8"/>
  <c r="BN2533" i="8"/>
  <c r="BH2533" i="8"/>
  <c r="BI2533" i="8"/>
  <c r="BJ2533" i="8"/>
  <c r="AM2533" i="8"/>
  <c r="AU2533" i="8"/>
  <c r="AN2533" i="8"/>
  <c r="AV2533" i="8"/>
  <c r="AO2533" i="8"/>
  <c r="AW2533" i="8"/>
  <c r="AP2533" i="8"/>
  <c r="AX2533" i="8"/>
  <c r="AQ2533" i="8"/>
  <c r="AY2533" i="8"/>
  <c r="AR2533" i="8"/>
  <c r="AZ2533" i="8"/>
  <c r="AK2533" i="8"/>
  <c r="AS2533" i="8"/>
  <c r="BA2533" i="8"/>
  <c r="AL2533" i="8"/>
  <c r="AT2533" i="8"/>
  <c r="BB2533" i="8"/>
  <c r="BK2534" i="8"/>
  <c r="BL2534" i="8"/>
  <c r="BM2534" i="8"/>
  <c r="BN2534" i="8"/>
  <c r="BJ2534" i="8"/>
  <c r="BH2534" i="8"/>
  <c r="BI2534" i="8"/>
  <c r="AK2534" i="8"/>
  <c r="AS2534" i="8"/>
  <c r="BA2534" i="8"/>
  <c r="AL2534" i="8"/>
  <c r="AT2534" i="8"/>
  <c r="BB2534" i="8"/>
  <c r="AM2534" i="8"/>
  <c r="AU2534" i="8"/>
  <c r="AN2534" i="8"/>
  <c r="AV2534" i="8"/>
  <c r="AO2534" i="8"/>
  <c r="AW2534" i="8"/>
  <c r="AP2534" i="8"/>
  <c r="AX2534" i="8"/>
  <c r="AQ2534" i="8"/>
  <c r="AY2534" i="8"/>
  <c r="AR2534" i="8"/>
  <c r="AZ2534" i="8"/>
  <c r="BM2535" i="8"/>
  <c r="BK2535" i="8"/>
  <c r="BL2535" i="8"/>
  <c r="BN2535" i="8"/>
  <c r="BJ2535" i="8"/>
  <c r="BH2535" i="8"/>
  <c r="BI2535" i="8"/>
  <c r="AQ2535" i="8"/>
  <c r="AY2535" i="8"/>
  <c r="AR2535" i="8"/>
  <c r="AZ2535" i="8"/>
  <c r="AK2535" i="8"/>
  <c r="AS2535" i="8"/>
  <c r="BA2535" i="8"/>
  <c r="AL2535" i="8"/>
  <c r="AT2535" i="8"/>
  <c r="BB2535" i="8"/>
  <c r="AM2535" i="8"/>
  <c r="AU2535" i="8"/>
  <c r="AN2535" i="8"/>
  <c r="AV2535" i="8"/>
  <c r="AO2535" i="8"/>
  <c r="AW2535" i="8"/>
  <c r="AP2535" i="8"/>
  <c r="AX2535" i="8"/>
  <c r="BK2536" i="8"/>
  <c r="BL2536" i="8"/>
  <c r="BM2536" i="8"/>
  <c r="BN2536" i="8"/>
  <c r="BH2536" i="8"/>
  <c r="BI2536" i="8"/>
  <c r="BJ2536" i="8"/>
  <c r="AO2536" i="8"/>
  <c r="AW2536" i="8"/>
  <c r="AP2536" i="8"/>
  <c r="AX2536" i="8"/>
  <c r="AQ2536" i="8"/>
  <c r="AY2536" i="8"/>
  <c r="AR2536" i="8"/>
  <c r="AZ2536" i="8"/>
  <c r="AK2536" i="8"/>
  <c r="AS2536" i="8"/>
  <c r="BA2536" i="8"/>
  <c r="AL2536" i="8"/>
  <c r="AT2536" i="8"/>
  <c r="BB2536" i="8"/>
  <c r="AM2536" i="8"/>
  <c r="AU2536" i="8"/>
  <c r="AN2536" i="8"/>
  <c r="AV2536" i="8"/>
  <c r="BM2537" i="8"/>
  <c r="BN2537" i="8"/>
  <c r="BK2537" i="8"/>
  <c r="BL2537" i="8"/>
  <c r="BI2537" i="8"/>
  <c r="BJ2537" i="8"/>
  <c r="BH2537" i="8"/>
  <c r="AM2537" i="8"/>
  <c r="AU2537" i="8"/>
  <c r="AN2537" i="8"/>
  <c r="AV2537" i="8"/>
  <c r="AO2537" i="8"/>
  <c r="AW2537" i="8"/>
  <c r="AP2537" i="8"/>
  <c r="AX2537" i="8"/>
  <c r="AQ2537" i="8"/>
  <c r="AY2537" i="8"/>
  <c r="AR2537" i="8"/>
  <c r="AZ2537" i="8"/>
  <c r="AK2537" i="8"/>
  <c r="AS2537" i="8"/>
  <c r="BA2537" i="8"/>
  <c r="BB2537" i="8"/>
  <c r="AL2537" i="8"/>
  <c r="AT2537" i="8"/>
  <c r="BL2538" i="8"/>
  <c r="BM2538" i="8"/>
  <c r="BN2538" i="8"/>
  <c r="BK2538" i="8"/>
  <c r="BI2538" i="8"/>
  <c r="BJ2538" i="8"/>
  <c r="BH2538" i="8"/>
  <c r="AK2538" i="8"/>
  <c r="AS2538" i="8"/>
  <c r="BA2538" i="8"/>
  <c r="AL2538" i="8"/>
  <c r="AT2538" i="8"/>
  <c r="BB2538" i="8"/>
  <c r="AM2538" i="8"/>
  <c r="AU2538" i="8"/>
  <c r="AN2538" i="8"/>
  <c r="AV2538" i="8"/>
  <c r="AO2538" i="8"/>
  <c r="AW2538" i="8"/>
  <c r="AP2538" i="8"/>
  <c r="AX2538" i="8"/>
  <c r="AQ2538" i="8"/>
  <c r="AY2538" i="8"/>
  <c r="AR2538" i="8"/>
  <c r="AZ2538" i="8"/>
  <c r="BM2539" i="8"/>
  <c r="BK2539" i="8"/>
  <c r="BL2539" i="8"/>
  <c r="BN2539" i="8"/>
  <c r="BH2539" i="8"/>
  <c r="BI2539" i="8"/>
  <c r="BJ2539" i="8"/>
  <c r="AQ2539" i="8"/>
  <c r="AY2539" i="8"/>
  <c r="AR2539" i="8"/>
  <c r="AZ2539" i="8"/>
  <c r="AK2539" i="8"/>
  <c r="AS2539" i="8"/>
  <c r="BA2539" i="8"/>
  <c r="AL2539" i="8"/>
  <c r="AT2539" i="8"/>
  <c r="BB2539" i="8"/>
  <c r="AM2539" i="8"/>
  <c r="AU2539" i="8"/>
  <c r="AN2539" i="8"/>
  <c r="AV2539" i="8"/>
  <c r="AO2539" i="8"/>
  <c r="AW2539" i="8"/>
  <c r="AP2539" i="8"/>
  <c r="AX2539" i="8"/>
  <c r="BK2540" i="8"/>
  <c r="BL2540" i="8"/>
  <c r="BM2540" i="8"/>
  <c r="BN2540" i="8"/>
  <c r="BH2540" i="8"/>
  <c r="BI2540" i="8"/>
  <c r="BJ2540" i="8"/>
  <c r="AO2540" i="8"/>
  <c r="AW2540" i="8"/>
  <c r="AP2540" i="8"/>
  <c r="AX2540" i="8"/>
  <c r="AQ2540" i="8"/>
  <c r="AY2540" i="8"/>
  <c r="AR2540" i="8"/>
  <c r="AZ2540" i="8"/>
  <c r="AK2540" i="8"/>
  <c r="AS2540" i="8"/>
  <c r="BA2540" i="8"/>
  <c r="AL2540" i="8"/>
  <c r="AT2540" i="8"/>
  <c r="BB2540" i="8"/>
  <c r="AM2540" i="8"/>
  <c r="AU2540" i="8"/>
  <c r="AN2540" i="8"/>
  <c r="AV2540" i="8"/>
  <c r="BK2541" i="8"/>
  <c r="BL2541" i="8"/>
  <c r="BM2541" i="8"/>
  <c r="BN2541" i="8"/>
  <c r="BH2541" i="8"/>
  <c r="BI2541" i="8"/>
  <c r="BJ2541" i="8"/>
  <c r="AM2541" i="8"/>
  <c r="AU2541" i="8"/>
  <c r="AN2541" i="8"/>
  <c r="AV2541" i="8"/>
  <c r="AO2541" i="8"/>
  <c r="AW2541" i="8"/>
  <c r="AP2541" i="8"/>
  <c r="AX2541" i="8"/>
  <c r="AQ2541" i="8"/>
  <c r="AY2541" i="8"/>
  <c r="AR2541" i="8"/>
  <c r="AZ2541" i="8"/>
  <c r="AK2541" i="8"/>
  <c r="AS2541" i="8"/>
  <c r="BA2541" i="8"/>
  <c r="AT2541" i="8"/>
  <c r="BB2541" i="8"/>
  <c r="AL2541" i="8"/>
  <c r="BN2542" i="8"/>
  <c r="BK2542" i="8"/>
  <c r="BL2542" i="8"/>
  <c r="BM2542" i="8"/>
  <c r="BJ2542" i="8"/>
  <c r="BH2542" i="8"/>
  <c r="BI2542" i="8"/>
  <c r="AK2542" i="8"/>
  <c r="AS2542" i="8"/>
  <c r="BA2542" i="8"/>
  <c r="AL2542" i="8"/>
  <c r="AT2542" i="8"/>
  <c r="BB2542" i="8"/>
  <c r="AM2542" i="8"/>
  <c r="AU2542" i="8"/>
  <c r="AN2542" i="8"/>
  <c r="AV2542" i="8"/>
  <c r="AO2542" i="8"/>
  <c r="AW2542" i="8"/>
  <c r="AP2542" i="8"/>
  <c r="AX2542" i="8"/>
  <c r="AQ2542" i="8"/>
  <c r="AY2542" i="8"/>
  <c r="AR2542" i="8"/>
  <c r="AZ2542" i="8"/>
  <c r="BL2543" i="8"/>
  <c r="BM2543" i="8"/>
  <c r="BN2543" i="8"/>
  <c r="BK2543" i="8"/>
  <c r="BJ2543" i="8"/>
  <c r="BH2543" i="8"/>
  <c r="BI2543" i="8"/>
  <c r="AQ2543" i="8"/>
  <c r="AY2543" i="8"/>
  <c r="AR2543" i="8"/>
  <c r="AZ2543" i="8"/>
  <c r="AK2543" i="8"/>
  <c r="AS2543" i="8"/>
  <c r="BA2543" i="8"/>
  <c r="AL2543" i="8"/>
  <c r="AT2543" i="8"/>
  <c r="BB2543" i="8"/>
  <c r="AM2543" i="8"/>
  <c r="AU2543" i="8"/>
  <c r="AN2543" i="8"/>
  <c r="AV2543" i="8"/>
  <c r="AO2543" i="8"/>
  <c r="AW2543" i="8"/>
  <c r="AP2543" i="8"/>
  <c r="AX2543" i="8"/>
  <c r="BK2544" i="8"/>
  <c r="BL2544" i="8"/>
  <c r="BM2544" i="8"/>
  <c r="BN2544" i="8"/>
  <c r="BH2544" i="8"/>
  <c r="BI2544" i="8"/>
  <c r="BJ2544" i="8"/>
  <c r="AO2544" i="8"/>
  <c r="AW2544" i="8"/>
  <c r="AP2544" i="8"/>
  <c r="AX2544" i="8"/>
  <c r="AQ2544" i="8"/>
  <c r="AY2544" i="8"/>
  <c r="AR2544" i="8"/>
  <c r="AZ2544" i="8"/>
  <c r="AK2544" i="8"/>
  <c r="AS2544" i="8"/>
  <c r="BA2544" i="8"/>
  <c r="AL2544" i="8"/>
  <c r="AT2544" i="8"/>
  <c r="BB2544" i="8"/>
  <c r="AM2544" i="8"/>
  <c r="AU2544" i="8"/>
  <c r="AN2544" i="8"/>
  <c r="AV2544" i="8"/>
  <c r="BK2545" i="8"/>
  <c r="BL2545" i="8"/>
  <c r="BM2545" i="8"/>
  <c r="BN2545" i="8"/>
  <c r="BI2545" i="8"/>
  <c r="BH2545" i="8"/>
  <c r="BJ2545" i="8"/>
  <c r="AM2545" i="8"/>
  <c r="AU2545" i="8"/>
  <c r="AN2545" i="8"/>
  <c r="AV2545" i="8"/>
  <c r="AO2545" i="8"/>
  <c r="AW2545" i="8"/>
  <c r="AP2545" i="8"/>
  <c r="AX2545" i="8"/>
  <c r="AQ2545" i="8"/>
  <c r="AY2545" i="8"/>
  <c r="AR2545" i="8"/>
  <c r="AZ2545" i="8"/>
  <c r="AK2545" i="8"/>
  <c r="AS2545" i="8"/>
  <c r="BA2545" i="8"/>
  <c r="AL2545" i="8"/>
  <c r="AT2545" i="8"/>
  <c r="BB2545" i="8"/>
  <c r="BN2546" i="8"/>
  <c r="BK2546" i="8"/>
  <c r="BL2546" i="8"/>
  <c r="BM2546" i="8"/>
  <c r="BI2546" i="8"/>
  <c r="BJ2546" i="8"/>
  <c r="BH2546" i="8"/>
  <c r="AK2546" i="8"/>
  <c r="AS2546" i="8"/>
  <c r="BA2546" i="8"/>
  <c r="AL2546" i="8"/>
  <c r="AT2546" i="8"/>
  <c r="BB2546" i="8"/>
  <c r="AM2546" i="8"/>
  <c r="AU2546" i="8"/>
  <c r="AN2546" i="8"/>
  <c r="AV2546" i="8"/>
  <c r="AO2546" i="8"/>
  <c r="AW2546" i="8"/>
  <c r="AP2546" i="8"/>
  <c r="AX2546" i="8"/>
  <c r="AQ2546" i="8"/>
  <c r="AY2546" i="8"/>
  <c r="AR2546" i="8"/>
  <c r="AZ2546" i="8"/>
  <c r="BL2547" i="8"/>
  <c r="BM2547" i="8"/>
  <c r="BN2547" i="8"/>
  <c r="BK2547" i="8"/>
  <c r="BH2547" i="8"/>
  <c r="BI2547" i="8"/>
  <c r="BJ2547" i="8"/>
  <c r="AQ2547" i="8"/>
  <c r="AY2547" i="8"/>
  <c r="AR2547" i="8"/>
  <c r="AZ2547" i="8"/>
  <c r="AK2547" i="8"/>
  <c r="AS2547" i="8"/>
  <c r="BA2547" i="8"/>
  <c r="AL2547" i="8"/>
  <c r="AT2547" i="8"/>
  <c r="BB2547" i="8"/>
  <c r="AM2547" i="8"/>
  <c r="AU2547" i="8"/>
  <c r="AN2547" i="8"/>
  <c r="AV2547" i="8"/>
  <c r="AO2547" i="8"/>
  <c r="AW2547" i="8"/>
  <c r="AP2547" i="8"/>
  <c r="AX2547" i="8"/>
  <c r="BK2548" i="8"/>
  <c r="BL2548" i="8"/>
  <c r="BM2548" i="8"/>
  <c r="BN2548" i="8"/>
  <c r="BH2548" i="8"/>
  <c r="BI2548" i="8"/>
  <c r="BJ2548" i="8"/>
  <c r="AO2548" i="8"/>
  <c r="AW2548" i="8"/>
  <c r="AP2548" i="8"/>
  <c r="AX2548" i="8"/>
  <c r="AQ2548" i="8"/>
  <c r="AY2548" i="8"/>
  <c r="AR2548" i="8"/>
  <c r="AZ2548" i="8"/>
  <c r="AK2548" i="8"/>
  <c r="AS2548" i="8"/>
  <c r="BA2548" i="8"/>
  <c r="AL2548" i="8"/>
  <c r="AT2548" i="8"/>
  <c r="BB2548" i="8"/>
  <c r="AM2548" i="8"/>
  <c r="AU2548" i="8"/>
  <c r="AV2548" i="8"/>
  <c r="AN2548" i="8"/>
  <c r="BK2549" i="8"/>
  <c r="BL2549" i="8"/>
  <c r="BM2549" i="8"/>
  <c r="BN2549" i="8"/>
  <c r="BH2549" i="8"/>
  <c r="BI2549" i="8"/>
  <c r="BJ2549" i="8"/>
  <c r="AM2549" i="8"/>
  <c r="AU2549" i="8"/>
  <c r="AN2549" i="8"/>
  <c r="AV2549" i="8"/>
  <c r="AO2549" i="8"/>
  <c r="AW2549" i="8"/>
  <c r="AP2549" i="8"/>
  <c r="AX2549" i="8"/>
  <c r="AQ2549" i="8"/>
  <c r="AY2549" i="8"/>
  <c r="AR2549" i="8"/>
  <c r="AZ2549" i="8"/>
  <c r="AK2549" i="8"/>
  <c r="AS2549" i="8"/>
  <c r="BA2549" i="8"/>
  <c r="AL2549" i="8"/>
  <c r="AT2549" i="8"/>
  <c r="BB2549" i="8"/>
  <c r="BN2550" i="8"/>
  <c r="BK2550" i="8"/>
  <c r="BL2550" i="8"/>
  <c r="BM2550" i="8"/>
  <c r="BJ2550" i="8"/>
  <c r="BH2550" i="8"/>
  <c r="BI2550" i="8"/>
  <c r="AK2550" i="8"/>
  <c r="AS2550" i="8"/>
  <c r="BA2550" i="8"/>
  <c r="AL2550" i="8"/>
  <c r="AT2550" i="8"/>
  <c r="BB2550" i="8"/>
  <c r="AM2550" i="8"/>
  <c r="AU2550" i="8"/>
  <c r="AN2550" i="8"/>
  <c r="AV2550" i="8"/>
  <c r="AO2550" i="8"/>
  <c r="AW2550" i="8"/>
  <c r="AP2550" i="8"/>
  <c r="AX2550" i="8"/>
  <c r="AQ2550" i="8"/>
  <c r="AY2550" i="8"/>
  <c r="AR2550" i="8"/>
  <c r="AZ2550" i="8"/>
  <c r="BL2551" i="8"/>
  <c r="BM2551" i="8"/>
  <c r="BN2551" i="8"/>
  <c r="BK2551" i="8"/>
  <c r="BJ2551" i="8"/>
  <c r="BH2551" i="8"/>
  <c r="BI2551" i="8"/>
  <c r="AQ2551" i="8"/>
  <c r="AY2551" i="8"/>
  <c r="AR2551" i="8"/>
  <c r="AZ2551" i="8"/>
  <c r="AK2551" i="8"/>
  <c r="AS2551" i="8"/>
  <c r="BA2551" i="8"/>
  <c r="AL2551" i="8"/>
  <c r="AT2551" i="8"/>
  <c r="BB2551" i="8"/>
  <c r="AM2551" i="8"/>
  <c r="AU2551" i="8"/>
  <c r="AN2551" i="8"/>
  <c r="AV2551" i="8"/>
  <c r="AO2551" i="8"/>
  <c r="AW2551" i="8"/>
  <c r="AP2551" i="8"/>
  <c r="AX2551" i="8"/>
  <c r="BK2552" i="8"/>
  <c r="BL2552" i="8"/>
  <c r="BM2552" i="8"/>
  <c r="BN2552" i="8"/>
  <c r="BH2552" i="8"/>
  <c r="BI2552" i="8"/>
  <c r="BJ2552" i="8"/>
  <c r="AO2552" i="8"/>
  <c r="AW2552" i="8"/>
  <c r="AP2552" i="8"/>
  <c r="AX2552" i="8"/>
  <c r="AQ2552" i="8"/>
  <c r="AY2552" i="8"/>
  <c r="AR2552" i="8"/>
  <c r="AZ2552" i="8"/>
  <c r="AK2552" i="8"/>
  <c r="AS2552" i="8"/>
  <c r="BA2552" i="8"/>
  <c r="AL2552" i="8"/>
  <c r="AT2552" i="8"/>
  <c r="BB2552" i="8"/>
  <c r="AM2552" i="8"/>
  <c r="AU2552" i="8"/>
  <c r="AN2552" i="8"/>
  <c r="AV2552" i="8"/>
  <c r="BK2553" i="8"/>
  <c r="BL2553" i="8"/>
  <c r="BM2553" i="8"/>
  <c r="BN2553" i="8"/>
  <c r="BI2553" i="8"/>
  <c r="BJ2553" i="8"/>
  <c r="BH2553" i="8"/>
  <c r="AM2553" i="8"/>
  <c r="AU2553" i="8"/>
  <c r="AN2553" i="8"/>
  <c r="AV2553" i="8"/>
  <c r="AO2553" i="8"/>
  <c r="AW2553" i="8"/>
  <c r="AP2553" i="8"/>
  <c r="AX2553" i="8"/>
  <c r="AQ2553" i="8"/>
  <c r="AY2553" i="8"/>
  <c r="AR2553" i="8"/>
  <c r="AZ2553" i="8"/>
  <c r="AK2553" i="8"/>
  <c r="AS2553" i="8"/>
  <c r="BA2553" i="8"/>
  <c r="AL2553" i="8"/>
  <c r="AT2553" i="8"/>
  <c r="BB2553" i="8"/>
  <c r="BN2554" i="8"/>
  <c r="BK2554" i="8"/>
  <c r="BL2554" i="8"/>
  <c r="BM2554" i="8"/>
  <c r="BI2554" i="8"/>
  <c r="BJ2554" i="8"/>
  <c r="BH2554" i="8"/>
  <c r="AK2554" i="8"/>
  <c r="AS2554" i="8"/>
  <c r="BA2554" i="8"/>
  <c r="AL2554" i="8"/>
  <c r="AT2554" i="8"/>
  <c r="BB2554" i="8"/>
  <c r="AM2554" i="8"/>
  <c r="AU2554" i="8"/>
  <c r="AN2554" i="8"/>
  <c r="AV2554" i="8"/>
  <c r="AO2554" i="8"/>
  <c r="AW2554" i="8"/>
  <c r="AP2554" i="8"/>
  <c r="AX2554" i="8"/>
  <c r="AQ2554" i="8"/>
  <c r="AY2554" i="8"/>
  <c r="AR2554" i="8"/>
  <c r="AZ2554" i="8"/>
  <c r="BL2555" i="8"/>
  <c r="BM2555" i="8"/>
  <c r="BN2555" i="8"/>
  <c r="BK2555" i="8"/>
  <c r="BH2555" i="8"/>
  <c r="BI2555" i="8"/>
  <c r="BJ2555" i="8"/>
  <c r="AQ2555" i="8"/>
  <c r="AY2555" i="8"/>
  <c r="AR2555" i="8"/>
  <c r="AZ2555" i="8"/>
  <c r="AK2555" i="8"/>
  <c r="AS2555" i="8"/>
  <c r="BA2555" i="8"/>
  <c r="AL2555" i="8"/>
  <c r="AT2555" i="8"/>
  <c r="BB2555" i="8"/>
  <c r="AM2555" i="8"/>
  <c r="AU2555" i="8"/>
  <c r="AN2555" i="8"/>
  <c r="AV2555" i="8"/>
  <c r="AO2555" i="8"/>
  <c r="AW2555" i="8"/>
  <c r="AX2555" i="8"/>
  <c r="AP2555" i="8"/>
  <c r="BK2556" i="8"/>
  <c r="BL2556" i="8"/>
  <c r="BM2556" i="8"/>
  <c r="BN2556" i="8"/>
  <c r="BH2556" i="8"/>
  <c r="BI2556" i="8"/>
  <c r="BJ2556" i="8"/>
  <c r="AO2556" i="8"/>
  <c r="AW2556" i="8"/>
  <c r="AP2556" i="8"/>
  <c r="AX2556" i="8"/>
  <c r="AQ2556" i="8"/>
  <c r="AY2556" i="8"/>
  <c r="AR2556" i="8"/>
  <c r="AZ2556" i="8"/>
  <c r="AK2556" i="8"/>
  <c r="AS2556" i="8"/>
  <c r="BA2556" i="8"/>
  <c r="AL2556" i="8"/>
  <c r="AT2556" i="8"/>
  <c r="BB2556" i="8"/>
  <c r="AM2556" i="8"/>
  <c r="AU2556" i="8"/>
  <c r="AN2556" i="8"/>
  <c r="AV2556" i="8"/>
  <c r="BK2557" i="8"/>
  <c r="BL2557" i="8"/>
  <c r="BM2557" i="8"/>
  <c r="BN2557" i="8"/>
  <c r="BH2557" i="8"/>
  <c r="BI2557" i="8"/>
  <c r="BJ2557" i="8"/>
  <c r="AM2557" i="8"/>
  <c r="AU2557" i="8"/>
  <c r="AN2557" i="8"/>
  <c r="AV2557" i="8"/>
  <c r="AO2557" i="8"/>
  <c r="AW2557" i="8"/>
  <c r="AP2557" i="8"/>
  <c r="AX2557" i="8"/>
  <c r="AQ2557" i="8"/>
  <c r="AY2557" i="8"/>
  <c r="AR2557" i="8"/>
  <c r="AZ2557" i="8"/>
  <c r="AK2557" i="8"/>
  <c r="AS2557" i="8"/>
  <c r="BA2557" i="8"/>
  <c r="AL2557" i="8"/>
  <c r="AT2557" i="8"/>
  <c r="BB2557" i="8"/>
  <c r="BN2558" i="8"/>
  <c r="BK2558" i="8"/>
  <c r="BL2558" i="8"/>
  <c r="BM2558" i="8"/>
  <c r="BJ2558" i="8"/>
  <c r="BH2558" i="8"/>
  <c r="BI2558" i="8"/>
  <c r="AK2558" i="8"/>
  <c r="AS2558" i="8"/>
  <c r="BA2558" i="8"/>
  <c r="AL2558" i="8"/>
  <c r="AT2558" i="8"/>
  <c r="BB2558" i="8"/>
  <c r="AM2558" i="8"/>
  <c r="AU2558" i="8"/>
  <c r="AN2558" i="8"/>
  <c r="AV2558" i="8"/>
  <c r="AO2558" i="8"/>
  <c r="AW2558" i="8"/>
  <c r="AP2558" i="8"/>
  <c r="AX2558" i="8"/>
  <c r="AQ2558" i="8"/>
  <c r="AY2558" i="8"/>
  <c r="AR2558" i="8"/>
  <c r="AZ2558" i="8"/>
  <c r="BL2559" i="8"/>
  <c r="BM2559" i="8"/>
  <c r="BN2559" i="8"/>
  <c r="BK2559" i="8"/>
  <c r="BJ2559" i="8"/>
  <c r="BH2559" i="8"/>
  <c r="BI2559" i="8"/>
  <c r="AQ2559" i="8"/>
  <c r="AY2559" i="8"/>
  <c r="AR2559" i="8"/>
  <c r="AZ2559" i="8"/>
  <c r="AK2559" i="8"/>
  <c r="AS2559" i="8"/>
  <c r="BA2559" i="8"/>
  <c r="AL2559" i="8"/>
  <c r="AT2559" i="8"/>
  <c r="BB2559" i="8"/>
  <c r="AM2559" i="8"/>
  <c r="AU2559" i="8"/>
  <c r="AN2559" i="8"/>
  <c r="AV2559" i="8"/>
  <c r="AO2559" i="8"/>
  <c r="AW2559" i="8"/>
  <c r="AP2559" i="8"/>
  <c r="AX2559" i="8"/>
  <c r="BK2560" i="8"/>
  <c r="BL2560" i="8"/>
  <c r="BM2560" i="8"/>
  <c r="BN2560" i="8"/>
  <c r="BH2560" i="8"/>
  <c r="BI2560" i="8"/>
  <c r="BJ2560" i="8"/>
  <c r="AO2560" i="8"/>
  <c r="AW2560" i="8"/>
  <c r="AP2560" i="8"/>
  <c r="AX2560" i="8"/>
  <c r="AQ2560" i="8"/>
  <c r="AY2560" i="8"/>
  <c r="AR2560" i="8"/>
  <c r="AZ2560" i="8"/>
  <c r="AK2560" i="8"/>
  <c r="AS2560" i="8"/>
  <c r="BA2560" i="8"/>
  <c r="AL2560" i="8"/>
  <c r="AT2560" i="8"/>
  <c r="BB2560" i="8"/>
  <c r="AM2560" i="8"/>
  <c r="AU2560" i="8"/>
  <c r="AN2560" i="8"/>
  <c r="AV2560" i="8"/>
  <c r="BK2561" i="8"/>
  <c r="BL2561" i="8"/>
  <c r="BM2561" i="8"/>
  <c r="BN2561" i="8"/>
  <c r="BH2561" i="8"/>
  <c r="BI2561" i="8"/>
  <c r="BJ2561" i="8"/>
  <c r="AM2561" i="8"/>
  <c r="AU2561" i="8"/>
  <c r="AN2561" i="8"/>
  <c r="AV2561" i="8"/>
  <c r="AO2561" i="8"/>
  <c r="AW2561" i="8"/>
  <c r="AP2561" i="8"/>
  <c r="AX2561" i="8"/>
  <c r="AQ2561" i="8"/>
  <c r="AY2561" i="8"/>
  <c r="AR2561" i="8"/>
  <c r="AZ2561" i="8"/>
  <c r="AK2561" i="8"/>
  <c r="AS2561" i="8"/>
  <c r="BA2561" i="8"/>
  <c r="AL2561" i="8"/>
  <c r="AT2561" i="8"/>
  <c r="BB2561" i="8"/>
  <c r="BN2562" i="8"/>
  <c r="BK2562" i="8"/>
  <c r="BL2562" i="8"/>
  <c r="BM2562" i="8"/>
  <c r="BI2562" i="8"/>
  <c r="BJ2562" i="8"/>
  <c r="BH2562" i="8"/>
  <c r="AK2562" i="8"/>
  <c r="AS2562" i="8"/>
  <c r="BA2562" i="8"/>
  <c r="AL2562" i="8"/>
  <c r="AT2562" i="8"/>
  <c r="BB2562" i="8"/>
  <c r="AM2562" i="8"/>
  <c r="AU2562" i="8"/>
  <c r="AN2562" i="8"/>
  <c r="AV2562" i="8"/>
  <c r="AO2562" i="8"/>
  <c r="AW2562" i="8"/>
  <c r="AP2562" i="8"/>
  <c r="AX2562" i="8"/>
  <c r="AQ2562" i="8"/>
  <c r="AY2562" i="8"/>
  <c r="AZ2562" i="8"/>
  <c r="AR2562" i="8"/>
  <c r="BL2563" i="8"/>
  <c r="BM2563" i="8"/>
  <c r="BN2563" i="8"/>
  <c r="BK2563" i="8"/>
  <c r="BH2563" i="8"/>
  <c r="BJ2563" i="8"/>
  <c r="BI2563" i="8"/>
  <c r="AQ2563" i="8"/>
  <c r="AY2563" i="8"/>
  <c r="AR2563" i="8"/>
  <c r="AZ2563" i="8"/>
  <c r="AK2563" i="8"/>
  <c r="AS2563" i="8"/>
  <c r="BA2563" i="8"/>
  <c r="AL2563" i="8"/>
  <c r="AT2563" i="8"/>
  <c r="BB2563" i="8"/>
  <c r="AM2563" i="8"/>
  <c r="AU2563" i="8"/>
  <c r="AN2563" i="8"/>
  <c r="AV2563" i="8"/>
  <c r="AO2563" i="8"/>
  <c r="AW2563" i="8"/>
  <c r="AP2563" i="8"/>
  <c r="AX2563" i="8"/>
  <c r="BK2564" i="8"/>
  <c r="BL2564" i="8"/>
  <c r="BM2564" i="8"/>
  <c r="BN2564" i="8"/>
  <c r="BH2564" i="8"/>
  <c r="BI2564" i="8"/>
  <c r="BJ2564" i="8"/>
  <c r="AO2564" i="8"/>
  <c r="AW2564" i="8"/>
  <c r="AP2564" i="8"/>
  <c r="AX2564" i="8"/>
  <c r="AQ2564" i="8"/>
  <c r="AY2564" i="8"/>
  <c r="AR2564" i="8"/>
  <c r="AZ2564" i="8"/>
  <c r="AK2564" i="8"/>
  <c r="AS2564" i="8"/>
  <c r="BA2564" i="8"/>
  <c r="AL2564" i="8"/>
  <c r="AT2564" i="8"/>
  <c r="BB2564" i="8"/>
  <c r="AM2564" i="8"/>
  <c r="AU2564" i="8"/>
  <c r="AN2564" i="8"/>
  <c r="AV2564" i="8"/>
  <c r="BK2565" i="8"/>
  <c r="BL2565" i="8"/>
  <c r="BM2565" i="8"/>
  <c r="BN2565" i="8"/>
  <c r="BH2565" i="8"/>
  <c r="BI2565" i="8"/>
  <c r="BJ2565" i="8"/>
  <c r="AM2565" i="8"/>
  <c r="AU2565" i="8"/>
  <c r="AN2565" i="8"/>
  <c r="AV2565" i="8"/>
  <c r="AO2565" i="8"/>
  <c r="AW2565" i="8"/>
  <c r="AP2565" i="8"/>
  <c r="AX2565" i="8"/>
  <c r="AQ2565" i="8"/>
  <c r="AY2565" i="8"/>
  <c r="AR2565" i="8"/>
  <c r="AZ2565" i="8"/>
  <c r="AK2565" i="8"/>
  <c r="AS2565" i="8"/>
  <c r="BA2565" i="8"/>
  <c r="AL2565" i="8"/>
  <c r="AT2565" i="8"/>
  <c r="BB2565" i="8"/>
  <c r="BN2566" i="8"/>
  <c r="BK2566" i="8"/>
  <c r="BL2566" i="8"/>
  <c r="BM2566" i="8"/>
  <c r="BH2566" i="8"/>
  <c r="BI2566" i="8"/>
  <c r="BJ2566" i="8"/>
  <c r="AK2566" i="8"/>
  <c r="AS2566" i="8"/>
  <c r="BA2566" i="8"/>
  <c r="AL2566" i="8"/>
  <c r="AT2566" i="8"/>
  <c r="BB2566" i="8"/>
  <c r="AM2566" i="8"/>
  <c r="AU2566" i="8"/>
  <c r="AN2566" i="8"/>
  <c r="AV2566" i="8"/>
  <c r="AO2566" i="8"/>
  <c r="AW2566" i="8"/>
  <c r="AP2566" i="8"/>
  <c r="AX2566" i="8"/>
  <c r="AQ2566" i="8"/>
  <c r="AY2566" i="8"/>
  <c r="AR2566" i="8"/>
  <c r="AZ2566" i="8"/>
  <c r="BL2567" i="8"/>
  <c r="BM2567" i="8"/>
  <c r="BN2567" i="8"/>
  <c r="BK2567" i="8"/>
  <c r="BJ2567" i="8"/>
  <c r="BI2567" i="8"/>
  <c r="BH2567" i="8"/>
  <c r="AQ2567" i="8"/>
  <c r="AY2567" i="8"/>
  <c r="AR2567" i="8"/>
  <c r="AZ2567" i="8"/>
  <c r="AK2567" i="8"/>
  <c r="AS2567" i="8"/>
  <c r="BA2567" i="8"/>
  <c r="AL2567" i="8"/>
  <c r="AT2567" i="8"/>
  <c r="BB2567" i="8"/>
  <c r="AM2567" i="8"/>
  <c r="AU2567" i="8"/>
  <c r="AN2567" i="8"/>
  <c r="AV2567" i="8"/>
  <c r="AO2567" i="8"/>
  <c r="AW2567" i="8"/>
  <c r="AP2567" i="8"/>
  <c r="AX2567" i="8"/>
  <c r="BK2568" i="8"/>
  <c r="BL2568" i="8"/>
  <c r="BM2568" i="8"/>
  <c r="BN2568" i="8"/>
  <c r="BH2568" i="8"/>
  <c r="BI2568" i="8"/>
  <c r="BJ2568" i="8"/>
  <c r="AO2568" i="8"/>
  <c r="AW2568" i="8"/>
  <c r="AP2568" i="8"/>
  <c r="AX2568" i="8"/>
  <c r="AQ2568" i="8"/>
  <c r="AY2568" i="8"/>
  <c r="AR2568" i="8"/>
  <c r="AZ2568" i="8"/>
  <c r="AK2568" i="8"/>
  <c r="AS2568" i="8"/>
  <c r="BA2568" i="8"/>
  <c r="AL2568" i="8"/>
  <c r="AT2568" i="8"/>
  <c r="BB2568" i="8"/>
  <c r="AM2568" i="8"/>
  <c r="AU2568" i="8"/>
  <c r="AN2568" i="8"/>
  <c r="AV2568" i="8"/>
  <c r="BK2569" i="8"/>
  <c r="BL2569" i="8"/>
  <c r="BM2569" i="8"/>
  <c r="BN2569" i="8"/>
  <c r="BH2569" i="8"/>
  <c r="BI2569" i="8"/>
  <c r="BJ2569" i="8"/>
  <c r="AM2569" i="8"/>
  <c r="AU2569" i="8"/>
  <c r="AN2569" i="8"/>
  <c r="AV2569" i="8"/>
  <c r="AO2569" i="8"/>
  <c r="AW2569" i="8"/>
  <c r="AP2569" i="8"/>
  <c r="AX2569" i="8"/>
  <c r="AQ2569" i="8"/>
  <c r="AY2569" i="8"/>
  <c r="AR2569" i="8"/>
  <c r="AZ2569" i="8"/>
  <c r="AK2569" i="8"/>
  <c r="AS2569" i="8"/>
  <c r="BA2569" i="8"/>
  <c r="BB2569" i="8"/>
  <c r="AL2569" i="8"/>
  <c r="AT2569" i="8"/>
  <c r="BN2570" i="8"/>
  <c r="BK2570" i="8"/>
  <c r="BL2570" i="8"/>
  <c r="BM2570" i="8"/>
  <c r="BI2570" i="8"/>
  <c r="BJ2570" i="8"/>
  <c r="BH2570" i="8"/>
  <c r="AK2570" i="8"/>
  <c r="AS2570" i="8"/>
  <c r="BA2570" i="8"/>
  <c r="AL2570" i="8"/>
  <c r="AT2570" i="8"/>
  <c r="BB2570" i="8"/>
  <c r="AM2570" i="8"/>
  <c r="AU2570" i="8"/>
  <c r="AN2570" i="8"/>
  <c r="AV2570" i="8"/>
  <c r="AO2570" i="8"/>
  <c r="AW2570" i="8"/>
  <c r="AP2570" i="8"/>
  <c r="AX2570" i="8"/>
  <c r="AQ2570" i="8"/>
  <c r="AY2570" i="8"/>
  <c r="AR2570" i="8"/>
  <c r="AZ2570" i="8"/>
  <c r="BL2571" i="8"/>
  <c r="BM2571" i="8"/>
  <c r="BN2571" i="8"/>
  <c r="BK2571" i="8"/>
  <c r="BH2571" i="8"/>
  <c r="BI2571" i="8"/>
  <c r="BJ2571" i="8"/>
  <c r="AQ2571" i="8"/>
  <c r="AY2571" i="8"/>
  <c r="AR2571" i="8"/>
  <c r="AZ2571" i="8"/>
  <c r="AK2571" i="8"/>
  <c r="AS2571" i="8"/>
  <c r="BA2571" i="8"/>
  <c r="AL2571" i="8"/>
  <c r="AT2571" i="8"/>
  <c r="BB2571" i="8"/>
  <c r="AM2571" i="8"/>
  <c r="AU2571" i="8"/>
  <c r="AN2571" i="8"/>
  <c r="AV2571" i="8"/>
  <c r="AO2571" i="8"/>
  <c r="AW2571" i="8"/>
  <c r="AP2571" i="8"/>
  <c r="AX2571" i="8"/>
  <c r="BK2572" i="8"/>
  <c r="BL2572" i="8"/>
  <c r="BM2572" i="8"/>
  <c r="BN2572" i="8"/>
  <c r="BH2572" i="8"/>
  <c r="BI2572" i="8"/>
  <c r="BJ2572" i="8"/>
  <c r="AO2572" i="8"/>
  <c r="AW2572" i="8"/>
  <c r="AP2572" i="8"/>
  <c r="AX2572" i="8"/>
  <c r="AQ2572" i="8"/>
  <c r="AY2572" i="8"/>
  <c r="AR2572" i="8"/>
  <c r="AZ2572" i="8"/>
  <c r="AK2572" i="8"/>
  <c r="AS2572" i="8"/>
  <c r="BA2572" i="8"/>
  <c r="AL2572" i="8"/>
  <c r="AT2572" i="8"/>
  <c r="BB2572" i="8"/>
  <c r="AM2572" i="8"/>
  <c r="AU2572" i="8"/>
  <c r="AN2572" i="8"/>
  <c r="AV2572" i="8"/>
  <c r="BK2573" i="8"/>
  <c r="BL2573" i="8"/>
  <c r="BM2573" i="8"/>
  <c r="BN2573" i="8"/>
  <c r="BH2573" i="8"/>
  <c r="BI2573" i="8"/>
  <c r="BJ2573" i="8"/>
  <c r="AM2573" i="8"/>
  <c r="AU2573" i="8"/>
  <c r="AN2573" i="8"/>
  <c r="AV2573" i="8"/>
  <c r="AO2573" i="8"/>
  <c r="AW2573" i="8"/>
  <c r="AP2573" i="8"/>
  <c r="AX2573" i="8"/>
  <c r="AQ2573" i="8"/>
  <c r="AY2573" i="8"/>
  <c r="AR2573" i="8"/>
  <c r="AZ2573" i="8"/>
  <c r="AK2573" i="8"/>
  <c r="AS2573" i="8"/>
  <c r="BA2573" i="8"/>
  <c r="AT2573" i="8"/>
  <c r="BB2573" i="8"/>
  <c r="AL2573" i="8"/>
  <c r="BN2574" i="8"/>
  <c r="BK2574" i="8"/>
  <c r="BL2574" i="8"/>
  <c r="BM2574" i="8"/>
  <c r="BH2574" i="8"/>
  <c r="BI2574" i="8"/>
  <c r="BJ2574" i="8"/>
  <c r="AK2574" i="8"/>
  <c r="AS2574" i="8"/>
  <c r="BA2574" i="8"/>
  <c r="AL2574" i="8"/>
  <c r="AT2574" i="8"/>
  <c r="BB2574" i="8"/>
  <c r="AM2574" i="8"/>
  <c r="AU2574" i="8"/>
  <c r="AN2574" i="8"/>
  <c r="AV2574" i="8"/>
  <c r="AO2574" i="8"/>
  <c r="AW2574" i="8"/>
  <c r="AP2574" i="8"/>
  <c r="AX2574" i="8"/>
  <c r="AQ2574" i="8"/>
  <c r="AY2574" i="8"/>
  <c r="AR2574" i="8"/>
  <c r="AZ2574" i="8"/>
  <c r="BL2575" i="8"/>
  <c r="BM2575" i="8"/>
  <c r="BN2575" i="8"/>
  <c r="BK2575" i="8"/>
  <c r="BJ2575" i="8"/>
  <c r="BH2575" i="8"/>
  <c r="BI2575" i="8"/>
  <c r="AQ2575" i="8"/>
  <c r="AY2575" i="8"/>
  <c r="AR2575" i="8"/>
  <c r="AZ2575" i="8"/>
  <c r="AK2575" i="8"/>
  <c r="AS2575" i="8"/>
  <c r="BA2575" i="8"/>
  <c r="AL2575" i="8"/>
  <c r="AT2575" i="8"/>
  <c r="BB2575" i="8"/>
  <c r="AM2575" i="8"/>
  <c r="AU2575" i="8"/>
  <c r="AN2575" i="8"/>
  <c r="AV2575" i="8"/>
  <c r="AO2575" i="8"/>
  <c r="AW2575" i="8"/>
  <c r="AP2575" i="8"/>
  <c r="AX2575" i="8"/>
  <c r="BK2576" i="8"/>
  <c r="BL2576" i="8"/>
  <c r="BM2576" i="8"/>
  <c r="BN2576" i="8"/>
  <c r="BH2576" i="8"/>
  <c r="BI2576" i="8"/>
  <c r="BJ2576" i="8"/>
  <c r="AO2576" i="8"/>
  <c r="AW2576" i="8"/>
  <c r="AP2576" i="8"/>
  <c r="AX2576" i="8"/>
  <c r="AQ2576" i="8"/>
  <c r="AY2576" i="8"/>
  <c r="AR2576" i="8"/>
  <c r="AZ2576" i="8"/>
  <c r="AK2576" i="8"/>
  <c r="AS2576" i="8"/>
  <c r="BA2576" i="8"/>
  <c r="AL2576" i="8"/>
  <c r="AT2576" i="8"/>
  <c r="BB2576" i="8"/>
  <c r="AM2576" i="8"/>
  <c r="AU2576" i="8"/>
  <c r="AN2576" i="8"/>
  <c r="AV2576" i="8"/>
  <c r="BK2577" i="8"/>
  <c r="BL2577" i="8"/>
  <c r="BM2577" i="8"/>
  <c r="BN2577" i="8"/>
  <c r="BH2577" i="8"/>
  <c r="BI2577" i="8"/>
  <c r="BJ2577" i="8"/>
  <c r="AM2577" i="8"/>
  <c r="AU2577" i="8"/>
  <c r="AN2577" i="8"/>
  <c r="AV2577" i="8"/>
  <c r="AO2577" i="8"/>
  <c r="AW2577" i="8"/>
  <c r="AP2577" i="8"/>
  <c r="AX2577" i="8"/>
  <c r="AQ2577" i="8"/>
  <c r="AY2577" i="8"/>
  <c r="AR2577" i="8"/>
  <c r="AZ2577" i="8"/>
  <c r="AK2577" i="8"/>
  <c r="AS2577" i="8"/>
  <c r="BA2577" i="8"/>
  <c r="AL2577" i="8"/>
  <c r="AT2577" i="8"/>
  <c r="BB2577" i="8"/>
  <c r="BN2578" i="8"/>
  <c r="BK2578" i="8"/>
  <c r="BL2578" i="8"/>
  <c r="BM2578" i="8"/>
  <c r="BI2578" i="8"/>
  <c r="BJ2578" i="8"/>
  <c r="BH2578" i="8"/>
  <c r="AK2578" i="8"/>
  <c r="AS2578" i="8"/>
  <c r="BA2578" i="8"/>
  <c r="AL2578" i="8"/>
  <c r="AT2578" i="8"/>
  <c r="BB2578" i="8"/>
  <c r="AM2578" i="8"/>
  <c r="AU2578" i="8"/>
  <c r="AN2578" i="8"/>
  <c r="AV2578" i="8"/>
  <c r="AO2578" i="8"/>
  <c r="AW2578" i="8"/>
  <c r="AP2578" i="8"/>
  <c r="AX2578" i="8"/>
  <c r="AQ2578" i="8"/>
  <c r="AY2578" i="8"/>
  <c r="AR2578" i="8"/>
  <c r="AZ2578" i="8"/>
  <c r="BL2579" i="8"/>
  <c r="BN2579" i="8"/>
  <c r="BK2579" i="8"/>
  <c r="BM2579" i="8"/>
  <c r="BH2579" i="8"/>
  <c r="BI2579" i="8"/>
  <c r="BJ2579" i="8"/>
  <c r="AQ2579" i="8"/>
  <c r="AY2579" i="8"/>
  <c r="AR2579" i="8"/>
  <c r="AZ2579" i="8"/>
  <c r="AK2579" i="8"/>
  <c r="AS2579" i="8"/>
  <c r="BA2579" i="8"/>
  <c r="AL2579" i="8"/>
  <c r="AT2579" i="8"/>
  <c r="BB2579" i="8"/>
  <c r="AM2579" i="8"/>
  <c r="AU2579" i="8"/>
  <c r="AN2579" i="8"/>
  <c r="AV2579" i="8"/>
  <c r="AO2579" i="8"/>
  <c r="AW2579" i="8"/>
  <c r="AP2579" i="8"/>
  <c r="AX2579" i="8"/>
  <c r="BL2580" i="8"/>
  <c r="BM2580" i="8"/>
  <c r="BN2580" i="8"/>
  <c r="BK2580" i="8"/>
  <c r="BI2580" i="8"/>
  <c r="BJ2580" i="8"/>
  <c r="BH2580" i="8"/>
  <c r="AO2580" i="8"/>
  <c r="AW2580" i="8"/>
  <c r="AP2580" i="8"/>
  <c r="AX2580" i="8"/>
  <c r="AQ2580" i="8"/>
  <c r="AY2580" i="8"/>
  <c r="AR2580" i="8"/>
  <c r="AZ2580" i="8"/>
  <c r="AK2580" i="8"/>
  <c r="AS2580" i="8"/>
  <c r="BA2580" i="8"/>
  <c r="AL2580" i="8"/>
  <c r="AT2580" i="8"/>
  <c r="BB2580" i="8"/>
  <c r="AM2580" i="8"/>
  <c r="AU2580" i="8"/>
  <c r="AV2580" i="8"/>
  <c r="AN2580" i="8"/>
  <c r="BK2581" i="8"/>
  <c r="BL2581" i="8"/>
  <c r="BM2581" i="8"/>
  <c r="BN2581" i="8"/>
  <c r="BI2581" i="8"/>
  <c r="BJ2581" i="8"/>
  <c r="BH2581" i="8"/>
  <c r="AM2581" i="8"/>
  <c r="AU2581" i="8"/>
  <c r="AN2581" i="8"/>
  <c r="AV2581" i="8"/>
  <c r="AO2581" i="8"/>
  <c r="AW2581" i="8"/>
  <c r="AP2581" i="8"/>
  <c r="AX2581" i="8"/>
  <c r="AQ2581" i="8"/>
  <c r="AY2581" i="8"/>
  <c r="AR2581" i="8"/>
  <c r="AZ2581" i="8"/>
  <c r="AK2581" i="8"/>
  <c r="AS2581" i="8"/>
  <c r="BA2581" i="8"/>
  <c r="AL2581" i="8"/>
  <c r="AT2581" i="8"/>
  <c r="BB2581" i="8"/>
  <c r="BN2582" i="8"/>
  <c r="BK2582" i="8"/>
  <c r="BL2582" i="8"/>
  <c r="BM2582" i="8"/>
  <c r="BH2582" i="8"/>
  <c r="BI2582" i="8"/>
  <c r="BJ2582" i="8"/>
  <c r="AK2582" i="8"/>
  <c r="AS2582" i="8"/>
  <c r="BA2582" i="8"/>
  <c r="AL2582" i="8"/>
  <c r="AT2582" i="8"/>
  <c r="BB2582" i="8"/>
  <c r="AM2582" i="8"/>
  <c r="AU2582" i="8"/>
  <c r="AN2582" i="8"/>
  <c r="AV2582" i="8"/>
  <c r="AO2582" i="8"/>
  <c r="AW2582" i="8"/>
  <c r="AP2582" i="8"/>
  <c r="AX2582" i="8"/>
  <c r="AQ2582" i="8"/>
  <c r="AY2582" i="8"/>
  <c r="AR2582" i="8"/>
  <c r="AZ2582" i="8"/>
  <c r="BL2583" i="8"/>
  <c r="BN2583" i="8"/>
  <c r="BK2583" i="8"/>
  <c r="BM2583" i="8"/>
  <c r="BJ2583" i="8"/>
  <c r="BH2583" i="8"/>
  <c r="BI2583" i="8"/>
  <c r="AQ2583" i="8"/>
  <c r="AY2583" i="8"/>
  <c r="AR2583" i="8"/>
  <c r="AZ2583" i="8"/>
  <c r="AK2583" i="8"/>
  <c r="AS2583" i="8"/>
  <c r="BA2583" i="8"/>
  <c r="AL2583" i="8"/>
  <c r="AT2583" i="8"/>
  <c r="BB2583" i="8"/>
  <c r="AM2583" i="8"/>
  <c r="AU2583" i="8"/>
  <c r="AN2583" i="8"/>
  <c r="AV2583" i="8"/>
  <c r="AO2583" i="8"/>
  <c r="AW2583" i="8"/>
  <c r="AP2583" i="8"/>
  <c r="AX2583" i="8"/>
  <c r="BL2584" i="8"/>
  <c r="BM2584" i="8"/>
  <c r="BN2584" i="8"/>
  <c r="BK2584" i="8"/>
  <c r="BH2584" i="8"/>
  <c r="BI2584" i="8"/>
  <c r="BJ2584" i="8"/>
  <c r="AO2584" i="8"/>
  <c r="AW2584" i="8"/>
  <c r="AP2584" i="8"/>
  <c r="AX2584" i="8"/>
  <c r="AQ2584" i="8"/>
  <c r="AY2584" i="8"/>
  <c r="AR2584" i="8"/>
  <c r="AZ2584" i="8"/>
  <c r="AK2584" i="8"/>
  <c r="AS2584" i="8"/>
  <c r="BA2584" i="8"/>
  <c r="AL2584" i="8"/>
  <c r="AT2584" i="8"/>
  <c r="BB2584" i="8"/>
  <c r="AM2584" i="8"/>
  <c r="AU2584" i="8"/>
  <c r="AN2584" i="8"/>
  <c r="AV2584" i="8"/>
  <c r="BK2585" i="8"/>
  <c r="BL2585" i="8"/>
  <c r="BM2585" i="8"/>
  <c r="BN2585" i="8"/>
  <c r="BH2585" i="8"/>
  <c r="BI2585" i="8"/>
  <c r="BJ2585" i="8"/>
  <c r="AM2585" i="8"/>
  <c r="AU2585" i="8"/>
  <c r="AN2585" i="8"/>
  <c r="AV2585" i="8"/>
  <c r="AO2585" i="8"/>
  <c r="AW2585" i="8"/>
  <c r="AP2585" i="8"/>
  <c r="AX2585" i="8"/>
  <c r="AQ2585" i="8"/>
  <c r="AY2585" i="8"/>
  <c r="AR2585" i="8"/>
  <c r="AZ2585" i="8"/>
  <c r="AK2585" i="8"/>
  <c r="AS2585" i="8"/>
  <c r="BA2585" i="8"/>
  <c r="AL2585" i="8"/>
  <c r="AT2585" i="8"/>
  <c r="BB2585" i="8"/>
  <c r="BN2586" i="8"/>
  <c r="BK2586" i="8"/>
  <c r="BL2586" i="8"/>
  <c r="BM2586" i="8"/>
  <c r="BJ2586" i="8"/>
  <c r="BH2586" i="8"/>
  <c r="BI2586" i="8"/>
  <c r="AK2586" i="8"/>
  <c r="AS2586" i="8"/>
  <c r="BA2586" i="8"/>
  <c r="AL2586" i="8"/>
  <c r="AT2586" i="8"/>
  <c r="BB2586" i="8"/>
  <c r="AM2586" i="8"/>
  <c r="AU2586" i="8"/>
  <c r="AN2586" i="8"/>
  <c r="AV2586" i="8"/>
  <c r="AO2586" i="8"/>
  <c r="AW2586" i="8"/>
  <c r="AP2586" i="8"/>
  <c r="AX2586" i="8"/>
  <c r="AQ2586" i="8"/>
  <c r="AY2586" i="8"/>
  <c r="AR2586" i="8"/>
  <c r="AZ2586" i="8"/>
  <c r="BL2587" i="8"/>
  <c r="BK2587" i="8"/>
  <c r="BM2587" i="8"/>
  <c r="BN2587" i="8"/>
  <c r="BH2587" i="8"/>
  <c r="BJ2587" i="8"/>
  <c r="BI2587" i="8"/>
  <c r="AQ2587" i="8"/>
  <c r="AY2587" i="8"/>
  <c r="AR2587" i="8"/>
  <c r="AZ2587" i="8"/>
  <c r="AK2587" i="8"/>
  <c r="AS2587" i="8"/>
  <c r="BA2587" i="8"/>
  <c r="AL2587" i="8"/>
  <c r="AT2587" i="8"/>
  <c r="BB2587" i="8"/>
  <c r="AM2587" i="8"/>
  <c r="AU2587" i="8"/>
  <c r="AN2587" i="8"/>
  <c r="AV2587" i="8"/>
  <c r="AO2587" i="8"/>
  <c r="AW2587" i="8"/>
  <c r="AX2587" i="8"/>
  <c r="AP2587" i="8"/>
  <c r="BM2588" i="8"/>
  <c r="BN2588" i="8"/>
  <c r="BK2588" i="8"/>
  <c r="BL2588" i="8"/>
  <c r="BH2588" i="8"/>
  <c r="BI2588" i="8"/>
  <c r="BJ2588" i="8"/>
  <c r="AO2588" i="8"/>
  <c r="AW2588" i="8"/>
  <c r="AP2588" i="8"/>
  <c r="AQ2588" i="8"/>
  <c r="AK2588" i="8"/>
  <c r="AL2588" i="8"/>
  <c r="AM2588" i="8"/>
  <c r="AY2588" i="8"/>
  <c r="AN2588" i="8"/>
  <c r="AZ2588" i="8"/>
  <c r="AR2588" i="8"/>
  <c r="BA2588" i="8"/>
  <c r="AS2588" i="8"/>
  <c r="BB2588" i="8"/>
  <c r="AT2588" i="8"/>
  <c r="AU2588" i="8"/>
  <c r="AV2588" i="8"/>
  <c r="AX2588" i="8"/>
  <c r="BK2589" i="8"/>
  <c r="BL2589" i="8"/>
  <c r="BM2589" i="8"/>
  <c r="BN2589" i="8"/>
  <c r="BI2589" i="8"/>
  <c r="BJ2589" i="8"/>
  <c r="BH2589" i="8"/>
  <c r="AO2589" i="8"/>
  <c r="AW2589" i="8"/>
  <c r="AP2589" i="8"/>
  <c r="AX2589" i="8"/>
  <c r="AQ2589" i="8"/>
  <c r="AY2589" i="8"/>
  <c r="AR2589" i="8"/>
  <c r="AZ2589" i="8"/>
  <c r="AK2589" i="8"/>
  <c r="AS2589" i="8"/>
  <c r="BA2589" i="8"/>
  <c r="AL2589" i="8"/>
  <c r="AT2589" i="8"/>
  <c r="BB2589" i="8"/>
  <c r="AM2589" i="8"/>
  <c r="AU2589" i="8"/>
  <c r="AN2589" i="8"/>
  <c r="AV2589" i="8"/>
  <c r="BN2590" i="8"/>
  <c r="BK2590" i="8"/>
  <c r="BL2590" i="8"/>
  <c r="BM2590" i="8"/>
  <c r="BH2590" i="8"/>
  <c r="BI2590" i="8"/>
  <c r="BJ2590" i="8"/>
  <c r="AM2590" i="8"/>
  <c r="AU2590" i="8"/>
  <c r="AN2590" i="8"/>
  <c r="AV2590" i="8"/>
  <c r="AO2590" i="8"/>
  <c r="AW2590" i="8"/>
  <c r="AP2590" i="8"/>
  <c r="AX2590" i="8"/>
  <c r="AQ2590" i="8"/>
  <c r="AY2590" i="8"/>
  <c r="AR2590" i="8"/>
  <c r="AZ2590" i="8"/>
  <c r="AK2590" i="8"/>
  <c r="AS2590" i="8"/>
  <c r="BA2590" i="8"/>
  <c r="AL2590" i="8"/>
  <c r="AT2590" i="8"/>
  <c r="BB2590" i="8"/>
  <c r="BL2591" i="8"/>
  <c r="BK2591" i="8"/>
  <c r="BM2591" i="8"/>
  <c r="BN2591" i="8"/>
  <c r="BH2591" i="8"/>
  <c r="BI2591" i="8"/>
  <c r="BJ2591" i="8"/>
  <c r="AK2591" i="8"/>
  <c r="AS2591" i="8"/>
  <c r="BA2591" i="8"/>
  <c r="AL2591" i="8"/>
  <c r="AT2591" i="8"/>
  <c r="BB2591" i="8"/>
  <c r="AM2591" i="8"/>
  <c r="AU2591" i="8"/>
  <c r="AN2591" i="8"/>
  <c r="AV2591" i="8"/>
  <c r="AO2591" i="8"/>
  <c r="AW2591" i="8"/>
  <c r="AP2591" i="8"/>
  <c r="AX2591" i="8"/>
  <c r="AQ2591" i="8"/>
  <c r="AY2591" i="8"/>
  <c r="AR2591" i="8"/>
  <c r="AZ2591" i="8"/>
  <c r="BM2592" i="8"/>
  <c r="BN2592" i="8"/>
  <c r="BK2592" i="8"/>
  <c r="BL2592" i="8"/>
  <c r="BH2592" i="8"/>
  <c r="BI2592" i="8"/>
  <c r="BJ2592" i="8"/>
  <c r="AQ2592" i="8"/>
  <c r="AY2592" i="8"/>
  <c r="AR2592" i="8"/>
  <c r="AZ2592" i="8"/>
  <c r="AK2592" i="8"/>
  <c r="AS2592" i="8"/>
  <c r="BA2592" i="8"/>
  <c r="AL2592" i="8"/>
  <c r="AT2592" i="8"/>
  <c r="BB2592" i="8"/>
  <c r="AM2592" i="8"/>
  <c r="AU2592" i="8"/>
  <c r="AN2592" i="8"/>
  <c r="AV2592" i="8"/>
  <c r="AO2592" i="8"/>
  <c r="AW2592" i="8"/>
  <c r="AP2592" i="8"/>
  <c r="AX2592" i="8"/>
  <c r="BK2593" i="8"/>
  <c r="BL2593" i="8"/>
  <c r="BM2593" i="8"/>
  <c r="BN2593" i="8"/>
  <c r="BH2593" i="8"/>
  <c r="BI2593" i="8"/>
  <c r="BJ2593" i="8"/>
  <c r="AO2593" i="8"/>
  <c r="AW2593" i="8"/>
  <c r="AP2593" i="8"/>
  <c r="AX2593" i="8"/>
  <c r="AQ2593" i="8"/>
  <c r="AY2593" i="8"/>
  <c r="AR2593" i="8"/>
  <c r="AZ2593" i="8"/>
  <c r="AK2593" i="8"/>
  <c r="AS2593" i="8"/>
  <c r="BA2593" i="8"/>
  <c r="AL2593" i="8"/>
  <c r="AT2593" i="8"/>
  <c r="BB2593" i="8"/>
  <c r="AM2593" i="8"/>
  <c r="AU2593" i="8"/>
  <c r="AN2593" i="8"/>
  <c r="AV2593" i="8"/>
  <c r="BN2594" i="8"/>
  <c r="BK2594" i="8"/>
  <c r="BM2594" i="8"/>
  <c r="BL2594" i="8"/>
  <c r="BJ2594" i="8"/>
  <c r="BI2594" i="8"/>
  <c r="BH2594" i="8"/>
  <c r="AM2594" i="8"/>
  <c r="AU2594" i="8"/>
  <c r="AN2594" i="8"/>
  <c r="AV2594" i="8"/>
  <c r="AO2594" i="8"/>
  <c r="AW2594" i="8"/>
  <c r="AP2594" i="8"/>
  <c r="AX2594" i="8"/>
  <c r="AQ2594" i="8"/>
  <c r="AY2594" i="8"/>
  <c r="AR2594" i="8"/>
  <c r="AZ2594" i="8"/>
  <c r="AK2594" i="8"/>
  <c r="AS2594" i="8"/>
  <c r="BA2594" i="8"/>
  <c r="AL2594" i="8"/>
  <c r="AT2594" i="8"/>
  <c r="BB2594" i="8"/>
  <c r="BL2595" i="8"/>
  <c r="BK2595" i="8"/>
  <c r="BN2595" i="8"/>
  <c r="BM2595" i="8"/>
  <c r="BH2595" i="8"/>
  <c r="BI2595" i="8"/>
  <c r="BJ2595" i="8"/>
  <c r="AK2595" i="8"/>
  <c r="AS2595" i="8"/>
  <c r="BA2595" i="8"/>
  <c r="AL2595" i="8"/>
  <c r="AT2595" i="8"/>
  <c r="BB2595" i="8"/>
  <c r="AM2595" i="8"/>
  <c r="AU2595" i="8"/>
  <c r="AN2595" i="8"/>
  <c r="AV2595" i="8"/>
  <c r="AO2595" i="8"/>
  <c r="AW2595" i="8"/>
  <c r="AP2595" i="8"/>
  <c r="AX2595" i="8"/>
  <c r="AQ2595" i="8"/>
  <c r="AY2595" i="8"/>
  <c r="AR2595" i="8"/>
  <c r="AZ2595" i="8"/>
  <c r="BM2596" i="8"/>
  <c r="BN2596" i="8"/>
  <c r="BL2596" i="8"/>
  <c r="BK2596" i="8"/>
  <c r="BH2596" i="8"/>
  <c r="BI2596" i="8"/>
  <c r="BJ2596" i="8"/>
  <c r="AQ2596" i="8"/>
  <c r="AY2596" i="8"/>
  <c r="AR2596" i="8"/>
  <c r="AZ2596" i="8"/>
  <c r="AK2596" i="8"/>
  <c r="AS2596" i="8"/>
  <c r="BA2596" i="8"/>
  <c r="AL2596" i="8"/>
  <c r="AT2596" i="8"/>
  <c r="BB2596" i="8"/>
  <c r="AM2596" i="8"/>
  <c r="AU2596" i="8"/>
  <c r="AN2596" i="8"/>
  <c r="AV2596" i="8"/>
  <c r="AO2596" i="8"/>
  <c r="AW2596" i="8"/>
  <c r="AP2596" i="8"/>
  <c r="AX2596" i="8"/>
  <c r="BL2597" i="8"/>
  <c r="BM2597" i="8"/>
  <c r="BN2597" i="8"/>
  <c r="BK2597" i="8"/>
  <c r="BI2597" i="8"/>
  <c r="BJ2597" i="8"/>
  <c r="BH2597" i="8"/>
  <c r="AO2597" i="8"/>
  <c r="AW2597" i="8"/>
  <c r="AP2597" i="8"/>
  <c r="AX2597" i="8"/>
  <c r="AQ2597" i="8"/>
  <c r="AY2597" i="8"/>
  <c r="AR2597" i="8"/>
  <c r="AZ2597" i="8"/>
  <c r="AK2597" i="8"/>
  <c r="AS2597" i="8"/>
  <c r="BA2597" i="8"/>
  <c r="AL2597" i="8"/>
  <c r="AT2597" i="8"/>
  <c r="BB2597" i="8"/>
  <c r="AM2597" i="8"/>
  <c r="AU2597" i="8"/>
  <c r="AN2597" i="8"/>
  <c r="AV2597" i="8"/>
  <c r="BN2598" i="8"/>
  <c r="BM2598" i="8"/>
  <c r="BK2598" i="8"/>
  <c r="BL2598" i="8"/>
  <c r="BI2598" i="8"/>
  <c r="BJ2598" i="8"/>
  <c r="BH2598" i="8"/>
  <c r="AM2598" i="8"/>
  <c r="AU2598" i="8"/>
  <c r="AN2598" i="8"/>
  <c r="AV2598" i="8"/>
  <c r="AO2598" i="8"/>
  <c r="AW2598" i="8"/>
  <c r="AP2598" i="8"/>
  <c r="AX2598" i="8"/>
  <c r="AQ2598" i="8"/>
  <c r="AY2598" i="8"/>
  <c r="AR2598" i="8"/>
  <c r="AZ2598" i="8"/>
  <c r="AK2598" i="8"/>
  <c r="AS2598" i="8"/>
  <c r="BA2598" i="8"/>
  <c r="AL2598" i="8"/>
  <c r="AT2598" i="8"/>
  <c r="BB2598" i="8"/>
  <c r="BL2599" i="8"/>
  <c r="BK2599" i="8"/>
  <c r="BM2599" i="8"/>
  <c r="BN2599" i="8"/>
  <c r="BH2599" i="8"/>
  <c r="BI2599" i="8"/>
  <c r="BJ2599" i="8"/>
  <c r="AK2599" i="8"/>
  <c r="AS2599" i="8"/>
  <c r="BA2599" i="8"/>
  <c r="AL2599" i="8"/>
  <c r="AT2599" i="8"/>
  <c r="BB2599" i="8"/>
  <c r="AM2599" i="8"/>
  <c r="AU2599" i="8"/>
  <c r="AN2599" i="8"/>
  <c r="AV2599" i="8"/>
  <c r="AO2599" i="8"/>
  <c r="AW2599" i="8"/>
  <c r="AP2599" i="8"/>
  <c r="AX2599" i="8"/>
  <c r="AQ2599" i="8"/>
  <c r="AY2599" i="8"/>
  <c r="AR2599" i="8"/>
  <c r="AZ2599" i="8"/>
  <c r="BK2600" i="8"/>
  <c r="BL2600" i="8"/>
  <c r="BM2600" i="8"/>
  <c r="BN2600" i="8"/>
  <c r="BH2600" i="8"/>
  <c r="BI2600" i="8"/>
  <c r="BJ2600" i="8"/>
  <c r="AQ2600" i="8"/>
  <c r="AY2600" i="8"/>
  <c r="AR2600" i="8"/>
  <c r="AZ2600" i="8"/>
  <c r="AK2600" i="8"/>
  <c r="AS2600" i="8"/>
  <c r="BA2600" i="8"/>
  <c r="AL2600" i="8"/>
  <c r="AT2600" i="8"/>
  <c r="BB2600" i="8"/>
  <c r="AM2600" i="8"/>
  <c r="AU2600" i="8"/>
  <c r="AN2600" i="8"/>
  <c r="AV2600" i="8"/>
  <c r="AO2600" i="8"/>
  <c r="AW2600" i="8"/>
  <c r="AP2600" i="8"/>
  <c r="AX2600" i="8"/>
  <c r="BK2601" i="8"/>
  <c r="BL2601" i="8"/>
  <c r="BM2601" i="8"/>
  <c r="BN2601" i="8"/>
  <c r="BJ2601" i="8"/>
  <c r="BH2601" i="8"/>
  <c r="BI2601" i="8"/>
  <c r="AO2601" i="8"/>
  <c r="AW2601" i="8"/>
  <c r="AP2601" i="8"/>
  <c r="AX2601" i="8"/>
  <c r="AQ2601" i="8"/>
  <c r="AY2601" i="8"/>
  <c r="AR2601" i="8"/>
  <c r="AZ2601" i="8"/>
  <c r="AK2601" i="8"/>
  <c r="AS2601" i="8"/>
  <c r="BA2601" i="8"/>
  <c r="AL2601" i="8"/>
  <c r="AT2601" i="8"/>
  <c r="BB2601" i="8"/>
  <c r="AM2601" i="8"/>
  <c r="AU2601" i="8"/>
  <c r="AN2601" i="8"/>
  <c r="AV2601" i="8"/>
  <c r="BN2602" i="8"/>
  <c r="BK2602" i="8"/>
  <c r="BL2602" i="8"/>
  <c r="BM2602" i="8"/>
  <c r="BJ2602" i="8"/>
  <c r="BH2602" i="8"/>
  <c r="BI2602" i="8"/>
  <c r="AM2602" i="8"/>
  <c r="AU2602" i="8"/>
  <c r="AN2602" i="8"/>
  <c r="AV2602" i="8"/>
  <c r="AO2602" i="8"/>
  <c r="AW2602" i="8"/>
  <c r="AP2602" i="8"/>
  <c r="AX2602" i="8"/>
  <c r="AQ2602" i="8"/>
  <c r="AY2602" i="8"/>
  <c r="AR2602" i="8"/>
  <c r="AZ2602" i="8"/>
  <c r="AK2602" i="8"/>
  <c r="AS2602" i="8"/>
  <c r="BA2602" i="8"/>
  <c r="AL2602" i="8"/>
  <c r="AT2602" i="8"/>
  <c r="BB2602" i="8"/>
  <c r="BL2603" i="8"/>
  <c r="BK2603" i="8"/>
  <c r="BN2603" i="8"/>
  <c r="BM2603" i="8"/>
  <c r="BH2603" i="8"/>
  <c r="BI2603" i="8"/>
  <c r="BJ2603" i="8"/>
  <c r="AK2603" i="8"/>
  <c r="AS2603" i="8"/>
  <c r="BA2603" i="8"/>
  <c r="AL2603" i="8"/>
  <c r="AT2603" i="8"/>
  <c r="BB2603" i="8"/>
  <c r="AM2603" i="8"/>
  <c r="AU2603" i="8"/>
  <c r="AN2603" i="8"/>
  <c r="AV2603" i="8"/>
  <c r="AO2603" i="8"/>
  <c r="AW2603" i="8"/>
  <c r="AP2603" i="8"/>
  <c r="AX2603" i="8"/>
  <c r="AQ2603" i="8"/>
  <c r="AY2603" i="8"/>
  <c r="AR2603" i="8"/>
  <c r="AZ2603" i="8"/>
  <c r="BM2604" i="8"/>
  <c r="BN2604" i="8"/>
  <c r="BL2604" i="8"/>
  <c r="BK2604" i="8"/>
  <c r="BH2604" i="8"/>
  <c r="BI2604" i="8"/>
  <c r="BJ2604" i="8"/>
  <c r="AQ2604" i="8"/>
  <c r="AY2604" i="8"/>
  <c r="AR2604" i="8"/>
  <c r="AZ2604" i="8"/>
  <c r="AK2604" i="8"/>
  <c r="AS2604" i="8"/>
  <c r="BA2604" i="8"/>
  <c r="AL2604" i="8"/>
  <c r="AT2604" i="8"/>
  <c r="BB2604" i="8"/>
  <c r="AM2604" i="8"/>
  <c r="AU2604" i="8"/>
  <c r="AN2604" i="8"/>
  <c r="AV2604" i="8"/>
  <c r="AO2604" i="8"/>
  <c r="AW2604" i="8"/>
  <c r="AP2604" i="8"/>
  <c r="AX2604" i="8"/>
  <c r="BK2605" i="8"/>
  <c r="BL2605" i="8"/>
  <c r="BM2605" i="8"/>
  <c r="BN2605" i="8"/>
  <c r="BI2605" i="8"/>
  <c r="BJ2605" i="8"/>
  <c r="BH2605" i="8"/>
  <c r="AO2605" i="8"/>
  <c r="AW2605" i="8"/>
  <c r="AP2605" i="8"/>
  <c r="AX2605" i="8"/>
  <c r="AQ2605" i="8"/>
  <c r="AY2605" i="8"/>
  <c r="AR2605" i="8"/>
  <c r="AZ2605" i="8"/>
  <c r="AK2605" i="8"/>
  <c r="AS2605" i="8"/>
  <c r="BA2605" i="8"/>
  <c r="AL2605" i="8"/>
  <c r="AT2605" i="8"/>
  <c r="BB2605" i="8"/>
  <c r="AM2605" i="8"/>
  <c r="AU2605" i="8"/>
  <c r="AN2605" i="8"/>
  <c r="AV2605" i="8"/>
  <c r="BN2606" i="8"/>
  <c r="BK2606" i="8"/>
  <c r="BL2606" i="8"/>
  <c r="BM2606" i="8"/>
  <c r="BH2606" i="8"/>
  <c r="BI2606" i="8"/>
  <c r="BJ2606" i="8"/>
  <c r="AM2606" i="8"/>
  <c r="AU2606" i="8"/>
  <c r="AN2606" i="8"/>
  <c r="AV2606" i="8"/>
  <c r="AO2606" i="8"/>
  <c r="AW2606" i="8"/>
  <c r="AP2606" i="8"/>
  <c r="AX2606" i="8"/>
  <c r="AQ2606" i="8"/>
  <c r="AY2606" i="8"/>
  <c r="AR2606" i="8"/>
  <c r="AZ2606" i="8"/>
  <c r="AK2606" i="8"/>
  <c r="AS2606" i="8"/>
  <c r="BA2606" i="8"/>
  <c r="AL2606" i="8"/>
  <c r="AT2606" i="8"/>
  <c r="BB2606" i="8"/>
  <c r="BL2607" i="8"/>
  <c r="BK2607" i="8"/>
  <c r="BM2607" i="8"/>
  <c r="BN2607" i="8"/>
  <c r="BH2607" i="8"/>
  <c r="BI2607" i="8"/>
  <c r="BJ2607" i="8"/>
  <c r="AK2607" i="8"/>
  <c r="AS2607" i="8"/>
  <c r="BA2607" i="8"/>
  <c r="AL2607" i="8"/>
  <c r="AT2607" i="8"/>
  <c r="BB2607" i="8"/>
  <c r="AM2607" i="8"/>
  <c r="AU2607" i="8"/>
  <c r="AN2607" i="8"/>
  <c r="AV2607" i="8"/>
  <c r="AO2607" i="8"/>
  <c r="AW2607" i="8"/>
  <c r="AP2607" i="8"/>
  <c r="AX2607" i="8"/>
  <c r="AQ2607" i="8"/>
  <c r="AY2607" i="8"/>
  <c r="AR2607" i="8"/>
  <c r="AZ2607" i="8"/>
  <c r="BK2608" i="8"/>
  <c r="BL2608" i="8"/>
  <c r="BM2608" i="8"/>
  <c r="BN2608" i="8"/>
  <c r="BH2608" i="8"/>
  <c r="BI2608" i="8"/>
  <c r="BJ2608" i="8"/>
  <c r="AQ2608" i="8"/>
  <c r="AY2608" i="8"/>
  <c r="AR2608" i="8"/>
  <c r="AZ2608" i="8"/>
  <c r="AK2608" i="8"/>
  <c r="AS2608" i="8"/>
  <c r="BA2608" i="8"/>
  <c r="AL2608" i="8"/>
  <c r="AT2608" i="8"/>
  <c r="BB2608" i="8"/>
  <c r="AM2608" i="8"/>
  <c r="AU2608" i="8"/>
  <c r="AN2608" i="8"/>
  <c r="AV2608" i="8"/>
  <c r="AO2608" i="8"/>
  <c r="AW2608" i="8"/>
  <c r="AP2608" i="8"/>
  <c r="AX2608" i="8"/>
  <c r="BM2609" i="8"/>
  <c r="BN2609" i="8"/>
  <c r="BK2609" i="8"/>
  <c r="BL2609" i="8"/>
  <c r="BH2609" i="8"/>
  <c r="BI2609" i="8"/>
  <c r="BJ2609" i="8"/>
  <c r="AO2609" i="8"/>
  <c r="AW2609" i="8"/>
  <c r="AP2609" i="8"/>
  <c r="AX2609" i="8"/>
  <c r="AQ2609" i="8"/>
  <c r="AY2609" i="8"/>
  <c r="AR2609" i="8"/>
  <c r="AZ2609" i="8"/>
  <c r="AK2609" i="8"/>
  <c r="AS2609" i="8"/>
  <c r="BA2609" i="8"/>
  <c r="AL2609" i="8"/>
  <c r="AT2609" i="8"/>
  <c r="BB2609" i="8"/>
  <c r="AM2609" i="8"/>
  <c r="AU2609" i="8"/>
  <c r="AN2609" i="8"/>
  <c r="AV2609" i="8"/>
  <c r="BN2610" i="8"/>
  <c r="BK2610" i="8"/>
  <c r="BL2610" i="8"/>
  <c r="BM2610" i="8"/>
  <c r="BJ2610" i="8"/>
  <c r="BH2610" i="8"/>
  <c r="BI2610" i="8"/>
  <c r="AM2610" i="8"/>
  <c r="AU2610" i="8"/>
  <c r="AN2610" i="8"/>
  <c r="AV2610" i="8"/>
  <c r="AO2610" i="8"/>
  <c r="AW2610" i="8"/>
  <c r="AP2610" i="8"/>
  <c r="AX2610" i="8"/>
  <c r="AQ2610" i="8"/>
  <c r="AY2610" i="8"/>
  <c r="AR2610" i="8"/>
  <c r="AZ2610" i="8"/>
  <c r="AK2610" i="8"/>
  <c r="AS2610" i="8"/>
  <c r="BA2610" i="8"/>
  <c r="AL2610" i="8"/>
  <c r="AT2610" i="8"/>
  <c r="BB2610" i="8"/>
  <c r="BK2611" i="8"/>
  <c r="BL2611" i="8"/>
  <c r="BM2611" i="8"/>
  <c r="BN2611" i="8"/>
  <c r="BH2611" i="8"/>
  <c r="BI2611" i="8"/>
  <c r="BJ2611" i="8"/>
  <c r="AK2611" i="8"/>
  <c r="AS2611" i="8"/>
  <c r="BA2611" i="8"/>
  <c r="AL2611" i="8"/>
  <c r="AT2611" i="8"/>
  <c r="BB2611" i="8"/>
  <c r="AM2611" i="8"/>
  <c r="AU2611" i="8"/>
  <c r="AN2611" i="8"/>
  <c r="AV2611" i="8"/>
  <c r="AO2611" i="8"/>
  <c r="AW2611" i="8"/>
  <c r="AP2611" i="8"/>
  <c r="AX2611" i="8"/>
  <c r="AQ2611" i="8"/>
  <c r="AY2611" i="8"/>
  <c r="AR2611" i="8"/>
  <c r="AZ2611" i="8"/>
  <c r="BK2612" i="8"/>
  <c r="BL2612" i="8"/>
  <c r="BM2612" i="8"/>
  <c r="BN2612" i="8"/>
  <c r="BI2612" i="8"/>
  <c r="BJ2612" i="8"/>
  <c r="BH2612" i="8"/>
  <c r="AQ2612" i="8"/>
  <c r="AY2612" i="8"/>
  <c r="AR2612" i="8"/>
  <c r="AZ2612" i="8"/>
  <c r="AK2612" i="8"/>
  <c r="AS2612" i="8"/>
  <c r="BA2612" i="8"/>
  <c r="AL2612" i="8"/>
  <c r="AT2612" i="8"/>
  <c r="BB2612" i="8"/>
  <c r="AM2612" i="8"/>
  <c r="AU2612" i="8"/>
  <c r="AN2612" i="8"/>
  <c r="AV2612" i="8"/>
  <c r="AO2612" i="8"/>
  <c r="AW2612" i="8"/>
  <c r="AP2612" i="8"/>
  <c r="AX2612" i="8"/>
  <c r="BN2613" i="8"/>
  <c r="BK2613" i="8"/>
  <c r="BL2613" i="8"/>
  <c r="BM2613" i="8"/>
  <c r="BI2613" i="8"/>
  <c r="BJ2613" i="8"/>
  <c r="BH2613" i="8"/>
  <c r="AO2613" i="8"/>
  <c r="AW2613" i="8"/>
  <c r="AP2613" i="8"/>
  <c r="AX2613" i="8"/>
  <c r="AQ2613" i="8"/>
  <c r="AY2613" i="8"/>
  <c r="AR2613" i="8"/>
  <c r="AZ2613" i="8"/>
  <c r="AK2613" i="8"/>
  <c r="AS2613" i="8"/>
  <c r="BA2613" i="8"/>
  <c r="AL2613" i="8"/>
  <c r="AT2613" i="8"/>
  <c r="BB2613" i="8"/>
  <c r="AM2613" i="8"/>
  <c r="AU2613" i="8"/>
  <c r="AN2613" i="8"/>
  <c r="AV2613" i="8"/>
  <c r="BL2614" i="8"/>
  <c r="BM2614" i="8"/>
  <c r="BN2614" i="8"/>
  <c r="BK2614" i="8"/>
  <c r="BH2614" i="8"/>
  <c r="BI2614" i="8"/>
  <c r="BJ2614" i="8"/>
  <c r="AM2614" i="8"/>
  <c r="AU2614" i="8"/>
  <c r="AN2614" i="8"/>
  <c r="AV2614" i="8"/>
  <c r="AO2614" i="8"/>
  <c r="AW2614" i="8"/>
  <c r="AP2614" i="8"/>
  <c r="AX2614" i="8"/>
  <c r="AQ2614" i="8"/>
  <c r="AY2614" i="8"/>
  <c r="AR2614" i="8"/>
  <c r="AZ2614" i="8"/>
  <c r="AK2614" i="8"/>
  <c r="AS2614" i="8"/>
  <c r="BA2614" i="8"/>
  <c r="AL2614" i="8"/>
  <c r="AT2614" i="8"/>
  <c r="BB2614" i="8"/>
  <c r="BK2615" i="8"/>
  <c r="BL2615" i="8"/>
  <c r="BM2615" i="8"/>
  <c r="BN2615" i="8"/>
  <c r="BJ2615" i="8"/>
  <c r="BH2615" i="8"/>
  <c r="BI2615" i="8"/>
  <c r="AK2615" i="8"/>
  <c r="AS2615" i="8"/>
  <c r="BA2615" i="8"/>
  <c r="AL2615" i="8"/>
  <c r="AT2615" i="8"/>
  <c r="BB2615" i="8"/>
  <c r="AM2615" i="8"/>
  <c r="AU2615" i="8"/>
  <c r="AN2615" i="8"/>
  <c r="AV2615" i="8"/>
  <c r="AO2615" i="8"/>
  <c r="AW2615" i="8"/>
  <c r="AP2615" i="8"/>
  <c r="AX2615" i="8"/>
  <c r="AQ2615" i="8"/>
  <c r="AY2615" i="8"/>
  <c r="AR2615" i="8"/>
  <c r="AZ2615" i="8"/>
  <c r="BK2616" i="8"/>
  <c r="BL2616" i="8"/>
  <c r="BM2616" i="8"/>
  <c r="BN2616" i="8"/>
  <c r="BH2616" i="8"/>
  <c r="BI2616" i="8"/>
  <c r="BJ2616" i="8"/>
  <c r="AQ2616" i="8"/>
  <c r="AY2616" i="8"/>
  <c r="AR2616" i="8"/>
  <c r="AZ2616" i="8"/>
  <c r="AK2616" i="8"/>
  <c r="AS2616" i="8"/>
  <c r="BA2616" i="8"/>
  <c r="AL2616" i="8"/>
  <c r="AT2616" i="8"/>
  <c r="BB2616" i="8"/>
  <c r="AM2616" i="8"/>
  <c r="AU2616" i="8"/>
  <c r="AN2616" i="8"/>
  <c r="AV2616" i="8"/>
  <c r="AO2616" i="8"/>
  <c r="AW2616" i="8"/>
  <c r="AP2616" i="8"/>
  <c r="AX2616" i="8"/>
  <c r="BN2617" i="8"/>
  <c r="BK2617" i="8"/>
  <c r="BL2617" i="8"/>
  <c r="BM2617" i="8"/>
  <c r="BH2617" i="8"/>
  <c r="BI2617" i="8"/>
  <c r="BJ2617" i="8"/>
  <c r="AO2617" i="8"/>
  <c r="AW2617" i="8"/>
  <c r="AP2617" i="8"/>
  <c r="AX2617" i="8"/>
  <c r="AQ2617" i="8"/>
  <c r="AY2617" i="8"/>
  <c r="AR2617" i="8"/>
  <c r="AZ2617" i="8"/>
  <c r="AK2617" i="8"/>
  <c r="AS2617" i="8"/>
  <c r="BA2617" i="8"/>
  <c r="AL2617" i="8"/>
  <c r="AT2617" i="8"/>
  <c r="BB2617" i="8"/>
  <c r="AM2617" i="8"/>
  <c r="AU2617" i="8"/>
  <c r="AN2617" i="8"/>
  <c r="AV2617" i="8"/>
  <c r="BL2618" i="8"/>
  <c r="BM2618" i="8"/>
  <c r="BN2618" i="8"/>
  <c r="BK2618" i="8"/>
  <c r="BJ2618" i="8"/>
  <c r="BH2618" i="8"/>
  <c r="BI2618" i="8"/>
  <c r="AM2618" i="8"/>
  <c r="AU2618" i="8"/>
  <c r="AN2618" i="8"/>
  <c r="AV2618" i="8"/>
  <c r="AO2618" i="8"/>
  <c r="AW2618" i="8"/>
  <c r="AP2618" i="8"/>
  <c r="AX2618" i="8"/>
  <c r="AQ2618" i="8"/>
  <c r="AY2618" i="8"/>
  <c r="AR2618" i="8"/>
  <c r="AZ2618" i="8"/>
  <c r="AK2618" i="8"/>
  <c r="AS2618" i="8"/>
  <c r="BA2618" i="8"/>
  <c r="AL2618" i="8"/>
  <c r="AT2618" i="8"/>
  <c r="BB2618" i="8"/>
  <c r="BK2619" i="8"/>
  <c r="BL2619" i="8"/>
  <c r="BM2619" i="8"/>
  <c r="BN2619" i="8"/>
  <c r="BH2619" i="8"/>
  <c r="BJ2619" i="8"/>
  <c r="BI2619" i="8"/>
  <c r="AK2619" i="8"/>
  <c r="AS2619" i="8"/>
  <c r="BA2619" i="8"/>
  <c r="AL2619" i="8"/>
  <c r="AT2619" i="8"/>
  <c r="BB2619" i="8"/>
  <c r="AM2619" i="8"/>
  <c r="AU2619" i="8"/>
  <c r="AN2619" i="8"/>
  <c r="AV2619" i="8"/>
  <c r="AO2619" i="8"/>
  <c r="AW2619" i="8"/>
  <c r="AP2619" i="8"/>
  <c r="AX2619" i="8"/>
  <c r="AQ2619" i="8"/>
  <c r="AY2619" i="8"/>
  <c r="AR2619" i="8"/>
  <c r="AZ2619" i="8"/>
  <c r="BK2620" i="8"/>
  <c r="BL2620" i="8"/>
  <c r="BM2620" i="8"/>
  <c r="BN2620" i="8"/>
  <c r="BH2620" i="8"/>
  <c r="BI2620" i="8"/>
  <c r="BJ2620" i="8"/>
  <c r="AQ2620" i="8"/>
  <c r="AY2620" i="8"/>
  <c r="AR2620" i="8"/>
  <c r="AZ2620" i="8"/>
  <c r="AK2620" i="8"/>
  <c r="AS2620" i="8"/>
  <c r="BA2620" i="8"/>
  <c r="AL2620" i="8"/>
  <c r="AT2620" i="8"/>
  <c r="BB2620" i="8"/>
  <c r="AM2620" i="8"/>
  <c r="AU2620" i="8"/>
  <c r="AN2620" i="8"/>
  <c r="AV2620" i="8"/>
  <c r="AO2620" i="8"/>
  <c r="AW2620" i="8"/>
  <c r="AP2620" i="8"/>
  <c r="AX2620" i="8"/>
  <c r="BN2621" i="8"/>
  <c r="BK2621" i="8"/>
  <c r="BL2621" i="8"/>
  <c r="BM2621" i="8"/>
  <c r="BI2621" i="8"/>
  <c r="BJ2621" i="8"/>
  <c r="BH2621" i="8"/>
  <c r="AO2621" i="8"/>
  <c r="AW2621" i="8"/>
  <c r="AP2621" i="8"/>
  <c r="AX2621" i="8"/>
  <c r="AQ2621" i="8"/>
  <c r="AY2621" i="8"/>
  <c r="AR2621" i="8"/>
  <c r="AZ2621" i="8"/>
  <c r="AK2621" i="8"/>
  <c r="AS2621" i="8"/>
  <c r="BA2621" i="8"/>
  <c r="AL2621" i="8"/>
  <c r="AT2621" i="8"/>
  <c r="BB2621" i="8"/>
  <c r="AM2621" i="8"/>
  <c r="AU2621" i="8"/>
  <c r="AN2621" i="8"/>
  <c r="AV2621" i="8"/>
  <c r="BL2622" i="8"/>
  <c r="BM2622" i="8"/>
  <c r="BN2622" i="8"/>
  <c r="BK2622" i="8"/>
  <c r="BH2622" i="8"/>
  <c r="BI2622" i="8"/>
  <c r="BJ2622" i="8"/>
  <c r="AM2622" i="8"/>
  <c r="AU2622" i="8"/>
  <c r="AN2622" i="8"/>
  <c r="AV2622" i="8"/>
  <c r="AO2622" i="8"/>
  <c r="AW2622" i="8"/>
  <c r="AP2622" i="8"/>
  <c r="AX2622" i="8"/>
  <c r="AQ2622" i="8"/>
  <c r="AY2622" i="8"/>
  <c r="AR2622" i="8"/>
  <c r="AZ2622" i="8"/>
  <c r="AK2622" i="8"/>
  <c r="AS2622" i="8"/>
  <c r="BA2622" i="8"/>
  <c r="AL2622" i="8"/>
  <c r="AT2622" i="8"/>
  <c r="BB2622" i="8"/>
  <c r="BK2623" i="8"/>
  <c r="BL2623" i="8"/>
  <c r="BM2623" i="8"/>
  <c r="BN2623" i="8"/>
  <c r="BH2623" i="8"/>
  <c r="BI2623" i="8"/>
  <c r="BJ2623" i="8"/>
  <c r="AK2623" i="8"/>
  <c r="AS2623" i="8"/>
  <c r="BA2623" i="8"/>
  <c r="AL2623" i="8"/>
  <c r="AT2623" i="8"/>
  <c r="BB2623" i="8"/>
  <c r="AM2623" i="8"/>
  <c r="AU2623" i="8"/>
  <c r="AN2623" i="8"/>
  <c r="AV2623" i="8"/>
  <c r="AO2623" i="8"/>
  <c r="AW2623" i="8"/>
  <c r="AP2623" i="8"/>
  <c r="AX2623" i="8"/>
  <c r="AQ2623" i="8"/>
  <c r="AY2623" i="8"/>
  <c r="AR2623" i="8"/>
  <c r="AZ2623" i="8"/>
  <c r="BK2624" i="8"/>
  <c r="BL2624" i="8"/>
  <c r="BM2624" i="8"/>
  <c r="BN2624" i="8"/>
  <c r="BH2624" i="8"/>
  <c r="BI2624" i="8"/>
  <c r="BJ2624" i="8"/>
  <c r="AQ2624" i="8"/>
  <c r="AY2624" i="8"/>
  <c r="AR2624" i="8"/>
  <c r="AZ2624" i="8"/>
  <c r="AK2624" i="8"/>
  <c r="AS2624" i="8"/>
  <c r="BA2624" i="8"/>
  <c r="AL2624" i="8"/>
  <c r="AT2624" i="8"/>
  <c r="BB2624" i="8"/>
  <c r="AM2624" i="8"/>
  <c r="AU2624" i="8"/>
  <c r="AN2624" i="8"/>
  <c r="AV2624" i="8"/>
  <c r="AO2624" i="8"/>
  <c r="AW2624" i="8"/>
  <c r="AP2624" i="8"/>
  <c r="AX2624" i="8"/>
  <c r="BN2625" i="8"/>
  <c r="BK2625" i="8"/>
  <c r="BL2625" i="8"/>
  <c r="BM2625" i="8"/>
  <c r="BH2625" i="8"/>
  <c r="BI2625" i="8"/>
  <c r="BJ2625" i="8"/>
  <c r="AO2625" i="8"/>
  <c r="AW2625" i="8"/>
  <c r="AP2625" i="8"/>
  <c r="AX2625" i="8"/>
  <c r="AQ2625" i="8"/>
  <c r="AY2625" i="8"/>
  <c r="AR2625" i="8"/>
  <c r="AZ2625" i="8"/>
  <c r="AK2625" i="8"/>
  <c r="AS2625" i="8"/>
  <c r="BA2625" i="8"/>
  <c r="AL2625" i="8"/>
  <c r="AT2625" i="8"/>
  <c r="BB2625" i="8"/>
  <c r="AM2625" i="8"/>
  <c r="AU2625" i="8"/>
  <c r="AN2625" i="8"/>
  <c r="AV2625" i="8"/>
  <c r="BL2626" i="8"/>
  <c r="BM2626" i="8"/>
  <c r="BN2626" i="8"/>
  <c r="BK2626" i="8"/>
  <c r="BJ2626" i="8"/>
  <c r="BI2626" i="8"/>
  <c r="BH2626" i="8"/>
  <c r="AM2626" i="8"/>
  <c r="AU2626" i="8"/>
  <c r="AN2626" i="8"/>
  <c r="AV2626" i="8"/>
  <c r="AO2626" i="8"/>
  <c r="AW2626" i="8"/>
  <c r="AP2626" i="8"/>
  <c r="AX2626" i="8"/>
  <c r="AQ2626" i="8"/>
  <c r="AY2626" i="8"/>
  <c r="AR2626" i="8"/>
  <c r="AZ2626" i="8"/>
  <c r="AK2626" i="8"/>
  <c r="AS2626" i="8"/>
  <c r="BA2626" i="8"/>
  <c r="AL2626" i="8"/>
  <c r="AT2626" i="8"/>
  <c r="BB2626" i="8"/>
  <c r="BK2627" i="8"/>
  <c r="BL2627" i="8"/>
  <c r="BM2627" i="8"/>
  <c r="BN2627" i="8"/>
  <c r="BH2627" i="8"/>
  <c r="BI2627" i="8"/>
  <c r="BJ2627" i="8"/>
  <c r="AK2627" i="8"/>
  <c r="AS2627" i="8"/>
  <c r="BA2627" i="8"/>
  <c r="AL2627" i="8"/>
  <c r="AT2627" i="8"/>
  <c r="BB2627" i="8"/>
  <c r="AM2627" i="8"/>
  <c r="AU2627" i="8"/>
  <c r="AN2627" i="8"/>
  <c r="AV2627" i="8"/>
  <c r="AO2627" i="8"/>
  <c r="AW2627" i="8"/>
  <c r="AP2627" i="8"/>
  <c r="AX2627" i="8"/>
  <c r="AQ2627" i="8"/>
  <c r="AY2627" i="8"/>
  <c r="AR2627" i="8"/>
  <c r="AZ2627" i="8"/>
  <c r="BK2628" i="8"/>
  <c r="BL2628" i="8"/>
  <c r="BM2628" i="8"/>
  <c r="BN2628" i="8"/>
  <c r="BH2628" i="8"/>
  <c r="BI2628" i="8"/>
  <c r="BJ2628" i="8"/>
  <c r="AQ2628" i="8"/>
  <c r="AY2628" i="8"/>
  <c r="AR2628" i="8"/>
  <c r="AZ2628" i="8"/>
  <c r="AK2628" i="8"/>
  <c r="AS2628" i="8"/>
  <c r="BA2628" i="8"/>
  <c r="AL2628" i="8"/>
  <c r="AT2628" i="8"/>
  <c r="BB2628" i="8"/>
  <c r="AM2628" i="8"/>
  <c r="AU2628" i="8"/>
  <c r="AN2628" i="8"/>
  <c r="AV2628" i="8"/>
  <c r="AO2628" i="8"/>
  <c r="AW2628" i="8"/>
  <c r="AP2628" i="8"/>
  <c r="AX2628" i="8"/>
  <c r="BN2629" i="8"/>
  <c r="BK2629" i="8"/>
  <c r="BL2629" i="8"/>
  <c r="BM2629" i="8"/>
  <c r="BI2629" i="8"/>
  <c r="BJ2629" i="8"/>
  <c r="BH2629" i="8"/>
  <c r="AO2629" i="8"/>
  <c r="AW2629" i="8"/>
  <c r="AP2629" i="8"/>
  <c r="AX2629" i="8"/>
  <c r="AQ2629" i="8"/>
  <c r="AY2629" i="8"/>
  <c r="AR2629" i="8"/>
  <c r="AZ2629" i="8"/>
  <c r="AK2629" i="8"/>
  <c r="AS2629" i="8"/>
  <c r="BA2629" i="8"/>
  <c r="AL2629" i="8"/>
  <c r="AT2629" i="8"/>
  <c r="BB2629" i="8"/>
  <c r="AM2629" i="8"/>
  <c r="AU2629" i="8"/>
  <c r="AN2629" i="8"/>
  <c r="AV2629" i="8"/>
  <c r="BL2630" i="8"/>
  <c r="BM2630" i="8"/>
  <c r="BN2630" i="8"/>
  <c r="BK2630" i="8"/>
  <c r="BI2630" i="8"/>
  <c r="BJ2630" i="8"/>
  <c r="BH2630" i="8"/>
  <c r="AM2630" i="8"/>
  <c r="AU2630" i="8"/>
  <c r="AN2630" i="8"/>
  <c r="AV2630" i="8"/>
  <c r="AO2630" i="8"/>
  <c r="AW2630" i="8"/>
  <c r="AP2630" i="8"/>
  <c r="AX2630" i="8"/>
  <c r="AQ2630" i="8"/>
  <c r="AY2630" i="8"/>
  <c r="AR2630" i="8"/>
  <c r="AZ2630" i="8"/>
  <c r="AK2630" i="8"/>
  <c r="AS2630" i="8"/>
  <c r="BA2630" i="8"/>
  <c r="AL2630" i="8"/>
  <c r="AT2630" i="8"/>
  <c r="BB2630" i="8"/>
  <c r="BK2631" i="8"/>
  <c r="BL2631" i="8"/>
  <c r="BM2631" i="8"/>
  <c r="BN2631" i="8"/>
  <c r="BH2631" i="8"/>
  <c r="BI2631" i="8"/>
  <c r="BJ2631" i="8"/>
  <c r="AK2631" i="8"/>
  <c r="AS2631" i="8"/>
  <c r="BA2631" i="8"/>
  <c r="AL2631" i="8"/>
  <c r="AT2631" i="8"/>
  <c r="BB2631" i="8"/>
  <c r="AM2631" i="8"/>
  <c r="AU2631" i="8"/>
  <c r="AN2631" i="8"/>
  <c r="AV2631" i="8"/>
  <c r="AO2631" i="8"/>
  <c r="AW2631" i="8"/>
  <c r="AP2631" i="8"/>
  <c r="AX2631" i="8"/>
  <c r="AQ2631" i="8"/>
  <c r="AY2631" i="8"/>
  <c r="AR2631" i="8"/>
  <c r="AZ2631" i="8"/>
  <c r="BK2632" i="8"/>
  <c r="BL2632" i="8"/>
  <c r="BM2632" i="8"/>
  <c r="BN2632" i="8"/>
  <c r="BH2632" i="8"/>
  <c r="BI2632" i="8"/>
  <c r="BJ2632" i="8"/>
  <c r="AQ2632" i="8"/>
  <c r="AY2632" i="8"/>
  <c r="AR2632" i="8"/>
  <c r="AZ2632" i="8"/>
  <c r="AK2632" i="8"/>
  <c r="AS2632" i="8"/>
  <c r="BA2632" i="8"/>
  <c r="AL2632" i="8"/>
  <c r="AT2632" i="8"/>
  <c r="BB2632" i="8"/>
  <c r="AM2632" i="8"/>
  <c r="AU2632" i="8"/>
  <c r="AN2632" i="8"/>
  <c r="AV2632" i="8"/>
  <c r="AO2632" i="8"/>
  <c r="AW2632" i="8"/>
  <c r="AP2632" i="8"/>
  <c r="AX2632" i="8"/>
  <c r="BN2633" i="8"/>
  <c r="BK2633" i="8"/>
  <c r="BL2633" i="8"/>
  <c r="BM2633" i="8"/>
  <c r="BJ2633" i="8"/>
  <c r="BH2633" i="8"/>
  <c r="BI2633" i="8"/>
  <c r="AO2633" i="8"/>
  <c r="AW2633" i="8"/>
  <c r="AP2633" i="8"/>
  <c r="AX2633" i="8"/>
  <c r="AQ2633" i="8"/>
  <c r="AY2633" i="8"/>
  <c r="AR2633" i="8"/>
  <c r="AZ2633" i="8"/>
  <c r="AK2633" i="8"/>
  <c r="AS2633" i="8"/>
  <c r="BA2633" i="8"/>
  <c r="AL2633" i="8"/>
  <c r="AT2633" i="8"/>
  <c r="BB2633" i="8"/>
  <c r="AM2633" i="8"/>
  <c r="AU2633" i="8"/>
  <c r="AN2633" i="8"/>
  <c r="AV2633" i="8"/>
  <c r="BL2634" i="8"/>
  <c r="BM2634" i="8"/>
  <c r="BN2634" i="8"/>
  <c r="BK2634" i="8"/>
  <c r="BJ2634" i="8"/>
  <c r="BH2634" i="8"/>
  <c r="BI2634" i="8"/>
  <c r="AM2634" i="8"/>
  <c r="AU2634" i="8"/>
  <c r="AN2634" i="8"/>
  <c r="AV2634" i="8"/>
  <c r="AO2634" i="8"/>
  <c r="AW2634" i="8"/>
  <c r="AP2634" i="8"/>
  <c r="AX2634" i="8"/>
  <c r="AQ2634" i="8"/>
  <c r="AY2634" i="8"/>
  <c r="AR2634" i="8"/>
  <c r="AZ2634" i="8"/>
  <c r="AK2634" i="8"/>
  <c r="AS2634" i="8"/>
  <c r="BA2634" i="8"/>
  <c r="AL2634" i="8"/>
  <c r="AT2634" i="8"/>
  <c r="BB2634" i="8"/>
  <c r="BK2635" i="8"/>
  <c r="BL2635" i="8"/>
  <c r="BM2635" i="8"/>
  <c r="BN2635" i="8"/>
  <c r="BH2635" i="8"/>
  <c r="BI2635" i="8"/>
  <c r="BJ2635" i="8"/>
  <c r="AK2635" i="8"/>
  <c r="AS2635" i="8"/>
  <c r="BA2635" i="8"/>
  <c r="AL2635" i="8"/>
  <c r="AT2635" i="8"/>
  <c r="BB2635" i="8"/>
  <c r="AM2635" i="8"/>
  <c r="AU2635" i="8"/>
  <c r="AN2635" i="8"/>
  <c r="AV2635" i="8"/>
  <c r="AO2635" i="8"/>
  <c r="AW2635" i="8"/>
  <c r="AP2635" i="8"/>
  <c r="AX2635" i="8"/>
  <c r="AQ2635" i="8"/>
  <c r="AY2635" i="8"/>
  <c r="AR2635" i="8"/>
  <c r="AZ2635" i="8"/>
  <c r="BK2636" i="8"/>
  <c r="BL2636" i="8"/>
  <c r="BM2636" i="8"/>
  <c r="BN2636" i="8"/>
  <c r="BJ2636" i="8"/>
  <c r="BH2636" i="8"/>
  <c r="BI2636" i="8"/>
  <c r="AQ2636" i="8"/>
  <c r="AY2636" i="8"/>
  <c r="AR2636" i="8"/>
  <c r="AZ2636" i="8"/>
  <c r="AK2636" i="8"/>
  <c r="AS2636" i="8"/>
  <c r="BA2636" i="8"/>
  <c r="AL2636" i="8"/>
  <c r="AT2636" i="8"/>
  <c r="BB2636" i="8"/>
  <c r="AM2636" i="8"/>
  <c r="AU2636" i="8"/>
  <c r="AN2636" i="8"/>
  <c r="AV2636" i="8"/>
  <c r="AO2636" i="8"/>
  <c r="AW2636" i="8"/>
  <c r="AP2636" i="8"/>
  <c r="AX2636" i="8"/>
  <c r="BN2637" i="8"/>
  <c r="BK2637" i="8"/>
  <c r="BL2637" i="8"/>
  <c r="BM2637" i="8"/>
  <c r="BH2637" i="8"/>
  <c r="BI2637" i="8"/>
  <c r="BJ2637" i="8"/>
  <c r="AO2637" i="8"/>
  <c r="AW2637" i="8"/>
  <c r="AP2637" i="8"/>
  <c r="AX2637" i="8"/>
  <c r="AQ2637" i="8"/>
  <c r="AY2637" i="8"/>
  <c r="AR2637" i="8"/>
  <c r="AZ2637" i="8"/>
  <c r="AK2637" i="8"/>
  <c r="AS2637" i="8"/>
  <c r="BA2637" i="8"/>
  <c r="AL2637" i="8"/>
  <c r="AT2637" i="8"/>
  <c r="BB2637" i="8"/>
  <c r="AM2637" i="8"/>
  <c r="AU2637" i="8"/>
  <c r="AN2637" i="8"/>
  <c r="AV2637" i="8"/>
  <c r="BL2638" i="8"/>
  <c r="BM2638" i="8"/>
  <c r="BN2638" i="8"/>
  <c r="BK2638" i="8"/>
  <c r="BH2638" i="8"/>
  <c r="BI2638" i="8"/>
  <c r="BJ2638" i="8"/>
  <c r="AM2638" i="8"/>
  <c r="AU2638" i="8"/>
  <c r="AN2638" i="8"/>
  <c r="AV2638" i="8"/>
  <c r="AO2638" i="8"/>
  <c r="AW2638" i="8"/>
  <c r="AP2638" i="8"/>
  <c r="AX2638" i="8"/>
  <c r="AQ2638" i="8"/>
  <c r="AY2638" i="8"/>
  <c r="AR2638" i="8"/>
  <c r="AZ2638" i="8"/>
  <c r="AK2638" i="8"/>
  <c r="AS2638" i="8"/>
  <c r="BA2638" i="8"/>
  <c r="AL2638" i="8"/>
  <c r="AT2638" i="8"/>
  <c r="BB2638" i="8"/>
  <c r="BK2639" i="8"/>
  <c r="BL2639" i="8"/>
  <c r="BM2639" i="8"/>
  <c r="BN2639" i="8"/>
  <c r="BI2639" i="8"/>
  <c r="BJ2639" i="8"/>
  <c r="BH2639" i="8"/>
  <c r="AK2639" i="8"/>
  <c r="AS2639" i="8"/>
  <c r="BA2639" i="8"/>
  <c r="AL2639" i="8"/>
  <c r="AT2639" i="8"/>
  <c r="BB2639" i="8"/>
  <c r="AM2639" i="8"/>
  <c r="AU2639" i="8"/>
  <c r="AN2639" i="8"/>
  <c r="AV2639" i="8"/>
  <c r="AO2639" i="8"/>
  <c r="AW2639" i="8"/>
  <c r="AP2639" i="8"/>
  <c r="AX2639" i="8"/>
  <c r="AQ2639" i="8"/>
  <c r="AY2639" i="8"/>
  <c r="AR2639" i="8"/>
  <c r="AZ2639" i="8"/>
  <c r="BK2640" i="8"/>
  <c r="BL2640" i="8"/>
  <c r="BM2640" i="8"/>
  <c r="BN2640" i="8"/>
  <c r="BH2640" i="8"/>
  <c r="BI2640" i="8"/>
  <c r="BJ2640" i="8"/>
  <c r="AQ2640" i="8"/>
  <c r="AY2640" i="8"/>
  <c r="AR2640" i="8"/>
  <c r="AZ2640" i="8"/>
  <c r="AK2640" i="8"/>
  <c r="AS2640" i="8"/>
  <c r="BA2640" i="8"/>
  <c r="AL2640" i="8"/>
  <c r="AT2640" i="8"/>
  <c r="BB2640" i="8"/>
  <c r="AM2640" i="8"/>
  <c r="AU2640" i="8"/>
  <c r="AN2640" i="8"/>
  <c r="AV2640" i="8"/>
  <c r="AO2640" i="8"/>
  <c r="AW2640" i="8"/>
  <c r="AP2640" i="8"/>
  <c r="AX2640" i="8"/>
  <c r="BN2641" i="8"/>
  <c r="BK2641" i="8"/>
  <c r="BL2641" i="8"/>
  <c r="BM2641" i="8"/>
  <c r="BH2641" i="8"/>
  <c r="BI2641" i="8"/>
  <c r="BJ2641" i="8"/>
  <c r="AO2641" i="8"/>
  <c r="AW2641" i="8"/>
  <c r="AP2641" i="8"/>
  <c r="AX2641" i="8"/>
  <c r="AQ2641" i="8"/>
  <c r="AY2641" i="8"/>
  <c r="AR2641" i="8"/>
  <c r="AZ2641" i="8"/>
  <c r="AK2641" i="8"/>
  <c r="AS2641" i="8"/>
  <c r="BA2641" i="8"/>
  <c r="AL2641" i="8"/>
  <c r="AT2641" i="8"/>
  <c r="BB2641" i="8"/>
  <c r="AM2641" i="8"/>
  <c r="AU2641" i="8"/>
  <c r="AN2641" i="8"/>
  <c r="AV2641" i="8"/>
  <c r="BL2642" i="8"/>
  <c r="BM2642" i="8"/>
  <c r="BN2642" i="8"/>
  <c r="BK2642" i="8"/>
  <c r="BH2642" i="8"/>
  <c r="BI2642" i="8"/>
  <c r="BJ2642" i="8"/>
  <c r="AM2642" i="8"/>
  <c r="AU2642" i="8"/>
  <c r="AN2642" i="8"/>
  <c r="AV2642" i="8"/>
  <c r="AO2642" i="8"/>
  <c r="AW2642" i="8"/>
  <c r="AP2642" i="8"/>
  <c r="AX2642" i="8"/>
  <c r="AQ2642" i="8"/>
  <c r="AY2642" i="8"/>
  <c r="AR2642" i="8"/>
  <c r="AZ2642" i="8"/>
  <c r="AK2642" i="8"/>
  <c r="AS2642" i="8"/>
  <c r="BA2642" i="8"/>
  <c r="AL2642" i="8"/>
  <c r="AT2642" i="8"/>
  <c r="BB2642" i="8"/>
  <c r="BK2643" i="8"/>
  <c r="BL2643" i="8"/>
  <c r="BM2643" i="8"/>
  <c r="BN2643" i="8"/>
  <c r="BH2643" i="8"/>
  <c r="BI2643" i="8"/>
  <c r="BJ2643" i="8"/>
  <c r="AK2643" i="8"/>
  <c r="AS2643" i="8"/>
  <c r="BA2643" i="8"/>
  <c r="AL2643" i="8"/>
  <c r="AT2643" i="8"/>
  <c r="BB2643" i="8"/>
  <c r="AM2643" i="8"/>
  <c r="AU2643" i="8"/>
  <c r="AN2643" i="8"/>
  <c r="AV2643" i="8"/>
  <c r="AO2643" i="8"/>
  <c r="AW2643" i="8"/>
  <c r="AP2643" i="8"/>
  <c r="AX2643" i="8"/>
  <c r="AQ2643" i="8"/>
  <c r="AY2643" i="8"/>
  <c r="AR2643" i="8"/>
  <c r="AZ2643" i="8"/>
  <c r="BK2644" i="8"/>
  <c r="BL2644" i="8"/>
  <c r="BM2644" i="8"/>
  <c r="BN2644" i="8"/>
  <c r="BJ2644" i="8"/>
  <c r="BH2644" i="8"/>
  <c r="BI2644" i="8"/>
  <c r="AQ2644" i="8"/>
  <c r="AY2644" i="8"/>
  <c r="AR2644" i="8"/>
  <c r="AZ2644" i="8"/>
  <c r="AK2644" i="8"/>
  <c r="AS2644" i="8"/>
  <c r="BA2644" i="8"/>
  <c r="AL2644" i="8"/>
  <c r="AT2644" i="8"/>
  <c r="BB2644" i="8"/>
  <c r="AM2644" i="8"/>
  <c r="AU2644" i="8"/>
  <c r="AN2644" i="8"/>
  <c r="AV2644" i="8"/>
  <c r="AO2644" i="8"/>
  <c r="AW2644" i="8"/>
  <c r="AP2644" i="8"/>
  <c r="AX2644" i="8"/>
  <c r="BN2645" i="8"/>
  <c r="BK2645" i="8"/>
  <c r="BL2645" i="8"/>
  <c r="BM2645" i="8"/>
  <c r="BH2645" i="8"/>
  <c r="BI2645" i="8"/>
  <c r="BJ2645" i="8"/>
  <c r="AO2645" i="8"/>
  <c r="AW2645" i="8"/>
  <c r="AP2645" i="8"/>
  <c r="AX2645" i="8"/>
  <c r="AQ2645" i="8"/>
  <c r="AY2645" i="8"/>
  <c r="AR2645" i="8"/>
  <c r="AZ2645" i="8"/>
  <c r="AK2645" i="8"/>
  <c r="AS2645" i="8"/>
  <c r="BA2645" i="8"/>
  <c r="AL2645" i="8"/>
  <c r="AT2645" i="8"/>
  <c r="BB2645" i="8"/>
  <c r="AM2645" i="8"/>
  <c r="AU2645" i="8"/>
  <c r="AN2645" i="8"/>
  <c r="AV2645" i="8"/>
  <c r="BL2646" i="8"/>
  <c r="BM2646" i="8"/>
  <c r="BN2646" i="8"/>
  <c r="BK2646" i="8"/>
  <c r="BH2646" i="8"/>
  <c r="BI2646" i="8"/>
  <c r="BJ2646" i="8"/>
  <c r="AM2646" i="8"/>
  <c r="AU2646" i="8"/>
  <c r="AN2646" i="8"/>
  <c r="AV2646" i="8"/>
  <c r="AO2646" i="8"/>
  <c r="AW2646" i="8"/>
  <c r="AP2646" i="8"/>
  <c r="AX2646" i="8"/>
  <c r="AQ2646" i="8"/>
  <c r="AY2646" i="8"/>
  <c r="AR2646" i="8"/>
  <c r="AZ2646" i="8"/>
  <c r="AK2646" i="8"/>
  <c r="AS2646" i="8"/>
  <c r="BA2646" i="8"/>
  <c r="AL2646" i="8"/>
  <c r="AT2646" i="8"/>
  <c r="BB2646" i="8"/>
  <c r="BK2647" i="8"/>
  <c r="BL2647" i="8"/>
  <c r="BM2647" i="8"/>
  <c r="BN2647" i="8"/>
  <c r="BI2647" i="8"/>
  <c r="BJ2647" i="8"/>
  <c r="BH2647" i="8"/>
  <c r="AK2647" i="8"/>
  <c r="AS2647" i="8"/>
  <c r="BA2647" i="8"/>
  <c r="AL2647" i="8"/>
  <c r="AT2647" i="8"/>
  <c r="BB2647" i="8"/>
  <c r="AM2647" i="8"/>
  <c r="AU2647" i="8"/>
  <c r="AN2647" i="8"/>
  <c r="AV2647" i="8"/>
  <c r="AO2647" i="8"/>
  <c r="AW2647" i="8"/>
  <c r="AP2647" i="8"/>
  <c r="AX2647" i="8"/>
  <c r="AQ2647" i="8"/>
  <c r="AY2647" i="8"/>
  <c r="AR2647" i="8"/>
  <c r="AZ2647" i="8"/>
  <c r="BK2648" i="8"/>
  <c r="BL2648" i="8"/>
  <c r="BM2648" i="8"/>
  <c r="BN2648" i="8"/>
  <c r="BH2648" i="8"/>
  <c r="BI2648" i="8"/>
  <c r="BJ2648" i="8"/>
  <c r="AQ2648" i="8"/>
  <c r="AY2648" i="8"/>
  <c r="AR2648" i="8"/>
  <c r="AZ2648" i="8"/>
  <c r="AK2648" i="8"/>
  <c r="AS2648" i="8"/>
  <c r="BA2648" i="8"/>
  <c r="AL2648" i="8"/>
  <c r="AT2648" i="8"/>
  <c r="BB2648" i="8"/>
  <c r="AM2648" i="8"/>
  <c r="AU2648" i="8"/>
  <c r="AN2648" i="8"/>
  <c r="AV2648" i="8"/>
  <c r="AO2648" i="8"/>
  <c r="AW2648" i="8"/>
  <c r="AP2648" i="8"/>
  <c r="AX2648" i="8"/>
  <c r="BN2649" i="8"/>
  <c r="BK2649" i="8"/>
  <c r="BL2649" i="8"/>
  <c r="BM2649" i="8"/>
  <c r="BH2649" i="8"/>
  <c r="BI2649" i="8"/>
  <c r="BJ2649" i="8"/>
  <c r="AO2649" i="8"/>
  <c r="AW2649" i="8"/>
  <c r="AP2649" i="8"/>
  <c r="AX2649" i="8"/>
  <c r="AQ2649" i="8"/>
  <c r="AY2649" i="8"/>
  <c r="AR2649" i="8"/>
  <c r="AZ2649" i="8"/>
  <c r="AK2649" i="8"/>
  <c r="AS2649" i="8"/>
  <c r="BA2649" i="8"/>
  <c r="AL2649" i="8"/>
  <c r="AT2649" i="8"/>
  <c r="BB2649" i="8"/>
  <c r="AM2649" i="8"/>
  <c r="AU2649" i="8"/>
  <c r="AN2649" i="8"/>
  <c r="AV2649" i="8"/>
  <c r="BL2650" i="8"/>
  <c r="BM2650" i="8"/>
  <c r="BN2650" i="8"/>
  <c r="BK2650" i="8"/>
  <c r="BH2650" i="8"/>
  <c r="BI2650" i="8"/>
  <c r="BJ2650" i="8"/>
  <c r="AM2650" i="8"/>
  <c r="AU2650" i="8"/>
  <c r="AN2650" i="8"/>
  <c r="AV2650" i="8"/>
  <c r="AO2650" i="8"/>
  <c r="AW2650" i="8"/>
  <c r="AP2650" i="8"/>
  <c r="AX2650" i="8"/>
  <c r="AQ2650" i="8"/>
  <c r="AY2650" i="8"/>
  <c r="AR2650" i="8"/>
  <c r="AZ2650" i="8"/>
  <c r="AK2650" i="8"/>
  <c r="AS2650" i="8"/>
  <c r="BA2650" i="8"/>
  <c r="AL2650" i="8"/>
  <c r="AT2650" i="8"/>
  <c r="BB2650" i="8"/>
  <c r="BK2651" i="8"/>
  <c r="BL2651" i="8"/>
  <c r="BM2651" i="8"/>
  <c r="BN2651" i="8"/>
  <c r="BH2651" i="8"/>
  <c r="BI2651" i="8"/>
  <c r="BJ2651" i="8"/>
  <c r="AK2651" i="8"/>
  <c r="AS2651" i="8"/>
  <c r="BA2651" i="8"/>
  <c r="AL2651" i="8"/>
  <c r="AT2651" i="8"/>
  <c r="BB2651" i="8"/>
  <c r="AM2651" i="8"/>
  <c r="AU2651" i="8"/>
  <c r="AN2651" i="8"/>
  <c r="AV2651" i="8"/>
  <c r="AO2651" i="8"/>
  <c r="AW2651" i="8"/>
  <c r="AP2651" i="8"/>
  <c r="AX2651" i="8"/>
  <c r="AQ2651" i="8"/>
  <c r="AY2651" i="8"/>
  <c r="AR2651" i="8"/>
  <c r="AZ2651" i="8"/>
  <c r="BK2652" i="8"/>
  <c r="BL2652" i="8"/>
  <c r="BM2652" i="8"/>
  <c r="BN2652" i="8"/>
  <c r="BJ2652" i="8"/>
  <c r="BH2652" i="8"/>
  <c r="BI2652" i="8"/>
  <c r="AQ2652" i="8"/>
  <c r="AY2652" i="8"/>
  <c r="AR2652" i="8"/>
  <c r="AZ2652" i="8"/>
  <c r="AK2652" i="8"/>
  <c r="AS2652" i="8"/>
  <c r="BA2652" i="8"/>
  <c r="AL2652" i="8"/>
  <c r="AT2652" i="8"/>
  <c r="BB2652" i="8"/>
  <c r="AM2652" i="8"/>
  <c r="AU2652" i="8"/>
  <c r="AN2652" i="8"/>
  <c r="AV2652" i="8"/>
  <c r="AO2652" i="8"/>
  <c r="AW2652" i="8"/>
  <c r="AP2652" i="8"/>
  <c r="AX2652" i="8"/>
  <c r="BN2653" i="8"/>
  <c r="BK2653" i="8"/>
  <c r="BL2653" i="8"/>
  <c r="BM2653" i="8"/>
  <c r="BH2653" i="8"/>
  <c r="BI2653" i="8"/>
  <c r="BJ2653" i="8"/>
  <c r="AO2653" i="8"/>
  <c r="AW2653" i="8"/>
  <c r="AP2653" i="8"/>
  <c r="AX2653" i="8"/>
  <c r="AQ2653" i="8"/>
  <c r="AY2653" i="8"/>
  <c r="AR2653" i="8"/>
  <c r="AZ2653" i="8"/>
  <c r="AK2653" i="8"/>
  <c r="AS2653" i="8"/>
  <c r="BA2653" i="8"/>
  <c r="AL2653" i="8"/>
  <c r="AT2653" i="8"/>
  <c r="BB2653" i="8"/>
  <c r="AM2653" i="8"/>
  <c r="AU2653" i="8"/>
  <c r="AN2653" i="8"/>
  <c r="AV2653" i="8"/>
  <c r="BL2654" i="8"/>
  <c r="BM2654" i="8"/>
  <c r="BN2654" i="8"/>
  <c r="BK2654" i="8"/>
  <c r="BH2654" i="8"/>
  <c r="BI2654" i="8"/>
  <c r="BJ2654" i="8"/>
  <c r="AM2654" i="8"/>
  <c r="AU2654" i="8"/>
  <c r="AN2654" i="8"/>
  <c r="AV2654" i="8"/>
  <c r="AO2654" i="8"/>
  <c r="AW2654" i="8"/>
  <c r="AP2654" i="8"/>
  <c r="AX2654" i="8"/>
  <c r="AQ2654" i="8"/>
  <c r="AR2654" i="8"/>
  <c r="AK2654" i="8"/>
  <c r="AS2654" i="8"/>
  <c r="AL2654" i="8"/>
  <c r="AT2654" i="8"/>
  <c r="AY2654" i="8"/>
  <c r="AZ2654" i="8"/>
  <c r="BA2654" i="8"/>
  <c r="BB2654" i="8"/>
  <c r="BK2655" i="8"/>
  <c r="BL2655" i="8"/>
  <c r="BM2655" i="8"/>
  <c r="BN2655" i="8"/>
  <c r="BI2655" i="8"/>
  <c r="BJ2655" i="8"/>
  <c r="BH2655" i="8"/>
  <c r="AO2655" i="8"/>
  <c r="AW2655" i="8"/>
  <c r="AP2655" i="8"/>
  <c r="AX2655" i="8"/>
  <c r="AQ2655" i="8"/>
  <c r="AY2655" i="8"/>
  <c r="AR2655" i="8"/>
  <c r="AZ2655" i="8"/>
  <c r="AK2655" i="8"/>
  <c r="AS2655" i="8"/>
  <c r="BA2655" i="8"/>
  <c r="AM2655" i="8"/>
  <c r="AU2655" i="8"/>
  <c r="AN2655" i="8"/>
  <c r="AV2655" i="8"/>
  <c r="AL2655" i="8"/>
  <c r="AT2655" i="8"/>
  <c r="BB2655" i="8"/>
  <c r="BK2656" i="8"/>
  <c r="BL2656" i="8"/>
  <c r="BM2656" i="8"/>
  <c r="BN2656" i="8"/>
  <c r="BH2656" i="8"/>
  <c r="BI2656" i="8"/>
  <c r="BJ2656" i="8"/>
  <c r="AM2656" i="8"/>
  <c r="AU2656" i="8"/>
  <c r="AN2656" i="8"/>
  <c r="AV2656" i="8"/>
  <c r="AO2656" i="8"/>
  <c r="AW2656" i="8"/>
  <c r="AP2656" i="8"/>
  <c r="AX2656" i="8"/>
  <c r="AQ2656" i="8"/>
  <c r="AY2656" i="8"/>
  <c r="AK2656" i="8"/>
  <c r="AS2656" i="8"/>
  <c r="BA2656" i="8"/>
  <c r="AL2656" i="8"/>
  <c r="AT2656" i="8"/>
  <c r="BB2656" i="8"/>
  <c r="AR2656" i="8"/>
  <c r="AZ2656" i="8"/>
  <c r="BN2657" i="8"/>
  <c r="BK2657" i="8"/>
  <c r="BL2657" i="8"/>
  <c r="BM2657" i="8"/>
  <c r="BH2657" i="8"/>
  <c r="BI2657" i="8"/>
  <c r="BJ2657" i="8"/>
  <c r="AK2657" i="8"/>
  <c r="AS2657" i="8"/>
  <c r="BA2657" i="8"/>
  <c r="AL2657" i="8"/>
  <c r="AT2657" i="8"/>
  <c r="BB2657" i="8"/>
  <c r="AM2657" i="8"/>
  <c r="AU2657" i="8"/>
  <c r="AN2657" i="8"/>
  <c r="AV2657" i="8"/>
  <c r="AO2657" i="8"/>
  <c r="AW2657" i="8"/>
  <c r="AQ2657" i="8"/>
  <c r="AY2657" i="8"/>
  <c r="AR2657" i="8"/>
  <c r="AZ2657" i="8"/>
  <c r="AP2657" i="8"/>
  <c r="AX2657" i="8"/>
  <c r="BL2658" i="8"/>
  <c r="BM2658" i="8"/>
  <c r="BN2658" i="8"/>
  <c r="BK2658" i="8"/>
  <c r="BH2658" i="8"/>
  <c r="BI2658" i="8"/>
  <c r="BJ2658" i="8"/>
  <c r="AQ2658" i="8"/>
  <c r="AY2658" i="8"/>
  <c r="AR2658" i="8"/>
  <c r="AZ2658" i="8"/>
  <c r="AK2658" i="8"/>
  <c r="AS2658" i="8"/>
  <c r="BA2658" i="8"/>
  <c r="AL2658" i="8"/>
  <c r="AT2658" i="8"/>
  <c r="BB2658" i="8"/>
  <c r="AM2658" i="8"/>
  <c r="AU2658" i="8"/>
  <c r="AO2658" i="8"/>
  <c r="AW2658" i="8"/>
  <c r="AP2658" i="8"/>
  <c r="AX2658" i="8"/>
  <c r="AV2658" i="8"/>
  <c r="AN2658" i="8"/>
  <c r="BK2659" i="8"/>
  <c r="BL2659" i="8"/>
  <c r="BM2659" i="8"/>
  <c r="BN2659" i="8"/>
  <c r="BH2659" i="8"/>
  <c r="BI2659" i="8"/>
  <c r="BJ2659" i="8"/>
  <c r="AO2659" i="8"/>
  <c r="AW2659" i="8"/>
  <c r="AP2659" i="8"/>
  <c r="AX2659" i="8"/>
  <c r="AQ2659" i="8"/>
  <c r="AY2659" i="8"/>
  <c r="AR2659" i="8"/>
  <c r="AZ2659" i="8"/>
  <c r="AK2659" i="8"/>
  <c r="AS2659" i="8"/>
  <c r="BA2659" i="8"/>
  <c r="AM2659" i="8"/>
  <c r="AU2659" i="8"/>
  <c r="AN2659" i="8"/>
  <c r="AV2659" i="8"/>
  <c r="AL2659" i="8"/>
  <c r="AT2659" i="8"/>
  <c r="BB2659" i="8"/>
  <c r="BK2660" i="8"/>
  <c r="BL2660" i="8"/>
  <c r="BM2660" i="8"/>
  <c r="BN2660" i="8"/>
  <c r="BJ2660" i="8"/>
  <c r="BH2660" i="8"/>
  <c r="BI2660" i="8"/>
  <c r="AM2660" i="8"/>
  <c r="AU2660" i="8"/>
  <c r="AN2660" i="8"/>
  <c r="AV2660" i="8"/>
  <c r="AO2660" i="8"/>
  <c r="AW2660" i="8"/>
  <c r="AP2660" i="8"/>
  <c r="AX2660" i="8"/>
  <c r="AQ2660" i="8"/>
  <c r="AY2660" i="8"/>
  <c r="AK2660" i="8"/>
  <c r="AS2660" i="8"/>
  <c r="BA2660" i="8"/>
  <c r="AL2660" i="8"/>
  <c r="AT2660" i="8"/>
  <c r="BB2660" i="8"/>
  <c r="AR2660" i="8"/>
  <c r="AZ2660" i="8"/>
  <c r="BN2661" i="8"/>
  <c r="BK2661" i="8"/>
  <c r="BL2661" i="8"/>
  <c r="BM2661" i="8"/>
  <c r="BH2661" i="8"/>
  <c r="BI2661" i="8"/>
  <c r="BJ2661" i="8"/>
  <c r="AK2661" i="8"/>
  <c r="AS2661" i="8"/>
  <c r="BA2661" i="8"/>
  <c r="AL2661" i="8"/>
  <c r="AT2661" i="8"/>
  <c r="BB2661" i="8"/>
  <c r="AM2661" i="8"/>
  <c r="AU2661" i="8"/>
  <c r="AN2661" i="8"/>
  <c r="AV2661" i="8"/>
  <c r="AO2661" i="8"/>
  <c r="AW2661" i="8"/>
  <c r="AQ2661" i="8"/>
  <c r="AY2661" i="8"/>
  <c r="AR2661" i="8"/>
  <c r="AZ2661" i="8"/>
  <c r="AP2661" i="8"/>
  <c r="AX2661" i="8"/>
  <c r="BL2662" i="8"/>
  <c r="BM2662" i="8"/>
  <c r="BN2662" i="8"/>
  <c r="BK2662" i="8"/>
  <c r="BH2662" i="8"/>
  <c r="BI2662" i="8"/>
  <c r="BJ2662" i="8"/>
  <c r="AQ2662" i="8"/>
  <c r="AY2662" i="8"/>
  <c r="AR2662" i="8"/>
  <c r="AZ2662" i="8"/>
  <c r="AK2662" i="8"/>
  <c r="AS2662" i="8"/>
  <c r="BA2662" i="8"/>
  <c r="AL2662" i="8"/>
  <c r="AT2662" i="8"/>
  <c r="BB2662" i="8"/>
  <c r="AM2662" i="8"/>
  <c r="AU2662" i="8"/>
  <c r="AO2662" i="8"/>
  <c r="AW2662" i="8"/>
  <c r="AP2662" i="8"/>
  <c r="AX2662" i="8"/>
  <c r="AN2662" i="8"/>
  <c r="AV2662" i="8"/>
  <c r="BK2663" i="8"/>
  <c r="BL2663" i="8"/>
  <c r="BM2663" i="8"/>
  <c r="BN2663" i="8"/>
  <c r="BI2663" i="8"/>
  <c r="BJ2663" i="8"/>
  <c r="BH2663" i="8"/>
  <c r="AO2663" i="8"/>
  <c r="AW2663" i="8"/>
  <c r="AP2663" i="8"/>
  <c r="AX2663" i="8"/>
  <c r="AQ2663" i="8"/>
  <c r="AY2663" i="8"/>
  <c r="AR2663" i="8"/>
  <c r="AZ2663" i="8"/>
  <c r="AK2663" i="8"/>
  <c r="AS2663" i="8"/>
  <c r="BA2663" i="8"/>
  <c r="AM2663" i="8"/>
  <c r="AU2663" i="8"/>
  <c r="AN2663" i="8"/>
  <c r="AV2663" i="8"/>
  <c r="AL2663" i="8"/>
  <c r="AT2663" i="8"/>
  <c r="BB2663" i="8"/>
  <c r="BK2664" i="8"/>
  <c r="BL2664" i="8"/>
  <c r="BM2664" i="8"/>
  <c r="BN2664" i="8"/>
  <c r="BH2664" i="8"/>
  <c r="BI2664" i="8"/>
  <c r="BJ2664" i="8"/>
  <c r="AM2664" i="8"/>
  <c r="AU2664" i="8"/>
  <c r="AN2664" i="8"/>
  <c r="AV2664" i="8"/>
  <c r="AO2664" i="8"/>
  <c r="AW2664" i="8"/>
  <c r="AP2664" i="8"/>
  <c r="AX2664" i="8"/>
  <c r="AQ2664" i="8"/>
  <c r="AY2664" i="8"/>
  <c r="AK2664" i="8"/>
  <c r="AS2664" i="8"/>
  <c r="BA2664" i="8"/>
  <c r="AL2664" i="8"/>
  <c r="AT2664" i="8"/>
  <c r="BB2664" i="8"/>
  <c r="AR2664" i="8"/>
  <c r="AZ2664" i="8"/>
  <c r="BN2665" i="8"/>
  <c r="BK2665" i="8"/>
  <c r="BL2665" i="8"/>
  <c r="BM2665" i="8"/>
  <c r="BH2665" i="8"/>
  <c r="BI2665" i="8"/>
  <c r="BJ2665" i="8"/>
  <c r="AK2665" i="8"/>
  <c r="AS2665" i="8"/>
  <c r="BA2665" i="8"/>
  <c r="AL2665" i="8"/>
  <c r="AT2665" i="8"/>
  <c r="BB2665" i="8"/>
  <c r="AM2665" i="8"/>
  <c r="AU2665" i="8"/>
  <c r="AN2665" i="8"/>
  <c r="AV2665" i="8"/>
  <c r="AO2665" i="8"/>
  <c r="AW2665" i="8"/>
  <c r="AQ2665" i="8"/>
  <c r="AY2665" i="8"/>
  <c r="AR2665" i="8"/>
  <c r="AZ2665" i="8"/>
  <c r="AX2665" i="8"/>
  <c r="AP2665" i="8"/>
  <c r="BL2666" i="8"/>
  <c r="BM2666" i="8"/>
  <c r="BN2666" i="8"/>
  <c r="BK2666" i="8"/>
  <c r="BH2666" i="8"/>
  <c r="BI2666" i="8"/>
  <c r="BJ2666" i="8"/>
  <c r="AQ2666" i="8"/>
  <c r="AY2666" i="8"/>
  <c r="AR2666" i="8"/>
  <c r="AZ2666" i="8"/>
  <c r="AK2666" i="8"/>
  <c r="AS2666" i="8"/>
  <c r="BA2666" i="8"/>
  <c r="AL2666" i="8"/>
  <c r="AT2666" i="8"/>
  <c r="BB2666" i="8"/>
  <c r="AM2666" i="8"/>
  <c r="AU2666" i="8"/>
  <c r="AO2666" i="8"/>
  <c r="AW2666" i="8"/>
  <c r="AP2666" i="8"/>
  <c r="AX2666" i="8"/>
  <c r="AN2666" i="8"/>
  <c r="AV2666" i="8"/>
  <c r="BK2667" i="8"/>
  <c r="BL2667" i="8"/>
  <c r="BM2667" i="8"/>
  <c r="BN2667" i="8"/>
  <c r="BH2667" i="8"/>
  <c r="BI2667" i="8"/>
  <c r="BJ2667" i="8"/>
  <c r="AO2667" i="8"/>
  <c r="AW2667" i="8"/>
  <c r="AP2667" i="8"/>
  <c r="AX2667" i="8"/>
  <c r="AQ2667" i="8"/>
  <c r="AY2667" i="8"/>
  <c r="AR2667" i="8"/>
  <c r="AZ2667" i="8"/>
  <c r="AK2667" i="8"/>
  <c r="AS2667" i="8"/>
  <c r="BA2667" i="8"/>
  <c r="AM2667" i="8"/>
  <c r="AU2667" i="8"/>
  <c r="AN2667" i="8"/>
  <c r="AV2667" i="8"/>
  <c r="AL2667" i="8"/>
  <c r="AT2667" i="8"/>
  <c r="BB2667" i="8"/>
  <c r="BK2668" i="8"/>
  <c r="BL2668" i="8"/>
  <c r="BM2668" i="8"/>
  <c r="BN2668" i="8"/>
  <c r="BJ2668" i="8"/>
  <c r="BH2668" i="8"/>
  <c r="BI2668" i="8"/>
  <c r="AM2668" i="8"/>
  <c r="AU2668" i="8"/>
  <c r="AN2668" i="8"/>
  <c r="AV2668" i="8"/>
  <c r="AO2668" i="8"/>
  <c r="AW2668" i="8"/>
  <c r="AP2668" i="8"/>
  <c r="AX2668" i="8"/>
  <c r="AQ2668" i="8"/>
  <c r="AY2668" i="8"/>
  <c r="AK2668" i="8"/>
  <c r="AS2668" i="8"/>
  <c r="BA2668" i="8"/>
  <c r="AL2668" i="8"/>
  <c r="AT2668" i="8"/>
  <c r="BB2668" i="8"/>
  <c r="AR2668" i="8"/>
  <c r="AZ2668" i="8"/>
  <c r="BN2669" i="8"/>
  <c r="BK2669" i="8"/>
  <c r="BL2669" i="8"/>
  <c r="BM2669" i="8"/>
  <c r="BH2669" i="8"/>
  <c r="BI2669" i="8"/>
  <c r="BJ2669" i="8"/>
  <c r="AK2669" i="8"/>
  <c r="AS2669" i="8"/>
  <c r="BA2669" i="8"/>
  <c r="AL2669" i="8"/>
  <c r="AT2669" i="8"/>
  <c r="BB2669" i="8"/>
  <c r="AM2669" i="8"/>
  <c r="AU2669" i="8"/>
  <c r="AN2669" i="8"/>
  <c r="AV2669" i="8"/>
  <c r="AO2669" i="8"/>
  <c r="AW2669" i="8"/>
  <c r="AQ2669" i="8"/>
  <c r="AY2669" i="8"/>
  <c r="AR2669" i="8"/>
  <c r="AZ2669" i="8"/>
  <c r="AP2669" i="8"/>
  <c r="AX2669" i="8"/>
  <c r="BL2670" i="8"/>
  <c r="BM2670" i="8"/>
  <c r="BN2670" i="8"/>
  <c r="BK2670" i="8"/>
  <c r="BH2670" i="8"/>
  <c r="BI2670" i="8"/>
  <c r="BJ2670" i="8"/>
  <c r="AQ2670" i="8"/>
  <c r="AY2670" i="8"/>
  <c r="AR2670" i="8"/>
  <c r="AZ2670" i="8"/>
  <c r="AK2670" i="8"/>
  <c r="AS2670" i="8"/>
  <c r="BA2670" i="8"/>
  <c r="AL2670" i="8"/>
  <c r="AT2670" i="8"/>
  <c r="BB2670" i="8"/>
  <c r="AM2670" i="8"/>
  <c r="AU2670" i="8"/>
  <c r="AO2670" i="8"/>
  <c r="AW2670" i="8"/>
  <c r="AP2670" i="8"/>
  <c r="AX2670" i="8"/>
  <c r="AN2670" i="8"/>
  <c r="AV2670" i="8"/>
  <c r="BK2671" i="8"/>
  <c r="BL2671" i="8"/>
  <c r="BM2671" i="8"/>
  <c r="BN2671" i="8"/>
  <c r="BI2671" i="8"/>
  <c r="BJ2671" i="8"/>
  <c r="BH2671" i="8"/>
  <c r="AO2671" i="8"/>
  <c r="AW2671" i="8"/>
  <c r="AP2671" i="8"/>
  <c r="AX2671" i="8"/>
  <c r="AQ2671" i="8"/>
  <c r="AY2671" i="8"/>
  <c r="AR2671" i="8"/>
  <c r="AZ2671" i="8"/>
  <c r="AK2671" i="8"/>
  <c r="AS2671" i="8"/>
  <c r="BA2671" i="8"/>
  <c r="AM2671" i="8"/>
  <c r="AU2671" i="8"/>
  <c r="AN2671" i="8"/>
  <c r="AV2671" i="8"/>
  <c r="AL2671" i="8"/>
  <c r="AT2671" i="8"/>
  <c r="BB2671" i="8"/>
  <c r="BK2672" i="8"/>
  <c r="BL2672" i="8"/>
  <c r="BM2672" i="8"/>
  <c r="BN2672" i="8"/>
  <c r="BH2672" i="8"/>
  <c r="BI2672" i="8"/>
  <c r="BJ2672" i="8"/>
  <c r="AM2672" i="8"/>
  <c r="AU2672" i="8"/>
  <c r="AN2672" i="8"/>
  <c r="AV2672" i="8"/>
  <c r="AO2672" i="8"/>
  <c r="AW2672" i="8"/>
  <c r="AP2672" i="8"/>
  <c r="AX2672" i="8"/>
  <c r="AQ2672" i="8"/>
  <c r="AY2672" i="8"/>
  <c r="AK2672" i="8"/>
  <c r="AS2672" i="8"/>
  <c r="BA2672" i="8"/>
  <c r="AL2672" i="8"/>
  <c r="AT2672" i="8"/>
  <c r="BB2672" i="8"/>
  <c r="AZ2672" i="8"/>
  <c r="AR2672" i="8"/>
  <c r="BN2673" i="8"/>
  <c r="BK2673" i="8"/>
  <c r="BL2673" i="8"/>
  <c r="BM2673" i="8"/>
  <c r="BH2673" i="8"/>
  <c r="BI2673" i="8"/>
  <c r="BJ2673" i="8"/>
  <c r="AK2673" i="8"/>
  <c r="AS2673" i="8"/>
  <c r="BA2673" i="8"/>
  <c r="AL2673" i="8"/>
  <c r="AT2673" i="8"/>
  <c r="BB2673" i="8"/>
  <c r="AM2673" i="8"/>
  <c r="AU2673" i="8"/>
  <c r="AN2673" i="8"/>
  <c r="AV2673" i="8"/>
  <c r="AO2673" i="8"/>
  <c r="AW2673" i="8"/>
  <c r="AQ2673" i="8"/>
  <c r="AY2673" i="8"/>
  <c r="AR2673" i="8"/>
  <c r="AZ2673" i="8"/>
  <c r="AP2673" i="8"/>
  <c r="AX2673" i="8"/>
  <c r="BL2674" i="8"/>
  <c r="BM2674" i="8"/>
  <c r="BN2674" i="8"/>
  <c r="BK2674" i="8"/>
  <c r="BH2674" i="8"/>
  <c r="BI2674" i="8"/>
  <c r="BJ2674" i="8"/>
  <c r="AQ2674" i="8"/>
  <c r="AY2674" i="8"/>
  <c r="AR2674" i="8"/>
  <c r="AZ2674" i="8"/>
  <c r="AK2674" i="8"/>
  <c r="AS2674" i="8"/>
  <c r="BA2674" i="8"/>
  <c r="AL2674" i="8"/>
  <c r="AT2674" i="8"/>
  <c r="BB2674" i="8"/>
  <c r="AM2674" i="8"/>
  <c r="AU2674" i="8"/>
  <c r="AO2674" i="8"/>
  <c r="AW2674" i="8"/>
  <c r="AP2674" i="8"/>
  <c r="AX2674" i="8"/>
  <c r="AN2674" i="8"/>
  <c r="AV2674" i="8"/>
  <c r="BK2675" i="8"/>
  <c r="BL2675" i="8"/>
  <c r="BM2675" i="8"/>
  <c r="BN2675" i="8"/>
  <c r="BH2675" i="8"/>
  <c r="BI2675" i="8"/>
  <c r="BJ2675" i="8"/>
  <c r="AO2675" i="8"/>
  <c r="AW2675" i="8"/>
  <c r="AP2675" i="8"/>
  <c r="AX2675" i="8"/>
  <c r="AQ2675" i="8"/>
  <c r="AY2675" i="8"/>
  <c r="AR2675" i="8"/>
  <c r="AZ2675" i="8"/>
  <c r="AK2675" i="8"/>
  <c r="AS2675" i="8"/>
  <c r="BA2675" i="8"/>
  <c r="AM2675" i="8"/>
  <c r="AU2675" i="8"/>
  <c r="AN2675" i="8"/>
  <c r="AV2675" i="8"/>
  <c r="AL2675" i="8"/>
  <c r="AT2675" i="8"/>
  <c r="BB2675" i="8"/>
  <c r="BK2676" i="8"/>
  <c r="BL2676" i="8"/>
  <c r="BM2676" i="8"/>
  <c r="BN2676" i="8"/>
  <c r="BJ2676" i="8"/>
  <c r="BH2676" i="8"/>
  <c r="BI2676" i="8"/>
  <c r="AM2676" i="8"/>
  <c r="AU2676" i="8"/>
  <c r="AN2676" i="8"/>
  <c r="AV2676" i="8"/>
  <c r="AO2676" i="8"/>
  <c r="AW2676" i="8"/>
  <c r="AP2676" i="8"/>
  <c r="AX2676" i="8"/>
  <c r="AQ2676" i="8"/>
  <c r="AY2676" i="8"/>
  <c r="AK2676" i="8"/>
  <c r="AS2676" i="8"/>
  <c r="BA2676" i="8"/>
  <c r="AL2676" i="8"/>
  <c r="AT2676" i="8"/>
  <c r="BB2676" i="8"/>
  <c r="AR2676" i="8"/>
  <c r="AZ2676" i="8"/>
  <c r="BK2677" i="8"/>
  <c r="BL2677" i="8"/>
  <c r="BM2677" i="8"/>
  <c r="BN2677" i="8"/>
  <c r="BH2677" i="8"/>
  <c r="BI2677" i="8"/>
  <c r="BJ2677" i="8"/>
  <c r="AK2677" i="8"/>
  <c r="AS2677" i="8"/>
  <c r="BA2677" i="8"/>
  <c r="AL2677" i="8"/>
  <c r="AT2677" i="8"/>
  <c r="BB2677" i="8"/>
  <c r="AM2677" i="8"/>
  <c r="AU2677" i="8"/>
  <c r="AN2677" i="8"/>
  <c r="AV2677" i="8"/>
  <c r="AO2677" i="8"/>
  <c r="AW2677" i="8"/>
  <c r="AQ2677" i="8"/>
  <c r="AY2677" i="8"/>
  <c r="AR2677" i="8"/>
  <c r="AZ2677" i="8"/>
  <c r="AP2677" i="8"/>
  <c r="AX2677" i="8"/>
  <c r="BM2678" i="8"/>
  <c r="BN2678" i="8"/>
  <c r="BK2678" i="8"/>
  <c r="BL2678" i="8"/>
  <c r="BH2678" i="8"/>
  <c r="BI2678" i="8"/>
  <c r="BJ2678" i="8"/>
  <c r="AQ2678" i="8"/>
  <c r="AY2678" i="8"/>
  <c r="AR2678" i="8"/>
  <c r="AZ2678" i="8"/>
  <c r="AK2678" i="8"/>
  <c r="AS2678" i="8"/>
  <c r="BA2678" i="8"/>
  <c r="AL2678" i="8"/>
  <c r="AT2678" i="8"/>
  <c r="BB2678" i="8"/>
  <c r="AM2678" i="8"/>
  <c r="AU2678" i="8"/>
  <c r="AO2678" i="8"/>
  <c r="AW2678" i="8"/>
  <c r="AP2678" i="8"/>
  <c r="AX2678" i="8"/>
  <c r="AN2678" i="8"/>
  <c r="AV2678" i="8"/>
  <c r="BK2679" i="8"/>
  <c r="BL2679" i="8"/>
  <c r="BM2679" i="8"/>
  <c r="BN2679" i="8"/>
  <c r="BI2679" i="8"/>
  <c r="BJ2679" i="8"/>
  <c r="BH2679" i="8"/>
  <c r="AO2679" i="8"/>
  <c r="AW2679" i="8"/>
  <c r="AP2679" i="8"/>
  <c r="AX2679" i="8"/>
  <c r="AQ2679" i="8"/>
  <c r="AY2679" i="8"/>
  <c r="AR2679" i="8"/>
  <c r="AZ2679" i="8"/>
  <c r="AK2679" i="8"/>
  <c r="AS2679" i="8"/>
  <c r="BA2679" i="8"/>
  <c r="AM2679" i="8"/>
  <c r="AU2679" i="8"/>
  <c r="AN2679" i="8"/>
  <c r="AV2679" i="8"/>
  <c r="BB2679" i="8"/>
  <c r="AL2679" i="8"/>
  <c r="AT2679" i="8"/>
  <c r="BK2680" i="8"/>
  <c r="BL2680" i="8"/>
  <c r="BM2680" i="8"/>
  <c r="BN2680" i="8"/>
  <c r="BH2680" i="8"/>
  <c r="BI2680" i="8"/>
  <c r="BJ2680" i="8"/>
  <c r="AM2680" i="8"/>
  <c r="AU2680" i="8"/>
  <c r="AN2680" i="8"/>
  <c r="AV2680" i="8"/>
  <c r="AO2680" i="8"/>
  <c r="AW2680" i="8"/>
  <c r="AP2680" i="8"/>
  <c r="AX2680" i="8"/>
  <c r="AQ2680" i="8"/>
  <c r="AY2680" i="8"/>
  <c r="AK2680" i="8"/>
  <c r="AS2680" i="8"/>
  <c r="BA2680" i="8"/>
  <c r="AL2680" i="8"/>
  <c r="AT2680" i="8"/>
  <c r="BB2680" i="8"/>
  <c r="AR2680" i="8"/>
  <c r="AZ2680" i="8"/>
  <c r="BK2681" i="8"/>
  <c r="BL2681" i="8"/>
  <c r="BM2681" i="8"/>
  <c r="BN2681" i="8"/>
  <c r="BH2681" i="8"/>
  <c r="BI2681" i="8"/>
  <c r="BJ2681" i="8"/>
  <c r="AK2681" i="8"/>
  <c r="AS2681" i="8"/>
  <c r="BA2681" i="8"/>
  <c r="AL2681" i="8"/>
  <c r="AT2681" i="8"/>
  <c r="BB2681" i="8"/>
  <c r="AM2681" i="8"/>
  <c r="AU2681" i="8"/>
  <c r="AN2681" i="8"/>
  <c r="AV2681" i="8"/>
  <c r="AO2681" i="8"/>
  <c r="AW2681" i="8"/>
  <c r="AQ2681" i="8"/>
  <c r="AY2681" i="8"/>
  <c r="AR2681" i="8"/>
  <c r="AZ2681" i="8"/>
  <c r="AP2681" i="8"/>
  <c r="AX2681" i="8"/>
  <c r="BM2682" i="8"/>
  <c r="BN2682" i="8"/>
  <c r="BK2682" i="8"/>
  <c r="BL2682" i="8"/>
  <c r="BH2682" i="8"/>
  <c r="BI2682" i="8"/>
  <c r="BJ2682" i="8"/>
  <c r="AQ2682" i="8"/>
  <c r="AY2682" i="8"/>
  <c r="AR2682" i="8"/>
  <c r="AZ2682" i="8"/>
  <c r="AK2682" i="8"/>
  <c r="AS2682" i="8"/>
  <c r="BA2682" i="8"/>
  <c r="AL2682" i="8"/>
  <c r="AT2682" i="8"/>
  <c r="BB2682" i="8"/>
  <c r="AM2682" i="8"/>
  <c r="AU2682" i="8"/>
  <c r="AO2682" i="8"/>
  <c r="AW2682" i="8"/>
  <c r="AP2682" i="8"/>
  <c r="AX2682" i="8"/>
  <c r="AN2682" i="8"/>
  <c r="AV2682" i="8"/>
  <c r="BK2683" i="8"/>
  <c r="BL2683" i="8"/>
  <c r="BM2683" i="8"/>
  <c r="BN2683" i="8"/>
  <c r="BH2683" i="8"/>
  <c r="BI2683" i="8"/>
  <c r="BJ2683" i="8"/>
  <c r="AO2683" i="8"/>
  <c r="AW2683" i="8"/>
  <c r="AP2683" i="8"/>
  <c r="AX2683" i="8"/>
  <c r="AQ2683" i="8"/>
  <c r="AY2683" i="8"/>
  <c r="AR2683" i="8"/>
  <c r="AZ2683" i="8"/>
  <c r="AK2683" i="8"/>
  <c r="AS2683" i="8"/>
  <c r="BA2683" i="8"/>
  <c r="AM2683" i="8"/>
  <c r="AU2683" i="8"/>
  <c r="AN2683" i="8"/>
  <c r="AV2683" i="8"/>
  <c r="AT2683" i="8"/>
  <c r="BB2683" i="8"/>
  <c r="AL2683" i="8"/>
  <c r="BK2684" i="8"/>
  <c r="BL2684" i="8"/>
  <c r="BM2684" i="8"/>
  <c r="BN2684" i="8"/>
  <c r="BJ2684" i="8"/>
  <c r="BH2684" i="8"/>
  <c r="BI2684" i="8"/>
  <c r="AM2684" i="8"/>
  <c r="AU2684" i="8"/>
  <c r="AN2684" i="8"/>
  <c r="AV2684" i="8"/>
  <c r="AO2684" i="8"/>
  <c r="AW2684" i="8"/>
  <c r="AP2684" i="8"/>
  <c r="AX2684" i="8"/>
  <c r="AQ2684" i="8"/>
  <c r="AY2684" i="8"/>
  <c r="AK2684" i="8"/>
  <c r="AS2684" i="8"/>
  <c r="BA2684" i="8"/>
  <c r="AL2684" i="8"/>
  <c r="AT2684" i="8"/>
  <c r="BB2684" i="8"/>
  <c r="AR2684" i="8"/>
  <c r="AZ2684" i="8"/>
  <c r="BK2685" i="8"/>
  <c r="BL2685" i="8"/>
  <c r="BM2685" i="8"/>
  <c r="BN2685" i="8"/>
  <c r="BH2685" i="8"/>
  <c r="BI2685" i="8"/>
  <c r="BJ2685" i="8"/>
  <c r="AK2685" i="8"/>
  <c r="AS2685" i="8"/>
  <c r="BA2685" i="8"/>
  <c r="AL2685" i="8"/>
  <c r="AT2685" i="8"/>
  <c r="BB2685" i="8"/>
  <c r="AM2685" i="8"/>
  <c r="AU2685" i="8"/>
  <c r="AN2685" i="8"/>
  <c r="AV2685" i="8"/>
  <c r="AO2685" i="8"/>
  <c r="AW2685" i="8"/>
  <c r="AQ2685" i="8"/>
  <c r="AY2685" i="8"/>
  <c r="AR2685" i="8"/>
  <c r="AZ2685" i="8"/>
  <c r="AP2685" i="8"/>
  <c r="AX2685" i="8"/>
  <c r="BM2686" i="8"/>
  <c r="BN2686" i="8"/>
  <c r="BK2686" i="8"/>
  <c r="BL2686" i="8"/>
  <c r="BH2686" i="8"/>
  <c r="BI2686" i="8"/>
  <c r="BJ2686" i="8"/>
  <c r="AQ2686" i="8"/>
  <c r="AY2686" i="8"/>
  <c r="AR2686" i="8"/>
  <c r="AZ2686" i="8"/>
  <c r="AK2686" i="8"/>
  <c r="AS2686" i="8"/>
  <c r="BA2686" i="8"/>
  <c r="AL2686" i="8"/>
  <c r="AT2686" i="8"/>
  <c r="BB2686" i="8"/>
  <c r="AM2686" i="8"/>
  <c r="AU2686" i="8"/>
  <c r="AO2686" i="8"/>
  <c r="AW2686" i="8"/>
  <c r="AP2686" i="8"/>
  <c r="AX2686" i="8"/>
  <c r="AN2686" i="8"/>
  <c r="AV2686" i="8"/>
  <c r="BK2687" i="8"/>
  <c r="BL2687" i="8"/>
  <c r="BM2687" i="8"/>
  <c r="BN2687" i="8"/>
  <c r="BI2687" i="8"/>
  <c r="BJ2687" i="8"/>
  <c r="BH2687" i="8"/>
  <c r="AO2687" i="8"/>
  <c r="AW2687" i="8"/>
  <c r="AP2687" i="8"/>
  <c r="AX2687" i="8"/>
  <c r="AQ2687" i="8"/>
  <c r="AY2687" i="8"/>
  <c r="AR2687" i="8"/>
  <c r="AZ2687" i="8"/>
  <c r="AK2687" i="8"/>
  <c r="AS2687" i="8"/>
  <c r="BA2687" i="8"/>
  <c r="AM2687" i="8"/>
  <c r="AU2687" i="8"/>
  <c r="AN2687" i="8"/>
  <c r="AV2687" i="8"/>
  <c r="AL2687" i="8"/>
  <c r="AT2687" i="8"/>
  <c r="BB2687" i="8"/>
  <c r="BK2688" i="8"/>
  <c r="BL2688" i="8"/>
  <c r="BM2688" i="8"/>
  <c r="BN2688" i="8"/>
  <c r="BH2688" i="8"/>
  <c r="BI2688" i="8"/>
  <c r="BJ2688" i="8"/>
  <c r="AM2688" i="8"/>
  <c r="AU2688" i="8"/>
  <c r="AN2688" i="8"/>
  <c r="AV2688" i="8"/>
  <c r="AO2688" i="8"/>
  <c r="AW2688" i="8"/>
  <c r="AP2688" i="8"/>
  <c r="AX2688" i="8"/>
  <c r="AQ2688" i="8"/>
  <c r="AY2688" i="8"/>
  <c r="AK2688" i="8"/>
  <c r="AS2688" i="8"/>
  <c r="BA2688" i="8"/>
  <c r="AL2688" i="8"/>
  <c r="AT2688" i="8"/>
  <c r="BB2688" i="8"/>
  <c r="AR2688" i="8"/>
  <c r="AZ2688" i="8"/>
  <c r="BK2689" i="8"/>
  <c r="BN2689" i="8"/>
  <c r="BL2689" i="8"/>
  <c r="BM2689" i="8"/>
  <c r="BH2689" i="8"/>
  <c r="BI2689" i="8"/>
  <c r="BJ2689" i="8"/>
  <c r="AK2689" i="8"/>
  <c r="AS2689" i="8"/>
  <c r="BA2689" i="8"/>
  <c r="AL2689" i="8"/>
  <c r="AT2689" i="8"/>
  <c r="BB2689" i="8"/>
  <c r="AM2689" i="8"/>
  <c r="AU2689" i="8"/>
  <c r="AN2689" i="8"/>
  <c r="AV2689" i="8"/>
  <c r="AO2689" i="8"/>
  <c r="AW2689" i="8"/>
  <c r="AQ2689" i="8"/>
  <c r="AY2689" i="8"/>
  <c r="AR2689" i="8"/>
  <c r="AZ2689" i="8"/>
  <c r="AP2689" i="8"/>
  <c r="AX2689" i="8"/>
  <c r="BM2690" i="8"/>
  <c r="BN2690" i="8"/>
  <c r="BL2690" i="8"/>
  <c r="BK2690" i="8"/>
  <c r="BH2690" i="8"/>
  <c r="BI2690" i="8"/>
  <c r="BJ2690" i="8"/>
  <c r="AQ2690" i="8"/>
  <c r="AY2690" i="8"/>
  <c r="AR2690" i="8"/>
  <c r="AZ2690" i="8"/>
  <c r="AK2690" i="8"/>
  <c r="AS2690" i="8"/>
  <c r="BA2690" i="8"/>
  <c r="AL2690" i="8"/>
  <c r="AT2690" i="8"/>
  <c r="BB2690" i="8"/>
  <c r="AM2690" i="8"/>
  <c r="AU2690" i="8"/>
  <c r="AO2690" i="8"/>
  <c r="AW2690" i="8"/>
  <c r="AP2690" i="8"/>
  <c r="AX2690" i="8"/>
  <c r="AV2690" i="8"/>
  <c r="AN2690" i="8"/>
  <c r="BK2691" i="8"/>
  <c r="BL2691" i="8"/>
  <c r="BM2691" i="8"/>
  <c r="BN2691" i="8"/>
  <c r="BH2691" i="8"/>
  <c r="BI2691" i="8"/>
  <c r="BJ2691" i="8"/>
  <c r="AO2691" i="8"/>
  <c r="AW2691" i="8"/>
  <c r="AP2691" i="8"/>
  <c r="AX2691" i="8"/>
  <c r="AQ2691" i="8"/>
  <c r="AY2691" i="8"/>
  <c r="AR2691" i="8"/>
  <c r="AZ2691" i="8"/>
  <c r="AK2691" i="8"/>
  <c r="AS2691" i="8"/>
  <c r="BA2691" i="8"/>
  <c r="AM2691" i="8"/>
  <c r="AU2691" i="8"/>
  <c r="AN2691" i="8"/>
  <c r="AV2691" i="8"/>
  <c r="AL2691" i="8"/>
  <c r="AT2691" i="8"/>
  <c r="BB2691" i="8"/>
  <c r="BK2692" i="8"/>
  <c r="BL2692" i="8"/>
  <c r="BM2692" i="8"/>
  <c r="BN2692" i="8"/>
  <c r="BJ2692" i="8"/>
  <c r="BH2692" i="8"/>
  <c r="BI2692" i="8"/>
  <c r="AM2692" i="8"/>
  <c r="AU2692" i="8"/>
  <c r="AN2692" i="8"/>
  <c r="AV2692" i="8"/>
  <c r="AO2692" i="8"/>
  <c r="AW2692" i="8"/>
  <c r="AP2692" i="8"/>
  <c r="AX2692" i="8"/>
  <c r="AQ2692" i="8"/>
  <c r="AY2692" i="8"/>
  <c r="AK2692" i="8"/>
  <c r="AS2692" i="8"/>
  <c r="BA2692" i="8"/>
  <c r="AL2692" i="8"/>
  <c r="AT2692" i="8"/>
  <c r="BB2692" i="8"/>
  <c r="AR2692" i="8"/>
  <c r="AZ2692" i="8"/>
  <c r="BK2693" i="8"/>
  <c r="BL2693" i="8"/>
  <c r="BM2693" i="8"/>
  <c r="BN2693" i="8"/>
  <c r="BH2693" i="8"/>
  <c r="BI2693" i="8"/>
  <c r="BJ2693" i="8"/>
  <c r="AK2693" i="8"/>
  <c r="AS2693" i="8"/>
  <c r="BA2693" i="8"/>
  <c r="AL2693" i="8"/>
  <c r="AT2693" i="8"/>
  <c r="BB2693" i="8"/>
  <c r="AM2693" i="8"/>
  <c r="AU2693" i="8"/>
  <c r="AN2693" i="8"/>
  <c r="AV2693" i="8"/>
  <c r="AO2693" i="8"/>
  <c r="AW2693" i="8"/>
  <c r="AQ2693" i="8"/>
  <c r="AY2693" i="8"/>
  <c r="AR2693" i="8"/>
  <c r="AZ2693" i="8"/>
  <c r="AP2693" i="8"/>
  <c r="AX2693" i="8"/>
  <c r="BM2694" i="8"/>
  <c r="BN2694" i="8"/>
  <c r="BK2694" i="8"/>
  <c r="BL2694" i="8"/>
  <c r="BH2694" i="8"/>
  <c r="BI2694" i="8"/>
  <c r="BJ2694" i="8"/>
  <c r="AQ2694" i="8"/>
  <c r="AY2694" i="8"/>
  <c r="AR2694" i="8"/>
  <c r="AZ2694" i="8"/>
  <c r="AK2694" i="8"/>
  <c r="AS2694" i="8"/>
  <c r="BA2694" i="8"/>
  <c r="AL2694" i="8"/>
  <c r="AT2694" i="8"/>
  <c r="BB2694" i="8"/>
  <c r="AM2694" i="8"/>
  <c r="AU2694" i="8"/>
  <c r="AO2694" i="8"/>
  <c r="AW2694" i="8"/>
  <c r="AP2694" i="8"/>
  <c r="AX2694" i="8"/>
  <c r="AN2694" i="8"/>
  <c r="AV2694" i="8"/>
  <c r="BK2695" i="8"/>
  <c r="BL2695" i="8"/>
  <c r="BM2695" i="8"/>
  <c r="BN2695" i="8"/>
  <c r="BI2695" i="8"/>
  <c r="BH2695" i="8"/>
  <c r="BJ2695" i="8"/>
  <c r="AO2695" i="8"/>
  <c r="AW2695" i="8"/>
  <c r="AP2695" i="8"/>
  <c r="AX2695" i="8"/>
  <c r="AQ2695" i="8"/>
  <c r="AY2695" i="8"/>
  <c r="AR2695" i="8"/>
  <c r="AZ2695" i="8"/>
  <c r="AK2695" i="8"/>
  <c r="AS2695" i="8"/>
  <c r="BA2695" i="8"/>
  <c r="AM2695" i="8"/>
  <c r="AU2695" i="8"/>
  <c r="AN2695" i="8"/>
  <c r="AV2695" i="8"/>
  <c r="AL2695" i="8"/>
  <c r="AT2695" i="8"/>
  <c r="BB2695" i="8"/>
  <c r="BK2696" i="8"/>
  <c r="BL2696" i="8"/>
  <c r="BM2696" i="8"/>
  <c r="BN2696" i="8"/>
  <c r="BH2696" i="8"/>
  <c r="BI2696" i="8"/>
  <c r="BJ2696" i="8"/>
  <c r="AM2696" i="8"/>
  <c r="AU2696" i="8"/>
  <c r="AN2696" i="8"/>
  <c r="AV2696" i="8"/>
  <c r="AO2696" i="8"/>
  <c r="AW2696" i="8"/>
  <c r="AP2696" i="8"/>
  <c r="AX2696" i="8"/>
  <c r="AQ2696" i="8"/>
  <c r="AY2696" i="8"/>
  <c r="AK2696" i="8"/>
  <c r="AS2696" i="8"/>
  <c r="BA2696" i="8"/>
  <c r="AL2696" i="8"/>
  <c r="AT2696" i="8"/>
  <c r="BB2696" i="8"/>
  <c r="AR2696" i="8"/>
  <c r="AZ2696" i="8"/>
  <c r="BK2697" i="8"/>
  <c r="BL2697" i="8"/>
  <c r="BM2697" i="8"/>
  <c r="BN2697" i="8"/>
  <c r="BH2697" i="8"/>
  <c r="BI2697" i="8"/>
  <c r="BJ2697" i="8"/>
  <c r="AK2697" i="8"/>
  <c r="AS2697" i="8"/>
  <c r="BA2697" i="8"/>
  <c r="AL2697" i="8"/>
  <c r="AT2697" i="8"/>
  <c r="BB2697" i="8"/>
  <c r="AM2697" i="8"/>
  <c r="AU2697" i="8"/>
  <c r="AN2697" i="8"/>
  <c r="AV2697" i="8"/>
  <c r="AO2697" i="8"/>
  <c r="AW2697" i="8"/>
  <c r="AQ2697" i="8"/>
  <c r="AY2697" i="8"/>
  <c r="AR2697" i="8"/>
  <c r="AZ2697" i="8"/>
  <c r="AX2697" i="8"/>
  <c r="AP2697" i="8"/>
  <c r="BM2698" i="8"/>
  <c r="BN2698" i="8"/>
  <c r="BK2698" i="8"/>
  <c r="BL2698" i="8"/>
  <c r="BH2698" i="8"/>
  <c r="BJ2698" i="8"/>
  <c r="BI2698" i="8"/>
  <c r="AQ2698" i="8"/>
  <c r="AY2698" i="8"/>
  <c r="AR2698" i="8"/>
  <c r="AZ2698" i="8"/>
  <c r="AK2698" i="8"/>
  <c r="AS2698" i="8"/>
  <c r="BA2698" i="8"/>
  <c r="AL2698" i="8"/>
  <c r="AT2698" i="8"/>
  <c r="BB2698" i="8"/>
  <c r="AM2698" i="8"/>
  <c r="AU2698" i="8"/>
  <c r="AO2698" i="8"/>
  <c r="AW2698" i="8"/>
  <c r="AP2698" i="8"/>
  <c r="AX2698" i="8"/>
  <c r="AN2698" i="8"/>
  <c r="AV2698" i="8"/>
  <c r="BK2699" i="8"/>
  <c r="BL2699" i="8"/>
  <c r="BM2699" i="8"/>
  <c r="BN2699" i="8"/>
  <c r="BH2699" i="8"/>
  <c r="BI2699" i="8"/>
  <c r="BJ2699" i="8"/>
  <c r="AO2699" i="8"/>
  <c r="AW2699" i="8"/>
  <c r="AP2699" i="8"/>
  <c r="AX2699" i="8"/>
  <c r="AQ2699" i="8"/>
  <c r="AY2699" i="8"/>
  <c r="AR2699" i="8"/>
  <c r="AZ2699" i="8"/>
  <c r="AK2699" i="8"/>
  <c r="AS2699" i="8"/>
  <c r="BA2699" i="8"/>
  <c r="AM2699" i="8"/>
  <c r="AU2699" i="8"/>
  <c r="AN2699" i="8"/>
  <c r="AV2699" i="8"/>
  <c r="AL2699" i="8"/>
  <c r="AT2699" i="8"/>
  <c r="BB2699" i="8"/>
  <c r="BK2700" i="8"/>
  <c r="BL2700" i="8"/>
  <c r="BM2700" i="8"/>
  <c r="BN2700" i="8"/>
  <c r="BJ2700" i="8"/>
  <c r="BH2700" i="8"/>
  <c r="BI2700" i="8"/>
  <c r="AM2700" i="8"/>
  <c r="AU2700" i="8"/>
  <c r="AN2700" i="8"/>
  <c r="AV2700" i="8"/>
  <c r="AO2700" i="8"/>
  <c r="AW2700" i="8"/>
  <c r="AP2700" i="8"/>
  <c r="AX2700" i="8"/>
  <c r="AQ2700" i="8"/>
  <c r="AY2700" i="8"/>
  <c r="AK2700" i="8"/>
  <c r="AS2700" i="8"/>
  <c r="BA2700" i="8"/>
  <c r="AL2700" i="8"/>
  <c r="AT2700" i="8"/>
  <c r="BB2700" i="8"/>
  <c r="AR2700" i="8"/>
  <c r="AZ2700" i="8"/>
  <c r="BK2701" i="8"/>
  <c r="BL2701" i="8"/>
  <c r="BM2701" i="8"/>
  <c r="BN2701" i="8"/>
  <c r="BI2701" i="8"/>
  <c r="BJ2701" i="8"/>
  <c r="BH2701" i="8"/>
  <c r="AK2701" i="8"/>
  <c r="AS2701" i="8"/>
  <c r="BA2701" i="8"/>
  <c r="AL2701" i="8"/>
  <c r="AT2701" i="8"/>
  <c r="BB2701" i="8"/>
  <c r="AM2701" i="8"/>
  <c r="AU2701" i="8"/>
  <c r="AN2701" i="8"/>
  <c r="AV2701" i="8"/>
  <c r="AO2701" i="8"/>
  <c r="AW2701" i="8"/>
  <c r="AQ2701" i="8"/>
  <c r="AY2701" i="8"/>
  <c r="AR2701" i="8"/>
  <c r="AZ2701" i="8"/>
  <c r="AP2701" i="8"/>
  <c r="AX2701" i="8"/>
  <c r="BM2702" i="8"/>
  <c r="BN2702" i="8"/>
  <c r="BK2702" i="8"/>
  <c r="BL2702" i="8"/>
  <c r="BH2702" i="8"/>
  <c r="BI2702" i="8"/>
  <c r="BJ2702" i="8"/>
  <c r="AQ2702" i="8"/>
  <c r="AY2702" i="8"/>
  <c r="AR2702" i="8"/>
  <c r="AZ2702" i="8"/>
  <c r="AK2702" i="8"/>
  <c r="AS2702" i="8"/>
  <c r="BA2702" i="8"/>
  <c r="AL2702" i="8"/>
  <c r="AT2702" i="8"/>
  <c r="BB2702" i="8"/>
  <c r="AM2702" i="8"/>
  <c r="AU2702" i="8"/>
  <c r="AO2702" i="8"/>
  <c r="AW2702" i="8"/>
  <c r="AP2702" i="8"/>
  <c r="AX2702" i="8"/>
  <c r="AN2702" i="8"/>
  <c r="AV2702" i="8"/>
  <c r="BK2703" i="8"/>
  <c r="BL2703" i="8"/>
  <c r="BM2703" i="8"/>
  <c r="BN2703" i="8"/>
  <c r="BI2703" i="8"/>
  <c r="BH2703" i="8"/>
  <c r="BJ2703" i="8"/>
  <c r="AO2703" i="8"/>
  <c r="AW2703" i="8"/>
  <c r="AP2703" i="8"/>
  <c r="AX2703" i="8"/>
  <c r="AQ2703" i="8"/>
  <c r="AY2703" i="8"/>
  <c r="AR2703" i="8"/>
  <c r="AZ2703" i="8"/>
  <c r="AK2703" i="8"/>
  <c r="AS2703" i="8"/>
  <c r="BA2703" i="8"/>
  <c r="AM2703" i="8"/>
  <c r="AU2703" i="8"/>
  <c r="AN2703" i="8"/>
  <c r="AV2703" i="8"/>
  <c r="AL2703" i="8"/>
  <c r="AT2703" i="8"/>
  <c r="BB2703" i="8"/>
  <c r="BK2704" i="8"/>
  <c r="BL2704" i="8"/>
  <c r="BM2704" i="8"/>
  <c r="BN2704" i="8"/>
  <c r="BH2704" i="8"/>
  <c r="BI2704" i="8"/>
  <c r="BJ2704" i="8"/>
  <c r="AM2704" i="8"/>
  <c r="AU2704" i="8"/>
  <c r="AN2704" i="8"/>
  <c r="AV2704" i="8"/>
  <c r="AO2704" i="8"/>
  <c r="AW2704" i="8"/>
  <c r="AP2704" i="8"/>
  <c r="AX2704" i="8"/>
  <c r="AQ2704" i="8"/>
  <c r="AY2704" i="8"/>
  <c r="AK2704" i="8"/>
  <c r="AS2704" i="8"/>
  <c r="BA2704" i="8"/>
  <c r="AL2704" i="8"/>
  <c r="AT2704" i="8"/>
  <c r="BB2704" i="8"/>
  <c r="AZ2704" i="8"/>
  <c r="AR2704" i="8"/>
  <c r="BK2705" i="8"/>
  <c r="BN2705" i="8"/>
  <c r="BL2705" i="8"/>
  <c r="BM2705" i="8"/>
  <c r="BH2705" i="8"/>
  <c r="BI2705" i="8"/>
  <c r="BJ2705" i="8"/>
  <c r="AK2705" i="8"/>
  <c r="AS2705" i="8"/>
  <c r="BA2705" i="8"/>
  <c r="AL2705" i="8"/>
  <c r="AT2705" i="8"/>
  <c r="BB2705" i="8"/>
  <c r="AM2705" i="8"/>
  <c r="AU2705" i="8"/>
  <c r="AN2705" i="8"/>
  <c r="AV2705" i="8"/>
  <c r="AO2705" i="8"/>
  <c r="AW2705" i="8"/>
  <c r="AQ2705" i="8"/>
  <c r="AY2705" i="8"/>
  <c r="AR2705" i="8"/>
  <c r="AZ2705" i="8"/>
  <c r="AP2705" i="8"/>
  <c r="AX2705" i="8"/>
  <c r="BM2706" i="8"/>
  <c r="BN2706" i="8"/>
  <c r="BL2706" i="8"/>
  <c r="BK2706" i="8"/>
  <c r="BH2706" i="8"/>
  <c r="BJ2706" i="8"/>
  <c r="BI2706" i="8"/>
  <c r="AQ2706" i="8"/>
  <c r="AY2706" i="8"/>
  <c r="AR2706" i="8"/>
  <c r="AZ2706" i="8"/>
  <c r="AK2706" i="8"/>
  <c r="AS2706" i="8"/>
  <c r="BA2706" i="8"/>
  <c r="AL2706" i="8"/>
  <c r="AT2706" i="8"/>
  <c r="BB2706" i="8"/>
  <c r="AO2706" i="8"/>
  <c r="AW2706" i="8"/>
  <c r="AP2706" i="8"/>
  <c r="AX2706" i="8"/>
  <c r="AM2706" i="8"/>
  <c r="AN2706" i="8"/>
  <c r="AU2706" i="8"/>
  <c r="AV2706" i="8"/>
  <c r="BK2707" i="8"/>
  <c r="BL2707" i="8"/>
  <c r="BM2707" i="8"/>
  <c r="BN2707" i="8"/>
  <c r="BH2707" i="8"/>
  <c r="BI2707" i="8"/>
  <c r="BJ2707" i="8"/>
  <c r="AO2707" i="8"/>
  <c r="AW2707" i="8"/>
  <c r="AP2707" i="8"/>
  <c r="AX2707" i="8"/>
  <c r="AQ2707" i="8"/>
  <c r="AY2707" i="8"/>
  <c r="AR2707" i="8"/>
  <c r="AZ2707" i="8"/>
  <c r="AM2707" i="8"/>
  <c r="AU2707" i="8"/>
  <c r="AN2707" i="8"/>
  <c r="AV2707" i="8"/>
  <c r="AL2707" i="8"/>
  <c r="AS2707" i="8"/>
  <c r="AT2707" i="8"/>
  <c r="BA2707" i="8"/>
  <c r="BB2707" i="8"/>
  <c r="AK2707" i="8"/>
  <c r="BK2708" i="8"/>
  <c r="BL2708" i="8"/>
  <c r="BM2708" i="8"/>
  <c r="BN2708" i="8"/>
  <c r="BJ2708" i="8"/>
  <c r="BH2708" i="8"/>
  <c r="BI2708" i="8"/>
  <c r="AM2708" i="8"/>
  <c r="AU2708" i="8"/>
  <c r="AN2708" i="8"/>
  <c r="AV2708" i="8"/>
  <c r="AO2708" i="8"/>
  <c r="AW2708" i="8"/>
  <c r="AP2708" i="8"/>
  <c r="AX2708" i="8"/>
  <c r="AK2708" i="8"/>
  <c r="AS2708" i="8"/>
  <c r="BA2708" i="8"/>
  <c r="AL2708" i="8"/>
  <c r="AT2708" i="8"/>
  <c r="BB2708" i="8"/>
  <c r="AZ2708" i="8"/>
  <c r="AQ2708" i="8"/>
  <c r="AR2708" i="8"/>
  <c r="AY2708" i="8"/>
  <c r="BK2709" i="8"/>
  <c r="BL2709" i="8"/>
  <c r="BM2709" i="8"/>
  <c r="BN2709" i="8"/>
  <c r="BI2709" i="8"/>
  <c r="BJ2709" i="8"/>
  <c r="BH2709" i="8"/>
  <c r="AK2709" i="8"/>
  <c r="AS2709" i="8"/>
  <c r="BA2709" i="8"/>
  <c r="AL2709" i="8"/>
  <c r="AT2709" i="8"/>
  <c r="BB2709" i="8"/>
  <c r="AM2709" i="8"/>
  <c r="AU2709" i="8"/>
  <c r="AN2709" i="8"/>
  <c r="AV2709" i="8"/>
  <c r="AQ2709" i="8"/>
  <c r="AY2709" i="8"/>
  <c r="AR2709" i="8"/>
  <c r="AZ2709" i="8"/>
  <c r="AO2709" i="8"/>
  <c r="AP2709" i="8"/>
  <c r="AW2709" i="8"/>
  <c r="AX2709" i="8"/>
  <c r="BM2710" i="8"/>
  <c r="BN2710" i="8"/>
  <c r="BK2710" i="8"/>
  <c r="BL2710" i="8"/>
  <c r="BH2710" i="8"/>
  <c r="BI2710" i="8"/>
  <c r="BJ2710" i="8"/>
  <c r="AQ2710" i="8"/>
  <c r="AY2710" i="8"/>
  <c r="AR2710" i="8"/>
  <c r="AZ2710" i="8"/>
  <c r="AK2710" i="8"/>
  <c r="AS2710" i="8"/>
  <c r="BA2710" i="8"/>
  <c r="AL2710" i="8"/>
  <c r="AT2710" i="8"/>
  <c r="BB2710" i="8"/>
  <c r="AO2710" i="8"/>
  <c r="AW2710" i="8"/>
  <c r="AP2710" i="8"/>
  <c r="AX2710" i="8"/>
  <c r="AV2710" i="8"/>
  <c r="AM2710" i="8"/>
  <c r="AN2710" i="8"/>
  <c r="AU2710" i="8"/>
  <c r="BK2711" i="8"/>
  <c r="BL2711" i="8"/>
  <c r="BM2711" i="8"/>
  <c r="BN2711" i="8"/>
  <c r="BI2711" i="8"/>
  <c r="BH2711" i="8"/>
  <c r="BJ2711" i="8"/>
  <c r="AO2711" i="8"/>
  <c r="AW2711" i="8"/>
  <c r="AP2711" i="8"/>
  <c r="AX2711" i="8"/>
  <c r="AQ2711" i="8"/>
  <c r="AY2711" i="8"/>
  <c r="AR2711" i="8"/>
  <c r="AZ2711" i="8"/>
  <c r="AM2711" i="8"/>
  <c r="AU2711" i="8"/>
  <c r="AN2711" i="8"/>
  <c r="AV2711" i="8"/>
  <c r="AK2711" i="8"/>
  <c r="AL2711" i="8"/>
  <c r="AS2711" i="8"/>
  <c r="AT2711" i="8"/>
  <c r="BA2711" i="8"/>
  <c r="BB2711" i="8"/>
  <c r="BK2712" i="8"/>
  <c r="BL2712" i="8"/>
  <c r="BM2712" i="8"/>
  <c r="BN2712" i="8"/>
  <c r="BH2712" i="8"/>
  <c r="BI2712" i="8"/>
  <c r="BJ2712" i="8"/>
  <c r="AM2712" i="8"/>
  <c r="AU2712" i="8"/>
  <c r="AN2712" i="8"/>
  <c r="AV2712" i="8"/>
  <c r="AO2712" i="8"/>
  <c r="AW2712" i="8"/>
  <c r="AP2712" i="8"/>
  <c r="AX2712" i="8"/>
  <c r="AK2712" i="8"/>
  <c r="AS2712" i="8"/>
  <c r="BA2712" i="8"/>
  <c r="AL2712" i="8"/>
  <c r="AT2712" i="8"/>
  <c r="BB2712" i="8"/>
  <c r="AR2712" i="8"/>
  <c r="AY2712" i="8"/>
  <c r="AZ2712" i="8"/>
  <c r="AQ2712" i="8"/>
  <c r="BK2713" i="8"/>
  <c r="BL2713" i="8"/>
  <c r="BM2713" i="8"/>
  <c r="BN2713" i="8"/>
  <c r="BH2713" i="8"/>
  <c r="BI2713" i="8"/>
  <c r="BJ2713" i="8"/>
  <c r="AK2713" i="8"/>
  <c r="AS2713" i="8"/>
  <c r="BA2713" i="8"/>
  <c r="AL2713" i="8"/>
  <c r="AT2713" i="8"/>
  <c r="BB2713" i="8"/>
  <c r="AM2713" i="8"/>
  <c r="AU2713" i="8"/>
  <c r="AN2713" i="8"/>
  <c r="AV2713" i="8"/>
  <c r="AQ2713" i="8"/>
  <c r="AY2713" i="8"/>
  <c r="AR2713" i="8"/>
  <c r="AZ2713" i="8"/>
  <c r="AO2713" i="8"/>
  <c r="AP2713" i="8"/>
  <c r="AW2713" i="8"/>
  <c r="AX2713" i="8"/>
  <c r="BM2714" i="8"/>
  <c r="BN2714" i="8"/>
  <c r="BK2714" i="8"/>
  <c r="BL2714" i="8"/>
  <c r="BH2714" i="8"/>
  <c r="BJ2714" i="8"/>
  <c r="BI2714" i="8"/>
  <c r="AQ2714" i="8"/>
  <c r="AY2714" i="8"/>
  <c r="AR2714" i="8"/>
  <c r="AZ2714" i="8"/>
  <c r="AK2714" i="8"/>
  <c r="AS2714" i="8"/>
  <c r="BA2714" i="8"/>
  <c r="AL2714" i="8"/>
  <c r="AT2714" i="8"/>
  <c r="BB2714" i="8"/>
  <c r="AO2714" i="8"/>
  <c r="AW2714" i="8"/>
  <c r="AP2714" i="8"/>
  <c r="AX2714" i="8"/>
  <c r="AN2714" i="8"/>
  <c r="AU2714" i="8"/>
  <c r="AV2714" i="8"/>
  <c r="AM2714" i="8"/>
  <c r="BK2715" i="8"/>
  <c r="BL2715" i="8"/>
  <c r="BM2715" i="8"/>
  <c r="BN2715" i="8"/>
  <c r="BH2715" i="8"/>
  <c r="BI2715" i="8"/>
  <c r="BJ2715" i="8"/>
  <c r="AO2715" i="8"/>
  <c r="AW2715" i="8"/>
  <c r="AP2715" i="8"/>
  <c r="AX2715" i="8"/>
  <c r="AQ2715" i="8"/>
  <c r="AY2715" i="8"/>
  <c r="AR2715" i="8"/>
  <c r="AZ2715" i="8"/>
  <c r="AM2715" i="8"/>
  <c r="AU2715" i="8"/>
  <c r="AN2715" i="8"/>
  <c r="AV2715" i="8"/>
  <c r="BB2715" i="8"/>
  <c r="AK2715" i="8"/>
  <c r="AL2715" i="8"/>
  <c r="AS2715" i="8"/>
  <c r="AT2715" i="8"/>
  <c r="BA2715" i="8"/>
  <c r="BK2716" i="8"/>
  <c r="BL2716" i="8"/>
  <c r="BM2716" i="8"/>
  <c r="BN2716" i="8"/>
  <c r="BJ2716" i="8"/>
  <c r="BH2716" i="8"/>
  <c r="BI2716" i="8"/>
  <c r="AM2716" i="8"/>
  <c r="AU2716" i="8"/>
  <c r="AN2716" i="8"/>
  <c r="AV2716" i="8"/>
  <c r="AO2716" i="8"/>
  <c r="AW2716" i="8"/>
  <c r="AP2716" i="8"/>
  <c r="AX2716" i="8"/>
  <c r="AK2716" i="8"/>
  <c r="AS2716" i="8"/>
  <c r="BA2716" i="8"/>
  <c r="AL2716" i="8"/>
  <c r="AT2716" i="8"/>
  <c r="BB2716" i="8"/>
  <c r="AQ2716" i="8"/>
  <c r="AR2716" i="8"/>
  <c r="AY2716" i="8"/>
  <c r="AZ2716" i="8"/>
  <c r="BK2717" i="8"/>
  <c r="BL2717" i="8"/>
  <c r="BM2717" i="8"/>
  <c r="BN2717" i="8"/>
  <c r="BI2717" i="8"/>
  <c r="BJ2717" i="8"/>
  <c r="BH2717" i="8"/>
  <c r="AK2717" i="8"/>
  <c r="AS2717" i="8"/>
  <c r="BA2717" i="8"/>
  <c r="AL2717" i="8"/>
  <c r="AT2717" i="8"/>
  <c r="BB2717" i="8"/>
  <c r="AM2717" i="8"/>
  <c r="AU2717" i="8"/>
  <c r="AN2717" i="8"/>
  <c r="AV2717" i="8"/>
  <c r="AQ2717" i="8"/>
  <c r="AY2717" i="8"/>
  <c r="AR2717" i="8"/>
  <c r="AZ2717" i="8"/>
  <c r="AX2717" i="8"/>
  <c r="AO2717" i="8"/>
  <c r="AP2717" i="8"/>
  <c r="AW2717" i="8"/>
  <c r="BM2718" i="8"/>
  <c r="BN2718" i="8"/>
  <c r="BK2718" i="8"/>
  <c r="BL2718" i="8"/>
  <c r="BH2718" i="8"/>
  <c r="BI2718" i="8"/>
  <c r="BJ2718" i="8"/>
  <c r="AQ2718" i="8"/>
  <c r="AY2718" i="8"/>
  <c r="AR2718" i="8"/>
  <c r="AZ2718" i="8"/>
  <c r="AK2718" i="8"/>
  <c r="AS2718" i="8"/>
  <c r="BA2718" i="8"/>
  <c r="AL2718" i="8"/>
  <c r="AT2718" i="8"/>
  <c r="BB2718" i="8"/>
  <c r="AO2718" i="8"/>
  <c r="AW2718" i="8"/>
  <c r="AP2718" i="8"/>
  <c r="AX2718" i="8"/>
  <c r="AM2718" i="8"/>
  <c r="AN2718" i="8"/>
  <c r="AU2718" i="8"/>
  <c r="AV2718" i="8"/>
  <c r="BK2719" i="8"/>
  <c r="BL2719" i="8"/>
  <c r="BM2719" i="8"/>
  <c r="BN2719" i="8"/>
  <c r="BI2719" i="8"/>
  <c r="BH2719" i="8"/>
  <c r="BJ2719" i="8"/>
  <c r="AO2719" i="8"/>
  <c r="AW2719" i="8"/>
  <c r="AP2719" i="8"/>
  <c r="AX2719" i="8"/>
  <c r="AQ2719" i="8"/>
  <c r="AY2719" i="8"/>
  <c r="AR2719" i="8"/>
  <c r="AZ2719" i="8"/>
  <c r="AM2719" i="8"/>
  <c r="AU2719" i="8"/>
  <c r="AN2719" i="8"/>
  <c r="AV2719" i="8"/>
  <c r="AT2719" i="8"/>
  <c r="BA2719" i="8"/>
  <c r="BB2719" i="8"/>
  <c r="AK2719" i="8"/>
  <c r="AL2719" i="8"/>
  <c r="AS2719" i="8"/>
  <c r="BK2720" i="8"/>
  <c r="BL2720" i="8"/>
  <c r="BM2720" i="8"/>
  <c r="BN2720" i="8"/>
  <c r="BH2720" i="8"/>
  <c r="BI2720" i="8"/>
  <c r="BJ2720" i="8"/>
  <c r="AM2720" i="8"/>
  <c r="AU2720" i="8"/>
  <c r="AN2720" i="8"/>
  <c r="AV2720" i="8"/>
  <c r="AO2720" i="8"/>
  <c r="AW2720" i="8"/>
  <c r="AP2720" i="8"/>
  <c r="AX2720" i="8"/>
  <c r="AK2720" i="8"/>
  <c r="AS2720" i="8"/>
  <c r="BA2720" i="8"/>
  <c r="AL2720" i="8"/>
  <c r="AT2720" i="8"/>
  <c r="BB2720" i="8"/>
  <c r="AQ2720" i="8"/>
  <c r="AR2720" i="8"/>
  <c r="AY2720" i="8"/>
  <c r="AZ2720" i="8"/>
  <c r="BK2721" i="8"/>
  <c r="BN2721" i="8"/>
  <c r="BL2721" i="8"/>
  <c r="BM2721" i="8"/>
  <c r="BH2721" i="8"/>
  <c r="BI2721" i="8"/>
  <c r="BJ2721" i="8"/>
  <c r="AK2721" i="8"/>
  <c r="AS2721" i="8"/>
  <c r="BA2721" i="8"/>
  <c r="AL2721" i="8"/>
  <c r="AT2721" i="8"/>
  <c r="BB2721" i="8"/>
  <c r="AM2721" i="8"/>
  <c r="AU2721" i="8"/>
  <c r="AN2721" i="8"/>
  <c r="AV2721" i="8"/>
  <c r="AQ2721" i="8"/>
  <c r="AY2721" i="8"/>
  <c r="AR2721" i="8"/>
  <c r="AZ2721" i="8"/>
  <c r="AP2721" i="8"/>
  <c r="AW2721" i="8"/>
  <c r="AX2721" i="8"/>
  <c r="AO2721" i="8"/>
  <c r="BM2722" i="8"/>
  <c r="BN2722" i="8"/>
  <c r="BL2722" i="8"/>
  <c r="BK2722" i="8"/>
  <c r="BH2722" i="8"/>
  <c r="BJ2722" i="8"/>
  <c r="BI2722" i="8"/>
  <c r="AQ2722" i="8"/>
  <c r="AY2722" i="8"/>
  <c r="AR2722" i="8"/>
  <c r="AZ2722" i="8"/>
  <c r="AK2722" i="8"/>
  <c r="AS2722" i="8"/>
  <c r="BA2722" i="8"/>
  <c r="AL2722" i="8"/>
  <c r="AT2722" i="8"/>
  <c r="BB2722" i="8"/>
  <c r="AO2722" i="8"/>
  <c r="AW2722" i="8"/>
  <c r="AP2722" i="8"/>
  <c r="AX2722" i="8"/>
  <c r="AM2722" i="8"/>
  <c r="AN2722" i="8"/>
  <c r="AU2722" i="8"/>
  <c r="AV2722" i="8"/>
  <c r="BK2723" i="8"/>
  <c r="BL2723" i="8"/>
  <c r="BM2723" i="8"/>
  <c r="BN2723" i="8"/>
  <c r="BH2723" i="8"/>
  <c r="BI2723" i="8"/>
  <c r="BJ2723" i="8"/>
  <c r="AO2723" i="8"/>
  <c r="AW2723" i="8"/>
  <c r="AP2723" i="8"/>
  <c r="AX2723" i="8"/>
  <c r="AQ2723" i="8"/>
  <c r="AY2723" i="8"/>
  <c r="AR2723" i="8"/>
  <c r="AZ2723" i="8"/>
  <c r="AM2723" i="8"/>
  <c r="AU2723" i="8"/>
  <c r="AN2723" i="8"/>
  <c r="AV2723" i="8"/>
  <c r="AL2723" i="8"/>
  <c r="AS2723" i="8"/>
  <c r="AT2723" i="8"/>
  <c r="BA2723" i="8"/>
  <c r="BB2723" i="8"/>
  <c r="AK2723" i="8"/>
  <c r="BK2724" i="8"/>
  <c r="BL2724" i="8"/>
  <c r="BM2724" i="8"/>
  <c r="BN2724" i="8"/>
  <c r="BJ2724" i="8"/>
  <c r="BH2724" i="8"/>
  <c r="BI2724" i="8"/>
  <c r="AM2724" i="8"/>
  <c r="AU2724" i="8"/>
  <c r="AN2724" i="8"/>
  <c r="AV2724" i="8"/>
  <c r="AO2724" i="8"/>
  <c r="AW2724" i="8"/>
  <c r="AP2724" i="8"/>
  <c r="AX2724" i="8"/>
  <c r="AK2724" i="8"/>
  <c r="AS2724" i="8"/>
  <c r="BA2724" i="8"/>
  <c r="AL2724" i="8"/>
  <c r="AT2724" i="8"/>
  <c r="BB2724" i="8"/>
  <c r="AZ2724" i="8"/>
  <c r="AQ2724" i="8"/>
  <c r="AR2724" i="8"/>
  <c r="AY2724" i="8"/>
  <c r="BK2725" i="8"/>
  <c r="BL2725" i="8"/>
  <c r="BM2725" i="8"/>
  <c r="BN2725" i="8"/>
  <c r="BI2725" i="8"/>
  <c r="BJ2725" i="8"/>
  <c r="BH2725" i="8"/>
  <c r="AK2725" i="8"/>
  <c r="AS2725" i="8"/>
  <c r="BA2725" i="8"/>
  <c r="AL2725" i="8"/>
  <c r="AT2725" i="8"/>
  <c r="BB2725" i="8"/>
  <c r="AM2725" i="8"/>
  <c r="AU2725" i="8"/>
  <c r="AN2725" i="8"/>
  <c r="AV2725" i="8"/>
  <c r="AQ2725" i="8"/>
  <c r="AY2725" i="8"/>
  <c r="AR2725" i="8"/>
  <c r="AZ2725" i="8"/>
  <c r="AO2725" i="8"/>
  <c r="AP2725" i="8"/>
  <c r="AW2725" i="8"/>
  <c r="AX2725" i="8"/>
  <c r="BM2726" i="8"/>
  <c r="BN2726" i="8"/>
  <c r="BK2726" i="8"/>
  <c r="BL2726" i="8"/>
  <c r="BH2726" i="8"/>
  <c r="BI2726" i="8"/>
  <c r="BJ2726" i="8"/>
  <c r="AQ2726" i="8"/>
  <c r="AY2726" i="8"/>
  <c r="AR2726" i="8"/>
  <c r="AZ2726" i="8"/>
  <c r="AK2726" i="8"/>
  <c r="AS2726" i="8"/>
  <c r="BA2726" i="8"/>
  <c r="AL2726" i="8"/>
  <c r="AT2726" i="8"/>
  <c r="BB2726" i="8"/>
  <c r="AO2726" i="8"/>
  <c r="AW2726" i="8"/>
  <c r="AP2726" i="8"/>
  <c r="AX2726" i="8"/>
  <c r="AV2726" i="8"/>
  <c r="AM2726" i="8"/>
  <c r="AN2726" i="8"/>
  <c r="AU2726" i="8"/>
  <c r="BK2727" i="8"/>
  <c r="BL2727" i="8"/>
  <c r="BM2727" i="8"/>
  <c r="BN2727" i="8"/>
  <c r="BI2727" i="8"/>
  <c r="BH2727" i="8"/>
  <c r="BJ2727" i="8"/>
  <c r="AO2727" i="8"/>
  <c r="AW2727" i="8"/>
  <c r="AP2727" i="8"/>
  <c r="AX2727" i="8"/>
  <c r="AQ2727" i="8"/>
  <c r="AY2727" i="8"/>
  <c r="AR2727" i="8"/>
  <c r="AZ2727" i="8"/>
  <c r="AM2727" i="8"/>
  <c r="AU2727" i="8"/>
  <c r="AN2727" i="8"/>
  <c r="AV2727" i="8"/>
  <c r="AK2727" i="8"/>
  <c r="AL2727" i="8"/>
  <c r="AS2727" i="8"/>
  <c r="AT2727" i="8"/>
  <c r="BA2727" i="8"/>
  <c r="BB2727" i="8"/>
  <c r="BK2728" i="8"/>
  <c r="BL2728" i="8"/>
  <c r="BM2728" i="8"/>
  <c r="BN2728" i="8"/>
  <c r="BH2728" i="8"/>
  <c r="BI2728" i="8"/>
  <c r="BJ2728" i="8"/>
  <c r="AM2728" i="8"/>
  <c r="AU2728" i="8"/>
  <c r="AN2728" i="8"/>
  <c r="AV2728" i="8"/>
  <c r="AO2728" i="8"/>
  <c r="AW2728" i="8"/>
  <c r="AP2728" i="8"/>
  <c r="AX2728" i="8"/>
  <c r="AK2728" i="8"/>
  <c r="AS2728" i="8"/>
  <c r="BA2728" i="8"/>
  <c r="AL2728" i="8"/>
  <c r="AT2728" i="8"/>
  <c r="BB2728" i="8"/>
  <c r="AR2728" i="8"/>
  <c r="AY2728" i="8"/>
  <c r="AZ2728" i="8"/>
  <c r="AQ2728" i="8"/>
  <c r="BK2729" i="8"/>
  <c r="BL2729" i="8"/>
  <c r="BM2729" i="8"/>
  <c r="BN2729" i="8"/>
  <c r="BH2729" i="8"/>
  <c r="BI2729" i="8"/>
  <c r="BJ2729" i="8"/>
  <c r="AK2729" i="8"/>
  <c r="AS2729" i="8"/>
  <c r="BA2729" i="8"/>
  <c r="AL2729" i="8"/>
  <c r="AT2729" i="8"/>
  <c r="BB2729" i="8"/>
  <c r="AM2729" i="8"/>
  <c r="AU2729" i="8"/>
  <c r="AN2729" i="8"/>
  <c r="AV2729" i="8"/>
  <c r="AQ2729" i="8"/>
  <c r="AY2729" i="8"/>
  <c r="AR2729" i="8"/>
  <c r="AZ2729" i="8"/>
  <c r="AO2729" i="8"/>
  <c r="AP2729" i="8"/>
  <c r="AW2729" i="8"/>
  <c r="AX2729" i="8"/>
  <c r="BM2730" i="8"/>
  <c r="BN2730" i="8"/>
  <c r="BK2730" i="8"/>
  <c r="BL2730" i="8"/>
  <c r="BH2730" i="8"/>
  <c r="BJ2730" i="8"/>
  <c r="BI2730" i="8"/>
  <c r="AQ2730" i="8"/>
  <c r="AR2730" i="8"/>
  <c r="AK2730" i="8"/>
  <c r="AL2730" i="8"/>
  <c r="AO2730" i="8"/>
  <c r="AP2730" i="8"/>
  <c r="AN2730" i="8"/>
  <c r="AZ2730" i="8"/>
  <c r="AS2730" i="8"/>
  <c r="BA2730" i="8"/>
  <c r="AT2730" i="8"/>
  <c r="BB2730" i="8"/>
  <c r="AU2730" i="8"/>
  <c r="AV2730" i="8"/>
  <c r="AW2730" i="8"/>
  <c r="AX2730" i="8"/>
  <c r="AM2730" i="8"/>
  <c r="AY2730" i="8"/>
  <c r="BK2731" i="8"/>
  <c r="BL2731" i="8"/>
  <c r="BM2731" i="8"/>
  <c r="BN2731" i="8"/>
  <c r="BH2731" i="8"/>
  <c r="BI2731" i="8"/>
  <c r="BJ2731" i="8"/>
  <c r="AP2731" i="8"/>
  <c r="AX2731" i="8"/>
  <c r="AQ2731" i="8"/>
  <c r="AY2731" i="8"/>
  <c r="AR2731" i="8"/>
  <c r="AZ2731" i="8"/>
  <c r="AK2731" i="8"/>
  <c r="AS2731" i="8"/>
  <c r="BA2731" i="8"/>
  <c r="AL2731" i="8"/>
  <c r="AT2731" i="8"/>
  <c r="BB2731" i="8"/>
  <c r="AM2731" i="8"/>
  <c r="AU2731" i="8"/>
  <c r="AN2731" i="8"/>
  <c r="AV2731" i="8"/>
  <c r="AO2731" i="8"/>
  <c r="AW2731" i="8"/>
  <c r="BK2732" i="8"/>
  <c r="BL2732" i="8"/>
  <c r="BM2732" i="8"/>
  <c r="BN2732" i="8"/>
  <c r="BH2732" i="8"/>
  <c r="BI2732" i="8"/>
  <c r="BJ2732" i="8"/>
  <c r="AN2732" i="8"/>
  <c r="AV2732" i="8"/>
  <c r="AO2732" i="8"/>
  <c r="AW2732" i="8"/>
  <c r="AP2732" i="8"/>
  <c r="AX2732" i="8"/>
  <c r="AQ2732" i="8"/>
  <c r="AY2732" i="8"/>
  <c r="AR2732" i="8"/>
  <c r="AZ2732" i="8"/>
  <c r="AK2732" i="8"/>
  <c r="AS2732" i="8"/>
  <c r="BA2732" i="8"/>
  <c r="AL2732" i="8"/>
  <c r="AT2732" i="8"/>
  <c r="BB2732" i="8"/>
  <c r="AU2732" i="8"/>
  <c r="AM2732" i="8"/>
  <c r="BK2733" i="8"/>
  <c r="BL2733" i="8"/>
  <c r="BM2733" i="8"/>
  <c r="BN2733" i="8"/>
  <c r="BI2733" i="8"/>
  <c r="BJ2733" i="8"/>
  <c r="BH2733" i="8"/>
  <c r="AL2733" i="8"/>
  <c r="AT2733" i="8"/>
  <c r="BB2733" i="8"/>
  <c r="AM2733" i="8"/>
  <c r="AU2733" i="8"/>
  <c r="AN2733" i="8"/>
  <c r="AV2733" i="8"/>
  <c r="AO2733" i="8"/>
  <c r="AW2733" i="8"/>
  <c r="AP2733" i="8"/>
  <c r="AX2733" i="8"/>
  <c r="AQ2733" i="8"/>
  <c r="AY2733" i="8"/>
  <c r="AR2733" i="8"/>
  <c r="AZ2733" i="8"/>
  <c r="AK2733" i="8"/>
  <c r="AS2733" i="8"/>
  <c r="BA2733" i="8"/>
  <c r="BM2734" i="8"/>
  <c r="BN2734" i="8"/>
  <c r="BK2734" i="8"/>
  <c r="BL2734" i="8"/>
  <c r="BH2734" i="8"/>
  <c r="BI2734" i="8"/>
  <c r="BJ2734" i="8"/>
  <c r="AR2734" i="8"/>
  <c r="AZ2734" i="8"/>
  <c r="AK2734" i="8"/>
  <c r="AS2734" i="8"/>
  <c r="BA2734" i="8"/>
  <c r="AL2734" i="8"/>
  <c r="AT2734" i="8"/>
  <c r="BB2734" i="8"/>
  <c r="AM2734" i="8"/>
  <c r="AU2734" i="8"/>
  <c r="AN2734" i="8"/>
  <c r="AV2734" i="8"/>
  <c r="AO2734" i="8"/>
  <c r="AW2734" i="8"/>
  <c r="AP2734" i="8"/>
  <c r="AX2734" i="8"/>
  <c r="AQ2734" i="8"/>
  <c r="AY2734" i="8"/>
  <c r="BK2735" i="8"/>
  <c r="BL2735" i="8"/>
  <c r="BM2735" i="8"/>
  <c r="BN2735" i="8"/>
  <c r="BH2735" i="8"/>
  <c r="BI2735" i="8"/>
  <c r="BJ2735" i="8"/>
  <c r="AP2735" i="8"/>
  <c r="AX2735" i="8"/>
  <c r="AQ2735" i="8"/>
  <c r="AY2735" i="8"/>
  <c r="AR2735" i="8"/>
  <c r="AZ2735" i="8"/>
  <c r="AK2735" i="8"/>
  <c r="AS2735" i="8"/>
  <c r="BA2735" i="8"/>
  <c r="AL2735" i="8"/>
  <c r="AT2735" i="8"/>
  <c r="BB2735" i="8"/>
  <c r="AM2735" i="8"/>
  <c r="AU2735" i="8"/>
  <c r="AN2735" i="8"/>
  <c r="AV2735" i="8"/>
  <c r="AO2735" i="8"/>
  <c r="AW2735" i="8"/>
  <c r="BL2736" i="8"/>
  <c r="BK2736" i="8"/>
  <c r="BM2736" i="8"/>
  <c r="BN2736" i="8"/>
  <c r="BH2736" i="8"/>
  <c r="BI2736" i="8"/>
  <c r="BJ2736" i="8"/>
  <c r="AN2736" i="8"/>
  <c r="AV2736" i="8"/>
  <c r="AO2736" i="8"/>
  <c r="AW2736" i="8"/>
  <c r="AP2736" i="8"/>
  <c r="AX2736" i="8"/>
  <c r="AQ2736" i="8"/>
  <c r="AY2736" i="8"/>
  <c r="AR2736" i="8"/>
  <c r="AZ2736" i="8"/>
  <c r="AK2736" i="8"/>
  <c r="AS2736" i="8"/>
  <c r="BA2736" i="8"/>
  <c r="AL2736" i="8"/>
  <c r="AT2736" i="8"/>
  <c r="BB2736" i="8"/>
  <c r="AM2736" i="8"/>
  <c r="AU2736" i="8"/>
  <c r="BK2737" i="8"/>
  <c r="BL2737" i="8"/>
  <c r="BM2737" i="8"/>
  <c r="BN2737" i="8"/>
  <c r="BH2737" i="8"/>
  <c r="BI2737" i="8"/>
  <c r="BJ2737" i="8"/>
  <c r="AL2737" i="8"/>
  <c r="AT2737" i="8"/>
  <c r="BB2737" i="8"/>
  <c r="AM2737" i="8"/>
  <c r="AU2737" i="8"/>
  <c r="AN2737" i="8"/>
  <c r="AV2737" i="8"/>
  <c r="AO2737" i="8"/>
  <c r="AW2737" i="8"/>
  <c r="AP2737" i="8"/>
  <c r="AX2737" i="8"/>
  <c r="AQ2737" i="8"/>
  <c r="AY2737" i="8"/>
  <c r="AR2737" i="8"/>
  <c r="AZ2737" i="8"/>
  <c r="AK2737" i="8"/>
  <c r="AS2737" i="8"/>
  <c r="BA2737" i="8"/>
  <c r="BM2738" i="8"/>
  <c r="BN2738" i="8"/>
  <c r="BK2738" i="8"/>
  <c r="BL2738" i="8"/>
  <c r="BJ2738" i="8"/>
  <c r="BH2738" i="8"/>
  <c r="BI2738" i="8"/>
  <c r="AR2738" i="8"/>
  <c r="AZ2738" i="8"/>
  <c r="AK2738" i="8"/>
  <c r="AS2738" i="8"/>
  <c r="BA2738" i="8"/>
  <c r="AL2738" i="8"/>
  <c r="AT2738" i="8"/>
  <c r="BB2738" i="8"/>
  <c r="AM2738" i="8"/>
  <c r="AU2738" i="8"/>
  <c r="AN2738" i="8"/>
  <c r="AV2738" i="8"/>
  <c r="AO2738" i="8"/>
  <c r="AW2738" i="8"/>
  <c r="AP2738" i="8"/>
  <c r="AX2738" i="8"/>
  <c r="AQ2738" i="8"/>
  <c r="AY2738" i="8"/>
  <c r="BK2739" i="8"/>
  <c r="BL2739" i="8"/>
  <c r="BN2739" i="8"/>
  <c r="BM2739" i="8"/>
  <c r="BH2739" i="8"/>
  <c r="BI2739" i="8"/>
  <c r="BJ2739" i="8"/>
  <c r="AP2739" i="8"/>
  <c r="AX2739" i="8"/>
  <c r="AQ2739" i="8"/>
  <c r="AY2739" i="8"/>
  <c r="AR2739" i="8"/>
  <c r="AZ2739" i="8"/>
  <c r="AK2739" i="8"/>
  <c r="AS2739" i="8"/>
  <c r="BA2739" i="8"/>
  <c r="AL2739" i="8"/>
  <c r="AT2739" i="8"/>
  <c r="BB2739" i="8"/>
  <c r="AM2739" i="8"/>
  <c r="AU2739" i="8"/>
  <c r="AN2739" i="8"/>
  <c r="AV2739" i="8"/>
  <c r="AW2739" i="8"/>
  <c r="AO2739" i="8"/>
  <c r="BL2740" i="8"/>
  <c r="BK2740" i="8"/>
  <c r="BM2740" i="8"/>
  <c r="BN2740" i="8"/>
  <c r="BH2740" i="8"/>
  <c r="BJ2740" i="8"/>
  <c r="BI2740" i="8"/>
  <c r="AN2740" i="8"/>
  <c r="AV2740" i="8"/>
  <c r="AO2740" i="8"/>
  <c r="AW2740" i="8"/>
  <c r="AP2740" i="8"/>
  <c r="AX2740" i="8"/>
  <c r="AQ2740" i="8"/>
  <c r="AY2740" i="8"/>
  <c r="AR2740" i="8"/>
  <c r="AZ2740" i="8"/>
  <c r="AK2740" i="8"/>
  <c r="AS2740" i="8"/>
  <c r="BA2740" i="8"/>
  <c r="AL2740" i="8"/>
  <c r="AT2740" i="8"/>
  <c r="BB2740" i="8"/>
  <c r="AM2740" i="8"/>
  <c r="AU2740" i="8"/>
  <c r="BM2741" i="8"/>
  <c r="BN2741" i="8"/>
  <c r="BK2741" i="8"/>
  <c r="BL2741" i="8"/>
  <c r="BI2741" i="8"/>
  <c r="BJ2741" i="8"/>
  <c r="BH2741" i="8"/>
  <c r="AL2741" i="8"/>
  <c r="AT2741" i="8"/>
  <c r="BB2741" i="8"/>
  <c r="AM2741" i="8"/>
  <c r="AU2741" i="8"/>
  <c r="AN2741" i="8"/>
  <c r="AV2741" i="8"/>
  <c r="AO2741" i="8"/>
  <c r="AW2741" i="8"/>
  <c r="AP2741" i="8"/>
  <c r="AX2741" i="8"/>
  <c r="AQ2741" i="8"/>
  <c r="AY2741" i="8"/>
  <c r="AR2741" i="8"/>
  <c r="AZ2741" i="8"/>
  <c r="AK2741" i="8"/>
  <c r="AS2741" i="8"/>
  <c r="BA2741" i="8"/>
  <c r="BM2742" i="8"/>
  <c r="BN2742" i="8"/>
  <c r="BK2742" i="8"/>
  <c r="BL2742" i="8"/>
  <c r="BH2742" i="8"/>
  <c r="BI2742" i="8"/>
  <c r="BJ2742" i="8"/>
  <c r="AR2742" i="8"/>
  <c r="AZ2742" i="8"/>
  <c r="AK2742" i="8"/>
  <c r="AS2742" i="8"/>
  <c r="BA2742" i="8"/>
  <c r="AL2742" i="8"/>
  <c r="AT2742" i="8"/>
  <c r="BB2742" i="8"/>
  <c r="AM2742" i="8"/>
  <c r="AU2742" i="8"/>
  <c r="AN2742" i="8"/>
  <c r="AV2742" i="8"/>
  <c r="AO2742" i="8"/>
  <c r="AW2742" i="8"/>
  <c r="AP2742" i="8"/>
  <c r="AX2742" i="8"/>
  <c r="AQ2742" i="8"/>
  <c r="AY2742" i="8"/>
  <c r="BK2743" i="8"/>
  <c r="BL2743" i="8"/>
  <c r="BN2743" i="8"/>
  <c r="BM2743" i="8"/>
  <c r="BH2743" i="8"/>
  <c r="BI2743" i="8"/>
  <c r="BJ2743" i="8"/>
  <c r="AP2743" i="8"/>
  <c r="AX2743" i="8"/>
  <c r="AQ2743" i="8"/>
  <c r="AY2743" i="8"/>
  <c r="AR2743" i="8"/>
  <c r="AZ2743" i="8"/>
  <c r="AK2743" i="8"/>
  <c r="AS2743" i="8"/>
  <c r="BA2743" i="8"/>
  <c r="AL2743" i="8"/>
  <c r="AT2743" i="8"/>
  <c r="BB2743" i="8"/>
  <c r="AM2743" i="8"/>
  <c r="AU2743" i="8"/>
  <c r="AN2743" i="8"/>
  <c r="AV2743" i="8"/>
  <c r="AO2743" i="8"/>
  <c r="AW2743" i="8"/>
  <c r="BL2744" i="8"/>
  <c r="BM2744" i="8"/>
  <c r="BN2744" i="8"/>
  <c r="BK2744" i="8"/>
  <c r="BH2744" i="8"/>
  <c r="BI2744" i="8"/>
  <c r="BJ2744" i="8"/>
  <c r="AN2744" i="8"/>
  <c r="AV2744" i="8"/>
  <c r="AO2744" i="8"/>
  <c r="AW2744" i="8"/>
  <c r="AP2744" i="8"/>
  <c r="AX2744" i="8"/>
  <c r="AQ2744" i="8"/>
  <c r="AY2744" i="8"/>
  <c r="AR2744" i="8"/>
  <c r="AZ2744" i="8"/>
  <c r="AK2744" i="8"/>
  <c r="AS2744" i="8"/>
  <c r="BA2744" i="8"/>
  <c r="AL2744" i="8"/>
  <c r="AT2744" i="8"/>
  <c r="BB2744" i="8"/>
  <c r="AM2744" i="8"/>
  <c r="AU2744" i="8"/>
  <c r="BK2745" i="8"/>
  <c r="BL2745" i="8"/>
  <c r="BM2745" i="8"/>
  <c r="BN2745" i="8"/>
  <c r="BH2745" i="8"/>
  <c r="BI2745" i="8"/>
  <c r="BJ2745" i="8"/>
  <c r="AL2745" i="8"/>
  <c r="AT2745" i="8"/>
  <c r="BB2745" i="8"/>
  <c r="AM2745" i="8"/>
  <c r="AU2745" i="8"/>
  <c r="AN2745" i="8"/>
  <c r="AV2745" i="8"/>
  <c r="AO2745" i="8"/>
  <c r="AW2745" i="8"/>
  <c r="AP2745" i="8"/>
  <c r="AX2745" i="8"/>
  <c r="AQ2745" i="8"/>
  <c r="AY2745" i="8"/>
  <c r="AR2745" i="8"/>
  <c r="AZ2745" i="8"/>
  <c r="AK2745" i="8"/>
  <c r="AS2745" i="8"/>
  <c r="BA2745" i="8"/>
  <c r="BM2746" i="8"/>
  <c r="BN2746" i="8"/>
  <c r="BK2746" i="8"/>
  <c r="BL2746" i="8"/>
  <c r="BJ2746" i="8"/>
  <c r="BH2746" i="8"/>
  <c r="BI2746" i="8"/>
  <c r="AR2746" i="8"/>
  <c r="AZ2746" i="8"/>
  <c r="AK2746" i="8"/>
  <c r="AS2746" i="8"/>
  <c r="BA2746" i="8"/>
  <c r="AL2746" i="8"/>
  <c r="AT2746" i="8"/>
  <c r="BB2746" i="8"/>
  <c r="AM2746" i="8"/>
  <c r="AU2746" i="8"/>
  <c r="AN2746" i="8"/>
  <c r="AV2746" i="8"/>
  <c r="AO2746" i="8"/>
  <c r="AW2746" i="8"/>
  <c r="AP2746" i="8"/>
  <c r="AX2746" i="8"/>
  <c r="AY2746" i="8"/>
  <c r="AQ2746" i="8"/>
  <c r="BK2747" i="8"/>
  <c r="BL2747" i="8"/>
  <c r="BN2747" i="8"/>
  <c r="BM2747" i="8"/>
  <c r="BH2747" i="8"/>
  <c r="BI2747" i="8"/>
  <c r="BJ2747" i="8"/>
  <c r="AP2747" i="8"/>
  <c r="AX2747" i="8"/>
  <c r="AQ2747" i="8"/>
  <c r="AY2747" i="8"/>
  <c r="AR2747" i="8"/>
  <c r="AZ2747" i="8"/>
  <c r="AK2747" i="8"/>
  <c r="AS2747" i="8"/>
  <c r="BA2747" i="8"/>
  <c r="AL2747" i="8"/>
  <c r="AT2747" i="8"/>
  <c r="BB2747" i="8"/>
  <c r="AM2747" i="8"/>
  <c r="AU2747" i="8"/>
  <c r="AN2747" i="8"/>
  <c r="AV2747" i="8"/>
  <c r="AO2747" i="8"/>
  <c r="AW2747" i="8"/>
  <c r="BL2748" i="8"/>
  <c r="BK2748" i="8"/>
  <c r="BM2748" i="8"/>
  <c r="BN2748" i="8"/>
  <c r="BH2748" i="8"/>
  <c r="BI2748" i="8"/>
  <c r="BJ2748" i="8"/>
  <c r="AN2748" i="8"/>
  <c r="AV2748" i="8"/>
  <c r="AO2748" i="8"/>
  <c r="AW2748" i="8"/>
  <c r="AP2748" i="8"/>
  <c r="AX2748" i="8"/>
  <c r="AQ2748" i="8"/>
  <c r="AY2748" i="8"/>
  <c r="AR2748" i="8"/>
  <c r="AZ2748" i="8"/>
  <c r="AK2748" i="8"/>
  <c r="AS2748" i="8"/>
  <c r="BA2748" i="8"/>
  <c r="AL2748" i="8"/>
  <c r="AT2748" i="8"/>
  <c r="BB2748" i="8"/>
  <c r="AM2748" i="8"/>
  <c r="AU2748" i="8"/>
  <c r="BK2749" i="8"/>
  <c r="BL2749" i="8"/>
  <c r="BM2749" i="8"/>
  <c r="BN2749" i="8"/>
  <c r="BI2749" i="8"/>
  <c r="BJ2749" i="8"/>
  <c r="BH2749" i="8"/>
  <c r="AL2749" i="8"/>
  <c r="AT2749" i="8"/>
  <c r="BB2749" i="8"/>
  <c r="AM2749" i="8"/>
  <c r="AU2749" i="8"/>
  <c r="AN2749" i="8"/>
  <c r="AV2749" i="8"/>
  <c r="AO2749" i="8"/>
  <c r="AW2749" i="8"/>
  <c r="AP2749" i="8"/>
  <c r="AX2749" i="8"/>
  <c r="AQ2749" i="8"/>
  <c r="AY2749" i="8"/>
  <c r="AR2749" i="8"/>
  <c r="AZ2749" i="8"/>
  <c r="AK2749" i="8"/>
  <c r="AS2749" i="8"/>
  <c r="BA2749" i="8"/>
  <c r="BM2750" i="8"/>
  <c r="BN2750" i="8"/>
  <c r="BK2750" i="8"/>
  <c r="BL2750" i="8"/>
  <c r="BH2750" i="8"/>
  <c r="BI2750" i="8"/>
  <c r="BJ2750" i="8"/>
  <c r="AR2750" i="8"/>
  <c r="AZ2750" i="8"/>
  <c r="AK2750" i="8"/>
  <c r="AS2750" i="8"/>
  <c r="BA2750" i="8"/>
  <c r="AL2750" i="8"/>
  <c r="AT2750" i="8"/>
  <c r="BB2750" i="8"/>
  <c r="AM2750" i="8"/>
  <c r="AU2750" i="8"/>
  <c r="AN2750" i="8"/>
  <c r="AV2750" i="8"/>
  <c r="AO2750" i="8"/>
  <c r="AW2750" i="8"/>
  <c r="AP2750" i="8"/>
  <c r="AX2750" i="8"/>
  <c r="AQ2750" i="8"/>
  <c r="AY2750" i="8"/>
  <c r="BK2751" i="8"/>
  <c r="BL2751" i="8"/>
  <c r="BN2751" i="8"/>
  <c r="BM2751" i="8"/>
  <c r="BH2751" i="8"/>
  <c r="BI2751" i="8"/>
  <c r="BJ2751" i="8"/>
  <c r="AP2751" i="8"/>
  <c r="AX2751" i="8"/>
  <c r="AQ2751" i="8"/>
  <c r="AY2751" i="8"/>
  <c r="AR2751" i="8"/>
  <c r="AZ2751" i="8"/>
  <c r="AK2751" i="8"/>
  <c r="AS2751" i="8"/>
  <c r="BA2751" i="8"/>
  <c r="AL2751" i="8"/>
  <c r="AT2751" i="8"/>
  <c r="BB2751" i="8"/>
  <c r="AM2751" i="8"/>
  <c r="AU2751" i="8"/>
  <c r="AN2751" i="8"/>
  <c r="AV2751" i="8"/>
  <c r="AO2751" i="8"/>
  <c r="AW2751" i="8"/>
  <c r="BL2752" i="8"/>
  <c r="BK2752" i="8"/>
  <c r="BM2752" i="8"/>
  <c r="BN2752" i="8"/>
  <c r="BH2752" i="8"/>
  <c r="BI2752" i="8"/>
  <c r="BJ2752" i="8"/>
  <c r="AN2752" i="8"/>
  <c r="AV2752" i="8"/>
  <c r="AO2752" i="8"/>
  <c r="AW2752" i="8"/>
  <c r="AP2752" i="8"/>
  <c r="AX2752" i="8"/>
  <c r="AQ2752" i="8"/>
  <c r="AY2752" i="8"/>
  <c r="AR2752" i="8"/>
  <c r="AZ2752" i="8"/>
  <c r="AK2752" i="8"/>
  <c r="AS2752" i="8"/>
  <c r="BA2752" i="8"/>
  <c r="AL2752" i="8"/>
  <c r="AT2752" i="8"/>
  <c r="BB2752" i="8"/>
  <c r="AM2752" i="8"/>
  <c r="AU2752" i="8"/>
  <c r="BK2753" i="8"/>
  <c r="BL2753" i="8"/>
  <c r="BM2753" i="8"/>
  <c r="BN2753" i="8"/>
  <c r="BH2753" i="8"/>
  <c r="BI2753" i="8"/>
  <c r="BJ2753" i="8"/>
  <c r="AL2753" i="8"/>
  <c r="AT2753" i="8"/>
  <c r="BB2753" i="8"/>
  <c r="AM2753" i="8"/>
  <c r="AU2753" i="8"/>
  <c r="AN2753" i="8"/>
  <c r="AV2753" i="8"/>
  <c r="AO2753" i="8"/>
  <c r="AW2753" i="8"/>
  <c r="AP2753" i="8"/>
  <c r="AX2753" i="8"/>
  <c r="AQ2753" i="8"/>
  <c r="AY2753" i="8"/>
  <c r="AR2753" i="8"/>
  <c r="AZ2753" i="8"/>
  <c r="BA2753" i="8"/>
  <c r="AK2753" i="8"/>
  <c r="AS2753" i="8"/>
  <c r="BM2754" i="8"/>
  <c r="BN2754" i="8"/>
  <c r="BK2754" i="8"/>
  <c r="BL2754" i="8"/>
  <c r="BJ2754" i="8"/>
  <c r="BI2754" i="8"/>
  <c r="BH2754" i="8"/>
  <c r="AR2754" i="8"/>
  <c r="AZ2754" i="8"/>
  <c r="AK2754" i="8"/>
  <c r="AS2754" i="8"/>
  <c r="BA2754" i="8"/>
  <c r="AL2754" i="8"/>
  <c r="AT2754" i="8"/>
  <c r="BB2754" i="8"/>
  <c r="AM2754" i="8"/>
  <c r="AU2754" i="8"/>
  <c r="AN2754" i="8"/>
  <c r="AV2754" i="8"/>
  <c r="AO2754" i="8"/>
  <c r="AW2754" i="8"/>
  <c r="AP2754" i="8"/>
  <c r="AX2754" i="8"/>
  <c r="AQ2754" i="8"/>
  <c r="AY2754" i="8"/>
  <c r="BK2755" i="8"/>
  <c r="BL2755" i="8"/>
  <c r="BM2755" i="8"/>
  <c r="BN2755" i="8"/>
  <c r="BH2755" i="8"/>
  <c r="BI2755" i="8"/>
  <c r="BJ2755" i="8"/>
  <c r="AP2755" i="8"/>
  <c r="AX2755" i="8"/>
  <c r="AQ2755" i="8"/>
  <c r="AY2755" i="8"/>
  <c r="AR2755" i="8"/>
  <c r="AZ2755" i="8"/>
  <c r="AK2755" i="8"/>
  <c r="AS2755" i="8"/>
  <c r="BA2755" i="8"/>
  <c r="AL2755" i="8"/>
  <c r="AT2755" i="8"/>
  <c r="BB2755" i="8"/>
  <c r="AM2755" i="8"/>
  <c r="AU2755" i="8"/>
  <c r="AN2755" i="8"/>
  <c r="AV2755" i="8"/>
  <c r="AO2755" i="8"/>
  <c r="AW2755" i="8"/>
  <c r="BM2756" i="8"/>
  <c r="BN2756" i="8"/>
  <c r="BK2756" i="8"/>
  <c r="BL2756" i="8"/>
  <c r="BH2756" i="8"/>
  <c r="BI2756" i="8"/>
  <c r="BJ2756" i="8"/>
  <c r="AN2756" i="8"/>
  <c r="AV2756" i="8"/>
  <c r="AO2756" i="8"/>
  <c r="AW2756" i="8"/>
  <c r="AP2756" i="8"/>
  <c r="AX2756" i="8"/>
  <c r="AQ2756" i="8"/>
  <c r="AY2756" i="8"/>
  <c r="AR2756" i="8"/>
  <c r="AZ2756" i="8"/>
  <c r="AK2756" i="8"/>
  <c r="AS2756" i="8"/>
  <c r="BA2756" i="8"/>
  <c r="AL2756" i="8"/>
  <c r="AT2756" i="8"/>
  <c r="BB2756" i="8"/>
  <c r="AM2756" i="8"/>
  <c r="AU2756" i="8"/>
  <c r="BK2757" i="8"/>
  <c r="BL2757" i="8"/>
  <c r="BM2757" i="8"/>
  <c r="BN2757" i="8"/>
  <c r="BI2757" i="8"/>
  <c r="BJ2757" i="8"/>
  <c r="BH2757" i="8"/>
  <c r="AL2757" i="8"/>
  <c r="AT2757" i="8"/>
  <c r="BB2757" i="8"/>
  <c r="AM2757" i="8"/>
  <c r="AU2757" i="8"/>
  <c r="AN2757" i="8"/>
  <c r="AV2757" i="8"/>
  <c r="AO2757" i="8"/>
  <c r="AW2757" i="8"/>
  <c r="AP2757" i="8"/>
  <c r="AX2757" i="8"/>
  <c r="AQ2757" i="8"/>
  <c r="AY2757" i="8"/>
  <c r="AR2757" i="8"/>
  <c r="AZ2757" i="8"/>
  <c r="AS2757" i="8"/>
  <c r="BA2757" i="8"/>
  <c r="AK2757" i="8"/>
  <c r="BM2758" i="8"/>
  <c r="BN2758" i="8"/>
  <c r="BK2758" i="8"/>
  <c r="BL2758" i="8"/>
  <c r="BH2758" i="8"/>
  <c r="BI2758" i="8"/>
  <c r="BJ2758" i="8"/>
  <c r="AR2758" i="8"/>
  <c r="AZ2758" i="8"/>
  <c r="AK2758" i="8"/>
  <c r="AS2758" i="8"/>
  <c r="BA2758" i="8"/>
  <c r="AL2758" i="8"/>
  <c r="AT2758" i="8"/>
  <c r="BB2758" i="8"/>
  <c r="AM2758" i="8"/>
  <c r="AU2758" i="8"/>
  <c r="AN2758" i="8"/>
  <c r="AV2758" i="8"/>
  <c r="AO2758" i="8"/>
  <c r="AW2758" i="8"/>
  <c r="AP2758" i="8"/>
  <c r="AX2758" i="8"/>
  <c r="AQ2758" i="8"/>
  <c r="AY2758" i="8"/>
  <c r="BK2759" i="8"/>
  <c r="BL2759" i="8"/>
  <c r="BM2759" i="8"/>
  <c r="BN2759" i="8"/>
  <c r="BH2759" i="8"/>
  <c r="BI2759" i="8"/>
  <c r="BJ2759" i="8"/>
  <c r="AP2759" i="8"/>
  <c r="AX2759" i="8"/>
  <c r="AQ2759" i="8"/>
  <c r="AY2759" i="8"/>
  <c r="AR2759" i="8"/>
  <c r="AZ2759" i="8"/>
  <c r="AK2759" i="8"/>
  <c r="AS2759" i="8"/>
  <c r="BA2759" i="8"/>
  <c r="AL2759" i="8"/>
  <c r="AT2759" i="8"/>
  <c r="BB2759" i="8"/>
  <c r="AM2759" i="8"/>
  <c r="AU2759" i="8"/>
  <c r="AN2759" i="8"/>
  <c r="AV2759" i="8"/>
  <c r="AO2759" i="8"/>
  <c r="AW2759" i="8"/>
  <c r="BK2760" i="8"/>
  <c r="BL2760" i="8"/>
  <c r="BM2760" i="8"/>
  <c r="BN2760" i="8"/>
  <c r="BH2760" i="8"/>
  <c r="BI2760" i="8"/>
  <c r="BJ2760" i="8"/>
  <c r="AN2760" i="8"/>
  <c r="AV2760" i="8"/>
  <c r="AO2760" i="8"/>
  <c r="AW2760" i="8"/>
  <c r="AP2760" i="8"/>
  <c r="AX2760" i="8"/>
  <c r="AQ2760" i="8"/>
  <c r="AY2760" i="8"/>
  <c r="AR2760" i="8"/>
  <c r="AZ2760" i="8"/>
  <c r="AK2760" i="8"/>
  <c r="AS2760" i="8"/>
  <c r="BA2760" i="8"/>
  <c r="AL2760" i="8"/>
  <c r="AT2760" i="8"/>
  <c r="BB2760" i="8"/>
  <c r="AM2760" i="8"/>
  <c r="AU2760" i="8"/>
  <c r="BK2761" i="8"/>
  <c r="BL2761" i="8"/>
  <c r="BM2761" i="8"/>
  <c r="BN2761" i="8"/>
  <c r="BH2761" i="8"/>
  <c r="BI2761" i="8"/>
  <c r="BJ2761" i="8"/>
  <c r="AL2761" i="8"/>
  <c r="AT2761" i="8"/>
  <c r="BB2761" i="8"/>
  <c r="AM2761" i="8"/>
  <c r="AU2761" i="8"/>
  <c r="AN2761" i="8"/>
  <c r="AV2761" i="8"/>
  <c r="AO2761" i="8"/>
  <c r="AW2761" i="8"/>
  <c r="AP2761" i="8"/>
  <c r="AX2761" i="8"/>
  <c r="AQ2761" i="8"/>
  <c r="AY2761" i="8"/>
  <c r="AR2761" i="8"/>
  <c r="AZ2761" i="8"/>
  <c r="AK2761" i="8"/>
  <c r="AS2761" i="8"/>
  <c r="BA2761" i="8"/>
  <c r="BM2762" i="8"/>
  <c r="BN2762" i="8"/>
  <c r="BK2762" i="8"/>
  <c r="BL2762" i="8"/>
  <c r="BJ2762" i="8"/>
  <c r="BH2762" i="8"/>
  <c r="BI2762" i="8"/>
  <c r="AR2762" i="8"/>
  <c r="AZ2762" i="8"/>
  <c r="AK2762" i="8"/>
  <c r="AS2762" i="8"/>
  <c r="BA2762" i="8"/>
  <c r="AL2762" i="8"/>
  <c r="AT2762" i="8"/>
  <c r="BB2762" i="8"/>
  <c r="AM2762" i="8"/>
  <c r="AU2762" i="8"/>
  <c r="AN2762" i="8"/>
  <c r="AV2762" i="8"/>
  <c r="AO2762" i="8"/>
  <c r="AW2762" i="8"/>
  <c r="AP2762" i="8"/>
  <c r="AX2762" i="8"/>
  <c r="AQ2762" i="8"/>
  <c r="AY2762" i="8"/>
  <c r="BK2763" i="8"/>
  <c r="BL2763" i="8"/>
  <c r="BM2763" i="8"/>
  <c r="BN2763" i="8"/>
  <c r="BH2763" i="8"/>
  <c r="BI2763" i="8"/>
  <c r="BJ2763" i="8"/>
  <c r="AP2763" i="8"/>
  <c r="AX2763" i="8"/>
  <c r="AQ2763" i="8"/>
  <c r="AY2763" i="8"/>
  <c r="AR2763" i="8"/>
  <c r="AZ2763" i="8"/>
  <c r="AK2763" i="8"/>
  <c r="AS2763" i="8"/>
  <c r="BA2763" i="8"/>
  <c r="AL2763" i="8"/>
  <c r="AT2763" i="8"/>
  <c r="BB2763" i="8"/>
  <c r="AM2763" i="8"/>
  <c r="AU2763" i="8"/>
  <c r="AN2763" i="8"/>
  <c r="AV2763" i="8"/>
  <c r="AO2763" i="8"/>
  <c r="AW2763" i="8"/>
  <c r="BM2764" i="8"/>
  <c r="BN2764" i="8"/>
  <c r="BK2764" i="8"/>
  <c r="BL2764" i="8"/>
  <c r="BH2764" i="8"/>
  <c r="BI2764" i="8"/>
  <c r="BJ2764" i="8"/>
  <c r="AN2764" i="8"/>
  <c r="AV2764" i="8"/>
  <c r="AO2764" i="8"/>
  <c r="AW2764" i="8"/>
  <c r="AP2764" i="8"/>
  <c r="AX2764" i="8"/>
  <c r="AQ2764" i="8"/>
  <c r="AY2764" i="8"/>
  <c r="AR2764" i="8"/>
  <c r="AZ2764" i="8"/>
  <c r="AK2764" i="8"/>
  <c r="AS2764" i="8"/>
  <c r="BA2764" i="8"/>
  <c r="AL2764" i="8"/>
  <c r="AT2764" i="8"/>
  <c r="BB2764" i="8"/>
  <c r="AU2764" i="8"/>
  <c r="AM2764" i="8"/>
  <c r="BK2765" i="8"/>
  <c r="BL2765" i="8"/>
  <c r="BM2765" i="8"/>
  <c r="BN2765" i="8"/>
  <c r="BI2765" i="8"/>
  <c r="BJ2765" i="8"/>
  <c r="BH2765" i="8"/>
  <c r="AL2765" i="8"/>
  <c r="AT2765" i="8"/>
  <c r="BB2765" i="8"/>
  <c r="AM2765" i="8"/>
  <c r="AU2765" i="8"/>
  <c r="AN2765" i="8"/>
  <c r="AV2765" i="8"/>
  <c r="AO2765" i="8"/>
  <c r="AW2765" i="8"/>
  <c r="AP2765" i="8"/>
  <c r="AX2765" i="8"/>
  <c r="AQ2765" i="8"/>
  <c r="AY2765" i="8"/>
  <c r="AR2765" i="8"/>
  <c r="AZ2765" i="8"/>
  <c r="AK2765" i="8"/>
  <c r="AS2765" i="8"/>
  <c r="BA2765" i="8"/>
  <c r="BK2766" i="8"/>
  <c r="BL2766" i="8"/>
  <c r="BM2766" i="8"/>
  <c r="BN2766" i="8"/>
  <c r="BH2766" i="8"/>
  <c r="BI2766" i="8"/>
  <c r="BJ2766" i="8"/>
  <c r="AR2766" i="8"/>
  <c r="AZ2766" i="8"/>
  <c r="AK2766" i="8"/>
  <c r="AS2766" i="8"/>
  <c r="BA2766" i="8"/>
  <c r="AL2766" i="8"/>
  <c r="AT2766" i="8"/>
  <c r="BB2766" i="8"/>
  <c r="AM2766" i="8"/>
  <c r="AU2766" i="8"/>
  <c r="AN2766" i="8"/>
  <c r="AV2766" i="8"/>
  <c r="AO2766" i="8"/>
  <c r="AW2766" i="8"/>
  <c r="AP2766" i="8"/>
  <c r="AX2766" i="8"/>
  <c r="AQ2766" i="8"/>
  <c r="AY2766" i="8"/>
  <c r="BK2767" i="8"/>
  <c r="BL2767" i="8"/>
  <c r="BM2767" i="8"/>
  <c r="BN2767" i="8"/>
  <c r="BH2767" i="8"/>
  <c r="BI2767" i="8"/>
  <c r="BJ2767" i="8"/>
  <c r="AP2767" i="8"/>
  <c r="AX2767" i="8"/>
  <c r="AQ2767" i="8"/>
  <c r="AY2767" i="8"/>
  <c r="AR2767" i="8"/>
  <c r="AZ2767" i="8"/>
  <c r="AK2767" i="8"/>
  <c r="AS2767" i="8"/>
  <c r="BA2767" i="8"/>
  <c r="AL2767" i="8"/>
  <c r="AT2767" i="8"/>
  <c r="BB2767" i="8"/>
  <c r="AM2767" i="8"/>
  <c r="AU2767" i="8"/>
  <c r="AN2767" i="8"/>
  <c r="AV2767" i="8"/>
  <c r="AO2767" i="8"/>
  <c r="AW2767" i="8"/>
  <c r="BM2768" i="8"/>
  <c r="BN2768" i="8"/>
  <c r="BK2768" i="8"/>
  <c r="BL2768" i="8"/>
  <c r="BH2768" i="8"/>
  <c r="BI2768" i="8"/>
  <c r="BJ2768" i="8"/>
  <c r="AN2768" i="8"/>
  <c r="AV2768" i="8"/>
  <c r="AO2768" i="8"/>
  <c r="AW2768" i="8"/>
  <c r="AP2768" i="8"/>
  <c r="AX2768" i="8"/>
  <c r="AQ2768" i="8"/>
  <c r="AY2768" i="8"/>
  <c r="AR2768" i="8"/>
  <c r="AZ2768" i="8"/>
  <c r="AK2768" i="8"/>
  <c r="AS2768" i="8"/>
  <c r="BA2768" i="8"/>
  <c r="AL2768" i="8"/>
  <c r="AT2768" i="8"/>
  <c r="BB2768" i="8"/>
  <c r="AM2768" i="8"/>
  <c r="AU2768" i="8"/>
  <c r="BK2769" i="8"/>
  <c r="BL2769" i="8"/>
  <c r="BM2769" i="8"/>
  <c r="BN2769" i="8"/>
  <c r="BH2769" i="8"/>
  <c r="BI2769" i="8"/>
  <c r="BJ2769" i="8"/>
  <c r="AL2769" i="8"/>
  <c r="AT2769" i="8"/>
  <c r="BB2769" i="8"/>
  <c r="AM2769" i="8"/>
  <c r="AU2769" i="8"/>
  <c r="AN2769" i="8"/>
  <c r="AV2769" i="8"/>
  <c r="AO2769" i="8"/>
  <c r="AW2769" i="8"/>
  <c r="AP2769" i="8"/>
  <c r="AX2769" i="8"/>
  <c r="AQ2769" i="8"/>
  <c r="AY2769" i="8"/>
  <c r="AR2769" i="8"/>
  <c r="AZ2769" i="8"/>
  <c r="AK2769" i="8"/>
  <c r="AS2769" i="8"/>
  <c r="BA2769" i="8"/>
  <c r="BK2770" i="8"/>
  <c r="BL2770" i="8"/>
  <c r="BM2770" i="8"/>
  <c r="BN2770" i="8"/>
  <c r="BJ2770" i="8"/>
  <c r="BH2770" i="8"/>
  <c r="BI2770" i="8"/>
  <c r="AR2770" i="8"/>
  <c r="AZ2770" i="8"/>
  <c r="AK2770" i="8"/>
  <c r="AS2770" i="8"/>
  <c r="BA2770" i="8"/>
  <c r="AL2770" i="8"/>
  <c r="AT2770" i="8"/>
  <c r="BB2770" i="8"/>
  <c r="AM2770" i="8"/>
  <c r="AU2770" i="8"/>
  <c r="AN2770" i="8"/>
  <c r="AV2770" i="8"/>
  <c r="AO2770" i="8"/>
  <c r="AW2770" i="8"/>
  <c r="AP2770" i="8"/>
  <c r="AX2770" i="8"/>
  <c r="AQ2770" i="8"/>
  <c r="AY2770" i="8"/>
  <c r="BK2771" i="8"/>
  <c r="BL2771" i="8"/>
  <c r="BM2771" i="8"/>
  <c r="BN2771" i="8"/>
  <c r="BH2771" i="8"/>
  <c r="BI2771" i="8"/>
  <c r="BJ2771" i="8"/>
  <c r="AP2771" i="8"/>
  <c r="AX2771" i="8"/>
  <c r="AQ2771" i="8"/>
  <c r="AY2771" i="8"/>
  <c r="AR2771" i="8"/>
  <c r="AZ2771" i="8"/>
  <c r="AK2771" i="8"/>
  <c r="AS2771" i="8"/>
  <c r="BA2771" i="8"/>
  <c r="AL2771" i="8"/>
  <c r="AT2771" i="8"/>
  <c r="BB2771" i="8"/>
  <c r="AM2771" i="8"/>
  <c r="AU2771" i="8"/>
  <c r="AN2771" i="8"/>
  <c r="AV2771" i="8"/>
  <c r="AW2771" i="8"/>
  <c r="AO2771" i="8"/>
  <c r="BM2772" i="8"/>
  <c r="BN2772" i="8"/>
  <c r="BK2772" i="8"/>
  <c r="BL2772" i="8"/>
  <c r="BH2772" i="8"/>
  <c r="BI2772" i="8"/>
  <c r="BJ2772" i="8"/>
  <c r="AN2772" i="8"/>
  <c r="AV2772" i="8"/>
  <c r="AO2772" i="8"/>
  <c r="AW2772" i="8"/>
  <c r="AP2772" i="8"/>
  <c r="AX2772" i="8"/>
  <c r="AQ2772" i="8"/>
  <c r="AY2772" i="8"/>
  <c r="AR2772" i="8"/>
  <c r="AZ2772" i="8"/>
  <c r="AK2772" i="8"/>
  <c r="AS2772" i="8"/>
  <c r="BA2772" i="8"/>
  <c r="AL2772" i="8"/>
  <c r="AT2772" i="8"/>
  <c r="BB2772" i="8"/>
  <c r="AM2772" i="8"/>
  <c r="AU2772" i="8"/>
  <c r="BK2773" i="8"/>
  <c r="BL2773" i="8"/>
  <c r="BM2773" i="8"/>
  <c r="BN2773" i="8"/>
  <c r="BI2773" i="8"/>
  <c r="BJ2773" i="8"/>
  <c r="BH2773" i="8"/>
  <c r="AL2773" i="8"/>
  <c r="AT2773" i="8"/>
  <c r="BB2773" i="8"/>
  <c r="AM2773" i="8"/>
  <c r="AU2773" i="8"/>
  <c r="AN2773" i="8"/>
  <c r="AV2773" i="8"/>
  <c r="AO2773" i="8"/>
  <c r="AW2773" i="8"/>
  <c r="AP2773" i="8"/>
  <c r="AX2773" i="8"/>
  <c r="AQ2773" i="8"/>
  <c r="AY2773" i="8"/>
  <c r="AR2773" i="8"/>
  <c r="AZ2773" i="8"/>
  <c r="AK2773" i="8"/>
  <c r="AS2773" i="8"/>
  <c r="BA2773" i="8"/>
  <c r="BK2774" i="8"/>
  <c r="BL2774" i="8"/>
  <c r="BM2774" i="8"/>
  <c r="BN2774" i="8"/>
  <c r="BH2774" i="8"/>
  <c r="BI2774" i="8"/>
  <c r="BJ2774" i="8"/>
  <c r="AR2774" i="8"/>
  <c r="AZ2774" i="8"/>
  <c r="AK2774" i="8"/>
  <c r="AS2774" i="8"/>
  <c r="BA2774" i="8"/>
  <c r="AL2774" i="8"/>
  <c r="AT2774" i="8"/>
  <c r="BB2774" i="8"/>
  <c r="AM2774" i="8"/>
  <c r="AU2774" i="8"/>
  <c r="AN2774" i="8"/>
  <c r="AV2774" i="8"/>
  <c r="AO2774" i="8"/>
  <c r="AW2774" i="8"/>
  <c r="AP2774" i="8"/>
  <c r="AX2774" i="8"/>
  <c r="AQ2774" i="8"/>
  <c r="AY2774" i="8"/>
  <c r="BK2775" i="8"/>
  <c r="BL2775" i="8"/>
  <c r="BM2775" i="8"/>
  <c r="BN2775" i="8"/>
  <c r="BJ2775" i="8"/>
  <c r="BH2775" i="8"/>
  <c r="BI2775" i="8"/>
  <c r="AP2775" i="8"/>
  <c r="AX2775" i="8"/>
  <c r="AQ2775" i="8"/>
  <c r="AY2775" i="8"/>
  <c r="AR2775" i="8"/>
  <c r="AZ2775" i="8"/>
  <c r="AK2775" i="8"/>
  <c r="AS2775" i="8"/>
  <c r="BA2775" i="8"/>
  <c r="AL2775" i="8"/>
  <c r="AT2775" i="8"/>
  <c r="BB2775" i="8"/>
  <c r="AM2775" i="8"/>
  <c r="AU2775" i="8"/>
  <c r="AN2775" i="8"/>
  <c r="AV2775" i="8"/>
  <c r="AO2775" i="8"/>
  <c r="AW2775" i="8"/>
  <c r="BM2776" i="8"/>
  <c r="BN2776" i="8"/>
  <c r="BK2776" i="8"/>
  <c r="BL2776" i="8"/>
  <c r="BH2776" i="8"/>
  <c r="BI2776" i="8"/>
  <c r="BJ2776" i="8"/>
  <c r="AN2776" i="8"/>
  <c r="AV2776" i="8"/>
  <c r="AO2776" i="8"/>
  <c r="AW2776" i="8"/>
  <c r="AP2776" i="8"/>
  <c r="AX2776" i="8"/>
  <c r="AQ2776" i="8"/>
  <c r="AY2776" i="8"/>
  <c r="AR2776" i="8"/>
  <c r="AZ2776" i="8"/>
  <c r="AK2776" i="8"/>
  <c r="AS2776" i="8"/>
  <c r="BA2776" i="8"/>
  <c r="AL2776" i="8"/>
  <c r="AT2776" i="8"/>
  <c r="BB2776" i="8"/>
  <c r="AM2776" i="8"/>
  <c r="AU2776" i="8"/>
  <c r="BK2777" i="8"/>
  <c r="BL2777" i="8"/>
  <c r="BM2777" i="8"/>
  <c r="BN2777" i="8"/>
  <c r="BH2777" i="8"/>
  <c r="BI2777" i="8"/>
  <c r="BJ2777" i="8"/>
  <c r="AL2777" i="8"/>
  <c r="AT2777" i="8"/>
  <c r="BB2777" i="8"/>
  <c r="AM2777" i="8"/>
  <c r="AU2777" i="8"/>
  <c r="AN2777" i="8"/>
  <c r="AV2777" i="8"/>
  <c r="AO2777" i="8"/>
  <c r="AW2777" i="8"/>
  <c r="AP2777" i="8"/>
  <c r="AX2777" i="8"/>
  <c r="AQ2777" i="8"/>
  <c r="AY2777" i="8"/>
  <c r="AR2777" i="8"/>
  <c r="AZ2777" i="8"/>
  <c r="AK2777" i="8"/>
  <c r="AS2777" i="8"/>
  <c r="BA2777" i="8"/>
  <c r="BK2778" i="8"/>
  <c r="BL2778" i="8"/>
  <c r="BM2778" i="8"/>
  <c r="BN2778" i="8"/>
  <c r="BJ2778" i="8"/>
  <c r="BH2778" i="8"/>
  <c r="BI2778" i="8"/>
  <c r="AR2778" i="8"/>
  <c r="AZ2778" i="8"/>
  <c r="AK2778" i="8"/>
  <c r="AS2778" i="8"/>
  <c r="BA2778" i="8"/>
  <c r="AL2778" i="8"/>
  <c r="AT2778" i="8"/>
  <c r="BB2778" i="8"/>
  <c r="AM2778" i="8"/>
  <c r="AU2778" i="8"/>
  <c r="AN2778" i="8"/>
  <c r="AV2778" i="8"/>
  <c r="AO2778" i="8"/>
  <c r="AW2778" i="8"/>
  <c r="AP2778" i="8"/>
  <c r="AX2778" i="8"/>
  <c r="AY2778" i="8"/>
  <c r="AQ2778" i="8"/>
  <c r="BK2779" i="8"/>
  <c r="BL2779" i="8"/>
  <c r="BM2779" i="8"/>
  <c r="BN2779" i="8"/>
  <c r="BH2779" i="8"/>
  <c r="BI2779" i="8"/>
  <c r="BJ2779" i="8"/>
  <c r="AP2779" i="8"/>
  <c r="AX2779" i="8"/>
  <c r="AQ2779" i="8"/>
  <c r="AY2779" i="8"/>
  <c r="AR2779" i="8"/>
  <c r="AZ2779" i="8"/>
  <c r="AK2779" i="8"/>
  <c r="AS2779" i="8"/>
  <c r="BA2779" i="8"/>
  <c r="AL2779" i="8"/>
  <c r="AT2779" i="8"/>
  <c r="BB2779" i="8"/>
  <c r="AM2779" i="8"/>
  <c r="AU2779" i="8"/>
  <c r="AN2779" i="8"/>
  <c r="AV2779" i="8"/>
  <c r="AO2779" i="8"/>
  <c r="AW2779" i="8"/>
  <c r="BM2780" i="8"/>
  <c r="BN2780" i="8"/>
  <c r="BK2780" i="8"/>
  <c r="BL2780" i="8"/>
  <c r="BH2780" i="8"/>
  <c r="BI2780" i="8"/>
  <c r="BJ2780" i="8"/>
  <c r="AN2780" i="8"/>
  <c r="AV2780" i="8"/>
  <c r="AO2780" i="8"/>
  <c r="AW2780" i="8"/>
  <c r="AP2780" i="8"/>
  <c r="AX2780" i="8"/>
  <c r="AQ2780" i="8"/>
  <c r="AY2780" i="8"/>
  <c r="AR2780" i="8"/>
  <c r="AZ2780" i="8"/>
  <c r="AK2780" i="8"/>
  <c r="AS2780" i="8"/>
  <c r="BA2780" i="8"/>
  <c r="AL2780" i="8"/>
  <c r="AT2780" i="8"/>
  <c r="BB2780" i="8"/>
  <c r="AM2780" i="8"/>
  <c r="AU2780" i="8"/>
  <c r="BK2781" i="8"/>
  <c r="BL2781" i="8"/>
  <c r="BM2781" i="8"/>
  <c r="BN2781" i="8"/>
  <c r="BI2781" i="8"/>
  <c r="BJ2781" i="8"/>
  <c r="BH2781" i="8"/>
  <c r="AL2781" i="8"/>
  <c r="AT2781" i="8"/>
  <c r="BB2781" i="8"/>
  <c r="AM2781" i="8"/>
  <c r="AU2781" i="8"/>
  <c r="AN2781" i="8"/>
  <c r="AV2781" i="8"/>
  <c r="AO2781" i="8"/>
  <c r="AW2781" i="8"/>
  <c r="AP2781" i="8"/>
  <c r="AX2781" i="8"/>
  <c r="AQ2781" i="8"/>
  <c r="AY2781" i="8"/>
  <c r="AR2781" i="8"/>
  <c r="AZ2781" i="8"/>
  <c r="AK2781" i="8"/>
  <c r="AS2781" i="8"/>
  <c r="BA2781" i="8"/>
  <c r="BK2782" i="8"/>
  <c r="BL2782" i="8"/>
  <c r="BM2782" i="8"/>
  <c r="BN2782" i="8"/>
  <c r="BH2782" i="8"/>
  <c r="BI2782" i="8"/>
  <c r="BJ2782" i="8"/>
  <c r="AR2782" i="8"/>
  <c r="AZ2782" i="8"/>
  <c r="AK2782" i="8"/>
  <c r="AS2782" i="8"/>
  <c r="BA2782" i="8"/>
  <c r="AL2782" i="8"/>
  <c r="AT2782" i="8"/>
  <c r="BB2782" i="8"/>
  <c r="AM2782" i="8"/>
  <c r="AU2782" i="8"/>
  <c r="AN2782" i="8"/>
  <c r="AV2782" i="8"/>
  <c r="AO2782" i="8"/>
  <c r="AW2782" i="8"/>
  <c r="AP2782" i="8"/>
  <c r="AX2782" i="8"/>
  <c r="AQ2782" i="8"/>
  <c r="AY2782" i="8"/>
  <c r="BK2783" i="8"/>
  <c r="BL2783" i="8"/>
  <c r="BM2783" i="8"/>
  <c r="BN2783" i="8"/>
  <c r="BI2783" i="8"/>
  <c r="BJ2783" i="8"/>
  <c r="BH2783" i="8"/>
  <c r="AP2783" i="8"/>
  <c r="AX2783" i="8"/>
  <c r="AQ2783" i="8"/>
  <c r="AY2783" i="8"/>
  <c r="AR2783" i="8"/>
  <c r="AZ2783" i="8"/>
  <c r="AK2783" i="8"/>
  <c r="AS2783" i="8"/>
  <c r="BA2783" i="8"/>
  <c r="AL2783" i="8"/>
  <c r="AT2783" i="8"/>
  <c r="BB2783" i="8"/>
  <c r="AM2783" i="8"/>
  <c r="AU2783" i="8"/>
  <c r="AN2783" i="8"/>
  <c r="AV2783" i="8"/>
  <c r="AO2783" i="8"/>
  <c r="AW2783" i="8"/>
  <c r="BM2784" i="8"/>
  <c r="BN2784" i="8"/>
  <c r="BK2784" i="8"/>
  <c r="BL2784" i="8"/>
  <c r="BH2784" i="8"/>
  <c r="BI2784" i="8"/>
  <c r="BJ2784" i="8"/>
  <c r="AN2784" i="8"/>
  <c r="AV2784" i="8"/>
  <c r="AO2784" i="8"/>
  <c r="AW2784" i="8"/>
  <c r="AP2784" i="8"/>
  <c r="AX2784" i="8"/>
  <c r="AQ2784" i="8"/>
  <c r="AY2784" i="8"/>
  <c r="AR2784" i="8"/>
  <c r="AZ2784" i="8"/>
  <c r="AK2784" i="8"/>
  <c r="AS2784" i="8"/>
  <c r="BA2784" i="8"/>
  <c r="AL2784" i="8"/>
  <c r="AT2784" i="8"/>
  <c r="BB2784" i="8"/>
  <c r="AM2784" i="8"/>
  <c r="AU2784" i="8"/>
  <c r="BK2785" i="8"/>
  <c r="BL2785" i="8"/>
  <c r="BM2785" i="8"/>
  <c r="BN2785" i="8"/>
  <c r="BH2785" i="8"/>
  <c r="BI2785" i="8"/>
  <c r="BJ2785" i="8"/>
  <c r="AL2785" i="8"/>
  <c r="AT2785" i="8"/>
  <c r="BB2785" i="8"/>
  <c r="AM2785" i="8"/>
  <c r="AU2785" i="8"/>
  <c r="AN2785" i="8"/>
  <c r="AV2785" i="8"/>
  <c r="AO2785" i="8"/>
  <c r="AW2785" i="8"/>
  <c r="AP2785" i="8"/>
  <c r="AX2785" i="8"/>
  <c r="AQ2785" i="8"/>
  <c r="AY2785" i="8"/>
  <c r="AR2785" i="8"/>
  <c r="AZ2785" i="8"/>
  <c r="BA2785" i="8"/>
  <c r="AK2785" i="8"/>
  <c r="AS2785" i="8"/>
  <c r="BK2786" i="8"/>
  <c r="BL2786" i="8"/>
  <c r="BM2786" i="8"/>
  <c r="BN2786" i="8"/>
  <c r="BJ2786" i="8"/>
  <c r="BH2786" i="8"/>
  <c r="BI2786" i="8"/>
  <c r="AR2786" i="8"/>
  <c r="AZ2786" i="8"/>
  <c r="AK2786" i="8"/>
  <c r="AS2786" i="8"/>
  <c r="BA2786" i="8"/>
  <c r="AL2786" i="8"/>
  <c r="AT2786" i="8"/>
  <c r="BB2786" i="8"/>
  <c r="AM2786" i="8"/>
  <c r="AU2786" i="8"/>
  <c r="AN2786" i="8"/>
  <c r="AV2786" i="8"/>
  <c r="AO2786" i="8"/>
  <c r="AW2786" i="8"/>
  <c r="AP2786" i="8"/>
  <c r="AX2786" i="8"/>
  <c r="AQ2786" i="8"/>
  <c r="AY2786" i="8"/>
  <c r="BK2787" i="8"/>
  <c r="BL2787" i="8"/>
  <c r="BM2787" i="8"/>
  <c r="BN2787" i="8"/>
  <c r="BH2787" i="8"/>
  <c r="BI2787" i="8"/>
  <c r="BJ2787" i="8"/>
  <c r="AP2787" i="8"/>
  <c r="AX2787" i="8"/>
  <c r="AQ2787" i="8"/>
  <c r="AY2787" i="8"/>
  <c r="AR2787" i="8"/>
  <c r="AZ2787" i="8"/>
  <c r="AK2787" i="8"/>
  <c r="AS2787" i="8"/>
  <c r="BA2787" i="8"/>
  <c r="AL2787" i="8"/>
  <c r="AT2787" i="8"/>
  <c r="BB2787" i="8"/>
  <c r="AM2787" i="8"/>
  <c r="AU2787" i="8"/>
  <c r="AN2787" i="8"/>
  <c r="AV2787" i="8"/>
  <c r="AO2787" i="8"/>
  <c r="AW2787" i="8"/>
  <c r="BM2788" i="8"/>
  <c r="BN2788" i="8"/>
  <c r="BK2788" i="8"/>
  <c r="BL2788" i="8"/>
  <c r="BH2788" i="8"/>
  <c r="BI2788" i="8"/>
  <c r="BJ2788" i="8"/>
  <c r="AN2788" i="8"/>
  <c r="AV2788" i="8"/>
  <c r="AO2788" i="8"/>
  <c r="AW2788" i="8"/>
  <c r="AP2788" i="8"/>
  <c r="AX2788" i="8"/>
  <c r="AQ2788" i="8"/>
  <c r="AY2788" i="8"/>
  <c r="AR2788" i="8"/>
  <c r="AZ2788" i="8"/>
  <c r="AK2788" i="8"/>
  <c r="AS2788" i="8"/>
  <c r="BA2788" i="8"/>
  <c r="AL2788" i="8"/>
  <c r="AT2788" i="8"/>
  <c r="BB2788" i="8"/>
  <c r="AM2788" i="8"/>
  <c r="AU2788" i="8"/>
  <c r="BK2789" i="8"/>
  <c r="BL2789" i="8"/>
  <c r="BM2789" i="8"/>
  <c r="BN2789" i="8"/>
  <c r="BI2789" i="8"/>
  <c r="BJ2789" i="8"/>
  <c r="BH2789" i="8"/>
  <c r="AL2789" i="8"/>
  <c r="AT2789" i="8"/>
  <c r="BB2789" i="8"/>
  <c r="AM2789" i="8"/>
  <c r="AU2789" i="8"/>
  <c r="AN2789" i="8"/>
  <c r="AV2789" i="8"/>
  <c r="AO2789" i="8"/>
  <c r="AW2789" i="8"/>
  <c r="AP2789" i="8"/>
  <c r="AX2789" i="8"/>
  <c r="AQ2789" i="8"/>
  <c r="AY2789" i="8"/>
  <c r="AR2789" i="8"/>
  <c r="AZ2789" i="8"/>
  <c r="AS2789" i="8"/>
  <c r="BA2789" i="8"/>
  <c r="AK2789" i="8"/>
  <c r="BK2790" i="8"/>
  <c r="BL2790" i="8"/>
  <c r="BM2790" i="8"/>
  <c r="BN2790" i="8"/>
  <c r="BH2790" i="8"/>
  <c r="BI2790" i="8"/>
  <c r="BJ2790" i="8"/>
  <c r="AR2790" i="8"/>
  <c r="AZ2790" i="8"/>
  <c r="AK2790" i="8"/>
  <c r="AS2790" i="8"/>
  <c r="BA2790" i="8"/>
  <c r="AL2790" i="8"/>
  <c r="AT2790" i="8"/>
  <c r="BB2790" i="8"/>
  <c r="AM2790" i="8"/>
  <c r="AU2790" i="8"/>
  <c r="AN2790" i="8"/>
  <c r="AV2790" i="8"/>
  <c r="AO2790" i="8"/>
  <c r="AW2790" i="8"/>
  <c r="AP2790" i="8"/>
  <c r="AX2790" i="8"/>
  <c r="AQ2790" i="8"/>
  <c r="AY2790" i="8"/>
  <c r="BK2791" i="8"/>
  <c r="BL2791" i="8"/>
  <c r="BM2791" i="8"/>
  <c r="BN2791" i="8"/>
  <c r="BH2791" i="8"/>
  <c r="BI2791" i="8"/>
  <c r="BJ2791" i="8"/>
  <c r="AP2791" i="8"/>
  <c r="AX2791" i="8"/>
  <c r="AQ2791" i="8"/>
  <c r="AY2791" i="8"/>
  <c r="AR2791" i="8"/>
  <c r="AZ2791" i="8"/>
  <c r="AK2791" i="8"/>
  <c r="AS2791" i="8"/>
  <c r="BA2791" i="8"/>
  <c r="AL2791" i="8"/>
  <c r="AT2791" i="8"/>
  <c r="BB2791" i="8"/>
  <c r="AM2791" i="8"/>
  <c r="AU2791" i="8"/>
  <c r="AN2791" i="8"/>
  <c r="AV2791" i="8"/>
  <c r="AO2791" i="8"/>
  <c r="AW2791" i="8"/>
  <c r="BM2792" i="8"/>
  <c r="BN2792" i="8"/>
  <c r="BK2792" i="8"/>
  <c r="BL2792" i="8"/>
  <c r="BH2792" i="8"/>
  <c r="BI2792" i="8"/>
  <c r="BJ2792" i="8"/>
  <c r="AN2792" i="8"/>
  <c r="AV2792" i="8"/>
  <c r="AO2792" i="8"/>
  <c r="AW2792" i="8"/>
  <c r="AP2792" i="8"/>
  <c r="AX2792" i="8"/>
  <c r="AQ2792" i="8"/>
  <c r="AY2792" i="8"/>
  <c r="AR2792" i="8"/>
  <c r="AZ2792" i="8"/>
  <c r="AK2792" i="8"/>
  <c r="AS2792" i="8"/>
  <c r="BA2792" i="8"/>
  <c r="AL2792" i="8"/>
  <c r="AT2792" i="8"/>
  <c r="BB2792" i="8"/>
  <c r="AM2792" i="8"/>
  <c r="AU2792" i="8"/>
  <c r="BK2793" i="8"/>
  <c r="BL2793" i="8"/>
  <c r="BM2793" i="8"/>
  <c r="BN2793" i="8"/>
  <c r="BH2793" i="8"/>
  <c r="BI2793" i="8"/>
  <c r="BJ2793" i="8"/>
  <c r="AL2793" i="8"/>
  <c r="AT2793" i="8"/>
  <c r="BB2793" i="8"/>
  <c r="AM2793" i="8"/>
  <c r="AU2793" i="8"/>
  <c r="AN2793" i="8"/>
  <c r="AV2793" i="8"/>
  <c r="AO2793" i="8"/>
  <c r="AW2793" i="8"/>
  <c r="AP2793" i="8"/>
  <c r="AX2793" i="8"/>
  <c r="AQ2793" i="8"/>
  <c r="AY2793" i="8"/>
  <c r="AR2793" i="8"/>
  <c r="AZ2793" i="8"/>
  <c r="AK2793" i="8"/>
  <c r="AS2793" i="8"/>
  <c r="BA2793" i="8"/>
  <c r="BK2794" i="8"/>
  <c r="BL2794" i="8"/>
  <c r="BM2794" i="8"/>
  <c r="BN2794" i="8"/>
  <c r="BJ2794" i="8"/>
  <c r="BH2794" i="8"/>
  <c r="BI2794" i="8"/>
  <c r="AR2794" i="8"/>
  <c r="AZ2794" i="8"/>
  <c r="AK2794" i="8"/>
  <c r="AS2794" i="8"/>
  <c r="BA2794" i="8"/>
  <c r="AL2794" i="8"/>
  <c r="AT2794" i="8"/>
  <c r="BB2794" i="8"/>
  <c r="AM2794" i="8"/>
  <c r="AU2794" i="8"/>
  <c r="AN2794" i="8"/>
  <c r="AV2794" i="8"/>
  <c r="AO2794" i="8"/>
  <c r="AW2794" i="8"/>
  <c r="AP2794" i="8"/>
  <c r="AX2794" i="8"/>
  <c r="AQ2794" i="8"/>
  <c r="AY2794" i="8"/>
  <c r="BK2795" i="8"/>
  <c r="BL2795" i="8"/>
  <c r="BM2795" i="8"/>
  <c r="BN2795" i="8"/>
  <c r="BH2795" i="8"/>
  <c r="BI2795" i="8"/>
  <c r="BJ2795" i="8"/>
  <c r="AP2795" i="8"/>
  <c r="AX2795" i="8"/>
  <c r="AQ2795" i="8"/>
  <c r="AY2795" i="8"/>
  <c r="AR2795" i="8"/>
  <c r="AZ2795" i="8"/>
  <c r="AK2795" i="8"/>
  <c r="AS2795" i="8"/>
  <c r="BA2795" i="8"/>
  <c r="AL2795" i="8"/>
  <c r="AT2795" i="8"/>
  <c r="BB2795" i="8"/>
  <c r="AM2795" i="8"/>
  <c r="AU2795" i="8"/>
  <c r="AN2795" i="8"/>
  <c r="AV2795" i="8"/>
  <c r="AO2795" i="8"/>
  <c r="AW2795" i="8"/>
  <c r="BM2796" i="8"/>
  <c r="BN2796" i="8"/>
  <c r="BK2796" i="8"/>
  <c r="BL2796" i="8"/>
  <c r="BH2796" i="8"/>
  <c r="BI2796" i="8"/>
  <c r="BJ2796" i="8"/>
  <c r="AN2796" i="8"/>
  <c r="AV2796" i="8"/>
  <c r="AO2796" i="8"/>
  <c r="AW2796" i="8"/>
  <c r="AP2796" i="8"/>
  <c r="AX2796" i="8"/>
  <c r="AQ2796" i="8"/>
  <c r="AY2796" i="8"/>
  <c r="AR2796" i="8"/>
  <c r="AZ2796" i="8"/>
  <c r="AK2796" i="8"/>
  <c r="AS2796" i="8"/>
  <c r="BA2796" i="8"/>
  <c r="AL2796" i="8"/>
  <c r="AT2796" i="8"/>
  <c r="BB2796" i="8"/>
  <c r="AU2796" i="8"/>
  <c r="AM2796" i="8"/>
  <c r="BK2797" i="8"/>
  <c r="BL2797" i="8"/>
  <c r="BM2797" i="8"/>
  <c r="BN2797" i="8"/>
  <c r="BI2797" i="8"/>
  <c r="BJ2797" i="8"/>
  <c r="BH2797" i="8"/>
  <c r="AL2797" i="8"/>
  <c r="AT2797" i="8"/>
  <c r="BB2797" i="8"/>
  <c r="AM2797" i="8"/>
  <c r="AU2797" i="8"/>
  <c r="AN2797" i="8"/>
  <c r="AV2797" i="8"/>
  <c r="AO2797" i="8"/>
  <c r="AW2797" i="8"/>
  <c r="AP2797" i="8"/>
  <c r="AX2797" i="8"/>
  <c r="AQ2797" i="8"/>
  <c r="AY2797" i="8"/>
  <c r="AR2797" i="8"/>
  <c r="AZ2797" i="8"/>
  <c r="AK2797" i="8"/>
  <c r="AS2797" i="8"/>
  <c r="BA2797" i="8"/>
  <c r="BK2798" i="8"/>
  <c r="BL2798" i="8"/>
  <c r="BM2798" i="8"/>
  <c r="BN2798" i="8"/>
  <c r="BH2798" i="8"/>
  <c r="BI2798" i="8"/>
  <c r="BJ2798" i="8"/>
  <c r="AR2798" i="8"/>
  <c r="AZ2798" i="8"/>
  <c r="AK2798" i="8"/>
  <c r="AS2798" i="8"/>
  <c r="BA2798" i="8"/>
  <c r="AL2798" i="8"/>
  <c r="AT2798" i="8"/>
  <c r="BB2798" i="8"/>
  <c r="AM2798" i="8"/>
  <c r="AU2798" i="8"/>
  <c r="AN2798" i="8"/>
  <c r="AV2798" i="8"/>
  <c r="AO2798" i="8"/>
  <c r="AW2798" i="8"/>
  <c r="AP2798" i="8"/>
  <c r="AX2798" i="8"/>
  <c r="AQ2798" i="8"/>
  <c r="AY2798" i="8"/>
  <c r="BK2799" i="8"/>
  <c r="BL2799" i="8"/>
  <c r="BM2799" i="8"/>
  <c r="BN2799" i="8"/>
  <c r="BH2799" i="8"/>
  <c r="BI2799" i="8"/>
  <c r="BJ2799" i="8"/>
  <c r="AP2799" i="8"/>
  <c r="AX2799" i="8"/>
  <c r="AQ2799" i="8"/>
  <c r="AY2799" i="8"/>
  <c r="AR2799" i="8"/>
  <c r="AZ2799" i="8"/>
  <c r="AK2799" i="8"/>
  <c r="AS2799" i="8"/>
  <c r="BA2799" i="8"/>
  <c r="AL2799" i="8"/>
  <c r="AT2799" i="8"/>
  <c r="BB2799" i="8"/>
  <c r="AM2799" i="8"/>
  <c r="AU2799" i="8"/>
  <c r="AN2799" i="8"/>
  <c r="AV2799" i="8"/>
  <c r="AO2799" i="8"/>
  <c r="AW2799" i="8"/>
  <c r="BM2800" i="8"/>
  <c r="BN2800" i="8"/>
  <c r="BK2800" i="8"/>
  <c r="BL2800" i="8"/>
  <c r="BH2800" i="8"/>
  <c r="BI2800" i="8"/>
  <c r="BJ2800" i="8"/>
  <c r="AN2800" i="8"/>
  <c r="AV2800" i="8"/>
  <c r="AO2800" i="8"/>
  <c r="AW2800" i="8"/>
  <c r="AP2800" i="8"/>
  <c r="AX2800" i="8"/>
  <c r="AQ2800" i="8"/>
  <c r="AY2800" i="8"/>
  <c r="AR2800" i="8"/>
  <c r="AZ2800" i="8"/>
  <c r="AK2800" i="8"/>
  <c r="AS2800" i="8"/>
  <c r="BA2800" i="8"/>
  <c r="AL2800" i="8"/>
  <c r="AT2800" i="8"/>
  <c r="BB2800" i="8"/>
  <c r="AM2800" i="8"/>
  <c r="AU2800" i="8"/>
  <c r="BK2801" i="8"/>
  <c r="BL2801" i="8"/>
  <c r="BM2801" i="8"/>
  <c r="BN2801" i="8"/>
  <c r="BH2801" i="8"/>
  <c r="BI2801" i="8"/>
  <c r="BJ2801" i="8"/>
  <c r="AL2801" i="8"/>
  <c r="AT2801" i="8"/>
  <c r="BB2801" i="8"/>
  <c r="AM2801" i="8"/>
  <c r="AU2801" i="8"/>
  <c r="AN2801" i="8"/>
  <c r="AV2801" i="8"/>
  <c r="AO2801" i="8"/>
  <c r="AW2801" i="8"/>
  <c r="AP2801" i="8"/>
  <c r="AX2801" i="8"/>
  <c r="AQ2801" i="8"/>
  <c r="AY2801" i="8"/>
  <c r="AR2801" i="8"/>
  <c r="AZ2801" i="8"/>
  <c r="AK2801" i="8"/>
  <c r="AS2801" i="8"/>
  <c r="BA2801" i="8"/>
  <c r="BK2802" i="8"/>
  <c r="BL2802" i="8"/>
  <c r="BM2802" i="8"/>
  <c r="BN2802" i="8"/>
  <c r="BJ2802" i="8"/>
  <c r="BH2802" i="8"/>
  <c r="BI2802" i="8"/>
  <c r="AR2802" i="8"/>
  <c r="AZ2802" i="8"/>
  <c r="AK2802" i="8"/>
  <c r="AS2802" i="8"/>
  <c r="BA2802" i="8"/>
  <c r="AL2802" i="8"/>
  <c r="AT2802" i="8"/>
  <c r="BB2802" i="8"/>
  <c r="AM2802" i="8"/>
  <c r="AU2802" i="8"/>
  <c r="AN2802" i="8"/>
  <c r="AV2802" i="8"/>
  <c r="AO2802" i="8"/>
  <c r="AW2802" i="8"/>
  <c r="AP2802" i="8"/>
  <c r="AX2802" i="8"/>
  <c r="AQ2802" i="8"/>
  <c r="AY2802" i="8"/>
  <c r="BK2803" i="8"/>
  <c r="BL2803" i="8"/>
  <c r="BM2803" i="8"/>
  <c r="BN2803" i="8"/>
  <c r="BH2803" i="8"/>
  <c r="BI2803" i="8"/>
  <c r="BJ2803" i="8"/>
  <c r="AP2803" i="8"/>
  <c r="AX2803" i="8"/>
  <c r="AQ2803" i="8"/>
  <c r="AY2803" i="8"/>
  <c r="AR2803" i="8"/>
  <c r="AZ2803" i="8"/>
  <c r="AK2803" i="8"/>
  <c r="AS2803" i="8"/>
  <c r="BA2803" i="8"/>
  <c r="AL2803" i="8"/>
  <c r="AT2803" i="8"/>
  <c r="BB2803" i="8"/>
  <c r="AM2803" i="8"/>
  <c r="AU2803" i="8"/>
  <c r="AN2803" i="8"/>
  <c r="AV2803" i="8"/>
  <c r="AW2803" i="8"/>
  <c r="AO2803" i="8"/>
  <c r="BM2804" i="8"/>
  <c r="BN2804" i="8"/>
  <c r="BK2804" i="8"/>
  <c r="BL2804" i="8"/>
  <c r="BH2804" i="8"/>
  <c r="BJ2804" i="8"/>
  <c r="BI2804" i="8"/>
  <c r="AN2804" i="8"/>
  <c r="AV2804" i="8"/>
  <c r="AO2804" i="8"/>
  <c r="AW2804" i="8"/>
  <c r="AP2804" i="8"/>
  <c r="AX2804" i="8"/>
  <c r="AQ2804" i="8"/>
  <c r="AY2804" i="8"/>
  <c r="AR2804" i="8"/>
  <c r="AZ2804" i="8"/>
  <c r="AK2804" i="8"/>
  <c r="AS2804" i="8"/>
  <c r="BA2804" i="8"/>
  <c r="AL2804" i="8"/>
  <c r="AT2804" i="8"/>
  <c r="BB2804" i="8"/>
  <c r="AM2804" i="8"/>
  <c r="AU2804" i="8"/>
  <c r="BK2805" i="8"/>
  <c r="BL2805" i="8"/>
  <c r="BM2805" i="8"/>
  <c r="BN2805" i="8"/>
  <c r="BI2805" i="8"/>
  <c r="BJ2805" i="8"/>
  <c r="BH2805" i="8"/>
  <c r="AL2805" i="8"/>
  <c r="AT2805" i="8"/>
  <c r="BB2805" i="8"/>
  <c r="AM2805" i="8"/>
  <c r="AU2805" i="8"/>
  <c r="AN2805" i="8"/>
  <c r="AV2805" i="8"/>
  <c r="AO2805" i="8"/>
  <c r="AW2805" i="8"/>
  <c r="AP2805" i="8"/>
  <c r="AX2805" i="8"/>
  <c r="AQ2805" i="8"/>
  <c r="AY2805" i="8"/>
  <c r="AR2805" i="8"/>
  <c r="AZ2805" i="8"/>
  <c r="AK2805" i="8"/>
  <c r="AS2805" i="8"/>
  <c r="BA2805" i="8"/>
  <c r="BK2806" i="8"/>
  <c r="BL2806" i="8"/>
  <c r="BM2806" i="8"/>
  <c r="BN2806" i="8"/>
  <c r="BH2806" i="8"/>
  <c r="BI2806" i="8"/>
  <c r="BJ2806" i="8"/>
  <c r="AR2806" i="8"/>
  <c r="AZ2806" i="8"/>
  <c r="AK2806" i="8"/>
  <c r="AS2806" i="8"/>
  <c r="BA2806" i="8"/>
  <c r="AL2806" i="8"/>
  <c r="AT2806" i="8"/>
  <c r="BB2806" i="8"/>
  <c r="AM2806" i="8"/>
  <c r="AU2806" i="8"/>
  <c r="AN2806" i="8"/>
  <c r="AV2806" i="8"/>
  <c r="AO2806" i="8"/>
  <c r="AW2806" i="8"/>
  <c r="AP2806" i="8"/>
  <c r="AX2806" i="8"/>
  <c r="AQ2806" i="8"/>
  <c r="AY2806" i="8"/>
  <c r="BK2807" i="8"/>
  <c r="BL2807" i="8"/>
  <c r="BM2807" i="8"/>
  <c r="BN2807" i="8"/>
  <c r="BH2807" i="8"/>
  <c r="BI2807" i="8"/>
  <c r="BJ2807" i="8"/>
  <c r="AP2807" i="8"/>
  <c r="AX2807" i="8"/>
  <c r="AQ2807" i="8"/>
  <c r="AY2807" i="8"/>
  <c r="AR2807" i="8"/>
  <c r="AZ2807" i="8"/>
  <c r="AK2807" i="8"/>
  <c r="AS2807" i="8"/>
  <c r="BA2807" i="8"/>
  <c r="AL2807" i="8"/>
  <c r="AT2807" i="8"/>
  <c r="BB2807" i="8"/>
  <c r="AM2807" i="8"/>
  <c r="AU2807" i="8"/>
  <c r="AN2807" i="8"/>
  <c r="AV2807" i="8"/>
  <c r="AO2807" i="8"/>
  <c r="AW2807" i="8"/>
  <c r="BM2808" i="8"/>
  <c r="BN2808" i="8"/>
  <c r="BK2808" i="8"/>
  <c r="BL2808" i="8"/>
  <c r="BH2808" i="8"/>
  <c r="BI2808" i="8"/>
  <c r="BJ2808" i="8"/>
  <c r="AN2808" i="8"/>
  <c r="AV2808" i="8"/>
  <c r="AO2808" i="8"/>
  <c r="AW2808" i="8"/>
  <c r="AP2808" i="8"/>
  <c r="AX2808" i="8"/>
  <c r="AQ2808" i="8"/>
  <c r="AY2808" i="8"/>
  <c r="AR2808" i="8"/>
  <c r="AZ2808" i="8"/>
  <c r="AK2808" i="8"/>
  <c r="AS2808" i="8"/>
  <c r="BA2808" i="8"/>
  <c r="AL2808" i="8"/>
  <c r="AT2808" i="8"/>
  <c r="BB2808" i="8"/>
  <c r="AM2808" i="8"/>
  <c r="AU2808" i="8"/>
  <c r="BK2809" i="8"/>
  <c r="BL2809" i="8"/>
  <c r="BM2809" i="8"/>
  <c r="BN2809" i="8"/>
  <c r="BH2809" i="8"/>
  <c r="BI2809" i="8"/>
  <c r="BJ2809" i="8"/>
  <c r="AL2809" i="8"/>
  <c r="AT2809" i="8"/>
  <c r="BB2809" i="8"/>
  <c r="AM2809" i="8"/>
  <c r="AU2809" i="8"/>
  <c r="AN2809" i="8"/>
  <c r="AV2809" i="8"/>
  <c r="AO2809" i="8"/>
  <c r="AW2809" i="8"/>
  <c r="AP2809" i="8"/>
  <c r="AX2809" i="8"/>
  <c r="AQ2809" i="8"/>
  <c r="AY2809" i="8"/>
  <c r="AR2809" i="8"/>
  <c r="AZ2809" i="8"/>
  <c r="AK2809" i="8"/>
  <c r="AS2809" i="8"/>
  <c r="BA2809" i="8"/>
  <c r="BK2810" i="8"/>
  <c r="BL2810" i="8"/>
  <c r="BM2810" i="8"/>
  <c r="BN2810" i="8"/>
  <c r="BJ2810" i="8"/>
  <c r="BH2810" i="8"/>
  <c r="BI2810" i="8"/>
  <c r="AR2810" i="8"/>
  <c r="AZ2810" i="8"/>
  <c r="AK2810" i="8"/>
  <c r="AS2810" i="8"/>
  <c r="BA2810" i="8"/>
  <c r="AL2810" i="8"/>
  <c r="AT2810" i="8"/>
  <c r="BB2810" i="8"/>
  <c r="AM2810" i="8"/>
  <c r="AU2810" i="8"/>
  <c r="AN2810" i="8"/>
  <c r="AV2810" i="8"/>
  <c r="AO2810" i="8"/>
  <c r="AW2810" i="8"/>
  <c r="AP2810" i="8"/>
  <c r="AX2810" i="8"/>
  <c r="AY2810" i="8"/>
  <c r="AQ2810" i="8"/>
  <c r="BK2811" i="8"/>
  <c r="BL2811" i="8"/>
  <c r="BM2811" i="8"/>
  <c r="BN2811" i="8"/>
  <c r="BH2811" i="8"/>
  <c r="BI2811" i="8"/>
  <c r="BJ2811" i="8"/>
  <c r="AP2811" i="8"/>
  <c r="AX2811" i="8"/>
  <c r="AQ2811" i="8"/>
  <c r="AY2811" i="8"/>
  <c r="AR2811" i="8"/>
  <c r="AZ2811" i="8"/>
  <c r="AK2811" i="8"/>
  <c r="AS2811" i="8"/>
  <c r="BA2811" i="8"/>
  <c r="AL2811" i="8"/>
  <c r="AT2811" i="8"/>
  <c r="BB2811" i="8"/>
  <c r="AM2811" i="8"/>
  <c r="AU2811" i="8"/>
  <c r="AN2811" i="8"/>
  <c r="AV2811" i="8"/>
  <c r="AO2811" i="8"/>
  <c r="AW2811" i="8"/>
  <c r="BM2812" i="8"/>
  <c r="BN2812" i="8"/>
  <c r="BK2812" i="8"/>
  <c r="BL2812" i="8"/>
  <c r="BH2812" i="8"/>
  <c r="BI2812" i="8"/>
  <c r="BJ2812" i="8"/>
  <c r="AN2812" i="8"/>
  <c r="AV2812" i="8"/>
  <c r="AO2812" i="8"/>
  <c r="AW2812" i="8"/>
  <c r="AP2812" i="8"/>
  <c r="AX2812" i="8"/>
  <c r="AQ2812" i="8"/>
  <c r="AY2812" i="8"/>
  <c r="AR2812" i="8"/>
  <c r="AZ2812" i="8"/>
  <c r="AK2812" i="8"/>
  <c r="AS2812" i="8"/>
  <c r="BA2812" i="8"/>
  <c r="AL2812" i="8"/>
  <c r="AT2812" i="8"/>
  <c r="BB2812" i="8"/>
  <c r="AM2812" i="8"/>
  <c r="AU2812" i="8"/>
  <c r="BK2813" i="8"/>
  <c r="BL2813" i="8"/>
  <c r="BM2813" i="8"/>
  <c r="BN2813" i="8"/>
  <c r="BI2813" i="8"/>
  <c r="BJ2813" i="8"/>
  <c r="BH2813" i="8"/>
  <c r="AL2813" i="8"/>
  <c r="AT2813" i="8"/>
  <c r="BB2813" i="8"/>
  <c r="AM2813" i="8"/>
  <c r="AU2813" i="8"/>
  <c r="AN2813" i="8"/>
  <c r="AV2813" i="8"/>
  <c r="AO2813" i="8"/>
  <c r="AW2813" i="8"/>
  <c r="AP2813" i="8"/>
  <c r="AX2813" i="8"/>
  <c r="AQ2813" i="8"/>
  <c r="AY2813" i="8"/>
  <c r="AR2813" i="8"/>
  <c r="AZ2813" i="8"/>
  <c r="AK2813" i="8"/>
  <c r="AS2813" i="8"/>
  <c r="BA2813" i="8"/>
  <c r="BK2814" i="8"/>
  <c r="BL2814" i="8"/>
  <c r="BM2814" i="8"/>
  <c r="BN2814" i="8"/>
  <c r="BH2814" i="8"/>
  <c r="BI2814" i="8"/>
  <c r="BJ2814" i="8"/>
  <c r="AR2814" i="8"/>
  <c r="AZ2814" i="8"/>
  <c r="AK2814" i="8"/>
  <c r="AS2814" i="8"/>
  <c r="BA2814" i="8"/>
  <c r="AL2814" i="8"/>
  <c r="AT2814" i="8"/>
  <c r="BB2814" i="8"/>
  <c r="AM2814" i="8"/>
  <c r="AU2814" i="8"/>
  <c r="AN2814" i="8"/>
  <c r="AV2814" i="8"/>
  <c r="AO2814" i="8"/>
  <c r="AW2814" i="8"/>
  <c r="AP2814" i="8"/>
  <c r="AX2814" i="8"/>
  <c r="AQ2814" i="8"/>
  <c r="AY2814" i="8"/>
  <c r="BK2815" i="8"/>
  <c r="BL2815" i="8"/>
  <c r="BM2815" i="8"/>
  <c r="BN2815" i="8"/>
  <c r="BH2815" i="8"/>
  <c r="BI2815" i="8"/>
  <c r="BJ2815" i="8"/>
  <c r="AP2815" i="8"/>
  <c r="AX2815" i="8"/>
  <c r="AQ2815" i="8"/>
  <c r="AY2815" i="8"/>
  <c r="AR2815" i="8"/>
  <c r="AZ2815" i="8"/>
  <c r="AK2815" i="8"/>
  <c r="AS2815" i="8"/>
  <c r="BA2815" i="8"/>
  <c r="AL2815" i="8"/>
  <c r="AT2815" i="8"/>
  <c r="BB2815" i="8"/>
  <c r="AM2815" i="8"/>
  <c r="AU2815" i="8"/>
  <c r="AN2815" i="8"/>
  <c r="AV2815" i="8"/>
  <c r="AO2815" i="8"/>
  <c r="AW2815" i="8"/>
  <c r="BM2816" i="8"/>
  <c r="BN2816" i="8"/>
  <c r="BK2816" i="8"/>
  <c r="BL2816" i="8"/>
  <c r="BH2816" i="8"/>
  <c r="BI2816" i="8"/>
  <c r="BJ2816" i="8"/>
  <c r="AN2816" i="8"/>
  <c r="AV2816" i="8"/>
  <c r="AO2816" i="8"/>
  <c r="AW2816" i="8"/>
  <c r="AP2816" i="8"/>
  <c r="AX2816" i="8"/>
  <c r="AQ2816" i="8"/>
  <c r="AY2816" i="8"/>
  <c r="AR2816" i="8"/>
  <c r="AZ2816" i="8"/>
  <c r="AK2816" i="8"/>
  <c r="AS2816" i="8"/>
  <c r="BA2816" i="8"/>
  <c r="AL2816" i="8"/>
  <c r="AT2816" i="8"/>
  <c r="BB2816" i="8"/>
  <c r="AM2816" i="8"/>
  <c r="AU2816" i="8"/>
  <c r="BK2817" i="8"/>
  <c r="BL2817" i="8"/>
  <c r="BM2817" i="8"/>
  <c r="BN2817" i="8"/>
  <c r="BH2817" i="8"/>
  <c r="BI2817" i="8"/>
  <c r="BJ2817" i="8"/>
  <c r="AL2817" i="8"/>
  <c r="AT2817" i="8"/>
  <c r="BB2817" i="8"/>
  <c r="AM2817" i="8"/>
  <c r="AU2817" i="8"/>
  <c r="AN2817" i="8"/>
  <c r="AV2817" i="8"/>
  <c r="AO2817" i="8"/>
  <c r="AW2817" i="8"/>
  <c r="AP2817" i="8"/>
  <c r="AX2817" i="8"/>
  <c r="AQ2817" i="8"/>
  <c r="AY2817" i="8"/>
  <c r="AR2817" i="8"/>
  <c r="AZ2817" i="8"/>
  <c r="BA2817" i="8"/>
  <c r="AK2817" i="8"/>
  <c r="AS2817" i="8"/>
  <c r="BK2818" i="8"/>
  <c r="BL2818" i="8"/>
  <c r="BM2818" i="8"/>
  <c r="BN2818" i="8"/>
  <c r="BJ2818" i="8"/>
  <c r="BI2818" i="8"/>
  <c r="BH2818" i="8"/>
  <c r="AR2818" i="8"/>
  <c r="AZ2818" i="8"/>
  <c r="AK2818" i="8"/>
  <c r="AS2818" i="8"/>
  <c r="BA2818" i="8"/>
  <c r="AL2818" i="8"/>
  <c r="AT2818" i="8"/>
  <c r="BB2818" i="8"/>
  <c r="AM2818" i="8"/>
  <c r="AU2818" i="8"/>
  <c r="AN2818" i="8"/>
  <c r="AV2818" i="8"/>
  <c r="AO2818" i="8"/>
  <c r="AW2818" i="8"/>
  <c r="AP2818" i="8"/>
  <c r="AX2818" i="8"/>
  <c r="AQ2818" i="8"/>
  <c r="AY2818" i="8"/>
  <c r="BK2819" i="8"/>
  <c r="BL2819" i="8"/>
  <c r="BM2819" i="8"/>
  <c r="BN2819" i="8"/>
  <c r="BH2819" i="8"/>
  <c r="BI2819" i="8"/>
  <c r="BJ2819" i="8"/>
  <c r="AP2819" i="8"/>
  <c r="AX2819" i="8"/>
  <c r="AQ2819" i="8"/>
  <c r="AY2819" i="8"/>
  <c r="AR2819" i="8"/>
  <c r="AZ2819" i="8"/>
  <c r="AK2819" i="8"/>
  <c r="AS2819" i="8"/>
  <c r="BA2819" i="8"/>
  <c r="AL2819" i="8"/>
  <c r="AT2819" i="8"/>
  <c r="BB2819" i="8"/>
  <c r="AM2819" i="8"/>
  <c r="AU2819" i="8"/>
  <c r="AN2819" i="8"/>
  <c r="AV2819" i="8"/>
  <c r="AO2819" i="8"/>
  <c r="AW2819" i="8"/>
  <c r="BM2820" i="8"/>
  <c r="BN2820" i="8"/>
  <c r="BK2820" i="8"/>
  <c r="BL2820" i="8"/>
  <c r="BH2820" i="8"/>
  <c r="BI2820" i="8"/>
  <c r="BJ2820" i="8"/>
  <c r="AN2820" i="8"/>
  <c r="AV2820" i="8"/>
  <c r="AO2820" i="8"/>
  <c r="AW2820" i="8"/>
  <c r="AP2820" i="8"/>
  <c r="AX2820" i="8"/>
  <c r="AQ2820" i="8"/>
  <c r="AY2820" i="8"/>
  <c r="AR2820" i="8"/>
  <c r="AZ2820" i="8"/>
  <c r="AK2820" i="8"/>
  <c r="AS2820" i="8"/>
  <c r="BA2820" i="8"/>
  <c r="AL2820" i="8"/>
  <c r="AT2820" i="8"/>
  <c r="BB2820" i="8"/>
  <c r="AM2820" i="8"/>
  <c r="AU2820" i="8"/>
  <c r="BK2821" i="8"/>
  <c r="BL2821" i="8"/>
  <c r="BM2821" i="8"/>
  <c r="BN2821" i="8"/>
  <c r="BI2821" i="8"/>
  <c r="BJ2821" i="8"/>
  <c r="BH2821" i="8"/>
  <c r="AL2821" i="8"/>
  <c r="AT2821" i="8"/>
  <c r="BB2821" i="8"/>
  <c r="AM2821" i="8"/>
  <c r="AU2821" i="8"/>
  <c r="AN2821" i="8"/>
  <c r="AV2821" i="8"/>
  <c r="AO2821" i="8"/>
  <c r="AW2821" i="8"/>
  <c r="AP2821" i="8"/>
  <c r="AX2821" i="8"/>
  <c r="AQ2821" i="8"/>
  <c r="AY2821" i="8"/>
  <c r="AR2821" i="8"/>
  <c r="AZ2821" i="8"/>
  <c r="AS2821" i="8"/>
  <c r="BA2821" i="8"/>
  <c r="AK2821" i="8"/>
  <c r="BK2822" i="8"/>
  <c r="BL2822" i="8"/>
  <c r="BM2822" i="8"/>
  <c r="BN2822" i="8"/>
  <c r="BH2822" i="8"/>
  <c r="BI2822" i="8"/>
  <c r="BJ2822" i="8"/>
  <c r="AR2822" i="8"/>
  <c r="AZ2822" i="8"/>
  <c r="AK2822" i="8"/>
  <c r="AS2822" i="8"/>
  <c r="BA2822" i="8"/>
  <c r="AL2822" i="8"/>
  <c r="AT2822" i="8"/>
  <c r="BB2822" i="8"/>
  <c r="AM2822" i="8"/>
  <c r="AU2822" i="8"/>
  <c r="AN2822" i="8"/>
  <c r="AV2822" i="8"/>
  <c r="AO2822" i="8"/>
  <c r="AW2822" i="8"/>
  <c r="AP2822" i="8"/>
  <c r="AX2822" i="8"/>
  <c r="AQ2822" i="8"/>
  <c r="AY2822" i="8"/>
  <c r="BK2823" i="8"/>
  <c r="BL2823" i="8"/>
  <c r="BM2823" i="8"/>
  <c r="BN2823" i="8"/>
  <c r="BH2823" i="8"/>
  <c r="BI2823" i="8"/>
  <c r="BJ2823" i="8"/>
  <c r="AP2823" i="8"/>
  <c r="AX2823" i="8"/>
  <c r="AQ2823" i="8"/>
  <c r="AY2823" i="8"/>
  <c r="AR2823" i="8"/>
  <c r="AZ2823" i="8"/>
  <c r="AK2823" i="8"/>
  <c r="AS2823" i="8"/>
  <c r="BA2823" i="8"/>
  <c r="AL2823" i="8"/>
  <c r="AT2823" i="8"/>
  <c r="BB2823" i="8"/>
  <c r="AM2823" i="8"/>
  <c r="AU2823" i="8"/>
  <c r="AN2823" i="8"/>
  <c r="AV2823" i="8"/>
  <c r="AO2823" i="8"/>
  <c r="AW2823" i="8"/>
  <c r="BM2824" i="8"/>
  <c r="BN2824" i="8"/>
  <c r="BK2824" i="8"/>
  <c r="BL2824" i="8"/>
  <c r="BH2824" i="8"/>
  <c r="BI2824" i="8"/>
  <c r="BJ2824" i="8"/>
  <c r="AN2824" i="8"/>
  <c r="AV2824" i="8"/>
  <c r="AO2824" i="8"/>
  <c r="AW2824" i="8"/>
  <c r="AP2824" i="8"/>
  <c r="AX2824" i="8"/>
  <c r="AQ2824" i="8"/>
  <c r="AY2824" i="8"/>
  <c r="AR2824" i="8"/>
  <c r="AZ2824" i="8"/>
  <c r="AK2824" i="8"/>
  <c r="AS2824" i="8"/>
  <c r="BA2824" i="8"/>
  <c r="AL2824" i="8"/>
  <c r="AT2824" i="8"/>
  <c r="BB2824" i="8"/>
  <c r="AM2824" i="8"/>
  <c r="AU2824" i="8"/>
  <c r="BK2825" i="8"/>
  <c r="BL2825" i="8"/>
  <c r="BM2825" i="8"/>
  <c r="BN2825" i="8"/>
  <c r="BH2825" i="8"/>
  <c r="BI2825" i="8"/>
  <c r="BJ2825" i="8"/>
  <c r="AL2825" i="8"/>
  <c r="AT2825" i="8"/>
  <c r="BB2825" i="8"/>
  <c r="AM2825" i="8"/>
  <c r="AU2825" i="8"/>
  <c r="AN2825" i="8"/>
  <c r="AV2825" i="8"/>
  <c r="AO2825" i="8"/>
  <c r="AW2825" i="8"/>
  <c r="AP2825" i="8"/>
  <c r="AX2825" i="8"/>
  <c r="AQ2825" i="8"/>
  <c r="AY2825" i="8"/>
  <c r="AR2825" i="8"/>
  <c r="AZ2825" i="8"/>
  <c r="AK2825" i="8"/>
  <c r="AS2825" i="8"/>
  <c r="BA2825" i="8"/>
  <c r="BK2826" i="8"/>
  <c r="BL2826" i="8"/>
  <c r="BM2826" i="8"/>
  <c r="BN2826" i="8"/>
  <c r="BJ2826" i="8"/>
  <c r="BH2826" i="8"/>
  <c r="BI2826" i="8"/>
  <c r="AR2826" i="8"/>
  <c r="AZ2826" i="8"/>
  <c r="AK2826" i="8"/>
  <c r="AS2826" i="8"/>
  <c r="BA2826" i="8"/>
  <c r="AL2826" i="8"/>
  <c r="AT2826" i="8"/>
  <c r="BB2826" i="8"/>
  <c r="AM2826" i="8"/>
  <c r="AU2826" i="8"/>
  <c r="AN2826" i="8"/>
  <c r="AV2826" i="8"/>
  <c r="AO2826" i="8"/>
  <c r="AW2826" i="8"/>
  <c r="AP2826" i="8"/>
  <c r="AX2826" i="8"/>
  <c r="AQ2826" i="8"/>
  <c r="AY2826" i="8"/>
  <c r="BK2827" i="8"/>
  <c r="BL2827" i="8"/>
  <c r="BM2827" i="8"/>
  <c r="BN2827" i="8"/>
  <c r="BH2827" i="8"/>
  <c r="BI2827" i="8"/>
  <c r="BJ2827" i="8"/>
  <c r="AP2827" i="8"/>
  <c r="AX2827" i="8"/>
  <c r="AQ2827" i="8"/>
  <c r="AY2827" i="8"/>
  <c r="AR2827" i="8"/>
  <c r="AZ2827" i="8"/>
  <c r="AK2827" i="8"/>
  <c r="AS2827" i="8"/>
  <c r="BA2827" i="8"/>
  <c r="AL2827" i="8"/>
  <c r="AT2827" i="8"/>
  <c r="BB2827" i="8"/>
  <c r="AM2827" i="8"/>
  <c r="AU2827" i="8"/>
  <c r="AN2827" i="8"/>
  <c r="AV2827" i="8"/>
  <c r="AO2827" i="8"/>
  <c r="AW2827" i="8"/>
  <c r="BM2828" i="8"/>
  <c r="BN2828" i="8"/>
  <c r="BK2828" i="8"/>
  <c r="BL2828" i="8"/>
  <c r="BH2828" i="8"/>
  <c r="BI2828" i="8"/>
  <c r="BJ2828" i="8"/>
  <c r="AN2828" i="8"/>
  <c r="AV2828" i="8"/>
  <c r="AO2828" i="8"/>
  <c r="AW2828" i="8"/>
  <c r="AP2828" i="8"/>
  <c r="AX2828" i="8"/>
  <c r="AQ2828" i="8"/>
  <c r="AY2828" i="8"/>
  <c r="AR2828" i="8"/>
  <c r="AZ2828" i="8"/>
  <c r="AK2828" i="8"/>
  <c r="AS2828" i="8"/>
  <c r="BA2828" i="8"/>
  <c r="AL2828" i="8"/>
  <c r="AT2828" i="8"/>
  <c r="BB2828" i="8"/>
  <c r="AU2828" i="8"/>
  <c r="AM2828" i="8"/>
  <c r="BK2829" i="8"/>
  <c r="BL2829" i="8"/>
  <c r="BM2829" i="8"/>
  <c r="BN2829" i="8"/>
  <c r="BI2829" i="8"/>
  <c r="BJ2829" i="8"/>
  <c r="BH2829" i="8"/>
  <c r="AL2829" i="8"/>
  <c r="AT2829" i="8"/>
  <c r="BB2829" i="8"/>
  <c r="AM2829" i="8"/>
  <c r="AU2829" i="8"/>
  <c r="AN2829" i="8"/>
  <c r="AV2829" i="8"/>
  <c r="AO2829" i="8"/>
  <c r="AW2829" i="8"/>
  <c r="AP2829" i="8"/>
  <c r="AX2829" i="8"/>
  <c r="AQ2829" i="8"/>
  <c r="AY2829" i="8"/>
  <c r="AR2829" i="8"/>
  <c r="AZ2829" i="8"/>
  <c r="AK2829" i="8"/>
  <c r="AS2829" i="8"/>
  <c r="BA2829" i="8"/>
  <c r="BK2830" i="8"/>
  <c r="BL2830" i="8"/>
  <c r="BM2830" i="8"/>
  <c r="BN2830" i="8"/>
  <c r="BH2830" i="8"/>
  <c r="BI2830" i="8"/>
  <c r="BJ2830" i="8"/>
  <c r="AR2830" i="8"/>
  <c r="AZ2830" i="8"/>
  <c r="AK2830" i="8"/>
  <c r="AS2830" i="8"/>
  <c r="BA2830" i="8"/>
  <c r="AL2830" i="8"/>
  <c r="AT2830" i="8"/>
  <c r="BB2830" i="8"/>
  <c r="AM2830" i="8"/>
  <c r="AU2830" i="8"/>
  <c r="AN2830" i="8"/>
  <c r="AV2830" i="8"/>
  <c r="AO2830" i="8"/>
  <c r="AW2830" i="8"/>
  <c r="AP2830" i="8"/>
  <c r="AX2830" i="8"/>
  <c r="AQ2830" i="8"/>
  <c r="AY2830" i="8"/>
  <c r="BK2831" i="8"/>
  <c r="BL2831" i="8"/>
  <c r="BM2831" i="8"/>
  <c r="BN2831" i="8"/>
  <c r="BH2831" i="8"/>
  <c r="BI2831" i="8"/>
  <c r="BJ2831" i="8"/>
  <c r="AP2831" i="8"/>
  <c r="AX2831" i="8"/>
  <c r="AQ2831" i="8"/>
  <c r="AY2831" i="8"/>
  <c r="AR2831" i="8"/>
  <c r="AZ2831" i="8"/>
  <c r="AK2831" i="8"/>
  <c r="AS2831" i="8"/>
  <c r="BA2831" i="8"/>
  <c r="AL2831" i="8"/>
  <c r="AT2831" i="8"/>
  <c r="BB2831" i="8"/>
  <c r="AM2831" i="8"/>
  <c r="AU2831" i="8"/>
  <c r="AN2831" i="8"/>
  <c r="AV2831" i="8"/>
  <c r="AO2831" i="8"/>
  <c r="AW2831" i="8"/>
  <c r="BM2832" i="8"/>
  <c r="BN2832" i="8"/>
  <c r="BK2832" i="8"/>
  <c r="BL2832" i="8"/>
  <c r="BH2832" i="8"/>
  <c r="BI2832" i="8"/>
  <c r="BJ2832" i="8"/>
  <c r="AN2832" i="8"/>
  <c r="AV2832" i="8"/>
  <c r="AO2832" i="8"/>
  <c r="AW2832" i="8"/>
  <c r="AP2832" i="8"/>
  <c r="AX2832" i="8"/>
  <c r="AQ2832" i="8"/>
  <c r="AY2832" i="8"/>
  <c r="AR2832" i="8"/>
  <c r="AZ2832" i="8"/>
  <c r="AK2832" i="8"/>
  <c r="AS2832" i="8"/>
  <c r="BA2832" i="8"/>
  <c r="AL2832" i="8"/>
  <c r="AT2832" i="8"/>
  <c r="BB2832" i="8"/>
  <c r="AM2832" i="8"/>
  <c r="AU2832" i="8"/>
  <c r="BK2833" i="8"/>
  <c r="BL2833" i="8"/>
  <c r="BM2833" i="8"/>
  <c r="BN2833" i="8"/>
  <c r="BH2833" i="8"/>
  <c r="BI2833" i="8"/>
  <c r="BJ2833" i="8"/>
  <c r="AL2833" i="8"/>
  <c r="AT2833" i="8"/>
  <c r="BB2833" i="8"/>
  <c r="AM2833" i="8"/>
  <c r="AU2833" i="8"/>
  <c r="AN2833" i="8"/>
  <c r="AV2833" i="8"/>
  <c r="AO2833" i="8"/>
  <c r="AW2833" i="8"/>
  <c r="AP2833" i="8"/>
  <c r="AX2833" i="8"/>
  <c r="AQ2833" i="8"/>
  <c r="AY2833" i="8"/>
  <c r="AR2833" i="8"/>
  <c r="AZ2833" i="8"/>
  <c r="AK2833" i="8"/>
  <c r="AS2833" i="8"/>
  <c r="BA2833" i="8"/>
  <c r="BK2834" i="8"/>
  <c r="BL2834" i="8"/>
  <c r="BM2834" i="8"/>
  <c r="BN2834" i="8"/>
  <c r="BJ2834" i="8"/>
  <c r="BH2834" i="8"/>
  <c r="BI2834" i="8"/>
  <c r="AR2834" i="8"/>
  <c r="AZ2834" i="8"/>
  <c r="AK2834" i="8"/>
  <c r="AS2834" i="8"/>
  <c r="BA2834" i="8"/>
  <c r="AL2834" i="8"/>
  <c r="AT2834" i="8"/>
  <c r="BB2834" i="8"/>
  <c r="AM2834" i="8"/>
  <c r="AU2834" i="8"/>
  <c r="AN2834" i="8"/>
  <c r="AV2834" i="8"/>
  <c r="AO2834" i="8"/>
  <c r="AW2834" i="8"/>
  <c r="AP2834" i="8"/>
  <c r="AX2834" i="8"/>
  <c r="AQ2834" i="8"/>
  <c r="AY2834" i="8"/>
  <c r="BK2835" i="8"/>
  <c r="BL2835" i="8"/>
  <c r="BM2835" i="8"/>
  <c r="BN2835" i="8"/>
  <c r="BH2835" i="8"/>
  <c r="BI2835" i="8"/>
  <c r="BJ2835" i="8"/>
  <c r="AP2835" i="8"/>
  <c r="AX2835" i="8"/>
  <c r="AQ2835" i="8"/>
  <c r="AY2835" i="8"/>
  <c r="AR2835" i="8"/>
  <c r="AZ2835" i="8"/>
  <c r="AK2835" i="8"/>
  <c r="AS2835" i="8"/>
  <c r="BA2835" i="8"/>
  <c r="AL2835" i="8"/>
  <c r="AT2835" i="8"/>
  <c r="BB2835" i="8"/>
  <c r="AM2835" i="8"/>
  <c r="AU2835" i="8"/>
  <c r="AN2835" i="8"/>
  <c r="AV2835" i="8"/>
  <c r="AW2835" i="8"/>
  <c r="AO2835" i="8"/>
  <c r="BM2836" i="8"/>
  <c r="BN2836" i="8"/>
  <c r="BK2836" i="8"/>
  <c r="BL2836" i="8"/>
  <c r="BH2836" i="8"/>
  <c r="BI2836" i="8"/>
  <c r="BJ2836" i="8"/>
  <c r="AN2836" i="8"/>
  <c r="AV2836" i="8"/>
  <c r="AO2836" i="8"/>
  <c r="AW2836" i="8"/>
  <c r="AP2836" i="8"/>
  <c r="AX2836" i="8"/>
  <c r="AQ2836" i="8"/>
  <c r="AY2836" i="8"/>
  <c r="AR2836" i="8"/>
  <c r="AZ2836" i="8"/>
  <c r="AK2836" i="8"/>
  <c r="AS2836" i="8"/>
  <c r="BA2836" i="8"/>
  <c r="AL2836" i="8"/>
  <c r="AT2836" i="8"/>
  <c r="BB2836" i="8"/>
  <c r="AM2836" i="8"/>
  <c r="AU2836" i="8"/>
  <c r="BK2837" i="8"/>
  <c r="BL2837" i="8"/>
  <c r="BM2837" i="8"/>
  <c r="BN2837" i="8"/>
  <c r="BI2837" i="8"/>
  <c r="BJ2837" i="8"/>
  <c r="BH2837" i="8"/>
  <c r="AL2837" i="8"/>
  <c r="AT2837" i="8"/>
  <c r="BB2837" i="8"/>
  <c r="AM2837" i="8"/>
  <c r="AU2837" i="8"/>
  <c r="AN2837" i="8"/>
  <c r="AV2837" i="8"/>
  <c r="AO2837" i="8"/>
  <c r="AW2837" i="8"/>
  <c r="AP2837" i="8"/>
  <c r="AX2837" i="8"/>
  <c r="AQ2837" i="8"/>
  <c r="AY2837" i="8"/>
  <c r="AR2837" i="8"/>
  <c r="AZ2837" i="8"/>
  <c r="AK2837" i="8"/>
  <c r="AS2837" i="8"/>
  <c r="BA2837" i="8"/>
  <c r="BK2838" i="8"/>
  <c r="BL2838" i="8"/>
  <c r="BN2838" i="8"/>
  <c r="BM2838" i="8"/>
  <c r="BH2838" i="8"/>
  <c r="BI2838" i="8"/>
  <c r="BJ2838" i="8"/>
  <c r="AR2838" i="8"/>
  <c r="AZ2838" i="8"/>
  <c r="AK2838" i="8"/>
  <c r="AS2838" i="8"/>
  <c r="BA2838" i="8"/>
  <c r="AL2838" i="8"/>
  <c r="AT2838" i="8"/>
  <c r="BB2838" i="8"/>
  <c r="AM2838" i="8"/>
  <c r="AU2838" i="8"/>
  <c r="AN2838" i="8"/>
  <c r="AV2838" i="8"/>
  <c r="AO2838" i="8"/>
  <c r="AW2838" i="8"/>
  <c r="AP2838" i="8"/>
  <c r="AX2838" i="8"/>
  <c r="AQ2838" i="8"/>
  <c r="AY2838" i="8"/>
  <c r="BL2839" i="8"/>
  <c r="BK2839" i="8"/>
  <c r="BM2839" i="8"/>
  <c r="BN2839" i="8"/>
  <c r="BJ2839" i="8"/>
  <c r="BH2839" i="8"/>
  <c r="BI2839" i="8"/>
  <c r="AP2839" i="8"/>
  <c r="AX2839" i="8"/>
  <c r="AQ2839" i="8"/>
  <c r="AY2839" i="8"/>
  <c r="AR2839" i="8"/>
  <c r="AZ2839" i="8"/>
  <c r="AK2839" i="8"/>
  <c r="AS2839" i="8"/>
  <c r="BA2839" i="8"/>
  <c r="AL2839" i="8"/>
  <c r="AT2839" i="8"/>
  <c r="BB2839" i="8"/>
  <c r="AM2839" i="8"/>
  <c r="AU2839" i="8"/>
  <c r="AN2839" i="8"/>
  <c r="AV2839" i="8"/>
  <c r="AO2839" i="8"/>
  <c r="AW2839" i="8"/>
  <c r="BM2840" i="8"/>
  <c r="BN2840" i="8"/>
  <c r="BK2840" i="8"/>
  <c r="BL2840" i="8"/>
  <c r="BH2840" i="8"/>
  <c r="BI2840" i="8"/>
  <c r="BJ2840" i="8"/>
  <c r="AN2840" i="8"/>
  <c r="AV2840" i="8"/>
  <c r="AO2840" i="8"/>
  <c r="AW2840" i="8"/>
  <c r="AP2840" i="8"/>
  <c r="AX2840" i="8"/>
  <c r="AQ2840" i="8"/>
  <c r="AY2840" i="8"/>
  <c r="AR2840" i="8"/>
  <c r="AZ2840" i="8"/>
  <c r="AK2840" i="8"/>
  <c r="AS2840" i="8"/>
  <c r="BA2840" i="8"/>
  <c r="AL2840" i="8"/>
  <c r="AT2840" i="8"/>
  <c r="BB2840" i="8"/>
  <c r="AM2840" i="8"/>
  <c r="AU2840" i="8"/>
  <c r="BK2841" i="8"/>
  <c r="BL2841" i="8"/>
  <c r="BM2841" i="8"/>
  <c r="BN2841" i="8"/>
  <c r="BH2841" i="8"/>
  <c r="BI2841" i="8"/>
  <c r="BJ2841" i="8"/>
  <c r="AL2841" i="8"/>
  <c r="AT2841" i="8"/>
  <c r="BB2841" i="8"/>
  <c r="AM2841" i="8"/>
  <c r="AU2841" i="8"/>
  <c r="AN2841" i="8"/>
  <c r="AV2841" i="8"/>
  <c r="AO2841" i="8"/>
  <c r="AW2841" i="8"/>
  <c r="AP2841" i="8"/>
  <c r="AX2841" i="8"/>
  <c r="AQ2841" i="8"/>
  <c r="AY2841" i="8"/>
  <c r="AR2841" i="8"/>
  <c r="AZ2841" i="8"/>
  <c r="AK2841" i="8"/>
  <c r="AS2841" i="8"/>
  <c r="BA2841" i="8"/>
  <c r="BK2842" i="8"/>
  <c r="BL2842" i="8"/>
  <c r="BN2842" i="8"/>
  <c r="BM2842" i="8"/>
  <c r="BJ2842" i="8"/>
  <c r="BH2842" i="8"/>
  <c r="BI2842" i="8"/>
  <c r="AR2842" i="8"/>
  <c r="AZ2842" i="8"/>
  <c r="AK2842" i="8"/>
  <c r="AS2842" i="8"/>
  <c r="BA2842" i="8"/>
  <c r="AL2842" i="8"/>
  <c r="AT2842" i="8"/>
  <c r="BB2842" i="8"/>
  <c r="AM2842" i="8"/>
  <c r="AU2842" i="8"/>
  <c r="AN2842" i="8"/>
  <c r="AV2842" i="8"/>
  <c r="AO2842" i="8"/>
  <c r="AW2842" i="8"/>
  <c r="AP2842" i="8"/>
  <c r="AX2842" i="8"/>
  <c r="AY2842" i="8"/>
  <c r="AQ2842" i="8"/>
  <c r="BL2843" i="8"/>
  <c r="BK2843" i="8"/>
  <c r="BM2843" i="8"/>
  <c r="BN2843" i="8"/>
  <c r="BH2843" i="8"/>
  <c r="BI2843" i="8"/>
  <c r="BJ2843" i="8"/>
  <c r="AP2843" i="8"/>
  <c r="AX2843" i="8"/>
  <c r="AQ2843" i="8"/>
  <c r="AY2843" i="8"/>
  <c r="AR2843" i="8"/>
  <c r="AZ2843" i="8"/>
  <c r="AK2843" i="8"/>
  <c r="AS2843" i="8"/>
  <c r="BA2843" i="8"/>
  <c r="AL2843" i="8"/>
  <c r="AT2843" i="8"/>
  <c r="BB2843" i="8"/>
  <c r="AM2843" i="8"/>
  <c r="AU2843" i="8"/>
  <c r="AN2843" i="8"/>
  <c r="AV2843" i="8"/>
  <c r="AO2843" i="8"/>
  <c r="AW2843" i="8"/>
  <c r="BM2844" i="8"/>
  <c r="BN2844" i="8"/>
  <c r="BK2844" i="8"/>
  <c r="BL2844" i="8"/>
  <c r="BH2844" i="8"/>
  <c r="BI2844" i="8"/>
  <c r="BJ2844" i="8"/>
  <c r="AN2844" i="8"/>
  <c r="AV2844" i="8"/>
  <c r="AO2844" i="8"/>
  <c r="AW2844" i="8"/>
  <c r="AP2844" i="8"/>
  <c r="AX2844" i="8"/>
  <c r="AQ2844" i="8"/>
  <c r="AY2844" i="8"/>
  <c r="AR2844" i="8"/>
  <c r="AZ2844" i="8"/>
  <c r="AK2844" i="8"/>
  <c r="AS2844" i="8"/>
  <c r="BA2844" i="8"/>
  <c r="AL2844" i="8"/>
  <c r="AT2844" i="8"/>
  <c r="BB2844" i="8"/>
  <c r="AM2844" i="8"/>
  <c r="AU2844" i="8"/>
  <c r="BL2845" i="8"/>
  <c r="BM2845" i="8"/>
  <c r="BN2845" i="8"/>
  <c r="BK2845" i="8"/>
  <c r="BI2845" i="8"/>
  <c r="BJ2845" i="8"/>
  <c r="BH2845" i="8"/>
  <c r="AL2845" i="8"/>
  <c r="AT2845" i="8"/>
  <c r="BB2845" i="8"/>
  <c r="AM2845" i="8"/>
  <c r="AU2845" i="8"/>
  <c r="AN2845" i="8"/>
  <c r="AV2845" i="8"/>
  <c r="AO2845" i="8"/>
  <c r="AW2845" i="8"/>
  <c r="AP2845" i="8"/>
  <c r="AX2845" i="8"/>
  <c r="AQ2845" i="8"/>
  <c r="AY2845" i="8"/>
  <c r="AR2845" i="8"/>
  <c r="AZ2845" i="8"/>
  <c r="AK2845" i="8"/>
  <c r="AS2845" i="8"/>
  <c r="BA2845" i="8"/>
  <c r="BK2846" i="8"/>
  <c r="BL2846" i="8"/>
  <c r="BN2846" i="8"/>
  <c r="BM2846" i="8"/>
  <c r="BH2846" i="8"/>
  <c r="BI2846" i="8"/>
  <c r="BJ2846" i="8"/>
  <c r="AR2846" i="8"/>
  <c r="AZ2846" i="8"/>
  <c r="AK2846" i="8"/>
  <c r="AS2846" i="8"/>
  <c r="BA2846" i="8"/>
  <c r="AL2846" i="8"/>
  <c r="AT2846" i="8"/>
  <c r="BB2846" i="8"/>
  <c r="AM2846" i="8"/>
  <c r="AU2846" i="8"/>
  <c r="AN2846" i="8"/>
  <c r="AV2846" i="8"/>
  <c r="AO2846" i="8"/>
  <c r="AW2846" i="8"/>
  <c r="AP2846" i="8"/>
  <c r="AX2846" i="8"/>
  <c r="AQ2846" i="8"/>
  <c r="AY2846" i="8"/>
  <c r="BL2847" i="8"/>
  <c r="BK2847" i="8"/>
  <c r="BM2847" i="8"/>
  <c r="BN2847" i="8"/>
  <c r="BI2847" i="8"/>
  <c r="BJ2847" i="8"/>
  <c r="BH2847" i="8"/>
  <c r="AP2847" i="8"/>
  <c r="AX2847" i="8"/>
  <c r="AQ2847" i="8"/>
  <c r="AY2847" i="8"/>
  <c r="AR2847" i="8"/>
  <c r="AZ2847" i="8"/>
  <c r="AK2847" i="8"/>
  <c r="AS2847" i="8"/>
  <c r="BA2847" i="8"/>
  <c r="AL2847" i="8"/>
  <c r="AT2847" i="8"/>
  <c r="BB2847" i="8"/>
  <c r="AM2847" i="8"/>
  <c r="AU2847" i="8"/>
  <c r="AN2847" i="8"/>
  <c r="AV2847" i="8"/>
  <c r="AO2847" i="8"/>
  <c r="AW2847" i="8"/>
  <c r="BN2848" i="8"/>
  <c r="BK2848" i="8"/>
  <c r="BL2848" i="8"/>
  <c r="BM2848" i="8"/>
  <c r="BH2848" i="8"/>
  <c r="BI2848" i="8"/>
  <c r="BJ2848" i="8"/>
  <c r="AN2848" i="8"/>
  <c r="AV2848" i="8"/>
  <c r="AO2848" i="8"/>
  <c r="AW2848" i="8"/>
  <c r="AP2848" i="8"/>
  <c r="AX2848" i="8"/>
  <c r="AQ2848" i="8"/>
  <c r="AY2848" i="8"/>
  <c r="AR2848" i="8"/>
  <c r="AZ2848" i="8"/>
  <c r="AK2848" i="8"/>
  <c r="AS2848" i="8"/>
  <c r="BA2848" i="8"/>
  <c r="AL2848" i="8"/>
  <c r="AT2848" i="8"/>
  <c r="BB2848" i="8"/>
  <c r="AM2848" i="8"/>
  <c r="AU2848" i="8"/>
  <c r="BL2849" i="8"/>
  <c r="BM2849" i="8"/>
  <c r="BN2849" i="8"/>
  <c r="BK2849" i="8"/>
  <c r="BH2849" i="8"/>
  <c r="BI2849" i="8"/>
  <c r="BJ2849" i="8"/>
  <c r="AL2849" i="8"/>
  <c r="AT2849" i="8"/>
  <c r="BB2849" i="8"/>
  <c r="AM2849" i="8"/>
  <c r="AU2849" i="8"/>
  <c r="AN2849" i="8"/>
  <c r="AV2849" i="8"/>
  <c r="AO2849" i="8"/>
  <c r="AW2849" i="8"/>
  <c r="AP2849" i="8"/>
  <c r="AX2849" i="8"/>
  <c r="AQ2849" i="8"/>
  <c r="AY2849" i="8"/>
  <c r="AR2849" i="8"/>
  <c r="AZ2849" i="8"/>
  <c r="BA2849" i="8"/>
  <c r="AK2849" i="8"/>
  <c r="AS2849" i="8"/>
  <c r="BK2850" i="8"/>
  <c r="BL2850" i="8"/>
  <c r="BN2850" i="8"/>
  <c r="BM2850" i="8"/>
  <c r="BJ2850" i="8"/>
  <c r="BH2850" i="8"/>
  <c r="BI2850" i="8"/>
  <c r="AR2850" i="8"/>
  <c r="AZ2850" i="8"/>
  <c r="AK2850" i="8"/>
  <c r="AS2850" i="8"/>
  <c r="BA2850" i="8"/>
  <c r="AL2850" i="8"/>
  <c r="AT2850" i="8"/>
  <c r="BB2850" i="8"/>
  <c r="AM2850" i="8"/>
  <c r="AU2850" i="8"/>
  <c r="AN2850" i="8"/>
  <c r="AV2850" i="8"/>
  <c r="AO2850" i="8"/>
  <c r="AW2850" i="8"/>
  <c r="AP2850" i="8"/>
  <c r="AX2850" i="8"/>
  <c r="AQ2850" i="8"/>
  <c r="AY2850" i="8"/>
  <c r="BL2851" i="8"/>
  <c r="BK2851" i="8"/>
  <c r="BM2851" i="8"/>
  <c r="BN2851" i="8"/>
  <c r="BH2851" i="8"/>
  <c r="BI2851" i="8"/>
  <c r="BJ2851" i="8"/>
  <c r="AP2851" i="8"/>
  <c r="AX2851" i="8"/>
  <c r="AQ2851" i="8"/>
  <c r="AY2851" i="8"/>
  <c r="AR2851" i="8"/>
  <c r="AZ2851" i="8"/>
  <c r="AK2851" i="8"/>
  <c r="AS2851" i="8"/>
  <c r="BA2851" i="8"/>
  <c r="AL2851" i="8"/>
  <c r="AT2851" i="8"/>
  <c r="BB2851" i="8"/>
  <c r="AM2851" i="8"/>
  <c r="AU2851" i="8"/>
  <c r="AN2851" i="8"/>
  <c r="AV2851" i="8"/>
  <c r="AO2851" i="8"/>
  <c r="AW2851" i="8"/>
  <c r="BN2852" i="8"/>
  <c r="BK2852" i="8"/>
  <c r="BL2852" i="8"/>
  <c r="BM2852" i="8"/>
  <c r="BH2852" i="8"/>
  <c r="BI2852" i="8"/>
  <c r="BJ2852" i="8"/>
  <c r="AN2852" i="8"/>
  <c r="AV2852" i="8"/>
  <c r="AO2852" i="8"/>
  <c r="AW2852" i="8"/>
  <c r="AP2852" i="8"/>
  <c r="AX2852" i="8"/>
  <c r="AQ2852" i="8"/>
  <c r="AY2852" i="8"/>
  <c r="AR2852" i="8"/>
  <c r="AZ2852" i="8"/>
  <c r="AK2852" i="8"/>
  <c r="AS2852" i="8"/>
  <c r="BA2852" i="8"/>
  <c r="AL2852" i="8"/>
  <c r="AT2852" i="8"/>
  <c r="BB2852" i="8"/>
  <c r="AM2852" i="8"/>
  <c r="AU2852" i="8"/>
  <c r="BL2853" i="8"/>
  <c r="BM2853" i="8"/>
  <c r="BN2853" i="8"/>
  <c r="BK2853" i="8"/>
  <c r="BI2853" i="8"/>
  <c r="BJ2853" i="8"/>
  <c r="BH2853" i="8"/>
  <c r="AL2853" i="8"/>
  <c r="AT2853" i="8"/>
  <c r="BB2853" i="8"/>
  <c r="AM2853" i="8"/>
  <c r="AU2853" i="8"/>
  <c r="AN2853" i="8"/>
  <c r="AV2853" i="8"/>
  <c r="AO2853" i="8"/>
  <c r="AW2853" i="8"/>
  <c r="AP2853" i="8"/>
  <c r="AX2853" i="8"/>
  <c r="AQ2853" i="8"/>
  <c r="AY2853" i="8"/>
  <c r="AR2853" i="8"/>
  <c r="AZ2853" i="8"/>
  <c r="AS2853" i="8"/>
  <c r="BA2853" i="8"/>
  <c r="AK2853" i="8"/>
  <c r="BK2854" i="8"/>
  <c r="BL2854" i="8"/>
  <c r="BM2854" i="8"/>
  <c r="BN2854" i="8"/>
  <c r="BH2854" i="8"/>
  <c r="BI2854" i="8"/>
  <c r="BJ2854" i="8"/>
  <c r="AR2854" i="8"/>
  <c r="AZ2854" i="8"/>
  <c r="AK2854" i="8"/>
  <c r="AS2854" i="8"/>
  <c r="BA2854" i="8"/>
  <c r="AL2854" i="8"/>
  <c r="AT2854" i="8"/>
  <c r="BB2854" i="8"/>
  <c r="AM2854" i="8"/>
  <c r="AU2854" i="8"/>
  <c r="AN2854" i="8"/>
  <c r="AV2854" i="8"/>
  <c r="AO2854" i="8"/>
  <c r="AW2854" i="8"/>
  <c r="AP2854" i="8"/>
  <c r="AX2854" i="8"/>
  <c r="AQ2854" i="8"/>
  <c r="AY2854" i="8"/>
  <c r="BK2855" i="8"/>
  <c r="BL2855" i="8"/>
  <c r="BM2855" i="8"/>
  <c r="BN2855" i="8"/>
  <c r="BH2855" i="8"/>
  <c r="BI2855" i="8"/>
  <c r="BJ2855" i="8"/>
  <c r="AP2855" i="8"/>
  <c r="AX2855" i="8"/>
  <c r="AQ2855" i="8"/>
  <c r="AY2855" i="8"/>
  <c r="AR2855" i="8"/>
  <c r="AZ2855" i="8"/>
  <c r="AK2855" i="8"/>
  <c r="AS2855" i="8"/>
  <c r="BA2855" i="8"/>
  <c r="AL2855" i="8"/>
  <c r="AT2855" i="8"/>
  <c r="BB2855" i="8"/>
  <c r="AM2855" i="8"/>
  <c r="AU2855" i="8"/>
  <c r="AN2855" i="8"/>
  <c r="AV2855" i="8"/>
  <c r="AO2855" i="8"/>
  <c r="AW2855" i="8"/>
  <c r="BN2856" i="8"/>
  <c r="BK2856" i="8"/>
  <c r="BL2856" i="8"/>
  <c r="BM2856" i="8"/>
  <c r="BH2856" i="8"/>
  <c r="BI2856" i="8"/>
  <c r="BJ2856" i="8"/>
  <c r="AN2856" i="8"/>
  <c r="AV2856" i="8"/>
  <c r="AO2856" i="8"/>
  <c r="AW2856" i="8"/>
  <c r="AP2856" i="8"/>
  <c r="AX2856" i="8"/>
  <c r="AQ2856" i="8"/>
  <c r="AY2856" i="8"/>
  <c r="AR2856" i="8"/>
  <c r="AZ2856" i="8"/>
  <c r="AK2856" i="8"/>
  <c r="AS2856" i="8"/>
  <c r="BA2856" i="8"/>
  <c r="AL2856" i="8"/>
  <c r="AT2856" i="8"/>
  <c r="BB2856" i="8"/>
  <c r="AM2856" i="8"/>
  <c r="AU2856" i="8"/>
  <c r="BM2857" i="8"/>
  <c r="BN2857" i="8"/>
  <c r="BK2857" i="8"/>
  <c r="BL2857" i="8"/>
  <c r="BH2857" i="8"/>
  <c r="BI2857" i="8"/>
  <c r="BJ2857" i="8"/>
  <c r="AL2857" i="8"/>
  <c r="AT2857" i="8"/>
  <c r="BB2857" i="8"/>
  <c r="AM2857" i="8"/>
  <c r="AU2857" i="8"/>
  <c r="AN2857" i="8"/>
  <c r="AV2857" i="8"/>
  <c r="AO2857" i="8"/>
  <c r="AW2857" i="8"/>
  <c r="AP2857" i="8"/>
  <c r="AX2857" i="8"/>
  <c r="AQ2857" i="8"/>
  <c r="AY2857" i="8"/>
  <c r="AR2857" i="8"/>
  <c r="AZ2857" i="8"/>
  <c r="AK2857" i="8"/>
  <c r="AS2857" i="8"/>
  <c r="BA2857" i="8"/>
  <c r="BK2858" i="8"/>
  <c r="BL2858" i="8"/>
  <c r="BM2858" i="8"/>
  <c r="BN2858" i="8"/>
  <c r="BJ2858" i="8"/>
  <c r="BH2858" i="8"/>
  <c r="BI2858" i="8"/>
  <c r="AR2858" i="8"/>
  <c r="AZ2858" i="8"/>
  <c r="AK2858" i="8"/>
  <c r="AS2858" i="8"/>
  <c r="BA2858" i="8"/>
  <c r="AL2858" i="8"/>
  <c r="AT2858" i="8"/>
  <c r="BB2858" i="8"/>
  <c r="AM2858" i="8"/>
  <c r="AU2858" i="8"/>
  <c r="AN2858" i="8"/>
  <c r="AV2858" i="8"/>
  <c r="AO2858" i="8"/>
  <c r="AW2858" i="8"/>
  <c r="AP2858" i="8"/>
  <c r="AX2858" i="8"/>
  <c r="AQ2858" i="8"/>
  <c r="AY2858" i="8"/>
  <c r="BM2859" i="8"/>
  <c r="BN2859" i="8"/>
  <c r="BK2859" i="8"/>
  <c r="BL2859" i="8"/>
  <c r="BH2859" i="8"/>
  <c r="BI2859" i="8"/>
  <c r="BJ2859" i="8"/>
  <c r="AP2859" i="8"/>
  <c r="AX2859" i="8"/>
  <c r="AQ2859" i="8"/>
  <c r="AY2859" i="8"/>
  <c r="AR2859" i="8"/>
  <c r="AZ2859" i="8"/>
  <c r="AK2859" i="8"/>
  <c r="AS2859" i="8"/>
  <c r="BA2859" i="8"/>
  <c r="AL2859" i="8"/>
  <c r="AT2859" i="8"/>
  <c r="BB2859" i="8"/>
  <c r="AM2859" i="8"/>
  <c r="AU2859" i="8"/>
  <c r="AN2859" i="8"/>
  <c r="AV2859" i="8"/>
  <c r="AO2859" i="8"/>
  <c r="AW2859" i="8"/>
  <c r="BK2860" i="8"/>
  <c r="BL2860" i="8"/>
  <c r="BM2860" i="8"/>
  <c r="BN2860" i="8"/>
  <c r="BH2860" i="8"/>
  <c r="BI2860" i="8"/>
  <c r="BJ2860" i="8"/>
  <c r="AN2860" i="8"/>
  <c r="AV2860" i="8"/>
  <c r="AO2860" i="8"/>
  <c r="AW2860" i="8"/>
  <c r="AP2860" i="8"/>
  <c r="AX2860" i="8"/>
  <c r="AQ2860" i="8"/>
  <c r="AY2860" i="8"/>
  <c r="AR2860" i="8"/>
  <c r="AZ2860" i="8"/>
  <c r="AK2860" i="8"/>
  <c r="AS2860" i="8"/>
  <c r="BA2860" i="8"/>
  <c r="AL2860" i="8"/>
  <c r="AT2860" i="8"/>
  <c r="BB2860" i="8"/>
  <c r="AU2860" i="8"/>
  <c r="AM2860" i="8"/>
  <c r="BK2861" i="8"/>
  <c r="BL2861" i="8"/>
  <c r="BM2861" i="8"/>
  <c r="BN2861" i="8"/>
  <c r="BI2861" i="8"/>
  <c r="BJ2861" i="8"/>
  <c r="BH2861" i="8"/>
  <c r="AL2861" i="8"/>
  <c r="AT2861" i="8"/>
  <c r="BB2861" i="8"/>
  <c r="AM2861" i="8"/>
  <c r="AU2861" i="8"/>
  <c r="AN2861" i="8"/>
  <c r="AV2861" i="8"/>
  <c r="AO2861" i="8"/>
  <c r="AW2861" i="8"/>
  <c r="AP2861" i="8"/>
  <c r="AX2861" i="8"/>
  <c r="AQ2861" i="8"/>
  <c r="AY2861" i="8"/>
  <c r="AR2861" i="8"/>
  <c r="AZ2861" i="8"/>
  <c r="AK2861" i="8"/>
  <c r="AS2861" i="8"/>
  <c r="BA2861" i="8"/>
  <c r="BK2862" i="8"/>
  <c r="BL2862" i="8"/>
  <c r="BM2862" i="8"/>
  <c r="BH2862" i="8"/>
  <c r="BN2862" i="8"/>
  <c r="BI2862" i="8"/>
  <c r="BJ2862" i="8"/>
  <c r="AR2862" i="8"/>
  <c r="AZ2862" i="8"/>
  <c r="AK2862" i="8"/>
  <c r="AS2862" i="8"/>
  <c r="BA2862" i="8"/>
  <c r="AL2862" i="8"/>
  <c r="AT2862" i="8"/>
  <c r="BB2862" i="8"/>
  <c r="AM2862" i="8"/>
  <c r="AU2862" i="8"/>
  <c r="AN2862" i="8"/>
  <c r="AV2862" i="8"/>
  <c r="AO2862" i="8"/>
  <c r="AW2862" i="8"/>
  <c r="AP2862" i="8"/>
  <c r="AX2862" i="8"/>
  <c r="AQ2862" i="8"/>
  <c r="AY2862" i="8"/>
  <c r="BM2863" i="8"/>
  <c r="BN2863" i="8"/>
  <c r="BK2863" i="8"/>
  <c r="BL2863" i="8"/>
  <c r="BH2863" i="8"/>
  <c r="BI2863" i="8"/>
  <c r="BJ2863" i="8"/>
  <c r="AP2863" i="8"/>
  <c r="AX2863" i="8"/>
  <c r="AQ2863" i="8"/>
  <c r="AY2863" i="8"/>
  <c r="AR2863" i="8"/>
  <c r="AZ2863" i="8"/>
  <c r="AK2863" i="8"/>
  <c r="AS2863" i="8"/>
  <c r="BA2863" i="8"/>
  <c r="AL2863" i="8"/>
  <c r="AT2863" i="8"/>
  <c r="BB2863" i="8"/>
  <c r="AM2863" i="8"/>
  <c r="AU2863" i="8"/>
  <c r="AN2863" i="8"/>
  <c r="AV2863" i="8"/>
  <c r="AO2863" i="8"/>
  <c r="AW2863" i="8"/>
  <c r="BK2864" i="8"/>
  <c r="BL2864" i="8"/>
  <c r="BM2864" i="8"/>
  <c r="BN2864" i="8"/>
  <c r="BH2864" i="8"/>
  <c r="BI2864" i="8"/>
  <c r="BJ2864" i="8"/>
  <c r="AN2864" i="8"/>
  <c r="AV2864" i="8"/>
  <c r="AO2864" i="8"/>
  <c r="AW2864" i="8"/>
  <c r="AP2864" i="8"/>
  <c r="AX2864" i="8"/>
  <c r="AQ2864" i="8"/>
  <c r="AY2864" i="8"/>
  <c r="AR2864" i="8"/>
  <c r="AZ2864" i="8"/>
  <c r="AK2864" i="8"/>
  <c r="AS2864" i="8"/>
  <c r="BA2864" i="8"/>
  <c r="AL2864" i="8"/>
  <c r="AT2864" i="8"/>
  <c r="BB2864" i="8"/>
  <c r="AM2864" i="8"/>
  <c r="AU2864" i="8"/>
  <c r="BK2865" i="8"/>
  <c r="BL2865" i="8"/>
  <c r="BM2865" i="8"/>
  <c r="BN2865" i="8"/>
  <c r="BH2865" i="8"/>
  <c r="BI2865" i="8"/>
  <c r="BJ2865" i="8"/>
  <c r="AL2865" i="8"/>
  <c r="AT2865" i="8"/>
  <c r="BB2865" i="8"/>
  <c r="AM2865" i="8"/>
  <c r="AU2865" i="8"/>
  <c r="AN2865" i="8"/>
  <c r="AV2865" i="8"/>
  <c r="AO2865" i="8"/>
  <c r="AW2865" i="8"/>
  <c r="AP2865" i="8"/>
  <c r="AX2865" i="8"/>
  <c r="AQ2865" i="8"/>
  <c r="AY2865" i="8"/>
  <c r="AR2865" i="8"/>
  <c r="AZ2865" i="8"/>
  <c r="AK2865" i="8"/>
  <c r="AS2865" i="8"/>
  <c r="BA2865" i="8"/>
  <c r="BK2866" i="8"/>
  <c r="BL2866" i="8"/>
  <c r="BM2866" i="8"/>
  <c r="BN2866" i="8"/>
  <c r="BJ2866" i="8"/>
  <c r="BH2866" i="8"/>
  <c r="BI2866" i="8"/>
  <c r="AR2866" i="8"/>
  <c r="AZ2866" i="8"/>
  <c r="AK2866" i="8"/>
  <c r="AS2866" i="8"/>
  <c r="BA2866" i="8"/>
  <c r="AL2866" i="8"/>
  <c r="AT2866" i="8"/>
  <c r="BB2866" i="8"/>
  <c r="AM2866" i="8"/>
  <c r="AU2866" i="8"/>
  <c r="AN2866" i="8"/>
  <c r="AV2866" i="8"/>
  <c r="AO2866" i="8"/>
  <c r="AW2866" i="8"/>
  <c r="AP2866" i="8"/>
  <c r="AX2866" i="8"/>
  <c r="AQ2866" i="8"/>
  <c r="AY2866" i="8"/>
  <c r="BM2867" i="8"/>
  <c r="BN2867" i="8"/>
  <c r="BK2867" i="8"/>
  <c r="BL2867" i="8"/>
  <c r="BH2867" i="8"/>
  <c r="BI2867" i="8"/>
  <c r="BJ2867" i="8"/>
  <c r="AP2867" i="8"/>
  <c r="AX2867" i="8"/>
  <c r="AR2867" i="8"/>
  <c r="AZ2867" i="8"/>
  <c r="AK2867" i="8"/>
  <c r="AS2867" i="8"/>
  <c r="BA2867" i="8"/>
  <c r="AL2867" i="8"/>
  <c r="AT2867" i="8"/>
  <c r="BB2867" i="8"/>
  <c r="AM2867" i="8"/>
  <c r="AU2867" i="8"/>
  <c r="AN2867" i="8"/>
  <c r="AV2867" i="8"/>
  <c r="AQ2867" i="8"/>
  <c r="AW2867" i="8"/>
  <c r="AY2867" i="8"/>
  <c r="AO2867" i="8"/>
  <c r="BK2868" i="8"/>
  <c r="BL2868" i="8"/>
  <c r="BM2868" i="8"/>
  <c r="BN2868" i="8"/>
  <c r="BH2868" i="8"/>
  <c r="BJ2868" i="8"/>
  <c r="BI2868" i="8"/>
  <c r="AN2868" i="8"/>
  <c r="AV2868" i="8"/>
  <c r="AP2868" i="8"/>
  <c r="AX2868" i="8"/>
  <c r="AQ2868" i="8"/>
  <c r="AY2868" i="8"/>
  <c r="AR2868" i="8"/>
  <c r="AZ2868" i="8"/>
  <c r="AK2868" i="8"/>
  <c r="AS2868" i="8"/>
  <c r="BA2868" i="8"/>
  <c r="AL2868" i="8"/>
  <c r="AT2868" i="8"/>
  <c r="BB2868" i="8"/>
  <c r="AM2868" i="8"/>
  <c r="AO2868" i="8"/>
  <c r="AU2868" i="8"/>
  <c r="AW2868" i="8"/>
  <c r="BK2869" i="8"/>
  <c r="BL2869" i="8"/>
  <c r="BM2869" i="8"/>
  <c r="BN2869" i="8"/>
  <c r="BI2869" i="8"/>
  <c r="BJ2869" i="8"/>
  <c r="BH2869" i="8"/>
  <c r="AL2869" i="8"/>
  <c r="AN2869" i="8"/>
  <c r="AO2869" i="8"/>
  <c r="AP2869" i="8"/>
  <c r="AQ2869" i="8"/>
  <c r="AR2869" i="8"/>
  <c r="AM2869" i="8"/>
  <c r="AZ2869" i="8"/>
  <c r="AS2869" i="8"/>
  <c r="BA2869" i="8"/>
  <c r="AT2869" i="8"/>
  <c r="BB2869" i="8"/>
  <c r="AU2869" i="8"/>
  <c r="AV2869" i="8"/>
  <c r="AW2869" i="8"/>
  <c r="AX2869" i="8"/>
  <c r="AK2869" i="8"/>
  <c r="AY2869" i="8"/>
  <c r="BK2870" i="8"/>
  <c r="BL2870" i="8"/>
  <c r="BM2870" i="8"/>
  <c r="BN2870" i="8"/>
  <c r="BH2870" i="8"/>
  <c r="BI2870" i="8"/>
  <c r="BJ2870" i="8"/>
  <c r="AP2870" i="8"/>
  <c r="AX2870" i="8"/>
  <c r="AQ2870" i="8"/>
  <c r="AY2870" i="8"/>
  <c r="AR2870" i="8"/>
  <c r="AZ2870" i="8"/>
  <c r="AK2870" i="8"/>
  <c r="AS2870" i="8"/>
  <c r="BA2870" i="8"/>
  <c r="AL2870" i="8"/>
  <c r="AT2870" i="8"/>
  <c r="BB2870" i="8"/>
  <c r="AM2870" i="8"/>
  <c r="AU2870" i="8"/>
  <c r="AO2870" i="8"/>
  <c r="AW2870" i="8"/>
  <c r="AN2870" i="8"/>
  <c r="AV2870" i="8"/>
  <c r="BM2871" i="8"/>
  <c r="BN2871" i="8"/>
  <c r="BK2871" i="8"/>
  <c r="BL2871" i="8"/>
  <c r="BH2871" i="8"/>
  <c r="BI2871" i="8"/>
  <c r="BJ2871" i="8"/>
  <c r="AN2871" i="8"/>
  <c r="AV2871" i="8"/>
  <c r="AO2871" i="8"/>
  <c r="AW2871" i="8"/>
  <c r="AP2871" i="8"/>
  <c r="AX2871" i="8"/>
  <c r="AQ2871" i="8"/>
  <c r="AY2871" i="8"/>
  <c r="AR2871" i="8"/>
  <c r="AZ2871" i="8"/>
  <c r="AK2871" i="8"/>
  <c r="AS2871" i="8"/>
  <c r="BA2871" i="8"/>
  <c r="AM2871" i="8"/>
  <c r="AU2871" i="8"/>
  <c r="AL2871" i="8"/>
  <c r="AT2871" i="8"/>
  <c r="BB2871" i="8"/>
  <c r="BK2872" i="8"/>
  <c r="BL2872" i="8"/>
  <c r="BM2872" i="8"/>
  <c r="BN2872" i="8"/>
  <c r="BH2872" i="8"/>
  <c r="BI2872" i="8"/>
  <c r="BJ2872" i="8"/>
  <c r="AL2872" i="8"/>
  <c r="AT2872" i="8"/>
  <c r="BB2872" i="8"/>
  <c r="AM2872" i="8"/>
  <c r="AU2872" i="8"/>
  <c r="AN2872" i="8"/>
  <c r="AV2872" i="8"/>
  <c r="AO2872" i="8"/>
  <c r="AW2872" i="8"/>
  <c r="AP2872" i="8"/>
  <c r="AX2872" i="8"/>
  <c r="AQ2872" i="8"/>
  <c r="AY2872" i="8"/>
  <c r="AK2872" i="8"/>
  <c r="AS2872" i="8"/>
  <c r="BA2872" i="8"/>
  <c r="AR2872" i="8"/>
  <c r="AZ2872" i="8"/>
  <c r="BK2873" i="8"/>
  <c r="BL2873" i="8"/>
  <c r="BM2873" i="8"/>
  <c r="BN2873" i="8"/>
  <c r="BH2873" i="8"/>
  <c r="BI2873" i="8"/>
  <c r="BJ2873" i="8"/>
  <c r="AR2873" i="8"/>
  <c r="AZ2873" i="8"/>
  <c r="AK2873" i="8"/>
  <c r="AS2873" i="8"/>
  <c r="BA2873" i="8"/>
  <c r="AL2873" i="8"/>
  <c r="AT2873" i="8"/>
  <c r="BB2873" i="8"/>
  <c r="AM2873" i="8"/>
  <c r="AU2873" i="8"/>
  <c r="AN2873" i="8"/>
  <c r="AV2873" i="8"/>
  <c r="AO2873" i="8"/>
  <c r="AW2873" i="8"/>
  <c r="AQ2873" i="8"/>
  <c r="AY2873" i="8"/>
  <c r="AX2873" i="8"/>
  <c r="AP2873" i="8"/>
  <c r="BK2874" i="8"/>
  <c r="BL2874" i="8"/>
  <c r="BM2874" i="8"/>
  <c r="BN2874" i="8"/>
  <c r="BJ2874" i="8"/>
  <c r="BH2874" i="8"/>
  <c r="BI2874" i="8"/>
  <c r="AP2874" i="8"/>
  <c r="AX2874" i="8"/>
  <c r="AQ2874" i="8"/>
  <c r="AY2874" i="8"/>
  <c r="AR2874" i="8"/>
  <c r="AZ2874" i="8"/>
  <c r="AK2874" i="8"/>
  <c r="AS2874" i="8"/>
  <c r="BA2874" i="8"/>
  <c r="AL2874" i="8"/>
  <c r="AT2874" i="8"/>
  <c r="BB2874" i="8"/>
  <c r="AM2874" i="8"/>
  <c r="AU2874" i="8"/>
  <c r="AO2874" i="8"/>
  <c r="AW2874" i="8"/>
  <c r="AN2874" i="8"/>
  <c r="AV2874" i="8"/>
  <c r="BM2875" i="8"/>
  <c r="BN2875" i="8"/>
  <c r="BK2875" i="8"/>
  <c r="BL2875" i="8"/>
  <c r="BH2875" i="8"/>
  <c r="BI2875" i="8"/>
  <c r="BJ2875" i="8"/>
  <c r="AN2875" i="8"/>
  <c r="AV2875" i="8"/>
  <c r="AO2875" i="8"/>
  <c r="AW2875" i="8"/>
  <c r="AP2875" i="8"/>
  <c r="AX2875" i="8"/>
  <c r="AQ2875" i="8"/>
  <c r="AY2875" i="8"/>
  <c r="AR2875" i="8"/>
  <c r="AZ2875" i="8"/>
  <c r="AK2875" i="8"/>
  <c r="AS2875" i="8"/>
  <c r="BA2875" i="8"/>
  <c r="AM2875" i="8"/>
  <c r="AU2875" i="8"/>
  <c r="AL2875" i="8"/>
  <c r="AT2875" i="8"/>
  <c r="BB2875" i="8"/>
  <c r="BK2876" i="8"/>
  <c r="BL2876" i="8"/>
  <c r="BM2876" i="8"/>
  <c r="BN2876" i="8"/>
  <c r="BH2876" i="8"/>
  <c r="BI2876" i="8"/>
  <c r="BJ2876" i="8"/>
  <c r="AL2876" i="8"/>
  <c r="AT2876" i="8"/>
  <c r="BB2876" i="8"/>
  <c r="AM2876" i="8"/>
  <c r="AU2876" i="8"/>
  <c r="AN2876" i="8"/>
  <c r="AV2876" i="8"/>
  <c r="AO2876" i="8"/>
  <c r="AW2876" i="8"/>
  <c r="AP2876" i="8"/>
  <c r="AX2876" i="8"/>
  <c r="AQ2876" i="8"/>
  <c r="AY2876" i="8"/>
  <c r="AK2876" i="8"/>
  <c r="AS2876" i="8"/>
  <c r="BA2876" i="8"/>
  <c r="AR2876" i="8"/>
  <c r="AZ2876" i="8"/>
  <c r="BK2877" i="8"/>
  <c r="BL2877" i="8"/>
  <c r="BM2877" i="8"/>
  <c r="BN2877" i="8"/>
  <c r="BI2877" i="8"/>
  <c r="BJ2877" i="8"/>
  <c r="BH2877" i="8"/>
  <c r="AR2877" i="8"/>
  <c r="AZ2877" i="8"/>
  <c r="AK2877" i="8"/>
  <c r="AS2877" i="8"/>
  <c r="BA2877" i="8"/>
  <c r="AL2877" i="8"/>
  <c r="AT2877" i="8"/>
  <c r="BB2877" i="8"/>
  <c r="AM2877" i="8"/>
  <c r="AU2877" i="8"/>
  <c r="AN2877" i="8"/>
  <c r="AV2877" i="8"/>
  <c r="AO2877" i="8"/>
  <c r="AW2877" i="8"/>
  <c r="AQ2877" i="8"/>
  <c r="AY2877" i="8"/>
  <c r="AP2877" i="8"/>
  <c r="AX2877" i="8"/>
  <c r="BK2878" i="8"/>
  <c r="BL2878" i="8"/>
  <c r="BM2878" i="8"/>
  <c r="BH2878" i="8"/>
  <c r="BI2878" i="8"/>
  <c r="BN2878" i="8"/>
  <c r="BJ2878" i="8"/>
  <c r="AP2878" i="8"/>
  <c r="AX2878" i="8"/>
  <c r="AQ2878" i="8"/>
  <c r="AY2878" i="8"/>
  <c r="AR2878" i="8"/>
  <c r="AZ2878" i="8"/>
  <c r="AK2878" i="8"/>
  <c r="AS2878" i="8"/>
  <c r="BA2878" i="8"/>
  <c r="AL2878" i="8"/>
  <c r="AT2878" i="8"/>
  <c r="BB2878" i="8"/>
  <c r="AM2878" i="8"/>
  <c r="AU2878" i="8"/>
  <c r="AO2878" i="8"/>
  <c r="AW2878" i="8"/>
  <c r="AN2878" i="8"/>
  <c r="AV2878" i="8"/>
  <c r="BM2879" i="8"/>
  <c r="BN2879" i="8"/>
  <c r="BK2879" i="8"/>
  <c r="BL2879" i="8"/>
  <c r="BH2879" i="8"/>
  <c r="BJ2879" i="8"/>
  <c r="BI2879" i="8"/>
  <c r="AN2879" i="8"/>
  <c r="AV2879" i="8"/>
  <c r="AO2879" i="8"/>
  <c r="AW2879" i="8"/>
  <c r="AP2879" i="8"/>
  <c r="AX2879" i="8"/>
  <c r="AQ2879" i="8"/>
  <c r="AY2879" i="8"/>
  <c r="AR2879" i="8"/>
  <c r="AZ2879" i="8"/>
  <c r="AK2879" i="8"/>
  <c r="AS2879" i="8"/>
  <c r="BA2879" i="8"/>
  <c r="AM2879" i="8"/>
  <c r="AU2879" i="8"/>
  <c r="AL2879" i="8"/>
  <c r="AT2879" i="8"/>
  <c r="BB2879" i="8"/>
  <c r="BK2880" i="8"/>
  <c r="BL2880" i="8"/>
  <c r="BM2880" i="8"/>
  <c r="BN2880" i="8"/>
  <c r="BH2880" i="8"/>
  <c r="BI2880" i="8"/>
  <c r="BJ2880" i="8"/>
  <c r="AL2880" i="8"/>
  <c r="AT2880" i="8"/>
  <c r="BB2880" i="8"/>
  <c r="AM2880" i="8"/>
  <c r="AU2880" i="8"/>
  <c r="AN2880" i="8"/>
  <c r="AV2880" i="8"/>
  <c r="AO2880" i="8"/>
  <c r="AW2880" i="8"/>
  <c r="AP2880" i="8"/>
  <c r="AX2880" i="8"/>
  <c r="AQ2880" i="8"/>
  <c r="AY2880" i="8"/>
  <c r="AK2880" i="8"/>
  <c r="AS2880" i="8"/>
  <c r="BA2880" i="8"/>
  <c r="AZ2880" i="8"/>
  <c r="AR2880" i="8"/>
  <c r="BK2881" i="8"/>
  <c r="BL2881" i="8"/>
  <c r="BM2881" i="8"/>
  <c r="BN2881" i="8"/>
  <c r="BH2881" i="8"/>
  <c r="BI2881" i="8"/>
  <c r="BJ2881" i="8"/>
  <c r="AR2881" i="8"/>
  <c r="AZ2881" i="8"/>
  <c r="AK2881" i="8"/>
  <c r="AS2881" i="8"/>
  <c r="BA2881" i="8"/>
  <c r="AL2881" i="8"/>
  <c r="AT2881" i="8"/>
  <c r="BB2881" i="8"/>
  <c r="AM2881" i="8"/>
  <c r="AU2881" i="8"/>
  <c r="AN2881" i="8"/>
  <c r="AV2881" i="8"/>
  <c r="AO2881" i="8"/>
  <c r="AW2881" i="8"/>
  <c r="AQ2881" i="8"/>
  <c r="AY2881" i="8"/>
  <c r="AP2881" i="8"/>
  <c r="AX2881" i="8"/>
  <c r="BK2882" i="8"/>
  <c r="BL2882" i="8"/>
  <c r="BM2882" i="8"/>
  <c r="BN2882" i="8"/>
  <c r="BJ2882" i="8"/>
  <c r="BI2882" i="8"/>
  <c r="BH2882" i="8"/>
  <c r="AP2882" i="8"/>
  <c r="AX2882" i="8"/>
  <c r="AQ2882" i="8"/>
  <c r="AY2882" i="8"/>
  <c r="AR2882" i="8"/>
  <c r="AZ2882" i="8"/>
  <c r="AK2882" i="8"/>
  <c r="AS2882" i="8"/>
  <c r="BA2882" i="8"/>
  <c r="AL2882" i="8"/>
  <c r="AT2882" i="8"/>
  <c r="BB2882" i="8"/>
  <c r="AM2882" i="8"/>
  <c r="AU2882" i="8"/>
  <c r="AO2882" i="8"/>
  <c r="AW2882" i="8"/>
  <c r="AN2882" i="8"/>
  <c r="AV2882" i="8"/>
  <c r="BM2883" i="8"/>
  <c r="BN2883" i="8"/>
  <c r="BK2883" i="8"/>
  <c r="BL2883" i="8"/>
  <c r="BH2883" i="8"/>
  <c r="BI2883" i="8"/>
  <c r="BJ2883" i="8"/>
  <c r="AN2883" i="8"/>
  <c r="AV2883" i="8"/>
  <c r="AO2883" i="8"/>
  <c r="AW2883" i="8"/>
  <c r="AP2883" i="8"/>
  <c r="AX2883" i="8"/>
  <c r="AQ2883" i="8"/>
  <c r="AY2883" i="8"/>
  <c r="AR2883" i="8"/>
  <c r="AZ2883" i="8"/>
  <c r="AK2883" i="8"/>
  <c r="AS2883" i="8"/>
  <c r="BA2883" i="8"/>
  <c r="AM2883" i="8"/>
  <c r="AU2883" i="8"/>
  <c r="AL2883" i="8"/>
  <c r="AT2883" i="8"/>
  <c r="BB2883" i="8"/>
  <c r="BK2884" i="8"/>
  <c r="BL2884" i="8"/>
  <c r="BM2884" i="8"/>
  <c r="BN2884" i="8"/>
  <c r="BH2884" i="8"/>
  <c r="BI2884" i="8"/>
  <c r="BJ2884" i="8"/>
  <c r="AL2884" i="8"/>
  <c r="AT2884" i="8"/>
  <c r="BB2884" i="8"/>
  <c r="AM2884" i="8"/>
  <c r="AU2884" i="8"/>
  <c r="AN2884" i="8"/>
  <c r="AV2884" i="8"/>
  <c r="AO2884" i="8"/>
  <c r="AW2884" i="8"/>
  <c r="AP2884" i="8"/>
  <c r="AX2884" i="8"/>
  <c r="AQ2884" i="8"/>
  <c r="AY2884" i="8"/>
  <c r="AK2884" i="8"/>
  <c r="AS2884" i="8"/>
  <c r="BA2884" i="8"/>
  <c r="AR2884" i="8"/>
  <c r="AZ2884" i="8"/>
  <c r="BK2885" i="8"/>
  <c r="BL2885" i="8"/>
  <c r="BM2885" i="8"/>
  <c r="BN2885" i="8"/>
  <c r="BI2885" i="8"/>
  <c r="BJ2885" i="8"/>
  <c r="BH2885" i="8"/>
  <c r="AR2885" i="8"/>
  <c r="AZ2885" i="8"/>
  <c r="AK2885" i="8"/>
  <c r="AS2885" i="8"/>
  <c r="BA2885" i="8"/>
  <c r="AL2885" i="8"/>
  <c r="AT2885" i="8"/>
  <c r="BB2885" i="8"/>
  <c r="AM2885" i="8"/>
  <c r="AU2885" i="8"/>
  <c r="AN2885" i="8"/>
  <c r="AV2885" i="8"/>
  <c r="AO2885" i="8"/>
  <c r="AW2885" i="8"/>
  <c r="AQ2885" i="8"/>
  <c r="AY2885" i="8"/>
  <c r="AP2885" i="8"/>
  <c r="AX2885" i="8"/>
  <c r="BK2886" i="8"/>
  <c r="BL2886" i="8"/>
  <c r="BM2886" i="8"/>
  <c r="BN2886" i="8"/>
  <c r="BH2886" i="8"/>
  <c r="BI2886" i="8"/>
  <c r="BJ2886" i="8"/>
  <c r="AP2886" i="8"/>
  <c r="AX2886" i="8"/>
  <c r="AQ2886" i="8"/>
  <c r="AY2886" i="8"/>
  <c r="AR2886" i="8"/>
  <c r="AZ2886" i="8"/>
  <c r="AK2886" i="8"/>
  <c r="AS2886" i="8"/>
  <c r="BA2886" i="8"/>
  <c r="AL2886" i="8"/>
  <c r="AT2886" i="8"/>
  <c r="BB2886" i="8"/>
  <c r="AM2886" i="8"/>
  <c r="AU2886" i="8"/>
  <c r="AO2886" i="8"/>
  <c r="AW2886" i="8"/>
  <c r="AN2886" i="8"/>
  <c r="AV2886" i="8"/>
  <c r="BM2887" i="8"/>
  <c r="BN2887" i="8"/>
  <c r="BK2887" i="8"/>
  <c r="BL2887" i="8"/>
  <c r="BI2887" i="8"/>
  <c r="BJ2887" i="8"/>
  <c r="BH2887" i="8"/>
  <c r="AN2887" i="8"/>
  <c r="AV2887" i="8"/>
  <c r="AO2887" i="8"/>
  <c r="AW2887" i="8"/>
  <c r="AP2887" i="8"/>
  <c r="AX2887" i="8"/>
  <c r="AQ2887" i="8"/>
  <c r="AY2887" i="8"/>
  <c r="AR2887" i="8"/>
  <c r="AZ2887" i="8"/>
  <c r="AK2887" i="8"/>
  <c r="AS2887" i="8"/>
  <c r="BA2887" i="8"/>
  <c r="AM2887" i="8"/>
  <c r="AU2887" i="8"/>
  <c r="BB2887" i="8"/>
  <c r="AL2887" i="8"/>
  <c r="AT2887" i="8"/>
  <c r="BK2888" i="8"/>
  <c r="BL2888" i="8"/>
  <c r="BM2888" i="8"/>
  <c r="BN2888" i="8"/>
  <c r="BH2888" i="8"/>
  <c r="BI2888" i="8"/>
  <c r="BJ2888" i="8"/>
  <c r="AL2888" i="8"/>
  <c r="AT2888" i="8"/>
  <c r="BB2888" i="8"/>
  <c r="AM2888" i="8"/>
  <c r="AU2888" i="8"/>
  <c r="AN2888" i="8"/>
  <c r="AV2888" i="8"/>
  <c r="AO2888" i="8"/>
  <c r="AW2888" i="8"/>
  <c r="AP2888" i="8"/>
  <c r="AX2888" i="8"/>
  <c r="AQ2888" i="8"/>
  <c r="AY2888" i="8"/>
  <c r="AK2888" i="8"/>
  <c r="AS2888" i="8"/>
  <c r="BA2888" i="8"/>
  <c r="AR2888" i="8"/>
  <c r="AZ2888" i="8"/>
  <c r="BK2889" i="8"/>
  <c r="BL2889" i="8"/>
  <c r="BM2889" i="8"/>
  <c r="BN2889" i="8"/>
  <c r="BH2889" i="8"/>
  <c r="BI2889" i="8"/>
  <c r="BJ2889" i="8"/>
  <c r="AR2889" i="8"/>
  <c r="AZ2889" i="8"/>
  <c r="AK2889" i="8"/>
  <c r="AS2889" i="8"/>
  <c r="BA2889" i="8"/>
  <c r="AL2889" i="8"/>
  <c r="AT2889" i="8"/>
  <c r="BB2889" i="8"/>
  <c r="AM2889" i="8"/>
  <c r="AU2889" i="8"/>
  <c r="AN2889" i="8"/>
  <c r="AV2889" i="8"/>
  <c r="AO2889" i="8"/>
  <c r="AW2889" i="8"/>
  <c r="AQ2889" i="8"/>
  <c r="AY2889" i="8"/>
  <c r="AP2889" i="8"/>
  <c r="AX2889" i="8"/>
  <c r="BK2890" i="8"/>
  <c r="BL2890" i="8"/>
  <c r="BM2890" i="8"/>
  <c r="BN2890" i="8"/>
  <c r="BJ2890" i="8"/>
  <c r="BH2890" i="8"/>
  <c r="BI2890" i="8"/>
  <c r="AP2890" i="8"/>
  <c r="AX2890" i="8"/>
  <c r="AQ2890" i="8"/>
  <c r="AY2890" i="8"/>
  <c r="AR2890" i="8"/>
  <c r="AZ2890" i="8"/>
  <c r="AK2890" i="8"/>
  <c r="AS2890" i="8"/>
  <c r="BA2890" i="8"/>
  <c r="AL2890" i="8"/>
  <c r="AT2890" i="8"/>
  <c r="BB2890" i="8"/>
  <c r="AM2890" i="8"/>
  <c r="AU2890" i="8"/>
  <c r="AO2890" i="8"/>
  <c r="AW2890" i="8"/>
  <c r="AN2890" i="8"/>
  <c r="AV2890" i="8"/>
  <c r="BM2891" i="8"/>
  <c r="BN2891" i="8"/>
  <c r="BK2891" i="8"/>
  <c r="BL2891" i="8"/>
  <c r="BH2891" i="8"/>
  <c r="BI2891" i="8"/>
  <c r="BJ2891" i="8"/>
  <c r="AN2891" i="8"/>
  <c r="AV2891" i="8"/>
  <c r="AO2891" i="8"/>
  <c r="AW2891" i="8"/>
  <c r="AP2891" i="8"/>
  <c r="AX2891" i="8"/>
  <c r="AQ2891" i="8"/>
  <c r="AY2891" i="8"/>
  <c r="AR2891" i="8"/>
  <c r="AZ2891" i="8"/>
  <c r="AK2891" i="8"/>
  <c r="AS2891" i="8"/>
  <c r="BA2891" i="8"/>
  <c r="AM2891" i="8"/>
  <c r="AU2891" i="8"/>
  <c r="AT2891" i="8"/>
  <c r="BB2891" i="8"/>
  <c r="AL2891" i="8"/>
  <c r="BK2892" i="8"/>
  <c r="BL2892" i="8"/>
  <c r="BM2892" i="8"/>
  <c r="BN2892" i="8"/>
  <c r="BH2892" i="8"/>
  <c r="BI2892" i="8"/>
  <c r="BJ2892" i="8"/>
  <c r="AL2892" i="8"/>
  <c r="AT2892" i="8"/>
  <c r="BB2892" i="8"/>
  <c r="AM2892" i="8"/>
  <c r="AU2892" i="8"/>
  <c r="AN2892" i="8"/>
  <c r="AV2892" i="8"/>
  <c r="AO2892" i="8"/>
  <c r="AW2892" i="8"/>
  <c r="AP2892" i="8"/>
  <c r="AX2892" i="8"/>
  <c r="AQ2892" i="8"/>
  <c r="AY2892" i="8"/>
  <c r="AK2892" i="8"/>
  <c r="AS2892" i="8"/>
  <c r="BA2892" i="8"/>
  <c r="AR2892" i="8"/>
  <c r="AZ2892" i="8"/>
  <c r="BK2893" i="8"/>
  <c r="BL2893" i="8"/>
  <c r="BM2893" i="8"/>
  <c r="BN2893" i="8"/>
  <c r="BI2893" i="8"/>
  <c r="BJ2893" i="8"/>
  <c r="BH2893" i="8"/>
  <c r="AR2893" i="8"/>
  <c r="AZ2893" i="8"/>
  <c r="AK2893" i="8"/>
  <c r="AS2893" i="8"/>
  <c r="BA2893" i="8"/>
  <c r="AL2893" i="8"/>
  <c r="AT2893" i="8"/>
  <c r="BB2893" i="8"/>
  <c r="AM2893" i="8"/>
  <c r="AU2893" i="8"/>
  <c r="AN2893" i="8"/>
  <c r="AV2893" i="8"/>
  <c r="AO2893" i="8"/>
  <c r="AW2893" i="8"/>
  <c r="AQ2893" i="8"/>
  <c r="AY2893" i="8"/>
  <c r="AP2893" i="8"/>
  <c r="AX2893" i="8"/>
  <c r="BK2894" i="8"/>
  <c r="BL2894" i="8"/>
  <c r="BM2894" i="8"/>
  <c r="BH2894" i="8"/>
  <c r="BI2894" i="8"/>
  <c r="BJ2894" i="8"/>
  <c r="BN2894" i="8"/>
  <c r="AP2894" i="8"/>
  <c r="AX2894" i="8"/>
  <c r="AQ2894" i="8"/>
  <c r="AY2894" i="8"/>
  <c r="AR2894" i="8"/>
  <c r="AZ2894" i="8"/>
  <c r="AK2894" i="8"/>
  <c r="AS2894" i="8"/>
  <c r="BA2894" i="8"/>
  <c r="AL2894" i="8"/>
  <c r="AT2894" i="8"/>
  <c r="BB2894" i="8"/>
  <c r="AM2894" i="8"/>
  <c r="AU2894" i="8"/>
  <c r="AO2894" i="8"/>
  <c r="AW2894" i="8"/>
  <c r="AN2894" i="8"/>
  <c r="AV2894" i="8"/>
  <c r="BM2895" i="8"/>
  <c r="BN2895" i="8"/>
  <c r="BK2895" i="8"/>
  <c r="BL2895" i="8"/>
  <c r="BH2895" i="8"/>
  <c r="BI2895" i="8"/>
  <c r="BJ2895" i="8"/>
  <c r="AN2895" i="8"/>
  <c r="AV2895" i="8"/>
  <c r="AO2895" i="8"/>
  <c r="AW2895" i="8"/>
  <c r="AP2895" i="8"/>
  <c r="AX2895" i="8"/>
  <c r="AQ2895" i="8"/>
  <c r="AY2895" i="8"/>
  <c r="AR2895" i="8"/>
  <c r="AZ2895" i="8"/>
  <c r="AK2895" i="8"/>
  <c r="AS2895" i="8"/>
  <c r="BA2895" i="8"/>
  <c r="AM2895" i="8"/>
  <c r="AU2895" i="8"/>
  <c r="AL2895" i="8"/>
  <c r="AT2895" i="8"/>
  <c r="BB2895" i="8"/>
  <c r="BK2896" i="8"/>
  <c r="BL2896" i="8"/>
  <c r="BM2896" i="8"/>
  <c r="BN2896" i="8"/>
  <c r="BH2896" i="8"/>
  <c r="BI2896" i="8"/>
  <c r="BJ2896" i="8"/>
  <c r="AL2896" i="8"/>
  <c r="AT2896" i="8"/>
  <c r="BB2896" i="8"/>
  <c r="AM2896" i="8"/>
  <c r="AU2896" i="8"/>
  <c r="AN2896" i="8"/>
  <c r="AV2896" i="8"/>
  <c r="AO2896" i="8"/>
  <c r="AW2896" i="8"/>
  <c r="AP2896" i="8"/>
  <c r="AX2896" i="8"/>
  <c r="AQ2896" i="8"/>
  <c r="AY2896" i="8"/>
  <c r="AK2896" i="8"/>
  <c r="AS2896" i="8"/>
  <c r="BA2896" i="8"/>
  <c r="AR2896" i="8"/>
  <c r="AZ2896" i="8"/>
  <c r="BK2897" i="8"/>
  <c r="BL2897" i="8"/>
  <c r="BM2897" i="8"/>
  <c r="BN2897" i="8"/>
  <c r="BH2897" i="8"/>
  <c r="BI2897" i="8"/>
  <c r="BJ2897" i="8"/>
  <c r="AR2897" i="8"/>
  <c r="AZ2897" i="8"/>
  <c r="AK2897" i="8"/>
  <c r="AS2897" i="8"/>
  <c r="BA2897" i="8"/>
  <c r="AL2897" i="8"/>
  <c r="AT2897" i="8"/>
  <c r="BB2897" i="8"/>
  <c r="AM2897" i="8"/>
  <c r="AU2897" i="8"/>
  <c r="AN2897" i="8"/>
  <c r="AV2897" i="8"/>
  <c r="AO2897" i="8"/>
  <c r="AW2897" i="8"/>
  <c r="AQ2897" i="8"/>
  <c r="AY2897" i="8"/>
  <c r="AP2897" i="8"/>
  <c r="AX2897" i="8"/>
  <c r="BK2898" i="8"/>
  <c r="BL2898" i="8"/>
  <c r="BM2898" i="8"/>
  <c r="BN2898" i="8"/>
  <c r="BJ2898" i="8"/>
  <c r="BH2898" i="8"/>
  <c r="BI2898" i="8"/>
  <c r="AP2898" i="8"/>
  <c r="AX2898" i="8"/>
  <c r="AQ2898" i="8"/>
  <c r="AY2898" i="8"/>
  <c r="AR2898" i="8"/>
  <c r="AZ2898" i="8"/>
  <c r="AK2898" i="8"/>
  <c r="AS2898" i="8"/>
  <c r="BA2898" i="8"/>
  <c r="AL2898" i="8"/>
  <c r="AT2898" i="8"/>
  <c r="BB2898" i="8"/>
  <c r="AM2898" i="8"/>
  <c r="AU2898" i="8"/>
  <c r="AO2898" i="8"/>
  <c r="AW2898" i="8"/>
  <c r="AV2898" i="8"/>
  <c r="AN2898" i="8"/>
  <c r="BM2899" i="8"/>
  <c r="BN2899" i="8"/>
  <c r="BK2899" i="8"/>
  <c r="BL2899" i="8"/>
  <c r="BH2899" i="8"/>
  <c r="BI2899" i="8"/>
  <c r="BJ2899" i="8"/>
  <c r="AN2899" i="8"/>
  <c r="AV2899" i="8"/>
  <c r="AO2899" i="8"/>
  <c r="AW2899" i="8"/>
  <c r="AP2899" i="8"/>
  <c r="AX2899" i="8"/>
  <c r="AQ2899" i="8"/>
  <c r="AY2899" i="8"/>
  <c r="AR2899" i="8"/>
  <c r="AZ2899" i="8"/>
  <c r="AK2899" i="8"/>
  <c r="AS2899" i="8"/>
  <c r="BA2899" i="8"/>
  <c r="AM2899" i="8"/>
  <c r="AU2899" i="8"/>
  <c r="AL2899" i="8"/>
  <c r="AT2899" i="8"/>
  <c r="BB2899" i="8"/>
  <c r="BK2900" i="8"/>
  <c r="BL2900" i="8"/>
  <c r="BM2900" i="8"/>
  <c r="BN2900" i="8"/>
  <c r="BH2900" i="8"/>
  <c r="BI2900" i="8"/>
  <c r="BJ2900" i="8"/>
  <c r="AL2900" i="8"/>
  <c r="AT2900" i="8"/>
  <c r="BB2900" i="8"/>
  <c r="AM2900" i="8"/>
  <c r="AU2900" i="8"/>
  <c r="AN2900" i="8"/>
  <c r="AV2900" i="8"/>
  <c r="AO2900" i="8"/>
  <c r="AW2900" i="8"/>
  <c r="AP2900" i="8"/>
  <c r="AX2900" i="8"/>
  <c r="AQ2900" i="8"/>
  <c r="AY2900" i="8"/>
  <c r="AK2900" i="8"/>
  <c r="AS2900" i="8"/>
  <c r="BA2900" i="8"/>
  <c r="AR2900" i="8"/>
  <c r="AZ2900" i="8"/>
  <c r="BK2901" i="8"/>
  <c r="BL2901" i="8"/>
  <c r="BM2901" i="8"/>
  <c r="BN2901" i="8"/>
  <c r="BI2901" i="8"/>
  <c r="BJ2901" i="8"/>
  <c r="BH2901" i="8"/>
  <c r="AR2901" i="8"/>
  <c r="AZ2901" i="8"/>
  <c r="AK2901" i="8"/>
  <c r="AS2901" i="8"/>
  <c r="BA2901" i="8"/>
  <c r="AL2901" i="8"/>
  <c r="AT2901" i="8"/>
  <c r="BB2901" i="8"/>
  <c r="AM2901" i="8"/>
  <c r="AU2901" i="8"/>
  <c r="AN2901" i="8"/>
  <c r="AV2901" i="8"/>
  <c r="AO2901" i="8"/>
  <c r="AW2901" i="8"/>
  <c r="AQ2901" i="8"/>
  <c r="AY2901" i="8"/>
  <c r="AP2901" i="8"/>
  <c r="AX2901" i="8"/>
  <c r="BK2902" i="8"/>
  <c r="BL2902" i="8"/>
  <c r="BM2902" i="8"/>
  <c r="BN2902" i="8"/>
  <c r="BH2902" i="8"/>
  <c r="BI2902" i="8"/>
  <c r="BJ2902" i="8"/>
  <c r="AP2902" i="8"/>
  <c r="AX2902" i="8"/>
  <c r="AQ2902" i="8"/>
  <c r="AY2902" i="8"/>
  <c r="AR2902" i="8"/>
  <c r="AZ2902" i="8"/>
  <c r="AK2902" i="8"/>
  <c r="AS2902" i="8"/>
  <c r="BA2902" i="8"/>
  <c r="AL2902" i="8"/>
  <c r="AT2902" i="8"/>
  <c r="BB2902" i="8"/>
  <c r="AM2902" i="8"/>
  <c r="AU2902" i="8"/>
  <c r="AO2902" i="8"/>
  <c r="AW2902" i="8"/>
  <c r="AN2902" i="8"/>
  <c r="AV2902" i="8"/>
  <c r="BM2903" i="8"/>
  <c r="BN2903" i="8"/>
  <c r="BK2903" i="8"/>
  <c r="BL2903" i="8"/>
  <c r="BJ2903" i="8"/>
  <c r="BH2903" i="8"/>
  <c r="BI2903" i="8"/>
  <c r="AN2903" i="8"/>
  <c r="AV2903" i="8"/>
  <c r="AO2903" i="8"/>
  <c r="AW2903" i="8"/>
  <c r="AP2903" i="8"/>
  <c r="AX2903" i="8"/>
  <c r="AQ2903" i="8"/>
  <c r="AY2903" i="8"/>
  <c r="AR2903" i="8"/>
  <c r="AZ2903" i="8"/>
  <c r="AK2903" i="8"/>
  <c r="AS2903" i="8"/>
  <c r="BA2903" i="8"/>
  <c r="AM2903" i="8"/>
  <c r="AU2903" i="8"/>
  <c r="AL2903" i="8"/>
  <c r="AT2903" i="8"/>
  <c r="BB2903" i="8"/>
  <c r="BK2904" i="8"/>
  <c r="BL2904" i="8"/>
  <c r="BM2904" i="8"/>
  <c r="BN2904" i="8"/>
  <c r="BH2904" i="8"/>
  <c r="BI2904" i="8"/>
  <c r="BJ2904" i="8"/>
  <c r="AL2904" i="8"/>
  <c r="AT2904" i="8"/>
  <c r="BB2904" i="8"/>
  <c r="AM2904" i="8"/>
  <c r="AU2904" i="8"/>
  <c r="AN2904" i="8"/>
  <c r="AV2904" i="8"/>
  <c r="AO2904" i="8"/>
  <c r="AW2904" i="8"/>
  <c r="AP2904" i="8"/>
  <c r="AX2904" i="8"/>
  <c r="AQ2904" i="8"/>
  <c r="AY2904" i="8"/>
  <c r="AK2904" i="8"/>
  <c r="AS2904" i="8"/>
  <c r="BA2904" i="8"/>
  <c r="AR2904" i="8"/>
  <c r="AZ2904" i="8"/>
  <c r="BK2905" i="8"/>
  <c r="BL2905" i="8"/>
  <c r="BM2905" i="8"/>
  <c r="BN2905" i="8"/>
  <c r="BH2905" i="8"/>
  <c r="BI2905" i="8"/>
  <c r="BJ2905" i="8"/>
  <c r="AR2905" i="8"/>
  <c r="AZ2905" i="8"/>
  <c r="AK2905" i="8"/>
  <c r="AS2905" i="8"/>
  <c r="BA2905" i="8"/>
  <c r="AL2905" i="8"/>
  <c r="AT2905" i="8"/>
  <c r="BB2905" i="8"/>
  <c r="AM2905" i="8"/>
  <c r="AU2905" i="8"/>
  <c r="AN2905" i="8"/>
  <c r="AV2905" i="8"/>
  <c r="AO2905" i="8"/>
  <c r="AW2905" i="8"/>
  <c r="AQ2905" i="8"/>
  <c r="AY2905" i="8"/>
  <c r="AX2905" i="8"/>
  <c r="AP2905" i="8"/>
  <c r="BK2906" i="8"/>
  <c r="BL2906" i="8"/>
  <c r="BM2906" i="8"/>
  <c r="BN2906" i="8"/>
  <c r="BJ2906" i="8"/>
  <c r="BH2906" i="8"/>
  <c r="BI2906" i="8"/>
  <c r="AP2906" i="8"/>
  <c r="AX2906" i="8"/>
  <c r="AQ2906" i="8"/>
  <c r="AY2906" i="8"/>
  <c r="AR2906" i="8"/>
  <c r="AZ2906" i="8"/>
  <c r="AK2906" i="8"/>
  <c r="AS2906" i="8"/>
  <c r="BA2906" i="8"/>
  <c r="AL2906" i="8"/>
  <c r="AT2906" i="8"/>
  <c r="BB2906" i="8"/>
  <c r="AM2906" i="8"/>
  <c r="AU2906" i="8"/>
  <c r="AO2906" i="8"/>
  <c r="AW2906" i="8"/>
  <c r="AN2906" i="8"/>
  <c r="AV2906" i="8"/>
  <c r="BM2907" i="8"/>
  <c r="BN2907" i="8"/>
  <c r="BK2907" i="8"/>
  <c r="BL2907" i="8"/>
  <c r="BH2907" i="8"/>
  <c r="BI2907" i="8"/>
  <c r="BJ2907" i="8"/>
  <c r="AN2907" i="8"/>
  <c r="AV2907" i="8"/>
  <c r="AO2907" i="8"/>
  <c r="AW2907" i="8"/>
  <c r="AP2907" i="8"/>
  <c r="AX2907" i="8"/>
  <c r="AQ2907" i="8"/>
  <c r="AY2907" i="8"/>
  <c r="AR2907" i="8"/>
  <c r="AZ2907" i="8"/>
  <c r="AK2907" i="8"/>
  <c r="AS2907" i="8"/>
  <c r="BA2907" i="8"/>
  <c r="AM2907" i="8"/>
  <c r="AU2907" i="8"/>
  <c r="AL2907" i="8"/>
  <c r="AT2907" i="8"/>
  <c r="BB2907" i="8"/>
  <c r="BK2908" i="8"/>
  <c r="BL2908" i="8"/>
  <c r="BM2908" i="8"/>
  <c r="BN2908" i="8"/>
  <c r="BH2908" i="8"/>
  <c r="BJ2908" i="8"/>
  <c r="BI2908" i="8"/>
  <c r="AL2908" i="8"/>
  <c r="AT2908" i="8"/>
  <c r="BB2908" i="8"/>
  <c r="AM2908" i="8"/>
  <c r="AU2908" i="8"/>
  <c r="AN2908" i="8"/>
  <c r="AV2908" i="8"/>
  <c r="AO2908" i="8"/>
  <c r="AW2908" i="8"/>
  <c r="AP2908" i="8"/>
  <c r="AX2908" i="8"/>
  <c r="AQ2908" i="8"/>
  <c r="AY2908" i="8"/>
  <c r="AK2908" i="8"/>
  <c r="AS2908" i="8"/>
  <c r="BA2908" i="8"/>
  <c r="AR2908" i="8"/>
  <c r="AZ2908" i="8"/>
  <c r="BK2909" i="8"/>
  <c r="BL2909" i="8"/>
  <c r="BM2909" i="8"/>
  <c r="BN2909" i="8"/>
  <c r="BI2909" i="8"/>
  <c r="BJ2909" i="8"/>
  <c r="BH2909" i="8"/>
  <c r="AR2909" i="8"/>
  <c r="AZ2909" i="8"/>
  <c r="AK2909" i="8"/>
  <c r="AS2909" i="8"/>
  <c r="BA2909" i="8"/>
  <c r="AL2909" i="8"/>
  <c r="AT2909" i="8"/>
  <c r="BB2909" i="8"/>
  <c r="AM2909" i="8"/>
  <c r="AU2909" i="8"/>
  <c r="AN2909" i="8"/>
  <c r="AV2909" i="8"/>
  <c r="AO2909" i="8"/>
  <c r="AW2909" i="8"/>
  <c r="AQ2909" i="8"/>
  <c r="AY2909" i="8"/>
  <c r="AP2909" i="8"/>
  <c r="AX2909" i="8"/>
  <c r="BK2910" i="8"/>
  <c r="BL2910" i="8"/>
  <c r="BM2910" i="8"/>
  <c r="BN2910" i="8"/>
  <c r="BH2910" i="8"/>
  <c r="BI2910" i="8"/>
  <c r="BJ2910" i="8"/>
  <c r="AP2910" i="8"/>
  <c r="AX2910" i="8"/>
  <c r="AQ2910" i="8"/>
  <c r="AY2910" i="8"/>
  <c r="AR2910" i="8"/>
  <c r="AZ2910" i="8"/>
  <c r="AK2910" i="8"/>
  <c r="AS2910" i="8"/>
  <c r="BA2910" i="8"/>
  <c r="AL2910" i="8"/>
  <c r="AT2910" i="8"/>
  <c r="BB2910" i="8"/>
  <c r="AM2910" i="8"/>
  <c r="AU2910" i="8"/>
  <c r="AO2910" i="8"/>
  <c r="AW2910" i="8"/>
  <c r="AN2910" i="8"/>
  <c r="AV2910" i="8"/>
  <c r="BM2911" i="8"/>
  <c r="BN2911" i="8"/>
  <c r="BK2911" i="8"/>
  <c r="BL2911" i="8"/>
  <c r="BI2911" i="8"/>
  <c r="BJ2911" i="8"/>
  <c r="BH2911" i="8"/>
  <c r="AN2911" i="8"/>
  <c r="AV2911" i="8"/>
  <c r="AO2911" i="8"/>
  <c r="AW2911" i="8"/>
  <c r="AP2911" i="8"/>
  <c r="AX2911" i="8"/>
  <c r="AQ2911" i="8"/>
  <c r="AY2911" i="8"/>
  <c r="AR2911" i="8"/>
  <c r="AZ2911" i="8"/>
  <c r="AK2911" i="8"/>
  <c r="AS2911" i="8"/>
  <c r="BA2911" i="8"/>
  <c r="AM2911" i="8"/>
  <c r="AU2911" i="8"/>
  <c r="AL2911" i="8"/>
  <c r="AT2911" i="8"/>
  <c r="BB2911" i="8"/>
  <c r="BK2912" i="8"/>
  <c r="BL2912" i="8"/>
  <c r="BM2912" i="8"/>
  <c r="BN2912" i="8"/>
  <c r="BH2912" i="8"/>
  <c r="BI2912" i="8"/>
  <c r="BJ2912" i="8"/>
  <c r="AL2912" i="8"/>
  <c r="AT2912" i="8"/>
  <c r="BB2912" i="8"/>
  <c r="AM2912" i="8"/>
  <c r="AU2912" i="8"/>
  <c r="AN2912" i="8"/>
  <c r="AV2912" i="8"/>
  <c r="AO2912" i="8"/>
  <c r="AW2912" i="8"/>
  <c r="AP2912" i="8"/>
  <c r="AX2912" i="8"/>
  <c r="AQ2912" i="8"/>
  <c r="AY2912" i="8"/>
  <c r="AK2912" i="8"/>
  <c r="AS2912" i="8"/>
  <c r="BA2912" i="8"/>
  <c r="AZ2912" i="8"/>
  <c r="AR2912" i="8"/>
  <c r="BK2913" i="8"/>
  <c r="BL2913" i="8"/>
  <c r="BM2913" i="8"/>
  <c r="BN2913" i="8"/>
  <c r="BH2913" i="8"/>
  <c r="BI2913" i="8"/>
  <c r="BJ2913" i="8"/>
  <c r="AR2913" i="8"/>
  <c r="AZ2913" i="8"/>
  <c r="AK2913" i="8"/>
  <c r="AS2913" i="8"/>
  <c r="BA2913" i="8"/>
  <c r="AL2913" i="8"/>
  <c r="AT2913" i="8"/>
  <c r="BB2913" i="8"/>
  <c r="AM2913" i="8"/>
  <c r="AU2913" i="8"/>
  <c r="AN2913" i="8"/>
  <c r="AV2913" i="8"/>
  <c r="AO2913" i="8"/>
  <c r="AW2913" i="8"/>
  <c r="AQ2913" i="8"/>
  <c r="AY2913" i="8"/>
  <c r="AP2913" i="8"/>
  <c r="AX2913" i="8"/>
  <c r="BK2914" i="8"/>
  <c r="BL2914" i="8"/>
  <c r="BM2914" i="8"/>
  <c r="BN2914" i="8"/>
  <c r="BJ2914" i="8"/>
  <c r="BH2914" i="8"/>
  <c r="BI2914" i="8"/>
  <c r="AP2914" i="8"/>
  <c r="AX2914" i="8"/>
  <c r="AQ2914" i="8"/>
  <c r="AY2914" i="8"/>
  <c r="AR2914" i="8"/>
  <c r="AZ2914" i="8"/>
  <c r="AK2914" i="8"/>
  <c r="AS2914" i="8"/>
  <c r="BA2914" i="8"/>
  <c r="AL2914" i="8"/>
  <c r="AT2914" i="8"/>
  <c r="BB2914" i="8"/>
  <c r="AM2914" i="8"/>
  <c r="AU2914" i="8"/>
  <c r="AO2914" i="8"/>
  <c r="AW2914" i="8"/>
  <c r="AN2914" i="8"/>
  <c r="AV2914" i="8"/>
  <c r="BM2915" i="8"/>
  <c r="BN2915" i="8"/>
  <c r="BK2915" i="8"/>
  <c r="BL2915" i="8"/>
  <c r="BH2915" i="8"/>
  <c r="BI2915" i="8"/>
  <c r="BJ2915" i="8"/>
  <c r="AN2915" i="8"/>
  <c r="AV2915" i="8"/>
  <c r="AO2915" i="8"/>
  <c r="AW2915" i="8"/>
  <c r="AP2915" i="8"/>
  <c r="AX2915" i="8"/>
  <c r="AQ2915" i="8"/>
  <c r="AY2915" i="8"/>
  <c r="AR2915" i="8"/>
  <c r="AZ2915" i="8"/>
  <c r="AK2915" i="8"/>
  <c r="AS2915" i="8"/>
  <c r="BA2915" i="8"/>
  <c r="AM2915" i="8"/>
  <c r="AU2915" i="8"/>
  <c r="AL2915" i="8"/>
  <c r="AT2915" i="8"/>
  <c r="BB2915" i="8"/>
  <c r="BK2916" i="8"/>
  <c r="BL2916" i="8"/>
  <c r="BM2916" i="8"/>
  <c r="BN2916" i="8"/>
  <c r="BH2916" i="8"/>
  <c r="BI2916" i="8"/>
  <c r="BJ2916" i="8"/>
  <c r="AL2916" i="8"/>
  <c r="AT2916" i="8"/>
  <c r="BB2916" i="8"/>
  <c r="AM2916" i="8"/>
  <c r="AU2916" i="8"/>
  <c r="AN2916" i="8"/>
  <c r="AV2916" i="8"/>
  <c r="AO2916" i="8"/>
  <c r="AW2916" i="8"/>
  <c r="AP2916" i="8"/>
  <c r="AX2916" i="8"/>
  <c r="AQ2916" i="8"/>
  <c r="AY2916" i="8"/>
  <c r="AK2916" i="8"/>
  <c r="AS2916" i="8"/>
  <c r="BA2916" i="8"/>
  <c r="AR2916" i="8"/>
  <c r="AZ2916" i="8"/>
  <c r="BK2917" i="8"/>
  <c r="BL2917" i="8"/>
  <c r="BM2917" i="8"/>
  <c r="BN2917" i="8"/>
  <c r="BI2917" i="8"/>
  <c r="BJ2917" i="8"/>
  <c r="BH2917" i="8"/>
  <c r="AR2917" i="8"/>
  <c r="AZ2917" i="8"/>
  <c r="AK2917" i="8"/>
  <c r="AS2917" i="8"/>
  <c r="BA2917" i="8"/>
  <c r="AL2917" i="8"/>
  <c r="AT2917" i="8"/>
  <c r="BB2917" i="8"/>
  <c r="AM2917" i="8"/>
  <c r="AU2917" i="8"/>
  <c r="AN2917" i="8"/>
  <c r="AV2917" i="8"/>
  <c r="AO2917" i="8"/>
  <c r="AW2917" i="8"/>
  <c r="AQ2917" i="8"/>
  <c r="AY2917" i="8"/>
  <c r="AP2917" i="8"/>
  <c r="AX2917" i="8"/>
  <c r="BK2918" i="8"/>
  <c r="BL2918" i="8"/>
  <c r="BM2918" i="8"/>
  <c r="BN2918" i="8"/>
  <c r="BH2918" i="8"/>
  <c r="BI2918" i="8"/>
  <c r="BJ2918" i="8"/>
  <c r="AP2918" i="8"/>
  <c r="AX2918" i="8"/>
  <c r="AQ2918" i="8"/>
  <c r="AY2918" i="8"/>
  <c r="AR2918" i="8"/>
  <c r="AZ2918" i="8"/>
  <c r="AK2918" i="8"/>
  <c r="AS2918" i="8"/>
  <c r="BA2918" i="8"/>
  <c r="AL2918" i="8"/>
  <c r="AT2918" i="8"/>
  <c r="BB2918" i="8"/>
  <c r="AM2918" i="8"/>
  <c r="AU2918" i="8"/>
  <c r="AO2918" i="8"/>
  <c r="AW2918" i="8"/>
  <c r="AN2918" i="8"/>
  <c r="AV2918" i="8"/>
  <c r="BM2919" i="8"/>
  <c r="BN2919" i="8"/>
  <c r="BK2919" i="8"/>
  <c r="BL2919" i="8"/>
  <c r="BH2919" i="8"/>
  <c r="BI2919" i="8"/>
  <c r="BJ2919" i="8"/>
  <c r="AN2919" i="8"/>
  <c r="AV2919" i="8"/>
  <c r="AO2919" i="8"/>
  <c r="AW2919" i="8"/>
  <c r="AP2919" i="8"/>
  <c r="AX2919" i="8"/>
  <c r="AQ2919" i="8"/>
  <c r="AY2919" i="8"/>
  <c r="AR2919" i="8"/>
  <c r="AZ2919" i="8"/>
  <c r="AK2919" i="8"/>
  <c r="AS2919" i="8"/>
  <c r="BA2919" i="8"/>
  <c r="AM2919" i="8"/>
  <c r="AU2919" i="8"/>
  <c r="BB2919" i="8"/>
  <c r="AL2919" i="8"/>
  <c r="AT2919" i="8"/>
  <c r="BK2920" i="8"/>
  <c r="BL2920" i="8"/>
  <c r="BM2920" i="8"/>
  <c r="BN2920" i="8"/>
  <c r="BH2920" i="8"/>
  <c r="BI2920" i="8"/>
  <c r="BJ2920" i="8"/>
  <c r="AL2920" i="8"/>
  <c r="AT2920" i="8"/>
  <c r="BB2920" i="8"/>
  <c r="AM2920" i="8"/>
  <c r="AU2920" i="8"/>
  <c r="AN2920" i="8"/>
  <c r="AV2920" i="8"/>
  <c r="AO2920" i="8"/>
  <c r="AW2920" i="8"/>
  <c r="AP2920" i="8"/>
  <c r="AX2920" i="8"/>
  <c r="AQ2920" i="8"/>
  <c r="AY2920" i="8"/>
  <c r="AK2920" i="8"/>
  <c r="AS2920" i="8"/>
  <c r="BA2920" i="8"/>
  <c r="AR2920" i="8"/>
  <c r="AZ2920" i="8"/>
  <c r="BK2921" i="8"/>
  <c r="BL2921" i="8"/>
  <c r="BM2921" i="8"/>
  <c r="BN2921" i="8"/>
  <c r="BH2921" i="8"/>
  <c r="BI2921" i="8"/>
  <c r="BJ2921" i="8"/>
  <c r="AR2921" i="8"/>
  <c r="AZ2921" i="8"/>
  <c r="AK2921" i="8"/>
  <c r="AS2921" i="8"/>
  <c r="BA2921" i="8"/>
  <c r="AL2921" i="8"/>
  <c r="AT2921" i="8"/>
  <c r="BB2921" i="8"/>
  <c r="AM2921" i="8"/>
  <c r="AU2921" i="8"/>
  <c r="AN2921" i="8"/>
  <c r="AV2921" i="8"/>
  <c r="AO2921" i="8"/>
  <c r="AW2921" i="8"/>
  <c r="AQ2921" i="8"/>
  <c r="AY2921" i="8"/>
  <c r="AP2921" i="8"/>
  <c r="AX2921" i="8"/>
  <c r="BK2922" i="8"/>
  <c r="BL2922" i="8"/>
  <c r="BM2922" i="8"/>
  <c r="BN2922" i="8"/>
  <c r="BJ2922" i="8"/>
  <c r="BI2922" i="8"/>
  <c r="BH2922" i="8"/>
  <c r="AP2922" i="8"/>
  <c r="AX2922" i="8"/>
  <c r="AQ2922" i="8"/>
  <c r="AY2922" i="8"/>
  <c r="AR2922" i="8"/>
  <c r="AZ2922" i="8"/>
  <c r="AK2922" i="8"/>
  <c r="AS2922" i="8"/>
  <c r="BA2922" i="8"/>
  <c r="AL2922" i="8"/>
  <c r="AT2922" i="8"/>
  <c r="BB2922" i="8"/>
  <c r="AM2922" i="8"/>
  <c r="AU2922" i="8"/>
  <c r="AO2922" i="8"/>
  <c r="AW2922" i="8"/>
  <c r="AN2922" i="8"/>
  <c r="AV2922" i="8"/>
  <c r="BM2923" i="8"/>
  <c r="BN2923" i="8"/>
  <c r="BK2923" i="8"/>
  <c r="BL2923" i="8"/>
  <c r="BH2923" i="8"/>
  <c r="BI2923" i="8"/>
  <c r="BJ2923" i="8"/>
  <c r="AN2923" i="8"/>
  <c r="AV2923" i="8"/>
  <c r="AO2923" i="8"/>
  <c r="AW2923" i="8"/>
  <c r="AP2923" i="8"/>
  <c r="AX2923" i="8"/>
  <c r="AQ2923" i="8"/>
  <c r="AY2923" i="8"/>
  <c r="AR2923" i="8"/>
  <c r="AZ2923" i="8"/>
  <c r="AK2923" i="8"/>
  <c r="AS2923" i="8"/>
  <c r="BA2923" i="8"/>
  <c r="AM2923" i="8"/>
  <c r="AU2923" i="8"/>
  <c r="AT2923" i="8"/>
  <c r="BB2923" i="8"/>
  <c r="AL2923" i="8"/>
  <c r="BK2924" i="8"/>
  <c r="BL2924" i="8"/>
  <c r="BM2924" i="8"/>
  <c r="BN2924" i="8"/>
  <c r="BH2924" i="8"/>
  <c r="BI2924" i="8"/>
  <c r="BJ2924" i="8"/>
  <c r="AL2924" i="8"/>
  <c r="AT2924" i="8"/>
  <c r="BB2924" i="8"/>
  <c r="AM2924" i="8"/>
  <c r="AU2924" i="8"/>
  <c r="AN2924" i="8"/>
  <c r="AV2924" i="8"/>
  <c r="AO2924" i="8"/>
  <c r="AW2924" i="8"/>
  <c r="AP2924" i="8"/>
  <c r="AX2924" i="8"/>
  <c r="AQ2924" i="8"/>
  <c r="AY2924" i="8"/>
  <c r="AK2924" i="8"/>
  <c r="AS2924" i="8"/>
  <c r="BA2924" i="8"/>
  <c r="AR2924" i="8"/>
  <c r="AZ2924" i="8"/>
  <c r="BK2925" i="8"/>
  <c r="BL2925" i="8"/>
  <c r="BM2925" i="8"/>
  <c r="BN2925" i="8"/>
  <c r="BI2925" i="8"/>
  <c r="BJ2925" i="8"/>
  <c r="BH2925" i="8"/>
  <c r="AR2925" i="8"/>
  <c r="AZ2925" i="8"/>
  <c r="AK2925" i="8"/>
  <c r="AS2925" i="8"/>
  <c r="BA2925" i="8"/>
  <c r="AL2925" i="8"/>
  <c r="AT2925" i="8"/>
  <c r="BB2925" i="8"/>
  <c r="AM2925" i="8"/>
  <c r="AU2925" i="8"/>
  <c r="AN2925" i="8"/>
  <c r="AV2925" i="8"/>
  <c r="AO2925" i="8"/>
  <c r="AW2925" i="8"/>
  <c r="AQ2925" i="8"/>
  <c r="AY2925" i="8"/>
  <c r="AP2925" i="8"/>
  <c r="AX2925" i="8"/>
  <c r="BK2926" i="8"/>
  <c r="BL2926" i="8"/>
  <c r="BM2926" i="8"/>
  <c r="BN2926" i="8"/>
  <c r="BH2926" i="8"/>
  <c r="BI2926" i="8"/>
  <c r="BJ2926" i="8"/>
  <c r="AP2926" i="8"/>
  <c r="AX2926" i="8"/>
  <c r="AQ2926" i="8"/>
  <c r="AY2926" i="8"/>
  <c r="AR2926" i="8"/>
  <c r="AZ2926" i="8"/>
  <c r="AK2926" i="8"/>
  <c r="AS2926" i="8"/>
  <c r="BA2926" i="8"/>
  <c r="AL2926" i="8"/>
  <c r="AT2926" i="8"/>
  <c r="BB2926" i="8"/>
  <c r="AM2926" i="8"/>
  <c r="AU2926" i="8"/>
  <c r="AO2926" i="8"/>
  <c r="AW2926" i="8"/>
  <c r="AN2926" i="8"/>
  <c r="AV2926" i="8"/>
  <c r="BM2927" i="8"/>
  <c r="BN2927" i="8"/>
  <c r="BK2927" i="8"/>
  <c r="BL2927" i="8"/>
  <c r="BH2927" i="8"/>
  <c r="BI2927" i="8"/>
  <c r="BJ2927" i="8"/>
  <c r="AN2927" i="8"/>
  <c r="AV2927" i="8"/>
  <c r="AO2927" i="8"/>
  <c r="AW2927" i="8"/>
  <c r="AP2927" i="8"/>
  <c r="AX2927" i="8"/>
  <c r="AQ2927" i="8"/>
  <c r="AY2927" i="8"/>
  <c r="AR2927" i="8"/>
  <c r="AZ2927" i="8"/>
  <c r="AK2927" i="8"/>
  <c r="AS2927" i="8"/>
  <c r="BA2927" i="8"/>
  <c r="AM2927" i="8"/>
  <c r="AU2927" i="8"/>
  <c r="AL2927" i="8"/>
  <c r="AT2927" i="8"/>
  <c r="BB2927" i="8"/>
  <c r="BK2928" i="8"/>
  <c r="BL2928" i="8"/>
  <c r="BM2928" i="8"/>
  <c r="BN2928" i="8"/>
  <c r="BH2928" i="8"/>
  <c r="BI2928" i="8"/>
  <c r="BJ2928" i="8"/>
  <c r="AL2928" i="8"/>
  <c r="AT2928" i="8"/>
  <c r="BB2928" i="8"/>
  <c r="AM2928" i="8"/>
  <c r="AU2928" i="8"/>
  <c r="AN2928" i="8"/>
  <c r="AV2928" i="8"/>
  <c r="AO2928" i="8"/>
  <c r="AW2928" i="8"/>
  <c r="AP2928" i="8"/>
  <c r="AX2928" i="8"/>
  <c r="AQ2928" i="8"/>
  <c r="AY2928" i="8"/>
  <c r="AK2928" i="8"/>
  <c r="AS2928" i="8"/>
  <c r="BA2928" i="8"/>
  <c r="AR2928" i="8"/>
  <c r="AZ2928" i="8"/>
  <c r="BK2929" i="8"/>
  <c r="BL2929" i="8"/>
  <c r="BM2929" i="8"/>
  <c r="BN2929" i="8"/>
  <c r="BH2929" i="8"/>
  <c r="BI2929" i="8"/>
  <c r="BJ2929" i="8"/>
  <c r="AR2929" i="8"/>
  <c r="AZ2929" i="8"/>
  <c r="AK2929" i="8"/>
  <c r="AS2929" i="8"/>
  <c r="BA2929" i="8"/>
  <c r="AL2929" i="8"/>
  <c r="AT2929" i="8"/>
  <c r="BB2929" i="8"/>
  <c r="AM2929" i="8"/>
  <c r="AU2929" i="8"/>
  <c r="AN2929" i="8"/>
  <c r="AV2929" i="8"/>
  <c r="AO2929" i="8"/>
  <c r="AW2929" i="8"/>
  <c r="AQ2929" i="8"/>
  <c r="AY2929" i="8"/>
  <c r="AP2929" i="8"/>
  <c r="AX2929" i="8"/>
  <c r="BK2930" i="8"/>
  <c r="BL2930" i="8"/>
  <c r="BM2930" i="8"/>
  <c r="BN2930" i="8"/>
  <c r="BJ2930" i="8"/>
  <c r="BH2930" i="8"/>
  <c r="BI2930" i="8"/>
  <c r="AP2930" i="8"/>
  <c r="AX2930" i="8"/>
  <c r="AQ2930" i="8"/>
  <c r="AY2930" i="8"/>
  <c r="AR2930" i="8"/>
  <c r="AZ2930" i="8"/>
  <c r="AK2930" i="8"/>
  <c r="AS2930" i="8"/>
  <c r="BA2930" i="8"/>
  <c r="AL2930" i="8"/>
  <c r="AT2930" i="8"/>
  <c r="BB2930" i="8"/>
  <c r="AM2930" i="8"/>
  <c r="AU2930" i="8"/>
  <c r="AO2930" i="8"/>
  <c r="AW2930" i="8"/>
  <c r="AV2930" i="8"/>
  <c r="AN2930" i="8"/>
  <c r="BM2931" i="8"/>
  <c r="BN2931" i="8"/>
  <c r="BK2931" i="8"/>
  <c r="BL2931" i="8"/>
  <c r="BH2931" i="8"/>
  <c r="BI2931" i="8"/>
  <c r="BJ2931" i="8"/>
  <c r="AN2931" i="8"/>
  <c r="AV2931" i="8"/>
  <c r="AO2931" i="8"/>
  <c r="AW2931" i="8"/>
  <c r="AP2931" i="8"/>
  <c r="AX2931" i="8"/>
  <c r="AQ2931" i="8"/>
  <c r="AY2931" i="8"/>
  <c r="AR2931" i="8"/>
  <c r="AZ2931" i="8"/>
  <c r="AK2931" i="8"/>
  <c r="AS2931" i="8"/>
  <c r="BA2931" i="8"/>
  <c r="AM2931" i="8"/>
  <c r="AU2931" i="8"/>
  <c r="AL2931" i="8"/>
  <c r="AT2931" i="8"/>
  <c r="BB2931" i="8"/>
  <c r="BK2932" i="8"/>
  <c r="BL2932" i="8"/>
  <c r="BM2932" i="8"/>
  <c r="BN2932" i="8"/>
  <c r="BH2932" i="8"/>
  <c r="BJ2932" i="8"/>
  <c r="BI2932" i="8"/>
  <c r="AL2932" i="8"/>
  <c r="AT2932" i="8"/>
  <c r="BB2932" i="8"/>
  <c r="AM2932" i="8"/>
  <c r="AU2932" i="8"/>
  <c r="AN2932" i="8"/>
  <c r="AV2932" i="8"/>
  <c r="AO2932" i="8"/>
  <c r="AW2932" i="8"/>
  <c r="AP2932" i="8"/>
  <c r="AX2932" i="8"/>
  <c r="AQ2932" i="8"/>
  <c r="AY2932" i="8"/>
  <c r="AK2932" i="8"/>
  <c r="AS2932" i="8"/>
  <c r="BA2932" i="8"/>
  <c r="AR2932" i="8"/>
  <c r="AZ2932" i="8"/>
  <c r="BK2933" i="8"/>
  <c r="BL2933" i="8"/>
  <c r="BM2933" i="8"/>
  <c r="BN2933" i="8"/>
  <c r="BI2933" i="8"/>
  <c r="BJ2933" i="8"/>
  <c r="BH2933" i="8"/>
  <c r="AR2933" i="8"/>
  <c r="AZ2933" i="8"/>
  <c r="AK2933" i="8"/>
  <c r="AS2933" i="8"/>
  <c r="BA2933" i="8"/>
  <c r="AL2933" i="8"/>
  <c r="AT2933" i="8"/>
  <c r="BB2933" i="8"/>
  <c r="AM2933" i="8"/>
  <c r="AU2933" i="8"/>
  <c r="AN2933" i="8"/>
  <c r="AV2933" i="8"/>
  <c r="AW2933" i="8"/>
  <c r="AQ2933" i="8"/>
  <c r="AY2933" i="8"/>
  <c r="AP2933" i="8"/>
  <c r="AX2933" i="8"/>
  <c r="BK2934" i="8"/>
  <c r="BL2934" i="8"/>
  <c r="BM2934" i="8"/>
  <c r="BN2934" i="8"/>
  <c r="BH2934" i="8"/>
  <c r="BI2934" i="8"/>
  <c r="BJ2934" i="8"/>
  <c r="AP2934" i="8"/>
  <c r="AX2934" i="8"/>
  <c r="AQ2934" i="8"/>
  <c r="AY2934" i="8"/>
  <c r="AR2934" i="8"/>
  <c r="AZ2934" i="8"/>
  <c r="AK2934" i="8"/>
  <c r="AS2934" i="8"/>
  <c r="BA2934" i="8"/>
  <c r="AL2934" i="8"/>
  <c r="AT2934" i="8"/>
  <c r="BB2934" i="8"/>
  <c r="AM2934" i="8"/>
  <c r="AU2934" i="8"/>
  <c r="AO2934" i="8"/>
  <c r="AW2934" i="8"/>
  <c r="AN2934" i="8"/>
  <c r="AV2934" i="8"/>
  <c r="BM2935" i="8"/>
  <c r="BN2935" i="8"/>
  <c r="BK2935" i="8"/>
  <c r="BL2935" i="8"/>
  <c r="BH2935" i="8"/>
  <c r="BI2935" i="8"/>
  <c r="BJ2935" i="8"/>
  <c r="AN2935" i="8"/>
  <c r="AV2935" i="8"/>
  <c r="AO2935" i="8"/>
  <c r="AW2935" i="8"/>
  <c r="AP2935" i="8"/>
  <c r="AX2935" i="8"/>
  <c r="AQ2935" i="8"/>
  <c r="AY2935" i="8"/>
  <c r="AR2935" i="8"/>
  <c r="AZ2935" i="8"/>
  <c r="AK2935" i="8"/>
  <c r="AS2935" i="8"/>
  <c r="BA2935" i="8"/>
  <c r="AM2935" i="8"/>
  <c r="AU2935" i="8"/>
  <c r="AL2935" i="8"/>
  <c r="AT2935" i="8"/>
  <c r="BB2935" i="8"/>
  <c r="BK2936" i="8"/>
  <c r="BL2936" i="8"/>
  <c r="BM2936" i="8"/>
  <c r="BN2936" i="8"/>
  <c r="BH2936" i="8"/>
  <c r="BI2936" i="8"/>
  <c r="BJ2936" i="8"/>
  <c r="AL2936" i="8"/>
  <c r="AT2936" i="8"/>
  <c r="BB2936" i="8"/>
  <c r="AM2936" i="8"/>
  <c r="AU2936" i="8"/>
  <c r="AN2936" i="8"/>
  <c r="AV2936" i="8"/>
  <c r="AO2936" i="8"/>
  <c r="AW2936" i="8"/>
  <c r="AP2936" i="8"/>
  <c r="AX2936" i="8"/>
  <c r="AQ2936" i="8"/>
  <c r="AY2936" i="8"/>
  <c r="AK2936" i="8"/>
  <c r="AS2936" i="8"/>
  <c r="BA2936" i="8"/>
  <c r="AR2936" i="8"/>
  <c r="AZ2936" i="8"/>
  <c r="BK2937" i="8"/>
  <c r="BL2937" i="8"/>
  <c r="BM2937" i="8"/>
  <c r="BN2937" i="8"/>
  <c r="BH2937" i="8"/>
  <c r="BI2937" i="8"/>
  <c r="BJ2937" i="8"/>
  <c r="AR2937" i="8"/>
  <c r="AZ2937" i="8"/>
  <c r="AK2937" i="8"/>
  <c r="AS2937" i="8"/>
  <c r="BA2937" i="8"/>
  <c r="AL2937" i="8"/>
  <c r="AT2937" i="8"/>
  <c r="BB2937" i="8"/>
  <c r="AM2937" i="8"/>
  <c r="AU2937" i="8"/>
  <c r="AN2937" i="8"/>
  <c r="AV2937" i="8"/>
  <c r="AO2937" i="8"/>
  <c r="AW2937" i="8"/>
  <c r="AQ2937" i="8"/>
  <c r="AY2937" i="8"/>
  <c r="AX2937" i="8"/>
  <c r="AP2937" i="8"/>
  <c r="BK2938" i="8"/>
  <c r="BL2938" i="8"/>
  <c r="BM2938" i="8"/>
  <c r="BN2938" i="8"/>
  <c r="BJ2938" i="8"/>
  <c r="BH2938" i="8"/>
  <c r="BI2938" i="8"/>
  <c r="AP2938" i="8"/>
  <c r="AX2938" i="8"/>
  <c r="AQ2938" i="8"/>
  <c r="AY2938" i="8"/>
  <c r="AR2938" i="8"/>
  <c r="AZ2938" i="8"/>
  <c r="AK2938" i="8"/>
  <c r="AS2938" i="8"/>
  <c r="BA2938" i="8"/>
  <c r="AL2938" i="8"/>
  <c r="AT2938" i="8"/>
  <c r="BB2938" i="8"/>
  <c r="AM2938" i="8"/>
  <c r="AU2938" i="8"/>
  <c r="AO2938" i="8"/>
  <c r="AW2938" i="8"/>
  <c r="AN2938" i="8"/>
  <c r="AV2938" i="8"/>
  <c r="BN2939" i="8"/>
  <c r="BK2939" i="8"/>
  <c r="BL2939" i="8"/>
  <c r="BM2939" i="8"/>
  <c r="BH2939" i="8"/>
  <c r="BI2939" i="8"/>
  <c r="BJ2939" i="8"/>
  <c r="AN2939" i="8"/>
  <c r="AV2939" i="8"/>
  <c r="AO2939" i="8"/>
  <c r="AW2939" i="8"/>
  <c r="AP2939" i="8"/>
  <c r="AX2939" i="8"/>
  <c r="AQ2939" i="8"/>
  <c r="AY2939" i="8"/>
  <c r="AR2939" i="8"/>
  <c r="AZ2939" i="8"/>
  <c r="AK2939" i="8"/>
  <c r="AS2939" i="8"/>
  <c r="BA2939" i="8"/>
  <c r="AM2939" i="8"/>
  <c r="AU2939" i="8"/>
  <c r="AL2939" i="8"/>
  <c r="AT2939" i="8"/>
  <c r="BB2939" i="8"/>
  <c r="BL2940" i="8"/>
  <c r="BM2940" i="8"/>
  <c r="BN2940" i="8"/>
  <c r="BK2940" i="8"/>
  <c r="BH2940" i="8"/>
  <c r="BI2940" i="8"/>
  <c r="BJ2940" i="8"/>
  <c r="AL2940" i="8"/>
  <c r="AT2940" i="8"/>
  <c r="BB2940" i="8"/>
  <c r="AM2940" i="8"/>
  <c r="AU2940" i="8"/>
  <c r="AN2940" i="8"/>
  <c r="AV2940" i="8"/>
  <c r="AO2940" i="8"/>
  <c r="AW2940" i="8"/>
  <c r="AP2940" i="8"/>
  <c r="AX2940" i="8"/>
  <c r="AQ2940" i="8"/>
  <c r="AY2940" i="8"/>
  <c r="AK2940" i="8"/>
  <c r="AS2940" i="8"/>
  <c r="BA2940" i="8"/>
  <c r="AR2940" i="8"/>
  <c r="AZ2940" i="8"/>
  <c r="BK2941" i="8"/>
  <c r="BL2941" i="8"/>
  <c r="BM2941" i="8"/>
  <c r="BN2941" i="8"/>
  <c r="BI2941" i="8"/>
  <c r="BJ2941" i="8"/>
  <c r="BH2941" i="8"/>
  <c r="AR2941" i="8"/>
  <c r="AZ2941" i="8"/>
  <c r="AK2941" i="8"/>
  <c r="AS2941" i="8"/>
  <c r="BA2941" i="8"/>
  <c r="AL2941" i="8"/>
  <c r="AT2941" i="8"/>
  <c r="BB2941" i="8"/>
  <c r="AM2941" i="8"/>
  <c r="AU2941" i="8"/>
  <c r="AN2941" i="8"/>
  <c r="AV2941" i="8"/>
  <c r="AO2941" i="8"/>
  <c r="AW2941" i="8"/>
  <c r="AQ2941" i="8"/>
  <c r="AY2941" i="8"/>
  <c r="AP2941" i="8"/>
  <c r="AX2941" i="8"/>
  <c r="BK2942" i="8"/>
  <c r="BL2942" i="8"/>
  <c r="BM2942" i="8"/>
  <c r="BN2942" i="8"/>
  <c r="BH2942" i="8"/>
  <c r="BI2942" i="8"/>
  <c r="BJ2942" i="8"/>
  <c r="AP2942" i="8"/>
  <c r="AX2942" i="8"/>
  <c r="AQ2942" i="8"/>
  <c r="AY2942" i="8"/>
  <c r="AR2942" i="8"/>
  <c r="AZ2942" i="8"/>
  <c r="AK2942" i="8"/>
  <c r="AS2942" i="8"/>
  <c r="BA2942" i="8"/>
  <c r="AL2942" i="8"/>
  <c r="AT2942" i="8"/>
  <c r="BB2942" i="8"/>
  <c r="AM2942" i="8"/>
  <c r="AU2942" i="8"/>
  <c r="AO2942" i="8"/>
  <c r="AW2942" i="8"/>
  <c r="AN2942" i="8"/>
  <c r="AV2942" i="8"/>
  <c r="BN2943" i="8"/>
  <c r="BK2943" i="8"/>
  <c r="BL2943" i="8"/>
  <c r="BM2943" i="8"/>
  <c r="BH2943" i="8"/>
  <c r="BJ2943" i="8"/>
  <c r="BI2943" i="8"/>
  <c r="AN2943" i="8"/>
  <c r="AV2943" i="8"/>
  <c r="AO2943" i="8"/>
  <c r="AW2943" i="8"/>
  <c r="AP2943" i="8"/>
  <c r="AX2943" i="8"/>
  <c r="AQ2943" i="8"/>
  <c r="AY2943" i="8"/>
  <c r="AR2943" i="8"/>
  <c r="AZ2943" i="8"/>
  <c r="AK2943" i="8"/>
  <c r="AS2943" i="8"/>
  <c r="BA2943" i="8"/>
  <c r="AM2943" i="8"/>
  <c r="AU2943" i="8"/>
  <c r="AL2943" i="8"/>
  <c r="AT2943" i="8"/>
  <c r="BB2943" i="8"/>
  <c r="BL2944" i="8"/>
  <c r="BM2944" i="8"/>
  <c r="BN2944" i="8"/>
  <c r="BK2944" i="8"/>
  <c r="BH2944" i="8"/>
  <c r="BI2944" i="8"/>
  <c r="BJ2944" i="8"/>
  <c r="AL2944" i="8"/>
  <c r="AT2944" i="8"/>
  <c r="BB2944" i="8"/>
  <c r="AM2944" i="8"/>
  <c r="AU2944" i="8"/>
  <c r="AN2944" i="8"/>
  <c r="AV2944" i="8"/>
  <c r="AO2944" i="8"/>
  <c r="AW2944" i="8"/>
  <c r="AP2944" i="8"/>
  <c r="AX2944" i="8"/>
  <c r="AQ2944" i="8"/>
  <c r="AY2944" i="8"/>
  <c r="AK2944" i="8"/>
  <c r="AS2944" i="8"/>
  <c r="BA2944" i="8"/>
  <c r="AZ2944" i="8"/>
  <c r="AR2944" i="8"/>
  <c r="BK2945" i="8"/>
  <c r="BL2945" i="8"/>
  <c r="BM2945" i="8"/>
  <c r="BN2945" i="8"/>
  <c r="BH2945" i="8"/>
  <c r="BI2945" i="8"/>
  <c r="BJ2945" i="8"/>
  <c r="AR2945" i="8"/>
  <c r="AZ2945" i="8"/>
  <c r="AK2945" i="8"/>
  <c r="AS2945" i="8"/>
  <c r="BA2945" i="8"/>
  <c r="AL2945" i="8"/>
  <c r="AT2945" i="8"/>
  <c r="BB2945" i="8"/>
  <c r="AM2945" i="8"/>
  <c r="AU2945" i="8"/>
  <c r="AN2945" i="8"/>
  <c r="AV2945" i="8"/>
  <c r="AO2945" i="8"/>
  <c r="AW2945" i="8"/>
  <c r="AQ2945" i="8"/>
  <c r="AY2945" i="8"/>
  <c r="AP2945" i="8"/>
  <c r="AX2945" i="8"/>
  <c r="BK2946" i="8"/>
  <c r="BL2946" i="8"/>
  <c r="BM2946" i="8"/>
  <c r="BN2946" i="8"/>
  <c r="BJ2946" i="8"/>
  <c r="BI2946" i="8"/>
  <c r="BH2946" i="8"/>
  <c r="AP2946" i="8"/>
  <c r="AX2946" i="8"/>
  <c r="AQ2946" i="8"/>
  <c r="AY2946" i="8"/>
  <c r="AR2946" i="8"/>
  <c r="AZ2946" i="8"/>
  <c r="AK2946" i="8"/>
  <c r="AS2946" i="8"/>
  <c r="BA2946" i="8"/>
  <c r="AL2946" i="8"/>
  <c r="AT2946" i="8"/>
  <c r="BB2946" i="8"/>
  <c r="AM2946" i="8"/>
  <c r="AU2946" i="8"/>
  <c r="AO2946" i="8"/>
  <c r="AW2946" i="8"/>
  <c r="AN2946" i="8"/>
  <c r="AV2946" i="8"/>
  <c r="BN2947" i="8"/>
  <c r="BK2947" i="8"/>
  <c r="BL2947" i="8"/>
  <c r="BM2947" i="8"/>
  <c r="BH2947" i="8"/>
  <c r="BI2947" i="8"/>
  <c r="BJ2947" i="8"/>
  <c r="AN2947" i="8"/>
  <c r="AV2947" i="8"/>
  <c r="AO2947" i="8"/>
  <c r="AW2947" i="8"/>
  <c r="AP2947" i="8"/>
  <c r="AX2947" i="8"/>
  <c r="AQ2947" i="8"/>
  <c r="AY2947" i="8"/>
  <c r="AR2947" i="8"/>
  <c r="AZ2947" i="8"/>
  <c r="AK2947" i="8"/>
  <c r="AS2947" i="8"/>
  <c r="BA2947" i="8"/>
  <c r="AM2947" i="8"/>
  <c r="AU2947" i="8"/>
  <c r="AL2947" i="8"/>
  <c r="AT2947" i="8"/>
  <c r="BB2947" i="8"/>
  <c r="BL2948" i="8"/>
  <c r="BM2948" i="8"/>
  <c r="BN2948" i="8"/>
  <c r="BK2948" i="8"/>
  <c r="BH2948" i="8"/>
  <c r="BI2948" i="8"/>
  <c r="BJ2948" i="8"/>
  <c r="AL2948" i="8"/>
  <c r="AT2948" i="8"/>
  <c r="BB2948" i="8"/>
  <c r="AM2948" i="8"/>
  <c r="AU2948" i="8"/>
  <c r="AN2948" i="8"/>
  <c r="AV2948" i="8"/>
  <c r="AO2948" i="8"/>
  <c r="AW2948" i="8"/>
  <c r="AP2948" i="8"/>
  <c r="AX2948" i="8"/>
  <c r="AQ2948" i="8"/>
  <c r="AY2948" i="8"/>
  <c r="AK2948" i="8"/>
  <c r="AS2948" i="8"/>
  <c r="BA2948" i="8"/>
  <c r="AR2948" i="8"/>
  <c r="AZ2948" i="8"/>
  <c r="BK2949" i="8"/>
  <c r="BL2949" i="8"/>
  <c r="BM2949" i="8"/>
  <c r="BN2949" i="8"/>
  <c r="BI2949" i="8"/>
  <c r="BJ2949" i="8"/>
  <c r="BH2949" i="8"/>
  <c r="AR2949" i="8"/>
  <c r="AZ2949" i="8"/>
  <c r="AK2949" i="8"/>
  <c r="AS2949" i="8"/>
  <c r="BA2949" i="8"/>
  <c r="AL2949" i="8"/>
  <c r="AT2949" i="8"/>
  <c r="BB2949" i="8"/>
  <c r="AM2949" i="8"/>
  <c r="AU2949" i="8"/>
  <c r="AN2949" i="8"/>
  <c r="AV2949" i="8"/>
  <c r="AO2949" i="8"/>
  <c r="AW2949" i="8"/>
  <c r="AQ2949" i="8"/>
  <c r="AY2949" i="8"/>
  <c r="AP2949" i="8"/>
  <c r="AX2949" i="8"/>
  <c r="BK2950" i="8"/>
  <c r="BL2950" i="8"/>
  <c r="BM2950" i="8"/>
  <c r="BN2950" i="8"/>
  <c r="BH2950" i="8"/>
  <c r="BI2950" i="8"/>
  <c r="BJ2950" i="8"/>
  <c r="AP2950" i="8"/>
  <c r="AX2950" i="8"/>
  <c r="AQ2950" i="8"/>
  <c r="AY2950" i="8"/>
  <c r="AR2950" i="8"/>
  <c r="AZ2950" i="8"/>
  <c r="AK2950" i="8"/>
  <c r="AS2950" i="8"/>
  <c r="BA2950" i="8"/>
  <c r="AL2950" i="8"/>
  <c r="AT2950" i="8"/>
  <c r="BB2950" i="8"/>
  <c r="AM2950" i="8"/>
  <c r="AU2950" i="8"/>
  <c r="AO2950" i="8"/>
  <c r="AW2950" i="8"/>
  <c r="AN2950" i="8"/>
  <c r="AV2950" i="8"/>
  <c r="BN2951" i="8"/>
  <c r="BK2951" i="8"/>
  <c r="BL2951" i="8"/>
  <c r="BM2951" i="8"/>
  <c r="BI2951" i="8"/>
  <c r="BJ2951" i="8"/>
  <c r="BH2951" i="8"/>
  <c r="AN2951" i="8"/>
  <c r="AV2951" i="8"/>
  <c r="AO2951" i="8"/>
  <c r="AW2951" i="8"/>
  <c r="AP2951" i="8"/>
  <c r="AX2951" i="8"/>
  <c r="AQ2951" i="8"/>
  <c r="AY2951" i="8"/>
  <c r="AR2951" i="8"/>
  <c r="AZ2951" i="8"/>
  <c r="AK2951" i="8"/>
  <c r="AS2951" i="8"/>
  <c r="BA2951" i="8"/>
  <c r="AM2951" i="8"/>
  <c r="AU2951" i="8"/>
  <c r="BB2951" i="8"/>
  <c r="AL2951" i="8"/>
  <c r="AT2951" i="8"/>
  <c r="BL2952" i="8"/>
  <c r="BM2952" i="8"/>
  <c r="BN2952" i="8"/>
  <c r="BK2952" i="8"/>
  <c r="BH2952" i="8"/>
  <c r="BI2952" i="8"/>
  <c r="BJ2952" i="8"/>
  <c r="AL2952" i="8"/>
  <c r="AT2952" i="8"/>
  <c r="BB2952" i="8"/>
  <c r="AM2952" i="8"/>
  <c r="AU2952" i="8"/>
  <c r="AN2952" i="8"/>
  <c r="AV2952" i="8"/>
  <c r="AO2952" i="8"/>
  <c r="AW2952" i="8"/>
  <c r="AP2952" i="8"/>
  <c r="AX2952" i="8"/>
  <c r="AQ2952" i="8"/>
  <c r="AY2952" i="8"/>
  <c r="AK2952" i="8"/>
  <c r="AS2952" i="8"/>
  <c r="BA2952" i="8"/>
  <c r="AR2952" i="8"/>
  <c r="AZ2952" i="8"/>
  <c r="BK2953" i="8"/>
  <c r="BL2953" i="8"/>
  <c r="BM2953" i="8"/>
  <c r="BN2953" i="8"/>
  <c r="BH2953" i="8"/>
  <c r="BI2953" i="8"/>
  <c r="BJ2953" i="8"/>
  <c r="AR2953" i="8"/>
  <c r="AZ2953" i="8"/>
  <c r="AK2953" i="8"/>
  <c r="AS2953" i="8"/>
  <c r="BA2953" i="8"/>
  <c r="AL2953" i="8"/>
  <c r="AT2953" i="8"/>
  <c r="BB2953" i="8"/>
  <c r="AM2953" i="8"/>
  <c r="AU2953" i="8"/>
  <c r="AN2953" i="8"/>
  <c r="AV2953" i="8"/>
  <c r="AO2953" i="8"/>
  <c r="AW2953" i="8"/>
  <c r="AQ2953" i="8"/>
  <c r="AY2953" i="8"/>
  <c r="AP2953" i="8"/>
  <c r="AX2953" i="8"/>
  <c r="BK2954" i="8"/>
  <c r="BL2954" i="8"/>
  <c r="BM2954" i="8"/>
  <c r="BN2954" i="8"/>
  <c r="BJ2954" i="8"/>
  <c r="BH2954" i="8"/>
  <c r="BI2954" i="8"/>
  <c r="AP2954" i="8"/>
  <c r="AX2954" i="8"/>
  <c r="AQ2954" i="8"/>
  <c r="AY2954" i="8"/>
  <c r="AR2954" i="8"/>
  <c r="AZ2954" i="8"/>
  <c r="AK2954" i="8"/>
  <c r="AS2954" i="8"/>
  <c r="BA2954" i="8"/>
  <c r="AL2954" i="8"/>
  <c r="AT2954" i="8"/>
  <c r="BB2954" i="8"/>
  <c r="AM2954" i="8"/>
  <c r="AU2954" i="8"/>
  <c r="AO2954" i="8"/>
  <c r="AW2954" i="8"/>
  <c r="AN2954" i="8"/>
  <c r="AV2954" i="8"/>
  <c r="BN2955" i="8"/>
  <c r="BK2955" i="8"/>
  <c r="BL2955" i="8"/>
  <c r="BM2955" i="8"/>
  <c r="BH2955" i="8"/>
  <c r="BI2955" i="8"/>
  <c r="BJ2955" i="8"/>
  <c r="AN2955" i="8"/>
  <c r="AV2955" i="8"/>
  <c r="AO2955" i="8"/>
  <c r="AW2955" i="8"/>
  <c r="AP2955" i="8"/>
  <c r="AX2955" i="8"/>
  <c r="AQ2955" i="8"/>
  <c r="AY2955" i="8"/>
  <c r="AR2955" i="8"/>
  <c r="AZ2955" i="8"/>
  <c r="AK2955" i="8"/>
  <c r="AS2955" i="8"/>
  <c r="BA2955" i="8"/>
  <c r="AM2955" i="8"/>
  <c r="AU2955" i="8"/>
  <c r="AT2955" i="8"/>
  <c r="BB2955" i="8"/>
  <c r="AL2955" i="8"/>
  <c r="BL2956" i="8"/>
  <c r="BM2956" i="8"/>
  <c r="BN2956" i="8"/>
  <c r="BK2956" i="8"/>
  <c r="BH2956" i="8"/>
  <c r="BI2956" i="8"/>
  <c r="BJ2956" i="8"/>
  <c r="AL2956" i="8"/>
  <c r="AT2956" i="8"/>
  <c r="BB2956" i="8"/>
  <c r="AM2956" i="8"/>
  <c r="AU2956" i="8"/>
  <c r="AN2956" i="8"/>
  <c r="AV2956" i="8"/>
  <c r="AO2956" i="8"/>
  <c r="AW2956" i="8"/>
  <c r="AP2956" i="8"/>
  <c r="AX2956" i="8"/>
  <c r="AQ2956" i="8"/>
  <c r="AY2956" i="8"/>
  <c r="AK2956" i="8"/>
  <c r="AS2956" i="8"/>
  <c r="BA2956" i="8"/>
  <c r="AR2956" i="8"/>
  <c r="AZ2956" i="8"/>
  <c r="BK2957" i="8"/>
  <c r="BL2957" i="8"/>
  <c r="BM2957" i="8"/>
  <c r="BN2957" i="8"/>
  <c r="BI2957" i="8"/>
  <c r="BJ2957" i="8"/>
  <c r="BH2957" i="8"/>
  <c r="AR2957" i="8"/>
  <c r="AZ2957" i="8"/>
  <c r="AK2957" i="8"/>
  <c r="AS2957" i="8"/>
  <c r="BA2957" i="8"/>
  <c r="AL2957" i="8"/>
  <c r="AT2957" i="8"/>
  <c r="BB2957" i="8"/>
  <c r="AM2957" i="8"/>
  <c r="AU2957" i="8"/>
  <c r="AN2957" i="8"/>
  <c r="AV2957" i="8"/>
  <c r="AO2957" i="8"/>
  <c r="AW2957" i="8"/>
  <c r="AQ2957" i="8"/>
  <c r="AY2957" i="8"/>
  <c r="AP2957" i="8"/>
  <c r="AX2957" i="8"/>
  <c r="BK2958" i="8"/>
  <c r="BL2958" i="8"/>
  <c r="BM2958" i="8"/>
  <c r="BN2958" i="8"/>
  <c r="BH2958" i="8"/>
  <c r="BI2958" i="8"/>
  <c r="BJ2958" i="8"/>
  <c r="AP2958" i="8"/>
  <c r="AX2958" i="8"/>
  <c r="AQ2958" i="8"/>
  <c r="AY2958" i="8"/>
  <c r="AR2958" i="8"/>
  <c r="AZ2958" i="8"/>
  <c r="AK2958" i="8"/>
  <c r="AS2958" i="8"/>
  <c r="BA2958" i="8"/>
  <c r="AL2958" i="8"/>
  <c r="AT2958" i="8"/>
  <c r="BB2958" i="8"/>
  <c r="AM2958" i="8"/>
  <c r="AU2958" i="8"/>
  <c r="AO2958" i="8"/>
  <c r="AW2958" i="8"/>
  <c r="AN2958" i="8"/>
  <c r="AV2958" i="8"/>
  <c r="BN2959" i="8"/>
  <c r="BK2959" i="8"/>
  <c r="BL2959" i="8"/>
  <c r="BM2959" i="8"/>
  <c r="BH2959" i="8"/>
  <c r="BI2959" i="8"/>
  <c r="BJ2959" i="8"/>
  <c r="AN2959" i="8"/>
  <c r="AV2959" i="8"/>
  <c r="AO2959" i="8"/>
  <c r="AW2959" i="8"/>
  <c r="AP2959" i="8"/>
  <c r="AX2959" i="8"/>
  <c r="AQ2959" i="8"/>
  <c r="AY2959" i="8"/>
  <c r="AR2959" i="8"/>
  <c r="AZ2959" i="8"/>
  <c r="AK2959" i="8"/>
  <c r="AS2959" i="8"/>
  <c r="BA2959" i="8"/>
  <c r="AM2959" i="8"/>
  <c r="AU2959" i="8"/>
  <c r="AL2959" i="8"/>
  <c r="AT2959" i="8"/>
  <c r="BB2959" i="8"/>
  <c r="BL2960" i="8"/>
  <c r="BM2960" i="8"/>
  <c r="BN2960" i="8"/>
  <c r="BK2960" i="8"/>
  <c r="BH2960" i="8"/>
  <c r="BI2960" i="8"/>
  <c r="BJ2960" i="8"/>
  <c r="AL2960" i="8"/>
  <c r="AT2960" i="8"/>
  <c r="BB2960" i="8"/>
  <c r="AM2960" i="8"/>
  <c r="AU2960" i="8"/>
  <c r="AN2960" i="8"/>
  <c r="AV2960" i="8"/>
  <c r="AO2960" i="8"/>
  <c r="AW2960" i="8"/>
  <c r="AP2960" i="8"/>
  <c r="AX2960" i="8"/>
  <c r="AQ2960" i="8"/>
  <c r="AY2960" i="8"/>
  <c r="AK2960" i="8"/>
  <c r="AS2960" i="8"/>
  <c r="BA2960" i="8"/>
  <c r="AR2960" i="8"/>
  <c r="AZ2960" i="8"/>
  <c r="BK2961" i="8"/>
  <c r="BL2961" i="8"/>
  <c r="BM2961" i="8"/>
  <c r="BN2961" i="8"/>
  <c r="BH2961" i="8"/>
  <c r="BJ2961" i="8"/>
  <c r="BI2961" i="8"/>
  <c r="AR2961" i="8"/>
  <c r="AZ2961" i="8"/>
  <c r="AK2961" i="8"/>
  <c r="AS2961" i="8"/>
  <c r="BA2961" i="8"/>
  <c r="AL2961" i="8"/>
  <c r="AM2961" i="8"/>
  <c r="AU2961" i="8"/>
  <c r="AN2961" i="8"/>
  <c r="AV2961" i="8"/>
  <c r="AO2961" i="8"/>
  <c r="AW2961" i="8"/>
  <c r="AQ2961" i="8"/>
  <c r="AY2961" i="8"/>
  <c r="BB2961" i="8"/>
  <c r="AP2961" i="8"/>
  <c r="AT2961" i="8"/>
  <c r="AX2961" i="8"/>
  <c r="BK2962" i="8"/>
  <c r="BL2962" i="8"/>
  <c r="BM2962" i="8"/>
  <c r="BN2962" i="8"/>
  <c r="BJ2962" i="8"/>
  <c r="BH2962" i="8"/>
  <c r="BI2962" i="8"/>
  <c r="AP2962" i="8"/>
  <c r="AX2962" i="8"/>
  <c r="AQ2962" i="8"/>
  <c r="AY2962" i="8"/>
  <c r="AK2962" i="8"/>
  <c r="AS2962" i="8"/>
  <c r="BA2962" i="8"/>
  <c r="AL2962" i="8"/>
  <c r="AT2962" i="8"/>
  <c r="BB2962" i="8"/>
  <c r="AM2962" i="8"/>
  <c r="AU2962" i="8"/>
  <c r="AO2962" i="8"/>
  <c r="AW2962" i="8"/>
  <c r="AN2962" i="8"/>
  <c r="AR2962" i="8"/>
  <c r="AV2962" i="8"/>
  <c r="AZ2962" i="8"/>
  <c r="BN2963" i="8"/>
  <c r="BK2963" i="8"/>
  <c r="BL2963" i="8"/>
  <c r="BM2963" i="8"/>
  <c r="BH2963" i="8"/>
  <c r="BI2963" i="8"/>
  <c r="BJ2963" i="8"/>
  <c r="AN2963" i="8"/>
  <c r="AV2963" i="8"/>
  <c r="AO2963" i="8"/>
  <c r="AW2963" i="8"/>
  <c r="AQ2963" i="8"/>
  <c r="AY2963" i="8"/>
  <c r="AR2963" i="8"/>
  <c r="AZ2963" i="8"/>
  <c r="AK2963" i="8"/>
  <c r="AS2963" i="8"/>
  <c r="BA2963" i="8"/>
  <c r="AM2963" i="8"/>
  <c r="AU2963" i="8"/>
  <c r="AX2963" i="8"/>
  <c r="BB2963" i="8"/>
  <c r="AL2963" i="8"/>
  <c r="AP2963" i="8"/>
  <c r="AT2963" i="8"/>
  <c r="BL2964" i="8"/>
  <c r="BM2964" i="8"/>
  <c r="BN2964" i="8"/>
  <c r="BK2964" i="8"/>
  <c r="BI2964" i="8"/>
  <c r="BJ2964" i="8"/>
  <c r="BH2964" i="8"/>
  <c r="AL2964" i="8"/>
  <c r="AT2964" i="8"/>
  <c r="BB2964" i="8"/>
  <c r="AM2964" i="8"/>
  <c r="AU2964" i="8"/>
  <c r="AO2964" i="8"/>
  <c r="AW2964" i="8"/>
  <c r="AP2964" i="8"/>
  <c r="AX2964" i="8"/>
  <c r="AQ2964" i="8"/>
  <c r="AY2964" i="8"/>
  <c r="AK2964" i="8"/>
  <c r="AS2964" i="8"/>
  <c r="BA2964" i="8"/>
  <c r="AN2964" i="8"/>
  <c r="AR2964" i="8"/>
  <c r="AV2964" i="8"/>
  <c r="AZ2964" i="8"/>
  <c r="BK2965" i="8"/>
  <c r="BL2965" i="8"/>
  <c r="BM2965" i="8"/>
  <c r="BN2965" i="8"/>
  <c r="BI2965" i="8"/>
  <c r="BJ2965" i="8"/>
  <c r="BH2965" i="8"/>
  <c r="AR2965" i="8"/>
  <c r="AZ2965" i="8"/>
  <c r="AK2965" i="8"/>
  <c r="AS2965" i="8"/>
  <c r="BA2965" i="8"/>
  <c r="AM2965" i="8"/>
  <c r="AU2965" i="8"/>
  <c r="AN2965" i="8"/>
  <c r="AV2965" i="8"/>
  <c r="AO2965" i="8"/>
  <c r="AW2965" i="8"/>
  <c r="AQ2965" i="8"/>
  <c r="AY2965" i="8"/>
  <c r="AT2965" i="8"/>
  <c r="AX2965" i="8"/>
  <c r="BB2965" i="8"/>
  <c r="AL2965" i="8"/>
  <c r="AP2965" i="8"/>
  <c r="BK2966" i="8"/>
  <c r="BL2966" i="8"/>
  <c r="BM2966" i="8"/>
  <c r="BN2966" i="8"/>
  <c r="BH2966" i="8"/>
  <c r="BI2966" i="8"/>
  <c r="BJ2966" i="8"/>
  <c r="AP2966" i="8"/>
  <c r="AX2966" i="8"/>
  <c r="AQ2966" i="8"/>
  <c r="AY2966" i="8"/>
  <c r="AK2966" i="8"/>
  <c r="AS2966" i="8"/>
  <c r="BA2966" i="8"/>
  <c r="AL2966" i="8"/>
  <c r="AT2966" i="8"/>
  <c r="BB2966" i="8"/>
  <c r="AM2966" i="8"/>
  <c r="AU2966" i="8"/>
  <c r="AO2966" i="8"/>
  <c r="AW2966" i="8"/>
  <c r="AN2966" i="8"/>
  <c r="AR2966" i="8"/>
  <c r="AV2966" i="8"/>
  <c r="AZ2966" i="8"/>
  <c r="BN2967" i="8"/>
  <c r="BK2967" i="8"/>
  <c r="BL2967" i="8"/>
  <c r="BM2967" i="8"/>
  <c r="BH2967" i="8"/>
  <c r="BI2967" i="8"/>
  <c r="BJ2967" i="8"/>
  <c r="AN2967" i="8"/>
  <c r="AV2967" i="8"/>
  <c r="AO2967" i="8"/>
  <c r="AW2967" i="8"/>
  <c r="AQ2967" i="8"/>
  <c r="AY2967" i="8"/>
  <c r="AR2967" i="8"/>
  <c r="AZ2967" i="8"/>
  <c r="AK2967" i="8"/>
  <c r="AS2967" i="8"/>
  <c r="BA2967" i="8"/>
  <c r="AM2967" i="8"/>
  <c r="AU2967" i="8"/>
  <c r="AP2967" i="8"/>
  <c r="AT2967" i="8"/>
  <c r="AX2967" i="8"/>
  <c r="BB2967" i="8"/>
  <c r="AL2967" i="8"/>
  <c r="BL2968" i="8"/>
  <c r="BM2968" i="8"/>
  <c r="BN2968" i="8"/>
  <c r="BK2968" i="8"/>
  <c r="BH2968" i="8"/>
  <c r="BI2968" i="8"/>
  <c r="BJ2968" i="8"/>
  <c r="AL2968" i="8"/>
  <c r="AT2968" i="8"/>
  <c r="BB2968" i="8"/>
  <c r="AM2968" i="8"/>
  <c r="AU2968" i="8"/>
  <c r="AO2968" i="8"/>
  <c r="AW2968" i="8"/>
  <c r="AP2968" i="8"/>
  <c r="AX2968" i="8"/>
  <c r="AQ2968" i="8"/>
  <c r="AY2968" i="8"/>
  <c r="AK2968" i="8"/>
  <c r="AS2968" i="8"/>
  <c r="BA2968" i="8"/>
  <c r="AN2968" i="8"/>
  <c r="AR2968" i="8"/>
  <c r="AV2968" i="8"/>
  <c r="AZ2968" i="8"/>
  <c r="BK2969" i="8"/>
  <c r="BL2969" i="8"/>
  <c r="BM2969" i="8"/>
  <c r="BN2969" i="8"/>
  <c r="BH2969" i="8"/>
  <c r="BJ2969" i="8"/>
  <c r="BI2969" i="8"/>
  <c r="AR2969" i="8"/>
  <c r="AZ2969" i="8"/>
  <c r="AK2969" i="8"/>
  <c r="AS2969" i="8"/>
  <c r="BA2969" i="8"/>
  <c r="AM2969" i="8"/>
  <c r="AU2969" i="8"/>
  <c r="AN2969" i="8"/>
  <c r="AV2969" i="8"/>
  <c r="AO2969" i="8"/>
  <c r="AW2969" i="8"/>
  <c r="AQ2969" i="8"/>
  <c r="AY2969" i="8"/>
  <c r="AL2969" i="8"/>
  <c r="AP2969" i="8"/>
  <c r="AT2969" i="8"/>
  <c r="AX2969" i="8"/>
  <c r="BB2969" i="8"/>
  <c r="BK2970" i="8"/>
  <c r="BL2970" i="8"/>
  <c r="BM2970" i="8"/>
  <c r="BN2970" i="8"/>
  <c r="BJ2970" i="8"/>
  <c r="BH2970" i="8"/>
  <c r="BI2970" i="8"/>
  <c r="AP2970" i="8"/>
  <c r="AX2970" i="8"/>
  <c r="AQ2970" i="8"/>
  <c r="AY2970" i="8"/>
  <c r="AK2970" i="8"/>
  <c r="AS2970" i="8"/>
  <c r="BA2970" i="8"/>
  <c r="AL2970" i="8"/>
  <c r="AT2970" i="8"/>
  <c r="BB2970" i="8"/>
  <c r="AM2970" i="8"/>
  <c r="AU2970" i="8"/>
  <c r="AO2970" i="8"/>
  <c r="AW2970" i="8"/>
  <c r="AZ2970" i="8"/>
  <c r="AN2970" i="8"/>
  <c r="AR2970" i="8"/>
  <c r="AV2970" i="8"/>
  <c r="BN2971" i="8"/>
  <c r="BK2971" i="8"/>
  <c r="BL2971" i="8"/>
  <c r="BM2971" i="8"/>
  <c r="BH2971" i="8"/>
  <c r="BI2971" i="8"/>
  <c r="BJ2971" i="8"/>
  <c r="AN2971" i="8"/>
  <c r="AV2971" i="8"/>
  <c r="AO2971" i="8"/>
  <c r="AW2971" i="8"/>
  <c r="AQ2971" i="8"/>
  <c r="AY2971" i="8"/>
  <c r="AR2971" i="8"/>
  <c r="AZ2971" i="8"/>
  <c r="AK2971" i="8"/>
  <c r="AS2971" i="8"/>
  <c r="BA2971" i="8"/>
  <c r="AM2971" i="8"/>
  <c r="AU2971" i="8"/>
  <c r="AL2971" i="8"/>
  <c r="AP2971" i="8"/>
  <c r="AT2971" i="8"/>
  <c r="AX2971" i="8"/>
  <c r="BB2971" i="8"/>
  <c r="BL2972" i="8"/>
  <c r="BM2972" i="8"/>
  <c r="BN2972" i="8"/>
  <c r="BK2972" i="8"/>
  <c r="BI2972" i="8"/>
  <c r="BJ2972" i="8"/>
  <c r="BH2972" i="8"/>
  <c r="AL2972" i="8"/>
  <c r="AT2972" i="8"/>
  <c r="BB2972" i="8"/>
  <c r="AM2972" i="8"/>
  <c r="AU2972" i="8"/>
  <c r="AO2972" i="8"/>
  <c r="AW2972" i="8"/>
  <c r="AP2972" i="8"/>
  <c r="AX2972" i="8"/>
  <c r="AQ2972" i="8"/>
  <c r="AY2972" i="8"/>
  <c r="AK2972" i="8"/>
  <c r="AS2972" i="8"/>
  <c r="BA2972" i="8"/>
  <c r="AV2972" i="8"/>
  <c r="AZ2972" i="8"/>
  <c r="AN2972" i="8"/>
  <c r="AR2972" i="8"/>
  <c r="BK2973" i="8"/>
  <c r="BL2973" i="8"/>
  <c r="BM2973" i="8"/>
  <c r="BN2973" i="8"/>
  <c r="BI2973" i="8"/>
  <c r="BJ2973" i="8"/>
  <c r="BH2973" i="8"/>
  <c r="AR2973" i="8"/>
  <c r="AZ2973" i="8"/>
  <c r="AK2973" i="8"/>
  <c r="AS2973" i="8"/>
  <c r="BA2973" i="8"/>
  <c r="AM2973" i="8"/>
  <c r="AU2973" i="8"/>
  <c r="AN2973" i="8"/>
  <c r="AV2973" i="8"/>
  <c r="AO2973" i="8"/>
  <c r="AW2973" i="8"/>
  <c r="AQ2973" i="8"/>
  <c r="AY2973" i="8"/>
  <c r="AL2973" i="8"/>
  <c r="AP2973" i="8"/>
  <c r="AT2973" i="8"/>
  <c r="AX2973" i="8"/>
  <c r="BB2973" i="8"/>
  <c r="BK2974" i="8"/>
  <c r="BL2974" i="8"/>
  <c r="BM2974" i="8"/>
  <c r="BN2974" i="8"/>
  <c r="BH2974" i="8"/>
  <c r="BI2974" i="8"/>
  <c r="BJ2974" i="8"/>
  <c r="AP2974" i="8"/>
  <c r="AX2974" i="8"/>
  <c r="AQ2974" i="8"/>
  <c r="AY2974" i="8"/>
  <c r="AK2974" i="8"/>
  <c r="AS2974" i="8"/>
  <c r="BA2974" i="8"/>
  <c r="AL2974" i="8"/>
  <c r="AT2974" i="8"/>
  <c r="BB2974" i="8"/>
  <c r="AM2974" i="8"/>
  <c r="AU2974" i="8"/>
  <c r="AO2974" i="8"/>
  <c r="AW2974" i="8"/>
  <c r="AR2974" i="8"/>
  <c r="AV2974" i="8"/>
  <c r="AZ2974" i="8"/>
  <c r="AN2974" i="8"/>
  <c r="BN2975" i="8"/>
  <c r="BK2975" i="8"/>
  <c r="BL2975" i="8"/>
  <c r="BM2975" i="8"/>
  <c r="BH2975" i="8"/>
  <c r="BI2975" i="8"/>
  <c r="BJ2975" i="8"/>
  <c r="AN2975" i="8"/>
  <c r="AV2975" i="8"/>
  <c r="AO2975" i="8"/>
  <c r="AW2975" i="8"/>
  <c r="AQ2975" i="8"/>
  <c r="AY2975" i="8"/>
  <c r="AR2975" i="8"/>
  <c r="AZ2975" i="8"/>
  <c r="AK2975" i="8"/>
  <c r="AS2975" i="8"/>
  <c r="BA2975" i="8"/>
  <c r="AM2975" i="8"/>
  <c r="AU2975" i="8"/>
  <c r="AL2975" i="8"/>
  <c r="AP2975" i="8"/>
  <c r="AT2975" i="8"/>
  <c r="AX2975" i="8"/>
  <c r="BB2975" i="8"/>
  <c r="BL2976" i="8"/>
  <c r="BM2976" i="8"/>
  <c r="BN2976" i="8"/>
  <c r="BK2976" i="8"/>
  <c r="BH2976" i="8"/>
  <c r="BI2976" i="8"/>
  <c r="BJ2976" i="8"/>
  <c r="AL2976" i="8"/>
  <c r="AT2976" i="8"/>
  <c r="BB2976" i="8"/>
  <c r="AM2976" i="8"/>
  <c r="AU2976" i="8"/>
  <c r="AO2976" i="8"/>
  <c r="AW2976" i="8"/>
  <c r="AP2976" i="8"/>
  <c r="AX2976" i="8"/>
  <c r="AQ2976" i="8"/>
  <c r="AY2976" i="8"/>
  <c r="AK2976" i="8"/>
  <c r="AS2976" i="8"/>
  <c r="BA2976" i="8"/>
  <c r="AN2976" i="8"/>
  <c r="AR2976" i="8"/>
  <c r="AV2976" i="8"/>
  <c r="AZ2976" i="8"/>
  <c r="BK2977" i="8"/>
  <c r="BL2977" i="8"/>
  <c r="BM2977" i="8"/>
  <c r="BN2977" i="8"/>
  <c r="BH2977" i="8"/>
  <c r="BJ2977" i="8"/>
  <c r="BI2977" i="8"/>
  <c r="AR2977" i="8"/>
  <c r="AZ2977" i="8"/>
  <c r="AK2977" i="8"/>
  <c r="AS2977" i="8"/>
  <c r="BA2977" i="8"/>
  <c r="AM2977" i="8"/>
  <c r="AU2977" i="8"/>
  <c r="AN2977" i="8"/>
  <c r="AV2977" i="8"/>
  <c r="AO2977" i="8"/>
  <c r="AW2977" i="8"/>
  <c r="AQ2977" i="8"/>
  <c r="AY2977" i="8"/>
  <c r="BB2977" i="8"/>
  <c r="AL2977" i="8"/>
  <c r="AP2977" i="8"/>
  <c r="AT2977" i="8"/>
  <c r="AX2977" i="8"/>
  <c r="BK2978" i="8"/>
  <c r="BL2978" i="8"/>
  <c r="BM2978" i="8"/>
  <c r="BN2978" i="8"/>
  <c r="BJ2978" i="8"/>
  <c r="BH2978" i="8"/>
  <c r="BI2978" i="8"/>
  <c r="AP2978" i="8"/>
  <c r="AX2978" i="8"/>
  <c r="AQ2978" i="8"/>
  <c r="AY2978" i="8"/>
  <c r="AK2978" i="8"/>
  <c r="AS2978" i="8"/>
  <c r="BA2978" i="8"/>
  <c r="AL2978" i="8"/>
  <c r="AT2978" i="8"/>
  <c r="BB2978" i="8"/>
  <c r="AM2978" i="8"/>
  <c r="AU2978" i="8"/>
  <c r="AO2978" i="8"/>
  <c r="AW2978" i="8"/>
  <c r="AN2978" i="8"/>
  <c r="AR2978" i="8"/>
  <c r="AV2978" i="8"/>
  <c r="AZ2978" i="8"/>
  <c r="BN2979" i="8"/>
  <c r="BK2979" i="8"/>
  <c r="BL2979" i="8"/>
  <c r="BM2979" i="8"/>
  <c r="BH2979" i="8"/>
  <c r="BI2979" i="8"/>
  <c r="BJ2979" i="8"/>
  <c r="AN2979" i="8"/>
  <c r="AV2979" i="8"/>
  <c r="AO2979" i="8"/>
  <c r="AW2979" i="8"/>
  <c r="AQ2979" i="8"/>
  <c r="AY2979" i="8"/>
  <c r="AR2979" i="8"/>
  <c r="AZ2979" i="8"/>
  <c r="AK2979" i="8"/>
  <c r="AS2979" i="8"/>
  <c r="BA2979" i="8"/>
  <c r="AM2979" i="8"/>
  <c r="AU2979" i="8"/>
  <c r="AX2979" i="8"/>
  <c r="BB2979" i="8"/>
  <c r="AL2979" i="8"/>
  <c r="AP2979" i="8"/>
  <c r="AT2979" i="8"/>
  <c r="BL2980" i="8"/>
  <c r="BM2980" i="8"/>
  <c r="BN2980" i="8"/>
  <c r="BK2980" i="8"/>
  <c r="BI2980" i="8"/>
  <c r="BJ2980" i="8"/>
  <c r="BH2980" i="8"/>
  <c r="AL2980" i="8"/>
  <c r="AT2980" i="8"/>
  <c r="BB2980" i="8"/>
  <c r="AM2980" i="8"/>
  <c r="AU2980" i="8"/>
  <c r="AO2980" i="8"/>
  <c r="AW2980" i="8"/>
  <c r="AP2980" i="8"/>
  <c r="AX2980" i="8"/>
  <c r="AQ2980" i="8"/>
  <c r="AY2980" i="8"/>
  <c r="AK2980" i="8"/>
  <c r="AS2980" i="8"/>
  <c r="BA2980" i="8"/>
  <c r="AN2980" i="8"/>
  <c r="AR2980" i="8"/>
  <c r="AV2980" i="8"/>
  <c r="AZ2980" i="8"/>
  <c r="BK2981" i="8"/>
  <c r="BL2981" i="8"/>
  <c r="BM2981" i="8"/>
  <c r="BN2981" i="8"/>
  <c r="BI2981" i="8"/>
  <c r="BJ2981" i="8"/>
  <c r="BH2981" i="8"/>
  <c r="AR2981" i="8"/>
  <c r="AZ2981" i="8"/>
  <c r="AK2981" i="8"/>
  <c r="AS2981" i="8"/>
  <c r="BA2981" i="8"/>
  <c r="AM2981" i="8"/>
  <c r="AU2981" i="8"/>
  <c r="AN2981" i="8"/>
  <c r="AV2981" i="8"/>
  <c r="AO2981" i="8"/>
  <c r="AW2981" i="8"/>
  <c r="AQ2981" i="8"/>
  <c r="AY2981" i="8"/>
  <c r="AT2981" i="8"/>
  <c r="AX2981" i="8"/>
  <c r="BB2981" i="8"/>
  <c r="AL2981" i="8"/>
  <c r="AP2981" i="8"/>
  <c r="BM2982" i="8"/>
  <c r="BK2982" i="8"/>
  <c r="BL2982" i="8"/>
  <c r="BN2982" i="8"/>
  <c r="BH2982" i="8"/>
  <c r="BI2982" i="8"/>
  <c r="BJ2982" i="8"/>
  <c r="AP2982" i="8"/>
  <c r="AX2982" i="8"/>
  <c r="AQ2982" i="8"/>
  <c r="AY2982" i="8"/>
  <c r="AK2982" i="8"/>
  <c r="AS2982" i="8"/>
  <c r="BA2982" i="8"/>
  <c r="AL2982" i="8"/>
  <c r="AT2982" i="8"/>
  <c r="BB2982" i="8"/>
  <c r="AM2982" i="8"/>
  <c r="AU2982" i="8"/>
  <c r="AO2982" i="8"/>
  <c r="AW2982" i="8"/>
  <c r="AN2982" i="8"/>
  <c r="AR2982" i="8"/>
  <c r="AV2982" i="8"/>
  <c r="AZ2982" i="8"/>
  <c r="BN2983" i="8"/>
  <c r="BK2983" i="8"/>
  <c r="BL2983" i="8"/>
  <c r="BM2983" i="8"/>
  <c r="BH2983" i="8"/>
  <c r="BI2983" i="8"/>
  <c r="BJ2983" i="8"/>
  <c r="AN2983" i="8"/>
  <c r="AV2983" i="8"/>
  <c r="AO2983" i="8"/>
  <c r="AW2983" i="8"/>
  <c r="AQ2983" i="8"/>
  <c r="AY2983" i="8"/>
  <c r="AR2983" i="8"/>
  <c r="AZ2983" i="8"/>
  <c r="AK2983" i="8"/>
  <c r="AS2983" i="8"/>
  <c r="BA2983" i="8"/>
  <c r="AM2983" i="8"/>
  <c r="AU2983" i="8"/>
  <c r="AP2983" i="8"/>
  <c r="AT2983" i="8"/>
  <c r="AX2983" i="8"/>
  <c r="BB2983" i="8"/>
  <c r="AL2983" i="8"/>
  <c r="BL2984" i="8"/>
  <c r="BN2984" i="8"/>
  <c r="BK2984" i="8"/>
  <c r="BM2984" i="8"/>
  <c r="BH2984" i="8"/>
  <c r="BI2984" i="8"/>
  <c r="BJ2984" i="8"/>
  <c r="AL2984" i="8"/>
  <c r="AT2984" i="8"/>
  <c r="BB2984" i="8"/>
  <c r="AM2984" i="8"/>
  <c r="AU2984" i="8"/>
  <c r="AO2984" i="8"/>
  <c r="AW2984" i="8"/>
  <c r="AP2984" i="8"/>
  <c r="AX2984" i="8"/>
  <c r="AQ2984" i="8"/>
  <c r="AY2984" i="8"/>
  <c r="AK2984" i="8"/>
  <c r="AS2984" i="8"/>
  <c r="BA2984" i="8"/>
  <c r="AN2984" i="8"/>
  <c r="AR2984" i="8"/>
  <c r="AV2984" i="8"/>
  <c r="AZ2984" i="8"/>
  <c r="BL2985" i="8"/>
  <c r="BK2985" i="8"/>
  <c r="BM2985" i="8"/>
  <c r="BN2985" i="8"/>
  <c r="BH2985" i="8"/>
  <c r="BJ2985" i="8"/>
  <c r="BI2985" i="8"/>
  <c r="AR2985" i="8"/>
  <c r="AZ2985" i="8"/>
  <c r="AK2985" i="8"/>
  <c r="AS2985" i="8"/>
  <c r="BA2985" i="8"/>
  <c r="AM2985" i="8"/>
  <c r="AU2985" i="8"/>
  <c r="AN2985" i="8"/>
  <c r="AV2985" i="8"/>
  <c r="AO2985" i="8"/>
  <c r="AW2985" i="8"/>
  <c r="AQ2985" i="8"/>
  <c r="AY2985" i="8"/>
  <c r="AL2985" i="8"/>
  <c r="AP2985" i="8"/>
  <c r="AT2985" i="8"/>
  <c r="AX2985" i="8"/>
  <c r="BB2985" i="8"/>
  <c r="BM2986" i="8"/>
  <c r="BK2986" i="8"/>
  <c r="BL2986" i="8"/>
  <c r="BN2986" i="8"/>
  <c r="BJ2986" i="8"/>
  <c r="BH2986" i="8"/>
  <c r="BI2986" i="8"/>
  <c r="AP2986" i="8"/>
  <c r="AX2986" i="8"/>
  <c r="AQ2986" i="8"/>
  <c r="AY2986" i="8"/>
  <c r="AK2986" i="8"/>
  <c r="AS2986" i="8"/>
  <c r="BA2986" i="8"/>
  <c r="AL2986" i="8"/>
  <c r="AT2986" i="8"/>
  <c r="BB2986" i="8"/>
  <c r="AM2986" i="8"/>
  <c r="AU2986" i="8"/>
  <c r="AO2986" i="8"/>
  <c r="AW2986" i="8"/>
  <c r="AZ2986" i="8"/>
  <c r="AN2986" i="8"/>
  <c r="AR2986" i="8"/>
  <c r="AV2986" i="8"/>
  <c r="BN2987" i="8"/>
  <c r="BK2987" i="8"/>
  <c r="BL2987" i="8"/>
  <c r="BM2987" i="8"/>
  <c r="BH2987" i="8"/>
  <c r="BI2987" i="8"/>
  <c r="BJ2987" i="8"/>
  <c r="AN2987" i="8"/>
  <c r="AV2987" i="8"/>
  <c r="AO2987" i="8"/>
  <c r="AW2987" i="8"/>
  <c r="AQ2987" i="8"/>
  <c r="AY2987" i="8"/>
  <c r="AR2987" i="8"/>
  <c r="AZ2987" i="8"/>
  <c r="AK2987" i="8"/>
  <c r="AS2987" i="8"/>
  <c r="BA2987" i="8"/>
  <c r="AM2987" i="8"/>
  <c r="AU2987" i="8"/>
  <c r="AL2987" i="8"/>
  <c r="AP2987" i="8"/>
  <c r="AT2987" i="8"/>
  <c r="AX2987" i="8"/>
  <c r="BB2987" i="8"/>
  <c r="BL2988" i="8"/>
  <c r="BK2988" i="8"/>
  <c r="BM2988" i="8"/>
  <c r="BN2988" i="8"/>
  <c r="BI2988" i="8"/>
  <c r="BJ2988" i="8"/>
  <c r="BH2988" i="8"/>
  <c r="AL2988" i="8"/>
  <c r="AT2988" i="8"/>
  <c r="BB2988" i="8"/>
  <c r="AM2988" i="8"/>
  <c r="AU2988" i="8"/>
  <c r="AO2988" i="8"/>
  <c r="AW2988" i="8"/>
  <c r="AP2988" i="8"/>
  <c r="AX2988" i="8"/>
  <c r="AQ2988" i="8"/>
  <c r="AY2988" i="8"/>
  <c r="AK2988" i="8"/>
  <c r="AS2988" i="8"/>
  <c r="BA2988" i="8"/>
  <c r="AV2988" i="8"/>
  <c r="AZ2988" i="8"/>
  <c r="AN2988" i="8"/>
  <c r="AR2988" i="8"/>
  <c r="BM2989" i="8"/>
  <c r="BN2989" i="8"/>
  <c r="BK2989" i="8"/>
  <c r="BL2989" i="8"/>
  <c r="BI2989" i="8"/>
  <c r="BJ2989" i="8"/>
  <c r="BH2989" i="8"/>
  <c r="AR2989" i="8"/>
  <c r="AZ2989" i="8"/>
  <c r="AK2989" i="8"/>
  <c r="AS2989" i="8"/>
  <c r="BA2989" i="8"/>
  <c r="AM2989" i="8"/>
  <c r="AU2989" i="8"/>
  <c r="AN2989" i="8"/>
  <c r="AV2989" i="8"/>
  <c r="AO2989" i="8"/>
  <c r="AW2989" i="8"/>
  <c r="AQ2989" i="8"/>
  <c r="AY2989" i="8"/>
  <c r="AL2989" i="8"/>
  <c r="AP2989" i="8"/>
  <c r="AT2989" i="8"/>
  <c r="AX2989" i="8"/>
  <c r="BB2989" i="8"/>
  <c r="BM2990" i="8"/>
  <c r="BK2990" i="8"/>
  <c r="BL2990" i="8"/>
  <c r="BN2990" i="8"/>
  <c r="BH2990" i="8"/>
  <c r="BI2990" i="8"/>
  <c r="BJ2990" i="8"/>
  <c r="AP2990" i="8"/>
  <c r="AX2990" i="8"/>
  <c r="AQ2990" i="8"/>
  <c r="AY2990" i="8"/>
  <c r="AK2990" i="8"/>
  <c r="AS2990" i="8"/>
  <c r="BA2990" i="8"/>
  <c r="AL2990" i="8"/>
  <c r="AT2990" i="8"/>
  <c r="BB2990" i="8"/>
  <c r="AM2990" i="8"/>
  <c r="AU2990" i="8"/>
  <c r="AO2990" i="8"/>
  <c r="AW2990" i="8"/>
  <c r="AR2990" i="8"/>
  <c r="AV2990" i="8"/>
  <c r="AZ2990" i="8"/>
  <c r="AN2990" i="8"/>
  <c r="BN2991" i="8"/>
  <c r="BK2991" i="8"/>
  <c r="BL2991" i="8"/>
  <c r="BM2991" i="8"/>
  <c r="BH2991" i="8"/>
  <c r="BI2991" i="8"/>
  <c r="BJ2991" i="8"/>
  <c r="AN2991" i="8"/>
  <c r="AV2991" i="8"/>
  <c r="AO2991" i="8"/>
  <c r="AW2991" i="8"/>
  <c r="AQ2991" i="8"/>
  <c r="AY2991" i="8"/>
  <c r="AR2991" i="8"/>
  <c r="AZ2991" i="8"/>
  <c r="AK2991" i="8"/>
  <c r="AS2991" i="8"/>
  <c r="BA2991" i="8"/>
  <c r="AM2991" i="8"/>
  <c r="AU2991" i="8"/>
  <c r="AL2991" i="8"/>
  <c r="AP2991" i="8"/>
  <c r="AT2991" i="8"/>
  <c r="AX2991" i="8"/>
  <c r="BB2991" i="8"/>
  <c r="BL2992" i="8"/>
  <c r="BK2992" i="8"/>
  <c r="BM2992" i="8"/>
  <c r="BN2992" i="8"/>
  <c r="BH2992" i="8"/>
  <c r="BI2992" i="8"/>
  <c r="BJ2992" i="8"/>
  <c r="AL2992" i="8"/>
  <c r="AT2992" i="8"/>
  <c r="BB2992" i="8"/>
  <c r="AM2992" i="8"/>
  <c r="AU2992" i="8"/>
  <c r="AO2992" i="8"/>
  <c r="AW2992" i="8"/>
  <c r="AP2992" i="8"/>
  <c r="AX2992" i="8"/>
  <c r="AQ2992" i="8"/>
  <c r="AY2992" i="8"/>
  <c r="AK2992" i="8"/>
  <c r="AS2992" i="8"/>
  <c r="BA2992" i="8"/>
  <c r="AN2992" i="8"/>
  <c r="AR2992" i="8"/>
  <c r="AV2992" i="8"/>
  <c r="AZ2992" i="8"/>
  <c r="BK2993" i="8"/>
  <c r="BL2993" i="8"/>
  <c r="BM2993" i="8"/>
  <c r="BN2993" i="8"/>
  <c r="BH2993" i="8"/>
  <c r="BJ2993" i="8"/>
  <c r="BI2993" i="8"/>
  <c r="AR2993" i="8"/>
  <c r="AZ2993" i="8"/>
  <c r="AK2993" i="8"/>
  <c r="AS2993" i="8"/>
  <c r="BA2993" i="8"/>
  <c r="AM2993" i="8"/>
  <c r="AU2993" i="8"/>
  <c r="AN2993" i="8"/>
  <c r="AV2993" i="8"/>
  <c r="AO2993" i="8"/>
  <c r="AW2993" i="8"/>
  <c r="AQ2993" i="8"/>
  <c r="AY2993" i="8"/>
  <c r="BB2993" i="8"/>
  <c r="AL2993" i="8"/>
  <c r="AP2993" i="8"/>
  <c r="AT2993" i="8"/>
  <c r="AX2993" i="8"/>
  <c r="BN2994" i="8"/>
  <c r="BK2994" i="8"/>
  <c r="BL2994" i="8"/>
  <c r="BM2994" i="8"/>
  <c r="BJ2994" i="8"/>
  <c r="BH2994" i="8"/>
  <c r="BI2994" i="8"/>
  <c r="AP2994" i="8"/>
  <c r="AX2994" i="8"/>
  <c r="AQ2994" i="8"/>
  <c r="AY2994" i="8"/>
  <c r="AK2994" i="8"/>
  <c r="AS2994" i="8"/>
  <c r="BA2994" i="8"/>
  <c r="AL2994" i="8"/>
  <c r="AT2994" i="8"/>
  <c r="BB2994" i="8"/>
  <c r="AM2994" i="8"/>
  <c r="AU2994" i="8"/>
  <c r="AO2994" i="8"/>
  <c r="AW2994" i="8"/>
  <c r="AN2994" i="8"/>
  <c r="AR2994" i="8"/>
  <c r="AV2994" i="8"/>
  <c r="AZ2994" i="8"/>
  <c r="BN2995" i="8"/>
  <c r="BL2995" i="8"/>
  <c r="BM2995" i="8"/>
  <c r="BK2995" i="8"/>
  <c r="BH2995" i="8"/>
  <c r="BI2995" i="8"/>
  <c r="BJ2995" i="8"/>
  <c r="AN2995" i="8"/>
  <c r="AV2995" i="8"/>
  <c r="AO2995" i="8"/>
  <c r="AW2995" i="8"/>
  <c r="AQ2995" i="8"/>
  <c r="AY2995" i="8"/>
  <c r="AR2995" i="8"/>
  <c r="AZ2995" i="8"/>
  <c r="AK2995" i="8"/>
  <c r="AS2995" i="8"/>
  <c r="BA2995" i="8"/>
  <c r="AM2995" i="8"/>
  <c r="AU2995" i="8"/>
  <c r="AX2995" i="8"/>
  <c r="BB2995" i="8"/>
  <c r="AL2995" i="8"/>
  <c r="AP2995" i="8"/>
  <c r="AT2995" i="8"/>
  <c r="BL2996" i="8"/>
  <c r="BK2996" i="8"/>
  <c r="BM2996" i="8"/>
  <c r="BN2996" i="8"/>
  <c r="BI2996" i="8"/>
  <c r="BJ2996" i="8"/>
  <c r="BH2996" i="8"/>
  <c r="AL2996" i="8"/>
  <c r="AT2996" i="8"/>
  <c r="BB2996" i="8"/>
  <c r="AM2996" i="8"/>
  <c r="AU2996" i="8"/>
  <c r="AO2996" i="8"/>
  <c r="AW2996" i="8"/>
  <c r="AP2996" i="8"/>
  <c r="AX2996" i="8"/>
  <c r="AQ2996" i="8"/>
  <c r="AY2996" i="8"/>
  <c r="AK2996" i="8"/>
  <c r="AS2996" i="8"/>
  <c r="BA2996" i="8"/>
  <c r="AN2996" i="8"/>
  <c r="AR2996" i="8"/>
  <c r="AV2996" i="8"/>
  <c r="AZ2996" i="8"/>
  <c r="BK2997" i="8"/>
  <c r="BL2997" i="8"/>
  <c r="BM2997" i="8"/>
  <c r="BN2997" i="8"/>
  <c r="BI2997" i="8"/>
  <c r="BJ2997" i="8"/>
  <c r="BH2997" i="8"/>
  <c r="AR2997" i="8"/>
  <c r="AZ2997" i="8"/>
  <c r="AK2997" i="8"/>
  <c r="AS2997" i="8"/>
  <c r="BA2997" i="8"/>
  <c r="AM2997" i="8"/>
  <c r="AU2997" i="8"/>
  <c r="AN2997" i="8"/>
  <c r="AV2997" i="8"/>
  <c r="AO2997" i="8"/>
  <c r="AW2997" i="8"/>
  <c r="AQ2997" i="8"/>
  <c r="AY2997" i="8"/>
  <c r="AT2997" i="8"/>
  <c r="AX2997" i="8"/>
  <c r="BB2997" i="8"/>
  <c r="AL2997" i="8"/>
  <c r="AP2997" i="8"/>
  <c r="BK2998" i="8"/>
  <c r="BL2998" i="8"/>
  <c r="BM2998" i="8"/>
  <c r="BN2998" i="8"/>
  <c r="BH2998" i="8"/>
  <c r="BI2998" i="8"/>
  <c r="BJ2998" i="8"/>
  <c r="AP2998" i="8"/>
  <c r="AX2998" i="8"/>
  <c r="AQ2998" i="8"/>
  <c r="AY2998" i="8"/>
  <c r="AK2998" i="8"/>
  <c r="AS2998" i="8"/>
  <c r="BA2998" i="8"/>
  <c r="AL2998" i="8"/>
  <c r="AT2998" i="8"/>
  <c r="BB2998" i="8"/>
  <c r="AM2998" i="8"/>
  <c r="AU2998" i="8"/>
  <c r="AO2998" i="8"/>
  <c r="AW2998" i="8"/>
  <c r="AN2998" i="8"/>
  <c r="AR2998" i="8"/>
  <c r="AV2998" i="8"/>
  <c r="AZ2998" i="8"/>
  <c r="BN2999" i="8"/>
  <c r="BK2999" i="8"/>
  <c r="BL2999" i="8"/>
  <c r="BM2999" i="8"/>
  <c r="BH2999" i="8"/>
  <c r="BI2999" i="8"/>
  <c r="BJ2999" i="8"/>
  <c r="AN2999" i="8"/>
  <c r="AV2999" i="8"/>
  <c r="AO2999" i="8"/>
  <c r="AW2999" i="8"/>
  <c r="AQ2999" i="8"/>
  <c r="AY2999" i="8"/>
  <c r="AR2999" i="8"/>
  <c r="AZ2999" i="8"/>
  <c r="AK2999" i="8"/>
  <c r="AS2999" i="8"/>
  <c r="BA2999" i="8"/>
  <c r="AM2999" i="8"/>
  <c r="AU2999" i="8"/>
  <c r="AP2999" i="8"/>
  <c r="AT2999" i="8"/>
  <c r="AX2999" i="8"/>
  <c r="BB2999" i="8"/>
  <c r="AL2999" i="8"/>
  <c r="AP1933" i="8"/>
  <c r="AX1933" i="8"/>
  <c r="AN1934" i="8"/>
  <c r="AV1934" i="8"/>
  <c r="AL1935" i="8"/>
  <c r="AT1935" i="8"/>
  <c r="BB1935" i="8"/>
  <c r="AR1936" i="8"/>
  <c r="AZ1936" i="8"/>
  <c r="AP1937" i="8"/>
  <c r="AX1937" i="8"/>
  <c r="AN1938" i="8"/>
  <c r="AV1938" i="8"/>
  <c r="AL1939" i="8"/>
  <c r="AT1939" i="8"/>
  <c r="AR1940" i="8"/>
  <c r="AZ1940" i="8"/>
  <c r="AP1941" i="8"/>
  <c r="AX1941" i="8"/>
  <c r="AN1942" i="8"/>
  <c r="AV1942" i="8"/>
  <c r="AL1943" i="8"/>
  <c r="AT1943" i="8"/>
  <c r="BB1943" i="8"/>
  <c r="AR1944" i="8"/>
  <c r="AZ1944" i="8"/>
  <c r="AP1945" i="8"/>
  <c r="AX1945" i="8"/>
  <c r="AN1946" i="8"/>
  <c r="AV1946" i="8"/>
  <c r="AL1947" i="8"/>
  <c r="AT1947" i="8"/>
  <c r="AR1948" i="8"/>
  <c r="AZ1948" i="8"/>
  <c r="AP1949" i="8"/>
  <c r="AX1949" i="8"/>
  <c r="AN1950" i="8"/>
  <c r="AV1950" i="8"/>
  <c r="AL1951" i="8"/>
  <c r="AT1951" i="8"/>
  <c r="BB1951" i="8"/>
  <c r="AR1952" i="8"/>
  <c r="AZ1952" i="8"/>
  <c r="AP1953" i="8"/>
  <c r="AX1953" i="8"/>
  <c r="AN1954" i="8"/>
  <c r="AV1954" i="8"/>
  <c r="AL1955" i="8"/>
  <c r="AT1955" i="8"/>
  <c r="AR1956" i="8"/>
  <c r="AZ1956" i="8"/>
  <c r="AP1957" i="8"/>
  <c r="AX1957" i="8"/>
  <c r="AN1958" i="8"/>
  <c r="AV1958" i="8"/>
  <c r="AL1959" i="8"/>
  <c r="AT1959" i="8"/>
  <c r="BB1959" i="8"/>
  <c r="AR1960" i="8"/>
  <c r="AZ1960" i="8"/>
  <c r="AP1961" i="8"/>
  <c r="AX1961" i="8"/>
  <c r="AN1962" i="8"/>
  <c r="AV1962" i="8"/>
  <c r="AL1963" i="8"/>
  <c r="AT1963" i="8"/>
  <c r="AR1964" i="8"/>
  <c r="AZ1964" i="8"/>
  <c r="AP1965" i="8"/>
  <c r="AX1965" i="8"/>
  <c r="AN1966" i="8"/>
  <c r="AV1966" i="8"/>
  <c r="AL1967" i="8"/>
  <c r="AT1967" i="8"/>
  <c r="BB1967" i="8"/>
  <c r="AR1968" i="8"/>
  <c r="AZ1968" i="8"/>
  <c r="AP1969" i="8"/>
  <c r="AX1969" i="8"/>
  <c r="AN1970" i="8"/>
  <c r="AV1970" i="8"/>
  <c r="AL1971" i="8"/>
  <c r="AT1971" i="8"/>
  <c r="AR1972" i="8"/>
  <c r="AZ1972" i="8"/>
  <c r="AP1973" i="8"/>
  <c r="AX1973" i="8"/>
  <c r="AN1974" i="8"/>
  <c r="AV1974" i="8"/>
  <c r="AL1975" i="8"/>
  <c r="AT1975" i="8"/>
  <c r="BB1975" i="8"/>
  <c r="AR1976" i="8"/>
  <c r="AZ1976" i="8"/>
  <c r="AP1977" i="8"/>
  <c r="AN1978" i="8"/>
  <c r="AV1978" i="8"/>
  <c r="AL1979" i="8"/>
  <c r="AT1979" i="8"/>
  <c r="AR1980" i="8"/>
  <c r="AZ1980" i="8"/>
  <c r="AP1981" i="8"/>
  <c r="AX1981" i="8"/>
  <c r="AN1982" i="8"/>
  <c r="AV1982" i="8"/>
  <c r="AL1983" i="8"/>
  <c r="AT1983" i="8"/>
  <c r="BB1983" i="8"/>
  <c r="AR1984" i="8"/>
  <c r="AZ1984" i="8"/>
  <c r="AP1985" i="8"/>
  <c r="AX1985" i="8"/>
  <c r="AO1986" i="8"/>
  <c r="AQ1989" i="8"/>
  <c r="AM1991" i="8"/>
  <c r="BA1992" i="8"/>
  <c r="AW1994" i="8"/>
  <c r="AS1996" i="8"/>
  <c r="AO1998" i="8"/>
  <c r="AK2000" i="8"/>
  <c r="AY2001" i="8"/>
  <c r="AQ2005" i="8"/>
  <c r="AM2007" i="8"/>
  <c r="BA2008" i="8"/>
  <c r="AP2012" i="8"/>
  <c r="AZ2015" i="8"/>
  <c r="BC1977" i="8"/>
  <c r="BC2009" i="8"/>
  <c r="BB2009" i="8"/>
  <c r="AT2009" i="8"/>
  <c r="AL2009" i="8"/>
  <c r="BA2009" i="8"/>
  <c r="AS2009" i="8"/>
  <c r="AK2009" i="8"/>
  <c r="AZ2009" i="8"/>
  <c r="AR2009" i="8"/>
  <c r="AY2009" i="8"/>
  <c r="AQ2009" i="8"/>
  <c r="AX2009" i="8"/>
  <c r="AP2009" i="8"/>
  <c r="AW2009" i="8"/>
  <c r="AO2009" i="8"/>
  <c r="AU2009" i="8"/>
  <c r="AM2009" i="8"/>
  <c r="BC2073" i="8"/>
  <c r="BB2073" i="8"/>
  <c r="AT2073" i="8"/>
  <c r="AL2073" i="8"/>
  <c r="BA2073" i="8"/>
  <c r="AS2073" i="8"/>
  <c r="AK2073" i="8"/>
  <c r="AZ2073" i="8"/>
  <c r="AR2073" i="8"/>
  <c r="AY2073" i="8"/>
  <c r="AQ2073" i="8"/>
  <c r="AX2073" i="8"/>
  <c r="AP2073" i="8"/>
  <c r="AW2073" i="8"/>
  <c r="AO2073" i="8"/>
  <c r="AV2073" i="8"/>
  <c r="AN2073" i="8"/>
  <c r="AU2073" i="8"/>
  <c r="AM2073" i="8"/>
  <c r="BC2097" i="8"/>
  <c r="BB2097" i="8"/>
  <c r="AT2097" i="8"/>
  <c r="AL2097" i="8"/>
  <c r="BA2097" i="8"/>
  <c r="AS2097" i="8"/>
  <c r="AK2097" i="8"/>
  <c r="AZ2097" i="8"/>
  <c r="AR2097" i="8"/>
  <c r="AY2097" i="8"/>
  <c r="AQ2097" i="8"/>
  <c r="AX2097" i="8"/>
  <c r="AP2097" i="8"/>
  <c r="AW2097" i="8"/>
  <c r="AO2097" i="8"/>
  <c r="AV2097" i="8"/>
  <c r="AN2097" i="8"/>
  <c r="AU2097" i="8"/>
  <c r="AM2097" i="8"/>
  <c r="BC2121" i="8"/>
  <c r="AY2121" i="8"/>
  <c r="AQ2121" i="8"/>
  <c r="AX2121" i="8"/>
  <c r="AP2121" i="8"/>
  <c r="AW2121" i="8"/>
  <c r="AO2121" i="8"/>
  <c r="AV2121" i="8"/>
  <c r="AN2121" i="8"/>
  <c r="AU2121" i="8"/>
  <c r="AM2121" i="8"/>
  <c r="BB2121" i="8"/>
  <c r="AT2121" i="8"/>
  <c r="AL2121" i="8"/>
  <c r="BA2121" i="8"/>
  <c r="AS2121" i="8"/>
  <c r="AK2121" i="8"/>
  <c r="AZ2121" i="8"/>
  <c r="AR2121" i="8"/>
  <c r="BC2161" i="8"/>
  <c r="AZ2161" i="8"/>
  <c r="AR2161" i="8"/>
  <c r="AY2161" i="8"/>
  <c r="AQ2161" i="8"/>
  <c r="AX2161" i="8"/>
  <c r="AP2161" i="8"/>
  <c r="AW2161" i="8"/>
  <c r="AO2161" i="8"/>
  <c r="AV2161" i="8"/>
  <c r="AN2161" i="8"/>
  <c r="AU2161" i="8"/>
  <c r="AM2161" i="8"/>
  <c r="BB2161" i="8"/>
  <c r="AT2161" i="8"/>
  <c r="AL2161" i="8"/>
  <c r="BA2161" i="8"/>
  <c r="AS2161" i="8"/>
  <c r="AK2161" i="8"/>
  <c r="BC2337" i="8"/>
  <c r="AY2337" i="8"/>
  <c r="AQ2337" i="8"/>
  <c r="AX2337" i="8"/>
  <c r="AP2337" i="8"/>
  <c r="AW2337" i="8"/>
  <c r="AO2337" i="8"/>
  <c r="AV2337" i="8"/>
  <c r="AN2337" i="8"/>
  <c r="AU2337" i="8"/>
  <c r="AM2337" i="8"/>
  <c r="BB2337" i="8"/>
  <c r="AT2337" i="8"/>
  <c r="AL2337" i="8"/>
  <c r="BA2337" i="8"/>
  <c r="AS2337" i="8"/>
  <c r="AK2337" i="8"/>
  <c r="AZ2337" i="8"/>
  <c r="AR2337" i="8"/>
  <c r="BC2353" i="8"/>
  <c r="AY2353" i="8"/>
  <c r="AQ2353" i="8"/>
  <c r="AX2353" i="8"/>
  <c r="AP2353" i="8"/>
  <c r="AW2353" i="8"/>
  <c r="AO2353" i="8"/>
  <c r="AV2353" i="8"/>
  <c r="AN2353" i="8"/>
  <c r="AU2353" i="8"/>
  <c r="AM2353" i="8"/>
  <c r="BB2353" i="8"/>
  <c r="AT2353" i="8"/>
  <c r="AL2353" i="8"/>
  <c r="BA2353" i="8"/>
  <c r="AS2353" i="8"/>
  <c r="AK2353" i="8"/>
  <c r="AZ2353" i="8"/>
  <c r="AR2353" i="8"/>
  <c r="BC2377" i="8"/>
  <c r="AY2377" i="8"/>
  <c r="AQ2377" i="8"/>
  <c r="AX2377" i="8"/>
  <c r="AP2377" i="8"/>
  <c r="AW2377" i="8"/>
  <c r="AO2377" i="8"/>
  <c r="AV2377" i="8"/>
  <c r="AN2377" i="8"/>
  <c r="AU2377" i="8"/>
  <c r="AM2377" i="8"/>
  <c r="BB2377" i="8"/>
  <c r="AT2377" i="8"/>
  <c r="AL2377" i="8"/>
  <c r="BA2377" i="8"/>
  <c r="AS2377" i="8"/>
  <c r="AK2377" i="8"/>
  <c r="AZ2377" i="8"/>
  <c r="AR2377" i="8"/>
  <c r="BC2441" i="8"/>
  <c r="AV2441" i="8"/>
  <c r="AN2441" i="8"/>
  <c r="BB2441" i="8"/>
  <c r="AT2441" i="8"/>
  <c r="AL2441" i="8"/>
  <c r="BA2441" i="8"/>
  <c r="AS2441" i="8"/>
  <c r="AK2441" i="8"/>
  <c r="AZ2441" i="8"/>
  <c r="AR2441" i="8"/>
  <c r="AY2441" i="8"/>
  <c r="AQ2441" i="8"/>
  <c r="AW2441" i="8"/>
  <c r="AO2441" i="8"/>
  <c r="AU2441" i="8"/>
  <c r="AP2441" i="8"/>
  <c r="AM2441" i="8"/>
  <c r="AX2441" i="8"/>
  <c r="BL2447" i="8"/>
  <c r="BM2447" i="8"/>
  <c r="BN2447" i="8"/>
  <c r="BK2447" i="8"/>
  <c r="BH2447" i="8"/>
  <c r="BI2447" i="8"/>
  <c r="BJ2447" i="8"/>
  <c r="BL2471" i="8"/>
  <c r="BM2471" i="8"/>
  <c r="BN2471" i="8"/>
  <c r="BK2471" i="8"/>
  <c r="BH2471" i="8"/>
  <c r="BI2471" i="8"/>
  <c r="BJ2471" i="8"/>
  <c r="BL2487" i="8"/>
  <c r="BM2487" i="8"/>
  <c r="BN2487" i="8"/>
  <c r="BK2487" i="8"/>
  <c r="BH2487" i="8"/>
  <c r="BI2487" i="8"/>
  <c r="BJ2487" i="8"/>
  <c r="BL2519" i="8"/>
  <c r="BM2519" i="8"/>
  <c r="BK2519" i="8"/>
  <c r="BN2519" i="8"/>
  <c r="BI2519" i="8"/>
  <c r="BJ2519" i="8"/>
  <c r="BH2519" i="8"/>
  <c r="AP2519" i="8"/>
  <c r="AX2519" i="8"/>
  <c r="AQ2519" i="8"/>
  <c r="AY2519" i="8"/>
  <c r="AR2519" i="8"/>
  <c r="AZ2519" i="8"/>
  <c r="AK2519" i="8"/>
  <c r="AS2519" i="8"/>
  <c r="BA2519" i="8"/>
  <c r="AL2519" i="8"/>
  <c r="AT2519" i="8"/>
  <c r="BB2519" i="8"/>
  <c r="AM2519" i="8"/>
  <c r="AU2519" i="8"/>
  <c r="AN2519" i="8"/>
  <c r="AV2519" i="8"/>
  <c r="AO2519" i="8"/>
  <c r="AW2519" i="8"/>
  <c r="BC1939" i="8"/>
  <c r="BC1947" i="8"/>
  <c r="BC1955" i="8"/>
  <c r="BC1963" i="8"/>
  <c r="BC1971" i="8"/>
  <c r="BC1979" i="8"/>
  <c r="BC1987" i="8"/>
  <c r="AX1987" i="8"/>
  <c r="AP1987" i="8"/>
  <c r="AW1987" i="8"/>
  <c r="AO1987" i="8"/>
  <c r="AV1987" i="8"/>
  <c r="AN1987" i="8"/>
  <c r="BB1987" i="8"/>
  <c r="AT1987" i="8"/>
  <c r="AL1987" i="8"/>
  <c r="BA1987" i="8"/>
  <c r="AS1987" i="8"/>
  <c r="AK1987" i="8"/>
  <c r="AY1987" i="8"/>
  <c r="AQ1987" i="8"/>
  <c r="BC1995" i="8"/>
  <c r="AX1995" i="8"/>
  <c r="AP1995" i="8"/>
  <c r="AW1995" i="8"/>
  <c r="AO1995" i="8"/>
  <c r="AV1995" i="8"/>
  <c r="AN1995" i="8"/>
  <c r="BB1995" i="8"/>
  <c r="AT1995" i="8"/>
  <c r="AL1995" i="8"/>
  <c r="BA1995" i="8"/>
  <c r="AS1995" i="8"/>
  <c r="AK1995" i="8"/>
  <c r="AY1995" i="8"/>
  <c r="AQ1995" i="8"/>
  <c r="BC2003" i="8"/>
  <c r="AX2003" i="8"/>
  <c r="AP2003" i="8"/>
  <c r="AW2003" i="8"/>
  <c r="AO2003" i="8"/>
  <c r="AV2003" i="8"/>
  <c r="AN2003" i="8"/>
  <c r="BB2003" i="8"/>
  <c r="AT2003" i="8"/>
  <c r="AL2003" i="8"/>
  <c r="BA2003" i="8"/>
  <c r="AS2003" i="8"/>
  <c r="AK2003" i="8"/>
  <c r="AY2003" i="8"/>
  <c r="AQ2003" i="8"/>
  <c r="BC2011" i="8"/>
  <c r="AX2011" i="8"/>
  <c r="AP2011" i="8"/>
  <c r="AW2011" i="8"/>
  <c r="AO2011" i="8"/>
  <c r="AV2011" i="8"/>
  <c r="AN2011" i="8"/>
  <c r="AU2011" i="8"/>
  <c r="AM2011" i="8"/>
  <c r="BB2011" i="8"/>
  <c r="AT2011" i="8"/>
  <c r="AL2011" i="8"/>
  <c r="BA2011" i="8"/>
  <c r="AS2011" i="8"/>
  <c r="AK2011" i="8"/>
  <c r="AY2011" i="8"/>
  <c r="AQ2011" i="8"/>
  <c r="BC2019" i="8"/>
  <c r="AX2019" i="8"/>
  <c r="AP2019" i="8"/>
  <c r="AW2019" i="8"/>
  <c r="AO2019" i="8"/>
  <c r="AV2019" i="8"/>
  <c r="AN2019" i="8"/>
  <c r="AU2019" i="8"/>
  <c r="AM2019" i="8"/>
  <c r="BB2019" i="8"/>
  <c r="AT2019" i="8"/>
  <c r="AL2019" i="8"/>
  <c r="BA2019" i="8"/>
  <c r="AS2019" i="8"/>
  <c r="AK2019" i="8"/>
  <c r="AZ2019" i="8"/>
  <c r="AR2019" i="8"/>
  <c r="AY2019" i="8"/>
  <c r="AQ2019" i="8"/>
  <c r="BC2027" i="8"/>
  <c r="AX2027" i="8"/>
  <c r="AP2027" i="8"/>
  <c r="AW2027" i="8"/>
  <c r="AO2027" i="8"/>
  <c r="AV2027" i="8"/>
  <c r="AN2027" i="8"/>
  <c r="AU2027" i="8"/>
  <c r="AM2027" i="8"/>
  <c r="BB2027" i="8"/>
  <c r="AT2027" i="8"/>
  <c r="AL2027" i="8"/>
  <c r="BA2027" i="8"/>
  <c r="AS2027" i="8"/>
  <c r="AK2027" i="8"/>
  <c r="AZ2027" i="8"/>
  <c r="AR2027" i="8"/>
  <c r="AY2027" i="8"/>
  <c r="AQ2027" i="8"/>
  <c r="BC2035" i="8"/>
  <c r="AX2035" i="8"/>
  <c r="AP2035" i="8"/>
  <c r="AW2035" i="8"/>
  <c r="AO2035" i="8"/>
  <c r="AV2035" i="8"/>
  <c r="AN2035" i="8"/>
  <c r="AU2035" i="8"/>
  <c r="AM2035" i="8"/>
  <c r="BB2035" i="8"/>
  <c r="AT2035" i="8"/>
  <c r="AL2035" i="8"/>
  <c r="BA2035" i="8"/>
  <c r="AS2035" i="8"/>
  <c r="AK2035" i="8"/>
  <c r="AZ2035" i="8"/>
  <c r="AR2035" i="8"/>
  <c r="AY2035" i="8"/>
  <c r="AQ2035" i="8"/>
  <c r="BC2043" i="8"/>
  <c r="AX2043" i="8"/>
  <c r="AP2043" i="8"/>
  <c r="AW2043" i="8"/>
  <c r="AO2043" i="8"/>
  <c r="AV2043" i="8"/>
  <c r="AN2043" i="8"/>
  <c r="AU2043" i="8"/>
  <c r="AM2043" i="8"/>
  <c r="BB2043" i="8"/>
  <c r="AT2043" i="8"/>
  <c r="AL2043" i="8"/>
  <c r="BA2043" i="8"/>
  <c r="AS2043" i="8"/>
  <c r="AK2043" i="8"/>
  <c r="AZ2043" i="8"/>
  <c r="AR2043" i="8"/>
  <c r="AY2043" i="8"/>
  <c r="AQ2043" i="8"/>
  <c r="BC2051" i="8"/>
  <c r="AX2051" i="8"/>
  <c r="AP2051" i="8"/>
  <c r="AW2051" i="8"/>
  <c r="AO2051" i="8"/>
  <c r="AV2051" i="8"/>
  <c r="AN2051" i="8"/>
  <c r="AU2051" i="8"/>
  <c r="AM2051" i="8"/>
  <c r="BB2051" i="8"/>
  <c r="AT2051" i="8"/>
  <c r="AL2051" i="8"/>
  <c r="BA2051" i="8"/>
  <c r="AS2051" i="8"/>
  <c r="AK2051" i="8"/>
  <c r="AZ2051" i="8"/>
  <c r="AR2051" i="8"/>
  <c r="AY2051" i="8"/>
  <c r="AQ2051" i="8"/>
  <c r="BC2059" i="8"/>
  <c r="AX2059" i="8"/>
  <c r="AP2059" i="8"/>
  <c r="AW2059" i="8"/>
  <c r="AO2059" i="8"/>
  <c r="AV2059" i="8"/>
  <c r="AN2059" i="8"/>
  <c r="AU2059" i="8"/>
  <c r="AM2059" i="8"/>
  <c r="BB2059" i="8"/>
  <c r="AT2059" i="8"/>
  <c r="AL2059" i="8"/>
  <c r="BA2059" i="8"/>
  <c r="AS2059" i="8"/>
  <c r="AK2059" i="8"/>
  <c r="AZ2059" i="8"/>
  <c r="AR2059" i="8"/>
  <c r="AY2059" i="8"/>
  <c r="AQ2059" i="8"/>
  <c r="BC2067" i="8"/>
  <c r="AX2067" i="8"/>
  <c r="AP2067" i="8"/>
  <c r="AW2067" i="8"/>
  <c r="AO2067" i="8"/>
  <c r="AV2067" i="8"/>
  <c r="AN2067" i="8"/>
  <c r="AU2067" i="8"/>
  <c r="AM2067" i="8"/>
  <c r="BB2067" i="8"/>
  <c r="AT2067" i="8"/>
  <c r="AL2067" i="8"/>
  <c r="BA2067" i="8"/>
  <c r="AS2067" i="8"/>
  <c r="AK2067" i="8"/>
  <c r="AZ2067" i="8"/>
  <c r="AR2067" i="8"/>
  <c r="AY2067" i="8"/>
  <c r="AQ2067" i="8"/>
  <c r="BC2075" i="8"/>
  <c r="AX2075" i="8"/>
  <c r="AP2075" i="8"/>
  <c r="AW2075" i="8"/>
  <c r="AO2075" i="8"/>
  <c r="AV2075" i="8"/>
  <c r="AN2075" i="8"/>
  <c r="AU2075" i="8"/>
  <c r="AM2075" i="8"/>
  <c r="BB2075" i="8"/>
  <c r="AT2075" i="8"/>
  <c r="AL2075" i="8"/>
  <c r="BA2075" i="8"/>
  <c r="AS2075" i="8"/>
  <c r="AK2075" i="8"/>
  <c r="AZ2075" i="8"/>
  <c r="AR2075" i="8"/>
  <c r="AY2075" i="8"/>
  <c r="AQ2075" i="8"/>
  <c r="BC2083" i="8"/>
  <c r="AX2083" i="8"/>
  <c r="AP2083" i="8"/>
  <c r="AW2083" i="8"/>
  <c r="AO2083" i="8"/>
  <c r="AV2083" i="8"/>
  <c r="AN2083" i="8"/>
  <c r="AU2083" i="8"/>
  <c r="AM2083" i="8"/>
  <c r="BB2083" i="8"/>
  <c r="AT2083" i="8"/>
  <c r="AL2083" i="8"/>
  <c r="BA2083" i="8"/>
  <c r="AS2083" i="8"/>
  <c r="AK2083" i="8"/>
  <c r="AZ2083" i="8"/>
  <c r="AR2083" i="8"/>
  <c r="AY2083" i="8"/>
  <c r="AQ2083" i="8"/>
  <c r="BC2091" i="8"/>
  <c r="AX2091" i="8"/>
  <c r="AP2091" i="8"/>
  <c r="AW2091" i="8"/>
  <c r="AO2091" i="8"/>
  <c r="AV2091" i="8"/>
  <c r="AN2091" i="8"/>
  <c r="AU2091" i="8"/>
  <c r="AM2091" i="8"/>
  <c r="BB2091" i="8"/>
  <c r="AT2091" i="8"/>
  <c r="AL2091" i="8"/>
  <c r="BA2091" i="8"/>
  <c r="AS2091" i="8"/>
  <c r="AK2091" i="8"/>
  <c r="AZ2091" i="8"/>
  <c r="AR2091" i="8"/>
  <c r="AY2091" i="8"/>
  <c r="AQ2091" i="8"/>
  <c r="BC2099" i="8"/>
  <c r="AX2099" i="8"/>
  <c r="AP2099" i="8"/>
  <c r="AW2099" i="8"/>
  <c r="AO2099" i="8"/>
  <c r="AV2099" i="8"/>
  <c r="AN2099" i="8"/>
  <c r="AU2099" i="8"/>
  <c r="AM2099" i="8"/>
  <c r="BB2099" i="8"/>
  <c r="AT2099" i="8"/>
  <c r="AL2099" i="8"/>
  <c r="BA2099" i="8"/>
  <c r="AS2099" i="8"/>
  <c r="AK2099" i="8"/>
  <c r="AZ2099" i="8"/>
  <c r="AR2099" i="8"/>
  <c r="AY2099" i="8"/>
  <c r="AQ2099" i="8"/>
  <c r="BC2107" i="8"/>
  <c r="AX2107" i="8"/>
  <c r="AP2107" i="8"/>
  <c r="AW2107" i="8"/>
  <c r="AO2107" i="8"/>
  <c r="AV2107" i="8"/>
  <c r="AN2107" i="8"/>
  <c r="AU2107" i="8"/>
  <c r="AM2107" i="8"/>
  <c r="BB2107" i="8"/>
  <c r="AT2107" i="8"/>
  <c r="AL2107" i="8"/>
  <c r="BA2107" i="8"/>
  <c r="AS2107" i="8"/>
  <c r="AK2107" i="8"/>
  <c r="AZ2107" i="8"/>
  <c r="AR2107" i="8"/>
  <c r="AY2107" i="8"/>
  <c r="AQ2107" i="8"/>
  <c r="BC2115" i="8"/>
  <c r="AX2115" i="8"/>
  <c r="AP2115" i="8"/>
  <c r="AW2115" i="8"/>
  <c r="AO2115" i="8"/>
  <c r="AV2115" i="8"/>
  <c r="AN2115" i="8"/>
  <c r="AU2115" i="8"/>
  <c r="AM2115" i="8"/>
  <c r="BB2115" i="8"/>
  <c r="AT2115" i="8"/>
  <c r="AL2115" i="8"/>
  <c r="BA2115" i="8"/>
  <c r="AS2115" i="8"/>
  <c r="AK2115" i="8"/>
  <c r="AZ2115" i="8"/>
  <c r="AR2115" i="8"/>
  <c r="AY2115" i="8"/>
  <c r="AQ2115" i="8"/>
  <c r="BC2123" i="8"/>
  <c r="AU2123" i="8"/>
  <c r="AM2123" i="8"/>
  <c r="BB2123" i="8"/>
  <c r="AT2123" i="8"/>
  <c r="AL2123" i="8"/>
  <c r="BA2123" i="8"/>
  <c r="AS2123" i="8"/>
  <c r="AK2123" i="8"/>
  <c r="AZ2123" i="8"/>
  <c r="AR2123" i="8"/>
  <c r="AY2123" i="8"/>
  <c r="AQ2123" i="8"/>
  <c r="AX2123" i="8"/>
  <c r="AP2123" i="8"/>
  <c r="AW2123" i="8"/>
  <c r="AO2123" i="8"/>
  <c r="AV2123" i="8"/>
  <c r="AN2123" i="8"/>
  <c r="BC2131" i="8"/>
  <c r="AU2131" i="8"/>
  <c r="AM2131" i="8"/>
  <c r="BB2131" i="8"/>
  <c r="AT2131" i="8"/>
  <c r="AL2131" i="8"/>
  <c r="BA2131" i="8"/>
  <c r="AS2131" i="8"/>
  <c r="AK2131" i="8"/>
  <c r="AZ2131" i="8"/>
  <c r="AR2131" i="8"/>
  <c r="AY2131" i="8"/>
  <c r="AQ2131" i="8"/>
  <c r="AX2131" i="8"/>
  <c r="AP2131" i="8"/>
  <c r="AW2131" i="8"/>
  <c r="AO2131" i="8"/>
  <c r="AN2131" i="8"/>
  <c r="AV2131" i="8"/>
  <c r="BC2139" i="8"/>
  <c r="AU2139" i="8"/>
  <c r="AM2139" i="8"/>
  <c r="BB2139" i="8"/>
  <c r="AT2139" i="8"/>
  <c r="AL2139" i="8"/>
  <c r="BA2139" i="8"/>
  <c r="AS2139" i="8"/>
  <c r="AK2139" i="8"/>
  <c r="AZ2139" i="8"/>
  <c r="AR2139" i="8"/>
  <c r="AY2139" i="8"/>
  <c r="AQ2139" i="8"/>
  <c r="AX2139" i="8"/>
  <c r="AP2139" i="8"/>
  <c r="AW2139" i="8"/>
  <c r="AO2139" i="8"/>
  <c r="AV2139" i="8"/>
  <c r="AN2139" i="8"/>
  <c r="BC2147" i="8"/>
  <c r="AU2147" i="8"/>
  <c r="AM2147" i="8"/>
  <c r="BB2147" i="8"/>
  <c r="AT2147" i="8"/>
  <c r="AL2147" i="8"/>
  <c r="BA2147" i="8"/>
  <c r="AS2147" i="8"/>
  <c r="AK2147" i="8"/>
  <c r="AZ2147" i="8"/>
  <c r="AR2147" i="8"/>
  <c r="AY2147" i="8"/>
  <c r="AQ2147" i="8"/>
  <c r="AX2147" i="8"/>
  <c r="AP2147" i="8"/>
  <c r="AW2147" i="8"/>
  <c r="AO2147" i="8"/>
  <c r="AV2147" i="8"/>
  <c r="AN2147" i="8"/>
  <c r="BC2155" i="8"/>
  <c r="AV2155" i="8"/>
  <c r="AN2155" i="8"/>
  <c r="AU2155" i="8"/>
  <c r="AM2155" i="8"/>
  <c r="BB2155" i="8"/>
  <c r="AT2155" i="8"/>
  <c r="AL2155" i="8"/>
  <c r="BA2155" i="8"/>
  <c r="AS2155" i="8"/>
  <c r="AK2155" i="8"/>
  <c r="AZ2155" i="8"/>
  <c r="AR2155" i="8"/>
  <c r="AY2155" i="8"/>
  <c r="AQ2155" i="8"/>
  <c r="AX2155" i="8"/>
  <c r="AP2155" i="8"/>
  <c r="AW2155" i="8"/>
  <c r="AO2155" i="8"/>
  <c r="BC2163" i="8"/>
  <c r="AV2163" i="8"/>
  <c r="AN2163" i="8"/>
  <c r="AU2163" i="8"/>
  <c r="AM2163" i="8"/>
  <c r="BB2163" i="8"/>
  <c r="AT2163" i="8"/>
  <c r="AL2163" i="8"/>
  <c r="BA2163" i="8"/>
  <c r="AS2163" i="8"/>
  <c r="AK2163" i="8"/>
  <c r="AZ2163" i="8"/>
  <c r="AR2163" i="8"/>
  <c r="AY2163" i="8"/>
  <c r="AQ2163" i="8"/>
  <c r="AX2163" i="8"/>
  <c r="AP2163" i="8"/>
  <c r="AO2163" i="8"/>
  <c r="AW2163" i="8"/>
  <c r="BC2171" i="8"/>
  <c r="AV2171" i="8"/>
  <c r="AN2171" i="8"/>
  <c r="AU2171" i="8"/>
  <c r="AM2171" i="8"/>
  <c r="BB2171" i="8"/>
  <c r="AT2171" i="8"/>
  <c r="AL2171" i="8"/>
  <c r="BA2171" i="8"/>
  <c r="AS2171" i="8"/>
  <c r="AK2171" i="8"/>
  <c r="AZ2171" i="8"/>
  <c r="AR2171" i="8"/>
  <c r="AY2171" i="8"/>
  <c r="AQ2171" i="8"/>
  <c r="AX2171" i="8"/>
  <c r="AP2171" i="8"/>
  <c r="AW2171" i="8"/>
  <c r="AO2171" i="8"/>
  <c r="BC2179" i="8"/>
  <c r="AV2179" i="8"/>
  <c r="AN2179" i="8"/>
  <c r="AU2179" i="8"/>
  <c r="AM2179" i="8"/>
  <c r="BB2179" i="8"/>
  <c r="AT2179" i="8"/>
  <c r="AL2179" i="8"/>
  <c r="BA2179" i="8"/>
  <c r="AS2179" i="8"/>
  <c r="AK2179" i="8"/>
  <c r="AZ2179" i="8"/>
  <c r="AR2179" i="8"/>
  <c r="AY2179" i="8"/>
  <c r="AQ2179" i="8"/>
  <c r="AX2179" i="8"/>
  <c r="AP2179" i="8"/>
  <c r="AW2179" i="8"/>
  <c r="AO2179" i="8"/>
  <c r="BC2187" i="8"/>
  <c r="AV2187" i="8"/>
  <c r="AN2187" i="8"/>
  <c r="AU2187" i="8"/>
  <c r="AM2187" i="8"/>
  <c r="BB2187" i="8"/>
  <c r="AT2187" i="8"/>
  <c r="AL2187" i="8"/>
  <c r="BA2187" i="8"/>
  <c r="AS2187" i="8"/>
  <c r="AK2187" i="8"/>
  <c r="AZ2187" i="8"/>
  <c r="AR2187" i="8"/>
  <c r="AY2187" i="8"/>
  <c r="AQ2187" i="8"/>
  <c r="AX2187" i="8"/>
  <c r="AP2187" i="8"/>
  <c r="AW2187" i="8"/>
  <c r="AO2187" i="8"/>
  <c r="BC2195" i="8"/>
  <c r="AV2195" i="8"/>
  <c r="AN2195" i="8"/>
  <c r="AU2195" i="8"/>
  <c r="AM2195" i="8"/>
  <c r="BB2195" i="8"/>
  <c r="AT2195" i="8"/>
  <c r="AL2195" i="8"/>
  <c r="BA2195" i="8"/>
  <c r="AS2195" i="8"/>
  <c r="AK2195" i="8"/>
  <c r="AZ2195" i="8"/>
  <c r="AR2195" i="8"/>
  <c r="AY2195" i="8"/>
  <c r="AQ2195" i="8"/>
  <c r="AX2195" i="8"/>
  <c r="AP2195" i="8"/>
  <c r="AO2195" i="8"/>
  <c r="AW2195" i="8"/>
  <c r="BC2203" i="8"/>
  <c r="AV2203" i="8"/>
  <c r="AN2203" i="8"/>
  <c r="AU2203" i="8"/>
  <c r="AM2203" i="8"/>
  <c r="BB2203" i="8"/>
  <c r="AT2203" i="8"/>
  <c r="AL2203" i="8"/>
  <c r="BA2203" i="8"/>
  <c r="AS2203" i="8"/>
  <c r="AK2203" i="8"/>
  <c r="AZ2203" i="8"/>
  <c r="AR2203" i="8"/>
  <c r="AY2203" i="8"/>
  <c r="AQ2203" i="8"/>
  <c r="AX2203" i="8"/>
  <c r="AP2203" i="8"/>
  <c r="AW2203" i="8"/>
  <c r="AO2203" i="8"/>
  <c r="BC2211" i="8"/>
  <c r="AV2211" i="8"/>
  <c r="AN2211" i="8"/>
  <c r="AU2211" i="8"/>
  <c r="AM2211" i="8"/>
  <c r="BB2211" i="8"/>
  <c r="AT2211" i="8"/>
  <c r="AL2211" i="8"/>
  <c r="BA2211" i="8"/>
  <c r="AS2211" i="8"/>
  <c r="AK2211" i="8"/>
  <c r="AZ2211" i="8"/>
  <c r="AR2211" i="8"/>
  <c r="AY2211" i="8"/>
  <c r="AQ2211" i="8"/>
  <c r="AX2211" i="8"/>
  <c r="AP2211" i="8"/>
  <c r="AW2211" i="8"/>
  <c r="AO2211" i="8"/>
  <c r="BC2219" i="8"/>
  <c r="AV2219" i="8"/>
  <c r="AN2219" i="8"/>
  <c r="AU2219" i="8"/>
  <c r="AM2219" i="8"/>
  <c r="BB2219" i="8"/>
  <c r="AT2219" i="8"/>
  <c r="AL2219" i="8"/>
  <c r="BA2219" i="8"/>
  <c r="AS2219" i="8"/>
  <c r="AK2219" i="8"/>
  <c r="AZ2219" i="8"/>
  <c r="AR2219" i="8"/>
  <c r="AY2219" i="8"/>
  <c r="AQ2219" i="8"/>
  <c r="AX2219" i="8"/>
  <c r="AP2219" i="8"/>
  <c r="AW2219" i="8"/>
  <c r="AO2219" i="8"/>
  <c r="BC2227" i="8"/>
  <c r="AV2227" i="8"/>
  <c r="AN2227" i="8"/>
  <c r="AU2227" i="8"/>
  <c r="AM2227" i="8"/>
  <c r="BB2227" i="8"/>
  <c r="AT2227" i="8"/>
  <c r="AL2227" i="8"/>
  <c r="BA2227" i="8"/>
  <c r="AS2227" i="8"/>
  <c r="AK2227" i="8"/>
  <c r="AZ2227" i="8"/>
  <c r="AR2227" i="8"/>
  <c r="AY2227" i="8"/>
  <c r="AQ2227" i="8"/>
  <c r="AX2227" i="8"/>
  <c r="AP2227" i="8"/>
  <c r="AO2227" i="8"/>
  <c r="AW2227" i="8"/>
  <c r="BC2235" i="8"/>
  <c r="AV2235" i="8"/>
  <c r="AN2235" i="8"/>
  <c r="AU2235" i="8"/>
  <c r="AM2235" i="8"/>
  <c r="BB2235" i="8"/>
  <c r="AT2235" i="8"/>
  <c r="AL2235" i="8"/>
  <c r="BA2235" i="8"/>
  <c r="AS2235" i="8"/>
  <c r="AK2235" i="8"/>
  <c r="AZ2235" i="8"/>
  <c r="AR2235" i="8"/>
  <c r="AY2235" i="8"/>
  <c r="AQ2235" i="8"/>
  <c r="AX2235" i="8"/>
  <c r="AP2235" i="8"/>
  <c r="AW2235" i="8"/>
  <c r="AO2235" i="8"/>
  <c r="BC2243" i="8"/>
  <c r="AV2243" i="8"/>
  <c r="AN2243" i="8"/>
  <c r="AU2243" i="8"/>
  <c r="AM2243" i="8"/>
  <c r="BB2243" i="8"/>
  <c r="AT2243" i="8"/>
  <c r="AL2243" i="8"/>
  <c r="BA2243" i="8"/>
  <c r="AS2243" i="8"/>
  <c r="AK2243" i="8"/>
  <c r="AZ2243" i="8"/>
  <c r="AR2243" i="8"/>
  <c r="AY2243" i="8"/>
  <c r="AQ2243" i="8"/>
  <c r="AX2243" i="8"/>
  <c r="AP2243" i="8"/>
  <c r="AW2243" i="8"/>
  <c r="AO2243" i="8"/>
  <c r="BC2251" i="8"/>
  <c r="AV2251" i="8"/>
  <c r="AN2251" i="8"/>
  <c r="AU2251" i="8"/>
  <c r="AM2251" i="8"/>
  <c r="BB2251" i="8"/>
  <c r="AT2251" i="8"/>
  <c r="AL2251" i="8"/>
  <c r="BA2251" i="8"/>
  <c r="AS2251" i="8"/>
  <c r="AK2251" i="8"/>
  <c r="AZ2251" i="8"/>
  <c r="AR2251" i="8"/>
  <c r="AY2251" i="8"/>
  <c r="AQ2251" i="8"/>
  <c r="AX2251" i="8"/>
  <c r="AP2251" i="8"/>
  <c r="AW2251" i="8"/>
  <c r="AO2251" i="8"/>
  <c r="BC2259" i="8"/>
  <c r="AW2259" i="8"/>
  <c r="AO2259" i="8"/>
  <c r="AV2259" i="8"/>
  <c r="AN2259" i="8"/>
  <c r="AU2259" i="8"/>
  <c r="AM2259" i="8"/>
  <c r="BB2259" i="8"/>
  <c r="AT2259" i="8"/>
  <c r="AL2259" i="8"/>
  <c r="BA2259" i="8"/>
  <c r="AS2259" i="8"/>
  <c r="AK2259" i="8"/>
  <c r="AZ2259" i="8"/>
  <c r="AR2259" i="8"/>
  <c r="AY2259" i="8"/>
  <c r="AQ2259" i="8"/>
  <c r="AP2259" i="8"/>
  <c r="AX2259" i="8"/>
  <c r="BC2267" i="8"/>
  <c r="BB2267" i="8"/>
  <c r="AT2267" i="8"/>
  <c r="AL2267" i="8"/>
  <c r="BA2267" i="8"/>
  <c r="AS2267" i="8"/>
  <c r="AK2267" i="8"/>
  <c r="AY2267" i="8"/>
  <c r="AQ2267" i="8"/>
  <c r="AX2267" i="8"/>
  <c r="AP2267" i="8"/>
  <c r="AW2267" i="8"/>
  <c r="AO2267" i="8"/>
  <c r="AV2267" i="8"/>
  <c r="AN2267" i="8"/>
  <c r="AZ2267" i="8"/>
  <c r="AU2267" i="8"/>
  <c r="AR2267" i="8"/>
  <c r="AM2267" i="8"/>
  <c r="BC2275" i="8"/>
  <c r="BB2275" i="8"/>
  <c r="AT2275" i="8"/>
  <c r="AL2275" i="8"/>
  <c r="BA2275" i="8"/>
  <c r="AS2275" i="8"/>
  <c r="AK2275" i="8"/>
  <c r="AY2275" i="8"/>
  <c r="AQ2275" i="8"/>
  <c r="AX2275" i="8"/>
  <c r="AP2275" i="8"/>
  <c r="AW2275" i="8"/>
  <c r="AO2275" i="8"/>
  <c r="AV2275" i="8"/>
  <c r="AN2275" i="8"/>
  <c r="AM2275" i="8"/>
  <c r="AZ2275" i="8"/>
  <c r="AU2275" i="8"/>
  <c r="AR2275" i="8"/>
  <c r="BC2283" i="8"/>
  <c r="BB2283" i="8"/>
  <c r="AT2283" i="8"/>
  <c r="AL2283" i="8"/>
  <c r="BA2283" i="8"/>
  <c r="AS2283" i="8"/>
  <c r="AK2283" i="8"/>
  <c r="AZ2283" i="8"/>
  <c r="AR2283" i="8"/>
  <c r="AY2283" i="8"/>
  <c r="AQ2283" i="8"/>
  <c r="AX2283" i="8"/>
  <c r="AP2283" i="8"/>
  <c r="AW2283" i="8"/>
  <c r="AO2283" i="8"/>
  <c r="AV2283" i="8"/>
  <c r="AN2283" i="8"/>
  <c r="AU2283" i="8"/>
  <c r="AM2283" i="8"/>
  <c r="BC2291" i="8"/>
  <c r="BB2291" i="8"/>
  <c r="AT2291" i="8"/>
  <c r="AL2291" i="8"/>
  <c r="BA2291" i="8"/>
  <c r="AS2291" i="8"/>
  <c r="AK2291" i="8"/>
  <c r="AZ2291" i="8"/>
  <c r="AR2291" i="8"/>
  <c r="AY2291" i="8"/>
  <c r="AQ2291" i="8"/>
  <c r="AX2291" i="8"/>
  <c r="AP2291" i="8"/>
  <c r="AW2291" i="8"/>
  <c r="AO2291" i="8"/>
  <c r="AV2291" i="8"/>
  <c r="AN2291" i="8"/>
  <c r="AU2291" i="8"/>
  <c r="AM2291" i="8"/>
  <c r="BC2299" i="8"/>
  <c r="BB2299" i="8"/>
  <c r="AT2299" i="8"/>
  <c r="AL2299" i="8"/>
  <c r="BA2299" i="8"/>
  <c r="AS2299" i="8"/>
  <c r="AK2299" i="8"/>
  <c r="AZ2299" i="8"/>
  <c r="AR2299" i="8"/>
  <c r="AY2299" i="8"/>
  <c r="AQ2299" i="8"/>
  <c r="AX2299" i="8"/>
  <c r="AP2299" i="8"/>
  <c r="AW2299" i="8"/>
  <c r="AO2299" i="8"/>
  <c r="AV2299" i="8"/>
  <c r="AN2299" i="8"/>
  <c r="AU2299" i="8"/>
  <c r="AM2299" i="8"/>
  <c r="BC2307" i="8"/>
  <c r="BB2307" i="8"/>
  <c r="AT2307" i="8"/>
  <c r="AL2307" i="8"/>
  <c r="BA2307" i="8"/>
  <c r="AS2307" i="8"/>
  <c r="AK2307" i="8"/>
  <c r="AZ2307" i="8"/>
  <c r="AR2307" i="8"/>
  <c r="AY2307" i="8"/>
  <c r="AQ2307" i="8"/>
  <c r="AX2307" i="8"/>
  <c r="AP2307" i="8"/>
  <c r="AW2307" i="8"/>
  <c r="AO2307" i="8"/>
  <c r="AV2307" i="8"/>
  <c r="AN2307" i="8"/>
  <c r="AU2307" i="8"/>
  <c r="AM2307" i="8"/>
  <c r="BC2315" i="8"/>
  <c r="BB2315" i="8"/>
  <c r="AT2315" i="8"/>
  <c r="AL2315" i="8"/>
  <c r="BA2315" i="8"/>
  <c r="AS2315" i="8"/>
  <c r="AK2315" i="8"/>
  <c r="AZ2315" i="8"/>
  <c r="AR2315" i="8"/>
  <c r="AY2315" i="8"/>
  <c r="AQ2315" i="8"/>
  <c r="AX2315" i="8"/>
  <c r="AP2315" i="8"/>
  <c r="AW2315" i="8"/>
  <c r="AO2315" i="8"/>
  <c r="AV2315" i="8"/>
  <c r="AN2315" i="8"/>
  <c r="AU2315" i="8"/>
  <c r="AM2315" i="8"/>
  <c r="BC2323" i="8"/>
  <c r="AU2323" i="8"/>
  <c r="AM2323" i="8"/>
  <c r="BB2323" i="8"/>
  <c r="AT2323" i="8"/>
  <c r="AL2323" i="8"/>
  <c r="BA2323" i="8"/>
  <c r="AS2323" i="8"/>
  <c r="AK2323" i="8"/>
  <c r="AZ2323" i="8"/>
  <c r="AR2323" i="8"/>
  <c r="AY2323" i="8"/>
  <c r="AQ2323" i="8"/>
  <c r="AX2323" i="8"/>
  <c r="AP2323" i="8"/>
  <c r="AW2323" i="8"/>
  <c r="AO2323" i="8"/>
  <c r="AV2323" i="8"/>
  <c r="AN2323" i="8"/>
  <c r="BC2331" i="8"/>
  <c r="AU2331" i="8"/>
  <c r="AM2331" i="8"/>
  <c r="BB2331" i="8"/>
  <c r="AT2331" i="8"/>
  <c r="AL2331" i="8"/>
  <c r="BA2331" i="8"/>
  <c r="AS2331" i="8"/>
  <c r="AK2331" i="8"/>
  <c r="AZ2331" i="8"/>
  <c r="AR2331" i="8"/>
  <c r="AY2331" i="8"/>
  <c r="AQ2331" i="8"/>
  <c r="AX2331" i="8"/>
  <c r="AP2331" i="8"/>
  <c r="AW2331" i="8"/>
  <c r="AO2331" i="8"/>
  <c r="AV2331" i="8"/>
  <c r="AN2331" i="8"/>
  <c r="BC2339" i="8"/>
  <c r="AU2339" i="8"/>
  <c r="AM2339" i="8"/>
  <c r="BB2339" i="8"/>
  <c r="AT2339" i="8"/>
  <c r="AL2339" i="8"/>
  <c r="BA2339" i="8"/>
  <c r="AS2339" i="8"/>
  <c r="AK2339" i="8"/>
  <c r="AZ2339" i="8"/>
  <c r="AR2339" i="8"/>
  <c r="AY2339" i="8"/>
  <c r="AQ2339" i="8"/>
  <c r="AX2339" i="8"/>
  <c r="AP2339" i="8"/>
  <c r="AW2339" i="8"/>
  <c r="AO2339" i="8"/>
  <c r="AV2339" i="8"/>
  <c r="AN2339" i="8"/>
  <c r="BC2347" i="8"/>
  <c r="AU2347" i="8"/>
  <c r="AM2347" i="8"/>
  <c r="BB2347" i="8"/>
  <c r="AT2347" i="8"/>
  <c r="AL2347" i="8"/>
  <c r="BA2347" i="8"/>
  <c r="AS2347" i="8"/>
  <c r="AK2347" i="8"/>
  <c r="AZ2347" i="8"/>
  <c r="AR2347" i="8"/>
  <c r="AY2347" i="8"/>
  <c r="AQ2347" i="8"/>
  <c r="AX2347" i="8"/>
  <c r="AP2347" i="8"/>
  <c r="AW2347" i="8"/>
  <c r="AO2347" i="8"/>
  <c r="AV2347" i="8"/>
  <c r="AN2347" i="8"/>
  <c r="BC2355" i="8"/>
  <c r="AU2355" i="8"/>
  <c r="AM2355" i="8"/>
  <c r="BB2355" i="8"/>
  <c r="AT2355" i="8"/>
  <c r="AL2355" i="8"/>
  <c r="BA2355" i="8"/>
  <c r="AS2355" i="8"/>
  <c r="AK2355" i="8"/>
  <c r="AZ2355" i="8"/>
  <c r="AR2355" i="8"/>
  <c r="AY2355" i="8"/>
  <c r="AQ2355" i="8"/>
  <c r="AX2355" i="8"/>
  <c r="AP2355" i="8"/>
  <c r="AW2355" i="8"/>
  <c r="AO2355" i="8"/>
  <c r="AV2355" i="8"/>
  <c r="AN2355" i="8"/>
  <c r="BC2363" i="8"/>
  <c r="AU2363" i="8"/>
  <c r="AM2363" i="8"/>
  <c r="BB2363" i="8"/>
  <c r="AT2363" i="8"/>
  <c r="AL2363" i="8"/>
  <c r="BA2363" i="8"/>
  <c r="AS2363" i="8"/>
  <c r="AK2363" i="8"/>
  <c r="AZ2363" i="8"/>
  <c r="AR2363" i="8"/>
  <c r="AY2363" i="8"/>
  <c r="AQ2363" i="8"/>
  <c r="AX2363" i="8"/>
  <c r="AP2363" i="8"/>
  <c r="AW2363" i="8"/>
  <c r="AO2363" i="8"/>
  <c r="AV2363" i="8"/>
  <c r="AN2363" i="8"/>
  <c r="BC2371" i="8"/>
  <c r="AU2371" i="8"/>
  <c r="AM2371" i="8"/>
  <c r="BB2371" i="8"/>
  <c r="AT2371" i="8"/>
  <c r="AL2371" i="8"/>
  <c r="BA2371" i="8"/>
  <c r="AS2371" i="8"/>
  <c r="AK2371" i="8"/>
  <c r="AZ2371" i="8"/>
  <c r="AR2371" i="8"/>
  <c r="AY2371" i="8"/>
  <c r="AQ2371" i="8"/>
  <c r="AX2371" i="8"/>
  <c r="AP2371" i="8"/>
  <c r="AW2371" i="8"/>
  <c r="AO2371" i="8"/>
  <c r="AV2371" i="8"/>
  <c r="AN2371" i="8"/>
  <c r="BK2377" i="8"/>
  <c r="BL2377" i="8"/>
  <c r="BM2377" i="8"/>
  <c r="BN2377" i="8"/>
  <c r="BI2377" i="8"/>
  <c r="BJ2377" i="8"/>
  <c r="BH2377" i="8"/>
  <c r="BC2379" i="8"/>
  <c r="AU2379" i="8"/>
  <c r="AM2379" i="8"/>
  <c r="BB2379" i="8"/>
  <c r="AT2379" i="8"/>
  <c r="AL2379" i="8"/>
  <c r="BA2379" i="8"/>
  <c r="AS2379" i="8"/>
  <c r="AK2379" i="8"/>
  <c r="AZ2379" i="8"/>
  <c r="AR2379" i="8"/>
  <c r="AY2379" i="8"/>
  <c r="AQ2379" i="8"/>
  <c r="AX2379" i="8"/>
  <c r="AP2379" i="8"/>
  <c r="AW2379" i="8"/>
  <c r="AO2379" i="8"/>
  <c r="AV2379" i="8"/>
  <c r="AN2379" i="8"/>
  <c r="BK2385" i="8"/>
  <c r="BM2385" i="8"/>
  <c r="BN2385" i="8"/>
  <c r="BL2385" i="8"/>
  <c r="BI2385" i="8"/>
  <c r="BJ2385" i="8"/>
  <c r="BH2385" i="8"/>
  <c r="BC2387" i="8"/>
  <c r="AU2387" i="8"/>
  <c r="AM2387" i="8"/>
  <c r="BB2387" i="8"/>
  <c r="AT2387" i="8"/>
  <c r="AL2387" i="8"/>
  <c r="BA2387" i="8"/>
  <c r="AS2387" i="8"/>
  <c r="AK2387" i="8"/>
  <c r="AZ2387" i="8"/>
  <c r="AR2387" i="8"/>
  <c r="AY2387" i="8"/>
  <c r="AQ2387" i="8"/>
  <c r="AX2387" i="8"/>
  <c r="AP2387" i="8"/>
  <c r="AW2387" i="8"/>
  <c r="AO2387" i="8"/>
  <c r="AV2387" i="8"/>
  <c r="AN2387" i="8"/>
  <c r="BK2393" i="8"/>
  <c r="BM2393" i="8"/>
  <c r="BN2393" i="8"/>
  <c r="BL2393" i="8"/>
  <c r="BI2393" i="8"/>
  <c r="BJ2393" i="8"/>
  <c r="BH2393" i="8"/>
  <c r="BC2395" i="8"/>
  <c r="AZ2395" i="8"/>
  <c r="AR2395" i="8"/>
  <c r="AX2395" i="8"/>
  <c r="AP2395" i="8"/>
  <c r="AW2395" i="8"/>
  <c r="AO2395" i="8"/>
  <c r="AV2395" i="8"/>
  <c r="AN2395" i="8"/>
  <c r="AU2395" i="8"/>
  <c r="AM2395" i="8"/>
  <c r="BA2395" i="8"/>
  <c r="AS2395" i="8"/>
  <c r="AK2395" i="8"/>
  <c r="AQ2395" i="8"/>
  <c r="AL2395" i="8"/>
  <c r="BB2395" i="8"/>
  <c r="AY2395" i="8"/>
  <c r="AT2395" i="8"/>
  <c r="BK2401" i="8"/>
  <c r="BM2401" i="8"/>
  <c r="BN2401" i="8"/>
  <c r="BL2401" i="8"/>
  <c r="BI2401" i="8"/>
  <c r="BJ2401" i="8"/>
  <c r="BH2401" i="8"/>
  <c r="BC2403" i="8"/>
  <c r="AZ2403" i="8"/>
  <c r="AR2403" i="8"/>
  <c r="AX2403" i="8"/>
  <c r="AP2403" i="8"/>
  <c r="AW2403" i="8"/>
  <c r="AO2403" i="8"/>
  <c r="AV2403" i="8"/>
  <c r="AN2403" i="8"/>
  <c r="AU2403" i="8"/>
  <c r="AM2403" i="8"/>
  <c r="BA2403" i="8"/>
  <c r="AS2403" i="8"/>
  <c r="AK2403" i="8"/>
  <c r="BB2403" i="8"/>
  <c r="AY2403" i="8"/>
  <c r="AT2403" i="8"/>
  <c r="AQ2403" i="8"/>
  <c r="AL2403" i="8"/>
  <c r="BK2409" i="8"/>
  <c r="BM2409" i="8"/>
  <c r="BN2409" i="8"/>
  <c r="BL2409" i="8"/>
  <c r="BI2409" i="8"/>
  <c r="BJ2409" i="8"/>
  <c r="BH2409" i="8"/>
  <c r="BC2411" i="8"/>
  <c r="AZ2411" i="8"/>
  <c r="AR2411" i="8"/>
  <c r="AX2411" i="8"/>
  <c r="AP2411" i="8"/>
  <c r="AW2411" i="8"/>
  <c r="AO2411" i="8"/>
  <c r="AV2411" i="8"/>
  <c r="AN2411" i="8"/>
  <c r="AU2411" i="8"/>
  <c r="AM2411" i="8"/>
  <c r="BA2411" i="8"/>
  <c r="AS2411" i="8"/>
  <c r="AK2411" i="8"/>
  <c r="AQ2411" i="8"/>
  <c r="AL2411" i="8"/>
  <c r="BB2411" i="8"/>
  <c r="AY2411" i="8"/>
  <c r="AT2411" i="8"/>
  <c r="BK2417" i="8"/>
  <c r="BM2417" i="8"/>
  <c r="BN2417" i="8"/>
  <c r="BL2417" i="8"/>
  <c r="BI2417" i="8"/>
  <c r="BJ2417" i="8"/>
  <c r="BH2417" i="8"/>
  <c r="BC2419" i="8"/>
  <c r="AZ2419" i="8"/>
  <c r="AR2419" i="8"/>
  <c r="AX2419" i="8"/>
  <c r="AP2419" i="8"/>
  <c r="AW2419" i="8"/>
  <c r="AO2419" i="8"/>
  <c r="AV2419" i="8"/>
  <c r="AN2419" i="8"/>
  <c r="AU2419" i="8"/>
  <c r="AM2419" i="8"/>
  <c r="BA2419" i="8"/>
  <c r="AS2419" i="8"/>
  <c r="AK2419" i="8"/>
  <c r="BB2419" i="8"/>
  <c r="AY2419" i="8"/>
  <c r="AT2419" i="8"/>
  <c r="AQ2419" i="8"/>
  <c r="AL2419" i="8"/>
  <c r="BK2425" i="8"/>
  <c r="BM2425" i="8"/>
  <c r="BN2425" i="8"/>
  <c r="BL2425" i="8"/>
  <c r="BI2425" i="8"/>
  <c r="BJ2425" i="8"/>
  <c r="BH2425" i="8"/>
  <c r="BC2427" i="8"/>
  <c r="AZ2427" i="8"/>
  <c r="AR2427" i="8"/>
  <c r="AX2427" i="8"/>
  <c r="AP2427" i="8"/>
  <c r="AW2427" i="8"/>
  <c r="AO2427" i="8"/>
  <c r="AV2427" i="8"/>
  <c r="AN2427" i="8"/>
  <c r="AU2427" i="8"/>
  <c r="AM2427" i="8"/>
  <c r="BA2427" i="8"/>
  <c r="AS2427" i="8"/>
  <c r="AK2427" i="8"/>
  <c r="AQ2427" i="8"/>
  <c r="AL2427" i="8"/>
  <c r="BB2427" i="8"/>
  <c r="AY2427" i="8"/>
  <c r="AT2427" i="8"/>
  <c r="BK2433" i="8"/>
  <c r="BM2433" i="8"/>
  <c r="BL2433" i="8"/>
  <c r="BN2433" i="8"/>
  <c r="BI2433" i="8"/>
  <c r="BJ2433" i="8"/>
  <c r="BH2433" i="8"/>
  <c r="BC2435" i="8"/>
  <c r="AZ2435" i="8"/>
  <c r="AR2435" i="8"/>
  <c r="AX2435" i="8"/>
  <c r="AP2435" i="8"/>
  <c r="AW2435" i="8"/>
  <c r="AO2435" i="8"/>
  <c r="AV2435" i="8"/>
  <c r="AN2435" i="8"/>
  <c r="AU2435" i="8"/>
  <c r="AM2435" i="8"/>
  <c r="BA2435" i="8"/>
  <c r="AS2435" i="8"/>
  <c r="AK2435" i="8"/>
  <c r="BB2435" i="8"/>
  <c r="AY2435" i="8"/>
  <c r="AT2435" i="8"/>
  <c r="AQ2435" i="8"/>
  <c r="AL2435" i="8"/>
  <c r="BK2441" i="8"/>
  <c r="BM2441" i="8"/>
  <c r="BL2441" i="8"/>
  <c r="BN2441" i="8"/>
  <c r="BI2441" i="8"/>
  <c r="BJ2441" i="8"/>
  <c r="BH2441" i="8"/>
  <c r="BC2443" i="8"/>
  <c r="AZ2443" i="8"/>
  <c r="AR2443" i="8"/>
  <c r="AX2443" i="8"/>
  <c r="AP2443" i="8"/>
  <c r="AW2443" i="8"/>
  <c r="AO2443" i="8"/>
  <c r="AV2443" i="8"/>
  <c r="AN2443" i="8"/>
  <c r="AU2443" i="8"/>
  <c r="AM2443" i="8"/>
  <c r="BA2443" i="8"/>
  <c r="AS2443" i="8"/>
  <c r="AK2443" i="8"/>
  <c r="AQ2443" i="8"/>
  <c r="AL2443" i="8"/>
  <c r="BB2443" i="8"/>
  <c r="AY2443" i="8"/>
  <c r="AT2443" i="8"/>
  <c r="BK2449" i="8"/>
  <c r="BM2449" i="8"/>
  <c r="BL2449" i="8"/>
  <c r="BN2449" i="8"/>
  <c r="BI2449" i="8"/>
  <c r="BJ2449" i="8"/>
  <c r="BH2449" i="8"/>
  <c r="BC2451" i="8"/>
  <c r="AZ2451" i="8"/>
  <c r="AR2451" i="8"/>
  <c r="AY2451" i="8"/>
  <c r="AQ2451" i="8"/>
  <c r="AX2451" i="8"/>
  <c r="AP2451" i="8"/>
  <c r="AW2451" i="8"/>
  <c r="AO2451" i="8"/>
  <c r="AV2451" i="8"/>
  <c r="AN2451" i="8"/>
  <c r="AU2451" i="8"/>
  <c r="AM2451" i="8"/>
  <c r="BA2451" i="8"/>
  <c r="AS2451" i="8"/>
  <c r="AK2451" i="8"/>
  <c r="BB2451" i="8"/>
  <c r="AT2451" i="8"/>
  <c r="AL2451" i="8"/>
  <c r="BK2457" i="8"/>
  <c r="BM2457" i="8"/>
  <c r="BL2457" i="8"/>
  <c r="BN2457" i="8"/>
  <c r="BI2457" i="8"/>
  <c r="BJ2457" i="8"/>
  <c r="BH2457" i="8"/>
  <c r="BC2459" i="8"/>
  <c r="AZ2459" i="8"/>
  <c r="AR2459" i="8"/>
  <c r="AY2459" i="8"/>
  <c r="AQ2459" i="8"/>
  <c r="AX2459" i="8"/>
  <c r="AP2459" i="8"/>
  <c r="AW2459" i="8"/>
  <c r="AO2459" i="8"/>
  <c r="AV2459" i="8"/>
  <c r="AN2459" i="8"/>
  <c r="AU2459" i="8"/>
  <c r="AM2459" i="8"/>
  <c r="BA2459" i="8"/>
  <c r="AS2459" i="8"/>
  <c r="AK2459" i="8"/>
  <c r="BB2459" i="8"/>
  <c r="AT2459" i="8"/>
  <c r="AL2459" i="8"/>
  <c r="BK2465" i="8"/>
  <c r="BM2465" i="8"/>
  <c r="BL2465" i="8"/>
  <c r="BN2465" i="8"/>
  <c r="BJ2465" i="8"/>
  <c r="BH2465" i="8"/>
  <c r="BI2465" i="8"/>
  <c r="BC2467" i="8"/>
  <c r="AZ2467" i="8"/>
  <c r="AR2467" i="8"/>
  <c r="AY2467" i="8"/>
  <c r="AQ2467" i="8"/>
  <c r="AX2467" i="8"/>
  <c r="AP2467" i="8"/>
  <c r="AW2467" i="8"/>
  <c r="AO2467" i="8"/>
  <c r="AV2467" i="8"/>
  <c r="AN2467" i="8"/>
  <c r="AU2467" i="8"/>
  <c r="AM2467" i="8"/>
  <c r="BA2467" i="8"/>
  <c r="AS2467" i="8"/>
  <c r="AK2467" i="8"/>
  <c r="BB2467" i="8"/>
  <c r="AT2467" i="8"/>
  <c r="AL2467" i="8"/>
  <c r="BK2473" i="8"/>
  <c r="BM2473" i="8"/>
  <c r="BL2473" i="8"/>
  <c r="BN2473" i="8"/>
  <c r="BJ2473" i="8"/>
  <c r="BH2473" i="8"/>
  <c r="BI2473" i="8"/>
  <c r="BC2475" i="8"/>
  <c r="AZ2475" i="8"/>
  <c r="AR2475" i="8"/>
  <c r="AY2475" i="8"/>
  <c r="AQ2475" i="8"/>
  <c r="AX2475" i="8"/>
  <c r="AP2475" i="8"/>
  <c r="AW2475" i="8"/>
  <c r="AO2475" i="8"/>
  <c r="AV2475" i="8"/>
  <c r="AN2475" i="8"/>
  <c r="AU2475" i="8"/>
  <c r="AM2475" i="8"/>
  <c r="BA2475" i="8"/>
  <c r="AS2475" i="8"/>
  <c r="AK2475" i="8"/>
  <c r="AT2475" i="8"/>
  <c r="AL2475" i="8"/>
  <c r="BB2475" i="8"/>
  <c r="BK2481" i="8"/>
  <c r="BM2481" i="8"/>
  <c r="BL2481" i="8"/>
  <c r="BN2481" i="8"/>
  <c r="BJ2481" i="8"/>
  <c r="BH2481" i="8"/>
  <c r="BI2481" i="8"/>
  <c r="BC2483" i="8"/>
  <c r="AZ2483" i="8"/>
  <c r="AR2483" i="8"/>
  <c r="AY2483" i="8"/>
  <c r="AQ2483" i="8"/>
  <c r="AX2483" i="8"/>
  <c r="AP2483" i="8"/>
  <c r="AW2483" i="8"/>
  <c r="AO2483" i="8"/>
  <c r="AV2483" i="8"/>
  <c r="AN2483" i="8"/>
  <c r="AU2483" i="8"/>
  <c r="AM2483" i="8"/>
  <c r="BA2483" i="8"/>
  <c r="AS2483" i="8"/>
  <c r="AK2483" i="8"/>
  <c r="BB2483" i="8"/>
  <c r="AT2483" i="8"/>
  <c r="AL2483" i="8"/>
  <c r="BK2489" i="8"/>
  <c r="BM2489" i="8"/>
  <c r="BL2489" i="8"/>
  <c r="BN2489" i="8"/>
  <c r="BJ2489" i="8"/>
  <c r="BH2489" i="8"/>
  <c r="BI2489" i="8"/>
  <c r="BC2491" i="8"/>
  <c r="AZ2491" i="8"/>
  <c r="AR2491" i="8"/>
  <c r="AY2491" i="8"/>
  <c r="AQ2491" i="8"/>
  <c r="AX2491" i="8"/>
  <c r="AP2491" i="8"/>
  <c r="AW2491" i="8"/>
  <c r="AO2491" i="8"/>
  <c r="AV2491" i="8"/>
  <c r="AN2491" i="8"/>
  <c r="AU2491" i="8"/>
  <c r="AM2491" i="8"/>
  <c r="BA2491" i="8"/>
  <c r="AS2491" i="8"/>
  <c r="AK2491" i="8"/>
  <c r="BB2491" i="8"/>
  <c r="AT2491" i="8"/>
  <c r="AL2491" i="8"/>
  <c r="BK2497" i="8"/>
  <c r="BM2497" i="8"/>
  <c r="BL2497" i="8"/>
  <c r="BN2497" i="8"/>
  <c r="BJ2497" i="8"/>
  <c r="BH2497" i="8"/>
  <c r="BI2497" i="8"/>
  <c r="BC2499" i="8"/>
  <c r="AZ2499" i="8"/>
  <c r="AR2499" i="8"/>
  <c r="AY2499" i="8"/>
  <c r="AQ2499" i="8"/>
  <c r="AX2499" i="8"/>
  <c r="AP2499" i="8"/>
  <c r="AW2499" i="8"/>
  <c r="AO2499" i="8"/>
  <c r="AV2499" i="8"/>
  <c r="AN2499" i="8"/>
  <c r="AU2499" i="8"/>
  <c r="AM2499" i="8"/>
  <c r="BA2499" i="8"/>
  <c r="AS2499" i="8"/>
  <c r="AK2499" i="8"/>
  <c r="BB2499" i="8"/>
  <c r="AT2499" i="8"/>
  <c r="AL2499" i="8"/>
  <c r="BK2505" i="8"/>
  <c r="BM2505" i="8"/>
  <c r="BL2505" i="8"/>
  <c r="BN2505" i="8"/>
  <c r="BH2505" i="8"/>
  <c r="BI2505" i="8"/>
  <c r="BJ2505" i="8"/>
  <c r="BC2507" i="8"/>
  <c r="AZ2507" i="8"/>
  <c r="AR2507" i="8"/>
  <c r="AY2507" i="8"/>
  <c r="AQ2507" i="8"/>
  <c r="AX2507" i="8"/>
  <c r="AP2507" i="8"/>
  <c r="AW2507" i="8"/>
  <c r="AO2507" i="8"/>
  <c r="AV2507" i="8"/>
  <c r="AN2507" i="8"/>
  <c r="AU2507" i="8"/>
  <c r="AM2507" i="8"/>
  <c r="BA2507" i="8"/>
  <c r="AS2507" i="8"/>
  <c r="AK2507" i="8"/>
  <c r="AT2507" i="8"/>
  <c r="AL2507" i="8"/>
  <c r="BB2507" i="8"/>
  <c r="BK2513" i="8"/>
  <c r="BM2513" i="8"/>
  <c r="BL2513" i="8"/>
  <c r="BN2513" i="8"/>
  <c r="BH2513" i="8"/>
  <c r="BI2513" i="8"/>
  <c r="BJ2513" i="8"/>
  <c r="AL2513" i="8"/>
  <c r="AT2513" i="8"/>
  <c r="BB2513" i="8"/>
  <c r="AM2513" i="8"/>
  <c r="AU2513" i="8"/>
  <c r="AN2513" i="8"/>
  <c r="AV2513" i="8"/>
  <c r="AO2513" i="8"/>
  <c r="AW2513" i="8"/>
  <c r="AP2513" i="8"/>
  <c r="AX2513" i="8"/>
  <c r="AQ2513" i="8"/>
  <c r="AY2513" i="8"/>
  <c r="AR2513" i="8"/>
  <c r="AZ2513" i="8"/>
  <c r="AK2513" i="8"/>
  <c r="AS2513" i="8"/>
  <c r="BA2513" i="8"/>
  <c r="BC2515" i="8"/>
  <c r="AQ1933" i="8"/>
  <c r="AY1933" i="8"/>
  <c r="AO1934" i="8"/>
  <c r="AW1934" i="8"/>
  <c r="AM1935" i="8"/>
  <c r="AU1935" i="8"/>
  <c r="AK1936" i="8"/>
  <c r="AS1936" i="8"/>
  <c r="BA1936" i="8"/>
  <c r="AQ1937" i="8"/>
  <c r="AY1937" i="8"/>
  <c r="AO1938" i="8"/>
  <c r="AW1938" i="8"/>
  <c r="AM1939" i="8"/>
  <c r="AU1939" i="8"/>
  <c r="AK1940" i="8"/>
  <c r="AS1940" i="8"/>
  <c r="BA1940" i="8"/>
  <c r="AQ1941" i="8"/>
  <c r="AY1941" i="8"/>
  <c r="AO1942" i="8"/>
  <c r="AW1942" i="8"/>
  <c r="AM1943" i="8"/>
  <c r="AU1943" i="8"/>
  <c r="AK1944" i="8"/>
  <c r="AS1944" i="8"/>
  <c r="BA1944" i="8"/>
  <c r="AQ1945" i="8"/>
  <c r="AY1945" i="8"/>
  <c r="AO1946" i="8"/>
  <c r="AW1946" i="8"/>
  <c r="AM1947" i="8"/>
  <c r="AU1947" i="8"/>
  <c r="AK1948" i="8"/>
  <c r="AS1948" i="8"/>
  <c r="BA1948" i="8"/>
  <c r="AQ1949" i="8"/>
  <c r="AY1949" i="8"/>
  <c r="AO1950" i="8"/>
  <c r="AW1950" i="8"/>
  <c r="AM1951" i="8"/>
  <c r="AU1951" i="8"/>
  <c r="AK1952" i="8"/>
  <c r="AS1952" i="8"/>
  <c r="BA1952" i="8"/>
  <c r="AQ1953" i="8"/>
  <c r="AY1953" i="8"/>
  <c r="AO1954" i="8"/>
  <c r="AW1954" i="8"/>
  <c r="AM1955" i="8"/>
  <c r="AU1955" i="8"/>
  <c r="AK1956" i="8"/>
  <c r="AS1956" i="8"/>
  <c r="BA1956" i="8"/>
  <c r="AQ1957" i="8"/>
  <c r="AY1957" i="8"/>
  <c r="AO1958" i="8"/>
  <c r="AW1958" i="8"/>
  <c r="AM1959" i="8"/>
  <c r="AU1959" i="8"/>
  <c r="AK1960" i="8"/>
  <c r="AS1960" i="8"/>
  <c r="BA1960" i="8"/>
  <c r="AQ1961" i="8"/>
  <c r="AY1961" i="8"/>
  <c r="AO1962" i="8"/>
  <c r="AW1962" i="8"/>
  <c r="AM1963" i="8"/>
  <c r="AU1963" i="8"/>
  <c r="AK1964" i="8"/>
  <c r="AS1964" i="8"/>
  <c r="BA1964" i="8"/>
  <c r="AQ1965" i="8"/>
  <c r="AY1965" i="8"/>
  <c r="AO1966" i="8"/>
  <c r="AW1966" i="8"/>
  <c r="AM1967" i="8"/>
  <c r="AU1967" i="8"/>
  <c r="AK1968" i="8"/>
  <c r="AS1968" i="8"/>
  <c r="BA1968" i="8"/>
  <c r="AQ1969" i="8"/>
  <c r="AY1969" i="8"/>
  <c r="AO1970" i="8"/>
  <c r="AW1970" i="8"/>
  <c r="AM1971" i="8"/>
  <c r="AU1971" i="8"/>
  <c r="AK1972" i="8"/>
  <c r="AS1972" i="8"/>
  <c r="BA1972" i="8"/>
  <c r="AQ1973" i="8"/>
  <c r="AY1973" i="8"/>
  <c r="AO1974" i="8"/>
  <c r="AW1974" i="8"/>
  <c r="AM1975" i="8"/>
  <c r="AU1975" i="8"/>
  <c r="AK1976" i="8"/>
  <c r="AS1976" i="8"/>
  <c r="BA1976" i="8"/>
  <c r="AQ1977" i="8"/>
  <c r="AY1977" i="8"/>
  <c r="AO1978" i="8"/>
  <c r="AW1978" i="8"/>
  <c r="AM1979" i="8"/>
  <c r="AU1979" i="8"/>
  <c r="AK1980" i="8"/>
  <c r="AS1980" i="8"/>
  <c r="BA1980" i="8"/>
  <c r="AQ1981" i="8"/>
  <c r="AY1981" i="8"/>
  <c r="AO1982" i="8"/>
  <c r="AW1982" i="8"/>
  <c r="AM1983" i="8"/>
  <c r="AU1983" i="8"/>
  <c r="AK1984" i="8"/>
  <c r="AS1984" i="8"/>
  <c r="BA1984" i="8"/>
  <c r="AQ1985" i="8"/>
  <c r="AY1985" i="8"/>
  <c r="AP1986" i="8"/>
  <c r="AZ1987" i="8"/>
  <c r="AV1989" i="8"/>
  <c r="AR1991" i="8"/>
  <c r="AN1993" i="8"/>
  <c r="BB1994" i="8"/>
  <c r="AX1996" i="8"/>
  <c r="AT1998" i="8"/>
  <c r="AP2000" i="8"/>
  <c r="AL2002" i="8"/>
  <c r="AZ2003" i="8"/>
  <c r="AV2005" i="8"/>
  <c r="AR2007" i="8"/>
  <c r="AN2009" i="8"/>
  <c r="AX2012" i="8"/>
  <c r="AP2016" i="8"/>
  <c r="BF2992" i="8"/>
  <c r="BG2992" i="8"/>
  <c r="BD2992" i="8"/>
  <c r="BE2992" i="8"/>
  <c r="BC2992" i="8"/>
  <c r="BF2984" i="8"/>
  <c r="BG2984" i="8"/>
  <c r="BD2984" i="8"/>
  <c r="BE2984" i="8"/>
  <c r="BC2984" i="8"/>
  <c r="BF2976" i="8"/>
  <c r="BG2976" i="8"/>
  <c r="BD2976" i="8"/>
  <c r="BE2976" i="8"/>
  <c r="BC2976" i="8"/>
  <c r="BF2968" i="8"/>
  <c r="BG2968" i="8"/>
  <c r="BD2968" i="8"/>
  <c r="BE2968" i="8"/>
  <c r="BC2968" i="8"/>
  <c r="BC2960" i="8"/>
  <c r="BD2962" i="8" s="1"/>
  <c r="BC2952" i="8"/>
  <c r="BE2959" i="8" s="1"/>
  <c r="BF2993" i="8"/>
  <c r="BG2993" i="8"/>
  <c r="BD2993" i="8"/>
  <c r="BE2993" i="8"/>
  <c r="BC2993" i="8"/>
  <c r="BF2985" i="8"/>
  <c r="BG2985" i="8"/>
  <c r="BD2985" i="8"/>
  <c r="BE2985" i="8"/>
  <c r="BC2985" i="8"/>
  <c r="BF2977" i="8"/>
  <c r="BG2977" i="8"/>
  <c r="BD2977" i="8"/>
  <c r="BE2977" i="8"/>
  <c r="BC2977" i="8"/>
  <c r="BF2969" i="8"/>
  <c r="BG2969" i="8"/>
  <c r="BD2969" i="8"/>
  <c r="BE2969" i="8"/>
  <c r="BC2969" i="8"/>
  <c r="BD2961" i="8"/>
  <c r="BE2961" i="8"/>
  <c r="BC2961" i="8"/>
  <c r="BC2953" i="8"/>
  <c r="BC2945" i="8"/>
  <c r="BC2937" i="8"/>
  <c r="BF2961" i="8" s="1"/>
  <c r="BC2929" i="8"/>
  <c r="BC2921" i="8"/>
  <c r="BC2913" i="8"/>
  <c r="BG2960" i="8" s="1"/>
  <c r="BC2905" i="8"/>
  <c r="BC2897" i="8"/>
  <c r="BC2889" i="8"/>
  <c r="BC2881" i="8"/>
  <c r="BC2873" i="8"/>
  <c r="BC2865" i="8"/>
  <c r="BC2857" i="8"/>
  <c r="BC2849" i="8"/>
  <c r="BC2841" i="8"/>
  <c r="BC2833" i="8"/>
  <c r="BC2825" i="8"/>
  <c r="BC2817" i="8"/>
  <c r="BC2809" i="8"/>
  <c r="BC2801" i="8"/>
  <c r="BC2793" i="8"/>
  <c r="BC2785" i="8"/>
  <c r="BC2777" i="8"/>
  <c r="BC2769" i="8"/>
  <c r="BC2761" i="8"/>
  <c r="BC2753" i="8"/>
  <c r="BC2745" i="8"/>
  <c r="BC2737" i="8"/>
  <c r="BC2729" i="8"/>
  <c r="BC2721" i="8"/>
  <c r="BC2713" i="8"/>
  <c r="BC2705" i="8"/>
  <c r="BC2697" i="8"/>
  <c r="BC2689" i="8"/>
  <c r="BC2681" i="8"/>
  <c r="BC2673" i="8"/>
  <c r="BC2665" i="8"/>
  <c r="BC2657" i="8"/>
  <c r="BC2649" i="8"/>
  <c r="BC2641" i="8"/>
  <c r="BC2633" i="8"/>
  <c r="BC2625" i="8"/>
  <c r="BC2617" i="8"/>
  <c r="BC2609" i="8"/>
  <c r="BC2601" i="8"/>
  <c r="BC2593" i="8"/>
  <c r="BC2585" i="8"/>
  <c r="BC2577" i="8"/>
  <c r="BC2569" i="8"/>
  <c r="BC2561" i="8"/>
  <c r="BC2553" i="8"/>
  <c r="BC2545" i="8"/>
  <c r="BC2944" i="8"/>
  <c r="BC2936" i="8"/>
  <c r="BF2960" i="8" s="1"/>
  <c r="BC2928" i="8"/>
  <c r="BC2920" i="8"/>
  <c r="BC2912" i="8"/>
  <c r="BC2904" i="8"/>
  <c r="BC2896" i="8"/>
  <c r="BC2888" i="8"/>
  <c r="BC2880" i="8"/>
  <c r="BC2872" i="8"/>
  <c r="BC2864" i="8"/>
  <c r="BC2856" i="8"/>
  <c r="BC2848" i="8"/>
  <c r="BC2840" i="8"/>
  <c r="BC2832" i="8"/>
  <c r="BC2824" i="8"/>
  <c r="BC2816" i="8"/>
  <c r="BC2808" i="8"/>
  <c r="BC2800" i="8"/>
  <c r="BC2792" i="8"/>
  <c r="BC2784" i="8"/>
  <c r="BC2776" i="8"/>
  <c r="BC2768" i="8"/>
  <c r="BC2760" i="8"/>
  <c r="BC2752" i="8"/>
  <c r="BC2744" i="8"/>
  <c r="BC2736" i="8"/>
  <c r="BC2728" i="8"/>
  <c r="BC2720" i="8"/>
  <c r="BC2712" i="8"/>
  <c r="BC2704" i="8"/>
  <c r="BC2696" i="8"/>
  <c r="BC2688" i="8"/>
  <c r="BC2680" i="8"/>
  <c r="BC2672" i="8"/>
  <c r="BC2664" i="8"/>
  <c r="BC2656" i="8"/>
  <c r="BC2648" i="8"/>
  <c r="BC2640" i="8"/>
  <c r="BC2632" i="8"/>
  <c r="BC2624" i="8"/>
  <c r="BC2616" i="8"/>
  <c r="BC2608" i="8"/>
  <c r="BC2600" i="8"/>
  <c r="BC2592" i="8"/>
  <c r="BC2584" i="8"/>
  <c r="BC2576" i="8"/>
  <c r="BC2568" i="8"/>
  <c r="BC2560" i="8"/>
  <c r="BC2552" i="8"/>
  <c r="BF2999" i="8"/>
  <c r="BG2999" i="8"/>
  <c r="BD2999" i="8"/>
  <c r="BE2999" i="8"/>
  <c r="BC2999" i="8"/>
  <c r="BF2991" i="8"/>
  <c r="BG2991" i="8"/>
  <c r="BD2991" i="8"/>
  <c r="BE2991" i="8"/>
  <c r="BC2991" i="8"/>
  <c r="BF2983" i="8"/>
  <c r="BG2983" i="8"/>
  <c r="BD2983" i="8"/>
  <c r="BE2983" i="8"/>
  <c r="BC2983" i="8"/>
  <c r="BF2975" i="8"/>
  <c r="BG2975" i="8"/>
  <c r="BD2975" i="8"/>
  <c r="BE2975" i="8"/>
  <c r="BC2975" i="8"/>
  <c r="BF2967" i="8"/>
  <c r="BG2967" i="8"/>
  <c r="BD2967" i="8"/>
  <c r="BE2967" i="8"/>
  <c r="BC2967" i="8"/>
  <c r="BC2959" i="8"/>
  <c r="BC2951" i="8"/>
  <c r="BE2960" i="8" s="1"/>
  <c r="BC2943" i="8"/>
  <c r="BF2962" i="8" s="1"/>
  <c r="BC2935" i="8"/>
  <c r="BF2959" i="8" s="1"/>
  <c r="BC2927" i="8"/>
  <c r="BC2919" i="8"/>
  <c r="BC2911" i="8"/>
  <c r="BC2903" i="8"/>
  <c r="BC2895" i="8"/>
  <c r="BC2887" i="8"/>
  <c r="BC2879" i="8"/>
  <c r="BC2871" i="8"/>
  <c r="BC2863" i="8"/>
  <c r="BC2855" i="8"/>
  <c r="BC2847" i="8"/>
  <c r="BC2839" i="8"/>
  <c r="BC2831" i="8"/>
  <c r="BC2823" i="8"/>
  <c r="BC2815" i="8"/>
  <c r="BC2807" i="8"/>
  <c r="BC2799" i="8"/>
  <c r="BC2791" i="8"/>
  <c r="BC2783" i="8"/>
  <c r="BC2775" i="8"/>
  <c r="BC2767" i="8"/>
  <c r="BC2759" i="8"/>
  <c r="BC2751" i="8"/>
  <c r="BC2743" i="8"/>
  <c r="BC2735" i="8"/>
  <c r="BC2727" i="8"/>
  <c r="BC2719" i="8"/>
  <c r="BC2711" i="8"/>
  <c r="BC2703" i="8"/>
  <c r="BC2695" i="8"/>
  <c r="BC2687" i="8"/>
  <c r="BC2679" i="8"/>
  <c r="BC2671" i="8"/>
  <c r="BC2663" i="8"/>
  <c r="BC2655" i="8"/>
  <c r="BC2647" i="8"/>
  <c r="BC2639" i="8"/>
  <c r="BC2631" i="8"/>
  <c r="BC2623" i="8"/>
  <c r="BC2615" i="8"/>
  <c r="BC2607" i="8"/>
  <c r="BC2599" i="8"/>
  <c r="BC2591" i="8"/>
  <c r="BC2583" i="8"/>
  <c r="BC2575" i="8"/>
  <c r="BC2567" i="8"/>
  <c r="BC2559" i="8"/>
  <c r="BC2551" i="8"/>
  <c r="BF2998" i="8"/>
  <c r="BG2998" i="8"/>
  <c r="BD2998" i="8"/>
  <c r="BE2998" i="8"/>
  <c r="BC2998" i="8"/>
  <c r="BF2990" i="8"/>
  <c r="BG2990" i="8"/>
  <c r="BD2990" i="8"/>
  <c r="BE2990" i="8"/>
  <c r="BC2990" i="8"/>
  <c r="BF2982" i="8"/>
  <c r="BG2982" i="8"/>
  <c r="BD2982" i="8"/>
  <c r="BE2982" i="8"/>
  <c r="BC2982" i="8"/>
  <c r="BF2974" i="8"/>
  <c r="BG2974" i="8"/>
  <c r="BD2974" i="8"/>
  <c r="BE2974" i="8"/>
  <c r="BC2974" i="8"/>
  <c r="BF2966" i="8"/>
  <c r="BG2966" i="8"/>
  <c r="BD2966" i="8"/>
  <c r="BE2966" i="8"/>
  <c r="BC2966" i="8"/>
  <c r="BC2958" i="8"/>
  <c r="BC2950" i="8"/>
  <c r="BC2942" i="8"/>
  <c r="BC2934" i="8"/>
  <c r="BC2926" i="8"/>
  <c r="BC2918" i="8"/>
  <c r="BC2910" i="8"/>
  <c r="BG2959" i="8" s="1"/>
  <c r="BC2902" i="8"/>
  <c r="BC2894" i="8"/>
  <c r="BC2886" i="8"/>
  <c r="BC2878" i="8"/>
  <c r="BC2870" i="8"/>
  <c r="BC2862" i="8"/>
  <c r="BC2854" i="8"/>
  <c r="BC2846" i="8"/>
  <c r="BC2838" i="8"/>
  <c r="BC2830" i="8"/>
  <c r="BC2822" i="8"/>
  <c r="BC2814" i="8"/>
  <c r="BC2806" i="8"/>
  <c r="BC2798" i="8"/>
  <c r="BC2790" i="8"/>
  <c r="BC2782" i="8"/>
  <c r="BC2774" i="8"/>
  <c r="BC2766" i="8"/>
  <c r="BC2758" i="8"/>
  <c r="BC2750" i="8"/>
  <c r="BC2742" i="8"/>
  <c r="BC2734" i="8"/>
  <c r="BC2726" i="8"/>
  <c r="BC2718" i="8"/>
  <c r="BC2710" i="8"/>
  <c r="BC2702" i="8"/>
  <c r="BC2694" i="8"/>
  <c r="BC2686" i="8"/>
  <c r="BC2678" i="8"/>
  <c r="BC2670" i="8"/>
  <c r="BC2662" i="8"/>
  <c r="BC2654" i="8"/>
  <c r="BC2646" i="8"/>
  <c r="BC2638" i="8"/>
  <c r="BC2630" i="8"/>
  <c r="BC2622" i="8"/>
  <c r="BC2614" i="8"/>
  <c r="BC2606" i="8"/>
  <c r="BC2598" i="8"/>
  <c r="BC2590" i="8"/>
  <c r="BC2582" i="8"/>
  <c r="BC2574" i="8"/>
  <c r="BC2566" i="8"/>
  <c r="BC2558" i="8"/>
  <c r="BC2550" i="8"/>
  <c r="BC2542" i="8"/>
  <c r="BC2534" i="8"/>
  <c r="BC2526" i="8"/>
  <c r="BG2997" i="8"/>
  <c r="BE2997" i="8"/>
  <c r="BF2997" i="8"/>
  <c r="BD2997" i="8"/>
  <c r="BC2997" i="8"/>
  <c r="BG2989" i="8"/>
  <c r="BE2989" i="8"/>
  <c r="BF2989" i="8"/>
  <c r="BD2989" i="8"/>
  <c r="BC2989" i="8"/>
  <c r="BG2981" i="8"/>
  <c r="BE2981" i="8"/>
  <c r="BF2981" i="8"/>
  <c r="BD2981" i="8"/>
  <c r="BC2981" i="8"/>
  <c r="BG2973" i="8"/>
  <c r="BE2973" i="8"/>
  <c r="BF2973" i="8"/>
  <c r="BD2973" i="8"/>
  <c r="BC2973" i="8"/>
  <c r="BG2965" i="8"/>
  <c r="BF2965" i="8"/>
  <c r="BE2965" i="8"/>
  <c r="BD2965" i="8"/>
  <c r="BC2965" i="8"/>
  <c r="BC2957" i="8"/>
  <c r="BC2949" i="8"/>
  <c r="BC2941" i="8"/>
  <c r="BC2933" i="8"/>
  <c r="BC2925" i="8"/>
  <c r="BC2917" i="8"/>
  <c r="BC2909" i="8"/>
  <c r="BC2901" i="8"/>
  <c r="BC2893" i="8"/>
  <c r="BC2885" i="8"/>
  <c r="BC2877" i="8"/>
  <c r="BC2869" i="8"/>
  <c r="BC2861" i="8"/>
  <c r="BC2853" i="8"/>
  <c r="BC2845" i="8"/>
  <c r="BC2837" i="8"/>
  <c r="BC2829" i="8"/>
  <c r="BC2821" i="8"/>
  <c r="BC2813" i="8"/>
  <c r="BC2805" i="8"/>
  <c r="BC2797" i="8"/>
  <c r="BC2789" i="8"/>
  <c r="BC2781" i="8"/>
  <c r="BC2773" i="8"/>
  <c r="BC2765" i="8"/>
  <c r="BC2757" i="8"/>
  <c r="BC2749" i="8"/>
  <c r="BC2741" i="8"/>
  <c r="BC2733" i="8"/>
  <c r="BC2725" i="8"/>
  <c r="BC2717" i="8"/>
  <c r="BC2709" i="8"/>
  <c r="BC2701" i="8"/>
  <c r="BC2693" i="8"/>
  <c r="BC2685" i="8"/>
  <c r="BC2677" i="8"/>
  <c r="BC2669" i="8"/>
  <c r="BC2661" i="8"/>
  <c r="BC2653" i="8"/>
  <c r="BC2645" i="8"/>
  <c r="BC2637" i="8"/>
  <c r="BC2629" i="8"/>
  <c r="BC2621" i="8"/>
  <c r="BC2613" i="8"/>
  <c r="BC2605" i="8"/>
  <c r="BC2597" i="8"/>
  <c r="BC2589" i="8"/>
  <c r="BC2581" i="8"/>
  <c r="BC2573" i="8"/>
  <c r="BC2565" i="8"/>
  <c r="BC2557" i="8"/>
  <c r="BC2549" i="8"/>
  <c r="BG2996" i="8"/>
  <c r="BF2996" i="8"/>
  <c r="BE2996" i="8"/>
  <c r="BD2996" i="8"/>
  <c r="BC2996" i="8"/>
  <c r="BG2988" i="8"/>
  <c r="BF2988" i="8"/>
  <c r="BE2988" i="8"/>
  <c r="BD2988" i="8"/>
  <c r="BC2988" i="8"/>
  <c r="BG2980" i="8"/>
  <c r="BF2980" i="8"/>
  <c r="BE2980" i="8"/>
  <c r="BD2980" i="8"/>
  <c r="BC2980" i="8"/>
  <c r="BG2972" i="8"/>
  <c r="BF2972" i="8"/>
  <c r="BE2972" i="8"/>
  <c r="BD2972" i="8"/>
  <c r="BC2972" i="8"/>
  <c r="BG2964" i="8"/>
  <c r="BF2964" i="8"/>
  <c r="BE2964" i="8"/>
  <c r="BD2964" i="8"/>
  <c r="BC2964" i="8"/>
  <c r="BC2956" i="8"/>
  <c r="BD2960" i="8" s="1"/>
  <c r="BC2948" i="8"/>
  <c r="BC2940" i="8"/>
  <c r="BC2932" i="8"/>
  <c r="BC2924" i="8"/>
  <c r="BC2916" i="8"/>
  <c r="BC2908" i="8"/>
  <c r="BC2900" i="8"/>
  <c r="BC2892" i="8"/>
  <c r="BC2884" i="8"/>
  <c r="BC2876" i="8"/>
  <c r="BC2868" i="8"/>
  <c r="BC2860" i="8"/>
  <c r="BC2852" i="8"/>
  <c r="BC2844" i="8"/>
  <c r="BC2836" i="8"/>
  <c r="BC2828" i="8"/>
  <c r="BC2820" i="8"/>
  <c r="BC2812" i="8"/>
  <c r="BC2804" i="8"/>
  <c r="BC2796" i="8"/>
  <c r="BC2788" i="8"/>
  <c r="BC2780" i="8"/>
  <c r="BC2772" i="8"/>
  <c r="BC2764" i="8"/>
  <c r="BC2756" i="8"/>
  <c r="BC2748" i="8"/>
  <c r="BC2740" i="8"/>
  <c r="BC2732" i="8"/>
  <c r="BC2724" i="8"/>
  <c r="BC2716" i="8"/>
  <c r="BC2708" i="8"/>
  <c r="BC2700" i="8"/>
  <c r="BC2692" i="8"/>
  <c r="BC2684" i="8"/>
  <c r="BC2676" i="8"/>
  <c r="BC2668" i="8"/>
  <c r="BC2660" i="8"/>
  <c r="BC2652" i="8"/>
  <c r="BC2644" i="8"/>
  <c r="BC2636" i="8"/>
  <c r="BC2628" i="8"/>
  <c r="BC2620" i="8"/>
  <c r="BC2612" i="8"/>
  <c r="BC2604" i="8"/>
  <c r="BC2596" i="8"/>
  <c r="BC2588" i="8"/>
  <c r="BC2580" i="8"/>
  <c r="BC2572" i="8"/>
  <c r="BC2564" i="8"/>
  <c r="BC2556" i="8"/>
  <c r="BC2548" i="8"/>
  <c r="BF2995" i="8"/>
  <c r="BG2995" i="8"/>
  <c r="BD2995" i="8"/>
  <c r="BE2995" i="8"/>
  <c r="BC2995" i="8"/>
  <c r="BF2987" i="8"/>
  <c r="BG2987" i="8"/>
  <c r="BD2987" i="8"/>
  <c r="BE2987" i="8"/>
  <c r="BC2987" i="8"/>
  <c r="BF2979" i="8"/>
  <c r="BD2979" i="8"/>
  <c r="BG2979" i="8"/>
  <c r="BE2979" i="8"/>
  <c r="BC2979" i="8"/>
  <c r="BF2971" i="8"/>
  <c r="BD2971" i="8"/>
  <c r="BG2971" i="8"/>
  <c r="BE2971" i="8"/>
  <c r="BC2971" i="8"/>
  <c r="BF2963" i="8"/>
  <c r="BG2963" i="8"/>
  <c r="BD2963" i="8"/>
  <c r="BE2963" i="8"/>
  <c r="BC2963" i="8"/>
  <c r="BC2955" i="8"/>
  <c r="BD2959" i="8" s="1"/>
  <c r="BC2947" i="8"/>
  <c r="BC2939" i="8"/>
  <c r="BC2931" i="8"/>
  <c r="BC2923" i="8"/>
  <c r="BC2915" i="8"/>
  <c r="BC2907" i="8"/>
  <c r="BC2899" i="8"/>
  <c r="BC2891" i="8"/>
  <c r="BC2883" i="8"/>
  <c r="BC2875" i="8"/>
  <c r="BC2867" i="8"/>
  <c r="BC2859" i="8"/>
  <c r="BC2851" i="8"/>
  <c r="BC2843" i="8"/>
  <c r="BC2835" i="8"/>
  <c r="BC2827" i="8"/>
  <c r="BC2819" i="8"/>
  <c r="BC2811" i="8"/>
  <c r="BC2803" i="8"/>
  <c r="BC2795" i="8"/>
  <c r="BC2787" i="8"/>
  <c r="BC2779" i="8"/>
  <c r="BC2771" i="8"/>
  <c r="BC2763" i="8"/>
  <c r="BC2755" i="8"/>
  <c r="BC2747" i="8"/>
  <c r="BC2739" i="8"/>
  <c r="BC2731" i="8"/>
  <c r="BC2723" i="8"/>
  <c r="BC2715" i="8"/>
  <c r="BC2707" i="8"/>
  <c r="BC2699" i="8"/>
  <c r="BC2691" i="8"/>
  <c r="BC2683" i="8"/>
  <c r="BC2675" i="8"/>
  <c r="BC2667" i="8"/>
  <c r="BC2659" i="8"/>
  <c r="BC2651" i="8"/>
  <c r="BC2643" i="8"/>
  <c r="BC2635" i="8"/>
  <c r="BC2627" i="8"/>
  <c r="BC2619" i="8"/>
  <c r="BC2611" i="8"/>
  <c r="BC2603" i="8"/>
  <c r="BC2595" i="8"/>
  <c r="BC2587" i="8"/>
  <c r="BC2579" i="8"/>
  <c r="BC2571" i="8"/>
  <c r="BC2563" i="8"/>
  <c r="BC2555" i="8"/>
  <c r="BC2547" i="8"/>
  <c r="BF2994" i="8"/>
  <c r="BG2994" i="8"/>
  <c r="BD2994" i="8"/>
  <c r="BE2994" i="8"/>
  <c r="BC2994" i="8"/>
  <c r="BF2986" i="8"/>
  <c r="BG2986" i="8"/>
  <c r="BD2986" i="8"/>
  <c r="BE2986" i="8"/>
  <c r="BC2986" i="8"/>
  <c r="BF2978" i="8"/>
  <c r="BG2978" i="8"/>
  <c r="BD2978" i="8"/>
  <c r="BE2978" i="8"/>
  <c r="BC2978" i="8"/>
  <c r="BF2970" i="8"/>
  <c r="BG2970" i="8"/>
  <c r="BD2970" i="8"/>
  <c r="BE2970" i="8"/>
  <c r="BC2970" i="8"/>
  <c r="BC2962" i="8"/>
  <c r="BE2962" i="8" s="1"/>
  <c r="BC2954" i="8"/>
  <c r="BC2946" i="8"/>
  <c r="BC2938" i="8"/>
  <c r="BC2930" i="8"/>
  <c r="BC2922" i="8"/>
  <c r="BC2914" i="8"/>
  <c r="BC2906" i="8"/>
  <c r="BC2898" i="8"/>
  <c r="BC2890" i="8"/>
  <c r="BC2882" i="8"/>
  <c r="BC2874" i="8"/>
  <c r="BC2866" i="8"/>
  <c r="BC2858" i="8"/>
  <c r="BC2850" i="8"/>
  <c r="BC2842" i="8"/>
  <c r="BC2834" i="8"/>
  <c r="BC2826" i="8"/>
  <c r="BC2818" i="8"/>
  <c r="BC2810" i="8"/>
  <c r="BC2802" i="8"/>
  <c r="BC2794" i="8"/>
  <c r="BC2786" i="8"/>
  <c r="BC2778" i="8"/>
  <c r="BC2770" i="8"/>
  <c r="BC2762" i="8"/>
  <c r="BC2754" i="8"/>
  <c r="BC2746" i="8"/>
  <c r="BC2738" i="8"/>
  <c r="BC2730" i="8"/>
  <c r="BC2722" i="8"/>
  <c r="BC2714" i="8"/>
  <c r="BC2706" i="8"/>
  <c r="BC2698" i="8"/>
  <c r="BC2690" i="8"/>
  <c r="BC2682" i="8"/>
  <c r="BC2674" i="8"/>
  <c r="BC2666" i="8"/>
  <c r="BC2658" i="8"/>
  <c r="BC2650" i="8"/>
  <c r="BC2642" i="8"/>
  <c r="BC2634" i="8"/>
  <c r="BC2626" i="8"/>
  <c r="BC2618" i="8"/>
  <c r="BC2610" i="8"/>
  <c r="BC2602" i="8"/>
  <c r="BC2594" i="8"/>
  <c r="BC2586" i="8"/>
  <c r="BC2578" i="8"/>
  <c r="BC2570" i="8"/>
  <c r="BC2562" i="8"/>
  <c r="BC2554" i="8"/>
  <c r="BC2546" i="8"/>
  <c r="BC2538" i="8"/>
  <c r="BC2530" i="8"/>
  <c r="BC2522" i="8"/>
  <c r="BC2543" i="8"/>
  <c r="BC2535" i="8"/>
  <c r="BC2527" i="8"/>
  <c r="BC2541" i="8"/>
  <c r="BC2533" i="8"/>
  <c r="BC2525" i="8"/>
  <c r="BC2540" i="8"/>
  <c r="BC2532" i="8"/>
  <c r="BC2524" i="8"/>
  <c r="BC2539" i="8"/>
  <c r="BC2531" i="8"/>
  <c r="BC2523" i="8"/>
  <c r="BC2537" i="8"/>
  <c r="BC2529" i="8"/>
  <c r="BC2544" i="8"/>
  <c r="BC2536" i="8"/>
  <c r="BC2528" i="8"/>
  <c r="A2512" i="8"/>
  <c r="A2985" i="8"/>
  <c r="A2971" i="8"/>
  <c r="A2979" i="8"/>
  <c r="A2981" i="8"/>
  <c r="A2967" i="8"/>
  <c r="A2993" i="8"/>
  <c r="A2997" i="8"/>
  <c r="A2975" i="8"/>
  <c r="A2989" i="8"/>
  <c r="A2983" i="8"/>
  <c r="A2987" i="8"/>
  <c r="A2991" i="8"/>
  <c r="A2964" i="8"/>
  <c r="BG2961" i="8" l="1"/>
  <c r="BG2962" i="8"/>
  <c r="BG2958" i="8"/>
  <c r="BE2958" i="8"/>
  <c r="BD2958" i="8"/>
  <c r="BF2958" i="8"/>
  <c r="BG2957" i="8"/>
  <c r="BD2957" i="8"/>
  <c r="BE2957" i="8"/>
  <c r="BF2957" i="8"/>
  <c r="AZ33" i="11" s="1"/>
  <c r="BD2956" i="8"/>
  <c r="BG2956" i="8"/>
  <c r="BF2956" i="8"/>
  <c r="BE2956" i="8"/>
  <c r="BG2955" i="8"/>
  <c r="BE2955" i="8"/>
  <c r="BF2955" i="8"/>
  <c r="BD2954" i="8"/>
  <c r="BD2955" i="8"/>
  <c r="BG2954" i="8"/>
  <c r="BF2954" i="8"/>
  <c r="BE2954" i="8"/>
  <c r="BE2953" i="8"/>
  <c r="BF2953" i="8"/>
  <c r="BD2952" i="8"/>
  <c r="BD2953" i="8"/>
  <c r="BG2953" i="8"/>
  <c r="BG2952" i="8"/>
  <c r="BE2952" i="8"/>
  <c r="BF2951" i="8"/>
  <c r="BF2952" i="8"/>
  <c r="BD2950" i="8"/>
  <c r="BD2951" i="8"/>
  <c r="BG2951" i="8"/>
  <c r="BE2950" i="8"/>
  <c r="BE2951" i="8"/>
  <c r="BD2459" i="8"/>
  <c r="BF2950" i="8"/>
  <c r="BD2395" i="8"/>
  <c r="BG2950" i="8"/>
  <c r="BD2946" i="8"/>
  <c r="BD2948" i="8"/>
  <c r="BE2949" i="8"/>
  <c r="BG2949" i="8"/>
  <c r="BD2949" i="8"/>
  <c r="BF2949" i="8"/>
  <c r="BE2948" i="8"/>
  <c r="BF2948" i="8"/>
  <c r="BD2947" i="8"/>
  <c r="BG2948" i="8"/>
  <c r="BE2947" i="8"/>
  <c r="BF2947" i="8"/>
  <c r="BG2947" i="8"/>
  <c r="BG2946" i="8"/>
  <c r="BF2946" i="8"/>
  <c r="BE2946" i="8"/>
  <c r="BD2945" i="8"/>
  <c r="BF2945" i="8"/>
  <c r="BG2945" i="8"/>
  <c r="BE2945" i="8"/>
  <c r="BF2944" i="8"/>
  <c r="BG2944" i="8"/>
  <c r="BD2944" i="8"/>
  <c r="BE2944" i="8"/>
  <c r="BD2943" i="8"/>
  <c r="BG2943" i="8"/>
  <c r="BF2943" i="8"/>
  <c r="BE2943" i="8"/>
  <c r="BE2942" i="8"/>
  <c r="BG2942" i="8"/>
  <c r="BF2942" i="8"/>
  <c r="BD2942" i="8"/>
  <c r="BE2941" i="8"/>
  <c r="BF2941" i="8"/>
  <c r="BG2941" i="8"/>
  <c r="BD2941" i="8"/>
  <c r="BE2940" i="8"/>
  <c r="BG2940" i="8"/>
  <c r="BD2940" i="8"/>
  <c r="BF2940" i="8"/>
  <c r="BF2939" i="8"/>
  <c r="BE2939" i="8"/>
  <c r="BD2939" i="8"/>
  <c r="BG2939" i="8"/>
  <c r="BD2071" i="8"/>
  <c r="BD1987" i="8"/>
  <c r="BF2938" i="8"/>
  <c r="BD2938" i="8"/>
  <c r="BE2938" i="8"/>
  <c r="BD2195" i="8"/>
  <c r="BG2938" i="8"/>
  <c r="BD1995" i="8"/>
  <c r="BE2937" i="8"/>
  <c r="BD2937" i="8"/>
  <c r="BG2937" i="8"/>
  <c r="BF2937" i="8"/>
  <c r="BD2867" i="8"/>
  <c r="BD2519" i="8"/>
  <c r="BD2427" i="8"/>
  <c r="BD2131" i="8"/>
  <c r="BD2299" i="8"/>
  <c r="BD2235" i="8"/>
  <c r="BD2171" i="8"/>
  <c r="BD2043" i="8"/>
  <c r="BD2250" i="8"/>
  <c r="BD2151" i="8"/>
  <c r="BD2507" i="8"/>
  <c r="BD2475" i="8"/>
  <c r="BD2411" i="8"/>
  <c r="BD2335" i="8"/>
  <c r="BD2271" i="8"/>
  <c r="BD1951" i="8"/>
  <c r="BF1933" i="8"/>
  <c r="BD2455" i="8"/>
  <c r="BD2423" i="8"/>
  <c r="BD2391" i="8"/>
  <c r="BD2279" i="8"/>
  <c r="BD2215" i="8"/>
  <c r="BE2090" i="8"/>
  <c r="BD2023" i="8"/>
  <c r="BD2003" i="8"/>
  <c r="BD1944" i="8"/>
  <c r="BD2315" i="8"/>
  <c r="BD2251" i="8"/>
  <c r="BD2187" i="8"/>
  <c r="BD2059" i="8"/>
  <c r="BD2161" i="8"/>
  <c r="BD2355" i="8"/>
  <c r="BD2073" i="8"/>
  <c r="BD2402" i="8"/>
  <c r="BD2139" i="8"/>
  <c r="BD2353" i="8"/>
  <c r="BD2009" i="8"/>
  <c r="BD2280" i="8"/>
  <c r="BD2499" i="8"/>
  <c r="BD2115" i="8"/>
  <c r="BD2051" i="8"/>
  <c r="BE1939" i="8"/>
  <c r="BD2121" i="8"/>
  <c r="BD2097" i="8"/>
  <c r="BD2091" i="8"/>
  <c r="BD2031" i="8"/>
  <c r="BD2441" i="8"/>
  <c r="BD2706" i="8"/>
  <c r="BD2314" i="8"/>
  <c r="BE2116" i="8"/>
  <c r="BD2331" i="8"/>
  <c r="BE2235" i="8"/>
  <c r="BE2795" i="8"/>
  <c r="BE2786" i="8"/>
  <c r="BE2834" i="8"/>
  <c r="BD2602" i="8"/>
  <c r="BE2084" i="8"/>
  <c r="BE1935" i="8"/>
  <c r="BE1933" i="8"/>
  <c r="BD2496" i="8"/>
  <c r="BD2464" i="8"/>
  <c r="BD2400" i="8"/>
  <c r="BD2922" i="8"/>
  <c r="BE2668" i="8"/>
  <c r="BE2331" i="8"/>
  <c r="BD2627" i="8"/>
  <c r="BG2794" i="8"/>
  <c r="BD2642" i="8"/>
  <c r="BD2770" i="8"/>
  <c r="BD2890" i="8"/>
  <c r="BE2044" i="8"/>
  <c r="BD2851" i="8"/>
  <c r="BD2520" i="8"/>
  <c r="BD2794" i="8"/>
  <c r="BG2756" i="8"/>
  <c r="BD2827" i="8"/>
  <c r="BE2859" i="8"/>
  <c r="BD2720" i="8"/>
  <c r="BD2848" i="8"/>
  <c r="BD2912" i="8"/>
  <c r="BD2554" i="8"/>
  <c r="BD2618" i="8"/>
  <c r="BD2682" i="8"/>
  <c r="BD2746" i="8"/>
  <c r="BD2810" i="8"/>
  <c r="BD2802" i="8"/>
  <c r="BE2866" i="8"/>
  <c r="BD2604" i="8"/>
  <c r="BD2666" i="8"/>
  <c r="BD2730" i="8"/>
  <c r="BD2858" i="8"/>
  <c r="BD2923" i="8"/>
  <c r="BG2340" i="8"/>
  <c r="BD2227" i="8"/>
  <c r="BD2466" i="8"/>
  <c r="BD2370" i="8"/>
  <c r="BD2113" i="8"/>
  <c r="BD1937" i="8"/>
  <c r="BD2296" i="8"/>
  <c r="BD2232" i="8"/>
  <c r="BD2168" i="8"/>
  <c r="BD2042" i="8"/>
  <c r="BD1993" i="8"/>
  <c r="BD2664" i="8"/>
  <c r="BE2818" i="8"/>
  <c r="BD2114" i="8"/>
  <c r="BD2225" i="8"/>
  <c r="BF2906" i="8"/>
  <c r="BD2528" i="8"/>
  <c r="BG2714" i="8"/>
  <c r="BD2631" i="8"/>
  <c r="BF2339" i="8"/>
  <c r="BF2331" i="8"/>
  <c r="BE2212" i="8"/>
  <c r="BD2258" i="8"/>
  <c r="BD2369" i="8"/>
  <c r="BD1984" i="8"/>
  <c r="BF2842" i="8"/>
  <c r="BD2787" i="8"/>
  <c r="BE2572" i="8"/>
  <c r="BE2850" i="8"/>
  <c r="BF2595" i="8"/>
  <c r="BD2691" i="8"/>
  <c r="BD2759" i="8"/>
  <c r="BE2388" i="8"/>
  <c r="BD2339" i="8"/>
  <c r="BD2323" i="8"/>
  <c r="BD2163" i="8"/>
  <c r="BG2035" i="8"/>
  <c r="BD2443" i="8"/>
  <c r="BD1986" i="8"/>
  <c r="BD1945" i="8"/>
  <c r="BD2472" i="8"/>
  <c r="BD2032" i="8"/>
  <c r="BD2000" i="8"/>
  <c r="BE2707" i="8"/>
  <c r="BF2930" i="8"/>
  <c r="BF2851" i="8"/>
  <c r="BD2895" i="8"/>
  <c r="BD2530" i="8"/>
  <c r="BD2594" i="8"/>
  <c r="BD2658" i="8"/>
  <c r="BD2722" i="8"/>
  <c r="BD2586" i="8"/>
  <c r="BD2650" i="8"/>
  <c r="BD2842" i="8"/>
  <c r="BD2907" i="8"/>
  <c r="BD2578" i="8"/>
  <c r="BD2834" i="8"/>
  <c r="BF2451" i="8"/>
  <c r="BD2176" i="8"/>
  <c r="BD2048" i="8"/>
  <c r="BD1960" i="8"/>
  <c r="BE2219" i="8"/>
  <c r="BD2544" i="8"/>
  <c r="BF2618" i="8"/>
  <c r="BD2763" i="8"/>
  <c r="BD2697" i="8"/>
  <c r="BD2761" i="8"/>
  <c r="BD2796" i="8"/>
  <c r="BD2583" i="8"/>
  <c r="BE2860" i="8"/>
  <c r="BG2059" i="8"/>
  <c r="BD2514" i="8"/>
  <c r="BD2394" i="8"/>
  <c r="BD2242" i="8"/>
  <c r="BD2178" i="8"/>
  <c r="BD2050" i="8"/>
  <c r="BD2497" i="8"/>
  <c r="BD2360" i="8"/>
  <c r="BD2216" i="8"/>
  <c r="BF2107" i="8"/>
  <c r="BD2924" i="8"/>
  <c r="BF2572" i="8"/>
  <c r="BE2009" i="8"/>
  <c r="BD2723" i="8"/>
  <c r="BE2763" i="8"/>
  <c r="BE2882" i="8"/>
  <c r="BG2626" i="8"/>
  <c r="BD2647" i="8"/>
  <c r="BF2723" i="8"/>
  <c r="BD2755" i="8"/>
  <c r="BD2803" i="8"/>
  <c r="BE2908" i="8"/>
  <c r="BF2227" i="8"/>
  <c r="BD2090" i="8"/>
  <c r="BD2385" i="8"/>
  <c r="BD2152" i="8"/>
  <c r="BD2088" i="8"/>
  <c r="BD2008" i="8"/>
  <c r="BD2217" i="8"/>
  <c r="BD2714" i="8"/>
  <c r="BE2546" i="8"/>
  <c r="BE2595" i="8"/>
  <c r="BD2660" i="8"/>
  <c r="BF2682" i="8"/>
  <c r="BE2811" i="8"/>
  <c r="BD2599" i="8"/>
  <c r="BG2700" i="8"/>
  <c r="BD2711" i="8"/>
  <c r="BE2772" i="8"/>
  <c r="BD2815" i="8"/>
  <c r="BE2628" i="8"/>
  <c r="BF2700" i="8"/>
  <c r="BE2813" i="8"/>
  <c r="BD2936" i="8"/>
  <c r="BF2211" i="8"/>
  <c r="BE2139" i="8"/>
  <c r="BE2083" i="8"/>
  <c r="BD2027" i="8"/>
  <c r="BE1977" i="8"/>
  <c r="BD2026" i="8"/>
  <c r="BD1938" i="8"/>
  <c r="BD2481" i="8"/>
  <c r="BE2619" i="8"/>
  <c r="BE2541" i="8"/>
  <c r="BD2527" i="8"/>
  <c r="BG2594" i="8"/>
  <c r="BF2706" i="8"/>
  <c r="BF2788" i="8"/>
  <c r="BD2826" i="8"/>
  <c r="BF2850" i="8"/>
  <c r="BD2893" i="8"/>
  <c r="BF2730" i="8"/>
  <c r="BD2775" i="8"/>
  <c r="BD2688" i="8"/>
  <c r="BF2772" i="8"/>
  <c r="BD2816" i="8"/>
  <c r="BF2829" i="8"/>
  <c r="BE2347" i="8"/>
  <c r="BE2161" i="8"/>
  <c r="BD2099" i="8"/>
  <c r="BE2027" i="8"/>
  <c r="BG2010" i="8"/>
  <c r="BD2002" i="8"/>
  <c r="BG1938" i="8"/>
  <c r="BD2329" i="8"/>
  <c r="BD2169" i="8"/>
  <c r="BD2104" i="8"/>
  <c r="BF2818" i="8"/>
  <c r="BG2851" i="8"/>
  <c r="BD2881" i="8"/>
  <c r="BF2379" i="8"/>
  <c r="BG2315" i="8"/>
  <c r="BG2307" i="8"/>
  <c r="BE2108" i="8"/>
  <c r="BG2004" i="8"/>
  <c r="BD2432" i="8"/>
  <c r="BD2081" i="8"/>
  <c r="BG2571" i="8"/>
  <c r="BF2644" i="8"/>
  <c r="BE2802" i="8"/>
  <c r="BD2559" i="8"/>
  <c r="BD2727" i="8"/>
  <c r="BE2924" i="8"/>
  <c r="BF2843" i="8"/>
  <c r="BD2538" i="8"/>
  <c r="BF2651" i="8"/>
  <c r="BE2730" i="8"/>
  <c r="BG2818" i="8"/>
  <c r="BG2858" i="8"/>
  <c r="BD2860" i="8"/>
  <c r="BE2898" i="8"/>
  <c r="BD2871" i="8"/>
  <c r="BD2927" i="8"/>
  <c r="BD2592" i="8"/>
  <c r="BD2704" i="8"/>
  <c r="BD2832" i="8"/>
  <c r="BD2825" i="8"/>
  <c r="BD2889" i="8"/>
  <c r="BD2515" i="8"/>
  <c r="BD2275" i="8"/>
  <c r="BD2186" i="8"/>
  <c r="BD2457" i="8"/>
  <c r="BD2153" i="8"/>
  <c r="BF1936" i="8"/>
  <c r="BF2659" i="8"/>
  <c r="BF2858" i="8"/>
  <c r="BE2835" i="8"/>
  <c r="BF2578" i="8"/>
  <c r="BE2666" i="8"/>
  <c r="BD2739" i="8"/>
  <c r="BG2834" i="8"/>
  <c r="BD2563" i="8"/>
  <c r="BD2687" i="8"/>
  <c r="BD2879" i="8"/>
  <c r="BF2860" i="8"/>
  <c r="BD2904" i="8"/>
  <c r="BE2500" i="8"/>
  <c r="BD2379" i="8"/>
  <c r="BD2203" i="8"/>
  <c r="BD2147" i="8"/>
  <c r="BD2313" i="8"/>
  <c r="BD2344" i="8"/>
  <c r="BE1936" i="8"/>
  <c r="BG2588" i="8"/>
  <c r="BE2548" i="8"/>
  <c r="BF2563" i="8"/>
  <c r="BF2554" i="8"/>
  <c r="BF2786" i="8"/>
  <c r="BD2539" i="8"/>
  <c r="BD2570" i="8"/>
  <c r="BD2634" i="8"/>
  <c r="BG2706" i="8"/>
  <c r="BG2580" i="8"/>
  <c r="BE2539" i="8"/>
  <c r="BF2546" i="8"/>
  <c r="BF2553" i="8"/>
  <c r="BD2531" i="8"/>
  <c r="BG2574" i="8"/>
  <c r="BE2534" i="8"/>
  <c r="BF2549" i="8"/>
  <c r="BD2542" i="8"/>
  <c r="BG2587" i="8"/>
  <c r="BD2562" i="8"/>
  <c r="BF2586" i="8"/>
  <c r="BF2624" i="8"/>
  <c r="BE2606" i="8"/>
  <c r="BG2647" i="8"/>
  <c r="BE2607" i="8"/>
  <c r="BD2605" i="8"/>
  <c r="BF2621" i="8"/>
  <c r="BG2651" i="8"/>
  <c r="BD2606" i="8"/>
  <c r="BD2603" i="8"/>
  <c r="BG2610" i="8"/>
  <c r="BD2626" i="8"/>
  <c r="BG2634" i="8"/>
  <c r="BF2650" i="8"/>
  <c r="BF2689" i="8"/>
  <c r="BF2688" i="8"/>
  <c r="BE2670" i="8"/>
  <c r="BD2669" i="8"/>
  <c r="BD2670" i="8"/>
  <c r="BF2685" i="8"/>
  <c r="BD2668" i="8"/>
  <c r="BG2715" i="8"/>
  <c r="BD2667" i="8"/>
  <c r="BE2674" i="8"/>
  <c r="BD2690" i="8"/>
  <c r="BE2698" i="8"/>
  <c r="BF2714" i="8"/>
  <c r="BG2777" i="8"/>
  <c r="BF2752" i="8"/>
  <c r="BG2774" i="8"/>
  <c r="BE2734" i="8"/>
  <c r="BE2735" i="8"/>
  <c r="BF2750" i="8"/>
  <c r="BD2733" i="8"/>
  <c r="BF2749" i="8"/>
  <c r="BG2779" i="8"/>
  <c r="BD2734" i="8"/>
  <c r="BE2739" i="8"/>
  <c r="BD2731" i="8"/>
  <c r="BF2738" i="8"/>
  <c r="BD2754" i="8"/>
  <c r="BE2762" i="8"/>
  <c r="BF2778" i="8"/>
  <c r="BF2810" i="8"/>
  <c r="BG2826" i="8"/>
  <c r="BG2882" i="8"/>
  <c r="BF2555" i="8"/>
  <c r="BF2619" i="8"/>
  <c r="BG2635" i="8"/>
  <c r="BG2659" i="8"/>
  <c r="BF2683" i="8"/>
  <c r="BE2699" i="8"/>
  <c r="BG2747" i="8"/>
  <c r="BF2811" i="8"/>
  <c r="BF2891" i="8"/>
  <c r="BE2588" i="8"/>
  <c r="BG2628" i="8"/>
  <c r="BG2773" i="8"/>
  <c r="BG2746" i="8"/>
  <c r="BE2578" i="8"/>
  <c r="BG2658" i="8"/>
  <c r="BG2577" i="8"/>
  <c r="BF2552" i="8"/>
  <c r="BE2536" i="8"/>
  <c r="BD2529" i="8"/>
  <c r="BE2537" i="8"/>
  <c r="BG2573" i="8"/>
  <c r="BF2548" i="8"/>
  <c r="BE2533" i="8"/>
  <c r="BG2592" i="8"/>
  <c r="BF2567" i="8"/>
  <c r="BE2552" i="8"/>
  <c r="BF2566" i="8"/>
  <c r="BF2562" i="8"/>
  <c r="BF2601" i="8"/>
  <c r="BG2624" i="8"/>
  <c r="BE2584" i="8"/>
  <c r="BD2582" i="8"/>
  <c r="BD2580" i="8"/>
  <c r="BG2627" i="8"/>
  <c r="BD2581" i="8"/>
  <c r="BD2579" i="8"/>
  <c r="BE2587" i="8"/>
  <c r="BE2586" i="8"/>
  <c r="BE2610" i="8"/>
  <c r="BF2626" i="8"/>
  <c r="BF2665" i="8"/>
  <c r="BD2646" i="8"/>
  <c r="BG2685" i="8"/>
  <c r="BD2644" i="8"/>
  <c r="BD2645" i="8"/>
  <c r="BD2643" i="8"/>
  <c r="BG2691" i="8"/>
  <c r="BE2651" i="8"/>
  <c r="BE2650" i="8"/>
  <c r="BG2674" i="8"/>
  <c r="BG2690" i="8"/>
  <c r="BF2729" i="8"/>
  <c r="BF2728" i="8"/>
  <c r="BD2710" i="8"/>
  <c r="BF2727" i="8"/>
  <c r="BD2708" i="8"/>
  <c r="BF2725" i="8"/>
  <c r="BD2709" i="8"/>
  <c r="BF2724" i="8"/>
  <c r="BD2707" i="8"/>
  <c r="BG2755" i="8"/>
  <c r="BE2715" i="8"/>
  <c r="BE2714" i="8"/>
  <c r="BE2738" i="8"/>
  <c r="BG2754" i="8"/>
  <c r="BF2793" i="8"/>
  <c r="BD2774" i="8"/>
  <c r="BF2792" i="8"/>
  <c r="BD2772" i="8"/>
  <c r="BD2773" i="8"/>
  <c r="BE2779" i="8"/>
  <c r="BD2771" i="8"/>
  <c r="BG2819" i="8"/>
  <c r="BE2778" i="8"/>
  <c r="BF2794" i="8"/>
  <c r="BE2810" i="8"/>
  <c r="BF2826" i="8"/>
  <c r="BE2842" i="8"/>
  <c r="BF2882" i="8"/>
  <c r="BG2922" i="8"/>
  <c r="BE2555" i="8"/>
  <c r="BE2683" i="8"/>
  <c r="BF2747" i="8"/>
  <c r="BF2787" i="8"/>
  <c r="BD2847" i="8"/>
  <c r="BG2892" i="8"/>
  <c r="BE2852" i="8"/>
  <c r="BF2867" i="8"/>
  <c r="BE2891" i="8"/>
  <c r="BE2923" i="8"/>
  <c r="BG2645" i="8"/>
  <c r="BF2660" i="8"/>
  <c r="BE2773" i="8"/>
  <c r="BF2613" i="8"/>
  <c r="BD2540" i="8"/>
  <c r="BG2602" i="8"/>
  <c r="BG2802" i="8"/>
  <c r="BF2561" i="8"/>
  <c r="BF2630" i="8"/>
  <c r="BE2616" i="8"/>
  <c r="BD2614" i="8"/>
  <c r="BF2628" i="8"/>
  <c r="BD2612" i="8"/>
  <c r="BD2613" i="8"/>
  <c r="BF2921" i="8"/>
  <c r="BF2920" i="8"/>
  <c r="BD2902" i="8"/>
  <c r="BD2901" i="8"/>
  <c r="BD2899" i="8"/>
  <c r="BE2907" i="8"/>
  <c r="BF2922" i="8"/>
  <c r="BD2900" i="8"/>
  <c r="BF2914" i="8"/>
  <c r="BG2572" i="8"/>
  <c r="BF2547" i="8"/>
  <c r="BE2531" i="8"/>
  <c r="BE2532" i="8"/>
  <c r="BD2545" i="8"/>
  <c r="BG2590" i="8"/>
  <c r="BE2550" i="8"/>
  <c r="BF2565" i="8"/>
  <c r="BD2543" i="8"/>
  <c r="BD2558" i="8"/>
  <c r="BF2576" i="8"/>
  <c r="BD2557" i="8"/>
  <c r="BF2573" i="8"/>
  <c r="BD2556" i="8"/>
  <c r="BD2555" i="8"/>
  <c r="BE2563" i="8"/>
  <c r="BG2586" i="8"/>
  <c r="BF2602" i="8"/>
  <c r="BD2622" i="8"/>
  <c r="BG2663" i="8"/>
  <c r="BE2623" i="8"/>
  <c r="BF2640" i="8"/>
  <c r="BD2621" i="8"/>
  <c r="BD2620" i="8"/>
  <c r="BF2637" i="8"/>
  <c r="BG2667" i="8"/>
  <c r="BD2619" i="8"/>
  <c r="BE2627" i="8"/>
  <c r="BF2636" i="8"/>
  <c r="BG2650" i="8"/>
  <c r="BF2666" i="8"/>
  <c r="BF2704" i="8"/>
  <c r="BD2686" i="8"/>
  <c r="BD2685" i="8"/>
  <c r="BD2684" i="8"/>
  <c r="BE2691" i="8"/>
  <c r="BD2683" i="8"/>
  <c r="BG2731" i="8"/>
  <c r="BF2690" i="8"/>
  <c r="BG2730" i="8"/>
  <c r="BF2769" i="8"/>
  <c r="BD2750" i="8"/>
  <c r="BF2768" i="8"/>
  <c r="BG2791" i="8"/>
  <c r="BE2751" i="8"/>
  <c r="BF2766" i="8"/>
  <c r="BD2749" i="8"/>
  <c r="BE2749" i="8"/>
  <c r="BD2748" i="8"/>
  <c r="BF2770" i="8"/>
  <c r="BE2755" i="8"/>
  <c r="BD2747" i="8"/>
  <c r="BG2795" i="8"/>
  <c r="BF2764" i="8"/>
  <c r="BF2754" i="8"/>
  <c r="BD2790" i="8"/>
  <c r="BF2809" i="8"/>
  <c r="BE2794" i="8"/>
  <c r="BD2786" i="8"/>
  <c r="BG2835" i="8"/>
  <c r="BD2789" i="8"/>
  <c r="BF2825" i="8"/>
  <c r="BF2823" i="8"/>
  <c r="BD2806" i="8"/>
  <c r="BF2822" i="8"/>
  <c r="BD2804" i="8"/>
  <c r="BD2805" i="8"/>
  <c r="BF2820" i="8"/>
  <c r="BF2840" i="8"/>
  <c r="BE2825" i="8"/>
  <c r="BD2820" i="8"/>
  <c r="BF2841" i="8"/>
  <c r="BD2822" i="8"/>
  <c r="BE2827" i="8"/>
  <c r="BD2819" i="8"/>
  <c r="BD2821" i="8"/>
  <c r="BG2867" i="8"/>
  <c r="BF2836" i="8"/>
  <c r="BG2860" i="8"/>
  <c r="BE2826" i="8"/>
  <c r="BD2818" i="8"/>
  <c r="BG2866" i="8"/>
  <c r="BF2857" i="8"/>
  <c r="BF2856" i="8"/>
  <c r="BF2855" i="8"/>
  <c r="BD2838" i="8"/>
  <c r="BG2883" i="8"/>
  <c r="BF2854" i="8"/>
  <c r="BF2853" i="8"/>
  <c r="BD2837" i="8"/>
  <c r="BD2836" i="8"/>
  <c r="BE2843" i="8"/>
  <c r="BD2835" i="8"/>
  <c r="BF2873" i="8"/>
  <c r="BE2857" i="8"/>
  <c r="BD2854" i="8"/>
  <c r="BE2858" i="8"/>
  <c r="BD2850" i="8"/>
  <c r="BD2852" i="8"/>
  <c r="BD2853" i="8"/>
  <c r="BG2899" i="8"/>
  <c r="BF2889" i="8"/>
  <c r="BF2887" i="8"/>
  <c r="BD2870" i="8"/>
  <c r="BD2868" i="8"/>
  <c r="BF2884" i="8"/>
  <c r="BE2869" i="8"/>
  <c r="BD2869" i="8"/>
  <c r="BF2890" i="8"/>
  <c r="BG2915" i="8"/>
  <c r="BG2914" i="8"/>
  <c r="BE2874" i="8"/>
  <c r="BD2866" i="8"/>
  <c r="BE2936" i="8"/>
  <c r="BD2934" i="8"/>
  <c r="BD2932" i="8"/>
  <c r="BE2933" i="8"/>
  <c r="BD2933" i="8"/>
  <c r="BD2931" i="8"/>
  <c r="BD2930" i="8"/>
  <c r="BE2579" i="8"/>
  <c r="BD2607" i="8"/>
  <c r="BG2652" i="8"/>
  <c r="BF2627" i="8"/>
  <c r="BG2619" i="8"/>
  <c r="BE2643" i="8"/>
  <c r="BD2671" i="8"/>
  <c r="BE2676" i="8"/>
  <c r="BG2716" i="8"/>
  <c r="BF2691" i="8"/>
  <c r="BG2683" i="8"/>
  <c r="BD2735" i="8"/>
  <c r="BE2740" i="8"/>
  <c r="BG2780" i="8"/>
  <c r="BF2755" i="8"/>
  <c r="BE2747" i="8"/>
  <c r="BF2771" i="8"/>
  <c r="BG2844" i="8"/>
  <c r="BE2828" i="8"/>
  <c r="BE2613" i="8"/>
  <c r="BD2732" i="8"/>
  <c r="BG2796" i="8"/>
  <c r="BG2584" i="8"/>
  <c r="BF2559" i="8"/>
  <c r="BG2642" i="8"/>
  <c r="BG2593" i="8"/>
  <c r="BE2553" i="8"/>
  <c r="BF2568" i="8"/>
  <c r="BD2548" i="8"/>
  <c r="BE2549" i="8"/>
  <c r="BG2589" i="8"/>
  <c r="BF2564" i="8"/>
  <c r="BD2541" i="8"/>
  <c r="BE2543" i="8"/>
  <c r="BD2534" i="8"/>
  <c r="BE2538" i="8"/>
  <c r="BE2562" i="8"/>
  <c r="BD2598" i="8"/>
  <c r="BF2617" i="8"/>
  <c r="BF2616" i="8"/>
  <c r="BF2614" i="8"/>
  <c r="BE2603" i="8"/>
  <c r="BD2597" i="8"/>
  <c r="BD2596" i="8"/>
  <c r="BE2602" i="8"/>
  <c r="BE2626" i="8"/>
  <c r="BF2642" i="8"/>
  <c r="BD2662" i="8"/>
  <c r="BF2678" i="8"/>
  <c r="BF2681" i="8"/>
  <c r="BD2661" i="8"/>
  <c r="BG2666" i="8"/>
  <c r="BE2690" i="8"/>
  <c r="BD2726" i="8"/>
  <c r="BF2745" i="8"/>
  <c r="BD2725" i="8"/>
  <c r="BF2742" i="8"/>
  <c r="BG2771" i="8"/>
  <c r="BD2724" i="8"/>
  <c r="BE2754" i="8"/>
  <c r="BG2770" i="8"/>
  <c r="BG2786" i="8"/>
  <c r="BG2850" i="8"/>
  <c r="BE2906" i="8"/>
  <c r="BG2579" i="8"/>
  <c r="BG2603" i="8"/>
  <c r="BG2643" i="8"/>
  <c r="BE2667" i="8"/>
  <c r="BG2707" i="8"/>
  <c r="BE2731" i="8"/>
  <c r="BE2771" i="8"/>
  <c r="BD2831" i="8"/>
  <c r="BG2876" i="8"/>
  <c r="BE2836" i="8"/>
  <c r="BG2875" i="8"/>
  <c r="BE2876" i="8"/>
  <c r="BG2717" i="8"/>
  <c r="BG2781" i="8"/>
  <c r="BG2845" i="8"/>
  <c r="BE2870" i="8"/>
  <c r="BG2578" i="8"/>
  <c r="BD2702" i="8"/>
  <c r="BF2718" i="8"/>
  <c r="BE2701" i="8"/>
  <c r="BD2700" i="8"/>
  <c r="BF2717" i="8"/>
  <c r="BD2701" i="8"/>
  <c r="BE2770" i="8"/>
  <c r="BF2897" i="8"/>
  <c r="BG2919" i="8"/>
  <c r="BE2879" i="8"/>
  <c r="BF2894" i="8"/>
  <c r="BF2896" i="8"/>
  <c r="BD2877" i="8"/>
  <c r="BD2878" i="8"/>
  <c r="BG2923" i="8"/>
  <c r="BF2898" i="8"/>
  <c r="BD2875" i="8"/>
  <c r="BD2876" i="8"/>
  <c r="BE2883" i="8"/>
  <c r="BD2918" i="8"/>
  <c r="BD2915" i="8"/>
  <c r="BE2917" i="8"/>
  <c r="BD2917" i="8"/>
  <c r="BD2916" i="8"/>
  <c r="BD2551" i="8"/>
  <c r="BG2596" i="8"/>
  <c r="BD2591" i="8"/>
  <c r="BG2636" i="8"/>
  <c r="BF2611" i="8"/>
  <c r="BE2596" i="8"/>
  <c r="BD2615" i="8"/>
  <c r="BG2660" i="8"/>
  <c r="BE2620" i="8"/>
  <c r="BD2655" i="8"/>
  <c r="BE2660" i="8"/>
  <c r="BF2675" i="8"/>
  <c r="BD2679" i="8"/>
  <c r="BG2724" i="8"/>
  <c r="BD2719" i="8"/>
  <c r="BG2764" i="8"/>
  <c r="BE2724" i="8"/>
  <c r="BD2743" i="8"/>
  <c r="BG2788" i="8"/>
  <c r="BF2763" i="8"/>
  <c r="BE2748" i="8"/>
  <c r="BD2783" i="8"/>
  <c r="BG2828" i="8"/>
  <c r="BF2803" i="8"/>
  <c r="BE2788" i="8"/>
  <c r="BD2807" i="8"/>
  <c r="BG2852" i="8"/>
  <c r="BF2827" i="8"/>
  <c r="BE2812" i="8"/>
  <c r="BE2875" i="8"/>
  <c r="BG2907" i="8"/>
  <c r="BF2931" i="8"/>
  <c r="BD2680" i="8"/>
  <c r="BG2725" i="8"/>
  <c r="BE2685" i="8"/>
  <c r="BG2740" i="8"/>
  <c r="BF2733" i="8"/>
  <c r="BF2593" i="8"/>
  <c r="BD2574" i="8"/>
  <c r="BF2590" i="8"/>
  <c r="BD2573" i="8"/>
  <c r="BG2613" i="8"/>
  <c r="BD2572" i="8"/>
  <c r="BE2706" i="8"/>
  <c r="BG2582" i="8"/>
  <c r="BF2557" i="8"/>
  <c r="BE2542" i="8"/>
  <c r="BF2695" i="8"/>
  <c r="BF2694" i="8"/>
  <c r="BD2678" i="8"/>
  <c r="BD2677" i="8"/>
  <c r="BF2692" i="8"/>
  <c r="BD2676" i="8"/>
  <c r="BD2698" i="8"/>
  <c r="BG2722" i="8"/>
  <c r="BF2801" i="8"/>
  <c r="BD2781" i="8"/>
  <c r="BD2782" i="8"/>
  <c r="BE2787" i="8"/>
  <c r="BF2797" i="8"/>
  <c r="BF2802" i="8"/>
  <c r="BD2780" i="8"/>
  <c r="BD2575" i="8"/>
  <c r="BE2580" i="8"/>
  <c r="BG2620" i="8"/>
  <c r="BF2587" i="8"/>
  <c r="BD2611" i="8"/>
  <c r="BD2703" i="8"/>
  <c r="BG2748" i="8"/>
  <c r="BE2708" i="8"/>
  <c r="BF2715" i="8"/>
  <c r="BD2767" i="8"/>
  <c r="BG2812" i="8"/>
  <c r="BD2779" i="8"/>
  <c r="BG2827" i="8"/>
  <c r="BD2887" i="8"/>
  <c r="BG2932" i="8"/>
  <c r="BE2892" i="8"/>
  <c r="BD2552" i="8"/>
  <c r="BE2557" i="8"/>
  <c r="BG2597" i="8"/>
  <c r="BG2629" i="8"/>
  <c r="BE2612" i="8"/>
  <c r="BG2644" i="8"/>
  <c r="BD2752" i="8"/>
  <c r="BG2797" i="8"/>
  <c r="BE2757" i="8"/>
  <c r="BF2804" i="8"/>
  <c r="BE2566" i="8"/>
  <c r="BG2798" i="8"/>
  <c r="BE2639" i="8"/>
  <c r="BE2640" i="8"/>
  <c r="BE2641" i="8"/>
  <c r="BF2656" i="8"/>
  <c r="BD2638" i="8"/>
  <c r="BD2636" i="8"/>
  <c r="BF2653" i="8"/>
  <c r="BD2637" i="8"/>
  <c r="BF2654" i="8"/>
  <c r="BE2535" i="8"/>
  <c r="BE2554" i="8"/>
  <c r="BE2618" i="8"/>
  <c r="BF2759" i="8"/>
  <c r="BD2742" i="8"/>
  <c r="BE2741" i="8"/>
  <c r="BD2741" i="8"/>
  <c r="BF2756" i="8"/>
  <c r="BD2740" i="8"/>
  <c r="BF2746" i="8"/>
  <c r="BD2762" i="8"/>
  <c r="BD2874" i="8"/>
  <c r="BD2914" i="8"/>
  <c r="BD2547" i="8"/>
  <c r="BD2639" i="8"/>
  <c r="BE2644" i="8"/>
  <c r="BD2675" i="8"/>
  <c r="BG2585" i="8"/>
  <c r="BE2545" i="8"/>
  <c r="BF2560" i="8"/>
  <c r="BE2544" i="8"/>
  <c r="BD2537" i="8"/>
  <c r="BF2556" i="8"/>
  <c r="BG2581" i="8"/>
  <c r="BE2540" i="8"/>
  <c r="BD2533" i="8"/>
  <c r="BD2535" i="8"/>
  <c r="BD2526" i="8"/>
  <c r="BD2546" i="8"/>
  <c r="BF2570" i="8"/>
  <c r="BD2590" i="8"/>
  <c r="BD2587" i="8"/>
  <c r="BD2589" i="8"/>
  <c r="BD2610" i="8"/>
  <c r="BG2618" i="8"/>
  <c r="BF2634" i="8"/>
  <c r="BD2653" i="8"/>
  <c r="BD2654" i="8"/>
  <c r="BF2671" i="8"/>
  <c r="BG2699" i="8"/>
  <c r="BE2659" i="8"/>
  <c r="BD2651" i="8"/>
  <c r="BF2669" i="8"/>
  <c r="BD2652" i="8"/>
  <c r="BF2658" i="8"/>
  <c r="BD2674" i="8"/>
  <c r="BG2682" i="8"/>
  <c r="BF2698" i="8"/>
  <c r="BD2717" i="8"/>
  <c r="BD2718" i="8"/>
  <c r="BE2723" i="8"/>
  <c r="BD2715" i="8"/>
  <c r="BF2722" i="8"/>
  <c r="BD2738" i="8"/>
  <c r="BE2746" i="8"/>
  <c r="BG2762" i="8"/>
  <c r="BD2778" i="8"/>
  <c r="BF2833" i="8"/>
  <c r="BF2830" i="8"/>
  <c r="BF2832" i="8"/>
  <c r="BD2813" i="8"/>
  <c r="BD2814" i="8"/>
  <c r="BF2834" i="8"/>
  <c r="BE2819" i="8"/>
  <c r="BD2811" i="8"/>
  <c r="BD2812" i="8"/>
  <c r="BG2859" i="8"/>
  <c r="BF2845" i="8"/>
  <c r="BF2865" i="8"/>
  <c r="BD2845" i="8"/>
  <c r="BD2846" i="8"/>
  <c r="BD2843" i="8"/>
  <c r="BE2851" i="8"/>
  <c r="BF2866" i="8"/>
  <c r="BD2844" i="8"/>
  <c r="BF2861" i="8"/>
  <c r="BG2890" i="8"/>
  <c r="BF2874" i="8"/>
  <c r="BD2898" i="8"/>
  <c r="BE2547" i="8"/>
  <c r="BD2571" i="8"/>
  <c r="BE2611" i="8"/>
  <c r="BD2635" i="8"/>
  <c r="BE2675" i="8"/>
  <c r="BD2699" i="8"/>
  <c r="BF2739" i="8"/>
  <c r="BG2908" i="8"/>
  <c r="BF2907" i="8"/>
  <c r="BD2624" i="8"/>
  <c r="BG2669" i="8"/>
  <c r="BE2629" i="8"/>
  <c r="BG2701" i="8"/>
  <c r="BE2684" i="8"/>
  <c r="BD2716" i="8"/>
  <c r="BF2812" i="8"/>
  <c r="BE2768" i="8"/>
  <c r="BE2767" i="8"/>
  <c r="BD2766" i="8"/>
  <c r="BD2764" i="8"/>
  <c r="BG2810" i="8"/>
  <c r="BF2781" i="8"/>
  <c r="BD2765" i="8"/>
  <c r="BF2782" i="8"/>
  <c r="BF2779" i="8"/>
  <c r="BD2550" i="8"/>
  <c r="BG2595" i="8"/>
  <c r="BD2549" i="8"/>
  <c r="BF2594" i="8"/>
  <c r="BE2642" i="8"/>
  <c r="BE2682" i="8"/>
  <c r="BD2536" i="8"/>
  <c r="BD2532" i="8"/>
  <c r="BF2551" i="8"/>
  <c r="BG2576" i="8"/>
  <c r="BF2550" i="8"/>
  <c r="BD2566" i="8"/>
  <c r="BD2564" i="8"/>
  <c r="BE2571" i="8"/>
  <c r="BD2565" i="8"/>
  <c r="BG2611" i="8"/>
  <c r="BE2570" i="8"/>
  <c r="BE2594" i="8"/>
  <c r="BF2610" i="8"/>
  <c r="BD2630" i="8"/>
  <c r="BD2628" i="8"/>
  <c r="BE2635" i="8"/>
  <c r="BD2629" i="8"/>
  <c r="BG2675" i="8"/>
  <c r="BE2634" i="8"/>
  <c r="BE2658" i="8"/>
  <c r="BF2674" i="8"/>
  <c r="BD2694" i="8"/>
  <c r="BD2692" i="8"/>
  <c r="BE2693" i="8"/>
  <c r="BD2693" i="8"/>
  <c r="BG2739" i="8"/>
  <c r="BF2708" i="8"/>
  <c r="BG2698" i="8"/>
  <c r="BE2722" i="8"/>
  <c r="BG2738" i="8"/>
  <c r="BF2776" i="8"/>
  <c r="BF2777" i="8"/>
  <c r="BF2775" i="8"/>
  <c r="BD2758" i="8"/>
  <c r="BD2756" i="8"/>
  <c r="BE2761" i="8"/>
  <c r="BG2803" i="8"/>
  <c r="BD2757" i="8"/>
  <c r="BF2762" i="8"/>
  <c r="BG2778" i="8"/>
  <c r="BF2901" i="8"/>
  <c r="BG2898" i="8"/>
  <c r="BE2922" i="8"/>
  <c r="BF2571" i="8"/>
  <c r="BD2595" i="8"/>
  <c r="BF2635" i="8"/>
  <c r="BD2659" i="8"/>
  <c r="BF2699" i="8"/>
  <c r="BG2723" i="8"/>
  <c r="BG2763" i="8"/>
  <c r="BG2787" i="8"/>
  <c r="BG2811" i="8"/>
  <c r="BF2835" i="8"/>
  <c r="BG2891" i="8"/>
  <c r="BE2556" i="8"/>
  <c r="BD2588" i="8"/>
  <c r="BG2684" i="8"/>
  <c r="BE2716" i="8"/>
  <c r="BE2756" i="8"/>
  <c r="BD2788" i="8"/>
  <c r="BF2597" i="8"/>
  <c r="BF2661" i="8"/>
  <c r="BF2789" i="8"/>
  <c r="BF2928" i="8"/>
  <c r="BF2929" i="8"/>
  <c r="BD2909" i="8"/>
  <c r="BD2910" i="8"/>
  <c r="BE2930" i="8"/>
  <c r="BD2795" i="8"/>
  <c r="BE2803" i="8"/>
  <c r="BD2839" i="8"/>
  <c r="BD2859" i="8"/>
  <c r="BE2867" i="8"/>
  <c r="BF2883" i="8"/>
  <c r="BF2580" i="8"/>
  <c r="BG2604" i="8"/>
  <c r="BG2676" i="8"/>
  <c r="BE2692" i="8"/>
  <c r="BG2732" i="8"/>
  <c r="BD2880" i="8"/>
  <c r="BE2885" i="8"/>
  <c r="BD2896" i="8"/>
  <c r="BE2901" i="8"/>
  <c r="BD2553" i="8"/>
  <c r="BE2558" i="8"/>
  <c r="BG2598" i="8"/>
  <c r="BD2569" i="8"/>
  <c r="BE2574" i="8"/>
  <c r="BG2646" i="8"/>
  <c r="BD2617" i="8"/>
  <c r="BE2622" i="8"/>
  <c r="BG2662" i="8"/>
  <c r="BD2633" i="8"/>
  <c r="BE2638" i="8"/>
  <c r="BE2677" i="8"/>
  <c r="BD2705" i="8"/>
  <c r="BE2710" i="8"/>
  <c r="BG2750" i="8"/>
  <c r="BD2721" i="8"/>
  <c r="BF2741" i="8"/>
  <c r="BG2766" i="8"/>
  <c r="BE2726" i="8"/>
  <c r="BG2749" i="8"/>
  <c r="BE2805" i="8"/>
  <c r="BD2833" i="8"/>
  <c r="BG2878" i="8"/>
  <c r="BE2838" i="8"/>
  <c r="BD2849" i="8"/>
  <c r="BE2854" i="8"/>
  <c r="BF2869" i="8"/>
  <c r="BG2894" i="8"/>
  <c r="BG2877" i="8"/>
  <c r="BD2929" i="8"/>
  <c r="BE2934" i="8"/>
  <c r="BG2583" i="8"/>
  <c r="BE2791" i="8"/>
  <c r="BE2831" i="8"/>
  <c r="BF2904" i="8"/>
  <c r="BF2905" i="8"/>
  <c r="BF2903" i="8"/>
  <c r="BD2886" i="8"/>
  <c r="BD2884" i="8"/>
  <c r="BE2889" i="8"/>
  <c r="BD2906" i="8"/>
  <c r="BF2603" i="8"/>
  <c r="BD2623" i="8"/>
  <c r="BF2667" i="8"/>
  <c r="BD2751" i="8"/>
  <c r="BF2819" i="8"/>
  <c r="BF2899" i="8"/>
  <c r="BE2915" i="8"/>
  <c r="BE2931" i="8"/>
  <c r="BD2560" i="8"/>
  <c r="BE2565" i="8"/>
  <c r="BE2564" i="8"/>
  <c r="BF2596" i="8"/>
  <c r="BG2661" i="8"/>
  <c r="BD2616" i="8"/>
  <c r="BE2636" i="8"/>
  <c r="BE2652" i="8"/>
  <c r="BG2692" i="8"/>
  <c r="BG2789" i="8"/>
  <c r="BD2744" i="8"/>
  <c r="BE2764" i="8"/>
  <c r="BE2780" i="8"/>
  <c r="BD2828" i="8"/>
  <c r="BD2892" i="8"/>
  <c r="BD2908" i="8"/>
  <c r="BD2689" i="8"/>
  <c r="BG2734" i="8"/>
  <c r="BF2709" i="8"/>
  <c r="BG2733" i="8"/>
  <c r="BD2817" i="8"/>
  <c r="BF2837" i="8"/>
  <c r="BE2822" i="8"/>
  <c r="BG2862" i="8"/>
  <c r="BD2829" i="8"/>
  <c r="BG2861" i="8"/>
  <c r="BG2901" i="8"/>
  <c r="BG2925" i="8"/>
  <c r="BE2551" i="8"/>
  <c r="BF2638" i="8"/>
  <c r="BE2694" i="8"/>
  <c r="BG2879" i="8"/>
  <c r="BE2839" i="8"/>
  <c r="BG2927" i="8"/>
  <c r="BG2600" i="8"/>
  <c r="BG2664" i="8"/>
  <c r="BE2816" i="8"/>
  <c r="BG2657" i="8"/>
  <c r="BG2721" i="8"/>
  <c r="BG2841" i="8"/>
  <c r="BF2816" i="8"/>
  <c r="BD2798" i="8"/>
  <c r="BD2797" i="8"/>
  <c r="BG2842" i="8"/>
  <c r="BG2905" i="8"/>
  <c r="BF2880" i="8"/>
  <c r="BG2902" i="8"/>
  <c r="BE2862" i="8"/>
  <c r="BD2862" i="8"/>
  <c r="BD2861" i="8"/>
  <c r="BD2882" i="8"/>
  <c r="BE2890" i="8"/>
  <c r="BG2906" i="8"/>
  <c r="BD2926" i="8"/>
  <c r="BD2925" i="8"/>
  <c r="BG2930" i="8"/>
  <c r="BF2579" i="8"/>
  <c r="BF2643" i="8"/>
  <c r="BD2663" i="8"/>
  <c r="BF2707" i="8"/>
  <c r="BF2731" i="8"/>
  <c r="BD2791" i="8"/>
  <c r="BF2795" i="8"/>
  <c r="BD2855" i="8"/>
  <c r="BF2875" i="8"/>
  <c r="BF2859" i="8"/>
  <c r="BD2911" i="8"/>
  <c r="BE2916" i="8"/>
  <c r="BF2915" i="8"/>
  <c r="BD2576" i="8"/>
  <c r="BF2652" i="8"/>
  <c r="BD2632" i="8"/>
  <c r="BG2677" i="8"/>
  <c r="BD2648" i="8"/>
  <c r="BG2693" i="8"/>
  <c r="BE2653" i="8"/>
  <c r="BF2668" i="8"/>
  <c r="BG2708" i="8"/>
  <c r="BE2765" i="8"/>
  <c r="BF2780" i="8"/>
  <c r="BD2760" i="8"/>
  <c r="BG2805" i="8"/>
  <c r="BD2776" i="8"/>
  <c r="BG2821" i="8"/>
  <c r="BE2781" i="8"/>
  <c r="BF2796" i="8"/>
  <c r="BE2844" i="8"/>
  <c r="BF2876" i="8"/>
  <c r="BE2661" i="8"/>
  <c r="BD2745" i="8"/>
  <c r="BG2790" i="8"/>
  <c r="BE2750" i="8"/>
  <c r="BE2789" i="8"/>
  <c r="BF2813" i="8"/>
  <c r="BD2873" i="8"/>
  <c r="BG2918" i="8"/>
  <c r="BF2893" i="8"/>
  <c r="BE2878" i="8"/>
  <c r="BD2885" i="8"/>
  <c r="BD2913" i="8"/>
  <c r="BE2918" i="8"/>
  <c r="BF2933" i="8"/>
  <c r="BG2623" i="8"/>
  <c r="BG2614" i="8"/>
  <c r="BG2711" i="8"/>
  <c r="BG2751" i="8"/>
  <c r="BG2839" i="8"/>
  <c r="BG2887" i="8"/>
  <c r="BG2608" i="8"/>
  <c r="BF2711" i="8"/>
  <c r="BF2839" i="8"/>
  <c r="BG2931" i="8"/>
  <c r="BF2612" i="8"/>
  <c r="BG2668" i="8"/>
  <c r="BF2684" i="8"/>
  <c r="BF2740" i="8"/>
  <c r="BD2792" i="8"/>
  <c r="BE2797" i="8"/>
  <c r="BE2796" i="8"/>
  <c r="BD2840" i="8"/>
  <c r="BG2885" i="8"/>
  <c r="BE2845" i="8"/>
  <c r="BF2924" i="8"/>
  <c r="BD2577" i="8"/>
  <c r="BE2582" i="8"/>
  <c r="BG2622" i="8"/>
  <c r="BE2581" i="8"/>
  <c r="BD2641" i="8"/>
  <c r="BE2646" i="8"/>
  <c r="BG2686" i="8"/>
  <c r="BE2645" i="8"/>
  <c r="BD2673" i="8"/>
  <c r="BG2718" i="8"/>
  <c r="BE2678" i="8"/>
  <c r="BF2693" i="8"/>
  <c r="BD2801" i="8"/>
  <c r="BG2846" i="8"/>
  <c r="BE2806" i="8"/>
  <c r="BF2821" i="8"/>
  <c r="BG2829" i="8"/>
  <c r="BD2897" i="8"/>
  <c r="BE2902" i="8"/>
  <c r="BE2909" i="8"/>
  <c r="BF2606" i="8"/>
  <c r="BG2631" i="8"/>
  <c r="BE2590" i="8"/>
  <c r="BE2591" i="8"/>
  <c r="BG2671" i="8"/>
  <c r="BE2679" i="8"/>
  <c r="BF2734" i="8"/>
  <c r="BG2758" i="8"/>
  <c r="BE2718" i="8"/>
  <c r="BG2759" i="8"/>
  <c r="BE2719" i="8"/>
  <c r="BG2799" i="8"/>
  <c r="BE2807" i="8"/>
  <c r="BG2895" i="8"/>
  <c r="BE2855" i="8"/>
  <c r="BF2870" i="8"/>
  <c r="BF2918" i="8"/>
  <c r="BF2591" i="8"/>
  <c r="BG2744" i="8"/>
  <c r="BG2808" i="8"/>
  <c r="BD2824" i="8"/>
  <c r="BE2829" i="8"/>
  <c r="BF2844" i="8"/>
  <c r="BG2869" i="8"/>
  <c r="BD2856" i="8"/>
  <c r="BE2861" i="8"/>
  <c r="BD2888" i="8"/>
  <c r="BF2908" i="8"/>
  <c r="BG2933" i="8"/>
  <c r="BD2920" i="8"/>
  <c r="BE2925" i="8"/>
  <c r="BG2924" i="8"/>
  <c r="BD2561" i="8"/>
  <c r="BG2606" i="8"/>
  <c r="BF2581" i="8"/>
  <c r="BD2593" i="8"/>
  <c r="BG2638" i="8"/>
  <c r="BE2598" i="8"/>
  <c r="BE2597" i="8"/>
  <c r="BD2625" i="8"/>
  <c r="BG2670" i="8"/>
  <c r="BF2645" i="8"/>
  <c r="BD2657" i="8"/>
  <c r="BF2677" i="8"/>
  <c r="BG2702" i="8"/>
  <c r="BE2662" i="8"/>
  <c r="BD2769" i="8"/>
  <c r="BG2814" i="8"/>
  <c r="BE2774" i="8"/>
  <c r="BD2785" i="8"/>
  <c r="BE2790" i="8"/>
  <c r="BG2830" i="8"/>
  <c r="BF2805" i="8"/>
  <c r="BG2813" i="8"/>
  <c r="BF2574" i="8"/>
  <c r="BG2767" i="8"/>
  <c r="BE2863" i="8"/>
  <c r="BE2911" i="8"/>
  <c r="BF2599" i="8"/>
  <c r="BG2688" i="8"/>
  <c r="BE2903" i="8"/>
  <c r="BF2592" i="8"/>
  <c r="BD2808" i="8"/>
  <c r="BG2853" i="8"/>
  <c r="BF2828" i="8"/>
  <c r="BD2872" i="8"/>
  <c r="BG2917" i="8"/>
  <c r="BF2892" i="8"/>
  <c r="BF2900" i="8"/>
  <c r="BD2609" i="8"/>
  <c r="BG2654" i="8"/>
  <c r="BE2614" i="8"/>
  <c r="BF2629" i="8"/>
  <c r="BE2669" i="8"/>
  <c r="BD2753" i="8"/>
  <c r="BF2773" i="8"/>
  <c r="BE2893" i="8"/>
  <c r="BE2630" i="8"/>
  <c r="BF2702" i="8"/>
  <c r="BE2758" i="8"/>
  <c r="BE2919" i="8"/>
  <c r="BF2862" i="8"/>
  <c r="BD2830" i="8"/>
  <c r="BG2874" i="8"/>
  <c r="BD2894" i="8"/>
  <c r="BF2910" i="8"/>
  <c r="BE2899" i="8"/>
  <c r="BD2891" i="8"/>
  <c r="BE2914" i="8"/>
  <c r="BD2567" i="8"/>
  <c r="BG2612" i="8"/>
  <c r="BD2695" i="8"/>
  <c r="BE2700" i="8"/>
  <c r="BD2823" i="8"/>
  <c r="BG2843" i="8"/>
  <c r="BD2883" i="8"/>
  <c r="BD2903" i="8"/>
  <c r="BF2588" i="8"/>
  <c r="BD2568" i="8"/>
  <c r="BD2584" i="8"/>
  <c r="BE2589" i="8"/>
  <c r="BF2604" i="8"/>
  <c r="BD2640" i="8"/>
  <c r="BD2696" i="8"/>
  <c r="BF2716" i="8"/>
  <c r="BG2741" i="8"/>
  <c r="BD2712" i="8"/>
  <c r="BG2757" i="8"/>
  <c r="BE2717" i="8"/>
  <c r="BF2732" i="8"/>
  <c r="BD2768" i="8"/>
  <c r="BG2772" i="8"/>
  <c r="BE2820" i="8"/>
  <c r="BF2852" i="8"/>
  <c r="BF2868" i="8"/>
  <c r="BE2884" i="8"/>
  <c r="BE2900" i="8"/>
  <c r="BF2916" i="8"/>
  <c r="BE2932" i="8"/>
  <c r="BE2573" i="8"/>
  <c r="BF2589" i="8"/>
  <c r="BF2605" i="8"/>
  <c r="BE2621" i="8"/>
  <c r="BE2637" i="8"/>
  <c r="BG2653" i="8"/>
  <c r="BD2681" i="8"/>
  <c r="BE2686" i="8"/>
  <c r="BF2701" i="8"/>
  <c r="BG2726" i="8"/>
  <c r="BE2709" i="8"/>
  <c r="BE2725" i="8"/>
  <c r="BF2765" i="8"/>
  <c r="BD2809" i="8"/>
  <c r="BE2814" i="8"/>
  <c r="BG2854" i="8"/>
  <c r="BE2837" i="8"/>
  <c r="BE2853" i="8"/>
  <c r="BF2877" i="8"/>
  <c r="BG2893" i="8"/>
  <c r="BF2917" i="8"/>
  <c r="BE2567" i="8"/>
  <c r="BF2582" i="8"/>
  <c r="BG2607" i="8"/>
  <c r="BF2622" i="8"/>
  <c r="BG2687" i="8"/>
  <c r="BG2678" i="8"/>
  <c r="BG2775" i="8"/>
  <c r="BG2815" i="8"/>
  <c r="BG2911" i="8"/>
  <c r="BE2927" i="8"/>
  <c r="BF2679" i="8"/>
  <c r="BG2768" i="8"/>
  <c r="BF2807" i="8"/>
  <c r="BG2633" i="8"/>
  <c r="BD2799" i="8"/>
  <c r="BE2804" i="8"/>
  <c r="BD2863" i="8"/>
  <c r="BE2868" i="8"/>
  <c r="BD2919" i="8"/>
  <c r="BF2923" i="8"/>
  <c r="BD2600" i="8"/>
  <c r="BE2605" i="8"/>
  <c r="BE2604" i="8"/>
  <c r="BF2620" i="8"/>
  <c r="BD2656" i="8"/>
  <c r="BF2676" i="8"/>
  <c r="BD2728" i="8"/>
  <c r="BE2733" i="8"/>
  <c r="BE2732" i="8"/>
  <c r="BF2748" i="8"/>
  <c r="BD2784" i="8"/>
  <c r="BG2804" i="8"/>
  <c r="BG2820" i="8"/>
  <c r="BG2836" i="8"/>
  <c r="BG2868" i="8"/>
  <c r="BG2884" i="8"/>
  <c r="BG2900" i="8"/>
  <c r="BG2916" i="8"/>
  <c r="BG2605" i="8"/>
  <c r="BG2621" i="8"/>
  <c r="BG2637" i="8"/>
  <c r="BG2710" i="8"/>
  <c r="BG2709" i="8"/>
  <c r="BD2737" i="8"/>
  <c r="BG2782" i="8"/>
  <c r="BE2742" i="8"/>
  <c r="BF2757" i="8"/>
  <c r="BG2765" i="8"/>
  <c r="BE2821" i="8"/>
  <c r="BG2837" i="8"/>
  <c r="BD2865" i="8"/>
  <c r="BG2910" i="8"/>
  <c r="BG2909" i="8"/>
  <c r="BF2885" i="8"/>
  <c r="BE2877" i="8"/>
  <c r="BG2615" i="8"/>
  <c r="BG2655" i="8"/>
  <c r="BG2695" i="8"/>
  <c r="BE2655" i="8"/>
  <c r="BF2670" i="8"/>
  <c r="BE2654" i="8"/>
  <c r="BG2783" i="8"/>
  <c r="BG2823" i="8"/>
  <c r="BE2783" i="8"/>
  <c r="BF2798" i="8"/>
  <c r="BE2935" i="8"/>
  <c r="BF2680" i="8"/>
  <c r="BD2585" i="8"/>
  <c r="BD2649" i="8"/>
  <c r="BD2713" i="8"/>
  <c r="BD2777" i="8"/>
  <c r="BD2841" i="8"/>
  <c r="BD2905" i="8"/>
  <c r="BF2909" i="8"/>
  <c r="BF2558" i="8"/>
  <c r="BF2686" i="8"/>
  <c r="BF2790" i="8"/>
  <c r="BF2846" i="8"/>
  <c r="BE2559" i="8"/>
  <c r="BG2680" i="8"/>
  <c r="BE2656" i="8"/>
  <c r="BG2696" i="8"/>
  <c r="BF2655" i="8"/>
  <c r="BE2671" i="8"/>
  <c r="BE2687" i="8"/>
  <c r="BG2752" i="8"/>
  <c r="BE2712" i="8"/>
  <c r="BG2727" i="8"/>
  <c r="BE2784" i="8"/>
  <c r="BG2824" i="8"/>
  <c r="BF2783" i="8"/>
  <c r="BE2799" i="8"/>
  <c r="BE2815" i="8"/>
  <c r="BE2840" i="8"/>
  <c r="BG2880" i="8"/>
  <c r="BG2855" i="8"/>
  <c r="BE2871" i="8"/>
  <c r="BG2936" i="8"/>
  <c r="BE2896" i="8"/>
  <c r="BE2912" i="8"/>
  <c r="BF2911" i="8"/>
  <c r="BG2641" i="8"/>
  <c r="BE2601" i="8"/>
  <c r="BG2681" i="8"/>
  <c r="BE2704" i="8"/>
  <c r="BE2728" i="8"/>
  <c r="BF2784" i="8"/>
  <c r="BG2809" i="8"/>
  <c r="BE2769" i="8"/>
  <c r="BG2897" i="8"/>
  <c r="BF2872" i="8"/>
  <c r="BF2912" i="8"/>
  <c r="BE2897" i="8"/>
  <c r="BF2569" i="8"/>
  <c r="BF2609" i="8"/>
  <c r="BF2657" i="8"/>
  <c r="BF2697" i="8"/>
  <c r="BF2737" i="8"/>
  <c r="BF2913" i="8"/>
  <c r="BF2925" i="8"/>
  <c r="BG2575" i="8"/>
  <c r="BG2639" i="8"/>
  <c r="BF2598" i="8"/>
  <c r="BG2703" i="8"/>
  <c r="BF2662" i="8"/>
  <c r="BE2702" i="8"/>
  <c r="BE2766" i="8"/>
  <c r="BG2806" i="8"/>
  <c r="BE2894" i="8"/>
  <c r="BE2910" i="8"/>
  <c r="BG2934" i="8"/>
  <c r="BE2575" i="8"/>
  <c r="BF2615" i="8"/>
  <c r="BG2599" i="8"/>
  <c r="BE2615" i="8"/>
  <c r="BE2647" i="8"/>
  <c r="BG2712" i="8"/>
  <c r="BE2672" i="8"/>
  <c r="BE2703" i="8"/>
  <c r="BE2743" i="8"/>
  <c r="BE2775" i="8"/>
  <c r="BE2800" i="8"/>
  <c r="BG2840" i="8"/>
  <c r="BG2896" i="8"/>
  <c r="BE2928" i="8"/>
  <c r="BG2665" i="8"/>
  <c r="BE2680" i="8"/>
  <c r="BG2704" i="8"/>
  <c r="BE2745" i="8"/>
  <c r="BG2785" i="8"/>
  <c r="BF2760" i="8"/>
  <c r="BE2744" i="8"/>
  <c r="BG2784" i="8"/>
  <c r="BG2865" i="8"/>
  <c r="BF2577" i="8"/>
  <c r="BF2705" i="8"/>
  <c r="BD2935" i="8"/>
  <c r="BD2608" i="8"/>
  <c r="BD2672" i="8"/>
  <c r="BD2736" i="8"/>
  <c r="BD2800" i="8"/>
  <c r="BD2864" i="8"/>
  <c r="BD2928" i="8"/>
  <c r="BF2932" i="8"/>
  <c r="BD2601" i="8"/>
  <c r="BD2665" i="8"/>
  <c r="BD2729" i="8"/>
  <c r="BD2793" i="8"/>
  <c r="BD2857" i="8"/>
  <c r="BD2921" i="8"/>
  <c r="BG2679" i="8"/>
  <c r="BG2743" i="8"/>
  <c r="BF2726" i="8"/>
  <c r="BG2807" i="8"/>
  <c r="BE2782" i="8"/>
  <c r="BF2806" i="8"/>
  <c r="BG2822" i="8"/>
  <c r="BF2878" i="8"/>
  <c r="BE2926" i="8"/>
  <c r="BF2934" i="8"/>
  <c r="BF2631" i="8"/>
  <c r="BE2663" i="8"/>
  <c r="BF2743" i="8"/>
  <c r="BF2799" i="8"/>
  <c r="BE2847" i="8"/>
  <c r="BF2871" i="8"/>
  <c r="BF2927" i="8"/>
  <c r="BF2600" i="8"/>
  <c r="BG2625" i="8"/>
  <c r="BE2585" i="8"/>
  <c r="BF2664" i="8"/>
  <c r="BE2697" i="8"/>
  <c r="BF2736" i="8"/>
  <c r="BE2753" i="8"/>
  <c r="BE2801" i="8"/>
  <c r="BE2865" i="8"/>
  <c r="BG2742" i="8"/>
  <c r="BE2798" i="8"/>
  <c r="BE2823" i="8"/>
  <c r="BF2838" i="8"/>
  <c r="BG2838" i="8"/>
  <c r="BG2935" i="8"/>
  <c r="BF2575" i="8"/>
  <c r="BE2632" i="8"/>
  <c r="BG2672" i="8"/>
  <c r="BF2647" i="8"/>
  <c r="BG2728" i="8"/>
  <c r="BE2688" i="8"/>
  <c r="BF2687" i="8"/>
  <c r="BF2703" i="8"/>
  <c r="BG2719" i="8"/>
  <c r="BG2800" i="8"/>
  <c r="BE2760" i="8"/>
  <c r="BG2856" i="8"/>
  <c r="BF2831" i="8"/>
  <c r="BF2815" i="8"/>
  <c r="BG2831" i="8"/>
  <c r="BG2847" i="8"/>
  <c r="BG2928" i="8"/>
  <c r="BE2888" i="8"/>
  <c r="BG2903" i="8"/>
  <c r="BG2609" i="8"/>
  <c r="BE2609" i="8"/>
  <c r="BE2664" i="8"/>
  <c r="BG2769" i="8"/>
  <c r="BE2729" i="8"/>
  <c r="BF2848" i="8"/>
  <c r="BG2873" i="8"/>
  <c r="BE2833" i="8"/>
  <c r="BE2856" i="8"/>
  <c r="BE2913" i="8"/>
  <c r="BF2585" i="8"/>
  <c r="BG2649" i="8"/>
  <c r="BF2713" i="8"/>
  <c r="BG2926" i="8"/>
  <c r="BG2616" i="8"/>
  <c r="BE2592" i="8"/>
  <c r="BG2632" i="8"/>
  <c r="BG2591" i="8"/>
  <c r="BE2648" i="8"/>
  <c r="BG2760" i="8"/>
  <c r="BE2720" i="8"/>
  <c r="BF2719" i="8"/>
  <c r="BE2776" i="8"/>
  <c r="BG2816" i="8"/>
  <c r="BE2832" i="8"/>
  <c r="BE2848" i="8"/>
  <c r="BG2888" i="8"/>
  <c r="BF2847" i="8"/>
  <c r="BE2904" i="8"/>
  <c r="BE2576" i="8"/>
  <c r="BG2745" i="8"/>
  <c r="BE2705" i="8"/>
  <c r="BE2792" i="8"/>
  <c r="BF2936" i="8"/>
  <c r="BF2633" i="8"/>
  <c r="BF2673" i="8"/>
  <c r="BF2721" i="8"/>
  <c r="BF2761" i="8"/>
  <c r="BE2631" i="8"/>
  <c r="BE2695" i="8"/>
  <c r="BE2759" i="8"/>
  <c r="BF2774" i="8"/>
  <c r="BE2830" i="8"/>
  <c r="BG2870" i="8"/>
  <c r="BE2886" i="8"/>
  <c r="BF2926" i="8"/>
  <c r="BE2583" i="8"/>
  <c r="BG2648" i="8"/>
  <c r="BE2608" i="8"/>
  <c r="BF2607" i="8"/>
  <c r="BF2663" i="8"/>
  <c r="BE2711" i="8"/>
  <c r="BE2736" i="8"/>
  <c r="BG2776" i="8"/>
  <c r="BG2735" i="8"/>
  <c r="BF2791" i="8"/>
  <c r="BE2864" i="8"/>
  <c r="BG2904" i="8"/>
  <c r="BG2863" i="8"/>
  <c r="BE2920" i="8"/>
  <c r="BF2919" i="8"/>
  <c r="BF2935" i="8"/>
  <c r="BE2560" i="8"/>
  <c r="BE2600" i="8"/>
  <c r="BE2633" i="8"/>
  <c r="BG2640" i="8"/>
  <c r="BG2720" i="8"/>
  <c r="BF2696" i="8"/>
  <c r="BE2681" i="8"/>
  <c r="BF2720" i="8"/>
  <c r="BF2744" i="8"/>
  <c r="BE2809" i="8"/>
  <c r="BG2832" i="8"/>
  <c r="BG2921" i="8"/>
  <c r="BF2641" i="8"/>
  <c r="BG2630" i="8"/>
  <c r="BG2694" i="8"/>
  <c r="BF2758" i="8"/>
  <c r="BF2814" i="8"/>
  <c r="BE2846" i="8"/>
  <c r="BG2886" i="8"/>
  <c r="BE2599" i="8"/>
  <c r="BF2623" i="8"/>
  <c r="BE2727" i="8"/>
  <c r="BF2735" i="8"/>
  <c r="BF2863" i="8"/>
  <c r="BE2895" i="8"/>
  <c r="BE2561" i="8"/>
  <c r="BG2601" i="8"/>
  <c r="BF2608" i="8"/>
  <c r="BE2593" i="8"/>
  <c r="BF2672" i="8"/>
  <c r="BE2689" i="8"/>
  <c r="BG2753" i="8"/>
  <c r="BE2737" i="8"/>
  <c r="BG2801" i="8"/>
  <c r="BE2785" i="8"/>
  <c r="BE2817" i="8"/>
  <c r="BG2872" i="8"/>
  <c r="BF2646" i="8"/>
  <c r="BF2710" i="8"/>
  <c r="BG2871" i="8"/>
  <c r="BE2887" i="8"/>
  <c r="BF2902" i="8"/>
  <c r="BF2886" i="8"/>
  <c r="BE2568" i="8"/>
  <c r="BF2583" i="8"/>
  <c r="BE2624" i="8"/>
  <c r="BF2639" i="8"/>
  <c r="BG2736" i="8"/>
  <c r="BE2696" i="8"/>
  <c r="BG2792" i="8"/>
  <c r="BF2767" i="8"/>
  <c r="BF2751" i="8"/>
  <c r="BG2864" i="8"/>
  <c r="BE2824" i="8"/>
  <c r="BG2920" i="8"/>
  <c r="BE2880" i="8"/>
  <c r="BF2895" i="8"/>
  <c r="BF2879" i="8"/>
  <c r="BG2617" i="8"/>
  <c r="BG2656" i="8"/>
  <c r="BF2632" i="8"/>
  <c r="BE2617" i="8"/>
  <c r="BE2665" i="8"/>
  <c r="BE2752" i="8"/>
  <c r="BG2833" i="8"/>
  <c r="BF2808" i="8"/>
  <c r="BE2849" i="8"/>
  <c r="BG2929" i="8"/>
  <c r="BE2577" i="8"/>
  <c r="BF2649" i="8"/>
  <c r="BE2673" i="8"/>
  <c r="BG2705" i="8"/>
  <c r="BE2793" i="8"/>
  <c r="BF2584" i="8"/>
  <c r="BF2648" i="8"/>
  <c r="BF2712" i="8"/>
  <c r="BF2800" i="8"/>
  <c r="BF2864" i="8"/>
  <c r="BE2929" i="8"/>
  <c r="BF2625" i="8"/>
  <c r="BG2673" i="8"/>
  <c r="BG2689" i="8"/>
  <c r="BE2881" i="8"/>
  <c r="BE2777" i="8"/>
  <c r="BE2841" i="8"/>
  <c r="BE2905" i="8"/>
  <c r="BE2649" i="8"/>
  <c r="BE2713" i="8"/>
  <c r="BG2729" i="8"/>
  <c r="BF2785" i="8"/>
  <c r="BF2817" i="8"/>
  <c r="BF2849" i="8"/>
  <c r="BF2881" i="8"/>
  <c r="BD2487" i="8"/>
  <c r="BD2483" i="8"/>
  <c r="BG2793" i="8"/>
  <c r="BG2857" i="8"/>
  <c r="BE2625" i="8"/>
  <c r="BE2921" i="8"/>
  <c r="BG2848" i="8"/>
  <c r="BG2913" i="8"/>
  <c r="BE2873" i="8"/>
  <c r="BG2912" i="8"/>
  <c r="BG2761" i="8"/>
  <c r="BG2825" i="8"/>
  <c r="BE2808" i="8"/>
  <c r="BG2889" i="8"/>
  <c r="BE2872" i="8"/>
  <c r="BE2657" i="8"/>
  <c r="BG2697" i="8"/>
  <c r="BG2713" i="8"/>
  <c r="BE2721" i="8"/>
  <c r="BG2737" i="8"/>
  <c r="BF2824" i="8"/>
  <c r="BF2888" i="8"/>
  <c r="BE2569" i="8"/>
  <c r="BF2753" i="8"/>
  <c r="BG2817" i="8"/>
  <c r="BG2849" i="8"/>
  <c r="BG2881" i="8"/>
  <c r="BG2491" i="8"/>
  <c r="BD2419" i="8"/>
  <c r="BG2394" i="8"/>
  <c r="BE2299" i="8"/>
  <c r="BD2259" i="8"/>
  <c r="BF2267" i="8"/>
  <c r="BF2195" i="8"/>
  <c r="BE2155" i="8"/>
  <c r="BG2083" i="8"/>
  <c r="BE2011" i="8"/>
  <c r="BG2003" i="8"/>
  <c r="BD1955" i="8"/>
  <c r="BF2337" i="8"/>
  <c r="BD2510" i="8"/>
  <c r="BD2478" i="8"/>
  <c r="BF2466" i="8"/>
  <c r="BF2434" i="8"/>
  <c r="BF2402" i="8"/>
  <c r="BD2358" i="8"/>
  <c r="BD2318" i="8"/>
  <c r="BG2282" i="8"/>
  <c r="BD2134" i="8"/>
  <c r="BG2081" i="8"/>
  <c r="BG2184" i="8"/>
  <c r="BD2516" i="8"/>
  <c r="BD2460" i="8"/>
  <c r="BG2447" i="8"/>
  <c r="BF2391" i="8"/>
  <c r="BD2276" i="8"/>
  <c r="BD2236" i="8"/>
  <c r="BG2241" i="8"/>
  <c r="BD2116" i="8"/>
  <c r="BD1964" i="8"/>
  <c r="BF2212" i="8"/>
  <c r="BE2021" i="8"/>
  <c r="BF2305" i="8"/>
  <c r="BF1937" i="8"/>
  <c r="BF2374" i="8"/>
  <c r="BG2334" i="8"/>
  <c r="BG2270" i="8"/>
  <c r="BG2206" i="8"/>
  <c r="BG2142" i="8"/>
  <c r="BG2078" i="8"/>
  <c r="BE2221" i="8"/>
  <c r="BE1989" i="8"/>
  <c r="BF2297" i="8"/>
  <c r="BF2373" i="8"/>
  <c r="BF2309" i="8"/>
  <c r="BF2245" i="8"/>
  <c r="BF2181" i="8"/>
  <c r="BF2117" i="8"/>
  <c r="BF2053" i="8"/>
  <c r="BF1990" i="8"/>
  <c r="BE2261" i="8"/>
  <c r="BG2053" i="8"/>
  <c r="BD2181" i="8"/>
  <c r="BD2321" i="8"/>
  <c r="BF2085" i="8"/>
  <c r="BF1989" i="8"/>
  <c r="BG1969" i="8"/>
  <c r="BD1973" i="8"/>
  <c r="BG2508" i="8"/>
  <c r="BG2444" i="8"/>
  <c r="BD2381" i="8"/>
  <c r="BE2346" i="8"/>
  <c r="BG2376" i="8"/>
  <c r="BE2298" i="8"/>
  <c r="BD2214" i="8"/>
  <c r="BG2218" i="8"/>
  <c r="BF2113" i="8"/>
  <c r="BE2056" i="8"/>
  <c r="BF1993" i="8"/>
  <c r="BD2509" i="8"/>
  <c r="BD2189" i="8"/>
  <c r="BF1969" i="8"/>
  <c r="BD2484" i="8"/>
  <c r="BD2428" i="8"/>
  <c r="BD2292" i="8"/>
  <c r="BE2256" i="8"/>
  <c r="BE2159" i="8"/>
  <c r="BF2095" i="8"/>
  <c r="BD1956" i="8"/>
  <c r="BD2328" i="8"/>
  <c r="BD2072" i="8"/>
  <c r="BE1973" i="8"/>
  <c r="BD2085" i="8"/>
  <c r="BE2502" i="8"/>
  <c r="BF2486" i="8"/>
  <c r="BE2437" i="8"/>
  <c r="BF2351" i="8"/>
  <c r="BF2287" i="8"/>
  <c r="BF2223" i="8"/>
  <c r="BF2159" i="8"/>
  <c r="BF1942" i="8"/>
  <c r="BG2397" i="8"/>
  <c r="BF2164" i="8"/>
  <c r="BF1996" i="8"/>
  <c r="BD2133" i="8"/>
  <c r="BG2509" i="8"/>
  <c r="BD2433" i="8"/>
  <c r="BG2446" i="8"/>
  <c r="BE2335" i="8"/>
  <c r="BE2271" i="8"/>
  <c r="BE2207" i="8"/>
  <c r="BE2143" i="8"/>
  <c r="BE2079" i="8"/>
  <c r="BG2054" i="8"/>
  <c r="BE1966" i="8"/>
  <c r="BF2132" i="8"/>
  <c r="BG1989" i="8"/>
  <c r="BE2518" i="8"/>
  <c r="BD2480" i="8"/>
  <c r="BE2454" i="8"/>
  <c r="BE2422" i="8"/>
  <c r="BE2390" i="8"/>
  <c r="BF2381" i="8"/>
  <c r="BG2341" i="8"/>
  <c r="BF2253" i="8"/>
  <c r="BG2213" i="8"/>
  <c r="BF2125" i="8"/>
  <c r="BD2041" i="8"/>
  <c r="BG2484" i="8"/>
  <c r="BG2420" i="8"/>
  <c r="BF2355" i="8"/>
  <c r="BG2337" i="8"/>
  <c r="BE2283" i="8"/>
  <c r="BG2276" i="8"/>
  <c r="BD2211" i="8"/>
  <c r="BG2123" i="8"/>
  <c r="BE2107" i="8"/>
  <c r="BF2067" i="8"/>
  <c r="BD2035" i="8"/>
  <c r="BE2012" i="8"/>
  <c r="BE2004" i="8"/>
  <c r="BF2009" i="8"/>
  <c r="BD1947" i="8"/>
  <c r="BD2011" i="8"/>
  <c r="BE2504" i="8"/>
  <c r="BF2458" i="8"/>
  <c r="BG2312" i="8"/>
  <c r="BD2254" i="8"/>
  <c r="BD2150" i="8"/>
  <c r="BD2110" i="8"/>
  <c r="BD2070" i="8"/>
  <c r="BD1966" i="8"/>
  <c r="BE2376" i="8"/>
  <c r="BE2511" i="8"/>
  <c r="BG2497" i="8"/>
  <c r="BD2396" i="8"/>
  <c r="BF2324" i="8"/>
  <c r="BD2212" i="8"/>
  <c r="BE2177" i="8"/>
  <c r="BD2132" i="8"/>
  <c r="BD2036" i="8"/>
  <c r="BG2041" i="8"/>
  <c r="BF2244" i="8"/>
  <c r="BF1980" i="8"/>
  <c r="BD2173" i="8"/>
  <c r="BD1941" i="8"/>
  <c r="BG2415" i="8"/>
  <c r="BF2326" i="8"/>
  <c r="BF2262" i="8"/>
  <c r="BF2198" i="8"/>
  <c r="BF2134" i="8"/>
  <c r="BG2094" i="8"/>
  <c r="BF2023" i="8"/>
  <c r="BF2006" i="8"/>
  <c r="BE2253" i="8"/>
  <c r="BD2421" i="8"/>
  <c r="BG2414" i="8"/>
  <c r="BE2310" i="8"/>
  <c r="BE2246" i="8"/>
  <c r="BE2182" i="8"/>
  <c r="BE2118" i="8"/>
  <c r="BF2069" i="8"/>
  <c r="BF1973" i="8"/>
  <c r="BG2405" i="8"/>
  <c r="BF2084" i="8"/>
  <c r="BD2293" i="8"/>
  <c r="BF2292" i="8"/>
  <c r="BD2145" i="8"/>
  <c r="BG1997" i="8"/>
  <c r="BE2005" i="8"/>
  <c r="BF2508" i="8"/>
  <c r="BG2501" i="8"/>
  <c r="BG2469" i="8"/>
  <c r="BF2387" i="8"/>
  <c r="BE2292" i="8"/>
  <c r="BE2267" i="8"/>
  <c r="BF2203" i="8"/>
  <c r="BF2163" i="8"/>
  <c r="BF2161" i="8"/>
  <c r="BE2131" i="8"/>
  <c r="BF2091" i="8"/>
  <c r="BE2035" i="8"/>
  <c r="BG2028" i="8"/>
  <c r="BF2001" i="8"/>
  <c r="BD2350" i="8"/>
  <c r="BF2329" i="8"/>
  <c r="BE2234" i="8"/>
  <c r="BD2190" i="8"/>
  <c r="BD2126" i="8"/>
  <c r="BD1958" i="8"/>
  <c r="BD2229" i="8"/>
  <c r="BD2420" i="8"/>
  <c r="BD2348" i="8"/>
  <c r="BE2273" i="8"/>
  <c r="BG2273" i="8"/>
  <c r="BE2192" i="8"/>
  <c r="BD2092" i="8"/>
  <c r="BD2052" i="8"/>
  <c r="BE1952" i="8"/>
  <c r="BD2128" i="8"/>
  <c r="BD2389" i="8"/>
  <c r="BD2237" i="8"/>
  <c r="BG2198" i="8"/>
  <c r="BF1998" i="8"/>
  <c r="BG2205" i="8"/>
  <c r="BF2289" i="8"/>
  <c r="BE2495" i="8"/>
  <c r="BF2478" i="8"/>
  <c r="BF2446" i="8"/>
  <c r="BF2414" i="8"/>
  <c r="BE2351" i="8"/>
  <c r="BE2287" i="8"/>
  <c r="BE2223" i="8"/>
  <c r="BG2134" i="8"/>
  <c r="BE2030" i="8"/>
  <c r="BF2038" i="8"/>
  <c r="BE1951" i="8"/>
  <c r="BE2213" i="8"/>
  <c r="BD2037" i="8"/>
  <c r="BF2492" i="8"/>
  <c r="BF2460" i="8"/>
  <c r="BF2428" i="8"/>
  <c r="BD2491" i="8"/>
  <c r="BF2498" i="8"/>
  <c r="BD2451" i="8"/>
  <c r="BG2458" i="8"/>
  <c r="BD2387" i="8"/>
  <c r="BE2364" i="8"/>
  <c r="BD2267" i="8"/>
  <c r="BG2251" i="8"/>
  <c r="BG2243" i="8"/>
  <c r="BF2147" i="8"/>
  <c r="BD1971" i="8"/>
  <c r="BD2518" i="8"/>
  <c r="BF2512" i="8"/>
  <c r="BF2482" i="8"/>
  <c r="BG2472" i="8"/>
  <c r="BD2325" i="8"/>
  <c r="BD2286" i="8"/>
  <c r="BD2206" i="8"/>
  <c r="BF2186" i="8"/>
  <c r="BF2050" i="8"/>
  <c r="BD1998" i="8"/>
  <c r="BG1993" i="8"/>
  <c r="BD2501" i="8"/>
  <c r="BD2117" i="8"/>
  <c r="BG2489" i="8"/>
  <c r="BD2388" i="8"/>
  <c r="BG2409" i="8"/>
  <c r="BE2328" i="8"/>
  <c r="BG2289" i="8"/>
  <c r="BE2153" i="8"/>
  <c r="BD2108" i="8"/>
  <c r="BF2088" i="8"/>
  <c r="BD2004" i="8"/>
  <c r="BD1988" i="8"/>
  <c r="BE2325" i="8"/>
  <c r="BD2040" i="8"/>
  <c r="BE2064" i="8"/>
  <c r="BD2257" i="8"/>
  <c r="BD2129" i="8"/>
  <c r="BE2022" i="8"/>
  <c r="BG2014" i="8"/>
  <c r="BE2389" i="8"/>
  <c r="BE2349" i="8"/>
  <c r="BE2053" i="8"/>
  <c r="BD2305" i="8"/>
  <c r="BD2049" i="8"/>
  <c r="BE2326" i="8"/>
  <c r="BE2262" i="8"/>
  <c r="BE2198" i="8"/>
  <c r="BE2134" i="8"/>
  <c r="BF2086" i="8"/>
  <c r="BG1949" i="8"/>
  <c r="BG2141" i="8"/>
  <c r="BD2493" i="8"/>
  <c r="BG2333" i="8"/>
  <c r="BD2056" i="8"/>
  <c r="BD2477" i="8"/>
  <c r="BG2476" i="8"/>
  <c r="BE2363" i="8"/>
  <c r="BG2388" i="8"/>
  <c r="BF2291" i="8"/>
  <c r="BG2284" i="8"/>
  <c r="BE2172" i="8"/>
  <c r="BE2100" i="8"/>
  <c r="BE2075" i="8"/>
  <c r="BG2019" i="8"/>
  <c r="BE2362" i="8"/>
  <c r="BE2170" i="8"/>
  <c r="BD2366" i="8"/>
  <c r="BD2262" i="8"/>
  <c r="BD2142" i="8"/>
  <c r="BF2122" i="8"/>
  <c r="BD2062" i="8"/>
  <c r="BD2046" i="8"/>
  <c r="BF2473" i="8"/>
  <c r="BF2385" i="8"/>
  <c r="BD2157" i="8"/>
  <c r="BF2519" i="8"/>
  <c r="BE2417" i="8"/>
  <c r="BD2284" i="8"/>
  <c r="BD2204" i="8"/>
  <c r="BE2169" i="8"/>
  <c r="BD2124" i="8"/>
  <c r="BE2033" i="8"/>
  <c r="BG2057" i="8"/>
  <c r="BG2024" i="8"/>
  <c r="BD2200" i="8"/>
  <c r="BD2469" i="8"/>
  <c r="BD2301" i="8"/>
  <c r="BD2106" i="8"/>
  <c r="BF2503" i="8"/>
  <c r="BF2471" i="8"/>
  <c r="BF2439" i="8"/>
  <c r="BF2407" i="8"/>
  <c r="BF2382" i="8"/>
  <c r="BG2150" i="8"/>
  <c r="BG2086" i="8"/>
  <c r="BD2240" i="8"/>
  <c r="BD2309" i="8"/>
  <c r="BD2053" i="8"/>
  <c r="BE2519" i="8"/>
  <c r="BF2502" i="8"/>
  <c r="BE2455" i="8"/>
  <c r="BE2423" i="8"/>
  <c r="BE2391" i="8"/>
  <c r="BF2318" i="8"/>
  <c r="BF2254" i="8"/>
  <c r="BF2190" i="8"/>
  <c r="BF2126" i="8"/>
  <c r="BE2046" i="8"/>
  <c r="BF2014" i="8"/>
  <c r="BE2269" i="8"/>
  <c r="BD2434" i="8"/>
  <c r="BD2213" i="8"/>
  <c r="BF2517" i="8"/>
  <c r="BF2484" i="8"/>
  <c r="BG2477" i="8"/>
  <c r="BG2445" i="8"/>
  <c r="BE2334" i="8"/>
  <c r="BE2270" i="8"/>
  <c r="BE2206" i="8"/>
  <c r="BE2142" i="8"/>
  <c r="BG2118" i="8"/>
  <c r="BE1998" i="8"/>
  <c r="BG2194" i="8"/>
  <c r="BE2475" i="8"/>
  <c r="BG2452" i="8"/>
  <c r="BD2363" i="8"/>
  <c r="BG2371" i="8"/>
  <c r="BD2291" i="8"/>
  <c r="BF2275" i="8"/>
  <c r="BG2268" i="8"/>
  <c r="BE2203" i="8"/>
  <c r="BE2171" i="8"/>
  <c r="BE2099" i="8"/>
  <c r="BD2075" i="8"/>
  <c r="BG2092" i="8"/>
  <c r="BD2019" i="8"/>
  <c r="BE1963" i="8"/>
  <c r="BD2445" i="8"/>
  <c r="BF2505" i="8"/>
  <c r="BD2454" i="8"/>
  <c r="BD2422" i="8"/>
  <c r="BD2390" i="8"/>
  <c r="BD2342" i="8"/>
  <c r="BG2346" i="8"/>
  <c r="BD2222" i="8"/>
  <c r="BD2006" i="8"/>
  <c r="BG2248" i="8"/>
  <c r="BE2026" i="8"/>
  <c r="BE2001" i="8"/>
  <c r="BF2487" i="8"/>
  <c r="BF2399" i="8"/>
  <c r="BG2385" i="8"/>
  <c r="BD2300" i="8"/>
  <c r="BE2264" i="8"/>
  <c r="BD2084" i="8"/>
  <c r="BG2089" i="8"/>
  <c r="BE2023" i="8"/>
  <c r="BE1975" i="8"/>
  <c r="BF1960" i="8"/>
  <c r="BG2149" i="8"/>
  <c r="BF2217" i="8"/>
  <c r="BG2050" i="8"/>
  <c r="BE2342" i="8"/>
  <c r="BE2278" i="8"/>
  <c r="BE2214" i="8"/>
  <c r="BF2167" i="8"/>
  <c r="BE2087" i="8"/>
  <c r="BD1953" i="8"/>
  <c r="BG2421" i="8"/>
  <c r="BE2157" i="8"/>
  <c r="BD2261" i="8"/>
  <c r="BD1957" i="8"/>
  <c r="BE2341" i="8"/>
  <c r="BE2277" i="8"/>
  <c r="BD2209" i="8"/>
  <c r="BF2165" i="8"/>
  <c r="BF2101" i="8"/>
  <c r="BE2125" i="8"/>
  <c r="BF2325" i="8"/>
  <c r="BF2261" i="8"/>
  <c r="BF2197" i="8"/>
  <c r="BF2133" i="8"/>
  <c r="BF2021" i="8"/>
  <c r="BF2005" i="8"/>
  <c r="BG1933" i="8"/>
  <c r="BE2141" i="8"/>
  <c r="BF2483" i="8"/>
  <c r="BF2419" i="8"/>
  <c r="BG2187" i="8"/>
  <c r="BG2179" i="8"/>
  <c r="BG2108" i="8"/>
  <c r="BF2027" i="8"/>
  <c r="BG2120" i="8"/>
  <c r="BD2278" i="8"/>
  <c r="BD2198" i="8"/>
  <c r="BD2158" i="8"/>
  <c r="BG2162" i="8"/>
  <c r="BD2078" i="8"/>
  <c r="BD2022" i="8"/>
  <c r="BD2014" i="8"/>
  <c r="BF2010" i="8"/>
  <c r="BD2517" i="8"/>
  <c r="BD2485" i="8"/>
  <c r="BG2440" i="8"/>
  <c r="BD2253" i="8"/>
  <c r="BD1965" i="8"/>
  <c r="BD2492" i="8"/>
  <c r="BG2479" i="8"/>
  <c r="BG2401" i="8"/>
  <c r="BE2321" i="8"/>
  <c r="BG2265" i="8"/>
  <c r="BE2145" i="8"/>
  <c r="BE2105" i="8"/>
  <c r="BG2103" i="8"/>
  <c r="BG2277" i="8"/>
  <c r="BG2069" i="8"/>
  <c r="BD2413" i="8"/>
  <c r="BG2072" i="8"/>
  <c r="BD1989" i="8"/>
  <c r="BE2510" i="8"/>
  <c r="BG2519" i="8"/>
  <c r="BG2486" i="8"/>
  <c r="BE2414" i="8"/>
  <c r="BE2382" i="8"/>
  <c r="BE2318" i="8"/>
  <c r="BE2254" i="8"/>
  <c r="BE2190" i="8"/>
  <c r="BE2126" i="8"/>
  <c r="BF2078" i="8"/>
  <c r="BF2332" i="8"/>
  <c r="BG2077" i="8"/>
  <c r="BE2509" i="8"/>
  <c r="BG2517" i="8"/>
  <c r="BG2485" i="8"/>
  <c r="BG2453" i="8"/>
  <c r="BF2333" i="8"/>
  <c r="BF2269" i="8"/>
  <c r="BF2205" i="8"/>
  <c r="BF2141" i="8"/>
  <c r="BF2077" i="8"/>
  <c r="BF2022" i="8"/>
  <c r="BG2413" i="8"/>
  <c r="BE2085" i="8"/>
  <c r="BD2405" i="8"/>
  <c r="BF2509" i="8"/>
  <c r="BF2477" i="8"/>
  <c r="BF2445" i="8"/>
  <c r="BF2413" i="8"/>
  <c r="BD2345" i="8"/>
  <c r="BE2285" i="8"/>
  <c r="BF2237" i="8"/>
  <c r="BF2173" i="8"/>
  <c r="BE2093" i="8"/>
  <c r="BF2045" i="8"/>
  <c r="BF2029" i="8"/>
  <c r="BF1997" i="8"/>
  <c r="BF2300" i="8"/>
  <c r="BD1969" i="8"/>
  <c r="AW33" i="11"/>
  <c r="AV32" i="11"/>
  <c r="BF2506" i="8"/>
  <c r="BG2498" i="8"/>
  <c r="BF2474" i="8"/>
  <c r="BE2466" i="8"/>
  <c r="BF2442" i="8"/>
  <c r="BE2434" i="8"/>
  <c r="BF2410" i="8"/>
  <c r="BE2402" i="8"/>
  <c r="BF2378" i="8"/>
  <c r="BE2370" i="8"/>
  <c r="BG2362" i="8"/>
  <c r="BF2322" i="8"/>
  <c r="BE2306" i="8"/>
  <c r="BG2298" i="8"/>
  <c r="BE2242" i="8"/>
  <c r="BG2234" i="8"/>
  <c r="BF2194" i="8"/>
  <c r="BE2178" i="8"/>
  <c r="BG2170" i="8"/>
  <c r="BF2130" i="8"/>
  <c r="BD2122" i="8"/>
  <c r="BE2106" i="8"/>
  <c r="BF2066" i="8"/>
  <c r="BG2058" i="8"/>
  <c r="BE2042" i="8"/>
  <c r="BD2010" i="8"/>
  <c r="BF2002" i="8"/>
  <c r="BF1986" i="8"/>
  <c r="BE1978" i="8"/>
  <c r="BG1962" i="8"/>
  <c r="BE2497" i="8"/>
  <c r="BG2369" i="8"/>
  <c r="BF2361" i="8"/>
  <c r="BE2185" i="8"/>
  <c r="BG2153" i="8"/>
  <c r="BF2137" i="8"/>
  <c r="BF1945" i="8"/>
  <c r="BE2512" i="8"/>
  <c r="BF2488" i="8"/>
  <c r="BE2480" i="8"/>
  <c r="BF2456" i="8"/>
  <c r="BE2448" i="8"/>
  <c r="BF2424" i="8"/>
  <c r="BE2416" i="8"/>
  <c r="BF2392" i="8"/>
  <c r="BE2384" i="8"/>
  <c r="BF2352" i="8"/>
  <c r="BE2336" i="8"/>
  <c r="BG2328" i="8"/>
  <c r="BF2288" i="8"/>
  <c r="BE2272" i="8"/>
  <c r="BG2264" i="8"/>
  <c r="BF2224" i="8"/>
  <c r="BE2208" i="8"/>
  <c r="BG2200" i="8"/>
  <c r="BF2160" i="8"/>
  <c r="BE2144" i="8"/>
  <c r="BG2136" i="8"/>
  <c r="BF2096" i="8"/>
  <c r="BG2080" i="8"/>
  <c r="BE2072" i="8"/>
  <c r="BG2032" i="8"/>
  <c r="BF2024" i="8"/>
  <c r="BF2000" i="8"/>
  <c r="BG1984" i="8"/>
  <c r="BF1944" i="8"/>
  <c r="BF2196" i="8"/>
  <c r="BD2188" i="8"/>
  <c r="BE2124" i="8"/>
  <c r="BG2100" i="8"/>
  <c r="BG2012" i="8"/>
  <c r="BE2465" i="8"/>
  <c r="BF2409" i="8"/>
  <c r="BE2193" i="8"/>
  <c r="BG2169" i="8"/>
  <c r="BF2105" i="8"/>
  <c r="BG2001" i="8"/>
  <c r="BD2495" i="8"/>
  <c r="BG2487" i="8"/>
  <c r="BE2463" i="8"/>
  <c r="BG2455" i="8"/>
  <c r="BE2431" i="8"/>
  <c r="BG2423" i="8"/>
  <c r="BE2399" i="8"/>
  <c r="BG2391" i="8"/>
  <c r="BF2367" i="8"/>
  <c r="BE2359" i="8"/>
  <c r="BD2351" i="8"/>
  <c r="BG2343" i="8"/>
  <c r="BF2303" i="8"/>
  <c r="BE2295" i="8"/>
  <c r="BD2287" i="8"/>
  <c r="BG2279" i="8"/>
  <c r="BF2239" i="8"/>
  <c r="BE2231" i="8"/>
  <c r="BD2223" i="8"/>
  <c r="BG2215" i="8"/>
  <c r="BF2175" i="8"/>
  <c r="BE2167" i="8"/>
  <c r="BD2159" i="8"/>
  <c r="BG2151" i="8"/>
  <c r="BG2111" i="8"/>
  <c r="BF2103" i="8"/>
  <c r="BE2095" i="8"/>
  <c r="BD2087" i="8"/>
  <c r="BF2047" i="8"/>
  <c r="BD2039" i="8"/>
  <c r="BE2031" i="8"/>
  <c r="BG2023" i="8"/>
  <c r="BG2007" i="8"/>
  <c r="BF1999" i="8"/>
  <c r="BF1983" i="8"/>
  <c r="BG1975" i="8"/>
  <c r="BD1959" i="8"/>
  <c r="BG2380" i="8"/>
  <c r="BF2308" i="8"/>
  <c r="BD2244" i="8"/>
  <c r="BE2236" i="8"/>
  <c r="BG2212" i="8"/>
  <c r="BE2028" i="8"/>
  <c r="BD1980" i="8"/>
  <c r="BG2417" i="8"/>
  <c r="BF2049" i="8"/>
  <c r="BE1953" i="8"/>
  <c r="BG2494" i="8"/>
  <c r="BD2486" i="8"/>
  <c r="BD2462" i="8"/>
  <c r="BG2454" i="8"/>
  <c r="BD2430" i="8"/>
  <c r="BG2422" i="8"/>
  <c r="BD2398" i="8"/>
  <c r="BG2390" i="8"/>
  <c r="BE2350" i="8"/>
  <c r="BG2342" i="8"/>
  <c r="BF2334" i="8"/>
  <c r="BD2294" i="8"/>
  <c r="BE2286" i="8"/>
  <c r="BG2278" i="8"/>
  <c r="BF2270" i="8"/>
  <c r="BD2230" i="8"/>
  <c r="BE2222" i="8"/>
  <c r="BG2214" i="8"/>
  <c r="BF2206" i="8"/>
  <c r="BD2166" i="8"/>
  <c r="BE2158" i="8"/>
  <c r="BF2150" i="8"/>
  <c r="BF2142" i="8"/>
  <c r="BG2102" i="8"/>
  <c r="BD2094" i="8"/>
  <c r="BD2086" i="8"/>
  <c r="BE2078" i="8"/>
  <c r="BE2038" i="8"/>
  <c r="BF2030" i="8"/>
  <c r="BG2022" i="8"/>
  <c r="BG1998" i="8"/>
  <c r="BE1990" i="8"/>
  <c r="BD1982" i="8"/>
  <c r="BF1966" i="8"/>
  <c r="BG1942" i="8"/>
  <c r="BF2260" i="8"/>
  <c r="BD2252" i="8"/>
  <c r="BE2204" i="8"/>
  <c r="BG2116" i="8"/>
  <c r="BE1940" i="8"/>
  <c r="BE2489" i="8"/>
  <c r="BE2209" i="8"/>
  <c r="BG2177" i="8"/>
  <c r="BG2033" i="8"/>
  <c r="BE2493" i="8"/>
  <c r="BF2485" i="8"/>
  <c r="BE2461" i="8"/>
  <c r="BF2453" i="8"/>
  <c r="BE2429" i="8"/>
  <c r="BF2421" i="8"/>
  <c r="BE2397" i="8"/>
  <c r="BF2389" i="8"/>
  <c r="BE2357" i="8"/>
  <c r="BG2349" i="8"/>
  <c r="BF2341" i="8"/>
  <c r="BD2333" i="8"/>
  <c r="BE2293" i="8"/>
  <c r="BG2285" i="8"/>
  <c r="BF2277" i="8"/>
  <c r="BD2269" i="8"/>
  <c r="BE2229" i="8"/>
  <c r="BG2221" i="8"/>
  <c r="BF2213" i="8"/>
  <c r="BD2205" i="8"/>
  <c r="BE2165" i="8"/>
  <c r="BG2157" i="8"/>
  <c r="BF2149" i="8"/>
  <c r="BD2141" i="8"/>
  <c r="BE2101" i="8"/>
  <c r="BG2093" i="8"/>
  <c r="BG2085" i="8"/>
  <c r="BD2077" i="8"/>
  <c r="BF2037" i="8"/>
  <c r="BE2029" i="8"/>
  <c r="BG2021" i="8"/>
  <c r="BG2005" i="8"/>
  <c r="BG1973" i="8"/>
  <c r="BE1957" i="8"/>
  <c r="BD1949" i="8"/>
  <c r="BD2332" i="8"/>
  <c r="BE2300" i="8"/>
  <c r="BG2292" i="8"/>
  <c r="BF2172" i="8"/>
  <c r="BD2164" i="8"/>
  <c r="BE2132" i="8"/>
  <c r="BG2084" i="8"/>
  <c r="BG1996" i="8"/>
  <c r="BE1988" i="8"/>
  <c r="BD1948" i="8"/>
  <c r="BE2345" i="8"/>
  <c r="BG2321" i="8"/>
  <c r="BF2241" i="8"/>
  <c r="BD2500" i="8"/>
  <c r="BG2492" i="8"/>
  <c r="BF2468" i="8"/>
  <c r="BE2460" i="8"/>
  <c r="BF2436" i="8"/>
  <c r="BE2428" i="8"/>
  <c r="BF2404" i="8"/>
  <c r="BE2396" i="8"/>
  <c r="BF1947" i="8"/>
  <c r="BE2515" i="8"/>
  <c r="BF2507" i="8"/>
  <c r="BE2483" i="8"/>
  <c r="BG2475" i="8"/>
  <c r="BE2451" i="8"/>
  <c r="BG2443" i="8"/>
  <c r="BE2419" i="8"/>
  <c r="BG2411" i="8"/>
  <c r="BE2387" i="8"/>
  <c r="BG2379" i="8"/>
  <c r="BF2347" i="8"/>
  <c r="BE2339" i="8"/>
  <c r="BG2323" i="8"/>
  <c r="BF2283" i="8"/>
  <c r="BE2275" i="8"/>
  <c r="BG2259" i="8"/>
  <c r="BF2219" i="8"/>
  <c r="BE2211" i="8"/>
  <c r="BG2195" i="8"/>
  <c r="BF2155" i="8"/>
  <c r="BE2147" i="8"/>
  <c r="BG2131" i="8"/>
  <c r="BG2091" i="8"/>
  <c r="BF2083" i="8"/>
  <c r="BF2075" i="8"/>
  <c r="BD2067" i="8"/>
  <c r="BG2027" i="8"/>
  <c r="BF2019" i="8"/>
  <c r="BF2003" i="8"/>
  <c r="BE1987" i="8"/>
  <c r="BF1971" i="8"/>
  <c r="BE2441" i="8"/>
  <c r="BG2377" i="8"/>
  <c r="BF2353" i="8"/>
  <c r="BD2337" i="8"/>
  <c r="BG2009" i="8"/>
  <c r="BE2514" i="8"/>
  <c r="BD2506" i="8"/>
  <c r="BD2498" i="8"/>
  <c r="BD2474" i="8"/>
  <c r="BG2466" i="8"/>
  <c r="BD2442" i="8"/>
  <c r="BG2434" i="8"/>
  <c r="BD2410" i="8"/>
  <c r="BG2402" i="8"/>
  <c r="BD2378" i="8"/>
  <c r="BG2370" i="8"/>
  <c r="BF2330" i="8"/>
  <c r="BD2322" i="8"/>
  <c r="BE2314" i="8"/>
  <c r="BG2306" i="8"/>
  <c r="BF2266" i="8"/>
  <c r="BE2258" i="8"/>
  <c r="BE2250" i="8"/>
  <c r="BG2242" i="8"/>
  <c r="BF2202" i="8"/>
  <c r="BD2194" i="8"/>
  <c r="BE2186" i="8"/>
  <c r="BG2178" i="8"/>
  <c r="BF2138" i="8"/>
  <c r="BD2130" i="8"/>
  <c r="BE2122" i="8"/>
  <c r="BE2114" i="8"/>
  <c r="BF2074" i="8"/>
  <c r="BG2066" i="8"/>
  <c r="BD2058" i="8"/>
  <c r="BE2050" i="8"/>
  <c r="BE2010" i="8"/>
  <c r="BG2002" i="8"/>
  <c r="BG1986" i="8"/>
  <c r="BD1962" i="8"/>
  <c r="BF1946" i="8"/>
  <c r="BE1938" i="8"/>
  <c r="BG2505" i="8"/>
  <c r="BE2393" i="8"/>
  <c r="BF2369" i="8"/>
  <c r="BD2361" i="8"/>
  <c r="BE2201" i="8"/>
  <c r="BG2185" i="8"/>
  <c r="BF2153" i="8"/>
  <c r="BD2137" i="8"/>
  <c r="BE1993" i="8"/>
  <c r="BG1945" i="8"/>
  <c r="BF2520" i="8"/>
  <c r="BG2512" i="8"/>
  <c r="BD2488" i="8"/>
  <c r="BG2480" i="8"/>
  <c r="BD2456" i="8"/>
  <c r="BG2448" i="8"/>
  <c r="BD2424" i="8"/>
  <c r="BG2416" i="8"/>
  <c r="BD2392" i="8"/>
  <c r="BG2384" i="8"/>
  <c r="BF2360" i="8"/>
  <c r="BD2352" i="8"/>
  <c r="BE2344" i="8"/>
  <c r="BG2336" i="8"/>
  <c r="BF2296" i="8"/>
  <c r="BD2288" i="8"/>
  <c r="BE2280" i="8"/>
  <c r="BG2272" i="8"/>
  <c r="BF2232" i="8"/>
  <c r="BD2224" i="8"/>
  <c r="BE2216" i="8"/>
  <c r="BG2208" i="8"/>
  <c r="BF2168" i="8"/>
  <c r="BD2160" i="8"/>
  <c r="BE2152" i="8"/>
  <c r="BG2144" i="8"/>
  <c r="BF2104" i="8"/>
  <c r="BD2096" i="8"/>
  <c r="BE2088" i="8"/>
  <c r="BE2080" i="8"/>
  <c r="BG2040" i="8"/>
  <c r="BF2032" i="8"/>
  <c r="BD2024" i="8"/>
  <c r="BE2008" i="8"/>
  <c r="BG2000" i="8"/>
  <c r="BF1968" i="8"/>
  <c r="BE1960" i="8"/>
  <c r="BG1944" i="8"/>
  <c r="BF2220" i="8"/>
  <c r="BD2196" i="8"/>
  <c r="BE2188" i="8"/>
  <c r="BG2124" i="8"/>
  <c r="BF2012" i="8"/>
  <c r="BE1956" i="8"/>
  <c r="BG2465" i="8"/>
  <c r="BD2409" i="8"/>
  <c r="BE2233" i="8"/>
  <c r="BG2193" i="8"/>
  <c r="BF2169" i="8"/>
  <c r="BD2105" i="8"/>
  <c r="BD2001" i="8"/>
  <c r="BG1937" i="8"/>
  <c r="BE2503" i="8"/>
  <c r="BF2495" i="8"/>
  <c r="BD2463" i="8"/>
  <c r="BD2431" i="8"/>
  <c r="BD2399" i="8"/>
  <c r="BF2375" i="8"/>
  <c r="BE2367" i="8"/>
  <c r="BD2359" i="8"/>
  <c r="BG2351" i="8"/>
  <c r="BF2311" i="8"/>
  <c r="BE2303" i="8"/>
  <c r="BD2295" i="8"/>
  <c r="BG2287" i="8"/>
  <c r="BF2247" i="8"/>
  <c r="BE2239" i="8"/>
  <c r="BD2231" i="8"/>
  <c r="BG2223" i="8"/>
  <c r="BF2183" i="8"/>
  <c r="BE2175" i="8"/>
  <c r="BD2167" i="8"/>
  <c r="BG2159" i="8"/>
  <c r="BF2119" i="8"/>
  <c r="BF2111" i="8"/>
  <c r="BE2103" i="8"/>
  <c r="BD2095" i="8"/>
  <c r="BE2055" i="8"/>
  <c r="BE2047" i="8"/>
  <c r="BE2039" i="8"/>
  <c r="BG2031" i="8"/>
  <c r="BD1999" i="8"/>
  <c r="BD1983" i="8"/>
  <c r="BE1959" i="8"/>
  <c r="BF1943" i="8"/>
  <c r="BG1935" i="8"/>
  <c r="BF2340" i="8"/>
  <c r="BD2308" i="8"/>
  <c r="BE2244" i="8"/>
  <c r="BG2236" i="8"/>
  <c r="BF2417" i="8"/>
  <c r="BE2129" i="8"/>
  <c r="BE2049" i="8"/>
  <c r="BD2494" i="8"/>
  <c r="BE2486" i="8"/>
  <c r="BE2462" i="8"/>
  <c r="BF2454" i="8"/>
  <c r="BE2430" i="8"/>
  <c r="BF2422" i="8"/>
  <c r="BE2398" i="8"/>
  <c r="BF2390" i="8"/>
  <c r="BE2358" i="8"/>
  <c r="BG2350" i="8"/>
  <c r="BF2342" i="8"/>
  <c r="BD2302" i="8"/>
  <c r="BE2294" i="8"/>
  <c r="BG2286" i="8"/>
  <c r="BF2278" i="8"/>
  <c r="BD2238" i="8"/>
  <c r="BE2230" i="8"/>
  <c r="BG2222" i="8"/>
  <c r="BF2214" i="8"/>
  <c r="BD2174" i="8"/>
  <c r="BE2166" i="8"/>
  <c r="BG2158" i="8"/>
  <c r="BG2110" i="8"/>
  <c r="BD2102" i="8"/>
  <c r="BE2094" i="8"/>
  <c r="BE2086" i="8"/>
  <c r="BG2030" i="8"/>
  <c r="BG1966" i="8"/>
  <c r="BE1950" i="8"/>
  <c r="BD1942" i="8"/>
  <c r="BF2356" i="8"/>
  <c r="BD2260" i="8"/>
  <c r="BE2252" i="8"/>
  <c r="BG2204" i="8"/>
  <c r="BF2060" i="8"/>
  <c r="BF1940" i="8"/>
  <c r="BD2489" i="8"/>
  <c r="BE2289" i="8"/>
  <c r="BG2209" i="8"/>
  <c r="BF2177" i="8"/>
  <c r="BD2033" i="8"/>
  <c r="BG2493" i="8"/>
  <c r="BG2461" i="8"/>
  <c r="BD2453" i="8"/>
  <c r="BG2429" i="8"/>
  <c r="BE2365" i="8"/>
  <c r="BG2357" i="8"/>
  <c r="BF2349" i="8"/>
  <c r="BD2341" i="8"/>
  <c r="BE2301" i="8"/>
  <c r="BG2293" i="8"/>
  <c r="BF2285" i="8"/>
  <c r="BD2277" i="8"/>
  <c r="BE2237" i="8"/>
  <c r="BG2229" i="8"/>
  <c r="BF2221" i="8"/>
  <c r="BE2173" i="8"/>
  <c r="BG2165" i="8"/>
  <c r="BF2157" i="8"/>
  <c r="BD2149" i="8"/>
  <c r="BE2109" i="8"/>
  <c r="BG2101" i="8"/>
  <c r="BF2093" i="8"/>
  <c r="BE2037" i="8"/>
  <c r="BG2029" i="8"/>
  <c r="BD2021" i="8"/>
  <c r="BD2005" i="8"/>
  <c r="BE1981" i="8"/>
  <c r="BF1957" i="8"/>
  <c r="BE2332" i="8"/>
  <c r="BG2300" i="8"/>
  <c r="BF2180" i="8"/>
  <c r="BD2172" i="8"/>
  <c r="BE2164" i="8"/>
  <c r="BG2132" i="8"/>
  <c r="BD1996" i="8"/>
  <c r="BF1988" i="8"/>
  <c r="BG2345" i="8"/>
  <c r="BF2321" i="8"/>
  <c r="BD2241" i="8"/>
  <c r="BF2041" i="8"/>
  <c r="BE1969" i="8"/>
  <c r="BF2500" i="8"/>
  <c r="BE2492" i="8"/>
  <c r="BD2468" i="8"/>
  <c r="BG2460" i="8"/>
  <c r="BD2436" i="8"/>
  <c r="BG2428" i="8"/>
  <c r="BD2404" i="8"/>
  <c r="BG2396" i="8"/>
  <c r="BF2427" i="8"/>
  <c r="BF2395" i="8"/>
  <c r="BG2331" i="8"/>
  <c r="BG2267" i="8"/>
  <c r="BG2203" i="8"/>
  <c r="BG2139" i="8"/>
  <c r="BG2099" i="8"/>
  <c r="BG1955" i="8"/>
  <c r="BE1947" i="8"/>
  <c r="BG2441" i="8"/>
  <c r="BF2377" i="8"/>
  <c r="BF2073" i="8"/>
  <c r="AX33" i="11"/>
  <c r="BF2514" i="8"/>
  <c r="BG2506" i="8"/>
  <c r="BE2474" i="8"/>
  <c r="BF2450" i="8"/>
  <c r="BE2442" i="8"/>
  <c r="BF2418" i="8"/>
  <c r="BE2410" i="8"/>
  <c r="BF2386" i="8"/>
  <c r="BE2378" i="8"/>
  <c r="BF2338" i="8"/>
  <c r="BD2330" i="8"/>
  <c r="BE2322" i="8"/>
  <c r="BG2314" i="8"/>
  <c r="BF2274" i="8"/>
  <c r="BD2266" i="8"/>
  <c r="BG2258" i="8"/>
  <c r="BG2250" i="8"/>
  <c r="BF2210" i="8"/>
  <c r="BD2202" i="8"/>
  <c r="BE2194" i="8"/>
  <c r="BG2186" i="8"/>
  <c r="BF2146" i="8"/>
  <c r="BD2138" i="8"/>
  <c r="BE2130" i="8"/>
  <c r="BG2122" i="8"/>
  <c r="BF2082" i="8"/>
  <c r="BG2074" i="8"/>
  <c r="BD2066" i="8"/>
  <c r="BE2058" i="8"/>
  <c r="BF2018" i="8"/>
  <c r="BF1994" i="8"/>
  <c r="BF1970" i="8"/>
  <c r="BE1962" i="8"/>
  <c r="BG1946" i="8"/>
  <c r="BE2505" i="8"/>
  <c r="BF2497" i="8"/>
  <c r="BG2393" i="8"/>
  <c r="BE2225" i="8"/>
  <c r="BG2201" i="8"/>
  <c r="BF2185" i="8"/>
  <c r="BE2520" i="8"/>
  <c r="AY33" i="11" s="1"/>
  <c r="BF2496" i="8"/>
  <c r="BE2488" i="8"/>
  <c r="BF2464" i="8"/>
  <c r="BE2456" i="8"/>
  <c r="BF2432" i="8"/>
  <c r="BE2424" i="8"/>
  <c r="BF2400" i="8"/>
  <c r="BE2392" i="8"/>
  <c r="BF2368" i="8"/>
  <c r="BE2352" i="8"/>
  <c r="BG2344" i="8"/>
  <c r="BF2304" i="8"/>
  <c r="BE2288" i="8"/>
  <c r="BG2280" i="8"/>
  <c r="BF2240" i="8"/>
  <c r="BE2224" i="8"/>
  <c r="BG2216" i="8"/>
  <c r="BF2176" i="8"/>
  <c r="BE2160" i="8"/>
  <c r="BG2152" i="8"/>
  <c r="BF2112" i="8"/>
  <c r="BE2096" i="8"/>
  <c r="BG2088" i="8"/>
  <c r="BG2048" i="8"/>
  <c r="BF2040" i="8"/>
  <c r="BE2024" i="8"/>
  <c r="BF1992" i="8"/>
  <c r="BE1984" i="8"/>
  <c r="BG1968" i="8"/>
  <c r="BF2228" i="8"/>
  <c r="BD2220" i="8"/>
  <c r="BE2196" i="8"/>
  <c r="BG2188" i="8"/>
  <c r="BE2020" i="8"/>
  <c r="BD2012" i="8"/>
  <c r="BF1956" i="8"/>
  <c r="BF2465" i="8"/>
  <c r="BE2281" i="8"/>
  <c r="BG2233" i="8"/>
  <c r="BF2193" i="8"/>
  <c r="BD2503" i="8"/>
  <c r="BG2495" i="8"/>
  <c r="BE2471" i="8"/>
  <c r="BG2463" i="8"/>
  <c r="BE2439" i="8"/>
  <c r="BG2431" i="8"/>
  <c r="BE2407" i="8"/>
  <c r="BG2399" i="8"/>
  <c r="BE2375" i="8"/>
  <c r="BD2367" i="8"/>
  <c r="BG2359" i="8"/>
  <c r="BF2319" i="8"/>
  <c r="BE2311" i="8"/>
  <c r="BD2303" i="8"/>
  <c r="BG2295" i="8"/>
  <c r="BF2255" i="8"/>
  <c r="BE2247" i="8"/>
  <c r="BD2239" i="8"/>
  <c r="BG2231" i="8"/>
  <c r="BF2191" i="8"/>
  <c r="BE2183" i="8"/>
  <c r="BD2175" i="8"/>
  <c r="BG2167" i="8"/>
  <c r="BF2127" i="8"/>
  <c r="BE2119" i="8"/>
  <c r="BE2111" i="8"/>
  <c r="BD2103" i="8"/>
  <c r="BE2063" i="8"/>
  <c r="BG2055" i="8"/>
  <c r="BG2047" i="8"/>
  <c r="BG2039" i="8"/>
  <c r="BF2015" i="8"/>
  <c r="BE1999" i="8"/>
  <c r="BE1983" i="8"/>
  <c r="BF1967" i="8"/>
  <c r="BG1959" i="8"/>
  <c r="BD1943" i="8"/>
  <c r="BF2348" i="8"/>
  <c r="BD2340" i="8"/>
  <c r="BE2308" i="8"/>
  <c r="BG2244" i="8"/>
  <c r="BF2140" i="8"/>
  <c r="BG2044" i="8"/>
  <c r="BF2028" i="8"/>
  <c r="BE1972" i="8"/>
  <c r="BD2417" i="8"/>
  <c r="BE2257" i="8"/>
  <c r="BG2129" i="8"/>
  <c r="BD2502" i="8"/>
  <c r="BE2494" i="8"/>
  <c r="BD2470" i="8"/>
  <c r="BG2462" i="8"/>
  <c r="BD2438" i="8"/>
  <c r="BG2430" i="8"/>
  <c r="BD2406" i="8"/>
  <c r="BG2398" i="8"/>
  <c r="BD2374" i="8"/>
  <c r="BE2366" i="8"/>
  <c r="BG2358" i="8"/>
  <c r="BF2350" i="8"/>
  <c r="BD2310" i="8"/>
  <c r="BE2302" i="8"/>
  <c r="BG2294" i="8"/>
  <c r="BF2286" i="8"/>
  <c r="BD2246" i="8"/>
  <c r="BE2238" i="8"/>
  <c r="BG2230" i="8"/>
  <c r="BF2222" i="8"/>
  <c r="BD2182" i="8"/>
  <c r="BE2174" i="8"/>
  <c r="BG2166" i="8"/>
  <c r="BF2158" i="8"/>
  <c r="BD2118" i="8"/>
  <c r="BE2102" i="8"/>
  <c r="BF2094" i="8"/>
  <c r="BE2054" i="8"/>
  <c r="BF2046" i="8"/>
  <c r="BG2038" i="8"/>
  <c r="BD2030" i="8"/>
  <c r="BE2014" i="8"/>
  <c r="BG1990" i="8"/>
  <c r="BE1974" i="8"/>
  <c r="BF1950" i="8"/>
  <c r="BF2364" i="8"/>
  <c r="BD2356" i="8"/>
  <c r="BE2260" i="8"/>
  <c r="BG2252" i="8"/>
  <c r="BG2076" i="8"/>
  <c r="BG2060" i="8"/>
  <c r="BG1940" i="8"/>
  <c r="BF2489" i="8"/>
  <c r="BE2401" i="8"/>
  <c r="BF2209" i="8"/>
  <c r="BD2177" i="8"/>
  <c r="BE2501" i="8"/>
  <c r="BF2493" i="8"/>
  <c r="BE2469" i="8"/>
  <c r="BF2461" i="8"/>
  <c r="BF2429" i="8"/>
  <c r="BE2405" i="8"/>
  <c r="BF2397" i="8"/>
  <c r="BE2373" i="8"/>
  <c r="BG2365" i="8"/>
  <c r="BF2357" i="8"/>
  <c r="BD2349" i="8"/>
  <c r="BE2309" i="8"/>
  <c r="BG2301" i="8"/>
  <c r="BF2293" i="8"/>
  <c r="BD2285" i="8"/>
  <c r="BE2245" i="8"/>
  <c r="BG2237" i="8"/>
  <c r="BF2229" i="8"/>
  <c r="BD2221" i="8"/>
  <c r="BE2181" i="8"/>
  <c r="BG2173" i="8"/>
  <c r="BE2117" i="8"/>
  <c r="BG2109" i="8"/>
  <c r="BD2093" i="8"/>
  <c r="BE2045" i="8"/>
  <c r="BD2029" i="8"/>
  <c r="BE1997" i="8"/>
  <c r="BF1981" i="8"/>
  <c r="BG1957" i="8"/>
  <c r="BE1941" i="8"/>
  <c r="BG2332" i="8"/>
  <c r="BF2268" i="8"/>
  <c r="BD2180" i="8"/>
  <c r="BG2164" i="8"/>
  <c r="BG1988" i="8"/>
  <c r="BE2425" i="8"/>
  <c r="BF2345" i="8"/>
  <c r="BF2065" i="8"/>
  <c r="BE2041" i="8"/>
  <c r="BF2516" i="8"/>
  <c r="BG2500" i="8"/>
  <c r="BF2476" i="8"/>
  <c r="BE2468" i="8"/>
  <c r="BF2444" i="8"/>
  <c r="BE2436" i="8"/>
  <c r="BF2412" i="8"/>
  <c r="BE2404" i="8"/>
  <c r="BF2459" i="8"/>
  <c r="BF2491" i="8"/>
  <c r="BG2483" i="8"/>
  <c r="BE2459" i="8"/>
  <c r="BG2451" i="8"/>
  <c r="BE2427" i="8"/>
  <c r="BG2419" i="8"/>
  <c r="BE2395" i="8"/>
  <c r="BG2387" i="8"/>
  <c r="BF2363" i="8"/>
  <c r="BE2355" i="8"/>
  <c r="BD2347" i="8"/>
  <c r="BG2339" i="8"/>
  <c r="BF2299" i="8"/>
  <c r="BE2291" i="8"/>
  <c r="BD2283" i="8"/>
  <c r="BG2275" i="8"/>
  <c r="BF2235" i="8"/>
  <c r="BE2227" i="8"/>
  <c r="BD2219" i="8"/>
  <c r="BG2211" i="8"/>
  <c r="BF2171" i="8"/>
  <c r="BE2163" i="8"/>
  <c r="BD2155" i="8"/>
  <c r="BG2147" i="8"/>
  <c r="BG2107" i="8"/>
  <c r="BF2099" i="8"/>
  <c r="BE2091" i="8"/>
  <c r="BD2083" i="8"/>
  <c r="BG2043" i="8"/>
  <c r="BF2035" i="8"/>
  <c r="BE2019" i="8"/>
  <c r="BE2003" i="8"/>
  <c r="BG1995" i="8"/>
  <c r="BG1979" i="8"/>
  <c r="BE1971" i="8"/>
  <c r="BF1955" i="8"/>
  <c r="BF2441" i="8"/>
  <c r="BD2377" i="8"/>
  <c r="BE2097" i="8"/>
  <c r="BE2073" i="8"/>
  <c r="BG2514" i="8"/>
  <c r="BE2506" i="8"/>
  <c r="BD2482" i="8"/>
  <c r="BG2474" i="8"/>
  <c r="BD2450" i="8"/>
  <c r="BG2442" i="8"/>
  <c r="BD2418" i="8"/>
  <c r="BG2410" i="8"/>
  <c r="BD2386" i="8"/>
  <c r="BG2378" i="8"/>
  <c r="BF2346" i="8"/>
  <c r="BD2338" i="8"/>
  <c r="BE2330" i="8"/>
  <c r="BG2322" i="8"/>
  <c r="BF2282" i="8"/>
  <c r="BD2274" i="8"/>
  <c r="BE2266" i="8"/>
  <c r="BF2218" i="8"/>
  <c r="BD2210" i="8"/>
  <c r="BE2202" i="8"/>
  <c r="BF2154" i="8"/>
  <c r="BD2146" i="8"/>
  <c r="BE2138" i="8"/>
  <c r="BG2130" i="8"/>
  <c r="BF2090" i="8"/>
  <c r="BG2082" i="8"/>
  <c r="BE2074" i="8"/>
  <c r="BE2066" i="8"/>
  <c r="BF2026" i="8"/>
  <c r="BG2018" i="8"/>
  <c r="BE2002" i="8"/>
  <c r="BG1994" i="8"/>
  <c r="BE1986" i="8"/>
  <c r="BG1970" i="8"/>
  <c r="BD1946" i="8"/>
  <c r="BE2513" i="8"/>
  <c r="BD2505" i="8"/>
  <c r="BE2449" i="8"/>
  <c r="BF2393" i="8"/>
  <c r="BE2249" i="8"/>
  <c r="BG2225" i="8"/>
  <c r="BF2201" i="8"/>
  <c r="BD2185" i="8"/>
  <c r="BF2017" i="8"/>
  <c r="BF1961" i="8"/>
  <c r="BE1945" i="8"/>
  <c r="BG2520" i="8"/>
  <c r="BA33" i="11" s="1"/>
  <c r="BG2488" i="8"/>
  <c r="BG2456" i="8"/>
  <c r="BG2424" i="8"/>
  <c r="BG2392" i="8"/>
  <c r="BD2368" i="8"/>
  <c r="BE2360" i="8"/>
  <c r="BG2352" i="8"/>
  <c r="BF2312" i="8"/>
  <c r="BD2304" i="8"/>
  <c r="BE2296" i="8"/>
  <c r="BG2288" i="8"/>
  <c r="BF2248" i="8"/>
  <c r="BE2232" i="8"/>
  <c r="BG2224" i="8"/>
  <c r="BF2184" i="8"/>
  <c r="BE2168" i="8"/>
  <c r="BG2160" i="8"/>
  <c r="BF2120" i="8"/>
  <c r="BD2112" i="8"/>
  <c r="BE2104" i="8"/>
  <c r="BG2096" i="8"/>
  <c r="BG2056" i="8"/>
  <c r="BF2048" i="8"/>
  <c r="BE2032" i="8"/>
  <c r="BE2000" i="8"/>
  <c r="BG1992" i="8"/>
  <c r="BD1968" i="8"/>
  <c r="BF1952" i="8"/>
  <c r="BE1944" i="8"/>
  <c r="BF2316" i="8"/>
  <c r="BD2228" i="8"/>
  <c r="BE2220" i="8"/>
  <c r="BG2196" i="8"/>
  <c r="BE2036" i="8"/>
  <c r="BG2020" i="8"/>
  <c r="BG1956" i="8"/>
  <c r="BD2465" i="8"/>
  <c r="BE2297" i="8"/>
  <c r="BG2281" i="8"/>
  <c r="BF2233" i="8"/>
  <c r="BD2193" i="8"/>
  <c r="BF2025" i="8"/>
  <c r="BF1985" i="8"/>
  <c r="BE1937" i="8"/>
  <c r="BF2511" i="8"/>
  <c r="BF2479" i="8"/>
  <c r="BD2471" i="8"/>
  <c r="BF2447" i="8"/>
  <c r="BD2439" i="8"/>
  <c r="BF2415" i="8"/>
  <c r="BD2407" i="8"/>
  <c r="BF2383" i="8"/>
  <c r="BD2375" i="8"/>
  <c r="BG2367" i="8"/>
  <c r="BF2327" i="8"/>
  <c r="BE2319" i="8"/>
  <c r="BD2311" i="8"/>
  <c r="BG2303" i="8"/>
  <c r="BF2263" i="8"/>
  <c r="BE2255" i="8"/>
  <c r="BD2247" i="8"/>
  <c r="BG2239" i="8"/>
  <c r="BF2199" i="8"/>
  <c r="BE2191" i="8"/>
  <c r="BD2183" i="8"/>
  <c r="BG2175" i="8"/>
  <c r="BF2135" i="8"/>
  <c r="BE2127" i="8"/>
  <c r="BD2119" i="8"/>
  <c r="BD2111" i="8"/>
  <c r="BE2071" i="8"/>
  <c r="BG2063" i="8"/>
  <c r="BF2055" i="8"/>
  <c r="BD2047" i="8"/>
  <c r="BD2015" i="8"/>
  <c r="BG1999" i="8"/>
  <c r="BF1991" i="8"/>
  <c r="BG1983" i="8"/>
  <c r="BD1967" i="8"/>
  <c r="BE1943" i="8"/>
  <c r="BF2372" i="8"/>
  <c r="BE2340" i="8"/>
  <c r="BG2308" i="8"/>
  <c r="BF2148" i="8"/>
  <c r="BD2140" i="8"/>
  <c r="BF2044" i="8"/>
  <c r="BD2028" i="8"/>
  <c r="BF1972" i="8"/>
  <c r="BE2265" i="8"/>
  <c r="BG2257" i="8"/>
  <c r="BF2129" i="8"/>
  <c r="BG2049" i="8"/>
  <c r="BG2502" i="8"/>
  <c r="BF2494" i="8"/>
  <c r="BE2470" i="8"/>
  <c r="BF2462" i="8"/>
  <c r="BE2438" i="8"/>
  <c r="BF2430" i="8"/>
  <c r="BE2406" i="8"/>
  <c r="BF2398" i="8"/>
  <c r="BE2374" i="8"/>
  <c r="BG2366" i="8"/>
  <c r="BF2358" i="8"/>
  <c r="BG2302" i="8"/>
  <c r="BF2294" i="8"/>
  <c r="BG2238" i="8"/>
  <c r="BF2230" i="8"/>
  <c r="BG2174" i="8"/>
  <c r="BF2166" i="8"/>
  <c r="BE2110" i="8"/>
  <c r="BF2102" i="8"/>
  <c r="BE2062" i="8"/>
  <c r="BF2054" i="8"/>
  <c r="BG2046" i="8"/>
  <c r="BD2038" i="8"/>
  <c r="BD1990" i="8"/>
  <c r="BF1974" i="8"/>
  <c r="BG1950" i="8"/>
  <c r="BE1934" i="8"/>
  <c r="BD2364" i="8"/>
  <c r="BE2356" i="8"/>
  <c r="BG2260" i="8"/>
  <c r="BF2092" i="8"/>
  <c r="BF2076" i="8"/>
  <c r="BD2060" i="8"/>
  <c r="BD1940" i="8"/>
  <c r="BD2461" i="8"/>
  <c r="BG2437" i="8"/>
  <c r="BD2429" i="8"/>
  <c r="BD2397" i="8"/>
  <c r="BG2373" i="8"/>
  <c r="BF2365" i="8"/>
  <c r="BD2357" i="8"/>
  <c r="BE2317" i="8"/>
  <c r="BG2309" i="8"/>
  <c r="BF2301" i="8"/>
  <c r="BG2245" i="8"/>
  <c r="BE2189" i="8"/>
  <c r="BG2181" i="8"/>
  <c r="BD2165" i="8"/>
  <c r="BG2117" i="8"/>
  <c r="BF2109" i="8"/>
  <c r="BD2101" i="8"/>
  <c r="BF2061" i="8"/>
  <c r="BD2045" i="8"/>
  <c r="BG2037" i="8"/>
  <c r="BF2013" i="8"/>
  <c r="BG1981" i="8"/>
  <c r="BE1965" i="8"/>
  <c r="BF1941" i="8"/>
  <c r="BF2276" i="8"/>
  <c r="BD2268" i="8"/>
  <c r="BE2180" i="8"/>
  <c r="BG2172" i="8"/>
  <c r="BG2425" i="8"/>
  <c r="BF2089" i="8"/>
  <c r="BE2065" i="8"/>
  <c r="BD2508" i="8"/>
  <c r="BD2476" i="8"/>
  <c r="BG2468" i="8"/>
  <c r="BD2444" i="8"/>
  <c r="BG2436" i="8"/>
  <c r="BD2412" i="8"/>
  <c r="BG2404" i="8"/>
  <c r="BE2507" i="8"/>
  <c r="BF2371" i="8"/>
  <c r="BG2347" i="8"/>
  <c r="BF2307" i="8"/>
  <c r="BG2283" i="8"/>
  <c r="BF2243" i="8"/>
  <c r="BG2219" i="8"/>
  <c r="BF2179" i="8"/>
  <c r="BG2155" i="8"/>
  <c r="BG2115" i="8"/>
  <c r="BG2051" i="8"/>
  <c r="BF1995" i="8"/>
  <c r="BF1979" i="8"/>
  <c r="BG1939" i="8"/>
  <c r="BE2121" i="8"/>
  <c r="BG2097" i="8"/>
  <c r="BG2073" i="8"/>
  <c r="BF1977" i="8"/>
  <c r="BD2490" i="8"/>
  <c r="BE2482" i="8"/>
  <c r="BE2450" i="8"/>
  <c r="BF2426" i="8"/>
  <c r="BE2418" i="8"/>
  <c r="BF2394" i="8"/>
  <c r="BE2386" i="8"/>
  <c r="BF2354" i="8"/>
  <c r="BD2346" i="8"/>
  <c r="BE2338" i="8"/>
  <c r="BG2330" i="8"/>
  <c r="BF2290" i="8"/>
  <c r="BD2282" i="8"/>
  <c r="BE2274" i="8"/>
  <c r="BG2266" i="8"/>
  <c r="BF2226" i="8"/>
  <c r="BD2218" i="8"/>
  <c r="BE2210" i="8"/>
  <c r="BG2202" i="8"/>
  <c r="BF2162" i="8"/>
  <c r="BD2154" i="8"/>
  <c r="BE2146" i="8"/>
  <c r="BG2138" i="8"/>
  <c r="BG2098" i="8"/>
  <c r="BG2090" i="8"/>
  <c r="BD2082" i="8"/>
  <c r="BD2074" i="8"/>
  <c r="BF2034" i="8"/>
  <c r="BG2026" i="8"/>
  <c r="BD2018" i="8"/>
  <c r="BD1994" i="8"/>
  <c r="BD1970" i="8"/>
  <c r="BF1954" i="8"/>
  <c r="BE1946" i="8"/>
  <c r="BG2513" i="8"/>
  <c r="BE2457" i="8"/>
  <c r="BG2449" i="8"/>
  <c r="BD2393" i="8"/>
  <c r="BE2313" i="8"/>
  <c r="BG2249" i="8"/>
  <c r="BF2225" i="8"/>
  <c r="BD2201" i="8"/>
  <c r="BE2017" i="8"/>
  <c r="BG1961" i="8"/>
  <c r="BF2504" i="8"/>
  <c r="BE2496" i="8"/>
  <c r="BF2472" i="8"/>
  <c r="BE2464" i="8"/>
  <c r="BF2440" i="8"/>
  <c r="BE2432" i="8"/>
  <c r="BF2408" i="8"/>
  <c r="BE2400" i="8"/>
  <c r="BF2376" i="8"/>
  <c r="BE2368" i="8"/>
  <c r="BG2360" i="8"/>
  <c r="BF2320" i="8"/>
  <c r="BD2312" i="8"/>
  <c r="BE2304" i="8"/>
  <c r="BG2296" i="8"/>
  <c r="BF2256" i="8"/>
  <c r="BD2248" i="8"/>
  <c r="BE2240" i="8"/>
  <c r="BG2232" i="8"/>
  <c r="BF2192" i="8"/>
  <c r="BD2184" i="8"/>
  <c r="BE2176" i="8"/>
  <c r="BG2168" i="8"/>
  <c r="BF2128" i="8"/>
  <c r="BD2120" i="8"/>
  <c r="BE2112" i="8"/>
  <c r="BG2104" i="8"/>
  <c r="BF2064" i="8"/>
  <c r="BF2056" i="8"/>
  <c r="BE2040" i="8"/>
  <c r="BG2016" i="8"/>
  <c r="BD1992" i="8"/>
  <c r="BF1976" i="8"/>
  <c r="BE1968" i="8"/>
  <c r="BG1952" i="8"/>
  <c r="BD2316" i="8"/>
  <c r="BE2228" i="8"/>
  <c r="BG2220" i="8"/>
  <c r="BF2068" i="8"/>
  <c r="BG2036" i="8"/>
  <c r="BF2020" i="8"/>
  <c r="BE1964" i="8"/>
  <c r="BG2297" i="8"/>
  <c r="BF2281" i="8"/>
  <c r="BD2233" i="8"/>
  <c r="BF2057" i="8"/>
  <c r="BE2025" i="8"/>
  <c r="BG1985" i="8"/>
  <c r="BD2511" i="8"/>
  <c r="BG2503" i="8"/>
  <c r="BE2479" i="8"/>
  <c r="BG2471" i="8"/>
  <c r="BE2447" i="8"/>
  <c r="BG2439" i="8"/>
  <c r="BE2415" i="8"/>
  <c r="BG2407" i="8"/>
  <c r="BE2383" i="8"/>
  <c r="BG2375" i="8"/>
  <c r="BF2335" i="8"/>
  <c r="BE2327" i="8"/>
  <c r="BD2319" i="8"/>
  <c r="BG2311" i="8"/>
  <c r="BF2271" i="8"/>
  <c r="BE2263" i="8"/>
  <c r="BD2255" i="8"/>
  <c r="BG2247" i="8"/>
  <c r="BF2207" i="8"/>
  <c r="BE2199" i="8"/>
  <c r="BD2191" i="8"/>
  <c r="BG2183" i="8"/>
  <c r="BF2143" i="8"/>
  <c r="BE2135" i="8"/>
  <c r="BD2127" i="8"/>
  <c r="BG2119" i="8"/>
  <c r="BG2079" i="8"/>
  <c r="BG2071" i="8"/>
  <c r="BF2063" i="8"/>
  <c r="BD2055" i="8"/>
  <c r="BE2015" i="8"/>
  <c r="BD1991" i="8"/>
  <c r="BE1967" i="8"/>
  <c r="BF1951" i="8"/>
  <c r="BG1943" i="8"/>
  <c r="BD2372" i="8"/>
  <c r="BE2348" i="8"/>
  <c r="BF2156" i="8"/>
  <c r="BD2148" i="8"/>
  <c r="BE2140" i="8"/>
  <c r="BD2044" i="8"/>
  <c r="BG1972" i="8"/>
  <c r="BF2257" i="8"/>
  <c r="BF2518" i="8"/>
  <c r="BG2470" i="8"/>
  <c r="BD2446" i="8"/>
  <c r="BG2438" i="8"/>
  <c r="BD2414" i="8"/>
  <c r="BG2406" i="8"/>
  <c r="BD2382" i="8"/>
  <c r="BG2374" i="8"/>
  <c r="BF2366" i="8"/>
  <c r="BD2326" i="8"/>
  <c r="BG2310" i="8"/>
  <c r="BF2302" i="8"/>
  <c r="BG2246" i="8"/>
  <c r="BF2238" i="8"/>
  <c r="BG2182" i="8"/>
  <c r="BF2174" i="8"/>
  <c r="BF2110" i="8"/>
  <c r="BE2070" i="8"/>
  <c r="BF2062" i="8"/>
  <c r="BE2006" i="8"/>
  <c r="BG1974" i="8"/>
  <c r="BE1958" i="8"/>
  <c r="BD1950" i="8"/>
  <c r="BF1934" i="8"/>
  <c r="BG2356" i="8"/>
  <c r="BF2108" i="8"/>
  <c r="BD2076" i="8"/>
  <c r="BE2060" i="8"/>
  <c r="BF2004" i="8"/>
  <c r="BE2433" i="8"/>
  <c r="BF2401" i="8"/>
  <c r="BD2289" i="8"/>
  <c r="BE2517" i="8"/>
  <c r="BF2501" i="8"/>
  <c r="BE2477" i="8"/>
  <c r="BF2469" i="8"/>
  <c r="BE2445" i="8"/>
  <c r="BF2437" i="8"/>
  <c r="BE2413" i="8"/>
  <c r="BF2405" i="8"/>
  <c r="BE2381" i="8"/>
  <c r="BD2365" i="8"/>
  <c r="BG2317" i="8"/>
  <c r="BG2253" i="8"/>
  <c r="BE2197" i="8"/>
  <c r="BG2189" i="8"/>
  <c r="BE2133" i="8"/>
  <c r="BG2125" i="8"/>
  <c r="BD2109" i="8"/>
  <c r="BE2061" i="8"/>
  <c r="BG2045" i="8"/>
  <c r="BE2013" i="8"/>
  <c r="BD1997" i="8"/>
  <c r="BD1981" i="8"/>
  <c r="BF1965" i="8"/>
  <c r="BG1941" i="8"/>
  <c r="BF2284" i="8"/>
  <c r="BE2268" i="8"/>
  <c r="BG2180" i="8"/>
  <c r="BE2052" i="8"/>
  <c r="BE2473" i="8"/>
  <c r="BF2425" i="8"/>
  <c r="BE2089" i="8"/>
  <c r="BD2065" i="8"/>
  <c r="BG2516" i="8"/>
  <c r="BE2476" i="8"/>
  <c r="BF2452" i="8"/>
  <c r="BE2444" i="8"/>
  <c r="BF2420" i="8"/>
  <c r="BE2412" i="8"/>
  <c r="BF2388" i="8"/>
  <c r="BE2377" i="8"/>
  <c r="BF2499" i="8"/>
  <c r="BF2403" i="8"/>
  <c r="BG2499" i="8"/>
  <c r="BE2491" i="8"/>
  <c r="BE2467" i="8"/>
  <c r="BG2459" i="8"/>
  <c r="BE2435" i="8"/>
  <c r="BG2427" i="8"/>
  <c r="BE2403" i="8"/>
  <c r="BG2395" i="8"/>
  <c r="BE2371" i="8"/>
  <c r="BG2355" i="8"/>
  <c r="BF2315" i="8"/>
  <c r="BE2307" i="8"/>
  <c r="BG2291" i="8"/>
  <c r="BF2251" i="8"/>
  <c r="BE2243" i="8"/>
  <c r="BG2227" i="8"/>
  <c r="BF2187" i="8"/>
  <c r="BE2179" i="8"/>
  <c r="BG2163" i="8"/>
  <c r="BF2123" i="8"/>
  <c r="BF2115" i="8"/>
  <c r="BE2051" i="8"/>
  <c r="BF2043" i="8"/>
  <c r="BG2011" i="8"/>
  <c r="BD1979" i="8"/>
  <c r="BG1963" i="8"/>
  <c r="BE1955" i="8"/>
  <c r="BF1939" i="8"/>
  <c r="BG2121" i="8"/>
  <c r="BF2097" i="8"/>
  <c r="BG1977" i="8"/>
  <c r="BF2490" i="8"/>
  <c r="BG2482" i="8"/>
  <c r="BD2458" i="8"/>
  <c r="BG2450" i="8"/>
  <c r="BD2426" i="8"/>
  <c r="BG2418" i="8"/>
  <c r="BG2386" i="8"/>
  <c r="BF2362" i="8"/>
  <c r="BD2354" i="8"/>
  <c r="BG2338" i="8"/>
  <c r="BF2298" i="8"/>
  <c r="BD2290" i="8"/>
  <c r="BE2282" i="8"/>
  <c r="BG2274" i="8"/>
  <c r="BF2234" i="8"/>
  <c r="BD2226" i="8"/>
  <c r="BE2218" i="8"/>
  <c r="BG2210" i="8"/>
  <c r="BF2170" i="8"/>
  <c r="BD2162" i="8"/>
  <c r="BE2154" i="8"/>
  <c r="BG2146" i="8"/>
  <c r="BG2106" i="8"/>
  <c r="BF2098" i="8"/>
  <c r="BE2082" i="8"/>
  <c r="BF2042" i="8"/>
  <c r="BG2034" i="8"/>
  <c r="BE2018" i="8"/>
  <c r="BE1994" i="8"/>
  <c r="BF1978" i="8"/>
  <c r="BE1970" i="8"/>
  <c r="BG1954" i="8"/>
  <c r="BF2513" i="8"/>
  <c r="BE2481" i="8"/>
  <c r="BG2457" i="8"/>
  <c r="BF2449" i="8"/>
  <c r="BE2329" i="8"/>
  <c r="BG2313" i="8"/>
  <c r="BF2249" i="8"/>
  <c r="BE2113" i="8"/>
  <c r="BG2017" i="8"/>
  <c r="BD1961" i="8"/>
  <c r="BD2504" i="8"/>
  <c r="BG2496" i="8"/>
  <c r="BG2464" i="8"/>
  <c r="BD2440" i="8"/>
  <c r="BG2432" i="8"/>
  <c r="BD2408" i="8"/>
  <c r="BG2400" i="8"/>
  <c r="BD2376" i="8"/>
  <c r="BG2368" i="8"/>
  <c r="BF2328" i="8"/>
  <c r="BD2320" i="8"/>
  <c r="BE2312" i="8"/>
  <c r="BG2304" i="8"/>
  <c r="BF2264" i="8"/>
  <c r="BD2256" i="8"/>
  <c r="BE2248" i="8"/>
  <c r="BG2240" i="8"/>
  <c r="BF2200" i="8"/>
  <c r="BD2192" i="8"/>
  <c r="BE2184" i="8"/>
  <c r="BG2176" i="8"/>
  <c r="BF2136" i="8"/>
  <c r="BE2120" i="8"/>
  <c r="BG2112" i="8"/>
  <c r="BF2072" i="8"/>
  <c r="BG2064" i="8"/>
  <c r="BE2048" i="8"/>
  <c r="BF2016" i="8"/>
  <c r="BE1992" i="8"/>
  <c r="BG1976" i="8"/>
  <c r="BD1952" i="8"/>
  <c r="BD2324" i="8"/>
  <c r="BE2316" i="8"/>
  <c r="BG2228" i="8"/>
  <c r="BF2100" i="8"/>
  <c r="BG2068" i="8"/>
  <c r="BF2036" i="8"/>
  <c r="BD2020" i="8"/>
  <c r="BF1964" i="8"/>
  <c r="BE2385" i="8"/>
  <c r="BD2281" i="8"/>
  <c r="BF2081" i="8"/>
  <c r="BE2057" i="8"/>
  <c r="BG2025" i="8"/>
  <c r="BD1985" i="8"/>
  <c r="BE2487" i="8"/>
  <c r="BD2479" i="8"/>
  <c r="BF2455" i="8"/>
  <c r="BD2447" i="8"/>
  <c r="BF2423" i="8"/>
  <c r="BD2415" i="8"/>
  <c r="BD2383" i="8"/>
  <c r="BF2343" i="8"/>
  <c r="BD2327" i="8"/>
  <c r="BG2319" i="8"/>
  <c r="BF2279" i="8"/>
  <c r="BD2263" i="8"/>
  <c r="BG2255" i="8"/>
  <c r="BF2215" i="8"/>
  <c r="BD2199" i="8"/>
  <c r="BG2191" i="8"/>
  <c r="BF2151" i="8"/>
  <c r="BD2135" i="8"/>
  <c r="BG2127" i="8"/>
  <c r="BG2087" i="8"/>
  <c r="BF2079" i="8"/>
  <c r="BF2071" i="8"/>
  <c r="BD2063" i="8"/>
  <c r="BG2015" i="8"/>
  <c r="BF2007" i="8"/>
  <c r="BE1991" i="8"/>
  <c r="BF1975" i="8"/>
  <c r="BG1967" i="8"/>
  <c r="BF2380" i="8"/>
  <c r="BE2372" i="8"/>
  <c r="BG2348" i="8"/>
  <c r="BD2156" i="8"/>
  <c r="BE2148" i="8"/>
  <c r="BG2140" i="8"/>
  <c r="BE1980" i="8"/>
  <c r="BD1972" i="8"/>
  <c r="BE2305" i="8"/>
  <c r="BF2265" i="8"/>
  <c r="BF1953" i="8"/>
  <c r="BG2518" i="8"/>
  <c r="BG2510" i="8"/>
  <c r="BE2478" i="8"/>
  <c r="BF2470" i="8"/>
  <c r="BE2446" i="8"/>
  <c r="BF2438" i="8"/>
  <c r="BF2406" i="8"/>
  <c r="BD2334" i="8"/>
  <c r="BG2318" i="8"/>
  <c r="BF2310" i="8"/>
  <c r="BD2270" i="8"/>
  <c r="BG2254" i="8"/>
  <c r="BF2246" i="8"/>
  <c r="BG2190" i="8"/>
  <c r="BF2182" i="8"/>
  <c r="BG2126" i="8"/>
  <c r="BF2118" i="8"/>
  <c r="BF2070" i="8"/>
  <c r="BG2062" i="8"/>
  <c r="BD2054" i="8"/>
  <c r="BE1982" i="8"/>
  <c r="BD1974" i="8"/>
  <c r="BF1958" i="8"/>
  <c r="BG1934" i="8"/>
  <c r="BG2364" i="8"/>
  <c r="BF2116" i="8"/>
  <c r="BE2092" i="8"/>
  <c r="BE2076" i="8"/>
  <c r="BG2433" i="8"/>
  <c r="BD2401" i="8"/>
  <c r="BD2437" i="8"/>
  <c r="BG2381" i="8"/>
  <c r="BD2373" i="8"/>
  <c r="BE2333" i="8"/>
  <c r="BG2325" i="8"/>
  <c r="BF2317" i="8"/>
  <c r="BG2261" i="8"/>
  <c r="BD2245" i="8"/>
  <c r="BE2205" i="8"/>
  <c r="BG2197" i="8"/>
  <c r="BF2189" i="8"/>
  <c r="BG2133" i="8"/>
  <c r="BE2069" i="8"/>
  <c r="BD2061" i="8"/>
  <c r="BG2013" i="8"/>
  <c r="BG1965" i="8"/>
  <c r="BE1949" i="8"/>
  <c r="BE2276" i="8"/>
  <c r="BG2052" i="8"/>
  <c r="BE1948" i="8"/>
  <c r="BG2473" i="8"/>
  <c r="BD2425" i="8"/>
  <c r="BE2217" i="8"/>
  <c r="BG2145" i="8"/>
  <c r="BG2065" i="8"/>
  <c r="BE2516" i="8"/>
  <c r="BE2508" i="8"/>
  <c r="BD2452" i="8"/>
  <c r="BG2412" i="8"/>
  <c r="BG2353" i="8"/>
  <c r="BF2467" i="8"/>
  <c r="BF2435" i="8"/>
  <c r="BG2515" i="8"/>
  <c r="BE2499" i="8"/>
  <c r="BF2475" i="8"/>
  <c r="BD2467" i="8"/>
  <c r="BF2443" i="8"/>
  <c r="BD2435" i="8"/>
  <c r="BF2411" i="8"/>
  <c r="BD2403" i="8"/>
  <c r="BD2371" i="8"/>
  <c r="BG2363" i="8"/>
  <c r="BF2323" i="8"/>
  <c r="BE2315" i="8"/>
  <c r="BD2307" i="8"/>
  <c r="BG2299" i="8"/>
  <c r="BF2259" i="8"/>
  <c r="BE2251" i="8"/>
  <c r="BD2243" i="8"/>
  <c r="BG2235" i="8"/>
  <c r="BE2187" i="8"/>
  <c r="BD2179" i="8"/>
  <c r="BG2171" i="8"/>
  <c r="BF2131" i="8"/>
  <c r="BE2123" i="8"/>
  <c r="BE2115" i="8"/>
  <c r="BD2107" i="8"/>
  <c r="BG2067" i="8"/>
  <c r="BE2059" i="8"/>
  <c r="BF2051" i="8"/>
  <c r="BE2043" i="8"/>
  <c r="BF2011" i="8"/>
  <c r="BE1995" i="8"/>
  <c r="BG1987" i="8"/>
  <c r="BE1979" i="8"/>
  <c r="BF1963" i="8"/>
  <c r="BD1939" i="8"/>
  <c r="BE2337" i="8"/>
  <c r="BG2161" i="8"/>
  <c r="BF2121" i="8"/>
  <c r="BD1977" i="8"/>
  <c r="BC2521" i="8"/>
  <c r="BD2521" i="8" s="1"/>
  <c r="BE2498" i="8"/>
  <c r="BE2490" i="8"/>
  <c r="BE2458" i="8"/>
  <c r="BE2426" i="8"/>
  <c r="BE2394" i="8"/>
  <c r="BF2370" i="8"/>
  <c r="BD2362" i="8"/>
  <c r="BE2354" i="8"/>
  <c r="BF2306" i="8"/>
  <c r="BD2298" i="8"/>
  <c r="BE2290" i="8"/>
  <c r="BF2242" i="8"/>
  <c r="BD2234" i="8"/>
  <c r="BE2226" i="8"/>
  <c r="BF2178" i="8"/>
  <c r="BD2170" i="8"/>
  <c r="BE2162" i="8"/>
  <c r="BG2154" i="8"/>
  <c r="BG2114" i="8"/>
  <c r="BF2106" i="8"/>
  <c r="BD2098" i="8"/>
  <c r="BG2042" i="8"/>
  <c r="BD2034" i="8"/>
  <c r="BG1978" i="8"/>
  <c r="BD1954" i="8"/>
  <c r="BF1938" i="8"/>
  <c r="BD2513" i="8"/>
  <c r="BG2481" i="8"/>
  <c r="BF2457" i="8"/>
  <c r="BD2449" i="8"/>
  <c r="BE2361" i="8"/>
  <c r="BG2329" i="8"/>
  <c r="BF2313" i="8"/>
  <c r="BD2249" i="8"/>
  <c r="BE2137" i="8"/>
  <c r="BG2113" i="8"/>
  <c r="BD2017" i="8"/>
  <c r="BE1961" i="8"/>
  <c r="BD2512" i="8"/>
  <c r="BG2504" i="8"/>
  <c r="BF2480" i="8"/>
  <c r="BE2472" i="8"/>
  <c r="BF2448" i="8"/>
  <c r="BE2440" i="8"/>
  <c r="BF2416" i="8"/>
  <c r="BE2408" i="8"/>
  <c r="BF2384" i="8"/>
  <c r="BF2336" i="8"/>
  <c r="BE2320" i="8"/>
  <c r="BF2272" i="8"/>
  <c r="BD2264" i="8"/>
  <c r="BF2208" i="8"/>
  <c r="BF2144" i="8"/>
  <c r="BD2136" i="8"/>
  <c r="BE2128" i="8"/>
  <c r="BF2080" i="8"/>
  <c r="BD2064" i="8"/>
  <c r="BD2016" i="8"/>
  <c r="BF2008" i="8"/>
  <c r="BD1976" i="8"/>
  <c r="BG1936" i="8"/>
  <c r="BE2324" i="8"/>
  <c r="BG2316" i="8"/>
  <c r="BF2124" i="8"/>
  <c r="BD2100" i="8"/>
  <c r="BD2068" i="8"/>
  <c r="BG1964" i="8"/>
  <c r="BE2409" i="8"/>
  <c r="BD2297" i="8"/>
  <c r="BE2081" i="8"/>
  <c r="BD2057" i="8"/>
  <c r="BD2025" i="8"/>
  <c r="BE1985" i="8"/>
  <c r="BG2511" i="8"/>
  <c r="BG2383" i="8"/>
  <c r="BE2343" i="8"/>
  <c r="BG2327" i="8"/>
  <c r="BE2279" i="8"/>
  <c r="BG2263" i="8"/>
  <c r="BE2215" i="8"/>
  <c r="BD2207" i="8"/>
  <c r="BG2199" i="8"/>
  <c r="BE2151" i="8"/>
  <c r="BD2143" i="8"/>
  <c r="BG2135" i="8"/>
  <c r="BG2095" i="8"/>
  <c r="BF2087" i="8"/>
  <c r="BF2031" i="8"/>
  <c r="BD2007" i="8"/>
  <c r="BG1991" i="8"/>
  <c r="BD1975" i="8"/>
  <c r="BF1935" i="8"/>
  <c r="BD2380" i="8"/>
  <c r="BG2372" i="8"/>
  <c r="BF2236" i="8"/>
  <c r="BE2156" i="8"/>
  <c r="BG2148" i="8"/>
  <c r="BG2305" i="8"/>
  <c r="BF2273" i="8"/>
  <c r="BD2265" i="8"/>
  <c r="BG1953" i="8"/>
  <c r="BF2510" i="8"/>
  <c r="BG2478" i="8"/>
  <c r="BG2382" i="8"/>
  <c r="BG2326" i="8"/>
  <c r="BG2262" i="8"/>
  <c r="BE2150" i="8"/>
  <c r="BG2070" i="8"/>
  <c r="BG2006" i="8"/>
  <c r="BF1982" i="8"/>
  <c r="BG1958" i="8"/>
  <c r="BE1942" i="8"/>
  <c r="BD1934" i="8"/>
  <c r="BF2204" i="8"/>
  <c r="BF2433" i="8"/>
  <c r="BF2033" i="8"/>
  <c r="BE2485" i="8"/>
  <c r="BE2453" i="8"/>
  <c r="BE2421" i="8"/>
  <c r="BD2317" i="8"/>
  <c r="BG2269" i="8"/>
  <c r="BE2149" i="8"/>
  <c r="BD2125" i="8"/>
  <c r="BE2077" i="8"/>
  <c r="BD2069" i="8"/>
  <c r="BG2061" i="8"/>
  <c r="BD2013" i="8"/>
  <c r="BF1949" i="8"/>
  <c r="BE2284" i="8"/>
  <c r="BF2052" i="8"/>
  <c r="BE1996" i="8"/>
  <c r="BF1948" i="8"/>
  <c r="BE2241" i="8"/>
  <c r="BG2217" i="8"/>
  <c r="BF2145" i="8"/>
  <c r="BD2089" i="8"/>
  <c r="BE2484" i="8"/>
  <c r="BE2452" i="8"/>
  <c r="BE2420" i="8"/>
  <c r="BF2396" i="8"/>
  <c r="A2513" i="8"/>
  <c r="A2514" i="8" s="1"/>
  <c r="A2515" i="8" s="1"/>
  <c r="A2516" i="8" s="1"/>
  <c r="A2517" i="8" s="1"/>
  <c r="A2518" i="8" s="1"/>
  <c r="A2519" i="8" s="1"/>
  <c r="A2520" i="8" s="1"/>
  <c r="A2521" i="8" s="1"/>
  <c r="A2522" i="8" s="1"/>
  <c r="A2523" i="8" s="1"/>
  <c r="A2524" i="8" s="1"/>
  <c r="A2525" i="8" s="1"/>
  <c r="A2526" i="8" s="1"/>
  <c r="A2527" i="8" s="1"/>
  <c r="A2528" i="8" s="1"/>
  <c r="A2529" i="8" s="1"/>
  <c r="A2530" i="8" s="1"/>
  <c r="A2531" i="8" s="1"/>
  <c r="A2532" i="8" s="1"/>
  <c r="A2533" i="8" s="1"/>
  <c r="A2534" i="8" s="1"/>
  <c r="A2535" i="8" s="1"/>
  <c r="A2536" i="8" s="1"/>
  <c r="A2537" i="8" s="1"/>
  <c r="A2538" i="8" s="1"/>
  <c r="A2539" i="8" s="1"/>
  <c r="A2540" i="8" s="1"/>
  <c r="A2541" i="8" s="1"/>
  <c r="A2542" i="8" s="1"/>
  <c r="A2543" i="8" s="1"/>
  <c r="A2544" i="8" s="1"/>
  <c r="A2545" i="8" s="1"/>
  <c r="A2546" i="8" s="1"/>
  <c r="A2547" i="8" s="1"/>
  <c r="A2548" i="8" s="1"/>
  <c r="A2549" i="8" s="1"/>
  <c r="A2550" i="8" s="1"/>
  <c r="A2551" i="8" s="1"/>
  <c r="A2552" i="8" s="1"/>
  <c r="A2553" i="8" s="1"/>
  <c r="A2554" i="8" s="1"/>
  <c r="A2555" i="8" s="1"/>
  <c r="A2556" i="8" s="1"/>
  <c r="A2557" i="8" s="1"/>
  <c r="A2558" i="8" s="1"/>
  <c r="A2559" i="8" s="1"/>
  <c r="A2560" i="8" s="1"/>
  <c r="A2561" i="8" s="1"/>
  <c r="A2562" i="8" s="1"/>
  <c r="A2563" i="8" s="1"/>
  <c r="A2564" i="8" s="1"/>
  <c r="A2565" i="8" s="1"/>
  <c r="A2566" i="8" s="1"/>
  <c r="A2567" i="8" s="1"/>
  <c r="A2568" i="8" s="1"/>
  <c r="A2569" i="8" s="1"/>
  <c r="A2570" i="8" s="1"/>
  <c r="A2571" i="8" s="1"/>
  <c r="A2572" i="8" s="1"/>
  <c r="A2573" i="8" s="1"/>
  <c r="A2574" i="8" s="1"/>
  <c r="A2575" i="8" s="1"/>
  <c r="A2576" i="8" s="1"/>
  <c r="A2577" i="8" s="1"/>
  <c r="A2578" i="8" s="1"/>
  <c r="A2579" i="8" s="1"/>
  <c r="A2580" i="8" s="1"/>
  <c r="A2581" i="8" s="1"/>
  <c r="A2582" i="8" s="1"/>
  <c r="A2583" i="8" s="1"/>
  <c r="A2584" i="8" s="1"/>
  <c r="A2585" i="8" s="1"/>
  <c r="A2586" i="8" s="1"/>
  <c r="A2587" i="8" s="1"/>
  <c r="A2588" i="8" s="1"/>
  <c r="A2589" i="8" s="1"/>
  <c r="A2590" i="8" s="1"/>
  <c r="A2591" i="8" s="1"/>
  <c r="A2592" i="8" s="1"/>
  <c r="A2593" i="8" s="1"/>
  <c r="A2594" i="8" s="1"/>
  <c r="A2595" i="8" s="1"/>
  <c r="A2596" i="8" s="1"/>
  <c r="A2597" i="8" s="1"/>
  <c r="A2598" i="8" s="1"/>
  <c r="A2599" i="8" s="1"/>
  <c r="A2600" i="8" s="1"/>
  <c r="A2601" i="8" s="1"/>
  <c r="A2602" i="8" s="1"/>
  <c r="A2603" i="8" s="1"/>
  <c r="A2604" i="8" s="1"/>
  <c r="A2605" i="8" s="1"/>
  <c r="A2606" i="8" s="1"/>
  <c r="A2607" i="8" s="1"/>
  <c r="A2608" i="8" s="1"/>
  <c r="A2609" i="8" s="1"/>
  <c r="A2610" i="8" s="1"/>
  <c r="A2611" i="8" s="1"/>
  <c r="A2612" i="8" s="1"/>
  <c r="A2613" i="8" s="1"/>
  <c r="A2614" i="8" s="1"/>
  <c r="A2615" i="8" s="1"/>
  <c r="A2616" i="8" s="1"/>
  <c r="A2617" i="8" s="1"/>
  <c r="A2618" i="8" s="1"/>
  <c r="A2619" i="8" s="1"/>
  <c r="A2620" i="8" s="1"/>
  <c r="A2621" i="8" s="1"/>
  <c r="A2622" i="8" s="1"/>
  <c r="A2623" i="8" s="1"/>
  <c r="A2624" i="8" s="1"/>
  <c r="A2625" i="8" s="1"/>
  <c r="A2626" i="8" s="1"/>
  <c r="A2627" i="8" s="1"/>
  <c r="A2628" i="8" s="1"/>
  <c r="A2629" i="8" s="1"/>
  <c r="A2630" i="8" s="1"/>
  <c r="A2631" i="8" s="1"/>
  <c r="A2632" i="8" s="1"/>
  <c r="A2633" i="8" s="1"/>
  <c r="A2634" i="8" s="1"/>
  <c r="A2635" i="8" s="1"/>
  <c r="A2636" i="8" s="1"/>
  <c r="A2637" i="8" s="1"/>
  <c r="A2638" i="8" s="1"/>
  <c r="A2639" i="8" s="1"/>
  <c r="A2640" i="8" s="1"/>
  <c r="A2641" i="8" s="1"/>
  <c r="A2642" i="8" s="1"/>
  <c r="A2643" i="8" s="1"/>
  <c r="A2644" i="8" s="1"/>
  <c r="A2645" i="8" s="1"/>
  <c r="A2646" i="8" s="1"/>
  <c r="A2647" i="8" s="1"/>
  <c r="A2648" i="8" s="1"/>
  <c r="A2649" i="8" s="1"/>
  <c r="A2650" i="8" s="1"/>
  <c r="A2651" i="8" s="1"/>
  <c r="A2652" i="8" s="1"/>
  <c r="A2653" i="8" s="1"/>
  <c r="A2654" i="8" s="1"/>
  <c r="A2655" i="8" s="1"/>
  <c r="A2656" i="8" s="1"/>
  <c r="A2657" i="8" s="1"/>
  <c r="A2658" i="8" s="1"/>
  <c r="A2659" i="8" s="1"/>
  <c r="A2660" i="8" s="1"/>
  <c r="A2661" i="8" s="1"/>
  <c r="A2662" i="8" s="1"/>
  <c r="A2663" i="8" s="1"/>
  <c r="A2664" i="8" s="1"/>
  <c r="A2665" i="8" s="1"/>
  <c r="A2666" i="8" s="1"/>
  <c r="A2667" i="8" s="1"/>
  <c r="A2668" i="8" s="1"/>
  <c r="A2669" i="8" s="1"/>
  <c r="A2670" i="8" s="1"/>
  <c r="A2671" i="8" s="1"/>
  <c r="A2672" i="8" s="1"/>
  <c r="A2673" i="8" s="1"/>
  <c r="A2674" i="8" s="1"/>
  <c r="A2675" i="8" s="1"/>
  <c r="A2676" i="8" s="1"/>
  <c r="A2677" i="8" s="1"/>
  <c r="A2678" i="8" s="1"/>
  <c r="A2679" i="8" s="1"/>
  <c r="A2680" i="8" s="1"/>
  <c r="A2681" i="8" s="1"/>
  <c r="A2682" i="8" s="1"/>
  <c r="A2683" i="8" s="1"/>
  <c r="A2684" i="8" s="1"/>
  <c r="A2685" i="8" s="1"/>
  <c r="A2686" i="8" s="1"/>
  <c r="A2687" i="8" s="1"/>
  <c r="A2688" i="8" s="1"/>
  <c r="A2689" i="8" s="1"/>
  <c r="A2690" i="8" s="1"/>
  <c r="A2691" i="8" s="1"/>
  <c r="A2692" i="8" s="1"/>
  <c r="A2693" i="8" s="1"/>
  <c r="A2694" i="8" s="1"/>
  <c r="A2695" i="8" s="1"/>
  <c r="A2696" i="8" s="1"/>
  <c r="A2697" i="8" s="1"/>
  <c r="A2698" i="8" s="1"/>
  <c r="A2699" i="8" s="1"/>
  <c r="A2700" i="8" s="1"/>
  <c r="A2701" i="8" s="1"/>
  <c r="A2702" i="8" s="1"/>
  <c r="A2703" i="8" s="1"/>
  <c r="A2704" i="8" s="1"/>
  <c r="A2705" i="8" s="1"/>
  <c r="A2706" i="8" s="1"/>
  <c r="A2707" i="8" s="1"/>
  <c r="A2708" i="8" s="1"/>
  <c r="A2709" i="8" s="1"/>
  <c r="A2710" i="8" s="1"/>
  <c r="A2711" i="8" s="1"/>
  <c r="A2712" i="8" s="1"/>
  <c r="A2713" i="8" s="1"/>
  <c r="A2714" i="8" s="1"/>
  <c r="A2715" i="8" s="1"/>
  <c r="A2716" i="8" s="1"/>
  <c r="A2717" i="8" s="1"/>
  <c r="A2718" i="8" s="1"/>
  <c r="A2719" i="8" s="1"/>
  <c r="A2720" i="8" s="1"/>
  <c r="A2721" i="8" s="1"/>
  <c r="A2722" i="8" s="1"/>
  <c r="A2723" i="8" s="1"/>
  <c r="A2724" i="8" s="1"/>
  <c r="A2725" i="8" s="1"/>
  <c r="A2726" i="8" s="1"/>
  <c r="A2727" i="8" s="1"/>
  <c r="A2728" i="8" s="1"/>
  <c r="A2729" i="8" s="1"/>
  <c r="A2730" i="8" s="1"/>
  <c r="A2731" i="8" s="1"/>
  <c r="A2732" i="8" s="1"/>
  <c r="A2733" i="8" s="1"/>
  <c r="A2734" i="8" s="1"/>
  <c r="A2735" i="8" s="1"/>
  <c r="A2736" i="8" s="1"/>
  <c r="A2737" i="8" s="1"/>
  <c r="A2738" i="8" s="1"/>
  <c r="A2739" i="8" s="1"/>
  <c r="A2740" i="8" s="1"/>
  <c r="A2741" i="8" s="1"/>
  <c r="A2742" i="8" s="1"/>
  <c r="A2743" i="8" s="1"/>
  <c r="A2744" i="8" s="1"/>
  <c r="A2745" i="8" s="1"/>
  <c r="A2746" i="8" s="1"/>
  <c r="A2747" i="8" s="1"/>
  <c r="A2748" i="8" s="1"/>
  <c r="A2749" i="8" s="1"/>
  <c r="A2750" i="8" s="1"/>
  <c r="A2751" i="8" s="1"/>
  <c r="A2752" i="8" s="1"/>
  <c r="A2753" i="8" s="1"/>
  <c r="A2754" i="8" s="1"/>
  <c r="A2755" i="8" s="1"/>
  <c r="A2756" i="8" s="1"/>
  <c r="A2757" i="8" s="1"/>
  <c r="A2758" i="8" s="1"/>
  <c r="A2759" i="8" s="1"/>
  <c r="A2760" i="8" s="1"/>
  <c r="A2761" i="8" s="1"/>
  <c r="A2762" i="8" s="1"/>
  <c r="A2763" i="8" s="1"/>
  <c r="A2764" i="8" s="1"/>
  <c r="A2765" i="8" s="1"/>
  <c r="A2766" i="8" s="1"/>
  <c r="A2767" i="8" s="1"/>
  <c r="A2768" i="8" s="1"/>
  <c r="A2769" i="8" s="1"/>
  <c r="A2770" i="8" s="1"/>
  <c r="A2771" i="8" s="1"/>
  <c r="A2772" i="8" s="1"/>
  <c r="A2773" i="8" s="1"/>
  <c r="A2774" i="8" s="1"/>
  <c r="A2775" i="8" s="1"/>
  <c r="A2776" i="8" s="1"/>
  <c r="A2777" i="8" s="1"/>
  <c r="A2778" i="8" s="1"/>
  <c r="A2779" i="8" s="1"/>
  <c r="A2780" i="8" s="1"/>
  <c r="A2781" i="8" s="1"/>
  <c r="A2782" i="8" s="1"/>
  <c r="A2783" i="8" s="1"/>
  <c r="A2784" i="8" s="1"/>
  <c r="A2785" i="8" s="1"/>
  <c r="A2786" i="8" s="1"/>
  <c r="A2787" i="8" s="1"/>
  <c r="A2788" i="8" s="1"/>
  <c r="A2789" i="8" s="1"/>
  <c r="A2790" i="8" s="1"/>
  <c r="A2791" i="8" s="1"/>
  <c r="A2792" i="8" s="1"/>
  <c r="A2793" i="8" s="1"/>
  <c r="A2794" i="8" s="1"/>
  <c r="A2795" i="8" s="1"/>
  <c r="A2796" i="8" s="1"/>
  <c r="A2797" i="8" s="1"/>
  <c r="A2798" i="8" s="1"/>
  <c r="A2799" i="8" s="1"/>
  <c r="A2800" i="8" s="1"/>
  <c r="A2801" i="8" s="1"/>
  <c r="A2802" i="8" s="1"/>
  <c r="A2803" i="8" s="1"/>
  <c r="A2804" i="8" s="1"/>
  <c r="A2805" i="8" s="1"/>
  <c r="A2806" i="8" s="1"/>
  <c r="A2807" i="8" s="1"/>
  <c r="A2808" i="8" s="1"/>
  <c r="A2809" i="8" s="1"/>
  <c r="A2810" i="8" s="1"/>
  <c r="A2811" i="8" s="1"/>
  <c r="A2812" i="8" s="1"/>
  <c r="A2813" i="8" s="1"/>
  <c r="A2814" i="8" s="1"/>
  <c r="A2815" i="8" s="1"/>
  <c r="A2816" i="8" s="1"/>
  <c r="A2817" i="8" s="1"/>
  <c r="A2818" i="8" s="1"/>
  <c r="A2819" i="8" s="1"/>
  <c r="A2820" i="8" s="1"/>
  <c r="A2821" i="8" s="1"/>
  <c r="A2822" i="8" s="1"/>
  <c r="A2823" i="8" s="1"/>
  <c r="A2824" i="8" s="1"/>
  <c r="A2825" i="8" s="1"/>
  <c r="A2826" i="8" s="1"/>
  <c r="A2827" i="8" s="1"/>
  <c r="A2828" i="8" s="1"/>
  <c r="A2829" i="8" s="1"/>
  <c r="A2830" i="8" s="1"/>
  <c r="A2831" i="8" s="1"/>
  <c r="A2832" i="8" s="1"/>
  <c r="A2833" i="8" s="1"/>
  <c r="A2834" i="8" s="1"/>
  <c r="A2835" i="8" s="1"/>
  <c r="A2836" i="8" s="1"/>
  <c r="A2837" i="8" s="1"/>
  <c r="A2838" i="8" s="1"/>
  <c r="A2839" i="8" s="1"/>
  <c r="A2840" i="8" s="1"/>
  <c r="A2841" i="8" s="1"/>
  <c r="A2842" i="8" s="1"/>
  <c r="A2843" i="8" s="1"/>
  <c r="A2844" i="8" s="1"/>
  <c r="A2845" i="8" s="1"/>
  <c r="A2846" i="8" s="1"/>
  <c r="A2847" i="8" s="1"/>
  <c r="A2848" i="8" s="1"/>
  <c r="A2849" i="8" s="1"/>
  <c r="A2850" i="8" s="1"/>
  <c r="A2851" i="8" s="1"/>
  <c r="A2852" i="8" s="1"/>
  <c r="A2853" i="8" s="1"/>
  <c r="A2854" i="8" s="1"/>
  <c r="A2855" i="8" s="1"/>
  <c r="A2856" i="8" s="1"/>
  <c r="A2857" i="8" s="1"/>
  <c r="A2858" i="8" s="1"/>
  <c r="A2859" i="8" s="1"/>
  <c r="A2860" i="8" s="1"/>
  <c r="A2861" i="8" s="1"/>
  <c r="A2862" i="8" s="1"/>
  <c r="A2863" i="8" s="1"/>
  <c r="A2864" i="8" s="1"/>
  <c r="A2865" i="8" s="1"/>
  <c r="A2866" i="8" s="1"/>
  <c r="A2867" i="8" s="1"/>
  <c r="A2868" i="8" s="1"/>
  <c r="A2869" i="8" s="1"/>
  <c r="A2870" i="8" s="1"/>
  <c r="A2871" i="8" s="1"/>
  <c r="A2872" i="8" s="1"/>
  <c r="A2873" i="8" s="1"/>
  <c r="A2874" i="8" s="1"/>
  <c r="A2875" i="8" s="1"/>
  <c r="A2876" i="8" s="1"/>
  <c r="A2877" i="8" s="1"/>
  <c r="A2878" i="8" s="1"/>
  <c r="A2879" i="8" s="1"/>
  <c r="A2880" i="8" s="1"/>
  <c r="A2881" i="8" s="1"/>
  <c r="A2882" i="8" s="1"/>
  <c r="A2883" i="8" s="1"/>
  <c r="A2884" i="8" s="1"/>
  <c r="A2885" i="8" s="1"/>
  <c r="A2886" i="8" s="1"/>
  <c r="A2887" i="8" s="1"/>
  <c r="A2888" i="8" s="1"/>
  <c r="A2889" i="8" s="1"/>
  <c r="A2890" i="8" s="1"/>
  <c r="A2891" i="8" s="1"/>
  <c r="A2892" i="8" s="1"/>
  <c r="A2893" i="8" s="1"/>
  <c r="A2894" i="8" s="1"/>
  <c r="A2895" i="8" s="1"/>
  <c r="A2896" i="8" s="1"/>
  <c r="A2897" i="8" s="1"/>
  <c r="A2898" i="8" s="1"/>
  <c r="A2899" i="8" s="1"/>
  <c r="A2900" i="8" s="1"/>
  <c r="A2901" i="8" s="1"/>
  <c r="A2902" i="8" s="1"/>
  <c r="A2903" i="8" s="1"/>
  <c r="A2904" i="8" s="1"/>
  <c r="A2905" i="8" s="1"/>
  <c r="A2906" i="8" s="1"/>
  <c r="A2907" i="8" s="1"/>
  <c r="A2908" i="8" s="1"/>
  <c r="A2909" i="8" s="1"/>
  <c r="A2910" i="8" s="1"/>
  <c r="A2911" i="8" s="1"/>
  <c r="A2912" i="8" s="1"/>
  <c r="A2913" i="8" s="1"/>
  <c r="A2914" i="8" s="1"/>
  <c r="A2915" i="8" s="1"/>
  <c r="A2916" i="8" s="1"/>
  <c r="A2917" i="8" s="1"/>
  <c r="A2918" i="8" s="1"/>
  <c r="A2919" i="8" s="1"/>
  <c r="A2920" i="8" s="1"/>
  <c r="A2921" i="8" s="1"/>
  <c r="A2922" i="8" s="1"/>
  <c r="A2923" i="8" s="1"/>
  <c r="A2924" i="8" s="1"/>
  <c r="A2925" i="8" s="1"/>
  <c r="A2926" i="8" s="1"/>
  <c r="A2927" i="8" s="1"/>
  <c r="A2928" i="8" s="1"/>
  <c r="A2929" i="8" s="1"/>
  <c r="A2930" i="8" s="1"/>
  <c r="A2931" i="8" s="1"/>
  <c r="A2932" i="8" s="1"/>
  <c r="A2933" i="8" s="1"/>
  <c r="A2934" i="8" s="1"/>
  <c r="A2935" i="8" s="1"/>
  <c r="A2936" i="8" s="1"/>
  <c r="A2937" i="8" s="1"/>
  <c r="A2938" i="8" s="1"/>
  <c r="A2939" i="8" s="1"/>
  <c r="A2940" i="8" s="1"/>
  <c r="A2941" i="8" s="1"/>
  <c r="A2942" i="8" s="1"/>
  <c r="A2943" i="8" s="1"/>
  <c r="A2944" i="8" s="1"/>
  <c r="A2945" i="8" s="1"/>
  <c r="A2946" i="8" s="1"/>
  <c r="A2947" i="8" s="1"/>
  <c r="A2948" i="8" s="1"/>
  <c r="A2949" i="8" s="1"/>
  <c r="A2950" i="8" s="1"/>
  <c r="A2951" i="8" s="1"/>
  <c r="A2952" i="8" s="1"/>
  <c r="A2953" i="8" s="1"/>
  <c r="A2954" i="8" s="1"/>
  <c r="A2955" i="8" s="1"/>
  <c r="A2956" i="8" s="1"/>
  <c r="A2957" i="8" s="1"/>
  <c r="A2958" i="8" s="1"/>
  <c r="A2959" i="8" s="1"/>
  <c r="A2960" i="8" s="1"/>
  <c r="A2961" i="8" s="1"/>
  <c r="A2962" i="8" s="1"/>
  <c r="BG1971" i="8"/>
  <c r="BF2515" i="8"/>
  <c r="BG2507" i="8"/>
  <c r="BG2467" i="8"/>
  <c r="BE2443" i="8"/>
  <c r="BG2435" i="8"/>
  <c r="BE2411" i="8"/>
  <c r="BG2403" i="8"/>
  <c r="BE2379" i="8"/>
  <c r="BE2323" i="8"/>
  <c r="BE2259" i="8"/>
  <c r="BE2195" i="8"/>
  <c r="BF2139" i="8"/>
  <c r="BD2123" i="8"/>
  <c r="BG2075" i="8"/>
  <c r="BE2067" i="8"/>
  <c r="BF2059" i="8"/>
  <c r="BF1987" i="8"/>
  <c r="BD1963" i="8"/>
  <c r="BG1947" i="8"/>
  <c r="BE2353" i="8"/>
  <c r="BG2490" i="8"/>
  <c r="BG2426" i="8"/>
  <c r="BG2354" i="8"/>
  <c r="BF2314" i="8"/>
  <c r="BD2306" i="8"/>
  <c r="BG2290" i="8"/>
  <c r="BF2258" i="8"/>
  <c r="BF2250" i="8"/>
  <c r="BG2226" i="8"/>
  <c r="BF2114" i="8"/>
  <c r="BE2098" i="8"/>
  <c r="BF2058" i="8"/>
  <c r="BE2034" i="8"/>
  <c r="BD1978" i="8"/>
  <c r="BF1962" i="8"/>
  <c r="BE1954" i="8"/>
  <c r="BF2481" i="8"/>
  <c r="BE2369" i="8"/>
  <c r="BG2361" i="8"/>
  <c r="BG2137" i="8"/>
  <c r="BD2448" i="8"/>
  <c r="BD2416" i="8"/>
  <c r="BG2408" i="8"/>
  <c r="BD2384" i="8"/>
  <c r="BF2344" i="8"/>
  <c r="BD2336" i="8"/>
  <c r="BG2320" i="8"/>
  <c r="BF2280" i="8"/>
  <c r="BD2272" i="8"/>
  <c r="BG2256" i="8"/>
  <c r="BF2216" i="8"/>
  <c r="BD2208" i="8"/>
  <c r="BE2200" i="8"/>
  <c r="BG2192" i="8"/>
  <c r="BF2152" i="8"/>
  <c r="BD2144" i="8"/>
  <c r="BE2136" i="8"/>
  <c r="BG2128" i="8"/>
  <c r="BD2080" i="8"/>
  <c r="BE2016" i="8"/>
  <c r="BG2008" i="8"/>
  <c r="BF1984" i="8"/>
  <c r="BE1976" i="8"/>
  <c r="BG1960" i="8"/>
  <c r="BD1936" i="8"/>
  <c r="BG2324" i="8"/>
  <c r="BF2188" i="8"/>
  <c r="BE2068" i="8"/>
  <c r="BG2105" i="8"/>
  <c r="BF2463" i="8"/>
  <c r="BF2431" i="8"/>
  <c r="BF2359" i="8"/>
  <c r="BD2343" i="8"/>
  <c r="BG2335" i="8"/>
  <c r="BF2295" i="8"/>
  <c r="BG2271" i="8"/>
  <c r="BF2231" i="8"/>
  <c r="BG2207" i="8"/>
  <c r="BG2143" i="8"/>
  <c r="BD2079" i="8"/>
  <c r="BF2039" i="8"/>
  <c r="BE2007" i="8"/>
  <c r="BF1959" i="8"/>
  <c r="BG1951" i="8"/>
  <c r="BD1935" i="8"/>
  <c r="BE2380" i="8"/>
  <c r="BG2156" i="8"/>
  <c r="BG1980" i="8"/>
  <c r="BD2273" i="8"/>
  <c r="BG1982" i="8"/>
  <c r="BF2252" i="8"/>
  <c r="BG2389" i="8"/>
  <c r="BD2197" i="8"/>
  <c r="BG1948" i="8"/>
  <c r="BD2473" i="8"/>
  <c r="A2999" i="8"/>
  <c r="A2995" i="8"/>
  <c r="A2998" i="8"/>
  <c r="A2994" i="8"/>
  <c r="A2990" i="8"/>
  <c r="A2986" i="8"/>
  <c r="A2982" i="8"/>
  <c r="A2973" i="8"/>
  <c r="A2965" i="8"/>
  <c r="A2969" i="8"/>
  <c r="A2996" i="8"/>
  <c r="A2992" i="8"/>
  <c r="A2984" i="8"/>
  <c r="A2976" i="8"/>
  <c r="A2968" i="8"/>
  <c r="A2963" i="8"/>
  <c r="A2977" i="8"/>
  <c r="A2978" i="8"/>
  <c r="A2974" i="8"/>
  <c r="A2988" i="8"/>
  <c r="A2980" i="8"/>
  <c r="A2972" i="8"/>
  <c r="A2966" i="8"/>
  <c r="A2970" i="8"/>
  <c r="A66" i="10" l="1"/>
  <c r="C66" i="10" s="1"/>
  <c r="BG2521" i="8"/>
  <c r="AU33" i="11"/>
  <c r="AU32" i="11" s="1"/>
  <c r="AU31" i="11" s="1"/>
  <c r="AU30" i="11" s="1"/>
  <c r="AU29" i="11" s="1"/>
  <c r="AU28" i="11" s="1"/>
  <c r="AU27" i="11" s="1"/>
  <c r="AU26" i="11" s="1"/>
  <c r="AU25" i="11" s="1"/>
  <c r="AU24" i="11" s="1"/>
  <c r="AU23" i="11" s="1"/>
  <c r="BE2521" i="8"/>
  <c r="BF2521" i="8"/>
  <c r="BG2545" i="8"/>
  <c r="BF2545" i="8"/>
  <c r="BG2569" i="8"/>
  <c r="BG2553" i="8"/>
  <c r="BG2561" i="8"/>
  <c r="BG2568" i="8"/>
  <c r="BG2567" i="8"/>
  <c r="BG2542" i="8"/>
  <c r="BG2560" i="8"/>
  <c r="BG2551" i="8"/>
  <c r="BG2566" i="8"/>
  <c r="BF2542" i="8"/>
  <c r="BG2559" i="8"/>
  <c r="BE2526" i="8"/>
  <c r="BG2552" i="8"/>
  <c r="BG2534" i="8"/>
  <c r="BG2548" i="8"/>
  <c r="BG2558" i="8"/>
  <c r="BF2534" i="8"/>
  <c r="BG2526" i="8"/>
  <c r="BG2557" i="8"/>
  <c r="BF2526" i="8"/>
  <c r="BG2550" i="8"/>
  <c r="BG2549" i="8"/>
  <c r="BG2565" i="8"/>
  <c r="BG2563" i="8"/>
  <c r="BG2564" i="8"/>
  <c r="BG2547" i="8"/>
  <c r="BE2530" i="8"/>
  <c r="BD2522" i="8"/>
  <c r="BG2537" i="8"/>
  <c r="BG2538" i="8"/>
  <c r="BG2554" i="8"/>
  <c r="BG2530" i="8"/>
  <c r="BG2541" i="8"/>
  <c r="BF2539" i="8"/>
  <c r="BG2523" i="8"/>
  <c r="BF2540" i="8"/>
  <c r="BE2523" i="8"/>
  <c r="BF2544" i="8"/>
  <c r="BF2523" i="8"/>
  <c r="BG2525" i="8"/>
  <c r="BG2527" i="8"/>
  <c r="BE2525" i="8"/>
  <c r="BF2524" i="8"/>
  <c r="BG2531" i="8"/>
  <c r="BD2523" i="8"/>
  <c r="BG2529" i="8"/>
  <c r="BF2528" i="8"/>
  <c r="BG2555" i="8"/>
  <c r="BG2562" i="8"/>
  <c r="BF2538" i="8"/>
  <c r="BG2522" i="8"/>
  <c r="BF2527" i="8"/>
  <c r="BF2525" i="8"/>
  <c r="BD2524" i="8"/>
  <c r="BF2529" i="8"/>
  <c r="BG2536" i="8"/>
  <c r="BE2529" i="8"/>
  <c r="BE2522" i="8"/>
  <c r="BD2525" i="8"/>
  <c r="BG2532" i="8"/>
  <c r="BF2531" i="8"/>
  <c r="BF2535" i="8"/>
  <c r="BG2540" i="8"/>
  <c r="BG2544" i="8"/>
  <c r="BF2530" i="8"/>
  <c r="BG2524" i="8"/>
  <c r="BF2543" i="8"/>
  <c r="BE2524" i="8"/>
  <c r="BE2528" i="8"/>
  <c r="BG2556" i="8"/>
  <c r="BG2570" i="8"/>
  <c r="BG2546" i="8"/>
  <c r="BF2522" i="8"/>
  <c r="BG2535" i="8"/>
  <c r="BE2527" i="8"/>
  <c r="BG2533" i="8"/>
  <c r="BF2532" i="8"/>
  <c r="BG2539" i="8"/>
  <c r="BF2537" i="8"/>
  <c r="BF2536" i="8"/>
  <c r="BF2533" i="8"/>
  <c r="BG2543" i="8"/>
  <c r="BG2528" i="8"/>
  <c r="BF2541" i="8"/>
  <c r="AW32" i="11"/>
  <c r="AX32" i="11"/>
  <c r="AZ32" i="11"/>
  <c r="AY32" i="11"/>
  <c r="BA32" i="11"/>
  <c r="AV31" i="11"/>
  <c r="AV24" i="11" l="1"/>
  <c r="BA24" i="11" s="1"/>
  <c r="G66" i="10"/>
  <c r="B66" i="10"/>
  <c r="A65" i="10"/>
  <c r="B65" i="10" s="1"/>
  <c r="F66" i="10"/>
  <c r="E66" i="10"/>
  <c r="D66" i="10"/>
  <c r="AV23" i="11"/>
  <c r="AU22" i="11"/>
  <c r="G65" i="10"/>
  <c r="A64" i="10"/>
  <c r="E65" i="10"/>
  <c r="D65" i="10"/>
  <c r="C65" i="10"/>
  <c r="AW31" i="11"/>
  <c r="AX31" i="11"/>
  <c r="AY31" i="11"/>
  <c r="BA31" i="11"/>
  <c r="AZ31" i="11"/>
  <c r="AV30" i="11"/>
  <c r="F65" i="10" l="1"/>
  <c r="AX24" i="11"/>
  <c r="AW24" i="11"/>
  <c r="AZ24" i="11"/>
  <c r="AY24" i="11"/>
  <c r="AV22" i="11"/>
  <c r="AU21" i="11"/>
  <c r="AW23" i="11"/>
  <c r="AX23" i="11"/>
  <c r="AY23" i="11"/>
  <c r="AZ23" i="11"/>
  <c r="BA23" i="11"/>
  <c r="AW30" i="11"/>
  <c r="AZ30" i="11"/>
  <c r="AY30" i="11"/>
  <c r="AV29" i="11"/>
  <c r="BA30" i="11"/>
  <c r="AX30" i="11"/>
  <c r="F64" i="10"/>
  <c r="B64" i="10"/>
  <c r="A63" i="10"/>
  <c r="G64" i="10"/>
  <c r="D64" i="10"/>
  <c r="C64" i="10"/>
  <c r="E64" i="10"/>
  <c r="A62" i="10" l="1"/>
  <c r="B63" i="10"/>
  <c r="D63" i="10"/>
  <c r="F63" i="10"/>
  <c r="C63" i="10"/>
  <c r="E63" i="10"/>
  <c r="G63" i="10"/>
  <c r="AW29" i="11"/>
  <c r="AX29" i="11"/>
  <c r="BA29" i="11"/>
  <c r="AV28" i="11"/>
  <c r="AY29" i="11"/>
  <c r="AZ29" i="11"/>
  <c r="AV21" i="11"/>
  <c r="AU20" i="11"/>
  <c r="AW22" i="11"/>
  <c r="AX22" i="11"/>
  <c r="AY22" i="11"/>
  <c r="BA22" i="11"/>
  <c r="AZ22" i="11"/>
  <c r="AV20" i="11" l="1"/>
  <c r="AU19" i="11"/>
  <c r="AW21" i="11"/>
  <c r="AZ21" i="11"/>
  <c r="AX21" i="11"/>
  <c r="AY21" i="11"/>
  <c r="BA21" i="11"/>
  <c r="AW28" i="11"/>
  <c r="AX28" i="11"/>
  <c r="AZ28" i="11"/>
  <c r="AY28" i="11"/>
  <c r="AV27" i="11"/>
  <c r="BA28" i="11"/>
  <c r="E62" i="10"/>
  <c r="D62" i="10"/>
  <c r="G62" i="10"/>
  <c r="B62" i="10"/>
  <c r="C62" i="10"/>
  <c r="F62" i="10"/>
  <c r="A61" i="10"/>
  <c r="D61" i="10" l="1"/>
  <c r="C61" i="10"/>
  <c r="G61" i="10"/>
  <c r="A60" i="10"/>
  <c r="B61" i="10"/>
  <c r="F61" i="10"/>
  <c r="E61" i="10"/>
  <c r="AW27" i="11"/>
  <c r="AX27" i="11"/>
  <c r="BA27" i="11"/>
  <c r="AV26" i="11"/>
  <c r="AZ27" i="11"/>
  <c r="AY27" i="11"/>
  <c r="AV19" i="11"/>
  <c r="AU18" i="11"/>
  <c r="AW20" i="11"/>
  <c r="AX20" i="11"/>
  <c r="AZ20" i="11"/>
  <c r="BA20" i="11"/>
  <c r="AY20" i="11"/>
  <c r="AV18" i="11" l="1"/>
  <c r="AU17" i="11"/>
  <c r="C60" i="10"/>
  <c r="A59" i="10"/>
  <c r="B60" i="10"/>
  <c r="F60" i="10"/>
  <c r="G60" i="10"/>
  <c r="D60" i="10"/>
  <c r="E60" i="10"/>
  <c r="AW19" i="11"/>
  <c r="AX19" i="11"/>
  <c r="BA19" i="11"/>
  <c r="AZ19" i="11"/>
  <c r="AY19" i="11"/>
  <c r="AW26" i="11"/>
  <c r="AY26" i="11"/>
  <c r="AZ26" i="11"/>
  <c r="AV25" i="11"/>
  <c r="AX26" i="11"/>
  <c r="BA26" i="11"/>
  <c r="A58" i="10" l="1"/>
  <c r="B59" i="10"/>
  <c r="F59" i="10"/>
  <c r="D59" i="10"/>
  <c r="E59" i="10"/>
  <c r="C59" i="10"/>
  <c r="G59" i="10"/>
  <c r="AW25" i="11"/>
  <c r="AX25" i="11"/>
  <c r="BA25" i="11"/>
  <c r="AZ25" i="11"/>
  <c r="AY25" i="11"/>
  <c r="AV17" i="11"/>
  <c r="AU16" i="11"/>
  <c r="AW18" i="11"/>
  <c r="AX18" i="11"/>
  <c r="AZ18" i="11"/>
  <c r="AY18" i="11"/>
  <c r="BA18" i="11"/>
  <c r="AW17" i="11" l="1"/>
  <c r="AY17" i="11"/>
  <c r="AZ17" i="11"/>
  <c r="AX17" i="11"/>
  <c r="BA17" i="11"/>
  <c r="AV16" i="11"/>
  <c r="AU15" i="11"/>
  <c r="E58" i="10"/>
  <c r="D58" i="10"/>
  <c r="C58" i="10"/>
  <c r="G58" i="10"/>
  <c r="A57" i="10"/>
  <c r="B58" i="10"/>
  <c r="F58" i="10"/>
  <c r="AW16" i="11" l="1"/>
  <c r="AX16" i="11"/>
  <c r="AZ16" i="11"/>
  <c r="AY16" i="11"/>
  <c r="BA16" i="11"/>
  <c r="D57" i="10"/>
  <c r="C57" i="10"/>
  <c r="G57" i="10"/>
  <c r="B57" i="10"/>
  <c r="A56" i="10"/>
  <c r="F57" i="10"/>
  <c r="E57" i="10"/>
  <c r="AV15" i="11"/>
  <c r="AU14" i="11"/>
  <c r="AV14" i="11" l="1"/>
  <c r="AU13" i="11"/>
  <c r="AW15" i="11"/>
  <c r="AX15" i="11"/>
  <c r="AZ15" i="11"/>
  <c r="AY15" i="11"/>
  <c r="BA15" i="11"/>
  <c r="C56" i="10"/>
  <c r="G56" i="10"/>
  <c r="A55" i="10"/>
  <c r="D56" i="10"/>
  <c r="F56" i="10"/>
  <c r="E56" i="10"/>
  <c r="B56" i="10"/>
  <c r="A54" i="10" l="1"/>
  <c r="B55" i="10"/>
  <c r="F55" i="10"/>
  <c r="E55" i="10"/>
  <c r="G55" i="10"/>
  <c r="D55" i="10"/>
  <c r="C55" i="10"/>
  <c r="AV13" i="11"/>
  <c r="AU12" i="11"/>
  <c r="AW14" i="11"/>
  <c r="BA14" i="11"/>
  <c r="AZ14" i="11"/>
  <c r="AX14" i="11"/>
  <c r="AY14" i="11"/>
  <c r="AW13" i="11" l="1"/>
  <c r="AX13" i="11"/>
  <c r="AY13" i="11"/>
  <c r="AZ13" i="11"/>
  <c r="BA13" i="11"/>
  <c r="AV12" i="11"/>
  <c r="AU11" i="11"/>
  <c r="E54" i="10"/>
  <c r="C54" i="10"/>
  <c r="G54" i="10"/>
  <c r="A53" i="10"/>
  <c r="B54" i="10"/>
  <c r="D54" i="10"/>
  <c r="F54" i="10"/>
  <c r="D53" i="10" l="1"/>
  <c r="G53" i="10"/>
  <c r="A52" i="10"/>
  <c r="B53" i="10"/>
  <c r="F53" i="10"/>
  <c r="E53" i="10"/>
  <c r="C53" i="10"/>
  <c r="AV11" i="11"/>
  <c r="AU10" i="11"/>
  <c r="AW12" i="11"/>
  <c r="AX12" i="11"/>
  <c r="AY12" i="11"/>
  <c r="BA12" i="11"/>
  <c r="AZ12" i="11"/>
  <c r="AW11" i="11" l="1"/>
  <c r="AX11" i="11"/>
  <c r="AZ11" i="11"/>
  <c r="AY11" i="11"/>
  <c r="BA11" i="11"/>
  <c r="C52" i="10"/>
  <c r="G52" i="10"/>
  <c r="B52" i="10"/>
  <c r="F52" i="10"/>
  <c r="E52" i="10"/>
  <c r="D52" i="10"/>
  <c r="A51" i="10"/>
  <c r="AV10" i="11"/>
  <c r="AU9" i="11"/>
  <c r="AV9" i="11" l="1"/>
  <c r="AU8" i="11"/>
  <c r="AW10" i="11"/>
  <c r="AY10" i="11"/>
  <c r="BA10" i="11"/>
  <c r="AZ10" i="11"/>
  <c r="AX10" i="11"/>
  <c r="A50" i="10"/>
  <c r="F51" i="10"/>
  <c r="E51" i="10"/>
  <c r="D51" i="10"/>
  <c r="C51" i="10"/>
  <c r="G51" i="10"/>
  <c r="B51" i="10"/>
  <c r="E50" i="10" l="1"/>
  <c r="C50" i="10"/>
  <c r="G50" i="10"/>
  <c r="B50" i="10"/>
  <c r="D50" i="10"/>
  <c r="A49" i="10"/>
  <c r="F50" i="10"/>
  <c r="AV8" i="11"/>
  <c r="AU7" i="11"/>
  <c r="AW9" i="11"/>
  <c r="AX9" i="11"/>
  <c r="AZ9" i="11"/>
  <c r="BA9" i="11"/>
  <c r="AY9" i="11"/>
  <c r="AW8" i="11" l="1"/>
  <c r="AX8" i="11"/>
  <c r="AY8" i="11"/>
  <c r="AZ8" i="11"/>
  <c r="BA8" i="11"/>
  <c r="A48" i="10"/>
  <c r="D49" i="10"/>
  <c r="G49" i="10"/>
  <c r="B49" i="10"/>
  <c r="F49" i="10"/>
  <c r="C49" i="10"/>
  <c r="E49" i="10"/>
  <c r="AV7" i="11"/>
  <c r="AU6" i="11"/>
  <c r="AV6" i="11" l="1"/>
  <c r="AU5" i="11"/>
  <c r="A47" i="10"/>
  <c r="E48" i="10"/>
  <c r="D48" i="10"/>
  <c r="C48" i="10"/>
  <c r="G48" i="10"/>
  <c r="B48" i="10"/>
  <c r="F48" i="10"/>
  <c r="AW7" i="11"/>
  <c r="AX7" i="11"/>
  <c r="AZ7" i="11"/>
  <c r="AY7" i="11"/>
  <c r="BA7" i="11"/>
  <c r="A46" i="10" l="1"/>
  <c r="E47" i="10"/>
  <c r="F47" i="10"/>
  <c r="B47" i="10"/>
  <c r="D47" i="10"/>
  <c r="G47" i="10"/>
  <c r="C47" i="10"/>
  <c r="AV5" i="11"/>
  <c r="AU4" i="11"/>
  <c r="AW6" i="11"/>
  <c r="AY6" i="11"/>
  <c r="BA6" i="11"/>
  <c r="AZ6" i="11"/>
  <c r="AX6" i="11"/>
  <c r="AW5" i="11" l="1"/>
  <c r="AX5" i="11"/>
  <c r="AZ5" i="11"/>
  <c r="AY5" i="11"/>
  <c r="BA5" i="11"/>
  <c r="AV4" i="11"/>
  <c r="AU3" i="11"/>
  <c r="A45" i="10"/>
  <c r="F46" i="10"/>
  <c r="E46" i="10"/>
  <c r="B46" i="10"/>
  <c r="G46" i="10"/>
  <c r="D46" i="10"/>
  <c r="C46" i="10"/>
  <c r="AW4" i="11" l="1"/>
  <c r="AX4" i="11"/>
  <c r="AZ4" i="11"/>
  <c r="BA4" i="11"/>
  <c r="AY4" i="11"/>
  <c r="A44" i="10"/>
  <c r="E45" i="10"/>
  <c r="D45" i="10"/>
  <c r="F45" i="10"/>
  <c r="C45" i="10"/>
  <c r="G45" i="10"/>
  <c r="B45" i="10"/>
  <c r="AV3" i="11"/>
  <c r="AU2" i="11"/>
  <c r="AV2" i="11" l="1"/>
  <c r="AU1" i="11"/>
  <c r="AV1" i="11" s="1"/>
  <c r="A43" i="10"/>
  <c r="D44" i="10"/>
  <c r="E44" i="10"/>
  <c r="G44" i="10"/>
  <c r="F44" i="10"/>
  <c r="B44" i="10"/>
  <c r="C44" i="10"/>
  <c r="AX3" i="11"/>
  <c r="AW3" i="11"/>
  <c r="AZ3" i="11"/>
  <c r="BA3" i="11"/>
  <c r="AY3" i="11"/>
  <c r="A42" i="10" l="1"/>
  <c r="D43" i="10"/>
  <c r="E43" i="10"/>
  <c r="F43" i="10"/>
  <c r="B43" i="10"/>
  <c r="G43" i="10"/>
  <c r="C43" i="10"/>
  <c r="AX1" i="11"/>
  <c r="AZ1" i="11"/>
  <c r="AY1" i="11"/>
  <c r="AW1" i="11"/>
  <c r="BA1" i="11"/>
  <c r="AW2" i="11"/>
  <c r="AY2" i="11"/>
  <c r="AZ2" i="11"/>
  <c r="BA2" i="11"/>
  <c r="AX2" i="11"/>
  <c r="A41" i="10" l="1"/>
  <c r="C42" i="10"/>
  <c r="F42" i="10"/>
  <c r="E42" i="10"/>
  <c r="B42" i="10"/>
  <c r="G42" i="10"/>
  <c r="D42" i="10"/>
  <c r="A40" i="10" l="1"/>
  <c r="C41" i="10"/>
  <c r="F41" i="10"/>
  <c r="E41" i="10"/>
  <c r="B41" i="10"/>
  <c r="D41" i="10"/>
  <c r="G41" i="10"/>
  <c r="A39" i="10" l="1"/>
  <c r="D40" i="10"/>
  <c r="G40" i="10"/>
  <c r="F40" i="10"/>
  <c r="E40" i="10"/>
  <c r="C40" i="10"/>
  <c r="B40" i="10"/>
  <c r="A38" i="10" l="1"/>
  <c r="C39" i="10"/>
  <c r="F39" i="10"/>
  <c r="G39" i="10"/>
  <c r="D39" i="10"/>
  <c r="B39" i="10"/>
  <c r="E39" i="10"/>
  <c r="A37" i="10" l="1"/>
  <c r="E38" i="10"/>
  <c r="F38" i="10"/>
  <c r="G38" i="10"/>
  <c r="C38" i="10"/>
  <c r="B38" i="10"/>
  <c r="D38" i="10"/>
  <c r="A36" i="10" l="1"/>
  <c r="E37" i="10"/>
  <c r="D37" i="10"/>
  <c r="G37" i="10"/>
  <c r="F37" i="10"/>
  <c r="C37" i="10"/>
  <c r="B37" i="10"/>
  <c r="A35" i="10" l="1"/>
  <c r="F36" i="10"/>
  <c r="E36" i="10"/>
  <c r="C36" i="10"/>
  <c r="B36" i="10"/>
  <c r="G36" i="10"/>
  <c r="D36" i="10"/>
  <c r="A34" i="10" l="1"/>
  <c r="F35" i="10"/>
  <c r="E35" i="10"/>
  <c r="C35" i="10"/>
  <c r="G35" i="10"/>
  <c r="B35" i="10"/>
  <c r="D35" i="10"/>
  <c r="A33" i="10" l="1"/>
  <c r="F34" i="10"/>
  <c r="C34" i="10"/>
  <c r="D34" i="10"/>
  <c r="B34" i="10"/>
  <c r="G34" i="10"/>
  <c r="E34" i="10"/>
  <c r="A32" i="10" l="1"/>
  <c r="D33" i="10"/>
  <c r="F33" i="10"/>
  <c r="G33" i="10"/>
  <c r="B33" i="10"/>
  <c r="C33" i="10"/>
  <c r="E33" i="10"/>
  <c r="A31" i="10" l="1"/>
  <c r="E32" i="10"/>
  <c r="F32" i="10"/>
  <c r="D32" i="10"/>
  <c r="C32" i="10"/>
  <c r="B32" i="10"/>
  <c r="G32" i="10"/>
  <c r="A30" i="10" l="1"/>
  <c r="D31" i="10"/>
  <c r="C31" i="10"/>
  <c r="F31" i="10"/>
  <c r="G31" i="10"/>
  <c r="B31" i="10"/>
  <c r="E31" i="10"/>
  <c r="A29" i="10" l="1"/>
  <c r="D30" i="10"/>
  <c r="F30" i="10"/>
  <c r="C30" i="10"/>
  <c r="B30" i="10"/>
  <c r="E30" i="10"/>
  <c r="G30" i="10"/>
  <c r="A28" i="10" l="1"/>
  <c r="E29" i="10"/>
  <c r="D29" i="10"/>
  <c r="F29" i="10"/>
  <c r="C29" i="10"/>
  <c r="G29" i="10"/>
  <c r="B29" i="10"/>
  <c r="A27" i="10" l="1"/>
  <c r="D28" i="10"/>
  <c r="E28" i="10"/>
  <c r="B28" i="10"/>
  <c r="G28" i="10"/>
  <c r="C28" i="10"/>
  <c r="F28" i="10"/>
  <c r="A26" i="10" l="1"/>
  <c r="C27" i="10"/>
  <c r="D27" i="10"/>
  <c r="E27" i="10"/>
  <c r="B27" i="10"/>
  <c r="F27" i="10"/>
  <c r="G27" i="10"/>
  <c r="A25" i="10" l="1"/>
  <c r="C26" i="10"/>
  <c r="F26" i="10"/>
  <c r="D26" i="10"/>
  <c r="E26" i="10"/>
  <c r="B26" i="10"/>
  <c r="G26" i="10"/>
  <c r="A24" i="10" l="1"/>
  <c r="D25" i="10"/>
  <c r="C25" i="10"/>
  <c r="F25" i="10"/>
  <c r="G25" i="10"/>
  <c r="E25" i="10"/>
  <c r="B25" i="10"/>
  <c r="A23" i="10" l="1"/>
  <c r="D24" i="10"/>
  <c r="F24" i="10"/>
  <c r="C24" i="10"/>
  <c r="E24" i="10"/>
  <c r="B24" i="10"/>
  <c r="G24" i="10"/>
  <c r="A22" i="10" l="1"/>
  <c r="D23" i="10"/>
  <c r="F23" i="10"/>
  <c r="E23" i="10"/>
  <c r="C23" i="10"/>
  <c r="G23" i="10"/>
  <c r="B23" i="10"/>
  <c r="A21" i="10" l="1"/>
  <c r="D22" i="10"/>
  <c r="C22" i="10"/>
  <c r="E22" i="10"/>
  <c r="F22" i="10"/>
  <c r="B22" i="10"/>
  <c r="G22" i="10"/>
  <c r="A20" i="10" l="1"/>
  <c r="E21" i="10"/>
  <c r="C21" i="10"/>
  <c r="D21" i="10"/>
  <c r="F21" i="10"/>
  <c r="G21" i="10"/>
  <c r="B21" i="10"/>
  <c r="A19" i="10" l="1"/>
  <c r="D20" i="10"/>
  <c r="E20" i="10"/>
  <c r="C20" i="10"/>
  <c r="F20" i="10"/>
  <c r="G20" i="10"/>
  <c r="B20" i="10"/>
  <c r="A18" i="10" l="1"/>
  <c r="E19" i="10"/>
  <c r="D19" i="10"/>
  <c r="F19" i="10"/>
  <c r="B19" i="10"/>
  <c r="C19" i="10"/>
  <c r="G19" i="10"/>
  <c r="A17" i="10" l="1"/>
  <c r="E18" i="10"/>
  <c r="F18" i="10"/>
  <c r="C18" i="10"/>
  <c r="D18" i="10"/>
  <c r="B18" i="10"/>
  <c r="G18" i="10"/>
  <c r="A16" i="10" l="1"/>
  <c r="F17" i="10"/>
  <c r="D17" i="10"/>
  <c r="G17" i="10"/>
  <c r="E17" i="10"/>
  <c r="C17" i="10"/>
  <c r="B17" i="10"/>
  <c r="A15" i="10" l="1"/>
  <c r="F16" i="10"/>
  <c r="D16" i="10"/>
  <c r="E16" i="10"/>
  <c r="B16" i="10"/>
  <c r="G16" i="10"/>
  <c r="C16" i="10"/>
  <c r="A14" i="10" l="1"/>
  <c r="D15" i="10"/>
  <c r="G15" i="10"/>
  <c r="E15" i="10"/>
  <c r="C15" i="10"/>
  <c r="F15" i="10"/>
  <c r="B15" i="10"/>
  <c r="A13" i="10" l="1"/>
  <c r="D14" i="10"/>
  <c r="E14" i="10"/>
  <c r="G14" i="10"/>
  <c r="F14" i="10"/>
  <c r="C14" i="10"/>
  <c r="B14" i="10"/>
  <c r="A12" i="10" l="1"/>
  <c r="E13" i="10"/>
  <c r="D13" i="10"/>
  <c r="C13" i="10"/>
  <c r="F13" i="10"/>
  <c r="G13" i="10"/>
  <c r="B13" i="10"/>
  <c r="A11" i="10" l="1"/>
  <c r="D12" i="10"/>
  <c r="F12" i="10"/>
  <c r="C12" i="10"/>
  <c r="E12" i="10"/>
  <c r="B12" i="10"/>
  <c r="G12" i="10"/>
  <c r="A10" i="10" l="1"/>
  <c r="C11" i="10"/>
  <c r="D11" i="10"/>
  <c r="E11" i="10"/>
  <c r="F11" i="10"/>
  <c r="G11" i="10"/>
  <c r="B11" i="10"/>
  <c r="A9" i="10" l="1"/>
  <c r="D10" i="10"/>
  <c r="C10" i="10"/>
  <c r="F10" i="10"/>
  <c r="B10" i="10"/>
  <c r="G10" i="10"/>
  <c r="E10" i="10"/>
  <c r="A8" i="10" l="1"/>
  <c r="E9" i="10"/>
  <c r="C9" i="10"/>
  <c r="F9" i="10"/>
  <c r="G9" i="10"/>
  <c r="D9" i="10"/>
  <c r="B9" i="10"/>
  <c r="A7" i="10" l="1"/>
  <c r="D8" i="10"/>
  <c r="C8" i="10"/>
  <c r="F8" i="10"/>
  <c r="E8" i="10"/>
  <c r="B8" i="10"/>
  <c r="G8" i="10"/>
  <c r="A6" i="10" l="1"/>
  <c r="D7" i="10"/>
  <c r="C7" i="10"/>
  <c r="E7" i="10"/>
  <c r="F7" i="10"/>
  <c r="G7" i="10"/>
  <c r="B7" i="10"/>
  <c r="A5" i="10" l="1"/>
  <c r="C6" i="10"/>
  <c r="D6" i="10"/>
  <c r="E6" i="10"/>
  <c r="F6" i="10"/>
  <c r="B6" i="10"/>
  <c r="G6" i="10"/>
  <c r="A4" i="10" l="1"/>
  <c r="D5" i="10"/>
  <c r="E5" i="10"/>
  <c r="F5" i="10"/>
  <c r="C5" i="10"/>
  <c r="G5" i="10"/>
  <c r="B5" i="10"/>
  <c r="A3" i="10" l="1"/>
  <c r="D4" i="10"/>
  <c r="F4" i="10"/>
  <c r="C4" i="10"/>
  <c r="E4" i="10"/>
  <c r="G4" i="10"/>
  <c r="B4" i="10"/>
  <c r="A2" i="10" l="1"/>
  <c r="D3" i="10"/>
  <c r="E3" i="10"/>
  <c r="C3" i="10"/>
  <c r="F3" i="10"/>
  <c r="G3" i="10"/>
  <c r="B3" i="10"/>
  <c r="A1" i="10" l="1"/>
  <c r="C2" i="10"/>
  <c r="D2" i="10"/>
  <c r="E2" i="10"/>
  <c r="F2" i="10"/>
  <c r="G2" i="10"/>
  <c r="B2" i="10"/>
  <c r="D1" i="10" l="1"/>
  <c r="C1" i="10"/>
  <c r="E1" i="10"/>
  <c r="G1" i="10"/>
  <c r="F1" i="10"/>
  <c r="B1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sq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ssq1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ssq10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ssq11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ssq12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ssq13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ssq14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ssq15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E17EB7E1-88E1-4490-A5FD-2AB5358D1673}" name="ssq16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5638472A-EE97-4672-B49E-CB743B940821}" name="ssq17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A74ED998-11DA-4997-8465-70EECD738AC0}" name="ssq18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xr16:uid="{6A9222FC-27B3-4446-9AA8-4704AA41DD90}" name="ssq19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xr16:uid="{00000000-0015-0000-FFFF-FFFF08000000}" name="ssq2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xr16:uid="{D9D54865-5A0C-4F78-8FCB-09F49B7BC81F}" name="ssq20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51D66E18-B9F1-4B43-90CD-AED1127C8AB6}" name="ssq21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xr16:uid="{921A548F-8BB3-47A5-B26D-86C0BC058CDD}" name="ssq22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xr16:uid="{9D0C32B4-5BF6-4045-9B2E-22DA34E487DC}" name="ssq23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xr16:uid="{8306AC6A-A6CC-4846-AE47-E1D4266B6CBC}" name="ssq24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0CE9E54F-E007-4AC3-A1BF-14B92CE676B3}" name="ssq25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xr16:uid="{CE1DAB67-11B1-4553-8A9D-362BFC831612}" name="ssq26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xr16:uid="{2F2D8DD5-8F73-497F-972B-665A46D7B3AB}" name="ssq27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xr16:uid="{BCD7185D-4AB6-4EE4-87C7-751FD2318EB6}" name="ssq28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xr16:uid="{BAB51E4A-D734-4975-BA96-C838FF994CDC}" name="ssq29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00000000-0015-0000-FFFF-FFFF09000000}" name="ssq3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xr16:uid="{33081B1E-F839-42D2-B6B7-540567BA2DBC}" name="ssq30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xr16:uid="{9EBC9579-01E0-446E-A793-3B9B154FEAFD}" name="ssq31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xr16:uid="{1537DA01-8BC4-4E55-B22C-99A96BBD1E0D}" name="ssq32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43E70240-E9DF-46F9-9CBF-B04B082081CE}" name="ssq33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xr16:uid="{91D63333-EC59-4C48-906D-E8652E1A7CEF}" name="ssq34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xr16:uid="{5590848B-ADAB-4ADB-8492-E155ADBD714C}" name="ssq35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xr16:uid="{3E77B66D-8FB9-4D5C-8807-2CF3C2104294}" name="ssq36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A819B8D7-EA27-41F1-A45F-8481A139658D}" name="ssq37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xr16:uid="{D185CDF5-45DF-4437-8161-2B6241B04909}" name="ssq38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xr16:uid="{BA9AF685-CE67-43D6-A443-423F1CD483A0}" name="ssq39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xr16:uid="{00000000-0015-0000-FFFF-FFFF0A000000}" name="ssq4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2E4EB0B2-F548-4A1C-85BB-60542A5EBBAC}" name="ssq40" type="6" refreshedVersion="8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xr16:uid="{00000000-0015-0000-FFFF-FFFF0B000000}" name="ssq5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xr16:uid="{00000000-0015-0000-FFFF-FFFF0C000000}" name="ssq6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xr16:uid="{00000000-0015-0000-FFFF-FFFF0D000000}" name="ssq7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xr16:uid="{00000000-0015-0000-FFFF-FFFF0E000000}" name="ssq8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xr16:uid="{00000000-0015-0000-FFFF-FFFF0F000000}" name="ssq9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<sst xmlns="http://schemas.openxmlformats.org/spreadsheetml/2006/main" count="2005" uniqueCount="1977">
  <si>
    <t>2003-02-23</t>
  </si>
  <si>
    <t>2003-02-27</t>
  </si>
  <si>
    <t>2003-03-02</t>
  </si>
  <si>
    <t>2003-03-06</t>
  </si>
  <si>
    <t>2003-03-09</t>
  </si>
  <si>
    <t>2003-03-13</t>
  </si>
  <si>
    <t>2003-03-16</t>
  </si>
  <si>
    <t>2003-03-20</t>
  </si>
  <si>
    <t>2003-03-23</t>
  </si>
  <si>
    <t>2003-03-27</t>
  </si>
  <si>
    <t>2003-03-30</t>
  </si>
  <si>
    <t>2003-04-03</t>
  </si>
  <si>
    <t>2003-04-06</t>
  </si>
  <si>
    <t>2003-04-10</t>
  </si>
  <si>
    <t>2003-04-13</t>
  </si>
  <si>
    <t>2003-04-17</t>
  </si>
  <si>
    <t>2003-04-20</t>
  </si>
  <si>
    <t>2003-04-24</t>
  </si>
  <si>
    <t>2003-04-27</t>
  </si>
  <si>
    <t>2003-05-01</t>
  </si>
  <si>
    <t>2003-05-04</t>
  </si>
  <si>
    <t>2003-05-08</t>
  </si>
  <si>
    <t>2003-05-11</t>
  </si>
  <si>
    <t>2003-05-15</t>
  </si>
  <si>
    <t>2003-05-18</t>
  </si>
  <si>
    <t>2003-05-22</t>
  </si>
  <si>
    <t>2003-05-25</t>
  </si>
  <si>
    <t>2003-05-29</t>
  </si>
  <si>
    <t>2003-06-01</t>
  </si>
  <si>
    <t>2003-06-05</t>
  </si>
  <si>
    <t>2003-06-08</t>
  </si>
  <si>
    <t>2003-06-12</t>
  </si>
  <si>
    <t>2003-06-15</t>
  </si>
  <si>
    <t>2003-06-19</t>
  </si>
  <si>
    <t>2003-06-22</t>
  </si>
  <si>
    <t>2003-06-26</t>
  </si>
  <si>
    <t>2003-06-29</t>
  </si>
  <si>
    <t>2003-07-03</t>
  </si>
  <si>
    <t>2003-07-06</t>
  </si>
  <si>
    <t>2003-07-10</t>
  </si>
  <si>
    <t>2003-07-13</t>
  </si>
  <si>
    <t>2003-07-17</t>
  </si>
  <si>
    <t>2003-07-20</t>
  </si>
  <si>
    <t>2003-07-24</t>
  </si>
  <si>
    <t>2003-07-27</t>
  </si>
  <si>
    <t>2003-07-31</t>
  </si>
  <si>
    <t>2003-08-03</t>
  </si>
  <si>
    <t>2003-08-07</t>
  </si>
  <si>
    <t>2003-08-10</t>
  </si>
  <si>
    <t>2003-08-14</t>
  </si>
  <si>
    <t>2003-08-17</t>
  </si>
  <si>
    <t>2003-08-21</t>
  </si>
  <si>
    <t>2003-08-24</t>
  </si>
  <si>
    <t>2003-08-28</t>
  </si>
  <si>
    <t>2003-08-31</t>
  </si>
  <si>
    <t>2003-09-04</t>
  </si>
  <si>
    <t>2003-09-07</t>
  </si>
  <si>
    <t>2003-09-11</t>
  </si>
  <si>
    <t>2003-09-14</t>
  </si>
  <si>
    <t>2003-09-18</t>
  </si>
  <si>
    <t>2003-09-21</t>
  </si>
  <si>
    <t>2003-09-25</t>
  </si>
  <si>
    <t>2003-09-28</t>
  </si>
  <si>
    <t>2003-10-02</t>
  </si>
  <si>
    <t>2003-10-05</t>
  </si>
  <si>
    <t>2003-10-09</t>
  </si>
  <si>
    <t>2003-10-12</t>
  </si>
  <si>
    <t>2003-10-16</t>
  </si>
  <si>
    <t>2003-10-19</t>
  </si>
  <si>
    <t>2003-10-23</t>
  </si>
  <si>
    <t>2003-10-26</t>
  </si>
  <si>
    <t>2003-10-30</t>
  </si>
  <si>
    <t>2003-11-02</t>
  </si>
  <si>
    <t>2003-11-06</t>
  </si>
  <si>
    <t>2003-11-09</t>
  </si>
  <si>
    <t>2003-11-13</t>
  </si>
  <si>
    <t>2003-11-16</t>
  </si>
  <si>
    <t>2003-11-20</t>
  </si>
  <si>
    <t>2003-11-23</t>
  </si>
  <si>
    <t>2003-11-27</t>
  </si>
  <si>
    <t>2003-11-30</t>
  </si>
  <si>
    <t>2003-12-04</t>
  </si>
  <si>
    <t>2003-12-07</t>
  </si>
  <si>
    <t>2003-12-11</t>
  </si>
  <si>
    <t>2003-12-14</t>
  </si>
  <si>
    <t>2003-12-18</t>
  </si>
  <si>
    <t>2003-12-21</t>
  </si>
  <si>
    <t>2003-12-25</t>
  </si>
  <si>
    <t>2003-12-28</t>
  </si>
  <si>
    <t>2004-01-01</t>
  </si>
  <si>
    <t>2004-01-04</t>
  </si>
  <si>
    <t>2004-01-08</t>
  </si>
  <si>
    <t>2004-01-11</t>
  </si>
  <si>
    <t>2004-01-15</t>
  </si>
  <si>
    <t>2004-01-18</t>
  </si>
  <si>
    <t>2004-01-29</t>
  </si>
  <si>
    <t>2004-02-01</t>
  </si>
  <si>
    <t>2004-02-05</t>
  </si>
  <si>
    <t>2004-02-08</t>
  </si>
  <si>
    <t>2004-02-12</t>
  </si>
  <si>
    <t>2004-02-15</t>
  </si>
  <si>
    <t>2004-02-19</t>
  </si>
  <si>
    <t>2004-02-22</t>
  </si>
  <si>
    <t>2004-02-26</t>
  </si>
  <si>
    <t>2004-02-29</t>
  </si>
  <si>
    <t>2004-03-04</t>
  </si>
  <si>
    <t>2004-03-07</t>
  </si>
  <si>
    <t>2004-03-11</t>
  </si>
  <si>
    <t>2004-03-14</t>
  </si>
  <si>
    <t>2004-03-18</t>
  </si>
  <si>
    <t>2004-03-21</t>
  </si>
  <si>
    <t>2004-03-25</t>
  </si>
  <si>
    <t>2004-03-28</t>
  </si>
  <si>
    <t>2004-04-01</t>
  </si>
  <si>
    <t>2004-04-04</t>
  </si>
  <si>
    <t>2004-04-08</t>
  </si>
  <si>
    <t>2004-04-11</t>
  </si>
  <si>
    <t>2004-04-15</t>
  </si>
  <si>
    <t>2004-04-18</t>
  </si>
  <si>
    <t>2004-04-22</t>
  </si>
  <si>
    <t>2004-04-25</t>
  </si>
  <si>
    <t>2004-04-29</t>
  </si>
  <si>
    <t>2004-05-02</t>
  </si>
  <si>
    <t>2004-05-06</t>
  </si>
  <si>
    <t>2004-05-09</t>
  </si>
  <si>
    <t>2004-05-13</t>
  </si>
  <si>
    <t>2004-05-16</t>
  </si>
  <si>
    <t>2004-05-20</t>
  </si>
  <si>
    <t>2004-05-23</t>
  </si>
  <si>
    <t>2004-05-27</t>
  </si>
  <si>
    <t>2004-05-30</t>
  </si>
  <si>
    <t>2004-06-03</t>
  </si>
  <si>
    <t>2004-06-06</t>
  </si>
  <si>
    <t>2004-06-10</t>
  </si>
  <si>
    <t>2004-06-13</t>
  </si>
  <si>
    <t>2004-06-17</t>
  </si>
  <si>
    <t>2004-06-20</t>
  </si>
  <si>
    <t>2004-06-24</t>
  </si>
  <si>
    <t>2004-06-27</t>
  </si>
  <si>
    <t>2004-07-01</t>
  </si>
  <si>
    <t>2004-07-04</t>
  </si>
  <si>
    <t>2004-07-08</t>
  </si>
  <si>
    <t>2004-07-11</t>
  </si>
  <si>
    <t>2004-07-15</t>
  </si>
  <si>
    <t>2004-07-18</t>
  </si>
  <si>
    <t>2004-07-22</t>
  </si>
  <si>
    <t>2004-07-25</t>
  </si>
  <si>
    <t>2004-07-29</t>
  </si>
  <si>
    <t>2004-08-01</t>
  </si>
  <si>
    <t>2004-08-05</t>
  </si>
  <si>
    <t>2004-08-08</t>
  </si>
  <si>
    <t>2004-08-12</t>
  </si>
  <si>
    <t>2004-08-15</t>
  </si>
  <si>
    <t>2004-08-19</t>
  </si>
  <si>
    <t>2004-08-22</t>
  </si>
  <si>
    <t>2004-08-24</t>
  </si>
  <si>
    <t>2004-08-26</t>
  </si>
  <si>
    <t>2004-08-29</t>
  </si>
  <si>
    <t>2004-08-31</t>
  </si>
  <si>
    <t>2004-09-02</t>
  </si>
  <si>
    <t>2004-09-05</t>
  </si>
  <si>
    <t>2004-09-07</t>
  </si>
  <si>
    <t>2004-09-09</t>
  </si>
  <si>
    <t>2004-09-12</t>
  </si>
  <si>
    <t>2004-09-14</t>
  </si>
  <si>
    <t>2004-09-16</t>
  </si>
  <si>
    <t>2004-09-19</t>
  </si>
  <si>
    <t>2004-09-21</t>
  </si>
  <si>
    <t>2004-09-23</t>
  </si>
  <si>
    <t>2004-09-26</t>
  </si>
  <si>
    <t>2004-09-28</t>
  </si>
  <si>
    <t>2004-09-30</t>
  </si>
  <si>
    <t>2004-10-03</t>
  </si>
  <si>
    <t>2004-10-05</t>
  </si>
  <si>
    <t>2004-10-07</t>
  </si>
  <si>
    <t>2004-10-10</t>
  </si>
  <si>
    <t>2004-10-12</t>
  </si>
  <si>
    <t>2004-10-14</t>
  </si>
  <si>
    <t>2004-10-17</t>
  </si>
  <si>
    <t>2004-10-19</t>
  </si>
  <si>
    <t>2004-10-21</t>
  </si>
  <si>
    <t>2004-10-24</t>
  </si>
  <si>
    <t>2004-10-26</t>
  </si>
  <si>
    <t>2004-10-28</t>
  </si>
  <si>
    <t>2004-10-31</t>
  </si>
  <si>
    <t>2004-11-02</t>
  </si>
  <si>
    <t>2004-11-04</t>
  </si>
  <si>
    <t>2004-11-07</t>
  </si>
  <si>
    <t>2004-11-09</t>
  </si>
  <si>
    <t>2004-11-11</t>
  </si>
  <si>
    <t>2004-11-14</t>
  </si>
  <si>
    <t>2004-11-16</t>
  </si>
  <si>
    <t>2004-11-18</t>
  </si>
  <si>
    <t>2004-11-21</t>
  </si>
  <si>
    <t>2004-11-23</t>
  </si>
  <si>
    <t>2004-11-25</t>
  </si>
  <si>
    <t>2004-11-28</t>
  </si>
  <si>
    <t>2004-11-30</t>
  </si>
  <si>
    <t>2004-12-02</t>
  </si>
  <si>
    <t>2004-12-05</t>
  </si>
  <si>
    <t>2004-12-07</t>
  </si>
  <si>
    <t>2004-12-09</t>
  </si>
  <si>
    <t>2004-12-12</t>
  </si>
  <si>
    <t>2004-12-14</t>
  </si>
  <si>
    <t>2004-12-16</t>
  </si>
  <si>
    <t>2004-12-19</t>
  </si>
  <si>
    <t>2004-12-21</t>
  </si>
  <si>
    <t>2004-12-23</t>
  </si>
  <si>
    <t>2004-12-26</t>
  </si>
  <si>
    <t>2004-12-28</t>
  </si>
  <si>
    <t>2004-12-30</t>
  </si>
  <si>
    <t>2005-01-02</t>
  </si>
  <si>
    <t>2005-01-04</t>
  </si>
  <si>
    <t>2005-01-06</t>
  </si>
  <si>
    <t>2005-01-09</t>
  </si>
  <si>
    <t>2005-01-11</t>
  </si>
  <si>
    <t>2005-01-13</t>
  </si>
  <si>
    <t>2005-01-16</t>
  </si>
  <si>
    <t>2005-01-18</t>
  </si>
  <si>
    <t>2005-01-20</t>
  </si>
  <si>
    <t>2005-01-23</t>
  </si>
  <si>
    <t>2005-01-25</t>
  </si>
  <si>
    <t>2005-01-27</t>
  </si>
  <si>
    <t>2005-01-30</t>
  </si>
  <si>
    <t>2005-02-01</t>
  </si>
  <si>
    <t>2005-02-03</t>
  </si>
  <si>
    <t>2005-02-06</t>
  </si>
  <si>
    <t>2005-02-08</t>
  </si>
  <si>
    <t>2005-02-17</t>
  </si>
  <si>
    <t>2005-02-20</t>
  </si>
  <si>
    <t>2005-02-22</t>
  </si>
  <si>
    <t>2005-02-24</t>
  </si>
  <si>
    <t>2005-02-27</t>
  </si>
  <si>
    <t>2005-03-01</t>
  </si>
  <si>
    <t>2005-03-03</t>
  </si>
  <si>
    <t>2005-03-06</t>
  </si>
  <si>
    <t>2005-03-08</t>
  </si>
  <si>
    <t>2005-03-10</t>
  </si>
  <si>
    <t>2005-03-13</t>
  </si>
  <si>
    <t>2005-03-15</t>
  </si>
  <si>
    <t>2005-03-17</t>
  </si>
  <si>
    <t>2005-03-20</t>
  </si>
  <si>
    <t>2005-03-22</t>
  </si>
  <si>
    <t>2005-03-24</t>
  </si>
  <si>
    <t>2005-03-27</t>
  </si>
  <si>
    <t>2005-03-29</t>
  </si>
  <si>
    <t>2005-03-31</t>
  </si>
  <si>
    <t>2005-04-03</t>
  </si>
  <si>
    <t>2005-04-05</t>
  </si>
  <si>
    <t>2005-04-07</t>
  </si>
  <si>
    <t>2005-04-10</t>
  </si>
  <si>
    <t>2005-04-12</t>
  </si>
  <si>
    <t>2005-04-14</t>
  </si>
  <si>
    <t>2005-04-17</t>
  </si>
  <si>
    <t>2005-04-19</t>
  </si>
  <si>
    <t>2005-04-21</t>
  </si>
  <si>
    <t>2005-04-24</t>
  </si>
  <si>
    <t>2005-04-26</t>
  </si>
  <si>
    <t>2005-04-28</t>
  </si>
  <si>
    <t>2005-05-01</t>
  </si>
  <si>
    <t>2005-05-03</t>
  </si>
  <si>
    <t>2005-05-05</t>
  </si>
  <si>
    <t>2005-05-08</t>
  </si>
  <si>
    <t>2005-05-10</t>
  </si>
  <si>
    <t>2005-05-12</t>
  </si>
  <si>
    <t>2005-05-15</t>
  </si>
  <si>
    <t>2005-05-17</t>
  </si>
  <si>
    <t>2005-05-19</t>
  </si>
  <si>
    <t>2005-05-22</t>
  </si>
  <si>
    <t>2005-05-24</t>
  </si>
  <si>
    <t>2005-05-26</t>
  </si>
  <si>
    <t>2005-05-29</t>
  </si>
  <si>
    <t>2005-05-31</t>
  </si>
  <si>
    <t>2005-06-02</t>
  </si>
  <si>
    <t>2005-06-05</t>
  </si>
  <si>
    <t>2005-06-07</t>
  </si>
  <si>
    <t>2005-06-09</t>
  </si>
  <si>
    <t>2005-06-12</t>
  </si>
  <si>
    <t>2005-06-14</t>
  </si>
  <si>
    <t>2005-06-16</t>
  </si>
  <si>
    <t>2005-06-19</t>
  </si>
  <si>
    <t>2005-06-21</t>
  </si>
  <si>
    <t>2005-06-23</t>
  </si>
  <si>
    <t>2005-06-26</t>
  </si>
  <si>
    <t>2005-06-28</t>
  </si>
  <si>
    <t>2005-06-30</t>
  </si>
  <si>
    <t>2005-07-03</t>
  </si>
  <si>
    <t>2005-07-05</t>
  </si>
  <si>
    <t>2005-07-07</t>
  </si>
  <si>
    <t>2005-07-10</t>
  </si>
  <si>
    <t>2005-07-12</t>
  </si>
  <si>
    <t>2005-07-14</t>
  </si>
  <si>
    <t>2005-07-17</t>
  </si>
  <si>
    <t>2005-07-19</t>
  </si>
  <si>
    <t>2005-07-21</t>
  </si>
  <si>
    <t>2005-07-24</t>
  </si>
  <si>
    <t>2005-07-26</t>
  </si>
  <si>
    <t>2005-07-28</t>
  </si>
  <si>
    <t>2005-07-31</t>
  </si>
  <si>
    <t>2005-08-02</t>
  </si>
  <si>
    <t>2005-08-04</t>
  </si>
  <si>
    <t>2005-08-07</t>
  </si>
  <si>
    <t>2005-08-09</t>
  </si>
  <si>
    <t>2005-08-11</t>
  </si>
  <si>
    <t>2005-08-14</t>
  </si>
  <si>
    <t>2005-08-16</t>
  </si>
  <si>
    <t>2005-08-18</t>
  </si>
  <si>
    <t>2005-08-21</t>
  </si>
  <si>
    <t>2005-08-23</t>
  </si>
  <si>
    <t>2005-08-25</t>
  </si>
  <si>
    <t>2005-08-28</t>
  </si>
  <si>
    <t>2005-08-30</t>
  </si>
  <si>
    <t>2005-09-01</t>
  </si>
  <si>
    <t>2005-09-04</t>
  </si>
  <si>
    <t>2005-09-06</t>
  </si>
  <si>
    <t>2005-09-08</t>
  </si>
  <si>
    <t>2005-09-11</t>
  </si>
  <si>
    <t>2005-09-13</t>
  </si>
  <si>
    <t>2005-09-15</t>
  </si>
  <si>
    <t>2005-09-18</t>
  </si>
  <si>
    <t>2005-09-20</t>
  </si>
  <si>
    <t>2005-09-22</t>
  </si>
  <si>
    <t>2005-09-25</t>
  </si>
  <si>
    <t>2005-09-27</t>
  </si>
  <si>
    <t>2005-09-29</t>
  </si>
  <si>
    <t>2005-10-02</t>
  </si>
  <si>
    <t>2005-10-04</t>
  </si>
  <si>
    <t>2005-10-06</t>
  </si>
  <si>
    <t>2005-10-09</t>
  </si>
  <si>
    <t>2005-10-11</t>
  </si>
  <si>
    <t>2005-10-13</t>
  </si>
  <si>
    <t>2005-10-16</t>
  </si>
  <si>
    <t>2005-10-18</t>
  </si>
  <si>
    <t>2005-10-20</t>
  </si>
  <si>
    <t>2005-10-23</t>
  </si>
  <si>
    <t>2005-10-25</t>
  </si>
  <si>
    <t>2005-10-27</t>
  </si>
  <si>
    <t>2005-10-30</t>
  </si>
  <si>
    <t>2005-11-01</t>
  </si>
  <si>
    <t>2005-11-03</t>
  </si>
  <si>
    <t>2005-11-06</t>
  </si>
  <si>
    <t>2005-11-08</t>
  </si>
  <si>
    <t>2005-11-10</t>
  </si>
  <si>
    <t>2005-11-13</t>
  </si>
  <si>
    <t>2005-11-15</t>
  </si>
  <si>
    <t>2005-11-17</t>
  </si>
  <si>
    <t>2005-11-20</t>
  </si>
  <si>
    <t>2005-11-22</t>
  </si>
  <si>
    <t>2005-11-24</t>
  </si>
  <si>
    <t>2005-11-27</t>
  </si>
  <si>
    <t>2005-11-29</t>
  </si>
  <si>
    <t>2005-12-01</t>
  </si>
  <si>
    <t>2005-12-04</t>
  </si>
  <si>
    <t>2005-12-06</t>
  </si>
  <si>
    <t>2005-12-08</t>
  </si>
  <si>
    <t>2005-12-11</t>
  </si>
  <si>
    <t>2005-12-13</t>
  </si>
  <si>
    <t>2005-12-15</t>
  </si>
  <si>
    <t>2005-12-18</t>
  </si>
  <si>
    <t>2005-12-20</t>
  </si>
  <si>
    <t>2005-12-22</t>
  </si>
  <si>
    <t>2005-12-25</t>
  </si>
  <si>
    <t>2005-12-27</t>
  </si>
  <si>
    <t>2005-12-29</t>
  </si>
  <si>
    <t>2006-01-01</t>
  </si>
  <si>
    <t>2006-01-03</t>
  </si>
  <si>
    <t>2006-01-05</t>
  </si>
  <si>
    <t>2006-01-08</t>
  </si>
  <si>
    <t>2006-01-10</t>
  </si>
  <si>
    <t>2006-01-12</t>
  </si>
  <si>
    <t>2006-01-15</t>
  </si>
  <si>
    <t>2006-01-17</t>
  </si>
  <si>
    <t>2006-01-19</t>
  </si>
  <si>
    <t>2006-01-22</t>
  </si>
  <si>
    <t>2006-01-24</t>
  </si>
  <si>
    <t>2006-01-26</t>
  </si>
  <si>
    <t>2006-02-05</t>
  </si>
  <si>
    <t>2006-02-07</t>
  </si>
  <si>
    <t>2006-02-09</t>
  </si>
  <si>
    <t>2006-02-12</t>
  </si>
  <si>
    <t>2006-02-14</t>
  </si>
  <si>
    <t>2006-02-16</t>
  </si>
  <si>
    <t>2006-02-19</t>
  </si>
  <si>
    <t>2006-02-21</t>
  </si>
  <si>
    <t>2006-02-23</t>
  </si>
  <si>
    <t>2006-02-26</t>
  </si>
  <si>
    <t>2006-02-28</t>
  </si>
  <si>
    <t>2006-03-02</t>
  </si>
  <si>
    <t>2006-03-05</t>
  </si>
  <si>
    <t>2006-03-07</t>
  </si>
  <si>
    <t>2006-03-09</t>
  </si>
  <si>
    <t>2006-03-12</t>
  </si>
  <si>
    <t>2006-03-14</t>
  </si>
  <si>
    <t>2006-03-16</t>
  </si>
  <si>
    <t>2006-03-19</t>
  </si>
  <si>
    <t>2006-03-21</t>
  </si>
  <si>
    <t>2006-03-23</t>
  </si>
  <si>
    <t>2006-03-26</t>
  </si>
  <si>
    <t>2006-03-28</t>
  </si>
  <si>
    <t>2006-03-30</t>
  </si>
  <si>
    <t>2006-04-02</t>
  </si>
  <si>
    <t>2006-04-04</t>
  </si>
  <si>
    <t>2006-04-06</t>
  </si>
  <si>
    <t>2006-04-09</t>
  </si>
  <si>
    <t>2006-04-11</t>
  </si>
  <si>
    <t>2006-04-13</t>
  </si>
  <si>
    <t>2006-04-16</t>
  </si>
  <si>
    <t>2006-04-18</t>
  </si>
  <si>
    <t>2006-04-20</t>
  </si>
  <si>
    <t>2006-04-23</t>
  </si>
  <si>
    <t>2006-04-25</t>
  </si>
  <si>
    <t>2006-04-27</t>
  </si>
  <si>
    <t>2006-04-30</t>
  </si>
  <si>
    <t>2006-05-02</t>
  </si>
  <si>
    <t>2006-05-04</t>
  </si>
  <si>
    <t>2006-05-07</t>
  </si>
  <si>
    <t>2006-05-09</t>
  </si>
  <si>
    <t>2006-05-11</t>
  </si>
  <si>
    <t>2006-05-14</t>
  </si>
  <si>
    <t>2006-05-16</t>
  </si>
  <si>
    <t>2006-05-18</t>
  </si>
  <si>
    <t>2006-05-21</t>
  </si>
  <si>
    <t>2006-05-23</t>
  </si>
  <si>
    <t>2006-05-25</t>
  </si>
  <si>
    <t>2006-05-28</t>
  </si>
  <si>
    <t>2006-05-30</t>
  </si>
  <si>
    <t>2006-06-01</t>
  </si>
  <si>
    <t>2006-06-04</t>
  </si>
  <si>
    <t>2006-06-06</t>
  </si>
  <si>
    <t>2006-06-08</t>
  </si>
  <si>
    <t>2006-06-11</t>
  </si>
  <si>
    <t>2006-06-13</t>
  </si>
  <si>
    <t>2006-06-15</t>
  </si>
  <si>
    <t>2006-06-18</t>
  </si>
  <si>
    <t>2006-06-20</t>
  </si>
  <si>
    <t>2006-06-22</t>
  </si>
  <si>
    <t>2006-06-25</t>
  </si>
  <si>
    <t>2006-06-27</t>
  </si>
  <si>
    <t>2006-06-29</t>
  </si>
  <si>
    <t>2006-07-02</t>
  </si>
  <si>
    <t>2006-07-04</t>
  </si>
  <si>
    <t>2006-07-06</t>
  </si>
  <si>
    <t>2006-07-09</t>
  </si>
  <si>
    <t>2006-07-11</t>
  </si>
  <si>
    <t>2006-07-13</t>
  </si>
  <si>
    <t>2006-07-16</t>
  </si>
  <si>
    <t>2006-07-18</t>
  </si>
  <si>
    <t>2006-07-20</t>
  </si>
  <si>
    <t>2006-07-23</t>
  </si>
  <si>
    <t>2006-07-25</t>
  </si>
  <si>
    <t>2006-07-27</t>
  </si>
  <si>
    <t>2006-07-30</t>
  </si>
  <si>
    <t>2006-08-01</t>
  </si>
  <si>
    <t>2006-08-03</t>
  </si>
  <si>
    <t>2006-08-06</t>
  </si>
  <si>
    <t>2006-08-08</t>
  </si>
  <si>
    <t>2006-08-10</t>
  </si>
  <si>
    <t>2006-08-13</t>
  </si>
  <si>
    <t>2006-08-15</t>
  </si>
  <si>
    <t>2006-08-17</t>
  </si>
  <si>
    <t>2006-08-20</t>
  </si>
  <si>
    <t>2006-08-22</t>
  </si>
  <si>
    <t>2006-08-24</t>
  </si>
  <si>
    <t>2006-08-27</t>
  </si>
  <si>
    <t>2006-08-29</t>
  </si>
  <si>
    <t>2006-08-31</t>
  </si>
  <si>
    <t>2006-09-03</t>
  </si>
  <si>
    <t>2006-09-05</t>
  </si>
  <si>
    <t>2006-09-07</t>
  </si>
  <si>
    <t>2006-09-10</t>
  </si>
  <si>
    <t>2006-09-12</t>
  </si>
  <si>
    <t>2006-09-14</t>
  </si>
  <si>
    <t>2006-09-17</t>
  </si>
  <si>
    <t>2006-09-19</t>
  </si>
  <si>
    <t>2006-09-21</t>
  </si>
  <si>
    <t>2006-09-24</t>
  </si>
  <si>
    <t>2006-09-26</t>
  </si>
  <si>
    <t>2006-09-28</t>
  </si>
  <si>
    <t>2006-10-01</t>
  </si>
  <si>
    <t>2006-10-03</t>
  </si>
  <si>
    <t>2006-10-05</t>
  </si>
  <si>
    <t>2006-10-08</t>
  </si>
  <si>
    <t>2006-10-10</t>
  </si>
  <si>
    <t>2006-10-12</t>
  </si>
  <si>
    <t>2006-10-15</t>
  </si>
  <si>
    <t>2006-10-17</t>
  </si>
  <si>
    <t>2006-10-19</t>
  </si>
  <si>
    <t>2006-10-22</t>
  </si>
  <si>
    <t>2006-10-24</t>
  </si>
  <si>
    <t>2006-10-26</t>
  </si>
  <si>
    <t>2006-10-29</t>
  </si>
  <si>
    <t>2006-10-31</t>
  </si>
  <si>
    <t>2006-11-02</t>
  </si>
  <si>
    <t>2006-11-05</t>
  </si>
  <si>
    <t>2006-11-07</t>
  </si>
  <si>
    <t>2006-11-09</t>
  </si>
  <si>
    <t>2006-11-12</t>
  </si>
  <si>
    <t>2006-11-14</t>
  </si>
  <si>
    <t>2006-11-16</t>
  </si>
  <si>
    <t>2006-11-19</t>
  </si>
  <si>
    <t>2006-11-21</t>
  </si>
  <si>
    <t>2006-11-23</t>
  </si>
  <si>
    <t>2006-11-26</t>
  </si>
  <si>
    <t>2006-11-28</t>
  </si>
  <si>
    <t>2006-11-30</t>
  </si>
  <si>
    <t>2006-12-03</t>
  </si>
  <si>
    <t>2006-12-05</t>
  </si>
  <si>
    <t>2006-12-07</t>
  </si>
  <si>
    <t>2006-12-10</t>
  </si>
  <si>
    <t>2006-12-12</t>
  </si>
  <si>
    <t>2006-12-14</t>
  </si>
  <si>
    <t>2006-12-17</t>
  </si>
  <si>
    <t>2006-12-19</t>
  </si>
  <si>
    <t>2006-12-21</t>
  </si>
  <si>
    <t>2006-12-24</t>
  </si>
  <si>
    <t>2006-12-26</t>
  </si>
  <si>
    <t>2006-12-28</t>
  </si>
  <si>
    <t>2006-12-31</t>
  </si>
  <si>
    <t>2007-01-02</t>
  </si>
  <si>
    <t>2007-01-04</t>
  </si>
  <si>
    <t>2007-01-07</t>
  </si>
  <si>
    <t>2007-01-09</t>
  </si>
  <si>
    <t>2007-01-11</t>
  </si>
  <si>
    <t>2007-01-14</t>
  </si>
  <si>
    <t>2007-01-16</t>
  </si>
  <si>
    <t>2007-01-18</t>
  </si>
  <si>
    <t>2007-01-21</t>
  </si>
  <si>
    <t>2007-01-23</t>
  </si>
  <si>
    <t>2007-01-25</t>
  </si>
  <si>
    <t>2007-01-28</t>
  </si>
  <si>
    <t>2007-01-30</t>
  </si>
  <si>
    <t>2007-02-01</t>
  </si>
  <si>
    <t>2007-02-04</t>
  </si>
  <si>
    <t>2007-02-06</t>
  </si>
  <si>
    <t>2007-02-08</t>
  </si>
  <si>
    <t>2007-02-11</t>
  </si>
  <si>
    <t>2007-02-13</t>
  </si>
  <si>
    <t>2007-02-15</t>
  </si>
  <si>
    <t>2007-02-25</t>
  </si>
  <si>
    <t>2007-02-27</t>
  </si>
  <si>
    <t>2007-03-01</t>
  </si>
  <si>
    <t>2007-03-04</t>
  </si>
  <si>
    <t>2007-03-06</t>
  </si>
  <si>
    <t>2007-03-08</t>
  </si>
  <si>
    <t>2007-03-11</t>
  </si>
  <si>
    <t>2007-03-13</t>
  </si>
  <si>
    <t>2007-03-15</t>
  </si>
  <si>
    <t>2007-03-18</t>
  </si>
  <si>
    <t>2007-03-20</t>
  </si>
  <si>
    <t>2007-03-22</t>
  </si>
  <si>
    <t>2007-03-25</t>
  </si>
  <si>
    <t>2007-03-27</t>
  </si>
  <si>
    <t>2007-03-29</t>
  </si>
  <si>
    <t>2007-04-01</t>
  </si>
  <si>
    <t>2007-04-03</t>
  </si>
  <si>
    <t>2007-04-05</t>
  </si>
  <si>
    <t>2007-04-08</t>
  </si>
  <si>
    <t>2007-04-10</t>
  </si>
  <si>
    <t>2007-04-12</t>
  </si>
  <si>
    <t>2007-04-15</t>
  </si>
  <si>
    <t>2007-04-17</t>
  </si>
  <si>
    <t>2007-04-19</t>
  </si>
  <si>
    <t>2007-04-22</t>
  </si>
  <si>
    <t>2007-04-24</t>
  </si>
  <si>
    <t>2007-04-26</t>
  </si>
  <si>
    <t>2007-04-29</t>
  </si>
  <si>
    <t>2007-05-01</t>
  </si>
  <si>
    <t>2007-05-03</t>
  </si>
  <si>
    <t>2007-05-06</t>
  </si>
  <si>
    <t>2007-05-08</t>
  </si>
  <si>
    <t>2007-05-10</t>
  </si>
  <si>
    <t>2007-05-13</t>
  </si>
  <si>
    <t>2007-05-15</t>
  </si>
  <si>
    <t>2007-05-17</t>
  </si>
  <si>
    <t>2007-05-20</t>
  </si>
  <si>
    <t>2007-05-22</t>
  </si>
  <si>
    <t>2007-05-24</t>
  </si>
  <si>
    <t>2007-05-27</t>
  </si>
  <si>
    <t>2007-05-29</t>
  </si>
  <si>
    <t>2007-05-31</t>
  </si>
  <si>
    <t>2007-06-03</t>
  </si>
  <si>
    <t>2007-06-05</t>
  </si>
  <si>
    <t>2007-06-07</t>
  </si>
  <si>
    <t>2007-06-10</t>
  </si>
  <si>
    <t>2007-06-12</t>
  </si>
  <si>
    <t>2007-06-14</t>
  </si>
  <si>
    <t>2007-06-17</t>
  </si>
  <si>
    <t>2007-06-19</t>
  </si>
  <si>
    <t>2007-06-21</t>
  </si>
  <si>
    <t>2007-06-24</t>
  </si>
  <si>
    <t>2007-06-26</t>
  </si>
  <si>
    <t>2007-06-28</t>
  </si>
  <si>
    <t>2007-07-01</t>
  </si>
  <si>
    <t>2007-07-03</t>
  </si>
  <si>
    <t>2007-07-05</t>
  </si>
  <si>
    <t>2007-07-08</t>
  </si>
  <si>
    <t>2007-07-10</t>
  </si>
  <si>
    <t>2007-07-12</t>
  </si>
  <si>
    <t>2007-07-15</t>
  </si>
  <si>
    <t>2007-07-17</t>
  </si>
  <si>
    <t>2007-07-19</t>
  </si>
  <si>
    <t>2007-07-22</t>
  </si>
  <si>
    <t>2007-07-24</t>
  </si>
  <si>
    <t>2007-07-26</t>
  </si>
  <si>
    <t>2007-07-29</t>
  </si>
  <si>
    <t>2007-07-31</t>
  </si>
  <si>
    <t>2007-08-02</t>
  </si>
  <si>
    <t>2007-08-05</t>
  </si>
  <si>
    <t>2007-08-07</t>
  </si>
  <si>
    <t>2007-08-09</t>
  </si>
  <si>
    <t>2007-08-12</t>
  </si>
  <si>
    <t>2007-08-14</t>
  </si>
  <si>
    <t>2007-08-16</t>
  </si>
  <si>
    <t>2007-08-19</t>
  </si>
  <si>
    <t>2007-08-21</t>
  </si>
  <si>
    <t>2007-08-23</t>
  </si>
  <si>
    <t>2007-08-26</t>
  </si>
  <si>
    <t>2007-08-28</t>
  </si>
  <si>
    <t>2007-08-30</t>
  </si>
  <si>
    <t>2007-09-02</t>
  </si>
  <si>
    <t>2007-09-04</t>
  </si>
  <si>
    <t>2007-09-06</t>
  </si>
  <si>
    <t>2007-09-09</t>
  </si>
  <si>
    <t>2007-09-11</t>
  </si>
  <si>
    <t>2007-09-13</t>
  </si>
  <si>
    <t>2007-09-16</t>
  </si>
  <si>
    <t>2007-09-18</t>
  </si>
  <si>
    <t>2007-09-20</t>
  </si>
  <si>
    <t>2007-09-23</t>
  </si>
  <si>
    <t>2007-09-25</t>
  </si>
  <si>
    <t>2007-09-27</t>
  </si>
  <si>
    <t>2007-09-30</t>
  </si>
  <si>
    <t>2007-10-02</t>
  </si>
  <si>
    <t>2007-10-04</t>
  </si>
  <si>
    <t>2007-10-07</t>
  </si>
  <si>
    <t>2007-10-09</t>
  </si>
  <si>
    <t>2007-10-11</t>
  </si>
  <si>
    <t>2007-10-14</t>
  </si>
  <si>
    <t>2007-10-16</t>
  </si>
  <si>
    <t>2007-10-18</t>
  </si>
  <si>
    <t>2007-10-21</t>
  </si>
  <si>
    <t>2007-10-23</t>
  </si>
  <si>
    <t>2007-10-25</t>
  </si>
  <si>
    <t>2007-10-28</t>
  </si>
  <si>
    <t>2007-10-30</t>
  </si>
  <si>
    <t>2007-11-01</t>
  </si>
  <si>
    <t>2007-11-04</t>
  </si>
  <si>
    <t>2007-11-06</t>
  </si>
  <si>
    <t>2007-11-08</t>
  </si>
  <si>
    <t>2007-11-11</t>
  </si>
  <si>
    <t>2007-11-13</t>
  </si>
  <si>
    <t>2007-11-15</t>
  </si>
  <si>
    <t>2007-11-18</t>
  </si>
  <si>
    <t>2007-11-20</t>
  </si>
  <si>
    <t>2007-11-22</t>
  </si>
  <si>
    <t>2007-11-25</t>
  </si>
  <si>
    <t>2007-11-27</t>
  </si>
  <si>
    <t>2007-11-29</t>
  </si>
  <si>
    <t>2007-12-02</t>
  </si>
  <si>
    <t>2007-12-04</t>
  </si>
  <si>
    <t>2007-12-06</t>
  </si>
  <si>
    <t>2007-12-09</t>
  </si>
  <si>
    <t>2007-12-11</t>
  </si>
  <si>
    <t>2007-12-13</t>
  </si>
  <si>
    <t>2007-12-16</t>
  </si>
  <si>
    <t>2007-12-18</t>
  </si>
  <si>
    <t>2007-12-20</t>
  </si>
  <si>
    <t>2007-12-23</t>
  </si>
  <si>
    <t>2007-12-25</t>
  </si>
  <si>
    <t>2007-12-27</t>
  </si>
  <si>
    <t>2007-12-30</t>
  </si>
  <si>
    <t>2008-01-01</t>
  </si>
  <si>
    <t>2008-01-03</t>
  </si>
  <si>
    <t>2008-01-06</t>
  </si>
  <si>
    <t>2008-01-08</t>
  </si>
  <si>
    <t>2008-01-10</t>
  </si>
  <si>
    <t>2008-01-13</t>
  </si>
  <si>
    <t>2008-01-15</t>
  </si>
  <si>
    <t>2008-01-17</t>
  </si>
  <si>
    <t>2008-01-20</t>
  </si>
  <si>
    <t>2008-01-22</t>
  </si>
  <si>
    <t>2008-01-24</t>
  </si>
  <si>
    <t>2008-01-27</t>
  </si>
  <si>
    <t>2008-01-29</t>
  </si>
  <si>
    <t>2008-01-31</t>
  </si>
  <si>
    <t>2008-02-03</t>
  </si>
  <si>
    <t>2008-02-05</t>
  </si>
  <si>
    <t>2008-02-14</t>
  </si>
  <si>
    <t>2008-02-17</t>
  </si>
  <si>
    <t>2008-02-19</t>
  </si>
  <si>
    <t>2008-02-21</t>
  </si>
  <si>
    <t>2008-02-24</t>
  </si>
  <si>
    <t>2008-02-26</t>
  </si>
  <si>
    <t>2008-02-28</t>
  </si>
  <si>
    <t>2008-03-02</t>
  </si>
  <si>
    <t>2008-03-04</t>
  </si>
  <si>
    <t>2008-03-06</t>
  </si>
  <si>
    <t>2008-03-09</t>
  </si>
  <si>
    <t>2008-03-11</t>
  </si>
  <si>
    <t>2008-03-13</t>
  </si>
  <si>
    <t>2008-03-16</t>
  </si>
  <si>
    <t>2008-03-18</t>
  </si>
  <si>
    <t>2008-03-20</t>
  </si>
  <si>
    <t>2008-03-23</t>
  </si>
  <si>
    <t>2008-03-25</t>
  </si>
  <si>
    <t>2008-03-27</t>
  </si>
  <si>
    <t>2008-03-30</t>
  </si>
  <si>
    <t>2008-04-01</t>
  </si>
  <si>
    <t>2008-04-03</t>
  </si>
  <si>
    <t>2008-04-06</t>
  </si>
  <si>
    <t>2008-04-08</t>
  </si>
  <si>
    <t>2008-04-10</t>
  </si>
  <si>
    <t>2008-04-13</t>
  </si>
  <si>
    <t>2008-04-15</t>
  </si>
  <si>
    <t>2008-04-17</t>
  </si>
  <si>
    <t>2008-04-20</t>
  </si>
  <si>
    <t>2008-04-22</t>
  </si>
  <si>
    <t>2008-04-24</t>
  </si>
  <si>
    <t>2008-04-27</t>
  </si>
  <si>
    <t>2008-04-29</t>
  </si>
  <si>
    <t>2008-05-01</t>
  </si>
  <si>
    <t>2008-05-04</t>
  </si>
  <si>
    <t>2008-05-06</t>
  </si>
  <si>
    <t>2008-05-08</t>
  </si>
  <si>
    <t>2008-05-11</t>
  </si>
  <si>
    <t>2008-05-13</t>
  </si>
  <si>
    <t>2008-05-15</t>
  </si>
  <si>
    <t>2008-05-18</t>
  </si>
  <si>
    <t>2008-05-20</t>
  </si>
  <si>
    <t>2008-05-22</t>
  </si>
  <si>
    <t>2008-05-25</t>
  </si>
  <si>
    <t>2008-05-27</t>
  </si>
  <si>
    <t>2008-05-29</t>
  </si>
  <si>
    <t>2008-06-01</t>
  </si>
  <si>
    <t>2008-06-03</t>
  </si>
  <si>
    <t>2008-06-05</t>
  </si>
  <si>
    <t>2008-06-08</t>
  </si>
  <si>
    <t>2008-06-10</t>
  </si>
  <si>
    <t>2008-06-12</t>
  </si>
  <si>
    <t>2008-06-15</t>
  </si>
  <si>
    <t>2008-06-17</t>
  </si>
  <si>
    <t>2008-06-19</t>
  </si>
  <si>
    <t>2008-06-22</t>
  </si>
  <si>
    <t>2008-06-24</t>
  </si>
  <si>
    <t>2008-06-26</t>
  </si>
  <si>
    <t>2008-06-29</t>
  </si>
  <si>
    <t>2008-07-01</t>
  </si>
  <si>
    <t>2008-07-03</t>
  </si>
  <si>
    <t>2008-07-06</t>
  </si>
  <si>
    <t>2008-07-08</t>
  </si>
  <si>
    <t>2008-07-10</t>
  </si>
  <si>
    <t>2008-07-13</t>
  </si>
  <si>
    <t>2008-07-15</t>
  </si>
  <si>
    <t>2008-07-17</t>
  </si>
  <si>
    <t>2008-07-20</t>
  </si>
  <si>
    <t>2008-07-22</t>
  </si>
  <si>
    <t>2008-07-24</t>
  </si>
  <si>
    <t>2008-07-27</t>
  </si>
  <si>
    <t>2008-07-29</t>
  </si>
  <si>
    <t>2008-07-31</t>
  </si>
  <si>
    <t>2008-08-03</t>
  </si>
  <si>
    <t>2008-08-05</t>
  </si>
  <si>
    <t>2008-08-07</t>
  </si>
  <si>
    <t>2008-08-10</t>
  </si>
  <si>
    <t>2008-08-12</t>
  </si>
  <si>
    <t>2008-08-14</t>
  </si>
  <si>
    <t>2008-08-17</t>
  </si>
  <si>
    <t>2008-08-19</t>
  </si>
  <si>
    <t>2008-08-21</t>
  </si>
  <si>
    <t>2008-08-24</t>
  </si>
  <si>
    <t>2008-08-26</t>
  </si>
  <si>
    <t>2008-08-28</t>
  </si>
  <si>
    <t>2008-08-31</t>
  </si>
  <si>
    <t>2008-09-02</t>
  </si>
  <si>
    <t>2008-09-04</t>
  </si>
  <si>
    <t>2008-09-07</t>
  </si>
  <si>
    <t>2008-09-09</t>
  </si>
  <si>
    <t>2008-09-11</t>
  </si>
  <si>
    <t>2008-09-14</t>
  </si>
  <si>
    <t>2008-09-16</t>
  </si>
  <si>
    <t>2008-09-18</t>
  </si>
  <si>
    <t>2008-09-21</t>
  </si>
  <si>
    <t>2008-09-23</t>
  </si>
  <si>
    <t>2008-09-25</t>
  </si>
  <si>
    <t>2008-09-28</t>
  </si>
  <si>
    <t>2008-09-30</t>
  </si>
  <si>
    <t>2008-10-02</t>
  </si>
  <si>
    <t>2008-10-05</t>
  </si>
  <si>
    <t>2008-10-07</t>
  </si>
  <si>
    <t>2008-10-09</t>
  </si>
  <si>
    <t>2008-10-12</t>
  </si>
  <si>
    <t>2008-10-14</t>
  </si>
  <si>
    <t>2008-10-16</t>
  </si>
  <si>
    <t>2008-10-19</t>
  </si>
  <si>
    <t>2008-10-21</t>
  </si>
  <si>
    <t>2008-10-23</t>
  </si>
  <si>
    <t>2008-10-26</t>
  </si>
  <si>
    <t>2008-10-28</t>
  </si>
  <si>
    <t>2008-10-30</t>
  </si>
  <si>
    <t>2008-11-02</t>
  </si>
  <si>
    <t>2008-11-04</t>
  </si>
  <si>
    <t>2008-11-06</t>
  </si>
  <si>
    <t>2008-11-09</t>
  </si>
  <si>
    <t>2008-11-11</t>
  </si>
  <si>
    <t>2008-11-13</t>
  </si>
  <si>
    <t>2008-11-16</t>
  </si>
  <si>
    <t>2008-11-18</t>
  </si>
  <si>
    <t>2008-11-20</t>
  </si>
  <si>
    <t>2008-11-23</t>
  </si>
  <si>
    <t>2008-11-25</t>
  </si>
  <si>
    <t>2008-11-27</t>
  </si>
  <si>
    <t>2008-11-30</t>
  </si>
  <si>
    <t>2008-12-02</t>
  </si>
  <si>
    <t>2008-12-04</t>
  </si>
  <si>
    <t>2008-12-07</t>
  </si>
  <si>
    <t>2008-12-09</t>
  </si>
  <si>
    <t>2008-12-11</t>
  </si>
  <si>
    <t>2008-12-14</t>
  </si>
  <si>
    <t>2008-12-16</t>
  </si>
  <si>
    <t>2008-12-18</t>
  </si>
  <si>
    <t>2008-12-21</t>
  </si>
  <si>
    <t>2008-12-23</t>
  </si>
  <si>
    <t>2008-12-25</t>
  </si>
  <si>
    <t>2008-12-28</t>
  </si>
  <si>
    <t>2008-12-30</t>
  </si>
  <si>
    <t>2009-01-01</t>
  </si>
  <si>
    <t>2009-01-04</t>
  </si>
  <si>
    <t>2009-01-06</t>
  </si>
  <si>
    <t>2009-01-08</t>
  </si>
  <si>
    <t>2009-01-11</t>
  </si>
  <si>
    <t>2009-01-13</t>
  </si>
  <si>
    <t>2009-01-15</t>
  </si>
  <si>
    <t>2009-01-18</t>
  </si>
  <si>
    <t>2009-01-20</t>
  </si>
  <si>
    <t>2009-01-22</t>
  </si>
  <si>
    <t>2009-02-01</t>
  </si>
  <si>
    <t>2009-02-03</t>
  </si>
  <si>
    <t>2009-02-05</t>
  </si>
  <si>
    <t>2009-02-08</t>
  </si>
  <si>
    <t>2009-02-10</t>
  </si>
  <si>
    <t>2009-02-12</t>
  </si>
  <si>
    <t>2009-02-15</t>
  </si>
  <si>
    <t>2009-02-17</t>
  </si>
  <si>
    <t>2009-02-19</t>
  </si>
  <si>
    <t>2009-02-22</t>
  </si>
  <si>
    <t>2009-02-24</t>
  </si>
  <si>
    <t>2009-02-26</t>
  </si>
  <si>
    <t>2009-03-01</t>
  </si>
  <si>
    <t>2009-03-03</t>
  </si>
  <si>
    <t>2009-03-05</t>
  </si>
  <si>
    <t>2009-03-08</t>
  </si>
  <si>
    <t>2009-03-10</t>
  </si>
  <si>
    <t>2009-03-12</t>
  </si>
  <si>
    <t>2009-03-15</t>
  </si>
  <si>
    <t>2009-03-17</t>
  </si>
  <si>
    <t>2009-03-19</t>
  </si>
  <si>
    <t>2009-03-22</t>
  </si>
  <si>
    <t>2009-03-24</t>
  </si>
  <si>
    <t>2009-03-26</t>
  </si>
  <si>
    <t>2009-03-29</t>
  </si>
  <si>
    <t>2009-03-31</t>
  </si>
  <si>
    <t>2009-04-02</t>
  </si>
  <si>
    <t>2009-04-05</t>
  </si>
  <si>
    <t>2009-04-07</t>
  </si>
  <si>
    <t>2009-04-09</t>
  </si>
  <si>
    <t>2009-04-12</t>
  </si>
  <si>
    <t>2009-04-14</t>
  </si>
  <si>
    <t>2009-04-16</t>
  </si>
  <si>
    <t>2009-04-19</t>
  </si>
  <si>
    <t>2009-04-21</t>
  </si>
  <si>
    <t>2009-04-23</t>
  </si>
  <si>
    <t>2009-04-26</t>
  </si>
  <si>
    <t>2009-04-28</t>
  </si>
  <si>
    <t>2009-04-30</t>
  </si>
  <si>
    <t>2009-05-03</t>
  </si>
  <si>
    <t>2009-05-05</t>
  </si>
  <si>
    <t>2009-05-07</t>
  </si>
  <si>
    <t>2009-05-10</t>
  </si>
  <si>
    <t>2009-05-12</t>
  </si>
  <si>
    <t>2009-05-14</t>
  </si>
  <si>
    <t>2009-05-17</t>
  </si>
  <si>
    <t>2009-05-19</t>
  </si>
  <si>
    <t>2009-05-21</t>
  </si>
  <si>
    <t>2009-05-24</t>
  </si>
  <si>
    <t>2009-05-26</t>
  </si>
  <si>
    <t>2009-05-28</t>
  </si>
  <si>
    <t>2009-05-31</t>
  </si>
  <si>
    <t>2009-06-02</t>
  </si>
  <si>
    <t>2009-06-04</t>
  </si>
  <si>
    <t>2009-06-07</t>
  </si>
  <si>
    <t>2009-06-09</t>
  </si>
  <si>
    <t>2009-06-11</t>
  </si>
  <si>
    <t>2009-06-14</t>
  </si>
  <si>
    <t>2009-06-16</t>
  </si>
  <si>
    <t>2009-06-18</t>
  </si>
  <si>
    <t>2009-06-21</t>
  </si>
  <si>
    <t>2009-06-23</t>
  </si>
  <si>
    <t>2009-06-25</t>
  </si>
  <si>
    <t>2009-06-28</t>
  </si>
  <si>
    <t>2009-06-30</t>
  </si>
  <si>
    <t>2009-07-02</t>
  </si>
  <si>
    <t>2009-07-05</t>
  </si>
  <si>
    <t>2009-07-07</t>
  </si>
  <si>
    <t>2009-07-09</t>
  </si>
  <si>
    <t>2009-07-12</t>
  </si>
  <si>
    <t>2009-07-14</t>
  </si>
  <si>
    <t>2009-07-16</t>
  </si>
  <si>
    <t>2009-07-19</t>
  </si>
  <si>
    <t>2009-07-21</t>
  </si>
  <si>
    <t>2009-07-23</t>
  </si>
  <si>
    <t>2009-07-26</t>
  </si>
  <si>
    <t>2009-07-28</t>
  </si>
  <si>
    <t>2009-07-30</t>
  </si>
  <si>
    <t>2009-08-02</t>
  </si>
  <si>
    <t>2009-08-04</t>
  </si>
  <si>
    <t>2009-08-06</t>
  </si>
  <si>
    <t>2009-08-09</t>
  </si>
  <si>
    <t>2009-08-11</t>
  </si>
  <si>
    <t>2009-08-13</t>
  </si>
  <si>
    <t>2009-08-16</t>
  </si>
  <si>
    <t>2009-08-18</t>
  </si>
  <si>
    <t>2009-08-20</t>
  </si>
  <si>
    <t>2009-08-23</t>
  </si>
  <si>
    <t>2009-08-25</t>
  </si>
  <si>
    <t>2009-08-27</t>
  </si>
  <si>
    <t>2009-08-30</t>
  </si>
  <si>
    <t>2009-09-01</t>
  </si>
  <si>
    <t>2009-09-03</t>
  </si>
  <si>
    <t>2009-09-06</t>
  </si>
  <si>
    <t>2009-09-08</t>
  </si>
  <si>
    <t>2009-09-10</t>
  </si>
  <si>
    <t>2009-09-13</t>
  </si>
  <si>
    <t>2009-09-15</t>
  </si>
  <si>
    <t>2009-09-17</t>
  </si>
  <si>
    <t>2009-09-20</t>
  </si>
  <si>
    <t>2009-09-22</t>
  </si>
  <si>
    <t>2009-09-24</t>
  </si>
  <si>
    <t>2009-09-27</t>
  </si>
  <si>
    <t>2009-09-29</t>
  </si>
  <si>
    <t>2009-10-01</t>
  </si>
  <si>
    <t>2009-10-04</t>
  </si>
  <si>
    <t>2009-10-06</t>
  </si>
  <si>
    <t>2009-10-08</t>
  </si>
  <si>
    <t>2009-10-11</t>
  </si>
  <si>
    <t>2009-10-13</t>
  </si>
  <si>
    <t>2009-10-15</t>
  </si>
  <si>
    <t>2009-10-18</t>
  </si>
  <si>
    <t>2009-10-20</t>
  </si>
  <si>
    <t>2009-10-22</t>
  </si>
  <si>
    <t>2009-10-25</t>
  </si>
  <si>
    <t>2009-10-27</t>
  </si>
  <si>
    <t>2009-10-29</t>
  </si>
  <si>
    <t>2009-11-01</t>
  </si>
  <si>
    <t>2009-11-03</t>
  </si>
  <si>
    <t>2009-11-05</t>
  </si>
  <si>
    <t>2009-11-08</t>
  </si>
  <si>
    <t>2009-11-10</t>
  </si>
  <si>
    <t>2009-11-12</t>
  </si>
  <si>
    <t>2009-11-15</t>
  </si>
  <si>
    <t>2009-11-17</t>
  </si>
  <si>
    <t>2009-11-19</t>
  </si>
  <si>
    <t>2009-11-22</t>
  </si>
  <si>
    <t>2009-11-24</t>
  </si>
  <si>
    <t>2009-11-26</t>
  </si>
  <si>
    <t>2009-11-29</t>
  </si>
  <si>
    <t>2009-12-01</t>
  </si>
  <si>
    <t>2009-12-03</t>
  </si>
  <si>
    <t>2009-12-06</t>
  </si>
  <si>
    <t>2009-12-08</t>
  </si>
  <si>
    <t>2009-12-10</t>
  </si>
  <si>
    <t>2009-12-13</t>
  </si>
  <si>
    <t>2009-12-15</t>
  </si>
  <si>
    <t>2009-12-17</t>
  </si>
  <si>
    <t>2009-12-20</t>
  </si>
  <si>
    <t>2009-12-22</t>
  </si>
  <si>
    <t>2009-12-24</t>
  </si>
  <si>
    <t>2009-12-27</t>
  </si>
  <si>
    <t>2009-12-29</t>
  </si>
  <si>
    <t>2009-12-31</t>
  </si>
  <si>
    <t>2010-01-03</t>
  </si>
  <si>
    <t>2010-01-05</t>
  </si>
  <si>
    <t>2010-01-07</t>
  </si>
  <si>
    <t>2010-01-10</t>
  </si>
  <si>
    <t>2010-01-12</t>
  </si>
  <si>
    <t>2010-01-14</t>
  </si>
  <si>
    <t>2010-01-17</t>
  </si>
  <si>
    <t>2010-01-19</t>
  </si>
  <si>
    <t>2010-01-21</t>
  </si>
  <si>
    <t>2010-01-24</t>
  </si>
  <si>
    <t>2010-01-26</t>
  </si>
  <si>
    <t>2010-01-28</t>
  </si>
  <si>
    <t>2010-01-31</t>
  </si>
  <si>
    <t>2010-02-02</t>
  </si>
  <si>
    <t>2010-02-04</t>
  </si>
  <si>
    <t>2010-02-07</t>
  </si>
  <si>
    <t>2010-02-09</t>
  </si>
  <si>
    <t>2010-02-11</t>
  </si>
  <si>
    <t>2010-02-21</t>
  </si>
  <si>
    <t>2010-02-23</t>
  </si>
  <si>
    <t>2010-02-25</t>
  </si>
  <si>
    <t>2010-02-28</t>
  </si>
  <si>
    <t>2010-03-02</t>
  </si>
  <si>
    <t>2010-03-04</t>
  </si>
  <si>
    <t>2010-03-07</t>
  </si>
  <si>
    <t>2010-03-09</t>
  </si>
  <si>
    <t>2010-03-11</t>
  </si>
  <si>
    <t>2010-03-14</t>
  </si>
  <si>
    <t>2010-03-16</t>
  </si>
  <si>
    <t>2010-03-18</t>
  </si>
  <si>
    <t>2010-03-21</t>
  </si>
  <si>
    <t>2010-03-23</t>
  </si>
  <si>
    <t>2010-03-25</t>
  </si>
  <si>
    <t>2010-03-28</t>
  </si>
  <si>
    <t>2010-03-30</t>
  </si>
  <si>
    <t>2010-04-01</t>
  </si>
  <si>
    <t>2010-04-04</t>
  </si>
  <si>
    <t>2010-04-06</t>
  </si>
  <si>
    <t>2010-04-08</t>
  </si>
  <si>
    <t>2010-04-11</t>
  </si>
  <si>
    <t>2010-04-13</t>
  </si>
  <si>
    <t>2010-04-15</t>
  </si>
  <si>
    <t>2010-04-18</t>
  </si>
  <si>
    <t>2010-04-20</t>
  </si>
  <si>
    <t>2010-04-22</t>
  </si>
  <si>
    <t>2010-04-25</t>
  </si>
  <si>
    <t>2010-04-27</t>
  </si>
  <si>
    <t>2010-04-29</t>
  </si>
  <si>
    <t>2010-05-02</t>
  </si>
  <si>
    <t>2010-05-04</t>
  </si>
  <si>
    <t>2010-05-06</t>
  </si>
  <si>
    <t>2010-05-09</t>
  </si>
  <si>
    <t>2010-05-11</t>
  </si>
  <si>
    <t>2010-05-13</t>
  </si>
  <si>
    <t>2010-05-16</t>
  </si>
  <si>
    <t>2010-05-18</t>
  </si>
  <si>
    <t>2010-05-20</t>
  </si>
  <si>
    <t>2010-05-23</t>
  </si>
  <si>
    <t>2010-05-25</t>
  </si>
  <si>
    <t>2010-05-27</t>
  </si>
  <si>
    <t>2010-05-30</t>
  </si>
  <si>
    <t>2010-06-01</t>
  </si>
  <si>
    <t>2010-06-03</t>
  </si>
  <si>
    <t>2010-06-06</t>
  </si>
  <si>
    <t>2010-06-08</t>
  </si>
  <si>
    <t>2010-06-10</t>
  </si>
  <si>
    <t>2010-06-13</t>
  </si>
  <si>
    <t>2010-06-15</t>
  </si>
  <si>
    <t>2010-06-17</t>
  </si>
  <si>
    <t>2010-06-20</t>
  </si>
  <si>
    <t>2010-06-22</t>
  </si>
  <si>
    <t>2010-06-24</t>
  </si>
  <si>
    <t>2010-06-27</t>
  </si>
  <si>
    <t>2010-06-29</t>
  </si>
  <si>
    <t>2010-07-01</t>
  </si>
  <si>
    <t>2010-07-04</t>
  </si>
  <si>
    <t>2010-07-06</t>
  </si>
  <si>
    <t>2010-07-08</t>
  </si>
  <si>
    <t>2010-07-11</t>
  </si>
  <si>
    <t>2010-07-13</t>
  </si>
  <si>
    <t>2010-07-15</t>
  </si>
  <si>
    <t>2010-07-18</t>
  </si>
  <si>
    <t>2010-07-20</t>
  </si>
  <si>
    <t>2010-07-22</t>
  </si>
  <si>
    <t>2010-07-25</t>
  </si>
  <si>
    <t>2010-07-27</t>
  </si>
  <si>
    <t>2010-07-29</t>
  </si>
  <si>
    <t>2010-08-01</t>
  </si>
  <si>
    <t>2010-08-03</t>
  </si>
  <si>
    <t>2010-08-05</t>
  </si>
  <si>
    <t>2010-08-08</t>
  </si>
  <si>
    <t>2010-08-10</t>
  </si>
  <si>
    <t>2010-08-12</t>
  </si>
  <si>
    <t>2010-08-15</t>
  </si>
  <si>
    <t>2010-08-17</t>
  </si>
  <si>
    <t>2010-08-19</t>
  </si>
  <si>
    <t>2010-08-22</t>
  </si>
  <si>
    <t>2010-08-24</t>
  </si>
  <si>
    <t>2010-08-26</t>
  </si>
  <si>
    <t>2010-08-29</t>
  </si>
  <si>
    <t>2010-08-31</t>
  </si>
  <si>
    <t>2010-09-02</t>
  </si>
  <si>
    <t>2010-09-05</t>
  </si>
  <si>
    <t>2010-09-07</t>
  </si>
  <si>
    <t>2010-09-09</t>
  </si>
  <si>
    <t>2010-09-12</t>
  </si>
  <si>
    <t>2010-09-14</t>
  </si>
  <si>
    <t>2010-09-16</t>
  </si>
  <si>
    <t>2010-09-19</t>
  </si>
  <si>
    <t>2010-09-21</t>
  </si>
  <si>
    <t>2010-09-23</t>
  </si>
  <si>
    <t>2010-09-26</t>
  </si>
  <si>
    <t>2010-09-28</t>
  </si>
  <si>
    <t>2010-09-30</t>
  </si>
  <si>
    <t>2010-10-03</t>
  </si>
  <si>
    <t>2010-10-05</t>
  </si>
  <si>
    <t>2010-10-07</t>
  </si>
  <si>
    <t>2010-10-10</t>
  </si>
  <si>
    <t>2010-10-12</t>
  </si>
  <si>
    <t>2010-10-14</t>
  </si>
  <si>
    <t>2010-10-17</t>
  </si>
  <si>
    <t>2010-10-19</t>
  </si>
  <si>
    <t>2010-10-21</t>
  </si>
  <si>
    <t>2010-10-24</t>
  </si>
  <si>
    <t>2010-10-26</t>
  </si>
  <si>
    <t>2010-10-28</t>
  </si>
  <si>
    <t>2010-10-31</t>
  </si>
  <si>
    <t>2010-11-02</t>
  </si>
  <si>
    <t>2010-11-04</t>
  </si>
  <si>
    <t>2010-11-07</t>
  </si>
  <si>
    <t>2010-11-09</t>
  </si>
  <si>
    <t>2010-11-11</t>
  </si>
  <si>
    <t>2010-11-14</t>
  </si>
  <si>
    <t>2010-11-16</t>
  </si>
  <si>
    <t>2010-11-18</t>
  </si>
  <si>
    <t>2010-11-21</t>
  </si>
  <si>
    <t>2010-11-23</t>
  </si>
  <si>
    <t>2010-11-25</t>
  </si>
  <si>
    <t>2010-11-28</t>
  </si>
  <si>
    <t>2010-11-30</t>
  </si>
  <si>
    <t>2010-12-02</t>
  </si>
  <si>
    <t>2010-12-05</t>
  </si>
  <si>
    <t>2010-12-07</t>
  </si>
  <si>
    <t>2010-12-09</t>
  </si>
  <si>
    <t>2010-12-12</t>
  </si>
  <si>
    <t>2010-12-14</t>
  </si>
  <si>
    <t>2010-12-16</t>
  </si>
  <si>
    <t>2010-12-19</t>
  </si>
  <si>
    <t>2010-12-21</t>
  </si>
  <si>
    <t>2010-12-23</t>
  </si>
  <si>
    <t>2010-12-26</t>
  </si>
  <si>
    <t>2010-12-28</t>
  </si>
  <si>
    <t>2010-12-30</t>
  </si>
  <si>
    <t>2011-01-02</t>
  </si>
  <si>
    <t>2011-01-04</t>
  </si>
  <si>
    <t>2011-01-06</t>
  </si>
  <si>
    <t>2011-01-09</t>
  </si>
  <si>
    <t>2011-01-11</t>
  </si>
  <si>
    <t>2011-01-13</t>
  </si>
  <si>
    <t>2011-01-16</t>
  </si>
  <si>
    <t>2011-01-18</t>
  </si>
  <si>
    <t>2011-01-20</t>
  </si>
  <si>
    <t>2011-01-23</t>
  </si>
  <si>
    <t>2011-01-25</t>
  </si>
  <si>
    <t>2011-01-27</t>
  </si>
  <si>
    <t>2011-01-30</t>
  </si>
  <si>
    <t>2011-02-01</t>
  </si>
  <si>
    <t>2011-02-10</t>
  </si>
  <si>
    <t>2011-02-13</t>
  </si>
  <si>
    <t>2011-02-15</t>
  </si>
  <si>
    <t>2011-02-17</t>
  </si>
  <si>
    <t>2011-02-20</t>
  </si>
  <si>
    <t>2011-02-22</t>
  </si>
  <si>
    <t>2011-02-24</t>
  </si>
  <si>
    <t>2011-02-27</t>
  </si>
  <si>
    <t>2011-03-01</t>
  </si>
  <si>
    <t>2011-03-03</t>
  </si>
  <si>
    <t>2011-03-06</t>
  </si>
  <si>
    <t>2011-03-08</t>
  </si>
  <si>
    <t>2011-03-10</t>
  </si>
  <si>
    <t>2011-03-13</t>
  </si>
  <si>
    <t>2011-03-15</t>
  </si>
  <si>
    <t>2011-03-17</t>
  </si>
  <si>
    <t>2011-03-20</t>
  </si>
  <si>
    <t>2011-03-22</t>
  </si>
  <si>
    <t>2011-03-24</t>
  </si>
  <si>
    <t>2011-03-27</t>
  </si>
  <si>
    <t>2011-03-29</t>
  </si>
  <si>
    <t>2011-03-31</t>
  </si>
  <si>
    <t>2011-04-03</t>
  </si>
  <si>
    <t>2011-04-05</t>
  </si>
  <si>
    <t>2011-04-07</t>
  </si>
  <si>
    <t>2011-04-10</t>
  </si>
  <si>
    <t>2011-04-12</t>
  </si>
  <si>
    <t>2011-04-14</t>
  </si>
  <si>
    <t>2011-04-17</t>
  </si>
  <si>
    <t>2011-04-19</t>
  </si>
  <si>
    <t>2011-04-21</t>
  </si>
  <si>
    <t>2011-04-24</t>
  </si>
  <si>
    <t>2011-04-26</t>
  </si>
  <si>
    <t>2011-04-28</t>
  </si>
  <si>
    <t>2011-05-01</t>
  </si>
  <si>
    <t>2011-05-03</t>
  </si>
  <si>
    <t>2011-05-05</t>
  </si>
  <si>
    <t>2011-05-08</t>
  </si>
  <si>
    <t>2011-05-10</t>
  </si>
  <si>
    <t>2011-05-12</t>
  </si>
  <si>
    <t>2011-05-15</t>
  </si>
  <si>
    <t>2011-05-17</t>
  </si>
  <si>
    <t>2011-05-19</t>
  </si>
  <si>
    <t>2011-05-22</t>
  </si>
  <si>
    <t>2011-05-24</t>
  </si>
  <si>
    <t>2011-05-26</t>
  </si>
  <si>
    <t>2011-05-29</t>
  </si>
  <si>
    <t>2011-05-31</t>
  </si>
  <si>
    <t>2011-06-02</t>
  </si>
  <si>
    <t>2011-06-05</t>
  </si>
  <si>
    <t>2011-06-07</t>
  </si>
  <si>
    <t>2011-06-09</t>
  </si>
  <si>
    <t>2011-06-12</t>
  </si>
  <si>
    <t>2011-06-14</t>
  </si>
  <si>
    <t>2011-06-16</t>
  </si>
  <si>
    <t>2011-06-19</t>
  </si>
  <si>
    <t>2011-06-21</t>
  </si>
  <si>
    <t>2011-06-23</t>
  </si>
  <si>
    <t>2011-06-26</t>
  </si>
  <si>
    <t>2011-06-28</t>
  </si>
  <si>
    <t>2011-06-30</t>
  </si>
  <si>
    <t>2011-07-03</t>
  </si>
  <si>
    <t>2011-07-05</t>
  </si>
  <si>
    <t>2011-07-07</t>
  </si>
  <si>
    <t>2011-07-10</t>
  </si>
  <si>
    <t>2011-07-12</t>
  </si>
  <si>
    <t>2011-07-14</t>
  </si>
  <si>
    <t>2011-07-17</t>
  </si>
  <si>
    <t>2011-07-19</t>
  </si>
  <si>
    <t>2011-07-21</t>
  </si>
  <si>
    <t>2011-07-24</t>
  </si>
  <si>
    <t>2011-07-26</t>
  </si>
  <si>
    <t>2011-07-28</t>
  </si>
  <si>
    <t>2011-07-31</t>
  </si>
  <si>
    <t>2011-08-02</t>
  </si>
  <si>
    <t>2011-08-04</t>
  </si>
  <si>
    <t>2011-08-07</t>
  </si>
  <si>
    <t>2011-08-09</t>
  </si>
  <si>
    <t>2011-08-11</t>
  </si>
  <si>
    <t>2011-08-14</t>
  </si>
  <si>
    <t>2011-08-16</t>
  </si>
  <si>
    <t>2011-08-18</t>
  </si>
  <si>
    <t>2011-08-21</t>
  </si>
  <si>
    <t>2011-08-23</t>
  </si>
  <si>
    <t>2011-08-25</t>
  </si>
  <si>
    <t>2011-08-28</t>
  </si>
  <si>
    <t>2011-08-30</t>
  </si>
  <si>
    <t>2011-09-01</t>
  </si>
  <si>
    <t>2011-09-04</t>
  </si>
  <si>
    <t>2011-09-06</t>
  </si>
  <si>
    <t>2011-09-08</t>
  </si>
  <si>
    <t>2011-09-11</t>
  </si>
  <si>
    <t>2011-09-13</t>
  </si>
  <si>
    <t>2011-09-15</t>
  </si>
  <si>
    <t>2011-09-18</t>
  </si>
  <si>
    <t>2011-09-20</t>
  </si>
  <si>
    <t>2011-09-22</t>
  </si>
  <si>
    <t>2011-09-25</t>
  </si>
  <si>
    <t>2011-09-27</t>
  </si>
  <si>
    <t>2011-09-29</t>
  </si>
  <si>
    <t>2011-10-02</t>
  </si>
  <si>
    <t>2011-10-04</t>
  </si>
  <si>
    <t>2011-10-06</t>
  </si>
  <si>
    <t>2011-10-09</t>
  </si>
  <si>
    <t>2011-10-11</t>
  </si>
  <si>
    <t>2011-10-13</t>
  </si>
  <si>
    <t>2011-10-16</t>
  </si>
  <si>
    <t>2011-10-18</t>
  </si>
  <si>
    <t>2011-10-20</t>
  </si>
  <si>
    <t>2011-10-23</t>
  </si>
  <si>
    <t>2011-10-25</t>
  </si>
  <si>
    <t>2011-10-27</t>
  </si>
  <si>
    <t>2011-10-30</t>
  </si>
  <si>
    <t>2011-11-01</t>
  </si>
  <si>
    <t>2011-11-03</t>
  </si>
  <si>
    <t>2011-11-06</t>
  </si>
  <si>
    <t>2011-11-08</t>
  </si>
  <si>
    <t>2011-11-10</t>
  </si>
  <si>
    <t>2011-11-13</t>
  </si>
  <si>
    <t>2011-11-15</t>
  </si>
  <si>
    <t>2011-11-17</t>
  </si>
  <si>
    <t>2011-11-20</t>
  </si>
  <si>
    <t>2011-11-22</t>
  </si>
  <si>
    <t>2011-11-24</t>
  </si>
  <si>
    <t>2011-11-27</t>
  </si>
  <si>
    <t>2011-11-29</t>
  </si>
  <si>
    <t>2011-12-01</t>
  </si>
  <si>
    <t>2011-12-04</t>
  </si>
  <si>
    <t>2011-12-06</t>
  </si>
  <si>
    <t>2011-12-08</t>
  </si>
  <si>
    <t>2011-12-11</t>
  </si>
  <si>
    <t>2011-12-13</t>
  </si>
  <si>
    <t>2011-12-15</t>
  </si>
  <si>
    <t>2011-12-18</t>
  </si>
  <si>
    <t>2011-12-20</t>
  </si>
  <si>
    <t>2011-12-22</t>
  </si>
  <si>
    <t>2011-12-25</t>
  </si>
  <si>
    <t>2011-12-27</t>
  </si>
  <si>
    <t>2011-12-29</t>
  </si>
  <si>
    <t>2012-01-01</t>
  </si>
  <si>
    <t>2012-01-03</t>
  </si>
  <si>
    <t>2012-01-05</t>
  </si>
  <si>
    <t>2012-01-08</t>
  </si>
  <si>
    <t>2012-01-10</t>
  </si>
  <si>
    <t>2012-01-12</t>
  </si>
  <si>
    <t>2012-01-15</t>
  </si>
  <si>
    <t>2012-01-17</t>
  </si>
  <si>
    <t>2012-01-19</t>
  </si>
  <si>
    <t>2012-01-29</t>
  </si>
  <si>
    <t>2012-01-31</t>
  </si>
  <si>
    <t>2012-02-02</t>
  </si>
  <si>
    <t>2012-02-05</t>
  </si>
  <si>
    <t>2012-02-07</t>
  </si>
  <si>
    <t>2012-02-09</t>
  </si>
  <si>
    <t>2012-02-12</t>
  </si>
  <si>
    <t>2012-02-14</t>
  </si>
  <si>
    <t>2012-02-16</t>
  </si>
  <si>
    <t>2012-02-19</t>
  </si>
  <si>
    <t>2012-02-21</t>
  </si>
  <si>
    <t>2012-02-23</t>
  </si>
  <si>
    <t>2012-02-26</t>
  </si>
  <si>
    <t>2012-02-28</t>
  </si>
  <si>
    <t>2012-03-01</t>
  </si>
  <si>
    <t>2012-03-04</t>
  </si>
  <si>
    <t>2012-03-06</t>
  </si>
  <si>
    <t>2012-03-08</t>
  </si>
  <si>
    <t>2012-03-11</t>
  </si>
  <si>
    <t>2012-03-13</t>
  </si>
  <si>
    <t>2012-03-15</t>
  </si>
  <si>
    <t>2012-03-18</t>
  </si>
  <si>
    <t>2012-03-20</t>
  </si>
  <si>
    <t>2012-03-22</t>
  </si>
  <si>
    <t>2012-03-25</t>
  </si>
  <si>
    <t>2012-03-27</t>
  </si>
  <si>
    <t>2012-03-29</t>
  </si>
  <si>
    <t>2012-04-01</t>
  </si>
  <si>
    <t>2012-04-03</t>
  </si>
  <si>
    <t>2012-04-05</t>
  </si>
  <si>
    <t>2012-04-08</t>
  </si>
  <si>
    <t>2012-04-10</t>
  </si>
  <si>
    <t>2012-04-12</t>
  </si>
  <si>
    <t>2012-04-15</t>
  </si>
  <si>
    <t>2012-04-17</t>
  </si>
  <si>
    <t>2012-04-19</t>
  </si>
  <si>
    <t>2012-04-22</t>
  </si>
  <si>
    <t>2012-04-24</t>
  </si>
  <si>
    <t>2012-04-26</t>
  </si>
  <si>
    <t>2012-04-29</t>
  </si>
  <si>
    <t>2012-05-01</t>
  </si>
  <si>
    <t>2012-05-03</t>
  </si>
  <si>
    <t>2012-05-06</t>
  </si>
  <si>
    <t>2012-05-08</t>
  </si>
  <si>
    <t>2012-05-10</t>
  </si>
  <si>
    <t>2012-05-13</t>
  </si>
  <si>
    <t>2012-05-15</t>
  </si>
  <si>
    <t>2012-05-17</t>
  </si>
  <si>
    <t>2012-05-20</t>
  </si>
  <si>
    <t>2012-05-22</t>
  </si>
  <si>
    <t>2012-05-24</t>
  </si>
  <si>
    <t>2012-05-27</t>
  </si>
  <si>
    <t>2012-05-29</t>
  </si>
  <si>
    <t>2012-05-31</t>
  </si>
  <si>
    <t>2012-06-03</t>
  </si>
  <si>
    <t>2012-06-05</t>
  </si>
  <si>
    <t>2012-06-07</t>
  </si>
  <si>
    <t>2012-06-10</t>
  </si>
  <si>
    <t>2012-06-12</t>
  </si>
  <si>
    <t>2012-06-14</t>
  </si>
  <si>
    <t>2012-06-17</t>
  </si>
  <si>
    <t>2012-06-19</t>
  </si>
  <si>
    <t>2012-06-21</t>
  </si>
  <si>
    <t>2012-06-24</t>
  </si>
  <si>
    <t>2012-06-26</t>
  </si>
  <si>
    <t>2012-06-28</t>
  </si>
  <si>
    <t>2012-07-01</t>
  </si>
  <si>
    <t>2012-07-03</t>
  </si>
  <si>
    <t>2012-07-05</t>
  </si>
  <si>
    <t>2012-07-08</t>
  </si>
  <si>
    <t>2012-07-10</t>
  </si>
  <si>
    <t>2012-07-12</t>
  </si>
  <si>
    <t>2012-07-15</t>
  </si>
  <si>
    <t>2012-07-17</t>
  </si>
  <si>
    <t>2012-07-19</t>
  </si>
  <si>
    <t>2012-07-22</t>
  </si>
  <si>
    <t>2012-07-24</t>
  </si>
  <si>
    <t>2012-07-26</t>
  </si>
  <si>
    <t>2012-07-29</t>
  </si>
  <si>
    <t>2012-07-31</t>
  </si>
  <si>
    <t>2012-08-02</t>
  </si>
  <si>
    <t>2012-08-05</t>
  </si>
  <si>
    <t>2012-08-07</t>
  </si>
  <si>
    <t>2012-08-09</t>
  </si>
  <si>
    <t>2012-08-12</t>
  </si>
  <si>
    <t>2012-08-14</t>
  </si>
  <si>
    <t>2012-08-16</t>
  </si>
  <si>
    <t>2012-08-19</t>
  </si>
  <si>
    <t>2012-08-21</t>
  </si>
  <si>
    <t>2012-08-23</t>
  </si>
  <si>
    <t>2012-08-26</t>
  </si>
  <si>
    <t>2012-08-28</t>
  </si>
  <si>
    <t>2012-08-30</t>
  </si>
  <si>
    <t>2012-09-02</t>
  </si>
  <si>
    <t>2012-09-04</t>
  </si>
  <si>
    <t>2012-09-06</t>
  </si>
  <si>
    <t>2012-09-09</t>
  </si>
  <si>
    <t>2012-09-11</t>
  </si>
  <si>
    <t>2012-09-13</t>
  </si>
  <si>
    <t>2012-09-16</t>
  </si>
  <si>
    <t>2012-09-18</t>
  </si>
  <si>
    <t>2012-09-20</t>
  </si>
  <si>
    <t>2012-09-23</t>
  </si>
  <si>
    <t>2012-09-25</t>
  </si>
  <si>
    <t>2012-09-27</t>
  </si>
  <si>
    <t>2012-09-30</t>
  </si>
  <si>
    <t>2012-10-02</t>
  </si>
  <si>
    <t>2012-10-04</t>
  </si>
  <si>
    <t>2012-10-07</t>
  </si>
  <si>
    <t>2012-10-09</t>
  </si>
  <si>
    <t>2012-10-11</t>
  </si>
  <si>
    <t>2012-10-14</t>
  </si>
  <si>
    <t>2012-10-16</t>
  </si>
  <si>
    <t>2012-10-18</t>
  </si>
  <si>
    <t>2012-10-21</t>
  </si>
  <si>
    <t>2012-10-23</t>
  </si>
  <si>
    <t>2012-10-25</t>
  </si>
  <si>
    <t>2012-10-28</t>
  </si>
  <si>
    <t>2012-10-30</t>
  </si>
  <si>
    <t>2012-11-01</t>
  </si>
  <si>
    <t>2012-11-04</t>
  </si>
  <si>
    <t>2012-11-06</t>
  </si>
  <si>
    <t>2012-11-08</t>
  </si>
  <si>
    <t>2012-11-11</t>
  </si>
  <si>
    <t>2012-11-13</t>
  </si>
  <si>
    <t>2012-11-15</t>
  </si>
  <si>
    <t>2012-11-18</t>
  </si>
  <si>
    <t>2012-11-20</t>
  </si>
  <si>
    <t>2012-11-22</t>
  </si>
  <si>
    <t>2012-11-25</t>
  </si>
  <si>
    <t>2012-11-27</t>
  </si>
  <si>
    <t>2012-11-29</t>
  </si>
  <si>
    <t>2012-12-02</t>
  </si>
  <si>
    <t>2012-12-04</t>
  </si>
  <si>
    <t>2012-12-06</t>
  </si>
  <si>
    <t>2012-12-09</t>
  </si>
  <si>
    <t>2012-12-11</t>
  </si>
  <si>
    <t>2012-12-13</t>
  </si>
  <si>
    <t>2012-12-16</t>
  </si>
  <si>
    <t>2012-12-18</t>
  </si>
  <si>
    <t>2012-12-20</t>
  </si>
  <si>
    <t>2012-12-23</t>
  </si>
  <si>
    <t>2012-12-25</t>
  </si>
  <si>
    <t>2012-12-27</t>
  </si>
  <si>
    <t>2012-12-30</t>
  </si>
  <si>
    <t>2013-01-01</t>
  </si>
  <si>
    <t>2013-01-03</t>
  </si>
  <si>
    <t>2013-01-06</t>
  </si>
  <si>
    <t>2013-01-08</t>
  </si>
  <si>
    <t>2013-01-10</t>
  </si>
  <si>
    <t>2013-01-13</t>
  </si>
  <si>
    <t>2013-01-15</t>
  </si>
  <si>
    <t>2013-01-17</t>
  </si>
  <si>
    <t>2013-01-20</t>
  </si>
  <si>
    <t>2013-01-22</t>
  </si>
  <si>
    <t>2013-01-24</t>
  </si>
  <si>
    <t>2013-01-27</t>
  </si>
  <si>
    <t>2013-01-29</t>
  </si>
  <si>
    <t>2013-01-31</t>
  </si>
  <si>
    <t>2013-02-03</t>
  </si>
  <si>
    <t>2013-02-05</t>
  </si>
  <si>
    <t>2013-02-07</t>
  </si>
  <si>
    <t>2013-02-17</t>
  </si>
  <si>
    <t>2013-02-19</t>
  </si>
  <si>
    <t>2013-02-21</t>
  </si>
  <si>
    <t>2013-02-24</t>
  </si>
  <si>
    <t>2013-02-26</t>
  </si>
  <si>
    <t>2013-02-28</t>
  </si>
  <si>
    <t>2013-03-03</t>
  </si>
  <si>
    <t>2013-03-05</t>
  </si>
  <si>
    <t>2013-03-07</t>
  </si>
  <si>
    <t>2013-03-10</t>
  </si>
  <si>
    <t>2013-03-12</t>
  </si>
  <si>
    <t>2013-03-14</t>
  </si>
  <si>
    <t>2013-03-17</t>
  </si>
  <si>
    <t>2013-03-19</t>
  </si>
  <si>
    <t>2013-03-21</t>
  </si>
  <si>
    <t>2013-03-24</t>
  </si>
  <si>
    <t>2013-03-26</t>
  </si>
  <si>
    <t>2013-03-28</t>
  </si>
  <si>
    <t>2013-03-31</t>
  </si>
  <si>
    <t>2013-04-02</t>
  </si>
  <si>
    <t>2013-04-04</t>
  </si>
  <si>
    <t>2013-04-07</t>
  </si>
  <si>
    <t>2013-04-09</t>
  </si>
  <si>
    <t>2013-04-11</t>
  </si>
  <si>
    <t>2013-04-14</t>
  </si>
  <si>
    <t>2013-04-16</t>
  </si>
  <si>
    <t>2013-04-18</t>
  </si>
  <si>
    <t>2013-04-21</t>
  </si>
  <si>
    <t>2013-04-23</t>
  </si>
  <si>
    <t>2013-04-25</t>
  </si>
  <si>
    <t>2013-04-28</t>
  </si>
  <si>
    <t>2013-04-30</t>
  </si>
  <si>
    <t>2013-05-02</t>
  </si>
  <si>
    <t>2013-05-05</t>
  </si>
  <si>
    <t>2013-05-07</t>
  </si>
  <si>
    <t>2013-05-09</t>
  </si>
  <si>
    <t>2013-05-12</t>
  </si>
  <si>
    <t>2013-05-14</t>
  </si>
  <si>
    <t>2013-05-16</t>
  </si>
  <si>
    <t>2013-05-19</t>
  </si>
  <si>
    <t>2013-05-21</t>
  </si>
  <si>
    <t>2013-05-23</t>
  </si>
  <si>
    <t>2013-05-26</t>
  </si>
  <si>
    <t>2013-05-28</t>
  </si>
  <si>
    <t>2013-05-30</t>
  </si>
  <si>
    <t>2013-06-02</t>
  </si>
  <si>
    <t>2013-06-04</t>
  </si>
  <si>
    <t>2013-06-06</t>
  </si>
  <si>
    <t>2013-06-09</t>
  </si>
  <si>
    <t>2013-06-11</t>
  </si>
  <si>
    <t>2013-06-13</t>
  </si>
  <si>
    <t>2013-06-16</t>
  </si>
  <si>
    <t>2013-06-18</t>
  </si>
  <si>
    <t>2013-06-20</t>
  </si>
  <si>
    <t>2013-06-23</t>
  </si>
  <si>
    <t>2013-06-25</t>
  </si>
  <si>
    <t>2013-06-27</t>
  </si>
  <si>
    <t>2013-06-30</t>
  </si>
  <si>
    <t>2013-07-02</t>
  </si>
  <si>
    <t>2013-07-04</t>
  </si>
  <si>
    <t>2013-07-07</t>
  </si>
  <si>
    <t>2013-07-09</t>
  </si>
  <si>
    <t>2013-07-11</t>
  </si>
  <si>
    <t>2013-07-14</t>
  </si>
  <si>
    <t>2013-07-16</t>
  </si>
  <si>
    <t>2013-07-18</t>
  </si>
  <si>
    <t>2013-07-21</t>
  </si>
  <si>
    <t>2013-07-23</t>
  </si>
  <si>
    <t>2013-07-25</t>
  </si>
  <si>
    <t>2013-07-28</t>
  </si>
  <si>
    <t>2013-07-30</t>
  </si>
  <si>
    <t>2013-08-01</t>
  </si>
  <si>
    <t>2013-08-04</t>
  </si>
  <si>
    <t>2013-08-06</t>
  </si>
  <si>
    <t>2013-08-08</t>
  </si>
  <si>
    <t>2013-08-11</t>
  </si>
  <si>
    <t>2013-08-13</t>
  </si>
  <si>
    <t>2013-08-15</t>
  </si>
  <si>
    <t>2013-08-18</t>
  </si>
  <si>
    <t>2013-08-20</t>
  </si>
  <si>
    <t>2013-08-22</t>
  </si>
  <si>
    <t>2013-08-25</t>
  </si>
  <si>
    <t>2013-08-27</t>
  </si>
  <si>
    <t>2013-08-29</t>
  </si>
  <si>
    <t>2013-09-01</t>
  </si>
  <si>
    <t>2013-09-03</t>
  </si>
  <si>
    <t>2013-09-05</t>
  </si>
  <si>
    <t>2013-09-08</t>
  </si>
  <si>
    <t>2013-09-10</t>
  </si>
  <si>
    <t>2013-09-12</t>
  </si>
  <si>
    <t>2013-09-15</t>
  </si>
  <si>
    <t>2013-09-17</t>
  </si>
  <si>
    <t>2013-09-19</t>
  </si>
  <si>
    <t>2013-09-22</t>
  </si>
  <si>
    <t>2013-09-24</t>
  </si>
  <si>
    <t>2013-09-26</t>
  </si>
  <si>
    <t>2013-09-29</t>
  </si>
  <si>
    <t>2013-10-01</t>
  </si>
  <si>
    <t>2013-10-03</t>
  </si>
  <si>
    <t>2013-10-06</t>
  </si>
  <si>
    <t>2013-10-08</t>
  </si>
  <si>
    <t>2013-10-10</t>
  </si>
  <si>
    <t>2013-10-13</t>
  </si>
  <si>
    <t>2013-10-15</t>
  </si>
  <si>
    <t>2013-10-17</t>
  </si>
  <si>
    <t>2013-10-20</t>
  </si>
  <si>
    <t>2013-10-22</t>
  </si>
  <si>
    <t>2013-10-24</t>
  </si>
  <si>
    <t>2013-10-27</t>
  </si>
  <si>
    <t>2013-10-29</t>
  </si>
  <si>
    <t>2013-10-31</t>
  </si>
  <si>
    <t>2013-11-03</t>
  </si>
  <si>
    <t>2013-11-05</t>
  </si>
  <si>
    <t>2013-11-07</t>
  </si>
  <si>
    <t>2013-11-10</t>
  </si>
  <si>
    <t>2013-11-12</t>
  </si>
  <si>
    <t>2013-11-14</t>
  </si>
  <si>
    <t>2013-11-17</t>
  </si>
  <si>
    <t>2013-11-19</t>
  </si>
  <si>
    <t>2013-11-21</t>
  </si>
  <si>
    <t>2013-11-24</t>
  </si>
  <si>
    <t>2013-11-26</t>
  </si>
  <si>
    <t>2013-11-28</t>
  </si>
  <si>
    <t>2013-12-01</t>
  </si>
  <si>
    <t>2013-12-03</t>
  </si>
  <si>
    <t>2013-12-05</t>
  </si>
  <si>
    <t>2013-12-08</t>
  </si>
  <si>
    <t>2013-12-10</t>
  </si>
  <si>
    <t>2013-12-12</t>
  </si>
  <si>
    <t>2013-12-15</t>
  </si>
  <si>
    <t>2013-12-17</t>
  </si>
  <si>
    <t>2013-12-19</t>
  </si>
  <si>
    <t>2013-12-22</t>
  </si>
  <si>
    <t>2013-12-24</t>
  </si>
  <si>
    <t>2013-12-26</t>
  </si>
  <si>
    <t>2013-12-29</t>
  </si>
  <si>
    <t>2013-12-31</t>
  </si>
  <si>
    <t>2014-01-02</t>
  </si>
  <si>
    <t>2014-01-05</t>
  </si>
  <si>
    <t>2014-01-07</t>
  </si>
  <si>
    <t>2014-01-09</t>
  </si>
  <si>
    <t>2014-01-12</t>
  </si>
  <si>
    <t>2014-01-14</t>
  </si>
  <si>
    <t>2014-01-16</t>
  </si>
  <si>
    <t>2014-01-19</t>
  </si>
  <si>
    <t>2014-01-21</t>
  </si>
  <si>
    <t>2014-01-23</t>
  </si>
  <si>
    <t>2014-01-26</t>
  </si>
  <si>
    <t>2014-01-28</t>
  </si>
  <si>
    <t>2014-02-09</t>
  </si>
  <si>
    <t>2014-02-11</t>
  </si>
  <si>
    <t>2014-02-13</t>
  </si>
  <si>
    <t>2014-02-16</t>
  </si>
  <si>
    <t>2014-02-18</t>
  </si>
  <si>
    <t>2014-02-20</t>
  </si>
  <si>
    <t>2014-02-23</t>
  </si>
  <si>
    <t>2014-02-25</t>
  </si>
  <si>
    <t>2014-02-27</t>
  </si>
  <si>
    <t>2014-03-02</t>
  </si>
  <si>
    <t>2014-03-04</t>
  </si>
  <si>
    <t>2014-03-06</t>
  </si>
  <si>
    <t>2014-03-09</t>
  </si>
  <si>
    <t>2014-03-11</t>
  </si>
  <si>
    <t>2014-03-13</t>
  </si>
  <si>
    <t>2014-03-16</t>
  </si>
  <si>
    <t>2014-03-18</t>
  </si>
  <si>
    <t>2014-03-20</t>
  </si>
  <si>
    <t>2014-03-23</t>
  </si>
  <si>
    <t>2014-03-25</t>
  </si>
  <si>
    <t>2014-03-27</t>
  </si>
  <si>
    <t>2014-03-30</t>
  </si>
  <si>
    <t>2014-04-01</t>
  </si>
  <si>
    <t>2014-04-03</t>
  </si>
  <si>
    <t>2014-04-06</t>
  </si>
  <si>
    <t>2014-04-08</t>
  </si>
  <si>
    <t>2014-04-10</t>
  </si>
  <si>
    <t>2014-04-13</t>
  </si>
  <si>
    <t>2014-04-15</t>
  </si>
  <si>
    <t>2014-04-17</t>
  </si>
  <si>
    <t>2014-04-20</t>
  </si>
  <si>
    <t>2014-04-22</t>
  </si>
  <si>
    <t>2014-04-24</t>
  </si>
  <si>
    <t>2014-04-27</t>
  </si>
  <si>
    <t>2014-04-29</t>
  </si>
  <si>
    <t>2014-05-01</t>
  </si>
  <si>
    <t>2014-05-04</t>
  </si>
  <si>
    <t>2014-05-06</t>
  </si>
  <si>
    <t>2014-05-08</t>
  </si>
  <si>
    <t>2014-05-11</t>
  </si>
  <si>
    <t>2014-05-13</t>
  </si>
  <si>
    <t>2014-05-15</t>
  </si>
  <si>
    <t>2014-05-18</t>
  </si>
  <si>
    <t>2014-05-20</t>
  </si>
  <si>
    <t>2014-05-22</t>
  </si>
  <si>
    <t>2014-05-25</t>
  </si>
  <si>
    <t>2014-05-27</t>
  </si>
  <si>
    <t>2014-05-29</t>
  </si>
  <si>
    <t>2014-06-01</t>
  </si>
  <si>
    <t>2014-06-03</t>
  </si>
  <si>
    <t>2014-06-05</t>
  </si>
  <si>
    <t>2014-06-08</t>
  </si>
  <si>
    <t>2014-06-10</t>
  </si>
  <si>
    <t>2014-06-12</t>
  </si>
  <si>
    <t>2014-06-15</t>
  </si>
  <si>
    <t>2014-06-17</t>
  </si>
  <si>
    <t>2014-06-19</t>
  </si>
  <si>
    <t>2014-06-22</t>
  </si>
  <si>
    <t>2014-06-24</t>
  </si>
  <si>
    <t>2014-06-26</t>
  </si>
  <si>
    <t>2014-06-29</t>
  </si>
  <si>
    <t>2014-07-01</t>
  </si>
  <si>
    <t>2014-07-03</t>
  </si>
  <si>
    <t>2014-07-06</t>
  </si>
  <si>
    <t>2014-07-08</t>
  </si>
  <si>
    <t>2014-07-10</t>
  </si>
  <si>
    <t>2014-07-13</t>
  </si>
  <si>
    <t>2014-07-15</t>
  </si>
  <si>
    <t>2014-07-17</t>
  </si>
  <si>
    <t>2014-07-20</t>
  </si>
  <si>
    <t>2014-07-22</t>
  </si>
  <si>
    <t>2014-07-24</t>
  </si>
  <si>
    <t>2014-07-27</t>
  </si>
  <si>
    <t>2014-07-29</t>
  </si>
  <si>
    <t>2014-07-31</t>
  </si>
  <si>
    <t>2014-08-03</t>
  </si>
  <si>
    <t>2014-08-05</t>
  </si>
  <si>
    <t>2014-08-07</t>
  </si>
  <si>
    <t>2014-08-10</t>
  </si>
  <si>
    <t>2014-08-12</t>
  </si>
  <si>
    <t>2014-08-14</t>
  </si>
  <si>
    <t>2014-08-17</t>
  </si>
  <si>
    <t>2014-08-19</t>
  </si>
  <si>
    <t>2014-08-21</t>
  </si>
  <si>
    <t>2014-08-24</t>
  </si>
  <si>
    <t>2014-08-26</t>
  </si>
  <si>
    <t>2014-08-28</t>
  </si>
  <si>
    <t>2014-08-31</t>
  </si>
  <si>
    <t>2014-09-02</t>
  </si>
  <si>
    <t>2014-09-04</t>
  </si>
  <si>
    <t>2014-09-07</t>
  </si>
  <si>
    <t>2014-09-09</t>
  </si>
  <si>
    <t>2014-09-11</t>
  </si>
  <si>
    <t>2014-09-14</t>
  </si>
  <si>
    <t>2014-09-16</t>
  </si>
  <si>
    <t>2014-09-18</t>
  </si>
  <si>
    <t>2014-09-21</t>
  </si>
  <si>
    <t>2014-09-23</t>
  </si>
  <si>
    <t>2014-09-25</t>
  </si>
  <si>
    <t>2014-09-28</t>
  </si>
  <si>
    <t>2014-09-30</t>
  </si>
  <si>
    <t>2014-10-02</t>
  </si>
  <si>
    <t>2014-10-05</t>
  </si>
  <si>
    <t>2014-10-07</t>
  </si>
  <si>
    <t>2014-10-09</t>
  </si>
  <si>
    <t>2014-10-12</t>
  </si>
  <si>
    <t>2014-10-14</t>
  </si>
  <si>
    <t>2014-10-16</t>
  </si>
  <si>
    <t>2014-10-19</t>
  </si>
  <si>
    <t>2014-10-21</t>
  </si>
  <si>
    <t>2014-10-23</t>
  </si>
  <si>
    <t>2014-10-26</t>
  </si>
  <si>
    <t>2014-10-28</t>
  </si>
  <si>
    <t>2014-10-30</t>
  </si>
  <si>
    <t>2014-11-02</t>
  </si>
  <si>
    <t>2014-11-04</t>
  </si>
  <si>
    <t>2014-11-06</t>
  </si>
  <si>
    <t>2014-11-09</t>
  </si>
  <si>
    <t>2014-11-11</t>
  </si>
  <si>
    <t>2014-11-13</t>
  </si>
  <si>
    <t>2014-11-16</t>
  </si>
  <si>
    <t>2014-11-18</t>
  </si>
  <si>
    <t>2014-11-20</t>
  </si>
  <si>
    <t>2014-11-23</t>
  </si>
  <si>
    <t>2014-11-25</t>
  </si>
  <si>
    <t>2014-11-27</t>
  </si>
  <si>
    <t>2014-11-30</t>
  </si>
  <si>
    <t>2014-12-02</t>
  </si>
  <si>
    <t>2014-12-04</t>
  </si>
  <si>
    <t>2014-12-07</t>
  </si>
  <si>
    <t>2014-12-09</t>
  </si>
  <si>
    <t>2014-12-11</t>
  </si>
  <si>
    <t>2014-12-14</t>
  </si>
  <si>
    <t>2014-12-16</t>
  </si>
  <si>
    <t>2014-12-18</t>
  </si>
  <si>
    <t>2014-12-21</t>
  </si>
  <si>
    <t>2014-12-23</t>
  </si>
  <si>
    <t>2014-12-25</t>
  </si>
  <si>
    <t>2014-12-28</t>
  </si>
  <si>
    <t>2014-12-30</t>
  </si>
  <si>
    <t>2015-01-01</t>
  </si>
  <si>
    <t>2015-01-04</t>
  </si>
  <si>
    <t>2015-01-06</t>
  </si>
  <si>
    <t>2015-01-08</t>
  </si>
  <si>
    <t>2015-01-11</t>
  </si>
  <si>
    <t>2015-01-13</t>
  </si>
  <si>
    <t>2015-01-15</t>
  </si>
  <si>
    <t>2015-01-18</t>
  </si>
  <si>
    <t>2015-01-20</t>
  </si>
  <si>
    <t>2015-01-22</t>
  </si>
  <si>
    <t>2015-01-25</t>
  </si>
  <si>
    <t>2015-01-27</t>
  </si>
  <si>
    <t>2015-01-29</t>
  </si>
  <si>
    <t>2015-02-01</t>
  </si>
  <si>
    <t>2015-02-03</t>
  </si>
  <si>
    <t>2015-02-05</t>
  </si>
  <si>
    <t>2015-02-08</t>
  </si>
  <si>
    <t>2015-02-10</t>
  </si>
  <si>
    <t>2015-02-12</t>
  </si>
  <si>
    <t>2015-02-15</t>
  </si>
  <si>
    <t>2015-02-17</t>
  </si>
  <si>
    <t>2015-02-26</t>
  </si>
  <si>
    <t>2015-03-01</t>
  </si>
  <si>
    <t>2015-03-03</t>
  </si>
  <si>
    <t>2015-03-05</t>
  </si>
  <si>
    <t>2015-03-08</t>
  </si>
  <si>
    <t>2015-03-10</t>
  </si>
  <si>
    <t>2015-03-12</t>
  </si>
  <si>
    <t>2015-03-15</t>
  </si>
  <si>
    <t>2015-03-17</t>
  </si>
  <si>
    <t>2015-03-19</t>
  </si>
  <si>
    <t>2015-03-22</t>
  </si>
  <si>
    <t>2015-03-24</t>
  </si>
  <si>
    <t>2015-03-26</t>
  </si>
  <si>
    <t>2015-03-29</t>
  </si>
  <si>
    <t>2015-03-31</t>
  </si>
  <si>
    <t>2015-04-02</t>
  </si>
  <si>
    <t>2015-04-05</t>
  </si>
  <si>
    <t>2015-04-07</t>
  </si>
  <si>
    <t>2015-04-09</t>
  </si>
  <si>
    <t>2015-04-12</t>
  </si>
  <si>
    <t>2015-04-14</t>
  </si>
  <si>
    <t>2015-04-16</t>
  </si>
  <si>
    <t>2015-04-19</t>
  </si>
  <si>
    <t>2015-04-21</t>
  </si>
  <si>
    <t>2015-04-23</t>
  </si>
  <si>
    <t>2015-04-26</t>
  </si>
  <si>
    <t>2015-04-28</t>
  </si>
  <si>
    <t>2015-04-30</t>
  </si>
  <si>
    <t>2015-05-03</t>
  </si>
  <si>
    <t>2015-05-05</t>
  </si>
  <si>
    <t>2015-05-07</t>
  </si>
  <si>
    <t>2015-05-10</t>
  </si>
  <si>
    <t>2015-05-12</t>
  </si>
  <si>
    <t>2015-05-14</t>
  </si>
  <si>
    <t>2015-05-17</t>
  </si>
  <si>
    <t>2015-05-19</t>
  </si>
  <si>
    <t>2015-05-21</t>
  </si>
  <si>
    <t>2015-05-24</t>
  </si>
  <si>
    <t>2015-05-26</t>
  </si>
  <si>
    <t>2015-05-28</t>
  </si>
  <si>
    <t>2015-05-31</t>
  </si>
  <si>
    <t>2015-06-02</t>
  </si>
  <si>
    <t>2015-06-04</t>
  </si>
  <si>
    <t>2015-06-07</t>
  </si>
  <si>
    <t>2015-06-09</t>
  </si>
  <si>
    <t>2015-06-11</t>
  </si>
  <si>
    <t>2015-06-14</t>
  </si>
  <si>
    <t>2015-06-16</t>
  </si>
  <si>
    <t>2015-06-18</t>
  </si>
  <si>
    <t>2015-06-21</t>
  </si>
  <si>
    <t>2015-06-23</t>
  </si>
  <si>
    <t>2015-06-25</t>
  </si>
  <si>
    <t>2015-06-28</t>
  </si>
  <si>
    <t>2015-06-30</t>
  </si>
  <si>
    <t>2015-07-02</t>
  </si>
  <si>
    <t>2015-07-05</t>
  </si>
  <si>
    <t>2015-07-07</t>
  </si>
  <si>
    <t>2015-07-09</t>
  </si>
  <si>
    <t>2015-07-12</t>
  </si>
  <si>
    <t>2015-07-14</t>
  </si>
  <si>
    <t>2015-07-16</t>
  </si>
  <si>
    <t>2015-07-19</t>
  </si>
  <si>
    <t>2015-07-21</t>
  </si>
  <si>
    <t>2015-07-23</t>
  </si>
  <si>
    <t>2015-07-26</t>
  </si>
  <si>
    <t>2015-07-28</t>
  </si>
  <si>
    <t>2015-07-30</t>
  </si>
  <si>
    <t>2015-08-02</t>
  </si>
  <si>
    <t>2015-08-04</t>
  </si>
  <si>
    <t>2015-08-06</t>
  </si>
  <si>
    <t>2015-08-09</t>
  </si>
  <si>
    <t>2015-08-11</t>
  </si>
  <si>
    <t>2015-08-13</t>
  </si>
  <si>
    <t>2015-08-16</t>
  </si>
  <si>
    <t>2015-08-18</t>
  </si>
  <si>
    <t>2015-08-20</t>
  </si>
  <si>
    <t>2015-08-23</t>
  </si>
  <si>
    <t>2015-08-25</t>
  </si>
  <si>
    <t>2015-08-27</t>
  </si>
  <si>
    <t>2015-08-30</t>
  </si>
  <si>
    <t>2015-09-01</t>
  </si>
  <si>
    <t>2015-09-03</t>
  </si>
  <si>
    <t>2015-09-06</t>
  </si>
  <si>
    <t>2015-09-08</t>
  </si>
  <si>
    <t>2015-09-10</t>
  </si>
  <si>
    <t>2015-09-13</t>
  </si>
  <si>
    <t>2015-09-15</t>
  </si>
  <si>
    <t>2015-09-17</t>
  </si>
  <si>
    <t>2015-09-20</t>
  </si>
  <si>
    <t>2015-09-22</t>
  </si>
  <si>
    <t>2015-09-24</t>
  </si>
  <si>
    <t>2015-09-27</t>
  </si>
  <si>
    <t>2015-09-29</t>
  </si>
  <si>
    <t>2015-10-01</t>
  </si>
  <si>
    <t>2015-10-04</t>
  </si>
  <si>
    <t>2015-10-06</t>
  </si>
  <si>
    <t>2015-10-08</t>
  </si>
  <si>
    <t>2015-10-11</t>
  </si>
  <si>
    <t>2015-10-13</t>
  </si>
  <si>
    <t>2015-10-15</t>
  </si>
  <si>
    <t>2015-10-18</t>
  </si>
  <si>
    <t>2015-10-20</t>
  </si>
  <si>
    <t>2015-10-22</t>
  </si>
  <si>
    <t>2015-10-25</t>
  </si>
  <si>
    <t>2015-10-27</t>
  </si>
  <si>
    <t>2015-10-29</t>
  </si>
  <si>
    <t>2015-11-01</t>
  </si>
  <si>
    <t>2015-11-03</t>
  </si>
  <si>
    <t>2015-11-05</t>
  </si>
  <si>
    <t>2015-11-08</t>
  </si>
  <si>
    <t>2015-11-10</t>
  </si>
  <si>
    <t>2015-11-12</t>
  </si>
  <si>
    <t>2015-11-15</t>
  </si>
  <si>
    <t>2015-11-17</t>
  </si>
  <si>
    <t>2015-11-19</t>
  </si>
  <si>
    <t>2015-11-22</t>
  </si>
  <si>
    <t>2015-11-24</t>
  </si>
  <si>
    <t>2015-11-26</t>
  </si>
  <si>
    <t>2015-11-29</t>
  </si>
  <si>
    <t>2015-12-01</t>
  </si>
  <si>
    <t>2015-12-03</t>
  </si>
  <si>
    <t>2015-12-06</t>
  </si>
  <si>
    <t>2015-12-08</t>
  </si>
  <si>
    <t>2015-12-10</t>
  </si>
  <si>
    <t>2015-12-13</t>
  </si>
  <si>
    <t>2015-12-15</t>
  </si>
  <si>
    <t>2015-12-17</t>
  </si>
  <si>
    <t>2015-12-20</t>
  </si>
  <si>
    <t>2015-12-22</t>
  </si>
  <si>
    <t>2015-12-24</t>
  </si>
  <si>
    <t>2015-12-27</t>
  </si>
  <si>
    <t>2015-12-29</t>
  </si>
  <si>
    <t>2015-12-31</t>
  </si>
  <si>
    <t>2016-01-03</t>
  </si>
  <si>
    <t>2016-01-05</t>
  </si>
  <si>
    <t>2016-01-07</t>
  </si>
  <si>
    <t>2016-01-10</t>
  </si>
  <si>
    <t>2016-01-12</t>
  </si>
  <si>
    <t>2016-01-14</t>
  </si>
  <si>
    <t>2016-01-17</t>
  </si>
  <si>
    <t>2016-01-19</t>
  </si>
  <si>
    <t>2016-01-21</t>
  </si>
  <si>
    <t>2016-01-24</t>
  </si>
  <si>
    <t>2016-01-26</t>
  </si>
  <si>
    <t>2016-01-28</t>
  </si>
  <si>
    <t>2016-01-31</t>
  </si>
  <si>
    <t>2016-02-02</t>
  </si>
  <si>
    <t>2016-02-04</t>
  </si>
  <si>
    <t>2016-02-14</t>
  </si>
  <si>
    <t>2016-02-16</t>
  </si>
  <si>
    <t>2016-02-18</t>
  </si>
  <si>
    <t>2016-02-21</t>
  </si>
  <si>
    <t>2016-02-23</t>
  </si>
  <si>
    <t>2016-02-25</t>
  </si>
  <si>
    <t>2016-02-28</t>
  </si>
  <si>
    <t>2016-03-01</t>
  </si>
  <si>
    <t>2016-03-03</t>
  </si>
  <si>
    <t>2016-03-06</t>
  </si>
  <si>
    <t>2016-03-08</t>
  </si>
  <si>
    <t>2016-03-10</t>
  </si>
  <si>
    <t>2016-03-13</t>
  </si>
  <si>
    <t>2016-03-15</t>
  </si>
  <si>
    <t>2016-03-17</t>
  </si>
  <si>
    <t>2016-03-20</t>
  </si>
  <si>
    <t>2016-03-22</t>
  </si>
  <si>
    <t>开奖期号</t>
  </si>
  <si>
    <t>开奖日期</t>
  </si>
  <si>
    <t>蓝</t>
  </si>
  <si>
    <t>除3     余数和</t>
    <phoneticPr fontId="2" type="noConversion"/>
  </si>
  <si>
    <t>除4    余数和</t>
    <phoneticPr fontId="2" type="noConversion"/>
  </si>
  <si>
    <t>除5    余数和</t>
    <phoneticPr fontId="2" type="noConversion"/>
  </si>
  <si>
    <t>除6    余数和</t>
    <phoneticPr fontId="2" type="noConversion"/>
  </si>
  <si>
    <t>除7    余数和</t>
    <phoneticPr fontId="2" type="noConversion"/>
  </si>
  <si>
    <t>除8     余数和</t>
    <phoneticPr fontId="2" type="noConversion"/>
  </si>
  <si>
    <t>除9     余数和</t>
    <phoneticPr fontId="2" type="noConversion"/>
  </si>
  <si>
    <t>除10    余数和</t>
    <phoneticPr fontId="2" type="noConversion"/>
  </si>
  <si>
    <t>除11   余数和</t>
    <phoneticPr fontId="2" type="noConversion"/>
  </si>
  <si>
    <t>除12   余数和</t>
    <phoneticPr fontId="2" type="noConversion"/>
  </si>
  <si>
    <t>除13   余数和</t>
    <phoneticPr fontId="2" type="noConversion"/>
  </si>
  <si>
    <t>除14   余数和</t>
    <phoneticPr fontId="2" type="noConversion"/>
  </si>
  <si>
    <t>除15   余数和</t>
    <phoneticPr fontId="2" type="noConversion"/>
  </si>
  <si>
    <t>除16   余数和</t>
  </si>
  <si>
    <t>除17   余数和</t>
  </si>
  <si>
    <t>除18   余数和</t>
  </si>
  <si>
    <t>除19   余数和</t>
  </si>
  <si>
    <t>除20   余数和</t>
  </si>
  <si>
    <t>红号</t>
    <phoneticPr fontId="31" type="noConversion"/>
  </si>
  <si>
    <t>1）5期频率范围在0-0.6，如果5期频率走低到0，且持续3期以上，该号球就有可能出现。</t>
    <phoneticPr fontId="31" type="noConversion"/>
  </si>
  <si>
    <t>2）10期频率范围在0-0.4，如果10期频率走低到0，且持续3期以上，该号球就有可能出现。</t>
    <phoneticPr fontId="31" type="noConversion"/>
  </si>
  <si>
    <t>3）25期频率范围在0.04-0.32，如果25期频率走低到0.04，且持续3期以上，该号球就有可能出现。</t>
    <phoneticPr fontId="31" type="noConversion"/>
  </si>
  <si>
    <r>
      <t>4）5</t>
    </r>
    <r>
      <rPr>
        <sz val="10"/>
        <color indexed="9"/>
        <rFont val="宋体"/>
        <family val="3"/>
        <charset val="134"/>
      </rPr>
      <t>0</t>
    </r>
    <r>
      <rPr>
        <sz val="10"/>
        <color indexed="9"/>
        <rFont val="宋体"/>
        <family val="3"/>
        <charset val="134"/>
      </rPr>
      <t>期频率从0.2平台徘徊4期以后开始上行，该号球的出现频率将加快。</t>
    </r>
    <phoneticPr fontId="31" type="noConversion"/>
  </si>
  <si>
    <t>5）5期频率线如果上穿10期频率线，该号球将进入活跃期。</t>
    <phoneticPr fontId="31" type="noConversion"/>
  </si>
  <si>
    <t/>
  </si>
  <si>
    <t>红</t>
  </si>
  <si>
    <t>号</t>
  </si>
  <si>
    <t xml:space="preserve"> </t>
  </si>
  <si>
    <t>出</t>
  </si>
  <si>
    <t>球</t>
  </si>
  <si>
    <t>顺</t>
  </si>
  <si>
    <t>序</t>
  </si>
  <si>
    <t>投注总额</t>
  </si>
  <si>
    <t>奖池金额</t>
  </si>
  <si>
    <t>一等注数</t>
  </si>
  <si>
    <t>一等金额</t>
  </si>
  <si>
    <t>二等注数</t>
  </si>
  <si>
    <t>二等金额</t>
  </si>
  <si>
    <t>三等注数</t>
  </si>
  <si>
    <t>金额</t>
  </si>
  <si>
    <t>四等注数</t>
  </si>
  <si>
    <t>五等注数</t>
  </si>
  <si>
    <t>六等注数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</si>
</sst>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0"/>
    <numFmt numFmtId="177" formatCode="0.000"/>
    <numFmt numFmtId="178" formatCode="yyyy\-mm\-dd"/>
  </numFmts>
  <fonts count="56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10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3" tint="0.39997558519241921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8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8"/>
      <name val="宋体"/>
      <family val="3"/>
      <charset val="134"/>
    </font>
    <font>
      <b/>
      <sz val="28"/>
      <color rgb="FFFFFF00"/>
      <name val="宋体"/>
      <family val="3"/>
      <charset val="134"/>
    </font>
    <font>
      <sz val="10"/>
      <color theme="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z val="10"/>
      <color rgb="FFFFC000"/>
      <name val="宋体"/>
      <family val="3"/>
      <charset val="134"/>
    </font>
    <font>
      <sz val="36"/>
      <color indexed="9"/>
      <name val="宋体"/>
      <family val="3"/>
      <charset val="134"/>
    </font>
    <font>
      <sz val="10"/>
      <color indexed="9"/>
      <name val="宋体"/>
      <family val="3"/>
      <charset val="134"/>
    </font>
    <font>
      <sz val="72"/>
      <color indexed="9"/>
      <name val="宋体"/>
      <family val="3"/>
      <charset val="134"/>
    </font>
    <font>
      <b/>
      <sz val="11"/>
      <color rgb="FFFFFF00"/>
      <name val="宋体"/>
      <family val="3"/>
      <charset val="134"/>
    </font>
    <font>
      <b/>
      <sz val="10"/>
      <color rgb="FFFFFF00"/>
      <name val="宋体"/>
      <family val="3"/>
      <charset val="134"/>
    </font>
    <font>
      <sz val="8"/>
      <name val="宋体"/>
      <family val="3"/>
      <charset val="134"/>
    </font>
    <font>
      <b/>
      <sz val="10"/>
      <name val="宋体"/>
      <family val="3"/>
      <charset val="134"/>
    </font>
    <font>
      <b/>
      <sz val="11"/>
      <color theme="0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2"/>
      <name val="宋体"/>
      <family val="3"/>
      <charset val="134"/>
    </font>
    <font>
      <b/>
      <sz val="11"/>
      <color theme="9" tint="-0.249977111117893"/>
      <name val="宋体"/>
      <family val="3"/>
      <charset val="134"/>
    </font>
    <font>
      <b/>
      <sz val="10"/>
      <color theme="9" tint="-0.249977111117893"/>
      <name val="宋体"/>
      <family val="3"/>
      <charset val="134"/>
    </font>
    <font>
      <b/>
      <sz val="11"/>
      <color rgb="FF00FF00"/>
      <name val="宋体"/>
      <family val="3"/>
      <charset val="134"/>
    </font>
    <font>
      <b/>
      <sz val="10"/>
      <color rgb="FF00FF00"/>
      <name val="宋体"/>
      <family val="3"/>
      <charset val="134"/>
    </font>
    <font>
      <b/>
      <sz val="28"/>
      <color theme="0"/>
      <name val="宋体"/>
      <family val="3"/>
      <charset val="134"/>
    </font>
    <font>
      <sz val="10"/>
      <color indexed="10"/>
      <name val="宋体"/>
      <family val="3"/>
      <charset val="134"/>
    </font>
    <font>
      <sz val="10"/>
      <color indexed="12"/>
      <name val="宋体"/>
      <family val="3"/>
      <charset val="134"/>
    </font>
    <font>
      <sz val="12"/>
      <color indexed="10"/>
      <name val="宋体"/>
      <charset val="134"/>
    </font>
    <font>
      <sz val="12"/>
      <color indexed="12"/>
      <name val="宋体"/>
      <charset val="134"/>
    </font>
  </fonts>
  <fills count="3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5"/>
        <bgColor indexed="64"/>
      </patternFill>
    </fill>
    <fill>
      <patternFill patternType="solid">
        <f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C000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theme="8" tint="0.39991454817346722"/>
      </left>
      <right style="hair">
        <color theme="8" tint="0.39994506668294322"/>
      </right>
      <top style="medium">
        <color theme="8" tint="0.39991454817346722"/>
      </top>
      <bottom style="hair">
        <color theme="8" tint="0.39994506668294322"/>
      </bottom>
      <diagonal/>
    </border>
    <border>
      <left style="hair">
        <color theme="8" tint="0.39994506668294322"/>
      </left>
      <right/>
      <top style="medium">
        <color theme="8" tint="0.39991454817346722"/>
      </top>
      <bottom style="hair">
        <color theme="8" tint="0.39994506668294322"/>
      </bottom>
      <diagonal/>
    </border>
    <border>
      <left style="hair">
        <color theme="8" tint="0.39994506668294322"/>
      </left>
      <right style="double">
        <color theme="8" tint="0.39991454817346722"/>
      </right>
      <top style="medium">
        <color theme="8" tint="0.39991454817346722"/>
      </top>
      <bottom style="hair">
        <color theme="8" tint="0.39994506668294322"/>
      </bottom>
      <diagonal/>
    </border>
    <border>
      <left/>
      <right style="hair">
        <color theme="8" tint="0.39994506668294322"/>
      </right>
      <top style="medium">
        <color theme="8" tint="0.39991454817346722"/>
      </top>
      <bottom style="hair">
        <color theme="8" tint="0.39994506668294322"/>
      </bottom>
      <diagonal/>
    </border>
    <border>
      <left style="hair">
        <color theme="8" tint="0.39994506668294322"/>
      </left>
      <right style="hair">
        <color theme="8" tint="0.39994506668294322"/>
      </right>
      <top style="medium">
        <color theme="8" tint="0.39991454817346722"/>
      </top>
      <bottom style="hair">
        <color theme="8" tint="0.39994506668294322"/>
      </bottom>
      <diagonal/>
    </border>
    <border>
      <left style="hair">
        <color theme="8" tint="0.39994506668294322"/>
      </left>
      <right style="medium">
        <color theme="8" tint="0.39991454817346722"/>
      </right>
      <top style="medium">
        <color theme="8" tint="0.39991454817346722"/>
      </top>
      <bottom style="hair">
        <color theme="8" tint="0.39994506668294322"/>
      </bottom>
      <diagonal/>
    </border>
    <border>
      <left style="medium">
        <color theme="8" tint="0.39991454817346722"/>
      </left>
      <right style="hair">
        <color theme="8" tint="0.39994506668294322"/>
      </right>
      <top style="hair">
        <color theme="8" tint="0.39994506668294322"/>
      </top>
      <bottom style="hair">
        <color theme="8" tint="0.39994506668294322"/>
      </bottom>
      <diagonal/>
    </border>
    <border>
      <left style="hair">
        <color theme="8" tint="0.39994506668294322"/>
      </left>
      <right/>
      <top style="hair">
        <color theme="8" tint="0.39994506668294322"/>
      </top>
      <bottom style="hair">
        <color theme="8" tint="0.39994506668294322"/>
      </bottom>
      <diagonal/>
    </border>
    <border>
      <left style="double">
        <color theme="8" tint="0.39991454817346722"/>
      </left>
      <right style="hair">
        <color theme="8" tint="0.39994506668294322"/>
      </right>
      <top style="hair">
        <color theme="8" tint="0.39994506668294322"/>
      </top>
      <bottom style="hair">
        <color theme="8" tint="0.39994506668294322"/>
      </bottom>
      <diagonal/>
    </border>
    <border>
      <left style="hair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hair">
        <color theme="8" tint="0.39994506668294322"/>
      </bottom>
      <diagonal/>
    </border>
    <border>
      <left style="hair">
        <color theme="8" tint="0.39994506668294322"/>
      </left>
      <right style="double">
        <color theme="8" tint="0.39991454817346722"/>
      </right>
      <top style="hair">
        <color theme="8" tint="0.39994506668294322"/>
      </top>
      <bottom style="hair">
        <color theme="8" tint="0.39994506668294322"/>
      </bottom>
      <diagonal/>
    </border>
    <border>
      <left/>
      <right style="hair">
        <color theme="8" tint="0.39994506668294322"/>
      </right>
      <top style="hair">
        <color theme="8" tint="0.39994506668294322"/>
      </top>
      <bottom style="hair">
        <color theme="8" tint="0.39994506668294322"/>
      </bottom>
      <diagonal/>
    </border>
    <border>
      <left style="hair">
        <color theme="8" tint="0.39994506668294322"/>
      </left>
      <right style="medium">
        <color theme="8" tint="0.39991454817346722"/>
      </right>
      <top style="hair">
        <color theme="8" tint="0.39994506668294322"/>
      </top>
      <bottom style="hair">
        <color theme="8" tint="0.39994506668294322"/>
      </bottom>
      <diagonal/>
    </border>
    <border>
      <left style="double">
        <color theme="8" tint="0.39991454817346722"/>
      </left>
      <right style="hair">
        <color theme="8" tint="0.39994506668294322"/>
      </right>
      <top style="medium">
        <color theme="8" tint="0.39991454817346722"/>
      </top>
      <bottom style="hair">
        <color theme="8" tint="0.399945066682943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theme="9" tint="-0.24994659260841701"/>
      </left>
      <right/>
      <top/>
      <bottom/>
      <diagonal/>
    </border>
    <border>
      <left/>
      <right style="double">
        <color theme="9" tint="-0.24994659260841701"/>
      </right>
      <top/>
      <bottom/>
      <diagonal/>
    </border>
    <border>
      <left style="double">
        <color theme="9" tint="-0.24994659260841701"/>
      </left>
      <right style="double">
        <color theme="9" tint="-0.24994659260841701"/>
      </right>
      <top/>
      <bottom/>
      <diagonal/>
    </border>
    <border>
      <left style="medium">
        <color theme="8" tint="0.39991454817346722"/>
      </left>
      <right/>
      <top/>
      <bottom/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otted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/>
      <top/>
      <bottom/>
      <diagonal/>
    </border>
    <border>
      <left style="double">
        <color indexed="8"/>
      </left>
      <right style="dotted">
        <color indexed="64"/>
      </right>
      <top style="double">
        <color indexed="8"/>
      </top>
      <bottom style="dotted">
        <color indexed="64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tted">
        <color indexed="64"/>
      </bottom>
      <diagonal/>
    </border>
    <border>
      <left style="dotted">
        <color indexed="8"/>
      </left>
      <right style="dotted">
        <color indexed="64"/>
      </right>
      <top style="dotted">
        <color indexed="8"/>
      </top>
      <bottom style="dotted">
        <color indexed="64"/>
      </bottom>
      <diagonal/>
    </border>
    <border>
      <left style="dotted">
        <color indexed="8"/>
      </left>
      <right style="dotted">
        <color indexed="64"/>
      </right>
      <top style="double">
        <color indexed="8"/>
      </top>
      <bottom style="dotted">
        <color indexed="64"/>
      </bottom>
      <diagonal/>
    </border>
    <border>
      <left style="dotted">
        <color indexed="8"/>
      </left>
      <right style="double">
        <color indexed="8"/>
      </right>
      <top style="double">
        <color indexed="8"/>
      </top>
      <bottom style="dotted">
        <color indexed="64"/>
      </bottom>
      <diagonal/>
    </border>
    <border>
      <left style="double">
        <color indexed="8"/>
      </left>
      <right style="dotted">
        <color indexed="64"/>
      </right>
      <top style="dotted">
        <color indexed="8"/>
      </top>
      <bottom style="dotted">
        <color indexed="64"/>
      </bottom>
      <diagonal/>
    </border>
    <border>
      <left style="dotted">
        <color indexed="8"/>
      </left>
      <right style="double">
        <color indexed="8"/>
      </right>
      <top style="dotted">
        <color indexed="8"/>
      </top>
      <bottom style="dotted">
        <color indexed="64"/>
      </bottom>
      <diagonal/>
    </border>
    <border>
      <left style="double">
        <color indexed="8"/>
      </left>
      <right style="dotted">
        <color indexed="64"/>
      </right>
      <top style="dotted">
        <color indexed="8"/>
      </top>
      <bottom style="double">
        <color indexed="8"/>
      </bottom>
      <diagonal/>
    </border>
    <border>
      <left style="dotted">
        <color indexed="8"/>
      </left>
      <right style="dotted">
        <color indexed="64"/>
      </right>
      <top style="dotted">
        <color indexed="8"/>
      </top>
      <bottom style="double">
        <color indexed="8"/>
      </bottom>
      <diagonal/>
    </border>
    <border>
      <left style="dotted">
        <color indexed="8"/>
      </left>
      <right style="double">
        <color indexed="8"/>
      </right>
      <top style="dotted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tted">
        <color indexed="8"/>
      </top>
      <bottom style="dotted">
        <color indexed="64"/>
      </bottom>
      <diagonal/>
    </border>
    <border>
      <left style="double">
        <color indexed="8"/>
      </left>
      <right style="double">
        <color indexed="8"/>
      </right>
      <top style="dotted">
        <color indexed="8"/>
      </top>
      <bottom style="double">
        <color indexed="8"/>
      </bottom>
      <diagonal/>
    </border>
  </borders>
  <cellStyleXfs count="111">
    <xf numFmtId="0" fontId="0" fillId="0" borderId="0">
      <alignment vertical="center"/>
    </xf>
    <xf numFmtId="0" fontId="5" fillId="0" borderId="0"/>
    <xf numFmtId="0" fontId="4" fillId="0" borderId="0">
      <alignment vertical="center"/>
    </xf>
    <xf numFmtId="0" fontId="7" fillId="0" borderId="0"/>
    <xf numFmtId="0" fontId="3" fillId="0" borderId="0"/>
    <xf numFmtId="0" fontId="7" fillId="0" borderId="0"/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7" fillId="0" borderId="0"/>
    <xf numFmtId="0" fontId="14" fillId="0" borderId="16" applyNumberFormat="0" applyFill="0" applyAlignment="0" applyProtection="0">
      <alignment vertical="center"/>
    </xf>
    <xf numFmtId="0" fontId="14" fillId="0" borderId="16" applyNumberFormat="0" applyFill="0" applyAlignment="0" applyProtection="0">
      <alignment vertical="center"/>
    </xf>
    <xf numFmtId="0" fontId="15" fillId="0" borderId="17" applyNumberFormat="0" applyFill="0" applyAlignment="0" applyProtection="0">
      <alignment vertical="center"/>
    </xf>
    <xf numFmtId="0" fontId="15" fillId="0" borderId="17" applyNumberFormat="0" applyFill="0" applyAlignment="0" applyProtection="0">
      <alignment vertical="center"/>
    </xf>
    <xf numFmtId="0" fontId="16" fillId="0" borderId="18" applyNumberFormat="0" applyFill="0" applyAlignment="0" applyProtection="0">
      <alignment vertical="center"/>
    </xf>
    <xf numFmtId="0" fontId="16" fillId="0" borderId="18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2" fillId="0" borderId="0"/>
    <xf numFmtId="0" fontId="2" fillId="0" borderId="0"/>
    <xf numFmtId="0" fontId="1" fillId="0" borderId="0">
      <alignment vertical="center"/>
    </xf>
    <xf numFmtId="0" fontId="19" fillId="6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20" fillId="0" borderId="19" applyNumberFormat="0" applyFill="0" applyAlignment="0" applyProtection="0">
      <alignment vertical="center"/>
    </xf>
    <xf numFmtId="0" fontId="20" fillId="0" borderId="19" applyNumberFormat="0" applyFill="0" applyAlignment="0" applyProtection="0">
      <alignment vertical="center"/>
    </xf>
    <xf numFmtId="0" fontId="21" fillId="21" borderId="20" applyNumberFormat="0" applyAlignment="0" applyProtection="0">
      <alignment vertical="center"/>
    </xf>
    <xf numFmtId="0" fontId="21" fillId="21" borderId="20" applyNumberFormat="0" applyAlignment="0" applyProtection="0">
      <alignment vertical="center"/>
    </xf>
    <xf numFmtId="0" fontId="22" fillId="22" borderId="21" applyNumberFormat="0" applyAlignment="0" applyProtection="0">
      <alignment vertical="center"/>
    </xf>
    <xf numFmtId="0" fontId="22" fillId="22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22" applyNumberFormat="0" applyFill="0" applyAlignment="0" applyProtection="0">
      <alignment vertical="center"/>
    </xf>
    <xf numFmtId="0" fontId="25" fillId="0" borderId="22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7" fillId="21" borderId="23" applyNumberFormat="0" applyAlignment="0" applyProtection="0">
      <alignment vertical="center"/>
    </xf>
    <xf numFmtId="0" fontId="27" fillId="21" borderId="23" applyNumberFormat="0" applyAlignment="0" applyProtection="0">
      <alignment vertical="center"/>
    </xf>
    <xf numFmtId="0" fontId="28" fillId="9" borderId="20" applyNumberFormat="0" applyAlignment="0" applyProtection="0">
      <alignment vertical="center"/>
    </xf>
    <xf numFmtId="0" fontId="28" fillId="9" borderId="20" applyNumberFormat="0" applyAlignment="0" applyProtection="0">
      <alignment vertical="center"/>
    </xf>
    <xf numFmtId="0" fontId="1" fillId="0" borderId="0">
      <alignment vertical="center"/>
    </xf>
    <xf numFmtId="0" fontId="1" fillId="28" borderId="24" applyNumberFormat="0" applyFont="0" applyAlignment="0" applyProtection="0">
      <alignment vertical="center"/>
    </xf>
    <xf numFmtId="0" fontId="1" fillId="28" borderId="24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/>
    <xf numFmtId="0" fontId="29" fillId="0" borderId="0">
      <alignment vertical="center"/>
    </xf>
    <xf numFmtId="0" fontId="29" fillId="0" borderId="0">
      <alignment vertical="center"/>
    </xf>
  </cellStyleXfs>
  <cellXfs count="101">
    <xf numFmtId="0" fontId="0" fillId="0" borderId="0" xfId="0">
      <alignment vertical="center"/>
    </xf>
    <xf numFmtId="0" fontId="5" fillId="2" borderId="0" xfId="2" applyFont="1" applyFill="1">
      <alignment vertical="center"/>
    </xf>
    <xf numFmtId="0" fontId="5" fillId="0" borderId="1" xfId="2" applyFont="1" applyBorder="1">
      <alignment vertical="center"/>
    </xf>
    <xf numFmtId="0" fontId="5" fillId="0" borderId="0" xfId="2" applyFont="1">
      <alignment vertical="center"/>
    </xf>
    <xf numFmtId="0" fontId="5" fillId="0" borderId="0" xfId="2" applyFont="1" applyAlignment="1">
      <alignment horizontal="center" vertical="center"/>
    </xf>
    <xf numFmtId="0" fontId="8" fillId="0" borderId="5" xfId="1" applyFont="1" applyBorder="1" applyAlignment="1">
      <alignment horizontal="center" vertical="center" wrapText="1"/>
    </xf>
    <xf numFmtId="0" fontId="8" fillId="0" borderId="6" xfId="1" applyFont="1" applyBorder="1" applyAlignment="1">
      <alignment horizontal="center" vertical="center" wrapText="1"/>
    </xf>
    <xf numFmtId="0" fontId="8" fillId="0" borderId="3" xfId="1" applyFont="1" applyBorder="1" applyAlignment="1">
      <alignment horizontal="center" vertical="center" wrapText="1"/>
    </xf>
    <xf numFmtId="0" fontId="8" fillId="0" borderId="7" xfId="1" applyFont="1" applyBorder="1" applyAlignment="1">
      <alignment horizontal="center" vertical="center" wrapText="1"/>
    </xf>
    <xf numFmtId="0" fontId="8" fillId="0" borderId="9" xfId="0" applyFont="1" applyBorder="1">
      <alignment vertical="center"/>
    </xf>
    <xf numFmtId="0" fontId="9" fillId="0" borderId="13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76" fontId="9" fillId="0" borderId="11" xfId="0" applyNumberFormat="1" applyFont="1" applyBorder="1" applyAlignment="1">
      <alignment horizontal="center" vertical="center"/>
    </xf>
    <xf numFmtId="176" fontId="9" fillId="0" borderId="14" xfId="0" applyNumberFormat="1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8" fillId="0" borderId="13" xfId="0" applyFont="1" applyBorder="1">
      <alignment vertical="center"/>
    </xf>
    <xf numFmtId="0" fontId="8" fillId="0" borderId="11" xfId="0" applyFont="1" applyBorder="1">
      <alignment vertical="center"/>
    </xf>
    <xf numFmtId="0" fontId="8" fillId="0" borderId="14" xfId="0" applyFont="1" applyBorder="1">
      <alignment vertical="center"/>
    </xf>
    <xf numFmtId="0" fontId="3" fillId="0" borderId="0" xfId="4"/>
    <xf numFmtId="176" fontId="10" fillId="3" borderId="4" xfId="4" applyNumberFormat="1" applyFont="1" applyFill="1" applyBorder="1" applyAlignment="1">
      <alignment horizontal="center" vertical="center"/>
    </xf>
    <xf numFmtId="176" fontId="11" fillId="0" borderId="10" xfId="4" applyNumberFormat="1" applyFont="1" applyBorder="1" applyAlignment="1">
      <alignment horizontal="center" vertical="center"/>
    </xf>
    <xf numFmtId="176" fontId="11" fillId="0" borderId="11" xfId="4" applyNumberFormat="1" applyFont="1" applyBorder="1" applyAlignment="1">
      <alignment horizontal="center" vertical="center"/>
    </xf>
    <xf numFmtId="176" fontId="10" fillId="3" borderId="12" xfId="4" applyNumberFormat="1" applyFont="1" applyFill="1" applyBorder="1" applyAlignment="1">
      <alignment horizontal="center" vertical="center"/>
    </xf>
    <xf numFmtId="176" fontId="8" fillId="0" borderId="0" xfId="4" applyNumberFormat="1" applyFont="1" applyAlignment="1">
      <alignment horizontal="center" vertical="center"/>
    </xf>
    <xf numFmtId="176" fontId="9" fillId="0" borderId="2" xfId="4" applyNumberFormat="1" applyFont="1" applyBorder="1" applyAlignment="1">
      <alignment horizontal="center" vertical="center"/>
    </xf>
    <xf numFmtId="176" fontId="8" fillId="0" borderId="3" xfId="4" applyNumberFormat="1" applyFont="1" applyBorder="1" applyAlignment="1">
      <alignment horizontal="center" vertical="center"/>
    </xf>
    <xf numFmtId="176" fontId="3" fillId="0" borderId="0" xfId="4" applyNumberFormat="1" applyAlignment="1">
      <alignment horizontal="center" vertical="center"/>
    </xf>
    <xf numFmtId="0" fontId="3" fillId="0" borderId="25" xfId="4" applyBorder="1"/>
    <xf numFmtId="0" fontId="3" fillId="0" borderId="26" xfId="4" applyBorder="1"/>
    <xf numFmtId="0" fontId="3" fillId="0" borderId="27" xfId="4" applyBorder="1"/>
    <xf numFmtId="176" fontId="9" fillId="0" borderId="8" xfId="4" applyNumberFormat="1" applyFont="1" applyBorder="1" applyAlignment="1">
      <alignment horizontal="center" vertical="center"/>
    </xf>
    <xf numFmtId="176" fontId="8" fillId="0" borderId="9" xfId="4" applyNumberFormat="1" applyFont="1" applyBorder="1" applyAlignment="1">
      <alignment horizontal="center" vertical="center"/>
    </xf>
    <xf numFmtId="1" fontId="3" fillId="0" borderId="0" xfId="4" applyNumberFormat="1" applyAlignment="1">
      <alignment horizontal="center" vertical="center"/>
    </xf>
    <xf numFmtId="1" fontId="3" fillId="0" borderId="25" xfId="4" applyNumberFormat="1" applyBorder="1" applyAlignment="1">
      <alignment horizontal="center" vertical="center"/>
    </xf>
    <xf numFmtId="1" fontId="3" fillId="0" borderId="26" xfId="4" applyNumberFormat="1" applyBorder="1" applyAlignment="1">
      <alignment horizontal="center" vertical="center"/>
    </xf>
    <xf numFmtId="1" fontId="3" fillId="0" borderId="27" xfId="4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30" borderId="0" xfId="0" applyFill="1" applyAlignment="1"/>
    <xf numFmtId="176" fontId="34" fillId="30" borderId="0" xfId="0" applyNumberFormat="1" applyFont="1" applyFill="1" applyAlignment="1"/>
    <xf numFmtId="0" fontId="0" fillId="0" borderId="0" xfId="0" applyAlignment="1">
      <alignment horizontal="center" vertical="center"/>
    </xf>
    <xf numFmtId="176" fontId="35" fillId="0" borderId="0" xfId="0" applyNumberFormat="1" applyFont="1" applyAlignment="1">
      <alignment horizontal="center" vertical="center"/>
    </xf>
    <xf numFmtId="176" fontId="36" fillId="30" borderId="0" xfId="0" applyNumberFormat="1" applyFont="1" applyFill="1" applyAlignment="1"/>
    <xf numFmtId="49" fontId="38" fillId="30" borderId="29" xfId="0" applyNumberFormat="1" applyFont="1" applyFill="1" applyBorder="1" applyAlignment="1">
      <alignment horizontal="left" vertical="center"/>
    </xf>
    <xf numFmtId="0" fontId="0" fillId="30" borderId="30" xfId="0" applyFill="1" applyBorder="1" applyAlignment="1">
      <alignment horizontal="left"/>
    </xf>
    <xf numFmtId="0" fontId="0" fillId="30" borderId="31" xfId="0" applyFill="1" applyBorder="1" applyAlignment="1">
      <alignment horizontal="left"/>
    </xf>
    <xf numFmtId="0" fontId="0" fillId="30" borderId="32" xfId="0" applyFill="1" applyBorder="1" applyAlignment="1">
      <alignment horizontal="left"/>
    </xf>
    <xf numFmtId="0" fontId="0" fillId="30" borderId="0" xfId="0" applyFill="1" applyAlignment="1">
      <alignment horizontal="left"/>
    </xf>
    <xf numFmtId="0" fontId="39" fillId="30" borderId="0" xfId="0" applyFont="1" applyFill="1">
      <alignment vertical="center"/>
    </xf>
    <xf numFmtId="176" fontId="41" fillId="30" borderId="0" xfId="0" applyNumberFormat="1" applyFont="1" applyFill="1" applyAlignment="1"/>
    <xf numFmtId="176" fontId="42" fillId="30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" fillId="0" borderId="0" xfId="4" applyAlignment="1">
      <alignment vertical="center"/>
    </xf>
    <xf numFmtId="0" fontId="3" fillId="0" borderId="0" xfId="4" applyAlignment="1">
      <alignment horizontal="center" vertical="center"/>
    </xf>
    <xf numFmtId="0" fontId="43" fillId="0" borderId="0" xfId="4" applyFont="1" applyAlignment="1">
      <alignment horizontal="center" vertical="center"/>
    </xf>
    <xf numFmtId="177" fontId="31" fillId="0" borderId="0" xfId="0" applyNumberFormat="1" applyFont="1">
      <alignment vertical="center"/>
    </xf>
    <xf numFmtId="177" fontId="3" fillId="0" borderId="0" xfId="4" applyNumberFormat="1" applyAlignment="1">
      <alignment vertical="center"/>
    </xf>
    <xf numFmtId="0" fontId="44" fillId="30" borderId="0" xfId="0" applyFont="1" applyFill="1" applyAlignment="1">
      <alignment horizontal="center" vertical="center"/>
    </xf>
    <xf numFmtId="176" fontId="45" fillId="30" borderId="0" xfId="0" applyNumberFormat="1" applyFont="1" applyFill="1" applyAlignment="1"/>
    <xf numFmtId="0" fontId="46" fillId="30" borderId="0" xfId="0" applyFont="1" applyFill="1" applyAlignment="1"/>
    <xf numFmtId="0" fontId="40" fillId="31" borderId="0" xfId="0" applyFont="1" applyFill="1" applyAlignment="1">
      <alignment horizontal="center" vertical="center"/>
    </xf>
    <xf numFmtId="176" fontId="41" fillId="31" borderId="0" xfId="0" applyNumberFormat="1" applyFont="1" applyFill="1" applyAlignment="1"/>
    <xf numFmtId="0" fontId="47" fillId="30" borderId="0" xfId="0" applyFont="1" applyFill="1" applyAlignment="1">
      <alignment horizontal="center" vertical="center"/>
    </xf>
    <xf numFmtId="176" fontId="48" fillId="30" borderId="0" xfId="0" applyNumberFormat="1" applyFont="1" applyFill="1" applyAlignment="1"/>
    <xf numFmtId="0" fontId="49" fillId="30" borderId="0" xfId="0" applyFont="1" applyFill="1" applyAlignment="1">
      <alignment horizontal="center" vertical="center"/>
    </xf>
    <xf numFmtId="176" fontId="50" fillId="30" borderId="0" xfId="0" applyNumberFormat="1" applyFont="1" applyFill="1" applyAlignment="1"/>
    <xf numFmtId="0" fontId="34" fillId="30" borderId="0" xfId="0" applyFont="1" applyFill="1" applyAlignment="1">
      <alignment horizontal="center" vertical="center"/>
    </xf>
    <xf numFmtId="0" fontId="30" fillId="30" borderId="0" xfId="0" applyFont="1" applyFill="1" applyAlignment="1">
      <alignment horizontal="center" vertical="center"/>
    </xf>
    <xf numFmtId="0" fontId="29" fillId="30" borderId="0" xfId="0" applyFont="1" applyFill="1" applyAlignment="1">
      <alignment horizontal="center" vertical="center"/>
    </xf>
    <xf numFmtId="0" fontId="9" fillId="32" borderId="13" xfId="0" applyFont="1" applyFill="1" applyBorder="1" applyAlignment="1">
      <alignment horizontal="center" vertical="center"/>
    </xf>
    <xf numFmtId="0" fontId="9" fillId="32" borderId="11" xfId="0" applyFont="1" applyFill="1" applyBorder="1" applyAlignment="1">
      <alignment horizontal="center" vertical="center"/>
    </xf>
    <xf numFmtId="176" fontId="9" fillId="32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5" fillId="0" borderId="33" xfId="2" applyFont="1" applyBorder="1" applyAlignment="1">
      <alignment horizontal="center" vertical="center"/>
    </xf>
    <xf numFmtId="176" fontId="52" fillId="0" borderId="33" xfId="2" applyNumberFormat="1" applyFont="1" applyBorder="1" applyAlignment="1">
      <alignment horizontal="center" vertical="center"/>
    </xf>
    <xf numFmtId="176" fontId="53" fillId="0" borderId="34" xfId="2" applyNumberFormat="1" applyFont="1" applyBorder="1" applyAlignment="1">
      <alignment horizontal="center" vertical="center"/>
    </xf>
    <xf numFmtId="0" fontId="5" fillId="2" borderId="0" xfId="2" applyFont="1" applyFill="1" applyAlignment="1">
      <alignment horizontal="center" vertical="center"/>
    </xf>
    <xf numFmtId="176" fontId="11" fillId="0" borderId="15" xfId="4" applyNumberFormat="1" applyFont="1" applyBorder="1" applyAlignment="1">
      <alignment horizontal="center" vertical="center"/>
    </xf>
    <xf numFmtId="176" fontId="11" fillId="0" borderId="6" xfId="4" applyNumberFormat="1" applyFont="1" applyBorder="1" applyAlignment="1">
      <alignment horizontal="center" vertical="center"/>
    </xf>
    <xf numFmtId="0" fontId="32" fillId="0" borderId="28" xfId="4" applyFont="1" applyBorder="1" applyAlignment="1">
      <alignment horizontal="center" vertical="center"/>
    </xf>
    <xf numFmtId="0" fontId="32" fillId="0" borderId="0" xfId="4" applyFont="1" applyAlignment="1">
      <alignment horizontal="center" vertical="center"/>
    </xf>
    <xf numFmtId="0" fontId="33" fillId="29" borderId="0" xfId="0" applyFont="1" applyFill="1" applyAlignment="1">
      <alignment horizontal="center" vertical="center"/>
    </xf>
    <xf numFmtId="176" fontId="37" fillId="30" borderId="0" xfId="0" applyNumberFormat="1" applyFont="1" applyFill="1" applyAlignment="1">
      <alignment horizontal="center" vertical="center"/>
    </xf>
    <xf numFmtId="0" fontId="51" fillId="30" borderId="0" xfId="0" applyFont="1" applyFill="1" applyAlignment="1">
      <alignment horizontal="center" vertical="center"/>
    </xf>
    <xf numFmtId="0" fontId="5" fillId="0" borderId="36" xfId="2" applyFont="1" applyBorder="1" applyAlignment="1">
      <alignment horizontal="center" vertical="center"/>
    </xf>
    <xf numFmtId="176" fontId="52" fillId="0" borderId="36" xfId="2" applyNumberFormat="1" applyFont="1" applyBorder="1" applyAlignment="1">
      <alignment horizontal="center" vertical="center"/>
    </xf>
    <xf numFmtId="176" fontId="52" fillId="0" borderId="37" xfId="2" applyNumberFormat="1" applyFon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0" fontId="0" fillId="0" borderId="40" xfId="0" applyBorder="1" applyAlignment="1">
      <alignment horizontal="center" vertical="center"/>
    </xf>
    <xf numFmtId="178" fontId="0" fillId="0" borderId="35" xfId="0" applyNumberFormat="1" applyBorder="1" applyAlignment="1">
      <alignment horizontal="center" vertical="center" shrinkToFit="1"/>
    </xf>
    <xf numFmtId="178" fontId="0" fillId="0" borderId="41" xfId="0" applyNumberFormat="1" applyBorder="1" applyAlignment="1">
      <alignment horizontal="center" vertical="center"/>
    </xf>
    <xf numFmtId="176" fontId="54" fillId="0" borderId="35" xfId="0" applyNumberFormat="1" applyFont="1" applyBorder="1" applyAlignment="1">
      <alignment horizontal="center" vertical="center" shrinkToFit="1"/>
    </xf>
    <xf numFmtId="176" fontId="54" fillId="0" borderId="39" xfId="0" applyNumberFormat="1" applyFont="1" applyBorder="1" applyAlignment="1">
      <alignment horizontal="center" vertical="center" shrinkToFit="1"/>
    </xf>
    <xf numFmtId="176" fontId="54" fillId="0" borderId="41" xfId="0" applyNumberFormat="1" applyFont="1" applyBorder="1" applyAlignment="1">
      <alignment horizontal="center" vertical="center"/>
    </xf>
    <xf numFmtId="176" fontId="54" fillId="0" borderId="42" xfId="0" applyNumberFormat="1" applyFont="1" applyBorder="1" applyAlignment="1">
      <alignment horizontal="center" vertical="center"/>
    </xf>
    <xf numFmtId="176" fontId="54" fillId="0" borderId="38" xfId="0" applyNumberFormat="1" applyFont="1" applyBorder="1" applyAlignment="1">
      <alignment horizontal="center" vertical="center" shrinkToFit="1"/>
    </xf>
    <xf numFmtId="176" fontId="54" fillId="0" borderId="40" xfId="0" applyNumberFormat="1" applyFont="1" applyBorder="1" applyAlignment="1">
      <alignment horizontal="center" vertical="center"/>
    </xf>
    <xf numFmtId="176" fontId="55" fillId="0" borderId="43" xfId="0" applyNumberFormat="1" applyFont="1" applyBorder="1" applyAlignment="1">
      <alignment horizontal="center" vertical="center" shrinkToFit="1"/>
    </xf>
    <xf numFmtId="176" fontId="55" fillId="0" borderId="44" xfId="0" applyNumberFormat="1" applyFont="1" applyBorder="1" applyAlignment="1">
      <alignment horizontal="center" vertical="center"/>
    </xf>
  </cellXfs>
  <cellStyles count="111">
    <cellStyle name="_ET_STYLE_NoName_00_" xfId="5" xr:uid="{00000000-0005-0000-0000-000000000000}"/>
    <cellStyle name="20% - 强调文字颜色 1 2" xfId="6" xr:uid="{00000000-0005-0000-0000-000001000000}"/>
    <cellStyle name="20% - 强调文字颜色 1 3" xfId="7" xr:uid="{00000000-0005-0000-0000-000002000000}"/>
    <cellStyle name="20% - 强调文字颜色 2 2" xfId="8" xr:uid="{00000000-0005-0000-0000-000003000000}"/>
    <cellStyle name="20% - 强调文字颜色 2 3" xfId="9" xr:uid="{00000000-0005-0000-0000-000004000000}"/>
    <cellStyle name="20% - 强调文字颜色 3 2" xfId="10" xr:uid="{00000000-0005-0000-0000-000005000000}"/>
    <cellStyle name="20% - 强调文字颜色 3 3" xfId="11" xr:uid="{00000000-0005-0000-0000-000006000000}"/>
    <cellStyle name="20% - 强调文字颜色 4 2" xfId="12" xr:uid="{00000000-0005-0000-0000-000007000000}"/>
    <cellStyle name="20% - 强调文字颜色 4 3" xfId="13" xr:uid="{00000000-0005-0000-0000-000008000000}"/>
    <cellStyle name="20% - 强调文字颜色 5 2" xfId="14" xr:uid="{00000000-0005-0000-0000-000009000000}"/>
    <cellStyle name="20% - 强调文字颜色 5 3" xfId="15" xr:uid="{00000000-0005-0000-0000-00000A000000}"/>
    <cellStyle name="20% - 强调文字颜色 6 2" xfId="16" xr:uid="{00000000-0005-0000-0000-00000B000000}"/>
    <cellStyle name="20% - 强调文字颜色 6 3" xfId="17" xr:uid="{00000000-0005-0000-0000-00000C000000}"/>
    <cellStyle name="40% - 强调文字颜色 1 2" xfId="18" xr:uid="{00000000-0005-0000-0000-00000D000000}"/>
    <cellStyle name="40% - 强调文字颜色 1 3" xfId="19" xr:uid="{00000000-0005-0000-0000-00000E000000}"/>
    <cellStyle name="40% - 强调文字颜色 2 2" xfId="20" xr:uid="{00000000-0005-0000-0000-00000F000000}"/>
    <cellStyle name="40% - 强调文字颜色 2 3" xfId="21" xr:uid="{00000000-0005-0000-0000-000010000000}"/>
    <cellStyle name="40% - 强调文字颜色 3 2" xfId="22" xr:uid="{00000000-0005-0000-0000-000011000000}"/>
    <cellStyle name="40% - 强调文字颜色 3 3" xfId="23" xr:uid="{00000000-0005-0000-0000-000012000000}"/>
    <cellStyle name="40% - 强调文字颜色 4 2" xfId="24" xr:uid="{00000000-0005-0000-0000-000013000000}"/>
    <cellStyle name="40% - 强调文字颜色 4 3" xfId="25" xr:uid="{00000000-0005-0000-0000-000014000000}"/>
    <cellStyle name="40% - 强调文字颜色 5 2" xfId="26" xr:uid="{00000000-0005-0000-0000-000015000000}"/>
    <cellStyle name="40% - 强调文字颜色 5 3" xfId="27" xr:uid="{00000000-0005-0000-0000-000016000000}"/>
    <cellStyle name="40% - 强调文字颜色 6 2" xfId="28" xr:uid="{00000000-0005-0000-0000-000017000000}"/>
    <cellStyle name="40% - 强调文字颜色 6 3" xfId="29" xr:uid="{00000000-0005-0000-0000-000018000000}"/>
    <cellStyle name="60% - 强调文字颜色 1 2" xfId="30" xr:uid="{00000000-0005-0000-0000-000019000000}"/>
    <cellStyle name="60% - 强调文字颜色 1 3" xfId="31" xr:uid="{00000000-0005-0000-0000-00001A000000}"/>
    <cellStyle name="60% - 强调文字颜色 2 2" xfId="32" xr:uid="{00000000-0005-0000-0000-00001B000000}"/>
    <cellStyle name="60% - 强调文字颜色 2 3" xfId="33" xr:uid="{00000000-0005-0000-0000-00001C000000}"/>
    <cellStyle name="60% - 强调文字颜色 3 2" xfId="34" xr:uid="{00000000-0005-0000-0000-00001D000000}"/>
    <cellStyle name="60% - 强调文字颜色 3 3" xfId="35" xr:uid="{00000000-0005-0000-0000-00001E000000}"/>
    <cellStyle name="60% - 强调文字颜色 4 2" xfId="36" xr:uid="{00000000-0005-0000-0000-00001F000000}"/>
    <cellStyle name="60% - 强调文字颜色 4 3" xfId="37" xr:uid="{00000000-0005-0000-0000-000020000000}"/>
    <cellStyle name="60% - 强调文字颜色 5 2" xfId="38" xr:uid="{00000000-0005-0000-0000-000021000000}"/>
    <cellStyle name="60% - 强调文字颜色 5 3" xfId="39" xr:uid="{00000000-0005-0000-0000-000022000000}"/>
    <cellStyle name="60% - 强调文字颜色 6 2" xfId="40" xr:uid="{00000000-0005-0000-0000-000023000000}"/>
    <cellStyle name="60% - 强调文字颜色 6 3" xfId="41" xr:uid="{00000000-0005-0000-0000-000024000000}"/>
    <cellStyle name="Normal_Color Palette for Excel" xfId="42" xr:uid="{00000000-0005-0000-0000-000025000000}"/>
    <cellStyle name="标题 1 2" xfId="43" xr:uid="{00000000-0005-0000-0000-000026000000}"/>
    <cellStyle name="标题 1 3" xfId="44" xr:uid="{00000000-0005-0000-0000-000027000000}"/>
    <cellStyle name="标题 2 2" xfId="45" xr:uid="{00000000-0005-0000-0000-000028000000}"/>
    <cellStyle name="标题 2 3" xfId="46" xr:uid="{00000000-0005-0000-0000-000029000000}"/>
    <cellStyle name="标题 3 2" xfId="47" xr:uid="{00000000-0005-0000-0000-00002A000000}"/>
    <cellStyle name="标题 3 3" xfId="48" xr:uid="{00000000-0005-0000-0000-00002B000000}"/>
    <cellStyle name="标题 4 2" xfId="49" xr:uid="{00000000-0005-0000-0000-00002C000000}"/>
    <cellStyle name="标题 4 3" xfId="50" xr:uid="{00000000-0005-0000-0000-00002D000000}"/>
    <cellStyle name="标题 5" xfId="51" xr:uid="{00000000-0005-0000-0000-00002E000000}"/>
    <cellStyle name="标题 6" xfId="52" xr:uid="{00000000-0005-0000-0000-00002F000000}"/>
    <cellStyle name="差 2" xfId="53" xr:uid="{00000000-0005-0000-0000-000030000000}"/>
    <cellStyle name="差 3" xfId="54" xr:uid="{00000000-0005-0000-0000-000031000000}"/>
    <cellStyle name="差_ssq" xfId="55" xr:uid="{00000000-0005-0000-0000-000032000000}"/>
    <cellStyle name="差_ssq_膽組系例" xfId="56" xr:uid="{00000000-0005-0000-0000-000033000000}"/>
    <cellStyle name="差_YC杀蓝尾表-今年无错" xfId="57" xr:uid="{00000000-0005-0000-0000-000034000000}"/>
    <cellStyle name="差_带自动更新开奖数据模板" xfId="58" xr:uid="{00000000-0005-0000-0000-000035000000}"/>
    <cellStyle name="差_自用~双色球基本分析表" xfId="59" xr:uid="{00000000-0005-0000-0000-000036000000}"/>
    <cellStyle name="常规" xfId="0" builtinId="0"/>
    <cellStyle name="常规 15" xfId="60" xr:uid="{00000000-0005-0000-0000-000038000000}"/>
    <cellStyle name="常规 2" xfId="1" xr:uid="{00000000-0005-0000-0000-000039000000}"/>
    <cellStyle name="常规 2 2" xfId="107" xr:uid="{00000000-0005-0000-0000-00003A000000}"/>
    <cellStyle name="常规 2 2 8" xfId="61" xr:uid="{00000000-0005-0000-0000-00003B000000}"/>
    <cellStyle name="常规 2 3" xfId="109" xr:uid="{00000000-0005-0000-0000-00003C000000}"/>
    <cellStyle name="常规 3" xfId="4" xr:uid="{00000000-0005-0000-0000-00003D000000}"/>
    <cellStyle name="常规 3 2" xfId="108" xr:uid="{00000000-0005-0000-0000-00003E000000}"/>
    <cellStyle name="常规 4" xfId="62" xr:uid="{00000000-0005-0000-0000-00003F000000}"/>
    <cellStyle name="常规 4 2" xfId="110" xr:uid="{00000000-0005-0000-0000-000040000000}"/>
    <cellStyle name="常规_3D数据源_1" xfId="2" xr:uid="{00000000-0005-0000-0000-000041000000}"/>
    <cellStyle name="好 2" xfId="63" xr:uid="{00000000-0005-0000-0000-000042000000}"/>
    <cellStyle name="好 3" xfId="64" xr:uid="{00000000-0005-0000-0000-000043000000}"/>
    <cellStyle name="好_DCB" xfId="65" xr:uid="{00000000-0005-0000-0000-000044000000}"/>
    <cellStyle name="好_ssq" xfId="66" xr:uid="{00000000-0005-0000-0000-000045000000}"/>
    <cellStyle name="好_ssq_膽組系例" xfId="67" xr:uid="{00000000-0005-0000-0000-000046000000}"/>
    <cellStyle name="好_YC杀蓝尾表-今年无错" xfId="68" xr:uid="{00000000-0005-0000-0000-000047000000}"/>
    <cellStyle name="好_带自动更新开奖数据模板" xfId="69" xr:uid="{00000000-0005-0000-0000-000048000000}"/>
    <cellStyle name="好_带自动更新开奖数据模板_1" xfId="70" xr:uid="{00000000-0005-0000-0000-000049000000}"/>
    <cellStyle name="好_复件 膽組系例" xfId="71" xr:uid="{00000000-0005-0000-0000-00004A000000}"/>
    <cellStyle name="好_双色球-数据自动更新" xfId="72" xr:uid="{00000000-0005-0000-0000-00004B000000}"/>
    <cellStyle name="好_自用~双色球基本分析表" xfId="73" xr:uid="{00000000-0005-0000-0000-00004C000000}"/>
    <cellStyle name="汇总 2" xfId="74" xr:uid="{00000000-0005-0000-0000-00004D000000}"/>
    <cellStyle name="汇总 3" xfId="75" xr:uid="{00000000-0005-0000-0000-00004E000000}"/>
    <cellStyle name="计算 2" xfId="76" xr:uid="{00000000-0005-0000-0000-00004F000000}"/>
    <cellStyle name="计算 3" xfId="77" xr:uid="{00000000-0005-0000-0000-000050000000}"/>
    <cellStyle name="检查单元格 2" xfId="78" xr:uid="{00000000-0005-0000-0000-000051000000}"/>
    <cellStyle name="检查单元格 3" xfId="79" xr:uid="{00000000-0005-0000-0000-000052000000}"/>
    <cellStyle name="解释性文本 2" xfId="80" xr:uid="{00000000-0005-0000-0000-000053000000}"/>
    <cellStyle name="解释性文本 3" xfId="81" xr:uid="{00000000-0005-0000-0000-000054000000}"/>
    <cellStyle name="警告文本 2" xfId="82" xr:uid="{00000000-0005-0000-0000-000055000000}"/>
    <cellStyle name="警告文本 3" xfId="83" xr:uid="{00000000-0005-0000-0000-000056000000}"/>
    <cellStyle name="链接单元格 2" xfId="84" xr:uid="{00000000-0005-0000-0000-000057000000}"/>
    <cellStyle name="链接单元格 3" xfId="85" xr:uid="{00000000-0005-0000-0000-000058000000}"/>
    <cellStyle name="强调文字颜色 1 2" xfId="86" xr:uid="{00000000-0005-0000-0000-000059000000}"/>
    <cellStyle name="强调文字颜色 1 3" xfId="87" xr:uid="{00000000-0005-0000-0000-00005A000000}"/>
    <cellStyle name="强调文字颜色 2 2" xfId="88" xr:uid="{00000000-0005-0000-0000-00005B000000}"/>
    <cellStyle name="强调文字颜色 2 3" xfId="89" xr:uid="{00000000-0005-0000-0000-00005C000000}"/>
    <cellStyle name="强调文字颜色 3 2" xfId="90" xr:uid="{00000000-0005-0000-0000-00005D000000}"/>
    <cellStyle name="强调文字颜色 3 3" xfId="91" xr:uid="{00000000-0005-0000-0000-00005E000000}"/>
    <cellStyle name="强调文字颜色 4 2" xfId="92" xr:uid="{00000000-0005-0000-0000-00005F000000}"/>
    <cellStyle name="强调文字颜色 4 3" xfId="93" xr:uid="{00000000-0005-0000-0000-000060000000}"/>
    <cellStyle name="强调文字颜色 5 2" xfId="94" xr:uid="{00000000-0005-0000-0000-000061000000}"/>
    <cellStyle name="强调文字颜色 5 3" xfId="95" xr:uid="{00000000-0005-0000-0000-000062000000}"/>
    <cellStyle name="强调文字颜色 6 2" xfId="96" xr:uid="{00000000-0005-0000-0000-000063000000}"/>
    <cellStyle name="强调文字颜色 6 3" xfId="97" xr:uid="{00000000-0005-0000-0000-000064000000}"/>
    <cellStyle name="适中 2" xfId="98" xr:uid="{00000000-0005-0000-0000-000065000000}"/>
    <cellStyle name="适中 3" xfId="99" xr:uid="{00000000-0005-0000-0000-000066000000}"/>
    <cellStyle name="输出 2" xfId="100" xr:uid="{00000000-0005-0000-0000-000067000000}"/>
    <cellStyle name="输出 3" xfId="101" xr:uid="{00000000-0005-0000-0000-000068000000}"/>
    <cellStyle name="输入 2" xfId="102" xr:uid="{00000000-0005-0000-0000-000069000000}"/>
    <cellStyle name="输入 3" xfId="103" xr:uid="{00000000-0005-0000-0000-00006A000000}"/>
    <cellStyle name="样式 1" xfId="3" xr:uid="{00000000-0005-0000-0000-00006B000000}"/>
    <cellStyle name="一般_Sheet1" xfId="104" xr:uid="{00000000-0005-0000-0000-00006C000000}"/>
    <cellStyle name="注释 2" xfId="105" xr:uid="{00000000-0005-0000-0000-00006D000000}"/>
    <cellStyle name="注释 3" xfId="106" xr:uid="{00000000-0005-0000-0000-00006E000000}"/>
  </cellStyles>
  <dxfs count="2"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theme="0"/>
      </font>
    </dxf>
  </dxfs>
  <tableStyles count="0" defaultTableStyle="TableStyleMedium9" defaultPivotStyle="PivotStyleLight16"/>
  <colors>
    <mruColors>
      <color rgb="FF00FF00"/>
      <color rgb="FFCC00FF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078643022359453E-2"/>
          <c:y val="1.8759246003340474E-2"/>
          <c:w val="0.98679556708323513"/>
          <c:h val="0.86580269591005454"/>
        </c:manualLayout>
      </c:layout>
      <c:lineChart>
        <c:grouping val="standard"/>
        <c:varyColors val="0"/>
        <c:ser>
          <c:idx val="1"/>
          <c:order val="0"/>
          <c:tx>
            <c:v>五期</c:v>
          </c:tx>
          <c:spPr>
            <a:ln>
              <a:solidFill>
                <a:srgbClr val="C00000"/>
              </a:solidFill>
            </a:ln>
          </c:spPr>
          <c:marker>
            <c:symbol val="square"/>
            <c:size val="7"/>
            <c:spPr>
              <a:solidFill>
                <a:srgbClr val="C00000"/>
              </a:solidFill>
            </c:spPr>
          </c:marker>
          <c:cat>
            <c:numRef>
              <c:f>Sheet1!$B$1:$B$66</c:f>
              <c:numCache>
                <c:formatCode>General</c:formatCode>
                <c:ptCount val="66"/>
                <c:pt idx="0">
                  <c:v>2022102</c:v>
                </c:pt>
                <c:pt idx="1">
                  <c:v>2022103</c:v>
                </c:pt>
                <c:pt idx="2">
                  <c:v>2022104</c:v>
                </c:pt>
                <c:pt idx="3">
                  <c:v>2022105</c:v>
                </c:pt>
                <c:pt idx="4">
                  <c:v>2022106</c:v>
                </c:pt>
                <c:pt idx="5">
                  <c:v>2022107</c:v>
                </c:pt>
                <c:pt idx="6">
                  <c:v>2022108</c:v>
                </c:pt>
                <c:pt idx="7">
                  <c:v>2022109</c:v>
                </c:pt>
                <c:pt idx="8">
                  <c:v>2022110</c:v>
                </c:pt>
                <c:pt idx="9">
                  <c:v>2022111</c:v>
                </c:pt>
                <c:pt idx="10">
                  <c:v>2022112</c:v>
                </c:pt>
                <c:pt idx="11">
                  <c:v>2022113</c:v>
                </c:pt>
                <c:pt idx="12">
                  <c:v>2022114</c:v>
                </c:pt>
                <c:pt idx="13">
                  <c:v>2022115</c:v>
                </c:pt>
                <c:pt idx="14">
                  <c:v>2022116</c:v>
                </c:pt>
                <c:pt idx="15">
                  <c:v>2022117</c:v>
                </c:pt>
                <c:pt idx="16">
                  <c:v>2022118</c:v>
                </c:pt>
                <c:pt idx="17">
                  <c:v>2022119</c:v>
                </c:pt>
                <c:pt idx="18">
                  <c:v>2022120</c:v>
                </c:pt>
                <c:pt idx="19">
                  <c:v>2022121</c:v>
                </c:pt>
                <c:pt idx="20">
                  <c:v>2022122</c:v>
                </c:pt>
                <c:pt idx="21">
                  <c:v>2022123</c:v>
                </c:pt>
                <c:pt idx="22">
                  <c:v>2022124</c:v>
                </c:pt>
                <c:pt idx="23">
                  <c:v>2022125</c:v>
                </c:pt>
                <c:pt idx="24">
                  <c:v>2022126</c:v>
                </c:pt>
                <c:pt idx="25">
                  <c:v>2022127</c:v>
                </c:pt>
                <c:pt idx="26">
                  <c:v>2022128</c:v>
                </c:pt>
                <c:pt idx="27">
                  <c:v>2022129</c:v>
                </c:pt>
                <c:pt idx="28">
                  <c:v>2022130</c:v>
                </c:pt>
                <c:pt idx="29">
                  <c:v>2022131</c:v>
                </c:pt>
                <c:pt idx="30">
                  <c:v>2022132</c:v>
                </c:pt>
                <c:pt idx="31">
                  <c:v>2022133</c:v>
                </c:pt>
                <c:pt idx="32">
                  <c:v>2022134</c:v>
                </c:pt>
                <c:pt idx="33">
                  <c:v>2022135</c:v>
                </c:pt>
                <c:pt idx="34">
                  <c:v>2022136</c:v>
                </c:pt>
                <c:pt idx="35">
                  <c:v>2022137</c:v>
                </c:pt>
                <c:pt idx="36">
                  <c:v>2022138</c:v>
                </c:pt>
                <c:pt idx="37">
                  <c:v>2022139</c:v>
                </c:pt>
                <c:pt idx="38">
                  <c:v>2022140</c:v>
                </c:pt>
                <c:pt idx="39">
                  <c:v>2022141</c:v>
                </c:pt>
                <c:pt idx="40">
                  <c:v>2022142</c:v>
                </c:pt>
                <c:pt idx="41">
                  <c:v>2022143</c:v>
                </c:pt>
                <c:pt idx="42">
                  <c:v>2022144</c:v>
                </c:pt>
                <c:pt idx="43">
                  <c:v>2022145</c:v>
                </c:pt>
                <c:pt idx="44">
                  <c:v>2022146</c:v>
                </c:pt>
                <c:pt idx="45">
                  <c:v>2022147</c:v>
                </c:pt>
                <c:pt idx="46">
                  <c:v>2022148</c:v>
                </c:pt>
                <c:pt idx="47">
                  <c:v>2022149</c:v>
                </c:pt>
                <c:pt idx="48">
                  <c:v>2022150</c:v>
                </c:pt>
                <c:pt idx="49">
                  <c:v>2023001</c:v>
                </c:pt>
                <c:pt idx="50">
                  <c:v>2023002</c:v>
                </c:pt>
                <c:pt idx="51">
                  <c:v>2023003</c:v>
                </c:pt>
                <c:pt idx="52">
                  <c:v>2023004</c:v>
                </c:pt>
                <c:pt idx="53">
                  <c:v>2023005</c:v>
                </c:pt>
                <c:pt idx="54">
                  <c:v>2023006</c:v>
                </c:pt>
                <c:pt idx="55">
                  <c:v>2023007</c:v>
                </c:pt>
                <c:pt idx="56">
                  <c:v>2023008</c:v>
                </c:pt>
                <c:pt idx="57">
                  <c:v>2023009</c:v>
                </c:pt>
                <c:pt idx="58">
                  <c:v>2023010</c:v>
                </c:pt>
                <c:pt idx="59">
                  <c:v>2023011</c:v>
                </c:pt>
                <c:pt idx="60">
                  <c:v>2023012</c:v>
                </c:pt>
                <c:pt idx="61">
                  <c:v>2023013</c:v>
                </c:pt>
                <c:pt idx="62">
                  <c:v>2023014</c:v>
                </c:pt>
                <c:pt idx="63">
                  <c:v>2023015</c:v>
                </c:pt>
                <c:pt idx="64">
                  <c:v>2023016</c:v>
                </c:pt>
                <c:pt idx="65">
                  <c:v>2023017</c:v>
                </c:pt>
              </c:numCache>
            </c:numRef>
          </c:cat>
          <c:val>
            <c:numRef>
              <c:f>Sheet1!$C$1:$C$66</c:f>
              <c:numCache>
                <c:formatCode>General</c:formatCode>
                <c:ptCount val="66"/>
                <c:pt idx="0">
                  <c:v>0.91666125365378359</c:v>
                </c:pt>
                <c:pt idx="1">
                  <c:v>0.99850600844430004</c:v>
                </c:pt>
                <c:pt idx="2">
                  <c:v>0.96986034426761936</c:v>
                </c:pt>
                <c:pt idx="3">
                  <c:v>1.04761286131861</c:v>
                </c:pt>
                <c:pt idx="4">
                  <c:v>1.0107827216628775</c:v>
                </c:pt>
                <c:pt idx="5">
                  <c:v>0.9780448197466709</c:v>
                </c:pt>
                <c:pt idx="6">
                  <c:v>0.90029230269568039</c:v>
                </c:pt>
                <c:pt idx="7">
                  <c:v>0.93712244235141273</c:v>
                </c:pt>
                <c:pt idx="8">
                  <c:v>0.92075349139330953</c:v>
                </c:pt>
                <c:pt idx="9">
                  <c:v>1.0271516726209808</c:v>
                </c:pt>
                <c:pt idx="10">
                  <c:v>0.97395258200714518</c:v>
                </c:pt>
                <c:pt idx="11">
                  <c:v>1.0680740500162391</c:v>
                </c:pt>
                <c:pt idx="12">
                  <c:v>1.0394283858395583</c:v>
                </c:pt>
                <c:pt idx="13">
                  <c:v>0.98622929522572267</c:v>
                </c:pt>
                <c:pt idx="14">
                  <c:v>1.023059434881455</c:v>
                </c:pt>
                <c:pt idx="15">
                  <c:v>1.0353361481000325</c:v>
                </c:pt>
                <c:pt idx="16">
                  <c:v>1.023059434881455</c:v>
                </c:pt>
                <c:pt idx="17">
                  <c:v>1.0148749594024034</c:v>
                </c:pt>
                <c:pt idx="18">
                  <c:v>1.0598895745371872</c:v>
                </c:pt>
                <c:pt idx="19">
                  <c:v>0.99441377070477432</c:v>
                </c:pt>
                <c:pt idx="20">
                  <c:v>0.96576810652809364</c:v>
                </c:pt>
                <c:pt idx="21">
                  <c:v>0.95758363104904187</c:v>
                </c:pt>
                <c:pt idx="22">
                  <c:v>0.96986034426761936</c:v>
                </c:pt>
                <c:pt idx="23">
                  <c:v>0.93303020461188702</c:v>
                </c:pt>
                <c:pt idx="24">
                  <c:v>0.93303020461188702</c:v>
                </c:pt>
                <c:pt idx="25">
                  <c:v>1.0148749594024034</c:v>
                </c:pt>
                <c:pt idx="26">
                  <c:v>0.9780448197466709</c:v>
                </c:pt>
                <c:pt idx="27">
                  <c:v>1.0312439103605067</c:v>
                </c:pt>
                <c:pt idx="28">
                  <c:v>1.04761286131861</c:v>
                </c:pt>
                <c:pt idx="29">
                  <c:v>1.0107827216628775</c:v>
                </c:pt>
                <c:pt idx="30">
                  <c:v>0.97395258200714518</c:v>
                </c:pt>
                <c:pt idx="31">
                  <c:v>0.95758363104904187</c:v>
                </c:pt>
                <c:pt idx="32">
                  <c:v>0.88801558947710291</c:v>
                </c:pt>
                <c:pt idx="33">
                  <c:v>0.97395258200714518</c:v>
                </c:pt>
                <c:pt idx="34">
                  <c:v>1.0066904839233517</c:v>
                </c:pt>
                <c:pt idx="35">
                  <c:v>1.04761286131861</c:v>
                </c:pt>
                <c:pt idx="36">
                  <c:v>1.04761286131861</c:v>
                </c:pt>
                <c:pt idx="37">
                  <c:v>1.0435206235790842</c:v>
                </c:pt>
                <c:pt idx="38">
                  <c:v>0.90847677817473205</c:v>
                </c:pt>
                <c:pt idx="39">
                  <c:v>0.86755440077947377</c:v>
                </c:pt>
                <c:pt idx="40">
                  <c:v>0.83481649886326725</c:v>
                </c:pt>
                <c:pt idx="41">
                  <c:v>0.94939915556999022</c:v>
                </c:pt>
                <c:pt idx="42">
                  <c:v>0.99032153296524839</c:v>
                </c:pt>
                <c:pt idx="43">
                  <c:v>1.0926274764533939</c:v>
                </c:pt>
                <c:pt idx="44">
                  <c:v>1.1212731406300747</c:v>
                </c:pt>
                <c:pt idx="45">
                  <c:v>1.0967197141929197</c:v>
                </c:pt>
                <c:pt idx="46">
                  <c:v>1.023059434881455</c:v>
                </c:pt>
                <c:pt idx="47">
                  <c:v>1.0598895745371872</c:v>
                </c:pt>
                <c:pt idx="48">
                  <c:v>1.0148749594024034</c:v>
                </c:pt>
                <c:pt idx="49">
                  <c:v>1.0435206235790842</c:v>
                </c:pt>
                <c:pt idx="50">
                  <c:v>1.0394283858395583</c:v>
                </c:pt>
                <c:pt idx="51">
                  <c:v>1.0353361481000325</c:v>
                </c:pt>
                <c:pt idx="52">
                  <c:v>0.99850600844430004</c:v>
                </c:pt>
                <c:pt idx="53">
                  <c:v>0.99032153296524839</c:v>
                </c:pt>
                <c:pt idx="54">
                  <c:v>0.9780448197466709</c:v>
                </c:pt>
                <c:pt idx="55">
                  <c:v>1.0066904839233517</c:v>
                </c:pt>
                <c:pt idx="56">
                  <c:v>0.97395258200714518</c:v>
                </c:pt>
                <c:pt idx="57">
                  <c:v>0.9453069178304645</c:v>
                </c:pt>
                <c:pt idx="58">
                  <c:v>0.9453069178304645</c:v>
                </c:pt>
                <c:pt idx="59">
                  <c:v>0.87983111399805136</c:v>
                </c:pt>
                <c:pt idx="60">
                  <c:v>0.85527768756089628</c:v>
                </c:pt>
                <c:pt idx="61">
                  <c:v>0.91666125365378359</c:v>
                </c:pt>
                <c:pt idx="62">
                  <c:v>0.91666125365378359</c:v>
                </c:pt>
                <c:pt idx="63">
                  <c:v>0.93712244235141273</c:v>
                </c:pt>
                <c:pt idx="64">
                  <c:v>1.0353361481000325</c:v>
                </c:pt>
                <c:pt idx="65">
                  <c:v>1.0312439103605067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44-49F0-8372-B56C47720548}"/>
            </c:ext>
          </c:extLst>
        </c:ser>
        <c:ser>
          <c:idx val="2"/>
          <c:order val="1"/>
          <c:tx>
            <c:v>十期</c:v>
          </c:tx>
          <c:spPr>
            <a:ln>
              <a:solidFill>
                <a:srgbClr val="00FF00"/>
              </a:solidFill>
            </a:ln>
          </c:spPr>
          <c:marker>
            <c:symbol val="square"/>
            <c:size val="7"/>
            <c:spPr>
              <a:solidFill>
                <a:srgbClr val="00FF00"/>
              </a:solidFill>
            </c:spPr>
          </c:marker>
          <c:cat>
            <c:numRef>
              <c:f>Sheet1!$B$1:$B$66</c:f>
              <c:numCache>
                <c:formatCode>General</c:formatCode>
                <c:ptCount val="66"/>
                <c:pt idx="0">
                  <c:v>2022102</c:v>
                </c:pt>
                <c:pt idx="1">
                  <c:v>2022103</c:v>
                </c:pt>
                <c:pt idx="2">
                  <c:v>2022104</c:v>
                </c:pt>
                <c:pt idx="3">
                  <c:v>2022105</c:v>
                </c:pt>
                <c:pt idx="4">
                  <c:v>2022106</c:v>
                </c:pt>
                <c:pt idx="5">
                  <c:v>2022107</c:v>
                </c:pt>
                <c:pt idx="6">
                  <c:v>2022108</c:v>
                </c:pt>
                <c:pt idx="7">
                  <c:v>2022109</c:v>
                </c:pt>
                <c:pt idx="8">
                  <c:v>2022110</c:v>
                </c:pt>
                <c:pt idx="9">
                  <c:v>2022111</c:v>
                </c:pt>
                <c:pt idx="10">
                  <c:v>2022112</c:v>
                </c:pt>
                <c:pt idx="11">
                  <c:v>2022113</c:v>
                </c:pt>
                <c:pt idx="12">
                  <c:v>2022114</c:v>
                </c:pt>
                <c:pt idx="13">
                  <c:v>2022115</c:v>
                </c:pt>
                <c:pt idx="14">
                  <c:v>2022116</c:v>
                </c:pt>
                <c:pt idx="15">
                  <c:v>2022117</c:v>
                </c:pt>
                <c:pt idx="16">
                  <c:v>2022118</c:v>
                </c:pt>
                <c:pt idx="17">
                  <c:v>2022119</c:v>
                </c:pt>
                <c:pt idx="18">
                  <c:v>2022120</c:v>
                </c:pt>
                <c:pt idx="19">
                  <c:v>2022121</c:v>
                </c:pt>
                <c:pt idx="20">
                  <c:v>2022122</c:v>
                </c:pt>
                <c:pt idx="21">
                  <c:v>2022123</c:v>
                </c:pt>
                <c:pt idx="22">
                  <c:v>2022124</c:v>
                </c:pt>
                <c:pt idx="23">
                  <c:v>2022125</c:v>
                </c:pt>
                <c:pt idx="24">
                  <c:v>2022126</c:v>
                </c:pt>
                <c:pt idx="25">
                  <c:v>2022127</c:v>
                </c:pt>
                <c:pt idx="26">
                  <c:v>2022128</c:v>
                </c:pt>
                <c:pt idx="27">
                  <c:v>2022129</c:v>
                </c:pt>
                <c:pt idx="28">
                  <c:v>2022130</c:v>
                </c:pt>
                <c:pt idx="29">
                  <c:v>2022131</c:v>
                </c:pt>
                <c:pt idx="30">
                  <c:v>2022132</c:v>
                </c:pt>
                <c:pt idx="31">
                  <c:v>2022133</c:v>
                </c:pt>
                <c:pt idx="32">
                  <c:v>2022134</c:v>
                </c:pt>
                <c:pt idx="33">
                  <c:v>2022135</c:v>
                </c:pt>
                <c:pt idx="34">
                  <c:v>2022136</c:v>
                </c:pt>
                <c:pt idx="35">
                  <c:v>2022137</c:v>
                </c:pt>
                <c:pt idx="36">
                  <c:v>2022138</c:v>
                </c:pt>
                <c:pt idx="37">
                  <c:v>2022139</c:v>
                </c:pt>
                <c:pt idx="38">
                  <c:v>2022140</c:v>
                </c:pt>
                <c:pt idx="39">
                  <c:v>2022141</c:v>
                </c:pt>
                <c:pt idx="40">
                  <c:v>2022142</c:v>
                </c:pt>
                <c:pt idx="41">
                  <c:v>2022143</c:v>
                </c:pt>
                <c:pt idx="42">
                  <c:v>2022144</c:v>
                </c:pt>
                <c:pt idx="43">
                  <c:v>2022145</c:v>
                </c:pt>
                <c:pt idx="44">
                  <c:v>2022146</c:v>
                </c:pt>
                <c:pt idx="45">
                  <c:v>2022147</c:v>
                </c:pt>
                <c:pt idx="46">
                  <c:v>2022148</c:v>
                </c:pt>
                <c:pt idx="47">
                  <c:v>2022149</c:v>
                </c:pt>
                <c:pt idx="48">
                  <c:v>2022150</c:v>
                </c:pt>
                <c:pt idx="49">
                  <c:v>2023001</c:v>
                </c:pt>
                <c:pt idx="50">
                  <c:v>2023002</c:v>
                </c:pt>
                <c:pt idx="51">
                  <c:v>2023003</c:v>
                </c:pt>
                <c:pt idx="52">
                  <c:v>2023004</c:v>
                </c:pt>
                <c:pt idx="53">
                  <c:v>2023005</c:v>
                </c:pt>
                <c:pt idx="54">
                  <c:v>2023006</c:v>
                </c:pt>
                <c:pt idx="55">
                  <c:v>2023007</c:v>
                </c:pt>
                <c:pt idx="56">
                  <c:v>2023008</c:v>
                </c:pt>
                <c:pt idx="57">
                  <c:v>2023009</c:v>
                </c:pt>
                <c:pt idx="58">
                  <c:v>2023010</c:v>
                </c:pt>
                <c:pt idx="59">
                  <c:v>2023011</c:v>
                </c:pt>
                <c:pt idx="60">
                  <c:v>2023012</c:v>
                </c:pt>
                <c:pt idx="61">
                  <c:v>2023013</c:v>
                </c:pt>
                <c:pt idx="62">
                  <c:v>2023014</c:v>
                </c:pt>
                <c:pt idx="63">
                  <c:v>2023015</c:v>
                </c:pt>
                <c:pt idx="64">
                  <c:v>2023016</c:v>
                </c:pt>
                <c:pt idx="65">
                  <c:v>2023017</c:v>
                </c:pt>
              </c:numCache>
            </c:numRef>
          </c:cat>
          <c:val>
            <c:numRef>
              <c:f>Sheet1!$D$1:$D$66</c:f>
              <c:numCache>
                <c:formatCode>General</c:formatCode>
                <c:ptCount val="66"/>
                <c:pt idx="0">
                  <c:v>1.0025982461838259</c:v>
                </c:pt>
                <c:pt idx="1">
                  <c:v>1.0046443650535888</c:v>
                </c:pt>
                <c:pt idx="2">
                  <c:v>0.96372198765833061</c:v>
                </c:pt>
                <c:pt idx="3">
                  <c:v>0.98418317635595975</c:v>
                </c:pt>
                <c:pt idx="4">
                  <c:v>0.96372198765833061</c:v>
                </c:pt>
                <c:pt idx="5">
                  <c:v>0.9473530367002273</c:v>
                </c:pt>
                <c:pt idx="6">
                  <c:v>0.94939915556999022</c:v>
                </c:pt>
                <c:pt idx="7">
                  <c:v>0.95349139330951604</c:v>
                </c:pt>
                <c:pt idx="8">
                  <c:v>0.98418317635595975</c:v>
                </c:pt>
                <c:pt idx="9">
                  <c:v>1.0189671971419292</c:v>
                </c:pt>
                <c:pt idx="10">
                  <c:v>0.9759987008769081</c:v>
                </c:pt>
                <c:pt idx="11">
                  <c:v>0.98418317635595975</c:v>
                </c:pt>
                <c:pt idx="12">
                  <c:v>0.98827541409548547</c:v>
                </c:pt>
                <c:pt idx="13">
                  <c:v>0.95349139330951604</c:v>
                </c:pt>
                <c:pt idx="14">
                  <c:v>1.0251055537512179</c:v>
                </c:pt>
                <c:pt idx="15">
                  <c:v>1.0046443650535888</c:v>
                </c:pt>
                <c:pt idx="16">
                  <c:v>1.0455667424488471</c:v>
                </c:pt>
                <c:pt idx="17">
                  <c:v>1.0271516726209808</c:v>
                </c:pt>
                <c:pt idx="18">
                  <c:v>1.023059434881455</c:v>
                </c:pt>
                <c:pt idx="19">
                  <c:v>1.0087366027931146</c:v>
                </c:pt>
                <c:pt idx="20">
                  <c:v>1.000552127314063</c:v>
                </c:pt>
                <c:pt idx="21">
                  <c:v>0.99032153296524839</c:v>
                </c:pt>
                <c:pt idx="22">
                  <c:v>0.99236765183501141</c:v>
                </c:pt>
                <c:pt idx="23">
                  <c:v>0.99645988957453724</c:v>
                </c:pt>
                <c:pt idx="24">
                  <c:v>0.96372198765833061</c:v>
                </c:pt>
                <c:pt idx="25">
                  <c:v>0.99032153296524839</c:v>
                </c:pt>
                <c:pt idx="26">
                  <c:v>0.96781422539785633</c:v>
                </c:pt>
                <c:pt idx="27">
                  <c:v>1.000552127314063</c:v>
                </c:pt>
                <c:pt idx="28">
                  <c:v>0.99032153296524839</c:v>
                </c:pt>
                <c:pt idx="29">
                  <c:v>0.97190646313738227</c:v>
                </c:pt>
                <c:pt idx="30">
                  <c:v>0.99441377070477432</c:v>
                </c:pt>
                <c:pt idx="31">
                  <c:v>0.96781422539785633</c:v>
                </c:pt>
                <c:pt idx="32">
                  <c:v>0.95962974991880479</c:v>
                </c:pt>
                <c:pt idx="33">
                  <c:v>1.0107827216628775</c:v>
                </c:pt>
                <c:pt idx="34">
                  <c:v>1.0087366027931146</c:v>
                </c:pt>
                <c:pt idx="35">
                  <c:v>1.0107827216628775</c:v>
                </c:pt>
                <c:pt idx="36">
                  <c:v>1.0025982461838259</c:v>
                </c:pt>
                <c:pt idx="37">
                  <c:v>0.96576810652809364</c:v>
                </c:pt>
                <c:pt idx="38">
                  <c:v>0.94121468009093856</c:v>
                </c:pt>
                <c:pt idx="39">
                  <c:v>0.93712244235141273</c:v>
                </c:pt>
                <c:pt idx="40">
                  <c:v>0.94121468009093856</c:v>
                </c:pt>
                <c:pt idx="41">
                  <c:v>0.99850600844430004</c:v>
                </c:pt>
                <c:pt idx="42">
                  <c:v>1.0169210782721663</c:v>
                </c:pt>
                <c:pt idx="43">
                  <c:v>1.000552127314063</c:v>
                </c:pt>
                <c:pt idx="44">
                  <c:v>0.99441377070477432</c:v>
                </c:pt>
                <c:pt idx="45">
                  <c:v>0.96576810652809364</c:v>
                </c:pt>
                <c:pt idx="46">
                  <c:v>0.98622929522572267</c:v>
                </c:pt>
                <c:pt idx="47">
                  <c:v>1.0251055537512179</c:v>
                </c:pt>
                <c:pt idx="48">
                  <c:v>1.0537512179278987</c:v>
                </c:pt>
                <c:pt idx="49">
                  <c:v>1.0823968821045793</c:v>
                </c:pt>
                <c:pt idx="50">
                  <c:v>1.0680740500162391</c:v>
                </c:pt>
                <c:pt idx="51">
                  <c:v>1.0291977914907438</c:v>
                </c:pt>
                <c:pt idx="52">
                  <c:v>1.0291977914907438</c:v>
                </c:pt>
                <c:pt idx="53">
                  <c:v>1.0025982461838259</c:v>
                </c:pt>
                <c:pt idx="54">
                  <c:v>1.0107827216628775</c:v>
                </c:pt>
                <c:pt idx="55">
                  <c:v>1.023059434881455</c:v>
                </c:pt>
                <c:pt idx="56">
                  <c:v>1.0046443650535888</c:v>
                </c:pt>
                <c:pt idx="57">
                  <c:v>0.97190646313738227</c:v>
                </c:pt>
                <c:pt idx="58">
                  <c:v>0.96781422539785633</c:v>
                </c:pt>
                <c:pt idx="59">
                  <c:v>0.92893796687236108</c:v>
                </c:pt>
                <c:pt idx="60">
                  <c:v>0.9309840857421241</c:v>
                </c:pt>
                <c:pt idx="61">
                  <c:v>0.9453069178304645</c:v>
                </c:pt>
                <c:pt idx="62">
                  <c:v>0.9309840857421241</c:v>
                </c:pt>
                <c:pt idx="63">
                  <c:v>0.94121468009093856</c:v>
                </c:pt>
                <c:pt idx="64">
                  <c:v>0.95758363104904187</c:v>
                </c:pt>
                <c:pt idx="65">
                  <c:v>0.94326079896070159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44-49F0-8372-B56C47720548}"/>
            </c:ext>
          </c:extLst>
        </c:ser>
        <c:ser>
          <c:idx val="3"/>
          <c:order val="2"/>
          <c:tx>
            <c:v>二十五期</c:v>
          </c:tx>
          <c:spPr>
            <a:ln>
              <a:solidFill>
                <a:srgbClr val="CC00CC"/>
              </a:solidFill>
            </a:ln>
          </c:spPr>
          <c:marker>
            <c:symbol val="square"/>
            <c:size val="7"/>
            <c:spPr>
              <a:solidFill>
                <a:srgbClr val="CC00FF"/>
              </a:solidFill>
            </c:spPr>
          </c:marker>
          <c:cat>
            <c:numRef>
              <c:f>Sheet1!$B$1:$B$66</c:f>
              <c:numCache>
                <c:formatCode>General</c:formatCode>
                <c:ptCount val="66"/>
                <c:pt idx="0">
                  <c:v>2022102</c:v>
                </c:pt>
                <c:pt idx="1">
                  <c:v>2022103</c:v>
                </c:pt>
                <c:pt idx="2">
                  <c:v>2022104</c:v>
                </c:pt>
                <c:pt idx="3">
                  <c:v>2022105</c:v>
                </c:pt>
                <c:pt idx="4">
                  <c:v>2022106</c:v>
                </c:pt>
                <c:pt idx="5">
                  <c:v>2022107</c:v>
                </c:pt>
                <c:pt idx="6">
                  <c:v>2022108</c:v>
                </c:pt>
                <c:pt idx="7">
                  <c:v>2022109</c:v>
                </c:pt>
                <c:pt idx="8">
                  <c:v>2022110</c:v>
                </c:pt>
                <c:pt idx="9">
                  <c:v>2022111</c:v>
                </c:pt>
                <c:pt idx="10">
                  <c:v>2022112</c:v>
                </c:pt>
                <c:pt idx="11">
                  <c:v>2022113</c:v>
                </c:pt>
                <c:pt idx="12">
                  <c:v>2022114</c:v>
                </c:pt>
                <c:pt idx="13">
                  <c:v>2022115</c:v>
                </c:pt>
                <c:pt idx="14">
                  <c:v>2022116</c:v>
                </c:pt>
                <c:pt idx="15">
                  <c:v>2022117</c:v>
                </c:pt>
                <c:pt idx="16">
                  <c:v>2022118</c:v>
                </c:pt>
                <c:pt idx="17">
                  <c:v>2022119</c:v>
                </c:pt>
                <c:pt idx="18">
                  <c:v>2022120</c:v>
                </c:pt>
                <c:pt idx="19">
                  <c:v>2022121</c:v>
                </c:pt>
                <c:pt idx="20">
                  <c:v>2022122</c:v>
                </c:pt>
                <c:pt idx="21">
                  <c:v>2022123</c:v>
                </c:pt>
                <c:pt idx="22">
                  <c:v>2022124</c:v>
                </c:pt>
                <c:pt idx="23">
                  <c:v>2022125</c:v>
                </c:pt>
                <c:pt idx="24">
                  <c:v>2022126</c:v>
                </c:pt>
                <c:pt idx="25">
                  <c:v>2022127</c:v>
                </c:pt>
                <c:pt idx="26">
                  <c:v>2022128</c:v>
                </c:pt>
                <c:pt idx="27">
                  <c:v>2022129</c:v>
                </c:pt>
                <c:pt idx="28">
                  <c:v>2022130</c:v>
                </c:pt>
                <c:pt idx="29">
                  <c:v>2022131</c:v>
                </c:pt>
                <c:pt idx="30">
                  <c:v>2022132</c:v>
                </c:pt>
                <c:pt idx="31">
                  <c:v>2022133</c:v>
                </c:pt>
                <c:pt idx="32">
                  <c:v>2022134</c:v>
                </c:pt>
                <c:pt idx="33">
                  <c:v>2022135</c:v>
                </c:pt>
                <c:pt idx="34">
                  <c:v>2022136</c:v>
                </c:pt>
                <c:pt idx="35">
                  <c:v>2022137</c:v>
                </c:pt>
                <c:pt idx="36">
                  <c:v>2022138</c:v>
                </c:pt>
                <c:pt idx="37">
                  <c:v>2022139</c:v>
                </c:pt>
                <c:pt idx="38">
                  <c:v>2022140</c:v>
                </c:pt>
                <c:pt idx="39">
                  <c:v>2022141</c:v>
                </c:pt>
                <c:pt idx="40">
                  <c:v>2022142</c:v>
                </c:pt>
                <c:pt idx="41">
                  <c:v>2022143</c:v>
                </c:pt>
                <c:pt idx="42">
                  <c:v>2022144</c:v>
                </c:pt>
                <c:pt idx="43">
                  <c:v>2022145</c:v>
                </c:pt>
                <c:pt idx="44">
                  <c:v>2022146</c:v>
                </c:pt>
                <c:pt idx="45">
                  <c:v>2022147</c:v>
                </c:pt>
                <c:pt idx="46">
                  <c:v>2022148</c:v>
                </c:pt>
                <c:pt idx="47">
                  <c:v>2022149</c:v>
                </c:pt>
                <c:pt idx="48">
                  <c:v>2022150</c:v>
                </c:pt>
                <c:pt idx="49">
                  <c:v>2023001</c:v>
                </c:pt>
                <c:pt idx="50">
                  <c:v>2023002</c:v>
                </c:pt>
                <c:pt idx="51">
                  <c:v>2023003</c:v>
                </c:pt>
                <c:pt idx="52">
                  <c:v>2023004</c:v>
                </c:pt>
                <c:pt idx="53">
                  <c:v>2023005</c:v>
                </c:pt>
                <c:pt idx="54">
                  <c:v>2023006</c:v>
                </c:pt>
                <c:pt idx="55">
                  <c:v>2023007</c:v>
                </c:pt>
                <c:pt idx="56">
                  <c:v>2023008</c:v>
                </c:pt>
                <c:pt idx="57">
                  <c:v>2023009</c:v>
                </c:pt>
                <c:pt idx="58">
                  <c:v>2023010</c:v>
                </c:pt>
                <c:pt idx="59">
                  <c:v>2023011</c:v>
                </c:pt>
                <c:pt idx="60">
                  <c:v>2023012</c:v>
                </c:pt>
                <c:pt idx="61">
                  <c:v>2023013</c:v>
                </c:pt>
                <c:pt idx="62">
                  <c:v>2023014</c:v>
                </c:pt>
                <c:pt idx="63">
                  <c:v>2023015</c:v>
                </c:pt>
                <c:pt idx="64">
                  <c:v>2023016</c:v>
                </c:pt>
                <c:pt idx="65">
                  <c:v>2023017</c:v>
                </c:pt>
              </c:numCache>
            </c:numRef>
          </c:cat>
          <c:val>
            <c:numRef>
              <c:f>Sheet1!$E$1:$E$66</c:f>
              <c:numCache>
                <c:formatCode>General</c:formatCode>
                <c:ptCount val="66"/>
                <c:pt idx="0">
                  <c:v>0.9780448197466709</c:v>
                </c:pt>
                <c:pt idx="1">
                  <c:v>0.99113998051315355</c:v>
                </c:pt>
                <c:pt idx="2">
                  <c:v>0.99605066580058454</c:v>
                </c:pt>
                <c:pt idx="3">
                  <c:v>1.0066904839233517</c:v>
                </c:pt>
                <c:pt idx="4">
                  <c:v>0.99441377070477432</c:v>
                </c:pt>
                <c:pt idx="5">
                  <c:v>0.987866190321533</c:v>
                </c:pt>
                <c:pt idx="6">
                  <c:v>0.97477102955505035</c:v>
                </c:pt>
                <c:pt idx="7">
                  <c:v>0.98377395258200706</c:v>
                </c:pt>
                <c:pt idx="8">
                  <c:v>0.96494965898018825</c:v>
                </c:pt>
                <c:pt idx="9">
                  <c:v>0.99032153296524839</c:v>
                </c:pt>
                <c:pt idx="10">
                  <c:v>0.98295550503410201</c:v>
                </c:pt>
                <c:pt idx="11">
                  <c:v>1.0025982461838259</c:v>
                </c:pt>
                <c:pt idx="12">
                  <c:v>0.98459240012991223</c:v>
                </c:pt>
                <c:pt idx="13">
                  <c:v>0.97722637219876574</c:v>
                </c:pt>
                <c:pt idx="14">
                  <c:v>1.0058720363754465</c:v>
                </c:pt>
                <c:pt idx="15">
                  <c:v>0.99850600844430004</c:v>
                </c:pt>
                <c:pt idx="16">
                  <c:v>1.0001429035401104</c:v>
                </c:pt>
                <c:pt idx="17">
                  <c:v>0.98377395258200706</c:v>
                </c:pt>
                <c:pt idx="18">
                  <c:v>0.98704774277362783</c:v>
                </c:pt>
                <c:pt idx="19">
                  <c:v>0.99441377070477432</c:v>
                </c:pt>
                <c:pt idx="20">
                  <c:v>0.97395258200714518</c:v>
                </c:pt>
                <c:pt idx="21">
                  <c:v>0.98950308541734322</c:v>
                </c:pt>
                <c:pt idx="22">
                  <c:v>0.98622929522572267</c:v>
                </c:pt>
                <c:pt idx="23">
                  <c:v>0.98950308541734322</c:v>
                </c:pt>
                <c:pt idx="24">
                  <c:v>0.99768756089639488</c:v>
                </c:pt>
                <c:pt idx="25">
                  <c:v>0.99359532315686916</c:v>
                </c:pt>
                <c:pt idx="26">
                  <c:v>0.98541084767781739</c:v>
                </c:pt>
                <c:pt idx="27">
                  <c:v>0.99850600844430004</c:v>
                </c:pt>
                <c:pt idx="28">
                  <c:v>0.98950308541734322</c:v>
                </c:pt>
                <c:pt idx="29">
                  <c:v>0.99768756089639488</c:v>
                </c:pt>
                <c:pt idx="30">
                  <c:v>0.99277687560896399</c:v>
                </c:pt>
                <c:pt idx="31">
                  <c:v>0.99686911334848971</c:v>
                </c:pt>
                <c:pt idx="32">
                  <c:v>0.98868463786943817</c:v>
                </c:pt>
                <c:pt idx="33">
                  <c:v>1.0001429035401104</c:v>
                </c:pt>
                <c:pt idx="34">
                  <c:v>0.99359532315686916</c:v>
                </c:pt>
                <c:pt idx="35">
                  <c:v>1.0075089314712569</c:v>
                </c:pt>
                <c:pt idx="36">
                  <c:v>0.99277687560896399</c:v>
                </c:pt>
                <c:pt idx="37">
                  <c:v>0.98950308541734322</c:v>
                </c:pt>
                <c:pt idx="38">
                  <c:v>0.98459240012991223</c:v>
                </c:pt>
                <c:pt idx="39">
                  <c:v>0.96249431633647287</c:v>
                </c:pt>
                <c:pt idx="40">
                  <c:v>0.96740500162390386</c:v>
                </c:pt>
                <c:pt idx="41">
                  <c:v>0.9780448197466709</c:v>
                </c:pt>
                <c:pt idx="42">
                  <c:v>0.98459240012991223</c:v>
                </c:pt>
                <c:pt idx="43">
                  <c:v>0.99113998051315355</c:v>
                </c:pt>
                <c:pt idx="44">
                  <c:v>0.987866190321533</c:v>
                </c:pt>
                <c:pt idx="45">
                  <c:v>0.99359532315686916</c:v>
                </c:pt>
                <c:pt idx="46">
                  <c:v>0.99113998051315355</c:v>
                </c:pt>
                <c:pt idx="47">
                  <c:v>1.0025982461838259</c:v>
                </c:pt>
                <c:pt idx="48">
                  <c:v>1.0075089314712569</c:v>
                </c:pt>
                <c:pt idx="49">
                  <c:v>1.0099642741149724</c:v>
                </c:pt>
                <c:pt idx="50">
                  <c:v>0.99850600844430004</c:v>
                </c:pt>
                <c:pt idx="51">
                  <c:v>1.0025982461838259</c:v>
                </c:pt>
                <c:pt idx="52">
                  <c:v>0.99605066580058454</c:v>
                </c:pt>
                <c:pt idx="53">
                  <c:v>0.99605066580058454</c:v>
                </c:pt>
                <c:pt idx="54">
                  <c:v>1.003416693731731</c:v>
                </c:pt>
                <c:pt idx="55">
                  <c:v>1.0050535888275414</c:v>
                </c:pt>
                <c:pt idx="56">
                  <c:v>1.0058720363754465</c:v>
                </c:pt>
                <c:pt idx="57">
                  <c:v>1.0075089314712569</c:v>
                </c:pt>
                <c:pt idx="58">
                  <c:v>0.99032153296524839</c:v>
                </c:pt>
                <c:pt idx="59">
                  <c:v>0.9780448197466709</c:v>
                </c:pt>
                <c:pt idx="60">
                  <c:v>0.96658655407599869</c:v>
                </c:pt>
                <c:pt idx="61">
                  <c:v>0.97968171484248134</c:v>
                </c:pt>
                <c:pt idx="62">
                  <c:v>0.98213705748619684</c:v>
                </c:pt>
                <c:pt idx="63">
                  <c:v>0.99605066580058454</c:v>
                </c:pt>
                <c:pt idx="64">
                  <c:v>1.0116011692107827</c:v>
                </c:pt>
                <c:pt idx="65">
                  <c:v>1.0058720363754465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44-49F0-8372-B56C47720548}"/>
            </c:ext>
          </c:extLst>
        </c:ser>
        <c:ser>
          <c:idx val="4"/>
          <c:order val="3"/>
          <c:tx>
            <c:v>五十期</c:v>
          </c:tx>
          <c:spPr>
            <a:ln>
              <a:solidFill>
                <a:srgbClr val="FFFF00"/>
              </a:solidFill>
            </a:ln>
          </c:spPr>
          <c:marker>
            <c:symbol val="square"/>
            <c:size val="7"/>
            <c:spPr>
              <a:solidFill>
                <a:srgbClr val="FFFF00"/>
              </a:solidFill>
            </c:spPr>
          </c:marker>
          <c:cat>
            <c:numRef>
              <c:f>Sheet1!$B$1:$B$66</c:f>
              <c:numCache>
                <c:formatCode>General</c:formatCode>
                <c:ptCount val="66"/>
                <c:pt idx="0">
                  <c:v>2022102</c:v>
                </c:pt>
                <c:pt idx="1">
                  <c:v>2022103</c:v>
                </c:pt>
                <c:pt idx="2">
                  <c:v>2022104</c:v>
                </c:pt>
                <c:pt idx="3">
                  <c:v>2022105</c:v>
                </c:pt>
                <c:pt idx="4">
                  <c:v>2022106</c:v>
                </c:pt>
                <c:pt idx="5">
                  <c:v>2022107</c:v>
                </c:pt>
                <c:pt idx="6">
                  <c:v>2022108</c:v>
                </c:pt>
                <c:pt idx="7">
                  <c:v>2022109</c:v>
                </c:pt>
                <c:pt idx="8">
                  <c:v>2022110</c:v>
                </c:pt>
                <c:pt idx="9">
                  <c:v>2022111</c:v>
                </c:pt>
                <c:pt idx="10">
                  <c:v>2022112</c:v>
                </c:pt>
                <c:pt idx="11">
                  <c:v>2022113</c:v>
                </c:pt>
                <c:pt idx="12">
                  <c:v>2022114</c:v>
                </c:pt>
                <c:pt idx="13">
                  <c:v>2022115</c:v>
                </c:pt>
                <c:pt idx="14">
                  <c:v>2022116</c:v>
                </c:pt>
                <c:pt idx="15">
                  <c:v>2022117</c:v>
                </c:pt>
                <c:pt idx="16">
                  <c:v>2022118</c:v>
                </c:pt>
                <c:pt idx="17">
                  <c:v>2022119</c:v>
                </c:pt>
                <c:pt idx="18">
                  <c:v>2022120</c:v>
                </c:pt>
                <c:pt idx="19">
                  <c:v>2022121</c:v>
                </c:pt>
                <c:pt idx="20">
                  <c:v>2022122</c:v>
                </c:pt>
                <c:pt idx="21">
                  <c:v>2022123</c:v>
                </c:pt>
                <c:pt idx="22">
                  <c:v>2022124</c:v>
                </c:pt>
                <c:pt idx="23">
                  <c:v>2022125</c:v>
                </c:pt>
                <c:pt idx="24">
                  <c:v>2022126</c:v>
                </c:pt>
                <c:pt idx="25">
                  <c:v>2022127</c:v>
                </c:pt>
                <c:pt idx="26">
                  <c:v>2022128</c:v>
                </c:pt>
                <c:pt idx="27">
                  <c:v>2022129</c:v>
                </c:pt>
                <c:pt idx="28">
                  <c:v>2022130</c:v>
                </c:pt>
                <c:pt idx="29">
                  <c:v>2022131</c:v>
                </c:pt>
                <c:pt idx="30">
                  <c:v>2022132</c:v>
                </c:pt>
                <c:pt idx="31">
                  <c:v>2022133</c:v>
                </c:pt>
                <c:pt idx="32">
                  <c:v>2022134</c:v>
                </c:pt>
                <c:pt idx="33">
                  <c:v>2022135</c:v>
                </c:pt>
                <c:pt idx="34">
                  <c:v>2022136</c:v>
                </c:pt>
                <c:pt idx="35">
                  <c:v>2022137</c:v>
                </c:pt>
                <c:pt idx="36">
                  <c:v>2022138</c:v>
                </c:pt>
                <c:pt idx="37">
                  <c:v>2022139</c:v>
                </c:pt>
                <c:pt idx="38">
                  <c:v>2022140</c:v>
                </c:pt>
                <c:pt idx="39">
                  <c:v>2022141</c:v>
                </c:pt>
                <c:pt idx="40">
                  <c:v>2022142</c:v>
                </c:pt>
                <c:pt idx="41">
                  <c:v>2022143</c:v>
                </c:pt>
                <c:pt idx="42">
                  <c:v>2022144</c:v>
                </c:pt>
                <c:pt idx="43">
                  <c:v>2022145</c:v>
                </c:pt>
                <c:pt idx="44">
                  <c:v>2022146</c:v>
                </c:pt>
                <c:pt idx="45">
                  <c:v>2022147</c:v>
                </c:pt>
                <c:pt idx="46">
                  <c:v>2022148</c:v>
                </c:pt>
                <c:pt idx="47">
                  <c:v>2022149</c:v>
                </c:pt>
                <c:pt idx="48">
                  <c:v>2022150</c:v>
                </c:pt>
                <c:pt idx="49">
                  <c:v>2023001</c:v>
                </c:pt>
                <c:pt idx="50">
                  <c:v>2023002</c:v>
                </c:pt>
                <c:pt idx="51">
                  <c:v>2023003</c:v>
                </c:pt>
                <c:pt idx="52">
                  <c:v>2023004</c:v>
                </c:pt>
                <c:pt idx="53">
                  <c:v>2023005</c:v>
                </c:pt>
                <c:pt idx="54">
                  <c:v>2023006</c:v>
                </c:pt>
                <c:pt idx="55">
                  <c:v>2023007</c:v>
                </c:pt>
                <c:pt idx="56">
                  <c:v>2023008</c:v>
                </c:pt>
                <c:pt idx="57">
                  <c:v>2023009</c:v>
                </c:pt>
                <c:pt idx="58">
                  <c:v>2023010</c:v>
                </c:pt>
                <c:pt idx="59">
                  <c:v>2023011</c:v>
                </c:pt>
                <c:pt idx="60">
                  <c:v>2023012</c:v>
                </c:pt>
                <c:pt idx="61">
                  <c:v>2023013</c:v>
                </c:pt>
                <c:pt idx="62">
                  <c:v>2023014</c:v>
                </c:pt>
                <c:pt idx="63">
                  <c:v>2023015</c:v>
                </c:pt>
                <c:pt idx="64">
                  <c:v>2023016</c:v>
                </c:pt>
                <c:pt idx="65">
                  <c:v>2023017</c:v>
                </c:pt>
              </c:numCache>
            </c:numRef>
          </c:cat>
          <c:val>
            <c:numRef>
              <c:f>Sheet1!$F$1:$F$66</c:f>
              <c:numCache>
                <c:formatCode>General</c:formatCode>
                <c:ptCount val="66"/>
                <c:pt idx="0">
                  <c:v>1.0263332250730757</c:v>
                </c:pt>
                <c:pt idx="1">
                  <c:v>1.0255147775251705</c:v>
                </c:pt>
                <c:pt idx="2">
                  <c:v>1.0177395258200714</c:v>
                </c:pt>
                <c:pt idx="3">
                  <c:v>1.0197856446898343</c:v>
                </c:pt>
                <c:pt idx="4">
                  <c:v>1.0173303020461189</c:v>
                </c:pt>
                <c:pt idx="5">
                  <c:v>1.0103734978889249</c:v>
                </c:pt>
                <c:pt idx="6">
                  <c:v>0.99686911334848971</c:v>
                </c:pt>
                <c:pt idx="7">
                  <c:v>0.99891523221825262</c:v>
                </c:pt>
                <c:pt idx="8">
                  <c:v>0.99891523221825262</c:v>
                </c:pt>
                <c:pt idx="9">
                  <c:v>1.0038259175056836</c:v>
                </c:pt>
                <c:pt idx="10">
                  <c:v>1.000552127314063</c:v>
                </c:pt>
                <c:pt idx="11">
                  <c:v>1.0075089314712569</c:v>
                </c:pt>
                <c:pt idx="12">
                  <c:v>1.0054628126014939</c:v>
                </c:pt>
                <c:pt idx="13">
                  <c:v>0.99891523221825262</c:v>
                </c:pt>
                <c:pt idx="14">
                  <c:v>1.0042351412796362</c:v>
                </c:pt>
                <c:pt idx="15">
                  <c:v>1.0030074699577785</c:v>
                </c:pt>
                <c:pt idx="16">
                  <c:v>1.000552127314063</c:v>
                </c:pt>
                <c:pt idx="17">
                  <c:v>0.99768756089639488</c:v>
                </c:pt>
                <c:pt idx="18">
                  <c:v>0.99523221825267949</c:v>
                </c:pt>
                <c:pt idx="19">
                  <c:v>0.9948229944787268</c:v>
                </c:pt>
                <c:pt idx="20">
                  <c:v>0.98172783371224415</c:v>
                </c:pt>
                <c:pt idx="21">
                  <c:v>0.97681714842481326</c:v>
                </c:pt>
                <c:pt idx="22">
                  <c:v>0.97190646313738227</c:v>
                </c:pt>
                <c:pt idx="23">
                  <c:v>0.9735433582331926</c:v>
                </c:pt>
                <c:pt idx="24">
                  <c:v>0.97149723936342958</c:v>
                </c:pt>
                <c:pt idx="25">
                  <c:v>0.98582007145177009</c:v>
                </c:pt>
                <c:pt idx="26">
                  <c:v>0.98827541409548547</c:v>
                </c:pt>
                <c:pt idx="27">
                  <c:v>0.9972783371224424</c:v>
                </c:pt>
                <c:pt idx="28">
                  <c:v>0.99809678467034757</c:v>
                </c:pt>
                <c:pt idx="29">
                  <c:v>0.99605066580058454</c:v>
                </c:pt>
                <c:pt idx="30">
                  <c:v>0.99032153296524839</c:v>
                </c:pt>
                <c:pt idx="31">
                  <c:v>0.98582007145177009</c:v>
                </c:pt>
                <c:pt idx="32">
                  <c:v>0.98622929522572267</c:v>
                </c:pt>
                <c:pt idx="33">
                  <c:v>0.98254628126014942</c:v>
                </c:pt>
                <c:pt idx="34">
                  <c:v>0.99195842806105872</c:v>
                </c:pt>
                <c:pt idx="35">
                  <c:v>0.99523221825267949</c:v>
                </c:pt>
                <c:pt idx="36">
                  <c:v>0.99768756089639488</c:v>
                </c:pt>
                <c:pt idx="37">
                  <c:v>0.98704774277362783</c:v>
                </c:pt>
                <c:pt idx="38">
                  <c:v>0.98090938616433898</c:v>
                </c:pt>
                <c:pt idx="39">
                  <c:v>0.98418317635595975</c:v>
                </c:pt>
                <c:pt idx="40">
                  <c:v>0.98295550503410201</c:v>
                </c:pt>
                <c:pt idx="41">
                  <c:v>0.98909386164339075</c:v>
                </c:pt>
                <c:pt idx="42">
                  <c:v>0.98418317635595975</c:v>
                </c:pt>
                <c:pt idx="43">
                  <c:v>0.98909386164339075</c:v>
                </c:pt>
                <c:pt idx="44">
                  <c:v>0.99113998051315355</c:v>
                </c:pt>
                <c:pt idx="45">
                  <c:v>0.98377395258200706</c:v>
                </c:pt>
                <c:pt idx="46">
                  <c:v>0.99032153296524839</c:v>
                </c:pt>
                <c:pt idx="47">
                  <c:v>0.99441377070477432</c:v>
                </c:pt>
                <c:pt idx="48">
                  <c:v>0.99850600844430004</c:v>
                </c:pt>
                <c:pt idx="49">
                  <c:v>1.0038259175056836</c:v>
                </c:pt>
                <c:pt idx="50">
                  <c:v>0.99605066580058454</c:v>
                </c:pt>
                <c:pt idx="51">
                  <c:v>0.99400454693082163</c:v>
                </c:pt>
                <c:pt idx="52">
                  <c:v>0.9972783371224424</c:v>
                </c:pt>
                <c:pt idx="53">
                  <c:v>0.99277687560896399</c:v>
                </c:pt>
                <c:pt idx="54">
                  <c:v>1.000552127314063</c:v>
                </c:pt>
                <c:pt idx="55">
                  <c:v>0.99891523221825262</c:v>
                </c:pt>
                <c:pt idx="56">
                  <c:v>1.0013705748619681</c:v>
                </c:pt>
                <c:pt idx="57">
                  <c:v>0.99809678467034757</c:v>
                </c:pt>
                <c:pt idx="58">
                  <c:v>0.99523221825267949</c:v>
                </c:pt>
                <c:pt idx="59">
                  <c:v>0.98582007145177009</c:v>
                </c:pt>
                <c:pt idx="60">
                  <c:v>0.98704774277362783</c:v>
                </c:pt>
                <c:pt idx="61">
                  <c:v>0.98622929522572267</c:v>
                </c:pt>
                <c:pt idx="62">
                  <c:v>0.98582007145177009</c:v>
                </c:pt>
                <c:pt idx="63">
                  <c:v>0.99032153296524839</c:v>
                </c:pt>
                <c:pt idx="64">
                  <c:v>0.98704774277362783</c:v>
                </c:pt>
                <c:pt idx="65">
                  <c:v>0.98663851899967514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44-49F0-8372-B56C47720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843264"/>
        <c:axId val="118845440"/>
      </c:lineChart>
      <c:catAx>
        <c:axId val="118843264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75000"/>
                  <a:lumOff val="25000"/>
                </a:schemeClr>
              </a:solidFill>
            </a:ln>
          </c:spPr>
        </c:majorGridlines>
        <c:numFmt formatCode="General" sourceLinked="1"/>
        <c:majorTickMark val="in"/>
        <c:minorTickMark val="none"/>
        <c:tickLblPos val="nextTo"/>
        <c:txPr>
          <a:bodyPr rot="0" vert="eaVert"/>
          <a:lstStyle/>
          <a:p>
            <a:pPr>
              <a:defRPr/>
            </a:pPr>
            <a:endParaRPr lang="zh-CN"/>
          </a:p>
        </c:txPr>
        <c:crossAx val="118845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8845440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75000"/>
                  <a:lumOff val="25000"/>
                </a:schemeClr>
              </a:solidFill>
            </a:ln>
          </c:spPr>
        </c:majorGridlines>
        <c:numFmt formatCode="General" sourceLinked="1"/>
        <c:majorTickMark val="in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118843264"/>
        <c:crosses val="autoZero"/>
        <c:crossBetween val="midCat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3.6476111217805259E-2"/>
          <c:y val="9.6779693078905632E-2"/>
          <c:w val="7.7773616712545401E-2"/>
          <c:h val="0.40935494549667895"/>
        </c:manualLayout>
      </c:layout>
      <c:overlay val="0"/>
      <c:spPr>
        <a:solidFill>
          <a:schemeClr val="accent6">
            <a:lumMod val="60000"/>
            <a:lumOff val="40000"/>
          </a:schemeClr>
        </a:solidFill>
      </c:spPr>
    </c:legend>
    <c:plotVisOnly val="1"/>
    <c:dispBlanksAs val="gap"/>
    <c:showDLblsOverMax val="0"/>
  </c:chart>
  <c:printSettings>
    <c:headerFooter alignWithMargins="0"/>
    <c:pageMargins b="1" l="0.75000000000000233" r="0.75000000000000233" t="1" header="0.5" footer="0.5"/>
    <c:pageSetup/>
  </c:printSettings>
</c:chartSpace>
</file>

<file path=xl/ctrlProps/ctrlProp1.xml><?xml version="1.0" encoding="utf-8"?>
<formControlPr xmlns="http://schemas.microsoft.com/office/spreadsheetml/2009/9/main" objectType="Spin" dx="16" fmlaLink="$BC$1" max="20" min="3" page="10" val="17"/>
</file>

<file path=xl/ctrlProps/ctrlProp2.xml><?xml version="1.0" encoding="utf-8"?>
<formControlPr xmlns="http://schemas.microsoft.com/office/spreadsheetml/2009/9/main" objectType="Spin" dx="16" max="2" page="10" val="2"/>
</file>

<file path=xl/ctrlProps/ctrlProp3.xml><?xml version="1.0" encoding="utf-8"?>
<formControlPr xmlns="http://schemas.microsoft.com/office/spreadsheetml/2009/9/main" objectType="Spin" dx="16" fmlaLink="$C$25" max="33" min="1" page="10" val="17"/>
</file>

<file path=xl/ctrlProps/ctrlProp4.xml><?xml version="1.0" encoding="utf-8"?>
<formControlPr xmlns="http://schemas.microsoft.com/office/spreadsheetml/2009/9/main" objectType="Spin" dx="16" fmlaLink="$C$25" max="33" min="1" page="10" val="17"/>
</file>

<file path=xl/ctrlProps/ctrlProp5.xml><?xml version="1.0" encoding="utf-8"?>
<formControlPr xmlns="http://schemas.microsoft.com/office/spreadsheetml/2009/9/main" objectType="Spin" dx="16" fmlaLink="$C$25" max="33" min="1" page="10" val="17"/>
</file>

<file path=xl/ctrlProps/ctrlProp6.xml><?xml version="1.0" encoding="utf-8"?>
<formControlPr xmlns="http://schemas.microsoft.com/office/spreadsheetml/2009/9/main" objectType="Spin" dx="16" fmlaLink="$C$25" max="33" min="1" page="10" val="17"/>
</file>

<file path=xl/ctrlProps/ctrlProp7.xml><?xml version="1.0" encoding="utf-8"?>
<formControlPr xmlns="http://schemas.microsoft.com/office/spreadsheetml/2009/9/main" objectType="Spin" dx="16" fmlaLink="$C$25" max="33" min="1" page="10" val="17"/>
</file>

<file path=xl/ctrlProps/ctrlProp8.xml><?xml version="1.0" encoding="utf-8"?>
<formControlPr xmlns="http://schemas.microsoft.com/office/spreadsheetml/2009/9/main" objectType="Spin" dx="16" fmlaLink="$C$25" max="33" min="1" page="10" val="17"/>
</file>

<file path=xl/ctrlProps/ctrlProp9.xml><?xml version="1.0" encoding="utf-8"?>
<formControlPr xmlns="http://schemas.microsoft.com/office/spreadsheetml/2009/9/main" objectType="Spin" dx="16" fmlaLink="$C$25" max="33" min="1" page="10" val="17"/>
</file>

<file path=xl/ctrlProps/ctrlProp10.xml><?xml version="1.0" encoding="utf-8"?>
<formControlPr xmlns="http://schemas.microsoft.com/office/spreadsheetml/2009/9/main" objectType="Spin" dx="16" fmlaLink="$C$25" max="33" min="1" page="10" val="17"/>
</file>

<file path=xl/ctrlProps/ctrlProp11.xml><?xml version="1.0" encoding="utf-8"?>
<formControlPr xmlns="http://schemas.microsoft.com/office/spreadsheetml/2009/9/main" objectType="Spin" dx="16" fmlaLink="$C$25" max="33" min="1" page="10" val="17"/>
</file>

<file path=xl/ctrlProps/ctrlProp12.xml><?xml version="1.0" encoding="utf-8"?>
<formControlPr xmlns="http://schemas.microsoft.com/office/spreadsheetml/2009/9/main" objectType="Spin" dx="16" fmlaLink="$C$25" max="33" min="1" page="10" val="17"/>
</file>

<file path=xl/ctrlProps/ctrlProp13.xml><?xml version="1.0" encoding="utf-8"?>
<formControlPr xmlns="http://schemas.microsoft.com/office/spreadsheetml/2009/9/main" objectType="Spin" dx="16" fmlaLink="$C$25" max="33" min="1" page="10" val="17"/>
</file>

<file path=xl/ctrlProps/ctrlProp14.xml><?xml version="1.0" encoding="utf-8"?>
<formControlPr xmlns="http://schemas.microsoft.com/office/spreadsheetml/2009/9/main" objectType="Spin" dx="16" fmlaLink="$C$25" max="33" min="1" page="10" val="17"/>
</file>

<file path=xl/ctrlProps/ctrlProp15.xml><?xml version="1.0" encoding="utf-8"?>
<formControlPr xmlns="http://schemas.microsoft.com/office/spreadsheetml/2009/9/main" objectType="Spin" dx="16" fmlaLink="$C$25" max="33" min="1" page="10" val="17"/>
</file>

<file path=xl/ctrlProps/ctrlProp16.xml><?xml version="1.0" encoding="utf-8"?>
<formControlPr xmlns="http://schemas.microsoft.com/office/spreadsheetml/2009/9/main" objectType="Spin" dx="16" fmlaLink="$C$25" max="33" min="1" page="10" val="17"/>
</file>

<file path=xl/ctrlProps/ctrlProp17.xml><?xml version="1.0" encoding="utf-8"?>
<formControlPr xmlns="http://schemas.microsoft.com/office/spreadsheetml/2009/9/main" objectType="Spin" dx="16" fmlaLink="$C$25" max="33" min="1" page="10" val="17"/>
</file>

<file path=xl/ctrlProps/ctrlProp18.xml><?xml version="1.0" encoding="utf-8"?>
<formControlPr xmlns="http://schemas.microsoft.com/office/spreadsheetml/2009/9/main" objectType="Spin" dx="16" fmlaLink="$C$25" max="33" min="1" page="10" val="17"/>
</file>

<file path=xl/ctrlProps/ctrlProp19.xml><?xml version="1.0" encoding="utf-8"?>
<formControlPr xmlns="http://schemas.microsoft.com/office/spreadsheetml/2009/9/main" objectType="Spin" dx="16" fmlaLink="$C$25" max="33" min="1" page="10" val="17"/>
</file>

<file path=xl/ctrlProps/ctrlProp20.xml><?xml version="1.0" encoding="utf-8"?>
<formControlPr xmlns="http://schemas.microsoft.com/office/spreadsheetml/2009/9/main" objectType="Spin" dx="16" fmlaLink="$C$25" max="33" min="1" page="10" val="17"/>
</file>

<file path=xl/ctrlProps/ctrlProp21.xml><?xml version="1.0" encoding="utf-8"?>
<formControlPr xmlns="http://schemas.microsoft.com/office/spreadsheetml/2009/9/main" objectType="Spin" dx="16" fmlaLink="$C$25" max="33" min="1" page="10" val="17"/>
</file>

<file path=xl/ctrlProps/ctrlProp22.xml><?xml version="1.0" encoding="utf-8"?>
<formControlPr xmlns="http://schemas.microsoft.com/office/spreadsheetml/2009/9/main" objectType="Spin" dx="16" fmlaLink="$C$25" max="33" min="1" page="10" val="17"/>
</file>

<file path=xl/ctrlProps/ctrlProp23.xml><?xml version="1.0" encoding="utf-8"?>
<formControlPr xmlns="http://schemas.microsoft.com/office/spreadsheetml/2009/9/main" objectType="Spin" dx="16" fmlaLink="$C$25" max="33" min="1" page="10" val="17"/>
</file>

<file path=xl/ctrlProps/ctrlProp24.xml><?xml version="1.0" encoding="utf-8"?>
<formControlPr xmlns="http://schemas.microsoft.com/office/spreadsheetml/2009/9/main" objectType="Spin" dx="16" fmlaLink="$C$25" max="33" min="1" page="10" val="17"/>
</file>

<file path=xl/ctrlProps/ctrlProp25.xml><?xml version="1.0" encoding="utf-8"?>
<formControlPr xmlns="http://schemas.microsoft.com/office/spreadsheetml/2009/9/main" objectType="Spin" dx="16" fmlaLink="$C$25" max="33" min="1" page="10" val="17"/>
</file>

<file path=xl/ctrlProps/ctrlProp26.xml><?xml version="1.0" encoding="utf-8"?>
<formControlPr xmlns="http://schemas.microsoft.com/office/spreadsheetml/2009/9/main" objectType="Spin" dx="16" fmlaLink="$C$25" max="33" min="1" page="10" val="17"/>
</file>

<file path=xl/ctrlProps/ctrlProp27.xml><?xml version="1.0" encoding="utf-8"?>
<formControlPr xmlns="http://schemas.microsoft.com/office/spreadsheetml/2009/9/main" objectType="Spin" dx="16" fmlaLink="$C$25" max="33" min="1" page="10" val="17"/>
</file>

<file path=xl/ctrlProps/ctrlProp28.xml><?xml version="1.0" encoding="utf-8"?>
<formControlPr xmlns="http://schemas.microsoft.com/office/spreadsheetml/2009/9/main" objectType="Spin" dx="16" fmlaLink="$C$25" max="33" min="1" page="10" val="17"/>
</file>

<file path=xl/ctrlProps/ctrlProp29.xml><?xml version="1.0" encoding="utf-8"?>
<formControlPr xmlns="http://schemas.microsoft.com/office/spreadsheetml/2009/9/main" objectType="Spin" dx="16" fmlaLink="$C$25" max="33" min="1" page="10" val="17"/>
</file>

<file path=xl/ctrlProps/ctrlProp30.xml><?xml version="1.0" encoding="utf-8"?>
<formControlPr xmlns="http://schemas.microsoft.com/office/spreadsheetml/2009/9/main" objectType="Spin" dx="16" fmlaLink="$C$25" max="33" min="1" page="10" val="17"/>
</file>

<file path=xl/ctrlProps/ctrlProp31.xml><?xml version="1.0" encoding="utf-8"?>
<formControlPr xmlns="http://schemas.microsoft.com/office/spreadsheetml/2009/9/main" objectType="Spin" dx="16" fmlaLink="$C$25" max="33" min="1" page="10" val="17"/>
</file>

<file path=xl/ctrlProps/ctrlProp32.xml><?xml version="1.0" encoding="utf-8"?>
<formControlPr xmlns="http://schemas.microsoft.com/office/spreadsheetml/2009/9/main" objectType="Spin" dx="16" fmlaLink="$C$25" max="33" min="1" page="10" val="17"/>
</file>

<file path=xl/ctrlProps/ctrlProp33.xml><?xml version="1.0" encoding="utf-8"?>
<formControlPr xmlns="http://schemas.microsoft.com/office/spreadsheetml/2009/9/main" objectType="Spin" dx="16" fmlaLink="$C$25" max="33" min="1" page="10" val="17"/>
</file>

<file path=xl/ctrlProps/ctrlProp34.xml><?xml version="1.0" encoding="utf-8"?>
<formControlPr xmlns="http://schemas.microsoft.com/office/spreadsheetml/2009/9/main" objectType="Spin" dx="16" fmlaLink="$C$25" max="33" min="1" page="10" val="17"/>
</file>

<file path=xl/ctrlProps/ctrlProp35.xml><?xml version="1.0" encoding="utf-8"?>
<formControlPr xmlns="http://schemas.microsoft.com/office/spreadsheetml/2009/9/main" objectType="Spin" dx="16" fmlaLink="$C$25" max="33" min="1" page="10" val="17"/>
</file>

<file path=xl/ctrlProps/ctrlProp36.xml><?xml version="1.0" encoding="utf-8"?>
<formControlPr xmlns="http://schemas.microsoft.com/office/spreadsheetml/2009/9/main" objectType="Spin" dx="16" fmlaLink="$C$25" max="33" min="1" page="10" val="17"/>
</file>

<file path=xl/ctrlProps/ctrlProp37.xml><?xml version="1.0" encoding="utf-8"?>
<formControlPr xmlns="http://schemas.microsoft.com/office/spreadsheetml/2009/9/main" objectType="Spin" dx="16" fmlaLink="$C$25" max="33" min="1" page="10" val="17"/>
</file>

<file path=xl/ctrlProps/ctrlProp38.xml><?xml version="1.0" encoding="utf-8"?>
<formControlPr xmlns="http://schemas.microsoft.com/office/spreadsheetml/2009/9/main" objectType="Spin" dx="16" fmlaLink="$C$25" max="33" min="1" page="10" val="17"/>
</file>

<file path=xl/ctrlProps/ctrlProp39.xml><?xml version="1.0" encoding="utf-8"?>
<formControlPr xmlns="http://schemas.microsoft.com/office/spreadsheetml/2009/9/main" objectType="Spin" dx="16" fmlaLink="$C$25" max="33" min="1" page="10" val="17"/>
</file>

<file path=xl/ctrlProps/ctrlProp40.xml><?xml version="1.0" encoding="utf-8"?>
<formControlPr xmlns="http://schemas.microsoft.com/office/spreadsheetml/2009/9/main" objectType="Spin" dx="16" fmlaLink="$C$25" max="33" min="1" page="10" val="17"/>
</file>

<file path=xl/ctrlProps/ctrlProp41.xml><?xml version="1.0" encoding="utf-8"?>
<formControlPr xmlns="http://schemas.microsoft.com/office/spreadsheetml/2009/9/main" objectType="Spin" dx="16" fmlaLink="$C$25" max="33" min="1" page="10" val="17"/>
</file>

<file path=xl/ctrlProps/ctrlProp42.xml><?xml version="1.0" encoding="utf-8"?>
<formControlPr xmlns="http://schemas.microsoft.com/office/spreadsheetml/2009/9/main" objectType="Spin" dx="16" fmlaLink="$C$25" max="33" min="1" page="10" val="17"/>
</file>

<file path=xl/ctrlProps/ctrlProp43.xml><?xml version="1.0" encoding="utf-8"?>
<formControlPr xmlns="http://schemas.microsoft.com/office/spreadsheetml/2009/9/main" objectType="Spin" dx="16" fmlaLink="$C$25" max="33" min="1" page="10" val="17"/>
</file>

<file path=xl/ctrlProps/ctrlProp44.xml><?xml version="1.0" encoding="utf-8"?>
<formControlPr xmlns="http://schemas.microsoft.com/office/spreadsheetml/2009/9/main" objectType="Spin" dx="16" fmlaLink="$C$25" max="33" min="1" page="10" val="17"/>
</file>

<file path=xl/ctrlProps/ctrlProp45.xml><?xml version="1.0" encoding="utf-8"?>
<formControlPr xmlns="http://schemas.microsoft.com/office/spreadsheetml/2009/9/main" objectType="Spin" dx="16" fmlaLink="$C$25" max="33" min="1" page="10" val="17"/>
</file>

<file path=xl/ctrlProps/ctrlProp46.xml><?xml version="1.0" encoding="utf-8"?>
<formControlPr xmlns="http://schemas.microsoft.com/office/spreadsheetml/2009/9/main" objectType="Spin" dx="16" fmlaLink="$C$25" max="33" min="1" page="10" val="17"/>
</file>

<file path=xl/ctrlProps/ctrlProp47.xml><?xml version="1.0" encoding="utf-8"?>
<formControlPr xmlns="http://schemas.microsoft.com/office/spreadsheetml/2009/9/main" objectType="Spin" dx="16" fmlaLink="$C$25" max="33" min="1" page="10" val="17"/>
</file>

<file path=xl/ctrlProps/ctrlProp48.xml><?xml version="1.0" encoding="utf-8"?>
<formControlPr xmlns="http://schemas.microsoft.com/office/spreadsheetml/2009/9/main" objectType="Spin" dx="16" fmlaLink="$C$25" max="33" min="1" page="10" val="17"/>
</file>

<file path=xl/ctrlProps/ctrlProp49.xml><?xml version="1.0" encoding="utf-8"?>
<formControlPr xmlns="http://schemas.microsoft.com/office/spreadsheetml/2009/9/main" objectType="Spin" dx="16" fmlaLink="$C$25" max="33" min="1" page="10" val="17"/>
</file>

<file path=xl/ctrlProps/ctrlProp50.xml><?xml version="1.0" encoding="utf-8"?>
<formControlPr xmlns="http://schemas.microsoft.com/office/spreadsheetml/2009/9/main" objectType="Spin" dx="16" fmlaLink="$C$25" max="33" min="1" page="10" val="17"/>
</file>

<file path=xl/ctrlProps/ctrlProp51.xml><?xml version="1.0" encoding="utf-8"?>
<formControlPr xmlns="http://schemas.microsoft.com/office/spreadsheetml/2009/9/main" objectType="Spin" dx="16" fmlaLink="$C$25" max="33" min="1" page="10" val="17"/>
</file>

<file path=xl/ctrlProps/ctrlProp52.xml><?xml version="1.0" encoding="utf-8"?>
<formControlPr xmlns="http://schemas.microsoft.com/office/spreadsheetml/2009/9/main" objectType="Spin" dx="16" fmlaLink="$C$25" max="33" min="1" page="10" val="17"/>
</file>

<file path=xl/ctrlProps/ctrlProp53.xml><?xml version="1.0" encoding="utf-8"?>
<formControlPr xmlns="http://schemas.microsoft.com/office/spreadsheetml/2009/9/main" objectType="Spin" dx="16" fmlaLink="$C$25" max="33" min="1" page="10" val="17"/>
</file>

<file path=xl/ctrlProps/ctrlProp54.xml><?xml version="1.0" encoding="utf-8"?>
<formControlPr xmlns="http://schemas.microsoft.com/office/spreadsheetml/2009/9/main" objectType="Spin" dx="16" fmlaLink="$C$25" max="33" min="1" page="10" val="17"/>
</file>

<file path=xl/ctrlProps/ctrlProp55.xml><?xml version="1.0" encoding="utf-8"?>
<formControlPr xmlns="http://schemas.microsoft.com/office/spreadsheetml/2009/9/main" objectType="Spin" dx="16" fmlaLink="$C$25" max="33" min="1" page="10" val="17"/>
</file>

<file path=xl/ctrlProps/ctrlProp56.xml><?xml version="1.0" encoding="utf-8"?>
<formControlPr xmlns="http://schemas.microsoft.com/office/spreadsheetml/2009/9/main" objectType="Spin" dx="16" fmlaLink="$C$25" max="33" min="1" page="10" val="17"/>
</file>

<file path=xl/ctrlProps/ctrlProp57.xml><?xml version="1.0" encoding="utf-8"?>
<formControlPr xmlns="http://schemas.microsoft.com/office/spreadsheetml/2009/9/main" objectType="Spin" dx="16" fmlaLink="$C$25" max="33" min="1" page="10" val="17"/>
</file>

<file path=xl/ctrlProps/ctrlProp58.xml><?xml version="1.0" encoding="utf-8"?>
<formControlPr xmlns="http://schemas.microsoft.com/office/spreadsheetml/2009/9/main" objectType="Spin" dx="16" fmlaLink="$C$25" max="33" min="1" page="10" val="17"/>
</file>

<file path=xl/ctrlProps/ctrlProp59.xml><?xml version="1.0" encoding="utf-8"?>
<formControlPr xmlns="http://schemas.microsoft.com/office/spreadsheetml/2009/9/main" objectType="Spin" dx="16" fmlaLink="$C$25" max="33" min="1" page="10" val="17"/>
</file>

<file path=xl/ctrlProps/ctrlProp60.xml><?xml version="1.0" encoding="utf-8"?>
<formControlPr xmlns="http://schemas.microsoft.com/office/spreadsheetml/2009/9/main" objectType="Spin" dx="16" fmlaLink="$C$25" max="33" min="1" page="10" val="17"/>
</file>

<file path=xl/ctrlProps/ctrlProp61.xml><?xml version="1.0" encoding="utf-8"?>
<formControlPr xmlns="http://schemas.microsoft.com/office/spreadsheetml/2009/9/main" objectType="Spin" dx="16" fmlaLink="$C$25" max="33" min="1" page="10" val="17"/>
</file>

<file path=xl/ctrlProps/ctrlProp62.xml><?xml version="1.0" encoding="utf-8"?>
<formControlPr xmlns="http://schemas.microsoft.com/office/spreadsheetml/2009/9/main" objectType="Spin" dx="16" fmlaLink="$C$25" max="33" min="1" page="10" val="17"/>
</file>

<file path=xl/ctrlProps/ctrlProp63.xml><?xml version="1.0" encoding="utf-8"?>
<formControlPr xmlns="http://schemas.microsoft.com/office/spreadsheetml/2009/9/main" objectType="Spin" dx="16" fmlaLink="$C$25" max="33" min="1" page="10" val="17"/>
</file>

<file path=xl/ctrlProps/ctrlProp64.xml><?xml version="1.0" encoding="utf-8"?>
<formControlPr xmlns="http://schemas.microsoft.com/office/spreadsheetml/2009/9/main" objectType="Spin" dx="16" fmlaLink="$C$25" max="33" min="1" page="10" val="17"/>
</file>

<file path=xl/ctrlProps/ctrlProp65.xml><?xml version="1.0" encoding="utf-8"?>
<formControlPr xmlns="http://schemas.microsoft.com/office/spreadsheetml/2009/9/main" objectType="Spin" dx="16" fmlaLink="$C$25" max="33" min="1" page="10" val="17"/>
</file>

<file path=xl/ctrlProps/ctrlProp66.xml><?xml version="1.0" encoding="utf-8"?>
<formControlPr xmlns="http://schemas.microsoft.com/office/spreadsheetml/2009/9/main" objectType="Spin" dx="16" fmlaLink="$C$25" max="33" min="1" page="10" val="17"/>
</file>

<file path=xl/ctrlProps/ctrlProp67.xml><?xml version="1.0" encoding="utf-8"?>
<formControlPr xmlns="http://schemas.microsoft.com/office/spreadsheetml/2009/9/main" objectType="Spin" dx="16" fmlaLink="$C$25" max="33" min="1" page="10" val="17"/>
</file>

<file path=xl/ctrlProps/ctrlProp68.xml><?xml version="1.0" encoding="utf-8"?>
<formControlPr xmlns="http://schemas.microsoft.com/office/spreadsheetml/2009/9/main" objectType="Spin" dx="16" fmlaLink="$C$25" max="33" min="1" page="10" val="17"/>
</file>

<file path=xl/ctrlProps/ctrlProp69.xml><?xml version="1.0" encoding="utf-8"?>
<formControlPr xmlns="http://schemas.microsoft.com/office/spreadsheetml/2009/9/main" objectType="Spin" dx="16" fmlaLink="$C$25" max="33" min="1" page="10" val="17"/>
</file>

<file path=xl/ctrlProps/ctrlProp70.xml><?xml version="1.0" encoding="utf-8"?>
<formControlPr xmlns="http://schemas.microsoft.com/office/spreadsheetml/2009/9/main" objectType="Spin" dx="16" fmlaLink="$C$25" max="33" min="1" page="10" val="17"/>
</file>

<file path=xl/ctrlProps/ctrlProp71.xml><?xml version="1.0" encoding="utf-8"?>
<formControlPr xmlns="http://schemas.microsoft.com/office/spreadsheetml/2009/9/main" objectType="Spin" dx="16" fmlaLink="$C$25" max="33" min="1" page="10" val="17"/>
</file>

<file path=xl/ctrlProps/ctrlProp72.xml><?xml version="1.0" encoding="utf-8"?>
<formControlPr xmlns="http://schemas.microsoft.com/office/spreadsheetml/2009/9/main" objectType="Spin" dx="16" fmlaLink="$C$25" max="33" min="1" page="10" val="17"/>
</file>

<file path=xl/ctrlProps/ctrlProp73.xml><?xml version="1.0" encoding="utf-8"?>
<formControlPr xmlns="http://schemas.microsoft.com/office/spreadsheetml/2009/9/main" objectType="Spin" dx="16" fmlaLink="$C$25" max="33" min="1" page="10" val="17"/>
</file>

<file path=xl/ctrlProps/ctrlProp74.xml><?xml version="1.0" encoding="utf-8"?>
<formControlPr xmlns="http://schemas.microsoft.com/office/spreadsheetml/2009/9/main" objectType="Spin" dx="16" fmlaLink="$C$25" max="33" min="1" page="10" val="17"/>
</file>

<file path=xl/ctrlProps/ctrlProp75.xml><?xml version="1.0" encoding="utf-8"?>
<formControlPr xmlns="http://schemas.microsoft.com/office/spreadsheetml/2009/9/main" objectType="Spin" dx="16" fmlaLink="$C$25" max="33" min="1" page="10" val="17"/>
</file>

<file path=xl/ctrlProps/ctrlProp76.xml><?xml version="1.0" encoding="utf-8"?>
<formControlPr xmlns="http://schemas.microsoft.com/office/spreadsheetml/2009/9/main" objectType="Spin" dx="16" fmlaLink="$C$25" max="33" min="1" page="10" val="17"/>
</file>

<file path=xl/ctrlProps/ctrlProp77.xml><?xml version="1.0" encoding="utf-8"?>
<formControlPr xmlns="http://schemas.microsoft.com/office/spreadsheetml/2009/9/main" objectType="Spin" dx="16" fmlaLink="$C$25" max="33" min="1" page="10" val="17"/>
</file>

<file path=xl/ctrlProps/ctrlProp78.xml><?xml version="1.0" encoding="utf-8"?>
<formControlPr xmlns="http://schemas.microsoft.com/office/spreadsheetml/2009/9/main" objectType="Spin" dx="16" fmlaLink="$C$25" max="33" min="1" page="10" val="17"/>
</file>

<file path=xl/ctrlProps/ctrlProp79.xml><?xml version="1.0" encoding="utf-8"?>
<formControlPr xmlns="http://schemas.microsoft.com/office/spreadsheetml/2009/9/main" objectType="Spin" dx="16" fmlaLink="$C$25" max="33" min="1" page="10" val="17"/>
</file>

<file path=xl/ctrlProps/ctrlProp80.xml><?xml version="1.0" encoding="utf-8"?>
<formControlPr xmlns="http://schemas.microsoft.com/office/spreadsheetml/2009/9/main" objectType="Spin" dx="16" fmlaLink="$C$25" max="33" min="1" page="10" val="17"/>
</file>

<file path=xl/ctrlProps/ctrlProp81.xml><?xml version="1.0" encoding="utf-8"?>
<formControlPr xmlns="http://schemas.microsoft.com/office/spreadsheetml/2009/9/main" objectType="Spin" dx="16" fmlaLink="$C$25" max="33" min="1" page="10" val="17"/>
</file>

<file path=xl/ctrlProps/ctrlProp82.xml><?xml version="1.0" encoding="utf-8"?>
<formControlPr xmlns="http://schemas.microsoft.com/office/spreadsheetml/2009/9/main" objectType="Spin" dx="16" fmlaLink="$C$25" max="33" min="1" page="10" val="17"/>
</file>

<file path=xl/ctrlProps/ctrlProp83.xml><?xml version="1.0" encoding="utf-8"?>
<formControlPr xmlns="http://schemas.microsoft.com/office/spreadsheetml/2009/9/main" objectType="Spin" dx="16" fmlaLink="$C$25" max="33" min="1" page="10" val="17"/>
</file>

<file path=xl/ctrlProps/ctrlProp84.xml><?xml version="1.0" encoding="utf-8"?>
<formControlPr xmlns="http://schemas.microsoft.com/office/spreadsheetml/2009/9/main" objectType="Spin" dx="16" fmlaLink="$C$25" max="33" min="1" page="10" val="17"/>
</file>

<file path=xl/ctrlProps/ctrlProp85.xml><?xml version="1.0" encoding="utf-8"?>
<formControlPr xmlns="http://schemas.microsoft.com/office/spreadsheetml/2009/9/main" objectType="Spin" dx="16" fmlaLink="$C$25" max="33" min="1" page="10" val="17"/>
</file>

<file path=xl/ctrlProps/ctrlProp86.xml><?xml version="1.0" encoding="utf-8"?>
<formControlPr xmlns="http://schemas.microsoft.com/office/spreadsheetml/2009/9/main" objectType="Spin" dx="16" fmlaLink="$C$25" max="33" min="1" page="10" val="17"/>
</file>

<file path=xl/ctrlProps/ctrlProp87.xml><?xml version="1.0" encoding="utf-8"?>
<formControlPr xmlns="http://schemas.microsoft.com/office/spreadsheetml/2009/9/main" objectType="Spin" dx="16" fmlaLink="$C$25" max="33" min="1" page="10" val="17"/>
</file>

<file path=xl/ctrlProps/ctrlProp88.xml><?xml version="1.0" encoding="utf-8"?>
<formControlPr xmlns="http://schemas.microsoft.com/office/spreadsheetml/2009/9/main" objectType="Spin" dx="16" fmlaLink="$C$25" max="33" min="1" page="10" val="17"/>
</file>

<file path=xl/ctrlProps/ctrlProp89.xml><?xml version="1.0" encoding="utf-8"?>
<formControlPr xmlns="http://schemas.microsoft.com/office/spreadsheetml/2009/9/main" objectType="Spin" dx="16" fmlaLink="$C$25" max="33" min="1" page="10" val="17"/>
</file>

<file path=xl/ctrlProps/ctrlProp90.xml><?xml version="1.0" encoding="utf-8"?>
<formControlPr xmlns="http://schemas.microsoft.com/office/spreadsheetml/2009/9/main" objectType="Spin" dx="16" fmlaLink="$C$25" max="33" min="1" page="10" val="17"/>
</file>

<file path=xl/ctrlProps/ctrlProp91.xml><?xml version="1.0" encoding="utf-8"?>
<formControlPr xmlns="http://schemas.microsoft.com/office/spreadsheetml/2009/9/main" objectType="Spin" dx="16" fmlaLink="$C$25" max="33" min="1" page="10" val="17"/>
</file>

<file path=xl/ctrlProps/ctrlProp92.xml><?xml version="1.0" encoding="utf-8"?>
<formControlPr xmlns="http://schemas.microsoft.com/office/spreadsheetml/2009/9/main" objectType="Spin" dx="16" fmlaLink="$C$25" max="33" min="1" page="10" val="17"/>
</file>

<file path=xl/ctrlProps/ctrlProp93.xml><?xml version="1.0" encoding="utf-8"?>
<formControlPr xmlns="http://schemas.microsoft.com/office/spreadsheetml/2009/9/main" objectType="Spin" dx="16" fmlaLink="$C$25" max="33" min="1" page="10" val="17"/>
</file>

<file path=xl/ctrlProps/ctrlProp94.xml><?xml version="1.0" encoding="utf-8"?>
<formControlPr xmlns="http://schemas.microsoft.com/office/spreadsheetml/2009/9/main" objectType="Spin" dx="16" fmlaLink="$C$25" max="33" min="1" page="10" val="17"/>
</file>

<file path=xl/ctrlProps/ctrlProp95.xml><?xml version="1.0" encoding="utf-8"?>
<formControlPr xmlns="http://schemas.microsoft.com/office/spreadsheetml/2009/9/main" objectType="Spin" dx="16" fmlaLink="$C$25" max="33" min="1" page="10" val="17"/>
</file>

<file path=xl/ctrlProps/ctrlProp96.xml><?xml version="1.0" encoding="utf-8"?>
<formControlPr xmlns="http://schemas.microsoft.com/office/spreadsheetml/2009/9/main" objectType="Spin" dx="16" fmlaLink="$C$25" max="33" min="1" page="10" val="17"/>
</file>

<file path=xl/ctrlProps/ctrlProp97.xml><?xml version="1.0" encoding="utf-8"?>
<formControlPr xmlns="http://schemas.microsoft.com/office/spreadsheetml/2009/9/main" objectType="Spin" dx="16" fmlaLink="$C$25" max="33" min="1" page="10" val="17"/>
</file>

<file path=xl/ctrlProps/ctrlProp98.xml><?xml version="1.0" encoding="utf-8"?>
<formControlPr xmlns="http://schemas.microsoft.com/office/spreadsheetml/2009/9/main" objectType="Spin" dx="16" fmlaLink="$C$25" max="33" min="1" page="10" val="17"/>
</file>

<file path=xl/ctrlProps/ctrlProp99.xml><?xml version="1.0" encoding="utf-8"?>
<formControlPr xmlns="http://schemas.microsoft.com/office/spreadsheetml/2009/9/main" objectType="Spin" dx="16" fmlaLink="$C$25" max="33" min="1" page="10" val="17"/>
</file>

<file path=xl/ctrlProps/ctrlProp100.xml><?xml version="1.0" encoding="utf-8"?>
<formControlPr xmlns="http://schemas.microsoft.com/office/spreadsheetml/2009/9/main" objectType="Spin" dx="16" fmlaLink="$C$25" max="33" min="1" page="10" val="17"/>
</file>

<file path=xl/ctrlProps/ctrlProp101.xml><?xml version="1.0" encoding="utf-8"?>
<formControlPr xmlns="http://schemas.microsoft.com/office/spreadsheetml/2009/9/main" objectType="Spin" dx="16" fmlaLink="$C$25" max="33" min="1" page="10" val="17"/>
</file>

<file path=xl/ctrlProps/ctrlProp102.xml><?xml version="1.0" encoding="utf-8"?>
<formControlPr xmlns="http://schemas.microsoft.com/office/spreadsheetml/2009/9/main" objectType="Spin" dx="16" fmlaLink="$C$25" max="33" min="1" page="10" val="17"/>
</file>

<file path=xl/ctrlProps/ctrlProp103.xml><?xml version="1.0" encoding="utf-8"?>
<formControlPr xmlns="http://schemas.microsoft.com/office/spreadsheetml/2009/9/main" objectType="Spin" dx="16" fmlaLink="$C$25" max="33" min="1" page="10" val="17"/>
</file>

<file path=xl/ctrlProps/ctrlProp104.xml><?xml version="1.0" encoding="utf-8"?>
<formControlPr xmlns="http://schemas.microsoft.com/office/spreadsheetml/2009/9/main" objectType="Spin" dx="16" fmlaLink="$C$25" max="33" min="1" page="10" val="17"/>
</file>

<file path=xl/ctrlProps/ctrlProp105.xml><?xml version="1.0" encoding="utf-8"?>
<formControlPr xmlns="http://schemas.microsoft.com/office/spreadsheetml/2009/9/main" objectType="Spin" dx="16" fmlaLink="$C$25" max="33" min="1" page="10" val="17"/>
</file>

<file path=xl/ctrlProps/ctrlProp106.xml><?xml version="1.0" encoding="utf-8"?>
<formControlPr xmlns="http://schemas.microsoft.com/office/spreadsheetml/2009/9/main" objectType="Spin" dx="16" fmlaLink="$C$25" max="33" min="1" page="10" val="17"/>
</file>

<file path=xl/ctrlProps/ctrlProp107.xml><?xml version="1.0" encoding="utf-8"?>
<formControlPr xmlns="http://schemas.microsoft.com/office/spreadsheetml/2009/9/main" objectType="Spin" dx="16" fmlaLink="$C$25" max="33" min="1" page="10" val="17"/>
</file>

<file path=xl/ctrlProps/ctrlProp108.xml><?xml version="1.0" encoding="utf-8"?>
<formControlPr xmlns="http://schemas.microsoft.com/office/spreadsheetml/2009/9/main" objectType="Spin" dx="16" fmlaLink="$C$25" max="33" min="1" page="10" val="17"/>
</file>

<file path=xl/ctrlProps/ctrlProp109.xml><?xml version="1.0" encoding="utf-8"?>
<formControlPr xmlns="http://schemas.microsoft.com/office/spreadsheetml/2009/9/main" objectType="Spin" dx="16" fmlaLink="$C$25" max="33" min="1" page="10" val="17"/>
</file>

<file path=xl/ctrlProps/ctrlProp110.xml><?xml version="1.0" encoding="utf-8"?>
<formControlPr xmlns="http://schemas.microsoft.com/office/spreadsheetml/2009/9/main" objectType="Spin" dx="16" fmlaLink="$C$25" max="33" min="1" page="10" val="17"/>
</file>

<file path=xl/ctrlProps/ctrlProp111.xml><?xml version="1.0" encoding="utf-8"?>
<formControlPr xmlns="http://schemas.microsoft.com/office/spreadsheetml/2009/9/main" objectType="Spin" dx="16" fmlaLink="$C$25" max="33" min="1" page="10" val="17"/>
</file>

<file path=xl/ctrlProps/ctrlProp112.xml><?xml version="1.0" encoding="utf-8"?>
<formControlPr xmlns="http://schemas.microsoft.com/office/spreadsheetml/2009/9/main" objectType="Spin" dx="16" fmlaLink="$C$25" max="33" min="1" page="10" val="17"/>
</file>

<file path=xl/ctrlProps/ctrlProp113.xml><?xml version="1.0" encoding="utf-8"?>
<formControlPr xmlns="http://schemas.microsoft.com/office/spreadsheetml/2009/9/main" objectType="Spin" dx="16" fmlaLink="$C$25" max="33" min="1" page="10" val="17"/>
</file>

<file path=xl/ctrlProps/ctrlProp114.xml><?xml version="1.0" encoding="utf-8"?>
<formControlPr xmlns="http://schemas.microsoft.com/office/spreadsheetml/2009/9/main" objectType="Spin" dx="16" fmlaLink="$C$25" max="33" min="1" page="10" val="17"/>
</file>

<file path=xl/ctrlProps/ctrlProp115.xml><?xml version="1.0" encoding="utf-8"?>
<formControlPr xmlns="http://schemas.microsoft.com/office/spreadsheetml/2009/9/main" objectType="Spin" dx="16" fmlaLink="$C$25" max="33" min="1" page="10" val="17"/>
</file>

<file path=xl/ctrlProps/ctrlProp116.xml><?xml version="1.0" encoding="utf-8"?>
<formControlPr xmlns="http://schemas.microsoft.com/office/spreadsheetml/2009/9/main" objectType="Spin" dx="16" fmlaLink="$C$25" max="33" min="1" page="10" val="17"/>
</file>

<file path=xl/ctrlProps/ctrlProp117.xml><?xml version="1.0" encoding="utf-8"?>
<formControlPr xmlns="http://schemas.microsoft.com/office/spreadsheetml/2009/9/main" objectType="Spin" dx="16" fmlaLink="$C$25" max="33" min="1" page="10" val="17"/>
</file>

<file path=xl/ctrlProps/ctrlProp118.xml><?xml version="1.0" encoding="utf-8"?>
<formControlPr xmlns="http://schemas.microsoft.com/office/spreadsheetml/2009/9/main" objectType="Spin" dx="16" fmlaLink="$C$25" max="33" min="1" page="10" val="17"/>
</file>

<file path=xl/ctrlProps/ctrlProp119.xml><?xml version="1.0" encoding="utf-8"?>
<formControlPr xmlns="http://schemas.microsoft.com/office/spreadsheetml/2009/9/main" objectType="Spin" dx="16" fmlaLink="$C$25" max="33" min="1" page="10" val="17"/>
</file>

<file path=xl/ctrlProps/ctrlProp120.xml><?xml version="1.0" encoding="utf-8"?>
<formControlPr xmlns="http://schemas.microsoft.com/office/spreadsheetml/2009/9/main" objectType="Spin" dx="16" fmlaLink="$C$25" max="33" min="1" page="10" val="17"/>
</file>

<file path=xl/ctrlProps/ctrlProp121.xml><?xml version="1.0" encoding="utf-8"?>
<formControlPr xmlns="http://schemas.microsoft.com/office/spreadsheetml/2009/9/main" objectType="Spin" dx="16" fmlaLink="$C$25" max="33" min="1" page="10" val="17"/>
</file>

<file path=xl/ctrlProps/ctrlProp122.xml><?xml version="1.0" encoding="utf-8"?>
<formControlPr xmlns="http://schemas.microsoft.com/office/spreadsheetml/2009/9/main" objectType="Spin" dx="16" fmlaLink="$C$25" max="33" min="1" page="10" val="17"/>
</file>

<file path=xl/ctrlProps/ctrlProp123.xml><?xml version="1.0" encoding="utf-8"?>
<formControlPr xmlns="http://schemas.microsoft.com/office/spreadsheetml/2009/9/main" objectType="Spin" dx="16" fmlaLink="$C$25" max="33" min="1" page="10" val="17"/>
</file>

<file path=xl/ctrlProps/ctrlProp124.xml><?xml version="1.0" encoding="utf-8"?>
<formControlPr xmlns="http://schemas.microsoft.com/office/spreadsheetml/2009/9/main" objectType="Spin" dx="16" fmlaLink="$C$25" max="33" min="1" page="10" val="17"/>
</file>

<file path=xl/ctrlProps/ctrlProp125.xml><?xml version="1.0" encoding="utf-8"?>
<formControlPr xmlns="http://schemas.microsoft.com/office/spreadsheetml/2009/9/main" objectType="Spin" dx="16" fmlaLink="$C$25" max="33" min="1" page="10" val="17"/>
</file>

<file path=xl/ctrlProps/ctrlProp126.xml><?xml version="1.0" encoding="utf-8"?>
<formControlPr xmlns="http://schemas.microsoft.com/office/spreadsheetml/2009/9/main" objectType="Spin" dx="16" fmlaLink="$C$25" max="33" min="1" page="10" val="17"/>
</file>

<file path=xl/ctrlProps/ctrlProp127.xml><?xml version="1.0" encoding="utf-8"?>
<formControlPr xmlns="http://schemas.microsoft.com/office/spreadsheetml/2009/9/main" objectType="Spin" dx="16" fmlaLink="$C$25" max="33" min="1" page="10" val="17"/>
</file>

<file path=xl/ctrlProps/ctrlProp128.xml><?xml version="1.0" encoding="utf-8"?>
<formControlPr xmlns="http://schemas.microsoft.com/office/spreadsheetml/2009/9/main" objectType="Spin" dx="16" fmlaLink="$C$25" max="33" min="1" page="10" val="17"/>
</file>

<file path=xl/ctrlProps/ctrlProp129.xml><?xml version="1.0" encoding="utf-8"?>
<formControlPr xmlns="http://schemas.microsoft.com/office/spreadsheetml/2009/9/main" objectType="Spin" dx="16" fmlaLink="$C$25" max="33" min="1" page="10" val="17"/>
</file>

<file path=xl/ctrlProps/ctrlProp130.xml><?xml version="1.0" encoding="utf-8"?>
<formControlPr xmlns="http://schemas.microsoft.com/office/spreadsheetml/2009/9/main" objectType="Spin" dx="16" fmlaLink="$C$25" max="33" min="1" page="10" val="17"/>
</file>

<file path=xl/ctrlProps/ctrlProp131.xml><?xml version="1.0" encoding="utf-8"?>
<formControlPr xmlns="http://schemas.microsoft.com/office/spreadsheetml/2009/9/main" objectType="Spin" dx="16" fmlaLink="$C$25" max="33" min="1" page="10" val="17"/>
</file>

<file path=xl/ctrlProps/ctrlProp132.xml><?xml version="1.0" encoding="utf-8"?>
<formControlPr xmlns="http://schemas.microsoft.com/office/spreadsheetml/2009/9/main" objectType="Spin" dx="16" fmlaLink="$C$25" max="33" min="1" page="10" val="17"/>
</file>

<file path=xl/ctrlProps/ctrlProp133.xml><?xml version="1.0" encoding="utf-8"?>
<formControlPr xmlns="http://schemas.microsoft.com/office/spreadsheetml/2009/9/main" objectType="Spin" dx="16" fmlaLink="$C$25" max="33" min="1" page="10" val="17"/>
</file>

<file path=xl/ctrlProps/ctrlProp134.xml><?xml version="1.0" encoding="utf-8"?>
<formControlPr xmlns="http://schemas.microsoft.com/office/spreadsheetml/2009/9/main" objectType="Spin" dx="16" fmlaLink="$C$25" max="33" min="1" page="10" val="17"/>
</file>

<file path=xl/ctrlProps/ctrlProp135.xml><?xml version="1.0" encoding="utf-8"?>
<formControlPr xmlns="http://schemas.microsoft.com/office/spreadsheetml/2009/9/main" objectType="Spin" dx="16" fmlaLink="$C$25" max="33" min="1" page="10" val="17"/>
</file>

<file path=xl/ctrlProps/ctrlProp136.xml><?xml version="1.0" encoding="utf-8"?>
<formControlPr xmlns="http://schemas.microsoft.com/office/spreadsheetml/2009/9/main" objectType="Spin" dx="16" fmlaLink="$C$25" max="33" min="1" page="10" val="17"/>
</file>

<file path=xl/ctrlProps/ctrlProp137.xml><?xml version="1.0" encoding="utf-8"?>
<formControlPr xmlns="http://schemas.microsoft.com/office/spreadsheetml/2009/9/main" objectType="Spin" dx="16" fmlaLink="$C$25" max="33" min="1" page="10" val="17"/>
</file>

<file path=xl/ctrlProps/ctrlProp138.xml><?xml version="1.0" encoding="utf-8"?>
<formControlPr xmlns="http://schemas.microsoft.com/office/spreadsheetml/2009/9/main" objectType="Spin" dx="16" fmlaLink="$C$25" max="33" min="1" page="10" val="17"/>
</file>

<file path=xl/ctrlProps/ctrlProp139.xml><?xml version="1.0" encoding="utf-8"?>
<formControlPr xmlns="http://schemas.microsoft.com/office/spreadsheetml/2009/9/main" objectType="Spin" dx="16" fmlaLink="$C$25" max="33" min="1" page="10" val="17"/>
</file>

<file path=xl/ctrlProps/ctrlProp140.xml><?xml version="1.0" encoding="utf-8"?>
<formControlPr xmlns="http://schemas.microsoft.com/office/spreadsheetml/2009/9/main" objectType="Spin" dx="16" fmlaLink="$C$25" max="33" min="1" page="10" val="17"/>
</file>

<file path=xl/ctrlProps/ctrlProp141.xml><?xml version="1.0" encoding="utf-8"?>
<formControlPr xmlns="http://schemas.microsoft.com/office/spreadsheetml/2009/9/main" objectType="Spin" dx="16" fmlaLink="$C$25" max="33" min="1" page="10" val="17"/>
</file>

<file path=xl/ctrlProps/ctrlProp142.xml><?xml version="1.0" encoding="utf-8"?>
<formControlPr xmlns="http://schemas.microsoft.com/office/spreadsheetml/2009/9/main" objectType="Spin" dx="16" fmlaLink="$C$25" max="33" min="1" page="10" val="17"/>
</file>

<file path=xl/ctrlProps/ctrlProp143.xml><?xml version="1.0" encoding="utf-8"?>
<formControlPr xmlns="http://schemas.microsoft.com/office/spreadsheetml/2009/9/main" objectType="Spin" dx="16" fmlaLink="$C$25" max="33" min="1" page="10" val="17"/>
</file>

<file path=xl/ctrlProps/ctrlProp144.xml><?xml version="1.0" encoding="utf-8"?>
<formControlPr xmlns="http://schemas.microsoft.com/office/spreadsheetml/2009/9/main" objectType="Spin" dx="16" fmlaLink="$C$25" max="33" min="1" page="10" val="17"/>
</file>

<file path=xl/ctrlProps/ctrlProp145.xml><?xml version="1.0" encoding="utf-8"?>
<formControlPr xmlns="http://schemas.microsoft.com/office/spreadsheetml/2009/9/main" objectType="Spin" dx="16" fmlaLink="$C$25" max="33" min="1" page="10" val="17"/>
</file>

<file path=xl/ctrlProps/ctrlProp146.xml><?xml version="1.0" encoding="utf-8"?>
<formControlPr xmlns="http://schemas.microsoft.com/office/spreadsheetml/2009/9/main" objectType="Spin" dx="16" fmlaLink="$C$25" max="33" min="1" page="10" val="17"/>
</file>

<file path=xl/ctrlProps/ctrlProp147.xml><?xml version="1.0" encoding="utf-8"?>
<formControlPr xmlns="http://schemas.microsoft.com/office/spreadsheetml/2009/9/main" objectType="Spin" dx="16" fmlaLink="$C$25" max="33" min="1" page="10" val="17"/>
</file>

<file path=xl/ctrlProps/ctrlProp148.xml><?xml version="1.0" encoding="utf-8"?>
<formControlPr xmlns="http://schemas.microsoft.com/office/spreadsheetml/2009/9/main" objectType="Spin" dx="16" fmlaLink="$C$25" max="33" min="1" page="10" val="17"/>
</file>

<file path=xl/ctrlProps/ctrlProp149.xml><?xml version="1.0" encoding="utf-8"?>
<formControlPr xmlns="http://schemas.microsoft.com/office/spreadsheetml/2009/9/main" objectType="Spin" dx="16" fmlaLink="$C$25" max="33" min="1" page="10" val="17"/>
</file>

<file path=xl/ctrlProps/ctrlProp150.xml><?xml version="1.0" encoding="utf-8"?>
<formControlPr xmlns="http://schemas.microsoft.com/office/spreadsheetml/2009/9/main" objectType="Spin" dx="16" fmlaLink="$C$25" max="33" min="1" page="10" val="17"/>
</file>

<file path=xl/ctrlProps/ctrlProp151.xml><?xml version="1.0" encoding="utf-8"?>
<formControlPr xmlns="http://schemas.microsoft.com/office/spreadsheetml/2009/9/main" objectType="Spin" dx="16" fmlaLink="$C$25" max="33" min="1" page="10" val="17"/>
</file>

<file path=xl/ctrlProps/ctrlProp152.xml><?xml version="1.0" encoding="utf-8"?>
<formControlPr xmlns="http://schemas.microsoft.com/office/spreadsheetml/2009/9/main" objectType="Spin" dx="16" fmlaLink="$C$25" max="33" min="1" page="10" val="17"/>
</file>

<file path=xl/ctrlProps/ctrlProp153.xml><?xml version="1.0" encoding="utf-8"?>
<formControlPr xmlns="http://schemas.microsoft.com/office/spreadsheetml/2009/9/main" objectType="Spin" dx="16" fmlaLink="$C$25" max="33" min="1" page="10" val="17"/>
</file>

<file path=xl/ctrlProps/ctrlProp154.xml><?xml version="1.0" encoding="utf-8"?>
<formControlPr xmlns="http://schemas.microsoft.com/office/spreadsheetml/2009/9/main" objectType="Spin" dx="16" fmlaLink="$C$25" max="33" min="1" page="10" val="17"/>
</file>

<file path=xl/ctrlProps/ctrlProp155.xml><?xml version="1.0" encoding="utf-8"?>
<formControlPr xmlns="http://schemas.microsoft.com/office/spreadsheetml/2009/9/main" objectType="Spin" dx="16" fmlaLink="$C$25" max="33" min="1" page="10" val="17"/>
</file>

<file path=xl/ctrlProps/ctrlProp156.xml><?xml version="1.0" encoding="utf-8"?>
<formControlPr xmlns="http://schemas.microsoft.com/office/spreadsheetml/2009/9/main" objectType="Spin" dx="16" fmlaLink="$C$25" max="33" min="1" page="10" val="17"/>
</file>

<file path=xl/ctrlProps/ctrlProp157.xml><?xml version="1.0" encoding="utf-8"?>
<formControlPr xmlns="http://schemas.microsoft.com/office/spreadsheetml/2009/9/main" objectType="Spin" dx="16" fmlaLink="$C$25" max="33" min="1" page="10" val="17"/>
</file>

<file path=xl/ctrlProps/ctrlProp158.xml><?xml version="1.0" encoding="utf-8"?>
<formControlPr xmlns="http://schemas.microsoft.com/office/spreadsheetml/2009/9/main" objectType="Spin" dx="16" fmlaLink="$C$25" max="33" min="1" page="10" val="17"/>
</file>

<file path=xl/ctrlProps/ctrlProp159.xml><?xml version="1.0" encoding="utf-8"?>
<formControlPr xmlns="http://schemas.microsoft.com/office/spreadsheetml/2009/9/main" objectType="Spin" dx="16" fmlaLink="$C$25" max="33" min="1" page="10" val="17"/>
</file>

<file path=xl/ctrlProps/ctrlProp160.xml><?xml version="1.0" encoding="utf-8"?>
<formControlPr xmlns="http://schemas.microsoft.com/office/spreadsheetml/2009/9/main" objectType="Spin" dx="16" fmlaLink="$C$25" max="33" min="1" page="10" val="17"/>
</file>

<file path=xl/ctrlProps/ctrlProp161.xml><?xml version="1.0" encoding="utf-8"?>
<formControlPr xmlns="http://schemas.microsoft.com/office/spreadsheetml/2009/9/main" objectType="Spin" dx="16" fmlaLink="$C$25" max="33" min="1" page="10" val="17"/>
</file>

<file path=xl/ctrlProps/ctrlProp162.xml><?xml version="1.0" encoding="utf-8"?>
<formControlPr xmlns="http://schemas.microsoft.com/office/spreadsheetml/2009/9/main" objectType="Spin" dx="16" fmlaLink="$C$25" max="33" min="1" page="10" val="17"/>
</file>

<file path=xl/ctrlProps/ctrlProp163.xml><?xml version="1.0" encoding="utf-8"?>
<formControlPr xmlns="http://schemas.microsoft.com/office/spreadsheetml/2009/9/main" objectType="Spin" dx="16" fmlaLink="$C$25" max="33" min="1" page="10" val="17"/>
</file>

<file path=xl/ctrlProps/ctrlProp164.xml><?xml version="1.0" encoding="utf-8"?>
<formControlPr xmlns="http://schemas.microsoft.com/office/spreadsheetml/2009/9/main" objectType="Spin" dx="16" fmlaLink="$C$25" max="33" min="1" page="10" val="17"/>
</file>

<file path=xl/ctrlProps/ctrlProp165.xml><?xml version="1.0" encoding="utf-8"?>
<formControlPr xmlns="http://schemas.microsoft.com/office/spreadsheetml/2009/9/main" objectType="Spin" dx="16" fmlaLink="$C$25" max="33" min="1" page="10" val="17"/>
</file>

<file path=xl/ctrlProps/ctrlProp166.xml><?xml version="1.0" encoding="utf-8"?>
<formControlPr xmlns="http://schemas.microsoft.com/office/spreadsheetml/2009/9/main" objectType="Spin" dx="16" fmlaLink="$C$25" max="33" min="1" page="10" val="17"/>
</file>

<file path=xl/ctrlProps/ctrlProp167.xml><?xml version="1.0" encoding="utf-8"?>
<formControlPr xmlns="http://schemas.microsoft.com/office/spreadsheetml/2009/9/main" objectType="Spin" dx="16" fmlaLink="$C$25" max="33" min="1" page="10" val="17"/>
</file>

<file path=xl/ctrlProps/ctrlProp168.xml><?xml version="1.0" encoding="utf-8"?>
<formControlPr xmlns="http://schemas.microsoft.com/office/spreadsheetml/2009/9/main" objectType="Spin" dx="16" fmlaLink="$C$25" max="33" min="1" page="10" val="17"/>
</file>

<file path=xl/ctrlProps/ctrlProp169.xml><?xml version="1.0" encoding="utf-8"?>
<formControlPr xmlns="http://schemas.microsoft.com/office/spreadsheetml/2009/9/main" objectType="Spin" dx="16" fmlaLink="$C$25" max="33" min="1" page="10" val="17"/>
</file>

<file path=xl/ctrlProps/ctrlProp170.xml><?xml version="1.0" encoding="utf-8"?>
<formControlPr xmlns="http://schemas.microsoft.com/office/spreadsheetml/2009/9/main" objectType="Spin" dx="16" fmlaLink="$C$25" max="33" min="1" page="10" val="17"/>
</file>

<file path=xl/ctrlProps/ctrlProp171.xml><?xml version="1.0" encoding="utf-8"?>
<formControlPr xmlns="http://schemas.microsoft.com/office/spreadsheetml/2009/9/main" objectType="Spin" dx="16" fmlaLink="$C$25" max="33" min="1" page="10" val="17"/>
</file>

<file path=xl/ctrlProps/ctrlProp172.xml><?xml version="1.0" encoding="utf-8"?>
<formControlPr xmlns="http://schemas.microsoft.com/office/spreadsheetml/2009/9/main" objectType="Spin" dx="16" fmlaLink="$C$25" max="33" min="1" page="10" val="17"/>
</file>

<file path=xl/ctrlProps/ctrlProp173.xml><?xml version="1.0" encoding="utf-8"?>
<formControlPr xmlns="http://schemas.microsoft.com/office/spreadsheetml/2009/9/main" objectType="Spin" dx="16" fmlaLink="$C$25" max="33" min="1" page="10" val="17"/>
</file>

<file path=xl/ctrlProps/ctrlProp174.xml><?xml version="1.0" encoding="utf-8"?>
<formControlPr xmlns="http://schemas.microsoft.com/office/spreadsheetml/2009/9/main" objectType="Spin" dx="16" fmlaLink="$C$25" max="33" min="1" page="10" val="17"/>
</file>

<file path=xl/ctrlProps/ctrlProp175.xml><?xml version="1.0" encoding="utf-8"?>
<formControlPr xmlns="http://schemas.microsoft.com/office/spreadsheetml/2009/9/main" objectType="Spin" dx="16" fmlaLink="$C$25" max="33" min="1" page="10" val="17"/>
</file>

<file path=xl/ctrlProps/ctrlProp176.xml><?xml version="1.0" encoding="utf-8"?>
<formControlPr xmlns="http://schemas.microsoft.com/office/spreadsheetml/2009/9/main" objectType="Spin" dx="16" fmlaLink="$C$25" max="33" min="1" page="10" val="17"/>
</file>

<file path=xl/ctrlProps/ctrlProp177.xml><?xml version="1.0" encoding="utf-8"?>
<formControlPr xmlns="http://schemas.microsoft.com/office/spreadsheetml/2009/9/main" objectType="Spin" dx="16" fmlaLink="$C$25" max="33" min="1" page="10" val="17"/>
</file>

<file path=xl/ctrlProps/ctrlProp178.xml><?xml version="1.0" encoding="utf-8"?>
<formControlPr xmlns="http://schemas.microsoft.com/office/spreadsheetml/2009/9/main" objectType="Spin" dx="16" fmlaLink="$C$25" max="33" min="1" page="10" val="17"/>
</file>

<file path=xl/ctrlProps/ctrlProp179.xml><?xml version="1.0" encoding="utf-8"?>
<formControlPr xmlns="http://schemas.microsoft.com/office/spreadsheetml/2009/9/main" objectType="Spin" dx="16" fmlaLink="$C$25" max="33" min="1" page="10" val="17"/>
</file>

<file path=xl/ctrlProps/ctrlProp180.xml><?xml version="1.0" encoding="utf-8"?>
<formControlPr xmlns="http://schemas.microsoft.com/office/spreadsheetml/2009/9/main" objectType="Spin" dx="16" fmlaLink="$C$25" max="33" min="1" page="10" val="17"/>
</file>

<file path=xl/ctrlProps/ctrlProp181.xml><?xml version="1.0" encoding="utf-8"?>
<formControlPr xmlns="http://schemas.microsoft.com/office/spreadsheetml/2009/9/main" objectType="Spin" dx="16" fmlaLink="$C$25" max="33" min="1" page="10" val="17"/>
</file>

<file path=xl/ctrlProps/ctrlProp182.xml><?xml version="1.0" encoding="utf-8"?>
<formControlPr xmlns="http://schemas.microsoft.com/office/spreadsheetml/2009/9/main" objectType="Spin" dx="16" fmlaLink="$C$25" max="33" min="1" page="10" val="17"/>
</file>

<file path=xl/ctrlProps/ctrlProp183.xml><?xml version="1.0" encoding="utf-8"?>
<formControlPr xmlns="http://schemas.microsoft.com/office/spreadsheetml/2009/9/main" objectType="Spin" dx="16" fmlaLink="$C$25" max="33" min="1" page="10" val="17"/>
</file>

<file path=xl/ctrlProps/ctrlProp184.xml><?xml version="1.0" encoding="utf-8"?>
<formControlPr xmlns="http://schemas.microsoft.com/office/spreadsheetml/2009/9/main" objectType="Spin" dx="16" fmlaLink="$C$25" max="33" min="1" page="10" val="17"/>
</file>

<file path=xl/ctrlProps/ctrlProp185.xml><?xml version="1.0" encoding="utf-8"?>
<formControlPr xmlns="http://schemas.microsoft.com/office/spreadsheetml/2009/9/main" objectType="Spin" dx="16" fmlaLink="$C$25" max="33" min="1" page="10" val="17"/>
</file>

<file path=xl/ctrlProps/ctrlProp186.xml><?xml version="1.0" encoding="utf-8"?>
<formControlPr xmlns="http://schemas.microsoft.com/office/spreadsheetml/2009/9/main" objectType="Spin" dx="16" fmlaLink="$C$25" max="33" min="1" page="10" val="17"/>
</file>

<file path=xl/ctrlProps/ctrlProp187.xml><?xml version="1.0" encoding="utf-8"?>
<formControlPr xmlns="http://schemas.microsoft.com/office/spreadsheetml/2009/9/main" objectType="Spin" dx="16" fmlaLink="$C$25" max="33" min="1" page="10" val="17"/>
</file>

<file path=xl/ctrlProps/ctrlProp188.xml><?xml version="1.0" encoding="utf-8"?>
<formControlPr xmlns="http://schemas.microsoft.com/office/spreadsheetml/2009/9/main" objectType="Spin" dx="16" fmlaLink="$C$25" max="33" min="1" page="10" val="17"/>
</file>

<file path=xl/ctrlProps/ctrlProp189.xml><?xml version="1.0" encoding="utf-8"?>
<formControlPr xmlns="http://schemas.microsoft.com/office/spreadsheetml/2009/9/main" objectType="Spin" dx="16" fmlaLink="$C$25" max="33" min="1" page="10" val="17"/>
</file>

<file path=xl/ctrlProps/ctrlProp190.xml><?xml version="1.0" encoding="utf-8"?>
<formControlPr xmlns="http://schemas.microsoft.com/office/spreadsheetml/2009/9/main" objectType="Spin" dx="16" fmlaLink="$C$25" max="33" min="1" page="10" val="17"/>
</file>

<file path=xl/ctrlProps/ctrlProp191.xml><?xml version="1.0" encoding="utf-8"?>
<formControlPr xmlns="http://schemas.microsoft.com/office/spreadsheetml/2009/9/main" objectType="Spin" dx="16" fmlaLink="$C$25" max="33" min="1" page="10" val="17"/>
</file>

<file path=xl/ctrlProps/ctrlProp192.xml><?xml version="1.0" encoding="utf-8"?>
<formControlPr xmlns="http://schemas.microsoft.com/office/spreadsheetml/2009/9/main" objectType="Spin" dx="16" fmlaLink="$C$25" max="33" min="1" page="10" val="17"/>
</file>

<file path=xl/ctrlProps/ctrlProp193.xml><?xml version="1.0" encoding="utf-8"?>
<formControlPr xmlns="http://schemas.microsoft.com/office/spreadsheetml/2009/9/main" objectType="Spin" dx="16" fmlaLink="$C$25" max="33" min="1" page="10" val="17"/>
</file>

<file path=xl/ctrlProps/ctrlProp194.xml><?xml version="1.0" encoding="utf-8"?>
<formControlPr xmlns="http://schemas.microsoft.com/office/spreadsheetml/2009/9/main" objectType="Spin" dx="16" fmlaLink="$C$25" max="33" min="1" page="10" val="17"/>
</file>

<file path=xl/ctrlProps/ctrlProp195.xml><?xml version="1.0" encoding="utf-8"?>
<formControlPr xmlns="http://schemas.microsoft.com/office/spreadsheetml/2009/9/main" objectType="Spin" dx="16" fmlaLink="$C$25" max="33" min="1" page="10" val="17"/>
</file>

<file path=xl/ctrlProps/ctrlProp196.xml><?xml version="1.0" encoding="utf-8"?>
<formControlPr xmlns="http://schemas.microsoft.com/office/spreadsheetml/2009/9/main" objectType="Spin" dx="16" fmlaLink="$C$25" max="33" min="1" page="10" val="17"/>
</file>

<file path=xl/ctrlProps/ctrlProp197.xml><?xml version="1.0" encoding="utf-8"?>
<formControlPr xmlns="http://schemas.microsoft.com/office/spreadsheetml/2009/9/main" objectType="Spin" dx="16" fmlaLink="$C$25" max="33" min="1" page="10" val="17"/>
</file>

<file path=xl/ctrlProps/ctrlProp198.xml><?xml version="1.0" encoding="utf-8"?>
<formControlPr xmlns="http://schemas.microsoft.com/office/spreadsheetml/2009/9/main" objectType="Spin" dx="16" fmlaLink="$C$25" max="33" min="1" page="10" val="17"/>
</file>

<file path=xl/ctrlProps/ctrlProp199.xml><?xml version="1.0" encoding="utf-8"?>
<formControlPr xmlns="http://schemas.microsoft.com/office/spreadsheetml/2009/9/main" objectType="Spin" dx="16" fmlaLink="$C$25" max="33" min="1" page="10" val="17"/>
</file>

<file path=xl/ctrlProps/ctrlProp200.xml><?xml version="1.0" encoding="utf-8"?>
<formControlPr xmlns="http://schemas.microsoft.com/office/spreadsheetml/2009/9/main" objectType="Spin" dx="16" fmlaLink="$C$25" max="33" min="1" page="10" val="17"/>
</file>

<file path=xl/ctrlProps/ctrlProp201.xml><?xml version="1.0" encoding="utf-8"?>
<formControlPr xmlns="http://schemas.microsoft.com/office/spreadsheetml/2009/9/main" objectType="Spin" dx="16" fmlaLink="$C$25" max="33" min="1" page="10" val="17"/>
</file>

<file path=xl/ctrlProps/ctrlProp202.xml><?xml version="1.0" encoding="utf-8"?>
<formControlPr xmlns="http://schemas.microsoft.com/office/spreadsheetml/2009/9/main" objectType="Spin" dx="16" fmlaLink="$C$25" max="33" min="1" page="10" val="17"/>
</file>

<file path=xl/ctrlProps/ctrlProp203.xml><?xml version="1.0" encoding="utf-8"?>
<formControlPr xmlns="http://schemas.microsoft.com/office/spreadsheetml/2009/9/main" objectType="Spin" dx="16" fmlaLink="$C$25" max="33" min="1" page="10" val="17"/>
</file>

<file path=xl/ctrlProps/ctrlProp204.xml><?xml version="1.0" encoding="utf-8"?>
<formControlPr xmlns="http://schemas.microsoft.com/office/spreadsheetml/2009/9/main" objectType="Spin" dx="16" fmlaLink="$C$25" max="33" min="1" page="10" val="17"/>
</file>

<file path=xl/ctrlProps/ctrlProp205.xml><?xml version="1.0" encoding="utf-8"?>
<formControlPr xmlns="http://schemas.microsoft.com/office/spreadsheetml/2009/9/main" objectType="Spin" dx="16" fmlaLink="$C$25" max="33" min="1" page="10" val="17"/>
</file>

<file path=xl/ctrlProps/ctrlProp206.xml><?xml version="1.0" encoding="utf-8"?>
<formControlPr xmlns="http://schemas.microsoft.com/office/spreadsheetml/2009/9/main" objectType="Spin" dx="16" fmlaLink="$C$25" max="33" min="1" page="10" val="17"/>
</file>

<file path=xl/ctrlProps/ctrlProp207.xml><?xml version="1.0" encoding="utf-8"?>
<formControlPr xmlns="http://schemas.microsoft.com/office/spreadsheetml/2009/9/main" objectType="Spin" dx="16" fmlaLink="$C$25" max="33" min="1" page="10" val="17"/>
</file>

<file path=xl/ctrlProps/ctrlProp208.xml><?xml version="1.0" encoding="utf-8"?>
<formControlPr xmlns="http://schemas.microsoft.com/office/spreadsheetml/2009/9/main" objectType="Spin" dx="16" fmlaLink="$C$25" max="33" min="1" page="10" val="17"/>
</file>

<file path=xl/ctrlProps/ctrlProp209.xml><?xml version="1.0" encoding="utf-8"?>
<formControlPr xmlns="http://schemas.microsoft.com/office/spreadsheetml/2009/9/main" objectType="Spin" dx="16" fmlaLink="$C$25" max="33" min="1" page="10" val="17"/>
</file>

<file path=xl/ctrlProps/ctrlProp210.xml><?xml version="1.0" encoding="utf-8"?>
<formControlPr xmlns="http://schemas.microsoft.com/office/spreadsheetml/2009/9/main" objectType="Spin" dx="16" fmlaLink="$C$25" max="33" min="1" page="10" val="17"/>
</file>

<file path=xl/ctrlProps/ctrlProp211.xml><?xml version="1.0" encoding="utf-8"?>
<formControlPr xmlns="http://schemas.microsoft.com/office/spreadsheetml/2009/9/main" objectType="Spin" dx="16" fmlaLink="$C$25" max="33" min="1" page="10" val="17"/>
</file>

<file path=xl/ctrlProps/ctrlProp212.xml><?xml version="1.0" encoding="utf-8"?>
<formControlPr xmlns="http://schemas.microsoft.com/office/spreadsheetml/2009/9/main" objectType="Spin" dx="16" fmlaLink="$C$25" max="33" min="1" page="10" val="17"/>
</file>

<file path=xl/ctrlProps/ctrlProp213.xml><?xml version="1.0" encoding="utf-8"?>
<formControlPr xmlns="http://schemas.microsoft.com/office/spreadsheetml/2009/9/main" objectType="Spin" dx="16" fmlaLink="$C$25" max="33" min="1" page="10" val="17"/>
</file>

<file path=xl/ctrlProps/ctrlProp214.xml><?xml version="1.0" encoding="utf-8"?>
<formControlPr xmlns="http://schemas.microsoft.com/office/spreadsheetml/2009/9/main" objectType="Spin" dx="16" fmlaLink="$C$25" max="33" min="1" page="10" val="17"/>
</file>

<file path=xl/ctrlProps/ctrlProp215.xml><?xml version="1.0" encoding="utf-8"?>
<formControlPr xmlns="http://schemas.microsoft.com/office/spreadsheetml/2009/9/main" objectType="Spin" dx="16" fmlaLink="$C$25" max="33" min="1" page="10" val="17"/>
</file>

<file path=xl/ctrlProps/ctrlProp216.xml><?xml version="1.0" encoding="utf-8"?>
<formControlPr xmlns="http://schemas.microsoft.com/office/spreadsheetml/2009/9/main" objectType="Spin" dx="16" fmlaLink="$C$25" max="33" min="1" page="10" val="17"/>
</file>

<file path=xl/ctrlProps/ctrlProp217.xml><?xml version="1.0" encoding="utf-8"?>
<formControlPr xmlns="http://schemas.microsoft.com/office/spreadsheetml/2009/9/main" objectType="Spin" dx="16" fmlaLink="$C$25" max="33" min="1" page="10" val="17"/>
</file>

<file path=xl/ctrlProps/ctrlProp218.xml><?xml version="1.0" encoding="utf-8"?>
<formControlPr xmlns="http://schemas.microsoft.com/office/spreadsheetml/2009/9/main" objectType="Spin" dx="16" fmlaLink="$C$25" max="33" min="1" page="10" val="17"/>
</file>

<file path=xl/ctrlProps/ctrlProp219.xml><?xml version="1.0" encoding="utf-8"?>
<formControlPr xmlns="http://schemas.microsoft.com/office/spreadsheetml/2009/9/main" objectType="Spin" dx="16" fmlaLink="$C$25" max="33" min="1" page="10" val="17"/>
</file>

<file path=xl/ctrlProps/ctrlProp220.xml><?xml version="1.0" encoding="utf-8"?>
<formControlPr xmlns="http://schemas.microsoft.com/office/spreadsheetml/2009/9/main" objectType="Spin" dx="16" fmlaLink="$C$25" max="33" min="1" page="10" val="17"/>
</file>

<file path=xl/ctrlProps/ctrlProp221.xml><?xml version="1.0" encoding="utf-8"?>
<formControlPr xmlns="http://schemas.microsoft.com/office/spreadsheetml/2009/9/main" objectType="Spin" dx="16" fmlaLink="$C$25" max="33" min="1" page="10" val="17"/>
</file>

<file path=xl/ctrlProps/ctrlProp222.xml><?xml version="1.0" encoding="utf-8"?>
<formControlPr xmlns="http://schemas.microsoft.com/office/spreadsheetml/2009/9/main" objectType="Spin" dx="16" fmlaLink="$C$25" max="33" min="1" page="10" val="17"/>
</file>

<file path=xl/ctrlProps/ctrlProp223.xml><?xml version="1.0" encoding="utf-8"?>
<formControlPr xmlns="http://schemas.microsoft.com/office/spreadsheetml/2009/9/main" objectType="Spin" dx="16" fmlaLink="$C$25" max="33" min="1" page="10" val="17"/>
</file>

<file path=xl/ctrlProps/ctrlProp224.xml><?xml version="1.0" encoding="utf-8"?>
<formControlPr xmlns="http://schemas.microsoft.com/office/spreadsheetml/2009/9/main" objectType="Spin" dx="16" fmlaLink="$C$25" max="33" min="1" page="10" val="17"/>
</file>

<file path=xl/ctrlProps/ctrlProp225.xml><?xml version="1.0" encoding="utf-8"?>
<formControlPr xmlns="http://schemas.microsoft.com/office/spreadsheetml/2009/9/main" objectType="Spin" dx="16" fmlaLink="$C$25" max="33" min="1" page="10" val="17"/>
</file>

<file path=xl/ctrlProps/ctrlProp226.xml><?xml version="1.0" encoding="utf-8"?>
<formControlPr xmlns="http://schemas.microsoft.com/office/spreadsheetml/2009/9/main" objectType="Spin" dx="16" fmlaLink="$C$25" max="33" min="1" page="10" val="17"/>
</file>

<file path=xl/ctrlProps/ctrlProp227.xml><?xml version="1.0" encoding="utf-8"?>
<formControlPr xmlns="http://schemas.microsoft.com/office/spreadsheetml/2009/9/main" objectType="Spin" dx="16" fmlaLink="$C$25" max="33" min="1" page="10" val="17"/>
</file>

<file path=xl/ctrlProps/ctrlProp228.xml><?xml version="1.0" encoding="utf-8"?>
<formControlPr xmlns="http://schemas.microsoft.com/office/spreadsheetml/2009/9/main" objectType="Spin" dx="16" fmlaLink="$C$25" max="33" min="1" page="10" val="17"/>
</file>

<file path=xl/ctrlProps/ctrlProp229.xml><?xml version="1.0" encoding="utf-8"?>
<formControlPr xmlns="http://schemas.microsoft.com/office/spreadsheetml/2009/9/main" objectType="Spin" dx="16" fmlaLink="$C$25" max="33" min="1" page="10" val="17"/>
</file>

<file path=xl/ctrlProps/ctrlProp230.xml><?xml version="1.0" encoding="utf-8"?>
<formControlPr xmlns="http://schemas.microsoft.com/office/spreadsheetml/2009/9/main" objectType="Spin" dx="16" fmlaLink="$C$25" max="33" min="1" page="10" val="17"/>
</file>

<file path=xl/ctrlProps/ctrlProp231.xml><?xml version="1.0" encoding="utf-8"?>
<formControlPr xmlns="http://schemas.microsoft.com/office/spreadsheetml/2009/9/main" objectType="Spin" dx="16" fmlaLink="$C$25" max="33" min="1" page="10" val="17"/>
</file>

<file path=xl/ctrlProps/ctrlProp232.xml><?xml version="1.0" encoding="utf-8"?>
<formControlPr xmlns="http://schemas.microsoft.com/office/spreadsheetml/2009/9/main" objectType="Spin" dx="16" fmlaLink="$C$25" max="33" min="1" page="10" val="17"/>
</file>

<file path=xl/ctrlProps/ctrlProp233.xml><?xml version="1.0" encoding="utf-8"?>
<formControlPr xmlns="http://schemas.microsoft.com/office/spreadsheetml/2009/9/main" objectType="Spin" dx="16" fmlaLink="$C$25" max="33" min="1" page="10" val="17"/>
</file>

<file path=xl/ctrlProps/ctrlProp234.xml><?xml version="1.0" encoding="utf-8"?>
<formControlPr xmlns="http://schemas.microsoft.com/office/spreadsheetml/2009/9/main" objectType="Spin" dx="16" fmlaLink="$C$25" max="33" min="1" page="10" val="17"/>
</file>

<file path=xl/ctrlProps/ctrlProp235.xml><?xml version="1.0" encoding="utf-8"?>
<formControlPr xmlns="http://schemas.microsoft.com/office/spreadsheetml/2009/9/main" objectType="Spin" dx="16" fmlaLink="$C$25" max="33" min="1" page="10" val="17"/>
</file>

<file path=xl/ctrlProps/ctrlProp236.xml><?xml version="1.0" encoding="utf-8"?>
<formControlPr xmlns="http://schemas.microsoft.com/office/spreadsheetml/2009/9/main" objectType="Spin" dx="16" fmlaLink="$C$25" max="33" min="1" page="10" val="17"/>
</file>

<file path=xl/ctrlProps/ctrlProp237.xml><?xml version="1.0" encoding="utf-8"?>
<formControlPr xmlns="http://schemas.microsoft.com/office/spreadsheetml/2009/9/main" objectType="Spin" dx="16" fmlaLink="$C$25" max="33" min="1" page="10" val="17"/>
</file>

<file path=xl/ctrlProps/ctrlProp238.xml><?xml version="1.0" encoding="utf-8"?>
<formControlPr xmlns="http://schemas.microsoft.com/office/spreadsheetml/2009/9/main" objectType="Spin" dx="16" fmlaLink="$C$25" max="33" min="1" page="10" val="17"/>
</file>

<file path=xl/ctrlProps/ctrlProp239.xml><?xml version="1.0" encoding="utf-8"?>
<formControlPr xmlns="http://schemas.microsoft.com/office/spreadsheetml/2009/9/main" objectType="Spin" dx="16" fmlaLink="$C$25" max="33" min="1" page="10" val="17"/>
</file>

<file path=xl/ctrlProps/ctrlProp240.xml><?xml version="1.0" encoding="utf-8"?>
<formControlPr xmlns="http://schemas.microsoft.com/office/spreadsheetml/2009/9/main" objectType="Spin" dx="16" fmlaLink="$C$25" max="33" min="1" page="10" val="17"/>
</file>

<file path=xl/ctrlProps/ctrlProp241.xml><?xml version="1.0" encoding="utf-8"?>
<formControlPr xmlns="http://schemas.microsoft.com/office/spreadsheetml/2009/9/main" objectType="Spin" dx="16" fmlaLink="$C$25" max="33" min="1" page="10" val="17"/>
</file>

<file path=xl/ctrlProps/ctrlProp242.xml><?xml version="1.0" encoding="utf-8"?>
<formControlPr xmlns="http://schemas.microsoft.com/office/spreadsheetml/2009/9/main" objectType="Spin" dx="16" fmlaLink="$C$25" max="33" min="1" page="10" val="17"/>
</file>

<file path=xl/ctrlProps/ctrlProp243.xml><?xml version="1.0" encoding="utf-8"?>
<formControlPr xmlns="http://schemas.microsoft.com/office/spreadsheetml/2009/9/main" objectType="Spin" dx="16" fmlaLink="$C$25" max="33" min="1" page="10" val="17"/>
</file>

<file path=xl/ctrlProps/ctrlProp244.xml><?xml version="1.0" encoding="utf-8"?>
<formControlPr xmlns="http://schemas.microsoft.com/office/spreadsheetml/2009/9/main" objectType="Spin" dx="16" fmlaLink="$C$25" max="33" min="1" page="10" val="17"/>
</file>

<file path=xl/ctrlProps/ctrlProp245.xml><?xml version="1.0" encoding="utf-8"?>
<formControlPr xmlns="http://schemas.microsoft.com/office/spreadsheetml/2009/9/main" objectType="Spin" dx="16" fmlaLink="$C$25" max="33" min="1" page="10" val="17"/>
</file>

<file path=xl/ctrlProps/ctrlProp246.xml><?xml version="1.0" encoding="utf-8"?>
<formControlPr xmlns="http://schemas.microsoft.com/office/spreadsheetml/2009/9/main" objectType="Spin" dx="16" fmlaLink="$C$25" max="33" min="1" page="10" val="17"/>
</file>

<file path=xl/ctrlProps/ctrlProp247.xml><?xml version="1.0" encoding="utf-8"?>
<formControlPr xmlns="http://schemas.microsoft.com/office/spreadsheetml/2009/9/main" objectType="Spin" dx="16" fmlaLink="$C$25" max="33" min="1" page="10" val="17"/>
</file>

<file path=xl/ctrlProps/ctrlProp248.xml><?xml version="1.0" encoding="utf-8"?>
<formControlPr xmlns="http://schemas.microsoft.com/office/spreadsheetml/2009/9/main" objectType="Spin" dx="16" fmlaLink="$C$25" max="33" min="1" page="10" val="17"/>
</file>

<file path=xl/ctrlProps/ctrlProp249.xml><?xml version="1.0" encoding="utf-8"?>
<formControlPr xmlns="http://schemas.microsoft.com/office/spreadsheetml/2009/9/main" objectType="Spin" dx="16" fmlaLink="$C$25" max="33" min="1" page="10" val="17"/>
</file>

<file path=xl/ctrlProps/ctrlProp250.xml><?xml version="1.0" encoding="utf-8"?>
<formControlPr xmlns="http://schemas.microsoft.com/office/spreadsheetml/2009/9/main" objectType="Spin" dx="16" fmlaLink="$C$25" max="33" min="1" page="10" val="17"/>
</file>

<file path=xl/ctrlProps/ctrlProp251.xml><?xml version="1.0" encoding="utf-8"?>
<formControlPr xmlns="http://schemas.microsoft.com/office/spreadsheetml/2009/9/main" objectType="Spin" dx="16" fmlaLink="$C$25" max="33" min="1" page="10" val="17"/>
</file>

<file path=xl/ctrlProps/ctrlProp252.xml><?xml version="1.0" encoding="utf-8"?>
<formControlPr xmlns="http://schemas.microsoft.com/office/spreadsheetml/2009/9/main" objectType="Spin" dx="16" fmlaLink="$C$25" max="33" min="1" page="10" val="17"/>
</file>

<file path=xl/ctrlProps/ctrlProp253.xml><?xml version="1.0" encoding="utf-8"?>
<formControlPr xmlns="http://schemas.microsoft.com/office/spreadsheetml/2009/9/main" objectType="Spin" dx="16" fmlaLink="$C$25" max="33" min="1" page="10" val="17"/>
</file>

<file path=xl/ctrlProps/ctrlProp254.xml><?xml version="1.0" encoding="utf-8"?>
<formControlPr xmlns="http://schemas.microsoft.com/office/spreadsheetml/2009/9/main" objectType="Spin" dx="16" fmlaLink="$C$25" max="33" min="1" page="10" val="17"/>
</file>

<file path=xl/ctrlProps/ctrlProp255.xml><?xml version="1.0" encoding="utf-8"?>
<formControlPr xmlns="http://schemas.microsoft.com/office/spreadsheetml/2009/9/main" objectType="Spin" dx="16" fmlaLink="$C$25" max="33" min="1" page="10" val="17"/>
</file>

<file path=xl/ctrlProps/ctrlProp256.xml><?xml version="1.0" encoding="utf-8"?>
<formControlPr xmlns="http://schemas.microsoft.com/office/spreadsheetml/2009/9/main" objectType="Spin" dx="16" fmlaLink="$C$25" max="33" min="1" page="10" val="17"/>
</file>

<file path=xl/ctrlProps/ctrlProp257.xml><?xml version="1.0" encoding="utf-8"?>
<formControlPr xmlns="http://schemas.microsoft.com/office/spreadsheetml/2009/9/main" objectType="Spin" dx="16" fmlaLink="$C$25" max="33" min="1" page="10" val="17"/>
</file>

<file path=xl/ctrlProps/ctrlProp258.xml><?xml version="1.0" encoding="utf-8"?>
<formControlPr xmlns="http://schemas.microsoft.com/office/spreadsheetml/2009/9/main" objectType="Spin" dx="16" fmlaLink="$C$25" max="33" min="1" page="10" val="17"/>
</file>

<file path=xl/ctrlProps/ctrlProp259.xml><?xml version="1.0" encoding="utf-8"?>
<formControlPr xmlns="http://schemas.microsoft.com/office/spreadsheetml/2009/9/main" objectType="Spin" dx="16" fmlaLink="$C$25" max="33" min="1" page="10" val="17"/>
</file>

<file path=xl/ctrlProps/ctrlProp260.xml><?xml version="1.0" encoding="utf-8"?>
<formControlPr xmlns="http://schemas.microsoft.com/office/spreadsheetml/2009/9/main" objectType="Spin" dx="16" fmlaLink="$C$25" max="33" min="1" page="10" val="17"/>
</file>

<file path=xl/ctrlProps/ctrlProp261.xml><?xml version="1.0" encoding="utf-8"?>
<formControlPr xmlns="http://schemas.microsoft.com/office/spreadsheetml/2009/9/main" objectType="Spin" dx="16" fmlaLink="$C$25" max="33" min="1" page="10" val="17"/>
</file>

<file path=xl/ctrlProps/ctrlProp262.xml><?xml version="1.0" encoding="utf-8"?>
<formControlPr xmlns="http://schemas.microsoft.com/office/spreadsheetml/2009/9/main" objectType="Spin" dx="16" fmlaLink="$C$25" max="33" min="1" page="10" val="17"/>
</file>

<file path=xl/ctrlProps/ctrlProp263.xml><?xml version="1.0" encoding="utf-8"?>
<formControlPr xmlns="http://schemas.microsoft.com/office/spreadsheetml/2009/9/main" objectType="Spin" dx="16" fmlaLink="$C$25" max="33" min="1" page="10" val="17"/>
</file>

<file path=xl/ctrlProps/ctrlProp264.xml><?xml version="1.0" encoding="utf-8"?>
<formControlPr xmlns="http://schemas.microsoft.com/office/spreadsheetml/2009/9/main" objectType="Spin" dx="16" fmlaLink="$C$25" max="33" min="1" page="10" val="17"/>
</file>

<file path=xl/ctrlProps/ctrlProp265.xml><?xml version="1.0" encoding="utf-8"?>
<formControlPr xmlns="http://schemas.microsoft.com/office/spreadsheetml/2009/9/main" objectType="Spin" dx="16" fmlaLink="$C$25" max="33" min="1" page="10" val="17"/>
</file>

<file path=xl/ctrlProps/ctrlProp266.xml><?xml version="1.0" encoding="utf-8"?>
<formControlPr xmlns="http://schemas.microsoft.com/office/spreadsheetml/2009/9/main" objectType="Spin" dx="16" fmlaLink="$C$25" max="33" min="1" page="10" val="17"/>
</file>

<file path=xl/ctrlProps/ctrlProp267.xml><?xml version="1.0" encoding="utf-8"?>
<formControlPr xmlns="http://schemas.microsoft.com/office/spreadsheetml/2009/9/main" objectType="Spin" dx="16" fmlaLink="$C$25" max="33" min="1" page="10" val="17"/>
</file>

<file path=xl/ctrlProps/ctrlProp268.xml><?xml version="1.0" encoding="utf-8"?>
<formControlPr xmlns="http://schemas.microsoft.com/office/spreadsheetml/2009/9/main" objectType="Spin" dx="16" fmlaLink="$C$25" max="33" min="1" page="10" val="17"/>
</file>

<file path=xl/ctrlProps/ctrlProp269.xml><?xml version="1.0" encoding="utf-8"?>
<formControlPr xmlns="http://schemas.microsoft.com/office/spreadsheetml/2009/9/main" objectType="Spin" dx="16" fmlaLink="$C$25" max="33" min="1" page="10" val="17"/>
</file>

<file path=xl/ctrlProps/ctrlProp270.xml><?xml version="1.0" encoding="utf-8"?>
<formControlPr xmlns="http://schemas.microsoft.com/office/spreadsheetml/2009/9/main" objectType="Spin" dx="16" fmlaLink="$C$25" max="33" min="1" page="10" val="17"/>
</file>

<file path=xl/ctrlProps/ctrlProp271.xml><?xml version="1.0" encoding="utf-8"?>
<formControlPr xmlns="http://schemas.microsoft.com/office/spreadsheetml/2009/9/main" objectType="Spin" dx="16" fmlaLink="$C$25" max="33" min="1" page="10" val="17"/>
</file>

<file path=xl/ctrlProps/ctrlProp272.xml><?xml version="1.0" encoding="utf-8"?>
<formControlPr xmlns="http://schemas.microsoft.com/office/spreadsheetml/2009/9/main" objectType="Spin" dx="16" fmlaLink="$C$25" max="33" min="1" page="10" val="17"/>
</file>

<file path=xl/ctrlProps/ctrlProp273.xml><?xml version="1.0" encoding="utf-8"?>
<formControlPr xmlns="http://schemas.microsoft.com/office/spreadsheetml/2009/9/main" objectType="Spin" dx="16" fmlaLink="$C$25" max="33" min="1" page="10" val="17"/>
</file>

<file path=xl/ctrlProps/ctrlProp274.xml><?xml version="1.0" encoding="utf-8"?>
<formControlPr xmlns="http://schemas.microsoft.com/office/spreadsheetml/2009/9/main" objectType="Spin" dx="16" fmlaLink="$C$25" max="33" min="1" page="10" val="17"/>
</file>

<file path=xl/ctrlProps/ctrlProp275.xml><?xml version="1.0" encoding="utf-8"?>
<formControlPr xmlns="http://schemas.microsoft.com/office/spreadsheetml/2009/9/main" objectType="Spin" dx="16" fmlaLink="$C$25" max="33" min="1" page="10" val="17"/>
</file>

<file path=xl/ctrlProps/ctrlProp276.xml><?xml version="1.0" encoding="utf-8"?>
<formControlPr xmlns="http://schemas.microsoft.com/office/spreadsheetml/2009/9/main" objectType="Spin" dx="16" fmlaLink="$C$25" max="33" min="1" page="10" val="17"/>
</file>

<file path=xl/ctrlProps/ctrlProp277.xml><?xml version="1.0" encoding="utf-8"?>
<formControlPr xmlns="http://schemas.microsoft.com/office/spreadsheetml/2009/9/main" objectType="Spin" dx="16" fmlaLink="$C$25" max="33" min="1" page="10" val="17"/>
</file>

<file path=xl/ctrlProps/ctrlProp278.xml><?xml version="1.0" encoding="utf-8"?>
<formControlPr xmlns="http://schemas.microsoft.com/office/spreadsheetml/2009/9/main" objectType="Spin" dx="16" fmlaLink="$C$25" max="33" min="1" page="10" val="17"/>
</file>

<file path=xl/ctrlProps/ctrlProp279.xml><?xml version="1.0" encoding="utf-8"?>
<formControlPr xmlns="http://schemas.microsoft.com/office/spreadsheetml/2009/9/main" objectType="Spin" dx="16" fmlaLink="$C$25" max="33" min="1" page="10" val="17"/>
</file>

<file path=xl/ctrlProps/ctrlProp280.xml><?xml version="1.0" encoding="utf-8"?>
<formControlPr xmlns="http://schemas.microsoft.com/office/spreadsheetml/2009/9/main" objectType="Spin" dx="16" fmlaLink="$C$25" max="33" min="1" page="10" val="17"/>
</file>

<file path=xl/ctrlProps/ctrlProp281.xml><?xml version="1.0" encoding="utf-8"?>
<formControlPr xmlns="http://schemas.microsoft.com/office/spreadsheetml/2009/9/main" objectType="Spin" dx="16" fmlaLink="$C$25" max="33" min="1" page="10" val="17"/>
</file>

<file path=xl/ctrlProps/ctrlProp282.xml><?xml version="1.0" encoding="utf-8"?>
<formControlPr xmlns="http://schemas.microsoft.com/office/spreadsheetml/2009/9/main" objectType="Spin" dx="16" fmlaLink="$C$25" max="33" min="1" page="10" val="17"/>
</file>

<file path=xl/ctrlProps/ctrlProp283.xml><?xml version="1.0" encoding="utf-8"?>
<formControlPr xmlns="http://schemas.microsoft.com/office/spreadsheetml/2009/9/main" objectType="Spin" dx="16" fmlaLink="$C$25" max="33" min="1" page="10" val="17"/>
</file>

<file path=xl/ctrlProps/ctrlProp284.xml><?xml version="1.0" encoding="utf-8"?>
<formControlPr xmlns="http://schemas.microsoft.com/office/spreadsheetml/2009/9/main" objectType="Spin" dx="16" fmlaLink="$C$25" max="33" min="1" page="10" val="17"/>
</file>

<file path=xl/ctrlProps/ctrlProp285.xml><?xml version="1.0" encoding="utf-8"?>
<formControlPr xmlns="http://schemas.microsoft.com/office/spreadsheetml/2009/9/main" objectType="Spin" dx="16" fmlaLink="$C$25" max="33" min="1" page="10" val="17"/>
</file>

<file path=xl/ctrlProps/ctrlProp286.xml><?xml version="1.0" encoding="utf-8"?>
<formControlPr xmlns="http://schemas.microsoft.com/office/spreadsheetml/2009/9/main" objectType="Spin" dx="16" fmlaLink="$C$25" max="33" min="1" page="10" val="17"/>
</file>

<file path=xl/ctrlProps/ctrlProp287.xml><?xml version="1.0" encoding="utf-8"?>
<formControlPr xmlns="http://schemas.microsoft.com/office/spreadsheetml/2009/9/main" objectType="Spin" dx="16" fmlaLink="$C$25" max="33" min="1" page="10" val="17"/>
</file>

<file path=xl/ctrlProps/ctrlProp288.xml><?xml version="1.0" encoding="utf-8"?>
<formControlPr xmlns="http://schemas.microsoft.com/office/spreadsheetml/2009/9/main" objectType="Spin" dx="16" fmlaLink="$C$25" max="33" min="1" page="10" val="17"/>
</file>

<file path=xl/ctrlProps/ctrlProp289.xml><?xml version="1.0" encoding="utf-8"?>
<formControlPr xmlns="http://schemas.microsoft.com/office/spreadsheetml/2009/9/main" objectType="Spin" dx="16" fmlaLink="$C$25" max="33" min="1" page="10" val="17"/>
</file>

<file path=xl/ctrlProps/ctrlProp290.xml><?xml version="1.0" encoding="utf-8"?>
<formControlPr xmlns="http://schemas.microsoft.com/office/spreadsheetml/2009/9/main" objectType="Spin" dx="16" fmlaLink="$C$25" max="33" min="1" page="10" val="17"/>
</file>

<file path=xl/ctrlProps/ctrlProp291.xml><?xml version="1.0" encoding="utf-8"?>
<formControlPr xmlns="http://schemas.microsoft.com/office/spreadsheetml/2009/9/main" objectType="Spin" dx="16" fmlaLink="$C$25" max="33" min="1" page="10" val="17"/>
</file>

<file path=xl/ctrlProps/ctrlProp292.xml><?xml version="1.0" encoding="utf-8"?>
<formControlPr xmlns="http://schemas.microsoft.com/office/spreadsheetml/2009/9/main" objectType="Spin" dx="16" fmlaLink="$C$25" max="33" min="1" page="10" val="17"/>
</file>

<file path=xl/ctrlProps/ctrlProp293.xml><?xml version="1.0" encoding="utf-8"?>
<formControlPr xmlns="http://schemas.microsoft.com/office/spreadsheetml/2009/9/main" objectType="Spin" dx="16" fmlaLink="$C$25" max="33" min="1" page="10" val="17"/>
</file>

<file path=xl/ctrlProps/ctrlProp294.xml><?xml version="1.0" encoding="utf-8"?>
<formControlPr xmlns="http://schemas.microsoft.com/office/spreadsheetml/2009/9/main" objectType="Spin" dx="16" fmlaLink="$C$25" max="33" min="1" page="10" val="17"/>
</file>

<file path=xl/ctrlProps/ctrlProp295.xml><?xml version="1.0" encoding="utf-8"?>
<formControlPr xmlns="http://schemas.microsoft.com/office/spreadsheetml/2009/9/main" objectType="Spin" dx="16" fmlaLink="$C$25" max="33" min="1" page="10" val="17"/>
</file>

<file path=xl/ctrlProps/ctrlProp296.xml><?xml version="1.0" encoding="utf-8"?>
<formControlPr xmlns="http://schemas.microsoft.com/office/spreadsheetml/2009/9/main" objectType="Spin" dx="16" fmlaLink="$C$25" max="33" min="1" page="10" val="17"/>
</file>

<file path=xl/ctrlProps/ctrlProp297.xml><?xml version="1.0" encoding="utf-8"?>
<formControlPr xmlns="http://schemas.microsoft.com/office/spreadsheetml/2009/9/main" objectType="Spin" dx="16" fmlaLink="$C$25" max="33" min="1" page="10" val="17"/>
</file>

<file path=xl/ctrlProps/ctrlProp298.xml><?xml version="1.0" encoding="utf-8"?>
<formControlPr xmlns="http://schemas.microsoft.com/office/spreadsheetml/2009/9/main" objectType="Spin" dx="16" fmlaLink="$C$25" max="33" min="1" page="10" val="17"/>
</file>

<file path=xl/ctrlProps/ctrlProp299.xml><?xml version="1.0" encoding="utf-8"?>
<formControlPr xmlns="http://schemas.microsoft.com/office/spreadsheetml/2009/9/main" objectType="Spin" dx="16" fmlaLink="$C$25" max="33" min="1" page="10" val="17"/>
</file>

<file path=xl/ctrlProps/ctrlProp300.xml><?xml version="1.0" encoding="utf-8"?>
<formControlPr xmlns="http://schemas.microsoft.com/office/spreadsheetml/2009/9/main" objectType="Spin" dx="16" fmlaLink="$C$25" max="33" min="1" page="10" val="17"/>
</file>

<file path=xl/ctrlProps/ctrlProp301.xml><?xml version="1.0" encoding="utf-8"?>
<formControlPr xmlns="http://schemas.microsoft.com/office/spreadsheetml/2009/9/main" objectType="Spin" dx="16" fmlaLink="$C$25" max="33" min="1" page="10" val="17"/>
</file>

<file path=xl/ctrlProps/ctrlProp302.xml><?xml version="1.0" encoding="utf-8"?>
<formControlPr xmlns="http://schemas.microsoft.com/office/spreadsheetml/2009/9/main" objectType="Spin" dx="16" fmlaLink="$C$25" max="33" min="1" page="10" val="17"/>
</file>

<file path=xl/ctrlProps/ctrlProp303.xml><?xml version="1.0" encoding="utf-8"?>
<formControlPr xmlns="http://schemas.microsoft.com/office/spreadsheetml/2009/9/main" objectType="Spin" dx="16" fmlaLink="$C$25" max="33" min="1" page="10" val="17"/>
</file>

<file path=xl/ctrlProps/ctrlProp304.xml><?xml version="1.0" encoding="utf-8"?>
<formControlPr xmlns="http://schemas.microsoft.com/office/spreadsheetml/2009/9/main" objectType="Spin" dx="16" fmlaLink="$C$25" max="33" min="1" page="10" val="17"/>
</file>

<file path=xl/ctrlProps/ctrlProp305.xml><?xml version="1.0" encoding="utf-8"?>
<formControlPr xmlns="http://schemas.microsoft.com/office/spreadsheetml/2009/9/main" objectType="Spin" dx="16" fmlaLink="$C$25" max="33" min="1" page="10" val="17"/>
</file>

<file path=xl/ctrlProps/ctrlProp306.xml><?xml version="1.0" encoding="utf-8"?>
<formControlPr xmlns="http://schemas.microsoft.com/office/spreadsheetml/2009/9/main" objectType="Spin" dx="16" fmlaLink="$C$25" max="33" min="1" page="10" val="17"/>
</file>

<file path=xl/ctrlProps/ctrlProp307.xml><?xml version="1.0" encoding="utf-8"?>
<formControlPr xmlns="http://schemas.microsoft.com/office/spreadsheetml/2009/9/main" objectType="Spin" dx="16" fmlaLink="$C$25" max="33" min="1" page="10" val="17"/>
</file>

<file path=xl/ctrlProps/ctrlProp308.xml><?xml version="1.0" encoding="utf-8"?>
<formControlPr xmlns="http://schemas.microsoft.com/office/spreadsheetml/2009/9/main" objectType="Spin" dx="16" fmlaLink="$C$25" max="33" min="1" page="10" val="17"/>
</file>

<file path=xl/ctrlProps/ctrlProp309.xml><?xml version="1.0" encoding="utf-8"?>
<formControlPr xmlns="http://schemas.microsoft.com/office/spreadsheetml/2009/9/main" objectType="Spin" dx="16" fmlaLink="$C$25" max="33" min="1" page="10" val="17"/>
</file>

<file path=xl/ctrlProps/ctrlProp310.xml><?xml version="1.0" encoding="utf-8"?>
<formControlPr xmlns="http://schemas.microsoft.com/office/spreadsheetml/2009/9/main" objectType="Spin" dx="16" fmlaLink="$C$25" max="33" min="1" page="10" val="17"/>
</file>

<file path=xl/ctrlProps/ctrlProp311.xml><?xml version="1.0" encoding="utf-8"?>
<formControlPr xmlns="http://schemas.microsoft.com/office/spreadsheetml/2009/9/main" objectType="Spin" dx="16" fmlaLink="$C$25" max="33" min="1" page="10" val="17"/>
</file>

<file path=xl/ctrlProps/ctrlProp312.xml><?xml version="1.0" encoding="utf-8"?>
<formControlPr xmlns="http://schemas.microsoft.com/office/spreadsheetml/2009/9/main" objectType="Spin" dx="16" fmlaLink="$C$25" max="33" min="1" page="10" val="17"/>
</file>

<file path=xl/ctrlProps/ctrlProp313.xml><?xml version="1.0" encoding="utf-8"?>
<formControlPr xmlns="http://schemas.microsoft.com/office/spreadsheetml/2009/9/main" objectType="Spin" dx="16" fmlaLink="$C$25" max="33" min="1" page="10" val="17"/>
</file>

<file path=xl/ctrlProps/ctrlProp314.xml><?xml version="1.0" encoding="utf-8"?>
<formControlPr xmlns="http://schemas.microsoft.com/office/spreadsheetml/2009/9/main" objectType="Spin" dx="16" fmlaLink="$C$25" max="33" min="1" page="10" val="17"/>
</file>

<file path=xl/ctrlProps/ctrlProp315.xml><?xml version="1.0" encoding="utf-8"?>
<formControlPr xmlns="http://schemas.microsoft.com/office/spreadsheetml/2009/9/main" objectType="Spin" dx="16" fmlaLink="$C$25" max="33" min="1" page="10" val="17"/>
</file>

<file path=xl/ctrlProps/ctrlProp316.xml><?xml version="1.0" encoding="utf-8"?>
<formControlPr xmlns="http://schemas.microsoft.com/office/spreadsheetml/2009/9/main" objectType="Spin" dx="16" fmlaLink="$C$25" max="33" min="1" page="10" val="17"/>
</file>

<file path=xl/ctrlProps/ctrlProp317.xml><?xml version="1.0" encoding="utf-8"?>
<formControlPr xmlns="http://schemas.microsoft.com/office/spreadsheetml/2009/9/main" objectType="Spin" dx="16" fmlaLink="$C$25" max="33" min="1" page="10" val="17"/>
</file>

<file path=xl/ctrlProps/ctrlProp318.xml><?xml version="1.0" encoding="utf-8"?>
<formControlPr xmlns="http://schemas.microsoft.com/office/spreadsheetml/2009/9/main" objectType="Spin" dx="16" fmlaLink="$C$25" max="33" min="1" page="10" val="17"/>
</file>

<file path=xl/ctrlProps/ctrlProp319.xml><?xml version="1.0" encoding="utf-8"?>
<formControlPr xmlns="http://schemas.microsoft.com/office/spreadsheetml/2009/9/main" objectType="Spin" dx="16" fmlaLink="$C$25" max="33" min="1" page="10" val="17"/>
</file>

<file path=xl/ctrlProps/ctrlProp320.xml><?xml version="1.0" encoding="utf-8"?>
<formControlPr xmlns="http://schemas.microsoft.com/office/spreadsheetml/2009/9/main" objectType="Spin" dx="16" fmlaLink="$C$25" max="33" min="1" page="10" val="17"/>
</file>

<file path=xl/ctrlProps/ctrlProp321.xml><?xml version="1.0" encoding="utf-8"?>
<formControlPr xmlns="http://schemas.microsoft.com/office/spreadsheetml/2009/9/main" objectType="Spin" dx="16" fmlaLink="$C$25" max="33" min="1" page="10" val="17"/>
</file>

<file path=xl/ctrlProps/ctrlProp322.xml><?xml version="1.0" encoding="utf-8"?>
<formControlPr xmlns="http://schemas.microsoft.com/office/spreadsheetml/2009/9/main" objectType="Spin" dx="16" fmlaLink="$C$25" max="33" min="1" page="10" val="17"/>
</file>

<file path=xl/ctrlProps/ctrlProp323.xml><?xml version="1.0" encoding="utf-8"?>
<formControlPr xmlns="http://schemas.microsoft.com/office/spreadsheetml/2009/9/main" objectType="Spin" dx="16" fmlaLink="$C$25" max="33" min="1" page="10" val="17"/>
</file>

<file path=xl/ctrlProps/ctrlProp324.xml><?xml version="1.0" encoding="utf-8"?>
<formControlPr xmlns="http://schemas.microsoft.com/office/spreadsheetml/2009/9/main" objectType="Spin" dx="16" fmlaLink="$C$25" max="33" min="1" page="10" val="17"/>
</file>

<file path=xl/ctrlProps/ctrlProp325.xml><?xml version="1.0" encoding="utf-8"?>
<formControlPr xmlns="http://schemas.microsoft.com/office/spreadsheetml/2009/9/main" objectType="Spin" dx="16" fmlaLink="$C$25" max="33" min="1" page="10" val="17"/>
</file>

<file path=xl/ctrlProps/ctrlProp326.xml><?xml version="1.0" encoding="utf-8"?>
<formControlPr xmlns="http://schemas.microsoft.com/office/spreadsheetml/2009/9/main" objectType="Spin" dx="16" fmlaLink="$C$25" max="33" min="1" page="10" val="17"/>
</file>

<file path=xl/ctrlProps/ctrlProp327.xml><?xml version="1.0" encoding="utf-8"?>
<formControlPr xmlns="http://schemas.microsoft.com/office/spreadsheetml/2009/9/main" objectType="Spin" dx="16" fmlaLink="$C$25" max="33" min="1" page="10" val="17"/>
</file>

<file path=xl/ctrlProps/ctrlProp328.xml><?xml version="1.0" encoding="utf-8"?>
<formControlPr xmlns="http://schemas.microsoft.com/office/spreadsheetml/2009/9/main" objectType="Spin" dx="16" fmlaLink="$C$25" max="33" min="1" page="10" val="17"/>
</file>

<file path=xl/ctrlProps/ctrlProp329.xml><?xml version="1.0" encoding="utf-8"?>
<formControlPr xmlns="http://schemas.microsoft.com/office/spreadsheetml/2009/9/main" objectType="Spin" dx="16" fmlaLink="$C$25" max="33" min="1" page="10" val="17"/>
</file>

<file path=xl/ctrlProps/ctrlProp330.xml><?xml version="1.0" encoding="utf-8"?>
<formControlPr xmlns="http://schemas.microsoft.com/office/spreadsheetml/2009/9/main" objectType="Spin" dx="16" fmlaLink="$C$25" max="33" min="1" page="10" val="17"/>
</file>

<file path=xl/ctrlProps/ctrlProp331.xml><?xml version="1.0" encoding="utf-8"?>
<formControlPr xmlns="http://schemas.microsoft.com/office/spreadsheetml/2009/9/main" objectType="Spin" dx="16" fmlaLink="$C$25" max="33" min="1" page="10" val="17"/>
</file>

<file path=xl/ctrlProps/ctrlProp332.xml><?xml version="1.0" encoding="utf-8"?>
<formControlPr xmlns="http://schemas.microsoft.com/office/spreadsheetml/2009/9/main" objectType="Spin" dx="16" fmlaLink="$C$25" max="33" min="1" page="10" val="17"/>
</file>

<file path=xl/ctrlProps/ctrlProp333.xml><?xml version="1.0" encoding="utf-8"?>
<formControlPr xmlns="http://schemas.microsoft.com/office/spreadsheetml/2009/9/main" objectType="Spin" dx="16" fmlaLink="$C$25" max="33" min="1" page="10" val="17"/>
</file>

<file path=xl/ctrlProps/ctrlProp334.xml><?xml version="1.0" encoding="utf-8"?>
<formControlPr xmlns="http://schemas.microsoft.com/office/spreadsheetml/2009/9/main" objectType="Spin" dx="16" fmlaLink="$C$25" max="33" min="1" page="10" val="17"/>
</file>

<file path=xl/ctrlProps/ctrlProp335.xml><?xml version="1.0" encoding="utf-8"?>
<formControlPr xmlns="http://schemas.microsoft.com/office/spreadsheetml/2009/9/main" objectType="Spin" dx="16" fmlaLink="$C$25" max="33" min="1" page="10" val="17"/>
</file>

<file path=xl/ctrlProps/ctrlProp336.xml><?xml version="1.0" encoding="utf-8"?>
<formControlPr xmlns="http://schemas.microsoft.com/office/spreadsheetml/2009/9/main" objectType="Spin" dx="16" fmlaLink="$C$25" max="33" min="1" page="10" val="17"/>
</file>

<file path=xl/ctrlProps/ctrlProp337.xml><?xml version="1.0" encoding="utf-8"?>
<formControlPr xmlns="http://schemas.microsoft.com/office/spreadsheetml/2009/9/main" objectType="Spin" dx="16" fmlaLink="$C$25" max="33" min="1" page="10" val="17"/>
</file>

<file path=xl/ctrlProps/ctrlProp338.xml><?xml version="1.0" encoding="utf-8"?>
<formControlPr xmlns="http://schemas.microsoft.com/office/spreadsheetml/2009/9/main" objectType="Spin" dx="16" fmlaLink="$C$25" max="33" min="1" page="10" val="17"/>
</file>

<file path=xl/ctrlProps/ctrlProp339.xml><?xml version="1.0" encoding="utf-8"?>
<formControlPr xmlns="http://schemas.microsoft.com/office/spreadsheetml/2009/9/main" objectType="Spin" dx="16" fmlaLink="$C$25" max="33" min="1" page="10" val="17"/>
</file>

<file path=xl/ctrlProps/ctrlProp340.xml><?xml version="1.0" encoding="utf-8"?>
<formControlPr xmlns="http://schemas.microsoft.com/office/spreadsheetml/2009/9/main" objectType="Spin" dx="16" fmlaLink="$C$25" max="33" min="1" page="10" val="17"/>
</file>

<file path=xl/ctrlProps/ctrlProp341.xml><?xml version="1.0" encoding="utf-8"?>
<formControlPr xmlns="http://schemas.microsoft.com/office/spreadsheetml/2009/9/main" objectType="Spin" dx="16" fmlaLink="$C$25" max="33" min="1" page="10" val="17"/>
</file>

<file path=xl/ctrlProps/ctrlProp342.xml><?xml version="1.0" encoding="utf-8"?>
<formControlPr xmlns="http://schemas.microsoft.com/office/spreadsheetml/2009/9/main" objectType="Spin" dx="16" fmlaLink="$C$25" max="33" min="1" page="10" val="17"/>
</file>

<file path=xl/ctrlProps/ctrlProp343.xml><?xml version="1.0" encoding="utf-8"?>
<formControlPr xmlns="http://schemas.microsoft.com/office/spreadsheetml/2009/9/main" objectType="Spin" dx="16" fmlaLink="$C$25" max="33" min="1" page="10" val="17"/>
</file>

<file path=xl/ctrlProps/ctrlProp344.xml><?xml version="1.0" encoding="utf-8"?>
<formControlPr xmlns="http://schemas.microsoft.com/office/spreadsheetml/2009/9/main" objectType="Spin" dx="16" fmlaLink="$C$25" max="33" min="1" page="10" val="17"/>
</file>

<file path=xl/ctrlProps/ctrlProp345.xml><?xml version="1.0" encoding="utf-8"?>
<formControlPr xmlns="http://schemas.microsoft.com/office/spreadsheetml/2009/9/main" objectType="Spin" dx="16" fmlaLink="$C$25" max="33" min="1" page="10" val="17"/>
</file>

<file path=xl/ctrlProps/ctrlProp346.xml><?xml version="1.0" encoding="utf-8"?>
<formControlPr xmlns="http://schemas.microsoft.com/office/spreadsheetml/2009/9/main" objectType="Spin" dx="16" fmlaLink="$C$25" max="33" min="1" page="10" val="17"/>
</file>

<file path=xl/ctrlProps/ctrlProp347.xml><?xml version="1.0" encoding="utf-8"?>
<formControlPr xmlns="http://schemas.microsoft.com/office/spreadsheetml/2009/9/main" objectType="Spin" dx="16" fmlaLink="$C$25" max="33" min="1" page="10" val="17"/>
</file>

<file path=xl/ctrlProps/ctrlProp348.xml><?xml version="1.0" encoding="utf-8"?>
<formControlPr xmlns="http://schemas.microsoft.com/office/spreadsheetml/2009/9/main" objectType="Spin" dx="16" fmlaLink="$C$25" max="33" min="1" page="10" val="17"/>
</file>

<file path=xl/ctrlProps/ctrlProp349.xml><?xml version="1.0" encoding="utf-8"?>
<formControlPr xmlns="http://schemas.microsoft.com/office/spreadsheetml/2009/9/main" objectType="Spin" dx="16" fmlaLink="$C$25" max="33" min="1" page="10" val="17"/>
</file>

<file path=xl/ctrlProps/ctrlProp350.xml><?xml version="1.0" encoding="utf-8"?>
<formControlPr xmlns="http://schemas.microsoft.com/office/spreadsheetml/2009/9/main" objectType="Spin" dx="16" fmlaLink="$C$25" max="33" min="1" page="10" val="17"/>
</file>

<file path=xl/ctrlProps/ctrlProp351.xml><?xml version="1.0" encoding="utf-8"?>
<formControlPr xmlns="http://schemas.microsoft.com/office/spreadsheetml/2009/9/main" objectType="Spin" dx="16" fmlaLink="$C$25" max="33" min="1" page="10" val="17"/>
</file>

<file path=xl/ctrlProps/ctrlProp352.xml><?xml version="1.0" encoding="utf-8"?>
<formControlPr xmlns="http://schemas.microsoft.com/office/spreadsheetml/2009/9/main" objectType="Spin" dx="16" fmlaLink="$C$25" max="33" min="1" page="10" val="17"/>
</file>

<file path=xl/ctrlProps/ctrlProp353.xml><?xml version="1.0" encoding="utf-8"?>
<formControlPr xmlns="http://schemas.microsoft.com/office/spreadsheetml/2009/9/main" objectType="Spin" dx="16" fmlaLink="$C$25" max="33" min="1" page="10" val="17"/>
</file>

<file path=xl/ctrlProps/ctrlProp354.xml><?xml version="1.0" encoding="utf-8"?>
<formControlPr xmlns="http://schemas.microsoft.com/office/spreadsheetml/2009/9/main" objectType="Spin" dx="16" fmlaLink="$C$25" max="33" min="1" page="10" val="17"/>
</file>

<file path=xl/ctrlProps/ctrlProp355.xml><?xml version="1.0" encoding="utf-8"?>
<formControlPr xmlns="http://schemas.microsoft.com/office/spreadsheetml/2009/9/main" objectType="Spin" dx="16" fmlaLink="$C$25" max="33" min="1" page="10" val="17"/>
</file>

<file path=xl/ctrlProps/ctrlProp356.xml><?xml version="1.0" encoding="utf-8"?>
<formControlPr xmlns="http://schemas.microsoft.com/office/spreadsheetml/2009/9/main" objectType="Spin" dx="16" fmlaLink="$C$25" max="33" min="1" page="10" val="17"/>
</file>

<file path=xl/ctrlProps/ctrlProp357.xml><?xml version="1.0" encoding="utf-8"?>
<formControlPr xmlns="http://schemas.microsoft.com/office/spreadsheetml/2009/9/main" objectType="Spin" dx="16" fmlaLink="$C$25" max="33" min="1" page="10" val="17"/>
</file>

<file path=xl/ctrlProps/ctrlProp358.xml><?xml version="1.0" encoding="utf-8"?>
<formControlPr xmlns="http://schemas.microsoft.com/office/spreadsheetml/2009/9/main" objectType="Spin" dx="16" fmlaLink="$C$25" max="33" min="1" page="10" val="17"/>
</file>

<file path=xl/ctrlProps/ctrlProp359.xml><?xml version="1.0" encoding="utf-8"?>
<formControlPr xmlns="http://schemas.microsoft.com/office/spreadsheetml/2009/9/main" objectType="Spin" dx="16" fmlaLink="$C$25" max="33" min="1" page="10" val="17"/>
</file>

<file path=xl/ctrlProps/ctrlProp360.xml><?xml version="1.0" encoding="utf-8"?>
<formControlPr xmlns="http://schemas.microsoft.com/office/spreadsheetml/2009/9/main" objectType="Spin" dx="16" fmlaLink="$C$25" max="33" min="1" page="10" val="17"/>
</file>

<file path=xl/ctrlProps/ctrlProp361.xml><?xml version="1.0" encoding="utf-8"?>
<formControlPr xmlns="http://schemas.microsoft.com/office/spreadsheetml/2009/9/main" objectType="Spin" dx="16" fmlaLink="$C$25" max="33" min="1" page="10" val="17"/>
</file>

<file path=xl/ctrlProps/ctrlProp362.xml><?xml version="1.0" encoding="utf-8"?>
<formControlPr xmlns="http://schemas.microsoft.com/office/spreadsheetml/2009/9/main" objectType="Spin" dx="16" fmlaLink="$C$25" max="33" min="1" page="10" val="17"/>
</file>

<file path=xl/ctrlProps/ctrlProp363.xml><?xml version="1.0" encoding="utf-8"?>
<formControlPr xmlns="http://schemas.microsoft.com/office/spreadsheetml/2009/9/main" objectType="Spin" dx="16" fmlaLink="$C$25" max="33" min="1" page="10" val="17"/>
</file>

<file path=xl/ctrlProps/ctrlProp364.xml><?xml version="1.0" encoding="utf-8"?>
<formControlPr xmlns="http://schemas.microsoft.com/office/spreadsheetml/2009/9/main" objectType="Spin" dx="16" fmlaLink="$C$25" max="33" min="1" page="10" val="17"/>
</file>

<file path=xl/ctrlProps/ctrlProp365.xml><?xml version="1.0" encoding="utf-8"?>
<formControlPr xmlns="http://schemas.microsoft.com/office/spreadsheetml/2009/9/main" objectType="Spin" dx="16" fmlaLink="$C$25" max="33" min="1" page="10" val="17"/>
</file>

<file path=xl/ctrlProps/ctrlProp366.xml><?xml version="1.0" encoding="utf-8"?>
<formControlPr xmlns="http://schemas.microsoft.com/office/spreadsheetml/2009/9/main" objectType="Spin" dx="16" fmlaLink="$C$25" max="33" min="1" page="10" val="17"/>
</file>

<file path=xl/ctrlProps/ctrlProp367.xml><?xml version="1.0" encoding="utf-8"?>
<formControlPr xmlns="http://schemas.microsoft.com/office/spreadsheetml/2009/9/main" objectType="Spin" dx="16" fmlaLink="$C$25" max="33" min="1" page="10" val="17"/>
</file>

<file path=xl/ctrlProps/ctrlProp368.xml><?xml version="1.0" encoding="utf-8"?>
<formControlPr xmlns="http://schemas.microsoft.com/office/spreadsheetml/2009/9/main" objectType="Spin" dx="16" fmlaLink="$C$25" max="33" min="1" page="10" val="17"/>
</file>

<file path=xl/ctrlProps/ctrlProp369.xml><?xml version="1.0" encoding="utf-8"?>
<formControlPr xmlns="http://schemas.microsoft.com/office/spreadsheetml/2009/9/main" objectType="Spin" dx="16" fmlaLink="$C$25" max="33" min="1" page="10" val="17"/>
</file>

<file path=xl/ctrlProps/ctrlProp370.xml><?xml version="1.0" encoding="utf-8"?>
<formControlPr xmlns="http://schemas.microsoft.com/office/spreadsheetml/2009/9/main" objectType="Spin" dx="16" fmlaLink="$C$25" max="33" min="1" page="10" val="17"/>
</file>

<file path=xl/ctrlProps/ctrlProp371.xml><?xml version="1.0" encoding="utf-8"?>
<formControlPr xmlns="http://schemas.microsoft.com/office/spreadsheetml/2009/9/main" objectType="Spin" dx="16" fmlaLink="$C$25" max="33" min="1" page="10" val="17"/>
</file>

<file path=xl/ctrlProps/ctrlProp372.xml><?xml version="1.0" encoding="utf-8"?>
<formControlPr xmlns="http://schemas.microsoft.com/office/spreadsheetml/2009/9/main" objectType="Spin" dx="16" fmlaLink="$C$25" max="33" min="1" page="10" val="17"/>
</file>

<file path=xl/ctrlProps/ctrlProp373.xml><?xml version="1.0" encoding="utf-8"?>
<formControlPr xmlns="http://schemas.microsoft.com/office/spreadsheetml/2009/9/main" objectType="Spin" dx="16" fmlaLink="$C$25" max="33" min="1" page="10" val="17"/>
</file>

<file path=xl/ctrlProps/ctrlProp374.xml><?xml version="1.0" encoding="utf-8"?>
<formControlPr xmlns="http://schemas.microsoft.com/office/spreadsheetml/2009/9/main" objectType="Spin" dx="16" fmlaLink="$C$25" max="33" min="1" page="10" val="17"/>
</file>

<file path=xl/ctrlProps/ctrlProp375.xml><?xml version="1.0" encoding="utf-8"?>
<formControlPr xmlns="http://schemas.microsoft.com/office/spreadsheetml/2009/9/main" objectType="Spin" dx="16" fmlaLink="$C$25" max="33" min="1" page="10" val="17"/>
</file>

<file path=xl/ctrlProps/ctrlProp376.xml><?xml version="1.0" encoding="utf-8"?>
<formControlPr xmlns="http://schemas.microsoft.com/office/spreadsheetml/2009/9/main" objectType="Spin" dx="16" fmlaLink="$C$25" max="33" min="1" page="10" val="17"/>
</file>

<file path=xl/ctrlProps/ctrlProp377.xml><?xml version="1.0" encoding="utf-8"?>
<formControlPr xmlns="http://schemas.microsoft.com/office/spreadsheetml/2009/9/main" objectType="Spin" dx="16" fmlaLink="$C$25" max="33" min="1" page="10" val="17"/>
</file>

<file path=xl/ctrlProps/ctrlProp378.xml><?xml version="1.0" encoding="utf-8"?>
<formControlPr xmlns="http://schemas.microsoft.com/office/spreadsheetml/2009/9/main" objectType="Spin" dx="16" fmlaLink="$C$25" max="33" min="1" page="10" val="17"/>
</file>

<file path=xl/ctrlProps/ctrlProp379.xml><?xml version="1.0" encoding="utf-8"?>
<formControlPr xmlns="http://schemas.microsoft.com/office/spreadsheetml/2009/9/main" objectType="Spin" dx="16" fmlaLink="$C$25" max="33" min="1" page="10" val="17"/>
</file>

<file path=xl/ctrlProps/ctrlProp380.xml><?xml version="1.0" encoding="utf-8"?>
<formControlPr xmlns="http://schemas.microsoft.com/office/spreadsheetml/2009/9/main" objectType="Spin" dx="16" fmlaLink="$C$25" max="33" min="1" page="10" val="17"/>
</file>

<file path=xl/ctrlProps/ctrlProp381.xml><?xml version="1.0" encoding="utf-8"?>
<formControlPr xmlns="http://schemas.microsoft.com/office/spreadsheetml/2009/9/main" objectType="Spin" dx="16" fmlaLink="$C$25" max="33" min="1" page="10" val="17"/>
</file>

<file path=xl/ctrlProps/ctrlProp382.xml><?xml version="1.0" encoding="utf-8"?>
<formControlPr xmlns="http://schemas.microsoft.com/office/spreadsheetml/2009/9/main" objectType="Spin" dx="16" fmlaLink="$C$25" max="33" min="1" page="10" val="17"/>
</file>

<file path=xl/ctrlProps/ctrlProp383.xml><?xml version="1.0" encoding="utf-8"?>
<formControlPr xmlns="http://schemas.microsoft.com/office/spreadsheetml/2009/9/main" objectType="Spin" dx="16" fmlaLink="$C$25" max="33" min="1" page="10" val="17"/>
</file>

<file path=xl/ctrlProps/ctrlProp384.xml><?xml version="1.0" encoding="utf-8"?>
<formControlPr xmlns="http://schemas.microsoft.com/office/spreadsheetml/2009/9/main" objectType="Spin" dx="16" fmlaLink="$C$25" max="33" min="1" page="10" val="17"/>
</file>

<file path=xl/ctrlProps/ctrlProp385.xml><?xml version="1.0" encoding="utf-8"?>
<formControlPr xmlns="http://schemas.microsoft.com/office/spreadsheetml/2009/9/main" objectType="Spin" dx="16" fmlaLink="$C$25" max="33" min="1" page="10" val="17"/>
</file>

<file path=xl/ctrlProps/ctrlProp386.xml><?xml version="1.0" encoding="utf-8"?>
<formControlPr xmlns="http://schemas.microsoft.com/office/spreadsheetml/2009/9/main" objectType="Spin" dx="16" fmlaLink="$C$25" max="33" min="1" page="10" val="17"/>
</file>

<file path=xl/ctrlProps/ctrlProp387.xml><?xml version="1.0" encoding="utf-8"?>
<formControlPr xmlns="http://schemas.microsoft.com/office/spreadsheetml/2009/9/main" objectType="Spin" dx="16" fmlaLink="$C$25" max="33" min="1" page="10" val="17"/>
</file>

<file path=xl/ctrlProps/ctrlProp388.xml><?xml version="1.0" encoding="utf-8"?>
<formControlPr xmlns="http://schemas.microsoft.com/office/spreadsheetml/2009/9/main" objectType="Spin" dx="16" fmlaLink="$C$25" max="33" min="1" page="10" val="17"/>
</file>

<file path=xl/ctrlProps/ctrlProp389.xml><?xml version="1.0" encoding="utf-8"?>
<formControlPr xmlns="http://schemas.microsoft.com/office/spreadsheetml/2009/9/main" objectType="Spin" dx="16" fmlaLink="$C$25" max="33" min="1" page="10" val="17"/>
</file>

<file path=xl/ctrlProps/ctrlProp390.xml><?xml version="1.0" encoding="utf-8"?>
<formControlPr xmlns="http://schemas.microsoft.com/office/spreadsheetml/2009/9/main" objectType="Spin" dx="16" fmlaLink="$C$25" max="33" min="1" page="10" val="17"/>
</file>

<file path=xl/ctrlProps/ctrlProp391.xml><?xml version="1.0" encoding="utf-8"?>
<formControlPr xmlns="http://schemas.microsoft.com/office/spreadsheetml/2009/9/main" objectType="Spin" dx="16" fmlaLink="$C$25" max="33" min="1" page="10" val="17"/>
</file>

<file path=xl/ctrlProps/ctrlProp392.xml><?xml version="1.0" encoding="utf-8"?>
<formControlPr xmlns="http://schemas.microsoft.com/office/spreadsheetml/2009/9/main" objectType="Spin" dx="16" fmlaLink="$C$25" max="33" min="1" page="10" val="17"/>
</file>

<file path=xl/ctrlProps/ctrlProp393.xml><?xml version="1.0" encoding="utf-8"?>
<formControlPr xmlns="http://schemas.microsoft.com/office/spreadsheetml/2009/9/main" objectType="Spin" dx="16" fmlaLink="$C$25" max="33" min="1" page="10" val="17"/>
</file>

<file path=xl/ctrlProps/ctrlProp394.xml><?xml version="1.0" encoding="utf-8"?>
<formControlPr xmlns="http://schemas.microsoft.com/office/spreadsheetml/2009/9/main" objectType="Spin" dx="16" fmlaLink="$C$25" max="33" min="1" page="10" val="17"/>
</file>

<file path=xl/ctrlProps/ctrlProp395.xml><?xml version="1.0" encoding="utf-8"?>
<formControlPr xmlns="http://schemas.microsoft.com/office/spreadsheetml/2009/9/main" objectType="Spin" dx="16" fmlaLink="$C$25" max="33" min="1" page="10" val="17"/>
</file>

<file path=xl/ctrlProps/ctrlProp396.xml><?xml version="1.0" encoding="utf-8"?>
<formControlPr xmlns="http://schemas.microsoft.com/office/spreadsheetml/2009/9/main" objectType="Spin" dx="16" fmlaLink="$C$25" max="33" min="1" page="10" val="17"/>
</file>

<file path=xl/ctrlProps/ctrlProp397.xml><?xml version="1.0" encoding="utf-8"?>
<formControlPr xmlns="http://schemas.microsoft.com/office/spreadsheetml/2009/9/main" objectType="Spin" dx="16" fmlaLink="$C$25" max="33" min="1" page="10" val="17"/>
</file>

<file path=xl/ctrlProps/ctrlProp398.xml><?xml version="1.0" encoding="utf-8"?>
<formControlPr xmlns="http://schemas.microsoft.com/office/spreadsheetml/2009/9/main" objectType="Spin" dx="16" fmlaLink="$C$25" max="33" min="1" page="10" val="17"/>
</file>

<file path=xl/ctrlProps/ctrlProp399.xml><?xml version="1.0" encoding="utf-8"?>
<formControlPr xmlns="http://schemas.microsoft.com/office/spreadsheetml/2009/9/main" objectType="Spin" dx="16" fmlaLink="$C$25" max="33" min="1" page="10" val="17"/>
</file>

<file path=xl/ctrlProps/ctrlProp400.xml><?xml version="1.0" encoding="utf-8"?>
<formControlPr xmlns="http://schemas.microsoft.com/office/spreadsheetml/2009/9/main" objectType="Spin" dx="16" fmlaLink="$C$25" max="33" min="1" page="10" val="17"/>
</file>

<file path=xl/ctrlProps/ctrlProp401.xml><?xml version="1.0" encoding="utf-8"?>
<formControlPr xmlns="http://schemas.microsoft.com/office/spreadsheetml/2009/9/main" objectType="Spin" dx="16" fmlaLink="$C$25" max="33" min="1" page="10" val="17"/>
</file>

<file path=xl/ctrlProps/ctrlProp402.xml><?xml version="1.0" encoding="utf-8"?>
<formControlPr xmlns="http://schemas.microsoft.com/office/spreadsheetml/2009/9/main" objectType="Spin" dx="16" fmlaLink="$C$25" max="33" min="1" page="10" val="17"/>
</file>

<file path=xl/ctrlProps/ctrlProp403.xml><?xml version="1.0" encoding="utf-8"?>
<formControlPr xmlns="http://schemas.microsoft.com/office/spreadsheetml/2009/9/main" objectType="Spin" dx="16" fmlaLink="$C$25" max="33" min="1" page="10" val="17"/>
</file>

<file path=xl/ctrlProps/ctrlProp404.xml><?xml version="1.0" encoding="utf-8"?>
<formControlPr xmlns="http://schemas.microsoft.com/office/spreadsheetml/2009/9/main" objectType="Spin" dx="16" fmlaLink="$C$25" max="33" min="1" page="10" val="17"/>
</file>

<file path=xl/ctrlProps/ctrlProp405.xml><?xml version="1.0" encoding="utf-8"?>
<formControlPr xmlns="http://schemas.microsoft.com/office/spreadsheetml/2009/9/main" objectType="Spin" dx="16" fmlaLink="$C$25" max="33" min="1" page="10" val="17"/>
</file>

<file path=xl/ctrlProps/ctrlProp406.xml><?xml version="1.0" encoding="utf-8"?>
<formControlPr xmlns="http://schemas.microsoft.com/office/spreadsheetml/2009/9/main" objectType="Spin" dx="16" fmlaLink="$C$25" max="33" min="1" page="10" val="17"/>
</file>

<file path=xl/ctrlProps/ctrlProp407.xml><?xml version="1.0" encoding="utf-8"?>
<formControlPr xmlns="http://schemas.microsoft.com/office/spreadsheetml/2009/9/main" objectType="Spin" dx="16" fmlaLink="$C$25" max="33" min="1" page="10" val="17"/>
</file>

<file path=xl/ctrlProps/ctrlProp408.xml><?xml version="1.0" encoding="utf-8"?>
<formControlPr xmlns="http://schemas.microsoft.com/office/spreadsheetml/2009/9/main" objectType="Spin" dx="16" fmlaLink="$C$25" max="33" min="1" page="10" val="17"/>
</file>

<file path=xl/ctrlProps/ctrlProp409.xml><?xml version="1.0" encoding="utf-8"?>
<formControlPr xmlns="http://schemas.microsoft.com/office/spreadsheetml/2009/9/main" objectType="Spin" dx="16" fmlaLink="$C$25" max="33" min="1" page="10" val="17"/>
</file>

<file path=xl/ctrlProps/ctrlProp410.xml><?xml version="1.0" encoding="utf-8"?>
<formControlPr xmlns="http://schemas.microsoft.com/office/spreadsheetml/2009/9/main" objectType="Spin" dx="16" fmlaLink="$C$25" max="33" min="1" page="10" val="17"/>
</file>

<file path=xl/ctrlProps/ctrlProp411.xml><?xml version="1.0" encoding="utf-8"?>
<formControlPr xmlns="http://schemas.microsoft.com/office/spreadsheetml/2009/9/main" objectType="Spin" dx="16" fmlaLink="$C$25" max="33" min="1" page="10" val="17"/>
</file>

<file path=xl/ctrlProps/ctrlProp412.xml><?xml version="1.0" encoding="utf-8"?>
<formControlPr xmlns="http://schemas.microsoft.com/office/spreadsheetml/2009/9/main" objectType="Spin" dx="16" fmlaLink="$C$25" max="33" min="1" page="10" val="17"/>
</file>

<file path=xl/ctrlProps/ctrlProp413.xml><?xml version="1.0" encoding="utf-8"?>
<formControlPr xmlns="http://schemas.microsoft.com/office/spreadsheetml/2009/9/main" objectType="Spin" dx="16" fmlaLink="$C$25" max="33" min="1" page="10" val="17"/>
</file>

<file path=xl/ctrlProps/ctrlProp414.xml><?xml version="1.0" encoding="utf-8"?>
<formControlPr xmlns="http://schemas.microsoft.com/office/spreadsheetml/2009/9/main" objectType="Spin" dx="16" fmlaLink="$C$25" max="33" min="1" page="10" val="17"/>
</file>

<file path=xl/ctrlProps/ctrlProp415.xml><?xml version="1.0" encoding="utf-8"?>
<formControlPr xmlns="http://schemas.microsoft.com/office/spreadsheetml/2009/9/main" objectType="Spin" dx="16" fmlaLink="$C$25" max="33" min="1" page="10" val="17"/>
</file>

<file path=xl/ctrlProps/ctrlProp416.xml><?xml version="1.0" encoding="utf-8"?>
<formControlPr xmlns="http://schemas.microsoft.com/office/spreadsheetml/2009/9/main" objectType="Spin" dx="16" fmlaLink="$C$25" max="33" min="1" page="10" val="17"/>
</file>

<file path=xl/ctrlProps/ctrlProp417.xml><?xml version="1.0" encoding="utf-8"?>
<formControlPr xmlns="http://schemas.microsoft.com/office/spreadsheetml/2009/9/main" objectType="Spin" dx="16" fmlaLink="$C$25" max="33" min="1" page="10" val="17"/>
</file>

<file path=xl/ctrlProps/ctrlProp418.xml><?xml version="1.0" encoding="utf-8"?>
<formControlPr xmlns="http://schemas.microsoft.com/office/spreadsheetml/2009/9/main" objectType="Spin" dx="16" fmlaLink="$C$25" max="33" min="1" page="10" val="17"/>
</file>

<file path=xl/ctrlProps/ctrlProp419.xml><?xml version="1.0" encoding="utf-8"?>
<formControlPr xmlns="http://schemas.microsoft.com/office/spreadsheetml/2009/9/main" objectType="Spin" dx="16" fmlaLink="$C$25" max="33" min="1" page="10" val="17"/>
</file>

<file path=xl/ctrlProps/ctrlProp420.xml><?xml version="1.0" encoding="utf-8"?>
<formControlPr xmlns="http://schemas.microsoft.com/office/spreadsheetml/2009/9/main" objectType="Spin" dx="16" fmlaLink="$C$25" max="33" min="1" page="10" val="17"/>
</file>

<file path=xl/ctrlProps/ctrlProp421.xml><?xml version="1.0" encoding="utf-8"?>
<formControlPr xmlns="http://schemas.microsoft.com/office/spreadsheetml/2009/9/main" objectType="Spin" dx="16" fmlaLink="$C$25" max="33" min="1" page="10" val="17"/>
</file>

<file path=xl/ctrlProps/ctrlProp422.xml><?xml version="1.0" encoding="utf-8"?>
<formControlPr xmlns="http://schemas.microsoft.com/office/spreadsheetml/2009/9/main" objectType="Spin" dx="16" fmlaLink="$C$25" max="33" min="1" page="10" val="17"/>
</file>

<file path=xl/ctrlProps/ctrlProp423.xml><?xml version="1.0" encoding="utf-8"?>
<formControlPr xmlns="http://schemas.microsoft.com/office/spreadsheetml/2009/9/main" objectType="Spin" dx="16" fmlaLink="$C$25" max="33" min="1" page="10" val="17"/>
</file>

<file path=xl/ctrlProps/ctrlProp424.xml><?xml version="1.0" encoding="utf-8"?>
<formControlPr xmlns="http://schemas.microsoft.com/office/spreadsheetml/2009/9/main" objectType="Spin" dx="16" fmlaLink="$C$25" max="33" min="1" page="10" val="17"/>
</file>

<file path=xl/ctrlProps/ctrlProp425.xml><?xml version="1.0" encoding="utf-8"?>
<formControlPr xmlns="http://schemas.microsoft.com/office/spreadsheetml/2009/9/main" objectType="Spin" dx="16" fmlaLink="$C$25" max="33" min="1" page="10" val="17"/>
</file>

<file path=xl/ctrlProps/ctrlProp426.xml><?xml version="1.0" encoding="utf-8"?>
<formControlPr xmlns="http://schemas.microsoft.com/office/spreadsheetml/2009/9/main" objectType="Spin" dx="16" fmlaLink="$C$25" max="33" min="1" page="10" val="17"/>
</file>

<file path=xl/ctrlProps/ctrlProp427.xml><?xml version="1.0" encoding="utf-8"?>
<formControlPr xmlns="http://schemas.microsoft.com/office/spreadsheetml/2009/9/main" objectType="Spin" dx="16" fmlaLink="$C$25" max="33" min="1" page="10" val="17"/>
</file>

<file path=xl/ctrlProps/ctrlProp428.xml><?xml version="1.0" encoding="utf-8"?>
<formControlPr xmlns="http://schemas.microsoft.com/office/spreadsheetml/2009/9/main" objectType="Spin" dx="16" fmlaLink="$C$25" max="33" min="1" page="10" val="17"/>
</file>

<file path=xl/ctrlProps/ctrlProp429.xml><?xml version="1.0" encoding="utf-8"?>
<formControlPr xmlns="http://schemas.microsoft.com/office/spreadsheetml/2009/9/main" objectType="Spin" dx="16" fmlaLink="$C$25" max="33" min="1" page="10" val="17"/>
</file>

<file path=xl/ctrlProps/ctrlProp430.xml><?xml version="1.0" encoding="utf-8"?>
<formControlPr xmlns="http://schemas.microsoft.com/office/spreadsheetml/2009/9/main" objectType="Spin" dx="16" fmlaLink="$C$25" max="33" min="1" page="10" val="17"/>
</file>

<file path=xl/ctrlProps/ctrlProp431.xml><?xml version="1.0" encoding="utf-8"?>
<formControlPr xmlns="http://schemas.microsoft.com/office/spreadsheetml/2009/9/main" objectType="Spin" dx="16" fmlaLink="$C$25" max="33" min="1" page="10" val="17"/>
</file>

<file path=xl/ctrlProps/ctrlProp432.xml><?xml version="1.0" encoding="utf-8"?>
<formControlPr xmlns="http://schemas.microsoft.com/office/spreadsheetml/2009/9/main" objectType="Spin" dx="16" fmlaLink="$C$25" max="33" min="1" page="10" val="17"/>
</file>

<file path=xl/ctrlProps/ctrlProp433.xml><?xml version="1.0" encoding="utf-8"?>
<formControlPr xmlns="http://schemas.microsoft.com/office/spreadsheetml/2009/9/main" objectType="Spin" dx="16" fmlaLink="$C$25" max="33" min="1" page="10" val="17"/>
</file>

<file path=xl/ctrlProps/ctrlProp434.xml><?xml version="1.0" encoding="utf-8"?>
<formControlPr xmlns="http://schemas.microsoft.com/office/spreadsheetml/2009/9/main" objectType="Spin" dx="16" fmlaLink="$C$25" max="33" min="1" page="10" val="17"/>
</file>

<file path=xl/ctrlProps/ctrlProp435.xml><?xml version="1.0" encoding="utf-8"?>
<formControlPr xmlns="http://schemas.microsoft.com/office/spreadsheetml/2009/9/main" objectType="Spin" dx="16" fmlaLink="$C$25" max="33" min="1" page="10" val="17"/>
</file>

<file path=xl/ctrlProps/ctrlProp436.xml><?xml version="1.0" encoding="utf-8"?>
<formControlPr xmlns="http://schemas.microsoft.com/office/spreadsheetml/2009/9/main" objectType="Spin" dx="16" fmlaLink="$C$25" max="33" min="1" page="10" val="17"/>
</file>

<file path=xl/ctrlProps/ctrlProp437.xml><?xml version="1.0" encoding="utf-8"?>
<formControlPr xmlns="http://schemas.microsoft.com/office/spreadsheetml/2009/9/main" objectType="Spin" dx="16" fmlaLink="$C$25" max="33" min="1" page="10" val="17"/>
</file>

<file path=xl/ctrlProps/ctrlProp438.xml><?xml version="1.0" encoding="utf-8"?>
<formControlPr xmlns="http://schemas.microsoft.com/office/spreadsheetml/2009/9/main" objectType="Spin" dx="16" fmlaLink="$C$25" max="33" min="1" page="10" val="17"/>
</file>

<file path=xl/ctrlProps/ctrlProp439.xml><?xml version="1.0" encoding="utf-8"?>
<formControlPr xmlns="http://schemas.microsoft.com/office/spreadsheetml/2009/9/main" objectType="Spin" dx="16" fmlaLink="$C$25" max="33" min="1" page="10" val="17"/>
</file>

<file path=xl/ctrlProps/ctrlProp440.xml><?xml version="1.0" encoding="utf-8"?>
<formControlPr xmlns="http://schemas.microsoft.com/office/spreadsheetml/2009/9/main" objectType="Spin" dx="16" fmlaLink="$C$25" max="33" min="1" page="10" val="17"/>
</file>

<file path=xl/ctrlProps/ctrlProp441.xml><?xml version="1.0" encoding="utf-8"?>
<formControlPr xmlns="http://schemas.microsoft.com/office/spreadsheetml/2009/9/main" objectType="Spin" dx="16" fmlaLink="$C$25" max="33" min="1" page="10" val="17"/>
</file>

<file path=xl/ctrlProps/ctrlProp442.xml><?xml version="1.0" encoding="utf-8"?>
<formControlPr xmlns="http://schemas.microsoft.com/office/spreadsheetml/2009/9/main" objectType="Spin" dx="16" fmlaLink="$C$25" max="33" min="1" page="10" val="17"/>
</file>

<file path=xl/ctrlProps/ctrlProp443.xml><?xml version="1.0" encoding="utf-8"?>
<formControlPr xmlns="http://schemas.microsoft.com/office/spreadsheetml/2009/9/main" objectType="Spin" dx="16" fmlaLink="$C$25" max="33" min="1" page="10" val="17"/>
</file>

<file path=xl/ctrlProps/ctrlProp444.xml><?xml version="1.0" encoding="utf-8"?>
<formControlPr xmlns="http://schemas.microsoft.com/office/spreadsheetml/2009/9/main" objectType="Spin" dx="16" fmlaLink="$C$25" max="33" min="1" page="10" val="17"/>
</file>

<file path=xl/ctrlProps/ctrlProp445.xml><?xml version="1.0" encoding="utf-8"?>
<formControlPr xmlns="http://schemas.microsoft.com/office/spreadsheetml/2009/9/main" objectType="Spin" dx="16" fmlaLink="$C$25" max="33" min="1" page="10" val="17"/>
</file>

<file path=xl/ctrlProps/ctrlProp446.xml><?xml version="1.0" encoding="utf-8"?>
<formControlPr xmlns="http://schemas.microsoft.com/office/spreadsheetml/2009/9/main" objectType="Spin" dx="16" fmlaLink="$C$25" max="33" min="1" page="10" val="17"/>
</file>

<file path=xl/ctrlProps/ctrlProp447.xml><?xml version="1.0" encoding="utf-8"?>
<formControlPr xmlns="http://schemas.microsoft.com/office/spreadsheetml/2009/9/main" objectType="Spin" dx="16" fmlaLink="$C$25" max="33" min="1" page="10" val="17"/>
</file>

<file path=xl/ctrlProps/ctrlProp448.xml><?xml version="1.0" encoding="utf-8"?>
<formControlPr xmlns="http://schemas.microsoft.com/office/spreadsheetml/2009/9/main" objectType="Spin" dx="16" fmlaLink="$C$25" max="33" min="1" page="10" val="17"/>
</file>

<file path=xl/ctrlProps/ctrlProp449.xml><?xml version="1.0" encoding="utf-8"?>
<formControlPr xmlns="http://schemas.microsoft.com/office/spreadsheetml/2009/9/main" objectType="Spin" dx="16" fmlaLink="$C$25" max="33" min="1" page="10" val="17"/>
</file>

<file path=xl/ctrlProps/ctrlProp450.xml><?xml version="1.0" encoding="utf-8"?>
<formControlPr xmlns="http://schemas.microsoft.com/office/spreadsheetml/2009/9/main" objectType="Spin" dx="16" fmlaLink="$C$25" max="33" min="1" page="10" val="17"/>
</file>

<file path=xl/ctrlProps/ctrlProp451.xml><?xml version="1.0" encoding="utf-8"?>
<formControlPr xmlns="http://schemas.microsoft.com/office/spreadsheetml/2009/9/main" objectType="Spin" dx="16" fmlaLink="$C$25" max="33" min="1" page="10" val="17"/>
</file>

<file path=xl/ctrlProps/ctrlProp452.xml><?xml version="1.0" encoding="utf-8"?>
<formControlPr xmlns="http://schemas.microsoft.com/office/spreadsheetml/2009/9/main" objectType="Spin" dx="16" fmlaLink="$C$25" max="33" min="1" page="10" val="17"/>
</file>

<file path=xl/ctrlProps/ctrlProp453.xml><?xml version="1.0" encoding="utf-8"?>
<formControlPr xmlns="http://schemas.microsoft.com/office/spreadsheetml/2009/9/main" objectType="Spin" dx="16" fmlaLink="$C$25" max="33" min="1" page="10" val="17"/>
</file>

<file path=xl/ctrlProps/ctrlProp454.xml><?xml version="1.0" encoding="utf-8"?>
<formControlPr xmlns="http://schemas.microsoft.com/office/spreadsheetml/2009/9/main" objectType="Spin" dx="16" fmlaLink="$C$25" max="33" min="1" page="10" val="17"/>
</file>

<file path=xl/ctrlProps/ctrlProp455.xml><?xml version="1.0" encoding="utf-8"?>
<formControlPr xmlns="http://schemas.microsoft.com/office/spreadsheetml/2009/9/main" objectType="Spin" dx="16" fmlaLink="$C$25" max="33" min="1" page="10" val="17"/>
</file>

<file path=xl/ctrlProps/ctrlProp456.xml><?xml version="1.0" encoding="utf-8"?>
<formControlPr xmlns="http://schemas.microsoft.com/office/spreadsheetml/2009/9/main" objectType="Spin" dx="16" fmlaLink="$C$25" max="33" min="1" page="10" val="17"/>
</file>

<file path=xl/ctrlProps/ctrlProp457.xml><?xml version="1.0" encoding="utf-8"?>
<formControlPr xmlns="http://schemas.microsoft.com/office/spreadsheetml/2009/9/main" objectType="Spin" dx="16" fmlaLink="$C$25" max="33" min="1" page="10" val="17"/>
</file>

<file path=xl/ctrlProps/ctrlProp458.xml><?xml version="1.0" encoding="utf-8"?>
<formControlPr xmlns="http://schemas.microsoft.com/office/spreadsheetml/2009/9/main" objectType="Spin" dx="16" fmlaLink="$C$25" max="33" min="1" page="10" val="17"/>
</file>

<file path=xl/ctrlProps/ctrlProp459.xml><?xml version="1.0" encoding="utf-8"?>
<formControlPr xmlns="http://schemas.microsoft.com/office/spreadsheetml/2009/9/main" objectType="Spin" dx="16" fmlaLink="$C$25" max="33" min="1" page="10" val="17"/>
</file>

<file path=xl/ctrlProps/ctrlProp460.xml><?xml version="1.0" encoding="utf-8"?>
<formControlPr xmlns="http://schemas.microsoft.com/office/spreadsheetml/2009/9/main" objectType="Spin" dx="16" fmlaLink="$C$25" max="33" min="1" page="10" val="17"/>
</file>

<file path=xl/ctrlProps/ctrlProp461.xml><?xml version="1.0" encoding="utf-8"?>
<formControlPr xmlns="http://schemas.microsoft.com/office/spreadsheetml/2009/9/main" objectType="Spin" dx="16" fmlaLink="$C$25" max="33" min="1" page="10" val="17"/>
</file>

<file path=xl/ctrlProps/ctrlProp462.xml><?xml version="1.0" encoding="utf-8"?>
<formControlPr xmlns="http://schemas.microsoft.com/office/spreadsheetml/2009/9/main" objectType="Spin" dx="16" fmlaLink="$C$25" max="33" min="1" page="10" val="17"/>
</file>

<file path=xl/ctrlProps/ctrlProp463.xml><?xml version="1.0" encoding="utf-8"?>
<formControlPr xmlns="http://schemas.microsoft.com/office/spreadsheetml/2009/9/main" objectType="Spin" dx="16" fmlaLink="$C$25" max="33" min="1" page="10" val="17"/>
</file>

<file path=xl/ctrlProps/ctrlProp464.xml><?xml version="1.0" encoding="utf-8"?>
<formControlPr xmlns="http://schemas.microsoft.com/office/spreadsheetml/2009/9/main" objectType="Spin" dx="16" fmlaLink="$C$25" max="33" min="1" page="10" val="17"/>
</file>

<file path=xl/ctrlProps/ctrlProp465.xml><?xml version="1.0" encoding="utf-8"?>
<formControlPr xmlns="http://schemas.microsoft.com/office/spreadsheetml/2009/9/main" objectType="Spin" dx="16" fmlaLink="$C$25" max="33" min="1" page="10" val="17"/>
</file>

<file path=xl/ctrlProps/ctrlProp466.xml><?xml version="1.0" encoding="utf-8"?>
<formControlPr xmlns="http://schemas.microsoft.com/office/spreadsheetml/2009/9/main" objectType="Spin" dx="16" fmlaLink="$C$25" max="33" min="1" page="10" val="17"/>
</file>

<file path=xl/ctrlProps/ctrlProp467.xml><?xml version="1.0" encoding="utf-8"?>
<formControlPr xmlns="http://schemas.microsoft.com/office/spreadsheetml/2009/9/main" objectType="Spin" dx="16" fmlaLink="$C$25" max="33" min="1" page="10" val="17"/>
</file>

<file path=xl/ctrlProps/ctrlProp468.xml><?xml version="1.0" encoding="utf-8"?>
<formControlPr xmlns="http://schemas.microsoft.com/office/spreadsheetml/2009/9/main" objectType="Spin" dx="16" fmlaLink="$C$25" max="33" min="1" page="10" val="17"/>
</file>

<file path=xl/ctrlProps/ctrlProp469.xml><?xml version="1.0" encoding="utf-8"?>
<formControlPr xmlns="http://schemas.microsoft.com/office/spreadsheetml/2009/9/main" objectType="Spin" dx="16" fmlaLink="$C$25" max="33" min="1" page="10" val="17"/>
</file>

<file path=xl/ctrlProps/ctrlProp470.xml><?xml version="1.0" encoding="utf-8"?>
<formControlPr xmlns="http://schemas.microsoft.com/office/spreadsheetml/2009/9/main" objectType="Spin" dx="16" fmlaLink="$C$25" max="33" min="1" page="10" val="17"/>
</file>

<file path=xl/ctrlProps/ctrlProp471.xml><?xml version="1.0" encoding="utf-8"?>
<formControlPr xmlns="http://schemas.microsoft.com/office/spreadsheetml/2009/9/main" objectType="Spin" dx="16" fmlaLink="$C$25" max="33" min="1" page="10" val="17"/>
</file>

<file path=xl/ctrlProps/ctrlProp472.xml><?xml version="1.0" encoding="utf-8"?>
<formControlPr xmlns="http://schemas.microsoft.com/office/spreadsheetml/2009/9/main" objectType="Spin" dx="16" fmlaLink="$C$25" max="33" min="1" page="10" val="17"/>
</file>

<file path=xl/ctrlProps/ctrlProp473.xml><?xml version="1.0" encoding="utf-8"?>
<formControlPr xmlns="http://schemas.microsoft.com/office/spreadsheetml/2009/9/main" objectType="Spin" dx="16" fmlaLink="$C$25" max="33" min="1" page="10" val="17"/>
</file>

<file path=xl/ctrlProps/ctrlProp474.xml><?xml version="1.0" encoding="utf-8"?>
<formControlPr xmlns="http://schemas.microsoft.com/office/spreadsheetml/2009/9/main" objectType="Spin" dx="16" fmlaLink="$C$25" max="33" min="1" page="10" val="17"/>
</file>

<file path=xl/ctrlProps/ctrlProp475.xml><?xml version="1.0" encoding="utf-8"?>
<formControlPr xmlns="http://schemas.microsoft.com/office/spreadsheetml/2009/9/main" objectType="Spin" dx="16" fmlaLink="$C$25" max="33" min="1" page="10" val="17"/>
</file>

<file path=xl/ctrlProps/ctrlProp476.xml><?xml version="1.0" encoding="utf-8"?>
<formControlPr xmlns="http://schemas.microsoft.com/office/spreadsheetml/2009/9/main" objectType="Spin" dx="16" fmlaLink="$C$25" max="33" min="1" page="10" val="17"/>
</file>

<file path=xl/ctrlProps/ctrlProp477.xml><?xml version="1.0" encoding="utf-8"?>
<formControlPr xmlns="http://schemas.microsoft.com/office/spreadsheetml/2009/9/main" objectType="Spin" dx="16" fmlaLink="$C$25" max="33" min="1" page="10" val="17"/>
</file>

<file path=xl/ctrlProps/ctrlProp478.xml><?xml version="1.0" encoding="utf-8"?>
<formControlPr xmlns="http://schemas.microsoft.com/office/spreadsheetml/2009/9/main" objectType="Spin" dx="16" fmlaLink="$C$25" max="33" min="1" page="10" val="17"/>
</file>

<file path=xl/ctrlProps/ctrlProp479.xml><?xml version="1.0" encoding="utf-8"?>
<formControlPr xmlns="http://schemas.microsoft.com/office/spreadsheetml/2009/9/main" objectType="Spin" dx="16" fmlaLink="$C$25" max="33" min="1" page="10" val="17"/>
</file>

<file path=xl/ctrlProps/ctrlProp480.xml><?xml version="1.0" encoding="utf-8"?>
<formControlPr xmlns="http://schemas.microsoft.com/office/spreadsheetml/2009/9/main" objectType="Spin" dx="16" fmlaLink="$C$25" max="33" min="1" page="10" val="17"/>
</file>

<file path=xl/ctrlProps/ctrlProp481.xml><?xml version="1.0" encoding="utf-8"?>
<formControlPr xmlns="http://schemas.microsoft.com/office/spreadsheetml/2009/9/main" objectType="Spin" dx="16" fmlaLink="$C$25" max="33" min="1" page="10" val="17"/>
</file>

<file path=xl/ctrlProps/ctrlProp482.xml><?xml version="1.0" encoding="utf-8"?>
<formControlPr xmlns="http://schemas.microsoft.com/office/spreadsheetml/2009/9/main" objectType="Spin" dx="16" fmlaLink="$C$25" max="33" min="1" page="10" val="17"/>
</file>

<file path=xl/ctrlProps/ctrlProp483.xml><?xml version="1.0" encoding="utf-8"?>
<formControlPr xmlns="http://schemas.microsoft.com/office/spreadsheetml/2009/9/main" objectType="Spin" dx="16" fmlaLink="$C$25" max="33" min="1" page="10" val="17"/>
</file>

<file path=xl/ctrlProps/ctrlProp484.xml><?xml version="1.0" encoding="utf-8"?>
<formControlPr xmlns="http://schemas.microsoft.com/office/spreadsheetml/2009/9/main" objectType="Spin" dx="16" fmlaLink="$C$25" max="33" min="1" page="10" val="17"/>
</file>

<file path=xl/ctrlProps/ctrlProp485.xml><?xml version="1.0" encoding="utf-8"?>
<formControlPr xmlns="http://schemas.microsoft.com/office/spreadsheetml/2009/9/main" objectType="Spin" dx="16" fmlaLink="$C$25" max="33" min="1" page="10" val="17"/>
</file>

<file path=xl/ctrlProps/ctrlProp486.xml><?xml version="1.0" encoding="utf-8"?>
<formControlPr xmlns="http://schemas.microsoft.com/office/spreadsheetml/2009/9/main" objectType="Spin" dx="16" fmlaLink="$C$25" max="33" min="1" page="10" val="17"/>
</file>

<file path=xl/ctrlProps/ctrlProp487.xml><?xml version="1.0" encoding="utf-8"?>
<formControlPr xmlns="http://schemas.microsoft.com/office/spreadsheetml/2009/9/main" objectType="Spin" dx="16" fmlaLink="$C$25" max="33" min="1" page="10" val="17"/>
</file>

<file path=xl/ctrlProps/ctrlProp488.xml><?xml version="1.0" encoding="utf-8"?>
<formControlPr xmlns="http://schemas.microsoft.com/office/spreadsheetml/2009/9/main" objectType="Spin" dx="16" fmlaLink="$C$25" max="33" min="1" page="10" val="17"/>
</file>

<file path=xl/ctrlProps/ctrlProp489.xml><?xml version="1.0" encoding="utf-8"?>
<formControlPr xmlns="http://schemas.microsoft.com/office/spreadsheetml/2009/9/main" objectType="Spin" dx="16" fmlaLink="$C$25" max="33" min="1" page="10" val="17"/>
</file>

<file path=xl/ctrlProps/ctrlProp490.xml><?xml version="1.0" encoding="utf-8"?>
<formControlPr xmlns="http://schemas.microsoft.com/office/spreadsheetml/2009/9/main" objectType="Spin" dx="16" fmlaLink="$C$25" max="33" min="1" page="10" val="17"/>
</file>

<file path=xl/ctrlProps/ctrlProp491.xml><?xml version="1.0" encoding="utf-8"?>
<formControlPr xmlns="http://schemas.microsoft.com/office/spreadsheetml/2009/9/main" objectType="Spin" dx="16" fmlaLink="$C$25" max="33" min="1" page="10" val="17"/>
</file>

<file path=xl/ctrlProps/ctrlProp492.xml><?xml version="1.0" encoding="utf-8"?>
<formControlPr xmlns="http://schemas.microsoft.com/office/spreadsheetml/2009/9/main" objectType="Spin" dx="16" fmlaLink="$C$25" max="33" min="1" page="10" val="17"/>
</file>

<file path=xl/ctrlProps/ctrlProp493.xml><?xml version="1.0" encoding="utf-8"?>
<formControlPr xmlns="http://schemas.microsoft.com/office/spreadsheetml/2009/9/main" objectType="Spin" dx="16" fmlaLink="$C$25" max="33" min="1" page="10" val="17"/>
</file>

<file path=xl/ctrlProps/ctrlProp494.xml><?xml version="1.0" encoding="utf-8"?>
<formControlPr xmlns="http://schemas.microsoft.com/office/spreadsheetml/2009/9/main" objectType="Spin" dx="16" fmlaLink="$C$25" max="33" min="1" page="10" val="17"/>
</file>

<file path=xl/ctrlProps/ctrlProp495.xml><?xml version="1.0" encoding="utf-8"?>
<formControlPr xmlns="http://schemas.microsoft.com/office/spreadsheetml/2009/9/main" objectType="Spin" dx="16" fmlaLink="$C$25" max="33" min="1" page="10" val="17"/>
</file>

<file path=xl/ctrlProps/ctrlProp496.xml><?xml version="1.0" encoding="utf-8"?>
<formControlPr xmlns="http://schemas.microsoft.com/office/spreadsheetml/2009/9/main" objectType="Spin" dx="16" fmlaLink="$C$25" max="33" min="1" page="10" val="17"/>
</file>

<file path=xl/ctrlProps/ctrlProp497.xml><?xml version="1.0" encoding="utf-8"?>
<formControlPr xmlns="http://schemas.microsoft.com/office/spreadsheetml/2009/9/main" objectType="Spin" dx="16" fmlaLink="$C$25" max="33" min="1" page="10" val="17"/>
</file>

<file path=xl/ctrlProps/ctrlProp498.xml><?xml version="1.0" encoding="utf-8"?>
<formControlPr xmlns="http://schemas.microsoft.com/office/spreadsheetml/2009/9/main" objectType="Spin" dx="16" fmlaLink="$C$25" max="33" min="1" page="10" val="17"/>
</file>

<file path=xl/ctrlProps/ctrlProp499.xml><?xml version="1.0" encoding="utf-8"?>
<formControlPr xmlns="http://schemas.microsoft.com/office/spreadsheetml/2009/9/main" objectType="Spin" dx="16" fmlaLink="$C$25" max="33" min="1" page="10" val="17"/>
</file>

<file path=xl/ctrlProps/ctrlProp500.xml><?xml version="1.0" encoding="utf-8"?>
<formControlPr xmlns="http://schemas.microsoft.com/office/spreadsheetml/2009/9/main" objectType="Spin" dx="16" fmlaLink="$C$25" max="33" min="1" page="10" val="17"/>
</file>

<file path=xl/ctrlProps/ctrlProp501.xml><?xml version="1.0" encoding="utf-8"?>
<formControlPr xmlns="http://schemas.microsoft.com/office/spreadsheetml/2009/9/main" objectType="Spin" dx="16" fmlaLink="$C$25" max="33" min="1" page="10" val="17"/>
</file>

<file path=xl/ctrlProps/ctrlProp502.xml><?xml version="1.0" encoding="utf-8"?>
<formControlPr xmlns="http://schemas.microsoft.com/office/spreadsheetml/2009/9/main" objectType="Spin" dx="16" fmlaLink="$C$25" max="33" min="1" page="10" val="17"/>
</file>

<file path=xl/ctrlProps/ctrlProp503.xml><?xml version="1.0" encoding="utf-8"?>
<formControlPr xmlns="http://schemas.microsoft.com/office/spreadsheetml/2009/9/main" objectType="Spin" dx="16" fmlaLink="$C$25" max="33" min="1" page="10" val="17"/>
</file>

<file path=xl/ctrlProps/ctrlProp504.xml><?xml version="1.0" encoding="utf-8"?>
<formControlPr xmlns="http://schemas.microsoft.com/office/spreadsheetml/2009/9/main" objectType="Spin" dx="16" fmlaLink="$C$25" max="33" min="1" page="10" val="17"/>
</file>

<file path=xl/ctrlProps/ctrlProp505.xml><?xml version="1.0" encoding="utf-8"?>
<formControlPr xmlns="http://schemas.microsoft.com/office/spreadsheetml/2009/9/main" objectType="Spin" dx="16" fmlaLink="$C$25" max="33" min="1" page="10" val="17"/>
</file>

<file path=xl/ctrlProps/ctrlProp506.xml><?xml version="1.0" encoding="utf-8"?>
<formControlPr xmlns="http://schemas.microsoft.com/office/spreadsheetml/2009/9/main" objectType="Spin" dx="16" fmlaLink="$C$25" max="33" min="1" page="10" val="17"/>
</file>

<file path=xl/ctrlProps/ctrlProp507.xml><?xml version="1.0" encoding="utf-8"?>
<formControlPr xmlns="http://schemas.microsoft.com/office/spreadsheetml/2009/9/main" objectType="Spin" dx="16" fmlaLink="$C$25" max="33" min="1" page="10" val="17"/>
</file>

<file path=xl/ctrlProps/ctrlProp508.xml><?xml version="1.0" encoding="utf-8"?>
<formControlPr xmlns="http://schemas.microsoft.com/office/spreadsheetml/2009/9/main" objectType="Spin" dx="16" fmlaLink="$C$25" max="33" min="1" page="10" val="17"/>
</file>

<file path=xl/ctrlProps/ctrlProp509.xml><?xml version="1.0" encoding="utf-8"?>
<formControlPr xmlns="http://schemas.microsoft.com/office/spreadsheetml/2009/9/main" objectType="Spin" dx="16" fmlaLink="$C$25" max="33" min="1" page="10" val="17"/>
</file>

<file path=xl/ctrlProps/ctrlProp510.xml><?xml version="1.0" encoding="utf-8"?>
<formControlPr xmlns="http://schemas.microsoft.com/office/spreadsheetml/2009/9/main" objectType="Spin" dx="16" fmlaLink="$C$25" max="33" min="1" page="10" val="17"/>
</file>

<file path=xl/ctrlProps/ctrlProp511.xml><?xml version="1.0" encoding="utf-8"?>
<formControlPr xmlns="http://schemas.microsoft.com/office/spreadsheetml/2009/9/main" objectType="Spin" dx="16" fmlaLink="$C$25" max="33" min="1" page="10" val="17"/>
</file>

<file path=xl/ctrlProps/ctrlProp512.xml><?xml version="1.0" encoding="utf-8"?>
<formControlPr xmlns="http://schemas.microsoft.com/office/spreadsheetml/2009/9/main" objectType="Spin" dx="16" fmlaLink="$C$25" max="33" min="1" page="10" val="17"/>
</file>

<file path=xl/ctrlProps/ctrlProp513.xml><?xml version="1.0" encoding="utf-8"?>
<formControlPr xmlns="http://schemas.microsoft.com/office/spreadsheetml/2009/9/main" objectType="Spin" dx="16" fmlaLink="$C$25" max="33" min="1" page="10" val="17"/>
</file>

<file path=xl/ctrlProps/ctrlProp514.xml><?xml version="1.0" encoding="utf-8"?>
<formControlPr xmlns="http://schemas.microsoft.com/office/spreadsheetml/2009/9/main" objectType="Spin" dx="16" fmlaLink="$C$25" max="33" min="1" page="10" val="17"/>
</file>

<file path=xl/ctrlProps/ctrlProp515.xml><?xml version="1.0" encoding="utf-8"?>
<formControlPr xmlns="http://schemas.microsoft.com/office/spreadsheetml/2009/9/main" objectType="Spin" dx="16" fmlaLink="$C$25" max="33" min="1" page="10" val="17"/>
</file>

<file path=xl/ctrlProps/ctrlProp516.xml><?xml version="1.0" encoding="utf-8"?>
<formControlPr xmlns="http://schemas.microsoft.com/office/spreadsheetml/2009/9/main" objectType="Spin" dx="16" fmlaLink="$C$25" max="33" min="1" page="10" val="17"/>
</file>

<file path=xl/ctrlProps/ctrlProp517.xml><?xml version="1.0" encoding="utf-8"?>
<formControlPr xmlns="http://schemas.microsoft.com/office/spreadsheetml/2009/9/main" objectType="Spin" dx="16" fmlaLink="$C$25" max="33" min="1" page="10" val="17"/>
</file>

<file path=xl/ctrlProps/ctrlProp518.xml><?xml version="1.0" encoding="utf-8"?>
<formControlPr xmlns="http://schemas.microsoft.com/office/spreadsheetml/2009/9/main" objectType="Spin" dx="16" fmlaLink="$C$25" max="33" min="1" page="10" val="17"/>
</file>

<file path=xl/ctrlProps/ctrlProp519.xml><?xml version="1.0" encoding="utf-8"?>
<formControlPr xmlns="http://schemas.microsoft.com/office/spreadsheetml/2009/9/main" objectType="Spin" dx="16" fmlaLink="$C$25" max="33" min="1" page="10" val="17"/>
</file>

<file path=xl/ctrlProps/ctrlProp520.xml><?xml version="1.0" encoding="utf-8"?>
<formControlPr xmlns="http://schemas.microsoft.com/office/spreadsheetml/2009/9/main" objectType="Spin" dx="16" fmlaLink="$C$25" max="33" min="1" page="10" val="17"/>
</file>

<file path=xl/ctrlProps/ctrlProp521.xml><?xml version="1.0" encoding="utf-8"?>
<formControlPr xmlns="http://schemas.microsoft.com/office/spreadsheetml/2009/9/main" objectType="Spin" dx="16" fmlaLink="$C$25" max="33" min="1" page="10" val="17"/>
</file>

<file path=xl/ctrlProps/ctrlProp522.xml><?xml version="1.0" encoding="utf-8"?>
<formControlPr xmlns="http://schemas.microsoft.com/office/spreadsheetml/2009/9/main" objectType="Spin" dx="16" fmlaLink="$C$25" max="33" min="1" page="10" val="17"/>
</file>

<file path=xl/ctrlProps/ctrlProp523.xml><?xml version="1.0" encoding="utf-8"?>
<formControlPr xmlns="http://schemas.microsoft.com/office/spreadsheetml/2009/9/main" objectType="Spin" dx="16" fmlaLink="$C$25" max="33" min="1" page="10" val="17"/>
</file>

<file path=xl/ctrlProps/ctrlProp524.xml><?xml version="1.0" encoding="utf-8"?>
<formControlPr xmlns="http://schemas.microsoft.com/office/spreadsheetml/2009/9/main" objectType="Spin" dx="16" fmlaLink="$C$25" max="33" min="1" page="10" val="17"/>
</file>

<file path=xl/ctrlProps/ctrlProp525.xml><?xml version="1.0" encoding="utf-8"?>
<formControlPr xmlns="http://schemas.microsoft.com/office/spreadsheetml/2009/9/main" objectType="Spin" dx="16" fmlaLink="$C$25" max="33" min="1" page="10" val="17"/>
</file>

<file path=xl/ctrlProps/ctrlProp526.xml><?xml version="1.0" encoding="utf-8"?>
<formControlPr xmlns="http://schemas.microsoft.com/office/spreadsheetml/2009/9/main" objectType="Spin" dx="16" fmlaLink="$C$25" max="33" min="1" page="10" val="17"/>
</file>

<file path=xl/ctrlProps/ctrlProp527.xml><?xml version="1.0" encoding="utf-8"?>
<formControlPr xmlns="http://schemas.microsoft.com/office/spreadsheetml/2009/9/main" objectType="Spin" dx="16" fmlaLink="$C$25" max="33" min="1" page="10" val="17"/>
</file>

<file path=xl/ctrlProps/ctrlProp528.xml><?xml version="1.0" encoding="utf-8"?>
<formControlPr xmlns="http://schemas.microsoft.com/office/spreadsheetml/2009/9/main" objectType="Spin" dx="16" fmlaLink="$C$25" max="33" min="1" page="10" val="17"/>
</file>

<file path=xl/ctrlProps/ctrlProp529.xml><?xml version="1.0" encoding="utf-8"?>
<formControlPr xmlns="http://schemas.microsoft.com/office/spreadsheetml/2009/9/main" objectType="Spin" dx="16" fmlaLink="$C$25" max="33" min="1" page="10" val="17"/>
</file>

<file path=xl/ctrlProps/ctrlProp530.xml><?xml version="1.0" encoding="utf-8"?>
<formControlPr xmlns="http://schemas.microsoft.com/office/spreadsheetml/2009/9/main" objectType="Spin" dx="16" fmlaLink="$C$25" max="33" min="1" page="10" val="17"/>
</file>

<file path=xl/ctrlProps/ctrlProp531.xml><?xml version="1.0" encoding="utf-8"?>
<formControlPr xmlns="http://schemas.microsoft.com/office/spreadsheetml/2009/9/main" objectType="Spin" dx="16" fmlaLink="$C$25" max="33" min="1" page="10" val="17"/>
</file>

<file path=xl/ctrlProps/ctrlProp532.xml><?xml version="1.0" encoding="utf-8"?>
<formControlPr xmlns="http://schemas.microsoft.com/office/spreadsheetml/2009/9/main" objectType="Spin" dx="16" fmlaLink="$C$25" max="33" min="1" page="10" val="17"/>
</file>

<file path=xl/ctrlProps/ctrlProp533.xml><?xml version="1.0" encoding="utf-8"?>
<formControlPr xmlns="http://schemas.microsoft.com/office/spreadsheetml/2009/9/main" objectType="Spin" dx="16" fmlaLink="$C$25" max="33" min="1" page="10" val="17"/>
</file>

<file path=xl/ctrlProps/ctrlProp534.xml><?xml version="1.0" encoding="utf-8"?>
<formControlPr xmlns="http://schemas.microsoft.com/office/spreadsheetml/2009/9/main" objectType="Spin" dx="16" fmlaLink="$C$25" max="33" min="1" page="10" val="17"/>
</file>

<file path=xl/ctrlProps/ctrlProp535.xml><?xml version="1.0" encoding="utf-8"?>
<formControlPr xmlns="http://schemas.microsoft.com/office/spreadsheetml/2009/9/main" objectType="Spin" dx="16" fmlaLink="$C$25" max="33" min="1" page="10" val="17"/>
</file>

<file path=xl/ctrlProps/ctrlProp536.xml><?xml version="1.0" encoding="utf-8"?>
<formControlPr xmlns="http://schemas.microsoft.com/office/spreadsheetml/2009/9/main" objectType="Spin" dx="16" fmlaLink="$C$25" max="33" min="1" page="10" val="17"/>
</file>

<file path=xl/ctrlProps/ctrlProp537.xml><?xml version="1.0" encoding="utf-8"?>
<formControlPr xmlns="http://schemas.microsoft.com/office/spreadsheetml/2009/9/main" objectType="Spin" dx="16" fmlaLink="$C$25" max="33" min="1" page="10" val="17"/>
</file>

<file path=xl/ctrlProps/ctrlProp538.xml><?xml version="1.0" encoding="utf-8"?>
<formControlPr xmlns="http://schemas.microsoft.com/office/spreadsheetml/2009/9/main" objectType="Spin" dx="16" fmlaLink="$C$25" max="33" min="1" page="10" val="17"/>
</file>

<file path=xl/ctrlProps/ctrlProp539.xml><?xml version="1.0" encoding="utf-8"?>
<formControlPr xmlns="http://schemas.microsoft.com/office/spreadsheetml/2009/9/main" objectType="Spin" dx="16" fmlaLink="$C$25" max="33" min="1" page="10" val="17"/>
</file>

<file path=xl/ctrlProps/ctrlProp540.xml><?xml version="1.0" encoding="utf-8"?>
<formControlPr xmlns="http://schemas.microsoft.com/office/spreadsheetml/2009/9/main" objectType="Spin" dx="16" fmlaLink="$C$25" max="33" min="1" page="10" val="17"/>
</file>

<file path=xl/ctrlProps/ctrlProp541.xml><?xml version="1.0" encoding="utf-8"?>
<formControlPr xmlns="http://schemas.microsoft.com/office/spreadsheetml/2009/9/main" objectType="Spin" dx="16" fmlaLink="$C$25" max="33" min="1" page="10" val="17"/>
</file>

<file path=xl/ctrlProps/ctrlProp542.xml><?xml version="1.0" encoding="utf-8"?>
<formControlPr xmlns="http://schemas.microsoft.com/office/spreadsheetml/2009/9/main" objectType="Spin" dx="16" fmlaLink="$C$25" max="33" min="1" page="10" val="17"/>
</file>

<file path=xl/ctrlProps/ctrlProp543.xml><?xml version="1.0" encoding="utf-8"?>
<formControlPr xmlns="http://schemas.microsoft.com/office/spreadsheetml/2009/9/main" objectType="Spin" dx="16" fmlaLink="$C$25" max="33" min="1" page="10" val="17"/>
</file>

<file path=xl/ctrlProps/ctrlProp544.xml><?xml version="1.0" encoding="utf-8"?>
<formControlPr xmlns="http://schemas.microsoft.com/office/spreadsheetml/2009/9/main" objectType="Spin" dx="16" fmlaLink="$C$25" max="33" min="1" page="10" val="17"/>
</file>

<file path=xl/ctrlProps/ctrlProp545.xml><?xml version="1.0" encoding="utf-8"?>
<formControlPr xmlns="http://schemas.microsoft.com/office/spreadsheetml/2009/9/main" objectType="Spin" dx="16" fmlaLink="$C$25" max="33" min="1" page="10" val="17"/>
</file>

<file path=xl/ctrlProps/ctrlProp546.xml><?xml version="1.0" encoding="utf-8"?>
<formControlPr xmlns="http://schemas.microsoft.com/office/spreadsheetml/2009/9/main" objectType="Spin" dx="16" fmlaLink="$C$25" max="33" min="1" page="10" val="17"/>
</file>

<file path=xl/ctrlProps/ctrlProp547.xml><?xml version="1.0" encoding="utf-8"?>
<formControlPr xmlns="http://schemas.microsoft.com/office/spreadsheetml/2009/9/main" objectType="Spin" dx="16" fmlaLink="$C$25" max="33" min="1" page="10" val="17"/>
</file>

<file path=xl/ctrlProps/ctrlProp548.xml><?xml version="1.0" encoding="utf-8"?>
<formControlPr xmlns="http://schemas.microsoft.com/office/spreadsheetml/2009/9/main" objectType="Spin" dx="16" fmlaLink="$C$25" max="33" min="1" page="10" val="17"/>
</file>

<file path=xl/ctrlProps/ctrlProp549.xml><?xml version="1.0" encoding="utf-8"?>
<formControlPr xmlns="http://schemas.microsoft.com/office/spreadsheetml/2009/9/main" objectType="Spin" dx="16" fmlaLink="$C$25" max="33" min="1" page="10" val="17"/>
</file>

<file path=xl/ctrlProps/ctrlProp550.xml><?xml version="1.0" encoding="utf-8"?>
<formControlPr xmlns="http://schemas.microsoft.com/office/spreadsheetml/2009/9/main" objectType="Spin" dx="16" fmlaLink="$C$25" max="33" min="1" page="10" val="17"/>
</file>

<file path=xl/ctrlProps/ctrlProp551.xml><?xml version="1.0" encoding="utf-8"?>
<formControlPr xmlns="http://schemas.microsoft.com/office/spreadsheetml/2009/9/main" objectType="Spin" dx="16" fmlaLink="$C$25" max="33" min="1" page="10" val="17"/>
</file>

<file path=xl/ctrlProps/ctrlProp552.xml><?xml version="1.0" encoding="utf-8"?>
<formControlPr xmlns="http://schemas.microsoft.com/office/spreadsheetml/2009/9/main" objectType="Spin" dx="16" fmlaLink="$C$25" max="33" min="1" page="10" val="17"/>
</file>

<file path=xl/ctrlProps/ctrlProp553.xml><?xml version="1.0" encoding="utf-8"?>
<formControlPr xmlns="http://schemas.microsoft.com/office/spreadsheetml/2009/9/main" objectType="Spin" dx="16" fmlaLink="$C$25" max="33" min="1" page="10" val="17"/>
</file>

<file path=xl/ctrlProps/ctrlProp554.xml><?xml version="1.0" encoding="utf-8"?>
<formControlPr xmlns="http://schemas.microsoft.com/office/spreadsheetml/2009/9/main" objectType="Spin" dx="16" fmlaLink="$C$25" max="33" min="1" page="10" val="17"/>
</file>

<file path=xl/ctrlProps/ctrlProp555.xml><?xml version="1.0" encoding="utf-8"?>
<formControlPr xmlns="http://schemas.microsoft.com/office/spreadsheetml/2009/9/main" objectType="Spin" dx="16" fmlaLink="$C$25" max="33" min="1" page="10" val="17"/>
</file>

<file path=xl/ctrlProps/ctrlProp556.xml><?xml version="1.0" encoding="utf-8"?>
<formControlPr xmlns="http://schemas.microsoft.com/office/spreadsheetml/2009/9/main" objectType="Spin" dx="16" fmlaLink="$C$25" max="33" min="1" page="10" val="17"/>
</file>

<file path=xl/ctrlProps/ctrlProp557.xml><?xml version="1.0" encoding="utf-8"?>
<formControlPr xmlns="http://schemas.microsoft.com/office/spreadsheetml/2009/9/main" objectType="Spin" dx="16" fmlaLink="$C$25" max="33" min="1" page="10" val="17"/>
</file>

<file path=xl/ctrlProps/ctrlProp558.xml><?xml version="1.0" encoding="utf-8"?>
<formControlPr xmlns="http://schemas.microsoft.com/office/spreadsheetml/2009/9/main" objectType="Spin" dx="16" fmlaLink="$C$25" max="33" min="1" page="10" val="17"/>
</file>

<file path=xl/ctrlProps/ctrlProp559.xml><?xml version="1.0" encoding="utf-8"?>
<formControlPr xmlns="http://schemas.microsoft.com/office/spreadsheetml/2009/9/main" objectType="Spin" dx="16" fmlaLink="$C$25" max="33" min="1" page="10" val="17"/>
</file>

<file path=xl/ctrlProps/ctrlProp560.xml><?xml version="1.0" encoding="utf-8"?>
<formControlPr xmlns="http://schemas.microsoft.com/office/spreadsheetml/2009/9/main" objectType="Spin" dx="16" fmlaLink="$C$25" max="33" min="1" page="10" val="17"/>
</file>

<file path=xl/ctrlProps/ctrlProp561.xml><?xml version="1.0" encoding="utf-8"?>
<formControlPr xmlns="http://schemas.microsoft.com/office/spreadsheetml/2009/9/main" objectType="Spin" dx="16" fmlaLink="$C$25" max="33" min="1" page="10" val="17"/>
</file>

<file path=xl/ctrlProps/ctrlProp562.xml><?xml version="1.0" encoding="utf-8"?>
<formControlPr xmlns="http://schemas.microsoft.com/office/spreadsheetml/2009/9/main" objectType="Spin" dx="16" fmlaLink="$C$25" max="33" min="1" page="10" val="17"/>
</file>

<file path=xl/ctrlProps/ctrlProp563.xml><?xml version="1.0" encoding="utf-8"?>
<formControlPr xmlns="http://schemas.microsoft.com/office/spreadsheetml/2009/9/main" objectType="Spin" dx="16" fmlaLink="$C$25" max="33" min="1" page="10" val="17"/>
</file>

<file path=xl/ctrlProps/ctrlProp564.xml><?xml version="1.0" encoding="utf-8"?>
<formControlPr xmlns="http://schemas.microsoft.com/office/spreadsheetml/2009/9/main" objectType="Spin" dx="16" fmlaLink="$C$25" max="33" min="1" page="10" val="17"/>
</file>

<file path=xl/ctrlProps/ctrlProp565.xml><?xml version="1.0" encoding="utf-8"?>
<formControlPr xmlns="http://schemas.microsoft.com/office/spreadsheetml/2009/9/main" objectType="Spin" dx="16" fmlaLink="$C$25" max="33" min="1" page="10" val="17"/>
</file>

<file path=xl/ctrlProps/ctrlProp566.xml><?xml version="1.0" encoding="utf-8"?>
<formControlPr xmlns="http://schemas.microsoft.com/office/spreadsheetml/2009/9/main" objectType="Spin" dx="16" fmlaLink="$C$25" max="33" min="1" page="10" val="17"/>
</file>

<file path=xl/ctrlProps/ctrlProp567.xml><?xml version="1.0" encoding="utf-8"?>
<formControlPr xmlns="http://schemas.microsoft.com/office/spreadsheetml/2009/9/main" objectType="Spin" dx="16" fmlaLink="$C$25" max="33" min="1" page="10" val="17"/>
</file>

<file path=xl/ctrlProps/ctrlProp568.xml><?xml version="1.0" encoding="utf-8"?>
<formControlPr xmlns="http://schemas.microsoft.com/office/spreadsheetml/2009/9/main" objectType="Spin" dx="16" fmlaLink="$C$25" max="33" min="1" page="10" val="17"/>
</file>

<file path=xl/ctrlProps/ctrlProp569.xml><?xml version="1.0" encoding="utf-8"?>
<formControlPr xmlns="http://schemas.microsoft.com/office/spreadsheetml/2009/9/main" objectType="Spin" dx="16" fmlaLink="$C$25" max="33" min="1" page="10" val="17"/>
</file>

<file path=xl/ctrlProps/ctrlProp570.xml><?xml version="1.0" encoding="utf-8"?>
<formControlPr xmlns="http://schemas.microsoft.com/office/spreadsheetml/2009/9/main" objectType="Spin" dx="16" fmlaLink="$C$25" max="33" min="1" page="10" val="17"/>
</file>

<file path=xl/ctrlProps/ctrlProp571.xml><?xml version="1.0" encoding="utf-8"?>
<formControlPr xmlns="http://schemas.microsoft.com/office/spreadsheetml/2009/9/main" objectType="Spin" dx="16" fmlaLink="$C$25" max="33" min="1" page="10" val="17"/>
</file>

<file path=xl/ctrlProps/ctrlProp572.xml><?xml version="1.0" encoding="utf-8"?>
<formControlPr xmlns="http://schemas.microsoft.com/office/spreadsheetml/2009/9/main" objectType="Spin" dx="16" fmlaLink="$C$25" max="33" min="1" page="10" val="17"/>
</file>

<file path=xl/ctrlProps/ctrlProp573.xml><?xml version="1.0" encoding="utf-8"?>
<formControlPr xmlns="http://schemas.microsoft.com/office/spreadsheetml/2009/9/main" objectType="Spin" dx="16" fmlaLink="$C$25" max="33" min="1" page="10" val="17"/>
</file>

<file path=xl/ctrlProps/ctrlProp574.xml><?xml version="1.0" encoding="utf-8"?>
<formControlPr xmlns="http://schemas.microsoft.com/office/spreadsheetml/2009/9/main" objectType="Spin" dx="16" fmlaLink="$C$25" max="33" min="1" page="10" val="17"/>
</file>

<file path=xl/ctrlProps/ctrlProp575.xml><?xml version="1.0" encoding="utf-8"?>
<formControlPr xmlns="http://schemas.microsoft.com/office/spreadsheetml/2009/9/main" objectType="Spin" dx="16" fmlaLink="$C$25" max="33" min="1" page="10" val="17"/>
</file>

<file path=xl/ctrlProps/ctrlProp576.xml><?xml version="1.0" encoding="utf-8"?>
<formControlPr xmlns="http://schemas.microsoft.com/office/spreadsheetml/2009/9/main" objectType="Spin" dx="16" fmlaLink="$C$25" max="33" min="1" page="10" val="17"/>
</file>

<file path=xl/ctrlProps/ctrlProp577.xml><?xml version="1.0" encoding="utf-8"?>
<formControlPr xmlns="http://schemas.microsoft.com/office/spreadsheetml/2009/9/main" objectType="Spin" dx="16" fmlaLink="$C$25" max="33" min="1" page="10" val="17"/>
</file>

<file path=xl/ctrlProps/ctrlProp578.xml><?xml version="1.0" encoding="utf-8"?>
<formControlPr xmlns="http://schemas.microsoft.com/office/spreadsheetml/2009/9/main" objectType="Spin" dx="16" fmlaLink="$C$25" max="33" min="1" page="10" val="17"/>
</file>

<file path=xl/ctrlProps/ctrlProp579.xml><?xml version="1.0" encoding="utf-8"?>
<formControlPr xmlns="http://schemas.microsoft.com/office/spreadsheetml/2009/9/main" objectType="Spin" dx="16" fmlaLink="$C$25" max="33" min="1" page="10" val="17"/>
</file>

<file path=xl/ctrlProps/ctrlProp580.xml><?xml version="1.0" encoding="utf-8"?>
<formControlPr xmlns="http://schemas.microsoft.com/office/spreadsheetml/2009/9/main" objectType="Spin" dx="16" fmlaLink="$C$25" max="33" min="1" page="10" val="17"/>
</file>

<file path=xl/ctrlProps/ctrlProp581.xml><?xml version="1.0" encoding="utf-8"?>
<formControlPr xmlns="http://schemas.microsoft.com/office/spreadsheetml/2009/9/main" objectType="Spin" dx="16" fmlaLink="$C$25" max="33" min="1" page="10" val="17"/>
</file>

<file path=xl/ctrlProps/ctrlProp582.xml><?xml version="1.0" encoding="utf-8"?>
<formControlPr xmlns="http://schemas.microsoft.com/office/spreadsheetml/2009/9/main" objectType="Spin" dx="16" fmlaLink="$C$25" max="33" min="1" page="10" val="17"/>
</file>

<file path=xl/ctrlProps/ctrlProp583.xml><?xml version="1.0" encoding="utf-8"?>
<formControlPr xmlns="http://schemas.microsoft.com/office/spreadsheetml/2009/9/main" objectType="Spin" dx="16" fmlaLink="$C$25" max="33" min="1" page="10" val="17"/>
</file>

<file path=xl/ctrlProps/ctrlProp584.xml><?xml version="1.0" encoding="utf-8"?>
<formControlPr xmlns="http://schemas.microsoft.com/office/spreadsheetml/2009/9/main" objectType="Spin" dx="16" fmlaLink="$C$25" max="33" min="1" page="10" val="17"/>
</file>

<file path=xl/ctrlProps/ctrlProp585.xml><?xml version="1.0" encoding="utf-8"?>
<formControlPr xmlns="http://schemas.microsoft.com/office/spreadsheetml/2009/9/main" objectType="Spin" dx="16" fmlaLink="$C$25" max="33" min="1" page="10" val="17"/>
</file>

<file path=xl/ctrlProps/ctrlProp586.xml><?xml version="1.0" encoding="utf-8"?>
<formControlPr xmlns="http://schemas.microsoft.com/office/spreadsheetml/2009/9/main" objectType="Spin" dx="16" fmlaLink="$C$25" max="33" min="1" page="10" val="17"/>
</file>

<file path=xl/ctrlProps/ctrlProp587.xml><?xml version="1.0" encoding="utf-8"?>
<formControlPr xmlns="http://schemas.microsoft.com/office/spreadsheetml/2009/9/main" objectType="Spin" dx="16" fmlaLink="$C$25" max="33" min="1" page="10" val="17"/>
</file>

<file path=xl/ctrlProps/ctrlProp588.xml><?xml version="1.0" encoding="utf-8"?>
<formControlPr xmlns="http://schemas.microsoft.com/office/spreadsheetml/2009/9/main" objectType="Spin" dx="16" fmlaLink="$C$25" max="33" min="1" page="10" val="17"/>
</file>

<file path=xl/ctrlProps/ctrlProp589.xml><?xml version="1.0" encoding="utf-8"?>
<formControlPr xmlns="http://schemas.microsoft.com/office/spreadsheetml/2009/9/main" objectType="Spin" dx="16" fmlaLink="$C$25" max="33" min="1" page="10" val="17"/>
</file>

<file path=xl/ctrlProps/ctrlProp590.xml><?xml version="1.0" encoding="utf-8"?>
<formControlPr xmlns="http://schemas.microsoft.com/office/spreadsheetml/2009/9/main" objectType="Spin" dx="16" fmlaLink="$C$25" max="33" min="1" page="10" val="17"/>
</file>

<file path=xl/ctrlProps/ctrlProp591.xml><?xml version="1.0" encoding="utf-8"?>
<formControlPr xmlns="http://schemas.microsoft.com/office/spreadsheetml/2009/9/main" objectType="Spin" dx="16" fmlaLink="$C$25" max="33" min="1" page="10" val="17"/>
</file>

<file path=xl/ctrlProps/ctrlProp592.xml><?xml version="1.0" encoding="utf-8"?>
<formControlPr xmlns="http://schemas.microsoft.com/office/spreadsheetml/2009/9/main" objectType="Spin" dx="16" fmlaLink="$C$25" max="33" min="1" page="10" val="17"/>
</file>

<file path=xl/ctrlProps/ctrlProp593.xml><?xml version="1.0" encoding="utf-8"?>
<formControlPr xmlns="http://schemas.microsoft.com/office/spreadsheetml/2009/9/main" objectType="Spin" dx="16" fmlaLink="$C$25" max="33" min="1" page="10" val="17"/>
</file>

<file path=xl/ctrlProps/ctrlProp594.xml><?xml version="1.0" encoding="utf-8"?>
<formControlPr xmlns="http://schemas.microsoft.com/office/spreadsheetml/2009/9/main" objectType="Spin" dx="16" fmlaLink="$C$25" max="33" min="1" page="10" val="17"/>
</file>

<file path=xl/ctrlProps/ctrlProp595.xml><?xml version="1.0" encoding="utf-8"?>
<formControlPr xmlns="http://schemas.microsoft.com/office/spreadsheetml/2009/9/main" objectType="Spin" dx="16" fmlaLink="$C$25" max="33" min="1" page="10" val="17"/>
</file>

<file path=xl/ctrlProps/ctrlProp596.xml><?xml version="1.0" encoding="utf-8"?>
<formControlPr xmlns="http://schemas.microsoft.com/office/spreadsheetml/2009/9/main" objectType="Spin" dx="16" fmlaLink="$C$25" max="33" min="1" page="10" val="17"/>
</file>

<file path=xl/ctrlProps/ctrlProp597.xml><?xml version="1.0" encoding="utf-8"?>
<formControlPr xmlns="http://schemas.microsoft.com/office/spreadsheetml/2009/9/main" objectType="Spin" dx="16" fmlaLink="$C$25" max="33" min="1" page="10" val="17"/>
</file>

<file path=xl/ctrlProps/ctrlProp598.xml><?xml version="1.0" encoding="utf-8"?>
<formControlPr xmlns="http://schemas.microsoft.com/office/spreadsheetml/2009/9/main" objectType="Spin" dx="16" fmlaLink="$C$25" max="33" min="1" page="10" val="17"/>
</file>

<file path=xl/ctrlProps/ctrlProp599.xml><?xml version="1.0" encoding="utf-8"?>
<formControlPr xmlns="http://schemas.microsoft.com/office/spreadsheetml/2009/9/main" objectType="Spin" dx="16" fmlaLink="$C$25" max="33" min="1" page="10" val="17"/>
</file>

<file path=xl/ctrlProps/ctrlProp600.xml><?xml version="1.0" encoding="utf-8"?>
<formControlPr xmlns="http://schemas.microsoft.com/office/spreadsheetml/2009/9/main" objectType="Spin" dx="16" fmlaLink="$C$25" max="33" min="1" page="10" val="17"/>
</file>

<file path=xl/ctrlProps/ctrlProp601.xml><?xml version="1.0" encoding="utf-8"?>
<formControlPr xmlns="http://schemas.microsoft.com/office/spreadsheetml/2009/9/main" objectType="Spin" dx="16" fmlaLink="$C$25" max="33" min="1" page="10" val="17"/>
</file>

<file path=xl/ctrlProps/ctrlProp602.xml><?xml version="1.0" encoding="utf-8"?>
<formControlPr xmlns="http://schemas.microsoft.com/office/spreadsheetml/2009/9/main" objectType="Spin" dx="16" fmlaLink="$C$25" max="33" min="1" page="10" val="17"/>
</file>

<file path=xl/ctrlProps/ctrlProp603.xml><?xml version="1.0" encoding="utf-8"?>
<formControlPr xmlns="http://schemas.microsoft.com/office/spreadsheetml/2009/9/main" objectType="Spin" dx="16" fmlaLink="$C$25" max="33" min="1" page="10" val="17"/>
</file>

<file path=xl/ctrlProps/ctrlProp604.xml><?xml version="1.0" encoding="utf-8"?>
<formControlPr xmlns="http://schemas.microsoft.com/office/spreadsheetml/2009/9/main" objectType="Spin" dx="16" fmlaLink="$C$25" max="33" min="1" page="10" val="17"/>
</file>

<file path=xl/ctrlProps/ctrlProp605.xml><?xml version="1.0" encoding="utf-8"?>
<formControlPr xmlns="http://schemas.microsoft.com/office/spreadsheetml/2009/9/main" objectType="Spin" dx="16" fmlaLink="$C$25" max="33" min="1" page="10" val="17"/>
</file>

<file path=xl/ctrlProps/ctrlProp606.xml><?xml version="1.0" encoding="utf-8"?>
<formControlPr xmlns="http://schemas.microsoft.com/office/spreadsheetml/2009/9/main" objectType="Spin" dx="16" fmlaLink="$C$25" max="33" min="1" page="10" val="17"/>
</file>

<file path=xl/ctrlProps/ctrlProp607.xml><?xml version="1.0" encoding="utf-8"?>
<formControlPr xmlns="http://schemas.microsoft.com/office/spreadsheetml/2009/9/main" objectType="Spin" dx="16" fmlaLink="$C$25" max="33" min="1" page="10" val="17"/>
</file>

<file path=xl/ctrlProps/ctrlProp608.xml><?xml version="1.0" encoding="utf-8"?>
<formControlPr xmlns="http://schemas.microsoft.com/office/spreadsheetml/2009/9/main" objectType="Spin" dx="16" fmlaLink="$C$25" max="33" min="1" page="10" val="17"/>
</file>

<file path=xl/ctrlProps/ctrlProp609.xml><?xml version="1.0" encoding="utf-8"?>
<formControlPr xmlns="http://schemas.microsoft.com/office/spreadsheetml/2009/9/main" objectType="Spin" dx="16" fmlaLink="$C$25" max="33" min="1" page="10" val="17"/>
</file>

<file path=xl/ctrlProps/ctrlProp610.xml><?xml version="1.0" encoding="utf-8"?>
<formControlPr xmlns="http://schemas.microsoft.com/office/spreadsheetml/2009/9/main" objectType="Spin" dx="16" fmlaLink="$C$25" max="33" min="1" page="10" val="17"/>
</file>

<file path=xl/ctrlProps/ctrlProp611.xml><?xml version="1.0" encoding="utf-8"?>
<formControlPr xmlns="http://schemas.microsoft.com/office/spreadsheetml/2009/9/main" objectType="Spin" dx="16" fmlaLink="$C$25" max="33" min="1" page="10" val="17"/>
</file>

<file path=xl/ctrlProps/ctrlProp612.xml><?xml version="1.0" encoding="utf-8"?>
<formControlPr xmlns="http://schemas.microsoft.com/office/spreadsheetml/2009/9/main" objectType="Spin" dx="16" fmlaLink="$C$25" max="33" min="1" page="10" val="17"/>
</file>

<file path=xl/ctrlProps/ctrlProp613.xml><?xml version="1.0" encoding="utf-8"?>
<formControlPr xmlns="http://schemas.microsoft.com/office/spreadsheetml/2009/9/main" objectType="Spin" dx="16" fmlaLink="$C$25" max="33" min="1" page="10" val="17"/>
</file>

<file path=xl/ctrlProps/ctrlProp614.xml><?xml version="1.0" encoding="utf-8"?>
<formControlPr xmlns="http://schemas.microsoft.com/office/spreadsheetml/2009/9/main" objectType="Spin" dx="16" fmlaLink="$C$25" max="33" min="1" page="10" val="17"/>
</file>

<file path=xl/ctrlProps/ctrlProp615.xml><?xml version="1.0" encoding="utf-8"?>
<formControlPr xmlns="http://schemas.microsoft.com/office/spreadsheetml/2009/9/main" objectType="Spin" dx="16" fmlaLink="$C$25" max="33" min="1" page="10" val="17"/>
</file>

<file path=xl/ctrlProps/ctrlProp616.xml><?xml version="1.0" encoding="utf-8"?>
<formControlPr xmlns="http://schemas.microsoft.com/office/spreadsheetml/2009/9/main" objectType="Spin" dx="16" fmlaLink="$C$25" max="33" min="1" page="10" val="17"/>
</file>

<file path=xl/ctrlProps/ctrlProp617.xml><?xml version="1.0" encoding="utf-8"?>
<formControlPr xmlns="http://schemas.microsoft.com/office/spreadsheetml/2009/9/main" objectType="Spin" dx="16" fmlaLink="$C$25" max="33" min="1" page="10" val="17"/>
</file>

<file path=xl/ctrlProps/ctrlProp618.xml><?xml version="1.0" encoding="utf-8"?>
<formControlPr xmlns="http://schemas.microsoft.com/office/spreadsheetml/2009/9/main" objectType="Spin" dx="16" fmlaLink="$C$25" max="33" min="1" page="10" val="17"/>
</file>

<file path=xl/ctrlProps/ctrlProp619.xml><?xml version="1.0" encoding="utf-8"?>
<formControlPr xmlns="http://schemas.microsoft.com/office/spreadsheetml/2009/9/main" objectType="Spin" dx="16" fmlaLink="$C$25" max="33" min="1" page="10" val="17"/>
</file>

<file path=xl/ctrlProps/ctrlProp620.xml><?xml version="1.0" encoding="utf-8"?>
<formControlPr xmlns="http://schemas.microsoft.com/office/spreadsheetml/2009/9/main" objectType="Spin" dx="16" fmlaLink="$C$25" max="33" min="1" page="10" val="17"/>
</file>

<file path=xl/ctrlProps/ctrlProp621.xml><?xml version="1.0" encoding="utf-8"?>
<formControlPr xmlns="http://schemas.microsoft.com/office/spreadsheetml/2009/9/main" objectType="Spin" dx="16" fmlaLink="$C$25" max="33" min="1" page="10" val="17"/>
</file>

<file path=xl/ctrlProps/ctrlProp622.xml><?xml version="1.0" encoding="utf-8"?>
<formControlPr xmlns="http://schemas.microsoft.com/office/spreadsheetml/2009/9/main" objectType="Spin" dx="16" fmlaLink="$C$25" max="33" min="1" page="10" val="17"/>
</file>

<file path=xl/ctrlProps/ctrlProp623.xml><?xml version="1.0" encoding="utf-8"?>
<formControlPr xmlns="http://schemas.microsoft.com/office/spreadsheetml/2009/9/main" objectType="Spin" dx="16" fmlaLink="$C$25" max="33" min="1" page="10" val="17"/>
</file>

<file path=xl/ctrlProps/ctrlProp624.xml><?xml version="1.0" encoding="utf-8"?>
<formControlPr xmlns="http://schemas.microsoft.com/office/spreadsheetml/2009/9/main" objectType="Spin" dx="16" fmlaLink="$C$25" max="33" min="1" page="10" val="17"/>
</file>

<file path=xl/ctrlProps/ctrlProp625.xml><?xml version="1.0" encoding="utf-8"?>
<formControlPr xmlns="http://schemas.microsoft.com/office/spreadsheetml/2009/9/main" objectType="Spin" dx="16" fmlaLink="$C$25" max="33" min="1" page="10" val="17"/>
</file>

<file path=xl/ctrlProps/ctrlProp626.xml><?xml version="1.0" encoding="utf-8"?>
<formControlPr xmlns="http://schemas.microsoft.com/office/spreadsheetml/2009/9/main" objectType="Spin" dx="16" fmlaLink="$C$25" max="33" min="1" page="10" val="17"/>
</file>

<file path=xl/ctrlProps/ctrlProp627.xml><?xml version="1.0" encoding="utf-8"?>
<formControlPr xmlns="http://schemas.microsoft.com/office/spreadsheetml/2009/9/main" objectType="Spin" dx="16" fmlaLink="$C$25" max="33" min="1" page="10" val="17"/>
</file>

<file path=xl/ctrlProps/ctrlProp628.xml><?xml version="1.0" encoding="utf-8"?>
<formControlPr xmlns="http://schemas.microsoft.com/office/spreadsheetml/2009/9/main" objectType="Spin" dx="16" fmlaLink="$C$25" max="33" min="1" page="10" val="17"/>
</file>

<file path=xl/ctrlProps/ctrlProp629.xml><?xml version="1.0" encoding="utf-8"?>
<formControlPr xmlns="http://schemas.microsoft.com/office/spreadsheetml/2009/9/main" objectType="Spin" dx="16" fmlaLink="$C$25" max="33" min="1" page="10" val="17"/>
</file>

<file path=xl/ctrlProps/ctrlProp630.xml><?xml version="1.0" encoding="utf-8"?>
<formControlPr xmlns="http://schemas.microsoft.com/office/spreadsheetml/2009/9/main" objectType="Spin" dx="16" fmlaLink="$C$25" max="33" min="1" page="10" val="17"/>
</file>

<file path=xl/ctrlProps/ctrlProp631.xml><?xml version="1.0" encoding="utf-8"?>
<formControlPr xmlns="http://schemas.microsoft.com/office/spreadsheetml/2009/9/main" objectType="Spin" dx="16" fmlaLink="$C$25" max="33" min="1" page="10" val="17"/>
</file>

<file path=xl/ctrlProps/ctrlProp632.xml><?xml version="1.0" encoding="utf-8"?>
<formControlPr xmlns="http://schemas.microsoft.com/office/spreadsheetml/2009/9/main" objectType="Spin" dx="16" fmlaLink="$C$25" max="33" min="1" page="10" val="17"/>
</file>

<file path=xl/ctrlProps/ctrlProp633.xml><?xml version="1.0" encoding="utf-8"?>
<formControlPr xmlns="http://schemas.microsoft.com/office/spreadsheetml/2009/9/main" objectType="Spin" dx="16" fmlaLink="$C$25" max="33" min="1" page="10" val="17"/>
</file>

<file path=xl/ctrlProps/ctrlProp634.xml><?xml version="1.0" encoding="utf-8"?>
<formControlPr xmlns="http://schemas.microsoft.com/office/spreadsheetml/2009/9/main" objectType="Spin" dx="16" fmlaLink="$C$25" max="33" min="1" page="10" val="17"/>
</file>

<file path=xl/ctrlProps/ctrlProp635.xml><?xml version="1.0" encoding="utf-8"?>
<formControlPr xmlns="http://schemas.microsoft.com/office/spreadsheetml/2009/9/main" objectType="Spin" dx="16" fmlaLink="$C$25" max="33" min="1" page="10" val="17"/>
</file>

<file path=xl/ctrlProps/ctrlProp636.xml><?xml version="1.0" encoding="utf-8"?>
<formControlPr xmlns="http://schemas.microsoft.com/office/spreadsheetml/2009/9/main" objectType="Spin" dx="16" fmlaLink="$C$25" max="33" min="1" page="10" val="17"/>
</file>

<file path=xl/ctrlProps/ctrlProp637.xml><?xml version="1.0" encoding="utf-8"?>
<formControlPr xmlns="http://schemas.microsoft.com/office/spreadsheetml/2009/9/main" objectType="Spin" dx="16" fmlaLink="$C$25" max="33" min="1" page="10" val="17"/>
</file>

<file path=xl/ctrlProps/ctrlProp638.xml><?xml version="1.0" encoding="utf-8"?>
<formControlPr xmlns="http://schemas.microsoft.com/office/spreadsheetml/2009/9/main" objectType="Spin" dx="16" fmlaLink="$C$25" max="33" min="1" page="10" val="17"/>
</file>

<file path=xl/ctrlProps/ctrlProp639.xml><?xml version="1.0" encoding="utf-8"?>
<formControlPr xmlns="http://schemas.microsoft.com/office/spreadsheetml/2009/9/main" objectType="Spin" dx="16" fmlaLink="$C$25" max="33" min="1" page="10" val="17"/>
</file>

<file path=xl/ctrlProps/ctrlProp640.xml><?xml version="1.0" encoding="utf-8"?>
<formControlPr xmlns="http://schemas.microsoft.com/office/spreadsheetml/2009/9/main" objectType="Spin" dx="16" fmlaLink="$C$25" max="33" min="1" page="10" val="17"/>
</file>

<file path=xl/ctrlProps/ctrlProp641.xml><?xml version="1.0" encoding="utf-8"?>
<formControlPr xmlns="http://schemas.microsoft.com/office/spreadsheetml/2009/9/main" objectType="Spin" dx="16" fmlaLink="$C$25" max="33" min="1" page="10" val="17"/>
</file>

<file path=xl/ctrlProps/ctrlProp642.xml><?xml version="1.0" encoding="utf-8"?>
<formControlPr xmlns="http://schemas.microsoft.com/office/spreadsheetml/2009/9/main" objectType="Spin" dx="16" fmlaLink="$C$25" max="33" min="1" page="10" val="17"/>
</file>

<file path=xl/ctrlProps/ctrlProp643.xml><?xml version="1.0" encoding="utf-8"?>
<formControlPr xmlns="http://schemas.microsoft.com/office/spreadsheetml/2009/9/main" objectType="Spin" dx="16" fmlaLink="$C$25" max="33" min="1" page="10" val="17"/>
</file>

<file path=xl/ctrlProps/ctrlProp644.xml><?xml version="1.0" encoding="utf-8"?>
<formControlPr xmlns="http://schemas.microsoft.com/office/spreadsheetml/2009/9/main" objectType="Spin" dx="16" fmlaLink="$C$25" max="33" min="1" page="10" val="17"/>
</file>

<file path=xl/ctrlProps/ctrlProp645.xml><?xml version="1.0" encoding="utf-8"?>
<formControlPr xmlns="http://schemas.microsoft.com/office/spreadsheetml/2009/9/main" objectType="Spin" dx="16" fmlaLink="$C$25" max="33" min="1" page="10" val="17"/>
</file>

<file path=xl/ctrlProps/ctrlProp646.xml><?xml version="1.0" encoding="utf-8"?>
<formControlPr xmlns="http://schemas.microsoft.com/office/spreadsheetml/2009/9/main" objectType="Spin" dx="16" fmlaLink="$C$25" max="33" min="1" page="10" val="17"/>
</file>

<file path=xl/ctrlProps/ctrlProp647.xml><?xml version="1.0" encoding="utf-8"?>
<formControlPr xmlns="http://schemas.microsoft.com/office/spreadsheetml/2009/9/main" objectType="Spin" dx="16" fmlaLink="$C$25" max="33" min="1" page="10" val="17"/>
</file>

<file path=xl/ctrlProps/ctrlProp648.xml><?xml version="1.0" encoding="utf-8"?>
<formControlPr xmlns="http://schemas.microsoft.com/office/spreadsheetml/2009/9/main" objectType="Spin" dx="16" fmlaLink="$C$25" max="33" min="1" page="10" val="17"/>
</file>

<file path=xl/ctrlProps/ctrlProp649.xml><?xml version="1.0" encoding="utf-8"?>
<formControlPr xmlns="http://schemas.microsoft.com/office/spreadsheetml/2009/9/main" objectType="Spin" dx="16" fmlaLink="$C$25" max="33" min="1" page="10" val="17"/>
</file>

<file path=xl/ctrlProps/ctrlProp650.xml><?xml version="1.0" encoding="utf-8"?>
<formControlPr xmlns="http://schemas.microsoft.com/office/spreadsheetml/2009/9/main" objectType="Spin" dx="16" fmlaLink="$C$25" max="33" min="1" page="10" val="17"/>
</file>

<file path=xl/ctrlProps/ctrlProp651.xml><?xml version="1.0" encoding="utf-8"?>
<formControlPr xmlns="http://schemas.microsoft.com/office/spreadsheetml/2009/9/main" objectType="Spin" dx="16" fmlaLink="$C$25" max="33" min="1" page="10" val="17"/>
</file>

<file path=xl/ctrlProps/ctrlProp652.xml><?xml version="1.0" encoding="utf-8"?>
<formControlPr xmlns="http://schemas.microsoft.com/office/spreadsheetml/2009/9/main" objectType="Spin" dx="16" fmlaLink="$C$25" max="33" min="1" page="10" val="17"/>
</file>

<file path=xl/ctrlProps/ctrlProp653.xml><?xml version="1.0" encoding="utf-8"?>
<formControlPr xmlns="http://schemas.microsoft.com/office/spreadsheetml/2009/9/main" objectType="Spin" dx="16" fmlaLink="$C$25" max="33" min="1" page="10" val="17"/>
</file>

<file path=xl/ctrlProps/ctrlProp654.xml><?xml version="1.0" encoding="utf-8"?>
<formControlPr xmlns="http://schemas.microsoft.com/office/spreadsheetml/2009/9/main" objectType="Spin" dx="16" fmlaLink="$C$25" max="33" min="1" page="10" val="17"/>
</file>

<file path=xl/ctrlProps/ctrlProp655.xml><?xml version="1.0" encoding="utf-8"?>
<formControlPr xmlns="http://schemas.microsoft.com/office/spreadsheetml/2009/9/main" objectType="Spin" dx="16" fmlaLink="$C$25" max="33" min="1" page="10" val="17"/>
</file>

<file path=xl/ctrlProps/ctrlProp656.xml><?xml version="1.0" encoding="utf-8"?>
<formControlPr xmlns="http://schemas.microsoft.com/office/spreadsheetml/2009/9/main" objectType="Spin" dx="16" fmlaLink="$C$25" max="33" min="1" page="10" val="17"/>
</file>

<file path=xl/ctrlProps/ctrlProp657.xml><?xml version="1.0" encoding="utf-8"?>
<formControlPr xmlns="http://schemas.microsoft.com/office/spreadsheetml/2009/9/main" objectType="Spin" dx="16" fmlaLink="$C$25" max="33" min="1" page="10" val="17"/>
</file>

<file path=xl/ctrlProps/ctrlProp658.xml><?xml version="1.0" encoding="utf-8"?>
<formControlPr xmlns="http://schemas.microsoft.com/office/spreadsheetml/2009/9/main" objectType="Spin" dx="16" fmlaLink="$C$25" max="33" min="1" page="10" val="17"/>
</file>

<file path=xl/ctrlProps/ctrlProp659.xml><?xml version="1.0" encoding="utf-8"?>
<formControlPr xmlns="http://schemas.microsoft.com/office/spreadsheetml/2009/9/main" objectType="Spin" dx="16" fmlaLink="$C$25" max="33" min="1" page="10" val="17"/>
</file>

<file path=xl/ctrlProps/ctrlProp660.xml><?xml version="1.0" encoding="utf-8"?>
<formControlPr xmlns="http://schemas.microsoft.com/office/spreadsheetml/2009/9/main" objectType="Spin" dx="16" fmlaLink="$C$25" max="33" min="1" page="10" val="17"/>
</file>

<file path=xl/ctrlProps/ctrlProp661.xml><?xml version="1.0" encoding="utf-8"?>
<formControlPr xmlns="http://schemas.microsoft.com/office/spreadsheetml/2009/9/main" objectType="Spin" dx="16" fmlaLink="$C$25" max="33" min="1" page="10" val="17"/>
</file>

<file path=xl/ctrlProps/ctrlProp662.xml><?xml version="1.0" encoding="utf-8"?>
<formControlPr xmlns="http://schemas.microsoft.com/office/spreadsheetml/2009/9/main" objectType="Spin" dx="16" fmlaLink="$C$25" max="33" min="1" page="10" val="17"/>
</file>

<file path=xl/ctrlProps/ctrlProp663.xml><?xml version="1.0" encoding="utf-8"?>
<formControlPr xmlns="http://schemas.microsoft.com/office/spreadsheetml/2009/9/main" objectType="Spin" dx="16" fmlaLink="$C$25" max="33" min="1" page="10" val="17"/>
</file>

<file path=xl/ctrlProps/ctrlProp664.xml><?xml version="1.0" encoding="utf-8"?>
<formControlPr xmlns="http://schemas.microsoft.com/office/spreadsheetml/2009/9/main" objectType="Spin" dx="16" fmlaLink="$C$25" max="33" min="1" page="10" val="17"/>
</file>

<file path=xl/ctrlProps/ctrlProp665.xml><?xml version="1.0" encoding="utf-8"?>
<formControlPr xmlns="http://schemas.microsoft.com/office/spreadsheetml/2009/9/main" objectType="Spin" dx="16" fmlaLink="$C$25" max="33" min="1" page="10" val="17"/>
</file>

<file path=xl/ctrlProps/ctrlProp666.xml><?xml version="1.0" encoding="utf-8"?>
<formControlPr xmlns="http://schemas.microsoft.com/office/spreadsheetml/2009/9/main" objectType="Spin" dx="16" fmlaLink="$C$25" max="33" min="1" page="10" val="17"/>
</file>

<file path=xl/ctrlProps/ctrlProp667.xml><?xml version="1.0" encoding="utf-8"?>
<formControlPr xmlns="http://schemas.microsoft.com/office/spreadsheetml/2009/9/main" objectType="Spin" dx="16" fmlaLink="$C$25" max="33" min="1" page="10" val="17"/>
</file>

<file path=xl/ctrlProps/ctrlProp668.xml><?xml version="1.0" encoding="utf-8"?>
<formControlPr xmlns="http://schemas.microsoft.com/office/spreadsheetml/2009/9/main" objectType="Spin" dx="16" fmlaLink="$C$25" max="33" min="1" page="10" val="17"/>
</file>

<file path=xl/ctrlProps/ctrlProp669.xml><?xml version="1.0" encoding="utf-8"?>
<formControlPr xmlns="http://schemas.microsoft.com/office/spreadsheetml/2009/9/main" objectType="Spin" dx="16" fmlaLink="$C$25" max="33" min="1" page="10" val="17"/>
</file>

<file path=xl/ctrlProps/ctrlProp670.xml><?xml version="1.0" encoding="utf-8"?>
<formControlPr xmlns="http://schemas.microsoft.com/office/spreadsheetml/2009/9/main" objectType="Spin" dx="16" fmlaLink="$C$25" max="33" min="1" page="10" val="17"/>
</file>

<file path=xl/ctrlProps/ctrlProp671.xml><?xml version="1.0" encoding="utf-8"?>
<formControlPr xmlns="http://schemas.microsoft.com/office/spreadsheetml/2009/9/main" objectType="Spin" dx="16" fmlaLink="$C$25" max="33" min="1" page="10" val="17"/>
</file>

<file path=xl/ctrlProps/ctrlProp672.xml><?xml version="1.0" encoding="utf-8"?>
<formControlPr xmlns="http://schemas.microsoft.com/office/spreadsheetml/2009/9/main" objectType="Spin" dx="16" fmlaLink="$C$25" max="33" min="1" page="10" val="17"/>
</file>

<file path=xl/ctrlProps/ctrlProp673.xml><?xml version="1.0" encoding="utf-8"?>
<formControlPr xmlns="http://schemas.microsoft.com/office/spreadsheetml/2009/9/main" objectType="Spin" dx="16" fmlaLink="$C$25" max="33" min="1" page="10" val="17"/>
</file>

<file path=xl/ctrlProps/ctrlProp674.xml><?xml version="1.0" encoding="utf-8"?>
<formControlPr xmlns="http://schemas.microsoft.com/office/spreadsheetml/2009/9/main" objectType="Spin" dx="16" fmlaLink="$C$25" max="33" min="1" page="10" val="17"/>
</file>

<file path=xl/ctrlProps/ctrlProp675.xml><?xml version="1.0" encoding="utf-8"?>
<formControlPr xmlns="http://schemas.microsoft.com/office/spreadsheetml/2009/9/main" objectType="Spin" dx="16" fmlaLink="$C$25" max="33" min="1" page="10" val="17"/>
</file>

<file path=xl/ctrlProps/ctrlProp676.xml><?xml version="1.0" encoding="utf-8"?>
<formControlPr xmlns="http://schemas.microsoft.com/office/spreadsheetml/2009/9/main" objectType="Spin" dx="16" fmlaLink="$C$25" max="33" min="1" page="10" val="17"/>
</file>

<file path=xl/ctrlProps/ctrlProp677.xml><?xml version="1.0" encoding="utf-8"?>
<formControlPr xmlns="http://schemas.microsoft.com/office/spreadsheetml/2009/9/main" objectType="Spin" dx="16" fmlaLink="$C$25" max="33" min="1" page="10" val="17"/>
</file>

<file path=xl/ctrlProps/ctrlProp678.xml><?xml version="1.0" encoding="utf-8"?>
<formControlPr xmlns="http://schemas.microsoft.com/office/spreadsheetml/2009/9/main" objectType="Spin" dx="16" fmlaLink="$C$25" max="33" min="1" page="10" val="17"/>
</file>

<file path=xl/ctrlProps/ctrlProp679.xml><?xml version="1.0" encoding="utf-8"?>
<formControlPr xmlns="http://schemas.microsoft.com/office/spreadsheetml/2009/9/main" objectType="Spin" dx="16" fmlaLink="$C$25" max="33" min="1" page="10" val="17"/>
</file>

<file path=xl/ctrlProps/ctrlProp680.xml><?xml version="1.0" encoding="utf-8"?>
<formControlPr xmlns="http://schemas.microsoft.com/office/spreadsheetml/2009/9/main" objectType="Spin" dx="16" fmlaLink="$C$25" max="33" min="1" page="10" val="17"/>
</file>

<file path=xl/ctrlProps/ctrlProp681.xml><?xml version="1.0" encoding="utf-8"?>
<formControlPr xmlns="http://schemas.microsoft.com/office/spreadsheetml/2009/9/main" objectType="Spin" dx="16" fmlaLink="$C$25" max="33" min="1" page="10" val="17"/>
</file>

<file path=xl/ctrlProps/ctrlProp682.xml><?xml version="1.0" encoding="utf-8"?>
<formControlPr xmlns="http://schemas.microsoft.com/office/spreadsheetml/2009/9/main" objectType="Spin" dx="16" fmlaLink="$C$25" max="33" min="1" page="10" val="17"/>
</file>

<file path=xl/ctrlProps/ctrlProp683.xml><?xml version="1.0" encoding="utf-8"?>
<formControlPr xmlns="http://schemas.microsoft.com/office/spreadsheetml/2009/9/main" objectType="Spin" dx="16" fmlaLink="$C$25" max="33" min="1" page="10" val="17"/>
</file>

<file path=xl/ctrlProps/ctrlProp684.xml><?xml version="1.0" encoding="utf-8"?>
<formControlPr xmlns="http://schemas.microsoft.com/office/spreadsheetml/2009/9/main" objectType="Spin" dx="16" fmlaLink="$C$25" max="33" min="1" page="10" val="17"/>
</file>

<file path=xl/ctrlProps/ctrlProp685.xml><?xml version="1.0" encoding="utf-8"?>
<formControlPr xmlns="http://schemas.microsoft.com/office/spreadsheetml/2009/9/main" objectType="Spin" dx="16" fmlaLink="$C$25" max="33" min="1" page="10" val="17"/>
</file>

<file path=xl/ctrlProps/ctrlProp686.xml><?xml version="1.0" encoding="utf-8"?>
<formControlPr xmlns="http://schemas.microsoft.com/office/spreadsheetml/2009/9/main" objectType="Spin" dx="16" fmlaLink="$C$25" max="33" min="1" page="10" val="17"/>
</file>

<file path=xl/ctrlProps/ctrlProp687.xml><?xml version="1.0" encoding="utf-8"?>
<formControlPr xmlns="http://schemas.microsoft.com/office/spreadsheetml/2009/9/main" objectType="Spin" dx="16" fmlaLink="$C$25" max="33" min="1" page="10" val="17"/>
</file>

<file path=xl/ctrlProps/ctrlProp688.xml><?xml version="1.0" encoding="utf-8"?>
<formControlPr xmlns="http://schemas.microsoft.com/office/spreadsheetml/2009/9/main" objectType="Spin" dx="16" fmlaLink="$C$25" max="33" min="1" page="10" val="17"/>
</file>

<file path=xl/ctrlProps/ctrlProp689.xml><?xml version="1.0" encoding="utf-8"?>
<formControlPr xmlns="http://schemas.microsoft.com/office/spreadsheetml/2009/9/main" objectType="Spin" dx="16" fmlaLink="$C$25" max="33" min="1" page="10" val="17"/>
</file>

<file path=xl/ctrlProps/ctrlProp690.xml><?xml version="1.0" encoding="utf-8"?>
<formControlPr xmlns="http://schemas.microsoft.com/office/spreadsheetml/2009/9/main" objectType="Spin" dx="16" fmlaLink="$C$25" max="33" min="1" page="10" val="17"/>
</file>

<file path=xl/ctrlProps/ctrlProp691.xml><?xml version="1.0" encoding="utf-8"?>
<formControlPr xmlns="http://schemas.microsoft.com/office/spreadsheetml/2009/9/main" objectType="Spin" dx="16" fmlaLink="$C$25" max="33" min="1" page="10" val="17"/>
</file>

<file path=xl/ctrlProps/ctrlProp692.xml><?xml version="1.0" encoding="utf-8"?>
<formControlPr xmlns="http://schemas.microsoft.com/office/spreadsheetml/2009/9/main" objectType="Spin" dx="16" fmlaLink="$C$25" max="33" min="1" page="10" val="17"/>
</file>

<file path=xl/ctrlProps/ctrlProp693.xml><?xml version="1.0" encoding="utf-8"?>
<formControlPr xmlns="http://schemas.microsoft.com/office/spreadsheetml/2009/9/main" objectType="Spin" dx="16" fmlaLink="$C$25" max="33" min="1" page="10" val="17"/>
</file>

<file path=xl/ctrlProps/ctrlProp694.xml><?xml version="1.0" encoding="utf-8"?>
<formControlPr xmlns="http://schemas.microsoft.com/office/spreadsheetml/2009/9/main" objectType="Spin" dx="16" fmlaLink="$C$25" max="33" min="1" page="10" val="17"/>
</file>

<file path=xl/ctrlProps/ctrlProp695.xml><?xml version="1.0" encoding="utf-8"?>
<formControlPr xmlns="http://schemas.microsoft.com/office/spreadsheetml/2009/9/main" objectType="Spin" dx="16" fmlaLink="$C$25" max="33" min="1" page="10" val="17"/>
</file>

<file path=xl/ctrlProps/ctrlProp696.xml><?xml version="1.0" encoding="utf-8"?>
<formControlPr xmlns="http://schemas.microsoft.com/office/spreadsheetml/2009/9/main" objectType="Spin" dx="16" fmlaLink="$C$25" max="33" min="1" page="10" val="17"/>
</file>

<file path=xl/ctrlProps/ctrlProp697.xml><?xml version="1.0" encoding="utf-8"?>
<formControlPr xmlns="http://schemas.microsoft.com/office/spreadsheetml/2009/9/main" objectType="Spin" dx="16" fmlaLink="$C$25" max="33" min="1" page="10" val="17"/>
</file>

<file path=xl/ctrlProps/ctrlProp698.xml><?xml version="1.0" encoding="utf-8"?>
<formControlPr xmlns="http://schemas.microsoft.com/office/spreadsheetml/2009/9/main" objectType="Spin" dx="16" fmlaLink="$C$25" max="33" min="1" page="10" val="17"/>
</file>

<file path=xl/ctrlProps/ctrlProp699.xml><?xml version="1.0" encoding="utf-8"?>
<formControlPr xmlns="http://schemas.microsoft.com/office/spreadsheetml/2009/9/main" objectType="Spin" dx="16" fmlaLink="$C$25" max="33" min="1" page="10" val="17"/>
</file>

<file path=xl/ctrlProps/ctrlProp700.xml><?xml version="1.0" encoding="utf-8"?>
<formControlPr xmlns="http://schemas.microsoft.com/office/spreadsheetml/2009/9/main" objectType="Spin" dx="16" fmlaLink="$C$25" max="33" min="1" page="10" val="17"/>
</file>

<file path=xl/ctrlProps/ctrlProp701.xml><?xml version="1.0" encoding="utf-8"?>
<formControlPr xmlns="http://schemas.microsoft.com/office/spreadsheetml/2009/9/main" objectType="Spin" dx="16" fmlaLink="$C$25" max="33" min="1" page="10" val="17"/>
</file>

<file path=xl/ctrlProps/ctrlProp702.xml><?xml version="1.0" encoding="utf-8"?>
<formControlPr xmlns="http://schemas.microsoft.com/office/spreadsheetml/2009/9/main" objectType="Spin" dx="16" fmlaLink="$C$25" max="33" min="1" page="10" val="17"/>
</file>

<file path=xl/ctrlProps/ctrlProp703.xml><?xml version="1.0" encoding="utf-8"?>
<formControlPr xmlns="http://schemas.microsoft.com/office/spreadsheetml/2009/9/main" objectType="Spin" dx="16" fmlaLink="$C$25" max="33" min="1" page="10" val="17"/>
</file>

<file path=xl/ctrlProps/ctrlProp704.xml><?xml version="1.0" encoding="utf-8"?>
<formControlPr xmlns="http://schemas.microsoft.com/office/spreadsheetml/2009/9/main" objectType="Spin" dx="16" fmlaLink="$C$25" max="33" min="1" page="10" val="17"/>
</file>

<file path=xl/ctrlProps/ctrlProp705.xml><?xml version="1.0" encoding="utf-8"?>
<formControlPr xmlns="http://schemas.microsoft.com/office/spreadsheetml/2009/9/main" objectType="Spin" dx="16" fmlaLink="$C$25" max="33" min="1" page="10" val="17"/>
</file>

<file path=xl/ctrlProps/ctrlProp706.xml><?xml version="1.0" encoding="utf-8"?>
<formControlPr xmlns="http://schemas.microsoft.com/office/spreadsheetml/2009/9/main" objectType="Spin" dx="16" fmlaLink="$C$25" max="33" min="1" page="10" val="17"/>
</file>

<file path=xl/ctrlProps/ctrlProp707.xml><?xml version="1.0" encoding="utf-8"?>
<formControlPr xmlns="http://schemas.microsoft.com/office/spreadsheetml/2009/9/main" objectType="Spin" dx="16" fmlaLink="$C$25" max="33" min="1" page="10" val="17"/>
</file>

<file path=xl/ctrlProps/ctrlProp708.xml><?xml version="1.0" encoding="utf-8"?>
<formControlPr xmlns="http://schemas.microsoft.com/office/spreadsheetml/2009/9/main" objectType="Spin" dx="16" fmlaLink="$C$25" max="33" min="1" page="10" val="17"/>
</file>

<file path=xl/ctrlProps/ctrlProp709.xml><?xml version="1.0" encoding="utf-8"?>
<formControlPr xmlns="http://schemas.microsoft.com/office/spreadsheetml/2009/9/main" objectType="Spin" dx="16" fmlaLink="$C$25" max="33" min="1" page="10" val="17"/>
</file>

<file path=xl/ctrlProps/ctrlProp710.xml><?xml version="1.0" encoding="utf-8"?>
<formControlPr xmlns="http://schemas.microsoft.com/office/spreadsheetml/2009/9/main" objectType="Spin" dx="16" fmlaLink="$C$25" max="33" min="1" page="10" val="17"/>
</file>

<file path=xl/ctrlProps/ctrlProp711.xml><?xml version="1.0" encoding="utf-8"?>
<formControlPr xmlns="http://schemas.microsoft.com/office/spreadsheetml/2009/9/main" objectType="Spin" dx="16" fmlaLink="$C$25" max="33" min="1" page="10" val="17"/>
</file>

<file path=xl/ctrlProps/ctrlProp712.xml><?xml version="1.0" encoding="utf-8"?>
<formControlPr xmlns="http://schemas.microsoft.com/office/spreadsheetml/2009/9/main" objectType="Spin" dx="16" fmlaLink="$C$25" max="33" min="1" page="10" val="17"/>
</file>

<file path=xl/ctrlProps/ctrlProp713.xml><?xml version="1.0" encoding="utf-8"?>
<formControlPr xmlns="http://schemas.microsoft.com/office/spreadsheetml/2009/9/main" objectType="Spin" dx="16" fmlaLink="$C$25" max="33" min="1" page="10" val="17"/>
</file>

<file path=xl/ctrlProps/ctrlProp714.xml><?xml version="1.0" encoding="utf-8"?>
<formControlPr xmlns="http://schemas.microsoft.com/office/spreadsheetml/2009/9/main" objectType="Spin" dx="16" fmlaLink="$C$25" max="33" min="1" page="10" val="17"/>
</file>

<file path=xl/ctrlProps/ctrlProp715.xml><?xml version="1.0" encoding="utf-8"?>
<formControlPr xmlns="http://schemas.microsoft.com/office/spreadsheetml/2009/9/main" objectType="Spin" dx="16" fmlaLink="$C$25" max="33" min="1" page="10" val="17"/>
</file>

<file path=xl/ctrlProps/ctrlProp716.xml><?xml version="1.0" encoding="utf-8"?>
<formControlPr xmlns="http://schemas.microsoft.com/office/spreadsheetml/2009/9/main" objectType="Spin" dx="16" fmlaLink="$C$25" max="33" min="1" page="10" val="17"/>
</file>

<file path=xl/ctrlProps/ctrlProp717.xml><?xml version="1.0" encoding="utf-8"?>
<formControlPr xmlns="http://schemas.microsoft.com/office/spreadsheetml/2009/9/main" objectType="Spin" dx="16" fmlaLink="$C$25" max="33" min="1" page="10" val="17"/>
</file>

<file path=xl/ctrlProps/ctrlProp718.xml><?xml version="1.0" encoding="utf-8"?>
<formControlPr xmlns="http://schemas.microsoft.com/office/spreadsheetml/2009/9/main" objectType="Spin" dx="16" fmlaLink="$C$25" max="33" min="1" page="10" val="17"/>
</file>

<file path=xl/ctrlProps/ctrlProp719.xml><?xml version="1.0" encoding="utf-8"?>
<formControlPr xmlns="http://schemas.microsoft.com/office/spreadsheetml/2009/9/main" objectType="Spin" dx="16" fmlaLink="$C$25" max="33" min="1" page="10" val="17"/>
</file>

<file path=xl/ctrlProps/ctrlProp720.xml><?xml version="1.0" encoding="utf-8"?>
<formControlPr xmlns="http://schemas.microsoft.com/office/spreadsheetml/2009/9/main" objectType="Spin" dx="16" fmlaLink="$C$25" max="33" min="1" page="10" val="17"/>
</file>

<file path=xl/ctrlProps/ctrlProp721.xml><?xml version="1.0" encoding="utf-8"?>
<formControlPr xmlns="http://schemas.microsoft.com/office/spreadsheetml/2009/9/main" objectType="Spin" dx="16" fmlaLink="$C$25" max="33" min="1" page="10" val="17"/>
</file>

<file path=xl/ctrlProps/ctrlProp722.xml><?xml version="1.0" encoding="utf-8"?>
<formControlPr xmlns="http://schemas.microsoft.com/office/spreadsheetml/2009/9/main" objectType="Spin" dx="16" fmlaLink="$C$25" max="33" min="1" page="10" val="17"/>
</file>

<file path=xl/ctrlProps/ctrlProp723.xml><?xml version="1.0" encoding="utf-8"?>
<formControlPr xmlns="http://schemas.microsoft.com/office/spreadsheetml/2009/9/main" objectType="Spin" dx="16" fmlaLink="$C$25" max="33" min="1" page="10" val="17"/>
</file>

<file path=xl/ctrlProps/ctrlProp724.xml><?xml version="1.0" encoding="utf-8"?>
<formControlPr xmlns="http://schemas.microsoft.com/office/spreadsheetml/2009/9/main" objectType="Spin" dx="16" fmlaLink="$C$25" max="33" min="1" page="10" val="17"/>
</file>

<file path=xl/ctrlProps/ctrlProp725.xml><?xml version="1.0" encoding="utf-8"?>
<formControlPr xmlns="http://schemas.microsoft.com/office/spreadsheetml/2009/9/main" objectType="Spin" dx="16" fmlaLink="$C$25" max="33" min="1" page="10" val="17"/>
</file>

<file path=xl/ctrlProps/ctrlProp726.xml><?xml version="1.0" encoding="utf-8"?>
<formControlPr xmlns="http://schemas.microsoft.com/office/spreadsheetml/2009/9/main" objectType="Spin" dx="16" fmlaLink="$C$25" max="33" min="1" page="10" val="17"/>
</file>

<file path=xl/ctrlProps/ctrlProp727.xml><?xml version="1.0" encoding="utf-8"?>
<formControlPr xmlns="http://schemas.microsoft.com/office/spreadsheetml/2009/9/main" objectType="Spin" dx="16" fmlaLink="$C$25" max="33" min="1" page="10" val="17"/>
</file>

<file path=xl/ctrlProps/ctrlProp728.xml><?xml version="1.0" encoding="utf-8"?>
<formControlPr xmlns="http://schemas.microsoft.com/office/spreadsheetml/2009/9/main" objectType="Spin" dx="16" fmlaLink="$C$25" max="33" min="1" page="10" val="17"/>
</file>

<file path=xl/ctrlProps/ctrlProp729.xml><?xml version="1.0" encoding="utf-8"?>
<formControlPr xmlns="http://schemas.microsoft.com/office/spreadsheetml/2009/9/main" objectType="Spin" dx="16" fmlaLink="$C$25" max="33" min="1" page="10" val="17"/>
</file>

<file path=xl/ctrlProps/ctrlProp730.xml><?xml version="1.0" encoding="utf-8"?>
<formControlPr xmlns="http://schemas.microsoft.com/office/spreadsheetml/2009/9/main" objectType="Spin" dx="16" fmlaLink="$C$25" max="33" min="1" page="10" val="17"/>
</file>

<file path=xl/ctrlProps/ctrlProp731.xml><?xml version="1.0" encoding="utf-8"?>
<formControlPr xmlns="http://schemas.microsoft.com/office/spreadsheetml/2009/9/main" objectType="Spin" dx="16" fmlaLink="$C$25" max="33" min="1" page="10" val="17"/>
</file>

<file path=xl/ctrlProps/ctrlProp732.xml><?xml version="1.0" encoding="utf-8"?>
<formControlPr xmlns="http://schemas.microsoft.com/office/spreadsheetml/2009/9/main" objectType="Spin" dx="16" fmlaLink="$C$25" max="33" min="1" page="10" val="17"/>
</file>

<file path=xl/ctrlProps/ctrlProp733.xml><?xml version="1.0" encoding="utf-8"?>
<formControlPr xmlns="http://schemas.microsoft.com/office/spreadsheetml/2009/9/main" objectType="Spin" dx="16" fmlaLink="$C$25" max="33" min="1" page="10" val="17"/>
</file>

<file path=xl/ctrlProps/ctrlProp734.xml><?xml version="1.0" encoding="utf-8"?>
<formControlPr xmlns="http://schemas.microsoft.com/office/spreadsheetml/2009/9/main" objectType="Spin" dx="16" fmlaLink="$C$25" max="33" min="1" page="10" val="17"/>
</file>

<file path=xl/ctrlProps/ctrlProp735.xml><?xml version="1.0" encoding="utf-8"?>
<formControlPr xmlns="http://schemas.microsoft.com/office/spreadsheetml/2009/9/main" objectType="Spin" dx="16" fmlaLink="$C$25" max="33" min="1" page="10" val="17"/>
</file>

<file path=xl/ctrlProps/ctrlProp736.xml><?xml version="1.0" encoding="utf-8"?>
<formControlPr xmlns="http://schemas.microsoft.com/office/spreadsheetml/2009/9/main" objectType="Spin" dx="16" fmlaLink="$C$25" max="33" min="1" page="10" val="17"/>
</file>

<file path=xl/ctrlProps/ctrlProp737.xml><?xml version="1.0" encoding="utf-8"?>
<formControlPr xmlns="http://schemas.microsoft.com/office/spreadsheetml/2009/9/main" objectType="Spin" dx="16" fmlaLink="$C$25" max="33" min="1" page="10" val="17"/>
</file>

<file path=xl/ctrlProps/ctrlProp738.xml><?xml version="1.0" encoding="utf-8"?>
<formControlPr xmlns="http://schemas.microsoft.com/office/spreadsheetml/2009/9/main" objectType="Spin" dx="16" fmlaLink="$C$25" max="33" min="1" page="10" val="17"/>
</file>

<file path=xl/ctrlProps/ctrlProp739.xml><?xml version="1.0" encoding="utf-8"?>
<formControlPr xmlns="http://schemas.microsoft.com/office/spreadsheetml/2009/9/main" objectType="Spin" dx="16" fmlaLink="$C$25" max="33" min="1" page="10" val="17"/>
</file>

<file path=xl/ctrlProps/ctrlProp740.xml><?xml version="1.0" encoding="utf-8"?>
<formControlPr xmlns="http://schemas.microsoft.com/office/spreadsheetml/2009/9/main" objectType="Spin" dx="16" fmlaLink="$C$25" max="33" min="1" page="10" val="17"/>
</file>

<file path=xl/ctrlProps/ctrlProp741.xml><?xml version="1.0" encoding="utf-8"?>
<formControlPr xmlns="http://schemas.microsoft.com/office/spreadsheetml/2009/9/main" objectType="Spin" dx="16" fmlaLink="$C$25" max="33" min="1" page="10" val="17"/>
</file>

<file path=xl/ctrlProps/ctrlProp742.xml><?xml version="1.0" encoding="utf-8"?>
<formControlPr xmlns="http://schemas.microsoft.com/office/spreadsheetml/2009/9/main" objectType="Spin" dx="16" fmlaLink="$C$25" max="33" min="1" page="10" val="17"/>
</file>

<file path=xl/ctrlProps/ctrlProp743.xml><?xml version="1.0" encoding="utf-8"?>
<formControlPr xmlns="http://schemas.microsoft.com/office/spreadsheetml/2009/9/main" objectType="Spin" dx="16" fmlaLink="$C$25" max="33" min="1" page="10" val="17"/>
</file>

<file path=xl/ctrlProps/ctrlProp744.xml><?xml version="1.0" encoding="utf-8"?>
<formControlPr xmlns="http://schemas.microsoft.com/office/spreadsheetml/2009/9/main" objectType="Spin" dx="16" fmlaLink="$C$25" max="33" min="1" page="10" val="17"/>
</file>

<file path=xl/ctrlProps/ctrlProp745.xml><?xml version="1.0" encoding="utf-8"?>
<formControlPr xmlns="http://schemas.microsoft.com/office/spreadsheetml/2009/9/main" objectType="Spin" dx="16" fmlaLink="$C$25" max="33" min="1" page="10" val="17"/>
</file>

<file path=xl/ctrlProps/ctrlProp746.xml><?xml version="1.0" encoding="utf-8"?>
<formControlPr xmlns="http://schemas.microsoft.com/office/spreadsheetml/2009/9/main" objectType="Spin" dx="16" fmlaLink="$C$25" max="33" min="1" page="10" val="17"/>
</file>

<file path=xl/ctrlProps/ctrlProp747.xml><?xml version="1.0" encoding="utf-8"?>
<formControlPr xmlns="http://schemas.microsoft.com/office/spreadsheetml/2009/9/main" objectType="Spin" dx="16" fmlaLink="$C$25" max="33" min="1" page="10" val="17"/>
</file>

<file path=xl/ctrlProps/ctrlProp748.xml><?xml version="1.0" encoding="utf-8"?>
<formControlPr xmlns="http://schemas.microsoft.com/office/spreadsheetml/2009/9/main" objectType="Spin" dx="16" fmlaLink="$C$25" max="33" min="1" page="10" val="17"/>
</file>

<file path=xl/ctrlProps/ctrlProp749.xml><?xml version="1.0" encoding="utf-8"?>
<formControlPr xmlns="http://schemas.microsoft.com/office/spreadsheetml/2009/9/main" objectType="Spin" dx="16" fmlaLink="$C$25" max="33" min="1" page="10" val="17"/>
</file>

<file path=xl/ctrlProps/ctrlProp750.xml><?xml version="1.0" encoding="utf-8"?>
<formControlPr xmlns="http://schemas.microsoft.com/office/spreadsheetml/2009/9/main" objectType="Spin" dx="16" fmlaLink="$C$25" max="33" min="1" page="10" val="17"/>
</file>

<file path=xl/ctrlProps/ctrlProp751.xml><?xml version="1.0" encoding="utf-8"?>
<formControlPr xmlns="http://schemas.microsoft.com/office/spreadsheetml/2009/9/main" objectType="Spin" dx="16" fmlaLink="$C$25" max="33" min="1" page="10" val="17"/>
</file>

<file path=xl/ctrlProps/ctrlProp752.xml><?xml version="1.0" encoding="utf-8"?>
<formControlPr xmlns="http://schemas.microsoft.com/office/spreadsheetml/2009/9/main" objectType="Spin" dx="16" fmlaLink="$C$25" max="33" min="1" page="10" val="17"/>
</file>

<file path=xl/ctrlProps/ctrlProp753.xml><?xml version="1.0" encoding="utf-8"?>
<formControlPr xmlns="http://schemas.microsoft.com/office/spreadsheetml/2009/9/main" objectType="Spin" dx="16" fmlaLink="$C$25" max="33" min="1" page="10" val="17"/>
</file>

<file path=xl/ctrlProps/ctrlProp754.xml><?xml version="1.0" encoding="utf-8"?>
<formControlPr xmlns="http://schemas.microsoft.com/office/spreadsheetml/2009/9/main" objectType="Spin" dx="16" fmlaLink="$C$25" max="33" min="1" page="10" val="17"/>
</file>

<file path=xl/ctrlProps/ctrlProp755.xml><?xml version="1.0" encoding="utf-8"?>
<formControlPr xmlns="http://schemas.microsoft.com/office/spreadsheetml/2009/9/main" objectType="Spin" dx="16" fmlaLink="$C$25" max="33" min="1" page="10" val="17"/>
</file>

<file path=xl/ctrlProps/ctrlProp756.xml><?xml version="1.0" encoding="utf-8"?>
<formControlPr xmlns="http://schemas.microsoft.com/office/spreadsheetml/2009/9/main" objectType="Spin" dx="16" fmlaLink="$C$25" max="33" min="1" page="10" val="17"/>
</file>

<file path=xl/ctrlProps/ctrlProp757.xml><?xml version="1.0" encoding="utf-8"?>
<formControlPr xmlns="http://schemas.microsoft.com/office/spreadsheetml/2009/9/main" objectType="Spin" dx="16" fmlaLink="$C$25" max="33" min="1" page="10" val="17"/>
</file>

<file path=xl/ctrlProps/ctrlProp758.xml><?xml version="1.0" encoding="utf-8"?>
<formControlPr xmlns="http://schemas.microsoft.com/office/spreadsheetml/2009/9/main" objectType="Spin" dx="16" fmlaLink="$C$25" max="33" min="1" page="10" val="17"/>
</file>

<file path=xl/ctrlProps/ctrlProp759.xml><?xml version="1.0" encoding="utf-8"?>
<formControlPr xmlns="http://schemas.microsoft.com/office/spreadsheetml/2009/9/main" objectType="Spin" dx="16" fmlaLink="$C$25" max="33" min="1" page="10" val="17"/>
</file>

<file path=xl/ctrlProps/ctrlProp760.xml><?xml version="1.0" encoding="utf-8"?>
<formControlPr xmlns="http://schemas.microsoft.com/office/spreadsheetml/2009/9/main" objectType="Spin" dx="16" fmlaLink="$C$25" max="33" min="1" page="10" val="17"/>
</file>

<file path=xl/ctrlProps/ctrlProp761.xml><?xml version="1.0" encoding="utf-8"?>
<formControlPr xmlns="http://schemas.microsoft.com/office/spreadsheetml/2009/9/main" objectType="Spin" dx="16" fmlaLink="$C$25" max="33" min="1" page="10" val="17"/>
</file>

<file path=xl/ctrlProps/ctrlProp762.xml><?xml version="1.0" encoding="utf-8"?>
<formControlPr xmlns="http://schemas.microsoft.com/office/spreadsheetml/2009/9/main" objectType="Spin" dx="16" fmlaLink="$C$25" max="33" min="1" page="10" val="17"/>
</file>

<file path=xl/ctrlProps/ctrlProp763.xml><?xml version="1.0" encoding="utf-8"?>
<formControlPr xmlns="http://schemas.microsoft.com/office/spreadsheetml/2009/9/main" objectType="Spin" dx="16" fmlaLink="$C$25" max="33" min="1" page="10" val="17"/>
</file>

<file path=xl/ctrlProps/ctrlProp764.xml><?xml version="1.0" encoding="utf-8"?>
<formControlPr xmlns="http://schemas.microsoft.com/office/spreadsheetml/2009/9/main" objectType="Spin" dx="16" fmlaLink="$C$25" max="33" min="1" page="10" val="17"/>
</file>

<file path=xl/ctrlProps/ctrlProp765.xml><?xml version="1.0" encoding="utf-8"?>
<formControlPr xmlns="http://schemas.microsoft.com/office/spreadsheetml/2009/9/main" objectType="Spin" dx="16" fmlaLink="$C$25" max="33" min="1" page="10" val="17"/>
</file>

<file path=xl/ctrlProps/ctrlProp766.xml><?xml version="1.0" encoding="utf-8"?>
<formControlPr xmlns="http://schemas.microsoft.com/office/spreadsheetml/2009/9/main" objectType="Spin" dx="16" fmlaLink="$C$25" max="33" min="1" page="10" val="17"/>
</file>

<file path=xl/ctrlProps/ctrlProp767.xml><?xml version="1.0" encoding="utf-8"?>
<formControlPr xmlns="http://schemas.microsoft.com/office/spreadsheetml/2009/9/main" objectType="Spin" dx="16" fmlaLink="$C$25" max="33" min="1" page="10" val="17"/>
</file>

<file path=xl/ctrlProps/ctrlProp768.xml><?xml version="1.0" encoding="utf-8"?>
<formControlPr xmlns="http://schemas.microsoft.com/office/spreadsheetml/2009/9/main" objectType="Spin" dx="16" fmlaLink="$C$25" max="33" min="1" page="10" val="17"/>
</file>

<file path=xl/ctrlProps/ctrlProp769.xml><?xml version="1.0" encoding="utf-8"?>
<formControlPr xmlns="http://schemas.microsoft.com/office/spreadsheetml/2009/9/main" objectType="Spin" dx="16" fmlaLink="$C$25" max="33" min="1" page="10" val="17"/>
</file>

<file path=xl/ctrlProps/ctrlProp770.xml><?xml version="1.0" encoding="utf-8"?>
<formControlPr xmlns="http://schemas.microsoft.com/office/spreadsheetml/2009/9/main" objectType="Spin" dx="16" fmlaLink="$C$25" max="33" min="1" page="10" val="17"/>
</file>

<file path=xl/ctrlProps/ctrlProp771.xml><?xml version="1.0" encoding="utf-8"?>
<formControlPr xmlns="http://schemas.microsoft.com/office/spreadsheetml/2009/9/main" objectType="Spin" dx="16" fmlaLink="$C$25" max="33" min="1" page="10" val="17"/>
</file>

<file path=xl/ctrlProps/ctrlProp772.xml><?xml version="1.0" encoding="utf-8"?>
<formControlPr xmlns="http://schemas.microsoft.com/office/spreadsheetml/2009/9/main" objectType="Spin" dx="16" fmlaLink="$C$25" max="33" min="1" page="10" val="17"/>
</file>

<file path=xl/ctrlProps/ctrlProp773.xml><?xml version="1.0" encoding="utf-8"?>
<formControlPr xmlns="http://schemas.microsoft.com/office/spreadsheetml/2009/9/main" objectType="Spin" dx="16" fmlaLink="$C$25" max="33" min="1" page="10" val="17"/>
</file>

<file path=xl/ctrlProps/ctrlProp774.xml><?xml version="1.0" encoding="utf-8"?>
<formControlPr xmlns="http://schemas.microsoft.com/office/spreadsheetml/2009/9/main" objectType="Spin" dx="16" fmlaLink="$C$25" max="33" min="1" page="10" val="17"/>
</file>

<file path=xl/ctrlProps/ctrlProp775.xml><?xml version="1.0" encoding="utf-8"?>
<formControlPr xmlns="http://schemas.microsoft.com/office/spreadsheetml/2009/9/main" objectType="Spin" dx="16" fmlaLink="$C$25" max="33" min="1" page="10" val="17"/>
</file>

<file path=xl/ctrlProps/ctrlProp776.xml><?xml version="1.0" encoding="utf-8"?>
<formControlPr xmlns="http://schemas.microsoft.com/office/spreadsheetml/2009/9/main" objectType="Spin" dx="16" fmlaLink="$C$25" max="33" min="1" page="10" val="17"/>
</file>

<file path=xl/ctrlProps/ctrlProp777.xml><?xml version="1.0" encoding="utf-8"?>
<formControlPr xmlns="http://schemas.microsoft.com/office/spreadsheetml/2009/9/main" objectType="Spin" dx="16" fmlaLink="$C$25" max="33" min="1" page="10" val="17"/>
</file>

<file path=xl/ctrlProps/ctrlProp778.xml><?xml version="1.0" encoding="utf-8"?>
<formControlPr xmlns="http://schemas.microsoft.com/office/spreadsheetml/2009/9/main" objectType="Spin" dx="16" fmlaLink="$C$25" max="33" min="1" page="10" val="17"/>
</file>

<file path=xl/ctrlProps/ctrlProp779.xml><?xml version="1.0" encoding="utf-8"?>
<formControlPr xmlns="http://schemas.microsoft.com/office/spreadsheetml/2009/9/main" objectType="Spin" dx="16" fmlaLink="$C$25" max="33" min="1" page="10" val="17"/>
</file>

<file path=xl/ctrlProps/ctrlProp780.xml><?xml version="1.0" encoding="utf-8"?>
<formControlPr xmlns="http://schemas.microsoft.com/office/spreadsheetml/2009/9/main" objectType="Spin" dx="16" fmlaLink="$C$25" max="33" min="1" page="10" val="17"/>
</file>

<file path=xl/ctrlProps/ctrlProp781.xml><?xml version="1.0" encoding="utf-8"?>
<formControlPr xmlns="http://schemas.microsoft.com/office/spreadsheetml/2009/9/main" objectType="Spin" dx="16" fmlaLink="$C$25" max="33" min="1" page="10" val="17"/>
</file>

<file path=xl/ctrlProps/ctrlProp782.xml><?xml version="1.0" encoding="utf-8"?>
<formControlPr xmlns="http://schemas.microsoft.com/office/spreadsheetml/2009/9/main" objectType="Spin" dx="16" fmlaLink="$C$25" max="33" min="1" page="10" val="17"/>
</file>

<file path=xl/ctrlProps/ctrlProp783.xml><?xml version="1.0" encoding="utf-8"?>
<formControlPr xmlns="http://schemas.microsoft.com/office/spreadsheetml/2009/9/main" objectType="Spin" dx="16" fmlaLink="$C$25" max="33" min="1" page="10" val="17"/>
</file>

<file path=xl/ctrlProps/ctrlProp784.xml><?xml version="1.0" encoding="utf-8"?>
<formControlPr xmlns="http://schemas.microsoft.com/office/spreadsheetml/2009/9/main" objectType="Spin" dx="16" fmlaLink="$C$25" max="33" min="1" page="10" val="17"/>
</file>

<file path=xl/ctrlProps/ctrlProp785.xml><?xml version="1.0" encoding="utf-8"?>
<formControlPr xmlns="http://schemas.microsoft.com/office/spreadsheetml/2009/9/main" objectType="Spin" dx="16" fmlaLink="$C$25" max="33" min="1" page="10" val="17"/>
</file>

<file path=xl/ctrlProps/ctrlProp786.xml><?xml version="1.0" encoding="utf-8"?>
<formControlPr xmlns="http://schemas.microsoft.com/office/spreadsheetml/2009/9/main" objectType="Spin" dx="16" fmlaLink="$C$25" max="33" min="1" page="10" val="17"/>
</file>

<file path=xl/ctrlProps/ctrlProp787.xml><?xml version="1.0" encoding="utf-8"?>
<formControlPr xmlns="http://schemas.microsoft.com/office/spreadsheetml/2009/9/main" objectType="Spin" dx="16" fmlaLink="$C$25" max="33" min="1" page="10" val="17"/>
</file>

<file path=xl/ctrlProps/ctrlProp788.xml><?xml version="1.0" encoding="utf-8"?>
<formControlPr xmlns="http://schemas.microsoft.com/office/spreadsheetml/2009/9/main" objectType="Spin" dx="16" fmlaLink="$C$25" max="33" min="1" page="10" val="17"/>
</file>

<file path=xl/ctrlProps/ctrlProp789.xml><?xml version="1.0" encoding="utf-8"?>
<formControlPr xmlns="http://schemas.microsoft.com/office/spreadsheetml/2009/9/main" objectType="Spin" dx="16" fmlaLink="$C$25" max="33" min="1" page="10" val="17"/>
</file>

<file path=xl/ctrlProps/ctrlProp790.xml><?xml version="1.0" encoding="utf-8"?>
<formControlPr xmlns="http://schemas.microsoft.com/office/spreadsheetml/2009/9/main" objectType="Spin" dx="16" fmlaLink="$C$25" max="33" min="1" page="10" val="17"/>
</file>

<file path=xl/ctrlProps/ctrlProp791.xml><?xml version="1.0" encoding="utf-8"?>
<formControlPr xmlns="http://schemas.microsoft.com/office/spreadsheetml/2009/9/main" objectType="Spin" dx="16" fmlaLink="$C$25" max="33" min="1" page="10" val="17"/>
</file>

<file path=xl/ctrlProps/ctrlProp792.xml><?xml version="1.0" encoding="utf-8"?>
<formControlPr xmlns="http://schemas.microsoft.com/office/spreadsheetml/2009/9/main" objectType="Spin" dx="16" fmlaLink="$C$25" max="33" min="1" page="10" val="17"/>
</file>

<file path=xl/ctrlProps/ctrlProp793.xml><?xml version="1.0" encoding="utf-8"?>
<formControlPr xmlns="http://schemas.microsoft.com/office/spreadsheetml/2009/9/main" objectType="Spin" dx="16" fmlaLink="$C$25" max="33" min="1" page="10" val="17"/>
</file>

<file path=xl/ctrlProps/ctrlProp794.xml><?xml version="1.0" encoding="utf-8"?>
<formControlPr xmlns="http://schemas.microsoft.com/office/spreadsheetml/2009/9/main" objectType="Spin" dx="16" fmlaLink="$C$25" max="33" min="1" page="10" val="17"/>
</file>

<file path=xl/ctrlProps/ctrlProp795.xml><?xml version="1.0" encoding="utf-8"?>
<formControlPr xmlns="http://schemas.microsoft.com/office/spreadsheetml/2009/9/main" objectType="Spin" dx="16" fmlaLink="$C$25" max="33" min="1" page="10" val="17"/>
</file>

<file path=xl/ctrlProps/ctrlProp796.xml><?xml version="1.0" encoding="utf-8"?>
<formControlPr xmlns="http://schemas.microsoft.com/office/spreadsheetml/2009/9/main" objectType="Spin" dx="16" fmlaLink="$C$25" max="33" min="1" page="10" val="17"/>
</file>

<file path=xl/ctrlProps/ctrlProp797.xml><?xml version="1.0" encoding="utf-8"?>
<formControlPr xmlns="http://schemas.microsoft.com/office/spreadsheetml/2009/9/main" objectType="Spin" dx="16" fmlaLink="$C$25" max="33" min="1" page="10" val="17"/>
</file>

<file path=xl/ctrlProps/ctrlProp798.xml><?xml version="1.0" encoding="utf-8"?>
<formControlPr xmlns="http://schemas.microsoft.com/office/spreadsheetml/2009/9/main" objectType="Spin" dx="16" fmlaLink="$C$25" max="33" min="1" page="10" val="17"/>
</file>

<file path=xl/ctrlProps/ctrlProp799.xml><?xml version="1.0" encoding="utf-8"?>
<formControlPr xmlns="http://schemas.microsoft.com/office/spreadsheetml/2009/9/main" objectType="Spin" dx="16" fmlaLink="$C$25" max="33" min="1" page="10" val="17"/>
</file>

<file path=xl/ctrlProps/ctrlProp800.xml><?xml version="1.0" encoding="utf-8"?>
<formControlPr xmlns="http://schemas.microsoft.com/office/spreadsheetml/2009/9/main" objectType="Spin" dx="16" fmlaLink="$C$25" max="33" min="1" page="10" val="17"/>
</file>

<file path=xl/ctrlProps/ctrlProp801.xml><?xml version="1.0" encoding="utf-8"?>
<formControlPr xmlns="http://schemas.microsoft.com/office/spreadsheetml/2009/9/main" objectType="Spin" dx="16" fmlaLink="$C$25" max="33" min="1" page="10" val="17"/>
</file>

<file path=xl/ctrlProps/ctrlProp802.xml><?xml version="1.0" encoding="utf-8"?>
<formControlPr xmlns="http://schemas.microsoft.com/office/spreadsheetml/2009/9/main" objectType="Spin" dx="16" fmlaLink="$C$25" max="33" min="1" page="10" val="17"/>
</file>

<file path=xl/ctrlProps/ctrlProp803.xml><?xml version="1.0" encoding="utf-8"?>
<formControlPr xmlns="http://schemas.microsoft.com/office/spreadsheetml/2009/9/main" objectType="Spin" dx="16" fmlaLink="$C$25" max="33" min="1" page="10" val="17"/>
</file>

<file path=xl/ctrlProps/ctrlProp804.xml><?xml version="1.0" encoding="utf-8"?>
<formControlPr xmlns="http://schemas.microsoft.com/office/spreadsheetml/2009/9/main" objectType="Spin" dx="16" fmlaLink="$C$25" max="33" min="1" page="10" val="17"/>
</file>

<file path=xl/ctrlProps/ctrlProp805.xml><?xml version="1.0" encoding="utf-8"?>
<formControlPr xmlns="http://schemas.microsoft.com/office/spreadsheetml/2009/9/main" objectType="Spin" dx="16" fmlaLink="$C$25" max="33" min="1" page="10" val="17"/>
</file>

<file path=xl/ctrlProps/ctrlProp806.xml><?xml version="1.0" encoding="utf-8"?>
<formControlPr xmlns="http://schemas.microsoft.com/office/spreadsheetml/2009/9/main" objectType="Spin" dx="16" fmlaLink="$C$25" max="33" min="1" page="10" val="17"/>
</file>

<file path=xl/ctrlProps/ctrlProp807.xml><?xml version="1.0" encoding="utf-8"?>
<formControlPr xmlns="http://schemas.microsoft.com/office/spreadsheetml/2009/9/main" objectType="Spin" dx="16" fmlaLink="$C$25" max="33" min="1" page="10" val="17"/>
</file>

<file path=xl/ctrlProps/ctrlProp808.xml><?xml version="1.0" encoding="utf-8"?>
<formControlPr xmlns="http://schemas.microsoft.com/office/spreadsheetml/2009/9/main" objectType="Spin" dx="16" fmlaLink="$C$25" max="33" min="1" page="10" val="17"/>
</file>

<file path=xl/ctrlProps/ctrlProp809.xml><?xml version="1.0" encoding="utf-8"?>
<formControlPr xmlns="http://schemas.microsoft.com/office/spreadsheetml/2009/9/main" objectType="Spin" dx="16" fmlaLink="$C$25" max="33" min="1" page="10" val="17"/>
</file>

<file path=xl/ctrlProps/ctrlProp810.xml><?xml version="1.0" encoding="utf-8"?>
<formControlPr xmlns="http://schemas.microsoft.com/office/spreadsheetml/2009/9/main" objectType="Spin" dx="16" fmlaLink="$C$25" max="33" min="1" page="10" val="17"/>
</file>

<file path=xl/ctrlProps/ctrlProp811.xml><?xml version="1.0" encoding="utf-8"?>
<formControlPr xmlns="http://schemas.microsoft.com/office/spreadsheetml/2009/9/main" objectType="Spin" dx="16" fmlaLink="$C$25" max="33" min="1" page="10" val="17"/>
</file>

<file path=xl/ctrlProps/ctrlProp812.xml><?xml version="1.0" encoding="utf-8"?>
<formControlPr xmlns="http://schemas.microsoft.com/office/spreadsheetml/2009/9/main" objectType="Spin" dx="16" fmlaLink="$C$25" max="33" min="1" page="10" val="17"/>
</file>

<file path=xl/ctrlProps/ctrlProp813.xml><?xml version="1.0" encoding="utf-8"?>
<formControlPr xmlns="http://schemas.microsoft.com/office/spreadsheetml/2009/9/main" objectType="Spin" dx="16" fmlaLink="$C$25" max="33" min="1" page="10" val="17"/>
</file>

<file path=xl/ctrlProps/ctrlProp814.xml><?xml version="1.0" encoding="utf-8"?>
<formControlPr xmlns="http://schemas.microsoft.com/office/spreadsheetml/2009/9/main" objectType="Spin" dx="16" fmlaLink="$C$25" max="33" min="1" page="10" val="17"/>
</file>

<file path=xl/ctrlProps/ctrlProp815.xml><?xml version="1.0" encoding="utf-8"?>
<formControlPr xmlns="http://schemas.microsoft.com/office/spreadsheetml/2009/9/main" objectType="Spin" dx="16" fmlaLink="$C$25" max="33" min="1" page="10" val="17"/>
</file>

<file path=xl/ctrlProps/ctrlProp816.xml><?xml version="1.0" encoding="utf-8"?>
<formControlPr xmlns="http://schemas.microsoft.com/office/spreadsheetml/2009/9/main" objectType="Spin" dx="16" fmlaLink="$C$25" max="33" min="1" page="10" val="17"/>
</file>

<file path=xl/ctrlProps/ctrlProp817.xml><?xml version="1.0" encoding="utf-8"?>
<formControlPr xmlns="http://schemas.microsoft.com/office/spreadsheetml/2009/9/main" objectType="Spin" dx="16" fmlaLink="$C$25" max="33" min="1" page="10" val="17"/>
</file>

<file path=xl/ctrlProps/ctrlProp818.xml><?xml version="1.0" encoding="utf-8"?>
<formControlPr xmlns="http://schemas.microsoft.com/office/spreadsheetml/2009/9/main" objectType="Spin" dx="16" fmlaLink="$C$25" max="33" min="1" page="10" val="17"/>
</file>

<file path=xl/ctrlProps/ctrlProp819.xml><?xml version="1.0" encoding="utf-8"?>
<formControlPr xmlns="http://schemas.microsoft.com/office/spreadsheetml/2009/9/main" objectType="Spin" dx="16" fmlaLink="$C$25" max="33" min="1" page="10" val="17"/>
</file>

<file path=xl/ctrlProps/ctrlProp820.xml><?xml version="1.0" encoding="utf-8"?>
<formControlPr xmlns="http://schemas.microsoft.com/office/spreadsheetml/2009/9/main" objectType="Spin" dx="16" fmlaLink="$C$25" max="33" min="1" page="10" val="17"/>
</file>

<file path=xl/ctrlProps/ctrlProp821.xml><?xml version="1.0" encoding="utf-8"?>
<formControlPr xmlns="http://schemas.microsoft.com/office/spreadsheetml/2009/9/main" objectType="Spin" dx="16" fmlaLink="$C$25" max="33" min="1" page="10" val="17"/>
</file>

<file path=xl/ctrlProps/ctrlProp822.xml><?xml version="1.0" encoding="utf-8"?>
<formControlPr xmlns="http://schemas.microsoft.com/office/spreadsheetml/2009/9/main" objectType="Spin" dx="16" fmlaLink="$C$25" max="33" min="1" page="10" val="17"/>
</file>

<file path=xl/ctrlProps/ctrlProp823.xml><?xml version="1.0" encoding="utf-8"?>
<formControlPr xmlns="http://schemas.microsoft.com/office/spreadsheetml/2009/9/main" objectType="Spin" dx="16" fmlaLink="$C$25" max="33" min="1" page="10" val="17"/>
</file>

<file path=xl/ctrlProps/ctrlProp824.xml><?xml version="1.0" encoding="utf-8"?>
<formControlPr xmlns="http://schemas.microsoft.com/office/spreadsheetml/2009/9/main" objectType="Spin" dx="16" fmlaLink="$C$25" max="33" min="1" page="10" val="17"/>
</file>

<file path=xl/ctrlProps/ctrlProp825.xml><?xml version="1.0" encoding="utf-8"?>
<formControlPr xmlns="http://schemas.microsoft.com/office/spreadsheetml/2009/9/main" objectType="Spin" dx="16" fmlaLink="$C$25" max="33" min="1" page="10" val="17"/>
</file>

<file path=xl/ctrlProps/ctrlProp826.xml><?xml version="1.0" encoding="utf-8"?>
<formControlPr xmlns="http://schemas.microsoft.com/office/spreadsheetml/2009/9/main" objectType="Spin" dx="16" fmlaLink="$C$25" max="33" min="1" page="10" val="17"/>
</file>

<file path=xl/ctrlProps/ctrlProp827.xml><?xml version="1.0" encoding="utf-8"?>
<formControlPr xmlns="http://schemas.microsoft.com/office/spreadsheetml/2009/9/main" objectType="Spin" dx="16" fmlaLink="$C$25" max="33" min="1" page="10" val="17"/>
</file>

<file path=xl/ctrlProps/ctrlProp828.xml><?xml version="1.0" encoding="utf-8"?>
<formControlPr xmlns="http://schemas.microsoft.com/office/spreadsheetml/2009/9/main" objectType="Spin" dx="16" fmlaLink="$C$25" max="33" min="1" page="10" val="17"/>
</file>

<file path=xl/ctrlProps/ctrlProp829.xml><?xml version="1.0" encoding="utf-8"?>
<formControlPr xmlns="http://schemas.microsoft.com/office/spreadsheetml/2009/9/main" objectType="Spin" dx="16" fmlaLink="$C$25" max="33" min="1" page="10" val="17"/>
</file>

<file path=xl/ctrlProps/ctrlProp830.xml><?xml version="1.0" encoding="utf-8"?>
<formControlPr xmlns="http://schemas.microsoft.com/office/spreadsheetml/2009/9/main" objectType="Spin" dx="16" fmlaLink="$C$25" max="33" min="1" page="10" val="17"/>
</file>

<file path=xl/ctrlProps/ctrlProp831.xml><?xml version="1.0" encoding="utf-8"?>
<formControlPr xmlns="http://schemas.microsoft.com/office/spreadsheetml/2009/9/main" objectType="Spin" dx="16" fmlaLink="$C$25" max="33" min="1" page="10" val="17"/>
</file>

<file path=xl/ctrlProps/ctrlProp832.xml><?xml version="1.0" encoding="utf-8"?>
<formControlPr xmlns="http://schemas.microsoft.com/office/spreadsheetml/2009/9/main" objectType="Spin" dx="16" fmlaLink="$C$25" max="33" min="1" page="10" val="17"/>
</file>

<file path=xl/ctrlProps/ctrlProp833.xml><?xml version="1.0" encoding="utf-8"?>
<formControlPr xmlns="http://schemas.microsoft.com/office/spreadsheetml/2009/9/main" objectType="Spin" dx="16" fmlaLink="$C$25" max="33" min="1" page="10" val="17"/>
</file>

<file path=xl/ctrlProps/ctrlProp834.xml><?xml version="1.0" encoding="utf-8"?>
<formControlPr xmlns="http://schemas.microsoft.com/office/spreadsheetml/2009/9/main" objectType="Spin" dx="16" fmlaLink="$C$25" max="33" min="1" page="10" val="17"/>
</file>

<file path=xl/ctrlProps/ctrlProp835.xml><?xml version="1.0" encoding="utf-8"?>
<formControlPr xmlns="http://schemas.microsoft.com/office/spreadsheetml/2009/9/main" objectType="Spin" dx="16" fmlaLink="$C$25" max="33" min="1" page="10" val="17"/>
</file>

<file path=xl/ctrlProps/ctrlProp836.xml><?xml version="1.0" encoding="utf-8"?>
<formControlPr xmlns="http://schemas.microsoft.com/office/spreadsheetml/2009/9/main" objectType="Spin" dx="16" fmlaLink="$C$25" max="33" min="1" page="10" val="17"/>
</file>

<file path=xl/ctrlProps/ctrlProp837.xml><?xml version="1.0" encoding="utf-8"?>
<formControlPr xmlns="http://schemas.microsoft.com/office/spreadsheetml/2009/9/main" objectType="Spin" dx="16" fmlaLink="$C$25" max="33" min="1" page="10" val="17"/>
</file>

<file path=xl/ctrlProps/ctrlProp838.xml><?xml version="1.0" encoding="utf-8"?>
<formControlPr xmlns="http://schemas.microsoft.com/office/spreadsheetml/2009/9/main" objectType="Spin" dx="16" fmlaLink="$C$25" max="33" min="1" page="10" val="17"/>
</file>

<file path=xl/ctrlProps/ctrlProp839.xml><?xml version="1.0" encoding="utf-8"?>
<formControlPr xmlns="http://schemas.microsoft.com/office/spreadsheetml/2009/9/main" objectType="Spin" dx="16" fmlaLink="$C$25" max="33" min="1" page="10" val="17"/>
</file>

<file path=xl/ctrlProps/ctrlProp840.xml><?xml version="1.0" encoding="utf-8"?>
<formControlPr xmlns="http://schemas.microsoft.com/office/spreadsheetml/2009/9/main" objectType="Spin" dx="16" fmlaLink="$C$25" max="33" min="1" page="10" val="17"/>
</file>

<file path=xl/ctrlProps/ctrlProp841.xml><?xml version="1.0" encoding="utf-8"?>
<formControlPr xmlns="http://schemas.microsoft.com/office/spreadsheetml/2009/9/main" objectType="Spin" dx="16" fmlaLink="$C$25" max="33" min="1" page="10" val="17"/>
</file>

<file path=xl/ctrlProps/ctrlProp842.xml><?xml version="1.0" encoding="utf-8"?>
<formControlPr xmlns="http://schemas.microsoft.com/office/spreadsheetml/2009/9/main" objectType="Spin" dx="16" fmlaLink="$C$25" max="33" min="1" page="10" val="17"/>
</file>

<file path=xl/ctrlProps/ctrlProp843.xml><?xml version="1.0" encoding="utf-8"?>
<formControlPr xmlns="http://schemas.microsoft.com/office/spreadsheetml/2009/9/main" objectType="Spin" dx="16" fmlaLink="$C$25" max="33" min="1" page="10" val="17"/>
</file>

<file path=xl/ctrlProps/ctrlProp844.xml><?xml version="1.0" encoding="utf-8"?>
<formControlPr xmlns="http://schemas.microsoft.com/office/spreadsheetml/2009/9/main" objectType="Spin" dx="16" fmlaLink="$C$25" max="33" min="1" page="10" val="17"/>
</file>

<file path=xl/ctrlProps/ctrlProp845.xml><?xml version="1.0" encoding="utf-8"?>
<formControlPr xmlns="http://schemas.microsoft.com/office/spreadsheetml/2009/9/main" objectType="Spin" dx="16" fmlaLink="$C$25" max="33" min="1" page="10" val="17"/>
</file>

<file path=xl/ctrlProps/ctrlProp846.xml><?xml version="1.0" encoding="utf-8"?>
<formControlPr xmlns="http://schemas.microsoft.com/office/spreadsheetml/2009/9/main" objectType="Spin" dx="16" fmlaLink="$C$25" max="33" min="1" page="10" val="17"/>
</file>

<file path=xl/ctrlProps/ctrlProp847.xml><?xml version="1.0" encoding="utf-8"?>
<formControlPr xmlns="http://schemas.microsoft.com/office/spreadsheetml/2009/9/main" objectType="Spin" dx="16" fmlaLink="$C$25" max="33" min="1" page="10" val="17"/>
</file>

<file path=xl/ctrlProps/ctrlProp848.xml><?xml version="1.0" encoding="utf-8"?>
<formControlPr xmlns="http://schemas.microsoft.com/office/spreadsheetml/2009/9/main" objectType="Spin" dx="16" fmlaLink="$C$25" max="33" min="1" page="10" val="17"/>
</file>

<file path=xl/ctrlProps/ctrlProp849.xml><?xml version="1.0" encoding="utf-8"?>
<formControlPr xmlns="http://schemas.microsoft.com/office/spreadsheetml/2009/9/main" objectType="Spin" dx="16" fmlaLink="$C$25" max="33" min="1" page="10" val="17"/>
</file>

<file path=xl/ctrlProps/ctrlProp850.xml><?xml version="1.0" encoding="utf-8"?>
<formControlPr xmlns="http://schemas.microsoft.com/office/spreadsheetml/2009/9/main" objectType="Spin" dx="16" fmlaLink="$C$25" max="33" min="1" page="10" val="17"/>
</file>

<file path=xl/ctrlProps/ctrlProp851.xml><?xml version="1.0" encoding="utf-8"?>
<formControlPr xmlns="http://schemas.microsoft.com/office/spreadsheetml/2009/9/main" objectType="Spin" dx="16" fmlaLink="$C$25" max="33" min="1" page="10" val="17"/>
</file>

<file path=xl/ctrlProps/ctrlProp852.xml><?xml version="1.0" encoding="utf-8"?>
<formControlPr xmlns="http://schemas.microsoft.com/office/spreadsheetml/2009/9/main" objectType="Spin" dx="16" fmlaLink="$C$25" max="33" min="1" page="10" val="17"/>
</file>

<file path=xl/ctrlProps/ctrlProp853.xml><?xml version="1.0" encoding="utf-8"?>
<formControlPr xmlns="http://schemas.microsoft.com/office/spreadsheetml/2009/9/main" objectType="Spin" dx="16" fmlaLink="$C$25" max="33" min="1" page="10" val="17"/>
</file>

<file path=xl/ctrlProps/ctrlProp854.xml><?xml version="1.0" encoding="utf-8"?>
<formControlPr xmlns="http://schemas.microsoft.com/office/spreadsheetml/2009/9/main" objectType="Spin" dx="16" fmlaLink="$C$25" max="33" min="1" page="10" val="17"/>
</file>

<file path=xl/ctrlProps/ctrlProp855.xml><?xml version="1.0" encoding="utf-8"?>
<formControlPr xmlns="http://schemas.microsoft.com/office/spreadsheetml/2009/9/main" objectType="Spin" dx="16" fmlaLink="$C$25" max="33" min="1" page="10" val="17"/>
</file>

<file path=xl/ctrlProps/ctrlProp856.xml><?xml version="1.0" encoding="utf-8"?>
<formControlPr xmlns="http://schemas.microsoft.com/office/spreadsheetml/2009/9/main" objectType="Spin" dx="16" fmlaLink="$C$25" max="33" min="1" page="10" val="17"/>
</file>

<file path=xl/ctrlProps/ctrlProp857.xml><?xml version="1.0" encoding="utf-8"?>
<formControlPr xmlns="http://schemas.microsoft.com/office/spreadsheetml/2009/9/main" objectType="Spin" dx="16" fmlaLink="$C$25" max="33" min="1" page="10" val="17"/>
</file>

<file path=xl/ctrlProps/ctrlProp858.xml><?xml version="1.0" encoding="utf-8"?>
<formControlPr xmlns="http://schemas.microsoft.com/office/spreadsheetml/2009/9/main" objectType="Spin" dx="16" fmlaLink="$C$25" max="33" min="1" page="10" val="17"/>
</file>

<file path=xl/ctrlProps/ctrlProp859.xml><?xml version="1.0" encoding="utf-8"?>
<formControlPr xmlns="http://schemas.microsoft.com/office/spreadsheetml/2009/9/main" objectType="Spin" dx="16" fmlaLink="$C$25" max="33" min="1" page="10" val="17"/>
</file>

<file path=xl/ctrlProps/ctrlProp860.xml><?xml version="1.0" encoding="utf-8"?>
<formControlPr xmlns="http://schemas.microsoft.com/office/spreadsheetml/2009/9/main" objectType="Spin" dx="16" fmlaLink="$C$25" max="33" min="1" page="10" val="17"/>
</file>

<file path=xl/ctrlProps/ctrlProp861.xml><?xml version="1.0" encoding="utf-8"?>
<formControlPr xmlns="http://schemas.microsoft.com/office/spreadsheetml/2009/9/main" objectType="Spin" dx="16" fmlaLink="$C$25" max="33" min="1" page="10" val="17"/>
</file>

<file path=xl/ctrlProps/ctrlProp862.xml><?xml version="1.0" encoding="utf-8"?>
<formControlPr xmlns="http://schemas.microsoft.com/office/spreadsheetml/2009/9/main" objectType="Spin" dx="16" fmlaLink="$C$25" max="33" min="1" page="10" val="17"/>
</file>

<file path=xl/ctrlProps/ctrlProp863.xml><?xml version="1.0" encoding="utf-8"?>
<formControlPr xmlns="http://schemas.microsoft.com/office/spreadsheetml/2009/9/main" objectType="Spin" dx="16" fmlaLink="$C$25" max="33" min="1" page="10" val="17"/>
</file>

<file path=xl/ctrlProps/ctrlProp864.xml><?xml version="1.0" encoding="utf-8"?>
<formControlPr xmlns="http://schemas.microsoft.com/office/spreadsheetml/2009/9/main" objectType="Spin" dx="16" fmlaLink="$C$25" max="33" min="1" page="10" val="17"/>
</file>

<file path=xl/ctrlProps/ctrlProp865.xml><?xml version="1.0" encoding="utf-8"?>
<formControlPr xmlns="http://schemas.microsoft.com/office/spreadsheetml/2009/9/main" objectType="Spin" dx="16" fmlaLink="$C$25" max="33" min="1" page="10" val="17"/>
</file>

<file path=xl/ctrlProps/ctrlProp866.xml><?xml version="1.0" encoding="utf-8"?>
<formControlPr xmlns="http://schemas.microsoft.com/office/spreadsheetml/2009/9/main" objectType="Spin" dx="16" fmlaLink="$C$25" max="33" min="1" page="10" val="17"/>
</file>

<file path=xl/ctrlProps/ctrlProp867.xml><?xml version="1.0" encoding="utf-8"?>
<formControlPr xmlns="http://schemas.microsoft.com/office/spreadsheetml/2009/9/main" objectType="Spin" dx="16" fmlaLink="$C$25" max="33" min="1" page="10" val="17"/>
</file>

<file path=xl/ctrlProps/ctrlProp868.xml><?xml version="1.0" encoding="utf-8"?>
<formControlPr xmlns="http://schemas.microsoft.com/office/spreadsheetml/2009/9/main" objectType="Spin" dx="16" fmlaLink="$C$25" max="33" min="1" page="10" val="17"/>
</file>

<file path=xl/ctrlProps/ctrlProp869.xml><?xml version="1.0" encoding="utf-8"?>
<formControlPr xmlns="http://schemas.microsoft.com/office/spreadsheetml/2009/9/main" objectType="Spin" dx="16" fmlaLink="$C$25" max="33" min="1" page="10" val="17"/>
</file>

<file path=xl/ctrlProps/ctrlProp870.xml><?xml version="1.0" encoding="utf-8"?>
<formControlPr xmlns="http://schemas.microsoft.com/office/spreadsheetml/2009/9/main" objectType="Spin" dx="16" fmlaLink="$C$25" max="33" min="1" page="10" val="17"/>
</file>

<file path=xl/ctrlProps/ctrlProp871.xml><?xml version="1.0" encoding="utf-8"?>
<formControlPr xmlns="http://schemas.microsoft.com/office/spreadsheetml/2009/9/main" objectType="Spin" dx="16" fmlaLink="$C$25" max="33" min="1" page="10" val="17"/>
</file>

<file path=xl/ctrlProps/ctrlProp872.xml><?xml version="1.0" encoding="utf-8"?>
<formControlPr xmlns="http://schemas.microsoft.com/office/spreadsheetml/2009/9/main" objectType="Spin" dx="16" fmlaLink="$C$25" max="33" min="1" page="10" val="17"/>
</file>

<file path=xl/ctrlProps/ctrlProp873.xml><?xml version="1.0" encoding="utf-8"?>
<formControlPr xmlns="http://schemas.microsoft.com/office/spreadsheetml/2009/9/main" objectType="Spin" dx="16" fmlaLink="$C$25" max="33" min="1" page="10" val="17"/>
</file>

<file path=xl/ctrlProps/ctrlProp874.xml><?xml version="1.0" encoding="utf-8"?>
<formControlPr xmlns="http://schemas.microsoft.com/office/spreadsheetml/2009/9/main" objectType="Spin" dx="16" fmlaLink="$C$25" max="33" min="1" page="10" val="17"/>
</file>

<file path=xl/ctrlProps/ctrlProp875.xml><?xml version="1.0" encoding="utf-8"?>
<formControlPr xmlns="http://schemas.microsoft.com/office/spreadsheetml/2009/9/main" objectType="Spin" dx="16" fmlaLink="$C$25" max="33" min="1" page="10" val="17"/>
</file>

<file path=xl/ctrlProps/ctrlProp876.xml><?xml version="1.0" encoding="utf-8"?>
<formControlPr xmlns="http://schemas.microsoft.com/office/spreadsheetml/2009/9/main" objectType="Spin" dx="16" fmlaLink="$C$25" max="33" min="1" page="10" val="17"/>
</file>

<file path=xl/ctrlProps/ctrlProp877.xml><?xml version="1.0" encoding="utf-8"?>
<formControlPr xmlns="http://schemas.microsoft.com/office/spreadsheetml/2009/9/main" objectType="Spin" dx="16" fmlaLink="$C$25" max="33" min="1" page="10" val="17"/>
</file>

<file path=xl/ctrlProps/ctrlProp878.xml><?xml version="1.0" encoding="utf-8"?>
<formControlPr xmlns="http://schemas.microsoft.com/office/spreadsheetml/2009/9/main" objectType="Spin" dx="16" fmlaLink="$C$25" max="33" min="1" page="10" val="17"/>
</file>

<file path=xl/ctrlProps/ctrlProp879.xml><?xml version="1.0" encoding="utf-8"?>
<formControlPr xmlns="http://schemas.microsoft.com/office/spreadsheetml/2009/9/main" objectType="Spin" dx="16" fmlaLink="$C$25" max="33" min="1" page="10" val="17"/>
</file>

<file path=xl/ctrlProps/ctrlProp880.xml><?xml version="1.0" encoding="utf-8"?>
<formControlPr xmlns="http://schemas.microsoft.com/office/spreadsheetml/2009/9/main" objectType="Spin" dx="16" fmlaLink="$C$25" max="33" min="1" page="10" val="17"/>
</file>

<file path=xl/ctrlProps/ctrlProp881.xml><?xml version="1.0" encoding="utf-8"?>
<formControlPr xmlns="http://schemas.microsoft.com/office/spreadsheetml/2009/9/main" objectType="Spin" dx="16" fmlaLink="$C$25" max="33" min="1" page="10" val="17"/>
</file>

<file path=xl/ctrlProps/ctrlProp882.xml><?xml version="1.0" encoding="utf-8"?>
<formControlPr xmlns="http://schemas.microsoft.com/office/spreadsheetml/2009/9/main" objectType="Spin" dx="16" fmlaLink="$C$25" max="33" min="1" page="10" val="17"/>
</file>

<file path=xl/ctrlProps/ctrlProp883.xml><?xml version="1.0" encoding="utf-8"?>
<formControlPr xmlns="http://schemas.microsoft.com/office/spreadsheetml/2009/9/main" objectType="Spin" dx="16" fmlaLink="$C$25" max="33" min="1" page="10" val="17"/>
</file>

<file path=xl/ctrlProps/ctrlProp884.xml><?xml version="1.0" encoding="utf-8"?>
<formControlPr xmlns="http://schemas.microsoft.com/office/spreadsheetml/2009/9/main" objectType="Spin" dx="16" fmlaLink="$C$25" max="33" min="1" page="10" val="17"/>
</file>

<file path=xl/ctrlProps/ctrlProp885.xml><?xml version="1.0" encoding="utf-8"?>
<formControlPr xmlns="http://schemas.microsoft.com/office/spreadsheetml/2009/9/main" objectType="Spin" dx="16" fmlaLink="$C$25" max="33" min="1" page="10" val="17"/>
</file>

<file path=xl/ctrlProps/ctrlProp886.xml><?xml version="1.0" encoding="utf-8"?>
<formControlPr xmlns="http://schemas.microsoft.com/office/spreadsheetml/2009/9/main" objectType="Spin" dx="16" fmlaLink="$C$25" max="33" min="1" page="10" val="17"/>
</file>

<file path=xl/ctrlProps/ctrlProp887.xml><?xml version="1.0" encoding="utf-8"?>
<formControlPr xmlns="http://schemas.microsoft.com/office/spreadsheetml/2009/9/main" objectType="Spin" dx="16" fmlaLink="$C$25" max="33" min="1" page="10" val="17"/>
</file>

<file path=xl/ctrlProps/ctrlProp888.xml><?xml version="1.0" encoding="utf-8"?>
<formControlPr xmlns="http://schemas.microsoft.com/office/spreadsheetml/2009/9/main" objectType="Spin" dx="16" fmlaLink="$C$25" max="33" min="1" page="10" val="17"/>
</file>

<file path=xl/ctrlProps/ctrlProp889.xml><?xml version="1.0" encoding="utf-8"?>
<formControlPr xmlns="http://schemas.microsoft.com/office/spreadsheetml/2009/9/main" objectType="Spin" dx="16" fmlaLink="$C$25" max="33" min="1" page="10" val="17"/>
</file>

<file path=xl/ctrlProps/ctrlProp890.xml><?xml version="1.0" encoding="utf-8"?>
<formControlPr xmlns="http://schemas.microsoft.com/office/spreadsheetml/2009/9/main" objectType="Spin" dx="16" fmlaLink="$C$25" max="33" min="1" page="10" val="17"/>
</file>

<file path=xl/ctrlProps/ctrlProp891.xml><?xml version="1.0" encoding="utf-8"?>
<formControlPr xmlns="http://schemas.microsoft.com/office/spreadsheetml/2009/9/main" objectType="Spin" dx="16" fmlaLink="$C$25" max="33" min="1" page="10" val="17"/>
</file>

<file path=xl/ctrlProps/ctrlProp892.xml><?xml version="1.0" encoding="utf-8"?>
<formControlPr xmlns="http://schemas.microsoft.com/office/spreadsheetml/2009/9/main" objectType="Spin" dx="16" fmlaLink="$C$25" max="33" min="1" page="10" val="17"/>
</file>

<file path=xl/ctrlProps/ctrlProp893.xml><?xml version="1.0" encoding="utf-8"?>
<formControlPr xmlns="http://schemas.microsoft.com/office/spreadsheetml/2009/9/main" objectType="Spin" dx="16" fmlaLink="$C$25" max="33" min="1" page="10" val="17"/>
</file>

<file path=xl/ctrlProps/ctrlProp894.xml><?xml version="1.0" encoding="utf-8"?>
<formControlPr xmlns="http://schemas.microsoft.com/office/spreadsheetml/2009/9/main" objectType="Spin" dx="16" fmlaLink="$C$25" max="33" min="1" page="10" val="17"/>
</file>

<file path=xl/ctrlProps/ctrlProp895.xml><?xml version="1.0" encoding="utf-8"?>
<formControlPr xmlns="http://schemas.microsoft.com/office/spreadsheetml/2009/9/main" objectType="Spin" dx="16" fmlaLink="$C$25" max="33" min="1" page="10" val="17"/>
</file>

<file path=xl/ctrlProps/ctrlProp896.xml><?xml version="1.0" encoding="utf-8"?>
<formControlPr xmlns="http://schemas.microsoft.com/office/spreadsheetml/2009/9/main" objectType="Spin" dx="16" fmlaLink="$C$25" max="33" min="1" page="10" val="17"/>
</file>

<file path=xl/ctrlProps/ctrlProp897.xml><?xml version="1.0" encoding="utf-8"?>
<formControlPr xmlns="http://schemas.microsoft.com/office/spreadsheetml/2009/9/main" objectType="Spin" dx="16" fmlaLink="$C$25" max="33" min="1" page="10" val="17"/>
</file>

<file path=xl/ctrlProps/ctrlProp898.xml><?xml version="1.0" encoding="utf-8"?>
<formControlPr xmlns="http://schemas.microsoft.com/office/spreadsheetml/2009/9/main" objectType="Spin" dx="16" fmlaLink="$C$25" max="33" min="1" page="10" val="17"/>
</file>

<file path=xl/ctrlProps/ctrlProp899.xml><?xml version="1.0" encoding="utf-8"?>
<formControlPr xmlns="http://schemas.microsoft.com/office/spreadsheetml/2009/9/main" objectType="Spin" dx="16" fmlaLink="$C$25" max="33" min="1" page="10" val="17"/>
</file>

<file path=xl/ctrlProps/ctrlProp900.xml><?xml version="1.0" encoding="utf-8"?>
<formControlPr xmlns="http://schemas.microsoft.com/office/spreadsheetml/2009/9/main" objectType="Spin" dx="16" fmlaLink="$C$25" max="33" min="1" page="10" val="17"/>
</file>

<file path=xl/ctrlProps/ctrlProp901.xml><?xml version="1.0" encoding="utf-8"?>
<formControlPr xmlns="http://schemas.microsoft.com/office/spreadsheetml/2009/9/main" objectType="Spin" dx="16" fmlaLink="$C$25" max="33" min="1" page="10" val="17"/>
</file>

<file path=xl/ctrlProps/ctrlProp902.xml><?xml version="1.0" encoding="utf-8"?>
<formControlPr xmlns="http://schemas.microsoft.com/office/spreadsheetml/2009/9/main" objectType="Spin" dx="16" fmlaLink="$C$25" max="33" min="1" page="10" val="17"/>
</file>

<file path=xl/ctrlProps/ctrlProp903.xml><?xml version="1.0" encoding="utf-8"?>
<formControlPr xmlns="http://schemas.microsoft.com/office/spreadsheetml/2009/9/main" objectType="Spin" dx="16" fmlaLink="$C$25" max="33" min="1" page="10" val="17"/>
</file>

<file path=xl/ctrlProps/ctrlProp904.xml><?xml version="1.0" encoding="utf-8"?>
<formControlPr xmlns="http://schemas.microsoft.com/office/spreadsheetml/2009/9/main" objectType="Spin" dx="16" fmlaLink="$C$25" max="33" min="1" page="10" val="17"/>
</file>

<file path=xl/ctrlProps/ctrlProp905.xml><?xml version="1.0" encoding="utf-8"?>
<formControlPr xmlns="http://schemas.microsoft.com/office/spreadsheetml/2009/9/main" objectType="Spin" dx="16" fmlaLink="$C$25" max="33" min="1" page="10" val="17"/>
</file>

<file path=xl/ctrlProps/ctrlProp906.xml><?xml version="1.0" encoding="utf-8"?>
<formControlPr xmlns="http://schemas.microsoft.com/office/spreadsheetml/2009/9/main" objectType="Spin" dx="16" fmlaLink="$C$25" max="33" min="1" page="10" val="17"/>
</file>

<file path=xl/ctrlProps/ctrlProp907.xml><?xml version="1.0" encoding="utf-8"?>
<formControlPr xmlns="http://schemas.microsoft.com/office/spreadsheetml/2009/9/main" objectType="Spin" dx="16" fmlaLink="$C$25" max="33" min="1" page="10" val="17"/>
</file>

<file path=xl/ctrlProps/ctrlProp908.xml><?xml version="1.0" encoding="utf-8"?>
<formControlPr xmlns="http://schemas.microsoft.com/office/spreadsheetml/2009/9/main" objectType="Spin" dx="16" fmlaLink="$C$25" max="33" min="1" page="10" val="17"/>
</file>

<file path=xl/ctrlProps/ctrlProp909.xml><?xml version="1.0" encoding="utf-8"?>
<formControlPr xmlns="http://schemas.microsoft.com/office/spreadsheetml/2009/9/main" objectType="Spin" dx="16" fmlaLink="$C$25" max="33" min="1" page="10" val="17"/>
</file>

<file path=xl/ctrlProps/ctrlProp910.xml><?xml version="1.0" encoding="utf-8"?>
<formControlPr xmlns="http://schemas.microsoft.com/office/spreadsheetml/2009/9/main" objectType="Spin" dx="16" fmlaLink="$C$25" max="33" min="1" page="10" val="17"/>
</file>

<file path=xl/ctrlProps/ctrlProp911.xml><?xml version="1.0" encoding="utf-8"?>
<formControlPr xmlns="http://schemas.microsoft.com/office/spreadsheetml/2009/9/main" objectType="Spin" dx="16" fmlaLink="$C$25" max="33" min="1" page="10" val="17"/>
</file>

<file path=xl/ctrlProps/ctrlProp912.xml><?xml version="1.0" encoding="utf-8"?>
<formControlPr xmlns="http://schemas.microsoft.com/office/spreadsheetml/2009/9/main" objectType="Spin" dx="16" fmlaLink="$C$25" max="33" min="1" page="10" val="17"/>
</file>

<file path=xl/ctrlProps/ctrlProp913.xml><?xml version="1.0" encoding="utf-8"?>
<formControlPr xmlns="http://schemas.microsoft.com/office/spreadsheetml/2009/9/main" objectType="Spin" dx="16" fmlaLink="$C$25" max="33" min="1" page="10" val="17"/>
</file>

<file path=xl/ctrlProps/ctrlProp914.xml><?xml version="1.0" encoding="utf-8"?>
<formControlPr xmlns="http://schemas.microsoft.com/office/spreadsheetml/2009/9/main" objectType="Spin" dx="16" fmlaLink="$C$25" max="33" min="1" page="10" val="17"/>
</file>

<file path=xl/ctrlProps/ctrlProp915.xml><?xml version="1.0" encoding="utf-8"?>
<formControlPr xmlns="http://schemas.microsoft.com/office/spreadsheetml/2009/9/main" objectType="Spin" dx="16" fmlaLink="$C$25" max="33" min="1" page="10" val="17"/>
</file>

<file path=xl/ctrlProps/ctrlProp916.xml><?xml version="1.0" encoding="utf-8"?>
<formControlPr xmlns="http://schemas.microsoft.com/office/spreadsheetml/2009/9/main" objectType="Spin" dx="16" fmlaLink="$C$25" max="33" min="1" page="10" val="17"/>
</file>

<file path=xl/ctrlProps/ctrlProp917.xml><?xml version="1.0" encoding="utf-8"?>
<formControlPr xmlns="http://schemas.microsoft.com/office/spreadsheetml/2009/9/main" objectType="Spin" dx="16" fmlaLink="$C$25" max="33" min="1" page="10" val="17"/>
</file>

<file path=xl/ctrlProps/ctrlProp918.xml><?xml version="1.0" encoding="utf-8"?>
<formControlPr xmlns="http://schemas.microsoft.com/office/spreadsheetml/2009/9/main" objectType="Spin" dx="16" fmlaLink="$C$25" max="33" min="1" page="10" val="17"/>
</file>

<file path=xl/ctrlProps/ctrlProp919.xml><?xml version="1.0" encoding="utf-8"?>
<formControlPr xmlns="http://schemas.microsoft.com/office/spreadsheetml/2009/9/main" objectType="Spin" dx="16" fmlaLink="$C$25" max="33" min="1" page="10" val="17"/>
</file>

<file path=xl/ctrlProps/ctrlProp920.xml><?xml version="1.0" encoding="utf-8"?>
<formControlPr xmlns="http://schemas.microsoft.com/office/spreadsheetml/2009/9/main" objectType="Spin" dx="16" fmlaLink="$C$25" max="33" min="1" page="10" val="17"/>
</file>

<file path=xl/ctrlProps/ctrlProp921.xml><?xml version="1.0" encoding="utf-8"?>
<formControlPr xmlns="http://schemas.microsoft.com/office/spreadsheetml/2009/9/main" objectType="Spin" dx="16" fmlaLink="$C$25" max="33" min="1" page="10" val="17"/>
</file>

<file path=xl/ctrlProps/ctrlProp922.xml><?xml version="1.0" encoding="utf-8"?>
<formControlPr xmlns="http://schemas.microsoft.com/office/spreadsheetml/2009/9/main" objectType="Spin" dx="16" fmlaLink="$C$25" max="33" min="1" page="10" val="17"/>
</file>

<file path=xl/ctrlProps/ctrlProp923.xml><?xml version="1.0" encoding="utf-8"?>
<formControlPr xmlns="http://schemas.microsoft.com/office/spreadsheetml/2009/9/main" objectType="Spin" dx="16" fmlaLink="$C$25" max="33" min="1" page="10" val="17"/>
</file>

<file path=xl/ctrlProps/ctrlProp924.xml><?xml version="1.0" encoding="utf-8"?>
<formControlPr xmlns="http://schemas.microsoft.com/office/spreadsheetml/2009/9/main" objectType="Spin" dx="16" fmlaLink="$C$25" max="33" min="1" page="10" val="17"/>
</file>

<file path=xl/ctrlProps/ctrlProp925.xml><?xml version="1.0" encoding="utf-8"?>
<formControlPr xmlns="http://schemas.microsoft.com/office/spreadsheetml/2009/9/main" objectType="Spin" dx="16" fmlaLink="$C$25" max="33" min="1" page="10" val="17"/>
</file>

<file path=xl/ctrlProps/ctrlProp926.xml><?xml version="1.0" encoding="utf-8"?>
<formControlPr xmlns="http://schemas.microsoft.com/office/spreadsheetml/2009/9/main" objectType="Spin" dx="16" fmlaLink="$C$25" max="33" min="1" page="10" val="17"/>
</file>

<file path=xl/ctrlProps/ctrlProp927.xml><?xml version="1.0" encoding="utf-8"?>
<formControlPr xmlns="http://schemas.microsoft.com/office/spreadsheetml/2009/9/main" objectType="Spin" dx="16" fmlaLink="$C$25" max="33" min="1" page="10" val="17"/>
</file>

<file path=xl/ctrlProps/ctrlProp928.xml><?xml version="1.0" encoding="utf-8"?>
<formControlPr xmlns="http://schemas.microsoft.com/office/spreadsheetml/2009/9/main" objectType="Spin" dx="16" fmlaLink="$C$25" max="33" min="1" page="10" val="17"/>
</file>

<file path=xl/ctrlProps/ctrlProp929.xml><?xml version="1.0" encoding="utf-8"?>
<formControlPr xmlns="http://schemas.microsoft.com/office/spreadsheetml/2009/9/main" objectType="Spin" dx="16" fmlaLink="$C$25" max="33" min="1" page="10" val="17"/>
</file>

<file path=xl/ctrlProps/ctrlProp930.xml><?xml version="1.0" encoding="utf-8"?>
<formControlPr xmlns="http://schemas.microsoft.com/office/spreadsheetml/2009/9/main" objectType="Spin" dx="16" fmlaLink="$C$25" max="33" min="1" page="10" val="17"/>
</file>

<file path=xl/ctrlProps/ctrlProp931.xml><?xml version="1.0" encoding="utf-8"?>
<formControlPr xmlns="http://schemas.microsoft.com/office/spreadsheetml/2009/9/main" objectType="Spin" dx="16" fmlaLink="$C$25" max="33" min="1" page="10" val="17"/>
</file>

<file path=xl/ctrlProps/ctrlProp932.xml><?xml version="1.0" encoding="utf-8"?>
<formControlPr xmlns="http://schemas.microsoft.com/office/spreadsheetml/2009/9/main" objectType="Spin" dx="16" fmlaLink="$C$25" max="33" min="1" page="10" val="17"/>
</file>

<file path=xl/ctrlProps/ctrlProp933.xml><?xml version="1.0" encoding="utf-8"?>
<formControlPr xmlns="http://schemas.microsoft.com/office/spreadsheetml/2009/9/main" objectType="Spin" dx="16" fmlaLink="$C$25" max="33" min="1" page="10" val="17"/>
</file>

<file path=xl/ctrlProps/ctrlProp934.xml><?xml version="1.0" encoding="utf-8"?>
<formControlPr xmlns="http://schemas.microsoft.com/office/spreadsheetml/2009/9/main" objectType="Spin" dx="16" fmlaLink="$C$25" max="33" min="1" page="10" val="17"/>
</file>

<file path=xl/ctrlProps/ctrlProp935.xml><?xml version="1.0" encoding="utf-8"?>
<formControlPr xmlns="http://schemas.microsoft.com/office/spreadsheetml/2009/9/main" objectType="Spin" dx="16" fmlaLink="$C$25" max="33" min="1" page="10" val="17"/>
</file>

<file path=xl/ctrlProps/ctrlProp936.xml><?xml version="1.0" encoding="utf-8"?>
<formControlPr xmlns="http://schemas.microsoft.com/office/spreadsheetml/2009/9/main" objectType="Spin" dx="16" fmlaLink="$C$25" max="33" min="1" page="10" val="17"/>
</file>

<file path=xl/ctrlProps/ctrlProp937.xml><?xml version="1.0" encoding="utf-8"?>
<formControlPr xmlns="http://schemas.microsoft.com/office/spreadsheetml/2009/9/main" objectType="Spin" dx="16" fmlaLink="$C$25" max="33" min="1" page="10" val="17"/>
</file>

<file path=xl/ctrlProps/ctrlProp938.xml><?xml version="1.0" encoding="utf-8"?>
<formControlPr xmlns="http://schemas.microsoft.com/office/spreadsheetml/2009/9/main" objectType="Spin" dx="16" fmlaLink="$C$25" max="33" min="1" page="10" val="17"/>
</file>

<file path=xl/ctrlProps/ctrlProp939.xml><?xml version="1.0" encoding="utf-8"?>
<formControlPr xmlns="http://schemas.microsoft.com/office/spreadsheetml/2009/9/main" objectType="Spin" dx="16" fmlaLink="$C$25" max="33" min="1" page="10" val="17"/>
</file>

<file path=xl/ctrlProps/ctrlProp940.xml><?xml version="1.0" encoding="utf-8"?>
<formControlPr xmlns="http://schemas.microsoft.com/office/spreadsheetml/2009/9/main" objectType="Spin" dx="16" fmlaLink="$C$25" max="33" min="1" page="10" val="17"/>
</file>

<file path=xl/ctrlProps/ctrlProp941.xml><?xml version="1.0" encoding="utf-8"?>
<formControlPr xmlns="http://schemas.microsoft.com/office/spreadsheetml/2009/9/main" objectType="Spin" dx="16" fmlaLink="$C$25" max="33" min="1" page="10" val="17"/>
</file>

<file path=xl/ctrlProps/ctrlProp942.xml><?xml version="1.0" encoding="utf-8"?>
<formControlPr xmlns="http://schemas.microsoft.com/office/spreadsheetml/2009/9/main" objectType="Spin" dx="16" fmlaLink="$C$25" max="33" min="1" page="10" val="17"/>
</file>

<file path=xl/ctrlProps/ctrlProp943.xml><?xml version="1.0" encoding="utf-8"?>
<formControlPr xmlns="http://schemas.microsoft.com/office/spreadsheetml/2009/9/main" objectType="Spin" dx="16" fmlaLink="$C$25" max="33" min="1" page="10" val="17"/>
</file>

<file path=xl/ctrlProps/ctrlProp944.xml><?xml version="1.0" encoding="utf-8"?>
<formControlPr xmlns="http://schemas.microsoft.com/office/spreadsheetml/2009/9/main" objectType="Spin" dx="16" fmlaLink="$C$25" max="33" min="1" page="10" val="17"/>
</file>

<file path=xl/ctrlProps/ctrlProp945.xml><?xml version="1.0" encoding="utf-8"?>
<formControlPr xmlns="http://schemas.microsoft.com/office/spreadsheetml/2009/9/main" objectType="Spin" dx="16" fmlaLink="$C$25" max="33" min="1" page="10" val="17"/>
</file>

<file path=xl/ctrlProps/ctrlProp946.xml><?xml version="1.0" encoding="utf-8"?>
<formControlPr xmlns="http://schemas.microsoft.com/office/spreadsheetml/2009/9/main" objectType="Spin" dx="16" fmlaLink="$C$25" max="33" min="1" page="10" val="17"/>
</file>

<file path=xl/ctrlProps/ctrlProp947.xml><?xml version="1.0" encoding="utf-8"?>
<formControlPr xmlns="http://schemas.microsoft.com/office/spreadsheetml/2009/9/main" objectType="Spin" dx="16" fmlaLink="$C$25" max="33" min="1" page="10" val="17"/>
</file>

<file path=xl/ctrlProps/ctrlProp948.xml><?xml version="1.0" encoding="utf-8"?>
<formControlPr xmlns="http://schemas.microsoft.com/office/spreadsheetml/2009/9/main" objectType="Spin" dx="16" fmlaLink="$C$25" max="33" min="1" page="10" val="17"/>
</file>

<file path=xl/ctrlProps/ctrlProp949.xml><?xml version="1.0" encoding="utf-8"?>
<formControlPr xmlns="http://schemas.microsoft.com/office/spreadsheetml/2009/9/main" objectType="Spin" dx="16" fmlaLink="$C$25" max="33" min="1" page="10" val="17"/>
</file>

<file path=xl/ctrlProps/ctrlProp950.xml><?xml version="1.0" encoding="utf-8"?>
<formControlPr xmlns="http://schemas.microsoft.com/office/spreadsheetml/2009/9/main" objectType="Spin" dx="16" fmlaLink="$C$25" max="33" min="1" page="10" val="17"/>
</file>

<file path=xl/ctrlProps/ctrlProp951.xml><?xml version="1.0" encoding="utf-8"?>
<formControlPr xmlns="http://schemas.microsoft.com/office/spreadsheetml/2009/9/main" objectType="Spin" dx="16" fmlaLink="$C$25" max="33" min="1" page="10" val="17"/>
</file>

<file path=xl/ctrlProps/ctrlProp952.xml><?xml version="1.0" encoding="utf-8"?>
<formControlPr xmlns="http://schemas.microsoft.com/office/spreadsheetml/2009/9/main" objectType="Spin" dx="16" fmlaLink="$C$25" max="33" min="1" page="10" val="17"/>
</file>

<file path=xl/ctrlProps/ctrlProp953.xml><?xml version="1.0" encoding="utf-8"?>
<formControlPr xmlns="http://schemas.microsoft.com/office/spreadsheetml/2009/9/main" objectType="Spin" dx="16" fmlaLink="$C$25" max="33" min="1" page="10" val="17"/>
</file>

<file path=xl/ctrlProps/ctrlProp954.xml><?xml version="1.0" encoding="utf-8"?>
<formControlPr xmlns="http://schemas.microsoft.com/office/spreadsheetml/2009/9/main" objectType="Spin" dx="16" fmlaLink="$C$25" max="33" min="1" page="10" val="17"/>
</file>

<file path=xl/ctrlProps/ctrlProp955.xml><?xml version="1.0" encoding="utf-8"?>
<formControlPr xmlns="http://schemas.microsoft.com/office/spreadsheetml/2009/9/main" objectType="Spin" dx="16" fmlaLink="$C$25" max="33" min="1" page="10" val="17"/>
</file>

<file path=xl/ctrlProps/ctrlProp956.xml><?xml version="1.0" encoding="utf-8"?>
<formControlPr xmlns="http://schemas.microsoft.com/office/spreadsheetml/2009/9/main" objectType="Spin" dx="16" fmlaLink="$C$25" max="33" min="1" page="10" val="17"/>
</file>

<file path=xl/ctrlProps/ctrlProp957.xml><?xml version="1.0" encoding="utf-8"?>
<formControlPr xmlns="http://schemas.microsoft.com/office/spreadsheetml/2009/9/main" objectType="Spin" dx="16" fmlaLink="$C$25" max="33" min="1" page="10" val="17"/>
</file>

<file path=xl/ctrlProps/ctrlProp958.xml><?xml version="1.0" encoding="utf-8"?>
<formControlPr xmlns="http://schemas.microsoft.com/office/spreadsheetml/2009/9/main" objectType="Spin" dx="16" fmlaLink="$C$25" max="33" min="1" page="10" val="17"/>
</file>

<file path=xl/ctrlProps/ctrlProp959.xml><?xml version="1.0" encoding="utf-8"?>
<formControlPr xmlns="http://schemas.microsoft.com/office/spreadsheetml/2009/9/main" objectType="Spin" dx="16" fmlaLink="$C$25" max="33" min="1" page="10" val="17"/>
</file>

<file path=xl/ctrlProps/ctrlProp960.xml><?xml version="1.0" encoding="utf-8"?>
<formControlPr xmlns="http://schemas.microsoft.com/office/spreadsheetml/2009/9/main" objectType="Spin" dx="16" fmlaLink="$C$25" max="33" min="1" page="10" val="17"/>
</file>

<file path=xl/ctrlProps/ctrlProp961.xml><?xml version="1.0" encoding="utf-8"?>
<formControlPr xmlns="http://schemas.microsoft.com/office/spreadsheetml/2009/9/main" objectType="Spin" dx="16" fmlaLink="$C$25" max="33" min="1" page="10" val="17"/>
</file>

<file path=xl/ctrlProps/ctrlProp962.xml><?xml version="1.0" encoding="utf-8"?>
<formControlPr xmlns="http://schemas.microsoft.com/office/spreadsheetml/2009/9/main" objectType="Spin" dx="16" fmlaLink="$C$25" max="33" min="1" page="10" val="17"/>
</file>

<file path=xl/ctrlProps/ctrlProp963.xml><?xml version="1.0" encoding="utf-8"?>
<formControlPr xmlns="http://schemas.microsoft.com/office/spreadsheetml/2009/9/main" objectType="Spin" dx="16" fmlaLink="$C$25" max="33" min="1" page="10" val="17"/>
</file>

<file path=xl/ctrlProps/ctrlProp964.xml><?xml version="1.0" encoding="utf-8"?>
<formControlPr xmlns="http://schemas.microsoft.com/office/spreadsheetml/2009/9/main" objectType="Spin" dx="16" fmlaLink="$C$25" max="33" min="1" page="10" val="17"/>
</file>

<file path=xl/ctrlProps/ctrlProp965.xml><?xml version="1.0" encoding="utf-8"?>
<formControlPr xmlns="http://schemas.microsoft.com/office/spreadsheetml/2009/9/main" objectType="Spin" dx="16" fmlaLink="$C$25" max="33" min="1" page="10" val="17"/>
</file>

<file path=xl/ctrlProps/ctrlProp966.xml><?xml version="1.0" encoding="utf-8"?>
<formControlPr xmlns="http://schemas.microsoft.com/office/spreadsheetml/2009/9/main" objectType="Spin" dx="16" fmlaLink="$C$25" max="33" min="1" page="10" val="17"/>
</file>

<file path=xl/ctrlProps/ctrlProp967.xml><?xml version="1.0" encoding="utf-8"?>
<formControlPr xmlns="http://schemas.microsoft.com/office/spreadsheetml/2009/9/main" objectType="Spin" dx="16" fmlaLink="$C$25" max="33" min="1" page="10" val="17"/>
</file>

<file path=xl/ctrlProps/ctrlProp968.xml><?xml version="1.0" encoding="utf-8"?>
<formControlPr xmlns="http://schemas.microsoft.com/office/spreadsheetml/2009/9/main" objectType="Spin" dx="16" fmlaLink="$C$25" max="33" min="1" page="10" val="17"/>
</file>

<file path=xl/ctrlProps/ctrlProp969.xml><?xml version="1.0" encoding="utf-8"?>
<formControlPr xmlns="http://schemas.microsoft.com/office/spreadsheetml/2009/9/main" objectType="Spin" dx="16" fmlaLink="$C$25" max="33" min="1" page="10" val="17"/>
</file>

<file path=xl/ctrlProps/ctrlProp970.xml><?xml version="1.0" encoding="utf-8"?>
<formControlPr xmlns="http://schemas.microsoft.com/office/spreadsheetml/2009/9/main" objectType="Spin" dx="16" fmlaLink="$C$25" max="33" min="1" page="10" val="17"/>
</file>

<file path=xl/ctrlProps/ctrlProp971.xml><?xml version="1.0" encoding="utf-8"?>
<formControlPr xmlns="http://schemas.microsoft.com/office/spreadsheetml/2009/9/main" objectType="Spin" dx="16" fmlaLink="$C$25" max="33" min="1" page="10" val="17"/>
</file>

<file path=xl/ctrlProps/ctrlProp972.xml><?xml version="1.0" encoding="utf-8"?>
<formControlPr xmlns="http://schemas.microsoft.com/office/spreadsheetml/2009/9/main" objectType="Spin" dx="16" fmlaLink="$C$25" max="33" min="1" page="10" val="17"/>
</file>

<file path=xl/ctrlProps/ctrlProp973.xml><?xml version="1.0" encoding="utf-8"?>
<formControlPr xmlns="http://schemas.microsoft.com/office/spreadsheetml/2009/9/main" objectType="Spin" dx="16" fmlaLink="$C$25" max="33" min="1" page="10" val="17"/>
</file>

<file path=xl/ctrlProps/ctrlProp974.xml><?xml version="1.0" encoding="utf-8"?>
<formControlPr xmlns="http://schemas.microsoft.com/office/spreadsheetml/2009/9/main" objectType="Spin" dx="16" fmlaLink="$C$25" max="33" min="1" page="10" val="17"/>
</file>

<file path=xl/ctrlProps/ctrlProp975.xml><?xml version="1.0" encoding="utf-8"?>
<formControlPr xmlns="http://schemas.microsoft.com/office/spreadsheetml/2009/9/main" objectType="Spin" dx="16" fmlaLink="$C$25" max="33" min="1" page="10" val="17"/>
</file>

<file path=xl/ctrlProps/ctrlProp976.xml><?xml version="1.0" encoding="utf-8"?>
<formControlPr xmlns="http://schemas.microsoft.com/office/spreadsheetml/2009/9/main" objectType="Spin" dx="16" fmlaLink="$C$25" max="33" min="1" page="10" val="17"/>
</file>

<file path=xl/ctrlProps/ctrlProp977.xml><?xml version="1.0" encoding="utf-8"?>
<formControlPr xmlns="http://schemas.microsoft.com/office/spreadsheetml/2009/9/main" objectType="Spin" dx="16" fmlaLink="$C$25" max="33" min="1" page="10" val="17"/>
</file>

<file path=xl/ctrlProps/ctrlProp978.xml><?xml version="1.0" encoding="utf-8"?>
<formControlPr xmlns="http://schemas.microsoft.com/office/spreadsheetml/2009/9/main" objectType="Spin" dx="16" fmlaLink="$C$25" max="33" min="1" page="10" val="17"/>
</file>

<file path=xl/ctrlProps/ctrlProp979.xml><?xml version="1.0" encoding="utf-8"?>
<formControlPr xmlns="http://schemas.microsoft.com/office/spreadsheetml/2009/9/main" objectType="Spin" dx="16" fmlaLink="$C$25" max="33" min="1" page="10" val="17"/>
</file>

<file path=xl/ctrlProps/ctrlProp980.xml><?xml version="1.0" encoding="utf-8"?>
<formControlPr xmlns="http://schemas.microsoft.com/office/spreadsheetml/2009/9/main" objectType="Spin" dx="16" fmlaLink="$C$25" max="33" min="1" page="10" val="17"/>
</file>

<file path=xl/ctrlProps/ctrlProp981.xml><?xml version="1.0" encoding="utf-8"?>
<formControlPr xmlns="http://schemas.microsoft.com/office/spreadsheetml/2009/9/main" objectType="Spin" dx="16" fmlaLink="$C$25" max="33" min="1" page="10" val="17"/>
</file>

<file path=xl/ctrlProps/ctrlProp982.xml><?xml version="1.0" encoding="utf-8"?>
<formControlPr xmlns="http://schemas.microsoft.com/office/spreadsheetml/2009/9/main" objectType="Spin" dx="16" fmlaLink="$C$25" max="33" min="1" page="10" val="17"/>
</file>

<file path=xl/ctrlProps/ctrlProp983.xml><?xml version="1.0" encoding="utf-8"?>
<formControlPr xmlns="http://schemas.microsoft.com/office/spreadsheetml/2009/9/main" objectType="Spin" dx="16" fmlaLink="$C$25" max="33" min="1" page="10" val="17"/>
</file>

<file path=xl/ctrlProps/ctrlProp984.xml><?xml version="1.0" encoding="utf-8"?>
<formControlPr xmlns="http://schemas.microsoft.com/office/spreadsheetml/2009/9/main" objectType="Spin" dx="16" fmlaLink="$C$25" max="33" min="1" page="10" val="17"/>
</file>

<file path=xl/ctrlProps/ctrlProp985.xml><?xml version="1.0" encoding="utf-8"?>
<formControlPr xmlns="http://schemas.microsoft.com/office/spreadsheetml/2009/9/main" objectType="Spin" dx="16" fmlaLink="$C$25" max="33" min="1" page="10" val="17"/>
</file>

<file path=xl/ctrlProps/ctrlProp986.xml><?xml version="1.0" encoding="utf-8"?>
<formControlPr xmlns="http://schemas.microsoft.com/office/spreadsheetml/2009/9/main" objectType="Spin" dx="16" fmlaLink="$C$25" max="33" min="1" page="10" val="17"/>
</file>

<file path=xl/ctrlProps/ctrlProp987.xml><?xml version="1.0" encoding="utf-8"?>
<formControlPr xmlns="http://schemas.microsoft.com/office/spreadsheetml/2009/9/main" objectType="Spin" dx="16" fmlaLink="$C$25" max="33" min="1" page="10" val="17"/>
</file>

<file path=xl/ctrlProps/ctrlProp988.xml><?xml version="1.0" encoding="utf-8"?>
<formControlPr xmlns="http://schemas.microsoft.com/office/spreadsheetml/2009/9/main" objectType="Spin" dx="16" fmlaLink="$C$25" max="33" min="1" page="10" val="17"/>
</file>

<file path=xl/ctrlProps/ctrlProp989.xml><?xml version="1.0" encoding="utf-8"?>
<formControlPr xmlns="http://schemas.microsoft.com/office/spreadsheetml/2009/9/main" objectType="Spin" dx="16" fmlaLink="$C$25" max="33" min="1" page="10" val="17"/>
</file>

<file path=xl/ctrlProps/ctrlProp990.xml><?xml version="1.0" encoding="utf-8"?>
<formControlPr xmlns="http://schemas.microsoft.com/office/spreadsheetml/2009/9/main" objectType="Spin" dx="16" fmlaLink="$C$25" max="33" min="1" page="10" val="17"/>
</file>

<file path=xl/ctrlProps/ctrlProp991.xml><?xml version="1.0" encoding="utf-8"?>
<formControlPr xmlns="http://schemas.microsoft.com/office/spreadsheetml/2009/9/main" objectType="Spin" dx="16" fmlaLink="$C$25" max="33" min="1" page="10" val="17"/>
</file>

<file path=xl/ctrlProps/ctrlProp992.xml><?xml version="1.0" encoding="utf-8"?>
<formControlPr xmlns="http://schemas.microsoft.com/office/spreadsheetml/2009/9/main" objectType="Spin" dx="16" fmlaLink="$C$25" max="33" min="1" page="10" val="17"/>
</file>

<file path=xl/ctrlProps/ctrlProp993.xml><?xml version="1.0" encoding="utf-8"?>
<formControlPr xmlns="http://schemas.microsoft.com/office/spreadsheetml/2009/9/main" objectType="Spin" dx="16" fmlaLink="$C$25" max="33" min="1" page="10" val="17"/>
</file>

<file path=xl/ctrlProps/ctrlProp994.xml><?xml version="1.0" encoding="utf-8"?>
<formControlPr xmlns="http://schemas.microsoft.com/office/spreadsheetml/2009/9/main" objectType="Spin" dx="16" fmlaLink="$C$25" max="33" min="1" page="10" val="17"/>
</file>

<file path=xl/ctrlProps/ctrlProp995.xml><?xml version="1.0" encoding="utf-8"?>
<formControlPr xmlns="http://schemas.microsoft.com/office/spreadsheetml/2009/9/main" objectType="Spin" dx="16" fmlaLink="$C$25" max="33" min="1" page="10" val="17"/>
</file>

<file path=xl/ctrlProps/ctrlProp996.xml><?xml version="1.0" encoding="utf-8"?>
<formControlPr xmlns="http://schemas.microsoft.com/office/spreadsheetml/2009/9/main" objectType="Spin" dx="16" fmlaLink="$C$25" max="33" min="1" page="10" val="17"/>
</file>

<file path=xl/ctrlProps/ctrlProp997.xml><?xml version="1.0" encoding="utf-8"?>
<formControlPr xmlns="http://schemas.microsoft.com/office/spreadsheetml/2009/9/main" objectType="Spin" dx="16" fmlaLink="$C$25" max="33" min="1" page="10" val="17"/>
</file>

<file path=xl/ctrlProps/ctrlProp998.xml><?xml version="1.0" encoding="utf-8"?>
<formControlPr xmlns="http://schemas.microsoft.com/office/spreadsheetml/2009/9/main" objectType="Spin" dx="16" fmlaLink="$C$25" max="33" min="1" page="10" val="17"/>
</file>

<file path=xl/ctrlProps/ctrlProp999.xml><?xml version="1.0" encoding="utf-8"?>
<formControlPr xmlns="http://schemas.microsoft.com/office/spreadsheetml/2009/9/main" objectType="Spin" dx="16" fmlaLink="$C$25" max="33" min="1" page="10" val="17"/>
</file>

<file path=xl/ctrlProps/ctrlProp1000.xml><?xml version="1.0" encoding="utf-8"?>
<formControlPr xmlns="http://schemas.microsoft.com/office/spreadsheetml/2009/9/main" objectType="Spin" dx="16" fmlaLink="$C$25" max="33" min="1" page="10" val="17"/>
</file>

<file path=xl/ctrlProps/ctrlProp1001.xml><?xml version="1.0" encoding="utf-8"?>
<formControlPr xmlns="http://schemas.microsoft.com/office/spreadsheetml/2009/9/main" objectType="Spin" dx="16" fmlaLink="$C$25" max="33" min="1" page="10" val="17"/>
</file>

<file path=xl/ctrlProps/ctrlProp1002.xml><?xml version="1.0" encoding="utf-8"?>
<formControlPr xmlns="http://schemas.microsoft.com/office/spreadsheetml/2009/9/main" objectType="Spin" dx="16" fmlaLink="$C$25" max="33" min="1" page="10" val="17"/>
</file>

<file path=xl/ctrlProps/ctrlProp1003.xml><?xml version="1.0" encoding="utf-8"?>
<formControlPr xmlns="http://schemas.microsoft.com/office/spreadsheetml/2009/9/main" objectType="Spin" dx="16" fmlaLink="$C$25" max="33" min="1" page="10" val="17"/>
</file>

<file path=xl/ctrlProps/ctrlProp1004.xml><?xml version="1.0" encoding="utf-8"?>
<formControlPr xmlns="http://schemas.microsoft.com/office/spreadsheetml/2009/9/main" objectType="Spin" dx="16" fmlaLink="$C$25" max="33" min="1" page="10" val="17"/>
</file>

<file path=xl/ctrlProps/ctrlProp1005.xml><?xml version="1.0" encoding="utf-8"?>
<formControlPr xmlns="http://schemas.microsoft.com/office/spreadsheetml/2009/9/main" objectType="Spin" dx="16" fmlaLink="$C$25" max="33" min="1" page="10" val="17"/>
</file>

<file path=xl/ctrlProps/ctrlProp1006.xml><?xml version="1.0" encoding="utf-8"?>
<formControlPr xmlns="http://schemas.microsoft.com/office/spreadsheetml/2009/9/main" objectType="Spin" dx="16" fmlaLink="$C$25" max="33" min="1" page="10" val="17"/>
</file>

<file path=xl/ctrlProps/ctrlProp1007.xml><?xml version="1.0" encoding="utf-8"?>
<formControlPr xmlns="http://schemas.microsoft.com/office/spreadsheetml/2009/9/main" objectType="Spin" dx="16" fmlaLink="$C$25" max="33" min="1" page="10" val="17"/>
</file>

<file path=xl/ctrlProps/ctrlProp1008.xml><?xml version="1.0" encoding="utf-8"?>
<formControlPr xmlns="http://schemas.microsoft.com/office/spreadsheetml/2009/9/main" objectType="Spin" dx="16" fmlaLink="$C$25" max="33" min="1" page="10" val="17"/>
</file>

<file path=xl/ctrlProps/ctrlProp1009.xml><?xml version="1.0" encoding="utf-8"?>
<formControlPr xmlns="http://schemas.microsoft.com/office/spreadsheetml/2009/9/main" objectType="Spin" dx="16" fmlaLink="$C$25" max="33" min="1" page="10" val="17"/>
</file>

<file path=xl/ctrlProps/ctrlProp1010.xml><?xml version="1.0" encoding="utf-8"?>
<formControlPr xmlns="http://schemas.microsoft.com/office/spreadsheetml/2009/9/main" objectType="Spin" dx="16" fmlaLink="$C$25" max="33" min="1" page="10" val="17"/>
</file>

<file path=xl/ctrlProps/ctrlProp1011.xml><?xml version="1.0" encoding="utf-8"?>
<formControlPr xmlns="http://schemas.microsoft.com/office/spreadsheetml/2009/9/main" objectType="Spin" dx="16" fmlaLink="$C$25" max="33" min="1" page="10" val="17"/>
</file>

<file path=xl/ctrlProps/ctrlProp1012.xml><?xml version="1.0" encoding="utf-8"?>
<formControlPr xmlns="http://schemas.microsoft.com/office/spreadsheetml/2009/9/main" objectType="Spin" dx="16" fmlaLink="$C$25" max="33" min="1" page="10" val="17"/>
</file>

<file path=xl/ctrlProps/ctrlProp1013.xml><?xml version="1.0" encoding="utf-8"?>
<formControlPr xmlns="http://schemas.microsoft.com/office/spreadsheetml/2009/9/main" objectType="Spin" dx="16" fmlaLink="$C$25" max="33" min="1" page="10" val="17"/>
</file>

<file path=xl/ctrlProps/ctrlProp1014.xml><?xml version="1.0" encoding="utf-8"?>
<formControlPr xmlns="http://schemas.microsoft.com/office/spreadsheetml/2009/9/main" objectType="Spin" dx="16" fmlaLink="$C$25" max="33" min="1" page="10" val="17"/>
</file>

<file path=xl/ctrlProps/ctrlProp1015.xml><?xml version="1.0" encoding="utf-8"?>
<formControlPr xmlns="http://schemas.microsoft.com/office/spreadsheetml/2009/9/main" objectType="Spin" dx="16" fmlaLink="$C$25" max="33" min="1" page="10" val="17"/>
</file>

<file path=xl/ctrlProps/ctrlProp1016.xml><?xml version="1.0" encoding="utf-8"?>
<formControlPr xmlns="http://schemas.microsoft.com/office/spreadsheetml/2009/9/main" objectType="Spin" dx="16" fmlaLink="$C$25" max="33" min="1" page="10" val="17"/>
</file>

<file path=xl/ctrlProps/ctrlProp1017.xml><?xml version="1.0" encoding="utf-8"?>
<formControlPr xmlns="http://schemas.microsoft.com/office/spreadsheetml/2009/9/main" objectType="Spin" dx="16" fmlaLink="$C$25" max="33" min="1" page="10" val="17"/>
</file>

<file path=xl/ctrlProps/ctrlProp1018.xml><?xml version="1.0" encoding="utf-8"?>
<formControlPr xmlns="http://schemas.microsoft.com/office/spreadsheetml/2009/9/main" objectType="Spin" dx="16" fmlaLink="$C$25" max="33" min="1" page="10" val="17"/>
</file>

<file path=xl/ctrlProps/ctrlProp1019.xml><?xml version="1.0" encoding="utf-8"?>
<formControlPr xmlns="http://schemas.microsoft.com/office/spreadsheetml/2009/9/main" objectType="Spin" dx="16" fmlaLink="$C$25" max="33" min="1" page="10" val="17"/>
</file>

<file path=xl/ctrlProps/ctrlProp1020.xml><?xml version="1.0" encoding="utf-8"?>
<formControlPr xmlns="http://schemas.microsoft.com/office/spreadsheetml/2009/9/main" objectType="Spin" dx="16" fmlaLink="$C$25" max="33" min="1" page="10" val="17"/>
</file>

<file path=xl/ctrlProps/ctrlProp1021.xml><?xml version="1.0" encoding="utf-8"?>
<formControlPr xmlns="http://schemas.microsoft.com/office/spreadsheetml/2009/9/main" objectType="Spin" dx="16" fmlaLink="$C$25" max="33" min="1" page="10" val="17"/>
</file>

<file path=xl/ctrlProps/ctrlProp1022.xml><?xml version="1.0" encoding="utf-8"?>
<formControlPr xmlns="http://schemas.microsoft.com/office/spreadsheetml/2009/9/main" objectType="Spin" dx="16" fmlaLink="$C$25" max="33" min="1" page="10" val="17"/>
</file>

<file path=xl/ctrlProps/ctrlProp1023.xml><?xml version="1.0" encoding="utf-8"?>
<formControlPr xmlns="http://schemas.microsoft.com/office/spreadsheetml/2009/9/main" objectType="Spin" dx="16" fmlaLink="$C$25" max="33" min="1" page="10" val="17"/>
</file>

<file path=xl/ctrlProps/ctrlProp1024.xml><?xml version="1.0" encoding="utf-8"?>
<formControlPr xmlns="http://schemas.microsoft.com/office/spreadsheetml/2009/9/main" objectType="Spin" dx="16" fmlaLink="$C$25" max="33" min="1" page="10" val="17"/>
</file>

<file path=xl/ctrlProps/ctrlProp1025.xml><?xml version="1.0" encoding="utf-8"?>
<formControlPr xmlns="http://schemas.microsoft.com/office/spreadsheetml/2009/9/main" objectType="Spin" dx="16" fmlaLink="$C$25" max="33" min="1" page="10" val="17"/>
</file>

<file path=xl/ctrlProps/ctrlProp1026.xml><?xml version="1.0" encoding="utf-8"?>
<formControlPr xmlns="http://schemas.microsoft.com/office/spreadsheetml/2009/9/main" objectType="Spin" dx="16" fmlaLink="空位!$BC$1" max="20" min="3" page="10" val="17"/>
</file>

<file path=xl/ctrlProps/ctrlProp1027.xml><?xml version="1.0" encoding="utf-8"?>
<formControlPr xmlns="http://schemas.microsoft.com/office/spreadsheetml/2009/9/main" objectType="Spin" dx="16" fmlaLink="空位!$BM$1" max="30000" page="10" val="2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152400</xdr:rowOff>
        </xdr:from>
        <xdr:to>
          <xdr:col>3</xdr:col>
          <xdr:colOff>209550</xdr:colOff>
          <xdr:row>0</xdr:row>
          <xdr:rowOff>561975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161925</xdr:colOff>
          <xdr:row>0</xdr:row>
          <xdr:rowOff>28575</xdr:rowOff>
        </xdr:from>
        <xdr:to>
          <xdr:col>61</xdr:col>
          <xdr:colOff>152400</xdr:colOff>
          <xdr:row>2</xdr:row>
          <xdr:rowOff>180975</xdr:rowOff>
        </xdr:to>
        <xdr:sp macro="" textlink="">
          <xdr:nvSpPr>
            <xdr:cNvPr id="18433" name="Spinner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</xdr:row>
          <xdr:rowOff>57150</xdr:rowOff>
        </xdr:from>
        <xdr:to>
          <xdr:col>23</xdr:col>
          <xdr:colOff>161925</xdr:colOff>
          <xdr:row>9</xdr:row>
          <xdr:rowOff>114300</xdr:rowOff>
        </xdr:to>
        <xdr:sp macro="" textlink="">
          <xdr:nvSpPr>
            <xdr:cNvPr id="19457" name="Spinner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47</xdr:col>
      <xdr:colOff>57150</xdr:colOff>
      <xdr:row>24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65561</xdr:row>
          <xdr:rowOff>19050</xdr:rowOff>
        </xdr:from>
        <xdr:to>
          <xdr:col>42</xdr:col>
          <xdr:colOff>95250</xdr:colOff>
          <xdr:row>65565</xdr:row>
          <xdr:rowOff>28575</xdr:rowOff>
        </xdr:to>
        <xdr:sp macro="" textlink="">
          <xdr:nvSpPr>
            <xdr:cNvPr id="20481" name="Spinner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131097</xdr:row>
          <xdr:rowOff>19050</xdr:rowOff>
        </xdr:from>
        <xdr:to>
          <xdr:col>42</xdr:col>
          <xdr:colOff>95250</xdr:colOff>
          <xdr:row>131101</xdr:row>
          <xdr:rowOff>28575</xdr:rowOff>
        </xdr:to>
        <xdr:sp macro="" textlink="">
          <xdr:nvSpPr>
            <xdr:cNvPr id="20482" name="Spinner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196633</xdr:row>
          <xdr:rowOff>19050</xdr:rowOff>
        </xdr:from>
        <xdr:to>
          <xdr:col>42</xdr:col>
          <xdr:colOff>95250</xdr:colOff>
          <xdr:row>196637</xdr:row>
          <xdr:rowOff>28575</xdr:rowOff>
        </xdr:to>
        <xdr:sp macro="" textlink="">
          <xdr:nvSpPr>
            <xdr:cNvPr id="20483" name="Spinner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262169</xdr:row>
          <xdr:rowOff>19050</xdr:rowOff>
        </xdr:from>
        <xdr:to>
          <xdr:col>42</xdr:col>
          <xdr:colOff>95250</xdr:colOff>
          <xdr:row>262173</xdr:row>
          <xdr:rowOff>28575</xdr:rowOff>
        </xdr:to>
        <xdr:sp macro="" textlink="">
          <xdr:nvSpPr>
            <xdr:cNvPr id="20484" name="Spinner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327705</xdr:row>
          <xdr:rowOff>19050</xdr:rowOff>
        </xdr:from>
        <xdr:to>
          <xdr:col>42</xdr:col>
          <xdr:colOff>95250</xdr:colOff>
          <xdr:row>327709</xdr:row>
          <xdr:rowOff>28575</xdr:rowOff>
        </xdr:to>
        <xdr:sp macro="" textlink="">
          <xdr:nvSpPr>
            <xdr:cNvPr id="20485" name="Spinner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393241</xdr:row>
          <xdr:rowOff>19050</xdr:rowOff>
        </xdr:from>
        <xdr:to>
          <xdr:col>42</xdr:col>
          <xdr:colOff>95250</xdr:colOff>
          <xdr:row>393245</xdr:row>
          <xdr:rowOff>28575</xdr:rowOff>
        </xdr:to>
        <xdr:sp macro="" textlink="">
          <xdr:nvSpPr>
            <xdr:cNvPr id="20486" name="Spinner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458777</xdr:row>
          <xdr:rowOff>19050</xdr:rowOff>
        </xdr:from>
        <xdr:to>
          <xdr:col>42</xdr:col>
          <xdr:colOff>95250</xdr:colOff>
          <xdr:row>458781</xdr:row>
          <xdr:rowOff>28575</xdr:rowOff>
        </xdr:to>
        <xdr:sp macro="" textlink="">
          <xdr:nvSpPr>
            <xdr:cNvPr id="20487" name="Spinner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524313</xdr:row>
          <xdr:rowOff>19050</xdr:rowOff>
        </xdr:from>
        <xdr:to>
          <xdr:col>42</xdr:col>
          <xdr:colOff>95250</xdr:colOff>
          <xdr:row>524317</xdr:row>
          <xdr:rowOff>28575</xdr:rowOff>
        </xdr:to>
        <xdr:sp macro="" textlink="">
          <xdr:nvSpPr>
            <xdr:cNvPr id="20488" name="Spinner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3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589849</xdr:row>
          <xdr:rowOff>19050</xdr:rowOff>
        </xdr:from>
        <xdr:to>
          <xdr:col>42</xdr:col>
          <xdr:colOff>95250</xdr:colOff>
          <xdr:row>589853</xdr:row>
          <xdr:rowOff>28575</xdr:rowOff>
        </xdr:to>
        <xdr:sp macro="" textlink="">
          <xdr:nvSpPr>
            <xdr:cNvPr id="20489" name="Spinner 9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3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655385</xdr:row>
          <xdr:rowOff>19050</xdr:rowOff>
        </xdr:from>
        <xdr:to>
          <xdr:col>42</xdr:col>
          <xdr:colOff>95250</xdr:colOff>
          <xdr:row>655389</xdr:row>
          <xdr:rowOff>28575</xdr:rowOff>
        </xdr:to>
        <xdr:sp macro="" textlink="">
          <xdr:nvSpPr>
            <xdr:cNvPr id="20490" name="Spinner 10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00000000-0008-0000-0300-00000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720921</xdr:row>
          <xdr:rowOff>19050</xdr:rowOff>
        </xdr:from>
        <xdr:to>
          <xdr:col>42</xdr:col>
          <xdr:colOff>95250</xdr:colOff>
          <xdr:row>720925</xdr:row>
          <xdr:rowOff>28575</xdr:rowOff>
        </xdr:to>
        <xdr:sp macro="" textlink="">
          <xdr:nvSpPr>
            <xdr:cNvPr id="20491" name="Spinner 11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3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786457</xdr:row>
          <xdr:rowOff>19050</xdr:rowOff>
        </xdr:from>
        <xdr:to>
          <xdr:col>42</xdr:col>
          <xdr:colOff>95250</xdr:colOff>
          <xdr:row>786461</xdr:row>
          <xdr:rowOff>28575</xdr:rowOff>
        </xdr:to>
        <xdr:sp macro="" textlink="">
          <xdr:nvSpPr>
            <xdr:cNvPr id="20492" name="Spinner 12" hidden="1">
              <a:extLst>
                <a:ext uri="{63B3BB69-23CF-44E3-9099-C40C66FF867C}">
                  <a14:compatExt spid="_x0000_s20492"/>
                </a:ext>
                <a:ext uri="{FF2B5EF4-FFF2-40B4-BE49-F238E27FC236}">
                  <a16:creationId xmlns:a16="http://schemas.microsoft.com/office/drawing/2014/main" id="{00000000-0008-0000-0300-00000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851993</xdr:row>
          <xdr:rowOff>19050</xdr:rowOff>
        </xdr:from>
        <xdr:to>
          <xdr:col>42</xdr:col>
          <xdr:colOff>95250</xdr:colOff>
          <xdr:row>851997</xdr:row>
          <xdr:rowOff>28575</xdr:rowOff>
        </xdr:to>
        <xdr:sp macro="" textlink="">
          <xdr:nvSpPr>
            <xdr:cNvPr id="20493" name="Spinner 13" hidden="1">
              <a:extLst>
                <a:ext uri="{63B3BB69-23CF-44E3-9099-C40C66FF867C}">
                  <a14:compatExt spid="_x0000_s20493"/>
                </a:ext>
                <a:ext uri="{FF2B5EF4-FFF2-40B4-BE49-F238E27FC236}">
                  <a16:creationId xmlns:a16="http://schemas.microsoft.com/office/drawing/2014/main" id="{00000000-0008-0000-0300-00000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917529</xdr:row>
          <xdr:rowOff>19050</xdr:rowOff>
        </xdr:from>
        <xdr:to>
          <xdr:col>42</xdr:col>
          <xdr:colOff>95250</xdr:colOff>
          <xdr:row>917533</xdr:row>
          <xdr:rowOff>28575</xdr:rowOff>
        </xdr:to>
        <xdr:sp macro="" textlink="">
          <xdr:nvSpPr>
            <xdr:cNvPr id="20494" name="Spinner 14" hidden="1">
              <a:extLst>
                <a:ext uri="{63B3BB69-23CF-44E3-9099-C40C66FF867C}">
                  <a14:compatExt spid="_x0000_s20494"/>
                </a:ext>
                <a:ext uri="{FF2B5EF4-FFF2-40B4-BE49-F238E27FC236}">
                  <a16:creationId xmlns:a16="http://schemas.microsoft.com/office/drawing/2014/main" id="{00000000-0008-0000-0300-00000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983065</xdr:row>
          <xdr:rowOff>19050</xdr:rowOff>
        </xdr:from>
        <xdr:to>
          <xdr:col>42</xdr:col>
          <xdr:colOff>95250</xdr:colOff>
          <xdr:row>983069</xdr:row>
          <xdr:rowOff>28575</xdr:rowOff>
        </xdr:to>
        <xdr:sp macro="" textlink="">
          <xdr:nvSpPr>
            <xdr:cNvPr id="20495" name="Spinner 15" hidden="1">
              <a:extLst>
                <a:ext uri="{63B3BB69-23CF-44E3-9099-C40C66FF867C}">
                  <a14:compatExt spid="_x0000_s20495"/>
                </a:ext>
                <a:ext uri="{FF2B5EF4-FFF2-40B4-BE49-F238E27FC236}">
                  <a16:creationId xmlns:a16="http://schemas.microsoft.com/office/drawing/2014/main" id="{00000000-0008-0000-0300-00000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297</xdr:col>
          <xdr:colOff>19050</xdr:colOff>
          <xdr:row>25</xdr:row>
          <xdr:rowOff>19050</xdr:rowOff>
        </xdr:from>
        <xdr:to>
          <xdr:col>298</xdr:col>
          <xdr:colOff>95250</xdr:colOff>
          <xdr:row>29</xdr:row>
          <xdr:rowOff>28575</xdr:rowOff>
        </xdr:to>
        <xdr:sp macro="" textlink="">
          <xdr:nvSpPr>
            <xdr:cNvPr id="20496" name="Spinner 16" hidden="1">
              <a:extLst>
                <a:ext uri="{63B3BB69-23CF-44E3-9099-C40C66FF867C}">
                  <a14:compatExt spid="_x0000_s20496"/>
                </a:ext>
                <a:ext uri="{FF2B5EF4-FFF2-40B4-BE49-F238E27FC236}">
                  <a16:creationId xmlns:a16="http://schemas.microsoft.com/office/drawing/2014/main" id="{00000000-0008-0000-0300-00001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297</xdr:col>
          <xdr:colOff>19050</xdr:colOff>
          <xdr:row>65561</xdr:row>
          <xdr:rowOff>19050</xdr:rowOff>
        </xdr:from>
        <xdr:to>
          <xdr:col>298</xdr:col>
          <xdr:colOff>95250</xdr:colOff>
          <xdr:row>65565</xdr:row>
          <xdr:rowOff>28575</xdr:rowOff>
        </xdr:to>
        <xdr:sp macro="" textlink="">
          <xdr:nvSpPr>
            <xdr:cNvPr id="20497" name="Spinner 17" hidden="1">
              <a:extLst>
                <a:ext uri="{63B3BB69-23CF-44E3-9099-C40C66FF867C}">
                  <a14:compatExt spid="_x0000_s20497"/>
                </a:ext>
                <a:ext uri="{FF2B5EF4-FFF2-40B4-BE49-F238E27FC236}">
                  <a16:creationId xmlns:a16="http://schemas.microsoft.com/office/drawing/2014/main" id="{00000000-0008-0000-0300-00001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297</xdr:col>
          <xdr:colOff>19050</xdr:colOff>
          <xdr:row>131097</xdr:row>
          <xdr:rowOff>19050</xdr:rowOff>
        </xdr:from>
        <xdr:to>
          <xdr:col>298</xdr:col>
          <xdr:colOff>95250</xdr:colOff>
          <xdr:row>131101</xdr:row>
          <xdr:rowOff>28575</xdr:rowOff>
        </xdr:to>
        <xdr:sp macro="" textlink="">
          <xdr:nvSpPr>
            <xdr:cNvPr id="20498" name="Spinner 18" hidden="1">
              <a:extLst>
                <a:ext uri="{63B3BB69-23CF-44E3-9099-C40C66FF867C}">
                  <a14:compatExt spid="_x0000_s20498"/>
                </a:ext>
                <a:ext uri="{FF2B5EF4-FFF2-40B4-BE49-F238E27FC236}">
                  <a16:creationId xmlns:a16="http://schemas.microsoft.com/office/drawing/2014/main" id="{00000000-0008-0000-0300-00001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297</xdr:col>
          <xdr:colOff>19050</xdr:colOff>
          <xdr:row>196633</xdr:row>
          <xdr:rowOff>19050</xdr:rowOff>
        </xdr:from>
        <xdr:to>
          <xdr:col>298</xdr:col>
          <xdr:colOff>95250</xdr:colOff>
          <xdr:row>196637</xdr:row>
          <xdr:rowOff>28575</xdr:rowOff>
        </xdr:to>
        <xdr:sp macro="" textlink="">
          <xdr:nvSpPr>
            <xdr:cNvPr id="20499" name="Spinner 19" hidden="1">
              <a:extLst>
                <a:ext uri="{63B3BB69-23CF-44E3-9099-C40C66FF867C}">
                  <a14:compatExt spid="_x0000_s20499"/>
                </a:ext>
                <a:ext uri="{FF2B5EF4-FFF2-40B4-BE49-F238E27FC236}">
                  <a16:creationId xmlns:a16="http://schemas.microsoft.com/office/drawing/2014/main" id="{00000000-0008-0000-0300-00001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297</xdr:col>
          <xdr:colOff>19050</xdr:colOff>
          <xdr:row>262169</xdr:row>
          <xdr:rowOff>19050</xdr:rowOff>
        </xdr:from>
        <xdr:to>
          <xdr:col>298</xdr:col>
          <xdr:colOff>95250</xdr:colOff>
          <xdr:row>262173</xdr:row>
          <xdr:rowOff>28575</xdr:rowOff>
        </xdr:to>
        <xdr:sp macro="" textlink="">
          <xdr:nvSpPr>
            <xdr:cNvPr id="20500" name="Spinner 20" hidden="1">
              <a:extLst>
                <a:ext uri="{63B3BB69-23CF-44E3-9099-C40C66FF867C}">
                  <a14:compatExt spid="_x0000_s20500"/>
                </a:ext>
                <a:ext uri="{FF2B5EF4-FFF2-40B4-BE49-F238E27FC236}">
                  <a16:creationId xmlns:a16="http://schemas.microsoft.com/office/drawing/2014/main" id="{00000000-0008-0000-0300-00001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297</xdr:col>
          <xdr:colOff>19050</xdr:colOff>
          <xdr:row>327705</xdr:row>
          <xdr:rowOff>19050</xdr:rowOff>
        </xdr:from>
        <xdr:to>
          <xdr:col>298</xdr:col>
          <xdr:colOff>95250</xdr:colOff>
          <xdr:row>327709</xdr:row>
          <xdr:rowOff>28575</xdr:rowOff>
        </xdr:to>
        <xdr:sp macro="" textlink="">
          <xdr:nvSpPr>
            <xdr:cNvPr id="20501" name="Spinner 21" hidden="1">
              <a:extLst>
                <a:ext uri="{63B3BB69-23CF-44E3-9099-C40C66FF867C}">
                  <a14:compatExt spid="_x0000_s20501"/>
                </a:ext>
                <a:ext uri="{FF2B5EF4-FFF2-40B4-BE49-F238E27FC236}">
                  <a16:creationId xmlns:a16="http://schemas.microsoft.com/office/drawing/2014/main" id="{00000000-0008-0000-0300-00001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297</xdr:col>
          <xdr:colOff>19050</xdr:colOff>
          <xdr:row>393241</xdr:row>
          <xdr:rowOff>19050</xdr:rowOff>
        </xdr:from>
        <xdr:to>
          <xdr:col>298</xdr:col>
          <xdr:colOff>95250</xdr:colOff>
          <xdr:row>393245</xdr:row>
          <xdr:rowOff>28575</xdr:rowOff>
        </xdr:to>
        <xdr:sp macro="" textlink="">
          <xdr:nvSpPr>
            <xdr:cNvPr id="20502" name="Spinner 22" hidden="1">
              <a:extLst>
                <a:ext uri="{63B3BB69-23CF-44E3-9099-C40C66FF867C}">
                  <a14:compatExt spid="_x0000_s20502"/>
                </a:ext>
                <a:ext uri="{FF2B5EF4-FFF2-40B4-BE49-F238E27FC236}">
                  <a16:creationId xmlns:a16="http://schemas.microsoft.com/office/drawing/2014/main" id="{00000000-0008-0000-0300-00001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297</xdr:col>
          <xdr:colOff>19050</xdr:colOff>
          <xdr:row>458777</xdr:row>
          <xdr:rowOff>19050</xdr:rowOff>
        </xdr:from>
        <xdr:to>
          <xdr:col>298</xdr:col>
          <xdr:colOff>95250</xdr:colOff>
          <xdr:row>458781</xdr:row>
          <xdr:rowOff>28575</xdr:rowOff>
        </xdr:to>
        <xdr:sp macro="" textlink="">
          <xdr:nvSpPr>
            <xdr:cNvPr id="20503" name="Spinner 23" hidden="1">
              <a:extLst>
                <a:ext uri="{63B3BB69-23CF-44E3-9099-C40C66FF867C}">
                  <a14:compatExt spid="_x0000_s20503"/>
                </a:ext>
                <a:ext uri="{FF2B5EF4-FFF2-40B4-BE49-F238E27FC236}">
                  <a16:creationId xmlns:a16="http://schemas.microsoft.com/office/drawing/2014/main" id="{00000000-0008-0000-0300-00001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297</xdr:col>
          <xdr:colOff>19050</xdr:colOff>
          <xdr:row>524313</xdr:row>
          <xdr:rowOff>19050</xdr:rowOff>
        </xdr:from>
        <xdr:to>
          <xdr:col>298</xdr:col>
          <xdr:colOff>95250</xdr:colOff>
          <xdr:row>524317</xdr:row>
          <xdr:rowOff>28575</xdr:rowOff>
        </xdr:to>
        <xdr:sp macro="" textlink="">
          <xdr:nvSpPr>
            <xdr:cNvPr id="20504" name="Spinner 24" hidden="1">
              <a:extLst>
                <a:ext uri="{63B3BB69-23CF-44E3-9099-C40C66FF867C}">
                  <a14:compatExt spid="_x0000_s20504"/>
                </a:ext>
                <a:ext uri="{FF2B5EF4-FFF2-40B4-BE49-F238E27FC236}">
                  <a16:creationId xmlns:a16="http://schemas.microsoft.com/office/drawing/2014/main" id="{00000000-0008-0000-0300-00001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297</xdr:col>
          <xdr:colOff>19050</xdr:colOff>
          <xdr:row>589849</xdr:row>
          <xdr:rowOff>19050</xdr:rowOff>
        </xdr:from>
        <xdr:to>
          <xdr:col>298</xdr:col>
          <xdr:colOff>95250</xdr:colOff>
          <xdr:row>589853</xdr:row>
          <xdr:rowOff>28575</xdr:rowOff>
        </xdr:to>
        <xdr:sp macro="" textlink="">
          <xdr:nvSpPr>
            <xdr:cNvPr id="20505" name="Spinner 25" hidden="1">
              <a:extLst>
                <a:ext uri="{63B3BB69-23CF-44E3-9099-C40C66FF867C}">
                  <a14:compatExt spid="_x0000_s20505"/>
                </a:ext>
                <a:ext uri="{FF2B5EF4-FFF2-40B4-BE49-F238E27FC236}">
                  <a16:creationId xmlns:a16="http://schemas.microsoft.com/office/drawing/2014/main" id="{00000000-0008-0000-0300-00001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297</xdr:col>
          <xdr:colOff>19050</xdr:colOff>
          <xdr:row>655385</xdr:row>
          <xdr:rowOff>19050</xdr:rowOff>
        </xdr:from>
        <xdr:to>
          <xdr:col>298</xdr:col>
          <xdr:colOff>95250</xdr:colOff>
          <xdr:row>655389</xdr:row>
          <xdr:rowOff>28575</xdr:rowOff>
        </xdr:to>
        <xdr:sp macro="" textlink="">
          <xdr:nvSpPr>
            <xdr:cNvPr id="20506" name="Spinner 26" hidden="1">
              <a:extLst>
                <a:ext uri="{63B3BB69-23CF-44E3-9099-C40C66FF867C}">
                  <a14:compatExt spid="_x0000_s20506"/>
                </a:ext>
                <a:ext uri="{FF2B5EF4-FFF2-40B4-BE49-F238E27FC236}">
                  <a16:creationId xmlns:a16="http://schemas.microsoft.com/office/drawing/2014/main" id="{00000000-0008-0000-0300-00001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297</xdr:col>
          <xdr:colOff>19050</xdr:colOff>
          <xdr:row>720921</xdr:row>
          <xdr:rowOff>19050</xdr:rowOff>
        </xdr:from>
        <xdr:to>
          <xdr:col>298</xdr:col>
          <xdr:colOff>95250</xdr:colOff>
          <xdr:row>720925</xdr:row>
          <xdr:rowOff>28575</xdr:rowOff>
        </xdr:to>
        <xdr:sp macro="" textlink="">
          <xdr:nvSpPr>
            <xdr:cNvPr id="20507" name="Spinner 27" hidden="1">
              <a:extLst>
                <a:ext uri="{63B3BB69-23CF-44E3-9099-C40C66FF867C}">
                  <a14:compatExt spid="_x0000_s20507"/>
                </a:ext>
                <a:ext uri="{FF2B5EF4-FFF2-40B4-BE49-F238E27FC236}">
                  <a16:creationId xmlns:a16="http://schemas.microsoft.com/office/drawing/2014/main" id="{00000000-0008-0000-0300-00001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297</xdr:col>
          <xdr:colOff>19050</xdr:colOff>
          <xdr:row>786457</xdr:row>
          <xdr:rowOff>19050</xdr:rowOff>
        </xdr:from>
        <xdr:to>
          <xdr:col>298</xdr:col>
          <xdr:colOff>95250</xdr:colOff>
          <xdr:row>786461</xdr:row>
          <xdr:rowOff>28575</xdr:rowOff>
        </xdr:to>
        <xdr:sp macro="" textlink="">
          <xdr:nvSpPr>
            <xdr:cNvPr id="20508" name="Spinner 28" hidden="1">
              <a:extLst>
                <a:ext uri="{63B3BB69-23CF-44E3-9099-C40C66FF867C}">
                  <a14:compatExt spid="_x0000_s20508"/>
                </a:ext>
                <a:ext uri="{FF2B5EF4-FFF2-40B4-BE49-F238E27FC236}">
                  <a16:creationId xmlns:a16="http://schemas.microsoft.com/office/drawing/2014/main" id="{00000000-0008-0000-0300-00001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297</xdr:col>
          <xdr:colOff>19050</xdr:colOff>
          <xdr:row>851993</xdr:row>
          <xdr:rowOff>19050</xdr:rowOff>
        </xdr:from>
        <xdr:to>
          <xdr:col>298</xdr:col>
          <xdr:colOff>95250</xdr:colOff>
          <xdr:row>851997</xdr:row>
          <xdr:rowOff>28575</xdr:rowOff>
        </xdr:to>
        <xdr:sp macro="" textlink="">
          <xdr:nvSpPr>
            <xdr:cNvPr id="20509" name="Spinner 29" hidden="1">
              <a:extLst>
                <a:ext uri="{63B3BB69-23CF-44E3-9099-C40C66FF867C}">
                  <a14:compatExt spid="_x0000_s20509"/>
                </a:ext>
                <a:ext uri="{FF2B5EF4-FFF2-40B4-BE49-F238E27FC236}">
                  <a16:creationId xmlns:a16="http://schemas.microsoft.com/office/drawing/2014/main" id="{00000000-0008-0000-0300-00001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297</xdr:col>
          <xdr:colOff>19050</xdr:colOff>
          <xdr:row>917529</xdr:row>
          <xdr:rowOff>19050</xdr:rowOff>
        </xdr:from>
        <xdr:to>
          <xdr:col>298</xdr:col>
          <xdr:colOff>95250</xdr:colOff>
          <xdr:row>917533</xdr:row>
          <xdr:rowOff>28575</xdr:rowOff>
        </xdr:to>
        <xdr:sp macro="" textlink="">
          <xdr:nvSpPr>
            <xdr:cNvPr id="20510" name="Spinner 30" hidden="1">
              <a:extLst>
                <a:ext uri="{63B3BB69-23CF-44E3-9099-C40C66FF867C}">
                  <a14:compatExt spid="_x0000_s20510"/>
                </a:ext>
                <a:ext uri="{FF2B5EF4-FFF2-40B4-BE49-F238E27FC236}">
                  <a16:creationId xmlns:a16="http://schemas.microsoft.com/office/drawing/2014/main" id="{00000000-0008-0000-0300-00001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297</xdr:col>
          <xdr:colOff>19050</xdr:colOff>
          <xdr:row>983065</xdr:row>
          <xdr:rowOff>19050</xdr:rowOff>
        </xdr:from>
        <xdr:to>
          <xdr:col>298</xdr:col>
          <xdr:colOff>95250</xdr:colOff>
          <xdr:row>983069</xdr:row>
          <xdr:rowOff>28575</xdr:rowOff>
        </xdr:to>
        <xdr:sp macro="" textlink="">
          <xdr:nvSpPr>
            <xdr:cNvPr id="20511" name="Spinner 31" hidden="1">
              <a:extLst>
                <a:ext uri="{63B3BB69-23CF-44E3-9099-C40C66FF867C}">
                  <a14:compatExt spid="_x0000_s20511"/>
                </a:ext>
                <a:ext uri="{FF2B5EF4-FFF2-40B4-BE49-F238E27FC236}">
                  <a16:creationId xmlns:a16="http://schemas.microsoft.com/office/drawing/2014/main" id="{00000000-0008-0000-0300-00001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553</xdr:col>
          <xdr:colOff>19050</xdr:colOff>
          <xdr:row>25</xdr:row>
          <xdr:rowOff>19050</xdr:rowOff>
        </xdr:from>
        <xdr:to>
          <xdr:col>554</xdr:col>
          <xdr:colOff>95250</xdr:colOff>
          <xdr:row>29</xdr:row>
          <xdr:rowOff>28575</xdr:rowOff>
        </xdr:to>
        <xdr:sp macro="" textlink="">
          <xdr:nvSpPr>
            <xdr:cNvPr id="20512" name="Spinner 32" hidden="1">
              <a:extLst>
                <a:ext uri="{63B3BB69-23CF-44E3-9099-C40C66FF867C}">
                  <a14:compatExt spid="_x0000_s20512"/>
                </a:ext>
                <a:ext uri="{FF2B5EF4-FFF2-40B4-BE49-F238E27FC236}">
                  <a16:creationId xmlns:a16="http://schemas.microsoft.com/office/drawing/2014/main" id="{00000000-0008-0000-0300-00002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553</xdr:col>
          <xdr:colOff>19050</xdr:colOff>
          <xdr:row>65561</xdr:row>
          <xdr:rowOff>19050</xdr:rowOff>
        </xdr:from>
        <xdr:to>
          <xdr:col>554</xdr:col>
          <xdr:colOff>95250</xdr:colOff>
          <xdr:row>65565</xdr:row>
          <xdr:rowOff>28575</xdr:rowOff>
        </xdr:to>
        <xdr:sp macro="" textlink="">
          <xdr:nvSpPr>
            <xdr:cNvPr id="20513" name="Spinner 33" hidden="1">
              <a:extLst>
                <a:ext uri="{63B3BB69-23CF-44E3-9099-C40C66FF867C}">
                  <a14:compatExt spid="_x0000_s20513"/>
                </a:ext>
                <a:ext uri="{FF2B5EF4-FFF2-40B4-BE49-F238E27FC236}">
                  <a16:creationId xmlns:a16="http://schemas.microsoft.com/office/drawing/2014/main" id="{00000000-0008-0000-0300-00002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553</xdr:col>
          <xdr:colOff>19050</xdr:colOff>
          <xdr:row>131097</xdr:row>
          <xdr:rowOff>19050</xdr:rowOff>
        </xdr:from>
        <xdr:to>
          <xdr:col>554</xdr:col>
          <xdr:colOff>95250</xdr:colOff>
          <xdr:row>131101</xdr:row>
          <xdr:rowOff>28575</xdr:rowOff>
        </xdr:to>
        <xdr:sp macro="" textlink="">
          <xdr:nvSpPr>
            <xdr:cNvPr id="20514" name="Spinner 34" hidden="1">
              <a:extLst>
                <a:ext uri="{63B3BB69-23CF-44E3-9099-C40C66FF867C}">
                  <a14:compatExt spid="_x0000_s20514"/>
                </a:ext>
                <a:ext uri="{FF2B5EF4-FFF2-40B4-BE49-F238E27FC236}">
                  <a16:creationId xmlns:a16="http://schemas.microsoft.com/office/drawing/2014/main" id="{00000000-0008-0000-0300-00002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553</xdr:col>
          <xdr:colOff>19050</xdr:colOff>
          <xdr:row>196633</xdr:row>
          <xdr:rowOff>19050</xdr:rowOff>
        </xdr:from>
        <xdr:to>
          <xdr:col>554</xdr:col>
          <xdr:colOff>95250</xdr:colOff>
          <xdr:row>196637</xdr:row>
          <xdr:rowOff>28575</xdr:rowOff>
        </xdr:to>
        <xdr:sp macro="" textlink="">
          <xdr:nvSpPr>
            <xdr:cNvPr id="20515" name="Spinner 35" hidden="1">
              <a:extLst>
                <a:ext uri="{63B3BB69-23CF-44E3-9099-C40C66FF867C}">
                  <a14:compatExt spid="_x0000_s20515"/>
                </a:ext>
                <a:ext uri="{FF2B5EF4-FFF2-40B4-BE49-F238E27FC236}">
                  <a16:creationId xmlns:a16="http://schemas.microsoft.com/office/drawing/2014/main" id="{00000000-0008-0000-0300-00002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553</xdr:col>
          <xdr:colOff>19050</xdr:colOff>
          <xdr:row>262169</xdr:row>
          <xdr:rowOff>19050</xdr:rowOff>
        </xdr:from>
        <xdr:to>
          <xdr:col>554</xdr:col>
          <xdr:colOff>95250</xdr:colOff>
          <xdr:row>262173</xdr:row>
          <xdr:rowOff>28575</xdr:rowOff>
        </xdr:to>
        <xdr:sp macro="" textlink="">
          <xdr:nvSpPr>
            <xdr:cNvPr id="20516" name="Spinner 36" hidden="1">
              <a:extLst>
                <a:ext uri="{63B3BB69-23CF-44E3-9099-C40C66FF867C}">
                  <a14:compatExt spid="_x0000_s20516"/>
                </a:ext>
                <a:ext uri="{FF2B5EF4-FFF2-40B4-BE49-F238E27FC236}">
                  <a16:creationId xmlns:a16="http://schemas.microsoft.com/office/drawing/2014/main" id="{00000000-0008-0000-0300-00002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553</xdr:col>
          <xdr:colOff>19050</xdr:colOff>
          <xdr:row>327705</xdr:row>
          <xdr:rowOff>19050</xdr:rowOff>
        </xdr:from>
        <xdr:to>
          <xdr:col>554</xdr:col>
          <xdr:colOff>95250</xdr:colOff>
          <xdr:row>327709</xdr:row>
          <xdr:rowOff>28575</xdr:rowOff>
        </xdr:to>
        <xdr:sp macro="" textlink="">
          <xdr:nvSpPr>
            <xdr:cNvPr id="20517" name="Spinner 37" hidden="1">
              <a:extLst>
                <a:ext uri="{63B3BB69-23CF-44E3-9099-C40C66FF867C}">
                  <a14:compatExt spid="_x0000_s20517"/>
                </a:ext>
                <a:ext uri="{FF2B5EF4-FFF2-40B4-BE49-F238E27FC236}">
                  <a16:creationId xmlns:a16="http://schemas.microsoft.com/office/drawing/2014/main" id="{00000000-0008-0000-0300-00002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553</xdr:col>
          <xdr:colOff>19050</xdr:colOff>
          <xdr:row>393241</xdr:row>
          <xdr:rowOff>19050</xdr:rowOff>
        </xdr:from>
        <xdr:to>
          <xdr:col>554</xdr:col>
          <xdr:colOff>95250</xdr:colOff>
          <xdr:row>393245</xdr:row>
          <xdr:rowOff>28575</xdr:rowOff>
        </xdr:to>
        <xdr:sp macro="" textlink="">
          <xdr:nvSpPr>
            <xdr:cNvPr id="20518" name="Spinner 38" hidden="1">
              <a:extLst>
                <a:ext uri="{63B3BB69-23CF-44E3-9099-C40C66FF867C}">
                  <a14:compatExt spid="_x0000_s20518"/>
                </a:ext>
                <a:ext uri="{FF2B5EF4-FFF2-40B4-BE49-F238E27FC236}">
                  <a16:creationId xmlns:a16="http://schemas.microsoft.com/office/drawing/2014/main" id="{00000000-0008-0000-0300-00002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553</xdr:col>
          <xdr:colOff>19050</xdr:colOff>
          <xdr:row>458777</xdr:row>
          <xdr:rowOff>19050</xdr:rowOff>
        </xdr:from>
        <xdr:to>
          <xdr:col>554</xdr:col>
          <xdr:colOff>95250</xdr:colOff>
          <xdr:row>458781</xdr:row>
          <xdr:rowOff>28575</xdr:rowOff>
        </xdr:to>
        <xdr:sp macro="" textlink="">
          <xdr:nvSpPr>
            <xdr:cNvPr id="20519" name="Spinner 39" hidden="1">
              <a:extLst>
                <a:ext uri="{63B3BB69-23CF-44E3-9099-C40C66FF867C}">
                  <a14:compatExt spid="_x0000_s20519"/>
                </a:ext>
                <a:ext uri="{FF2B5EF4-FFF2-40B4-BE49-F238E27FC236}">
                  <a16:creationId xmlns:a16="http://schemas.microsoft.com/office/drawing/2014/main" id="{00000000-0008-0000-0300-00002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553</xdr:col>
          <xdr:colOff>19050</xdr:colOff>
          <xdr:row>524313</xdr:row>
          <xdr:rowOff>19050</xdr:rowOff>
        </xdr:from>
        <xdr:to>
          <xdr:col>554</xdr:col>
          <xdr:colOff>95250</xdr:colOff>
          <xdr:row>524317</xdr:row>
          <xdr:rowOff>28575</xdr:rowOff>
        </xdr:to>
        <xdr:sp macro="" textlink="">
          <xdr:nvSpPr>
            <xdr:cNvPr id="20520" name="Spinner 40" hidden="1">
              <a:extLst>
                <a:ext uri="{63B3BB69-23CF-44E3-9099-C40C66FF867C}">
                  <a14:compatExt spid="_x0000_s20520"/>
                </a:ext>
                <a:ext uri="{FF2B5EF4-FFF2-40B4-BE49-F238E27FC236}">
                  <a16:creationId xmlns:a16="http://schemas.microsoft.com/office/drawing/2014/main" id="{00000000-0008-0000-0300-00002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553</xdr:col>
          <xdr:colOff>19050</xdr:colOff>
          <xdr:row>589849</xdr:row>
          <xdr:rowOff>19050</xdr:rowOff>
        </xdr:from>
        <xdr:to>
          <xdr:col>554</xdr:col>
          <xdr:colOff>95250</xdr:colOff>
          <xdr:row>589853</xdr:row>
          <xdr:rowOff>28575</xdr:rowOff>
        </xdr:to>
        <xdr:sp macro="" textlink="">
          <xdr:nvSpPr>
            <xdr:cNvPr id="20521" name="Spinner 41" hidden="1">
              <a:extLst>
                <a:ext uri="{63B3BB69-23CF-44E3-9099-C40C66FF867C}">
                  <a14:compatExt spid="_x0000_s20521"/>
                </a:ext>
                <a:ext uri="{FF2B5EF4-FFF2-40B4-BE49-F238E27FC236}">
                  <a16:creationId xmlns:a16="http://schemas.microsoft.com/office/drawing/2014/main" id="{00000000-0008-0000-0300-00002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553</xdr:col>
          <xdr:colOff>19050</xdr:colOff>
          <xdr:row>655385</xdr:row>
          <xdr:rowOff>19050</xdr:rowOff>
        </xdr:from>
        <xdr:to>
          <xdr:col>554</xdr:col>
          <xdr:colOff>95250</xdr:colOff>
          <xdr:row>655389</xdr:row>
          <xdr:rowOff>28575</xdr:rowOff>
        </xdr:to>
        <xdr:sp macro="" textlink="">
          <xdr:nvSpPr>
            <xdr:cNvPr id="20522" name="Spinner 42" hidden="1">
              <a:extLst>
                <a:ext uri="{63B3BB69-23CF-44E3-9099-C40C66FF867C}">
                  <a14:compatExt spid="_x0000_s20522"/>
                </a:ext>
                <a:ext uri="{FF2B5EF4-FFF2-40B4-BE49-F238E27FC236}">
                  <a16:creationId xmlns:a16="http://schemas.microsoft.com/office/drawing/2014/main" id="{00000000-0008-0000-0300-00002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553</xdr:col>
          <xdr:colOff>19050</xdr:colOff>
          <xdr:row>720921</xdr:row>
          <xdr:rowOff>19050</xdr:rowOff>
        </xdr:from>
        <xdr:to>
          <xdr:col>554</xdr:col>
          <xdr:colOff>95250</xdr:colOff>
          <xdr:row>720925</xdr:row>
          <xdr:rowOff>28575</xdr:rowOff>
        </xdr:to>
        <xdr:sp macro="" textlink="">
          <xdr:nvSpPr>
            <xdr:cNvPr id="20523" name="Spinner 43" hidden="1">
              <a:extLst>
                <a:ext uri="{63B3BB69-23CF-44E3-9099-C40C66FF867C}">
                  <a14:compatExt spid="_x0000_s20523"/>
                </a:ext>
                <a:ext uri="{FF2B5EF4-FFF2-40B4-BE49-F238E27FC236}">
                  <a16:creationId xmlns:a16="http://schemas.microsoft.com/office/drawing/2014/main" id="{00000000-0008-0000-0300-00002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553</xdr:col>
          <xdr:colOff>19050</xdr:colOff>
          <xdr:row>786457</xdr:row>
          <xdr:rowOff>19050</xdr:rowOff>
        </xdr:from>
        <xdr:to>
          <xdr:col>554</xdr:col>
          <xdr:colOff>95250</xdr:colOff>
          <xdr:row>786461</xdr:row>
          <xdr:rowOff>28575</xdr:rowOff>
        </xdr:to>
        <xdr:sp macro="" textlink="">
          <xdr:nvSpPr>
            <xdr:cNvPr id="20524" name="Spinner 44" hidden="1">
              <a:extLst>
                <a:ext uri="{63B3BB69-23CF-44E3-9099-C40C66FF867C}">
                  <a14:compatExt spid="_x0000_s20524"/>
                </a:ext>
                <a:ext uri="{FF2B5EF4-FFF2-40B4-BE49-F238E27FC236}">
                  <a16:creationId xmlns:a16="http://schemas.microsoft.com/office/drawing/2014/main" id="{00000000-0008-0000-0300-00002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553</xdr:col>
          <xdr:colOff>19050</xdr:colOff>
          <xdr:row>851993</xdr:row>
          <xdr:rowOff>19050</xdr:rowOff>
        </xdr:from>
        <xdr:to>
          <xdr:col>554</xdr:col>
          <xdr:colOff>95250</xdr:colOff>
          <xdr:row>851997</xdr:row>
          <xdr:rowOff>28575</xdr:rowOff>
        </xdr:to>
        <xdr:sp macro="" textlink="">
          <xdr:nvSpPr>
            <xdr:cNvPr id="20525" name="Spinner 45" hidden="1">
              <a:extLst>
                <a:ext uri="{63B3BB69-23CF-44E3-9099-C40C66FF867C}">
                  <a14:compatExt spid="_x0000_s20525"/>
                </a:ext>
                <a:ext uri="{FF2B5EF4-FFF2-40B4-BE49-F238E27FC236}">
                  <a16:creationId xmlns:a16="http://schemas.microsoft.com/office/drawing/2014/main" id="{00000000-0008-0000-0300-00002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553</xdr:col>
          <xdr:colOff>19050</xdr:colOff>
          <xdr:row>917529</xdr:row>
          <xdr:rowOff>19050</xdr:rowOff>
        </xdr:from>
        <xdr:to>
          <xdr:col>554</xdr:col>
          <xdr:colOff>95250</xdr:colOff>
          <xdr:row>917533</xdr:row>
          <xdr:rowOff>28575</xdr:rowOff>
        </xdr:to>
        <xdr:sp macro="" textlink="">
          <xdr:nvSpPr>
            <xdr:cNvPr id="20526" name="Spinner 46" hidden="1">
              <a:extLst>
                <a:ext uri="{63B3BB69-23CF-44E3-9099-C40C66FF867C}">
                  <a14:compatExt spid="_x0000_s20526"/>
                </a:ext>
                <a:ext uri="{FF2B5EF4-FFF2-40B4-BE49-F238E27FC236}">
                  <a16:creationId xmlns:a16="http://schemas.microsoft.com/office/drawing/2014/main" id="{00000000-0008-0000-0300-00002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553</xdr:col>
          <xdr:colOff>19050</xdr:colOff>
          <xdr:row>983065</xdr:row>
          <xdr:rowOff>19050</xdr:rowOff>
        </xdr:from>
        <xdr:to>
          <xdr:col>554</xdr:col>
          <xdr:colOff>95250</xdr:colOff>
          <xdr:row>983069</xdr:row>
          <xdr:rowOff>28575</xdr:rowOff>
        </xdr:to>
        <xdr:sp macro="" textlink="">
          <xdr:nvSpPr>
            <xdr:cNvPr id="20527" name="Spinner 47" hidden="1">
              <a:extLst>
                <a:ext uri="{63B3BB69-23CF-44E3-9099-C40C66FF867C}">
                  <a14:compatExt spid="_x0000_s20527"/>
                </a:ext>
                <a:ext uri="{FF2B5EF4-FFF2-40B4-BE49-F238E27FC236}">
                  <a16:creationId xmlns:a16="http://schemas.microsoft.com/office/drawing/2014/main" id="{00000000-0008-0000-0300-00002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809</xdr:col>
          <xdr:colOff>19050</xdr:colOff>
          <xdr:row>25</xdr:row>
          <xdr:rowOff>19050</xdr:rowOff>
        </xdr:from>
        <xdr:to>
          <xdr:col>810</xdr:col>
          <xdr:colOff>95250</xdr:colOff>
          <xdr:row>29</xdr:row>
          <xdr:rowOff>28575</xdr:rowOff>
        </xdr:to>
        <xdr:sp macro="" textlink="">
          <xdr:nvSpPr>
            <xdr:cNvPr id="20528" name="Spinner 48" hidden="1">
              <a:extLst>
                <a:ext uri="{63B3BB69-23CF-44E3-9099-C40C66FF867C}">
                  <a14:compatExt spid="_x0000_s20528"/>
                </a:ext>
                <a:ext uri="{FF2B5EF4-FFF2-40B4-BE49-F238E27FC236}">
                  <a16:creationId xmlns:a16="http://schemas.microsoft.com/office/drawing/2014/main" id="{00000000-0008-0000-0300-00003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809</xdr:col>
          <xdr:colOff>19050</xdr:colOff>
          <xdr:row>65561</xdr:row>
          <xdr:rowOff>19050</xdr:rowOff>
        </xdr:from>
        <xdr:to>
          <xdr:col>810</xdr:col>
          <xdr:colOff>95250</xdr:colOff>
          <xdr:row>65565</xdr:row>
          <xdr:rowOff>28575</xdr:rowOff>
        </xdr:to>
        <xdr:sp macro="" textlink="">
          <xdr:nvSpPr>
            <xdr:cNvPr id="20529" name="Spinner 49" hidden="1">
              <a:extLst>
                <a:ext uri="{63B3BB69-23CF-44E3-9099-C40C66FF867C}">
                  <a14:compatExt spid="_x0000_s20529"/>
                </a:ext>
                <a:ext uri="{FF2B5EF4-FFF2-40B4-BE49-F238E27FC236}">
                  <a16:creationId xmlns:a16="http://schemas.microsoft.com/office/drawing/2014/main" id="{00000000-0008-0000-0300-00003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809</xdr:col>
          <xdr:colOff>19050</xdr:colOff>
          <xdr:row>131097</xdr:row>
          <xdr:rowOff>19050</xdr:rowOff>
        </xdr:from>
        <xdr:to>
          <xdr:col>810</xdr:col>
          <xdr:colOff>95250</xdr:colOff>
          <xdr:row>131101</xdr:row>
          <xdr:rowOff>28575</xdr:rowOff>
        </xdr:to>
        <xdr:sp macro="" textlink="">
          <xdr:nvSpPr>
            <xdr:cNvPr id="20530" name="Spinner 50" hidden="1">
              <a:extLst>
                <a:ext uri="{63B3BB69-23CF-44E3-9099-C40C66FF867C}">
                  <a14:compatExt spid="_x0000_s20530"/>
                </a:ext>
                <a:ext uri="{FF2B5EF4-FFF2-40B4-BE49-F238E27FC236}">
                  <a16:creationId xmlns:a16="http://schemas.microsoft.com/office/drawing/2014/main" id="{00000000-0008-0000-0300-00003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809</xdr:col>
          <xdr:colOff>19050</xdr:colOff>
          <xdr:row>196633</xdr:row>
          <xdr:rowOff>19050</xdr:rowOff>
        </xdr:from>
        <xdr:to>
          <xdr:col>810</xdr:col>
          <xdr:colOff>95250</xdr:colOff>
          <xdr:row>196637</xdr:row>
          <xdr:rowOff>28575</xdr:rowOff>
        </xdr:to>
        <xdr:sp macro="" textlink="">
          <xdr:nvSpPr>
            <xdr:cNvPr id="20531" name="Spinner 51" hidden="1">
              <a:extLst>
                <a:ext uri="{63B3BB69-23CF-44E3-9099-C40C66FF867C}">
                  <a14:compatExt spid="_x0000_s20531"/>
                </a:ext>
                <a:ext uri="{FF2B5EF4-FFF2-40B4-BE49-F238E27FC236}">
                  <a16:creationId xmlns:a16="http://schemas.microsoft.com/office/drawing/2014/main" id="{00000000-0008-0000-0300-00003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809</xdr:col>
          <xdr:colOff>19050</xdr:colOff>
          <xdr:row>262169</xdr:row>
          <xdr:rowOff>19050</xdr:rowOff>
        </xdr:from>
        <xdr:to>
          <xdr:col>810</xdr:col>
          <xdr:colOff>95250</xdr:colOff>
          <xdr:row>262173</xdr:row>
          <xdr:rowOff>28575</xdr:rowOff>
        </xdr:to>
        <xdr:sp macro="" textlink="">
          <xdr:nvSpPr>
            <xdr:cNvPr id="20532" name="Spinner 52" hidden="1">
              <a:extLst>
                <a:ext uri="{63B3BB69-23CF-44E3-9099-C40C66FF867C}">
                  <a14:compatExt spid="_x0000_s20532"/>
                </a:ext>
                <a:ext uri="{FF2B5EF4-FFF2-40B4-BE49-F238E27FC236}">
                  <a16:creationId xmlns:a16="http://schemas.microsoft.com/office/drawing/2014/main" id="{00000000-0008-0000-0300-00003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809</xdr:col>
          <xdr:colOff>19050</xdr:colOff>
          <xdr:row>327705</xdr:row>
          <xdr:rowOff>19050</xdr:rowOff>
        </xdr:from>
        <xdr:to>
          <xdr:col>810</xdr:col>
          <xdr:colOff>95250</xdr:colOff>
          <xdr:row>327709</xdr:row>
          <xdr:rowOff>28575</xdr:rowOff>
        </xdr:to>
        <xdr:sp macro="" textlink="">
          <xdr:nvSpPr>
            <xdr:cNvPr id="20533" name="Spinner 53" hidden="1">
              <a:extLst>
                <a:ext uri="{63B3BB69-23CF-44E3-9099-C40C66FF867C}">
                  <a14:compatExt spid="_x0000_s20533"/>
                </a:ext>
                <a:ext uri="{FF2B5EF4-FFF2-40B4-BE49-F238E27FC236}">
                  <a16:creationId xmlns:a16="http://schemas.microsoft.com/office/drawing/2014/main" id="{00000000-0008-0000-0300-00003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809</xdr:col>
          <xdr:colOff>19050</xdr:colOff>
          <xdr:row>393241</xdr:row>
          <xdr:rowOff>19050</xdr:rowOff>
        </xdr:from>
        <xdr:to>
          <xdr:col>810</xdr:col>
          <xdr:colOff>95250</xdr:colOff>
          <xdr:row>393245</xdr:row>
          <xdr:rowOff>28575</xdr:rowOff>
        </xdr:to>
        <xdr:sp macro="" textlink="">
          <xdr:nvSpPr>
            <xdr:cNvPr id="20534" name="Spinner 54" hidden="1">
              <a:extLst>
                <a:ext uri="{63B3BB69-23CF-44E3-9099-C40C66FF867C}">
                  <a14:compatExt spid="_x0000_s20534"/>
                </a:ext>
                <a:ext uri="{FF2B5EF4-FFF2-40B4-BE49-F238E27FC236}">
                  <a16:creationId xmlns:a16="http://schemas.microsoft.com/office/drawing/2014/main" id="{00000000-0008-0000-0300-00003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809</xdr:col>
          <xdr:colOff>19050</xdr:colOff>
          <xdr:row>458777</xdr:row>
          <xdr:rowOff>19050</xdr:rowOff>
        </xdr:from>
        <xdr:to>
          <xdr:col>810</xdr:col>
          <xdr:colOff>95250</xdr:colOff>
          <xdr:row>458781</xdr:row>
          <xdr:rowOff>28575</xdr:rowOff>
        </xdr:to>
        <xdr:sp macro="" textlink="">
          <xdr:nvSpPr>
            <xdr:cNvPr id="20535" name="Spinner 55" hidden="1">
              <a:extLst>
                <a:ext uri="{63B3BB69-23CF-44E3-9099-C40C66FF867C}">
                  <a14:compatExt spid="_x0000_s20535"/>
                </a:ext>
                <a:ext uri="{FF2B5EF4-FFF2-40B4-BE49-F238E27FC236}">
                  <a16:creationId xmlns:a16="http://schemas.microsoft.com/office/drawing/2014/main" id="{00000000-0008-0000-0300-00003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809</xdr:col>
          <xdr:colOff>19050</xdr:colOff>
          <xdr:row>524313</xdr:row>
          <xdr:rowOff>19050</xdr:rowOff>
        </xdr:from>
        <xdr:to>
          <xdr:col>810</xdr:col>
          <xdr:colOff>95250</xdr:colOff>
          <xdr:row>524317</xdr:row>
          <xdr:rowOff>28575</xdr:rowOff>
        </xdr:to>
        <xdr:sp macro="" textlink="">
          <xdr:nvSpPr>
            <xdr:cNvPr id="20536" name="Spinner 56" hidden="1">
              <a:extLst>
                <a:ext uri="{63B3BB69-23CF-44E3-9099-C40C66FF867C}">
                  <a14:compatExt spid="_x0000_s20536"/>
                </a:ext>
                <a:ext uri="{FF2B5EF4-FFF2-40B4-BE49-F238E27FC236}">
                  <a16:creationId xmlns:a16="http://schemas.microsoft.com/office/drawing/2014/main" id="{00000000-0008-0000-0300-00003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809</xdr:col>
          <xdr:colOff>19050</xdr:colOff>
          <xdr:row>589849</xdr:row>
          <xdr:rowOff>19050</xdr:rowOff>
        </xdr:from>
        <xdr:to>
          <xdr:col>810</xdr:col>
          <xdr:colOff>95250</xdr:colOff>
          <xdr:row>589853</xdr:row>
          <xdr:rowOff>28575</xdr:rowOff>
        </xdr:to>
        <xdr:sp macro="" textlink="">
          <xdr:nvSpPr>
            <xdr:cNvPr id="20537" name="Spinner 57" hidden="1">
              <a:extLst>
                <a:ext uri="{63B3BB69-23CF-44E3-9099-C40C66FF867C}">
                  <a14:compatExt spid="_x0000_s20537"/>
                </a:ext>
                <a:ext uri="{FF2B5EF4-FFF2-40B4-BE49-F238E27FC236}">
                  <a16:creationId xmlns:a16="http://schemas.microsoft.com/office/drawing/2014/main" id="{00000000-0008-0000-0300-00003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809</xdr:col>
          <xdr:colOff>19050</xdr:colOff>
          <xdr:row>655385</xdr:row>
          <xdr:rowOff>19050</xdr:rowOff>
        </xdr:from>
        <xdr:to>
          <xdr:col>810</xdr:col>
          <xdr:colOff>95250</xdr:colOff>
          <xdr:row>655389</xdr:row>
          <xdr:rowOff>28575</xdr:rowOff>
        </xdr:to>
        <xdr:sp macro="" textlink="">
          <xdr:nvSpPr>
            <xdr:cNvPr id="20538" name="Spinner 58" hidden="1">
              <a:extLst>
                <a:ext uri="{63B3BB69-23CF-44E3-9099-C40C66FF867C}">
                  <a14:compatExt spid="_x0000_s20538"/>
                </a:ext>
                <a:ext uri="{FF2B5EF4-FFF2-40B4-BE49-F238E27FC236}">
                  <a16:creationId xmlns:a16="http://schemas.microsoft.com/office/drawing/2014/main" id="{00000000-0008-0000-0300-00003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809</xdr:col>
          <xdr:colOff>19050</xdr:colOff>
          <xdr:row>720921</xdr:row>
          <xdr:rowOff>19050</xdr:rowOff>
        </xdr:from>
        <xdr:to>
          <xdr:col>810</xdr:col>
          <xdr:colOff>95250</xdr:colOff>
          <xdr:row>720925</xdr:row>
          <xdr:rowOff>28575</xdr:rowOff>
        </xdr:to>
        <xdr:sp macro="" textlink="">
          <xdr:nvSpPr>
            <xdr:cNvPr id="20539" name="Spinner 59" hidden="1">
              <a:extLst>
                <a:ext uri="{63B3BB69-23CF-44E3-9099-C40C66FF867C}">
                  <a14:compatExt spid="_x0000_s20539"/>
                </a:ext>
                <a:ext uri="{FF2B5EF4-FFF2-40B4-BE49-F238E27FC236}">
                  <a16:creationId xmlns:a16="http://schemas.microsoft.com/office/drawing/2014/main" id="{00000000-0008-0000-0300-00003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809</xdr:col>
          <xdr:colOff>19050</xdr:colOff>
          <xdr:row>786457</xdr:row>
          <xdr:rowOff>19050</xdr:rowOff>
        </xdr:from>
        <xdr:to>
          <xdr:col>810</xdr:col>
          <xdr:colOff>95250</xdr:colOff>
          <xdr:row>786461</xdr:row>
          <xdr:rowOff>28575</xdr:rowOff>
        </xdr:to>
        <xdr:sp macro="" textlink="">
          <xdr:nvSpPr>
            <xdr:cNvPr id="20540" name="Spinner 60" hidden="1">
              <a:extLst>
                <a:ext uri="{63B3BB69-23CF-44E3-9099-C40C66FF867C}">
                  <a14:compatExt spid="_x0000_s20540"/>
                </a:ext>
                <a:ext uri="{FF2B5EF4-FFF2-40B4-BE49-F238E27FC236}">
                  <a16:creationId xmlns:a16="http://schemas.microsoft.com/office/drawing/2014/main" id="{00000000-0008-0000-0300-00003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809</xdr:col>
          <xdr:colOff>19050</xdr:colOff>
          <xdr:row>851993</xdr:row>
          <xdr:rowOff>19050</xdr:rowOff>
        </xdr:from>
        <xdr:to>
          <xdr:col>810</xdr:col>
          <xdr:colOff>95250</xdr:colOff>
          <xdr:row>851997</xdr:row>
          <xdr:rowOff>28575</xdr:rowOff>
        </xdr:to>
        <xdr:sp macro="" textlink="">
          <xdr:nvSpPr>
            <xdr:cNvPr id="20541" name="Spinner 61" hidden="1">
              <a:extLst>
                <a:ext uri="{63B3BB69-23CF-44E3-9099-C40C66FF867C}">
                  <a14:compatExt spid="_x0000_s20541"/>
                </a:ext>
                <a:ext uri="{FF2B5EF4-FFF2-40B4-BE49-F238E27FC236}">
                  <a16:creationId xmlns:a16="http://schemas.microsoft.com/office/drawing/2014/main" id="{00000000-0008-0000-0300-00003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809</xdr:col>
          <xdr:colOff>19050</xdr:colOff>
          <xdr:row>917529</xdr:row>
          <xdr:rowOff>19050</xdr:rowOff>
        </xdr:from>
        <xdr:to>
          <xdr:col>810</xdr:col>
          <xdr:colOff>95250</xdr:colOff>
          <xdr:row>917533</xdr:row>
          <xdr:rowOff>28575</xdr:rowOff>
        </xdr:to>
        <xdr:sp macro="" textlink="">
          <xdr:nvSpPr>
            <xdr:cNvPr id="20542" name="Spinner 62" hidden="1">
              <a:extLst>
                <a:ext uri="{63B3BB69-23CF-44E3-9099-C40C66FF867C}">
                  <a14:compatExt spid="_x0000_s20542"/>
                </a:ext>
                <a:ext uri="{FF2B5EF4-FFF2-40B4-BE49-F238E27FC236}">
                  <a16:creationId xmlns:a16="http://schemas.microsoft.com/office/drawing/2014/main" id="{00000000-0008-0000-0300-00003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809</xdr:col>
          <xdr:colOff>19050</xdr:colOff>
          <xdr:row>983065</xdr:row>
          <xdr:rowOff>19050</xdr:rowOff>
        </xdr:from>
        <xdr:to>
          <xdr:col>810</xdr:col>
          <xdr:colOff>95250</xdr:colOff>
          <xdr:row>983069</xdr:row>
          <xdr:rowOff>28575</xdr:rowOff>
        </xdr:to>
        <xdr:sp macro="" textlink="">
          <xdr:nvSpPr>
            <xdr:cNvPr id="20543" name="Spinner 63" hidden="1">
              <a:extLst>
                <a:ext uri="{63B3BB69-23CF-44E3-9099-C40C66FF867C}">
                  <a14:compatExt spid="_x0000_s20543"/>
                </a:ext>
                <a:ext uri="{FF2B5EF4-FFF2-40B4-BE49-F238E27FC236}">
                  <a16:creationId xmlns:a16="http://schemas.microsoft.com/office/drawing/2014/main" id="{00000000-0008-0000-0300-00003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1065</xdr:col>
          <xdr:colOff>19050</xdr:colOff>
          <xdr:row>25</xdr:row>
          <xdr:rowOff>19050</xdr:rowOff>
        </xdr:from>
        <xdr:to>
          <xdr:col>1066</xdr:col>
          <xdr:colOff>95250</xdr:colOff>
          <xdr:row>29</xdr:row>
          <xdr:rowOff>28575</xdr:rowOff>
        </xdr:to>
        <xdr:sp macro="" textlink="">
          <xdr:nvSpPr>
            <xdr:cNvPr id="20544" name="Spinner 64" hidden="1">
              <a:extLst>
                <a:ext uri="{63B3BB69-23CF-44E3-9099-C40C66FF867C}">
                  <a14:compatExt spid="_x0000_s20544"/>
                </a:ext>
                <a:ext uri="{FF2B5EF4-FFF2-40B4-BE49-F238E27FC236}">
                  <a16:creationId xmlns:a16="http://schemas.microsoft.com/office/drawing/2014/main" id="{00000000-0008-0000-0300-00004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1065</xdr:col>
          <xdr:colOff>19050</xdr:colOff>
          <xdr:row>65561</xdr:row>
          <xdr:rowOff>19050</xdr:rowOff>
        </xdr:from>
        <xdr:to>
          <xdr:col>1066</xdr:col>
          <xdr:colOff>95250</xdr:colOff>
          <xdr:row>65565</xdr:row>
          <xdr:rowOff>28575</xdr:rowOff>
        </xdr:to>
        <xdr:sp macro="" textlink="">
          <xdr:nvSpPr>
            <xdr:cNvPr id="20545" name="Spinner 65" hidden="1">
              <a:extLst>
                <a:ext uri="{63B3BB69-23CF-44E3-9099-C40C66FF867C}">
                  <a14:compatExt spid="_x0000_s20545"/>
                </a:ext>
                <a:ext uri="{FF2B5EF4-FFF2-40B4-BE49-F238E27FC236}">
                  <a16:creationId xmlns:a16="http://schemas.microsoft.com/office/drawing/2014/main" id="{00000000-0008-0000-0300-00004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1065</xdr:col>
          <xdr:colOff>19050</xdr:colOff>
          <xdr:row>131097</xdr:row>
          <xdr:rowOff>19050</xdr:rowOff>
        </xdr:from>
        <xdr:to>
          <xdr:col>1066</xdr:col>
          <xdr:colOff>95250</xdr:colOff>
          <xdr:row>131101</xdr:row>
          <xdr:rowOff>28575</xdr:rowOff>
        </xdr:to>
        <xdr:sp macro="" textlink="">
          <xdr:nvSpPr>
            <xdr:cNvPr id="20546" name="Spinner 66" hidden="1">
              <a:extLst>
                <a:ext uri="{63B3BB69-23CF-44E3-9099-C40C66FF867C}">
                  <a14:compatExt spid="_x0000_s20546"/>
                </a:ext>
                <a:ext uri="{FF2B5EF4-FFF2-40B4-BE49-F238E27FC236}">
                  <a16:creationId xmlns:a16="http://schemas.microsoft.com/office/drawing/2014/main" id="{00000000-0008-0000-0300-00004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1065</xdr:col>
          <xdr:colOff>19050</xdr:colOff>
          <xdr:row>196633</xdr:row>
          <xdr:rowOff>19050</xdr:rowOff>
        </xdr:from>
        <xdr:to>
          <xdr:col>1066</xdr:col>
          <xdr:colOff>95250</xdr:colOff>
          <xdr:row>196637</xdr:row>
          <xdr:rowOff>28575</xdr:rowOff>
        </xdr:to>
        <xdr:sp macro="" textlink="">
          <xdr:nvSpPr>
            <xdr:cNvPr id="20547" name="Spinner 67" hidden="1">
              <a:extLst>
                <a:ext uri="{63B3BB69-23CF-44E3-9099-C40C66FF867C}">
                  <a14:compatExt spid="_x0000_s20547"/>
                </a:ext>
                <a:ext uri="{FF2B5EF4-FFF2-40B4-BE49-F238E27FC236}">
                  <a16:creationId xmlns:a16="http://schemas.microsoft.com/office/drawing/2014/main" id="{00000000-0008-0000-0300-00004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1065</xdr:col>
          <xdr:colOff>19050</xdr:colOff>
          <xdr:row>262169</xdr:row>
          <xdr:rowOff>19050</xdr:rowOff>
        </xdr:from>
        <xdr:to>
          <xdr:col>1066</xdr:col>
          <xdr:colOff>95250</xdr:colOff>
          <xdr:row>262173</xdr:row>
          <xdr:rowOff>28575</xdr:rowOff>
        </xdr:to>
        <xdr:sp macro="" textlink="">
          <xdr:nvSpPr>
            <xdr:cNvPr id="20548" name="Spinner 68" hidden="1">
              <a:extLst>
                <a:ext uri="{63B3BB69-23CF-44E3-9099-C40C66FF867C}">
                  <a14:compatExt spid="_x0000_s20548"/>
                </a:ext>
                <a:ext uri="{FF2B5EF4-FFF2-40B4-BE49-F238E27FC236}">
                  <a16:creationId xmlns:a16="http://schemas.microsoft.com/office/drawing/2014/main" id="{00000000-0008-0000-0300-00004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1065</xdr:col>
          <xdr:colOff>19050</xdr:colOff>
          <xdr:row>327705</xdr:row>
          <xdr:rowOff>19050</xdr:rowOff>
        </xdr:from>
        <xdr:to>
          <xdr:col>1066</xdr:col>
          <xdr:colOff>95250</xdr:colOff>
          <xdr:row>327709</xdr:row>
          <xdr:rowOff>28575</xdr:rowOff>
        </xdr:to>
        <xdr:sp macro="" textlink="">
          <xdr:nvSpPr>
            <xdr:cNvPr id="20549" name="Spinner 69" hidden="1">
              <a:extLst>
                <a:ext uri="{63B3BB69-23CF-44E3-9099-C40C66FF867C}">
                  <a14:compatExt spid="_x0000_s20549"/>
                </a:ext>
                <a:ext uri="{FF2B5EF4-FFF2-40B4-BE49-F238E27FC236}">
                  <a16:creationId xmlns:a16="http://schemas.microsoft.com/office/drawing/2014/main" id="{00000000-0008-0000-0300-00004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1065</xdr:col>
          <xdr:colOff>19050</xdr:colOff>
          <xdr:row>393241</xdr:row>
          <xdr:rowOff>19050</xdr:rowOff>
        </xdr:from>
        <xdr:to>
          <xdr:col>1066</xdr:col>
          <xdr:colOff>95250</xdr:colOff>
          <xdr:row>393245</xdr:row>
          <xdr:rowOff>28575</xdr:rowOff>
        </xdr:to>
        <xdr:sp macro="" textlink="">
          <xdr:nvSpPr>
            <xdr:cNvPr id="20550" name="Spinner 70" hidden="1">
              <a:extLst>
                <a:ext uri="{63B3BB69-23CF-44E3-9099-C40C66FF867C}">
                  <a14:compatExt spid="_x0000_s20550"/>
                </a:ext>
                <a:ext uri="{FF2B5EF4-FFF2-40B4-BE49-F238E27FC236}">
                  <a16:creationId xmlns:a16="http://schemas.microsoft.com/office/drawing/2014/main" id="{00000000-0008-0000-0300-00004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1065</xdr:col>
          <xdr:colOff>19050</xdr:colOff>
          <xdr:row>458777</xdr:row>
          <xdr:rowOff>19050</xdr:rowOff>
        </xdr:from>
        <xdr:to>
          <xdr:col>1066</xdr:col>
          <xdr:colOff>95250</xdr:colOff>
          <xdr:row>458781</xdr:row>
          <xdr:rowOff>28575</xdr:rowOff>
        </xdr:to>
        <xdr:sp macro="" textlink="">
          <xdr:nvSpPr>
            <xdr:cNvPr id="20551" name="Spinner 71" hidden="1">
              <a:extLst>
                <a:ext uri="{63B3BB69-23CF-44E3-9099-C40C66FF867C}">
                  <a14:compatExt spid="_x0000_s20551"/>
                </a:ext>
                <a:ext uri="{FF2B5EF4-FFF2-40B4-BE49-F238E27FC236}">
                  <a16:creationId xmlns:a16="http://schemas.microsoft.com/office/drawing/2014/main" id="{00000000-0008-0000-0300-00004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1065</xdr:col>
          <xdr:colOff>19050</xdr:colOff>
          <xdr:row>524313</xdr:row>
          <xdr:rowOff>19050</xdr:rowOff>
        </xdr:from>
        <xdr:to>
          <xdr:col>1066</xdr:col>
          <xdr:colOff>95250</xdr:colOff>
          <xdr:row>524317</xdr:row>
          <xdr:rowOff>28575</xdr:rowOff>
        </xdr:to>
        <xdr:sp macro="" textlink="">
          <xdr:nvSpPr>
            <xdr:cNvPr id="20552" name="Spinner 72" hidden="1">
              <a:extLst>
                <a:ext uri="{63B3BB69-23CF-44E3-9099-C40C66FF867C}">
                  <a14:compatExt spid="_x0000_s20552"/>
                </a:ext>
                <a:ext uri="{FF2B5EF4-FFF2-40B4-BE49-F238E27FC236}">
                  <a16:creationId xmlns:a16="http://schemas.microsoft.com/office/drawing/2014/main" id="{00000000-0008-0000-0300-00004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1065</xdr:col>
          <xdr:colOff>19050</xdr:colOff>
          <xdr:row>589849</xdr:row>
          <xdr:rowOff>19050</xdr:rowOff>
        </xdr:from>
        <xdr:to>
          <xdr:col>1066</xdr:col>
          <xdr:colOff>95250</xdr:colOff>
          <xdr:row>589853</xdr:row>
          <xdr:rowOff>28575</xdr:rowOff>
        </xdr:to>
        <xdr:sp macro="" textlink="">
          <xdr:nvSpPr>
            <xdr:cNvPr id="20553" name="Spinner 73" hidden="1">
              <a:extLst>
                <a:ext uri="{63B3BB69-23CF-44E3-9099-C40C66FF867C}">
                  <a14:compatExt spid="_x0000_s20553"/>
                </a:ext>
                <a:ext uri="{FF2B5EF4-FFF2-40B4-BE49-F238E27FC236}">
                  <a16:creationId xmlns:a16="http://schemas.microsoft.com/office/drawing/2014/main" id="{00000000-0008-0000-0300-00004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1065</xdr:col>
          <xdr:colOff>19050</xdr:colOff>
          <xdr:row>655385</xdr:row>
          <xdr:rowOff>19050</xdr:rowOff>
        </xdr:from>
        <xdr:to>
          <xdr:col>1066</xdr:col>
          <xdr:colOff>95250</xdr:colOff>
          <xdr:row>655389</xdr:row>
          <xdr:rowOff>28575</xdr:rowOff>
        </xdr:to>
        <xdr:sp macro="" textlink="">
          <xdr:nvSpPr>
            <xdr:cNvPr id="20554" name="Spinner 74" hidden="1">
              <a:extLst>
                <a:ext uri="{63B3BB69-23CF-44E3-9099-C40C66FF867C}">
                  <a14:compatExt spid="_x0000_s20554"/>
                </a:ext>
                <a:ext uri="{FF2B5EF4-FFF2-40B4-BE49-F238E27FC236}">
                  <a16:creationId xmlns:a16="http://schemas.microsoft.com/office/drawing/2014/main" id="{00000000-0008-0000-0300-00004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1065</xdr:col>
          <xdr:colOff>19050</xdr:colOff>
          <xdr:row>720921</xdr:row>
          <xdr:rowOff>19050</xdr:rowOff>
        </xdr:from>
        <xdr:to>
          <xdr:col>1066</xdr:col>
          <xdr:colOff>95250</xdr:colOff>
          <xdr:row>720925</xdr:row>
          <xdr:rowOff>28575</xdr:rowOff>
        </xdr:to>
        <xdr:sp macro="" textlink="">
          <xdr:nvSpPr>
            <xdr:cNvPr id="20555" name="Spinner 75" hidden="1">
              <a:extLst>
                <a:ext uri="{63B3BB69-23CF-44E3-9099-C40C66FF867C}">
                  <a14:compatExt spid="_x0000_s20555"/>
                </a:ext>
                <a:ext uri="{FF2B5EF4-FFF2-40B4-BE49-F238E27FC236}">
                  <a16:creationId xmlns:a16="http://schemas.microsoft.com/office/drawing/2014/main" id="{00000000-0008-0000-0300-00004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1065</xdr:col>
          <xdr:colOff>19050</xdr:colOff>
          <xdr:row>786457</xdr:row>
          <xdr:rowOff>19050</xdr:rowOff>
        </xdr:from>
        <xdr:to>
          <xdr:col>1066</xdr:col>
          <xdr:colOff>95250</xdr:colOff>
          <xdr:row>786461</xdr:row>
          <xdr:rowOff>28575</xdr:rowOff>
        </xdr:to>
        <xdr:sp macro="" textlink="">
          <xdr:nvSpPr>
            <xdr:cNvPr id="20556" name="Spinner 76" hidden="1">
              <a:extLst>
                <a:ext uri="{63B3BB69-23CF-44E3-9099-C40C66FF867C}">
                  <a14:compatExt spid="_x0000_s20556"/>
                </a:ext>
                <a:ext uri="{FF2B5EF4-FFF2-40B4-BE49-F238E27FC236}">
                  <a16:creationId xmlns:a16="http://schemas.microsoft.com/office/drawing/2014/main" id="{00000000-0008-0000-0300-00004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1065</xdr:col>
          <xdr:colOff>19050</xdr:colOff>
          <xdr:row>851993</xdr:row>
          <xdr:rowOff>19050</xdr:rowOff>
        </xdr:from>
        <xdr:to>
          <xdr:col>1066</xdr:col>
          <xdr:colOff>95250</xdr:colOff>
          <xdr:row>851997</xdr:row>
          <xdr:rowOff>28575</xdr:rowOff>
        </xdr:to>
        <xdr:sp macro="" textlink="">
          <xdr:nvSpPr>
            <xdr:cNvPr id="20557" name="Spinner 77" hidden="1">
              <a:extLst>
                <a:ext uri="{63B3BB69-23CF-44E3-9099-C40C66FF867C}">
                  <a14:compatExt spid="_x0000_s20557"/>
                </a:ext>
                <a:ext uri="{FF2B5EF4-FFF2-40B4-BE49-F238E27FC236}">
                  <a16:creationId xmlns:a16="http://schemas.microsoft.com/office/drawing/2014/main" id="{00000000-0008-0000-0300-00004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1065</xdr:col>
          <xdr:colOff>19050</xdr:colOff>
          <xdr:row>917529</xdr:row>
          <xdr:rowOff>19050</xdr:rowOff>
        </xdr:from>
        <xdr:to>
          <xdr:col>1066</xdr:col>
          <xdr:colOff>95250</xdr:colOff>
          <xdr:row>917533</xdr:row>
          <xdr:rowOff>28575</xdr:rowOff>
        </xdr:to>
        <xdr:sp macro="" textlink="">
          <xdr:nvSpPr>
            <xdr:cNvPr id="20558" name="Spinner 78" hidden="1">
              <a:extLst>
                <a:ext uri="{63B3BB69-23CF-44E3-9099-C40C66FF867C}">
                  <a14:compatExt spid="_x0000_s20558"/>
                </a:ext>
                <a:ext uri="{FF2B5EF4-FFF2-40B4-BE49-F238E27FC236}">
                  <a16:creationId xmlns:a16="http://schemas.microsoft.com/office/drawing/2014/main" id="{00000000-0008-0000-0300-00004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1065</xdr:col>
          <xdr:colOff>19050</xdr:colOff>
          <xdr:row>983065</xdr:row>
          <xdr:rowOff>19050</xdr:rowOff>
        </xdr:from>
        <xdr:to>
          <xdr:col>1066</xdr:col>
          <xdr:colOff>95250</xdr:colOff>
          <xdr:row>983069</xdr:row>
          <xdr:rowOff>28575</xdr:rowOff>
        </xdr:to>
        <xdr:sp macro="" textlink="">
          <xdr:nvSpPr>
            <xdr:cNvPr id="20559" name="Spinner 79" hidden="1">
              <a:extLst>
                <a:ext uri="{63B3BB69-23CF-44E3-9099-C40C66FF867C}">
                  <a14:compatExt spid="_x0000_s20559"/>
                </a:ext>
                <a:ext uri="{FF2B5EF4-FFF2-40B4-BE49-F238E27FC236}">
                  <a16:creationId xmlns:a16="http://schemas.microsoft.com/office/drawing/2014/main" id="{00000000-0008-0000-0300-00004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1321</xdr:col>
          <xdr:colOff>19050</xdr:colOff>
          <xdr:row>25</xdr:row>
          <xdr:rowOff>19050</xdr:rowOff>
        </xdr:from>
        <xdr:to>
          <xdr:col>1322</xdr:col>
          <xdr:colOff>95250</xdr:colOff>
          <xdr:row>29</xdr:row>
          <xdr:rowOff>28575</xdr:rowOff>
        </xdr:to>
        <xdr:sp macro="" textlink="">
          <xdr:nvSpPr>
            <xdr:cNvPr id="20560" name="Spinner 80" hidden="1">
              <a:extLst>
                <a:ext uri="{63B3BB69-23CF-44E3-9099-C40C66FF867C}">
                  <a14:compatExt spid="_x0000_s20560"/>
                </a:ext>
                <a:ext uri="{FF2B5EF4-FFF2-40B4-BE49-F238E27FC236}">
                  <a16:creationId xmlns:a16="http://schemas.microsoft.com/office/drawing/2014/main" id="{00000000-0008-0000-0300-00005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1321</xdr:col>
          <xdr:colOff>19050</xdr:colOff>
          <xdr:row>65561</xdr:row>
          <xdr:rowOff>19050</xdr:rowOff>
        </xdr:from>
        <xdr:to>
          <xdr:col>1322</xdr:col>
          <xdr:colOff>95250</xdr:colOff>
          <xdr:row>65565</xdr:row>
          <xdr:rowOff>28575</xdr:rowOff>
        </xdr:to>
        <xdr:sp macro="" textlink="">
          <xdr:nvSpPr>
            <xdr:cNvPr id="20561" name="Spinner 81" hidden="1">
              <a:extLst>
                <a:ext uri="{63B3BB69-23CF-44E3-9099-C40C66FF867C}">
                  <a14:compatExt spid="_x0000_s20561"/>
                </a:ext>
                <a:ext uri="{FF2B5EF4-FFF2-40B4-BE49-F238E27FC236}">
                  <a16:creationId xmlns:a16="http://schemas.microsoft.com/office/drawing/2014/main" id="{00000000-0008-0000-0300-00005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1321</xdr:col>
          <xdr:colOff>19050</xdr:colOff>
          <xdr:row>131097</xdr:row>
          <xdr:rowOff>19050</xdr:rowOff>
        </xdr:from>
        <xdr:to>
          <xdr:col>1322</xdr:col>
          <xdr:colOff>95250</xdr:colOff>
          <xdr:row>131101</xdr:row>
          <xdr:rowOff>28575</xdr:rowOff>
        </xdr:to>
        <xdr:sp macro="" textlink="">
          <xdr:nvSpPr>
            <xdr:cNvPr id="20562" name="Spinner 82" hidden="1">
              <a:extLst>
                <a:ext uri="{63B3BB69-23CF-44E3-9099-C40C66FF867C}">
                  <a14:compatExt spid="_x0000_s20562"/>
                </a:ext>
                <a:ext uri="{FF2B5EF4-FFF2-40B4-BE49-F238E27FC236}">
                  <a16:creationId xmlns:a16="http://schemas.microsoft.com/office/drawing/2014/main" id="{00000000-0008-0000-0300-00005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1321</xdr:col>
          <xdr:colOff>19050</xdr:colOff>
          <xdr:row>196633</xdr:row>
          <xdr:rowOff>19050</xdr:rowOff>
        </xdr:from>
        <xdr:to>
          <xdr:col>1322</xdr:col>
          <xdr:colOff>95250</xdr:colOff>
          <xdr:row>196637</xdr:row>
          <xdr:rowOff>28575</xdr:rowOff>
        </xdr:to>
        <xdr:sp macro="" textlink="">
          <xdr:nvSpPr>
            <xdr:cNvPr id="20563" name="Spinner 83" hidden="1">
              <a:extLst>
                <a:ext uri="{63B3BB69-23CF-44E3-9099-C40C66FF867C}">
                  <a14:compatExt spid="_x0000_s20563"/>
                </a:ext>
                <a:ext uri="{FF2B5EF4-FFF2-40B4-BE49-F238E27FC236}">
                  <a16:creationId xmlns:a16="http://schemas.microsoft.com/office/drawing/2014/main" id="{00000000-0008-0000-0300-00005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1321</xdr:col>
          <xdr:colOff>19050</xdr:colOff>
          <xdr:row>262169</xdr:row>
          <xdr:rowOff>19050</xdr:rowOff>
        </xdr:from>
        <xdr:to>
          <xdr:col>1322</xdr:col>
          <xdr:colOff>95250</xdr:colOff>
          <xdr:row>262173</xdr:row>
          <xdr:rowOff>28575</xdr:rowOff>
        </xdr:to>
        <xdr:sp macro="" textlink="">
          <xdr:nvSpPr>
            <xdr:cNvPr id="20564" name="Spinner 84" hidden="1">
              <a:extLst>
                <a:ext uri="{63B3BB69-23CF-44E3-9099-C40C66FF867C}">
                  <a14:compatExt spid="_x0000_s20564"/>
                </a:ext>
                <a:ext uri="{FF2B5EF4-FFF2-40B4-BE49-F238E27FC236}">
                  <a16:creationId xmlns:a16="http://schemas.microsoft.com/office/drawing/2014/main" id="{00000000-0008-0000-0300-00005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1321</xdr:col>
          <xdr:colOff>19050</xdr:colOff>
          <xdr:row>327705</xdr:row>
          <xdr:rowOff>19050</xdr:rowOff>
        </xdr:from>
        <xdr:to>
          <xdr:col>1322</xdr:col>
          <xdr:colOff>95250</xdr:colOff>
          <xdr:row>327709</xdr:row>
          <xdr:rowOff>28575</xdr:rowOff>
        </xdr:to>
        <xdr:sp macro="" textlink="">
          <xdr:nvSpPr>
            <xdr:cNvPr id="20565" name="Spinner 85" hidden="1">
              <a:extLst>
                <a:ext uri="{63B3BB69-23CF-44E3-9099-C40C66FF867C}">
                  <a14:compatExt spid="_x0000_s20565"/>
                </a:ext>
                <a:ext uri="{FF2B5EF4-FFF2-40B4-BE49-F238E27FC236}">
                  <a16:creationId xmlns:a16="http://schemas.microsoft.com/office/drawing/2014/main" id="{00000000-0008-0000-0300-00005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1321</xdr:col>
          <xdr:colOff>19050</xdr:colOff>
          <xdr:row>393241</xdr:row>
          <xdr:rowOff>19050</xdr:rowOff>
        </xdr:from>
        <xdr:to>
          <xdr:col>1322</xdr:col>
          <xdr:colOff>95250</xdr:colOff>
          <xdr:row>393245</xdr:row>
          <xdr:rowOff>28575</xdr:rowOff>
        </xdr:to>
        <xdr:sp macro="" textlink="">
          <xdr:nvSpPr>
            <xdr:cNvPr id="20566" name="Spinner 86" hidden="1">
              <a:extLst>
                <a:ext uri="{63B3BB69-23CF-44E3-9099-C40C66FF867C}">
                  <a14:compatExt spid="_x0000_s20566"/>
                </a:ext>
                <a:ext uri="{FF2B5EF4-FFF2-40B4-BE49-F238E27FC236}">
                  <a16:creationId xmlns:a16="http://schemas.microsoft.com/office/drawing/2014/main" id="{00000000-0008-0000-0300-00005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1321</xdr:col>
          <xdr:colOff>19050</xdr:colOff>
          <xdr:row>458777</xdr:row>
          <xdr:rowOff>19050</xdr:rowOff>
        </xdr:from>
        <xdr:to>
          <xdr:col>1322</xdr:col>
          <xdr:colOff>95250</xdr:colOff>
          <xdr:row>458781</xdr:row>
          <xdr:rowOff>28575</xdr:rowOff>
        </xdr:to>
        <xdr:sp macro="" textlink="">
          <xdr:nvSpPr>
            <xdr:cNvPr id="20567" name="Spinner 87" hidden="1">
              <a:extLst>
                <a:ext uri="{63B3BB69-23CF-44E3-9099-C40C66FF867C}">
                  <a14:compatExt spid="_x0000_s20567"/>
                </a:ext>
                <a:ext uri="{FF2B5EF4-FFF2-40B4-BE49-F238E27FC236}">
                  <a16:creationId xmlns:a16="http://schemas.microsoft.com/office/drawing/2014/main" id="{00000000-0008-0000-0300-00005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1321</xdr:col>
          <xdr:colOff>19050</xdr:colOff>
          <xdr:row>524313</xdr:row>
          <xdr:rowOff>19050</xdr:rowOff>
        </xdr:from>
        <xdr:to>
          <xdr:col>1322</xdr:col>
          <xdr:colOff>95250</xdr:colOff>
          <xdr:row>524317</xdr:row>
          <xdr:rowOff>28575</xdr:rowOff>
        </xdr:to>
        <xdr:sp macro="" textlink="">
          <xdr:nvSpPr>
            <xdr:cNvPr id="20568" name="Spinner 88" hidden="1">
              <a:extLst>
                <a:ext uri="{63B3BB69-23CF-44E3-9099-C40C66FF867C}">
                  <a14:compatExt spid="_x0000_s20568"/>
                </a:ext>
                <a:ext uri="{FF2B5EF4-FFF2-40B4-BE49-F238E27FC236}">
                  <a16:creationId xmlns:a16="http://schemas.microsoft.com/office/drawing/2014/main" id="{00000000-0008-0000-0300-00005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1321</xdr:col>
          <xdr:colOff>19050</xdr:colOff>
          <xdr:row>589849</xdr:row>
          <xdr:rowOff>19050</xdr:rowOff>
        </xdr:from>
        <xdr:to>
          <xdr:col>1322</xdr:col>
          <xdr:colOff>95250</xdr:colOff>
          <xdr:row>589853</xdr:row>
          <xdr:rowOff>28575</xdr:rowOff>
        </xdr:to>
        <xdr:sp macro="" textlink="">
          <xdr:nvSpPr>
            <xdr:cNvPr id="20569" name="Spinner 89" hidden="1">
              <a:extLst>
                <a:ext uri="{63B3BB69-23CF-44E3-9099-C40C66FF867C}">
                  <a14:compatExt spid="_x0000_s20569"/>
                </a:ext>
                <a:ext uri="{FF2B5EF4-FFF2-40B4-BE49-F238E27FC236}">
                  <a16:creationId xmlns:a16="http://schemas.microsoft.com/office/drawing/2014/main" id="{00000000-0008-0000-0300-00005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1321</xdr:col>
          <xdr:colOff>19050</xdr:colOff>
          <xdr:row>655385</xdr:row>
          <xdr:rowOff>19050</xdr:rowOff>
        </xdr:from>
        <xdr:to>
          <xdr:col>1322</xdr:col>
          <xdr:colOff>95250</xdr:colOff>
          <xdr:row>655389</xdr:row>
          <xdr:rowOff>28575</xdr:rowOff>
        </xdr:to>
        <xdr:sp macro="" textlink="">
          <xdr:nvSpPr>
            <xdr:cNvPr id="20570" name="Spinner 90" hidden="1">
              <a:extLst>
                <a:ext uri="{63B3BB69-23CF-44E3-9099-C40C66FF867C}">
                  <a14:compatExt spid="_x0000_s20570"/>
                </a:ext>
                <a:ext uri="{FF2B5EF4-FFF2-40B4-BE49-F238E27FC236}">
                  <a16:creationId xmlns:a16="http://schemas.microsoft.com/office/drawing/2014/main" id="{00000000-0008-0000-0300-00005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1321</xdr:col>
          <xdr:colOff>19050</xdr:colOff>
          <xdr:row>720921</xdr:row>
          <xdr:rowOff>19050</xdr:rowOff>
        </xdr:from>
        <xdr:to>
          <xdr:col>1322</xdr:col>
          <xdr:colOff>95250</xdr:colOff>
          <xdr:row>720925</xdr:row>
          <xdr:rowOff>28575</xdr:rowOff>
        </xdr:to>
        <xdr:sp macro="" textlink="">
          <xdr:nvSpPr>
            <xdr:cNvPr id="20571" name="Spinner 91" hidden="1">
              <a:extLst>
                <a:ext uri="{63B3BB69-23CF-44E3-9099-C40C66FF867C}">
                  <a14:compatExt spid="_x0000_s20571"/>
                </a:ext>
                <a:ext uri="{FF2B5EF4-FFF2-40B4-BE49-F238E27FC236}">
                  <a16:creationId xmlns:a16="http://schemas.microsoft.com/office/drawing/2014/main" id="{00000000-0008-0000-0300-00005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1321</xdr:col>
          <xdr:colOff>19050</xdr:colOff>
          <xdr:row>786457</xdr:row>
          <xdr:rowOff>19050</xdr:rowOff>
        </xdr:from>
        <xdr:to>
          <xdr:col>1322</xdr:col>
          <xdr:colOff>95250</xdr:colOff>
          <xdr:row>786461</xdr:row>
          <xdr:rowOff>28575</xdr:rowOff>
        </xdr:to>
        <xdr:sp macro="" textlink="">
          <xdr:nvSpPr>
            <xdr:cNvPr id="20572" name="Spinner 92" hidden="1">
              <a:extLst>
                <a:ext uri="{63B3BB69-23CF-44E3-9099-C40C66FF867C}">
                  <a14:compatExt spid="_x0000_s20572"/>
                </a:ext>
                <a:ext uri="{FF2B5EF4-FFF2-40B4-BE49-F238E27FC236}">
                  <a16:creationId xmlns:a16="http://schemas.microsoft.com/office/drawing/2014/main" id="{00000000-0008-0000-0300-00005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1321</xdr:col>
          <xdr:colOff>19050</xdr:colOff>
          <xdr:row>851993</xdr:row>
          <xdr:rowOff>19050</xdr:rowOff>
        </xdr:from>
        <xdr:to>
          <xdr:col>1322</xdr:col>
          <xdr:colOff>95250</xdr:colOff>
          <xdr:row>851997</xdr:row>
          <xdr:rowOff>28575</xdr:rowOff>
        </xdr:to>
        <xdr:sp macro="" textlink="">
          <xdr:nvSpPr>
            <xdr:cNvPr id="20573" name="Spinner 93" hidden="1">
              <a:extLst>
                <a:ext uri="{63B3BB69-23CF-44E3-9099-C40C66FF867C}">
                  <a14:compatExt spid="_x0000_s20573"/>
                </a:ext>
                <a:ext uri="{FF2B5EF4-FFF2-40B4-BE49-F238E27FC236}">
                  <a16:creationId xmlns:a16="http://schemas.microsoft.com/office/drawing/2014/main" id="{00000000-0008-0000-0300-00005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1321</xdr:col>
          <xdr:colOff>19050</xdr:colOff>
          <xdr:row>917529</xdr:row>
          <xdr:rowOff>19050</xdr:rowOff>
        </xdr:from>
        <xdr:to>
          <xdr:col>1322</xdr:col>
          <xdr:colOff>95250</xdr:colOff>
          <xdr:row>917533</xdr:row>
          <xdr:rowOff>28575</xdr:rowOff>
        </xdr:to>
        <xdr:sp macro="" textlink="">
          <xdr:nvSpPr>
            <xdr:cNvPr id="20574" name="Spinner 94" hidden="1">
              <a:extLst>
                <a:ext uri="{63B3BB69-23CF-44E3-9099-C40C66FF867C}">
                  <a14:compatExt spid="_x0000_s20574"/>
                </a:ext>
                <a:ext uri="{FF2B5EF4-FFF2-40B4-BE49-F238E27FC236}">
                  <a16:creationId xmlns:a16="http://schemas.microsoft.com/office/drawing/2014/main" id="{00000000-0008-0000-0300-00005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1321</xdr:col>
          <xdr:colOff>19050</xdr:colOff>
          <xdr:row>983065</xdr:row>
          <xdr:rowOff>19050</xdr:rowOff>
        </xdr:from>
        <xdr:to>
          <xdr:col>1322</xdr:col>
          <xdr:colOff>95250</xdr:colOff>
          <xdr:row>983069</xdr:row>
          <xdr:rowOff>28575</xdr:rowOff>
        </xdr:to>
        <xdr:sp macro="" textlink="">
          <xdr:nvSpPr>
            <xdr:cNvPr id="20575" name="Spinner 95" hidden="1">
              <a:extLst>
                <a:ext uri="{63B3BB69-23CF-44E3-9099-C40C66FF867C}">
                  <a14:compatExt spid="_x0000_s20575"/>
                </a:ext>
                <a:ext uri="{FF2B5EF4-FFF2-40B4-BE49-F238E27FC236}">
                  <a16:creationId xmlns:a16="http://schemas.microsoft.com/office/drawing/2014/main" id="{00000000-0008-0000-0300-00005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1577</xdr:col>
          <xdr:colOff>19050</xdr:colOff>
          <xdr:row>25</xdr:row>
          <xdr:rowOff>19050</xdr:rowOff>
        </xdr:from>
        <xdr:to>
          <xdr:col>1578</xdr:col>
          <xdr:colOff>95250</xdr:colOff>
          <xdr:row>29</xdr:row>
          <xdr:rowOff>28575</xdr:rowOff>
        </xdr:to>
        <xdr:sp macro="" textlink="">
          <xdr:nvSpPr>
            <xdr:cNvPr id="20576" name="Spinner 96" hidden="1">
              <a:extLst>
                <a:ext uri="{63B3BB69-23CF-44E3-9099-C40C66FF867C}">
                  <a14:compatExt spid="_x0000_s20576"/>
                </a:ext>
                <a:ext uri="{FF2B5EF4-FFF2-40B4-BE49-F238E27FC236}">
                  <a16:creationId xmlns:a16="http://schemas.microsoft.com/office/drawing/2014/main" id="{00000000-0008-0000-0300-00006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1577</xdr:col>
          <xdr:colOff>19050</xdr:colOff>
          <xdr:row>65561</xdr:row>
          <xdr:rowOff>19050</xdr:rowOff>
        </xdr:from>
        <xdr:to>
          <xdr:col>1578</xdr:col>
          <xdr:colOff>95250</xdr:colOff>
          <xdr:row>65565</xdr:row>
          <xdr:rowOff>28575</xdr:rowOff>
        </xdr:to>
        <xdr:sp macro="" textlink="">
          <xdr:nvSpPr>
            <xdr:cNvPr id="20577" name="Spinner 97" hidden="1">
              <a:extLst>
                <a:ext uri="{63B3BB69-23CF-44E3-9099-C40C66FF867C}">
                  <a14:compatExt spid="_x0000_s20577"/>
                </a:ext>
                <a:ext uri="{FF2B5EF4-FFF2-40B4-BE49-F238E27FC236}">
                  <a16:creationId xmlns:a16="http://schemas.microsoft.com/office/drawing/2014/main" id="{00000000-0008-0000-0300-00006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1577</xdr:col>
          <xdr:colOff>19050</xdr:colOff>
          <xdr:row>131097</xdr:row>
          <xdr:rowOff>19050</xdr:rowOff>
        </xdr:from>
        <xdr:to>
          <xdr:col>1578</xdr:col>
          <xdr:colOff>95250</xdr:colOff>
          <xdr:row>131101</xdr:row>
          <xdr:rowOff>28575</xdr:rowOff>
        </xdr:to>
        <xdr:sp macro="" textlink="">
          <xdr:nvSpPr>
            <xdr:cNvPr id="20578" name="Spinner 98" hidden="1">
              <a:extLst>
                <a:ext uri="{63B3BB69-23CF-44E3-9099-C40C66FF867C}">
                  <a14:compatExt spid="_x0000_s20578"/>
                </a:ext>
                <a:ext uri="{FF2B5EF4-FFF2-40B4-BE49-F238E27FC236}">
                  <a16:creationId xmlns:a16="http://schemas.microsoft.com/office/drawing/2014/main" id="{00000000-0008-0000-0300-00006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1577</xdr:col>
          <xdr:colOff>19050</xdr:colOff>
          <xdr:row>196633</xdr:row>
          <xdr:rowOff>19050</xdr:rowOff>
        </xdr:from>
        <xdr:to>
          <xdr:col>1578</xdr:col>
          <xdr:colOff>95250</xdr:colOff>
          <xdr:row>196637</xdr:row>
          <xdr:rowOff>28575</xdr:rowOff>
        </xdr:to>
        <xdr:sp macro="" textlink="">
          <xdr:nvSpPr>
            <xdr:cNvPr id="20579" name="Spinner 99" hidden="1">
              <a:extLst>
                <a:ext uri="{63B3BB69-23CF-44E3-9099-C40C66FF867C}">
                  <a14:compatExt spid="_x0000_s20579"/>
                </a:ext>
                <a:ext uri="{FF2B5EF4-FFF2-40B4-BE49-F238E27FC236}">
                  <a16:creationId xmlns:a16="http://schemas.microsoft.com/office/drawing/2014/main" id="{00000000-0008-0000-0300-00006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1577</xdr:col>
          <xdr:colOff>19050</xdr:colOff>
          <xdr:row>262169</xdr:row>
          <xdr:rowOff>19050</xdr:rowOff>
        </xdr:from>
        <xdr:to>
          <xdr:col>1578</xdr:col>
          <xdr:colOff>95250</xdr:colOff>
          <xdr:row>262173</xdr:row>
          <xdr:rowOff>28575</xdr:rowOff>
        </xdr:to>
        <xdr:sp macro="" textlink="">
          <xdr:nvSpPr>
            <xdr:cNvPr id="20580" name="Spinner 100" hidden="1">
              <a:extLst>
                <a:ext uri="{63B3BB69-23CF-44E3-9099-C40C66FF867C}">
                  <a14:compatExt spid="_x0000_s20580"/>
                </a:ext>
                <a:ext uri="{FF2B5EF4-FFF2-40B4-BE49-F238E27FC236}">
                  <a16:creationId xmlns:a16="http://schemas.microsoft.com/office/drawing/2014/main" id="{00000000-0008-0000-0300-00006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1577</xdr:col>
          <xdr:colOff>19050</xdr:colOff>
          <xdr:row>327705</xdr:row>
          <xdr:rowOff>19050</xdr:rowOff>
        </xdr:from>
        <xdr:to>
          <xdr:col>1578</xdr:col>
          <xdr:colOff>95250</xdr:colOff>
          <xdr:row>327709</xdr:row>
          <xdr:rowOff>28575</xdr:rowOff>
        </xdr:to>
        <xdr:sp macro="" textlink="">
          <xdr:nvSpPr>
            <xdr:cNvPr id="20581" name="Spinner 101" hidden="1">
              <a:extLst>
                <a:ext uri="{63B3BB69-23CF-44E3-9099-C40C66FF867C}">
                  <a14:compatExt spid="_x0000_s20581"/>
                </a:ext>
                <a:ext uri="{FF2B5EF4-FFF2-40B4-BE49-F238E27FC236}">
                  <a16:creationId xmlns:a16="http://schemas.microsoft.com/office/drawing/2014/main" id="{00000000-0008-0000-0300-00006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1577</xdr:col>
          <xdr:colOff>19050</xdr:colOff>
          <xdr:row>393241</xdr:row>
          <xdr:rowOff>19050</xdr:rowOff>
        </xdr:from>
        <xdr:to>
          <xdr:col>1578</xdr:col>
          <xdr:colOff>95250</xdr:colOff>
          <xdr:row>393245</xdr:row>
          <xdr:rowOff>28575</xdr:rowOff>
        </xdr:to>
        <xdr:sp macro="" textlink="">
          <xdr:nvSpPr>
            <xdr:cNvPr id="20582" name="Spinner 102" hidden="1">
              <a:extLst>
                <a:ext uri="{63B3BB69-23CF-44E3-9099-C40C66FF867C}">
                  <a14:compatExt spid="_x0000_s20582"/>
                </a:ext>
                <a:ext uri="{FF2B5EF4-FFF2-40B4-BE49-F238E27FC236}">
                  <a16:creationId xmlns:a16="http://schemas.microsoft.com/office/drawing/2014/main" id="{00000000-0008-0000-0300-00006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1577</xdr:col>
          <xdr:colOff>19050</xdr:colOff>
          <xdr:row>458777</xdr:row>
          <xdr:rowOff>19050</xdr:rowOff>
        </xdr:from>
        <xdr:to>
          <xdr:col>1578</xdr:col>
          <xdr:colOff>95250</xdr:colOff>
          <xdr:row>458781</xdr:row>
          <xdr:rowOff>28575</xdr:rowOff>
        </xdr:to>
        <xdr:sp macro="" textlink="">
          <xdr:nvSpPr>
            <xdr:cNvPr id="20583" name="Spinner 103" hidden="1">
              <a:extLst>
                <a:ext uri="{63B3BB69-23CF-44E3-9099-C40C66FF867C}">
                  <a14:compatExt spid="_x0000_s20583"/>
                </a:ext>
                <a:ext uri="{FF2B5EF4-FFF2-40B4-BE49-F238E27FC236}">
                  <a16:creationId xmlns:a16="http://schemas.microsoft.com/office/drawing/2014/main" id="{00000000-0008-0000-0300-00006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1577</xdr:col>
          <xdr:colOff>19050</xdr:colOff>
          <xdr:row>524313</xdr:row>
          <xdr:rowOff>19050</xdr:rowOff>
        </xdr:from>
        <xdr:to>
          <xdr:col>1578</xdr:col>
          <xdr:colOff>95250</xdr:colOff>
          <xdr:row>524317</xdr:row>
          <xdr:rowOff>28575</xdr:rowOff>
        </xdr:to>
        <xdr:sp macro="" textlink="">
          <xdr:nvSpPr>
            <xdr:cNvPr id="20584" name="Spinner 104" hidden="1">
              <a:extLst>
                <a:ext uri="{63B3BB69-23CF-44E3-9099-C40C66FF867C}">
                  <a14:compatExt spid="_x0000_s20584"/>
                </a:ext>
                <a:ext uri="{FF2B5EF4-FFF2-40B4-BE49-F238E27FC236}">
                  <a16:creationId xmlns:a16="http://schemas.microsoft.com/office/drawing/2014/main" id="{00000000-0008-0000-0300-00006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1577</xdr:col>
          <xdr:colOff>19050</xdr:colOff>
          <xdr:row>589849</xdr:row>
          <xdr:rowOff>19050</xdr:rowOff>
        </xdr:from>
        <xdr:to>
          <xdr:col>1578</xdr:col>
          <xdr:colOff>95250</xdr:colOff>
          <xdr:row>589853</xdr:row>
          <xdr:rowOff>28575</xdr:rowOff>
        </xdr:to>
        <xdr:sp macro="" textlink="">
          <xdr:nvSpPr>
            <xdr:cNvPr id="20585" name="Spinner 105" hidden="1">
              <a:extLst>
                <a:ext uri="{63B3BB69-23CF-44E3-9099-C40C66FF867C}">
                  <a14:compatExt spid="_x0000_s20585"/>
                </a:ext>
                <a:ext uri="{FF2B5EF4-FFF2-40B4-BE49-F238E27FC236}">
                  <a16:creationId xmlns:a16="http://schemas.microsoft.com/office/drawing/2014/main" id="{00000000-0008-0000-0300-00006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1577</xdr:col>
          <xdr:colOff>19050</xdr:colOff>
          <xdr:row>655385</xdr:row>
          <xdr:rowOff>19050</xdr:rowOff>
        </xdr:from>
        <xdr:to>
          <xdr:col>1578</xdr:col>
          <xdr:colOff>95250</xdr:colOff>
          <xdr:row>655389</xdr:row>
          <xdr:rowOff>28575</xdr:rowOff>
        </xdr:to>
        <xdr:sp macro="" textlink="">
          <xdr:nvSpPr>
            <xdr:cNvPr id="20586" name="Spinner 106" hidden="1">
              <a:extLst>
                <a:ext uri="{63B3BB69-23CF-44E3-9099-C40C66FF867C}">
                  <a14:compatExt spid="_x0000_s20586"/>
                </a:ext>
                <a:ext uri="{FF2B5EF4-FFF2-40B4-BE49-F238E27FC236}">
                  <a16:creationId xmlns:a16="http://schemas.microsoft.com/office/drawing/2014/main" id="{00000000-0008-0000-0300-00006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1577</xdr:col>
          <xdr:colOff>19050</xdr:colOff>
          <xdr:row>720921</xdr:row>
          <xdr:rowOff>19050</xdr:rowOff>
        </xdr:from>
        <xdr:to>
          <xdr:col>1578</xdr:col>
          <xdr:colOff>95250</xdr:colOff>
          <xdr:row>720925</xdr:row>
          <xdr:rowOff>28575</xdr:rowOff>
        </xdr:to>
        <xdr:sp macro="" textlink="">
          <xdr:nvSpPr>
            <xdr:cNvPr id="20587" name="Spinner 107" hidden="1">
              <a:extLst>
                <a:ext uri="{63B3BB69-23CF-44E3-9099-C40C66FF867C}">
                  <a14:compatExt spid="_x0000_s20587"/>
                </a:ext>
                <a:ext uri="{FF2B5EF4-FFF2-40B4-BE49-F238E27FC236}">
                  <a16:creationId xmlns:a16="http://schemas.microsoft.com/office/drawing/2014/main" id="{00000000-0008-0000-0300-00006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1577</xdr:col>
          <xdr:colOff>19050</xdr:colOff>
          <xdr:row>786457</xdr:row>
          <xdr:rowOff>19050</xdr:rowOff>
        </xdr:from>
        <xdr:to>
          <xdr:col>1578</xdr:col>
          <xdr:colOff>95250</xdr:colOff>
          <xdr:row>786461</xdr:row>
          <xdr:rowOff>28575</xdr:rowOff>
        </xdr:to>
        <xdr:sp macro="" textlink="">
          <xdr:nvSpPr>
            <xdr:cNvPr id="20588" name="Spinner 108" hidden="1">
              <a:extLst>
                <a:ext uri="{63B3BB69-23CF-44E3-9099-C40C66FF867C}">
                  <a14:compatExt spid="_x0000_s20588"/>
                </a:ext>
                <a:ext uri="{FF2B5EF4-FFF2-40B4-BE49-F238E27FC236}">
                  <a16:creationId xmlns:a16="http://schemas.microsoft.com/office/drawing/2014/main" id="{00000000-0008-0000-0300-00006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1577</xdr:col>
          <xdr:colOff>19050</xdr:colOff>
          <xdr:row>851993</xdr:row>
          <xdr:rowOff>19050</xdr:rowOff>
        </xdr:from>
        <xdr:to>
          <xdr:col>1578</xdr:col>
          <xdr:colOff>95250</xdr:colOff>
          <xdr:row>851997</xdr:row>
          <xdr:rowOff>28575</xdr:rowOff>
        </xdr:to>
        <xdr:sp macro="" textlink="">
          <xdr:nvSpPr>
            <xdr:cNvPr id="20589" name="Spinner 109" hidden="1">
              <a:extLst>
                <a:ext uri="{63B3BB69-23CF-44E3-9099-C40C66FF867C}">
                  <a14:compatExt spid="_x0000_s20589"/>
                </a:ext>
                <a:ext uri="{FF2B5EF4-FFF2-40B4-BE49-F238E27FC236}">
                  <a16:creationId xmlns:a16="http://schemas.microsoft.com/office/drawing/2014/main" id="{00000000-0008-0000-0300-00006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1577</xdr:col>
          <xdr:colOff>19050</xdr:colOff>
          <xdr:row>917529</xdr:row>
          <xdr:rowOff>19050</xdr:rowOff>
        </xdr:from>
        <xdr:to>
          <xdr:col>1578</xdr:col>
          <xdr:colOff>95250</xdr:colOff>
          <xdr:row>917533</xdr:row>
          <xdr:rowOff>28575</xdr:rowOff>
        </xdr:to>
        <xdr:sp macro="" textlink="">
          <xdr:nvSpPr>
            <xdr:cNvPr id="20590" name="Spinner 110" hidden="1">
              <a:extLst>
                <a:ext uri="{63B3BB69-23CF-44E3-9099-C40C66FF867C}">
                  <a14:compatExt spid="_x0000_s20590"/>
                </a:ext>
                <a:ext uri="{FF2B5EF4-FFF2-40B4-BE49-F238E27FC236}">
                  <a16:creationId xmlns:a16="http://schemas.microsoft.com/office/drawing/2014/main" id="{00000000-0008-0000-0300-00006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1577</xdr:col>
          <xdr:colOff>19050</xdr:colOff>
          <xdr:row>983065</xdr:row>
          <xdr:rowOff>19050</xdr:rowOff>
        </xdr:from>
        <xdr:to>
          <xdr:col>1578</xdr:col>
          <xdr:colOff>95250</xdr:colOff>
          <xdr:row>983069</xdr:row>
          <xdr:rowOff>28575</xdr:rowOff>
        </xdr:to>
        <xdr:sp macro="" textlink="">
          <xdr:nvSpPr>
            <xdr:cNvPr id="20591" name="Spinner 111" hidden="1">
              <a:extLst>
                <a:ext uri="{63B3BB69-23CF-44E3-9099-C40C66FF867C}">
                  <a14:compatExt spid="_x0000_s20591"/>
                </a:ext>
                <a:ext uri="{FF2B5EF4-FFF2-40B4-BE49-F238E27FC236}">
                  <a16:creationId xmlns:a16="http://schemas.microsoft.com/office/drawing/2014/main" id="{00000000-0008-0000-0300-00006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1833</xdr:col>
          <xdr:colOff>19050</xdr:colOff>
          <xdr:row>25</xdr:row>
          <xdr:rowOff>19050</xdr:rowOff>
        </xdr:from>
        <xdr:to>
          <xdr:col>1834</xdr:col>
          <xdr:colOff>95250</xdr:colOff>
          <xdr:row>29</xdr:row>
          <xdr:rowOff>28575</xdr:rowOff>
        </xdr:to>
        <xdr:sp macro="" textlink="">
          <xdr:nvSpPr>
            <xdr:cNvPr id="20592" name="Spinner 112" hidden="1">
              <a:extLst>
                <a:ext uri="{63B3BB69-23CF-44E3-9099-C40C66FF867C}">
                  <a14:compatExt spid="_x0000_s20592"/>
                </a:ext>
                <a:ext uri="{FF2B5EF4-FFF2-40B4-BE49-F238E27FC236}">
                  <a16:creationId xmlns:a16="http://schemas.microsoft.com/office/drawing/2014/main" id="{00000000-0008-0000-0300-00007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1833</xdr:col>
          <xdr:colOff>19050</xdr:colOff>
          <xdr:row>65561</xdr:row>
          <xdr:rowOff>19050</xdr:rowOff>
        </xdr:from>
        <xdr:to>
          <xdr:col>1834</xdr:col>
          <xdr:colOff>95250</xdr:colOff>
          <xdr:row>65565</xdr:row>
          <xdr:rowOff>28575</xdr:rowOff>
        </xdr:to>
        <xdr:sp macro="" textlink="">
          <xdr:nvSpPr>
            <xdr:cNvPr id="20593" name="Spinner 113" hidden="1">
              <a:extLst>
                <a:ext uri="{63B3BB69-23CF-44E3-9099-C40C66FF867C}">
                  <a14:compatExt spid="_x0000_s20593"/>
                </a:ext>
                <a:ext uri="{FF2B5EF4-FFF2-40B4-BE49-F238E27FC236}">
                  <a16:creationId xmlns:a16="http://schemas.microsoft.com/office/drawing/2014/main" id="{00000000-0008-0000-0300-00007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1833</xdr:col>
          <xdr:colOff>19050</xdr:colOff>
          <xdr:row>131097</xdr:row>
          <xdr:rowOff>19050</xdr:rowOff>
        </xdr:from>
        <xdr:to>
          <xdr:col>1834</xdr:col>
          <xdr:colOff>95250</xdr:colOff>
          <xdr:row>131101</xdr:row>
          <xdr:rowOff>28575</xdr:rowOff>
        </xdr:to>
        <xdr:sp macro="" textlink="">
          <xdr:nvSpPr>
            <xdr:cNvPr id="20594" name="Spinner 114" hidden="1">
              <a:extLst>
                <a:ext uri="{63B3BB69-23CF-44E3-9099-C40C66FF867C}">
                  <a14:compatExt spid="_x0000_s20594"/>
                </a:ext>
                <a:ext uri="{FF2B5EF4-FFF2-40B4-BE49-F238E27FC236}">
                  <a16:creationId xmlns:a16="http://schemas.microsoft.com/office/drawing/2014/main" id="{00000000-0008-0000-0300-00007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1833</xdr:col>
          <xdr:colOff>19050</xdr:colOff>
          <xdr:row>196633</xdr:row>
          <xdr:rowOff>19050</xdr:rowOff>
        </xdr:from>
        <xdr:to>
          <xdr:col>1834</xdr:col>
          <xdr:colOff>95250</xdr:colOff>
          <xdr:row>196637</xdr:row>
          <xdr:rowOff>28575</xdr:rowOff>
        </xdr:to>
        <xdr:sp macro="" textlink="">
          <xdr:nvSpPr>
            <xdr:cNvPr id="20595" name="Spinner 115" hidden="1">
              <a:extLst>
                <a:ext uri="{63B3BB69-23CF-44E3-9099-C40C66FF867C}">
                  <a14:compatExt spid="_x0000_s20595"/>
                </a:ext>
                <a:ext uri="{FF2B5EF4-FFF2-40B4-BE49-F238E27FC236}">
                  <a16:creationId xmlns:a16="http://schemas.microsoft.com/office/drawing/2014/main" id="{00000000-0008-0000-0300-00007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1833</xdr:col>
          <xdr:colOff>19050</xdr:colOff>
          <xdr:row>262169</xdr:row>
          <xdr:rowOff>19050</xdr:rowOff>
        </xdr:from>
        <xdr:to>
          <xdr:col>1834</xdr:col>
          <xdr:colOff>95250</xdr:colOff>
          <xdr:row>262173</xdr:row>
          <xdr:rowOff>28575</xdr:rowOff>
        </xdr:to>
        <xdr:sp macro="" textlink="">
          <xdr:nvSpPr>
            <xdr:cNvPr id="20596" name="Spinner 116" hidden="1">
              <a:extLst>
                <a:ext uri="{63B3BB69-23CF-44E3-9099-C40C66FF867C}">
                  <a14:compatExt spid="_x0000_s20596"/>
                </a:ext>
                <a:ext uri="{FF2B5EF4-FFF2-40B4-BE49-F238E27FC236}">
                  <a16:creationId xmlns:a16="http://schemas.microsoft.com/office/drawing/2014/main" id="{00000000-0008-0000-0300-00007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1833</xdr:col>
          <xdr:colOff>19050</xdr:colOff>
          <xdr:row>327705</xdr:row>
          <xdr:rowOff>19050</xdr:rowOff>
        </xdr:from>
        <xdr:to>
          <xdr:col>1834</xdr:col>
          <xdr:colOff>95250</xdr:colOff>
          <xdr:row>327709</xdr:row>
          <xdr:rowOff>28575</xdr:rowOff>
        </xdr:to>
        <xdr:sp macro="" textlink="">
          <xdr:nvSpPr>
            <xdr:cNvPr id="20597" name="Spinner 117" hidden="1">
              <a:extLst>
                <a:ext uri="{63B3BB69-23CF-44E3-9099-C40C66FF867C}">
                  <a14:compatExt spid="_x0000_s20597"/>
                </a:ext>
                <a:ext uri="{FF2B5EF4-FFF2-40B4-BE49-F238E27FC236}">
                  <a16:creationId xmlns:a16="http://schemas.microsoft.com/office/drawing/2014/main" id="{00000000-0008-0000-0300-00007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1833</xdr:col>
          <xdr:colOff>19050</xdr:colOff>
          <xdr:row>393241</xdr:row>
          <xdr:rowOff>19050</xdr:rowOff>
        </xdr:from>
        <xdr:to>
          <xdr:col>1834</xdr:col>
          <xdr:colOff>95250</xdr:colOff>
          <xdr:row>393245</xdr:row>
          <xdr:rowOff>28575</xdr:rowOff>
        </xdr:to>
        <xdr:sp macro="" textlink="">
          <xdr:nvSpPr>
            <xdr:cNvPr id="20598" name="Spinner 118" hidden="1">
              <a:extLst>
                <a:ext uri="{63B3BB69-23CF-44E3-9099-C40C66FF867C}">
                  <a14:compatExt spid="_x0000_s20598"/>
                </a:ext>
                <a:ext uri="{FF2B5EF4-FFF2-40B4-BE49-F238E27FC236}">
                  <a16:creationId xmlns:a16="http://schemas.microsoft.com/office/drawing/2014/main" id="{00000000-0008-0000-0300-00007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1833</xdr:col>
          <xdr:colOff>19050</xdr:colOff>
          <xdr:row>458777</xdr:row>
          <xdr:rowOff>19050</xdr:rowOff>
        </xdr:from>
        <xdr:to>
          <xdr:col>1834</xdr:col>
          <xdr:colOff>95250</xdr:colOff>
          <xdr:row>458781</xdr:row>
          <xdr:rowOff>28575</xdr:rowOff>
        </xdr:to>
        <xdr:sp macro="" textlink="">
          <xdr:nvSpPr>
            <xdr:cNvPr id="20599" name="Spinner 119" hidden="1">
              <a:extLst>
                <a:ext uri="{63B3BB69-23CF-44E3-9099-C40C66FF867C}">
                  <a14:compatExt spid="_x0000_s20599"/>
                </a:ext>
                <a:ext uri="{FF2B5EF4-FFF2-40B4-BE49-F238E27FC236}">
                  <a16:creationId xmlns:a16="http://schemas.microsoft.com/office/drawing/2014/main" id="{00000000-0008-0000-0300-00007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1833</xdr:col>
          <xdr:colOff>19050</xdr:colOff>
          <xdr:row>524313</xdr:row>
          <xdr:rowOff>19050</xdr:rowOff>
        </xdr:from>
        <xdr:to>
          <xdr:col>1834</xdr:col>
          <xdr:colOff>95250</xdr:colOff>
          <xdr:row>524317</xdr:row>
          <xdr:rowOff>28575</xdr:rowOff>
        </xdr:to>
        <xdr:sp macro="" textlink="">
          <xdr:nvSpPr>
            <xdr:cNvPr id="20600" name="Spinner 120" hidden="1">
              <a:extLst>
                <a:ext uri="{63B3BB69-23CF-44E3-9099-C40C66FF867C}">
                  <a14:compatExt spid="_x0000_s20600"/>
                </a:ext>
                <a:ext uri="{FF2B5EF4-FFF2-40B4-BE49-F238E27FC236}">
                  <a16:creationId xmlns:a16="http://schemas.microsoft.com/office/drawing/2014/main" id="{00000000-0008-0000-0300-00007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1833</xdr:col>
          <xdr:colOff>19050</xdr:colOff>
          <xdr:row>589849</xdr:row>
          <xdr:rowOff>19050</xdr:rowOff>
        </xdr:from>
        <xdr:to>
          <xdr:col>1834</xdr:col>
          <xdr:colOff>95250</xdr:colOff>
          <xdr:row>589853</xdr:row>
          <xdr:rowOff>28575</xdr:rowOff>
        </xdr:to>
        <xdr:sp macro="" textlink="">
          <xdr:nvSpPr>
            <xdr:cNvPr id="20601" name="Spinner 121" hidden="1">
              <a:extLst>
                <a:ext uri="{63B3BB69-23CF-44E3-9099-C40C66FF867C}">
                  <a14:compatExt spid="_x0000_s20601"/>
                </a:ext>
                <a:ext uri="{FF2B5EF4-FFF2-40B4-BE49-F238E27FC236}">
                  <a16:creationId xmlns:a16="http://schemas.microsoft.com/office/drawing/2014/main" id="{00000000-0008-0000-0300-00007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1833</xdr:col>
          <xdr:colOff>19050</xdr:colOff>
          <xdr:row>655385</xdr:row>
          <xdr:rowOff>19050</xdr:rowOff>
        </xdr:from>
        <xdr:to>
          <xdr:col>1834</xdr:col>
          <xdr:colOff>95250</xdr:colOff>
          <xdr:row>655389</xdr:row>
          <xdr:rowOff>28575</xdr:rowOff>
        </xdr:to>
        <xdr:sp macro="" textlink="">
          <xdr:nvSpPr>
            <xdr:cNvPr id="20602" name="Spinner 122" hidden="1">
              <a:extLst>
                <a:ext uri="{63B3BB69-23CF-44E3-9099-C40C66FF867C}">
                  <a14:compatExt spid="_x0000_s20602"/>
                </a:ext>
                <a:ext uri="{FF2B5EF4-FFF2-40B4-BE49-F238E27FC236}">
                  <a16:creationId xmlns:a16="http://schemas.microsoft.com/office/drawing/2014/main" id="{00000000-0008-0000-0300-00007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1833</xdr:col>
          <xdr:colOff>19050</xdr:colOff>
          <xdr:row>720921</xdr:row>
          <xdr:rowOff>19050</xdr:rowOff>
        </xdr:from>
        <xdr:to>
          <xdr:col>1834</xdr:col>
          <xdr:colOff>95250</xdr:colOff>
          <xdr:row>720925</xdr:row>
          <xdr:rowOff>28575</xdr:rowOff>
        </xdr:to>
        <xdr:sp macro="" textlink="">
          <xdr:nvSpPr>
            <xdr:cNvPr id="20603" name="Spinner 123" hidden="1">
              <a:extLst>
                <a:ext uri="{63B3BB69-23CF-44E3-9099-C40C66FF867C}">
                  <a14:compatExt spid="_x0000_s20603"/>
                </a:ext>
                <a:ext uri="{FF2B5EF4-FFF2-40B4-BE49-F238E27FC236}">
                  <a16:creationId xmlns:a16="http://schemas.microsoft.com/office/drawing/2014/main" id="{00000000-0008-0000-0300-00007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1833</xdr:col>
          <xdr:colOff>19050</xdr:colOff>
          <xdr:row>786457</xdr:row>
          <xdr:rowOff>19050</xdr:rowOff>
        </xdr:from>
        <xdr:to>
          <xdr:col>1834</xdr:col>
          <xdr:colOff>95250</xdr:colOff>
          <xdr:row>786461</xdr:row>
          <xdr:rowOff>28575</xdr:rowOff>
        </xdr:to>
        <xdr:sp macro="" textlink="">
          <xdr:nvSpPr>
            <xdr:cNvPr id="20604" name="Spinner 124" hidden="1">
              <a:extLst>
                <a:ext uri="{63B3BB69-23CF-44E3-9099-C40C66FF867C}">
                  <a14:compatExt spid="_x0000_s20604"/>
                </a:ext>
                <a:ext uri="{FF2B5EF4-FFF2-40B4-BE49-F238E27FC236}">
                  <a16:creationId xmlns:a16="http://schemas.microsoft.com/office/drawing/2014/main" id="{00000000-0008-0000-0300-00007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1833</xdr:col>
          <xdr:colOff>19050</xdr:colOff>
          <xdr:row>851993</xdr:row>
          <xdr:rowOff>19050</xdr:rowOff>
        </xdr:from>
        <xdr:to>
          <xdr:col>1834</xdr:col>
          <xdr:colOff>95250</xdr:colOff>
          <xdr:row>851997</xdr:row>
          <xdr:rowOff>28575</xdr:rowOff>
        </xdr:to>
        <xdr:sp macro="" textlink="">
          <xdr:nvSpPr>
            <xdr:cNvPr id="20605" name="Spinner 125" hidden="1">
              <a:extLst>
                <a:ext uri="{63B3BB69-23CF-44E3-9099-C40C66FF867C}">
                  <a14:compatExt spid="_x0000_s20605"/>
                </a:ext>
                <a:ext uri="{FF2B5EF4-FFF2-40B4-BE49-F238E27FC236}">
                  <a16:creationId xmlns:a16="http://schemas.microsoft.com/office/drawing/2014/main" id="{00000000-0008-0000-0300-00007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1833</xdr:col>
          <xdr:colOff>19050</xdr:colOff>
          <xdr:row>917529</xdr:row>
          <xdr:rowOff>19050</xdr:rowOff>
        </xdr:from>
        <xdr:to>
          <xdr:col>1834</xdr:col>
          <xdr:colOff>95250</xdr:colOff>
          <xdr:row>917533</xdr:row>
          <xdr:rowOff>28575</xdr:rowOff>
        </xdr:to>
        <xdr:sp macro="" textlink="">
          <xdr:nvSpPr>
            <xdr:cNvPr id="20606" name="Spinner 126" hidden="1">
              <a:extLst>
                <a:ext uri="{63B3BB69-23CF-44E3-9099-C40C66FF867C}">
                  <a14:compatExt spid="_x0000_s20606"/>
                </a:ext>
                <a:ext uri="{FF2B5EF4-FFF2-40B4-BE49-F238E27FC236}">
                  <a16:creationId xmlns:a16="http://schemas.microsoft.com/office/drawing/2014/main" id="{00000000-0008-0000-0300-00007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1833</xdr:col>
          <xdr:colOff>19050</xdr:colOff>
          <xdr:row>983065</xdr:row>
          <xdr:rowOff>19050</xdr:rowOff>
        </xdr:from>
        <xdr:to>
          <xdr:col>1834</xdr:col>
          <xdr:colOff>95250</xdr:colOff>
          <xdr:row>983069</xdr:row>
          <xdr:rowOff>28575</xdr:rowOff>
        </xdr:to>
        <xdr:sp macro="" textlink="">
          <xdr:nvSpPr>
            <xdr:cNvPr id="20607" name="Spinner 127" hidden="1">
              <a:extLst>
                <a:ext uri="{63B3BB69-23CF-44E3-9099-C40C66FF867C}">
                  <a14:compatExt spid="_x0000_s20607"/>
                </a:ext>
                <a:ext uri="{FF2B5EF4-FFF2-40B4-BE49-F238E27FC236}">
                  <a16:creationId xmlns:a16="http://schemas.microsoft.com/office/drawing/2014/main" id="{00000000-0008-0000-0300-00007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2089</xdr:col>
          <xdr:colOff>19050</xdr:colOff>
          <xdr:row>25</xdr:row>
          <xdr:rowOff>19050</xdr:rowOff>
        </xdr:from>
        <xdr:to>
          <xdr:col>2090</xdr:col>
          <xdr:colOff>95250</xdr:colOff>
          <xdr:row>29</xdr:row>
          <xdr:rowOff>28575</xdr:rowOff>
        </xdr:to>
        <xdr:sp macro="" textlink="">
          <xdr:nvSpPr>
            <xdr:cNvPr id="20608" name="Spinner 128" hidden="1">
              <a:extLst>
                <a:ext uri="{63B3BB69-23CF-44E3-9099-C40C66FF867C}">
                  <a14:compatExt spid="_x0000_s20608"/>
                </a:ext>
                <a:ext uri="{FF2B5EF4-FFF2-40B4-BE49-F238E27FC236}">
                  <a16:creationId xmlns:a16="http://schemas.microsoft.com/office/drawing/2014/main" id="{00000000-0008-0000-0300-00008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2089</xdr:col>
          <xdr:colOff>19050</xdr:colOff>
          <xdr:row>65561</xdr:row>
          <xdr:rowOff>19050</xdr:rowOff>
        </xdr:from>
        <xdr:to>
          <xdr:col>2090</xdr:col>
          <xdr:colOff>95250</xdr:colOff>
          <xdr:row>65565</xdr:row>
          <xdr:rowOff>28575</xdr:rowOff>
        </xdr:to>
        <xdr:sp macro="" textlink="">
          <xdr:nvSpPr>
            <xdr:cNvPr id="20609" name="Spinner 129" hidden="1">
              <a:extLst>
                <a:ext uri="{63B3BB69-23CF-44E3-9099-C40C66FF867C}">
                  <a14:compatExt spid="_x0000_s20609"/>
                </a:ext>
                <a:ext uri="{FF2B5EF4-FFF2-40B4-BE49-F238E27FC236}">
                  <a16:creationId xmlns:a16="http://schemas.microsoft.com/office/drawing/2014/main" id="{00000000-0008-0000-0300-00008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2089</xdr:col>
          <xdr:colOff>19050</xdr:colOff>
          <xdr:row>131097</xdr:row>
          <xdr:rowOff>19050</xdr:rowOff>
        </xdr:from>
        <xdr:to>
          <xdr:col>2090</xdr:col>
          <xdr:colOff>95250</xdr:colOff>
          <xdr:row>131101</xdr:row>
          <xdr:rowOff>28575</xdr:rowOff>
        </xdr:to>
        <xdr:sp macro="" textlink="">
          <xdr:nvSpPr>
            <xdr:cNvPr id="20610" name="Spinner 130" hidden="1">
              <a:extLst>
                <a:ext uri="{63B3BB69-23CF-44E3-9099-C40C66FF867C}">
                  <a14:compatExt spid="_x0000_s20610"/>
                </a:ext>
                <a:ext uri="{FF2B5EF4-FFF2-40B4-BE49-F238E27FC236}">
                  <a16:creationId xmlns:a16="http://schemas.microsoft.com/office/drawing/2014/main" id="{00000000-0008-0000-0300-00008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2089</xdr:col>
          <xdr:colOff>19050</xdr:colOff>
          <xdr:row>196633</xdr:row>
          <xdr:rowOff>19050</xdr:rowOff>
        </xdr:from>
        <xdr:to>
          <xdr:col>2090</xdr:col>
          <xdr:colOff>95250</xdr:colOff>
          <xdr:row>196637</xdr:row>
          <xdr:rowOff>28575</xdr:rowOff>
        </xdr:to>
        <xdr:sp macro="" textlink="">
          <xdr:nvSpPr>
            <xdr:cNvPr id="20611" name="Spinner 131" hidden="1">
              <a:extLst>
                <a:ext uri="{63B3BB69-23CF-44E3-9099-C40C66FF867C}">
                  <a14:compatExt spid="_x0000_s20611"/>
                </a:ext>
                <a:ext uri="{FF2B5EF4-FFF2-40B4-BE49-F238E27FC236}">
                  <a16:creationId xmlns:a16="http://schemas.microsoft.com/office/drawing/2014/main" id="{00000000-0008-0000-0300-00008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2089</xdr:col>
          <xdr:colOff>19050</xdr:colOff>
          <xdr:row>262169</xdr:row>
          <xdr:rowOff>19050</xdr:rowOff>
        </xdr:from>
        <xdr:to>
          <xdr:col>2090</xdr:col>
          <xdr:colOff>95250</xdr:colOff>
          <xdr:row>262173</xdr:row>
          <xdr:rowOff>28575</xdr:rowOff>
        </xdr:to>
        <xdr:sp macro="" textlink="">
          <xdr:nvSpPr>
            <xdr:cNvPr id="20612" name="Spinner 132" hidden="1">
              <a:extLst>
                <a:ext uri="{63B3BB69-23CF-44E3-9099-C40C66FF867C}">
                  <a14:compatExt spid="_x0000_s20612"/>
                </a:ext>
                <a:ext uri="{FF2B5EF4-FFF2-40B4-BE49-F238E27FC236}">
                  <a16:creationId xmlns:a16="http://schemas.microsoft.com/office/drawing/2014/main" id="{00000000-0008-0000-0300-00008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2089</xdr:col>
          <xdr:colOff>19050</xdr:colOff>
          <xdr:row>327705</xdr:row>
          <xdr:rowOff>19050</xdr:rowOff>
        </xdr:from>
        <xdr:to>
          <xdr:col>2090</xdr:col>
          <xdr:colOff>95250</xdr:colOff>
          <xdr:row>327709</xdr:row>
          <xdr:rowOff>28575</xdr:rowOff>
        </xdr:to>
        <xdr:sp macro="" textlink="">
          <xdr:nvSpPr>
            <xdr:cNvPr id="20613" name="Spinner 133" hidden="1">
              <a:extLst>
                <a:ext uri="{63B3BB69-23CF-44E3-9099-C40C66FF867C}">
                  <a14:compatExt spid="_x0000_s20613"/>
                </a:ext>
                <a:ext uri="{FF2B5EF4-FFF2-40B4-BE49-F238E27FC236}">
                  <a16:creationId xmlns:a16="http://schemas.microsoft.com/office/drawing/2014/main" id="{00000000-0008-0000-0300-00008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2089</xdr:col>
          <xdr:colOff>19050</xdr:colOff>
          <xdr:row>393241</xdr:row>
          <xdr:rowOff>19050</xdr:rowOff>
        </xdr:from>
        <xdr:to>
          <xdr:col>2090</xdr:col>
          <xdr:colOff>95250</xdr:colOff>
          <xdr:row>393245</xdr:row>
          <xdr:rowOff>28575</xdr:rowOff>
        </xdr:to>
        <xdr:sp macro="" textlink="">
          <xdr:nvSpPr>
            <xdr:cNvPr id="20614" name="Spinner 134" hidden="1">
              <a:extLst>
                <a:ext uri="{63B3BB69-23CF-44E3-9099-C40C66FF867C}">
                  <a14:compatExt spid="_x0000_s20614"/>
                </a:ext>
                <a:ext uri="{FF2B5EF4-FFF2-40B4-BE49-F238E27FC236}">
                  <a16:creationId xmlns:a16="http://schemas.microsoft.com/office/drawing/2014/main" id="{00000000-0008-0000-0300-00008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2089</xdr:col>
          <xdr:colOff>19050</xdr:colOff>
          <xdr:row>458777</xdr:row>
          <xdr:rowOff>19050</xdr:rowOff>
        </xdr:from>
        <xdr:to>
          <xdr:col>2090</xdr:col>
          <xdr:colOff>95250</xdr:colOff>
          <xdr:row>458781</xdr:row>
          <xdr:rowOff>28575</xdr:rowOff>
        </xdr:to>
        <xdr:sp macro="" textlink="">
          <xdr:nvSpPr>
            <xdr:cNvPr id="20615" name="Spinner 135" hidden="1">
              <a:extLst>
                <a:ext uri="{63B3BB69-23CF-44E3-9099-C40C66FF867C}">
                  <a14:compatExt spid="_x0000_s20615"/>
                </a:ext>
                <a:ext uri="{FF2B5EF4-FFF2-40B4-BE49-F238E27FC236}">
                  <a16:creationId xmlns:a16="http://schemas.microsoft.com/office/drawing/2014/main" id="{00000000-0008-0000-0300-00008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2089</xdr:col>
          <xdr:colOff>19050</xdr:colOff>
          <xdr:row>524313</xdr:row>
          <xdr:rowOff>19050</xdr:rowOff>
        </xdr:from>
        <xdr:to>
          <xdr:col>2090</xdr:col>
          <xdr:colOff>95250</xdr:colOff>
          <xdr:row>524317</xdr:row>
          <xdr:rowOff>28575</xdr:rowOff>
        </xdr:to>
        <xdr:sp macro="" textlink="">
          <xdr:nvSpPr>
            <xdr:cNvPr id="20616" name="Spinner 136" hidden="1">
              <a:extLst>
                <a:ext uri="{63B3BB69-23CF-44E3-9099-C40C66FF867C}">
                  <a14:compatExt spid="_x0000_s20616"/>
                </a:ext>
                <a:ext uri="{FF2B5EF4-FFF2-40B4-BE49-F238E27FC236}">
                  <a16:creationId xmlns:a16="http://schemas.microsoft.com/office/drawing/2014/main" id="{00000000-0008-0000-0300-00008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2089</xdr:col>
          <xdr:colOff>19050</xdr:colOff>
          <xdr:row>589849</xdr:row>
          <xdr:rowOff>19050</xdr:rowOff>
        </xdr:from>
        <xdr:to>
          <xdr:col>2090</xdr:col>
          <xdr:colOff>95250</xdr:colOff>
          <xdr:row>589853</xdr:row>
          <xdr:rowOff>28575</xdr:rowOff>
        </xdr:to>
        <xdr:sp macro="" textlink="">
          <xdr:nvSpPr>
            <xdr:cNvPr id="20617" name="Spinner 137" hidden="1">
              <a:extLst>
                <a:ext uri="{63B3BB69-23CF-44E3-9099-C40C66FF867C}">
                  <a14:compatExt spid="_x0000_s20617"/>
                </a:ext>
                <a:ext uri="{FF2B5EF4-FFF2-40B4-BE49-F238E27FC236}">
                  <a16:creationId xmlns:a16="http://schemas.microsoft.com/office/drawing/2014/main" id="{00000000-0008-0000-0300-00008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2089</xdr:col>
          <xdr:colOff>19050</xdr:colOff>
          <xdr:row>655385</xdr:row>
          <xdr:rowOff>19050</xdr:rowOff>
        </xdr:from>
        <xdr:to>
          <xdr:col>2090</xdr:col>
          <xdr:colOff>95250</xdr:colOff>
          <xdr:row>655389</xdr:row>
          <xdr:rowOff>28575</xdr:rowOff>
        </xdr:to>
        <xdr:sp macro="" textlink="">
          <xdr:nvSpPr>
            <xdr:cNvPr id="20618" name="Spinner 138" hidden="1">
              <a:extLst>
                <a:ext uri="{63B3BB69-23CF-44E3-9099-C40C66FF867C}">
                  <a14:compatExt spid="_x0000_s20618"/>
                </a:ext>
                <a:ext uri="{FF2B5EF4-FFF2-40B4-BE49-F238E27FC236}">
                  <a16:creationId xmlns:a16="http://schemas.microsoft.com/office/drawing/2014/main" id="{00000000-0008-0000-0300-00008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2089</xdr:col>
          <xdr:colOff>19050</xdr:colOff>
          <xdr:row>720921</xdr:row>
          <xdr:rowOff>19050</xdr:rowOff>
        </xdr:from>
        <xdr:to>
          <xdr:col>2090</xdr:col>
          <xdr:colOff>95250</xdr:colOff>
          <xdr:row>720925</xdr:row>
          <xdr:rowOff>28575</xdr:rowOff>
        </xdr:to>
        <xdr:sp macro="" textlink="">
          <xdr:nvSpPr>
            <xdr:cNvPr id="20619" name="Spinner 139" hidden="1">
              <a:extLst>
                <a:ext uri="{63B3BB69-23CF-44E3-9099-C40C66FF867C}">
                  <a14:compatExt spid="_x0000_s20619"/>
                </a:ext>
                <a:ext uri="{FF2B5EF4-FFF2-40B4-BE49-F238E27FC236}">
                  <a16:creationId xmlns:a16="http://schemas.microsoft.com/office/drawing/2014/main" id="{00000000-0008-0000-0300-00008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2089</xdr:col>
          <xdr:colOff>19050</xdr:colOff>
          <xdr:row>786457</xdr:row>
          <xdr:rowOff>19050</xdr:rowOff>
        </xdr:from>
        <xdr:to>
          <xdr:col>2090</xdr:col>
          <xdr:colOff>95250</xdr:colOff>
          <xdr:row>786461</xdr:row>
          <xdr:rowOff>28575</xdr:rowOff>
        </xdr:to>
        <xdr:sp macro="" textlink="">
          <xdr:nvSpPr>
            <xdr:cNvPr id="20620" name="Spinner 140" hidden="1">
              <a:extLst>
                <a:ext uri="{63B3BB69-23CF-44E3-9099-C40C66FF867C}">
                  <a14:compatExt spid="_x0000_s20620"/>
                </a:ext>
                <a:ext uri="{FF2B5EF4-FFF2-40B4-BE49-F238E27FC236}">
                  <a16:creationId xmlns:a16="http://schemas.microsoft.com/office/drawing/2014/main" id="{00000000-0008-0000-0300-00008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2089</xdr:col>
          <xdr:colOff>19050</xdr:colOff>
          <xdr:row>851993</xdr:row>
          <xdr:rowOff>19050</xdr:rowOff>
        </xdr:from>
        <xdr:to>
          <xdr:col>2090</xdr:col>
          <xdr:colOff>95250</xdr:colOff>
          <xdr:row>851997</xdr:row>
          <xdr:rowOff>28575</xdr:rowOff>
        </xdr:to>
        <xdr:sp macro="" textlink="">
          <xdr:nvSpPr>
            <xdr:cNvPr id="20621" name="Spinner 141" hidden="1">
              <a:extLst>
                <a:ext uri="{63B3BB69-23CF-44E3-9099-C40C66FF867C}">
                  <a14:compatExt spid="_x0000_s20621"/>
                </a:ext>
                <a:ext uri="{FF2B5EF4-FFF2-40B4-BE49-F238E27FC236}">
                  <a16:creationId xmlns:a16="http://schemas.microsoft.com/office/drawing/2014/main" id="{00000000-0008-0000-0300-00008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2089</xdr:col>
          <xdr:colOff>19050</xdr:colOff>
          <xdr:row>917529</xdr:row>
          <xdr:rowOff>19050</xdr:rowOff>
        </xdr:from>
        <xdr:to>
          <xdr:col>2090</xdr:col>
          <xdr:colOff>95250</xdr:colOff>
          <xdr:row>917533</xdr:row>
          <xdr:rowOff>28575</xdr:rowOff>
        </xdr:to>
        <xdr:sp macro="" textlink="">
          <xdr:nvSpPr>
            <xdr:cNvPr id="20622" name="Spinner 142" hidden="1">
              <a:extLst>
                <a:ext uri="{63B3BB69-23CF-44E3-9099-C40C66FF867C}">
                  <a14:compatExt spid="_x0000_s20622"/>
                </a:ext>
                <a:ext uri="{FF2B5EF4-FFF2-40B4-BE49-F238E27FC236}">
                  <a16:creationId xmlns:a16="http://schemas.microsoft.com/office/drawing/2014/main" id="{00000000-0008-0000-0300-00008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2089</xdr:col>
          <xdr:colOff>19050</xdr:colOff>
          <xdr:row>983065</xdr:row>
          <xdr:rowOff>19050</xdr:rowOff>
        </xdr:from>
        <xdr:to>
          <xdr:col>2090</xdr:col>
          <xdr:colOff>95250</xdr:colOff>
          <xdr:row>983069</xdr:row>
          <xdr:rowOff>28575</xdr:rowOff>
        </xdr:to>
        <xdr:sp macro="" textlink="">
          <xdr:nvSpPr>
            <xdr:cNvPr id="20623" name="Spinner 143" hidden="1">
              <a:extLst>
                <a:ext uri="{63B3BB69-23CF-44E3-9099-C40C66FF867C}">
                  <a14:compatExt spid="_x0000_s20623"/>
                </a:ext>
                <a:ext uri="{FF2B5EF4-FFF2-40B4-BE49-F238E27FC236}">
                  <a16:creationId xmlns:a16="http://schemas.microsoft.com/office/drawing/2014/main" id="{00000000-0008-0000-0300-00008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2345</xdr:col>
          <xdr:colOff>19050</xdr:colOff>
          <xdr:row>25</xdr:row>
          <xdr:rowOff>19050</xdr:rowOff>
        </xdr:from>
        <xdr:to>
          <xdr:col>2346</xdr:col>
          <xdr:colOff>95250</xdr:colOff>
          <xdr:row>29</xdr:row>
          <xdr:rowOff>28575</xdr:rowOff>
        </xdr:to>
        <xdr:sp macro="" textlink="">
          <xdr:nvSpPr>
            <xdr:cNvPr id="20624" name="Spinner 144" hidden="1">
              <a:extLst>
                <a:ext uri="{63B3BB69-23CF-44E3-9099-C40C66FF867C}">
                  <a14:compatExt spid="_x0000_s20624"/>
                </a:ext>
                <a:ext uri="{FF2B5EF4-FFF2-40B4-BE49-F238E27FC236}">
                  <a16:creationId xmlns:a16="http://schemas.microsoft.com/office/drawing/2014/main" id="{00000000-0008-0000-0300-00009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2345</xdr:col>
          <xdr:colOff>19050</xdr:colOff>
          <xdr:row>65561</xdr:row>
          <xdr:rowOff>19050</xdr:rowOff>
        </xdr:from>
        <xdr:to>
          <xdr:col>2346</xdr:col>
          <xdr:colOff>95250</xdr:colOff>
          <xdr:row>65565</xdr:row>
          <xdr:rowOff>28575</xdr:rowOff>
        </xdr:to>
        <xdr:sp macro="" textlink="">
          <xdr:nvSpPr>
            <xdr:cNvPr id="20625" name="Spinner 145" hidden="1">
              <a:extLst>
                <a:ext uri="{63B3BB69-23CF-44E3-9099-C40C66FF867C}">
                  <a14:compatExt spid="_x0000_s20625"/>
                </a:ext>
                <a:ext uri="{FF2B5EF4-FFF2-40B4-BE49-F238E27FC236}">
                  <a16:creationId xmlns:a16="http://schemas.microsoft.com/office/drawing/2014/main" id="{00000000-0008-0000-0300-00009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2345</xdr:col>
          <xdr:colOff>19050</xdr:colOff>
          <xdr:row>131097</xdr:row>
          <xdr:rowOff>19050</xdr:rowOff>
        </xdr:from>
        <xdr:to>
          <xdr:col>2346</xdr:col>
          <xdr:colOff>95250</xdr:colOff>
          <xdr:row>131101</xdr:row>
          <xdr:rowOff>28575</xdr:rowOff>
        </xdr:to>
        <xdr:sp macro="" textlink="">
          <xdr:nvSpPr>
            <xdr:cNvPr id="20626" name="Spinner 146" hidden="1">
              <a:extLst>
                <a:ext uri="{63B3BB69-23CF-44E3-9099-C40C66FF867C}">
                  <a14:compatExt spid="_x0000_s20626"/>
                </a:ext>
                <a:ext uri="{FF2B5EF4-FFF2-40B4-BE49-F238E27FC236}">
                  <a16:creationId xmlns:a16="http://schemas.microsoft.com/office/drawing/2014/main" id="{00000000-0008-0000-0300-00009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2345</xdr:col>
          <xdr:colOff>19050</xdr:colOff>
          <xdr:row>196633</xdr:row>
          <xdr:rowOff>19050</xdr:rowOff>
        </xdr:from>
        <xdr:to>
          <xdr:col>2346</xdr:col>
          <xdr:colOff>95250</xdr:colOff>
          <xdr:row>196637</xdr:row>
          <xdr:rowOff>28575</xdr:rowOff>
        </xdr:to>
        <xdr:sp macro="" textlink="">
          <xdr:nvSpPr>
            <xdr:cNvPr id="20627" name="Spinner 147" hidden="1">
              <a:extLst>
                <a:ext uri="{63B3BB69-23CF-44E3-9099-C40C66FF867C}">
                  <a14:compatExt spid="_x0000_s20627"/>
                </a:ext>
                <a:ext uri="{FF2B5EF4-FFF2-40B4-BE49-F238E27FC236}">
                  <a16:creationId xmlns:a16="http://schemas.microsoft.com/office/drawing/2014/main" id="{00000000-0008-0000-0300-00009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2345</xdr:col>
          <xdr:colOff>19050</xdr:colOff>
          <xdr:row>262169</xdr:row>
          <xdr:rowOff>19050</xdr:rowOff>
        </xdr:from>
        <xdr:to>
          <xdr:col>2346</xdr:col>
          <xdr:colOff>95250</xdr:colOff>
          <xdr:row>262173</xdr:row>
          <xdr:rowOff>28575</xdr:rowOff>
        </xdr:to>
        <xdr:sp macro="" textlink="">
          <xdr:nvSpPr>
            <xdr:cNvPr id="20628" name="Spinner 148" hidden="1">
              <a:extLst>
                <a:ext uri="{63B3BB69-23CF-44E3-9099-C40C66FF867C}">
                  <a14:compatExt spid="_x0000_s20628"/>
                </a:ext>
                <a:ext uri="{FF2B5EF4-FFF2-40B4-BE49-F238E27FC236}">
                  <a16:creationId xmlns:a16="http://schemas.microsoft.com/office/drawing/2014/main" id="{00000000-0008-0000-0300-00009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2345</xdr:col>
          <xdr:colOff>19050</xdr:colOff>
          <xdr:row>327705</xdr:row>
          <xdr:rowOff>19050</xdr:rowOff>
        </xdr:from>
        <xdr:to>
          <xdr:col>2346</xdr:col>
          <xdr:colOff>95250</xdr:colOff>
          <xdr:row>327709</xdr:row>
          <xdr:rowOff>28575</xdr:rowOff>
        </xdr:to>
        <xdr:sp macro="" textlink="">
          <xdr:nvSpPr>
            <xdr:cNvPr id="20629" name="Spinner 149" hidden="1">
              <a:extLst>
                <a:ext uri="{63B3BB69-23CF-44E3-9099-C40C66FF867C}">
                  <a14:compatExt spid="_x0000_s20629"/>
                </a:ext>
                <a:ext uri="{FF2B5EF4-FFF2-40B4-BE49-F238E27FC236}">
                  <a16:creationId xmlns:a16="http://schemas.microsoft.com/office/drawing/2014/main" id="{00000000-0008-0000-0300-00009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2345</xdr:col>
          <xdr:colOff>19050</xdr:colOff>
          <xdr:row>393241</xdr:row>
          <xdr:rowOff>19050</xdr:rowOff>
        </xdr:from>
        <xdr:to>
          <xdr:col>2346</xdr:col>
          <xdr:colOff>95250</xdr:colOff>
          <xdr:row>393245</xdr:row>
          <xdr:rowOff>28575</xdr:rowOff>
        </xdr:to>
        <xdr:sp macro="" textlink="">
          <xdr:nvSpPr>
            <xdr:cNvPr id="20630" name="Spinner 150" hidden="1">
              <a:extLst>
                <a:ext uri="{63B3BB69-23CF-44E3-9099-C40C66FF867C}">
                  <a14:compatExt spid="_x0000_s20630"/>
                </a:ext>
                <a:ext uri="{FF2B5EF4-FFF2-40B4-BE49-F238E27FC236}">
                  <a16:creationId xmlns:a16="http://schemas.microsoft.com/office/drawing/2014/main" id="{00000000-0008-0000-0300-00009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2345</xdr:col>
          <xdr:colOff>19050</xdr:colOff>
          <xdr:row>458777</xdr:row>
          <xdr:rowOff>19050</xdr:rowOff>
        </xdr:from>
        <xdr:to>
          <xdr:col>2346</xdr:col>
          <xdr:colOff>95250</xdr:colOff>
          <xdr:row>458781</xdr:row>
          <xdr:rowOff>28575</xdr:rowOff>
        </xdr:to>
        <xdr:sp macro="" textlink="">
          <xdr:nvSpPr>
            <xdr:cNvPr id="20631" name="Spinner 151" hidden="1">
              <a:extLst>
                <a:ext uri="{63B3BB69-23CF-44E3-9099-C40C66FF867C}">
                  <a14:compatExt spid="_x0000_s20631"/>
                </a:ext>
                <a:ext uri="{FF2B5EF4-FFF2-40B4-BE49-F238E27FC236}">
                  <a16:creationId xmlns:a16="http://schemas.microsoft.com/office/drawing/2014/main" id="{00000000-0008-0000-0300-00009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2345</xdr:col>
          <xdr:colOff>19050</xdr:colOff>
          <xdr:row>524313</xdr:row>
          <xdr:rowOff>19050</xdr:rowOff>
        </xdr:from>
        <xdr:to>
          <xdr:col>2346</xdr:col>
          <xdr:colOff>95250</xdr:colOff>
          <xdr:row>524317</xdr:row>
          <xdr:rowOff>28575</xdr:rowOff>
        </xdr:to>
        <xdr:sp macro="" textlink="">
          <xdr:nvSpPr>
            <xdr:cNvPr id="20632" name="Spinner 152" hidden="1">
              <a:extLst>
                <a:ext uri="{63B3BB69-23CF-44E3-9099-C40C66FF867C}">
                  <a14:compatExt spid="_x0000_s20632"/>
                </a:ext>
                <a:ext uri="{FF2B5EF4-FFF2-40B4-BE49-F238E27FC236}">
                  <a16:creationId xmlns:a16="http://schemas.microsoft.com/office/drawing/2014/main" id="{00000000-0008-0000-0300-00009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2345</xdr:col>
          <xdr:colOff>19050</xdr:colOff>
          <xdr:row>589849</xdr:row>
          <xdr:rowOff>19050</xdr:rowOff>
        </xdr:from>
        <xdr:to>
          <xdr:col>2346</xdr:col>
          <xdr:colOff>95250</xdr:colOff>
          <xdr:row>589853</xdr:row>
          <xdr:rowOff>28575</xdr:rowOff>
        </xdr:to>
        <xdr:sp macro="" textlink="">
          <xdr:nvSpPr>
            <xdr:cNvPr id="20633" name="Spinner 153" hidden="1">
              <a:extLst>
                <a:ext uri="{63B3BB69-23CF-44E3-9099-C40C66FF867C}">
                  <a14:compatExt spid="_x0000_s20633"/>
                </a:ext>
                <a:ext uri="{FF2B5EF4-FFF2-40B4-BE49-F238E27FC236}">
                  <a16:creationId xmlns:a16="http://schemas.microsoft.com/office/drawing/2014/main" id="{00000000-0008-0000-0300-00009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2345</xdr:col>
          <xdr:colOff>19050</xdr:colOff>
          <xdr:row>655385</xdr:row>
          <xdr:rowOff>19050</xdr:rowOff>
        </xdr:from>
        <xdr:to>
          <xdr:col>2346</xdr:col>
          <xdr:colOff>95250</xdr:colOff>
          <xdr:row>655389</xdr:row>
          <xdr:rowOff>28575</xdr:rowOff>
        </xdr:to>
        <xdr:sp macro="" textlink="">
          <xdr:nvSpPr>
            <xdr:cNvPr id="20634" name="Spinner 154" hidden="1">
              <a:extLst>
                <a:ext uri="{63B3BB69-23CF-44E3-9099-C40C66FF867C}">
                  <a14:compatExt spid="_x0000_s20634"/>
                </a:ext>
                <a:ext uri="{FF2B5EF4-FFF2-40B4-BE49-F238E27FC236}">
                  <a16:creationId xmlns:a16="http://schemas.microsoft.com/office/drawing/2014/main" id="{00000000-0008-0000-0300-00009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2345</xdr:col>
          <xdr:colOff>19050</xdr:colOff>
          <xdr:row>720921</xdr:row>
          <xdr:rowOff>19050</xdr:rowOff>
        </xdr:from>
        <xdr:to>
          <xdr:col>2346</xdr:col>
          <xdr:colOff>95250</xdr:colOff>
          <xdr:row>720925</xdr:row>
          <xdr:rowOff>28575</xdr:rowOff>
        </xdr:to>
        <xdr:sp macro="" textlink="">
          <xdr:nvSpPr>
            <xdr:cNvPr id="20635" name="Spinner 155" hidden="1">
              <a:extLst>
                <a:ext uri="{63B3BB69-23CF-44E3-9099-C40C66FF867C}">
                  <a14:compatExt spid="_x0000_s20635"/>
                </a:ext>
                <a:ext uri="{FF2B5EF4-FFF2-40B4-BE49-F238E27FC236}">
                  <a16:creationId xmlns:a16="http://schemas.microsoft.com/office/drawing/2014/main" id="{00000000-0008-0000-0300-00009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2345</xdr:col>
          <xdr:colOff>19050</xdr:colOff>
          <xdr:row>786457</xdr:row>
          <xdr:rowOff>19050</xdr:rowOff>
        </xdr:from>
        <xdr:to>
          <xdr:col>2346</xdr:col>
          <xdr:colOff>95250</xdr:colOff>
          <xdr:row>786461</xdr:row>
          <xdr:rowOff>28575</xdr:rowOff>
        </xdr:to>
        <xdr:sp macro="" textlink="">
          <xdr:nvSpPr>
            <xdr:cNvPr id="20636" name="Spinner 156" hidden="1">
              <a:extLst>
                <a:ext uri="{63B3BB69-23CF-44E3-9099-C40C66FF867C}">
                  <a14:compatExt spid="_x0000_s20636"/>
                </a:ext>
                <a:ext uri="{FF2B5EF4-FFF2-40B4-BE49-F238E27FC236}">
                  <a16:creationId xmlns:a16="http://schemas.microsoft.com/office/drawing/2014/main" id="{00000000-0008-0000-0300-00009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2345</xdr:col>
          <xdr:colOff>19050</xdr:colOff>
          <xdr:row>851993</xdr:row>
          <xdr:rowOff>19050</xdr:rowOff>
        </xdr:from>
        <xdr:to>
          <xdr:col>2346</xdr:col>
          <xdr:colOff>95250</xdr:colOff>
          <xdr:row>851997</xdr:row>
          <xdr:rowOff>28575</xdr:rowOff>
        </xdr:to>
        <xdr:sp macro="" textlink="">
          <xdr:nvSpPr>
            <xdr:cNvPr id="20637" name="Spinner 157" hidden="1">
              <a:extLst>
                <a:ext uri="{63B3BB69-23CF-44E3-9099-C40C66FF867C}">
                  <a14:compatExt spid="_x0000_s20637"/>
                </a:ext>
                <a:ext uri="{FF2B5EF4-FFF2-40B4-BE49-F238E27FC236}">
                  <a16:creationId xmlns:a16="http://schemas.microsoft.com/office/drawing/2014/main" id="{00000000-0008-0000-0300-00009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2345</xdr:col>
          <xdr:colOff>19050</xdr:colOff>
          <xdr:row>917529</xdr:row>
          <xdr:rowOff>19050</xdr:rowOff>
        </xdr:from>
        <xdr:to>
          <xdr:col>2346</xdr:col>
          <xdr:colOff>95250</xdr:colOff>
          <xdr:row>917533</xdr:row>
          <xdr:rowOff>28575</xdr:rowOff>
        </xdr:to>
        <xdr:sp macro="" textlink="">
          <xdr:nvSpPr>
            <xdr:cNvPr id="20638" name="Spinner 158" hidden="1">
              <a:extLst>
                <a:ext uri="{63B3BB69-23CF-44E3-9099-C40C66FF867C}">
                  <a14:compatExt spid="_x0000_s20638"/>
                </a:ext>
                <a:ext uri="{FF2B5EF4-FFF2-40B4-BE49-F238E27FC236}">
                  <a16:creationId xmlns:a16="http://schemas.microsoft.com/office/drawing/2014/main" id="{00000000-0008-0000-0300-00009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2345</xdr:col>
          <xdr:colOff>19050</xdr:colOff>
          <xdr:row>983065</xdr:row>
          <xdr:rowOff>19050</xdr:rowOff>
        </xdr:from>
        <xdr:to>
          <xdr:col>2346</xdr:col>
          <xdr:colOff>95250</xdr:colOff>
          <xdr:row>983069</xdr:row>
          <xdr:rowOff>28575</xdr:rowOff>
        </xdr:to>
        <xdr:sp macro="" textlink="">
          <xdr:nvSpPr>
            <xdr:cNvPr id="20639" name="Spinner 159" hidden="1">
              <a:extLst>
                <a:ext uri="{63B3BB69-23CF-44E3-9099-C40C66FF867C}">
                  <a14:compatExt spid="_x0000_s20639"/>
                </a:ext>
                <a:ext uri="{FF2B5EF4-FFF2-40B4-BE49-F238E27FC236}">
                  <a16:creationId xmlns:a16="http://schemas.microsoft.com/office/drawing/2014/main" id="{00000000-0008-0000-0300-00009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2601</xdr:col>
          <xdr:colOff>19050</xdr:colOff>
          <xdr:row>25</xdr:row>
          <xdr:rowOff>19050</xdr:rowOff>
        </xdr:from>
        <xdr:to>
          <xdr:col>2602</xdr:col>
          <xdr:colOff>95250</xdr:colOff>
          <xdr:row>29</xdr:row>
          <xdr:rowOff>28575</xdr:rowOff>
        </xdr:to>
        <xdr:sp macro="" textlink="">
          <xdr:nvSpPr>
            <xdr:cNvPr id="20640" name="Spinner 160" hidden="1">
              <a:extLst>
                <a:ext uri="{63B3BB69-23CF-44E3-9099-C40C66FF867C}">
                  <a14:compatExt spid="_x0000_s20640"/>
                </a:ext>
                <a:ext uri="{FF2B5EF4-FFF2-40B4-BE49-F238E27FC236}">
                  <a16:creationId xmlns:a16="http://schemas.microsoft.com/office/drawing/2014/main" id="{00000000-0008-0000-0300-0000A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2601</xdr:col>
          <xdr:colOff>19050</xdr:colOff>
          <xdr:row>65561</xdr:row>
          <xdr:rowOff>19050</xdr:rowOff>
        </xdr:from>
        <xdr:to>
          <xdr:col>2602</xdr:col>
          <xdr:colOff>95250</xdr:colOff>
          <xdr:row>65565</xdr:row>
          <xdr:rowOff>28575</xdr:rowOff>
        </xdr:to>
        <xdr:sp macro="" textlink="">
          <xdr:nvSpPr>
            <xdr:cNvPr id="20641" name="Spinner 161" hidden="1">
              <a:extLst>
                <a:ext uri="{63B3BB69-23CF-44E3-9099-C40C66FF867C}">
                  <a14:compatExt spid="_x0000_s20641"/>
                </a:ext>
                <a:ext uri="{FF2B5EF4-FFF2-40B4-BE49-F238E27FC236}">
                  <a16:creationId xmlns:a16="http://schemas.microsoft.com/office/drawing/2014/main" id="{00000000-0008-0000-0300-0000A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2601</xdr:col>
          <xdr:colOff>19050</xdr:colOff>
          <xdr:row>131097</xdr:row>
          <xdr:rowOff>19050</xdr:rowOff>
        </xdr:from>
        <xdr:to>
          <xdr:col>2602</xdr:col>
          <xdr:colOff>95250</xdr:colOff>
          <xdr:row>131101</xdr:row>
          <xdr:rowOff>28575</xdr:rowOff>
        </xdr:to>
        <xdr:sp macro="" textlink="">
          <xdr:nvSpPr>
            <xdr:cNvPr id="20642" name="Spinner 162" hidden="1">
              <a:extLst>
                <a:ext uri="{63B3BB69-23CF-44E3-9099-C40C66FF867C}">
                  <a14:compatExt spid="_x0000_s20642"/>
                </a:ext>
                <a:ext uri="{FF2B5EF4-FFF2-40B4-BE49-F238E27FC236}">
                  <a16:creationId xmlns:a16="http://schemas.microsoft.com/office/drawing/2014/main" id="{00000000-0008-0000-0300-0000A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2601</xdr:col>
          <xdr:colOff>19050</xdr:colOff>
          <xdr:row>196633</xdr:row>
          <xdr:rowOff>19050</xdr:rowOff>
        </xdr:from>
        <xdr:to>
          <xdr:col>2602</xdr:col>
          <xdr:colOff>95250</xdr:colOff>
          <xdr:row>196637</xdr:row>
          <xdr:rowOff>28575</xdr:rowOff>
        </xdr:to>
        <xdr:sp macro="" textlink="">
          <xdr:nvSpPr>
            <xdr:cNvPr id="20643" name="Spinner 163" hidden="1">
              <a:extLst>
                <a:ext uri="{63B3BB69-23CF-44E3-9099-C40C66FF867C}">
                  <a14:compatExt spid="_x0000_s20643"/>
                </a:ext>
                <a:ext uri="{FF2B5EF4-FFF2-40B4-BE49-F238E27FC236}">
                  <a16:creationId xmlns:a16="http://schemas.microsoft.com/office/drawing/2014/main" id="{00000000-0008-0000-0300-0000A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2601</xdr:col>
          <xdr:colOff>19050</xdr:colOff>
          <xdr:row>262169</xdr:row>
          <xdr:rowOff>19050</xdr:rowOff>
        </xdr:from>
        <xdr:to>
          <xdr:col>2602</xdr:col>
          <xdr:colOff>95250</xdr:colOff>
          <xdr:row>262173</xdr:row>
          <xdr:rowOff>28575</xdr:rowOff>
        </xdr:to>
        <xdr:sp macro="" textlink="">
          <xdr:nvSpPr>
            <xdr:cNvPr id="20644" name="Spinner 164" hidden="1">
              <a:extLst>
                <a:ext uri="{63B3BB69-23CF-44E3-9099-C40C66FF867C}">
                  <a14:compatExt spid="_x0000_s20644"/>
                </a:ext>
                <a:ext uri="{FF2B5EF4-FFF2-40B4-BE49-F238E27FC236}">
                  <a16:creationId xmlns:a16="http://schemas.microsoft.com/office/drawing/2014/main" id="{00000000-0008-0000-0300-0000A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2601</xdr:col>
          <xdr:colOff>19050</xdr:colOff>
          <xdr:row>327705</xdr:row>
          <xdr:rowOff>19050</xdr:rowOff>
        </xdr:from>
        <xdr:to>
          <xdr:col>2602</xdr:col>
          <xdr:colOff>95250</xdr:colOff>
          <xdr:row>327709</xdr:row>
          <xdr:rowOff>28575</xdr:rowOff>
        </xdr:to>
        <xdr:sp macro="" textlink="">
          <xdr:nvSpPr>
            <xdr:cNvPr id="20645" name="Spinner 165" hidden="1">
              <a:extLst>
                <a:ext uri="{63B3BB69-23CF-44E3-9099-C40C66FF867C}">
                  <a14:compatExt spid="_x0000_s20645"/>
                </a:ext>
                <a:ext uri="{FF2B5EF4-FFF2-40B4-BE49-F238E27FC236}">
                  <a16:creationId xmlns:a16="http://schemas.microsoft.com/office/drawing/2014/main" id="{00000000-0008-0000-0300-0000A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2601</xdr:col>
          <xdr:colOff>19050</xdr:colOff>
          <xdr:row>393241</xdr:row>
          <xdr:rowOff>19050</xdr:rowOff>
        </xdr:from>
        <xdr:to>
          <xdr:col>2602</xdr:col>
          <xdr:colOff>95250</xdr:colOff>
          <xdr:row>393245</xdr:row>
          <xdr:rowOff>28575</xdr:rowOff>
        </xdr:to>
        <xdr:sp macro="" textlink="">
          <xdr:nvSpPr>
            <xdr:cNvPr id="20646" name="Spinner 166" hidden="1">
              <a:extLst>
                <a:ext uri="{63B3BB69-23CF-44E3-9099-C40C66FF867C}">
                  <a14:compatExt spid="_x0000_s20646"/>
                </a:ext>
                <a:ext uri="{FF2B5EF4-FFF2-40B4-BE49-F238E27FC236}">
                  <a16:creationId xmlns:a16="http://schemas.microsoft.com/office/drawing/2014/main" id="{00000000-0008-0000-0300-0000A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2601</xdr:col>
          <xdr:colOff>19050</xdr:colOff>
          <xdr:row>458777</xdr:row>
          <xdr:rowOff>19050</xdr:rowOff>
        </xdr:from>
        <xdr:to>
          <xdr:col>2602</xdr:col>
          <xdr:colOff>95250</xdr:colOff>
          <xdr:row>458781</xdr:row>
          <xdr:rowOff>28575</xdr:rowOff>
        </xdr:to>
        <xdr:sp macro="" textlink="">
          <xdr:nvSpPr>
            <xdr:cNvPr id="20647" name="Spinner 167" hidden="1">
              <a:extLst>
                <a:ext uri="{63B3BB69-23CF-44E3-9099-C40C66FF867C}">
                  <a14:compatExt spid="_x0000_s20647"/>
                </a:ext>
                <a:ext uri="{FF2B5EF4-FFF2-40B4-BE49-F238E27FC236}">
                  <a16:creationId xmlns:a16="http://schemas.microsoft.com/office/drawing/2014/main" id="{00000000-0008-0000-0300-0000A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2601</xdr:col>
          <xdr:colOff>19050</xdr:colOff>
          <xdr:row>524313</xdr:row>
          <xdr:rowOff>19050</xdr:rowOff>
        </xdr:from>
        <xdr:to>
          <xdr:col>2602</xdr:col>
          <xdr:colOff>95250</xdr:colOff>
          <xdr:row>524317</xdr:row>
          <xdr:rowOff>28575</xdr:rowOff>
        </xdr:to>
        <xdr:sp macro="" textlink="">
          <xdr:nvSpPr>
            <xdr:cNvPr id="20648" name="Spinner 168" hidden="1">
              <a:extLst>
                <a:ext uri="{63B3BB69-23CF-44E3-9099-C40C66FF867C}">
                  <a14:compatExt spid="_x0000_s20648"/>
                </a:ext>
                <a:ext uri="{FF2B5EF4-FFF2-40B4-BE49-F238E27FC236}">
                  <a16:creationId xmlns:a16="http://schemas.microsoft.com/office/drawing/2014/main" id="{00000000-0008-0000-0300-0000A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2601</xdr:col>
          <xdr:colOff>19050</xdr:colOff>
          <xdr:row>589849</xdr:row>
          <xdr:rowOff>19050</xdr:rowOff>
        </xdr:from>
        <xdr:to>
          <xdr:col>2602</xdr:col>
          <xdr:colOff>95250</xdr:colOff>
          <xdr:row>589853</xdr:row>
          <xdr:rowOff>28575</xdr:rowOff>
        </xdr:to>
        <xdr:sp macro="" textlink="">
          <xdr:nvSpPr>
            <xdr:cNvPr id="20649" name="Spinner 169" hidden="1">
              <a:extLst>
                <a:ext uri="{63B3BB69-23CF-44E3-9099-C40C66FF867C}">
                  <a14:compatExt spid="_x0000_s20649"/>
                </a:ext>
                <a:ext uri="{FF2B5EF4-FFF2-40B4-BE49-F238E27FC236}">
                  <a16:creationId xmlns:a16="http://schemas.microsoft.com/office/drawing/2014/main" id="{00000000-0008-0000-0300-0000A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2601</xdr:col>
          <xdr:colOff>19050</xdr:colOff>
          <xdr:row>655385</xdr:row>
          <xdr:rowOff>19050</xdr:rowOff>
        </xdr:from>
        <xdr:to>
          <xdr:col>2602</xdr:col>
          <xdr:colOff>95250</xdr:colOff>
          <xdr:row>655389</xdr:row>
          <xdr:rowOff>28575</xdr:rowOff>
        </xdr:to>
        <xdr:sp macro="" textlink="">
          <xdr:nvSpPr>
            <xdr:cNvPr id="20650" name="Spinner 170" hidden="1">
              <a:extLst>
                <a:ext uri="{63B3BB69-23CF-44E3-9099-C40C66FF867C}">
                  <a14:compatExt spid="_x0000_s20650"/>
                </a:ext>
                <a:ext uri="{FF2B5EF4-FFF2-40B4-BE49-F238E27FC236}">
                  <a16:creationId xmlns:a16="http://schemas.microsoft.com/office/drawing/2014/main" id="{00000000-0008-0000-0300-0000A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2601</xdr:col>
          <xdr:colOff>19050</xdr:colOff>
          <xdr:row>720921</xdr:row>
          <xdr:rowOff>19050</xdr:rowOff>
        </xdr:from>
        <xdr:to>
          <xdr:col>2602</xdr:col>
          <xdr:colOff>95250</xdr:colOff>
          <xdr:row>720925</xdr:row>
          <xdr:rowOff>28575</xdr:rowOff>
        </xdr:to>
        <xdr:sp macro="" textlink="">
          <xdr:nvSpPr>
            <xdr:cNvPr id="20651" name="Spinner 171" hidden="1">
              <a:extLst>
                <a:ext uri="{63B3BB69-23CF-44E3-9099-C40C66FF867C}">
                  <a14:compatExt spid="_x0000_s20651"/>
                </a:ext>
                <a:ext uri="{FF2B5EF4-FFF2-40B4-BE49-F238E27FC236}">
                  <a16:creationId xmlns:a16="http://schemas.microsoft.com/office/drawing/2014/main" id="{00000000-0008-0000-0300-0000A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2601</xdr:col>
          <xdr:colOff>19050</xdr:colOff>
          <xdr:row>786457</xdr:row>
          <xdr:rowOff>19050</xdr:rowOff>
        </xdr:from>
        <xdr:to>
          <xdr:col>2602</xdr:col>
          <xdr:colOff>95250</xdr:colOff>
          <xdr:row>786461</xdr:row>
          <xdr:rowOff>28575</xdr:rowOff>
        </xdr:to>
        <xdr:sp macro="" textlink="">
          <xdr:nvSpPr>
            <xdr:cNvPr id="20652" name="Spinner 172" hidden="1">
              <a:extLst>
                <a:ext uri="{63B3BB69-23CF-44E3-9099-C40C66FF867C}">
                  <a14:compatExt spid="_x0000_s20652"/>
                </a:ext>
                <a:ext uri="{FF2B5EF4-FFF2-40B4-BE49-F238E27FC236}">
                  <a16:creationId xmlns:a16="http://schemas.microsoft.com/office/drawing/2014/main" id="{00000000-0008-0000-0300-0000A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2601</xdr:col>
          <xdr:colOff>19050</xdr:colOff>
          <xdr:row>851993</xdr:row>
          <xdr:rowOff>19050</xdr:rowOff>
        </xdr:from>
        <xdr:to>
          <xdr:col>2602</xdr:col>
          <xdr:colOff>95250</xdr:colOff>
          <xdr:row>851997</xdr:row>
          <xdr:rowOff>28575</xdr:rowOff>
        </xdr:to>
        <xdr:sp macro="" textlink="">
          <xdr:nvSpPr>
            <xdr:cNvPr id="20653" name="Spinner 173" hidden="1">
              <a:extLst>
                <a:ext uri="{63B3BB69-23CF-44E3-9099-C40C66FF867C}">
                  <a14:compatExt spid="_x0000_s20653"/>
                </a:ext>
                <a:ext uri="{FF2B5EF4-FFF2-40B4-BE49-F238E27FC236}">
                  <a16:creationId xmlns:a16="http://schemas.microsoft.com/office/drawing/2014/main" id="{00000000-0008-0000-0300-0000A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2601</xdr:col>
          <xdr:colOff>19050</xdr:colOff>
          <xdr:row>917529</xdr:row>
          <xdr:rowOff>19050</xdr:rowOff>
        </xdr:from>
        <xdr:to>
          <xdr:col>2602</xdr:col>
          <xdr:colOff>95250</xdr:colOff>
          <xdr:row>917533</xdr:row>
          <xdr:rowOff>28575</xdr:rowOff>
        </xdr:to>
        <xdr:sp macro="" textlink="">
          <xdr:nvSpPr>
            <xdr:cNvPr id="20654" name="Spinner 174" hidden="1">
              <a:extLst>
                <a:ext uri="{63B3BB69-23CF-44E3-9099-C40C66FF867C}">
                  <a14:compatExt spid="_x0000_s20654"/>
                </a:ext>
                <a:ext uri="{FF2B5EF4-FFF2-40B4-BE49-F238E27FC236}">
                  <a16:creationId xmlns:a16="http://schemas.microsoft.com/office/drawing/2014/main" id="{00000000-0008-0000-0300-0000A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2601</xdr:col>
          <xdr:colOff>19050</xdr:colOff>
          <xdr:row>983065</xdr:row>
          <xdr:rowOff>19050</xdr:rowOff>
        </xdr:from>
        <xdr:to>
          <xdr:col>2602</xdr:col>
          <xdr:colOff>95250</xdr:colOff>
          <xdr:row>983069</xdr:row>
          <xdr:rowOff>28575</xdr:rowOff>
        </xdr:to>
        <xdr:sp macro="" textlink="">
          <xdr:nvSpPr>
            <xdr:cNvPr id="20655" name="Spinner 175" hidden="1">
              <a:extLst>
                <a:ext uri="{63B3BB69-23CF-44E3-9099-C40C66FF867C}">
                  <a14:compatExt spid="_x0000_s20655"/>
                </a:ext>
                <a:ext uri="{FF2B5EF4-FFF2-40B4-BE49-F238E27FC236}">
                  <a16:creationId xmlns:a16="http://schemas.microsoft.com/office/drawing/2014/main" id="{00000000-0008-0000-0300-0000A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2857</xdr:col>
          <xdr:colOff>19050</xdr:colOff>
          <xdr:row>25</xdr:row>
          <xdr:rowOff>19050</xdr:rowOff>
        </xdr:from>
        <xdr:to>
          <xdr:col>2858</xdr:col>
          <xdr:colOff>95250</xdr:colOff>
          <xdr:row>29</xdr:row>
          <xdr:rowOff>28575</xdr:rowOff>
        </xdr:to>
        <xdr:sp macro="" textlink="">
          <xdr:nvSpPr>
            <xdr:cNvPr id="20656" name="Spinner 176" hidden="1">
              <a:extLst>
                <a:ext uri="{63B3BB69-23CF-44E3-9099-C40C66FF867C}">
                  <a14:compatExt spid="_x0000_s20656"/>
                </a:ext>
                <a:ext uri="{FF2B5EF4-FFF2-40B4-BE49-F238E27FC236}">
                  <a16:creationId xmlns:a16="http://schemas.microsoft.com/office/drawing/2014/main" id="{00000000-0008-0000-0300-0000B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2857</xdr:col>
          <xdr:colOff>19050</xdr:colOff>
          <xdr:row>65561</xdr:row>
          <xdr:rowOff>19050</xdr:rowOff>
        </xdr:from>
        <xdr:to>
          <xdr:col>2858</xdr:col>
          <xdr:colOff>95250</xdr:colOff>
          <xdr:row>65565</xdr:row>
          <xdr:rowOff>28575</xdr:rowOff>
        </xdr:to>
        <xdr:sp macro="" textlink="">
          <xdr:nvSpPr>
            <xdr:cNvPr id="20657" name="Spinner 177" hidden="1">
              <a:extLst>
                <a:ext uri="{63B3BB69-23CF-44E3-9099-C40C66FF867C}">
                  <a14:compatExt spid="_x0000_s20657"/>
                </a:ext>
                <a:ext uri="{FF2B5EF4-FFF2-40B4-BE49-F238E27FC236}">
                  <a16:creationId xmlns:a16="http://schemas.microsoft.com/office/drawing/2014/main" id="{00000000-0008-0000-0300-0000B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2857</xdr:col>
          <xdr:colOff>19050</xdr:colOff>
          <xdr:row>131097</xdr:row>
          <xdr:rowOff>19050</xdr:rowOff>
        </xdr:from>
        <xdr:to>
          <xdr:col>2858</xdr:col>
          <xdr:colOff>95250</xdr:colOff>
          <xdr:row>131101</xdr:row>
          <xdr:rowOff>28575</xdr:rowOff>
        </xdr:to>
        <xdr:sp macro="" textlink="">
          <xdr:nvSpPr>
            <xdr:cNvPr id="20658" name="Spinner 178" hidden="1">
              <a:extLst>
                <a:ext uri="{63B3BB69-23CF-44E3-9099-C40C66FF867C}">
                  <a14:compatExt spid="_x0000_s20658"/>
                </a:ext>
                <a:ext uri="{FF2B5EF4-FFF2-40B4-BE49-F238E27FC236}">
                  <a16:creationId xmlns:a16="http://schemas.microsoft.com/office/drawing/2014/main" id="{00000000-0008-0000-0300-0000B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2857</xdr:col>
          <xdr:colOff>19050</xdr:colOff>
          <xdr:row>196633</xdr:row>
          <xdr:rowOff>19050</xdr:rowOff>
        </xdr:from>
        <xdr:to>
          <xdr:col>2858</xdr:col>
          <xdr:colOff>95250</xdr:colOff>
          <xdr:row>196637</xdr:row>
          <xdr:rowOff>28575</xdr:rowOff>
        </xdr:to>
        <xdr:sp macro="" textlink="">
          <xdr:nvSpPr>
            <xdr:cNvPr id="20659" name="Spinner 179" hidden="1">
              <a:extLst>
                <a:ext uri="{63B3BB69-23CF-44E3-9099-C40C66FF867C}">
                  <a14:compatExt spid="_x0000_s20659"/>
                </a:ext>
                <a:ext uri="{FF2B5EF4-FFF2-40B4-BE49-F238E27FC236}">
                  <a16:creationId xmlns:a16="http://schemas.microsoft.com/office/drawing/2014/main" id="{00000000-0008-0000-0300-0000B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2857</xdr:col>
          <xdr:colOff>19050</xdr:colOff>
          <xdr:row>262169</xdr:row>
          <xdr:rowOff>19050</xdr:rowOff>
        </xdr:from>
        <xdr:to>
          <xdr:col>2858</xdr:col>
          <xdr:colOff>95250</xdr:colOff>
          <xdr:row>262173</xdr:row>
          <xdr:rowOff>28575</xdr:rowOff>
        </xdr:to>
        <xdr:sp macro="" textlink="">
          <xdr:nvSpPr>
            <xdr:cNvPr id="20660" name="Spinner 180" hidden="1">
              <a:extLst>
                <a:ext uri="{63B3BB69-23CF-44E3-9099-C40C66FF867C}">
                  <a14:compatExt spid="_x0000_s20660"/>
                </a:ext>
                <a:ext uri="{FF2B5EF4-FFF2-40B4-BE49-F238E27FC236}">
                  <a16:creationId xmlns:a16="http://schemas.microsoft.com/office/drawing/2014/main" id="{00000000-0008-0000-0300-0000B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2857</xdr:col>
          <xdr:colOff>19050</xdr:colOff>
          <xdr:row>327705</xdr:row>
          <xdr:rowOff>19050</xdr:rowOff>
        </xdr:from>
        <xdr:to>
          <xdr:col>2858</xdr:col>
          <xdr:colOff>95250</xdr:colOff>
          <xdr:row>327709</xdr:row>
          <xdr:rowOff>28575</xdr:rowOff>
        </xdr:to>
        <xdr:sp macro="" textlink="">
          <xdr:nvSpPr>
            <xdr:cNvPr id="20661" name="Spinner 181" hidden="1">
              <a:extLst>
                <a:ext uri="{63B3BB69-23CF-44E3-9099-C40C66FF867C}">
                  <a14:compatExt spid="_x0000_s20661"/>
                </a:ext>
                <a:ext uri="{FF2B5EF4-FFF2-40B4-BE49-F238E27FC236}">
                  <a16:creationId xmlns:a16="http://schemas.microsoft.com/office/drawing/2014/main" id="{00000000-0008-0000-0300-0000B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2857</xdr:col>
          <xdr:colOff>19050</xdr:colOff>
          <xdr:row>393241</xdr:row>
          <xdr:rowOff>19050</xdr:rowOff>
        </xdr:from>
        <xdr:to>
          <xdr:col>2858</xdr:col>
          <xdr:colOff>95250</xdr:colOff>
          <xdr:row>393245</xdr:row>
          <xdr:rowOff>28575</xdr:rowOff>
        </xdr:to>
        <xdr:sp macro="" textlink="">
          <xdr:nvSpPr>
            <xdr:cNvPr id="20662" name="Spinner 182" hidden="1">
              <a:extLst>
                <a:ext uri="{63B3BB69-23CF-44E3-9099-C40C66FF867C}">
                  <a14:compatExt spid="_x0000_s20662"/>
                </a:ext>
                <a:ext uri="{FF2B5EF4-FFF2-40B4-BE49-F238E27FC236}">
                  <a16:creationId xmlns:a16="http://schemas.microsoft.com/office/drawing/2014/main" id="{00000000-0008-0000-0300-0000B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2857</xdr:col>
          <xdr:colOff>19050</xdr:colOff>
          <xdr:row>458777</xdr:row>
          <xdr:rowOff>19050</xdr:rowOff>
        </xdr:from>
        <xdr:to>
          <xdr:col>2858</xdr:col>
          <xdr:colOff>95250</xdr:colOff>
          <xdr:row>458781</xdr:row>
          <xdr:rowOff>28575</xdr:rowOff>
        </xdr:to>
        <xdr:sp macro="" textlink="">
          <xdr:nvSpPr>
            <xdr:cNvPr id="20663" name="Spinner 183" hidden="1">
              <a:extLst>
                <a:ext uri="{63B3BB69-23CF-44E3-9099-C40C66FF867C}">
                  <a14:compatExt spid="_x0000_s20663"/>
                </a:ext>
                <a:ext uri="{FF2B5EF4-FFF2-40B4-BE49-F238E27FC236}">
                  <a16:creationId xmlns:a16="http://schemas.microsoft.com/office/drawing/2014/main" id="{00000000-0008-0000-0300-0000B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2857</xdr:col>
          <xdr:colOff>19050</xdr:colOff>
          <xdr:row>524313</xdr:row>
          <xdr:rowOff>19050</xdr:rowOff>
        </xdr:from>
        <xdr:to>
          <xdr:col>2858</xdr:col>
          <xdr:colOff>95250</xdr:colOff>
          <xdr:row>524317</xdr:row>
          <xdr:rowOff>28575</xdr:rowOff>
        </xdr:to>
        <xdr:sp macro="" textlink="">
          <xdr:nvSpPr>
            <xdr:cNvPr id="20664" name="Spinner 184" hidden="1">
              <a:extLst>
                <a:ext uri="{63B3BB69-23CF-44E3-9099-C40C66FF867C}">
                  <a14:compatExt spid="_x0000_s20664"/>
                </a:ext>
                <a:ext uri="{FF2B5EF4-FFF2-40B4-BE49-F238E27FC236}">
                  <a16:creationId xmlns:a16="http://schemas.microsoft.com/office/drawing/2014/main" id="{00000000-0008-0000-0300-0000B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2857</xdr:col>
          <xdr:colOff>19050</xdr:colOff>
          <xdr:row>589849</xdr:row>
          <xdr:rowOff>19050</xdr:rowOff>
        </xdr:from>
        <xdr:to>
          <xdr:col>2858</xdr:col>
          <xdr:colOff>95250</xdr:colOff>
          <xdr:row>589853</xdr:row>
          <xdr:rowOff>28575</xdr:rowOff>
        </xdr:to>
        <xdr:sp macro="" textlink="">
          <xdr:nvSpPr>
            <xdr:cNvPr id="20665" name="Spinner 185" hidden="1">
              <a:extLst>
                <a:ext uri="{63B3BB69-23CF-44E3-9099-C40C66FF867C}">
                  <a14:compatExt spid="_x0000_s20665"/>
                </a:ext>
                <a:ext uri="{FF2B5EF4-FFF2-40B4-BE49-F238E27FC236}">
                  <a16:creationId xmlns:a16="http://schemas.microsoft.com/office/drawing/2014/main" id="{00000000-0008-0000-0300-0000B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2857</xdr:col>
          <xdr:colOff>19050</xdr:colOff>
          <xdr:row>655385</xdr:row>
          <xdr:rowOff>19050</xdr:rowOff>
        </xdr:from>
        <xdr:to>
          <xdr:col>2858</xdr:col>
          <xdr:colOff>95250</xdr:colOff>
          <xdr:row>655389</xdr:row>
          <xdr:rowOff>28575</xdr:rowOff>
        </xdr:to>
        <xdr:sp macro="" textlink="">
          <xdr:nvSpPr>
            <xdr:cNvPr id="20666" name="Spinner 186" hidden="1">
              <a:extLst>
                <a:ext uri="{63B3BB69-23CF-44E3-9099-C40C66FF867C}">
                  <a14:compatExt spid="_x0000_s20666"/>
                </a:ext>
                <a:ext uri="{FF2B5EF4-FFF2-40B4-BE49-F238E27FC236}">
                  <a16:creationId xmlns:a16="http://schemas.microsoft.com/office/drawing/2014/main" id="{00000000-0008-0000-0300-0000B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2857</xdr:col>
          <xdr:colOff>19050</xdr:colOff>
          <xdr:row>720921</xdr:row>
          <xdr:rowOff>19050</xdr:rowOff>
        </xdr:from>
        <xdr:to>
          <xdr:col>2858</xdr:col>
          <xdr:colOff>95250</xdr:colOff>
          <xdr:row>720925</xdr:row>
          <xdr:rowOff>28575</xdr:rowOff>
        </xdr:to>
        <xdr:sp macro="" textlink="">
          <xdr:nvSpPr>
            <xdr:cNvPr id="20667" name="Spinner 187" hidden="1">
              <a:extLst>
                <a:ext uri="{63B3BB69-23CF-44E3-9099-C40C66FF867C}">
                  <a14:compatExt spid="_x0000_s20667"/>
                </a:ext>
                <a:ext uri="{FF2B5EF4-FFF2-40B4-BE49-F238E27FC236}">
                  <a16:creationId xmlns:a16="http://schemas.microsoft.com/office/drawing/2014/main" id="{00000000-0008-0000-0300-0000B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2857</xdr:col>
          <xdr:colOff>19050</xdr:colOff>
          <xdr:row>786457</xdr:row>
          <xdr:rowOff>19050</xdr:rowOff>
        </xdr:from>
        <xdr:to>
          <xdr:col>2858</xdr:col>
          <xdr:colOff>95250</xdr:colOff>
          <xdr:row>786461</xdr:row>
          <xdr:rowOff>28575</xdr:rowOff>
        </xdr:to>
        <xdr:sp macro="" textlink="">
          <xdr:nvSpPr>
            <xdr:cNvPr id="20668" name="Spinner 188" hidden="1">
              <a:extLst>
                <a:ext uri="{63B3BB69-23CF-44E3-9099-C40C66FF867C}">
                  <a14:compatExt spid="_x0000_s20668"/>
                </a:ext>
                <a:ext uri="{FF2B5EF4-FFF2-40B4-BE49-F238E27FC236}">
                  <a16:creationId xmlns:a16="http://schemas.microsoft.com/office/drawing/2014/main" id="{00000000-0008-0000-0300-0000B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2857</xdr:col>
          <xdr:colOff>19050</xdr:colOff>
          <xdr:row>851993</xdr:row>
          <xdr:rowOff>19050</xdr:rowOff>
        </xdr:from>
        <xdr:to>
          <xdr:col>2858</xdr:col>
          <xdr:colOff>95250</xdr:colOff>
          <xdr:row>851997</xdr:row>
          <xdr:rowOff>28575</xdr:rowOff>
        </xdr:to>
        <xdr:sp macro="" textlink="">
          <xdr:nvSpPr>
            <xdr:cNvPr id="20669" name="Spinner 189" hidden="1">
              <a:extLst>
                <a:ext uri="{63B3BB69-23CF-44E3-9099-C40C66FF867C}">
                  <a14:compatExt spid="_x0000_s20669"/>
                </a:ext>
                <a:ext uri="{FF2B5EF4-FFF2-40B4-BE49-F238E27FC236}">
                  <a16:creationId xmlns:a16="http://schemas.microsoft.com/office/drawing/2014/main" id="{00000000-0008-0000-0300-0000B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2857</xdr:col>
          <xdr:colOff>19050</xdr:colOff>
          <xdr:row>917529</xdr:row>
          <xdr:rowOff>19050</xdr:rowOff>
        </xdr:from>
        <xdr:to>
          <xdr:col>2858</xdr:col>
          <xdr:colOff>95250</xdr:colOff>
          <xdr:row>917533</xdr:row>
          <xdr:rowOff>28575</xdr:rowOff>
        </xdr:to>
        <xdr:sp macro="" textlink="">
          <xdr:nvSpPr>
            <xdr:cNvPr id="20670" name="Spinner 190" hidden="1">
              <a:extLst>
                <a:ext uri="{63B3BB69-23CF-44E3-9099-C40C66FF867C}">
                  <a14:compatExt spid="_x0000_s20670"/>
                </a:ext>
                <a:ext uri="{FF2B5EF4-FFF2-40B4-BE49-F238E27FC236}">
                  <a16:creationId xmlns:a16="http://schemas.microsoft.com/office/drawing/2014/main" id="{00000000-0008-0000-0300-0000B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2857</xdr:col>
          <xdr:colOff>19050</xdr:colOff>
          <xdr:row>983065</xdr:row>
          <xdr:rowOff>19050</xdr:rowOff>
        </xdr:from>
        <xdr:to>
          <xdr:col>2858</xdr:col>
          <xdr:colOff>95250</xdr:colOff>
          <xdr:row>983069</xdr:row>
          <xdr:rowOff>28575</xdr:rowOff>
        </xdr:to>
        <xdr:sp macro="" textlink="">
          <xdr:nvSpPr>
            <xdr:cNvPr id="20671" name="Spinner 191" hidden="1">
              <a:extLst>
                <a:ext uri="{63B3BB69-23CF-44E3-9099-C40C66FF867C}">
                  <a14:compatExt spid="_x0000_s20671"/>
                </a:ext>
                <a:ext uri="{FF2B5EF4-FFF2-40B4-BE49-F238E27FC236}">
                  <a16:creationId xmlns:a16="http://schemas.microsoft.com/office/drawing/2014/main" id="{00000000-0008-0000-0300-0000B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3113</xdr:col>
          <xdr:colOff>19050</xdr:colOff>
          <xdr:row>25</xdr:row>
          <xdr:rowOff>19050</xdr:rowOff>
        </xdr:from>
        <xdr:to>
          <xdr:col>3114</xdr:col>
          <xdr:colOff>95250</xdr:colOff>
          <xdr:row>29</xdr:row>
          <xdr:rowOff>28575</xdr:rowOff>
        </xdr:to>
        <xdr:sp macro="" textlink="">
          <xdr:nvSpPr>
            <xdr:cNvPr id="20672" name="Spinner 192" hidden="1">
              <a:extLst>
                <a:ext uri="{63B3BB69-23CF-44E3-9099-C40C66FF867C}">
                  <a14:compatExt spid="_x0000_s20672"/>
                </a:ext>
                <a:ext uri="{FF2B5EF4-FFF2-40B4-BE49-F238E27FC236}">
                  <a16:creationId xmlns:a16="http://schemas.microsoft.com/office/drawing/2014/main" id="{00000000-0008-0000-0300-0000C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3113</xdr:col>
          <xdr:colOff>19050</xdr:colOff>
          <xdr:row>65561</xdr:row>
          <xdr:rowOff>19050</xdr:rowOff>
        </xdr:from>
        <xdr:to>
          <xdr:col>3114</xdr:col>
          <xdr:colOff>95250</xdr:colOff>
          <xdr:row>65565</xdr:row>
          <xdr:rowOff>28575</xdr:rowOff>
        </xdr:to>
        <xdr:sp macro="" textlink="">
          <xdr:nvSpPr>
            <xdr:cNvPr id="20673" name="Spinner 193" hidden="1">
              <a:extLst>
                <a:ext uri="{63B3BB69-23CF-44E3-9099-C40C66FF867C}">
                  <a14:compatExt spid="_x0000_s20673"/>
                </a:ext>
                <a:ext uri="{FF2B5EF4-FFF2-40B4-BE49-F238E27FC236}">
                  <a16:creationId xmlns:a16="http://schemas.microsoft.com/office/drawing/2014/main" id="{00000000-0008-0000-0300-0000C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3113</xdr:col>
          <xdr:colOff>19050</xdr:colOff>
          <xdr:row>131097</xdr:row>
          <xdr:rowOff>19050</xdr:rowOff>
        </xdr:from>
        <xdr:to>
          <xdr:col>3114</xdr:col>
          <xdr:colOff>95250</xdr:colOff>
          <xdr:row>131101</xdr:row>
          <xdr:rowOff>28575</xdr:rowOff>
        </xdr:to>
        <xdr:sp macro="" textlink="">
          <xdr:nvSpPr>
            <xdr:cNvPr id="20674" name="Spinner 194" hidden="1">
              <a:extLst>
                <a:ext uri="{63B3BB69-23CF-44E3-9099-C40C66FF867C}">
                  <a14:compatExt spid="_x0000_s20674"/>
                </a:ext>
                <a:ext uri="{FF2B5EF4-FFF2-40B4-BE49-F238E27FC236}">
                  <a16:creationId xmlns:a16="http://schemas.microsoft.com/office/drawing/2014/main" id="{00000000-0008-0000-0300-0000C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3113</xdr:col>
          <xdr:colOff>19050</xdr:colOff>
          <xdr:row>196633</xdr:row>
          <xdr:rowOff>19050</xdr:rowOff>
        </xdr:from>
        <xdr:to>
          <xdr:col>3114</xdr:col>
          <xdr:colOff>95250</xdr:colOff>
          <xdr:row>196637</xdr:row>
          <xdr:rowOff>28575</xdr:rowOff>
        </xdr:to>
        <xdr:sp macro="" textlink="">
          <xdr:nvSpPr>
            <xdr:cNvPr id="20675" name="Spinner 195" hidden="1">
              <a:extLst>
                <a:ext uri="{63B3BB69-23CF-44E3-9099-C40C66FF867C}">
                  <a14:compatExt spid="_x0000_s20675"/>
                </a:ext>
                <a:ext uri="{FF2B5EF4-FFF2-40B4-BE49-F238E27FC236}">
                  <a16:creationId xmlns:a16="http://schemas.microsoft.com/office/drawing/2014/main" id="{00000000-0008-0000-0300-0000C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3113</xdr:col>
          <xdr:colOff>19050</xdr:colOff>
          <xdr:row>262169</xdr:row>
          <xdr:rowOff>19050</xdr:rowOff>
        </xdr:from>
        <xdr:to>
          <xdr:col>3114</xdr:col>
          <xdr:colOff>95250</xdr:colOff>
          <xdr:row>262173</xdr:row>
          <xdr:rowOff>28575</xdr:rowOff>
        </xdr:to>
        <xdr:sp macro="" textlink="">
          <xdr:nvSpPr>
            <xdr:cNvPr id="20676" name="Spinner 196" hidden="1">
              <a:extLst>
                <a:ext uri="{63B3BB69-23CF-44E3-9099-C40C66FF867C}">
                  <a14:compatExt spid="_x0000_s20676"/>
                </a:ext>
                <a:ext uri="{FF2B5EF4-FFF2-40B4-BE49-F238E27FC236}">
                  <a16:creationId xmlns:a16="http://schemas.microsoft.com/office/drawing/2014/main" id="{00000000-0008-0000-0300-0000C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3113</xdr:col>
          <xdr:colOff>19050</xdr:colOff>
          <xdr:row>327705</xdr:row>
          <xdr:rowOff>19050</xdr:rowOff>
        </xdr:from>
        <xdr:to>
          <xdr:col>3114</xdr:col>
          <xdr:colOff>95250</xdr:colOff>
          <xdr:row>327709</xdr:row>
          <xdr:rowOff>28575</xdr:rowOff>
        </xdr:to>
        <xdr:sp macro="" textlink="">
          <xdr:nvSpPr>
            <xdr:cNvPr id="20677" name="Spinner 197" hidden="1">
              <a:extLst>
                <a:ext uri="{63B3BB69-23CF-44E3-9099-C40C66FF867C}">
                  <a14:compatExt spid="_x0000_s20677"/>
                </a:ext>
                <a:ext uri="{FF2B5EF4-FFF2-40B4-BE49-F238E27FC236}">
                  <a16:creationId xmlns:a16="http://schemas.microsoft.com/office/drawing/2014/main" id="{00000000-0008-0000-0300-0000C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3113</xdr:col>
          <xdr:colOff>19050</xdr:colOff>
          <xdr:row>393241</xdr:row>
          <xdr:rowOff>19050</xdr:rowOff>
        </xdr:from>
        <xdr:to>
          <xdr:col>3114</xdr:col>
          <xdr:colOff>95250</xdr:colOff>
          <xdr:row>393245</xdr:row>
          <xdr:rowOff>28575</xdr:rowOff>
        </xdr:to>
        <xdr:sp macro="" textlink="">
          <xdr:nvSpPr>
            <xdr:cNvPr id="20678" name="Spinner 198" hidden="1">
              <a:extLst>
                <a:ext uri="{63B3BB69-23CF-44E3-9099-C40C66FF867C}">
                  <a14:compatExt spid="_x0000_s20678"/>
                </a:ext>
                <a:ext uri="{FF2B5EF4-FFF2-40B4-BE49-F238E27FC236}">
                  <a16:creationId xmlns:a16="http://schemas.microsoft.com/office/drawing/2014/main" id="{00000000-0008-0000-0300-0000C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3113</xdr:col>
          <xdr:colOff>19050</xdr:colOff>
          <xdr:row>458777</xdr:row>
          <xdr:rowOff>19050</xdr:rowOff>
        </xdr:from>
        <xdr:to>
          <xdr:col>3114</xdr:col>
          <xdr:colOff>95250</xdr:colOff>
          <xdr:row>458781</xdr:row>
          <xdr:rowOff>28575</xdr:rowOff>
        </xdr:to>
        <xdr:sp macro="" textlink="">
          <xdr:nvSpPr>
            <xdr:cNvPr id="20679" name="Spinner 199" hidden="1">
              <a:extLst>
                <a:ext uri="{63B3BB69-23CF-44E3-9099-C40C66FF867C}">
                  <a14:compatExt spid="_x0000_s20679"/>
                </a:ext>
                <a:ext uri="{FF2B5EF4-FFF2-40B4-BE49-F238E27FC236}">
                  <a16:creationId xmlns:a16="http://schemas.microsoft.com/office/drawing/2014/main" id="{00000000-0008-0000-0300-0000C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3113</xdr:col>
          <xdr:colOff>19050</xdr:colOff>
          <xdr:row>524313</xdr:row>
          <xdr:rowOff>19050</xdr:rowOff>
        </xdr:from>
        <xdr:to>
          <xdr:col>3114</xdr:col>
          <xdr:colOff>95250</xdr:colOff>
          <xdr:row>524317</xdr:row>
          <xdr:rowOff>28575</xdr:rowOff>
        </xdr:to>
        <xdr:sp macro="" textlink="">
          <xdr:nvSpPr>
            <xdr:cNvPr id="20680" name="Spinner 200" hidden="1">
              <a:extLst>
                <a:ext uri="{63B3BB69-23CF-44E3-9099-C40C66FF867C}">
                  <a14:compatExt spid="_x0000_s20680"/>
                </a:ext>
                <a:ext uri="{FF2B5EF4-FFF2-40B4-BE49-F238E27FC236}">
                  <a16:creationId xmlns:a16="http://schemas.microsoft.com/office/drawing/2014/main" id="{00000000-0008-0000-0300-0000C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3113</xdr:col>
          <xdr:colOff>19050</xdr:colOff>
          <xdr:row>589849</xdr:row>
          <xdr:rowOff>19050</xdr:rowOff>
        </xdr:from>
        <xdr:to>
          <xdr:col>3114</xdr:col>
          <xdr:colOff>95250</xdr:colOff>
          <xdr:row>589853</xdr:row>
          <xdr:rowOff>28575</xdr:rowOff>
        </xdr:to>
        <xdr:sp macro="" textlink="">
          <xdr:nvSpPr>
            <xdr:cNvPr id="20681" name="Spinner 201" hidden="1">
              <a:extLst>
                <a:ext uri="{63B3BB69-23CF-44E3-9099-C40C66FF867C}">
                  <a14:compatExt spid="_x0000_s20681"/>
                </a:ext>
                <a:ext uri="{FF2B5EF4-FFF2-40B4-BE49-F238E27FC236}">
                  <a16:creationId xmlns:a16="http://schemas.microsoft.com/office/drawing/2014/main" id="{00000000-0008-0000-0300-0000C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3113</xdr:col>
          <xdr:colOff>19050</xdr:colOff>
          <xdr:row>655385</xdr:row>
          <xdr:rowOff>19050</xdr:rowOff>
        </xdr:from>
        <xdr:to>
          <xdr:col>3114</xdr:col>
          <xdr:colOff>95250</xdr:colOff>
          <xdr:row>655389</xdr:row>
          <xdr:rowOff>28575</xdr:rowOff>
        </xdr:to>
        <xdr:sp macro="" textlink="">
          <xdr:nvSpPr>
            <xdr:cNvPr id="20682" name="Spinner 202" hidden="1">
              <a:extLst>
                <a:ext uri="{63B3BB69-23CF-44E3-9099-C40C66FF867C}">
                  <a14:compatExt spid="_x0000_s20682"/>
                </a:ext>
                <a:ext uri="{FF2B5EF4-FFF2-40B4-BE49-F238E27FC236}">
                  <a16:creationId xmlns:a16="http://schemas.microsoft.com/office/drawing/2014/main" id="{00000000-0008-0000-0300-0000C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3113</xdr:col>
          <xdr:colOff>19050</xdr:colOff>
          <xdr:row>720921</xdr:row>
          <xdr:rowOff>19050</xdr:rowOff>
        </xdr:from>
        <xdr:to>
          <xdr:col>3114</xdr:col>
          <xdr:colOff>95250</xdr:colOff>
          <xdr:row>720925</xdr:row>
          <xdr:rowOff>28575</xdr:rowOff>
        </xdr:to>
        <xdr:sp macro="" textlink="">
          <xdr:nvSpPr>
            <xdr:cNvPr id="20683" name="Spinner 203" hidden="1">
              <a:extLst>
                <a:ext uri="{63B3BB69-23CF-44E3-9099-C40C66FF867C}">
                  <a14:compatExt spid="_x0000_s20683"/>
                </a:ext>
                <a:ext uri="{FF2B5EF4-FFF2-40B4-BE49-F238E27FC236}">
                  <a16:creationId xmlns:a16="http://schemas.microsoft.com/office/drawing/2014/main" id="{00000000-0008-0000-0300-0000C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3113</xdr:col>
          <xdr:colOff>19050</xdr:colOff>
          <xdr:row>786457</xdr:row>
          <xdr:rowOff>19050</xdr:rowOff>
        </xdr:from>
        <xdr:to>
          <xdr:col>3114</xdr:col>
          <xdr:colOff>95250</xdr:colOff>
          <xdr:row>786461</xdr:row>
          <xdr:rowOff>28575</xdr:rowOff>
        </xdr:to>
        <xdr:sp macro="" textlink="">
          <xdr:nvSpPr>
            <xdr:cNvPr id="20684" name="Spinner 204" hidden="1">
              <a:extLst>
                <a:ext uri="{63B3BB69-23CF-44E3-9099-C40C66FF867C}">
                  <a14:compatExt spid="_x0000_s20684"/>
                </a:ext>
                <a:ext uri="{FF2B5EF4-FFF2-40B4-BE49-F238E27FC236}">
                  <a16:creationId xmlns:a16="http://schemas.microsoft.com/office/drawing/2014/main" id="{00000000-0008-0000-0300-0000C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3113</xdr:col>
          <xdr:colOff>19050</xdr:colOff>
          <xdr:row>851993</xdr:row>
          <xdr:rowOff>19050</xdr:rowOff>
        </xdr:from>
        <xdr:to>
          <xdr:col>3114</xdr:col>
          <xdr:colOff>95250</xdr:colOff>
          <xdr:row>851997</xdr:row>
          <xdr:rowOff>28575</xdr:rowOff>
        </xdr:to>
        <xdr:sp macro="" textlink="">
          <xdr:nvSpPr>
            <xdr:cNvPr id="20685" name="Spinner 205" hidden="1">
              <a:extLst>
                <a:ext uri="{63B3BB69-23CF-44E3-9099-C40C66FF867C}">
                  <a14:compatExt spid="_x0000_s20685"/>
                </a:ext>
                <a:ext uri="{FF2B5EF4-FFF2-40B4-BE49-F238E27FC236}">
                  <a16:creationId xmlns:a16="http://schemas.microsoft.com/office/drawing/2014/main" id="{00000000-0008-0000-0300-0000C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3113</xdr:col>
          <xdr:colOff>19050</xdr:colOff>
          <xdr:row>917529</xdr:row>
          <xdr:rowOff>19050</xdr:rowOff>
        </xdr:from>
        <xdr:to>
          <xdr:col>3114</xdr:col>
          <xdr:colOff>95250</xdr:colOff>
          <xdr:row>917533</xdr:row>
          <xdr:rowOff>28575</xdr:rowOff>
        </xdr:to>
        <xdr:sp macro="" textlink="">
          <xdr:nvSpPr>
            <xdr:cNvPr id="20686" name="Spinner 206" hidden="1">
              <a:extLst>
                <a:ext uri="{63B3BB69-23CF-44E3-9099-C40C66FF867C}">
                  <a14:compatExt spid="_x0000_s20686"/>
                </a:ext>
                <a:ext uri="{FF2B5EF4-FFF2-40B4-BE49-F238E27FC236}">
                  <a16:creationId xmlns:a16="http://schemas.microsoft.com/office/drawing/2014/main" id="{00000000-0008-0000-0300-0000C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3113</xdr:col>
          <xdr:colOff>19050</xdr:colOff>
          <xdr:row>983065</xdr:row>
          <xdr:rowOff>19050</xdr:rowOff>
        </xdr:from>
        <xdr:to>
          <xdr:col>3114</xdr:col>
          <xdr:colOff>95250</xdr:colOff>
          <xdr:row>983069</xdr:row>
          <xdr:rowOff>28575</xdr:rowOff>
        </xdr:to>
        <xdr:sp macro="" textlink="">
          <xdr:nvSpPr>
            <xdr:cNvPr id="20687" name="Spinner 207" hidden="1">
              <a:extLst>
                <a:ext uri="{63B3BB69-23CF-44E3-9099-C40C66FF867C}">
                  <a14:compatExt spid="_x0000_s20687"/>
                </a:ext>
                <a:ext uri="{FF2B5EF4-FFF2-40B4-BE49-F238E27FC236}">
                  <a16:creationId xmlns:a16="http://schemas.microsoft.com/office/drawing/2014/main" id="{00000000-0008-0000-0300-0000C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3369</xdr:col>
          <xdr:colOff>19050</xdr:colOff>
          <xdr:row>25</xdr:row>
          <xdr:rowOff>19050</xdr:rowOff>
        </xdr:from>
        <xdr:to>
          <xdr:col>3370</xdr:col>
          <xdr:colOff>95250</xdr:colOff>
          <xdr:row>29</xdr:row>
          <xdr:rowOff>28575</xdr:rowOff>
        </xdr:to>
        <xdr:sp macro="" textlink="">
          <xdr:nvSpPr>
            <xdr:cNvPr id="20688" name="Spinner 208" hidden="1">
              <a:extLst>
                <a:ext uri="{63B3BB69-23CF-44E3-9099-C40C66FF867C}">
                  <a14:compatExt spid="_x0000_s20688"/>
                </a:ext>
                <a:ext uri="{FF2B5EF4-FFF2-40B4-BE49-F238E27FC236}">
                  <a16:creationId xmlns:a16="http://schemas.microsoft.com/office/drawing/2014/main" id="{00000000-0008-0000-0300-0000D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3369</xdr:col>
          <xdr:colOff>19050</xdr:colOff>
          <xdr:row>65561</xdr:row>
          <xdr:rowOff>19050</xdr:rowOff>
        </xdr:from>
        <xdr:to>
          <xdr:col>3370</xdr:col>
          <xdr:colOff>95250</xdr:colOff>
          <xdr:row>65565</xdr:row>
          <xdr:rowOff>28575</xdr:rowOff>
        </xdr:to>
        <xdr:sp macro="" textlink="">
          <xdr:nvSpPr>
            <xdr:cNvPr id="20689" name="Spinner 209" hidden="1">
              <a:extLst>
                <a:ext uri="{63B3BB69-23CF-44E3-9099-C40C66FF867C}">
                  <a14:compatExt spid="_x0000_s20689"/>
                </a:ext>
                <a:ext uri="{FF2B5EF4-FFF2-40B4-BE49-F238E27FC236}">
                  <a16:creationId xmlns:a16="http://schemas.microsoft.com/office/drawing/2014/main" id="{00000000-0008-0000-0300-0000D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3369</xdr:col>
          <xdr:colOff>19050</xdr:colOff>
          <xdr:row>131097</xdr:row>
          <xdr:rowOff>19050</xdr:rowOff>
        </xdr:from>
        <xdr:to>
          <xdr:col>3370</xdr:col>
          <xdr:colOff>95250</xdr:colOff>
          <xdr:row>131101</xdr:row>
          <xdr:rowOff>28575</xdr:rowOff>
        </xdr:to>
        <xdr:sp macro="" textlink="">
          <xdr:nvSpPr>
            <xdr:cNvPr id="20690" name="Spinner 210" hidden="1">
              <a:extLst>
                <a:ext uri="{63B3BB69-23CF-44E3-9099-C40C66FF867C}">
                  <a14:compatExt spid="_x0000_s20690"/>
                </a:ext>
                <a:ext uri="{FF2B5EF4-FFF2-40B4-BE49-F238E27FC236}">
                  <a16:creationId xmlns:a16="http://schemas.microsoft.com/office/drawing/2014/main" id="{00000000-0008-0000-0300-0000D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3369</xdr:col>
          <xdr:colOff>19050</xdr:colOff>
          <xdr:row>196633</xdr:row>
          <xdr:rowOff>19050</xdr:rowOff>
        </xdr:from>
        <xdr:to>
          <xdr:col>3370</xdr:col>
          <xdr:colOff>95250</xdr:colOff>
          <xdr:row>196637</xdr:row>
          <xdr:rowOff>28575</xdr:rowOff>
        </xdr:to>
        <xdr:sp macro="" textlink="">
          <xdr:nvSpPr>
            <xdr:cNvPr id="20691" name="Spinner 211" hidden="1">
              <a:extLst>
                <a:ext uri="{63B3BB69-23CF-44E3-9099-C40C66FF867C}">
                  <a14:compatExt spid="_x0000_s20691"/>
                </a:ext>
                <a:ext uri="{FF2B5EF4-FFF2-40B4-BE49-F238E27FC236}">
                  <a16:creationId xmlns:a16="http://schemas.microsoft.com/office/drawing/2014/main" id="{00000000-0008-0000-0300-0000D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3369</xdr:col>
          <xdr:colOff>19050</xdr:colOff>
          <xdr:row>262169</xdr:row>
          <xdr:rowOff>19050</xdr:rowOff>
        </xdr:from>
        <xdr:to>
          <xdr:col>3370</xdr:col>
          <xdr:colOff>95250</xdr:colOff>
          <xdr:row>262173</xdr:row>
          <xdr:rowOff>28575</xdr:rowOff>
        </xdr:to>
        <xdr:sp macro="" textlink="">
          <xdr:nvSpPr>
            <xdr:cNvPr id="20692" name="Spinner 212" hidden="1">
              <a:extLst>
                <a:ext uri="{63B3BB69-23CF-44E3-9099-C40C66FF867C}">
                  <a14:compatExt spid="_x0000_s20692"/>
                </a:ext>
                <a:ext uri="{FF2B5EF4-FFF2-40B4-BE49-F238E27FC236}">
                  <a16:creationId xmlns:a16="http://schemas.microsoft.com/office/drawing/2014/main" id="{00000000-0008-0000-0300-0000D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3369</xdr:col>
          <xdr:colOff>19050</xdr:colOff>
          <xdr:row>327705</xdr:row>
          <xdr:rowOff>19050</xdr:rowOff>
        </xdr:from>
        <xdr:to>
          <xdr:col>3370</xdr:col>
          <xdr:colOff>95250</xdr:colOff>
          <xdr:row>327709</xdr:row>
          <xdr:rowOff>28575</xdr:rowOff>
        </xdr:to>
        <xdr:sp macro="" textlink="">
          <xdr:nvSpPr>
            <xdr:cNvPr id="20693" name="Spinner 213" hidden="1">
              <a:extLst>
                <a:ext uri="{63B3BB69-23CF-44E3-9099-C40C66FF867C}">
                  <a14:compatExt spid="_x0000_s20693"/>
                </a:ext>
                <a:ext uri="{FF2B5EF4-FFF2-40B4-BE49-F238E27FC236}">
                  <a16:creationId xmlns:a16="http://schemas.microsoft.com/office/drawing/2014/main" id="{00000000-0008-0000-0300-0000D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3369</xdr:col>
          <xdr:colOff>19050</xdr:colOff>
          <xdr:row>393241</xdr:row>
          <xdr:rowOff>19050</xdr:rowOff>
        </xdr:from>
        <xdr:to>
          <xdr:col>3370</xdr:col>
          <xdr:colOff>95250</xdr:colOff>
          <xdr:row>393245</xdr:row>
          <xdr:rowOff>28575</xdr:rowOff>
        </xdr:to>
        <xdr:sp macro="" textlink="">
          <xdr:nvSpPr>
            <xdr:cNvPr id="20694" name="Spinner 214" hidden="1">
              <a:extLst>
                <a:ext uri="{63B3BB69-23CF-44E3-9099-C40C66FF867C}">
                  <a14:compatExt spid="_x0000_s20694"/>
                </a:ext>
                <a:ext uri="{FF2B5EF4-FFF2-40B4-BE49-F238E27FC236}">
                  <a16:creationId xmlns:a16="http://schemas.microsoft.com/office/drawing/2014/main" id="{00000000-0008-0000-0300-0000D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3369</xdr:col>
          <xdr:colOff>19050</xdr:colOff>
          <xdr:row>458777</xdr:row>
          <xdr:rowOff>19050</xdr:rowOff>
        </xdr:from>
        <xdr:to>
          <xdr:col>3370</xdr:col>
          <xdr:colOff>95250</xdr:colOff>
          <xdr:row>458781</xdr:row>
          <xdr:rowOff>28575</xdr:rowOff>
        </xdr:to>
        <xdr:sp macro="" textlink="">
          <xdr:nvSpPr>
            <xdr:cNvPr id="20695" name="Spinner 215" hidden="1">
              <a:extLst>
                <a:ext uri="{63B3BB69-23CF-44E3-9099-C40C66FF867C}">
                  <a14:compatExt spid="_x0000_s20695"/>
                </a:ext>
                <a:ext uri="{FF2B5EF4-FFF2-40B4-BE49-F238E27FC236}">
                  <a16:creationId xmlns:a16="http://schemas.microsoft.com/office/drawing/2014/main" id="{00000000-0008-0000-0300-0000D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3369</xdr:col>
          <xdr:colOff>19050</xdr:colOff>
          <xdr:row>524313</xdr:row>
          <xdr:rowOff>19050</xdr:rowOff>
        </xdr:from>
        <xdr:to>
          <xdr:col>3370</xdr:col>
          <xdr:colOff>95250</xdr:colOff>
          <xdr:row>524317</xdr:row>
          <xdr:rowOff>28575</xdr:rowOff>
        </xdr:to>
        <xdr:sp macro="" textlink="">
          <xdr:nvSpPr>
            <xdr:cNvPr id="20696" name="Spinner 216" hidden="1">
              <a:extLst>
                <a:ext uri="{63B3BB69-23CF-44E3-9099-C40C66FF867C}">
                  <a14:compatExt spid="_x0000_s20696"/>
                </a:ext>
                <a:ext uri="{FF2B5EF4-FFF2-40B4-BE49-F238E27FC236}">
                  <a16:creationId xmlns:a16="http://schemas.microsoft.com/office/drawing/2014/main" id="{00000000-0008-0000-0300-0000D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3369</xdr:col>
          <xdr:colOff>19050</xdr:colOff>
          <xdr:row>589849</xdr:row>
          <xdr:rowOff>19050</xdr:rowOff>
        </xdr:from>
        <xdr:to>
          <xdr:col>3370</xdr:col>
          <xdr:colOff>95250</xdr:colOff>
          <xdr:row>589853</xdr:row>
          <xdr:rowOff>28575</xdr:rowOff>
        </xdr:to>
        <xdr:sp macro="" textlink="">
          <xdr:nvSpPr>
            <xdr:cNvPr id="20697" name="Spinner 217" hidden="1">
              <a:extLst>
                <a:ext uri="{63B3BB69-23CF-44E3-9099-C40C66FF867C}">
                  <a14:compatExt spid="_x0000_s20697"/>
                </a:ext>
                <a:ext uri="{FF2B5EF4-FFF2-40B4-BE49-F238E27FC236}">
                  <a16:creationId xmlns:a16="http://schemas.microsoft.com/office/drawing/2014/main" id="{00000000-0008-0000-0300-0000D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3369</xdr:col>
          <xdr:colOff>19050</xdr:colOff>
          <xdr:row>655385</xdr:row>
          <xdr:rowOff>19050</xdr:rowOff>
        </xdr:from>
        <xdr:to>
          <xdr:col>3370</xdr:col>
          <xdr:colOff>95250</xdr:colOff>
          <xdr:row>655389</xdr:row>
          <xdr:rowOff>28575</xdr:rowOff>
        </xdr:to>
        <xdr:sp macro="" textlink="">
          <xdr:nvSpPr>
            <xdr:cNvPr id="20698" name="Spinner 218" hidden="1">
              <a:extLst>
                <a:ext uri="{63B3BB69-23CF-44E3-9099-C40C66FF867C}">
                  <a14:compatExt spid="_x0000_s20698"/>
                </a:ext>
                <a:ext uri="{FF2B5EF4-FFF2-40B4-BE49-F238E27FC236}">
                  <a16:creationId xmlns:a16="http://schemas.microsoft.com/office/drawing/2014/main" id="{00000000-0008-0000-0300-0000D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3369</xdr:col>
          <xdr:colOff>19050</xdr:colOff>
          <xdr:row>720921</xdr:row>
          <xdr:rowOff>19050</xdr:rowOff>
        </xdr:from>
        <xdr:to>
          <xdr:col>3370</xdr:col>
          <xdr:colOff>95250</xdr:colOff>
          <xdr:row>720925</xdr:row>
          <xdr:rowOff>28575</xdr:rowOff>
        </xdr:to>
        <xdr:sp macro="" textlink="">
          <xdr:nvSpPr>
            <xdr:cNvPr id="20699" name="Spinner 219" hidden="1">
              <a:extLst>
                <a:ext uri="{63B3BB69-23CF-44E3-9099-C40C66FF867C}">
                  <a14:compatExt spid="_x0000_s20699"/>
                </a:ext>
                <a:ext uri="{FF2B5EF4-FFF2-40B4-BE49-F238E27FC236}">
                  <a16:creationId xmlns:a16="http://schemas.microsoft.com/office/drawing/2014/main" id="{00000000-0008-0000-0300-0000D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3369</xdr:col>
          <xdr:colOff>19050</xdr:colOff>
          <xdr:row>786457</xdr:row>
          <xdr:rowOff>19050</xdr:rowOff>
        </xdr:from>
        <xdr:to>
          <xdr:col>3370</xdr:col>
          <xdr:colOff>95250</xdr:colOff>
          <xdr:row>786461</xdr:row>
          <xdr:rowOff>28575</xdr:rowOff>
        </xdr:to>
        <xdr:sp macro="" textlink="">
          <xdr:nvSpPr>
            <xdr:cNvPr id="20700" name="Spinner 220" hidden="1">
              <a:extLst>
                <a:ext uri="{63B3BB69-23CF-44E3-9099-C40C66FF867C}">
                  <a14:compatExt spid="_x0000_s20700"/>
                </a:ext>
                <a:ext uri="{FF2B5EF4-FFF2-40B4-BE49-F238E27FC236}">
                  <a16:creationId xmlns:a16="http://schemas.microsoft.com/office/drawing/2014/main" id="{00000000-0008-0000-0300-0000D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3369</xdr:col>
          <xdr:colOff>19050</xdr:colOff>
          <xdr:row>851993</xdr:row>
          <xdr:rowOff>19050</xdr:rowOff>
        </xdr:from>
        <xdr:to>
          <xdr:col>3370</xdr:col>
          <xdr:colOff>95250</xdr:colOff>
          <xdr:row>851997</xdr:row>
          <xdr:rowOff>28575</xdr:rowOff>
        </xdr:to>
        <xdr:sp macro="" textlink="">
          <xdr:nvSpPr>
            <xdr:cNvPr id="20701" name="Spinner 221" hidden="1">
              <a:extLst>
                <a:ext uri="{63B3BB69-23CF-44E3-9099-C40C66FF867C}">
                  <a14:compatExt spid="_x0000_s20701"/>
                </a:ext>
                <a:ext uri="{FF2B5EF4-FFF2-40B4-BE49-F238E27FC236}">
                  <a16:creationId xmlns:a16="http://schemas.microsoft.com/office/drawing/2014/main" id="{00000000-0008-0000-0300-0000D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3369</xdr:col>
          <xdr:colOff>19050</xdr:colOff>
          <xdr:row>917529</xdr:row>
          <xdr:rowOff>19050</xdr:rowOff>
        </xdr:from>
        <xdr:to>
          <xdr:col>3370</xdr:col>
          <xdr:colOff>95250</xdr:colOff>
          <xdr:row>917533</xdr:row>
          <xdr:rowOff>28575</xdr:rowOff>
        </xdr:to>
        <xdr:sp macro="" textlink="">
          <xdr:nvSpPr>
            <xdr:cNvPr id="20702" name="Spinner 222" hidden="1">
              <a:extLst>
                <a:ext uri="{63B3BB69-23CF-44E3-9099-C40C66FF867C}">
                  <a14:compatExt spid="_x0000_s20702"/>
                </a:ext>
                <a:ext uri="{FF2B5EF4-FFF2-40B4-BE49-F238E27FC236}">
                  <a16:creationId xmlns:a16="http://schemas.microsoft.com/office/drawing/2014/main" id="{00000000-0008-0000-0300-0000D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3369</xdr:col>
          <xdr:colOff>19050</xdr:colOff>
          <xdr:row>983065</xdr:row>
          <xdr:rowOff>19050</xdr:rowOff>
        </xdr:from>
        <xdr:to>
          <xdr:col>3370</xdr:col>
          <xdr:colOff>95250</xdr:colOff>
          <xdr:row>983069</xdr:row>
          <xdr:rowOff>28575</xdr:rowOff>
        </xdr:to>
        <xdr:sp macro="" textlink="">
          <xdr:nvSpPr>
            <xdr:cNvPr id="20703" name="Spinner 223" hidden="1">
              <a:extLst>
                <a:ext uri="{63B3BB69-23CF-44E3-9099-C40C66FF867C}">
                  <a14:compatExt spid="_x0000_s20703"/>
                </a:ext>
                <a:ext uri="{FF2B5EF4-FFF2-40B4-BE49-F238E27FC236}">
                  <a16:creationId xmlns:a16="http://schemas.microsoft.com/office/drawing/2014/main" id="{00000000-0008-0000-0300-0000D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3625</xdr:col>
          <xdr:colOff>19050</xdr:colOff>
          <xdr:row>25</xdr:row>
          <xdr:rowOff>19050</xdr:rowOff>
        </xdr:from>
        <xdr:to>
          <xdr:col>3626</xdr:col>
          <xdr:colOff>95250</xdr:colOff>
          <xdr:row>29</xdr:row>
          <xdr:rowOff>28575</xdr:rowOff>
        </xdr:to>
        <xdr:sp macro="" textlink="">
          <xdr:nvSpPr>
            <xdr:cNvPr id="20704" name="Spinner 224" hidden="1">
              <a:extLst>
                <a:ext uri="{63B3BB69-23CF-44E3-9099-C40C66FF867C}">
                  <a14:compatExt spid="_x0000_s20704"/>
                </a:ext>
                <a:ext uri="{FF2B5EF4-FFF2-40B4-BE49-F238E27FC236}">
                  <a16:creationId xmlns:a16="http://schemas.microsoft.com/office/drawing/2014/main" id="{00000000-0008-0000-0300-0000E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3625</xdr:col>
          <xdr:colOff>19050</xdr:colOff>
          <xdr:row>65561</xdr:row>
          <xdr:rowOff>19050</xdr:rowOff>
        </xdr:from>
        <xdr:to>
          <xdr:col>3626</xdr:col>
          <xdr:colOff>95250</xdr:colOff>
          <xdr:row>65565</xdr:row>
          <xdr:rowOff>28575</xdr:rowOff>
        </xdr:to>
        <xdr:sp macro="" textlink="">
          <xdr:nvSpPr>
            <xdr:cNvPr id="20705" name="Spinner 225" hidden="1">
              <a:extLst>
                <a:ext uri="{63B3BB69-23CF-44E3-9099-C40C66FF867C}">
                  <a14:compatExt spid="_x0000_s20705"/>
                </a:ext>
                <a:ext uri="{FF2B5EF4-FFF2-40B4-BE49-F238E27FC236}">
                  <a16:creationId xmlns:a16="http://schemas.microsoft.com/office/drawing/2014/main" id="{00000000-0008-0000-0300-0000E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3625</xdr:col>
          <xdr:colOff>19050</xdr:colOff>
          <xdr:row>131097</xdr:row>
          <xdr:rowOff>19050</xdr:rowOff>
        </xdr:from>
        <xdr:to>
          <xdr:col>3626</xdr:col>
          <xdr:colOff>95250</xdr:colOff>
          <xdr:row>131101</xdr:row>
          <xdr:rowOff>28575</xdr:rowOff>
        </xdr:to>
        <xdr:sp macro="" textlink="">
          <xdr:nvSpPr>
            <xdr:cNvPr id="20706" name="Spinner 226" hidden="1">
              <a:extLst>
                <a:ext uri="{63B3BB69-23CF-44E3-9099-C40C66FF867C}">
                  <a14:compatExt spid="_x0000_s20706"/>
                </a:ext>
                <a:ext uri="{FF2B5EF4-FFF2-40B4-BE49-F238E27FC236}">
                  <a16:creationId xmlns:a16="http://schemas.microsoft.com/office/drawing/2014/main" id="{00000000-0008-0000-0300-0000E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3625</xdr:col>
          <xdr:colOff>19050</xdr:colOff>
          <xdr:row>196633</xdr:row>
          <xdr:rowOff>19050</xdr:rowOff>
        </xdr:from>
        <xdr:to>
          <xdr:col>3626</xdr:col>
          <xdr:colOff>95250</xdr:colOff>
          <xdr:row>196637</xdr:row>
          <xdr:rowOff>28575</xdr:rowOff>
        </xdr:to>
        <xdr:sp macro="" textlink="">
          <xdr:nvSpPr>
            <xdr:cNvPr id="20707" name="Spinner 227" hidden="1">
              <a:extLst>
                <a:ext uri="{63B3BB69-23CF-44E3-9099-C40C66FF867C}">
                  <a14:compatExt spid="_x0000_s20707"/>
                </a:ext>
                <a:ext uri="{FF2B5EF4-FFF2-40B4-BE49-F238E27FC236}">
                  <a16:creationId xmlns:a16="http://schemas.microsoft.com/office/drawing/2014/main" id="{00000000-0008-0000-0300-0000E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3625</xdr:col>
          <xdr:colOff>19050</xdr:colOff>
          <xdr:row>262169</xdr:row>
          <xdr:rowOff>19050</xdr:rowOff>
        </xdr:from>
        <xdr:to>
          <xdr:col>3626</xdr:col>
          <xdr:colOff>95250</xdr:colOff>
          <xdr:row>262173</xdr:row>
          <xdr:rowOff>28575</xdr:rowOff>
        </xdr:to>
        <xdr:sp macro="" textlink="">
          <xdr:nvSpPr>
            <xdr:cNvPr id="20708" name="Spinner 228" hidden="1">
              <a:extLst>
                <a:ext uri="{63B3BB69-23CF-44E3-9099-C40C66FF867C}">
                  <a14:compatExt spid="_x0000_s20708"/>
                </a:ext>
                <a:ext uri="{FF2B5EF4-FFF2-40B4-BE49-F238E27FC236}">
                  <a16:creationId xmlns:a16="http://schemas.microsoft.com/office/drawing/2014/main" id="{00000000-0008-0000-0300-0000E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3625</xdr:col>
          <xdr:colOff>19050</xdr:colOff>
          <xdr:row>327705</xdr:row>
          <xdr:rowOff>19050</xdr:rowOff>
        </xdr:from>
        <xdr:to>
          <xdr:col>3626</xdr:col>
          <xdr:colOff>95250</xdr:colOff>
          <xdr:row>327709</xdr:row>
          <xdr:rowOff>28575</xdr:rowOff>
        </xdr:to>
        <xdr:sp macro="" textlink="">
          <xdr:nvSpPr>
            <xdr:cNvPr id="20709" name="Spinner 229" hidden="1">
              <a:extLst>
                <a:ext uri="{63B3BB69-23CF-44E3-9099-C40C66FF867C}">
                  <a14:compatExt spid="_x0000_s20709"/>
                </a:ext>
                <a:ext uri="{FF2B5EF4-FFF2-40B4-BE49-F238E27FC236}">
                  <a16:creationId xmlns:a16="http://schemas.microsoft.com/office/drawing/2014/main" id="{00000000-0008-0000-0300-0000E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3625</xdr:col>
          <xdr:colOff>19050</xdr:colOff>
          <xdr:row>393241</xdr:row>
          <xdr:rowOff>19050</xdr:rowOff>
        </xdr:from>
        <xdr:to>
          <xdr:col>3626</xdr:col>
          <xdr:colOff>95250</xdr:colOff>
          <xdr:row>393245</xdr:row>
          <xdr:rowOff>28575</xdr:rowOff>
        </xdr:to>
        <xdr:sp macro="" textlink="">
          <xdr:nvSpPr>
            <xdr:cNvPr id="20710" name="Spinner 230" hidden="1">
              <a:extLst>
                <a:ext uri="{63B3BB69-23CF-44E3-9099-C40C66FF867C}">
                  <a14:compatExt spid="_x0000_s20710"/>
                </a:ext>
                <a:ext uri="{FF2B5EF4-FFF2-40B4-BE49-F238E27FC236}">
                  <a16:creationId xmlns:a16="http://schemas.microsoft.com/office/drawing/2014/main" id="{00000000-0008-0000-0300-0000E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3625</xdr:col>
          <xdr:colOff>19050</xdr:colOff>
          <xdr:row>458777</xdr:row>
          <xdr:rowOff>19050</xdr:rowOff>
        </xdr:from>
        <xdr:to>
          <xdr:col>3626</xdr:col>
          <xdr:colOff>95250</xdr:colOff>
          <xdr:row>458781</xdr:row>
          <xdr:rowOff>28575</xdr:rowOff>
        </xdr:to>
        <xdr:sp macro="" textlink="">
          <xdr:nvSpPr>
            <xdr:cNvPr id="20711" name="Spinner 231" hidden="1">
              <a:extLst>
                <a:ext uri="{63B3BB69-23CF-44E3-9099-C40C66FF867C}">
                  <a14:compatExt spid="_x0000_s20711"/>
                </a:ext>
                <a:ext uri="{FF2B5EF4-FFF2-40B4-BE49-F238E27FC236}">
                  <a16:creationId xmlns:a16="http://schemas.microsoft.com/office/drawing/2014/main" id="{00000000-0008-0000-0300-0000E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3625</xdr:col>
          <xdr:colOff>19050</xdr:colOff>
          <xdr:row>524313</xdr:row>
          <xdr:rowOff>19050</xdr:rowOff>
        </xdr:from>
        <xdr:to>
          <xdr:col>3626</xdr:col>
          <xdr:colOff>95250</xdr:colOff>
          <xdr:row>524317</xdr:row>
          <xdr:rowOff>28575</xdr:rowOff>
        </xdr:to>
        <xdr:sp macro="" textlink="">
          <xdr:nvSpPr>
            <xdr:cNvPr id="20712" name="Spinner 232" hidden="1">
              <a:extLst>
                <a:ext uri="{63B3BB69-23CF-44E3-9099-C40C66FF867C}">
                  <a14:compatExt spid="_x0000_s20712"/>
                </a:ext>
                <a:ext uri="{FF2B5EF4-FFF2-40B4-BE49-F238E27FC236}">
                  <a16:creationId xmlns:a16="http://schemas.microsoft.com/office/drawing/2014/main" id="{00000000-0008-0000-0300-0000E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3625</xdr:col>
          <xdr:colOff>19050</xdr:colOff>
          <xdr:row>589849</xdr:row>
          <xdr:rowOff>19050</xdr:rowOff>
        </xdr:from>
        <xdr:to>
          <xdr:col>3626</xdr:col>
          <xdr:colOff>95250</xdr:colOff>
          <xdr:row>589853</xdr:row>
          <xdr:rowOff>28575</xdr:rowOff>
        </xdr:to>
        <xdr:sp macro="" textlink="">
          <xdr:nvSpPr>
            <xdr:cNvPr id="20713" name="Spinner 233" hidden="1">
              <a:extLst>
                <a:ext uri="{63B3BB69-23CF-44E3-9099-C40C66FF867C}">
                  <a14:compatExt spid="_x0000_s20713"/>
                </a:ext>
                <a:ext uri="{FF2B5EF4-FFF2-40B4-BE49-F238E27FC236}">
                  <a16:creationId xmlns:a16="http://schemas.microsoft.com/office/drawing/2014/main" id="{00000000-0008-0000-0300-0000E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3625</xdr:col>
          <xdr:colOff>19050</xdr:colOff>
          <xdr:row>655385</xdr:row>
          <xdr:rowOff>19050</xdr:rowOff>
        </xdr:from>
        <xdr:to>
          <xdr:col>3626</xdr:col>
          <xdr:colOff>95250</xdr:colOff>
          <xdr:row>655389</xdr:row>
          <xdr:rowOff>28575</xdr:rowOff>
        </xdr:to>
        <xdr:sp macro="" textlink="">
          <xdr:nvSpPr>
            <xdr:cNvPr id="20714" name="Spinner 234" hidden="1">
              <a:extLst>
                <a:ext uri="{63B3BB69-23CF-44E3-9099-C40C66FF867C}">
                  <a14:compatExt spid="_x0000_s20714"/>
                </a:ext>
                <a:ext uri="{FF2B5EF4-FFF2-40B4-BE49-F238E27FC236}">
                  <a16:creationId xmlns:a16="http://schemas.microsoft.com/office/drawing/2014/main" id="{00000000-0008-0000-0300-0000E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3625</xdr:col>
          <xdr:colOff>19050</xdr:colOff>
          <xdr:row>720921</xdr:row>
          <xdr:rowOff>19050</xdr:rowOff>
        </xdr:from>
        <xdr:to>
          <xdr:col>3626</xdr:col>
          <xdr:colOff>95250</xdr:colOff>
          <xdr:row>720925</xdr:row>
          <xdr:rowOff>28575</xdr:rowOff>
        </xdr:to>
        <xdr:sp macro="" textlink="">
          <xdr:nvSpPr>
            <xdr:cNvPr id="20715" name="Spinner 235" hidden="1">
              <a:extLst>
                <a:ext uri="{63B3BB69-23CF-44E3-9099-C40C66FF867C}">
                  <a14:compatExt spid="_x0000_s20715"/>
                </a:ext>
                <a:ext uri="{FF2B5EF4-FFF2-40B4-BE49-F238E27FC236}">
                  <a16:creationId xmlns:a16="http://schemas.microsoft.com/office/drawing/2014/main" id="{00000000-0008-0000-0300-0000E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3625</xdr:col>
          <xdr:colOff>19050</xdr:colOff>
          <xdr:row>786457</xdr:row>
          <xdr:rowOff>19050</xdr:rowOff>
        </xdr:from>
        <xdr:to>
          <xdr:col>3626</xdr:col>
          <xdr:colOff>95250</xdr:colOff>
          <xdr:row>786461</xdr:row>
          <xdr:rowOff>28575</xdr:rowOff>
        </xdr:to>
        <xdr:sp macro="" textlink="">
          <xdr:nvSpPr>
            <xdr:cNvPr id="20716" name="Spinner 236" hidden="1">
              <a:extLst>
                <a:ext uri="{63B3BB69-23CF-44E3-9099-C40C66FF867C}">
                  <a14:compatExt spid="_x0000_s20716"/>
                </a:ext>
                <a:ext uri="{FF2B5EF4-FFF2-40B4-BE49-F238E27FC236}">
                  <a16:creationId xmlns:a16="http://schemas.microsoft.com/office/drawing/2014/main" id="{00000000-0008-0000-0300-0000E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3625</xdr:col>
          <xdr:colOff>19050</xdr:colOff>
          <xdr:row>851993</xdr:row>
          <xdr:rowOff>19050</xdr:rowOff>
        </xdr:from>
        <xdr:to>
          <xdr:col>3626</xdr:col>
          <xdr:colOff>95250</xdr:colOff>
          <xdr:row>851997</xdr:row>
          <xdr:rowOff>28575</xdr:rowOff>
        </xdr:to>
        <xdr:sp macro="" textlink="">
          <xdr:nvSpPr>
            <xdr:cNvPr id="20717" name="Spinner 237" hidden="1">
              <a:extLst>
                <a:ext uri="{63B3BB69-23CF-44E3-9099-C40C66FF867C}">
                  <a14:compatExt spid="_x0000_s20717"/>
                </a:ext>
                <a:ext uri="{FF2B5EF4-FFF2-40B4-BE49-F238E27FC236}">
                  <a16:creationId xmlns:a16="http://schemas.microsoft.com/office/drawing/2014/main" id="{00000000-0008-0000-0300-0000E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3625</xdr:col>
          <xdr:colOff>19050</xdr:colOff>
          <xdr:row>917529</xdr:row>
          <xdr:rowOff>19050</xdr:rowOff>
        </xdr:from>
        <xdr:to>
          <xdr:col>3626</xdr:col>
          <xdr:colOff>95250</xdr:colOff>
          <xdr:row>917533</xdr:row>
          <xdr:rowOff>28575</xdr:rowOff>
        </xdr:to>
        <xdr:sp macro="" textlink="">
          <xdr:nvSpPr>
            <xdr:cNvPr id="20718" name="Spinner 238" hidden="1">
              <a:extLst>
                <a:ext uri="{63B3BB69-23CF-44E3-9099-C40C66FF867C}">
                  <a14:compatExt spid="_x0000_s20718"/>
                </a:ext>
                <a:ext uri="{FF2B5EF4-FFF2-40B4-BE49-F238E27FC236}">
                  <a16:creationId xmlns:a16="http://schemas.microsoft.com/office/drawing/2014/main" id="{00000000-0008-0000-0300-0000E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3625</xdr:col>
          <xdr:colOff>19050</xdr:colOff>
          <xdr:row>983065</xdr:row>
          <xdr:rowOff>19050</xdr:rowOff>
        </xdr:from>
        <xdr:to>
          <xdr:col>3626</xdr:col>
          <xdr:colOff>95250</xdr:colOff>
          <xdr:row>983069</xdr:row>
          <xdr:rowOff>28575</xdr:rowOff>
        </xdr:to>
        <xdr:sp macro="" textlink="">
          <xdr:nvSpPr>
            <xdr:cNvPr id="20719" name="Spinner 239" hidden="1">
              <a:extLst>
                <a:ext uri="{63B3BB69-23CF-44E3-9099-C40C66FF867C}">
                  <a14:compatExt spid="_x0000_s20719"/>
                </a:ext>
                <a:ext uri="{FF2B5EF4-FFF2-40B4-BE49-F238E27FC236}">
                  <a16:creationId xmlns:a16="http://schemas.microsoft.com/office/drawing/2014/main" id="{00000000-0008-0000-0300-0000E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3881</xdr:col>
          <xdr:colOff>19050</xdr:colOff>
          <xdr:row>25</xdr:row>
          <xdr:rowOff>19050</xdr:rowOff>
        </xdr:from>
        <xdr:to>
          <xdr:col>3882</xdr:col>
          <xdr:colOff>95250</xdr:colOff>
          <xdr:row>29</xdr:row>
          <xdr:rowOff>28575</xdr:rowOff>
        </xdr:to>
        <xdr:sp macro="" textlink="">
          <xdr:nvSpPr>
            <xdr:cNvPr id="20720" name="Spinner 240" hidden="1">
              <a:extLst>
                <a:ext uri="{63B3BB69-23CF-44E3-9099-C40C66FF867C}">
                  <a14:compatExt spid="_x0000_s20720"/>
                </a:ext>
                <a:ext uri="{FF2B5EF4-FFF2-40B4-BE49-F238E27FC236}">
                  <a16:creationId xmlns:a16="http://schemas.microsoft.com/office/drawing/2014/main" id="{00000000-0008-0000-0300-0000F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3881</xdr:col>
          <xdr:colOff>19050</xdr:colOff>
          <xdr:row>65561</xdr:row>
          <xdr:rowOff>19050</xdr:rowOff>
        </xdr:from>
        <xdr:to>
          <xdr:col>3882</xdr:col>
          <xdr:colOff>95250</xdr:colOff>
          <xdr:row>65565</xdr:row>
          <xdr:rowOff>28575</xdr:rowOff>
        </xdr:to>
        <xdr:sp macro="" textlink="">
          <xdr:nvSpPr>
            <xdr:cNvPr id="20721" name="Spinner 241" hidden="1">
              <a:extLst>
                <a:ext uri="{63B3BB69-23CF-44E3-9099-C40C66FF867C}">
                  <a14:compatExt spid="_x0000_s20721"/>
                </a:ext>
                <a:ext uri="{FF2B5EF4-FFF2-40B4-BE49-F238E27FC236}">
                  <a16:creationId xmlns:a16="http://schemas.microsoft.com/office/drawing/2014/main" id="{00000000-0008-0000-0300-0000F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3881</xdr:col>
          <xdr:colOff>19050</xdr:colOff>
          <xdr:row>131097</xdr:row>
          <xdr:rowOff>19050</xdr:rowOff>
        </xdr:from>
        <xdr:to>
          <xdr:col>3882</xdr:col>
          <xdr:colOff>95250</xdr:colOff>
          <xdr:row>131101</xdr:row>
          <xdr:rowOff>28575</xdr:rowOff>
        </xdr:to>
        <xdr:sp macro="" textlink="">
          <xdr:nvSpPr>
            <xdr:cNvPr id="20722" name="Spinner 242" hidden="1">
              <a:extLst>
                <a:ext uri="{63B3BB69-23CF-44E3-9099-C40C66FF867C}">
                  <a14:compatExt spid="_x0000_s20722"/>
                </a:ext>
                <a:ext uri="{FF2B5EF4-FFF2-40B4-BE49-F238E27FC236}">
                  <a16:creationId xmlns:a16="http://schemas.microsoft.com/office/drawing/2014/main" id="{00000000-0008-0000-0300-0000F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3881</xdr:col>
          <xdr:colOff>19050</xdr:colOff>
          <xdr:row>196633</xdr:row>
          <xdr:rowOff>19050</xdr:rowOff>
        </xdr:from>
        <xdr:to>
          <xdr:col>3882</xdr:col>
          <xdr:colOff>95250</xdr:colOff>
          <xdr:row>196637</xdr:row>
          <xdr:rowOff>28575</xdr:rowOff>
        </xdr:to>
        <xdr:sp macro="" textlink="">
          <xdr:nvSpPr>
            <xdr:cNvPr id="20723" name="Spinner 243" hidden="1">
              <a:extLst>
                <a:ext uri="{63B3BB69-23CF-44E3-9099-C40C66FF867C}">
                  <a14:compatExt spid="_x0000_s20723"/>
                </a:ext>
                <a:ext uri="{FF2B5EF4-FFF2-40B4-BE49-F238E27FC236}">
                  <a16:creationId xmlns:a16="http://schemas.microsoft.com/office/drawing/2014/main" id="{00000000-0008-0000-0300-0000F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3881</xdr:col>
          <xdr:colOff>19050</xdr:colOff>
          <xdr:row>262169</xdr:row>
          <xdr:rowOff>19050</xdr:rowOff>
        </xdr:from>
        <xdr:to>
          <xdr:col>3882</xdr:col>
          <xdr:colOff>95250</xdr:colOff>
          <xdr:row>262173</xdr:row>
          <xdr:rowOff>28575</xdr:rowOff>
        </xdr:to>
        <xdr:sp macro="" textlink="">
          <xdr:nvSpPr>
            <xdr:cNvPr id="20724" name="Spinner 244" hidden="1">
              <a:extLst>
                <a:ext uri="{63B3BB69-23CF-44E3-9099-C40C66FF867C}">
                  <a14:compatExt spid="_x0000_s20724"/>
                </a:ext>
                <a:ext uri="{FF2B5EF4-FFF2-40B4-BE49-F238E27FC236}">
                  <a16:creationId xmlns:a16="http://schemas.microsoft.com/office/drawing/2014/main" id="{00000000-0008-0000-0300-0000F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3881</xdr:col>
          <xdr:colOff>19050</xdr:colOff>
          <xdr:row>327705</xdr:row>
          <xdr:rowOff>19050</xdr:rowOff>
        </xdr:from>
        <xdr:to>
          <xdr:col>3882</xdr:col>
          <xdr:colOff>95250</xdr:colOff>
          <xdr:row>327709</xdr:row>
          <xdr:rowOff>28575</xdr:rowOff>
        </xdr:to>
        <xdr:sp macro="" textlink="">
          <xdr:nvSpPr>
            <xdr:cNvPr id="20725" name="Spinner 245" hidden="1">
              <a:extLst>
                <a:ext uri="{63B3BB69-23CF-44E3-9099-C40C66FF867C}">
                  <a14:compatExt spid="_x0000_s20725"/>
                </a:ext>
                <a:ext uri="{FF2B5EF4-FFF2-40B4-BE49-F238E27FC236}">
                  <a16:creationId xmlns:a16="http://schemas.microsoft.com/office/drawing/2014/main" id="{00000000-0008-0000-0300-0000F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3881</xdr:col>
          <xdr:colOff>19050</xdr:colOff>
          <xdr:row>393241</xdr:row>
          <xdr:rowOff>19050</xdr:rowOff>
        </xdr:from>
        <xdr:to>
          <xdr:col>3882</xdr:col>
          <xdr:colOff>95250</xdr:colOff>
          <xdr:row>393245</xdr:row>
          <xdr:rowOff>28575</xdr:rowOff>
        </xdr:to>
        <xdr:sp macro="" textlink="">
          <xdr:nvSpPr>
            <xdr:cNvPr id="20726" name="Spinner 246" hidden="1">
              <a:extLst>
                <a:ext uri="{63B3BB69-23CF-44E3-9099-C40C66FF867C}">
                  <a14:compatExt spid="_x0000_s20726"/>
                </a:ext>
                <a:ext uri="{FF2B5EF4-FFF2-40B4-BE49-F238E27FC236}">
                  <a16:creationId xmlns:a16="http://schemas.microsoft.com/office/drawing/2014/main" id="{00000000-0008-0000-0300-0000F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3881</xdr:col>
          <xdr:colOff>19050</xdr:colOff>
          <xdr:row>458777</xdr:row>
          <xdr:rowOff>19050</xdr:rowOff>
        </xdr:from>
        <xdr:to>
          <xdr:col>3882</xdr:col>
          <xdr:colOff>95250</xdr:colOff>
          <xdr:row>458781</xdr:row>
          <xdr:rowOff>28575</xdr:rowOff>
        </xdr:to>
        <xdr:sp macro="" textlink="">
          <xdr:nvSpPr>
            <xdr:cNvPr id="20727" name="Spinner 247" hidden="1">
              <a:extLst>
                <a:ext uri="{63B3BB69-23CF-44E3-9099-C40C66FF867C}">
                  <a14:compatExt spid="_x0000_s20727"/>
                </a:ext>
                <a:ext uri="{FF2B5EF4-FFF2-40B4-BE49-F238E27FC236}">
                  <a16:creationId xmlns:a16="http://schemas.microsoft.com/office/drawing/2014/main" id="{00000000-0008-0000-0300-0000F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3881</xdr:col>
          <xdr:colOff>19050</xdr:colOff>
          <xdr:row>524313</xdr:row>
          <xdr:rowOff>19050</xdr:rowOff>
        </xdr:from>
        <xdr:to>
          <xdr:col>3882</xdr:col>
          <xdr:colOff>95250</xdr:colOff>
          <xdr:row>524317</xdr:row>
          <xdr:rowOff>28575</xdr:rowOff>
        </xdr:to>
        <xdr:sp macro="" textlink="">
          <xdr:nvSpPr>
            <xdr:cNvPr id="20728" name="Spinner 248" hidden="1">
              <a:extLst>
                <a:ext uri="{63B3BB69-23CF-44E3-9099-C40C66FF867C}">
                  <a14:compatExt spid="_x0000_s20728"/>
                </a:ext>
                <a:ext uri="{FF2B5EF4-FFF2-40B4-BE49-F238E27FC236}">
                  <a16:creationId xmlns:a16="http://schemas.microsoft.com/office/drawing/2014/main" id="{00000000-0008-0000-0300-0000F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3881</xdr:col>
          <xdr:colOff>19050</xdr:colOff>
          <xdr:row>589849</xdr:row>
          <xdr:rowOff>19050</xdr:rowOff>
        </xdr:from>
        <xdr:to>
          <xdr:col>3882</xdr:col>
          <xdr:colOff>95250</xdr:colOff>
          <xdr:row>589853</xdr:row>
          <xdr:rowOff>28575</xdr:rowOff>
        </xdr:to>
        <xdr:sp macro="" textlink="">
          <xdr:nvSpPr>
            <xdr:cNvPr id="20729" name="Spinner 249" hidden="1">
              <a:extLst>
                <a:ext uri="{63B3BB69-23CF-44E3-9099-C40C66FF867C}">
                  <a14:compatExt spid="_x0000_s20729"/>
                </a:ext>
                <a:ext uri="{FF2B5EF4-FFF2-40B4-BE49-F238E27FC236}">
                  <a16:creationId xmlns:a16="http://schemas.microsoft.com/office/drawing/2014/main" id="{00000000-0008-0000-0300-0000F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3881</xdr:col>
          <xdr:colOff>19050</xdr:colOff>
          <xdr:row>655385</xdr:row>
          <xdr:rowOff>19050</xdr:rowOff>
        </xdr:from>
        <xdr:to>
          <xdr:col>3882</xdr:col>
          <xdr:colOff>95250</xdr:colOff>
          <xdr:row>655389</xdr:row>
          <xdr:rowOff>28575</xdr:rowOff>
        </xdr:to>
        <xdr:sp macro="" textlink="">
          <xdr:nvSpPr>
            <xdr:cNvPr id="20730" name="Spinner 250" hidden="1">
              <a:extLst>
                <a:ext uri="{63B3BB69-23CF-44E3-9099-C40C66FF867C}">
                  <a14:compatExt spid="_x0000_s20730"/>
                </a:ext>
                <a:ext uri="{FF2B5EF4-FFF2-40B4-BE49-F238E27FC236}">
                  <a16:creationId xmlns:a16="http://schemas.microsoft.com/office/drawing/2014/main" id="{00000000-0008-0000-0300-0000F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3881</xdr:col>
          <xdr:colOff>19050</xdr:colOff>
          <xdr:row>720921</xdr:row>
          <xdr:rowOff>19050</xdr:rowOff>
        </xdr:from>
        <xdr:to>
          <xdr:col>3882</xdr:col>
          <xdr:colOff>95250</xdr:colOff>
          <xdr:row>720925</xdr:row>
          <xdr:rowOff>28575</xdr:rowOff>
        </xdr:to>
        <xdr:sp macro="" textlink="">
          <xdr:nvSpPr>
            <xdr:cNvPr id="20731" name="Spinner 251" hidden="1">
              <a:extLst>
                <a:ext uri="{63B3BB69-23CF-44E3-9099-C40C66FF867C}">
                  <a14:compatExt spid="_x0000_s20731"/>
                </a:ext>
                <a:ext uri="{FF2B5EF4-FFF2-40B4-BE49-F238E27FC236}">
                  <a16:creationId xmlns:a16="http://schemas.microsoft.com/office/drawing/2014/main" id="{00000000-0008-0000-0300-0000F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3881</xdr:col>
          <xdr:colOff>19050</xdr:colOff>
          <xdr:row>786457</xdr:row>
          <xdr:rowOff>19050</xdr:rowOff>
        </xdr:from>
        <xdr:to>
          <xdr:col>3882</xdr:col>
          <xdr:colOff>95250</xdr:colOff>
          <xdr:row>786461</xdr:row>
          <xdr:rowOff>28575</xdr:rowOff>
        </xdr:to>
        <xdr:sp macro="" textlink="">
          <xdr:nvSpPr>
            <xdr:cNvPr id="20732" name="Spinner 252" hidden="1">
              <a:extLst>
                <a:ext uri="{63B3BB69-23CF-44E3-9099-C40C66FF867C}">
                  <a14:compatExt spid="_x0000_s20732"/>
                </a:ext>
                <a:ext uri="{FF2B5EF4-FFF2-40B4-BE49-F238E27FC236}">
                  <a16:creationId xmlns:a16="http://schemas.microsoft.com/office/drawing/2014/main" id="{00000000-0008-0000-0300-0000F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3881</xdr:col>
          <xdr:colOff>19050</xdr:colOff>
          <xdr:row>851993</xdr:row>
          <xdr:rowOff>19050</xdr:rowOff>
        </xdr:from>
        <xdr:to>
          <xdr:col>3882</xdr:col>
          <xdr:colOff>95250</xdr:colOff>
          <xdr:row>851997</xdr:row>
          <xdr:rowOff>28575</xdr:rowOff>
        </xdr:to>
        <xdr:sp macro="" textlink="">
          <xdr:nvSpPr>
            <xdr:cNvPr id="20733" name="Spinner 253" hidden="1">
              <a:extLst>
                <a:ext uri="{63B3BB69-23CF-44E3-9099-C40C66FF867C}">
                  <a14:compatExt spid="_x0000_s20733"/>
                </a:ext>
                <a:ext uri="{FF2B5EF4-FFF2-40B4-BE49-F238E27FC236}">
                  <a16:creationId xmlns:a16="http://schemas.microsoft.com/office/drawing/2014/main" id="{00000000-0008-0000-0300-0000F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3881</xdr:col>
          <xdr:colOff>19050</xdr:colOff>
          <xdr:row>917529</xdr:row>
          <xdr:rowOff>19050</xdr:rowOff>
        </xdr:from>
        <xdr:to>
          <xdr:col>3882</xdr:col>
          <xdr:colOff>95250</xdr:colOff>
          <xdr:row>917533</xdr:row>
          <xdr:rowOff>28575</xdr:rowOff>
        </xdr:to>
        <xdr:sp macro="" textlink="">
          <xdr:nvSpPr>
            <xdr:cNvPr id="20734" name="Spinner 254" hidden="1">
              <a:extLst>
                <a:ext uri="{63B3BB69-23CF-44E3-9099-C40C66FF867C}">
                  <a14:compatExt spid="_x0000_s20734"/>
                </a:ext>
                <a:ext uri="{FF2B5EF4-FFF2-40B4-BE49-F238E27FC236}">
                  <a16:creationId xmlns:a16="http://schemas.microsoft.com/office/drawing/2014/main" id="{00000000-0008-0000-0300-0000F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3881</xdr:col>
          <xdr:colOff>19050</xdr:colOff>
          <xdr:row>983065</xdr:row>
          <xdr:rowOff>19050</xdr:rowOff>
        </xdr:from>
        <xdr:to>
          <xdr:col>3882</xdr:col>
          <xdr:colOff>95250</xdr:colOff>
          <xdr:row>983069</xdr:row>
          <xdr:rowOff>28575</xdr:rowOff>
        </xdr:to>
        <xdr:sp macro="" textlink="">
          <xdr:nvSpPr>
            <xdr:cNvPr id="20735" name="Spinner 255" hidden="1">
              <a:extLst>
                <a:ext uri="{63B3BB69-23CF-44E3-9099-C40C66FF867C}">
                  <a14:compatExt spid="_x0000_s20735"/>
                </a:ext>
                <a:ext uri="{FF2B5EF4-FFF2-40B4-BE49-F238E27FC236}">
                  <a16:creationId xmlns:a16="http://schemas.microsoft.com/office/drawing/2014/main" id="{00000000-0008-0000-0300-0000F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4137</xdr:col>
          <xdr:colOff>19050</xdr:colOff>
          <xdr:row>25</xdr:row>
          <xdr:rowOff>19050</xdr:rowOff>
        </xdr:from>
        <xdr:to>
          <xdr:col>4138</xdr:col>
          <xdr:colOff>95250</xdr:colOff>
          <xdr:row>29</xdr:row>
          <xdr:rowOff>28575</xdr:rowOff>
        </xdr:to>
        <xdr:sp macro="" textlink="">
          <xdr:nvSpPr>
            <xdr:cNvPr id="20736" name="Spinner 256" hidden="1">
              <a:extLst>
                <a:ext uri="{63B3BB69-23CF-44E3-9099-C40C66FF867C}">
                  <a14:compatExt spid="_x0000_s20736"/>
                </a:ext>
                <a:ext uri="{FF2B5EF4-FFF2-40B4-BE49-F238E27FC236}">
                  <a16:creationId xmlns:a16="http://schemas.microsoft.com/office/drawing/2014/main" id="{00000000-0008-0000-0300-000000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4137</xdr:col>
          <xdr:colOff>19050</xdr:colOff>
          <xdr:row>65561</xdr:row>
          <xdr:rowOff>19050</xdr:rowOff>
        </xdr:from>
        <xdr:to>
          <xdr:col>4138</xdr:col>
          <xdr:colOff>95250</xdr:colOff>
          <xdr:row>65565</xdr:row>
          <xdr:rowOff>28575</xdr:rowOff>
        </xdr:to>
        <xdr:sp macro="" textlink="">
          <xdr:nvSpPr>
            <xdr:cNvPr id="20737" name="Spinner 257" hidden="1">
              <a:extLst>
                <a:ext uri="{63B3BB69-23CF-44E3-9099-C40C66FF867C}">
                  <a14:compatExt spid="_x0000_s20737"/>
                </a:ext>
                <a:ext uri="{FF2B5EF4-FFF2-40B4-BE49-F238E27FC236}">
                  <a16:creationId xmlns:a16="http://schemas.microsoft.com/office/drawing/2014/main" id="{00000000-0008-0000-0300-000001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4137</xdr:col>
          <xdr:colOff>19050</xdr:colOff>
          <xdr:row>131097</xdr:row>
          <xdr:rowOff>19050</xdr:rowOff>
        </xdr:from>
        <xdr:to>
          <xdr:col>4138</xdr:col>
          <xdr:colOff>95250</xdr:colOff>
          <xdr:row>131101</xdr:row>
          <xdr:rowOff>28575</xdr:rowOff>
        </xdr:to>
        <xdr:sp macro="" textlink="">
          <xdr:nvSpPr>
            <xdr:cNvPr id="20738" name="Spinner 258" hidden="1">
              <a:extLst>
                <a:ext uri="{63B3BB69-23CF-44E3-9099-C40C66FF867C}">
                  <a14:compatExt spid="_x0000_s20738"/>
                </a:ext>
                <a:ext uri="{FF2B5EF4-FFF2-40B4-BE49-F238E27FC236}">
                  <a16:creationId xmlns:a16="http://schemas.microsoft.com/office/drawing/2014/main" id="{00000000-0008-0000-0300-000002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4137</xdr:col>
          <xdr:colOff>19050</xdr:colOff>
          <xdr:row>196633</xdr:row>
          <xdr:rowOff>19050</xdr:rowOff>
        </xdr:from>
        <xdr:to>
          <xdr:col>4138</xdr:col>
          <xdr:colOff>95250</xdr:colOff>
          <xdr:row>196637</xdr:row>
          <xdr:rowOff>28575</xdr:rowOff>
        </xdr:to>
        <xdr:sp macro="" textlink="">
          <xdr:nvSpPr>
            <xdr:cNvPr id="20739" name="Spinner 259" hidden="1">
              <a:extLst>
                <a:ext uri="{63B3BB69-23CF-44E3-9099-C40C66FF867C}">
                  <a14:compatExt spid="_x0000_s20739"/>
                </a:ext>
                <a:ext uri="{FF2B5EF4-FFF2-40B4-BE49-F238E27FC236}">
                  <a16:creationId xmlns:a16="http://schemas.microsoft.com/office/drawing/2014/main" id="{00000000-0008-0000-0300-000003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4137</xdr:col>
          <xdr:colOff>19050</xdr:colOff>
          <xdr:row>262169</xdr:row>
          <xdr:rowOff>19050</xdr:rowOff>
        </xdr:from>
        <xdr:to>
          <xdr:col>4138</xdr:col>
          <xdr:colOff>95250</xdr:colOff>
          <xdr:row>262173</xdr:row>
          <xdr:rowOff>28575</xdr:rowOff>
        </xdr:to>
        <xdr:sp macro="" textlink="">
          <xdr:nvSpPr>
            <xdr:cNvPr id="20740" name="Spinner 260" hidden="1">
              <a:extLst>
                <a:ext uri="{63B3BB69-23CF-44E3-9099-C40C66FF867C}">
                  <a14:compatExt spid="_x0000_s20740"/>
                </a:ext>
                <a:ext uri="{FF2B5EF4-FFF2-40B4-BE49-F238E27FC236}">
                  <a16:creationId xmlns:a16="http://schemas.microsoft.com/office/drawing/2014/main" id="{00000000-0008-0000-0300-000004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4137</xdr:col>
          <xdr:colOff>19050</xdr:colOff>
          <xdr:row>327705</xdr:row>
          <xdr:rowOff>19050</xdr:rowOff>
        </xdr:from>
        <xdr:to>
          <xdr:col>4138</xdr:col>
          <xdr:colOff>95250</xdr:colOff>
          <xdr:row>327709</xdr:row>
          <xdr:rowOff>28575</xdr:rowOff>
        </xdr:to>
        <xdr:sp macro="" textlink="">
          <xdr:nvSpPr>
            <xdr:cNvPr id="20741" name="Spinner 261" hidden="1">
              <a:extLst>
                <a:ext uri="{63B3BB69-23CF-44E3-9099-C40C66FF867C}">
                  <a14:compatExt spid="_x0000_s20741"/>
                </a:ext>
                <a:ext uri="{FF2B5EF4-FFF2-40B4-BE49-F238E27FC236}">
                  <a16:creationId xmlns:a16="http://schemas.microsoft.com/office/drawing/2014/main" id="{00000000-0008-0000-0300-000005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4137</xdr:col>
          <xdr:colOff>19050</xdr:colOff>
          <xdr:row>393241</xdr:row>
          <xdr:rowOff>19050</xdr:rowOff>
        </xdr:from>
        <xdr:to>
          <xdr:col>4138</xdr:col>
          <xdr:colOff>95250</xdr:colOff>
          <xdr:row>393245</xdr:row>
          <xdr:rowOff>28575</xdr:rowOff>
        </xdr:to>
        <xdr:sp macro="" textlink="">
          <xdr:nvSpPr>
            <xdr:cNvPr id="20742" name="Spinner 262" hidden="1">
              <a:extLst>
                <a:ext uri="{63B3BB69-23CF-44E3-9099-C40C66FF867C}">
                  <a14:compatExt spid="_x0000_s20742"/>
                </a:ext>
                <a:ext uri="{FF2B5EF4-FFF2-40B4-BE49-F238E27FC236}">
                  <a16:creationId xmlns:a16="http://schemas.microsoft.com/office/drawing/2014/main" id="{00000000-0008-0000-0300-000006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4137</xdr:col>
          <xdr:colOff>19050</xdr:colOff>
          <xdr:row>458777</xdr:row>
          <xdr:rowOff>19050</xdr:rowOff>
        </xdr:from>
        <xdr:to>
          <xdr:col>4138</xdr:col>
          <xdr:colOff>95250</xdr:colOff>
          <xdr:row>458781</xdr:row>
          <xdr:rowOff>28575</xdr:rowOff>
        </xdr:to>
        <xdr:sp macro="" textlink="">
          <xdr:nvSpPr>
            <xdr:cNvPr id="20743" name="Spinner 263" hidden="1">
              <a:extLst>
                <a:ext uri="{63B3BB69-23CF-44E3-9099-C40C66FF867C}">
                  <a14:compatExt spid="_x0000_s20743"/>
                </a:ext>
                <a:ext uri="{FF2B5EF4-FFF2-40B4-BE49-F238E27FC236}">
                  <a16:creationId xmlns:a16="http://schemas.microsoft.com/office/drawing/2014/main" id="{00000000-0008-0000-0300-000007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4137</xdr:col>
          <xdr:colOff>19050</xdr:colOff>
          <xdr:row>524313</xdr:row>
          <xdr:rowOff>19050</xdr:rowOff>
        </xdr:from>
        <xdr:to>
          <xdr:col>4138</xdr:col>
          <xdr:colOff>95250</xdr:colOff>
          <xdr:row>524317</xdr:row>
          <xdr:rowOff>28575</xdr:rowOff>
        </xdr:to>
        <xdr:sp macro="" textlink="">
          <xdr:nvSpPr>
            <xdr:cNvPr id="20744" name="Spinner 264" hidden="1">
              <a:extLst>
                <a:ext uri="{63B3BB69-23CF-44E3-9099-C40C66FF867C}">
                  <a14:compatExt spid="_x0000_s20744"/>
                </a:ext>
                <a:ext uri="{FF2B5EF4-FFF2-40B4-BE49-F238E27FC236}">
                  <a16:creationId xmlns:a16="http://schemas.microsoft.com/office/drawing/2014/main" id="{00000000-0008-0000-0300-000008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4137</xdr:col>
          <xdr:colOff>19050</xdr:colOff>
          <xdr:row>589849</xdr:row>
          <xdr:rowOff>19050</xdr:rowOff>
        </xdr:from>
        <xdr:to>
          <xdr:col>4138</xdr:col>
          <xdr:colOff>95250</xdr:colOff>
          <xdr:row>589853</xdr:row>
          <xdr:rowOff>28575</xdr:rowOff>
        </xdr:to>
        <xdr:sp macro="" textlink="">
          <xdr:nvSpPr>
            <xdr:cNvPr id="20745" name="Spinner 265" hidden="1">
              <a:extLst>
                <a:ext uri="{63B3BB69-23CF-44E3-9099-C40C66FF867C}">
                  <a14:compatExt spid="_x0000_s20745"/>
                </a:ext>
                <a:ext uri="{FF2B5EF4-FFF2-40B4-BE49-F238E27FC236}">
                  <a16:creationId xmlns:a16="http://schemas.microsoft.com/office/drawing/2014/main" id="{00000000-0008-0000-0300-000009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4137</xdr:col>
          <xdr:colOff>19050</xdr:colOff>
          <xdr:row>655385</xdr:row>
          <xdr:rowOff>19050</xdr:rowOff>
        </xdr:from>
        <xdr:to>
          <xdr:col>4138</xdr:col>
          <xdr:colOff>95250</xdr:colOff>
          <xdr:row>655389</xdr:row>
          <xdr:rowOff>28575</xdr:rowOff>
        </xdr:to>
        <xdr:sp macro="" textlink="">
          <xdr:nvSpPr>
            <xdr:cNvPr id="20746" name="Spinner 266" hidden="1">
              <a:extLst>
                <a:ext uri="{63B3BB69-23CF-44E3-9099-C40C66FF867C}">
                  <a14:compatExt spid="_x0000_s20746"/>
                </a:ext>
                <a:ext uri="{FF2B5EF4-FFF2-40B4-BE49-F238E27FC236}">
                  <a16:creationId xmlns:a16="http://schemas.microsoft.com/office/drawing/2014/main" id="{00000000-0008-0000-0300-00000A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4137</xdr:col>
          <xdr:colOff>19050</xdr:colOff>
          <xdr:row>720921</xdr:row>
          <xdr:rowOff>19050</xdr:rowOff>
        </xdr:from>
        <xdr:to>
          <xdr:col>4138</xdr:col>
          <xdr:colOff>95250</xdr:colOff>
          <xdr:row>720925</xdr:row>
          <xdr:rowOff>28575</xdr:rowOff>
        </xdr:to>
        <xdr:sp macro="" textlink="">
          <xdr:nvSpPr>
            <xdr:cNvPr id="20747" name="Spinner 267" hidden="1">
              <a:extLst>
                <a:ext uri="{63B3BB69-23CF-44E3-9099-C40C66FF867C}">
                  <a14:compatExt spid="_x0000_s20747"/>
                </a:ext>
                <a:ext uri="{FF2B5EF4-FFF2-40B4-BE49-F238E27FC236}">
                  <a16:creationId xmlns:a16="http://schemas.microsoft.com/office/drawing/2014/main" id="{00000000-0008-0000-0300-00000B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4137</xdr:col>
          <xdr:colOff>19050</xdr:colOff>
          <xdr:row>786457</xdr:row>
          <xdr:rowOff>19050</xdr:rowOff>
        </xdr:from>
        <xdr:to>
          <xdr:col>4138</xdr:col>
          <xdr:colOff>95250</xdr:colOff>
          <xdr:row>786461</xdr:row>
          <xdr:rowOff>28575</xdr:rowOff>
        </xdr:to>
        <xdr:sp macro="" textlink="">
          <xdr:nvSpPr>
            <xdr:cNvPr id="20748" name="Spinner 268" hidden="1">
              <a:extLst>
                <a:ext uri="{63B3BB69-23CF-44E3-9099-C40C66FF867C}">
                  <a14:compatExt spid="_x0000_s20748"/>
                </a:ext>
                <a:ext uri="{FF2B5EF4-FFF2-40B4-BE49-F238E27FC236}">
                  <a16:creationId xmlns:a16="http://schemas.microsoft.com/office/drawing/2014/main" id="{00000000-0008-0000-0300-00000C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4137</xdr:col>
          <xdr:colOff>19050</xdr:colOff>
          <xdr:row>851993</xdr:row>
          <xdr:rowOff>19050</xdr:rowOff>
        </xdr:from>
        <xdr:to>
          <xdr:col>4138</xdr:col>
          <xdr:colOff>95250</xdr:colOff>
          <xdr:row>851997</xdr:row>
          <xdr:rowOff>28575</xdr:rowOff>
        </xdr:to>
        <xdr:sp macro="" textlink="">
          <xdr:nvSpPr>
            <xdr:cNvPr id="20749" name="Spinner 269" hidden="1">
              <a:extLst>
                <a:ext uri="{63B3BB69-23CF-44E3-9099-C40C66FF867C}">
                  <a14:compatExt spid="_x0000_s20749"/>
                </a:ext>
                <a:ext uri="{FF2B5EF4-FFF2-40B4-BE49-F238E27FC236}">
                  <a16:creationId xmlns:a16="http://schemas.microsoft.com/office/drawing/2014/main" id="{00000000-0008-0000-0300-00000D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4137</xdr:col>
          <xdr:colOff>19050</xdr:colOff>
          <xdr:row>917529</xdr:row>
          <xdr:rowOff>19050</xdr:rowOff>
        </xdr:from>
        <xdr:to>
          <xdr:col>4138</xdr:col>
          <xdr:colOff>95250</xdr:colOff>
          <xdr:row>917533</xdr:row>
          <xdr:rowOff>28575</xdr:rowOff>
        </xdr:to>
        <xdr:sp macro="" textlink="">
          <xdr:nvSpPr>
            <xdr:cNvPr id="20750" name="Spinner 270" hidden="1">
              <a:extLst>
                <a:ext uri="{63B3BB69-23CF-44E3-9099-C40C66FF867C}">
                  <a14:compatExt spid="_x0000_s20750"/>
                </a:ext>
                <a:ext uri="{FF2B5EF4-FFF2-40B4-BE49-F238E27FC236}">
                  <a16:creationId xmlns:a16="http://schemas.microsoft.com/office/drawing/2014/main" id="{00000000-0008-0000-0300-00000E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4137</xdr:col>
          <xdr:colOff>19050</xdr:colOff>
          <xdr:row>983065</xdr:row>
          <xdr:rowOff>19050</xdr:rowOff>
        </xdr:from>
        <xdr:to>
          <xdr:col>4138</xdr:col>
          <xdr:colOff>95250</xdr:colOff>
          <xdr:row>983069</xdr:row>
          <xdr:rowOff>28575</xdr:rowOff>
        </xdr:to>
        <xdr:sp macro="" textlink="">
          <xdr:nvSpPr>
            <xdr:cNvPr id="20751" name="Spinner 271" hidden="1">
              <a:extLst>
                <a:ext uri="{63B3BB69-23CF-44E3-9099-C40C66FF867C}">
                  <a14:compatExt spid="_x0000_s20751"/>
                </a:ext>
                <a:ext uri="{FF2B5EF4-FFF2-40B4-BE49-F238E27FC236}">
                  <a16:creationId xmlns:a16="http://schemas.microsoft.com/office/drawing/2014/main" id="{00000000-0008-0000-0300-00000F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4393</xdr:col>
          <xdr:colOff>19050</xdr:colOff>
          <xdr:row>25</xdr:row>
          <xdr:rowOff>19050</xdr:rowOff>
        </xdr:from>
        <xdr:to>
          <xdr:col>4394</xdr:col>
          <xdr:colOff>95250</xdr:colOff>
          <xdr:row>29</xdr:row>
          <xdr:rowOff>28575</xdr:rowOff>
        </xdr:to>
        <xdr:sp macro="" textlink="">
          <xdr:nvSpPr>
            <xdr:cNvPr id="20752" name="Spinner 272" hidden="1">
              <a:extLst>
                <a:ext uri="{63B3BB69-23CF-44E3-9099-C40C66FF867C}">
                  <a14:compatExt spid="_x0000_s20752"/>
                </a:ext>
                <a:ext uri="{FF2B5EF4-FFF2-40B4-BE49-F238E27FC236}">
                  <a16:creationId xmlns:a16="http://schemas.microsoft.com/office/drawing/2014/main" id="{00000000-0008-0000-0300-000010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4393</xdr:col>
          <xdr:colOff>19050</xdr:colOff>
          <xdr:row>65561</xdr:row>
          <xdr:rowOff>19050</xdr:rowOff>
        </xdr:from>
        <xdr:to>
          <xdr:col>4394</xdr:col>
          <xdr:colOff>95250</xdr:colOff>
          <xdr:row>65565</xdr:row>
          <xdr:rowOff>28575</xdr:rowOff>
        </xdr:to>
        <xdr:sp macro="" textlink="">
          <xdr:nvSpPr>
            <xdr:cNvPr id="20753" name="Spinner 273" hidden="1">
              <a:extLst>
                <a:ext uri="{63B3BB69-23CF-44E3-9099-C40C66FF867C}">
                  <a14:compatExt spid="_x0000_s20753"/>
                </a:ext>
                <a:ext uri="{FF2B5EF4-FFF2-40B4-BE49-F238E27FC236}">
                  <a16:creationId xmlns:a16="http://schemas.microsoft.com/office/drawing/2014/main" id="{00000000-0008-0000-0300-000011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4393</xdr:col>
          <xdr:colOff>19050</xdr:colOff>
          <xdr:row>131097</xdr:row>
          <xdr:rowOff>19050</xdr:rowOff>
        </xdr:from>
        <xdr:to>
          <xdr:col>4394</xdr:col>
          <xdr:colOff>95250</xdr:colOff>
          <xdr:row>131101</xdr:row>
          <xdr:rowOff>28575</xdr:rowOff>
        </xdr:to>
        <xdr:sp macro="" textlink="">
          <xdr:nvSpPr>
            <xdr:cNvPr id="20754" name="Spinner 274" hidden="1">
              <a:extLst>
                <a:ext uri="{63B3BB69-23CF-44E3-9099-C40C66FF867C}">
                  <a14:compatExt spid="_x0000_s20754"/>
                </a:ext>
                <a:ext uri="{FF2B5EF4-FFF2-40B4-BE49-F238E27FC236}">
                  <a16:creationId xmlns:a16="http://schemas.microsoft.com/office/drawing/2014/main" id="{00000000-0008-0000-0300-000012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4393</xdr:col>
          <xdr:colOff>19050</xdr:colOff>
          <xdr:row>196633</xdr:row>
          <xdr:rowOff>19050</xdr:rowOff>
        </xdr:from>
        <xdr:to>
          <xdr:col>4394</xdr:col>
          <xdr:colOff>95250</xdr:colOff>
          <xdr:row>196637</xdr:row>
          <xdr:rowOff>28575</xdr:rowOff>
        </xdr:to>
        <xdr:sp macro="" textlink="">
          <xdr:nvSpPr>
            <xdr:cNvPr id="20755" name="Spinner 275" hidden="1">
              <a:extLst>
                <a:ext uri="{63B3BB69-23CF-44E3-9099-C40C66FF867C}">
                  <a14:compatExt spid="_x0000_s20755"/>
                </a:ext>
                <a:ext uri="{FF2B5EF4-FFF2-40B4-BE49-F238E27FC236}">
                  <a16:creationId xmlns:a16="http://schemas.microsoft.com/office/drawing/2014/main" id="{00000000-0008-0000-0300-000013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4393</xdr:col>
          <xdr:colOff>19050</xdr:colOff>
          <xdr:row>262169</xdr:row>
          <xdr:rowOff>19050</xdr:rowOff>
        </xdr:from>
        <xdr:to>
          <xdr:col>4394</xdr:col>
          <xdr:colOff>95250</xdr:colOff>
          <xdr:row>262173</xdr:row>
          <xdr:rowOff>28575</xdr:rowOff>
        </xdr:to>
        <xdr:sp macro="" textlink="">
          <xdr:nvSpPr>
            <xdr:cNvPr id="20756" name="Spinner 276" hidden="1">
              <a:extLst>
                <a:ext uri="{63B3BB69-23CF-44E3-9099-C40C66FF867C}">
                  <a14:compatExt spid="_x0000_s20756"/>
                </a:ext>
                <a:ext uri="{FF2B5EF4-FFF2-40B4-BE49-F238E27FC236}">
                  <a16:creationId xmlns:a16="http://schemas.microsoft.com/office/drawing/2014/main" id="{00000000-0008-0000-0300-000014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4393</xdr:col>
          <xdr:colOff>19050</xdr:colOff>
          <xdr:row>327705</xdr:row>
          <xdr:rowOff>19050</xdr:rowOff>
        </xdr:from>
        <xdr:to>
          <xdr:col>4394</xdr:col>
          <xdr:colOff>95250</xdr:colOff>
          <xdr:row>327709</xdr:row>
          <xdr:rowOff>28575</xdr:rowOff>
        </xdr:to>
        <xdr:sp macro="" textlink="">
          <xdr:nvSpPr>
            <xdr:cNvPr id="20757" name="Spinner 277" hidden="1">
              <a:extLst>
                <a:ext uri="{63B3BB69-23CF-44E3-9099-C40C66FF867C}">
                  <a14:compatExt spid="_x0000_s20757"/>
                </a:ext>
                <a:ext uri="{FF2B5EF4-FFF2-40B4-BE49-F238E27FC236}">
                  <a16:creationId xmlns:a16="http://schemas.microsoft.com/office/drawing/2014/main" id="{00000000-0008-0000-0300-000015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4393</xdr:col>
          <xdr:colOff>19050</xdr:colOff>
          <xdr:row>393241</xdr:row>
          <xdr:rowOff>19050</xdr:rowOff>
        </xdr:from>
        <xdr:to>
          <xdr:col>4394</xdr:col>
          <xdr:colOff>95250</xdr:colOff>
          <xdr:row>393245</xdr:row>
          <xdr:rowOff>28575</xdr:rowOff>
        </xdr:to>
        <xdr:sp macro="" textlink="">
          <xdr:nvSpPr>
            <xdr:cNvPr id="20758" name="Spinner 278" hidden="1">
              <a:extLst>
                <a:ext uri="{63B3BB69-23CF-44E3-9099-C40C66FF867C}">
                  <a14:compatExt spid="_x0000_s20758"/>
                </a:ext>
                <a:ext uri="{FF2B5EF4-FFF2-40B4-BE49-F238E27FC236}">
                  <a16:creationId xmlns:a16="http://schemas.microsoft.com/office/drawing/2014/main" id="{00000000-0008-0000-0300-000016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4393</xdr:col>
          <xdr:colOff>19050</xdr:colOff>
          <xdr:row>458777</xdr:row>
          <xdr:rowOff>19050</xdr:rowOff>
        </xdr:from>
        <xdr:to>
          <xdr:col>4394</xdr:col>
          <xdr:colOff>95250</xdr:colOff>
          <xdr:row>458781</xdr:row>
          <xdr:rowOff>28575</xdr:rowOff>
        </xdr:to>
        <xdr:sp macro="" textlink="">
          <xdr:nvSpPr>
            <xdr:cNvPr id="20759" name="Spinner 279" hidden="1">
              <a:extLst>
                <a:ext uri="{63B3BB69-23CF-44E3-9099-C40C66FF867C}">
                  <a14:compatExt spid="_x0000_s20759"/>
                </a:ext>
                <a:ext uri="{FF2B5EF4-FFF2-40B4-BE49-F238E27FC236}">
                  <a16:creationId xmlns:a16="http://schemas.microsoft.com/office/drawing/2014/main" id="{00000000-0008-0000-0300-000017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4393</xdr:col>
          <xdr:colOff>19050</xdr:colOff>
          <xdr:row>524313</xdr:row>
          <xdr:rowOff>19050</xdr:rowOff>
        </xdr:from>
        <xdr:to>
          <xdr:col>4394</xdr:col>
          <xdr:colOff>95250</xdr:colOff>
          <xdr:row>524317</xdr:row>
          <xdr:rowOff>28575</xdr:rowOff>
        </xdr:to>
        <xdr:sp macro="" textlink="">
          <xdr:nvSpPr>
            <xdr:cNvPr id="20760" name="Spinner 280" hidden="1">
              <a:extLst>
                <a:ext uri="{63B3BB69-23CF-44E3-9099-C40C66FF867C}">
                  <a14:compatExt spid="_x0000_s20760"/>
                </a:ext>
                <a:ext uri="{FF2B5EF4-FFF2-40B4-BE49-F238E27FC236}">
                  <a16:creationId xmlns:a16="http://schemas.microsoft.com/office/drawing/2014/main" id="{00000000-0008-0000-0300-000018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4393</xdr:col>
          <xdr:colOff>19050</xdr:colOff>
          <xdr:row>589849</xdr:row>
          <xdr:rowOff>19050</xdr:rowOff>
        </xdr:from>
        <xdr:to>
          <xdr:col>4394</xdr:col>
          <xdr:colOff>95250</xdr:colOff>
          <xdr:row>589853</xdr:row>
          <xdr:rowOff>28575</xdr:rowOff>
        </xdr:to>
        <xdr:sp macro="" textlink="">
          <xdr:nvSpPr>
            <xdr:cNvPr id="20761" name="Spinner 281" hidden="1">
              <a:extLst>
                <a:ext uri="{63B3BB69-23CF-44E3-9099-C40C66FF867C}">
                  <a14:compatExt spid="_x0000_s20761"/>
                </a:ext>
                <a:ext uri="{FF2B5EF4-FFF2-40B4-BE49-F238E27FC236}">
                  <a16:creationId xmlns:a16="http://schemas.microsoft.com/office/drawing/2014/main" id="{00000000-0008-0000-0300-000019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4393</xdr:col>
          <xdr:colOff>19050</xdr:colOff>
          <xdr:row>655385</xdr:row>
          <xdr:rowOff>19050</xdr:rowOff>
        </xdr:from>
        <xdr:to>
          <xdr:col>4394</xdr:col>
          <xdr:colOff>95250</xdr:colOff>
          <xdr:row>655389</xdr:row>
          <xdr:rowOff>28575</xdr:rowOff>
        </xdr:to>
        <xdr:sp macro="" textlink="">
          <xdr:nvSpPr>
            <xdr:cNvPr id="20762" name="Spinner 282" hidden="1">
              <a:extLst>
                <a:ext uri="{63B3BB69-23CF-44E3-9099-C40C66FF867C}">
                  <a14:compatExt spid="_x0000_s20762"/>
                </a:ext>
                <a:ext uri="{FF2B5EF4-FFF2-40B4-BE49-F238E27FC236}">
                  <a16:creationId xmlns:a16="http://schemas.microsoft.com/office/drawing/2014/main" id="{00000000-0008-0000-0300-00001A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4393</xdr:col>
          <xdr:colOff>19050</xdr:colOff>
          <xdr:row>720921</xdr:row>
          <xdr:rowOff>19050</xdr:rowOff>
        </xdr:from>
        <xdr:to>
          <xdr:col>4394</xdr:col>
          <xdr:colOff>95250</xdr:colOff>
          <xdr:row>720925</xdr:row>
          <xdr:rowOff>28575</xdr:rowOff>
        </xdr:to>
        <xdr:sp macro="" textlink="">
          <xdr:nvSpPr>
            <xdr:cNvPr id="20763" name="Spinner 283" hidden="1">
              <a:extLst>
                <a:ext uri="{63B3BB69-23CF-44E3-9099-C40C66FF867C}">
                  <a14:compatExt spid="_x0000_s20763"/>
                </a:ext>
                <a:ext uri="{FF2B5EF4-FFF2-40B4-BE49-F238E27FC236}">
                  <a16:creationId xmlns:a16="http://schemas.microsoft.com/office/drawing/2014/main" id="{00000000-0008-0000-0300-00001B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4393</xdr:col>
          <xdr:colOff>19050</xdr:colOff>
          <xdr:row>786457</xdr:row>
          <xdr:rowOff>19050</xdr:rowOff>
        </xdr:from>
        <xdr:to>
          <xdr:col>4394</xdr:col>
          <xdr:colOff>95250</xdr:colOff>
          <xdr:row>786461</xdr:row>
          <xdr:rowOff>28575</xdr:rowOff>
        </xdr:to>
        <xdr:sp macro="" textlink="">
          <xdr:nvSpPr>
            <xdr:cNvPr id="20764" name="Spinner 284" hidden="1">
              <a:extLst>
                <a:ext uri="{63B3BB69-23CF-44E3-9099-C40C66FF867C}">
                  <a14:compatExt spid="_x0000_s20764"/>
                </a:ext>
                <a:ext uri="{FF2B5EF4-FFF2-40B4-BE49-F238E27FC236}">
                  <a16:creationId xmlns:a16="http://schemas.microsoft.com/office/drawing/2014/main" id="{00000000-0008-0000-0300-00001C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4393</xdr:col>
          <xdr:colOff>19050</xdr:colOff>
          <xdr:row>851993</xdr:row>
          <xdr:rowOff>19050</xdr:rowOff>
        </xdr:from>
        <xdr:to>
          <xdr:col>4394</xdr:col>
          <xdr:colOff>95250</xdr:colOff>
          <xdr:row>851997</xdr:row>
          <xdr:rowOff>28575</xdr:rowOff>
        </xdr:to>
        <xdr:sp macro="" textlink="">
          <xdr:nvSpPr>
            <xdr:cNvPr id="20765" name="Spinner 285" hidden="1">
              <a:extLst>
                <a:ext uri="{63B3BB69-23CF-44E3-9099-C40C66FF867C}">
                  <a14:compatExt spid="_x0000_s20765"/>
                </a:ext>
                <a:ext uri="{FF2B5EF4-FFF2-40B4-BE49-F238E27FC236}">
                  <a16:creationId xmlns:a16="http://schemas.microsoft.com/office/drawing/2014/main" id="{00000000-0008-0000-0300-00001D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4393</xdr:col>
          <xdr:colOff>19050</xdr:colOff>
          <xdr:row>917529</xdr:row>
          <xdr:rowOff>19050</xdr:rowOff>
        </xdr:from>
        <xdr:to>
          <xdr:col>4394</xdr:col>
          <xdr:colOff>95250</xdr:colOff>
          <xdr:row>917533</xdr:row>
          <xdr:rowOff>28575</xdr:rowOff>
        </xdr:to>
        <xdr:sp macro="" textlink="">
          <xdr:nvSpPr>
            <xdr:cNvPr id="20766" name="Spinner 286" hidden="1">
              <a:extLst>
                <a:ext uri="{63B3BB69-23CF-44E3-9099-C40C66FF867C}">
                  <a14:compatExt spid="_x0000_s20766"/>
                </a:ext>
                <a:ext uri="{FF2B5EF4-FFF2-40B4-BE49-F238E27FC236}">
                  <a16:creationId xmlns:a16="http://schemas.microsoft.com/office/drawing/2014/main" id="{00000000-0008-0000-0300-00001E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4393</xdr:col>
          <xdr:colOff>19050</xdr:colOff>
          <xdr:row>983065</xdr:row>
          <xdr:rowOff>19050</xdr:rowOff>
        </xdr:from>
        <xdr:to>
          <xdr:col>4394</xdr:col>
          <xdr:colOff>95250</xdr:colOff>
          <xdr:row>983069</xdr:row>
          <xdr:rowOff>28575</xdr:rowOff>
        </xdr:to>
        <xdr:sp macro="" textlink="">
          <xdr:nvSpPr>
            <xdr:cNvPr id="20767" name="Spinner 287" hidden="1">
              <a:extLst>
                <a:ext uri="{63B3BB69-23CF-44E3-9099-C40C66FF867C}">
                  <a14:compatExt spid="_x0000_s20767"/>
                </a:ext>
                <a:ext uri="{FF2B5EF4-FFF2-40B4-BE49-F238E27FC236}">
                  <a16:creationId xmlns:a16="http://schemas.microsoft.com/office/drawing/2014/main" id="{00000000-0008-0000-0300-00001F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4649</xdr:col>
          <xdr:colOff>19050</xdr:colOff>
          <xdr:row>25</xdr:row>
          <xdr:rowOff>19050</xdr:rowOff>
        </xdr:from>
        <xdr:to>
          <xdr:col>4650</xdr:col>
          <xdr:colOff>95250</xdr:colOff>
          <xdr:row>29</xdr:row>
          <xdr:rowOff>28575</xdr:rowOff>
        </xdr:to>
        <xdr:sp macro="" textlink="">
          <xdr:nvSpPr>
            <xdr:cNvPr id="20768" name="Spinner 288" hidden="1">
              <a:extLst>
                <a:ext uri="{63B3BB69-23CF-44E3-9099-C40C66FF867C}">
                  <a14:compatExt spid="_x0000_s20768"/>
                </a:ext>
                <a:ext uri="{FF2B5EF4-FFF2-40B4-BE49-F238E27FC236}">
                  <a16:creationId xmlns:a16="http://schemas.microsoft.com/office/drawing/2014/main" id="{00000000-0008-0000-0300-000020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4649</xdr:col>
          <xdr:colOff>19050</xdr:colOff>
          <xdr:row>65561</xdr:row>
          <xdr:rowOff>19050</xdr:rowOff>
        </xdr:from>
        <xdr:to>
          <xdr:col>4650</xdr:col>
          <xdr:colOff>95250</xdr:colOff>
          <xdr:row>65565</xdr:row>
          <xdr:rowOff>28575</xdr:rowOff>
        </xdr:to>
        <xdr:sp macro="" textlink="">
          <xdr:nvSpPr>
            <xdr:cNvPr id="20769" name="Spinner 289" hidden="1">
              <a:extLst>
                <a:ext uri="{63B3BB69-23CF-44E3-9099-C40C66FF867C}">
                  <a14:compatExt spid="_x0000_s20769"/>
                </a:ext>
                <a:ext uri="{FF2B5EF4-FFF2-40B4-BE49-F238E27FC236}">
                  <a16:creationId xmlns:a16="http://schemas.microsoft.com/office/drawing/2014/main" id="{00000000-0008-0000-0300-000021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4649</xdr:col>
          <xdr:colOff>19050</xdr:colOff>
          <xdr:row>131097</xdr:row>
          <xdr:rowOff>19050</xdr:rowOff>
        </xdr:from>
        <xdr:to>
          <xdr:col>4650</xdr:col>
          <xdr:colOff>95250</xdr:colOff>
          <xdr:row>131101</xdr:row>
          <xdr:rowOff>28575</xdr:rowOff>
        </xdr:to>
        <xdr:sp macro="" textlink="">
          <xdr:nvSpPr>
            <xdr:cNvPr id="20770" name="Spinner 290" hidden="1">
              <a:extLst>
                <a:ext uri="{63B3BB69-23CF-44E3-9099-C40C66FF867C}">
                  <a14:compatExt spid="_x0000_s20770"/>
                </a:ext>
                <a:ext uri="{FF2B5EF4-FFF2-40B4-BE49-F238E27FC236}">
                  <a16:creationId xmlns:a16="http://schemas.microsoft.com/office/drawing/2014/main" id="{00000000-0008-0000-0300-000022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4649</xdr:col>
          <xdr:colOff>19050</xdr:colOff>
          <xdr:row>196633</xdr:row>
          <xdr:rowOff>19050</xdr:rowOff>
        </xdr:from>
        <xdr:to>
          <xdr:col>4650</xdr:col>
          <xdr:colOff>95250</xdr:colOff>
          <xdr:row>196637</xdr:row>
          <xdr:rowOff>28575</xdr:rowOff>
        </xdr:to>
        <xdr:sp macro="" textlink="">
          <xdr:nvSpPr>
            <xdr:cNvPr id="20771" name="Spinner 291" hidden="1">
              <a:extLst>
                <a:ext uri="{63B3BB69-23CF-44E3-9099-C40C66FF867C}">
                  <a14:compatExt spid="_x0000_s20771"/>
                </a:ext>
                <a:ext uri="{FF2B5EF4-FFF2-40B4-BE49-F238E27FC236}">
                  <a16:creationId xmlns:a16="http://schemas.microsoft.com/office/drawing/2014/main" id="{00000000-0008-0000-0300-000023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4649</xdr:col>
          <xdr:colOff>19050</xdr:colOff>
          <xdr:row>262169</xdr:row>
          <xdr:rowOff>19050</xdr:rowOff>
        </xdr:from>
        <xdr:to>
          <xdr:col>4650</xdr:col>
          <xdr:colOff>95250</xdr:colOff>
          <xdr:row>262173</xdr:row>
          <xdr:rowOff>28575</xdr:rowOff>
        </xdr:to>
        <xdr:sp macro="" textlink="">
          <xdr:nvSpPr>
            <xdr:cNvPr id="20772" name="Spinner 292" hidden="1">
              <a:extLst>
                <a:ext uri="{63B3BB69-23CF-44E3-9099-C40C66FF867C}">
                  <a14:compatExt spid="_x0000_s20772"/>
                </a:ext>
                <a:ext uri="{FF2B5EF4-FFF2-40B4-BE49-F238E27FC236}">
                  <a16:creationId xmlns:a16="http://schemas.microsoft.com/office/drawing/2014/main" id="{00000000-0008-0000-0300-000024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4649</xdr:col>
          <xdr:colOff>19050</xdr:colOff>
          <xdr:row>327705</xdr:row>
          <xdr:rowOff>19050</xdr:rowOff>
        </xdr:from>
        <xdr:to>
          <xdr:col>4650</xdr:col>
          <xdr:colOff>95250</xdr:colOff>
          <xdr:row>327709</xdr:row>
          <xdr:rowOff>28575</xdr:rowOff>
        </xdr:to>
        <xdr:sp macro="" textlink="">
          <xdr:nvSpPr>
            <xdr:cNvPr id="20773" name="Spinner 293" hidden="1">
              <a:extLst>
                <a:ext uri="{63B3BB69-23CF-44E3-9099-C40C66FF867C}">
                  <a14:compatExt spid="_x0000_s20773"/>
                </a:ext>
                <a:ext uri="{FF2B5EF4-FFF2-40B4-BE49-F238E27FC236}">
                  <a16:creationId xmlns:a16="http://schemas.microsoft.com/office/drawing/2014/main" id="{00000000-0008-0000-0300-000025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4649</xdr:col>
          <xdr:colOff>19050</xdr:colOff>
          <xdr:row>393241</xdr:row>
          <xdr:rowOff>19050</xdr:rowOff>
        </xdr:from>
        <xdr:to>
          <xdr:col>4650</xdr:col>
          <xdr:colOff>95250</xdr:colOff>
          <xdr:row>393245</xdr:row>
          <xdr:rowOff>28575</xdr:rowOff>
        </xdr:to>
        <xdr:sp macro="" textlink="">
          <xdr:nvSpPr>
            <xdr:cNvPr id="20774" name="Spinner 294" hidden="1">
              <a:extLst>
                <a:ext uri="{63B3BB69-23CF-44E3-9099-C40C66FF867C}">
                  <a14:compatExt spid="_x0000_s20774"/>
                </a:ext>
                <a:ext uri="{FF2B5EF4-FFF2-40B4-BE49-F238E27FC236}">
                  <a16:creationId xmlns:a16="http://schemas.microsoft.com/office/drawing/2014/main" id="{00000000-0008-0000-0300-000026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4649</xdr:col>
          <xdr:colOff>19050</xdr:colOff>
          <xdr:row>458777</xdr:row>
          <xdr:rowOff>19050</xdr:rowOff>
        </xdr:from>
        <xdr:to>
          <xdr:col>4650</xdr:col>
          <xdr:colOff>95250</xdr:colOff>
          <xdr:row>458781</xdr:row>
          <xdr:rowOff>28575</xdr:rowOff>
        </xdr:to>
        <xdr:sp macro="" textlink="">
          <xdr:nvSpPr>
            <xdr:cNvPr id="20775" name="Spinner 295" hidden="1">
              <a:extLst>
                <a:ext uri="{63B3BB69-23CF-44E3-9099-C40C66FF867C}">
                  <a14:compatExt spid="_x0000_s20775"/>
                </a:ext>
                <a:ext uri="{FF2B5EF4-FFF2-40B4-BE49-F238E27FC236}">
                  <a16:creationId xmlns:a16="http://schemas.microsoft.com/office/drawing/2014/main" id="{00000000-0008-0000-0300-000027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4649</xdr:col>
          <xdr:colOff>19050</xdr:colOff>
          <xdr:row>524313</xdr:row>
          <xdr:rowOff>19050</xdr:rowOff>
        </xdr:from>
        <xdr:to>
          <xdr:col>4650</xdr:col>
          <xdr:colOff>95250</xdr:colOff>
          <xdr:row>524317</xdr:row>
          <xdr:rowOff>28575</xdr:rowOff>
        </xdr:to>
        <xdr:sp macro="" textlink="">
          <xdr:nvSpPr>
            <xdr:cNvPr id="20776" name="Spinner 296" hidden="1">
              <a:extLst>
                <a:ext uri="{63B3BB69-23CF-44E3-9099-C40C66FF867C}">
                  <a14:compatExt spid="_x0000_s20776"/>
                </a:ext>
                <a:ext uri="{FF2B5EF4-FFF2-40B4-BE49-F238E27FC236}">
                  <a16:creationId xmlns:a16="http://schemas.microsoft.com/office/drawing/2014/main" id="{00000000-0008-0000-0300-000028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4649</xdr:col>
          <xdr:colOff>19050</xdr:colOff>
          <xdr:row>589849</xdr:row>
          <xdr:rowOff>19050</xdr:rowOff>
        </xdr:from>
        <xdr:to>
          <xdr:col>4650</xdr:col>
          <xdr:colOff>95250</xdr:colOff>
          <xdr:row>589853</xdr:row>
          <xdr:rowOff>28575</xdr:rowOff>
        </xdr:to>
        <xdr:sp macro="" textlink="">
          <xdr:nvSpPr>
            <xdr:cNvPr id="20777" name="Spinner 297" hidden="1">
              <a:extLst>
                <a:ext uri="{63B3BB69-23CF-44E3-9099-C40C66FF867C}">
                  <a14:compatExt spid="_x0000_s20777"/>
                </a:ext>
                <a:ext uri="{FF2B5EF4-FFF2-40B4-BE49-F238E27FC236}">
                  <a16:creationId xmlns:a16="http://schemas.microsoft.com/office/drawing/2014/main" id="{00000000-0008-0000-0300-000029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4649</xdr:col>
          <xdr:colOff>19050</xdr:colOff>
          <xdr:row>655385</xdr:row>
          <xdr:rowOff>19050</xdr:rowOff>
        </xdr:from>
        <xdr:to>
          <xdr:col>4650</xdr:col>
          <xdr:colOff>95250</xdr:colOff>
          <xdr:row>655389</xdr:row>
          <xdr:rowOff>28575</xdr:rowOff>
        </xdr:to>
        <xdr:sp macro="" textlink="">
          <xdr:nvSpPr>
            <xdr:cNvPr id="20778" name="Spinner 298" hidden="1">
              <a:extLst>
                <a:ext uri="{63B3BB69-23CF-44E3-9099-C40C66FF867C}">
                  <a14:compatExt spid="_x0000_s20778"/>
                </a:ext>
                <a:ext uri="{FF2B5EF4-FFF2-40B4-BE49-F238E27FC236}">
                  <a16:creationId xmlns:a16="http://schemas.microsoft.com/office/drawing/2014/main" id="{00000000-0008-0000-0300-00002A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4649</xdr:col>
          <xdr:colOff>19050</xdr:colOff>
          <xdr:row>720921</xdr:row>
          <xdr:rowOff>19050</xdr:rowOff>
        </xdr:from>
        <xdr:to>
          <xdr:col>4650</xdr:col>
          <xdr:colOff>95250</xdr:colOff>
          <xdr:row>720925</xdr:row>
          <xdr:rowOff>28575</xdr:rowOff>
        </xdr:to>
        <xdr:sp macro="" textlink="">
          <xdr:nvSpPr>
            <xdr:cNvPr id="20779" name="Spinner 299" hidden="1">
              <a:extLst>
                <a:ext uri="{63B3BB69-23CF-44E3-9099-C40C66FF867C}">
                  <a14:compatExt spid="_x0000_s20779"/>
                </a:ext>
                <a:ext uri="{FF2B5EF4-FFF2-40B4-BE49-F238E27FC236}">
                  <a16:creationId xmlns:a16="http://schemas.microsoft.com/office/drawing/2014/main" id="{00000000-0008-0000-0300-00002B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4649</xdr:col>
          <xdr:colOff>19050</xdr:colOff>
          <xdr:row>786457</xdr:row>
          <xdr:rowOff>19050</xdr:rowOff>
        </xdr:from>
        <xdr:to>
          <xdr:col>4650</xdr:col>
          <xdr:colOff>95250</xdr:colOff>
          <xdr:row>786461</xdr:row>
          <xdr:rowOff>28575</xdr:rowOff>
        </xdr:to>
        <xdr:sp macro="" textlink="">
          <xdr:nvSpPr>
            <xdr:cNvPr id="20780" name="Spinner 300" hidden="1">
              <a:extLst>
                <a:ext uri="{63B3BB69-23CF-44E3-9099-C40C66FF867C}">
                  <a14:compatExt spid="_x0000_s20780"/>
                </a:ext>
                <a:ext uri="{FF2B5EF4-FFF2-40B4-BE49-F238E27FC236}">
                  <a16:creationId xmlns:a16="http://schemas.microsoft.com/office/drawing/2014/main" id="{00000000-0008-0000-0300-00002C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4649</xdr:col>
          <xdr:colOff>19050</xdr:colOff>
          <xdr:row>851993</xdr:row>
          <xdr:rowOff>19050</xdr:rowOff>
        </xdr:from>
        <xdr:to>
          <xdr:col>4650</xdr:col>
          <xdr:colOff>95250</xdr:colOff>
          <xdr:row>851997</xdr:row>
          <xdr:rowOff>28575</xdr:rowOff>
        </xdr:to>
        <xdr:sp macro="" textlink="">
          <xdr:nvSpPr>
            <xdr:cNvPr id="20781" name="Spinner 301" hidden="1">
              <a:extLst>
                <a:ext uri="{63B3BB69-23CF-44E3-9099-C40C66FF867C}">
                  <a14:compatExt spid="_x0000_s20781"/>
                </a:ext>
                <a:ext uri="{FF2B5EF4-FFF2-40B4-BE49-F238E27FC236}">
                  <a16:creationId xmlns:a16="http://schemas.microsoft.com/office/drawing/2014/main" id="{00000000-0008-0000-0300-00002D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4649</xdr:col>
          <xdr:colOff>19050</xdr:colOff>
          <xdr:row>917529</xdr:row>
          <xdr:rowOff>19050</xdr:rowOff>
        </xdr:from>
        <xdr:to>
          <xdr:col>4650</xdr:col>
          <xdr:colOff>95250</xdr:colOff>
          <xdr:row>917533</xdr:row>
          <xdr:rowOff>28575</xdr:rowOff>
        </xdr:to>
        <xdr:sp macro="" textlink="">
          <xdr:nvSpPr>
            <xdr:cNvPr id="20782" name="Spinner 302" hidden="1">
              <a:extLst>
                <a:ext uri="{63B3BB69-23CF-44E3-9099-C40C66FF867C}">
                  <a14:compatExt spid="_x0000_s20782"/>
                </a:ext>
                <a:ext uri="{FF2B5EF4-FFF2-40B4-BE49-F238E27FC236}">
                  <a16:creationId xmlns:a16="http://schemas.microsoft.com/office/drawing/2014/main" id="{00000000-0008-0000-0300-00002E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4649</xdr:col>
          <xdr:colOff>19050</xdr:colOff>
          <xdr:row>983065</xdr:row>
          <xdr:rowOff>19050</xdr:rowOff>
        </xdr:from>
        <xdr:to>
          <xdr:col>4650</xdr:col>
          <xdr:colOff>95250</xdr:colOff>
          <xdr:row>983069</xdr:row>
          <xdr:rowOff>28575</xdr:rowOff>
        </xdr:to>
        <xdr:sp macro="" textlink="">
          <xdr:nvSpPr>
            <xdr:cNvPr id="20783" name="Spinner 303" hidden="1">
              <a:extLst>
                <a:ext uri="{63B3BB69-23CF-44E3-9099-C40C66FF867C}">
                  <a14:compatExt spid="_x0000_s20783"/>
                </a:ext>
                <a:ext uri="{FF2B5EF4-FFF2-40B4-BE49-F238E27FC236}">
                  <a16:creationId xmlns:a16="http://schemas.microsoft.com/office/drawing/2014/main" id="{00000000-0008-0000-0300-00002F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4905</xdr:col>
          <xdr:colOff>19050</xdr:colOff>
          <xdr:row>25</xdr:row>
          <xdr:rowOff>19050</xdr:rowOff>
        </xdr:from>
        <xdr:to>
          <xdr:col>4906</xdr:col>
          <xdr:colOff>95250</xdr:colOff>
          <xdr:row>29</xdr:row>
          <xdr:rowOff>28575</xdr:rowOff>
        </xdr:to>
        <xdr:sp macro="" textlink="">
          <xdr:nvSpPr>
            <xdr:cNvPr id="20784" name="Spinner 304" hidden="1">
              <a:extLst>
                <a:ext uri="{63B3BB69-23CF-44E3-9099-C40C66FF867C}">
                  <a14:compatExt spid="_x0000_s20784"/>
                </a:ext>
                <a:ext uri="{FF2B5EF4-FFF2-40B4-BE49-F238E27FC236}">
                  <a16:creationId xmlns:a16="http://schemas.microsoft.com/office/drawing/2014/main" id="{00000000-0008-0000-0300-000030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4905</xdr:col>
          <xdr:colOff>19050</xdr:colOff>
          <xdr:row>65561</xdr:row>
          <xdr:rowOff>19050</xdr:rowOff>
        </xdr:from>
        <xdr:to>
          <xdr:col>4906</xdr:col>
          <xdr:colOff>95250</xdr:colOff>
          <xdr:row>65565</xdr:row>
          <xdr:rowOff>28575</xdr:rowOff>
        </xdr:to>
        <xdr:sp macro="" textlink="">
          <xdr:nvSpPr>
            <xdr:cNvPr id="20785" name="Spinner 305" hidden="1">
              <a:extLst>
                <a:ext uri="{63B3BB69-23CF-44E3-9099-C40C66FF867C}">
                  <a14:compatExt spid="_x0000_s20785"/>
                </a:ext>
                <a:ext uri="{FF2B5EF4-FFF2-40B4-BE49-F238E27FC236}">
                  <a16:creationId xmlns:a16="http://schemas.microsoft.com/office/drawing/2014/main" id="{00000000-0008-0000-0300-000031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4905</xdr:col>
          <xdr:colOff>19050</xdr:colOff>
          <xdr:row>131097</xdr:row>
          <xdr:rowOff>19050</xdr:rowOff>
        </xdr:from>
        <xdr:to>
          <xdr:col>4906</xdr:col>
          <xdr:colOff>95250</xdr:colOff>
          <xdr:row>131101</xdr:row>
          <xdr:rowOff>28575</xdr:rowOff>
        </xdr:to>
        <xdr:sp macro="" textlink="">
          <xdr:nvSpPr>
            <xdr:cNvPr id="20786" name="Spinner 306" hidden="1">
              <a:extLst>
                <a:ext uri="{63B3BB69-23CF-44E3-9099-C40C66FF867C}">
                  <a14:compatExt spid="_x0000_s20786"/>
                </a:ext>
                <a:ext uri="{FF2B5EF4-FFF2-40B4-BE49-F238E27FC236}">
                  <a16:creationId xmlns:a16="http://schemas.microsoft.com/office/drawing/2014/main" id="{00000000-0008-0000-0300-000032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4905</xdr:col>
          <xdr:colOff>19050</xdr:colOff>
          <xdr:row>196633</xdr:row>
          <xdr:rowOff>19050</xdr:rowOff>
        </xdr:from>
        <xdr:to>
          <xdr:col>4906</xdr:col>
          <xdr:colOff>95250</xdr:colOff>
          <xdr:row>196637</xdr:row>
          <xdr:rowOff>28575</xdr:rowOff>
        </xdr:to>
        <xdr:sp macro="" textlink="">
          <xdr:nvSpPr>
            <xdr:cNvPr id="20787" name="Spinner 307" hidden="1">
              <a:extLst>
                <a:ext uri="{63B3BB69-23CF-44E3-9099-C40C66FF867C}">
                  <a14:compatExt spid="_x0000_s20787"/>
                </a:ext>
                <a:ext uri="{FF2B5EF4-FFF2-40B4-BE49-F238E27FC236}">
                  <a16:creationId xmlns:a16="http://schemas.microsoft.com/office/drawing/2014/main" id="{00000000-0008-0000-0300-000033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4905</xdr:col>
          <xdr:colOff>19050</xdr:colOff>
          <xdr:row>262169</xdr:row>
          <xdr:rowOff>19050</xdr:rowOff>
        </xdr:from>
        <xdr:to>
          <xdr:col>4906</xdr:col>
          <xdr:colOff>95250</xdr:colOff>
          <xdr:row>262173</xdr:row>
          <xdr:rowOff>28575</xdr:rowOff>
        </xdr:to>
        <xdr:sp macro="" textlink="">
          <xdr:nvSpPr>
            <xdr:cNvPr id="20788" name="Spinner 308" hidden="1">
              <a:extLst>
                <a:ext uri="{63B3BB69-23CF-44E3-9099-C40C66FF867C}">
                  <a14:compatExt spid="_x0000_s20788"/>
                </a:ext>
                <a:ext uri="{FF2B5EF4-FFF2-40B4-BE49-F238E27FC236}">
                  <a16:creationId xmlns:a16="http://schemas.microsoft.com/office/drawing/2014/main" id="{00000000-0008-0000-0300-000034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4905</xdr:col>
          <xdr:colOff>19050</xdr:colOff>
          <xdr:row>327705</xdr:row>
          <xdr:rowOff>19050</xdr:rowOff>
        </xdr:from>
        <xdr:to>
          <xdr:col>4906</xdr:col>
          <xdr:colOff>95250</xdr:colOff>
          <xdr:row>327709</xdr:row>
          <xdr:rowOff>28575</xdr:rowOff>
        </xdr:to>
        <xdr:sp macro="" textlink="">
          <xdr:nvSpPr>
            <xdr:cNvPr id="20789" name="Spinner 309" hidden="1">
              <a:extLst>
                <a:ext uri="{63B3BB69-23CF-44E3-9099-C40C66FF867C}">
                  <a14:compatExt spid="_x0000_s20789"/>
                </a:ext>
                <a:ext uri="{FF2B5EF4-FFF2-40B4-BE49-F238E27FC236}">
                  <a16:creationId xmlns:a16="http://schemas.microsoft.com/office/drawing/2014/main" id="{00000000-0008-0000-0300-000035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4905</xdr:col>
          <xdr:colOff>19050</xdr:colOff>
          <xdr:row>393241</xdr:row>
          <xdr:rowOff>19050</xdr:rowOff>
        </xdr:from>
        <xdr:to>
          <xdr:col>4906</xdr:col>
          <xdr:colOff>95250</xdr:colOff>
          <xdr:row>393245</xdr:row>
          <xdr:rowOff>28575</xdr:rowOff>
        </xdr:to>
        <xdr:sp macro="" textlink="">
          <xdr:nvSpPr>
            <xdr:cNvPr id="20790" name="Spinner 310" hidden="1">
              <a:extLst>
                <a:ext uri="{63B3BB69-23CF-44E3-9099-C40C66FF867C}">
                  <a14:compatExt spid="_x0000_s20790"/>
                </a:ext>
                <a:ext uri="{FF2B5EF4-FFF2-40B4-BE49-F238E27FC236}">
                  <a16:creationId xmlns:a16="http://schemas.microsoft.com/office/drawing/2014/main" id="{00000000-0008-0000-0300-000036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4905</xdr:col>
          <xdr:colOff>19050</xdr:colOff>
          <xdr:row>458777</xdr:row>
          <xdr:rowOff>19050</xdr:rowOff>
        </xdr:from>
        <xdr:to>
          <xdr:col>4906</xdr:col>
          <xdr:colOff>95250</xdr:colOff>
          <xdr:row>458781</xdr:row>
          <xdr:rowOff>28575</xdr:rowOff>
        </xdr:to>
        <xdr:sp macro="" textlink="">
          <xdr:nvSpPr>
            <xdr:cNvPr id="20791" name="Spinner 311" hidden="1">
              <a:extLst>
                <a:ext uri="{63B3BB69-23CF-44E3-9099-C40C66FF867C}">
                  <a14:compatExt spid="_x0000_s20791"/>
                </a:ext>
                <a:ext uri="{FF2B5EF4-FFF2-40B4-BE49-F238E27FC236}">
                  <a16:creationId xmlns:a16="http://schemas.microsoft.com/office/drawing/2014/main" id="{00000000-0008-0000-0300-000037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4905</xdr:col>
          <xdr:colOff>19050</xdr:colOff>
          <xdr:row>524313</xdr:row>
          <xdr:rowOff>19050</xdr:rowOff>
        </xdr:from>
        <xdr:to>
          <xdr:col>4906</xdr:col>
          <xdr:colOff>95250</xdr:colOff>
          <xdr:row>524317</xdr:row>
          <xdr:rowOff>28575</xdr:rowOff>
        </xdr:to>
        <xdr:sp macro="" textlink="">
          <xdr:nvSpPr>
            <xdr:cNvPr id="20792" name="Spinner 312" hidden="1">
              <a:extLst>
                <a:ext uri="{63B3BB69-23CF-44E3-9099-C40C66FF867C}">
                  <a14:compatExt spid="_x0000_s20792"/>
                </a:ext>
                <a:ext uri="{FF2B5EF4-FFF2-40B4-BE49-F238E27FC236}">
                  <a16:creationId xmlns:a16="http://schemas.microsoft.com/office/drawing/2014/main" id="{00000000-0008-0000-0300-000038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4905</xdr:col>
          <xdr:colOff>19050</xdr:colOff>
          <xdr:row>589849</xdr:row>
          <xdr:rowOff>19050</xdr:rowOff>
        </xdr:from>
        <xdr:to>
          <xdr:col>4906</xdr:col>
          <xdr:colOff>95250</xdr:colOff>
          <xdr:row>589853</xdr:row>
          <xdr:rowOff>28575</xdr:rowOff>
        </xdr:to>
        <xdr:sp macro="" textlink="">
          <xdr:nvSpPr>
            <xdr:cNvPr id="20793" name="Spinner 313" hidden="1">
              <a:extLst>
                <a:ext uri="{63B3BB69-23CF-44E3-9099-C40C66FF867C}">
                  <a14:compatExt spid="_x0000_s20793"/>
                </a:ext>
                <a:ext uri="{FF2B5EF4-FFF2-40B4-BE49-F238E27FC236}">
                  <a16:creationId xmlns:a16="http://schemas.microsoft.com/office/drawing/2014/main" id="{00000000-0008-0000-0300-000039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4905</xdr:col>
          <xdr:colOff>19050</xdr:colOff>
          <xdr:row>655385</xdr:row>
          <xdr:rowOff>19050</xdr:rowOff>
        </xdr:from>
        <xdr:to>
          <xdr:col>4906</xdr:col>
          <xdr:colOff>95250</xdr:colOff>
          <xdr:row>655389</xdr:row>
          <xdr:rowOff>28575</xdr:rowOff>
        </xdr:to>
        <xdr:sp macro="" textlink="">
          <xdr:nvSpPr>
            <xdr:cNvPr id="20794" name="Spinner 314" hidden="1">
              <a:extLst>
                <a:ext uri="{63B3BB69-23CF-44E3-9099-C40C66FF867C}">
                  <a14:compatExt spid="_x0000_s20794"/>
                </a:ext>
                <a:ext uri="{FF2B5EF4-FFF2-40B4-BE49-F238E27FC236}">
                  <a16:creationId xmlns:a16="http://schemas.microsoft.com/office/drawing/2014/main" id="{00000000-0008-0000-0300-00003A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4905</xdr:col>
          <xdr:colOff>19050</xdr:colOff>
          <xdr:row>720921</xdr:row>
          <xdr:rowOff>19050</xdr:rowOff>
        </xdr:from>
        <xdr:to>
          <xdr:col>4906</xdr:col>
          <xdr:colOff>95250</xdr:colOff>
          <xdr:row>720925</xdr:row>
          <xdr:rowOff>28575</xdr:rowOff>
        </xdr:to>
        <xdr:sp macro="" textlink="">
          <xdr:nvSpPr>
            <xdr:cNvPr id="20795" name="Spinner 315" hidden="1">
              <a:extLst>
                <a:ext uri="{63B3BB69-23CF-44E3-9099-C40C66FF867C}">
                  <a14:compatExt spid="_x0000_s20795"/>
                </a:ext>
                <a:ext uri="{FF2B5EF4-FFF2-40B4-BE49-F238E27FC236}">
                  <a16:creationId xmlns:a16="http://schemas.microsoft.com/office/drawing/2014/main" id="{00000000-0008-0000-0300-00003B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4905</xdr:col>
          <xdr:colOff>19050</xdr:colOff>
          <xdr:row>786457</xdr:row>
          <xdr:rowOff>19050</xdr:rowOff>
        </xdr:from>
        <xdr:to>
          <xdr:col>4906</xdr:col>
          <xdr:colOff>95250</xdr:colOff>
          <xdr:row>786461</xdr:row>
          <xdr:rowOff>28575</xdr:rowOff>
        </xdr:to>
        <xdr:sp macro="" textlink="">
          <xdr:nvSpPr>
            <xdr:cNvPr id="20796" name="Spinner 316" hidden="1">
              <a:extLst>
                <a:ext uri="{63B3BB69-23CF-44E3-9099-C40C66FF867C}">
                  <a14:compatExt spid="_x0000_s20796"/>
                </a:ext>
                <a:ext uri="{FF2B5EF4-FFF2-40B4-BE49-F238E27FC236}">
                  <a16:creationId xmlns:a16="http://schemas.microsoft.com/office/drawing/2014/main" id="{00000000-0008-0000-0300-00003C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4905</xdr:col>
          <xdr:colOff>19050</xdr:colOff>
          <xdr:row>851993</xdr:row>
          <xdr:rowOff>19050</xdr:rowOff>
        </xdr:from>
        <xdr:to>
          <xdr:col>4906</xdr:col>
          <xdr:colOff>95250</xdr:colOff>
          <xdr:row>851997</xdr:row>
          <xdr:rowOff>28575</xdr:rowOff>
        </xdr:to>
        <xdr:sp macro="" textlink="">
          <xdr:nvSpPr>
            <xdr:cNvPr id="20797" name="Spinner 317" hidden="1">
              <a:extLst>
                <a:ext uri="{63B3BB69-23CF-44E3-9099-C40C66FF867C}">
                  <a14:compatExt spid="_x0000_s20797"/>
                </a:ext>
                <a:ext uri="{FF2B5EF4-FFF2-40B4-BE49-F238E27FC236}">
                  <a16:creationId xmlns:a16="http://schemas.microsoft.com/office/drawing/2014/main" id="{00000000-0008-0000-0300-00003D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4905</xdr:col>
          <xdr:colOff>19050</xdr:colOff>
          <xdr:row>917529</xdr:row>
          <xdr:rowOff>19050</xdr:rowOff>
        </xdr:from>
        <xdr:to>
          <xdr:col>4906</xdr:col>
          <xdr:colOff>95250</xdr:colOff>
          <xdr:row>917533</xdr:row>
          <xdr:rowOff>28575</xdr:rowOff>
        </xdr:to>
        <xdr:sp macro="" textlink="">
          <xdr:nvSpPr>
            <xdr:cNvPr id="20798" name="Spinner 318" hidden="1">
              <a:extLst>
                <a:ext uri="{63B3BB69-23CF-44E3-9099-C40C66FF867C}">
                  <a14:compatExt spid="_x0000_s20798"/>
                </a:ext>
                <a:ext uri="{FF2B5EF4-FFF2-40B4-BE49-F238E27FC236}">
                  <a16:creationId xmlns:a16="http://schemas.microsoft.com/office/drawing/2014/main" id="{00000000-0008-0000-0300-00003E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4905</xdr:col>
          <xdr:colOff>19050</xdr:colOff>
          <xdr:row>983065</xdr:row>
          <xdr:rowOff>19050</xdr:rowOff>
        </xdr:from>
        <xdr:to>
          <xdr:col>4906</xdr:col>
          <xdr:colOff>95250</xdr:colOff>
          <xdr:row>983069</xdr:row>
          <xdr:rowOff>28575</xdr:rowOff>
        </xdr:to>
        <xdr:sp macro="" textlink="">
          <xdr:nvSpPr>
            <xdr:cNvPr id="20799" name="Spinner 319" hidden="1">
              <a:extLst>
                <a:ext uri="{63B3BB69-23CF-44E3-9099-C40C66FF867C}">
                  <a14:compatExt spid="_x0000_s20799"/>
                </a:ext>
                <a:ext uri="{FF2B5EF4-FFF2-40B4-BE49-F238E27FC236}">
                  <a16:creationId xmlns:a16="http://schemas.microsoft.com/office/drawing/2014/main" id="{00000000-0008-0000-0300-00003F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5161</xdr:col>
          <xdr:colOff>19050</xdr:colOff>
          <xdr:row>25</xdr:row>
          <xdr:rowOff>19050</xdr:rowOff>
        </xdr:from>
        <xdr:to>
          <xdr:col>5162</xdr:col>
          <xdr:colOff>95250</xdr:colOff>
          <xdr:row>29</xdr:row>
          <xdr:rowOff>28575</xdr:rowOff>
        </xdr:to>
        <xdr:sp macro="" textlink="">
          <xdr:nvSpPr>
            <xdr:cNvPr id="20800" name="Spinner 320" hidden="1">
              <a:extLst>
                <a:ext uri="{63B3BB69-23CF-44E3-9099-C40C66FF867C}">
                  <a14:compatExt spid="_x0000_s20800"/>
                </a:ext>
                <a:ext uri="{FF2B5EF4-FFF2-40B4-BE49-F238E27FC236}">
                  <a16:creationId xmlns:a16="http://schemas.microsoft.com/office/drawing/2014/main" id="{00000000-0008-0000-0300-000040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5161</xdr:col>
          <xdr:colOff>19050</xdr:colOff>
          <xdr:row>65561</xdr:row>
          <xdr:rowOff>19050</xdr:rowOff>
        </xdr:from>
        <xdr:to>
          <xdr:col>5162</xdr:col>
          <xdr:colOff>95250</xdr:colOff>
          <xdr:row>65565</xdr:row>
          <xdr:rowOff>28575</xdr:rowOff>
        </xdr:to>
        <xdr:sp macro="" textlink="">
          <xdr:nvSpPr>
            <xdr:cNvPr id="20801" name="Spinner 321" hidden="1">
              <a:extLst>
                <a:ext uri="{63B3BB69-23CF-44E3-9099-C40C66FF867C}">
                  <a14:compatExt spid="_x0000_s20801"/>
                </a:ext>
                <a:ext uri="{FF2B5EF4-FFF2-40B4-BE49-F238E27FC236}">
                  <a16:creationId xmlns:a16="http://schemas.microsoft.com/office/drawing/2014/main" id="{00000000-0008-0000-0300-000041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5161</xdr:col>
          <xdr:colOff>19050</xdr:colOff>
          <xdr:row>131097</xdr:row>
          <xdr:rowOff>19050</xdr:rowOff>
        </xdr:from>
        <xdr:to>
          <xdr:col>5162</xdr:col>
          <xdr:colOff>95250</xdr:colOff>
          <xdr:row>131101</xdr:row>
          <xdr:rowOff>28575</xdr:rowOff>
        </xdr:to>
        <xdr:sp macro="" textlink="">
          <xdr:nvSpPr>
            <xdr:cNvPr id="20802" name="Spinner 322" hidden="1">
              <a:extLst>
                <a:ext uri="{63B3BB69-23CF-44E3-9099-C40C66FF867C}">
                  <a14:compatExt spid="_x0000_s20802"/>
                </a:ext>
                <a:ext uri="{FF2B5EF4-FFF2-40B4-BE49-F238E27FC236}">
                  <a16:creationId xmlns:a16="http://schemas.microsoft.com/office/drawing/2014/main" id="{00000000-0008-0000-0300-000042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5161</xdr:col>
          <xdr:colOff>19050</xdr:colOff>
          <xdr:row>196633</xdr:row>
          <xdr:rowOff>19050</xdr:rowOff>
        </xdr:from>
        <xdr:to>
          <xdr:col>5162</xdr:col>
          <xdr:colOff>95250</xdr:colOff>
          <xdr:row>196637</xdr:row>
          <xdr:rowOff>28575</xdr:rowOff>
        </xdr:to>
        <xdr:sp macro="" textlink="">
          <xdr:nvSpPr>
            <xdr:cNvPr id="20803" name="Spinner 323" hidden="1">
              <a:extLst>
                <a:ext uri="{63B3BB69-23CF-44E3-9099-C40C66FF867C}">
                  <a14:compatExt spid="_x0000_s20803"/>
                </a:ext>
                <a:ext uri="{FF2B5EF4-FFF2-40B4-BE49-F238E27FC236}">
                  <a16:creationId xmlns:a16="http://schemas.microsoft.com/office/drawing/2014/main" id="{00000000-0008-0000-0300-000043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5161</xdr:col>
          <xdr:colOff>19050</xdr:colOff>
          <xdr:row>262169</xdr:row>
          <xdr:rowOff>19050</xdr:rowOff>
        </xdr:from>
        <xdr:to>
          <xdr:col>5162</xdr:col>
          <xdr:colOff>95250</xdr:colOff>
          <xdr:row>262173</xdr:row>
          <xdr:rowOff>28575</xdr:rowOff>
        </xdr:to>
        <xdr:sp macro="" textlink="">
          <xdr:nvSpPr>
            <xdr:cNvPr id="20804" name="Spinner 324" hidden="1">
              <a:extLst>
                <a:ext uri="{63B3BB69-23CF-44E3-9099-C40C66FF867C}">
                  <a14:compatExt spid="_x0000_s20804"/>
                </a:ext>
                <a:ext uri="{FF2B5EF4-FFF2-40B4-BE49-F238E27FC236}">
                  <a16:creationId xmlns:a16="http://schemas.microsoft.com/office/drawing/2014/main" id="{00000000-0008-0000-0300-000044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5161</xdr:col>
          <xdr:colOff>19050</xdr:colOff>
          <xdr:row>327705</xdr:row>
          <xdr:rowOff>19050</xdr:rowOff>
        </xdr:from>
        <xdr:to>
          <xdr:col>5162</xdr:col>
          <xdr:colOff>95250</xdr:colOff>
          <xdr:row>327709</xdr:row>
          <xdr:rowOff>28575</xdr:rowOff>
        </xdr:to>
        <xdr:sp macro="" textlink="">
          <xdr:nvSpPr>
            <xdr:cNvPr id="20805" name="Spinner 325" hidden="1">
              <a:extLst>
                <a:ext uri="{63B3BB69-23CF-44E3-9099-C40C66FF867C}">
                  <a14:compatExt spid="_x0000_s20805"/>
                </a:ext>
                <a:ext uri="{FF2B5EF4-FFF2-40B4-BE49-F238E27FC236}">
                  <a16:creationId xmlns:a16="http://schemas.microsoft.com/office/drawing/2014/main" id="{00000000-0008-0000-0300-000045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5161</xdr:col>
          <xdr:colOff>19050</xdr:colOff>
          <xdr:row>393241</xdr:row>
          <xdr:rowOff>19050</xdr:rowOff>
        </xdr:from>
        <xdr:to>
          <xdr:col>5162</xdr:col>
          <xdr:colOff>95250</xdr:colOff>
          <xdr:row>393245</xdr:row>
          <xdr:rowOff>28575</xdr:rowOff>
        </xdr:to>
        <xdr:sp macro="" textlink="">
          <xdr:nvSpPr>
            <xdr:cNvPr id="20806" name="Spinner 326" hidden="1">
              <a:extLst>
                <a:ext uri="{63B3BB69-23CF-44E3-9099-C40C66FF867C}">
                  <a14:compatExt spid="_x0000_s20806"/>
                </a:ext>
                <a:ext uri="{FF2B5EF4-FFF2-40B4-BE49-F238E27FC236}">
                  <a16:creationId xmlns:a16="http://schemas.microsoft.com/office/drawing/2014/main" id="{00000000-0008-0000-0300-000046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5161</xdr:col>
          <xdr:colOff>19050</xdr:colOff>
          <xdr:row>458777</xdr:row>
          <xdr:rowOff>19050</xdr:rowOff>
        </xdr:from>
        <xdr:to>
          <xdr:col>5162</xdr:col>
          <xdr:colOff>95250</xdr:colOff>
          <xdr:row>458781</xdr:row>
          <xdr:rowOff>28575</xdr:rowOff>
        </xdr:to>
        <xdr:sp macro="" textlink="">
          <xdr:nvSpPr>
            <xdr:cNvPr id="20807" name="Spinner 327" hidden="1">
              <a:extLst>
                <a:ext uri="{63B3BB69-23CF-44E3-9099-C40C66FF867C}">
                  <a14:compatExt spid="_x0000_s20807"/>
                </a:ext>
                <a:ext uri="{FF2B5EF4-FFF2-40B4-BE49-F238E27FC236}">
                  <a16:creationId xmlns:a16="http://schemas.microsoft.com/office/drawing/2014/main" id="{00000000-0008-0000-0300-000047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5161</xdr:col>
          <xdr:colOff>19050</xdr:colOff>
          <xdr:row>524313</xdr:row>
          <xdr:rowOff>19050</xdr:rowOff>
        </xdr:from>
        <xdr:to>
          <xdr:col>5162</xdr:col>
          <xdr:colOff>95250</xdr:colOff>
          <xdr:row>524317</xdr:row>
          <xdr:rowOff>28575</xdr:rowOff>
        </xdr:to>
        <xdr:sp macro="" textlink="">
          <xdr:nvSpPr>
            <xdr:cNvPr id="20808" name="Spinner 328" hidden="1">
              <a:extLst>
                <a:ext uri="{63B3BB69-23CF-44E3-9099-C40C66FF867C}">
                  <a14:compatExt spid="_x0000_s20808"/>
                </a:ext>
                <a:ext uri="{FF2B5EF4-FFF2-40B4-BE49-F238E27FC236}">
                  <a16:creationId xmlns:a16="http://schemas.microsoft.com/office/drawing/2014/main" id="{00000000-0008-0000-0300-000048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5161</xdr:col>
          <xdr:colOff>19050</xdr:colOff>
          <xdr:row>589849</xdr:row>
          <xdr:rowOff>19050</xdr:rowOff>
        </xdr:from>
        <xdr:to>
          <xdr:col>5162</xdr:col>
          <xdr:colOff>95250</xdr:colOff>
          <xdr:row>589853</xdr:row>
          <xdr:rowOff>28575</xdr:rowOff>
        </xdr:to>
        <xdr:sp macro="" textlink="">
          <xdr:nvSpPr>
            <xdr:cNvPr id="20809" name="Spinner 329" hidden="1">
              <a:extLst>
                <a:ext uri="{63B3BB69-23CF-44E3-9099-C40C66FF867C}">
                  <a14:compatExt spid="_x0000_s20809"/>
                </a:ext>
                <a:ext uri="{FF2B5EF4-FFF2-40B4-BE49-F238E27FC236}">
                  <a16:creationId xmlns:a16="http://schemas.microsoft.com/office/drawing/2014/main" id="{00000000-0008-0000-0300-000049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5161</xdr:col>
          <xdr:colOff>19050</xdr:colOff>
          <xdr:row>655385</xdr:row>
          <xdr:rowOff>19050</xdr:rowOff>
        </xdr:from>
        <xdr:to>
          <xdr:col>5162</xdr:col>
          <xdr:colOff>95250</xdr:colOff>
          <xdr:row>655389</xdr:row>
          <xdr:rowOff>28575</xdr:rowOff>
        </xdr:to>
        <xdr:sp macro="" textlink="">
          <xdr:nvSpPr>
            <xdr:cNvPr id="20810" name="Spinner 330" hidden="1">
              <a:extLst>
                <a:ext uri="{63B3BB69-23CF-44E3-9099-C40C66FF867C}">
                  <a14:compatExt spid="_x0000_s20810"/>
                </a:ext>
                <a:ext uri="{FF2B5EF4-FFF2-40B4-BE49-F238E27FC236}">
                  <a16:creationId xmlns:a16="http://schemas.microsoft.com/office/drawing/2014/main" id="{00000000-0008-0000-0300-00004A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5161</xdr:col>
          <xdr:colOff>19050</xdr:colOff>
          <xdr:row>720921</xdr:row>
          <xdr:rowOff>19050</xdr:rowOff>
        </xdr:from>
        <xdr:to>
          <xdr:col>5162</xdr:col>
          <xdr:colOff>95250</xdr:colOff>
          <xdr:row>720925</xdr:row>
          <xdr:rowOff>28575</xdr:rowOff>
        </xdr:to>
        <xdr:sp macro="" textlink="">
          <xdr:nvSpPr>
            <xdr:cNvPr id="20811" name="Spinner 331" hidden="1">
              <a:extLst>
                <a:ext uri="{63B3BB69-23CF-44E3-9099-C40C66FF867C}">
                  <a14:compatExt spid="_x0000_s20811"/>
                </a:ext>
                <a:ext uri="{FF2B5EF4-FFF2-40B4-BE49-F238E27FC236}">
                  <a16:creationId xmlns:a16="http://schemas.microsoft.com/office/drawing/2014/main" id="{00000000-0008-0000-0300-00004B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5161</xdr:col>
          <xdr:colOff>19050</xdr:colOff>
          <xdr:row>786457</xdr:row>
          <xdr:rowOff>19050</xdr:rowOff>
        </xdr:from>
        <xdr:to>
          <xdr:col>5162</xdr:col>
          <xdr:colOff>95250</xdr:colOff>
          <xdr:row>786461</xdr:row>
          <xdr:rowOff>28575</xdr:rowOff>
        </xdr:to>
        <xdr:sp macro="" textlink="">
          <xdr:nvSpPr>
            <xdr:cNvPr id="20812" name="Spinner 332" hidden="1">
              <a:extLst>
                <a:ext uri="{63B3BB69-23CF-44E3-9099-C40C66FF867C}">
                  <a14:compatExt spid="_x0000_s20812"/>
                </a:ext>
                <a:ext uri="{FF2B5EF4-FFF2-40B4-BE49-F238E27FC236}">
                  <a16:creationId xmlns:a16="http://schemas.microsoft.com/office/drawing/2014/main" id="{00000000-0008-0000-0300-00004C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5161</xdr:col>
          <xdr:colOff>19050</xdr:colOff>
          <xdr:row>851993</xdr:row>
          <xdr:rowOff>19050</xdr:rowOff>
        </xdr:from>
        <xdr:to>
          <xdr:col>5162</xdr:col>
          <xdr:colOff>95250</xdr:colOff>
          <xdr:row>851997</xdr:row>
          <xdr:rowOff>28575</xdr:rowOff>
        </xdr:to>
        <xdr:sp macro="" textlink="">
          <xdr:nvSpPr>
            <xdr:cNvPr id="20813" name="Spinner 333" hidden="1">
              <a:extLst>
                <a:ext uri="{63B3BB69-23CF-44E3-9099-C40C66FF867C}">
                  <a14:compatExt spid="_x0000_s20813"/>
                </a:ext>
                <a:ext uri="{FF2B5EF4-FFF2-40B4-BE49-F238E27FC236}">
                  <a16:creationId xmlns:a16="http://schemas.microsoft.com/office/drawing/2014/main" id="{00000000-0008-0000-0300-00004D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5161</xdr:col>
          <xdr:colOff>19050</xdr:colOff>
          <xdr:row>917529</xdr:row>
          <xdr:rowOff>19050</xdr:rowOff>
        </xdr:from>
        <xdr:to>
          <xdr:col>5162</xdr:col>
          <xdr:colOff>95250</xdr:colOff>
          <xdr:row>917533</xdr:row>
          <xdr:rowOff>28575</xdr:rowOff>
        </xdr:to>
        <xdr:sp macro="" textlink="">
          <xdr:nvSpPr>
            <xdr:cNvPr id="20814" name="Spinner 334" hidden="1">
              <a:extLst>
                <a:ext uri="{63B3BB69-23CF-44E3-9099-C40C66FF867C}">
                  <a14:compatExt spid="_x0000_s20814"/>
                </a:ext>
                <a:ext uri="{FF2B5EF4-FFF2-40B4-BE49-F238E27FC236}">
                  <a16:creationId xmlns:a16="http://schemas.microsoft.com/office/drawing/2014/main" id="{00000000-0008-0000-0300-00004E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5161</xdr:col>
          <xdr:colOff>19050</xdr:colOff>
          <xdr:row>983065</xdr:row>
          <xdr:rowOff>19050</xdr:rowOff>
        </xdr:from>
        <xdr:to>
          <xdr:col>5162</xdr:col>
          <xdr:colOff>95250</xdr:colOff>
          <xdr:row>983069</xdr:row>
          <xdr:rowOff>28575</xdr:rowOff>
        </xdr:to>
        <xdr:sp macro="" textlink="">
          <xdr:nvSpPr>
            <xdr:cNvPr id="20815" name="Spinner 335" hidden="1">
              <a:extLst>
                <a:ext uri="{63B3BB69-23CF-44E3-9099-C40C66FF867C}">
                  <a14:compatExt spid="_x0000_s20815"/>
                </a:ext>
                <a:ext uri="{FF2B5EF4-FFF2-40B4-BE49-F238E27FC236}">
                  <a16:creationId xmlns:a16="http://schemas.microsoft.com/office/drawing/2014/main" id="{00000000-0008-0000-0300-00004F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5417</xdr:col>
          <xdr:colOff>19050</xdr:colOff>
          <xdr:row>25</xdr:row>
          <xdr:rowOff>19050</xdr:rowOff>
        </xdr:from>
        <xdr:to>
          <xdr:col>5418</xdr:col>
          <xdr:colOff>95250</xdr:colOff>
          <xdr:row>29</xdr:row>
          <xdr:rowOff>28575</xdr:rowOff>
        </xdr:to>
        <xdr:sp macro="" textlink="">
          <xdr:nvSpPr>
            <xdr:cNvPr id="20816" name="Spinner 336" hidden="1">
              <a:extLst>
                <a:ext uri="{63B3BB69-23CF-44E3-9099-C40C66FF867C}">
                  <a14:compatExt spid="_x0000_s20816"/>
                </a:ext>
                <a:ext uri="{FF2B5EF4-FFF2-40B4-BE49-F238E27FC236}">
                  <a16:creationId xmlns:a16="http://schemas.microsoft.com/office/drawing/2014/main" id="{00000000-0008-0000-0300-000050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5417</xdr:col>
          <xdr:colOff>19050</xdr:colOff>
          <xdr:row>65561</xdr:row>
          <xdr:rowOff>19050</xdr:rowOff>
        </xdr:from>
        <xdr:to>
          <xdr:col>5418</xdr:col>
          <xdr:colOff>95250</xdr:colOff>
          <xdr:row>65565</xdr:row>
          <xdr:rowOff>28575</xdr:rowOff>
        </xdr:to>
        <xdr:sp macro="" textlink="">
          <xdr:nvSpPr>
            <xdr:cNvPr id="20817" name="Spinner 337" hidden="1">
              <a:extLst>
                <a:ext uri="{63B3BB69-23CF-44E3-9099-C40C66FF867C}">
                  <a14:compatExt spid="_x0000_s20817"/>
                </a:ext>
                <a:ext uri="{FF2B5EF4-FFF2-40B4-BE49-F238E27FC236}">
                  <a16:creationId xmlns:a16="http://schemas.microsoft.com/office/drawing/2014/main" id="{00000000-0008-0000-0300-000051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5417</xdr:col>
          <xdr:colOff>19050</xdr:colOff>
          <xdr:row>131097</xdr:row>
          <xdr:rowOff>19050</xdr:rowOff>
        </xdr:from>
        <xdr:to>
          <xdr:col>5418</xdr:col>
          <xdr:colOff>95250</xdr:colOff>
          <xdr:row>131101</xdr:row>
          <xdr:rowOff>28575</xdr:rowOff>
        </xdr:to>
        <xdr:sp macro="" textlink="">
          <xdr:nvSpPr>
            <xdr:cNvPr id="20818" name="Spinner 338" hidden="1">
              <a:extLst>
                <a:ext uri="{63B3BB69-23CF-44E3-9099-C40C66FF867C}">
                  <a14:compatExt spid="_x0000_s20818"/>
                </a:ext>
                <a:ext uri="{FF2B5EF4-FFF2-40B4-BE49-F238E27FC236}">
                  <a16:creationId xmlns:a16="http://schemas.microsoft.com/office/drawing/2014/main" id="{00000000-0008-0000-0300-000052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5417</xdr:col>
          <xdr:colOff>19050</xdr:colOff>
          <xdr:row>196633</xdr:row>
          <xdr:rowOff>19050</xdr:rowOff>
        </xdr:from>
        <xdr:to>
          <xdr:col>5418</xdr:col>
          <xdr:colOff>95250</xdr:colOff>
          <xdr:row>196637</xdr:row>
          <xdr:rowOff>28575</xdr:rowOff>
        </xdr:to>
        <xdr:sp macro="" textlink="">
          <xdr:nvSpPr>
            <xdr:cNvPr id="20819" name="Spinner 339" hidden="1">
              <a:extLst>
                <a:ext uri="{63B3BB69-23CF-44E3-9099-C40C66FF867C}">
                  <a14:compatExt spid="_x0000_s20819"/>
                </a:ext>
                <a:ext uri="{FF2B5EF4-FFF2-40B4-BE49-F238E27FC236}">
                  <a16:creationId xmlns:a16="http://schemas.microsoft.com/office/drawing/2014/main" id="{00000000-0008-0000-0300-000053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5417</xdr:col>
          <xdr:colOff>19050</xdr:colOff>
          <xdr:row>262169</xdr:row>
          <xdr:rowOff>19050</xdr:rowOff>
        </xdr:from>
        <xdr:to>
          <xdr:col>5418</xdr:col>
          <xdr:colOff>95250</xdr:colOff>
          <xdr:row>262173</xdr:row>
          <xdr:rowOff>28575</xdr:rowOff>
        </xdr:to>
        <xdr:sp macro="" textlink="">
          <xdr:nvSpPr>
            <xdr:cNvPr id="20820" name="Spinner 340" hidden="1">
              <a:extLst>
                <a:ext uri="{63B3BB69-23CF-44E3-9099-C40C66FF867C}">
                  <a14:compatExt spid="_x0000_s20820"/>
                </a:ext>
                <a:ext uri="{FF2B5EF4-FFF2-40B4-BE49-F238E27FC236}">
                  <a16:creationId xmlns:a16="http://schemas.microsoft.com/office/drawing/2014/main" id="{00000000-0008-0000-0300-000054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5417</xdr:col>
          <xdr:colOff>19050</xdr:colOff>
          <xdr:row>327705</xdr:row>
          <xdr:rowOff>19050</xdr:rowOff>
        </xdr:from>
        <xdr:to>
          <xdr:col>5418</xdr:col>
          <xdr:colOff>95250</xdr:colOff>
          <xdr:row>327709</xdr:row>
          <xdr:rowOff>28575</xdr:rowOff>
        </xdr:to>
        <xdr:sp macro="" textlink="">
          <xdr:nvSpPr>
            <xdr:cNvPr id="20821" name="Spinner 341" hidden="1">
              <a:extLst>
                <a:ext uri="{63B3BB69-23CF-44E3-9099-C40C66FF867C}">
                  <a14:compatExt spid="_x0000_s20821"/>
                </a:ext>
                <a:ext uri="{FF2B5EF4-FFF2-40B4-BE49-F238E27FC236}">
                  <a16:creationId xmlns:a16="http://schemas.microsoft.com/office/drawing/2014/main" id="{00000000-0008-0000-0300-000055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5417</xdr:col>
          <xdr:colOff>19050</xdr:colOff>
          <xdr:row>393241</xdr:row>
          <xdr:rowOff>19050</xdr:rowOff>
        </xdr:from>
        <xdr:to>
          <xdr:col>5418</xdr:col>
          <xdr:colOff>95250</xdr:colOff>
          <xdr:row>393245</xdr:row>
          <xdr:rowOff>28575</xdr:rowOff>
        </xdr:to>
        <xdr:sp macro="" textlink="">
          <xdr:nvSpPr>
            <xdr:cNvPr id="20822" name="Spinner 342" hidden="1">
              <a:extLst>
                <a:ext uri="{63B3BB69-23CF-44E3-9099-C40C66FF867C}">
                  <a14:compatExt spid="_x0000_s20822"/>
                </a:ext>
                <a:ext uri="{FF2B5EF4-FFF2-40B4-BE49-F238E27FC236}">
                  <a16:creationId xmlns:a16="http://schemas.microsoft.com/office/drawing/2014/main" id="{00000000-0008-0000-0300-000056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5417</xdr:col>
          <xdr:colOff>19050</xdr:colOff>
          <xdr:row>458777</xdr:row>
          <xdr:rowOff>19050</xdr:rowOff>
        </xdr:from>
        <xdr:to>
          <xdr:col>5418</xdr:col>
          <xdr:colOff>95250</xdr:colOff>
          <xdr:row>458781</xdr:row>
          <xdr:rowOff>28575</xdr:rowOff>
        </xdr:to>
        <xdr:sp macro="" textlink="">
          <xdr:nvSpPr>
            <xdr:cNvPr id="20823" name="Spinner 343" hidden="1">
              <a:extLst>
                <a:ext uri="{63B3BB69-23CF-44E3-9099-C40C66FF867C}">
                  <a14:compatExt spid="_x0000_s20823"/>
                </a:ext>
                <a:ext uri="{FF2B5EF4-FFF2-40B4-BE49-F238E27FC236}">
                  <a16:creationId xmlns:a16="http://schemas.microsoft.com/office/drawing/2014/main" id="{00000000-0008-0000-0300-000057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5417</xdr:col>
          <xdr:colOff>19050</xdr:colOff>
          <xdr:row>524313</xdr:row>
          <xdr:rowOff>19050</xdr:rowOff>
        </xdr:from>
        <xdr:to>
          <xdr:col>5418</xdr:col>
          <xdr:colOff>95250</xdr:colOff>
          <xdr:row>524317</xdr:row>
          <xdr:rowOff>28575</xdr:rowOff>
        </xdr:to>
        <xdr:sp macro="" textlink="">
          <xdr:nvSpPr>
            <xdr:cNvPr id="20824" name="Spinner 344" hidden="1">
              <a:extLst>
                <a:ext uri="{63B3BB69-23CF-44E3-9099-C40C66FF867C}">
                  <a14:compatExt spid="_x0000_s20824"/>
                </a:ext>
                <a:ext uri="{FF2B5EF4-FFF2-40B4-BE49-F238E27FC236}">
                  <a16:creationId xmlns:a16="http://schemas.microsoft.com/office/drawing/2014/main" id="{00000000-0008-0000-0300-000058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5417</xdr:col>
          <xdr:colOff>19050</xdr:colOff>
          <xdr:row>589849</xdr:row>
          <xdr:rowOff>19050</xdr:rowOff>
        </xdr:from>
        <xdr:to>
          <xdr:col>5418</xdr:col>
          <xdr:colOff>95250</xdr:colOff>
          <xdr:row>589853</xdr:row>
          <xdr:rowOff>28575</xdr:rowOff>
        </xdr:to>
        <xdr:sp macro="" textlink="">
          <xdr:nvSpPr>
            <xdr:cNvPr id="20825" name="Spinner 345" hidden="1">
              <a:extLst>
                <a:ext uri="{63B3BB69-23CF-44E3-9099-C40C66FF867C}">
                  <a14:compatExt spid="_x0000_s20825"/>
                </a:ext>
                <a:ext uri="{FF2B5EF4-FFF2-40B4-BE49-F238E27FC236}">
                  <a16:creationId xmlns:a16="http://schemas.microsoft.com/office/drawing/2014/main" id="{00000000-0008-0000-0300-000059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5417</xdr:col>
          <xdr:colOff>19050</xdr:colOff>
          <xdr:row>655385</xdr:row>
          <xdr:rowOff>19050</xdr:rowOff>
        </xdr:from>
        <xdr:to>
          <xdr:col>5418</xdr:col>
          <xdr:colOff>95250</xdr:colOff>
          <xdr:row>655389</xdr:row>
          <xdr:rowOff>28575</xdr:rowOff>
        </xdr:to>
        <xdr:sp macro="" textlink="">
          <xdr:nvSpPr>
            <xdr:cNvPr id="20826" name="Spinner 346" hidden="1">
              <a:extLst>
                <a:ext uri="{63B3BB69-23CF-44E3-9099-C40C66FF867C}">
                  <a14:compatExt spid="_x0000_s20826"/>
                </a:ext>
                <a:ext uri="{FF2B5EF4-FFF2-40B4-BE49-F238E27FC236}">
                  <a16:creationId xmlns:a16="http://schemas.microsoft.com/office/drawing/2014/main" id="{00000000-0008-0000-0300-00005A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5417</xdr:col>
          <xdr:colOff>19050</xdr:colOff>
          <xdr:row>720921</xdr:row>
          <xdr:rowOff>19050</xdr:rowOff>
        </xdr:from>
        <xdr:to>
          <xdr:col>5418</xdr:col>
          <xdr:colOff>95250</xdr:colOff>
          <xdr:row>720925</xdr:row>
          <xdr:rowOff>28575</xdr:rowOff>
        </xdr:to>
        <xdr:sp macro="" textlink="">
          <xdr:nvSpPr>
            <xdr:cNvPr id="20827" name="Spinner 347" hidden="1">
              <a:extLst>
                <a:ext uri="{63B3BB69-23CF-44E3-9099-C40C66FF867C}">
                  <a14:compatExt spid="_x0000_s20827"/>
                </a:ext>
                <a:ext uri="{FF2B5EF4-FFF2-40B4-BE49-F238E27FC236}">
                  <a16:creationId xmlns:a16="http://schemas.microsoft.com/office/drawing/2014/main" id="{00000000-0008-0000-0300-00005B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5417</xdr:col>
          <xdr:colOff>19050</xdr:colOff>
          <xdr:row>786457</xdr:row>
          <xdr:rowOff>19050</xdr:rowOff>
        </xdr:from>
        <xdr:to>
          <xdr:col>5418</xdr:col>
          <xdr:colOff>95250</xdr:colOff>
          <xdr:row>786461</xdr:row>
          <xdr:rowOff>28575</xdr:rowOff>
        </xdr:to>
        <xdr:sp macro="" textlink="">
          <xdr:nvSpPr>
            <xdr:cNvPr id="20828" name="Spinner 348" hidden="1">
              <a:extLst>
                <a:ext uri="{63B3BB69-23CF-44E3-9099-C40C66FF867C}">
                  <a14:compatExt spid="_x0000_s20828"/>
                </a:ext>
                <a:ext uri="{FF2B5EF4-FFF2-40B4-BE49-F238E27FC236}">
                  <a16:creationId xmlns:a16="http://schemas.microsoft.com/office/drawing/2014/main" id="{00000000-0008-0000-0300-00005C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5417</xdr:col>
          <xdr:colOff>19050</xdr:colOff>
          <xdr:row>851993</xdr:row>
          <xdr:rowOff>19050</xdr:rowOff>
        </xdr:from>
        <xdr:to>
          <xdr:col>5418</xdr:col>
          <xdr:colOff>95250</xdr:colOff>
          <xdr:row>851997</xdr:row>
          <xdr:rowOff>28575</xdr:rowOff>
        </xdr:to>
        <xdr:sp macro="" textlink="">
          <xdr:nvSpPr>
            <xdr:cNvPr id="20829" name="Spinner 349" hidden="1">
              <a:extLst>
                <a:ext uri="{63B3BB69-23CF-44E3-9099-C40C66FF867C}">
                  <a14:compatExt spid="_x0000_s20829"/>
                </a:ext>
                <a:ext uri="{FF2B5EF4-FFF2-40B4-BE49-F238E27FC236}">
                  <a16:creationId xmlns:a16="http://schemas.microsoft.com/office/drawing/2014/main" id="{00000000-0008-0000-0300-00005D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5417</xdr:col>
          <xdr:colOff>19050</xdr:colOff>
          <xdr:row>917529</xdr:row>
          <xdr:rowOff>19050</xdr:rowOff>
        </xdr:from>
        <xdr:to>
          <xdr:col>5418</xdr:col>
          <xdr:colOff>95250</xdr:colOff>
          <xdr:row>917533</xdr:row>
          <xdr:rowOff>28575</xdr:rowOff>
        </xdr:to>
        <xdr:sp macro="" textlink="">
          <xdr:nvSpPr>
            <xdr:cNvPr id="20830" name="Spinner 350" hidden="1">
              <a:extLst>
                <a:ext uri="{63B3BB69-23CF-44E3-9099-C40C66FF867C}">
                  <a14:compatExt spid="_x0000_s20830"/>
                </a:ext>
                <a:ext uri="{FF2B5EF4-FFF2-40B4-BE49-F238E27FC236}">
                  <a16:creationId xmlns:a16="http://schemas.microsoft.com/office/drawing/2014/main" id="{00000000-0008-0000-0300-00005E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5417</xdr:col>
          <xdr:colOff>19050</xdr:colOff>
          <xdr:row>983065</xdr:row>
          <xdr:rowOff>19050</xdr:rowOff>
        </xdr:from>
        <xdr:to>
          <xdr:col>5418</xdr:col>
          <xdr:colOff>95250</xdr:colOff>
          <xdr:row>983069</xdr:row>
          <xdr:rowOff>28575</xdr:rowOff>
        </xdr:to>
        <xdr:sp macro="" textlink="">
          <xdr:nvSpPr>
            <xdr:cNvPr id="20831" name="Spinner 351" hidden="1">
              <a:extLst>
                <a:ext uri="{63B3BB69-23CF-44E3-9099-C40C66FF867C}">
                  <a14:compatExt spid="_x0000_s20831"/>
                </a:ext>
                <a:ext uri="{FF2B5EF4-FFF2-40B4-BE49-F238E27FC236}">
                  <a16:creationId xmlns:a16="http://schemas.microsoft.com/office/drawing/2014/main" id="{00000000-0008-0000-0300-00005F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5673</xdr:col>
          <xdr:colOff>19050</xdr:colOff>
          <xdr:row>25</xdr:row>
          <xdr:rowOff>19050</xdr:rowOff>
        </xdr:from>
        <xdr:to>
          <xdr:col>5674</xdr:col>
          <xdr:colOff>95250</xdr:colOff>
          <xdr:row>29</xdr:row>
          <xdr:rowOff>28575</xdr:rowOff>
        </xdr:to>
        <xdr:sp macro="" textlink="">
          <xdr:nvSpPr>
            <xdr:cNvPr id="20832" name="Spinner 352" hidden="1">
              <a:extLst>
                <a:ext uri="{63B3BB69-23CF-44E3-9099-C40C66FF867C}">
                  <a14:compatExt spid="_x0000_s20832"/>
                </a:ext>
                <a:ext uri="{FF2B5EF4-FFF2-40B4-BE49-F238E27FC236}">
                  <a16:creationId xmlns:a16="http://schemas.microsoft.com/office/drawing/2014/main" id="{00000000-0008-0000-0300-000060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5673</xdr:col>
          <xdr:colOff>19050</xdr:colOff>
          <xdr:row>65561</xdr:row>
          <xdr:rowOff>19050</xdr:rowOff>
        </xdr:from>
        <xdr:to>
          <xdr:col>5674</xdr:col>
          <xdr:colOff>95250</xdr:colOff>
          <xdr:row>65565</xdr:row>
          <xdr:rowOff>28575</xdr:rowOff>
        </xdr:to>
        <xdr:sp macro="" textlink="">
          <xdr:nvSpPr>
            <xdr:cNvPr id="20833" name="Spinner 353" hidden="1">
              <a:extLst>
                <a:ext uri="{63B3BB69-23CF-44E3-9099-C40C66FF867C}">
                  <a14:compatExt spid="_x0000_s20833"/>
                </a:ext>
                <a:ext uri="{FF2B5EF4-FFF2-40B4-BE49-F238E27FC236}">
                  <a16:creationId xmlns:a16="http://schemas.microsoft.com/office/drawing/2014/main" id="{00000000-0008-0000-0300-000061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5673</xdr:col>
          <xdr:colOff>19050</xdr:colOff>
          <xdr:row>131097</xdr:row>
          <xdr:rowOff>19050</xdr:rowOff>
        </xdr:from>
        <xdr:to>
          <xdr:col>5674</xdr:col>
          <xdr:colOff>95250</xdr:colOff>
          <xdr:row>131101</xdr:row>
          <xdr:rowOff>28575</xdr:rowOff>
        </xdr:to>
        <xdr:sp macro="" textlink="">
          <xdr:nvSpPr>
            <xdr:cNvPr id="20834" name="Spinner 354" hidden="1">
              <a:extLst>
                <a:ext uri="{63B3BB69-23CF-44E3-9099-C40C66FF867C}">
                  <a14:compatExt spid="_x0000_s20834"/>
                </a:ext>
                <a:ext uri="{FF2B5EF4-FFF2-40B4-BE49-F238E27FC236}">
                  <a16:creationId xmlns:a16="http://schemas.microsoft.com/office/drawing/2014/main" id="{00000000-0008-0000-0300-000062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5673</xdr:col>
          <xdr:colOff>19050</xdr:colOff>
          <xdr:row>196633</xdr:row>
          <xdr:rowOff>19050</xdr:rowOff>
        </xdr:from>
        <xdr:to>
          <xdr:col>5674</xdr:col>
          <xdr:colOff>95250</xdr:colOff>
          <xdr:row>196637</xdr:row>
          <xdr:rowOff>28575</xdr:rowOff>
        </xdr:to>
        <xdr:sp macro="" textlink="">
          <xdr:nvSpPr>
            <xdr:cNvPr id="20835" name="Spinner 355" hidden="1">
              <a:extLst>
                <a:ext uri="{63B3BB69-23CF-44E3-9099-C40C66FF867C}">
                  <a14:compatExt spid="_x0000_s20835"/>
                </a:ext>
                <a:ext uri="{FF2B5EF4-FFF2-40B4-BE49-F238E27FC236}">
                  <a16:creationId xmlns:a16="http://schemas.microsoft.com/office/drawing/2014/main" id="{00000000-0008-0000-0300-000063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5673</xdr:col>
          <xdr:colOff>19050</xdr:colOff>
          <xdr:row>262169</xdr:row>
          <xdr:rowOff>19050</xdr:rowOff>
        </xdr:from>
        <xdr:to>
          <xdr:col>5674</xdr:col>
          <xdr:colOff>95250</xdr:colOff>
          <xdr:row>262173</xdr:row>
          <xdr:rowOff>28575</xdr:rowOff>
        </xdr:to>
        <xdr:sp macro="" textlink="">
          <xdr:nvSpPr>
            <xdr:cNvPr id="20836" name="Spinner 356" hidden="1">
              <a:extLst>
                <a:ext uri="{63B3BB69-23CF-44E3-9099-C40C66FF867C}">
                  <a14:compatExt spid="_x0000_s20836"/>
                </a:ext>
                <a:ext uri="{FF2B5EF4-FFF2-40B4-BE49-F238E27FC236}">
                  <a16:creationId xmlns:a16="http://schemas.microsoft.com/office/drawing/2014/main" id="{00000000-0008-0000-0300-000064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5673</xdr:col>
          <xdr:colOff>19050</xdr:colOff>
          <xdr:row>327705</xdr:row>
          <xdr:rowOff>19050</xdr:rowOff>
        </xdr:from>
        <xdr:to>
          <xdr:col>5674</xdr:col>
          <xdr:colOff>95250</xdr:colOff>
          <xdr:row>327709</xdr:row>
          <xdr:rowOff>28575</xdr:rowOff>
        </xdr:to>
        <xdr:sp macro="" textlink="">
          <xdr:nvSpPr>
            <xdr:cNvPr id="20837" name="Spinner 357" hidden="1">
              <a:extLst>
                <a:ext uri="{63B3BB69-23CF-44E3-9099-C40C66FF867C}">
                  <a14:compatExt spid="_x0000_s20837"/>
                </a:ext>
                <a:ext uri="{FF2B5EF4-FFF2-40B4-BE49-F238E27FC236}">
                  <a16:creationId xmlns:a16="http://schemas.microsoft.com/office/drawing/2014/main" id="{00000000-0008-0000-0300-000065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5673</xdr:col>
          <xdr:colOff>19050</xdr:colOff>
          <xdr:row>393241</xdr:row>
          <xdr:rowOff>19050</xdr:rowOff>
        </xdr:from>
        <xdr:to>
          <xdr:col>5674</xdr:col>
          <xdr:colOff>95250</xdr:colOff>
          <xdr:row>393245</xdr:row>
          <xdr:rowOff>28575</xdr:rowOff>
        </xdr:to>
        <xdr:sp macro="" textlink="">
          <xdr:nvSpPr>
            <xdr:cNvPr id="20838" name="Spinner 358" hidden="1">
              <a:extLst>
                <a:ext uri="{63B3BB69-23CF-44E3-9099-C40C66FF867C}">
                  <a14:compatExt spid="_x0000_s20838"/>
                </a:ext>
                <a:ext uri="{FF2B5EF4-FFF2-40B4-BE49-F238E27FC236}">
                  <a16:creationId xmlns:a16="http://schemas.microsoft.com/office/drawing/2014/main" id="{00000000-0008-0000-0300-000066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5673</xdr:col>
          <xdr:colOff>19050</xdr:colOff>
          <xdr:row>458777</xdr:row>
          <xdr:rowOff>19050</xdr:rowOff>
        </xdr:from>
        <xdr:to>
          <xdr:col>5674</xdr:col>
          <xdr:colOff>95250</xdr:colOff>
          <xdr:row>458781</xdr:row>
          <xdr:rowOff>28575</xdr:rowOff>
        </xdr:to>
        <xdr:sp macro="" textlink="">
          <xdr:nvSpPr>
            <xdr:cNvPr id="20839" name="Spinner 359" hidden="1">
              <a:extLst>
                <a:ext uri="{63B3BB69-23CF-44E3-9099-C40C66FF867C}">
                  <a14:compatExt spid="_x0000_s20839"/>
                </a:ext>
                <a:ext uri="{FF2B5EF4-FFF2-40B4-BE49-F238E27FC236}">
                  <a16:creationId xmlns:a16="http://schemas.microsoft.com/office/drawing/2014/main" id="{00000000-0008-0000-0300-000067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5673</xdr:col>
          <xdr:colOff>19050</xdr:colOff>
          <xdr:row>524313</xdr:row>
          <xdr:rowOff>19050</xdr:rowOff>
        </xdr:from>
        <xdr:to>
          <xdr:col>5674</xdr:col>
          <xdr:colOff>95250</xdr:colOff>
          <xdr:row>524317</xdr:row>
          <xdr:rowOff>28575</xdr:rowOff>
        </xdr:to>
        <xdr:sp macro="" textlink="">
          <xdr:nvSpPr>
            <xdr:cNvPr id="20840" name="Spinner 360" hidden="1">
              <a:extLst>
                <a:ext uri="{63B3BB69-23CF-44E3-9099-C40C66FF867C}">
                  <a14:compatExt spid="_x0000_s20840"/>
                </a:ext>
                <a:ext uri="{FF2B5EF4-FFF2-40B4-BE49-F238E27FC236}">
                  <a16:creationId xmlns:a16="http://schemas.microsoft.com/office/drawing/2014/main" id="{00000000-0008-0000-0300-000068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5673</xdr:col>
          <xdr:colOff>19050</xdr:colOff>
          <xdr:row>589849</xdr:row>
          <xdr:rowOff>19050</xdr:rowOff>
        </xdr:from>
        <xdr:to>
          <xdr:col>5674</xdr:col>
          <xdr:colOff>95250</xdr:colOff>
          <xdr:row>589853</xdr:row>
          <xdr:rowOff>28575</xdr:rowOff>
        </xdr:to>
        <xdr:sp macro="" textlink="">
          <xdr:nvSpPr>
            <xdr:cNvPr id="20841" name="Spinner 361" hidden="1">
              <a:extLst>
                <a:ext uri="{63B3BB69-23CF-44E3-9099-C40C66FF867C}">
                  <a14:compatExt spid="_x0000_s20841"/>
                </a:ext>
                <a:ext uri="{FF2B5EF4-FFF2-40B4-BE49-F238E27FC236}">
                  <a16:creationId xmlns:a16="http://schemas.microsoft.com/office/drawing/2014/main" id="{00000000-0008-0000-0300-000069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5673</xdr:col>
          <xdr:colOff>19050</xdr:colOff>
          <xdr:row>655385</xdr:row>
          <xdr:rowOff>19050</xdr:rowOff>
        </xdr:from>
        <xdr:to>
          <xdr:col>5674</xdr:col>
          <xdr:colOff>95250</xdr:colOff>
          <xdr:row>655389</xdr:row>
          <xdr:rowOff>28575</xdr:rowOff>
        </xdr:to>
        <xdr:sp macro="" textlink="">
          <xdr:nvSpPr>
            <xdr:cNvPr id="20842" name="Spinner 362" hidden="1">
              <a:extLst>
                <a:ext uri="{63B3BB69-23CF-44E3-9099-C40C66FF867C}">
                  <a14:compatExt spid="_x0000_s20842"/>
                </a:ext>
                <a:ext uri="{FF2B5EF4-FFF2-40B4-BE49-F238E27FC236}">
                  <a16:creationId xmlns:a16="http://schemas.microsoft.com/office/drawing/2014/main" id="{00000000-0008-0000-0300-00006A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5673</xdr:col>
          <xdr:colOff>19050</xdr:colOff>
          <xdr:row>720921</xdr:row>
          <xdr:rowOff>19050</xdr:rowOff>
        </xdr:from>
        <xdr:to>
          <xdr:col>5674</xdr:col>
          <xdr:colOff>95250</xdr:colOff>
          <xdr:row>720925</xdr:row>
          <xdr:rowOff>28575</xdr:rowOff>
        </xdr:to>
        <xdr:sp macro="" textlink="">
          <xdr:nvSpPr>
            <xdr:cNvPr id="20843" name="Spinner 363" hidden="1">
              <a:extLst>
                <a:ext uri="{63B3BB69-23CF-44E3-9099-C40C66FF867C}">
                  <a14:compatExt spid="_x0000_s20843"/>
                </a:ext>
                <a:ext uri="{FF2B5EF4-FFF2-40B4-BE49-F238E27FC236}">
                  <a16:creationId xmlns:a16="http://schemas.microsoft.com/office/drawing/2014/main" id="{00000000-0008-0000-0300-00006B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5673</xdr:col>
          <xdr:colOff>19050</xdr:colOff>
          <xdr:row>786457</xdr:row>
          <xdr:rowOff>19050</xdr:rowOff>
        </xdr:from>
        <xdr:to>
          <xdr:col>5674</xdr:col>
          <xdr:colOff>95250</xdr:colOff>
          <xdr:row>786461</xdr:row>
          <xdr:rowOff>28575</xdr:rowOff>
        </xdr:to>
        <xdr:sp macro="" textlink="">
          <xdr:nvSpPr>
            <xdr:cNvPr id="20844" name="Spinner 364" hidden="1">
              <a:extLst>
                <a:ext uri="{63B3BB69-23CF-44E3-9099-C40C66FF867C}">
                  <a14:compatExt spid="_x0000_s20844"/>
                </a:ext>
                <a:ext uri="{FF2B5EF4-FFF2-40B4-BE49-F238E27FC236}">
                  <a16:creationId xmlns:a16="http://schemas.microsoft.com/office/drawing/2014/main" id="{00000000-0008-0000-0300-00006C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5673</xdr:col>
          <xdr:colOff>19050</xdr:colOff>
          <xdr:row>851993</xdr:row>
          <xdr:rowOff>19050</xdr:rowOff>
        </xdr:from>
        <xdr:to>
          <xdr:col>5674</xdr:col>
          <xdr:colOff>95250</xdr:colOff>
          <xdr:row>851997</xdr:row>
          <xdr:rowOff>28575</xdr:rowOff>
        </xdr:to>
        <xdr:sp macro="" textlink="">
          <xdr:nvSpPr>
            <xdr:cNvPr id="20845" name="Spinner 365" hidden="1">
              <a:extLst>
                <a:ext uri="{63B3BB69-23CF-44E3-9099-C40C66FF867C}">
                  <a14:compatExt spid="_x0000_s20845"/>
                </a:ext>
                <a:ext uri="{FF2B5EF4-FFF2-40B4-BE49-F238E27FC236}">
                  <a16:creationId xmlns:a16="http://schemas.microsoft.com/office/drawing/2014/main" id="{00000000-0008-0000-0300-00006D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5673</xdr:col>
          <xdr:colOff>19050</xdr:colOff>
          <xdr:row>917529</xdr:row>
          <xdr:rowOff>19050</xdr:rowOff>
        </xdr:from>
        <xdr:to>
          <xdr:col>5674</xdr:col>
          <xdr:colOff>95250</xdr:colOff>
          <xdr:row>917533</xdr:row>
          <xdr:rowOff>28575</xdr:rowOff>
        </xdr:to>
        <xdr:sp macro="" textlink="">
          <xdr:nvSpPr>
            <xdr:cNvPr id="20846" name="Spinner 366" hidden="1">
              <a:extLst>
                <a:ext uri="{63B3BB69-23CF-44E3-9099-C40C66FF867C}">
                  <a14:compatExt spid="_x0000_s20846"/>
                </a:ext>
                <a:ext uri="{FF2B5EF4-FFF2-40B4-BE49-F238E27FC236}">
                  <a16:creationId xmlns:a16="http://schemas.microsoft.com/office/drawing/2014/main" id="{00000000-0008-0000-0300-00006E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5673</xdr:col>
          <xdr:colOff>19050</xdr:colOff>
          <xdr:row>983065</xdr:row>
          <xdr:rowOff>19050</xdr:rowOff>
        </xdr:from>
        <xdr:to>
          <xdr:col>5674</xdr:col>
          <xdr:colOff>95250</xdr:colOff>
          <xdr:row>983069</xdr:row>
          <xdr:rowOff>28575</xdr:rowOff>
        </xdr:to>
        <xdr:sp macro="" textlink="">
          <xdr:nvSpPr>
            <xdr:cNvPr id="20847" name="Spinner 367" hidden="1">
              <a:extLst>
                <a:ext uri="{63B3BB69-23CF-44E3-9099-C40C66FF867C}">
                  <a14:compatExt spid="_x0000_s20847"/>
                </a:ext>
                <a:ext uri="{FF2B5EF4-FFF2-40B4-BE49-F238E27FC236}">
                  <a16:creationId xmlns:a16="http://schemas.microsoft.com/office/drawing/2014/main" id="{00000000-0008-0000-0300-00006F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5929</xdr:col>
          <xdr:colOff>19050</xdr:colOff>
          <xdr:row>25</xdr:row>
          <xdr:rowOff>19050</xdr:rowOff>
        </xdr:from>
        <xdr:to>
          <xdr:col>5930</xdr:col>
          <xdr:colOff>95250</xdr:colOff>
          <xdr:row>29</xdr:row>
          <xdr:rowOff>28575</xdr:rowOff>
        </xdr:to>
        <xdr:sp macro="" textlink="">
          <xdr:nvSpPr>
            <xdr:cNvPr id="20848" name="Spinner 368" hidden="1">
              <a:extLst>
                <a:ext uri="{63B3BB69-23CF-44E3-9099-C40C66FF867C}">
                  <a14:compatExt spid="_x0000_s20848"/>
                </a:ext>
                <a:ext uri="{FF2B5EF4-FFF2-40B4-BE49-F238E27FC236}">
                  <a16:creationId xmlns:a16="http://schemas.microsoft.com/office/drawing/2014/main" id="{00000000-0008-0000-0300-000070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5929</xdr:col>
          <xdr:colOff>19050</xdr:colOff>
          <xdr:row>65561</xdr:row>
          <xdr:rowOff>19050</xdr:rowOff>
        </xdr:from>
        <xdr:to>
          <xdr:col>5930</xdr:col>
          <xdr:colOff>95250</xdr:colOff>
          <xdr:row>65565</xdr:row>
          <xdr:rowOff>28575</xdr:rowOff>
        </xdr:to>
        <xdr:sp macro="" textlink="">
          <xdr:nvSpPr>
            <xdr:cNvPr id="20849" name="Spinner 369" hidden="1">
              <a:extLst>
                <a:ext uri="{63B3BB69-23CF-44E3-9099-C40C66FF867C}">
                  <a14:compatExt spid="_x0000_s20849"/>
                </a:ext>
                <a:ext uri="{FF2B5EF4-FFF2-40B4-BE49-F238E27FC236}">
                  <a16:creationId xmlns:a16="http://schemas.microsoft.com/office/drawing/2014/main" id="{00000000-0008-0000-0300-000071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5929</xdr:col>
          <xdr:colOff>19050</xdr:colOff>
          <xdr:row>131097</xdr:row>
          <xdr:rowOff>19050</xdr:rowOff>
        </xdr:from>
        <xdr:to>
          <xdr:col>5930</xdr:col>
          <xdr:colOff>95250</xdr:colOff>
          <xdr:row>131101</xdr:row>
          <xdr:rowOff>28575</xdr:rowOff>
        </xdr:to>
        <xdr:sp macro="" textlink="">
          <xdr:nvSpPr>
            <xdr:cNvPr id="20850" name="Spinner 370" hidden="1">
              <a:extLst>
                <a:ext uri="{63B3BB69-23CF-44E3-9099-C40C66FF867C}">
                  <a14:compatExt spid="_x0000_s20850"/>
                </a:ext>
                <a:ext uri="{FF2B5EF4-FFF2-40B4-BE49-F238E27FC236}">
                  <a16:creationId xmlns:a16="http://schemas.microsoft.com/office/drawing/2014/main" id="{00000000-0008-0000-0300-000072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5929</xdr:col>
          <xdr:colOff>19050</xdr:colOff>
          <xdr:row>196633</xdr:row>
          <xdr:rowOff>19050</xdr:rowOff>
        </xdr:from>
        <xdr:to>
          <xdr:col>5930</xdr:col>
          <xdr:colOff>95250</xdr:colOff>
          <xdr:row>196637</xdr:row>
          <xdr:rowOff>28575</xdr:rowOff>
        </xdr:to>
        <xdr:sp macro="" textlink="">
          <xdr:nvSpPr>
            <xdr:cNvPr id="20851" name="Spinner 371" hidden="1">
              <a:extLst>
                <a:ext uri="{63B3BB69-23CF-44E3-9099-C40C66FF867C}">
                  <a14:compatExt spid="_x0000_s20851"/>
                </a:ext>
                <a:ext uri="{FF2B5EF4-FFF2-40B4-BE49-F238E27FC236}">
                  <a16:creationId xmlns:a16="http://schemas.microsoft.com/office/drawing/2014/main" id="{00000000-0008-0000-0300-000073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5929</xdr:col>
          <xdr:colOff>19050</xdr:colOff>
          <xdr:row>262169</xdr:row>
          <xdr:rowOff>19050</xdr:rowOff>
        </xdr:from>
        <xdr:to>
          <xdr:col>5930</xdr:col>
          <xdr:colOff>95250</xdr:colOff>
          <xdr:row>262173</xdr:row>
          <xdr:rowOff>28575</xdr:rowOff>
        </xdr:to>
        <xdr:sp macro="" textlink="">
          <xdr:nvSpPr>
            <xdr:cNvPr id="20852" name="Spinner 372" hidden="1">
              <a:extLst>
                <a:ext uri="{63B3BB69-23CF-44E3-9099-C40C66FF867C}">
                  <a14:compatExt spid="_x0000_s20852"/>
                </a:ext>
                <a:ext uri="{FF2B5EF4-FFF2-40B4-BE49-F238E27FC236}">
                  <a16:creationId xmlns:a16="http://schemas.microsoft.com/office/drawing/2014/main" id="{00000000-0008-0000-0300-000074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5929</xdr:col>
          <xdr:colOff>19050</xdr:colOff>
          <xdr:row>327705</xdr:row>
          <xdr:rowOff>19050</xdr:rowOff>
        </xdr:from>
        <xdr:to>
          <xdr:col>5930</xdr:col>
          <xdr:colOff>95250</xdr:colOff>
          <xdr:row>327709</xdr:row>
          <xdr:rowOff>28575</xdr:rowOff>
        </xdr:to>
        <xdr:sp macro="" textlink="">
          <xdr:nvSpPr>
            <xdr:cNvPr id="20853" name="Spinner 373" hidden="1">
              <a:extLst>
                <a:ext uri="{63B3BB69-23CF-44E3-9099-C40C66FF867C}">
                  <a14:compatExt spid="_x0000_s20853"/>
                </a:ext>
                <a:ext uri="{FF2B5EF4-FFF2-40B4-BE49-F238E27FC236}">
                  <a16:creationId xmlns:a16="http://schemas.microsoft.com/office/drawing/2014/main" id="{00000000-0008-0000-0300-000075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5929</xdr:col>
          <xdr:colOff>19050</xdr:colOff>
          <xdr:row>393241</xdr:row>
          <xdr:rowOff>19050</xdr:rowOff>
        </xdr:from>
        <xdr:to>
          <xdr:col>5930</xdr:col>
          <xdr:colOff>95250</xdr:colOff>
          <xdr:row>393245</xdr:row>
          <xdr:rowOff>28575</xdr:rowOff>
        </xdr:to>
        <xdr:sp macro="" textlink="">
          <xdr:nvSpPr>
            <xdr:cNvPr id="20854" name="Spinner 374" hidden="1">
              <a:extLst>
                <a:ext uri="{63B3BB69-23CF-44E3-9099-C40C66FF867C}">
                  <a14:compatExt spid="_x0000_s20854"/>
                </a:ext>
                <a:ext uri="{FF2B5EF4-FFF2-40B4-BE49-F238E27FC236}">
                  <a16:creationId xmlns:a16="http://schemas.microsoft.com/office/drawing/2014/main" id="{00000000-0008-0000-0300-000076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5929</xdr:col>
          <xdr:colOff>19050</xdr:colOff>
          <xdr:row>458777</xdr:row>
          <xdr:rowOff>19050</xdr:rowOff>
        </xdr:from>
        <xdr:to>
          <xdr:col>5930</xdr:col>
          <xdr:colOff>95250</xdr:colOff>
          <xdr:row>458781</xdr:row>
          <xdr:rowOff>28575</xdr:rowOff>
        </xdr:to>
        <xdr:sp macro="" textlink="">
          <xdr:nvSpPr>
            <xdr:cNvPr id="20855" name="Spinner 375" hidden="1">
              <a:extLst>
                <a:ext uri="{63B3BB69-23CF-44E3-9099-C40C66FF867C}">
                  <a14:compatExt spid="_x0000_s20855"/>
                </a:ext>
                <a:ext uri="{FF2B5EF4-FFF2-40B4-BE49-F238E27FC236}">
                  <a16:creationId xmlns:a16="http://schemas.microsoft.com/office/drawing/2014/main" id="{00000000-0008-0000-0300-000077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5929</xdr:col>
          <xdr:colOff>19050</xdr:colOff>
          <xdr:row>524313</xdr:row>
          <xdr:rowOff>19050</xdr:rowOff>
        </xdr:from>
        <xdr:to>
          <xdr:col>5930</xdr:col>
          <xdr:colOff>95250</xdr:colOff>
          <xdr:row>524317</xdr:row>
          <xdr:rowOff>28575</xdr:rowOff>
        </xdr:to>
        <xdr:sp macro="" textlink="">
          <xdr:nvSpPr>
            <xdr:cNvPr id="20856" name="Spinner 376" hidden="1">
              <a:extLst>
                <a:ext uri="{63B3BB69-23CF-44E3-9099-C40C66FF867C}">
                  <a14:compatExt spid="_x0000_s20856"/>
                </a:ext>
                <a:ext uri="{FF2B5EF4-FFF2-40B4-BE49-F238E27FC236}">
                  <a16:creationId xmlns:a16="http://schemas.microsoft.com/office/drawing/2014/main" id="{00000000-0008-0000-0300-000078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5929</xdr:col>
          <xdr:colOff>19050</xdr:colOff>
          <xdr:row>589849</xdr:row>
          <xdr:rowOff>19050</xdr:rowOff>
        </xdr:from>
        <xdr:to>
          <xdr:col>5930</xdr:col>
          <xdr:colOff>95250</xdr:colOff>
          <xdr:row>589853</xdr:row>
          <xdr:rowOff>28575</xdr:rowOff>
        </xdr:to>
        <xdr:sp macro="" textlink="">
          <xdr:nvSpPr>
            <xdr:cNvPr id="20857" name="Spinner 377" hidden="1">
              <a:extLst>
                <a:ext uri="{63B3BB69-23CF-44E3-9099-C40C66FF867C}">
                  <a14:compatExt spid="_x0000_s20857"/>
                </a:ext>
                <a:ext uri="{FF2B5EF4-FFF2-40B4-BE49-F238E27FC236}">
                  <a16:creationId xmlns:a16="http://schemas.microsoft.com/office/drawing/2014/main" id="{00000000-0008-0000-0300-000079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5929</xdr:col>
          <xdr:colOff>19050</xdr:colOff>
          <xdr:row>655385</xdr:row>
          <xdr:rowOff>19050</xdr:rowOff>
        </xdr:from>
        <xdr:to>
          <xdr:col>5930</xdr:col>
          <xdr:colOff>95250</xdr:colOff>
          <xdr:row>655389</xdr:row>
          <xdr:rowOff>28575</xdr:rowOff>
        </xdr:to>
        <xdr:sp macro="" textlink="">
          <xdr:nvSpPr>
            <xdr:cNvPr id="20858" name="Spinner 378" hidden="1">
              <a:extLst>
                <a:ext uri="{63B3BB69-23CF-44E3-9099-C40C66FF867C}">
                  <a14:compatExt spid="_x0000_s20858"/>
                </a:ext>
                <a:ext uri="{FF2B5EF4-FFF2-40B4-BE49-F238E27FC236}">
                  <a16:creationId xmlns:a16="http://schemas.microsoft.com/office/drawing/2014/main" id="{00000000-0008-0000-0300-00007A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5929</xdr:col>
          <xdr:colOff>19050</xdr:colOff>
          <xdr:row>720921</xdr:row>
          <xdr:rowOff>19050</xdr:rowOff>
        </xdr:from>
        <xdr:to>
          <xdr:col>5930</xdr:col>
          <xdr:colOff>95250</xdr:colOff>
          <xdr:row>720925</xdr:row>
          <xdr:rowOff>28575</xdr:rowOff>
        </xdr:to>
        <xdr:sp macro="" textlink="">
          <xdr:nvSpPr>
            <xdr:cNvPr id="20859" name="Spinner 379" hidden="1">
              <a:extLst>
                <a:ext uri="{63B3BB69-23CF-44E3-9099-C40C66FF867C}">
                  <a14:compatExt spid="_x0000_s20859"/>
                </a:ext>
                <a:ext uri="{FF2B5EF4-FFF2-40B4-BE49-F238E27FC236}">
                  <a16:creationId xmlns:a16="http://schemas.microsoft.com/office/drawing/2014/main" id="{00000000-0008-0000-0300-00007B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5929</xdr:col>
          <xdr:colOff>19050</xdr:colOff>
          <xdr:row>786457</xdr:row>
          <xdr:rowOff>19050</xdr:rowOff>
        </xdr:from>
        <xdr:to>
          <xdr:col>5930</xdr:col>
          <xdr:colOff>95250</xdr:colOff>
          <xdr:row>786461</xdr:row>
          <xdr:rowOff>28575</xdr:rowOff>
        </xdr:to>
        <xdr:sp macro="" textlink="">
          <xdr:nvSpPr>
            <xdr:cNvPr id="20860" name="Spinner 380" hidden="1">
              <a:extLst>
                <a:ext uri="{63B3BB69-23CF-44E3-9099-C40C66FF867C}">
                  <a14:compatExt spid="_x0000_s20860"/>
                </a:ext>
                <a:ext uri="{FF2B5EF4-FFF2-40B4-BE49-F238E27FC236}">
                  <a16:creationId xmlns:a16="http://schemas.microsoft.com/office/drawing/2014/main" id="{00000000-0008-0000-0300-00007C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5929</xdr:col>
          <xdr:colOff>19050</xdr:colOff>
          <xdr:row>851993</xdr:row>
          <xdr:rowOff>19050</xdr:rowOff>
        </xdr:from>
        <xdr:to>
          <xdr:col>5930</xdr:col>
          <xdr:colOff>95250</xdr:colOff>
          <xdr:row>851997</xdr:row>
          <xdr:rowOff>28575</xdr:rowOff>
        </xdr:to>
        <xdr:sp macro="" textlink="">
          <xdr:nvSpPr>
            <xdr:cNvPr id="20861" name="Spinner 381" hidden="1">
              <a:extLst>
                <a:ext uri="{63B3BB69-23CF-44E3-9099-C40C66FF867C}">
                  <a14:compatExt spid="_x0000_s20861"/>
                </a:ext>
                <a:ext uri="{FF2B5EF4-FFF2-40B4-BE49-F238E27FC236}">
                  <a16:creationId xmlns:a16="http://schemas.microsoft.com/office/drawing/2014/main" id="{00000000-0008-0000-0300-00007D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5929</xdr:col>
          <xdr:colOff>19050</xdr:colOff>
          <xdr:row>917529</xdr:row>
          <xdr:rowOff>19050</xdr:rowOff>
        </xdr:from>
        <xdr:to>
          <xdr:col>5930</xdr:col>
          <xdr:colOff>95250</xdr:colOff>
          <xdr:row>917533</xdr:row>
          <xdr:rowOff>28575</xdr:rowOff>
        </xdr:to>
        <xdr:sp macro="" textlink="">
          <xdr:nvSpPr>
            <xdr:cNvPr id="20862" name="Spinner 382" hidden="1">
              <a:extLst>
                <a:ext uri="{63B3BB69-23CF-44E3-9099-C40C66FF867C}">
                  <a14:compatExt spid="_x0000_s20862"/>
                </a:ext>
                <a:ext uri="{FF2B5EF4-FFF2-40B4-BE49-F238E27FC236}">
                  <a16:creationId xmlns:a16="http://schemas.microsoft.com/office/drawing/2014/main" id="{00000000-0008-0000-0300-00007E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5929</xdr:col>
          <xdr:colOff>19050</xdr:colOff>
          <xdr:row>983065</xdr:row>
          <xdr:rowOff>19050</xdr:rowOff>
        </xdr:from>
        <xdr:to>
          <xdr:col>5930</xdr:col>
          <xdr:colOff>95250</xdr:colOff>
          <xdr:row>983069</xdr:row>
          <xdr:rowOff>28575</xdr:rowOff>
        </xdr:to>
        <xdr:sp macro="" textlink="">
          <xdr:nvSpPr>
            <xdr:cNvPr id="20863" name="Spinner 383" hidden="1">
              <a:extLst>
                <a:ext uri="{63B3BB69-23CF-44E3-9099-C40C66FF867C}">
                  <a14:compatExt spid="_x0000_s20863"/>
                </a:ext>
                <a:ext uri="{FF2B5EF4-FFF2-40B4-BE49-F238E27FC236}">
                  <a16:creationId xmlns:a16="http://schemas.microsoft.com/office/drawing/2014/main" id="{00000000-0008-0000-0300-00007F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6185</xdr:col>
          <xdr:colOff>19050</xdr:colOff>
          <xdr:row>25</xdr:row>
          <xdr:rowOff>19050</xdr:rowOff>
        </xdr:from>
        <xdr:to>
          <xdr:col>6186</xdr:col>
          <xdr:colOff>95250</xdr:colOff>
          <xdr:row>29</xdr:row>
          <xdr:rowOff>28575</xdr:rowOff>
        </xdr:to>
        <xdr:sp macro="" textlink="">
          <xdr:nvSpPr>
            <xdr:cNvPr id="20864" name="Spinner 384" hidden="1">
              <a:extLst>
                <a:ext uri="{63B3BB69-23CF-44E3-9099-C40C66FF867C}">
                  <a14:compatExt spid="_x0000_s20864"/>
                </a:ext>
                <a:ext uri="{FF2B5EF4-FFF2-40B4-BE49-F238E27FC236}">
                  <a16:creationId xmlns:a16="http://schemas.microsoft.com/office/drawing/2014/main" id="{00000000-0008-0000-0300-000080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6185</xdr:col>
          <xdr:colOff>19050</xdr:colOff>
          <xdr:row>65561</xdr:row>
          <xdr:rowOff>19050</xdr:rowOff>
        </xdr:from>
        <xdr:to>
          <xdr:col>6186</xdr:col>
          <xdr:colOff>95250</xdr:colOff>
          <xdr:row>65565</xdr:row>
          <xdr:rowOff>28575</xdr:rowOff>
        </xdr:to>
        <xdr:sp macro="" textlink="">
          <xdr:nvSpPr>
            <xdr:cNvPr id="20865" name="Spinner 385" hidden="1">
              <a:extLst>
                <a:ext uri="{63B3BB69-23CF-44E3-9099-C40C66FF867C}">
                  <a14:compatExt spid="_x0000_s20865"/>
                </a:ext>
                <a:ext uri="{FF2B5EF4-FFF2-40B4-BE49-F238E27FC236}">
                  <a16:creationId xmlns:a16="http://schemas.microsoft.com/office/drawing/2014/main" id="{00000000-0008-0000-0300-000081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6185</xdr:col>
          <xdr:colOff>19050</xdr:colOff>
          <xdr:row>131097</xdr:row>
          <xdr:rowOff>19050</xdr:rowOff>
        </xdr:from>
        <xdr:to>
          <xdr:col>6186</xdr:col>
          <xdr:colOff>95250</xdr:colOff>
          <xdr:row>131101</xdr:row>
          <xdr:rowOff>28575</xdr:rowOff>
        </xdr:to>
        <xdr:sp macro="" textlink="">
          <xdr:nvSpPr>
            <xdr:cNvPr id="20866" name="Spinner 386" hidden="1">
              <a:extLst>
                <a:ext uri="{63B3BB69-23CF-44E3-9099-C40C66FF867C}">
                  <a14:compatExt spid="_x0000_s20866"/>
                </a:ext>
                <a:ext uri="{FF2B5EF4-FFF2-40B4-BE49-F238E27FC236}">
                  <a16:creationId xmlns:a16="http://schemas.microsoft.com/office/drawing/2014/main" id="{00000000-0008-0000-0300-000082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6185</xdr:col>
          <xdr:colOff>19050</xdr:colOff>
          <xdr:row>196633</xdr:row>
          <xdr:rowOff>19050</xdr:rowOff>
        </xdr:from>
        <xdr:to>
          <xdr:col>6186</xdr:col>
          <xdr:colOff>95250</xdr:colOff>
          <xdr:row>196637</xdr:row>
          <xdr:rowOff>28575</xdr:rowOff>
        </xdr:to>
        <xdr:sp macro="" textlink="">
          <xdr:nvSpPr>
            <xdr:cNvPr id="20867" name="Spinner 387" hidden="1">
              <a:extLst>
                <a:ext uri="{63B3BB69-23CF-44E3-9099-C40C66FF867C}">
                  <a14:compatExt spid="_x0000_s20867"/>
                </a:ext>
                <a:ext uri="{FF2B5EF4-FFF2-40B4-BE49-F238E27FC236}">
                  <a16:creationId xmlns:a16="http://schemas.microsoft.com/office/drawing/2014/main" id="{00000000-0008-0000-0300-000083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6185</xdr:col>
          <xdr:colOff>19050</xdr:colOff>
          <xdr:row>262169</xdr:row>
          <xdr:rowOff>19050</xdr:rowOff>
        </xdr:from>
        <xdr:to>
          <xdr:col>6186</xdr:col>
          <xdr:colOff>95250</xdr:colOff>
          <xdr:row>262173</xdr:row>
          <xdr:rowOff>28575</xdr:rowOff>
        </xdr:to>
        <xdr:sp macro="" textlink="">
          <xdr:nvSpPr>
            <xdr:cNvPr id="20868" name="Spinner 388" hidden="1">
              <a:extLst>
                <a:ext uri="{63B3BB69-23CF-44E3-9099-C40C66FF867C}">
                  <a14:compatExt spid="_x0000_s20868"/>
                </a:ext>
                <a:ext uri="{FF2B5EF4-FFF2-40B4-BE49-F238E27FC236}">
                  <a16:creationId xmlns:a16="http://schemas.microsoft.com/office/drawing/2014/main" id="{00000000-0008-0000-0300-000084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6185</xdr:col>
          <xdr:colOff>19050</xdr:colOff>
          <xdr:row>327705</xdr:row>
          <xdr:rowOff>19050</xdr:rowOff>
        </xdr:from>
        <xdr:to>
          <xdr:col>6186</xdr:col>
          <xdr:colOff>95250</xdr:colOff>
          <xdr:row>327709</xdr:row>
          <xdr:rowOff>28575</xdr:rowOff>
        </xdr:to>
        <xdr:sp macro="" textlink="">
          <xdr:nvSpPr>
            <xdr:cNvPr id="20869" name="Spinner 389" hidden="1">
              <a:extLst>
                <a:ext uri="{63B3BB69-23CF-44E3-9099-C40C66FF867C}">
                  <a14:compatExt spid="_x0000_s20869"/>
                </a:ext>
                <a:ext uri="{FF2B5EF4-FFF2-40B4-BE49-F238E27FC236}">
                  <a16:creationId xmlns:a16="http://schemas.microsoft.com/office/drawing/2014/main" id="{00000000-0008-0000-0300-000085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6185</xdr:col>
          <xdr:colOff>19050</xdr:colOff>
          <xdr:row>393241</xdr:row>
          <xdr:rowOff>19050</xdr:rowOff>
        </xdr:from>
        <xdr:to>
          <xdr:col>6186</xdr:col>
          <xdr:colOff>95250</xdr:colOff>
          <xdr:row>393245</xdr:row>
          <xdr:rowOff>28575</xdr:rowOff>
        </xdr:to>
        <xdr:sp macro="" textlink="">
          <xdr:nvSpPr>
            <xdr:cNvPr id="20870" name="Spinner 390" hidden="1">
              <a:extLst>
                <a:ext uri="{63B3BB69-23CF-44E3-9099-C40C66FF867C}">
                  <a14:compatExt spid="_x0000_s20870"/>
                </a:ext>
                <a:ext uri="{FF2B5EF4-FFF2-40B4-BE49-F238E27FC236}">
                  <a16:creationId xmlns:a16="http://schemas.microsoft.com/office/drawing/2014/main" id="{00000000-0008-0000-0300-000086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6185</xdr:col>
          <xdr:colOff>19050</xdr:colOff>
          <xdr:row>458777</xdr:row>
          <xdr:rowOff>19050</xdr:rowOff>
        </xdr:from>
        <xdr:to>
          <xdr:col>6186</xdr:col>
          <xdr:colOff>95250</xdr:colOff>
          <xdr:row>458781</xdr:row>
          <xdr:rowOff>28575</xdr:rowOff>
        </xdr:to>
        <xdr:sp macro="" textlink="">
          <xdr:nvSpPr>
            <xdr:cNvPr id="20871" name="Spinner 391" hidden="1">
              <a:extLst>
                <a:ext uri="{63B3BB69-23CF-44E3-9099-C40C66FF867C}">
                  <a14:compatExt spid="_x0000_s20871"/>
                </a:ext>
                <a:ext uri="{FF2B5EF4-FFF2-40B4-BE49-F238E27FC236}">
                  <a16:creationId xmlns:a16="http://schemas.microsoft.com/office/drawing/2014/main" id="{00000000-0008-0000-0300-000087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6185</xdr:col>
          <xdr:colOff>19050</xdr:colOff>
          <xdr:row>524313</xdr:row>
          <xdr:rowOff>19050</xdr:rowOff>
        </xdr:from>
        <xdr:to>
          <xdr:col>6186</xdr:col>
          <xdr:colOff>95250</xdr:colOff>
          <xdr:row>524317</xdr:row>
          <xdr:rowOff>28575</xdr:rowOff>
        </xdr:to>
        <xdr:sp macro="" textlink="">
          <xdr:nvSpPr>
            <xdr:cNvPr id="20872" name="Spinner 392" hidden="1">
              <a:extLst>
                <a:ext uri="{63B3BB69-23CF-44E3-9099-C40C66FF867C}">
                  <a14:compatExt spid="_x0000_s20872"/>
                </a:ext>
                <a:ext uri="{FF2B5EF4-FFF2-40B4-BE49-F238E27FC236}">
                  <a16:creationId xmlns:a16="http://schemas.microsoft.com/office/drawing/2014/main" id="{00000000-0008-0000-0300-000088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6185</xdr:col>
          <xdr:colOff>19050</xdr:colOff>
          <xdr:row>589849</xdr:row>
          <xdr:rowOff>19050</xdr:rowOff>
        </xdr:from>
        <xdr:to>
          <xdr:col>6186</xdr:col>
          <xdr:colOff>95250</xdr:colOff>
          <xdr:row>589853</xdr:row>
          <xdr:rowOff>28575</xdr:rowOff>
        </xdr:to>
        <xdr:sp macro="" textlink="">
          <xdr:nvSpPr>
            <xdr:cNvPr id="20873" name="Spinner 393" hidden="1">
              <a:extLst>
                <a:ext uri="{63B3BB69-23CF-44E3-9099-C40C66FF867C}">
                  <a14:compatExt spid="_x0000_s20873"/>
                </a:ext>
                <a:ext uri="{FF2B5EF4-FFF2-40B4-BE49-F238E27FC236}">
                  <a16:creationId xmlns:a16="http://schemas.microsoft.com/office/drawing/2014/main" id="{00000000-0008-0000-0300-000089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6185</xdr:col>
          <xdr:colOff>19050</xdr:colOff>
          <xdr:row>655385</xdr:row>
          <xdr:rowOff>19050</xdr:rowOff>
        </xdr:from>
        <xdr:to>
          <xdr:col>6186</xdr:col>
          <xdr:colOff>95250</xdr:colOff>
          <xdr:row>655389</xdr:row>
          <xdr:rowOff>28575</xdr:rowOff>
        </xdr:to>
        <xdr:sp macro="" textlink="">
          <xdr:nvSpPr>
            <xdr:cNvPr id="20874" name="Spinner 394" hidden="1">
              <a:extLst>
                <a:ext uri="{63B3BB69-23CF-44E3-9099-C40C66FF867C}">
                  <a14:compatExt spid="_x0000_s20874"/>
                </a:ext>
                <a:ext uri="{FF2B5EF4-FFF2-40B4-BE49-F238E27FC236}">
                  <a16:creationId xmlns:a16="http://schemas.microsoft.com/office/drawing/2014/main" id="{00000000-0008-0000-0300-00008A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6185</xdr:col>
          <xdr:colOff>19050</xdr:colOff>
          <xdr:row>720921</xdr:row>
          <xdr:rowOff>19050</xdr:rowOff>
        </xdr:from>
        <xdr:to>
          <xdr:col>6186</xdr:col>
          <xdr:colOff>95250</xdr:colOff>
          <xdr:row>720925</xdr:row>
          <xdr:rowOff>28575</xdr:rowOff>
        </xdr:to>
        <xdr:sp macro="" textlink="">
          <xdr:nvSpPr>
            <xdr:cNvPr id="20875" name="Spinner 395" hidden="1">
              <a:extLst>
                <a:ext uri="{63B3BB69-23CF-44E3-9099-C40C66FF867C}">
                  <a14:compatExt spid="_x0000_s20875"/>
                </a:ext>
                <a:ext uri="{FF2B5EF4-FFF2-40B4-BE49-F238E27FC236}">
                  <a16:creationId xmlns:a16="http://schemas.microsoft.com/office/drawing/2014/main" id="{00000000-0008-0000-0300-00008B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6185</xdr:col>
          <xdr:colOff>19050</xdr:colOff>
          <xdr:row>786457</xdr:row>
          <xdr:rowOff>19050</xdr:rowOff>
        </xdr:from>
        <xdr:to>
          <xdr:col>6186</xdr:col>
          <xdr:colOff>95250</xdr:colOff>
          <xdr:row>786461</xdr:row>
          <xdr:rowOff>28575</xdr:rowOff>
        </xdr:to>
        <xdr:sp macro="" textlink="">
          <xdr:nvSpPr>
            <xdr:cNvPr id="20876" name="Spinner 396" hidden="1">
              <a:extLst>
                <a:ext uri="{63B3BB69-23CF-44E3-9099-C40C66FF867C}">
                  <a14:compatExt spid="_x0000_s20876"/>
                </a:ext>
                <a:ext uri="{FF2B5EF4-FFF2-40B4-BE49-F238E27FC236}">
                  <a16:creationId xmlns:a16="http://schemas.microsoft.com/office/drawing/2014/main" id="{00000000-0008-0000-0300-00008C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6185</xdr:col>
          <xdr:colOff>19050</xdr:colOff>
          <xdr:row>851993</xdr:row>
          <xdr:rowOff>19050</xdr:rowOff>
        </xdr:from>
        <xdr:to>
          <xdr:col>6186</xdr:col>
          <xdr:colOff>95250</xdr:colOff>
          <xdr:row>851997</xdr:row>
          <xdr:rowOff>28575</xdr:rowOff>
        </xdr:to>
        <xdr:sp macro="" textlink="">
          <xdr:nvSpPr>
            <xdr:cNvPr id="20877" name="Spinner 397" hidden="1">
              <a:extLst>
                <a:ext uri="{63B3BB69-23CF-44E3-9099-C40C66FF867C}">
                  <a14:compatExt spid="_x0000_s20877"/>
                </a:ext>
                <a:ext uri="{FF2B5EF4-FFF2-40B4-BE49-F238E27FC236}">
                  <a16:creationId xmlns:a16="http://schemas.microsoft.com/office/drawing/2014/main" id="{00000000-0008-0000-0300-00008D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6185</xdr:col>
          <xdr:colOff>19050</xdr:colOff>
          <xdr:row>917529</xdr:row>
          <xdr:rowOff>19050</xdr:rowOff>
        </xdr:from>
        <xdr:to>
          <xdr:col>6186</xdr:col>
          <xdr:colOff>95250</xdr:colOff>
          <xdr:row>917533</xdr:row>
          <xdr:rowOff>28575</xdr:rowOff>
        </xdr:to>
        <xdr:sp macro="" textlink="">
          <xdr:nvSpPr>
            <xdr:cNvPr id="20878" name="Spinner 398" hidden="1">
              <a:extLst>
                <a:ext uri="{63B3BB69-23CF-44E3-9099-C40C66FF867C}">
                  <a14:compatExt spid="_x0000_s20878"/>
                </a:ext>
                <a:ext uri="{FF2B5EF4-FFF2-40B4-BE49-F238E27FC236}">
                  <a16:creationId xmlns:a16="http://schemas.microsoft.com/office/drawing/2014/main" id="{00000000-0008-0000-0300-00008E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6185</xdr:col>
          <xdr:colOff>19050</xdr:colOff>
          <xdr:row>983065</xdr:row>
          <xdr:rowOff>19050</xdr:rowOff>
        </xdr:from>
        <xdr:to>
          <xdr:col>6186</xdr:col>
          <xdr:colOff>95250</xdr:colOff>
          <xdr:row>983069</xdr:row>
          <xdr:rowOff>28575</xdr:rowOff>
        </xdr:to>
        <xdr:sp macro="" textlink="">
          <xdr:nvSpPr>
            <xdr:cNvPr id="20879" name="Spinner 399" hidden="1">
              <a:extLst>
                <a:ext uri="{63B3BB69-23CF-44E3-9099-C40C66FF867C}">
                  <a14:compatExt spid="_x0000_s20879"/>
                </a:ext>
                <a:ext uri="{FF2B5EF4-FFF2-40B4-BE49-F238E27FC236}">
                  <a16:creationId xmlns:a16="http://schemas.microsoft.com/office/drawing/2014/main" id="{00000000-0008-0000-0300-00008F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6441</xdr:col>
          <xdr:colOff>19050</xdr:colOff>
          <xdr:row>25</xdr:row>
          <xdr:rowOff>19050</xdr:rowOff>
        </xdr:from>
        <xdr:to>
          <xdr:col>6442</xdr:col>
          <xdr:colOff>95250</xdr:colOff>
          <xdr:row>29</xdr:row>
          <xdr:rowOff>28575</xdr:rowOff>
        </xdr:to>
        <xdr:sp macro="" textlink="">
          <xdr:nvSpPr>
            <xdr:cNvPr id="20880" name="Spinner 400" hidden="1">
              <a:extLst>
                <a:ext uri="{63B3BB69-23CF-44E3-9099-C40C66FF867C}">
                  <a14:compatExt spid="_x0000_s20880"/>
                </a:ext>
                <a:ext uri="{FF2B5EF4-FFF2-40B4-BE49-F238E27FC236}">
                  <a16:creationId xmlns:a16="http://schemas.microsoft.com/office/drawing/2014/main" id="{00000000-0008-0000-0300-000090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6441</xdr:col>
          <xdr:colOff>19050</xdr:colOff>
          <xdr:row>65561</xdr:row>
          <xdr:rowOff>19050</xdr:rowOff>
        </xdr:from>
        <xdr:to>
          <xdr:col>6442</xdr:col>
          <xdr:colOff>95250</xdr:colOff>
          <xdr:row>65565</xdr:row>
          <xdr:rowOff>28575</xdr:rowOff>
        </xdr:to>
        <xdr:sp macro="" textlink="">
          <xdr:nvSpPr>
            <xdr:cNvPr id="20881" name="Spinner 401" hidden="1">
              <a:extLst>
                <a:ext uri="{63B3BB69-23CF-44E3-9099-C40C66FF867C}">
                  <a14:compatExt spid="_x0000_s20881"/>
                </a:ext>
                <a:ext uri="{FF2B5EF4-FFF2-40B4-BE49-F238E27FC236}">
                  <a16:creationId xmlns:a16="http://schemas.microsoft.com/office/drawing/2014/main" id="{00000000-0008-0000-0300-000091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6441</xdr:col>
          <xdr:colOff>19050</xdr:colOff>
          <xdr:row>131097</xdr:row>
          <xdr:rowOff>19050</xdr:rowOff>
        </xdr:from>
        <xdr:to>
          <xdr:col>6442</xdr:col>
          <xdr:colOff>95250</xdr:colOff>
          <xdr:row>131101</xdr:row>
          <xdr:rowOff>28575</xdr:rowOff>
        </xdr:to>
        <xdr:sp macro="" textlink="">
          <xdr:nvSpPr>
            <xdr:cNvPr id="20882" name="Spinner 402" hidden="1">
              <a:extLst>
                <a:ext uri="{63B3BB69-23CF-44E3-9099-C40C66FF867C}">
                  <a14:compatExt spid="_x0000_s20882"/>
                </a:ext>
                <a:ext uri="{FF2B5EF4-FFF2-40B4-BE49-F238E27FC236}">
                  <a16:creationId xmlns:a16="http://schemas.microsoft.com/office/drawing/2014/main" id="{00000000-0008-0000-0300-000092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6441</xdr:col>
          <xdr:colOff>19050</xdr:colOff>
          <xdr:row>196633</xdr:row>
          <xdr:rowOff>19050</xdr:rowOff>
        </xdr:from>
        <xdr:to>
          <xdr:col>6442</xdr:col>
          <xdr:colOff>95250</xdr:colOff>
          <xdr:row>196637</xdr:row>
          <xdr:rowOff>28575</xdr:rowOff>
        </xdr:to>
        <xdr:sp macro="" textlink="">
          <xdr:nvSpPr>
            <xdr:cNvPr id="20883" name="Spinner 403" hidden="1">
              <a:extLst>
                <a:ext uri="{63B3BB69-23CF-44E3-9099-C40C66FF867C}">
                  <a14:compatExt spid="_x0000_s20883"/>
                </a:ext>
                <a:ext uri="{FF2B5EF4-FFF2-40B4-BE49-F238E27FC236}">
                  <a16:creationId xmlns:a16="http://schemas.microsoft.com/office/drawing/2014/main" id="{00000000-0008-0000-0300-000093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6441</xdr:col>
          <xdr:colOff>19050</xdr:colOff>
          <xdr:row>262169</xdr:row>
          <xdr:rowOff>19050</xdr:rowOff>
        </xdr:from>
        <xdr:to>
          <xdr:col>6442</xdr:col>
          <xdr:colOff>95250</xdr:colOff>
          <xdr:row>262173</xdr:row>
          <xdr:rowOff>28575</xdr:rowOff>
        </xdr:to>
        <xdr:sp macro="" textlink="">
          <xdr:nvSpPr>
            <xdr:cNvPr id="20884" name="Spinner 404" hidden="1">
              <a:extLst>
                <a:ext uri="{63B3BB69-23CF-44E3-9099-C40C66FF867C}">
                  <a14:compatExt spid="_x0000_s20884"/>
                </a:ext>
                <a:ext uri="{FF2B5EF4-FFF2-40B4-BE49-F238E27FC236}">
                  <a16:creationId xmlns:a16="http://schemas.microsoft.com/office/drawing/2014/main" id="{00000000-0008-0000-0300-000094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6441</xdr:col>
          <xdr:colOff>19050</xdr:colOff>
          <xdr:row>327705</xdr:row>
          <xdr:rowOff>19050</xdr:rowOff>
        </xdr:from>
        <xdr:to>
          <xdr:col>6442</xdr:col>
          <xdr:colOff>95250</xdr:colOff>
          <xdr:row>327709</xdr:row>
          <xdr:rowOff>28575</xdr:rowOff>
        </xdr:to>
        <xdr:sp macro="" textlink="">
          <xdr:nvSpPr>
            <xdr:cNvPr id="20885" name="Spinner 405" hidden="1">
              <a:extLst>
                <a:ext uri="{63B3BB69-23CF-44E3-9099-C40C66FF867C}">
                  <a14:compatExt spid="_x0000_s20885"/>
                </a:ext>
                <a:ext uri="{FF2B5EF4-FFF2-40B4-BE49-F238E27FC236}">
                  <a16:creationId xmlns:a16="http://schemas.microsoft.com/office/drawing/2014/main" id="{00000000-0008-0000-0300-000095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6441</xdr:col>
          <xdr:colOff>19050</xdr:colOff>
          <xdr:row>393241</xdr:row>
          <xdr:rowOff>19050</xdr:rowOff>
        </xdr:from>
        <xdr:to>
          <xdr:col>6442</xdr:col>
          <xdr:colOff>95250</xdr:colOff>
          <xdr:row>393245</xdr:row>
          <xdr:rowOff>28575</xdr:rowOff>
        </xdr:to>
        <xdr:sp macro="" textlink="">
          <xdr:nvSpPr>
            <xdr:cNvPr id="20886" name="Spinner 406" hidden="1">
              <a:extLst>
                <a:ext uri="{63B3BB69-23CF-44E3-9099-C40C66FF867C}">
                  <a14:compatExt spid="_x0000_s20886"/>
                </a:ext>
                <a:ext uri="{FF2B5EF4-FFF2-40B4-BE49-F238E27FC236}">
                  <a16:creationId xmlns:a16="http://schemas.microsoft.com/office/drawing/2014/main" id="{00000000-0008-0000-0300-000096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6441</xdr:col>
          <xdr:colOff>19050</xdr:colOff>
          <xdr:row>458777</xdr:row>
          <xdr:rowOff>19050</xdr:rowOff>
        </xdr:from>
        <xdr:to>
          <xdr:col>6442</xdr:col>
          <xdr:colOff>95250</xdr:colOff>
          <xdr:row>458781</xdr:row>
          <xdr:rowOff>28575</xdr:rowOff>
        </xdr:to>
        <xdr:sp macro="" textlink="">
          <xdr:nvSpPr>
            <xdr:cNvPr id="20887" name="Spinner 407" hidden="1">
              <a:extLst>
                <a:ext uri="{63B3BB69-23CF-44E3-9099-C40C66FF867C}">
                  <a14:compatExt spid="_x0000_s20887"/>
                </a:ext>
                <a:ext uri="{FF2B5EF4-FFF2-40B4-BE49-F238E27FC236}">
                  <a16:creationId xmlns:a16="http://schemas.microsoft.com/office/drawing/2014/main" id="{00000000-0008-0000-0300-000097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6441</xdr:col>
          <xdr:colOff>19050</xdr:colOff>
          <xdr:row>524313</xdr:row>
          <xdr:rowOff>19050</xdr:rowOff>
        </xdr:from>
        <xdr:to>
          <xdr:col>6442</xdr:col>
          <xdr:colOff>95250</xdr:colOff>
          <xdr:row>524317</xdr:row>
          <xdr:rowOff>28575</xdr:rowOff>
        </xdr:to>
        <xdr:sp macro="" textlink="">
          <xdr:nvSpPr>
            <xdr:cNvPr id="20888" name="Spinner 408" hidden="1">
              <a:extLst>
                <a:ext uri="{63B3BB69-23CF-44E3-9099-C40C66FF867C}">
                  <a14:compatExt spid="_x0000_s20888"/>
                </a:ext>
                <a:ext uri="{FF2B5EF4-FFF2-40B4-BE49-F238E27FC236}">
                  <a16:creationId xmlns:a16="http://schemas.microsoft.com/office/drawing/2014/main" id="{00000000-0008-0000-0300-000098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6441</xdr:col>
          <xdr:colOff>19050</xdr:colOff>
          <xdr:row>589849</xdr:row>
          <xdr:rowOff>19050</xdr:rowOff>
        </xdr:from>
        <xdr:to>
          <xdr:col>6442</xdr:col>
          <xdr:colOff>95250</xdr:colOff>
          <xdr:row>589853</xdr:row>
          <xdr:rowOff>28575</xdr:rowOff>
        </xdr:to>
        <xdr:sp macro="" textlink="">
          <xdr:nvSpPr>
            <xdr:cNvPr id="20889" name="Spinner 409" hidden="1">
              <a:extLst>
                <a:ext uri="{63B3BB69-23CF-44E3-9099-C40C66FF867C}">
                  <a14:compatExt spid="_x0000_s20889"/>
                </a:ext>
                <a:ext uri="{FF2B5EF4-FFF2-40B4-BE49-F238E27FC236}">
                  <a16:creationId xmlns:a16="http://schemas.microsoft.com/office/drawing/2014/main" id="{00000000-0008-0000-0300-000099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6441</xdr:col>
          <xdr:colOff>19050</xdr:colOff>
          <xdr:row>655385</xdr:row>
          <xdr:rowOff>19050</xdr:rowOff>
        </xdr:from>
        <xdr:to>
          <xdr:col>6442</xdr:col>
          <xdr:colOff>95250</xdr:colOff>
          <xdr:row>655389</xdr:row>
          <xdr:rowOff>28575</xdr:rowOff>
        </xdr:to>
        <xdr:sp macro="" textlink="">
          <xdr:nvSpPr>
            <xdr:cNvPr id="20890" name="Spinner 410" hidden="1">
              <a:extLst>
                <a:ext uri="{63B3BB69-23CF-44E3-9099-C40C66FF867C}">
                  <a14:compatExt spid="_x0000_s20890"/>
                </a:ext>
                <a:ext uri="{FF2B5EF4-FFF2-40B4-BE49-F238E27FC236}">
                  <a16:creationId xmlns:a16="http://schemas.microsoft.com/office/drawing/2014/main" id="{00000000-0008-0000-0300-00009A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6441</xdr:col>
          <xdr:colOff>19050</xdr:colOff>
          <xdr:row>720921</xdr:row>
          <xdr:rowOff>19050</xdr:rowOff>
        </xdr:from>
        <xdr:to>
          <xdr:col>6442</xdr:col>
          <xdr:colOff>95250</xdr:colOff>
          <xdr:row>720925</xdr:row>
          <xdr:rowOff>28575</xdr:rowOff>
        </xdr:to>
        <xdr:sp macro="" textlink="">
          <xdr:nvSpPr>
            <xdr:cNvPr id="20891" name="Spinner 411" hidden="1">
              <a:extLst>
                <a:ext uri="{63B3BB69-23CF-44E3-9099-C40C66FF867C}">
                  <a14:compatExt spid="_x0000_s20891"/>
                </a:ext>
                <a:ext uri="{FF2B5EF4-FFF2-40B4-BE49-F238E27FC236}">
                  <a16:creationId xmlns:a16="http://schemas.microsoft.com/office/drawing/2014/main" id="{00000000-0008-0000-0300-00009B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6441</xdr:col>
          <xdr:colOff>19050</xdr:colOff>
          <xdr:row>786457</xdr:row>
          <xdr:rowOff>19050</xdr:rowOff>
        </xdr:from>
        <xdr:to>
          <xdr:col>6442</xdr:col>
          <xdr:colOff>95250</xdr:colOff>
          <xdr:row>786461</xdr:row>
          <xdr:rowOff>28575</xdr:rowOff>
        </xdr:to>
        <xdr:sp macro="" textlink="">
          <xdr:nvSpPr>
            <xdr:cNvPr id="20892" name="Spinner 412" hidden="1">
              <a:extLst>
                <a:ext uri="{63B3BB69-23CF-44E3-9099-C40C66FF867C}">
                  <a14:compatExt spid="_x0000_s20892"/>
                </a:ext>
                <a:ext uri="{FF2B5EF4-FFF2-40B4-BE49-F238E27FC236}">
                  <a16:creationId xmlns:a16="http://schemas.microsoft.com/office/drawing/2014/main" id="{00000000-0008-0000-0300-00009C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6441</xdr:col>
          <xdr:colOff>19050</xdr:colOff>
          <xdr:row>851993</xdr:row>
          <xdr:rowOff>19050</xdr:rowOff>
        </xdr:from>
        <xdr:to>
          <xdr:col>6442</xdr:col>
          <xdr:colOff>95250</xdr:colOff>
          <xdr:row>851997</xdr:row>
          <xdr:rowOff>28575</xdr:rowOff>
        </xdr:to>
        <xdr:sp macro="" textlink="">
          <xdr:nvSpPr>
            <xdr:cNvPr id="20893" name="Spinner 413" hidden="1">
              <a:extLst>
                <a:ext uri="{63B3BB69-23CF-44E3-9099-C40C66FF867C}">
                  <a14:compatExt spid="_x0000_s20893"/>
                </a:ext>
                <a:ext uri="{FF2B5EF4-FFF2-40B4-BE49-F238E27FC236}">
                  <a16:creationId xmlns:a16="http://schemas.microsoft.com/office/drawing/2014/main" id="{00000000-0008-0000-0300-00009D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6441</xdr:col>
          <xdr:colOff>19050</xdr:colOff>
          <xdr:row>917529</xdr:row>
          <xdr:rowOff>19050</xdr:rowOff>
        </xdr:from>
        <xdr:to>
          <xdr:col>6442</xdr:col>
          <xdr:colOff>95250</xdr:colOff>
          <xdr:row>917533</xdr:row>
          <xdr:rowOff>28575</xdr:rowOff>
        </xdr:to>
        <xdr:sp macro="" textlink="">
          <xdr:nvSpPr>
            <xdr:cNvPr id="20894" name="Spinner 414" hidden="1">
              <a:extLst>
                <a:ext uri="{63B3BB69-23CF-44E3-9099-C40C66FF867C}">
                  <a14:compatExt spid="_x0000_s20894"/>
                </a:ext>
                <a:ext uri="{FF2B5EF4-FFF2-40B4-BE49-F238E27FC236}">
                  <a16:creationId xmlns:a16="http://schemas.microsoft.com/office/drawing/2014/main" id="{00000000-0008-0000-0300-00009E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6441</xdr:col>
          <xdr:colOff>19050</xdr:colOff>
          <xdr:row>983065</xdr:row>
          <xdr:rowOff>19050</xdr:rowOff>
        </xdr:from>
        <xdr:to>
          <xdr:col>6442</xdr:col>
          <xdr:colOff>95250</xdr:colOff>
          <xdr:row>983069</xdr:row>
          <xdr:rowOff>28575</xdr:rowOff>
        </xdr:to>
        <xdr:sp macro="" textlink="">
          <xdr:nvSpPr>
            <xdr:cNvPr id="20895" name="Spinner 415" hidden="1">
              <a:extLst>
                <a:ext uri="{63B3BB69-23CF-44E3-9099-C40C66FF867C}">
                  <a14:compatExt spid="_x0000_s20895"/>
                </a:ext>
                <a:ext uri="{FF2B5EF4-FFF2-40B4-BE49-F238E27FC236}">
                  <a16:creationId xmlns:a16="http://schemas.microsoft.com/office/drawing/2014/main" id="{00000000-0008-0000-0300-00009F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6697</xdr:col>
          <xdr:colOff>19050</xdr:colOff>
          <xdr:row>25</xdr:row>
          <xdr:rowOff>19050</xdr:rowOff>
        </xdr:from>
        <xdr:to>
          <xdr:col>6698</xdr:col>
          <xdr:colOff>95250</xdr:colOff>
          <xdr:row>29</xdr:row>
          <xdr:rowOff>28575</xdr:rowOff>
        </xdr:to>
        <xdr:sp macro="" textlink="">
          <xdr:nvSpPr>
            <xdr:cNvPr id="20896" name="Spinner 416" hidden="1">
              <a:extLst>
                <a:ext uri="{63B3BB69-23CF-44E3-9099-C40C66FF867C}">
                  <a14:compatExt spid="_x0000_s20896"/>
                </a:ext>
                <a:ext uri="{FF2B5EF4-FFF2-40B4-BE49-F238E27FC236}">
                  <a16:creationId xmlns:a16="http://schemas.microsoft.com/office/drawing/2014/main" id="{00000000-0008-0000-0300-0000A0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6697</xdr:col>
          <xdr:colOff>19050</xdr:colOff>
          <xdr:row>65561</xdr:row>
          <xdr:rowOff>19050</xdr:rowOff>
        </xdr:from>
        <xdr:to>
          <xdr:col>6698</xdr:col>
          <xdr:colOff>95250</xdr:colOff>
          <xdr:row>65565</xdr:row>
          <xdr:rowOff>28575</xdr:rowOff>
        </xdr:to>
        <xdr:sp macro="" textlink="">
          <xdr:nvSpPr>
            <xdr:cNvPr id="20897" name="Spinner 417" hidden="1">
              <a:extLst>
                <a:ext uri="{63B3BB69-23CF-44E3-9099-C40C66FF867C}">
                  <a14:compatExt spid="_x0000_s20897"/>
                </a:ext>
                <a:ext uri="{FF2B5EF4-FFF2-40B4-BE49-F238E27FC236}">
                  <a16:creationId xmlns:a16="http://schemas.microsoft.com/office/drawing/2014/main" id="{00000000-0008-0000-0300-0000A1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6697</xdr:col>
          <xdr:colOff>19050</xdr:colOff>
          <xdr:row>131097</xdr:row>
          <xdr:rowOff>19050</xdr:rowOff>
        </xdr:from>
        <xdr:to>
          <xdr:col>6698</xdr:col>
          <xdr:colOff>95250</xdr:colOff>
          <xdr:row>131101</xdr:row>
          <xdr:rowOff>28575</xdr:rowOff>
        </xdr:to>
        <xdr:sp macro="" textlink="">
          <xdr:nvSpPr>
            <xdr:cNvPr id="20898" name="Spinner 418" hidden="1">
              <a:extLst>
                <a:ext uri="{63B3BB69-23CF-44E3-9099-C40C66FF867C}">
                  <a14:compatExt spid="_x0000_s20898"/>
                </a:ext>
                <a:ext uri="{FF2B5EF4-FFF2-40B4-BE49-F238E27FC236}">
                  <a16:creationId xmlns:a16="http://schemas.microsoft.com/office/drawing/2014/main" id="{00000000-0008-0000-0300-0000A2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6697</xdr:col>
          <xdr:colOff>19050</xdr:colOff>
          <xdr:row>196633</xdr:row>
          <xdr:rowOff>19050</xdr:rowOff>
        </xdr:from>
        <xdr:to>
          <xdr:col>6698</xdr:col>
          <xdr:colOff>95250</xdr:colOff>
          <xdr:row>196637</xdr:row>
          <xdr:rowOff>28575</xdr:rowOff>
        </xdr:to>
        <xdr:sp macro="" textlink="">
          <xdr:nvSpPr>
            <xdr:cNvPr id="20899" name="Spinner 419" hidden="1">
              <a:extLst>
                <a:ext uri="{63B3BB69-23CF-44E3-9099-C40C66FF867C}">
                  <a14:compatExt spid="_x0000_s20899"/>
                </a:ext>
                <a:ext uri="{FF2B5EF4-FFF2-40B4-BE49-F238E27FC236}">
                  <a16:creationId xmlns:a16="http://schemas.microsoft.com/office/drawing/2014/main" id="{00000000-0008-0000-0300-0000A3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6697</xdr:col>
          <xdr:colOff>19050</xdr:colOff>
          <xdr:row>262169</xdr:row>
          <xdr:rowOff>19050</xdr:rowOff>
        </xdr:from>
        <xdr:to>
          <xdr:col>6698</xdr:col>
          <xdr:colOff>95250</xdr:colOff>
          <xdr:row>262173</xdr:row>
          <xdr:rowOff>28575</xdr:rowOff>
        </xdr:to>
        <xdr:sp macro="" textlink="">
          <xdr:nvSpPr>
            <xdr:cNvPr id="20900" name="Spinner 420" hidden="1">
              <a:extLst>
                <a:ext uri="{63B3BB69-23CF-44E3-9099-C40C66FF867C}">
                  <a14:compatExt spid="_x0000_s20900"/>
                </a:ext>
                <a:ext uri="{FF2B5EF4-FFF2-40B4-BE49-F238E27FC236}">
                  <a16:creationId xmlns:a16="http://schemas.microsoft.com/office/drawing/2014/main" id="{00000000-0008-0000-0300-0000A4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6697</xdr:col>
          <xdr:colOff>19050</xdr:colOff>
          <xdr:row>327705</xdr:row>
          <xdr:rowOff>19050</xdr:rowOff>
        </xdr:from>
        <xdr:to>
          <xdr:col>6698</xdr:col>
          <xdr:colOff>95250</xdr:colOff>
          <xdr:row>327709</xdr:row>
          <xdr:rowOff>28575</xdr:rowOff>
        </xdr:to>
        <xdr:sp macro="" textlink="">
          <xdr:nvSpPr>
            <xdr:cNvPr id="20901" name="Spinner 421" hidden="1">
              <a:extLst>
                <a:ext uri="{63B3BB69-23CF-44E3-9099-C40C66FF867C}">
                  <a14:compatExt spid="_x0000_s20901"/>
                </a:ext>
                <a:ext uri="{FF2B5EF4-FFF2-40B4-BE49-F238E27FC236}">
                  <a16:creationId xmlns:a16="http://schemas.microsoft.com/office/drawing/2014/main" id="{00000000-0008-0000-0300-0000A5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6697</xdr:col>
          <xdr:colOff>19050</xdr:colOff>
          <xdr:row>393241</xdr:row>
          <xdr:rowOff>19050</xdr:rowOff>
        </xdr:from>
        <xdr:to>
          <xdr:col>6698</xdr:col>
          <xdr:colOff>95250</xdr:colOff>
          <xdr:row>393245</xdr:row>
          <xdr:rowOff>28575</xdr:rowOff>
        </xdr:to>
        <xdr:sp macro="" textlink="">
          <xdr:nvSpPr>
            <xdr:cNvPr id="20902" name="Spinner 422" hidden="1">
              <a:extLst>
                <a:ext uri="{63B3BB69-23CF-44E3-9099-C40C66FF867C}">
                  <a14:compatExt spid="_x0000_s20902"/>
                </a:ext>
                <a:ext uri="{FF2B5EF4-FFF2-40B4-BE49-F238E27FC236}">
                  <a16:creationId xmlns:a16="http://schemas.microsoft.com/office/drawing/2014/main" id="{00000000-0008-0000-0300-0000A6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6697</xdr:col>
          <xdr:colOff>19050</xdr:colOff>
          <xdr:row>458777</xdr:row>
          <xdr:rowOff>19050</xdr:rowOff>
        </xdr:from>
        <xdr:to>
          <xdr:col>6698</xdr:col>
          <xdr:colOff>95250</xdr:colOff>
          <xdr:row>458781</xdr:row>
          <xdr:rowOff>28575</xdr:rowOff>
        </xdr:to>
        <xdr:sp macro="" textlink="">
          <xdr:nvSpPr>
            <xdr:cNvPr id="20903" name="Spinner 423" hidden="1">
              <a:extLst>
                <a:ext uri="{63B3BB69-23CF-44E3-9099-C40C66FF867C}">
                  <a14:compatExt spid="_x0000_s20903"/>
                </a:ext>
                <a:ext uri="{FF2B5EF4-FFF2-40B4-BE49-F238E27FC236}">
                  <a16:creationId xmlns:a16="http://schemas.microsoft.com/office/drawing/2014/main" id="{00000000-0008-0000-0300-0000A7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6697</xdr:col>
          <xdr:colOff>19050</xdr:colOff>
          <xdr:row>524313</xdr:row>
          <xdr:rowOff>19050</xdr:rowOff>
        </xdr:from>
        <xdr:to>
          <xdr:col>6698</xdr:col>
          <xdr:colOff>95250</xdr:colOff>
          <xdr:row>524317</xdr:row>
          <xdr:rowOff>28575</xdr:rowOff>
        </xdr:to>
        <xdr:sp macro="" textlink="">
          <xdr:nvSpPr>
            <xdr:cNvPr id="20904" name="Spinner 424" hidden="1">
              <a:extLst>
                <a:ext uri="{63B3BB69-23CF-44E3-9099-C40C66FF867C}">
                  <a14:compatExt spid="_x0000_s20904"/>
                </a:ext>
                <a:ext uri="{FF2B5EF4-FFF2-40B4-BE49-F238E27FC236}">
                  <a16:creationId xmlns:a16="http://schemas.microsoft.com/office/drawing/2014/main" id="{00000000-0008-0000-0300-0000A8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6697</xdr:col>
          <xdr:colOff>19050</xdr:colOff>
          <xdr:row>589849</xdr:row>
          <xdr:rowOff>19050</xdr:rowOff>
        </xdr:from>
        <xdr:to>
          <xdr:col>6698</xdr:col>
          <xdr:colOff>95250</xdr:colOff>
          <xdr:row>589853</xdr:row>
          <xdr:rowOff>28575</xdr:rowOff>
        </xdr:to>
        <xdr:sp macro="" textlink="">
          <xdr:nvSpPr>
            <xdr:cNvPr id="20905" name="Spinner 425" hidden="1">
              <a:extLst>
                <a:ext uri="{63B3BB69-23CF-44E3-9099-C40C66FF867C}">
                  <a14:compatExt spid="_x0000_s20905"/>
                </a:ext>
                <a:ext uri="{FF2B5EF4-FFF2-40B4-BE49-F238E27FC236}">
                  <a16:creationId xmlns:a16="http://schemas.microsoft.com/office/drawing/2014/main" id="{00000000-0008-0000-0300-0000A9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6697</xdr:col>
          <xdr:colOff>19050</xdr:colOff>
          <xdr:row>655385</xdr:row>
          <xdr:rowOff>19050</xdr:rowOff>
        </xdr:from>
        <xdr:to>
          <xdr:col>6698</xdr:col>
          <xdr:colOff>95250</xdr:colOff>
          <xdr:row>655389</xdr:row>
          <xdr:rowOff>28575</xdr:rowOff>
        </xdr:to>
        <xdr:sp macro="" textlink="">
          <xdr:nvSpPr>
            <xdr:cNvPr id="20906" name="Spinner 426" hidden="1">
              <a:extLst>
                <a:ext uri="{63B3BB69-23CF-44E3-9099-C40C66FF867C}">
                  <a14:compatExt spid="_x0000_s20906"/>
                </a:ext>
                <a:ext uri="{FF2B5EF4-FFF2-40B4-BE49-F238E27FC236}">
                  <a16:creationId xmlns:a16="http://schemas.microsoft.com/office/drawing/2014/main" id="{00000000-0008-0000-0300-0000AA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6697</xdr:col>
          <xdr:colOff>19050</xdr:colOff>
          <xdr:row>720921</xdr:row>
          <xdr:rowOff>19050</xdr:rowOff>
        </xdr:from>
        <xdr:to>
          <xdr:col>6698</xdr:col>
          <xdr:colOff>95250</xdr:colOff>
          <xdr:row>720925</xdr:row>
          <xdr:rowOff>28575</xdr:rowOff>
        </xdr:to>
        <xdr:sp macro="" textlink="">
          <xdr:nvSpPr>
            <xdr:cNvPr id="20907" name="Spinner 427" hidden="1">
              <a:extLst>
                <a:ext uri="{63B3BB69-23CF-44E3-9099-C40C66FF867C}">
                  <a14:compatExt spid="_x0000_s20907"/>
                </a:ext>
                <a:ext uri="{FF2B5EF4-FFF2-40B4-BE49-F238E27FC236}">
                  <a16:creationId xmlns:a16="http://schemas.microsoft.com/office/drawing/2014/main" id="{00000000-0008-0000-0300-0000AB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6697</xdr:col>
          <xdr:colOff>19050</xdr:colOff>
          <xdr:row>786457</xdr:row>
          <xdr:rowOff>19050</xdr:rowOff>
        </xdr:from>
        <xdr:to>
          <xdr:col>6698</xdr:col>
          <xdr:colOff>95250</xdr:colOff>
          <xdr:row>786461</xdr:row>
          <xdr:rowOff>28575</xdr:rowOff>
        </xdr:to>
        <xdr:sp macro="" textlink="">
          <xdr:nvSpPr>
            <xdr:cNvPr id="20908" name="Spinner 428" hidden="1">
              <a:extLst>
                <a:ext uri="{63B3BB69-23CF-44E3-9099-C40C66FF867C}">
                  <a14:compatExt spid="_x0000_s20908"/>
                </a:ext>
                <a:ext uri="{FF2B5EF4-FFF2-40B4-BE49-F238E27FC236}">
                  <a16:creationId xmlns:a16="http://schemas.microsoft.com/office/drawing/2014/main" id="{00000000-0008-0000-0300-0000AC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6697</xdr:col>
          <xdr:colOff>19050</xdr:colOff>
          <xdr:row>851993</xdr:row>
          <xdr:rowOff>19050</xdr:rowOff>
        </xdr:from>
        <xdr:to>
          <xdr:col>6698</xdr:col>
          <xdr:colOff>95250</xdr:colOff>
          <xdr:row>851997</xdr:row>
          <xdr:rowOff>28575</xdr:rowOff>
        </xdr:to>
        <xdr:sp macro="" textlink="">
          <xdr:nvSpPr>
            <xdr:cNvPr id="20909" name="Spinner 429" hidden="1">
              <a:extLst>
                <a:ext uri="{63B3BB69-23CF-44E3-9099-C40C66FF867C}">
                  <a14:compatExt spid="_x0000_s20909"/>
                </a:ext>
                <a:ext uri="{FF2B5EF4-FFF2-40B4-BE49-F238E27FC236}">
                  <a16:creationId xmlns:a16="http://schemas.microsoft.com/office/drawing/2014/main" id="{00000000-0008-0000-0300-0000AD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6697</xdr:col>
          <xdr:colOff>19050</xdr:colOff>
          <xdr:row>917529</xdr:row>
          <xdr:rowOff>19050</xdr:rowOff>
        </xdr:from>
        <xdr:to>
          <xdr:col>6698</xdr:col>
          <xdr:colOff>95250</xdr:colOff>
          <xdr:row>917533</xdr:row>
          <xdr:rowOff>28575</xdr:rowOff>
        </xdr:to>
        <xdr:sp macro="" textlink="">
          <xdr:nvSpPr>
            <xdr:cNvPr id="20910" name="Spinner 430" hidden="1">
              <a:extLst>
                <a:ext uri="{63B3BB69-23CF-44E3-9099-C40C66FF867C}">
                  <a14:compatExt spid="_x0000_s20910"/>
                </a:ext>
                <a:ext uri="{FF2B5EF4-FFF2-40B4-BE49-F238E27FC236}">
                  <a16:creationId xmlns:a16="http://schemas.microsoft.com/office/drawing/2014/main" id="{00000000-0008-0000-0300-0000AE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6697</xdr:col>
          <xdr:colOff>19050</xdr:colOff>
          <xdr:row>983065</xdr:row>
          <xdr:rowOff>19050</xdr:rowOff>
        </xdr:from>
        <xdr:to>
          <xdr:col>6698</xdr:col>
          <xdr:colOff>95250</xdr:colOff>
          <xdr:row>983069</xdr:row>
          <xdr:rowOff>28575</xdr:rowOff>
        </xdr:to>
        <xdr:sp macro="" textlink="">
          <xdr:nvSpPr>
            <xdr:cNvPr id="20911" name="Spinner 431" hidden="1">
              <a:extLst>
                <a:ext uri="{63B3BB69-23CF-44E3-9099-C40C66FF867C}">
                  <a14:compatExt spid="_x0000_s20911"/>
                </a:ext>
                <a:ext uri="{FF2B5EF4-FFF2-40B4-BE49-F238E27FC236}">
                  <a16:creationId xmlns:a16="http://schemas.microsoft.com/office/drawing/2014/main" id="{00000000-0008-0000-0300-0000AF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6953</xdr:col>
          <xdr:colOff>19050</xdr:colOff>
          <xdr:row>25</xdr:row>
          <xdr:rowOff>19050</xdr:rowOff>
        </xdr:from>
        <xdr:to>
          <xdr:col>6954</xdr:col>
          <xdr:colOff>95250</xdr:colOff>
          <xdr:row>29</xdr:row>
          <xdr:rowOff>28575</xdr:rowOff>
        </xdr:to>
        <xdr:sp macro="" textlink="">
          <xdr:nvSpPr>
            <xdr:cNvPr id="20912" name="Spinner 432" hidden="1">
              <a:extLst>
                <a:ext uri="{63B3BB69-23CF-44E3-9099-C40C66FF867C}">
                  <a14:compatExt spid="_x0000_s20912"/>
                </a:ext>
                <a:ext uri="{FF2B5EF4-FFF2-40B4-BE49-F238E27FC236}">
                  <a16:creationId xmlns:a16="http://schemas.microsoft.com/office/drawing/2014/main" id="{00000000-0008-0000-0300-0000B0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6953</xdr:col>
          <xdr:colOff>19050</xdr:colOff>
          <xdr:row>65561</xdr:row>
          <xdr:rowOff>19050</xdr:rowOff>
        </xdr:from>
        <xdr:to>
          <xdr:col>6954</xdr:col>
          <xdr:colOff>95250</xdr:colOff>
          <xdr:row>65565</xdr:row>
          <xdr:rowOff>28575</xdr:rowOff>
        </xdr:to>
        <xdr:sp macro="" textlink="">
          <xdr:nvSpPr>
            <xdr:cNvPr id="20913" name="Spinner 433" hidden="1">
              <a:extLst>
                <a:ext uri="{63B3BB69-23CF-44E3-9099-C40C66FF867C}">
                  <a14:compatExt spid="_x0000_s20913"/>
                </a:ext>
                <a:ext uri="{FF2B5EF4-FFF2-40B4-BE49-F238E27FC236}">
                  <a16:creationId xmlns:a16="http://schemas.microsoft.com/office/drawing/2014/main" id="{00000000-0008-0000-0300-0000B1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6953</xdr:col>
          <xdr:colOff>19050</xdr:colOff>
          <xdr:row>131097</xdr:row>
          <xdr:rowOff>19050</xdr:rowOff>
        </xdr:from>
        <xdr:to>
          <xdr:col>6954</xdr:col>
          <xdr:colOff>95250</xdr:colOff>
          <xdr:row>131101</xdr:row>
          <xdr:rowOff>28575</xdr:rowOff>
        </xdr:to>
        <xdr:sp macro="" textlink="">
          <xdr:nvSpPr>
            <xdr:cNvPr id="20914" name="Spinner 434" hidden="1">
              <a:extLst>
                <a:ext uri="{63B3BB69-23CF-44E3-9099-C40C66FF867C}">
                  <a14:compatExt spid="_x0000_s20914"/>
                </a:ext>
                <a:ext uri="{FF2B5EF4-FFF2-40B4-BE49-F238E27FC236}">
                  <a16:creationId xmlns:a16="http://schemas.microsoft.com/office/drawing/2014/main" id="{00000000-0008-0000-0300-0000B2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6953</xdr:col>
          <xdr:colOff>19050</xdr:colOff>
          <xdr:row>196633</xdr:row>
          <xdr:rowOff>19050</xdr:rowOff>
        </xdr:from>
        <xdr:to>
          <xdr:col>6954</xdr:col>
          <xdr:colOff>95250</xdr:colOff>
          <xdr:row>196637</xdr:row>
          <xdr:rowOff>28575</xdr:rowOff>
        </xdr:to>
        <xdr:sp macro="" textlink="">
          <xdr:nvSpPr>
            <xdr:cNvPr id="20915" name="Spinner 435" hidden="1">
              <a:extLst>
                <a:ext uri="{63B3BB69-23CF-44E3-9099-C40C66FF867C}">
                  <a14:compatExt spid="_x0000_s20915"/>
                </a:ext>
                <a:ext uri="{FF2B5EF4-FFF2-40B4-BE49-F238E27FC236}">
                  <a16:creationId xmlns:a16="http://schemas.microsoft.com/office/drawing/2014/main" id="{00000000-0008-0000-0300-0000B3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6953</xdr:col>
          <xdr:colOff>19050</xdr:colOff>
          <xdr:row>262169</xdr:row>
          <xdr:rowOff>19050</xdr:rowOff>
        </xdr:from>
        <xdr:to>
          <xdr:col>6954</xdr:col>
          <xdr:colOff>95250</xdr:colOff>
          <xdr:row>262173</xdr:row>
          <xdr:rowOff>28575</xdr:rowOff>
        </xdr:to>
        <xdr:sp macro="" textlink="">
          <xdr:nvSpPr>
            <xdr:cNvPr id="20916" name="Spinner 436" hidden="1">
              <a:extLst>
                <a:ext uri="{63B3BB69-23CF-44E3-9099-C40C66FF867C}">
                  <a14:compatExt spid="_x0000_s20916"/>
                </a:ext>
                <a:ext uri="{FF2B5EF4-FFF2-40B4-BE49-F238E27FC236}">
                  <a16:creationId xmlns:a16="http://schemas.microsoft.com/office/drawing/2014/main" id="{00000000-0008-0000-0300-0000B4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6953</xdr:col>
          <xdr:colOff>19050</xdr:colOff>
          <xdr:row>327705</xdr:row>
          <xdr:rowOff>19050</xdr:rowOff>
        </xdr:from>
        <xdr:to>
          <xdr:col>6954</xdr:col>
          <xdr:colOff>95250</xdr:colOff>
          <xdr:row>327709</xdr:row>
          <xdr:rowOff>28575</xdr:rowOff>
        </xdr:to>
        <xdr:sp macro="" textlink="">
          <xdr:nvSpPr>
            <xdr:cNvPr id="20917" name="Spinner 437" hidden="1">
              <a:extLst>
                <a:ext uri="{63B3BB69-23CF-44E3-9099-C40C66FF867C}">
                  <a14:compatExt spid="_x0000_s20917"/>
                </a:ext>
                <a:ext uri="{FF2B5EF4-FFF2-40B4-BE49-F238E27FC236}">
                  <a16:creationId xmlns:a16="http://schemas.microsoft.com/office/drawing/2014/main" id="{00000000-0008-0000-0300-0000B5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6953</xdr:col>
          <xdr:colOff>19050</xdr:colOff>
          <xdr:row>393241</xdr:row>
          <xdr:rowOff>19050</xdr:rowOff>
        </xdr:from>
        <xdr:to>
          <xdr:col>6954</xdr:col>
          <xdr:colOff>95250</xdr:colOff>
          <xdr:row>393245</xdr:row>
          <xdr:rowOff>28575</xdr:rowOff>
        </xdr:to>
        <xdr:sp macro="" textlink="">
          <xdr:nvSpPr>
            <xdr:cNvPr id="20918" name="Spinner 438" hidden="1">
              <a:extLst>
                <a:ext uri="{63B3BB69-23CF-44E3-9099-C40C66FF867C}">
                  <a14:compatExt spid="_x0000_s20918"/>
                </a:ext>
                <a:ext uri="{FF2B5EF4-FFF2-40B4-BE49-F238E27FC236}">
                  <a16:creationId xmlns:a16="http://schemas.microsoft.com/office/drawing/2014/main" id="{00000000-0008-0000-0300-0000B6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6953</xdr:col>
          <xdr:colOff>19050</xdr:colOff>
          <xdr:row>458777</xdr:row>
          <xdr:rowOff>19050</xdr:rowOff>
        </xdr:from>
        <xdr:to>
          <xdr:col>6954</xdr:col>
          <xdr:colOff>95250</xdr:colOff>
          <xdr:row>458781</xdr:row>
          <xdr:rowOff>28575</xdr:rowOff>
        </xdr:to>
        <xdr:sp macro="" textlink="">
          <xdr:nvSpPr>
            <xdr:cNvPr id="20919" name="Spinner 439" hidden="1">
              <a:extLst>
                <a:ext uri="{63B3BB69-23CF-44E3-9099-C40C66FF867C}">
                  <a14:compatExt spid="_x0000_s20919"/>
                </a:ext>
                <a:ext uri="{FF2B5EF4-FFF2-40B4-BE49-F238E27FC236}">
                  <a16:creationId xmlns:a16="http://schemas.microsoft.com/office/drawing/2014/main" id="{00000000-0008-0000-0300-0000B7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6953</xdr:col>
          <xdr:colOff>19050</xdr:colOff>
          <xdr:row>524313</xdr:row>
          <xdr:rowOff>19050</xdr:rowOff>
        </xdr:from>
        <xdr:to>
          <xdr:col>6954</xdr:col>
          <xdr:colOff>95250</xdr:colOff>
          <xdr:row>524317</xdr:row>
          <xdr:rowOff>28575</xdr:rowOff>
        </xdr:to>
        <xdr:sp macro="" textlink="">
          <xdr:nvSpPr>
            <xdr:cNvPr id="20920" name="Spinner 440" hidden="1">
              <a:extLst>
                <a:ext uri="{63B3BB69-23CF-44E3-9099-C40C66FF867C}">
                  <a14:compatExt spid="_x0000_s20920"/>
                </a:ext>
                <a:ext uri="{FF2B5EF4-FFF2-40B4-BE49-F238E27FC236}">
                  <a16:creationId xmlns:a16="http://schemas.microsoft.com/office/drawing/2014/main" id="{00000000-0008-0000-0300-0000B8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6953</xdr:col>
          <xdr:colOff>19050</xdr:colOff>
          <xdr:row>589849</xdr:row>
          <xdr:rowOff>19050</xdr:rowOff>
        </xdr:from>
        <xdr:to>
          <xdr:col>6954</xdr:col>
          <xdr:colOff>95250</xdr:colOff>
          <xdr:row>589853</xdr:row>
          <xdr:rowOff>28575</xdr:rowOff>
        </xdr:to>
        <xdr:sp macro="" textlink="">
          <xdr:nvSpPr>
            <xdr:cNvPr id="20921" name="Spinner 441" hidden="1">
              <a:extLst>
                <a:ext uri="{63B3BB69-23CF-44E3-9099-C40C66FF867C}">
                  <a14:compatExt spid="_x0000_s20921"/>
                </a:ext>
                <a:ext uri="{FF2B5EF4-FFF2-40B4-BE49-F238E27FC236}">
                  <a16:creationId xmlns:a16="http://schemas.microsoft.com/office/drawing/2014/main" id="{00000000-0008-0000-0300-0000B9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6953</xdr:col>
          <xdr:colOff>19050</xdr:colOff>
          <xdr:row>655385</xdr:row>
          <xdr:rowOff>19050</xdr:rowOff>
        </xdr:from>
        <xdr:to>
          <xdr:col>6954</xdr:col>
          <xdr:colOff>95250</xdr:colOff>
          <xdr:row>655389</xdr:row>
          <xdr:rowOff>28575</xdr:rowOff>
        </xdr:to>
        <xdr:sp macro="" textlink="">
          <xdr:nvSpPr>
            <xdr:cNvPr id="20922" name="Spinner 442" hidden="1">
              <a:extLst>
                <a:ext uri="{63B3BB69-23CF-44E3-9099-C40C66FF867C}">
                  <a14:compatExt spid="_x0000_s20922"/>
                </a:ext>
                <a:ext uri="{FF2B5EF4-FFF2-40B4-BE49-F238E27FC236}">
                  <a16:creationId xmlns:a16="http://schemas.microsoft.com/office/drawing/2014/main" id="{00000000-0008-0000-0300-0000BA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6953</xdr:col>
          <xdr:colOff>19050</xdr:colOff>
          <xdr:row>720921</xdr:row>
          <xdr:rowOff>19050</xdr:rowOff>
        </xdr:from>
        <xdr:to>
          <xdr:col>6954</xdr:col>
          <xdr:colOff>95250</xdr:colOff>
          <xdr:row>720925</xdr:row>
          <xdr:rowOff>28575</xdr:rowOff>
        </xdr:to>
        <xdr:sp macro="" textlink="">
          <xdr:nvSpPr>
            <xdr:cNvPr id="20923" name="Spinner 443" hidden="1">
              <a:extLst>
                <a:ext uri="{63B3BB69-23CF-44E3-9099-C40C66FF867C}">
                  <a14:compatExt spid="_x0000_s20923"/>
                </a:ext>
                <a:ext uri="{FF2B5EF4-FFF2-40B4-BE49-F238E27FC236}">
                  <a16:creationId xmlns:a16="http://schemas.microsoft.com/office/drawing/2014/main" id="{00000000-0008-0000-0300-0000BB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6953</xdr:col>
          <xdr:colOff>19050</xdr:colOff>
          <xdr:row>786457</xdr:row>
          <xdr:rowOff>19050</xdr:rowOff>
        </xdr:from>
        <xdr:to>
          <xdr:col>6954</xdr:col>
          <xdr:colOff>95250</xdr:colOff>
          <xdr:row>786461</xdr:row>
          <xdr:rowOff>28575</xdr:rowOff>
        </xdr:to>
        <xdr:sp macro="" textlink="">
          <xdr:nvSpPr>
            <xdr:cNvPr id="20924" name="Spinner 444" hidden="1">
              <a:extLst>
                <a:ext uri="{63B3BB69-23CF-44E3-9099-C40C66FF867C}">
                  <a14:compatExt spid="_x0000_s20924"/>
                </a:ext>
                <a:ext uri="{FF2B5EF4-FFF2-40B4-BE49-F238E27FC236}">
                  <a16:creationId xmlns:a16="http://schemas.microsoft.com/office/drawing/2014/main" id="{00000000-0008-0000-0300-0000BC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6953</xdr:col>
          <xdr:colOff>19050</xdr:colOff>
          <xdr:row>851993</xdr:row>
          <xdr:rowOff>19050</xdr:rowOff>
        </xdr:from>
        <xdr:to>
          <xdr:col>6954</xdr:col>
          <xdr:colOff>95250</xdr:colOff>
          <xdr:row>851997</xdr:row>
          <xdr:rowOff>28575</xdr:rowOff>
        </xdr:to>
        <xdr:sp macro="" textlink="">
          <xdr:nvSpPr>
            <xdr:cNvPr id="20925" name="Spinner 445" hidden="1">
              <a:extLst>
                <a:ext uri="{63B3BB69-23CF-44E3-9099-C40C66FF867C}">
                  <a14:compatExt spid="_x0000_s20925"/>
                </a:ext>
                <a:ext uri="{FF2B5EF4-FFF2-40B4-BE49-F238E27FC236}">
                  <a16:creationId xmlns:a16="http://schemas.microsoft.com/office/drawing/2014/main" id="{00000000-0008-0000-0300-0000BD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6953</xdr:col>
          <xdr:colOff>19050</xdr:colOff>
          <xdr:row>917529</xdr:row>
          <xdr:rowOff>19050</xdr:rowOff>
        </xdr:from>
        <xdr:to>
          <xdr:col>6954</xdr:col>
          <xdr:colOff>95250</xdr:colOff>
          <xdr:row>917533</xdr:row>
          <xdr:rowOff>28575</xdr:rowOff>
        </xdr:to>
        <xdr:sp macro="" textlink="">
          <xdr:nvSpPr>
            <xdr:cNvPr id="20926" name="Spinner 446" hidden="1">
              <a:extLst>
                <a:ext uri="{63B3BB69-23CF-44E3-9099-C40C66FF867C}">
                  <a14:compatExt spid="_x0000_s20926"/>
                </a:ext>
                <a:ext uri="{FF2B5EF4-FFF2-40B4-BE49-F238E27FC236}">
                  <a16:creationId xmlns:a16="http://schemas.microsoft.com/office/drawing/2014/main" id="{00000000-0008-0000-0300-0000BE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6953</xdr:col>
          <xdr:colOff>19050</xdr:colOff>
          <xdr:row>983065</xdr:row>
          <xdr:rowOff>19050</xdr:rowOff>
        </xdr:from>
        <xdr:to>
          <xdr:col>6954</xdr:col>
          <xdr:colOff>95250</xdr:colOff>
          <xdr:row>983069</xdr:row>
          <xdr:rowOff>28575</xdr:rowOff>
        </xdr:to>
        <xdr:sp macro="" textlink="">
          <xdr:nvSpPr>
            <xdr:cNvPr id="20927" name="Spinner 447" hidden="1">
              <a:extLst>
                <a:ext uri="{63B3BB69-23CF-44E3-9099-C40C66FF867C}">
                  <a14:compatExt spid="_x0000_s20927"/>
                </a:ext>
                <a:ext uri="{FF2B5EF4-FFF2-40B4-BE49-F238E27FC236}">
                  <a16:creationId xmlns:a16="http://schemas.microsoft.com/office/drawing/2014/main" id="{00000000-0008-0000-0300-0000BF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7209</xdr:col>
          <xdr:colOff>19050</xdr:colOff>
          <xdr:row>25</xdr:row>
          <xdr:rowOff>19050</xdr:rowOff>
        </xdr:from>
        <xdr:to>
          <xdr:col>7210</xdr:col>
          <xdr:colOff>95250</xdr:colOff>
          <xdr:row>29</xdr:row>
          <xdr:rowOff>28575</xdr:rowOff>
        </xdr:to>
        <xdr:sp macro="" textlink="">
          <xdr:nvSpPr>
            <xdr:cNvPr id="20928" name="Spinner 448" hidden="1">
              <a:extLst>
                <a:ext uri="{63B3BB69-23CF-44E3-9099-C40C66FF867C}">
                  <a14:compatExt spid="_x0000_s20928"/>
                </a:ext>
                <a:ext uri="{FF2B5EF4-FFF2-40B4-BE49-F238E27FC236}">
                  <a16:creationId xmlns:a16="http://schemas.microsoft.com/office/drawing/2014/main" id="{00000000-0008-0000-0300-0000C0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7209</xdr:col>
          <xdr:colOff>19050</xdr:colOff>
          <xdr:row>65561</xdr:row>
          <xdr:rowOff>19050</xdr:rowOff>
        </xdr:from>
        <xdr:to>
          <xdr:col>7210</xdr:col>
          <xdr:colOff>95250</xdr:colOff>
          <xdr:row>65565</xdr:row>
          <xdr:rowOff>28575</xdr:rowOff>
        </xdr:to>
        <xdr:sp macro="" textlink="">
          <xdr:nvSpPr>
            <xdr:cNvPr id="20929" name="Spinner 449" hidden="1">
              <a:extLst>
                <a:ext uri="{63B3BB69-23CF-44E3-9099-C40C66FF867C}">
                  <a14:compatExt spid="_x0000_s20929"/>
                </a:ext>
                <a:ext uri="{FF2B5EF4-FFF2-40B4-BE49-F238E27FC236}">
                  <a16:creationId xmlns:a16="http://schemas.microsoft.com/office/drawing/2014/main" id="{00000000-0008-0000-0300-0000C1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7209</xdr:col>
          <xdr:colOff>19050</xdr:colOff>
          <xdr:row>131097</xdr:row>
          <xdr:rowOff>19050</xdr:rowOff>
        </xdr:from>
        <xdr:to>
          <xdr:col>7210</xdr:col>
          <xdr:colOff>95250</xdr:colOff>
          <xdr:row>131101</xdr:row>
          <xdr:rowOff>28575</xdr:rowOff>
        </xdr:to>
        <xdr:sp macro="" textlink="">
          <xdr:nvSpPr>
            <xdr:cNvPr id="20930" name="Spinner 450" hidden="1">
              <a:extLst>
                <a:ext uri="{63B3BB69-23CF-44E3-9099-C40C66FF867C}">
                  <a14:compatExt spid="_x0000_s20930"/>
                </a:ext>
                <a:ext uri="{FF2B5EF4-FFF2-40B4-BE49-F238E27FC236}">
                  <a16:creationId xmlns:a16="http://schemas.microsoft.com/office/drawing/2014/main" id="{00000000-0008-0000-0300-0000C2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7209</xdr:col>
          <xdr:colOff>19050</xdr:colOff>
          <xdr:row>196633</xdr:row>
          <xdr:rowOff>19050</xdr:rowOff>
        </xdr:from>
        <xdr:to>
          <xdr:col>7210</xdr:col>
          <xdr:colOff>95250</xdr:colOff>
          <xdr:row>196637</xdr:row>
          <xdr:rowOff>28575</xdr:rowOff>
        </xdr:to>
        <xdr:sp macro="" textlink="">
          <xdr:nvSpPr>
            <xdr:cNvPr id="20931" name="Spinner 451" hidden="1">
              <a:extLst>
                <a:ext uri="{63B3BB69-23CF-44E3-9099-C40C66FF867C}">
                  <a14:compatExt spid="_x0000_s20931"/>
                </a:ext>
                <a:ext uri="{FF2B5EF4-FFF2-40B4-BE49-F238E27FC236}">
                  <a16:creationId xmlns:a16="http://schemas.microsoft.com/office/drawing/2014/main" id="{00000000-0008-0000-0300-0000C3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7209</xdr:col>
          <xdr:colOff>19050</xdr:colOff>
          <xdr:row>262169</xdr:row>
          <xdr:rowOff>19050</xdr:rowOff>
        </xdr:from>
        <xdr:to>
          <xdr:col>7210</xdr:col>
          <xdr:colOff>95250</xdr:colOff>
          <xdr:row>262173</xdr:row>
          <xdr:rowOff>28575</xdr:rowOff>
        </xdr:to>
        <xdr:sp macro="" textlink="">
          <xdr:nvSpPr>
            <xdr:cNvPr id="20932" name="Spinner 452" hidden="1">
              <a:extLst>
                <a:ext uri="{63B3BB69-23CF-44E3-9099-C40C66FF867C}">
                  <a14:compatExt spid="_x0000_s20932"/>
                </a:ext>
                <a:ext uri="{FF2B5EF4-FFF2-40B4-BE49-F238E27FC236}">
                  <a16:creationId xmlns:a16="http://schemas.microsoft.com/office/drawing/2014/main" id="{00000000-0008-0000-0300-0000C4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7209</xdr:col>
          <xdr:colOff>19050</xdr:colOff>
          <xdr:row>327705</xdr:row>
          <xdr:rowOff>19050</xdr:rowOff>
        </xdr:from>
        <xdr:to>
          <xdr:col>7210</xdr:col>
          <xdr:colOff>95250</xdr:colOff>
          <xdr:row>327709</xdr:row>
          <xdr:rowOff>28575</xdr:rowOff>
        </xdr:to>
        <xdr:sp macro="" textlink="">
          <xdr:nvSpPr>
            <xdr:cNvPr id="20933" name="Spinner 453" hidden="1">
              <a:extLst>
                <a:ext uri="{63B3BB69-23CF-44E3-9099-C40C66FF867C}">
                  <a14:compatExt spid="_x0000_s20933"/>
                </a:ext>
                <a:ext uri="{FF2B5EF4-FFF2-40B4-BE49-F238E27FC236}">
                  <a16:creationId xmlns:a16="http://schemas.microsoft.com/office/drawing/2014/main" id="{00000000-0008-0000-0300-0000C5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7209</xdr:col>
          <xdr:colOff>19050</xdr:colOff>
          <xdr:row>393241</xdr:row>
          <xdr:rowOff>19050</xdr:rowOff>
        </xdr:from>
        <xdr:to>
          <xdr:col>7210</xdr:col>
          <xdr:colOff>95250</xdr:colOff>
          <xdr:row>393245</xdr:row>
          <xdr:rowOff>28575</xdr:rowOff>
        </xdr:to>
        <xdr:sp macro="" textlink="">
          <xdr:nvSpPr>
            <xdr:cNvPr id="20934" name="Spinner 454" hidden="1">
              <a:extLst>
                <a:ext uri="{63B3BB69-23CF-44E3-9099-C40C66FF867C}">
                  <a14:compatExt spid="_x0000_s20934"/>
                </a:ext>
                <a:ext uri="{FF2B5EF4-FFF2-40B4-BE49-F238E27FC236}">
                  <a16:creationId xmlns:a16="http://schemas.microsoft.com/office/drawing/2014/main" id="{00000000-0008-0000-0300-0000C6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7209</xdr:col>
          <xdr:colOff>19050</xdr:colOff>
          <xdr:row>458777</xdr:row>
          <xdr:rowOff>19050</xdr:rowOff>
        </xdr:from>
        <xdr:to>
          <xdr:col>7210</xdr:col>
          <xdr:colOff>95250</xdr:colOff>
          <xdr:row>458781</xdr:row>
          <xdr:rowOff>28575</xdr:rowOff>
        </xdr:to>
        <xdr:sp macro="" textlink="">
          <xdr:nvSpPr>
            <xdr:cNvPr id="20935" name="Spinner 455" hidden="1">
              <a:extLst>
                <a:ext uri="{63B3BB69-23CF-44E3-9099-C40C66FF867C}">
                  <a14:compatExt spid="_x0000_s20935"/>
                </a:ext>
                <a:ext uri="{FF2B5EF4-FFF2-40B4-BE49-F238E27FC236}">
                  <a16:creationId xmlns:a16="http://schemas.microsoft.com/office/drawing/2014/main" id="{00000000-0008-0000-0300-0000C7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7209</xdr:col>
          <xdr:colOff>19050</xdr:colOff>
          <xdr:row>524313</xdr:row>
          <xdr:rowOff>19050</xdr:rowOff>
        </xdr:from>
        <xdr:to>
          <xdr:col>7210</xdr:col>
          <xdr:colOff>95250</xdr:colOff>
          <xdr:row>524317</xdr:row>
          <xdr:rowOff>28575</xdr:rowOff>
        </xdr:to>
        <xdr:sp macro="" textlink="">
          <xdr:nvSpPr>
            <xdr:cNvPr id="20936" name="Spinner 456" hidden="1">
              <a:extLst>
                <a:ext uri="{63B3BB69-23CF-44E3-9099-C40C66FF867C}">
                  <a14:compatExt spid="_x0000_s20936"/>
                </a:ext>
                <a:ext uri="{FF2B5EF4-FFF2-40B4-BE49-F238E27FC236}">
                  <a16:creationId xmlns:a16="http://schemas.microsoft.com/office/drawing/2014/main" id="{00000000-0008-0000-0300-0000C8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7209</xdr:col>
          <xdr:colOff>19050</xdr:colOff>
          <xdr:row>589849</xdr:row>
          <xdr:rowOff>19050</xdr:rowOff>
        </xdr:from>
        <xdr:to>
          <xdr:col>7210</xdr:col>
          <xdr:colOff>95250</xdr:colOff>
          <xdr:row>589853</xdr:row>
          <xdr:rowOff>28575</xdr:rowOff>
        </xdr:to>
        <xdr:sp macro="" textlink="">
          <xdr:nvSpPr>
            <xdr:cNvPr id="20937" name="Spinner 457" hidden="1">
              <a:extLst>
                <a:ext uri="{63B3BB69-23CF-44E3-9099-C40C66FF867C}">
                  <a14:compatExt spid="_x0000_s20937"/>
                </a:ext>
                <a:ext uri="{FF2B5EF4-FFF2-40B4-BE49-F238E27FC236}">
                  <a16:creationId xmlns:a16="http://schemas.microsoft.com/office/drawing/2014/main" id="{00000000-0008-0000-0300-0000C9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7209</xdr:col>
          <xdr:colOff>19050</xdr:colOff>
          <xdr:row>655385</xdr:row>
          <xdr:rowOff>19050</xdr:rowOff>
        </xdr:from>
        <xdr:to>
          <xdr:col>7210</xdr:col>
          <xdr:colOff>95250</xdr:colOff>
          <xdr:row>655389</xdr:row>
          <xdr:rowOff>28575</xdr:rowOff>
        </xdr:to>
        <xdr:sp macro="" textlink="">
          <xdr:nvSpPr>
            <xdr:cNvPr id="20938" name="Spinner 458" hidden="1">
              <a:extLst>
                <a:ext uri="{63B3BB69-23CF-44E3-9099-C40C66FF867C}">
                  <a14:compatExt spid="_x0000_s20938"/>
                </a:ext>
                <a:ext uri="{FF2B5EF4-FFF2-40B4-BE49-F238E27FC236}">
                  <a16:creationId xmlns:a16="http://schemas.microsoft.com/office/drawing/2014/main" id="{00000000-0008-0000-0300-0000CA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7209</xdr:col>
          <xdr:colOff>19050</xdr:colOff>
          <xdr:row>720921</xdr:row>
          <xdr:rowOff>19050</xdr:rowOff>
        </xdr:from>
        <xdr:to>
          <xdr:col>7210</xdr:col>
          <xdr:colOff>95250</xdr:colOff>
          <xdr:row>720925</xdr:row>
          <xdr:rowOff>28575</xdr:rowOff>
        </xdr:to>
        <xdr:sp macro="" textlink="">
          <xdr:nvSpPr>
            <xdr:cNvPr id="20939" name="Spinner 459" hidden="1">
              <a:extLst>
                <a:ext uri="{63B3BB69-23CF-44E3-9099-C40C66FF867C}">
                  <a14:compatExt spid="_x0000_s20939"/>
                </a:ext>
                <a:ext uri="{FF2B5EF4-FFF2-40B4-BE49-F238E27FC236}">
                  <a16:creationId xmlns:a16="http://schemas.microsoft.com/office/drawing/2014/main" id="{00000000-0008-0000-0300-0000CB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7209</xdr:col>
          <xdr:colOff>19050</xdr:colOff>
          <xdr:row>786457</xdr:row>
          <xdr:rowOff>19050</xdr:rowOff>
        </xdr:from>
        <xdr:to>
          <xdr:col>7210</xdr:col>
          <xdr:colOff>95250</xdr:colOff>
          <xdr:row>786461</xdr:row>
          <xdr:rowOff>28575</xdr:rowOff>
        </xdr:to>
        <xdr:sp macro="" textlink="">
          <xdr:nvSpPr>
            <xdr:cNvPr id="20940" name="Spinner 460" hidden="1">
              <a:extLst>
                <a:ext uri="{63B3BB69-23CF-44E3-9099-C40C66FF867C}">
                  <a14:compatExt spid="_x0000_s20940"/>
                </a:ext>
                <a:ext uri="{FF2B5EF4-FFF2-40B4-BE49-F238E27FC236}">
                  <a16:creationId xmlns:a16="http://schemas.microsoft.com/office/drawing/2014/main" id="{00000000-0008-0000-0300-0000CC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7209</xdr:col>
          <xdr:colOff>19050</xdr:colOff>
          <xdr:row>851993</xdr:row>
          <xdr:rowOff>19050</xdr:rowOff>
        </xdr:from>
        <xdr:to>
          <xdr:col>7210</xdr:col>
          <xdr:colOff>95250</xdr:colOff>
          <xdr:row>851997</xdr:row>
          <xdr:rowOff>28575</xdr:rowOff>
        </xdr:to>
        <xdr:sp macro="" textlink="">
          <xdr:nvSpPr>
            <xdr:cNvPr id="20941" name="Spinner 461" hidden="1">
              <a:extLst>
                <a:ext uri="{63B3BB69-23CF-44E3-9099-C40C66FF867C}">
                  <a14:compatExt spid="_x0000_s20941"/>
                </a:ext>
                <a:ext uri="{FF2B5EF4-FFF2-40B4-BE49-F238E27FC236}">
                  <a16:creationId xmlns:a16="http://schemas.microsoft.com/office/drawing/2014/main" id="{00000000-0008-0000-0300-0000CD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7209</xdr:col>
          <xdr:colOff>19050</xdr:colOff>
          <xdr:row>917529</xdr:row>
          <xdr:rowOff>19050</xdr:rowOff>
        </xdr:from>
        <xdr:to>
          <xdr:col>7210</xdr:col>
          <xdr:colOff>95250</xdr:colOff>
          <xdr:row>917533</xdr:row>
          <xdr:rowOff>28575</xdr:rowOff>
        </xdr:to>
        <xdr:sp macro="" textlink="">
          <xdr:nvSpPr>
            <xdr:cNvPr id="20942" name="Spinner 462" hidden="1">
              <a:extLst>
                <a:ext uri="{63B3BB69-23CF-44E3-9099-C40C66FF867C}">
                  <a14:compatExt spid="_x0000_s20942"/>
                </a:ext>
                <a:ext uri="{FF2B5EF4-FFF2-40B4-BE49-F238E27FC236}">
                  <a16:creationId xmlns:a16="http://schemas.microsoft.com/office/drawing/2014/main" id="{00000000-0008-0000-0300-0000CE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7209</xdr:col>
          <xdr:colOff>19050</xdr:colOff>
          <xdr:row>983065</xdr:row>
          <xdr:rowOff>19050</xdr:rowOff>
        </xdr:from>
        <xdr:to>
          <xdr:col>7210</xdr:col>
          <xdr:colOff>95250</xdr:colOff>
          <xdr:row>983069</xdr:row>
          <xdr:rowOff>28575</xdr:rowOff>
        </xdr:to>
        <xdr:sp macro="" textlink="">
          <xdr:nvSpPr>
            <xdr:cNvPr id="20943" name="Spinner 463" hidden="1">
              <a:extLst>
                <a:ext uri="{63B3BB69-23CF-44E3-9099-C40C66FF867C}">
                  <a14:compatExt spid="_x0000_s20943"/>
                </a:ext>
                <a:ext uri="{FF2B5EF4-FFF2-40B4-BE49-F238E27FC236}">
                  <a16:creationId xmlns:a16="http://schemas.microsoft.com/office/drawing/2014/main" id="{00000000-0008-0000-0300-0000CF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7465</xdr:col>
          <xdr:colOff>19050</xdr:colOff>
          <xdr:row>25</xdr:row>
          <xdr:rowOff>19050</xdr:rowOff>
        </xdr:from>
        <xdr:to>
          <xdr:col>7466</xdr:col>
          <xdr:colOff>95250</xdr:colOff>
          <xdr:row>29</xdr:row>
          <xdr:rowOff>28575</xdr:rowOff>
        </xdr:to>
        <xdr:sp macro="" textlink="">
          <xdr:nvSpPr>
            <xdr:cNvPr id="20944" name="Spinner 464" hidden="1">
              <a:extLst>
                <a:ext uri="{63B3BB69-23CF-44E3-9099-C40C66FF867C}">
                  <a14:compatExt spid="_x0000_s20944"/>
                </a:ext>
                <a:ext uri="{FF2B5EF4-FFF2-40B4-BE49-F238E27FC236}">
                  <a16:creationId xmlns:a16="http://schemas.microsoft.com/office/drawing/2014/main" id="{00000000-0008-0000-0300-0000D0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7465</xdr:col>
          <xdr:colOff>19050</xdr:colOff>
          <xdr:row>65561</xdr:row>
          <xdr:rowOff>19050</xdr:rowOff>
        </xdr:from>
        <xdr:to>
          <xdr:col>7466</xdr:col>
          <xdr:colOff>95250</xdr:colOff>
          <xdr:row>65565</xdr:row>
          <xdr:rowOff>28575</xdr:rowOff>
        </xdr:to>
        <xdr:sp macro="" textlink="">
          <xdr:nvSpPr>
            <xdr:cNvPr id="20945" name="Spinner 465" hidden="1">
              <a:extLst>
                <a:ext uri="{63B3BB69-23CF-44E3-9099-C40C66FF867C}">
                  <a14:compatExt spid="_x0000_s20945"/>
                </a:ext>
                <a:ext uri="{FF2B5EF4-FFF2-40B4-BE49-F238E27FC236}">
                  <a16:creationId xmlns:a16="http://schemas.microsoft.com/office/drawing/2014/main" id="{00000000-0008-0000-0300-0000D1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7465</xdr:col>
          <xdr:colOff>19050</xdr:colOff>
          <xdr:row>131097</xdr:row>
          <xdr:rowOff>19050</xdr:rowOff>
        </xdr:from>
        <xdr:to>
          <xdr:col>7466</xdr:col>
          <xdr:colOff>95250</xdr:colOff>
          <xdr:row>131101</xdr:row>
          <xdr:rowOff>28575</xdr:rowOff>
        </xdr:to>
        <xdr:sp macro="" textlink="">
          <xdr:nvSpPr>
            <xdr:cNvPr id="20946" name="Spinner 466" hidden="1">
              <a:extLst>
                <a:ext uri="{63B3BB69-23CF-44E3-9099-C40C66FF867C}">
                  <a14:compatExt spid="_x0000_s20946"/>
                </a:ext>
                <a:ext uri="{FF2B5EF4-FFF2-40B4-BE49-F238E27FC236}">
                  <a16:creationId xmlns:a16="http://schemas.microsoft.com/office/drawing/2014/main" id="{00000000-0008-0000-0300-0000D2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7465</xdr:col>
          <xdr:colOff>19050</xdr:colOff>
          <xdr:row>196633</xdr:row>
          <xdr:rowOff>19050</xdr:rowOff>
        </xdr:from>
        <xdr:to>
          <xdr:col>7466</xdr:col>
          <xdr:colOff>95250</xdr:colOff>
          <xdr:row>196637</xdr:row>
          <xdr:rowOff>28575</xdr:rowOff>
        </xdr:to>
        <xdr:sp macro="" textlink="">
          <xdr:nvSpPr>
            <xdr:cNvPr id="20947" name="Spinner 467" hidden="1">
              <a:extLst>
                <a:ext uri="{63B3BB69-23CF-44E3-9099-C40C66FF867C}">
                  <a14:compatExt spid="_x0000_s20947"/>
                </a:ext>
                <a:ext uri="{FF2B5EF4-FFF2-40B4-BE49-F238E27FC236}">
                  <a16:creationId xmlns:a16="http://schemas.microsoft.com/office/drawing/2014/main" id="{00000000-0008-0000-0300-0000D3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7465</xdr:col>
          <xdr:colOff>19050</xdr:colOff>
          <xdr:row>262169</xdr:row>
          <xdr:rowOff>19050</xdr:rowOff>
        </xdr:from>
        <xdr:to>
          <xdr:col>7466</xdr:col>
          <xdr:colOff>95250</xdr:colOff>
          <xdr:row>262173</xdr:row>
          <xdr:rowOff>28575</xdr:rowOff>
        </xdr:to>
        <xdr:sp macro="" textlink="">
          <xdr:nvSpPr>
            <xdr:cNvPr id="20948" name="Spinner 468" hidden="1">
              <a:extLst>
                <a:ext uri="{63B3BB69-23CF-44E3-9099-C40C66FF867C}">
                  <a14:compatExt spid="_x0000_s20948"/>
                </a:ext>
                <a:ext uri="{FF2B5EF4-FFF2-40B4-BE49-F238E27FC236}">
                  <a16:creationId xmlns:a16="http://schemas.microsoft.com/office/drawing/2014/main" id="{00000000-0008-0000-0300-0000D4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7465</xdr:col>
          <xdr:colOff>19050</xdr:colOff>
          <xdr:row>327705</xdr:row>
          <xdr:rowOff>19050</xdr:rowOff>
        </xdr:from>
        <xdr:to>
          <xdr:col>7466</xdr:col>
          <xdr:colOff>95250</xdr:colOff>
          <xdr:row>327709</xdr:row>
          <xdr:rowOff>28575</xdr:rowOff>
        </xdr:to>
        <xdr:sp macro="" textlink="">
          <xdr:nvSpPr>
            <xdr:cNvPr id="20949" name="Spinner 469" hidden="1">
              <a:extLst>
                <a:ext uri="{63B3BB69-23CF-44E3-9099-C40C66FF867C}">
                  <a14:compatExt spid="_x0000_s20949"/>
                </a:ext>
                <a:ext uri="{FF2B5EF4-FFF2-40B4-BE49-F238E27FC236}">
                  <a16:creationId xmlns:a16="http://schemas.microsoft.com/office/drawing/2014/main" id="{00000000-0008-0000-0300-0000D5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7465</xdr:col>
          <xdr:colOff>19050</xdr:colOff>
          <xdr:row>393241</xdr:row>
          <xdr:rowOff>19050</xdr:rowOff>
        </xdr:from>
        <xdr:to>
          <xdr:col>7466</xdr:col>
          <xdr:colOff>95250</xdr:colOff>
          <xdr:row>393245</xdr:row>
          <xdr:rowOff>28575</xdr:rowOff>
        </xdr:to>
        <xdr:sp macro="" textlink="">
          <xdr:nvSpPr>
            <xdr:cNvPr id="20950" name="Spinner 470" hidden="1">
              <a:extLst>
                <a:ext uri="{63B3BB69-23CF-44E3-9099-C40C66FF867C}">
                  <a14:compatExt spid="_x0000_s20950"/>
                </a:ext>
                <a:ext uri="{FF2B5EF4-FFF2-40B4-BE49-F238E27FC236}">
                  <a16:creationId xmlns:a16="http://schemas.microsoft.com/office/drawing/2014/main" id="{00000000-0008-0000-0300-0000D6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7465</xdr:col>
          <xdr:colOff>19050</xdr:colOff>
          <xdr:row>458777</xdr:row>
          <xdr:rowOff>19050</xdr:rowOff>
        </xdr:from>
        <xdr:to>
          <xdr:col>7466</xdr:col>
          <xdr:colOff>95250</xdr:colOff>
          <xdr:row>458781</xdr:row>
          <xdr:rowOff>28575</xdr:rowOff>
        </xdr:to>
        <xdr:sp macro="" textlink="">
          <xdr:nvSpPr>
            <xdr:cNvPr id="20951" name="Spinner 471" hidden="1">
              <a:extLst>
                <a:ext uri="{63B3BB69-23CF-44E3-9099-C40C66FF867C}">
                  <a14:compatExt spid="_x0000_s20951"/>
                </a:ext>
                <a:ext uri="{FF2B5EF4-FFF2-40B4-BE49-F238E27FC236}">
                  <a16:creationId xmlns:a16="http://schemas.microsoft.com/office/drawing/2014/main" id="{00000000-0008-0000-0300-0000D7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7465</xdr:col>
          <xdr:colOff>19050</xdr:colOff>
          <xdr:row>524313</xdr:row>
          <xdr:rowOff>19050</xdr:rowOff>
        </xdr:from>
        <xdr:to>
          <xdr:col>7466</xdr:col>
          <xdr:colOff>95250</xdr:colOff>
          <xdr:row>524317</xdr:row>
          <xdr:rowOff>28575</xdr:rowOff>
        </xdr:to>
        <xdr:sp macro="" textlink="">
          <xdr:nvSpPr>
            <xdr:cNvPr id="20952" name="Spinner 472" hidden="1">
              <a:extLst>
                <a:ext uri="{63B3BB69-23CF-44E3-9099-C40C66FF867C}">
                  <a14:compatExt spid="_x0000_s20952"/>
                </a:ext>
                <a:ext uri="{FF2B5EF4-FFF2-40B4-BE49-F238E27FC236}">
                  <a16:creationId xmlns:a16="http://schemas.microsoft.com/office/drawing/2014/main" id="{00000000-0008-0000-0300-0000D8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7465</xdr:col>
          <xdr:colOff>19050</xdr:colOff>
          <xdr:row>589849</xdr:row>
          <xdr:rowOff>19050</xdr:rowOff>
        </xdr:from>
        <xdr:to>
          <xdr:col>7466</xdr:col>
          <xdr:colOff>95250</xdr:colOff>
          <xdr:row>589853</xdr:row>
          <xdr:rowOff>28575</xdr:rowOff>
        </xdr:to>
        <xdr:sp macro="" textlink="">
          <xdr:nvSpPr>
            <xdr:cNvPr id="20953" name="Spinner 473" hidden="1">
              <a:extLst>
                <a:ext uri="{63B3BB69-23CF-44E3-9099-C40C66FF867C}">
                  <a14:compatExt spid="_x0000_s20953"/>
                </a:ext>
                <a:ext uri="{FF2B5EF4-FFF2-40B4-BE49-F238E27FC236}">
                  <a16:creationId xmlns:a16="http://schemas.microsoft.com/office/drawing/2014/main" id="{00000000-0008-0000-0300-0000D9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7465</xdr:col>
          <xdr:colOff>19050</xdr:colOff>
          <xdr:row>655385</xdr:row>
          <xdr:rowOff>19050</xdr:rowOff>
        </xdr:from>
        <xdr:to>
          <xdr:col>7466</xdr:col>
          <xdr:colOff>95250</xdr:colOff>
          <xdr:row>655389</xdr:row>
          <xdr:rowOff>28575</xdr:rowOff>
        </xdr:to>
        <xdr:sp macro="" textlink="">
          <xdr:nvSpPr>
            <xdr:cNvPr id="20954" name="Spinner 474" hidden="1">
              <a:extLst>
                <a:ext uri="{63B3BB69-23CF-44E3-9099-C40C66FF867C}">
                  <a14:compatExt spid="_x0000_s20954"/>
                </a:ext>
                <a:ext uri="{FF2B5EF4-FFF2-40B4-BE49-F238E27FC236}">
                  <a16:creationId xmlns:a16="http://schemas.microsoft.com/office/drawing/2014/main" id="{00000000-0008-0000-0300-0000DA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7465</xdr:col>
          <xdr:colOff>19050</xdr:colOff>
          <xdr:row>720921</xdr:row>
          <xdr:rowOff>19050</xdr:rowOff>
        </xdr:from>
        <xdr:to>
          <xdr:col>7466</xdr:col>
          <xdr:colOff>95250</xdr:colOff>
          <xdr:row>720925</xdr:row>
          <xdr:rowOff>28575</xdr:rowOff>
        </xdr:to>
        <xdr:sp macro="" textlink="">
          <xdr:nvSpPr>
            <xdr:cNvPr id="20955" name="Spinner 475" hidden="1">
              <a:extLst>
                <a:ext uri="{63B3BB69-23CF-44E3-9099-C40C66FF867C}">
                  <a14:compatExt spid="_x0000_s20955"/>
                </a:ext>
                <a:ext uri="{FF2B5EF4-FFF2-40B4-BE49-F238E27FC236}">
                  <a16:creationId xmlns:a16="http://schemas.microsoft.com/office/drawing/2014/main" id="{00000000-0008-0000-0300-0000DB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7465</xdr:col>
          <xdr:colOff>19050</xdr:colOff>
          <xdr:row>786457</xdr:row>
          <xdr:rowOff>19050</xdr:rowOff>
        </xdr:from>
        <xdr:to>
          <xdr:col>7466</xdr:col>
          <xdr:colOff>95250</xdr:colOff>
          <xdr:row>786461</xdr:row>
          <xdr:rowOff>28575</xdr:rowOff>
        </xdr:to>
        <xdr:sp macro="" textlink="">
          <xdr:nvSpPr>
            <xdr:cNvPr id="20956" name="Spinner 476" hidden="1">
              <a:extLst>
                <a:ext uri="{63B3BB69-23CF-44E3-9099-C40C66FF867C}">
                  <a14:compatExt spid="_x0000_s20956"/>
                </a:ext>
                <a:ext uri="{FF2B5EF4-FFF2-40B4-BE49-F238E27FC236}">
                  <a16:creationId xmlns:a16="http://schemas.microsoft.com/office/drawing/2014/main" id="{00000000-0008-0000-0300-0000DC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7465</xdr:col>
          <xdr:colOff>19050</xdr:colOff>
          <xdr:row>851993</xdr:row>
          <xdr:rowOff>19050</xdr:rowOff>
        </xdr:from>
        <xdr:to>
          <xdr:col>7466</xdr:col>
          <xdr:colOff>95250</xdr:colOff>
          <xdr:row>851997</xdr:row>
          <xdr:rowOff>28575</xdr:rowOff>
        </xdr:to>
        <xdr:sp macro="" textlink="">
          <xdr:nvSpPr>
            <xdr:cNvPr id="20957" name="Spinner 477" hidden="1">
              <a:extLst>
                <a:ext uri="{63B3BB69-23CF-44E3-9099-C40C66FF867C}">
                  <a14:compatExt spid="_x0000_s20957"/>
                </a:ext>
                <a:ext uri="{FF2B5EF4-FFF2-40B4-BE49-F238E27FC236}">
                  <a16:creationId xmlns:a16="http://schemas.microsoft.com/office/drawing/2014/main" id="{00000000-0008-0000-0300-0000DD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7465</xdr:col>
          <xdr:colOff>19050</xdr:colOff>
          <xdr:row>917529</xdr:row>
          <xdr:rowOff>19050</xdr:rowOff>
        </xdr:from>
        <xdr:to>
          <xdr:col>7466</xdr:col>
          <xdr:colOff>95250</xdr:colOff>
          <xdr:row>917533</xdr:row>
          <xdr:rowOff>28575</xdr:rowOff>
        </xdr:to>
        <xdr:sp macro="" textlink="">
          <xdr:nvSpPr>
            <xdr:cNvPr id="20958" name="Spinner 478" hidden="1">
              <a:extLst>
                <a:ext uri="{63B3BB69-23CF-44E3-9099-C40C66FF867C}">
                  <a14:compatExt spid="_x0000_s20958"/>
                </a:ext>
                <a:ext uri="{FF2B5EF4-FFF2-40B4-BE49-F238E27FC236}">
                  <a16:creationId xmlns:a16="http://schemas.microsoft.com/office/drawing/2014/main" id="{00000000-0008-0000-0300-0000DE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7465</xdr:col>
          <xdr:colOff>19050</xdr:colOff>
          <xdr:row>983065</xdr:row>
          <xdr:rowOff>19050</xdr:rowOff>
        </xdr:from>
        <xdr:to>
          <xdr:col>7466</xdr:col>
          <xdr:colOff>95250</xdr:colOff>
          <xdr:row>983069</xdr:row>
          <xdr:rowOff>28575</xdr:rowOff>
        </xdr:to>
        <xdr:sp macro="" textlink="">
          <xdr:nvSpPr>
            <xdr:cNvPr id="20959" name="Spinner 479" hidden="1">
              <a:extLst>
                <a:ext uri="{63B3BB69-23CF-44E3-9099-C40C66FF867C}">
                  <a14:compatExt spid="_x0000_s20959"/>
                </a:ext>
                <a:ext uri="{FF2B5EF4-FFF2-40B4-BE49-F238E27FC236}">
                  <a16:creationId xmlns:a16="http://schemas.microsoft.com/office/drawing/2014/main" id="{00000000-0008-0000-0300-0000DF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7721</xdr:col>
          <xdr:colOff>19050</xdr:colOff>
          <xdr:row>25</xdr:row>
          <xdr:rowOff>19050</xdr:rowOff>
        </xdr:from>
        <xdr:to>
          <xdr:col>7722</xdr:col>
          <xdr:colOff>95250</xdr:colOff>
          <xdr:row>29</xdr:row>
          <xdr:rowOff>28575</xdr:rowOff>
        </xdr:to>
        <xdr:sp macro="" textlink="">
          <xdr:nvSpPr>
            <xdr:cNvPr id="20960" name="Spinner 480" hidden="1">
              <a:extLst>
                <a:ext uri="{63B3BB69-23CF-44E3-9099-C40C66FF867C}">
                  <a14:compatExt spid="_x0000_s20960"/>
                </a:ext>
                <a:ext uri="{FF2B5EF4-FFF2-40B4-BE49-F238E27FC236}">
                  <a16:creationId xmlns:a16="http://schemas.microsoft.com/office/drawing/2014/main" id="{00000000-0008-0000-0300-0000E0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7721</xdr:col>
          <xdr:colOff>19050</xdr:colOff>
          <xdr:row>65561</xdr:row>
          <xdr:rowOff>19050</xdr:rowOff>
        </xdr:from>
        <xdr:to>
          <xdr:col>7722</xdr:col>
          <xdr:colOff>95250</xdr:colOff>
          <xdr:row>65565</xdr:row>
          <xdr:rowOff>28575</xdr:rowOff>
        </xdr:to>
        <xdr:sp macro="" textlink="">
          <xdr:nvSpPr>
            <xdr:cNvPr id="20961" name="Spinner 481" hidden="1">
              <a:extLst>
                <a:ext uri="{63B3BB69-23CF-44E3-9099-C40C66FF867C}">
                  <a14:compatExt spid="_x0000_s20961"/>
                </a:ext>
                <a:ext uri="{FF2B5EF4-FFF2-40B4-BE49-F238E27FC236}">
                  <a16:creationId xmlns:a16="http://schemas.microsoft.com/office/drawing/2014/main" id="{00000000-0008-0000-0300-0000E1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7721</xdr:col>
          <xdr:colOff>19050</xdr:colOff>
          <xdr:row>131097</xdr:row>
          <xdr:rowOff>19050</xdr:rowOff>
        </xdr:from>
        <xdr:to>
          <xdr:col>7722</xdr:col>
          <xdr:colOff>95250</xdr:colOff>
          <xdr:row>131101</xdr:row>
          <xdr:rowOff>28575</xdr:rowOff>
        </xdr:to>
        <xdr:sp macro="" textlink="">
          <xdr:nvSpPr>
            <xdr:cNvPr id="20962" name="Spinner 482" hidden="1">
              <a:extLst>
                <a:ext uri="{63B3BB69-23CF-44E3-9099-C40C66FF867C}">
                  <a14:compatExt spid="_x0000_s20962"/>
                </a:ext>
                <a:ext uri="{FF2B5EF4-FFF2-40B4-BE49-F238E27FC236}">
                  <a16:creationId xmlns:a16="http://schemas.microsoft.com/office/drawing/2014/main" id="{00000000-0008-0000-0300-0000E2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7721</xdr:col>
          <xdr:colOff>19050</xdr:colOff>
          <xdr:row>196633</xdr:row>
          <xdr:rowOff>19050</xdr:rowOff>
        </xdr:from>
        <xdr:to>
          <xdr:col>7722</xdr:col>
          <xdr:colOff>95250</xdr:colOff>
          <xdr:row>196637</xdr:row>
          <xdr:rowOff>28575</xdr:rowOff>
        </xdr:to>
        <xdr:sp macro="" textlink="">
          <xdr:nvSpPr>
            <xdr:cNvPr id="20963" name="Spinner 483" hidden="1">
              <a:extLst>
                <a:ext uri="{63B3BB69-23CF-44E3-9099-C40C66FF867C}">
                  <a14:compatExt spid="_x0000_s20963"/>
                </a:ext>
                <a:ext uri="{FF2B5EF4-FFF2-40B4-BE49-F238E27FC236}">
                  <a16:creationId xmlns:a16="http://schemas.microsoft.com/office/drawing/2014/main" id="{00000000-0008-0000-0300-0000E3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7721</xdr:col>
          <xdr:colOff>19050</xdr:colOff>
          <xdr:row>262169</xdr:row>
          <xdr:rowOff>19050</xdr:rowOff>
        </xdr:from>
        <xdr:to>
          <xdr:col>7722</xdr:col>
          <xdr:colOff>95250</xdr:colOff>
          <xdr:row>262173</xdr:row>
          <xdr:rowOff>28575</xdr:rowOff>
        </xdr:to>
        <xdr:sp macro="" textlink="">
          <xdr:nvSpPr>
            <xdr:cNvPr id="20964" name="Spinner 484" hidden="1">
              <a:extLst>
                <a:ext uri="{63B3BB69-23CF-44E3-9099-C40C66FF867C}">
                  <a14:compatExt spid="_x0000_s20964"/>
                </a:ext>
                <a:ext uri="{FF2B5EF4-FFF2-40B4-BE49-F238E27FC236}">
                  <a16:creationId xmlns:a16="http://schemas.microsoft.com/office/drawing/2014/main" id="{00000000-0008-0000-0300-0000E4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7721</xdr:col>
          <xdr:colOff>19050</xdr:colOff>
          <xdr:row>327705</xdr:row>
          <xdr:rowOff>19050</xdr:rowOff>
        </xdr:from>
        <xdr:to>
          <xdr:col>7722</xdr:col>
          <xdr:colOff>95250</xdr:colOff>
          <xdr:row>327709</xdr:row>
          <xdr:rowOff>28575</xdr:rowOff>
        </xdr:to>
        <xdr:sp macro="" textlink="">
          <xdr:nvSpPr>
            <xdr:cNvPr id="20965" name="Spinner 485" hidden="1">
              <a:extLst>
                <a:ext uri="{63B3BB69-23CF-44E3-9099-C40C66FF867C}">
                  <a14:compatExt spid="_x0000_s20965"/>
                </a:ext>
                <a:ext uri="{FF2B5EF4-FFF2-40B4-BE49-F238E27FC236}">
                  <a16:creationId xmlns:a16="http://schemas.microsoft.com/office/drawing/2014/main" id="{00000000-0008-0000-0300-0000E5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7721</xdr:col>
          <xdr:colOff>19050</xdr:colOff>
          <xdr:row>393241</xdr:row>
          <xdr:rowOff>19050</xdr:rowOff>
        </xdr:from>
        <xdr:to>
          <xdr:col>7722</xdr:col>
          <xdr:colOff>95250</xdr:colOff>
          <xdr:row>393245</xdr:row>
          <xdr:rowOff>28575</xdr:rowOff>
        </xdr:to>
        <xdr:sp macro="" textlink="">
          <xdr:nvSpPr>
            <xdr:cNvPr id="20966" name="Spinner 486" hidden="1">
              <a:extLst>
                <a:ext uri="{63B3BB69-23CF-44E3-9099-C40C66FF867C}">
                  <a14:compatExt spid="_x0000_s20966"/>
                </a:ext>
                <a:ext uri="{FF2B5EF4-FFF2-40B4-BE49-F238E27FC236}">
                  <a16:creationId xmlns:a16="http://schemas.microsoft.com/office/drawing/2014/main" id="{00000000-0008-0000-0300-0000E6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7721</xdr:col>
          <xdr:colOff>19050</xdr:colOff>
          <xdr:row>458777</xdr:row>
          <xdr:rowOff>19050</xdr:rowOff>
        </xdr:from>
        <xdr:to>
          <xdr:col>7722</xdr:col>
          <xdr:colOff>95250</xdr:colOff>
          <xdr:row>458781</xdr:row>
          <xdr:rowOff>28575</xdr:rowOff>
        </xdr:to>
        <xdr:sp macro="" textlink="">
          <xdr:nvSpPr>
            <xdr:cNvPr id="20967" name="Spinner 487" hidden="1">
              <a:extLst>
                <a:ext uri="{63B3BB69-23CF-44E3-9099-C40C66FF867C}">
                  <a14:compatExt spid="_x0000_s20967"/>
                </a:ext>
                <a:ext uri="{FF2B5EF4-FFF2-40B4-BE49-F238E27FC236}">
                  <a16:creationId xmlns:a16="http://schemas.microsoft.com/office/drawing/2014/main" id="{00000000-0008-0000-0300-0000E7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7721</xdr:col>
          <xdr:colOff>19050</xdr:colOff>
          <xdr:row>524313</xdr:row>
          <xdr:rowOff>19050</xdr:rowOff>
        </xdr:from>
        <xdr:to>
          <xdr:col>7722</xdr:col>
          <xdr:colOff>95250</xdr:colOff>
          <xdr:row>524317</xdr:row>
          <xdr:rowOff>28575</xdr:rowOff>
        </xdr:to>
        <xdr:sp macro="" textlink="">
          <xdr:nvSpPr>
            <xdr:cNvPr id="20968" name="Spinner 488" hidden="1">
              <a:extLst>
                <a:ext uri="{63B3BB69-23CF-44E3-9099-C40C66FF867C}">
                  <a14:compatExt spid="_x0000_s20968"/>
                </a:ext>
                <a:ext uri="{FF2B5EF4-FFF2-40B4-BE49-F238E27FC236}">
                  <a16:creationId xmlns:a16="http://schemas.microsoft.com/office/drawing/2014/main" id="{00000000-0008-0000-0300-0000E8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7721</xdr:col>
          <xdr:colOff>19050</xdr:colOff>
          <xdr:row>589849</xdr:row>
          <xdr:rowOff>19050</xdr:rowOff>
        </xdr:from>
        <xdr:to>
          <xdr:col>7722</xdr:col>
          <xdr:colOff>95250</xdr:colOff>
          <xdr:row>589853</xdr:row>
          <xdr:rowOff>28575</xdr:rowOff>
        </xdr:to>
        <xdr:sp macro="" textlink="">
          <xdr:nvSpPr>
            <xdr:cNvPr id="20969" name="Spinner 489" hidden="1">
              <a:extLst>
                <a:ext uri="{63B3BB69-23CF-44E3-9099-C40C66FF867C}">
                  <a14:compatExt spid="_x0000_s20969"/>
                </a:ext>
                <a:ext uri="{FF2B5EF4-FFF2-40B4-BE49-F238E27FC236}">
                  <a16:creationId xmlns:a16="http://schemas.microsoft.com/office/drawing/2014/main" id="{00000000-0008-0000-0300-0000E9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7721</xdr:col>
          <xdr:colOff>19050</xdr:colOff>
          <xdr:row>655385</xdr:row>
          <xdr:rowOff>19050</xdr:rowOff>
        </xdr:from>
        <xdr:to>
          <xdr:col>7722</xdr:col>
          <xdr:colOff>95250</xdr:colOff>
          <xdr:row>655389</xdr:row>
          <xdr:rowOff>28575</xdr:rowOff>
        </xdr:to>
        <xdr:sp macro="" textlink="">
          <xdr:nvSpPr>
            <xdr:cNvPr id="20970" name="Spinner 490" hidden="1">
              <a:extLst>
                <a:ext uri="{63B3BB69-23CF-44E3-9099-C40C66FF867C}">
                  <a14:compatExt spid="_x0000_s20970"/>
                </a:ext>
                <a:ext uri="{FF2B5EF4-FFF2-40B4-BE49-F238E27FC236}">
                  <a16:creationId xmlns:a16="http://schemas.microsoft.com/office/drawing/2014/main" id="{00000000-0008-0000-0300-0000EA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7721</xdr:col>
          <xdr:colOff>19050</xdr:colOff>
          <xdr:row>720921</xdr:row>
          <xdr:rowOff>19050</xdr:rowOff>
        </xdr:from>
        <xdr:to>
          <xdr:col>7722</xdr:col>
          <xdr:colOff>95250</xdr:colOff>
          <xdr:row>720925</xdr:row>
          <xdr:rowOff>28575</xdr:rowOff>
        </xdr:to>
        <xdr:sp macro="" textlink="">
          <xdr:nvSpPr>
            <xdr:cNvPr id="20971" name="Spinner 491" hidden="1">
              <a:extLst>
                <a:ext uri="{63B3BB69-23CF-44E3-9099-C40C66FF867C}">
                  <a14:compatExt spid="_x0000_s20971"/>
                </a:ext>
                <a:ext uri="{FF2B5EF4-FFF2-40B4-BE49-F238E27FC236}">
                  <a16:creationId xmlns:a16="http://schemas.microsoft.com/office/drawing/2014/main" id="{00000000-0008-0000-0300-0000EB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7721</xdr:col>
          <xdr:colOff>19050</xdr:colOff>
          <xdr:row>786457</xdr:row>
          <xdr:rowOff>19050</xdr:rowOff>
        </xdr:from>
        <xdr:to>
          <xdr:col>7722</xdr:col>
          <xdr:colOff>95250</xdr:colOff>
          <xdr:row>786461</xdr:row>
          <xdr:rowOff>28575</xdr:rowOff>
        </xdr:to>
        <xdr:sp macro="" textlink="">
          <xdr:nvSpPr>
            <xdr:cNvPr id="20972" name="Spinner 492" hidden="1">
              <a:extLst>
                <a:ext uri="{63B3BB69-23CF-44E3-9099-C40C66FF867C}">
                  <a14:compatExt spid="_x0000_s20972"/>
                </a:ext>
                <a:ext uri="{FF2B5EF4-FFF2-40B4-BE49-F238E27FC236}">
                  <a16:creationId xmlns:a16="http://schemas.microsoft.com/office/drawing/2014/main" id="{00000000-0008-0000-0300-0000EC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7721</xdr:col>
          <xdr:colOff>19050</xdr:colOff>
          <xdr:row>851993</xdr:row>
          <xdr:rowOff>19050</xdr:rowOff>
        </xdr:from>
        <xdr:to>
          <xdr:col>7722</xdr:col>
          <xdr:colOff>95250</xdr:colOff>
          <xdr:row>851997</xdr:row>
          <xdr:rowOff>28575</xdr:rowOff>
        </xdr:to>
        <xdr:sp macro="" textlink="">
          <xdr:nvSpPr>
            <xdr:cNvPr id="20973" name="Spinner 493" hidden="1">
              <a:extLst>
                <a:ext uri="{63B3BB69-23CF-44E3-9099-C40C66FF867C}">
                  <a14:compatExt spid="_x0000_s20973"/>
                </a:ext>
                <a:ext uri="{FF2B5EF4-FFF2-40B4-BE49-F238E27FC236}">
                  <a16:creationId xmlns:a16="http://schemas.microsoft.com/office/drawing/2014/main" id="{00000000-0008-0000-0300-0000ED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7721</xdr:col>
          <xdr:colOff>19050</xdr:colOff>
          <xdr:row>917529</xdr:row>
          <xdr:rowOff>19050</xdr:rowOff>
        </xdr:from>
        <xdr:to>
          <xdr:col>7722</xdr:col>
          <xdr:colOff>95250</xdr:colOff>
          <xdr:row>917533</xdr:row>
          <xdr:rowOff>28575</xdr:rowOff>
        </xdr:to>
        <xdr:sp macro="" textlink="">
          <xdr:nvSpPr>
            <xdr:cNvPr id="20974" name="Spinner 494" hidden="1">
              <a:extLst>
                <a:ext uri="{63B3BB69-23CF-44E3-9099-C40C66FF867C}">
                  <a14:compatExt spid="_x0000_s20974"/>
                </a:ext>
                <a:ext uri="{FF2B5EF4-FFF2-40B4-BE49-F238E27FC236}">
                  <a16:creationId xmlns:a16="http://schemas.microsoft.com/office/drawing/2014/main" id="{00000000-0008-0000-0300-0000EE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7721</xdr:col>
          <xdr:colOff>19050</xdr:colOff>
          <xdr:row>983065</xdr:row>
          <xdr:rowOff>19050</xdr:rowOff>
        </xdr:from>
        <xdr:to>
          <xdr:col>7722</xdr:col>
          <xdr:colOff>95250</xdr:colOff>
          <xdr:row>983069</xdr:row>
          <xdr:rowOff>28575</xdr:rowOff>
        </xdr:to>
        <xdr:sp macro="" textlink="">
          <xdr:nvSpPr>
            <xdr:cNvPr id="20975" name="Spinner 495" hidden="1">
              <a:extLst>
                <a:ext uri="{63B3BB69-23CF-44E3-9099-C40C66FF867C}">
                  <a14:compatExt spid="_x0000_s20975"/>
                </a:ext>
                <a:ext uri="{FF2B5EF4-FFF2-40B4-BE49-F238E27FC236}">
                  <a16:creationId xmlns:a16="http://schemas.microsoft.com/office/drawing/2014/main" id="{00000000-0008-0000-0300-0000EF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7977</xdr:col>
          <xdr:colOff>19050</xdr:colOff>
          <xdr:row>25</xdr:row>
          <xdr:rowOff>19050</xdr:rowOff>
        </xdr:from>
        <xdr:to>
          <xdr:col>7978</xdr:col>
          <xdr:colOff>95250</xdr:colOff>
          <xdr:row>29</xdr:row>
          <xdr:rowOff>28575</xdr:rowOff>
        </xdr:to>
        <xdr:sp macro="" textlink="">
          <xdr:nvSpPr>
            <xdr:cNvPr id="20976" name="Spinner 496" hidden="1">
              <a:extLst>
                <a:ext uri="{63B3BB69-23CF-44E3-9099-C40C66FF867C}">
                  <a14:compatExt spid="_x0000_s20976"/>
                </a:ext>
                <a:ext uri="{FF2B5EF4-FFF2-40B4-BE49-F238E27FC236}">
                  <a16:creationId xmlns:a16="http://schemas.microsoft.com/office/drawing/2014/main" id="{00000000-0008-0000-0300-0000F0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7977</xdr:col>
          <xdr:colOff>19050</xdr:colOff>
          <xdr:row>65561</xdr:row>
          <xdr:rowOff>19050</xdr:rowOff>
        </xdr:from>
        <xdr:to>
          <xdr:col>7978</xdr:col>
          <xdr:colOff>95250</xdr:colOff>
          <xdr:row>65565</xdr:row>
          <xdr:rowOff>28575</xdr:rowOff>
        </xdr:to>
        <xdr:sp macro="" textlink="">
          <xdr:nvSpPr>
            <xdr:cNvPr id="20977" name="Spinner 497" hidden="1">
              <a:extLst>
                <a:ext uri="{63B3BB69-23CF-44E3-9099-C40C66FF867C}">
                  <a14:compatExt spid="_x0000_s20977"/>
                </a:ext>
                <a:ext uri="{FF2B5EF4-FFF2-40B4-BE49-F238E27FC236}">
                  <a16:creationId xmlns:a16="http://schemas.microsoft.com/office/drawing/2014/main" id="{00000000-0008-0000-0300-0000F1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7977</xdr:col>
          <xdr:colOff>19050</xdr:colOff>
          <xdr:row>131097</xdr:row>
          <xdr:rowOff>19050</xdr:rowOff>
        </xdr:from>
        <xdr:to>
          <xdr:col>7978</xdr:col>
          <xdr:colOff>95250</xdr:colOff>
          <xdr:row>131101</xdr:row>
          <xdr:rowOff>28575</xdr:rowOff>
        </xdr:to>
        <xdr:sp macro="" textlink="">
          <xdr:nvSpPr>
            <xdr:cNvPr id="20978" name="Spinner 498" hidden="1">
              <a:extLst>
                <a:ext uri="{63B3BB69-23CF-44E3-9099-C40C66FF867C}">
                  <a14:compatExt spid="_x0000_s20978"/>
                </a:ext>
                <a:ext uri="{FF2B5EF4-FFF2-40B4-BE49-F238E27FC236}">
                  <a16:creationId xmlns:a16="http://schemas.microsoft.com/office/drawing/2014/main" id="{00000000-0008-0000-0300-0000F2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7977</xdr:col>
          <xdr:colOff>19050</xdr:colOff>
          <xdr:row>196633</xdr:row>
          <xdr:rowOff>19050</xdr:rowOff>
        </xdr:from>
        <xdr:to>
          <xdr:col>7978</xdr:col>
          <xdr:colOff>95250</xdr:colOff>
          <xdr:row>196637</xdr:row>
          <xdr:rowOff>28575</xdr:rowOff>
        </xdr:to>
        <xdr:sp macro="" textlink="">
          <xdr:nvSpPr>
            <xdr:cNvPr id="20979" name="Spinner 499" hidden="1">
              <a:extLst>
                <a:ext uri="{63B3BB69-23CF-44E3-9099-C40C66FF867C}">
                  <a14:compatExt spid="_x0000_s20979"/>
                </a:ext>
                <a:ext uri="{FF2B5EF4-FFF2-40B4-BE49-F238E27FC236}">
                  <a16:creationId xmlns:a16="http://schemas.microsoft.com/office/drawing/2014/main" id="{00000000-0008-0000-0300-0000F3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7977</xdr:col>
          <xdr:colOff>19050</xdr:colOff>
          <xdr:row>262169</xdr:row>
          <xdr:rowOff>19050</xdr:rowOff>
        </xdr:from>
        <xdr:to>
          <xdr:col>7978</xdr:col>
          <xdr:colOff>95250</xdr:colOff>
          <xdr:row>262173</xdr:row>
          <xdr:rowOff>28575</xdr:rowOff>
        </xdr:to>
        <xdr:sp macro="" textlink="">
          <xdr:nvSpPr>
            <xdr:cNvPr id="20980" name="Spinner 500" hidden="1">
              <a:extLst>
                <a:ext uri="{63B3BB69-23CF-44E3-9099-C40C66FF867C}">
                  <a14:compatExt spid="_x0000_s20980"/>
                </a:ext>
                <a:ext uri="{FF2B5EF4-FFF2-40B4-BE49-F238E27FC236}">
                  <a16:creationId xmlns:a16="http://schemas.microsoft.com/office/drawing/2014/main" id="{00000000-0008-0000-0300-0000F4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7977</xdr:col>
          <xdr:colOff>19050</xdr:colOff>
          <xdr:row>327705</xdr:row>
          <xdr:rowOff>19050</xdr:rowOff>
        </xdr:from>
        <xdr:to>
          <xdr:col>7978</xdr:col>
          <xdr:colOff>95250</xdr:colOff>
          <xdr:row>327709</xdr:row>
          <xdr:rowOff>28575</xdr:rowOff>
        </xdr:to>
        <xdr:sp macro="" textlink="">
          <xdr:nvSpPr>
            <xdr:cNvPr id="20981" name="Spinner 501" hidden="1">
              <a:extLst>
                <a:ext uri="{63B3BB69-23CF-44E3-9099-C40C66FF867C}">
                  <a14:compatExt spid="_x0000_s20981"/>
                </a:ext>
                <a:ext uri="{FF2B5EF4-FFF2-40B4-BE49-F238E27FC236}">
                  <a16:creationId xmlns:a16="http://schemas.microsoft.com/office/drawing/2014/main" id="{00000000-0008-0000-0300-0000F5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7977</xdr:col>
          <xdr:colOff>19050</xdr:colOff>
          <xdr:row>393241</xdr:row>
          <xdr:rowOff>19050</xdr:rowOff>
        </xdr:from>
        <xdr:to>
          <xdr:col>7978</xdr:col>
          <xdr:colOff>95250</xdr:colOff>
          <xdr:row>393245</xdr:row>
          <xdr:rowOff>28575</xdr:rowOff>
        </xdr:to>
        <xdr:sp macro="" textlink="">
          <xdr:nvSpPr>
            <xdr:cNvPr id="20982" name="Spinner 502" hidden="1">
              <a:extLst>
                <a:ext uri="{63B3BB69-23CF-44E3-9099-C40C66FF867C}">
                  <a14:compatExt spid="_x0000_s20982"/>
                </a:ext>
                <a:ext uri="{FF2B5EF4-FFF2-40B4-BE49-F238E27FC236}">
                  <a16:creationId xmlns:a16="http://schemas.microsoft.com/office/drawing/2014/main" id="{00000000-0008-0000-0300-0000F6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7977</xdr:col>
          <xdr:colOff>19050</xdr:colOff>
          <xdr:row>458777</xdr:row>
          <xdr:rowOff>19050</xdr:rowOff>
        </xdr:from>
        <xdr:to>
          <xdr:col>7978</xdr:col>
          <xdr:colOff>95250</xdr:colOff>
          <xdr:row>458781</xdr:row>
          <xdr:rowOff>28575</xdr:rowOff>
        </xdr:to>
        <xdr:sp macro="" textlink="">
          <xdr:nvSpPr>
            <xdr:cNvPr id="20983" name="Spinner 503" hidden="1">
              <a:extLst>
                <a:ext uri="{63B3BB69-23CF-44E3-9099-C40C66FF867C}">
                  <a14:compatExt spid="_x0000_s20983"/>
                </a:ext>
                <a:ext uri="{FF2B5EF4-FFF2-40B4-BE49-F238E27FC236}">
                  <a16:creationId xmlns:a16="http://schemas.microsoft.com/office/drawing/2014/main" id="{00000000-0008-0000-0300-0000F7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7977</xdr:col>
          <xdr:colOff>19050</xdr:colOff>
          <xdr:row>524313</xdr:row>
          <xdr:rowOff>19050</xdr:rowOff>
        </xdr:from>
        <xdr:to>
          <xdr:col>7978</xdr:col>
          <xdr:colOff>95250</xdr:colOff>
          <xdr:row>524317</xdr:row>
          <xdr:rowOff>28575</xdr:rowOff>
        </xdr:to>
        <xdr:sp macro="" textlink="">
          <xdr:nvSpPr>
            <xdr:cNvPr id="20984" name="Spinner 504" hidden="1">
              <a:extLst>
                <a:ext uri="{63B3BB69-23CF-44E3-9099-C40C66FF867C}">
                  <a14:compatExt spid="_x0000_s20984"/>
                </a:ext>
                <a:ext uri="{FF2B5EF4-FFF2-40B4-BE49-F238E27FC236}">
                  <a16:creationId xmlns:a16="http://schemas.microsoft.com/office/drawing/2014/main" id="{00000000-0008-0000-0300-0000F8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7977</xdr:col>
          <xdr:colOff>19050</xdr:colOff>
          <xdr:row>589849</xdr:row>
          <xdr:rowOff>19050</xdr:rowOff>
        </xdr:from>
        <xdr:to>
          <xdr:col>7978</xdr:col>
          <xdr:colOff>95250</xdr:colOff>
          <xdr:row>589853</xdr:row>
          <xdr:rowOff>28575</xdr:rowOff>
        </xdr:to>
        <xdr:sp macro="" textlink="">
          <xdr:nvSpPr>
            <xdr:cNvPr id="20985" name="Spinner 505" hidden="1">
              <a:extLst>
                <a:ext uri="{63B3BB69-23CF-44E3-9099-C40C66FF867C}">
                  <a14:compatExt spid="_x0000_s20985"/>
                </a:ext>
                <a:ext uri="{FF2B5EF4-FFF2-40B4-BE49-F238E27FC236}">
                  <a16:creationId xmlns:a16="http://schemas.microsoft.com/office/drawing/2014/main" id="{00000000-0008-0000-0300-0000F9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7977</xdr:col>
          <xdr:colOff>19050</xdr:colOff>
          <xdr:row>655385</xdr:row>
          <xdr:rowOff>19050</xdr:rowOff>
        </xdr:from>
        <xdr:to>
          <xdr:col>7978</xdr:col>
          <xdr:colOff>95250</xdr:colOff>
          <xdr:row>655389</xdr:row>
          <xdr:rowOff>28575</xdr:rowOff>
        </xdr:to>
        <xdr:sp macro="" textlink="">
          <xdr:nvSpPr>
            <xdr:cNvPr id="20986" name="Spinner 506" hidden="1">
              <a:extLst>
                <a:ext uri="{63B3BB69-23CF-44E3-9099-C40C66FF867C}">
                  <a14:compatExt spid="_x0000_s20986"/>
                </a:ext>
                <a:ext uri="{FF2B5EF4-FFF2-40B4-BE49-F238E27FC236}">
                  <a16:creationId xmlns:a16="http://schemas.microsoft.com/office/drawing/2014/main" id="{00000000-0008-0000-0300-0000FA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7977</xdr:col>
          <xdr:colOff>19050</xdr:colOff>
          <xdr:row>720921</xdr:row>
          <xdr:rowOff>19050</xdr:rowOff>
        </xdr:from>
        <xdr:to>
          <xdr:col>7978</xdr:col>
          <xdr:colOff>95250</xdr:colOff>
          <xdr:row>720925</xdr:row>
          <xdr:rowOff>28575</xdr:rowOff>
        </xdr:to>
        <xdr:sp macro="" textlink="">
          <xdr:nvSpPr>
            <xdr:cNvPr id="20987" name="Spinner 507" hidden="1">
              <a:extLst>
                <a:ext uri="{63B3BB69-23CF-44E3-9099-C40C66FF867C}">
                  <a14:compatExt spid="_x0000_s20987"/>
                </a:ext>
                <a:ext uri="{FF2B5EF4-FFF2-40B4-BE49-F238E27FC236}">
                  <a16:creationId xmlns:a16="http://schemas.microsoft.com/office/drawing/2014/main" id="{00000000-0008-0000-0300-0000FB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7977</xdr:col>
          <xdr:colOff>19050</xdr:colOff>
          <xdr:row>786457</xdr:row>
          <xdr:rowOff>19050</xdr:rowOff>
        </xdr:from>
        <xdr:to>
          <xdr:col>7978</xdr:col>
          <xdr:colOff>95250</xdr:colOff>
          <xdr:row>786461</xdr:row>
          <xdr:rowOff>28575</xdr:rowOff>
        </xdr:to>
        <xdr:sp macro="" textlink="">
          <xdr:nvSpPr>
            <xdr:cNvPr id="20988" name="Spinner 508" hidden="1">
              <a:extLst>
                <a:ext uri="{63B3BB69-23CF-44E3-9099-C40C66FF867C}">
                  <a14:compatExt spid="_x0000_s20988"/>
                </a:ext>
                <a:ext uri="{FF2B5EF4-FFF2-40B4-BE49-F238E27FC236}">
                  <a16:creationId xmlns:a16="http://schemas.microsoft.com/office/drawing/2014/main" id="{00000000-0008-0000-0300-0000FC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7977</xdr:col>
          <xdr:colOff>19050</xdr:colOff>
          <xdr:row>851993</xdr:row>
          <xdr:rowOff>19050</xdr:rowOff>
        </xdr:from>
        <xdr:to>
          <xdr:col>7978</xdr:col>
          <xdr:colOff>95250</xdr:colOff>
          <xdr:row>851997</xdr:row>
          <xdr:rowOff>28575</xdr:rowOff>
        </xdr:to>
        <xdr:sp macro="" textlink="">
          <xdr:nvSpPr>
            <xdr:cNvPr id="20989" name="Spinner 509" hidden="1">
              <a:extLst>
                <a:ext uri="{63B3BB69-23CF-44E3-9099-C40C66FF867C}">
                  <a14:compatExt spid="_x0000_s20989"/>
                </a:ext>
                <a:ext uri="{FF2B5EF4-FFF2-40B4-BE49-F238E27FC236}">
                  <a16:creationId xmlns:a16="http://schemas.microsoft.com/office/drawing/2014/main" id="{00000000-0008-0000-0300-0000FD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7977</xdr:col>
          <xdr:colOff>19050</xdr:colOff>
          <xdr:row>917529</xdr:row>
          <xdr:rowOff>19050</xdr:rowOff>
        </xdr:from>
        <xdr:to>
          <xdr:col>7978</xdr:col>
          <xdr:colOff>95250</xdr:colOff>
          <xdr:row>917533</xdr:row>
          <xdr:rowOff>28575</xdr:rowOff>
        </xdr:to>
        <xdr:sp macro="" textlink="">
          <xdr:nvSpPr>
            <xdr:cNvPr id="20990" name="Spinner 510" hidden="1">
              <a:extLst>
                <a:ext uri="{63B3BB69-23CF-44E3-9099-C40C66FF867C}">
                  <a14:compatExt spid="_x0000_s20990"/>
                </a:ext>
                <a:ext uri="{FF2B5EF4-FFF2-40B4-BE49-F238E27FC236}">
                  <a16:creationId xmlns:a16="http://schemas.microsoft.com/office/drawing/2014/main" id="{00000000-0008-0000-0300-0000FE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7977</xdr:col>
          <xdr:colOff>19050</xdr:colOff>
          <xdr:row>983065</xdr:row>
          <xdr:rowOff>19050</xdr:rowOff>
        </xdr:from>
        <xdr:to>
          <xdr:col>7978</xdr:col>
          <xdr:colOff>95250</xdr:colOff>
          <xdr:row>983069</xdr:row>
          <xdr:rowOff>28575</xdr:rowOff>
        </xdr:to>
        <xdr:sp macro="" textlink="">
          <xdr:nvSpPr>
            <xdr:cNvPr id="20991" name="Spinner 511" hidden="1">
              <a:extLst>
                <a:ext uri="{63B3BB69-23CF-44E3-9099-C40C66FF867C}">
                  <a14:compatExt spid="_x0000_s20991"/>
                </a:ext>
                <a:ext uri="{FF2B5EF4-FFF2-40B4-BE49-F238E27FC236}">
                  <a16:creationId xmlns:a16="http://schemas.microsoft.com/office/drawing/2014/main" id="{00000000-0008-0000-0300-0000FF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8233</xdr:col>
          <xdr:colOff>19050</xdr:colOff>
          <xdr:row>25</xdr:row>
          <xdr:rowOff>19050</xdr:rowOff>
        </xdr:from>
        <xdr:to>
          <xdr:col>8234</xdr:col>
          <xdr:colOff>95250</xdr:colOff>
          <xdr:row>29</xdr:row>
          <xdr:rowOff>28575</xdr:rowOff>
        </xdr:to>
        <xdr:sp macro="" textlink="">
          <xdr:nvSpPr>
            <xdr:cNvPr id="20992" name="Spinner 512" hidden="1">
              <a:extLst>
                <a:ext uri="{63B3BB69-23CF-44E3-9099-C40C66FF867C}">
                  <a14:compatExt spid="_x0000_s20992"/>
                </a:ext>
                <a:ext uri="{FF2B5EF4-FFF2-40B4-BE49-F238E27FC236}">
                  <a16:creationId xmlns:a16="http://schemas.microsoft.com/office/drawing/2014/main" id="{00000000-0008-0000-0300-000000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8233</xdr:col>
          <xdr:colOff>19050</xdr:colOff>
          <xdr:row>65561</xdr:row>
          <xdr:rowOff>19050</xdr:rowOff>
        </xdr:from>
        <xdr:to>
          <xdr:col>8234</xdr:col>
          <xdr:colOff>95250</xdr:colOff>
          <xdr:row>65565</xdr:row>
          <xdr:rowOff>28575</xdr:rowOff>
        </xdr:to>
        <xdr:sp macro="" textlink="">
          <xdr:nvSpPr>
            <xdr:cNvPr id="20993" name="Spinner 513" hidden="1">
              <a:extLst>
                <a:ext uri="{63B3BB69-23CF-44E3-9099-C40C66FF867C}">
                  <a14:compatExt spid="_x0000_s20993"/>
                </a:ext>
                <a:ext uri="{FF2B5EF4-FFF2-40B4-BE49-F238E27FC236}">
                  <a16:creationId xmlns:a16="http://schemas.microsoft.com/office/drawing/2014/main" id="{00000000-0008-0000-0300-000001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8233</xdr:col>
          <xdr:colOff>19050</xdr:colOff>
          <xdr:row>131097</xdr:row>
          <xdr:rowOff>19050</xdr:rowOff>
        </xdr:from>
        <xdr:to>
          <xdr:col>8234</xdr:col>
          <xdr:colOff>95250</xdr:colOff>
          <xdr:row>131101</xdr:row>
          <xdr:rowOff>28575</xdr:rowOff>
        </xdr:to>
        <xdr:sp macro="" textlink="">
          <xdr:nvSpPr>
            <xdr:cNvPr id="20994" name="Spinner 514" hidden="1">
              <a:extLst>
                <a:ext uri="{63B3BB69-23CF-44E3-9099-C40C66FF867C}">
                  <a14:compatExt spid="_x0000_s20994"/>
                </a:ext>
                <a:ext uri="{FF2B5EF4-FFF2-40B4-BE49-F238E27FC236}">
                  <a16:creationId xmlns:a16="http://schemas.microsoft.com/office/drawing/2014/main" id="{00000000-0008-0000-0300-00000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8233</xdr:col>
          <xdr:colOff>19050</xdr:colOff>
          <xdr:row>196633</xdr:row>
          <xdr:rowOff>19050</xdr:rowOff>
        </xdr:from>
        <xdr:to>
          <xdr:col>8234</xdr:col>
          <xdr:colOff>95250</xdr:colOff>
          <xdr:row>196637</xdr:row>
          <xdr:rowOff>28575</xdr:rowOff>
        </xdr:to>
        <xdr:sp macro="" textlink="">
          <xdr:nvSpPr>
            <xdr:cNvPr id="20995" name="Spinner 515" hidden="1">
              <a:extLst>
                <a:ext uri="{63B3BB69-23CF-44E3-9099-C40C66FF867C}">
                  <a14:compatExt spid="_x0000_s20995"/>
                </a:ext>
                <a:ext uri="{FF2B5EF4-FFF2-40B4-BE49-F238E27FC236}">
                  <a16:creationId xmlns:a16="http://schemas.microsoft.com/office/drawing/2014/main" id="{00000000-0008-0000-0300-000003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8233</xdr:col>
          <xdr:colOff>19050</xdr:colOff>
          <xdr:row>262169</xdr:row>
          <xdr:rowOff>19050</xdr:rowOff>
        </xdr:from>
        <xdr:to>
          <xdr:col>8234</xdr:col>
          <xdr:colOff>95250</xdr:colOff>
          <xdr:row>262173</xdr:row>
          <xdr:rowOff>28575</xdr:rowOff>
        </xdr:to>
        <xdr:sp macro="" textlink="">
          <xdr:nvSpPr>
            <xdr:cNvPr id="20996" name="Spinner 516" hidden="1">
              <a:extLst>
                <a:ext uri="{63B3BB69-23CF-44E3-9099-C40C66FF867C}">
                  <a14:compatExt spid="_x0000_s20996"/>
                </a:ext>
                <a:ext uri="{FF2B5EF4-FFF2-40B4-BE49-F238E27FC236}">
                  <a16:creationId xmlns:a16="http://schemas.microsoft.com/office/drawing/2014/main" id="{00000000-0008-0000-0300-000004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8233</xdr:col>
          <xdr:colOff>19050</xdr:colOff>
          <xdr:row>327705</xdr:row>
          <xdr:rowOff>19050</xdr:rowOff>
        </xdr:from>
        <xdr:to>
          <xdr:col>8234</xdr:col>
          <xdr:colOff>95250</xdr:colOff>
          <xdr:row>327709</xdr:row>
          <xdr:rowOff>28575</xdr:rowOff>
        </xdr:to>
        <xdr:sp macro="" textlink="">
          <xdr:nvSpPr>
            <xdr:cNvPr id="20997" name="Spinner 517" hidden="1">
              <a:extLst>
                <a:ext uri="{63B3BB69-23CF-44E3-9099-C40C66FF867C}">
                  <a14:compatExt spid="_x0000_s20997"/>
                </a:ext>
                <a:ext uri="{FF2B5EF4-FFF2-40B4-BE49-F238E27FC236}">
                  <a16:creationId xmlns:a16="http://schemas.microsoft.com/office/drawing/2014/main" id="{00000000-0008-0000-0300-000005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8233</xdr:col>
          <xdr:colOff>19050</xdr:colOff>
          <xdr:row>393241</xdr:row>
          <xdr:rowOff>19050</xdr:rowOff>
        </xdr:from>
        <xdr:to>
          <xdr:col>8234</xdr:col>
          <xdr:colOff>95250</xdr:colOff>
          <xdr:row>393245</xdr:row>
          <xdr:rowOff>28575</xdr:rowOff>
        </xdr:to>
        <xdr:sp macro="" textlink="">
          <xdr:nvSpPr>
            <xdr:cNvPr id="20998" name="Spinner 518" hidden="1">
              <a:extLst>
                <a:ext uri="{63B3BB69-23CF-44E3-9099-C40C66FF867C}">
                  <a14:compatExt spid="_x0000_s20998"/>
                </a:ext>
                <a:ext uri="{FF2B5EF4-FFF2-40B4-BE49-F238E27FC236}">
                  <a16:creationId xmlns:a16="http://schemas.microsoft.com/office/drawing/2014/main" id="{00000000-0008-0000-0300-000006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8233</xdr:col>
          <xdr:colOff>19050</xdr:colOff>
          <xdr:row>458777</xdr:row>
          <xdr:rowOff>19050</xdr:rowOff>
        </xdr:from>
        <xdr:to>
          <xdr:col>8234</xdr:col>
          <xdr:colOff>95250</xdr:colOff>
          <xdr:row>458781</xdr:row>
          <xdr:rowOff>28575</xdr:rowOff>
        </xdr:to>
        <xdr:sp macro="" textlink="">
          <xdr:nvSpPr>
            <xdr:cNvPr id="20999" name="Spinner 519" hidden="1">
              <a:extLst>
                <a:ext uri="{63B3BB69-23CF-44E3-9099-C40C66FF867C}">
                  <a14:compatExt spid="_x0000_s20999"/>
                </a:ext>
                <a:ext uri="{FF2B5EF4-FFF2-40B4-BE49-F238E27FC236}">
                  <a16:creationId xmlns:a16="http://schemas.microsoft.com/office/drawing/2014/main" id="{00000000-0008-0000-0300-000007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8233</xdr:col>
          <xdr:colOff>19050</xdr:colOff>
          <xdr:row>524313</xdr:row>
          <xdr:rowOff>19050</xdr:rowOff>
        </xdr:from>
        <xdr:to>
          <xdr:col>8234</xdr:col>
          <xdr:colOff>95250</xdr:colOff>
          <xdr:row>524317</xdr:row>
          <xdr:rowOff>28575</xdr:rowOff>
        </xdr:to>
        <xdr:sp macro="" textlink="">
          <xdr:nvSpPr>
            <xdr:cNvPr id="21000" name="Spinner 520" hidden="1">
              <a:extLst>
                <a:ext uri="{63B3BB69-23CF-44E3-9099-C40C66FF867C}">
                  <a14:compatExt spid="_x0000_s21000"/>
                </a:ext>
                <a:ext uri="{FF2B5EF4-FFF2-40B4-BE49-F238E27FC236}">
                  <a16:creationId xmlns:a16="http://schemas.microsoft.com/office/drawing/2014/main" id="{00000000-0008-0000-0300-000008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8233</xdr:col>
          <xdr:colOff>19050</xdr:colOff>
          <xdr:row>589849</xdr:row>
          <xdr:rowOff>19050</xdr:rowOff>
        </xdr:from>
        <xdr:to>
          <xdr:col>8234</xdr:col>
          <xdr:colOff>95250</xdr:colOff>
          <xdr:row>589853</xdr:row>
          <xdr:rowOff>28575</xdr:rowOff>
        </xdr:to>
        <xdr:sp macro="" textlink="">
          <xdr:nvSpPr>
            <xdr:cNvPr id="21001" name="Spinner 521" hidden="1">
              <a:extLst>
                <a:ext uri="{63B3BB69-23CF-44E3-9099-C40C66FF867C}">
                  <a14:compatExt spid="_x0000_s21001"/>
                </a:ext>
                <a:ext uri="{FF2B5EF4-FFF2-40B4-BE49-F238E27FC236}">
                  <a16:creationId xmlns:a16="http://schemas.microsoft.com/office/drawing/2014/main" id="{00000000-0008-0000-0300-000009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8233</xdr:col>
          <xdr:colOff>19050</xdr:colOff>
          <xdr:row>655385</xdr:row>
          <xdr:rowOff>19050</xdr:rowOff>
        </xdr:from>
        <xdr:to>
          <xdr:col>8234</xdr:col>
          <xdr:colOff>95250</xdr:colOff>
          <xdr:row>655389</xdr:row>
          <xdr:rowOff>28575</xdr:rowOff>
        </xdr:to>
        <xdr:sp macro="" textlink="">
          <xdr:nvSpPr>
            <xdr:cNvPr id="21002" name="Spinner 522" hidden="1">
              <a:extLst>
                <a:ext uri="{63B3BB69-23CF-44E3-9099-C40C66FF867C}">
                  <a14:compatExt spid="_x0000_s21002"/>
                </a:ext>
                <a:ext uri="{FF2B5EF4-FFF2-40B4-BE49-F238E27FC236}">
                  <a16:creationId xmlns:a16="http://schemas.microsoft.com/office/drawing/2014/main" id="{00000000-0008-0000-0300-00000A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8233</xdr:col>
          <xdr:colOff>19050</xdr:colOff>
          <xdr:row>720921</xdr:row>
          <xdr:rowOff>19050</xdr:rowOff>
        </xdr:from>
        <xdr:to>
          <xdr:col>8234</xdr:col>
          <xdr:colOff>95250</xdr:colOff>
          <xdr:row>720925</xdr:row>
          <xdr:rowOff>28575</xdr:rowOff>
        </xdr:to>
        <xdr:sp macro="" textlink="">
          <xdr:nvSpPr>
            <xdr:cNvPr id="21003" name="Spinner 523" hidden="1">
              <a:extLst>
                <a:ext uri="{63B3BB69-23CF-44E3-9099-C40C66FF867C}">
                  <a14:compatExt spid="_x0000_s21003"/>
                </a:ext>
                <a:ext uri="{FF2B5EF4-FFF2-40B4-BE49-F238E27FC236}">
                  <a16:creationId xmlns:a16="http://schemas.microsoft.com/office/drawing/2014/main" id="{00000000-0008-0000-0300-00000B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8233</xdr:col>
          <xdr:colOff>19050</xdr:colOff>
          <xdr:row>786457</xdr:row>
          <xdr:rowOff>19050</xdr:rowOff>
        </xdr:from>
        <xdr:to>
          <xdr:col>8234</xdr:col>
          <xdr:colOff>95250</xdr:colOff>
          <xdr:row>786461</xdr:row>
          <xdr:rowOff>28575</xdr:rowOff>
        </xdr:to>
        <xdr:sp macro="" textlink="">
          <xdr:nvSpPr>
            <xdr:cNvPr id="21004" name="Spinner 524" hidden="1">
              <a:extLst>
                <a:ext uri="{63B3BB69-23CF-44E3-9099-C40C66FF867C}">
                  <a14:compatExt spid="_x0000_s21004"/>
                </a:ext>
                <a:ext uri="{FF2B5EF4-FFF2-40B4-BE49-F238E27FC236}">
                  <a16:creationId xmlns:a16="http://schemas.microsoft.com/office/drawing/2014/main" id="{00000000-0008-0000-0300-00000C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8233</xdr:col>
          <xdr:colOff>19050</xdr:colOff>
          <xdr:row>851993</xdr:row>
          <xdr:rowOff>19050</xdr:rowOff>
        </xdr:from>
        <xdr:to>
          <xdr:col>8234</xdr:col>
          <xdr:colOff>95250</xdr:colOff>
          <xdr:row>851997</xdr:row>
          <xdr:rowOff>28575</xdr:rowOff>
        </xdr:to>
        <xdr:sp macro="" textlink="">
          <xdr:nvSpPr>
            <xdr:cNvPr id="21005" name="Spinner 525" hidden="1">
              <a:extLst>
                <a:ext uri="{63B3BB69-23CF-44E3-9099-C40C66FF867C}">
                  <a14:compatExt spid="_x0000_s21005"/>
                </a:ext>
                <a:ext uri="{FF2B5EF4-FFF2-40B4-BE49-F238E27FC236}">
                  <a16:creationId xmlns:a16="http://schemas.microsoft.com/office/drawing/2014/main" id="{00000000-0008-0000-0300-00000D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8233</xdr:col>
          <xdr:colOff>19050</xdr:colOff>
          <xdr:row>917529</xdr:row>
          <xdr:rowOff>19050</xdr:rowOff>
        </xdr:from>
        <xdr:to>
          <xdr:col>8234</xdr:col>
          <xdr:colOff>95250</xdr:colOff>
          <xdr:row>917533</xdr:row>
          <xdr:rowOff>28575</xdr:rowOff>
        </xdr:to>
        <xdr:sp macro="" textlink="">
          <xdr:nvSpPr>
            <xdr:cNvPr id="21006" name="Spinner 526" hidden="1">
              <a:extLst>
                <a:ext uri="{63B3BB69-23CF-44E3-9099-C40C66FF867C}">
                  <a14:compatExt spid="_x0000_s21006"/>
                </a:ext>
                <a:ext uri="{FF2B5EF4-FFF2-40B4-BE49-F238E27FC236}">
                  <a16:creationId xmlns:a16="http://schemas.microsoft.com/office/drawing/2014/main" id="{00000000-0008-0000-0300-00000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8233</xdr:col>
          <xdr:colOff>19050</xdr:colOff>
          <xdr:row>983065</xdr:row>
          <xdr:rowOff>19050</xdr:rowOff>
        </xdr:from>
        <xdr:to>
          <xdr:col>8234</xdr:col>
          <xdr:colOff>95250</xdr:colOff>
          <xdr:row>983069</xdr:row>
          <xdr:rowOff>28575</xdr:rowOff>
        </xdr:to>
        <xdr:sp macro="" textlink="">
          <xdr:nvSpPr>
            <xdr:cNvPr id="21007" name="Spinner 527" hidden="1">
              <a:extLst>
                <a:ext uri="{63B3BB69-23CF-44E3-9099-C40C66FF867C}">
                  <a14:compatExt spid="_x0000_s21007"/>
                </a:ext>
                <a:ext uri="{FF2B5EF4-FFF2-40B4-BE49-F238E27FC236}">
                  <a16:creationId xmlns:a16="http://schemas.microsoft.com/office/drawing/2014/main" id="{00000000-0008-0000-0300-00000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8489</xdr:col>
          <xdr:colOff>19050</xdr:colOff>
          <xdr:row>25</xdr:row>
          <xdr:rowOff>19050</xdr:rowOff>
        </xdr:from>
        <xdr:to>
          <xdr:col>8490</xdr:col>
          <xdr:colOff>95250</xdr:colOff>
          <xdr:row>29</xdr:row>
          <xdr:rowOff>28575</xdr:rowOff>
        </xdr:to>
        <xdr:sp macro="" textlink="">
          <xdr:nvSpPr>
            <xdr:cNvPr id="21008" name="Spinner 528" hidden="1">
              <a:extLst>
                <a:ext uri="{63B3BB69-23CF-44E3-9099-C40C66FF867C}">
                  <a14:compatExt spid="_x0000_s21008"/>
                </a:ext>
                <a:ext uri="{FF2B5EF4-FFF2-40B4-BE49-F238E27FC236}">
                  <a16:creationId xmlns:a16="http://schemas.microsoft.com/office/drawing/2014/main" id="{00000000-0008-0000-0300-000010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8489</xdr:col>
          <xdr:colOff>19050</xdr:colOff>
          <xdr:row>65561</xdr:row>
          <xdr:rowOff>19050</xdr:rowOff>
        </xdr:from>
        <xdr:to>
          <xdr:col>8490</xdr:col>
          <xdr:colOff>95250</xdr:colOff>
          <xdr:row>65565</xdr:row>
          <xdr:rowOff>28575</xdr:rowOff>
        </xdr:to>
        <xdr:sp macro="" textlink="">
          <xdr:nvSpPr>
            <xdr:cNvPr id="21009" name="Spinner 529" hidden="1">
              <a:extLst>
                <a:ext uri="{63B3BB69-23CF-44E3-9099-C40C66FF867C}">
                  <a14:compatExt spid="_x0000_s21009"/>
                </a:ext>
                <a:ext uri="{FF2B5EF4-FFF2-40B4-BE49-F238E27FC236}">
                  <a16:creationId xmlns:a16="http://schemas.microsoft.com/office/drawing/2014/main" id="{00000000-0008-0000-0300-000011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8489</xdr:col>
          <xdr:colOff>19050</xdr:colOff>
          <xdr:row>131097</xdr:row>
          <xdr:rowOff>19050</xdr:rowOff>
        </xdr:from>
        <xdr:to>
          <xdr:col>8490</xdr:col>
          <xdr:colOff>95250</xdr:colOff>
          <xdr:row>131101</xdr:row>
          <xdr:rowOff>28575</xdr:rowOff>
        </xdr:to>
        <xdr:sp macro="" textlink="">
          <xdr:nvSpPr>
            <xdr:cNvPr id="21010" name="Spinner 530" hidden="1">
              <a:extLst>
                <a:ext uri="{63B3BB69-23CF-44E3-9099-C40C66FF867C}">
                  <a14:compatExt spid="_x0000_s21010"/>
                </a:ext>
                <a:ext uri="{FF2B5EF4-FFF2-40B4-BE49-F238E27FC236}">
                  <a16:creationId xmlns:a16="http://schemas.microsoft.com/office/drawing/2014/main" id="{00000000-0008-0000-0300-00001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8489</xdr:col>
          <xdr:colOff>19050</xdr:colOff>
          <xdr:row>196633</xdr:row>
          <xdr:rowOff>19050</xdr:rowOff>
        </xdr:from>
        <xdr:to>
          <xdr:col>8490</xdr:col>
          <xdr:colOff>95250</xdr:colOff>
          <xdr:row>196637</xdr:row>
          <xdr:rowOff>28575</xdr:rowOff>
        </xdr:to>
        <xdr:sp macro="" textlink="">
          <xdr:nvSpPr>
            <xdr:cNvPr id="21011" name="Spinner 531" hidden="1">
              <a:extLst>
                <a:ext uri="{63B3BB69-23CF-44E3-9099-C40C66FF867C}">
                  <a14:compatExt spid="_x0000_s21011"/>
                </a:ext>
                <a:ext uri="{FF2B5EF4-FFF2-40B4-BE49-F238E27FC236}">
                  <a16:creationId xmlns:a16="http://schemas.microsoft.com/office/drawing/2014/main" id="{00000000-0008-0000-0300-000013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8489</xdr:col>
          <xdr:colOff>19050</xdr:colOff>
          <xdr:row>262169</xdr:row>
          <xdr:rowOff>19050</xdr:rowOff>
        </xdr:from>
        <xdr:to>
          <xdr:col>8490</xdr:col>
          <xdr:colOff>95250</xdr:colOff>
          <xdr:row>262173</xdr:row>
          <xdr:rowOff>28575</xdr:rowOff>
        </xdr:to>
        <xdr:sp macro="" textlink="">
          <xdr:nvSpPr>
            <xdr:cNvPr id="21012" name="Spinner 532" hidden="1">
              <a:extLst>
                <a:ext uri="{63B3BB69-23CF-44E3-9099-C40C66FF867C}">
                  <a14:compatExt spid="_x0000_s21012"/>
                </a:ext>
                <a:ext uri="{FF2B5EF4-FFF2-40B4-BE49-F238E27FC236}">
                  <a16:creationId xmlns:a16="http://schemas.microsoft.com/office/drawing/2014/main" id="{00000000-0008-0000-0300-000014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8489</xdr:col>
          <xdr:colOff>19050</xdr:colOff>
          <xdr:row>327705</xdr:row>
          <xdr:rowOff>19050</xdr:rowOff>
        </xdr:from>
        <xdr:to>
          <xdr:col>8490</xdr:col>
          <xdr:colOff>95250</xdr:colOff>
          <xdr:row>327709</xdr:row>
          <xdr:rowOff>28575</xdr:rowOff>
        </xdr:to>
        <xdr:sp macro="" textlink="">
          <xdr:nvSpPr>
            <xdr:cNvPr id="21013" name="Spinner 533" hidden="1">
              <a:extLst>
                <a:ext uri="{63B3BB69-23CF-44E3-9099-C40C66FF867C}">
                  <a14:compatExt spid="_x0000_s21013"/>
                </a:ext>
                <a:ext uri="{FF2B5EF4-FFF2-40B4-BE49-F238E27FC236}">
                  <a16:creationId xmlns:a16="http://schemas.microsoft.com/office/drawing/2014/main" id="{00000000-0008-0000-0300-000015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8489</xdr:col>
          <xdr:colOff>19050</xdr:colOff>
          <xdr:row>393241</xdr:row>
          <xdr:rowOff>19050</xdr:rowOff>
        </xdr:from>
        <xdr:to>
          <xdr:col>8490</xdr:col>
          <xdr:colOff>95250</xdr:colOff>
          <xdr:row>393245</xdr:row>
          <xdr:rowOff>28575</xdr:rowOff>
        </xdr:to>
        <xdr:sp macro="" textlink="">
          <xdr:nvSpPr>
            <xdr:cNvPr id="21014" name="Spinner 534" hidden="1">
              <a:extLst>
                <a:ext uri="{63B3BB69-23CF-44E3-9099-C40C66FF867C}">
                  <a14:compatExt spid="_x0000_s21014"/>
                </a:ext>
                <a:ext uri="{FF2B5EF4-FFF2-40B4-BE49-F238E27FC236}">
                  <a16:creationId xmlns:a16="http://schemas.microsoft.com/office/drawing/2014/main" id="{00000000-0008-0000-0300-000016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8489</xdr:col>
          <xdr:colOff>19050</xdr:colOff>
          <xdr:row>458777</xdr:row>
          <xdr:rowOff>19050</xdr:rowOff>
        </xdr:from>
        <xdr:to>
          <xdr:col>8490</xdr:col>
          <xdr:colOff>95250</xdr:colOff>
          <xdr:row>458781</xdr:row>
          <xdr:rowOff>28575</xdr:rowOff>
        </xdr:to>
        <xdr:sp macro="" textlink="">
          <xdr:nvSpPr>
            <xdr:cNvPr id="21015" name="Spinner 535" hidden="1">
              <a:extLst>
                <a:ext uri="{63B3BB69-23CF-44E3-9099-C40C66FF867C}">
                  <a14:compatExt spid="_x0000_s21015"/>
                </a:ext>
                <a:ext uri="{FF2B5EF4-FFF2-40B4-BE49-F238E27FC236}">
                  <a16:creationId xmlns:a16="http://schemas.microsoft.com/office/drawing/2014/main" id="{00000000-0008-0000-0300-000017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8489</xdr:col>
          <xdr:colOff>19050</xdr:colOff>
          <xdr:row>524313</xdr:row>
          <xdr:rowOff>19050</xdr:rowOff>
        </xdr:from>
        <xdr:to>
          <xdr:col>8490</xdr:col>
          <xdr:colOff>95250</xdr:colOff>
          <xdr:row>524317</xdr:row>
          <xdr:rowOff>28575</xdr:rowOff>
        </xdr:to>
        <xdr:sp macro="" textlink="">
          <xdr:nvSpPr>
            <xdr:cNvPr id="21016" name="Spinner 536" hidden="1">
              <a:extLst>
                <a:ext uri="{63B3BB69-23CF-44E3-9099-C40C66FF867C}">
                  <a14:compatExt spid="_x0000_s21016"/>
                </a:ext>
                <a:ext uri="{FF2B5EF4-FFF2-40B4-BE49-F238E27FC236}">
                  <a16:creationId xmlns:a16="http://schemas.microsoft.com/office/drawing/2014/main" id="{00000000-0008-0000-0300-000018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8489</xdr:col>
          <xdr:colOff>19050</xdr:colOff>
          <xdr:row>589849</xdr:row>
          <xdr:rowOff>19050</xdr:rowOff>
        </xdr:from>
        <xdr:to>
          <xdr:col>8490</xdr:col>
          <xdr:colOff>95250</xdr:colOff>
          <xdr:row>589853</xdr:row>
          <xdr:rowOff>28575</xdr:rowOff>
        </xdr:to>
        <xdr:sp macro="" textlink="">
          <xdr:nvSpPr>
            <xdr:cNvPr id="21017" name="Spinner 537" hidden="1">
              <a:extLst>
                <a:ext uri="{63B3BB69-23CF-44E3-9099-C40C66FF867C}">
                  <a14:compatExt spid="_x0000_s21017"/>
                </a:ext>
                <a:ext uri="{FF2B5EF4-FFF2-40B4-BE49-F238E27FC236}">
                  <a16:creationId xmlns:a16="http://schemas.microsoft.com/office/drawing/2014/main" id="{00000000-0008-0000-0300-000019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8489</xdr:col>
          <xdr:colOff>19050</xdr:colOff>
          <xdr:row>655385</xdr:row>
          <xdr:rowOff>19050</xdr:rowOff>
        </xdr:from>
        <xdr:to>
          <xdr:col>8490</xdr:col>
          <xdr:colOff>95250</xdr:colOff>
          <xdr:row>655389</xdr:row>
          <xdr:rowOff>28575</xdr:rowOff>
        </xdr:to>
        <xdr:sp macro="" textlink="">
          <xdr:nvSpPr>
            <xdr:cNvPr id="21018" name="Spinner 538" hidden="1">
              <a:extLst>
                <a:ext uri="{63B3BB69-23CF-44E3-9099-C40C66FF867C}">
                  <a14:compatExt spid="_x0000_s21018"/>
                </a:ext>
                <a:ext uri="{FF2B5EF4-FFF2-40B4-BE49-F238E27FC236}">
                  <a16:creationId xmlns:a16="http://schemas.microsoft.com/office/drawing/2014/main" id="{00000000-0008-0000-0300-00001A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8489</xdr:col>
          <xdr:colOff>19050</xdr:colOff>
          <xdr:row>720921</xdr:row>
          <xdr:rowOff>19050</xdr:rowOff>
        </xdr:from>
        <xdr:to>
          <xdr:col>8490</xdr:col>
          <xdr:colOff>95250</xdr:colOff>
          <xdr:row>720925</xdr:row>
          <xdr:rowOff>28575</xdr:rowOff>
        </xdr:to>
        <xdr:sp macro="" textlink="">
          <xdr:nvSpPr>
            <xdr:cNvPr id="21019" name="Spinner 539" hidden="1">
              <a:extLst>
                <a:ext uri="{63B3BB69-23CF-44E3-9099-C40C66FF867C}">
                  <a14:compatExt spid="_x0000_s21019"/>
                </a:ext>
                <a:ext uri="{FF2B5EF4-FFF2-40B4-BE49-F238E27FC236}">
                  <a16:creationId xmlns:a16="http://schemas.microsoft.com/office/drawing/2014/main" id="{00000000-0008-0000-0300-00001B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8489</xdr:col>
          <xdr:colOff>19050</xdr:colOff>
          <xdr:row>786457</xdr:row>
          <xdr:rowOff>19050</xdr:rowOff>
        </xdr:from>
        <xdr:to>
          <xdr:col>8490</xdr:col>
          <xdr:colOff>95250</xdr:colOff>
          <xdr:row>786461</xdr:row>
          <xdr:rowOff>28575</xdr:rowOff>
        </xdr:to>
        <xdr:sp macro="" textlink="">
          <xdr:nvSpPr>
            <xdr:cNvPr id="21020" name="Spinner 540" hidden="1">
              <a:extLst>
                <a:ext uri="{63B3BB69-23CF-44E3-9099-C40C66FF867C}">
                  <a14:compatExt spid="_x0000_s21020"/>
                </a:ext>
                <a:ext uri="{FF2B5EF4-FFF2-40B4-BE49-F238E27FC236}">
                  <a16:creationId xmlns:a16="http://schemas.microsoft.com/office/drawing/2014/main" id="{00000000-0008-0000-0300-00001C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8489</xdr:col>
          <xdr:colOff>19050</xdr:colOff>
          <xdr:row>851993</xdr:row>
          <xdr:rowOff>19050</xdr:rowOff>
        </xdr:from>
        <xdr:to>
          <xdr:col>8490</xdr:col>
          <xdr:colOff>95250</xdr:colOff>
          <xdr:row>851997</xdr:row>
          <xdr:rowOff>28575</xdr:rowOff>
        </xdr:to>
        <xdr:sp macro="" textlink="">
          <xdr:nvSpPr>
            <xdr:cNvPr id="21021" name="Spinner 541" hidden="1">
              <a:extLst>
                <a:ext uri="{63B3BB69-23CF-44E3-9099-C40C66FF867C}">
                  <a14:compatExt spid="_x0000_s21021"/>
                </a:ext>
                <a:ext uri="{FF2B5EF4-FFF2-40B4-BE49-F238E27FC236}">
                  <a16:creationId xmlns:a16="http://schemas.microsoft.com/office/drawing/2014/main" id="{00000000-0008-0000-0300-00001D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8489</xdr:col>
          <xdr:colOff>19050</xdr:colOff>
          <xdr:row>917529</xdr:row>
          <xdr:rowOff>19050</xdr:rowOff>
        </xdr:from>
        <xdr:to>
          <xdr:col>8490</xdr:col>
          <xdr:colOff>95250</xdr:colOff>
          <xdr:row>917533</xdr:row>
          <xdr:rowOff>28575</xdr:rowOff>
        </xdr:to>
        <xdr:sp macro="" textlink="">
          <xdr:nvSpPr>
            <xdr:cNvPr id="21022" name="Spinner 542" hidden="1">
              <a:extLst>
                <a:ext uri="{63B3BB69-23CF-44E3-9099-C40C66FF867C}">
                  <a14:compatExt spid="_x0000_s21022"/>
                </a:ext>
                <a:ext uri="{FF2B5EF4-FFF2-40B4-BE49-F238E27FC236}">
                  <a16:creationId xmlns:a16="http://schemas.microsoft.com/office/drawing/2014/main" id="{00000000-0008-0000-0300-00001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8489</xdr:col>
          <xdr:colOff>19050</xdr:colOff>
          <xdr:row>983065</xdr:row>
          <xdr:rowOff>19050</xdr:rowOff>
        </xdr:from>
        <xdr:to>
          <xdr:col>8490</xdr:col>
          <xdr:colOff>95250</xdr:colOff>
          <xdr:row>983069</xdr:row>
          <xdr:rowOff>28575</xdr:rowOff>
        </xdr:to>
        <xdr:sp macro="" textlink="">
          <xdr:nvSpPr>
            <xdr:cNvPr id="21023" name="Spinner 543" hidden="1">
              <a:extLst>
                <a:ext uri="{63B3BB69-23CF-44E3-9099-C40C66FF867C}">
                  <a14:compatExt spid="_x0000_s21023"/>
                </a:ext>
                <a:ext uri="{FF2B5EF4-FFF2-40B4-BE49-F238E27FC236}">
                  <a16:creationId xmlns:a16="http://schemas.microsoft.com/office/drawing/2014/main" id="{00000000-0008-0000-0300-00001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8745</xdr:col>
          <xdr:colOff>19050</xdr:colOff>
          <xdr:row>25</xdr:row>
          <xdr:rowOff>19050</xdr:rowOff>
        </xdr:from>
        <xdr:to>
          <xdr:col>8746</xdr:col>
          <xdr:colOff>95250</xdr:colOff>
          <xdr:row>29</xdr:row>
          <xdr:rowOff>28575</xdr:rowOff>
        </xdr:to>
        <xdr:sp macro="" textlink="">
          <xdr:nvSpPr>
            <xdr:cNvPr id="21024" name="Spinner 544" hidden="1">
              <a:extLst>
                <a:ext uri="{63B3BB69-23CF-44E3-9099-C40C66FF867C}">
                  <a14:compatExt spid="_x0000_s21024"/>
                </a:ext>
                <a:ext uri="{FF2B5EF4-FFF2-40B4-BE49-F238E27FC236}">
                  <a16:creationId xmlns:a16="http://schemas.microsoft.com/office/drawing/2014/main" id="{00000000-0008-0000-0300-000020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8745</xdr:col>
          <xdr:colOff>19050</xdr:colOff>
          <xdr:row>65561</xdr:row>
          <xdr:rowOff>19050</xdr:rowOff>
        </xdr:from>
        <xdr:to>
          <xdr:col>8746</xdr:col>
          <xdr:colOff>95250</xdr:colOff>
          <xdr:row>65565</xdr:row>
          <xdr:rowOff>28575</xdr:rowOff>
        </xdr:to>
        <xdr:sp macro="" textlink="">
          <xdr:nvSpPr>
            <xdr:cNvPr id="21025" name="Spinner 545" hidden="1">
              <a:extLst>
                <a:ext uri="{63B3BB69-23CF-44E3-9099-C40C66FF867C}">
                  <a14:compatExt spid="_x0000_s21025"/>
                </a:ext>
                <a:ext uri="{FF2B5EF4-FFF2-40B4-BE49-F238E27FC236}">
                  <a16:creationId xmlns:a16="http://schemas.microsoft.com/office/drawing/2014/main" id="{00000000-0008-0000-0300-000021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8745</xdr:col>
          <xdr:colOff>19050</xdr:colOff>
          <xdr:row>131097</xdr:row>
          <xdr:rowOff>19050</xdr:rowOff>
        </xdr:from>
        <xdr:to>
          <xdr:col>8746</xdr:col>
          <xdr:colOff>95250</xdr:colOff>
          <xdr:row>131101</xdr:row>
          <xdr:rowOff>28575</xdr:rowOff>
        </xdr:to>
        <xdr:sp macro="" textlink="">
          <xdr:nvSpPr>
            <xdr:cNvPr id="21026" name="Spinner 546" hidden="1">
              <a:extLst>
                <a:ext uri="{63B3BB69-23CF-44E3-9099-C40C66FF867C}">
                  <a14:compatExt spid="_x0000_s21026"/>
                </a:ext>
                <a:ext uri="{FF2B5EF4-FFF2-40B4-BE49-F238E27FC236}">
                  <a16:creationId xmlns:a16="http://schemas.microsoft.com/office/drawing/2014/main" id="{00000000-0008-0000-0300-00002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8745</xdr:col>
          <xdr:colOff>19050</xdr:colOff>
          <xdr:row>196633</xdr:row>
          <xdr:rowOff>19050</xdr:rowOff>
        </xdr:from>
        <xdr:to>
          <xdr:col>8746</xdr:col>
          <xdr:colOff>95250</xdr:colOff>
          <xdr:row>196637</xdr:row>
          <xdr:rowOff>28575</xdr:rowOff>
        </xdr:to>
        <xdr:sp macro="" textlink="">
          <xdr:nvSpPr>
            <xdr:cNvPr id="21027" name="Spinner 547" hidden="1">
              <a:extLst>
                <a:ext uri="{63B3BB69-23CF-44E3-9099-C40C66FF867C}">
                  <a14:compatExt spid="_x0000_s21027"/>
                </a:ext>
                <a:ext uri="{FF2B5EF4-FFF2-40B4-BE49-F238E27FC236}">
                  <a16:creationId xmlns:a16="http://schemas.microsoft.com/office/drawing/2014/main" id="{00000000-0008-0000-0300-000023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8745</xdr:col>
          <xdr:colOff>19050</xdr:colOff>
          <xdr:row>262169</xdr:row>
          <xdr:rowOff>19050</xdr:rowOff>
        </xdr:from>
        <xdr:to>
          <xdr:col>8746</xdr:col>
          <xdr:colOff>95250</xdr:colOff>
          <xdr:row>262173</xdr:row>
          <xdr:rowOff>28575</xdr:rowOff>
        </xdr:to>
        <xdr:sp macro="" textlink="">
          <xdr:nvSpPr>
            <xdr:cNvPr id="21028" name="Spinner 548" hidden="1">
              <a:extLst>
                <a:ext uri="{63B3BB69-23CF-44E3-9099-C40C66FF867C}">
                  <a14:compatExt spid="_x0000_s21028"/>
                </a:ext>
                <a:ext uri="{FF2B5EF4-FFF2-40B4-BE49-F238E27FC236}">
                  <a16:creationId xmlns:a16="http://schemas.microsoft.com/office/drawing/2014/main" id="{00000000-0008-0000-0300-000024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8745</xdr:col>
          <xdr:colOff>19050</xdr:colOff>
          <xdr:row>327705</xdr:row>
          <xdr:rowOff>19050</xdr:rowOff>
        </xdr:from>
        <xdr:to>
          <xdr:col>8746</xdr:col>
          <xdr:colOff>95250</xdr:colOff>
          <xdr:row>327709</xdr:row>
          <xdr:rowOff>28575</xdr:rowOff>
        </xdr:to>
        <xdr:sp macro="" textlink="">
          <xdr:nvSpPr>
            <xdr:cNvPr id="21029" name="Spinner 549" hidden="1">
              <a:extLst>
                <a:ext uri="{63B3BB69-23CF-44E3-9099-C40C66FF867C}">
                  <a14:compatExt spid="_x0000_s21029"/>
                </a:ext>
                <a:ext uri="{FF2B5EF4-FFF2-40B4-BE49-F238E27FC236}">
                  <a16:creationId xmlns:a16="http://schemas.microsoft.com/office/drawing/2014/main" id="{00000000-0008-0000-0300-000025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8745</xdr:col>
          <xdr:colOff>19050</xdr:colOff>
          <xdr:row>393241</xdr:row>
          <xdr:rowOff>19050</xdr:rowOff>
        </xdr:from>
        <xdr:to>
          <xdr:col>8746</xdr:col>
          <xdr:colOff>95250</xdr:colOff>
          <xdr:row>393245</xdr:row>
          <xdr:rowOff>28575</xdr:rowOff>
        </xdr:to>
        <xdr:sp macro="" textlink="">
          <xdr:nvSpPr>
            <xdr:cNvPr id="21030" name="Spinner 550" hidden="1">
              <a:extLst>
                <a:ext uri="{63B3BB69-23CF-44E3-9099-C40C66FF867C}">
                  <a14:compatExt spid="_x0000_s21030"/>
                </a:ext>
                <a:ext uri="{FF2B5EF4-FFF2-40B4-BE49-F238E27FC236}">
                  <a16:creationId xmlns:a16="http://schemas.microsoft.com/office/drawing/2014/main" id="{00000000-0008-0000-0300-000026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8745</xdr:col>
          <xdr:colOff>19050</xdr:colOff>
          <xdr:row>458777</xdr:row>
          <xdr:rowOff>19050</xdr:rowOff>
        </xdr:from>
        <xdr:to>
          <xdr:col>8746</xdr:col>
          <xdr:colOff>95250</xdr:colOff>
          <xdr:row>458781</xdr:row>
          <xdr:rowOff>28575</xdr:rowOff>
        </xdr:to>
        <xdr:sp macro="" textlink="">
          <xdr:nvSpPr>
            <xdr:cNvPr id="21031" name="Spinner 551" hidden="1">
              <a:extLst>
                <a:ext uri="{63B3BB69-23CF-44E3-9099-C40C66FF867C}">
                  <a14:compatExt spid="_x0000_s21031"/>
                </a:ext>
                <a:ext uri="{FF2B5EF4-FFF2-40B4-BE49-F238E27FC236}">
                  <a16:creationId xmlns:a16="http://schemas.microsoft.com/office/drawing/2014/main" id="{00000000-0008-0000-0300-000027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8745</xdr:col>
          <xdr:colOff>19050</xdr:colOff>
          <xdr:row>524313</xdr:row>
          <xdr:rowOff>19050</xdr:rowOff>
        </xdr:from>
        <xdr:to>
          <xdr:col>8746</xdr:col>
          <xdr:colOff>95250</xdr:colOff>
          <xdr:row>524317</xdr:row>
          <xdr:rowOff>28575</xdr:rowOff>
        </xdr:to>
        <xdr:sp macro="" textlink="">
          <xdr:nvSpPr>
            <xdr:cNvPr id="21032" name="Spinner 552" hidden="1">
              <a:extLst>
                <a:ext uri="{63B3BB69-23CF-44E3-9099-C40C66FF867C}">
                  <a14:compatExt spid="_x0000_s21032"/>
                </a:ext>
                <a:ext uri="{FF2B5EF4-FFF2-40B4-BE49-F238E27FC236}">
                  <a16:creationId xmlns:a16="http://schemas.microsoft.com/office/drawing/2014/main" id="{00000000-0008-0000-0300-000028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8745</xdr:col>
          <xdr:colOff>19050</xdr:colOff>
          <xdr:row>589849</xdr:row>
          <xdr:rowOff>19050</xdr:rowOff>
        </xdr:from>
        <xdr:to>
          <xdr:col>8746</xdr:col>
          <xdr:colOff>95250</xdr:colOff>
          <xdr:row>589853</xdr:row>
          <xdr:rowOff>28575</xdr:rowOff>
        </xdr:to>
        <xdr:sp macro="" textlink="">
          <xdr:nvSpPr>
            <xdr:cNvPr id="21033" name="Spinner 553" hidden="1">
              <a:extLst>
                <a:ext uri="{63B3BB69-23CF-44E3-9099-C40C66FF867C}">
                  <a14:compatExt spid="_x0000_s21033"/>
                </a:ext>
                <a:ext uri="{FF2B5EF4-FFF2-40B4-BE49-F238E27FC236}">
                  <a16:creationId xmlns:a16="http://schemas.microsoft.com/office/drawing/2014/main" id="{00000000-0008-0000-0300-000029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8745</xdr:col>
          <xdr:colOff>19050</xdr:colOff>
          <xdr:row>655385</xdr:row>
          <xdr:rowOff>19050</xdr:rowOff>
        </xdr:from>
        <xdr:to>
          <xdr:col>8746</xdr:col>
          <xdr:colOff>95250</xdr:colOff>
          <xdr:row>655389</xdr:row>
          <xdr:rowOff>28575</xdr:rowOff>
        </xdr:to>
        <xdr:sp macro="" textlink="">
          <xdr:nvSpPr>
            <xdr:cNvPr id="21034" name="Spinner 554" hidden="1">
              <a:extLst>
                <a:ext uri="{63B3BB69-23CF-44E3-9099-C40C66FF867C}">
                  <a14:compatExt spid="_x0000_s21034"/>
                </a:ext>
                <a:ext uri="{FF2B5EF4-FFF2-40B4-BE49-F238E27FC236}">
                  <a16:creationId xmlns:a16="http://schemas.microsoft.com/office/drawing/2014/main" id="{00000000-0008-0000-0300-00002A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8745</xdr:col>
          <xdr:colOff>19050</xdr:colOff>
          <xdr:row>720921</xdr:row>
          <xdr:rowOff>19050</xdr:rowOff>
        </xdr:from>
        <xdr:to>
          <xdr:col>8746</xdr:col>
          <xdr:colOff>95250</xdr:colOff>
          <xdr:row>720925</xdr:row>
          <xdr:rowOff>28575</xdr:rowOff>
        </xdr:to>
        <xdr:sp macro="" textlink="">
          <xdr:nvSpPr>
            <xdr:cNvPr id="21035" name="Spinner 555" hidden="1">
              <a:extLst>
                <a:ext uri="{63B3BB69-23CF-44E3-9099-C40C66FF867C}">
                  <a14:compatExt spid="_x0000_s21035"/>
                </a:ext>
                <a:ext uri="{FF2B5EF4-FFF2-40B4-BE49-F238E27FC236}">
                  <a16:creationId xmlns:a16="http://schemas.microsoft.com/office/drawing/2014/main" id="{00000000-0008-0000-0300-00002B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8745</xdr:col>
          <xdr:colOff>19050</xdr:colOff>
          <xdr:row>786457</xdr:row>
          <xdr:rowOff>19050</xdr:rowOff>
        </xdr:from>
        <xdr:to>
          <xdr:col>8746</xdr:col>
          <xdr:colOff>95250</xdr:colOff>
          <xdr:row>786461</xdr:row>
          <xdr:rowOff>28575</xdr:rowOff>
        </xdr:to>
        <xdr:sp macro="" textlink="">
          <xdr:nvSpPr>
            <xdr:cNvPr id="21036" name="Spinner 556" hidden="1">
              <a:extLst>
                <a:ext uri="{63B3BB69-23CF-44E3-9099-C40C66FF867C}">
                  <a14:compatExt spid="_x0000_s21036"/>
                </a:ext>
                <a:ext uri="{FF2B5EF4-FFF2-40B4-BE49-F238E27FC236}">
                  <a16:creationId xmlns:a16="http://schemas.microsoft.com/office/drawing/2014/main" id="{00000000-0008-0000-0300-00002C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8745</xdr:col>
          <xdr:colOff>19050</xdr:colOff>
          <xdr:row>851993</xdr:row>
          <xdr:rowOff>19050</xdr:rowOff>
        </xdr:from>
        <xdr:to>
          <xdr:col>8746</xdr:col>
          <xdr:colOff>95250</xdr:colOff>
          <xdr:row>851997</xdr:row>
          <xdr:rowOff>28575</xdr:rowOff>
        </xdr:to>
        <xdr:sp macro="" textlink="">
          <xdr:nvSpPr>
            <xdr:cNvPr id="21037" name="Spinner 557" hidden="1">
              <a:extLst>
                <a:ext uri="{63B3BB69-23CF-44E3-9099-C40C66FF867C}">
                  <a14:compatExt spid="_x0000_s21037"/>
                </a:ext>
                <a:ext uri="{FF2B5EF4-FFF2-40B4-BE49-F238E27FC236}">
                  <a16:creationId xmlns:a16="http://schemas.microsoft.com/office/drawing/2014/main" id="{00000000-0008-0000-0300-00002D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8745</xdr:col>
          <xdr:colOff>19050</xdr:colOff>
          <xdr:row>917529</xdr:row>
          <xdr:rowOff>19050</xdr:rowOff>
        </xdr:from>
        <xdr:to>
          <xdr:col>8746</xdr:col>
          <xdr:colOff>95250</xdr:colOff>
          <xdr:row>917533</xdr:row>
          <xdr:rowOff>28575</xdr:rowOff>
        </xdr:to>
        <xdr:sp macro="" textlink="">
          <xdr:nvSpPr>
            <xdr:cNvPr id="21038" name="Spinner 558" hidden="1">
              <a:extLst>
                <a:ext uri="{63B3BB69-23CF-44E3-9099-C40C66FF867C}">
                  <a14:compatExt spid="_x0000_s21038"/>
                </a:ext>
                <a:ext uri="{FF2B5EF4-FFF2-40B4-BE49-F238E27FC236}">
                  <a16:creationId xmlns:a16="http://schemas.microsoft.com/office/drawing/2014/main" id="{00000000-0008-0000-0300-00002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8745</xdr:col>
          <xdr:colOff>19050</xdr:colOff>
          <xdr:row>983065</xdr:row>
          <xdr:rowOff>19050</xdr:rowOff>
        </xdr:from>
        <xdr:to>
          <xdr:col>8746</xdr:col>
          <xdr:colOff>95250</xdr:colOff>
          <xdr:row>983069</xdr:row>
          <xdr:rowOff>28575</xdr:rowOff>
        </xdr:to>
        <xdr:sp macro="" textlink="">
          <xdr:nvSpPr>
            <xdr:cNvPr id="21039" name="Spinner 559" hidden="1">
              <a:extLst>
                <a:ext uri="{63B3BB69-23CF-44E3-9099-C40C66FF867C}">
                  <a14:compatExt spid="_x0000_s21039"/>
                </a:ext>
                <a:ext uri="{FF2B5EF4-FFF2-40B4-BE49-F238E27FC236}">
                  <a16:creationId xmlns:a16="http://schemas.microsoft.com/office/drawing/2014/main" id="{00000000-0008-0000-0300-00002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9001</xdr:col>
          <xdr:colOff>19050</xdr:colOff>
          <xdr:row>25</xdr:row>
          <xdr:rowOff>19050</xdr:rowOff>
        </xdr:from>
        <xdr:to>
          <xdr:col>9002</xdr:col>
          <xdr:colOff>95250</xdr:colOff>
          <xdr:row>29</xdr:row>
          <xdr:rowOff>28575</xdr:rowOff>
        </xdr:to>
        <xdr:sp macro="" textlink="">
          <xdr:nvSpPr>
            <xdr:cNvPr id="21040" name="Spinner 560" hidden="1">
              <a:extLst>
                <a:ext uri="{63B3BB69-23CF-44E3-9099-C40C66FF867C}">
                  <a14:compatExt spid="_x0000_s21040"/>
                </a:ext>
                <a:ext uri="{FF2B5EF4-FFF2-40B4-BE49-F238E27FC236}">
                  <a16:creationId xmlns:a16="http://schemas.microsoft.com/office/drawing/2014/main" id="{00000000-0008-0000-0300-000030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9001</xdr:col>
          <xdr:colOff>19050</xdr:colOff>
          <xdr:row>65561</xdr:row>
          <xdr:rowOff>19050</xdr:rowOff>
        </xdr:from>
        <xdr:to>
          <xdr:col>9002</xdr:col>
          <xdr:colOff>95250</xdr:colOff>
          <xdr:row>65565</xdr:row>
          <xdr:rowOff>28575</xdr:rowOff>
        </xdr:to>
        <xdr:sp macro="" textlink="">
          <xdr:nvSpPr>
            <xdr:cNvPr id="21041" name="Spinner 561" hidden="1">
              <a:extLst>
                <a:ext uri="{63B3BB69-23CF-44E3-9099-C40C66FF867C}">
                  <a14:compatExt spid="_x0000_s21041"/>
                </a:ext>
                <a:ext uri="{FF2B5EF4-FFF2-40B4-BE49-F238E27FC236}">
                  <a16:creationId xmlns:a16="http://schemas.microsoft.com/office/drawing/2014/main" id="{00000000-0008-0000-0300-000031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9001</xdr:col>
          <xdr:colOff>19050</xdr:colOff>
          <xdr:row>131097</xdr:row>
          <xdr:rowOff>19050</xdr:rowOff>
        </xdr:from>
        <xdr:to>
          <xdr:col>9002</xdr:col>
          <xdr:colOff>95250</xdr:colOff>
          <xdr:row>131101</xdr:row>
          <xdr:rowOff>28575</xdr:rowOff>
        </xdr:to>
        <xdr:sp macro="" textlink="">
          <xdr:nvSpPr>
            <xdr:cNvPr id="21042" name="Spinner 562" hidden="1">
              <a:extLst>
                <a:ext uri="{63B3BB69-23CF-44E3-9099-C40C66FF867C}">
                  <a14:compatExt spid="_x0000_s21042"/>
                </a:ext>
                <a:ext uri="{FF2B5EF4-FFF2-40B4-BE49-F238E27FC236}">
                  <a16:creationId xmlns:a16="http://schemas.microsoft.com/office/drawing/2014/main" id="{00000000-0008-0000-0300-00003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9001</xdr:col>
          <xdr:colOff>19050</xdr:colOff>
          <xdr:row>196633</xdr:row>
          <xdr:rowOff>19050</xdr:rowOff>
        </xdr:from>
        <xdr:to>
          <xdr:col>9002</xdr:col>
          <xdr:colOff>95250</xdr:colOff>
          <xdr:row>196637</xdr:row>
          <xdr:rowOff>28575</xdr:rowOff>
        </xdr:to>
        <xdr:sp macro="" textlink="">
          <xdr:nvSpPr>
            <xdr:cNvPr id="21043" name="Spinner 563" hidden="1">
              <a:extLst>
                <a:ext uri="{63B3BB69-23CF-44E3-9099-C40C66FF867C}">
                  <a14:compatExt spid="_x0000_s21043"/>
                </a:ext>
                <a:ext uri="{FF2B5EF4-FFF2-40B4-BE49-F238E27FC236}">
                  <a16:creationId xmlns:a16="http://schemas.microsoft.com/office/drawing/2014/main" id="{00000000-0008-0000-0300-000033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9001</xdr:col>
          <xdr:colOff>19050</xdr:colOff>
          <xdr:row>262169</xdr:row>
          <xdr:rowOff>19050</xdr:rowOff>
        </xdr:from>
        <xdr:to>
          <xdr:col>9002</xdr:col>
          <xdr:colOff>95250</xdr:colOff>
          <xdr:row>262173</xdr:row>
          <xdr:rowOff>28575</xdr:rowOff>
        </xdr:to>
        <xdr:sp macro="" textlink="">
          <xdr:nvSpPr>
            <xdr:cNvPr id="21044" name="Spinner 564" hidden="1">
              <a:extLst>
                <a:ext uri="{63B3BB69-23CF-44E3-9099-C40C66FF867C}">
                  <a14:compatExt spid="_x0000_s21044"/>
                </a:ext>
                <a:ext uri="{FF2B5EF4-FFF2-40B4-BE49-F238E27FC236}">
                  <a16:creationId xmlns:a16="http://schemas.microsoft.com/office/drawing/2014/main" id="{00000000-0008-0000-0300-000034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9001</xdr:col>
          <xdr:colOff>19050</xdr:colOff>
          <xdr:row>327705</xdr:row>
          <xdr:rowOff>19050</xdr:rowOff>
        </xdr:from>
        <xdr:to>
          <xdr:col>9002</xdr:col>
          <xdr:colOff>95250</xdr:colOff>
          <xdr:row>327709</xdr:row>
          <xdr:rowOff>28575</xdr:rowOff>
        </xdr:to>
        <xdr:sp macro="" textlink="">
          <xdr:nvSpPr>
            <xdr:cNvPr id="21045" name="Spinner 565" hidden="1">
              <a:extLst>
                <a:ext uri="{63B3BB69-23CF-44E3-9099-C40C66FF867C}">
                  <a14:compatExt spid="_x0000_s21045"/>
                </a:ext>
                <a:ext uri="{FF2B5EF4-FFF2-40B4-BE49-F238E27FC236}">
                  <a16:creationId xmlns:a16="http://schemas.microsoft.com/office/drawing/2014/main" id="{00000000-0008-0000-0300-000035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9001</xdr:col>
          <xdr:colOff>19050</xdr:colOff>
          <xdr:row>393241</xdr:row>
          <xdr:rowOff>19050</xdr:rowOff>
        </xdr:from>
        <xdr:to>
          <xdr:col>9002</xdr:col>
          <xdr:colOff>95250</xdr:colOff>
          <xdr:row>393245</xdr:row>
          <xdr:rowOff>28575</xdr:rowOff>
        </xdr:to>
        <xdr:sp macro="" textlink="">
          <xdr:nvSpPr>
            <xdr:cNvPr id="21046" name="Spinner 566" hidden="1">
              <a:extLst>
                <a:ext uri="{63B3BB69-23CF-44E3-9099-C40C66FF867C}">
                  <a14:compatExt spid="_x0000_s21046"/>
                </a:ext>
                <a:ext uri="{FF2B5EF4-FFF2-40B4-BE49-F238E27FC236}">
                  <a16:creationId xmlns:a16="http://schemas.microsoft.com/office/drawing/2014/main" id="{00000000-0008-0000-0300-000036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9001</xdr:col>
          <xdr:colOff>19050</xdr:colOff>
          <xdr:row>458777</xdr:row>
          <xdr:rowOff>19050</xdr:rowOff>
        </xdr:from>
        <xdr:to>
          <xdr:col>9002</xdr:col>
          <xdr:colOff>95250</xdr:colOff>
          <xdr:row>458781</xdr:row>
          <xdr:rowOff>28575</xdr:rowOff>
        </xdr:to>
        <xdr:sp macro="" textlink="">
          <xdr:nvSpPr>
            <xdr:cNvPr id="21047" name="Spinner 567" hidden="1">
              <a:extLst>
                <a:ext uri="{63B3BB69-23CF-44E3-9099-C40C66FF867C}">
                  <a14:compatExt spid="_x0000_s21047"/>
                </a:ext>
                <a:ext uri="{FF2B5EF4-FFF2-40B4-BE49-F238E27FC236}">
                  <a16:creationId xmlns:a16="http://schemas.microsoft.com/office/drawing/2014/main" id="{00000000-0008-0000-0300-000037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9001</xdr:col>
          <xdr:colOff>19050</xdr:colOff>
          <xdr:row>524313</xdr:row>
          <xdr:rowOff>19050</xdr:rowOff>
        </xdr:from>
        <xdr:to>
          <xdr:col>9002</xdr:col>
          <xdr:colOff>95250</xdr:colOff>
          <xdr:row>524317</xdr:row>
          <xdr:rowOff>28575</xdr:rowOff>
        </xdr:to>
        <xdr:sp macro="" textlink="">
          <xdr:nvSpPr>
            <xdr:cNvPr id="21048" name="Spinner 568" hidden="1">
              <a:extLst>
                <a:ext uri="{63B3BB69-23CF-44E3-9099-C40C66FF867C}">
                  <a14:compatExt spid="_x0000_s21048"/>
                </a:ext>
                <a:ext uri="{FF2B5EF4-FFF2-40B4-BE49-F238E27FC236}">
                  <a16:creationId xmlns:a16="http://schemas.microsoft.com/office/drawing/2014/main" id="{00000000-0008-0000-0300-000038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9001</xdr:col>
          <xdr:colOff>19050</xdr:colOff>
          <xdr:row>589849</xdr:row>
          <xdr:rowOff>19050</xdr:rowOff>
        </xdr:from>
        <xdr:to>
          <xdr:col>9002</xdr:col>
          <xdr:colOff>95250</xdr:colOff>
          <xdr:row>589853</xdr:row>
          <xdr:rowOff>28575</xdr:rowOff>
        </xdr:to>
        <xdr:sp macro="" textlink="">
          <xdr:nvSpPr>
            <xdr:cNvPr id="21049" name="Spinner 569" hidden="1">
              <a:extLst>
                <a:ext uri="{63B3BB69-23CF-44E3-9099-C40C66FF867C}">
                  <a14:compatExt spid="_x0000_s21049"/>
                </a:ext>
                <a:ext uri="{FF2B5EF4-FFF2-40B4-BE49-F238E27FC236}">
                  <a16:creationId xmlns:a16="http://schemas.microsoft.com/office/drawing/2014/main" id="{00000000-0008-0000-0300-000039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9001</xdr:col>
          <xdr:colOff>19050</xdr:colOff>
          <xdr:row>655385</xdr:row>
          <xdr:rowOff>19050</xdr:rowOff>
        </xdr:from>
        <xdr:to>
          <xdr:col>9002</xdr:col>
          <xdr:colOff>95250</xdr:colOff>
          <xdr:row>655389</xdr:row>
          <xdr:rowOff>28575</xdr:rowOff>
        </xdr:to>
        <xdr:sp macro="" textlink="">
          <xdr:nvSpPr>
            <xdr:cNvPr id="21050" name="Spinner 570" hidden="1">
              <a:extLst>
                <a:ext uri="{63B3BB69-23CF-44E3-9099-C40C66FF867C}">
                  <a14:compatExt spid="_x0000_s21050"/>
                </a:ext>
                <a:ext uri="{FF2B5EF4-FFF2-40B4-BE49-F238E27FC236}">
                  <a16:creationId xmlns:a16="http://schemas.microsoft.com/office/drawing/2014/main" id="{00000000-0008-0000-0300-00003A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9001</xdr:col>
          <xdr:colOff>19050</xdr:colOff>
          <xdr:row>720921</xdr:row>
          <xdr:rowOff>19050</xdr:rowOff>
        </xdr:from>
        <xdr:to>
          <xdr:col>9002</xdr:col>
          <xdr:colOff>95250</xdr:colOff>
          <xdr:row>720925</xdr:row>
          <xdr:rowOff>28575</xdr:rowOff>
        </xdr:to>
        <xdr:sp macro="" textlink="">
          <xdr:nvSpPr>
            <xdr:cNvPr id="21051" name="Spinner 571" hidden="1">
              <a:extLst>
                <a:ext uri="{63B3BB69-23CF-44E3-9099-C40C66FF867C}">
                  <a14:compatExt spid="_x0000_s21051"/>
                </a:ext>
                <a:ext uri="{FF2B5EF4-FFF2-40B4-BE49-F238E27FC236}">
                  <a16:creationId xmlns:a16="http://schemas.microsoft.com/office/drawing/2014/main" id="{00000000-0008-0000-0300-00003B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9001</xdr:col>
          <xdr:colOff>19050</xdr:colOff>
          <xdr:row>786457</xdr:row>
          <xdr:rowOff>19050</xdr:rowOff>
        </xdr:from>
        <xdr:to>
          <xdr:col>9002</xdr:col>
          <xdr:colOff>95250</xdr:colOff>
          <xdr:row>786461</xdr:row>
          <xdr:rowOff>28575</xdr:rowOff>
        </xdr:to>
        <xdr:sp macro="" textlink="">
          <xdr:nvSpPr>
            <xdr:cNvPr id="21052" name="Spinner 572" hidden="1">
              <a:extLst>
                <a:ext uri="{63B3BB69-23CF-44E3-9099-C40C66FF867C}">
                  <a14:compatExt spid="_x0000_s21052"/>
                </a:ext>
                <a:ext uri="{FF2B5EF4-FFF2-40B4-BE49-F238E27FC236}">
                  <a16:creationId xmlns:a16="http://schemas.microsoft.com/office/drawing/2014/main" id="{00000000-0008-0000-0300-00003C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9001</xdr:col>
          <xdr:colOff>19050</xdr:colOff>
          <xdr:row>851993</xdr:row>
          <xdr:rowOff>19050</xdr:rowOff>
        </xdr:from>
        <xdr:to>
          <xdr:col>9002</xdr:col>
          <xdr:colOff>95250</xdr:colOff>
          <xdr:row>851997</xdr:row>
          <xdr:rowOff>28575</xdr:rowOff>
        </xdr:to>
        <xdr:sp macro="" textlink="">
          <xdr:nvSpPr>
            <xdr:cNvPr id="21053" name="Spinner 573" hidden="1">
              <a:extLst>
                <a:ext uri="{63B3BB69-23CF-44E3-9099-C40C66FF867C}">
                  <a14:compatExt spid="_x0000_s21053"/>
                </a:ext>
                <a:ext uri="{FF2B5EF4-FFF2-40B4-BE49-F238E27FC236}">
                  <a16:creationId xmlns:a16="http://schemas.microsoft.com/office/drawing/2014/main" id="{00000000-0008-0000-0300-00003D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9001</xdr:col>
          <xdr:colOff>19050</xdr:colOff>
          <xdr:row>917529</xdr:row>
          <xdr:rowOff>19050</xdr:rowOff>
        </xdr:from>
        <xdr:to>
          <xdr:col>9002</xdr:col>
          <xdr:colOff>95250</xdr:colOff>
          <xdr:row>917533</xdr:row>
          <xdr:rowOff>28575</xdr:rowOff>
        </xdr:to>
        <xdr:sp macro="" textlink="">
          <xdr:nvSpPr>
            <xdr:cNvPr id="21054" name="Spinner 574" hidden="1">
              <a:extLst>
                <a:ext uri="{63B3BB69-23CF-44E3-9099-C40C66FF867C}">
                  <a14:compatExt spid="_x0000_s21054"/>
                </a:ext>
                <a:ext uri="{FF2B5EF4-FFF2-40B4-BE49-F238E27FC236}">
                  <a16:creationId xmlns:a16="http://schemas.microsoft.com/office/drawing/2014/main" id="{00000000-0008-0000-0300-00003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9001</xdr:col>
          <xdr:colOff>19050</xdr:colOff>
          <xdr:row>983065</xdr:row>
          <xdr:rowOff>19050</xdr:rowOff>
        </xdr:from>
        <xdr:to>
          <xdr:col>9002</xdr:col>
          <xdr:colOff>95250</xdr:colOff>
          <xdr:row>983069</xdr:row>
          <xdr:rowOff>28575</xdr:rowOff>
        </xdr:to>
        <xdr:sp macro="" textlink="">
          <xdr:nvSpPr>
            <xdr:cNvPr id="21055" name="Spinner 575" hidden="1">
              <a:extLst>
                <a:ext uri="{63B3BB69-23CF-44E3-9099-C40C66FF867C}">
                  <a14:compatExt spid="_x0000_s21055"/>
                </a:ext>
                <a:ext uri="{FF2B5EF4-FFF2-40B4-BE49-F238E27FC236}">
                  <a16:creationId xmlns:a16="http://schemas.microsoft.com/office/drawing/2014/main" id="{00000000-0008-0000-0300-00003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9257</xdr:col>
          <xdr:colOff>19050</xdr:colOff>
          <xdr:row>25</xdr:row>
          <xdr:rowOff>19050</xdr:rowOff>
        </xdr:from>
        <xdr:to>
          <xdr:col>9258</xdr:col>
          <xdr:colOff>95250</xdr:colOff>
          <xdr:row>29</xdr:row>
          <xdr:rowOff>28575</xdr:rowOff>
        </xdr:to>
        <xdr:sp macro="" textlink="">
          <xdr:nvSpPr>
            <xdr:cNvPr id="21056" name="Spinner 576" hidden="1">
              <a:extLst>
                <a:ext uri="{63B3BB69-23CF-44E3-9099-C40C66FF867C}">
                  <a14:compatExt spid="_x0000_s21056"/>
                </a:ext>
                <a:ext uri="{FF2B5EF4-FFF2-40B4-BE49-F238E27FC236}">
                  <a16:creationId xmlns:a16="http://schemas.microsoft.com/office/drawing/2014/main" id="{00000000-0008-0000-0300-000040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9257</xdr:col>
          <xdr:colOff>19050</xdr:colOff>
          <xdr:row>65561</xdr:row>
          <xdr:rowOff>19050</xdr:rowOff>
        </xdr:from>
        <xdr:to>
          <xdr:col>9258</xdr:col>
          <xdr:colOff>95250</xdr:colOff>
          <xdr:row>65565</xdr:row>
          <xdr:rowOff>28575</xdr:rowOff>
        </xdr:to>
        <xdr:sp macro="" textlink="">
          <xdr:nvSpPr>
            <xdr:cNvPr id="21057" name="Spinner 577" hidden="1">
              <a:extLst>
                <a:ext uri="{63B3BB69-23CF-44E3-9099-C40C66FF867C}">
                  <a14:compatExt spid="_x0000_s21057"/>
                </a:ext>
                <a:ext uri="{FF2B5EF4-FFF2-40B4-BE49-F238E27FC236}">
                  <a16:creationId xmlns:a16="http://schemas.microsoft.com/office/drawing/2014/main" id="{00000000-0008-0000-0300-000041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9257</xdr:col>
          <xdr:colOff>19050</xdr:colOff>
          <xdr:row>131097</xdr:row>
          <xdr:rowOff>19050</xdr:rowOff>
        </xdr:from>
        <xdr:to>
          <xdr:col>9258</xdr:col>
          <xdr:colOff>95250</xdr:colOff>
          <xdr:row>131101</xdr:row>
          <xdr:rowOff>28575</xdr:rowOff>
        </xdr:to>
        <xdr:sp macro="" textlink="">
          <xdr:nvSpPr>
            <xdr:cNvPr id="21058" name="Spinner 578" hidden="1">
              <a:extLst>
                <a:ext uri="{63B3BB69-23CF-44E3-9099-C40C66FF867C}">
                  <a14:compatExt spid="_x0000_s21058"/>
                </a:ext>
                <a:ext uri="{FF2B5EF4-FFF2-40B4-BE49-F238E27FC236}">
                  <a16:creationId xmlns:a16="http://schemas.microsoft.com/office/drawing/2014/main" id="{00000000-0008-0000-0300-00004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9257</xdr:col>
          <xdr:colOff>19050</xdr:colOff>
          <xdr:row>196633</xdr:row>
          <xdr:rowOff>19050</xdr:rowOff>
        </xdr:from>
        <xdr:to>
          <xdr:col>9258</xdr:col>
          <xdr:colOff>95250</xdr:colOff>
          <xdr:row>196637</xdr:row>
          <xdr:rowOff>28575</xdr:rowOff>
        </xdr:to>
        <xdr:sp macro="" textlink="">
          <xdr:nvSpPr>
            <xdr:cNvPr id="21059" name="Spinner 579" hidden="1">
              <a:extLst>
                <a:ext uri="{63B3BB69-23CF-44E3-9099-C40C66FF867C}">
                  <a14:compatExt spid="_x0000_s21059"/>
                </a:ext>
                <a:ext uri="{FF2B5EF4-FFF2-40B4-BE49-F238E27FC236}">
                  <a16:creationId xmlns:a16="http://schemas.microsoft.com/office/drawing/2014/main" id="{00000000-0008-0000-0300-000043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9257</xdr:col>
          <xdr:colOff>19050</xdr:colOff>
          <xdr:row>262169</xdr:row>
          <xdr:rowOff>19050</xdr:rowOff>
        </xdr:from>
        <xdr:to>
          <xdr:col>9258</xdr:col>
          <xdr:colOff>95250</xdr:colOff>
          <xdr:row>262173</xdr:row>
          <xdr:rowOff>28575</xdr:rowOff>
        </xdr:to>
        <xdr:sp macro="" textlink="">
          <xdr:nvSpPr>
            <xdr:cNvPr id="21060" name="Spinner 580" hidden="1">
              <a:extLst>
                <a:ext uri="{63B3BB69-23CF-44E3-9099-C40C66FF867C}">
                  <a14:compatExt spid="_x0000_s21060"/>
                </a:ext>
                <a:ext uri="{FF2B5EF4-FFF2-40B4-BE49-F238E27FC236}">
                  <a16:creationId xmlns:a16="http://schemas.microsoft.com/office/drawing/2014/main" id="{00000000-0008-0000-0300-000044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9257</xdr:col>
          <xdr:colOff>19050</xdr:colOff>
          <xdr:row>327705</xdr:row>
          <xdr:rowOff>19050</xdr:rowOff>
        </xdr:from>
        <xdr:to>
          <xdr:col>9258</xdr:col>
          <xdr:colOff>95250</xdr:colOff>
          <xdr:row>327709</xdr:row>
          <xdr:rowOff>28575</xdr:rowOff>
        </xdr:to>
        <xdr:sp macro="" textlink="">
          <xdr:nvSpPr>
            <xdr:cNvPr id="21061" name="Spinner 581" hidden="1">
              <a:extLst>
                <a:ext uri="{63B3BB69-23CF-44E3-9099-C40C66FF867C}">
                  <a14:compatExt spid="_x0000_s21061"/>
                </a:ext>
                <a:ext uri="{FF2B5EF4-FFF2-40B4-BE49-F238E27FC236}">
                  <a16:creationId xmlns:a16="http://schemas.microsoft.com/office/drawing/2014/main" id="{00000000-0008-0000-0300-000045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9257</xdr:col>
          <xdr:colOff>19050</xdr:colOff>
          <xdr:row>393241</xdr:row>
          <xdr:rowOff>19050</xdr:rowOff>
        </xdr:from>
        <xdr:to>
          <xdr:col>9258</xdr:col>
          <xdr:colOff>95250</xdr:colOff>
          <xdr:row>393245</xdr:row>
          <xdr:rowOff>28575</xdr:rowOff>
        </xdr:to>
        <xdr:sp macro="" textlink="">
          <xdr:nvSpPr>
            <xdr:cNvPr id="21062" name="Spinner 582" hidden="1">
              <a:extLst>
                <a:ext uri="{63B3BB69-23CF-44E3-9099-C40C66FF867C}">
                  <a14:compatExt spid="_x0000_s21062"/>
                </a:ext>
                <a:ext uri="{FF2B5EF4-FFF2-40B4-BE49-F238E27FC236}">
                  <a16:creationId xmlns:a16="http://schemas.microsoft.com/office/drawing/2014/main" id="{00000000-0008-0000-0300-000046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9257</xdr:col>
          <xdr:colOff>19050</xdr:colOff>
          <xdr:row>458777</xdr:row>
          <xdr:rowOff>19050</xdr:rowOff>
        </xdr:from>
        <xdr:to>
          <xdr:col>9258</xdr:col>
          <xdr:colOff>95250</xdr:colOff>
          <xdr:row>458781</xdr:row>
          <xdr:rowOff>28575</xdr:rowOff>
        </xdr:to>
        <xdr:sp macro="" textlink="">
          <xdr:nvSpPr>
            <xdr:cNvPr id="21063" name="Spinner 583" hidden="1">
              <a:extLst>
                <a:ext uri="{63B3BB69-23CF-44E3-9099-C40C66FF867C}">
                  <a14:compatExt spid="_x0000_s21063"/>
                </a:ext>
                <a:ext uri="{FF2B5EF4-FFF2-40B4-BE49-F238E27FC236}">
                  <a16:creationId xmlns:a16="http://schemas.microsoft.com/office/drawing/2014/main" id="{00000000-0008-0000-0300-000047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9257</xdr:col>
          <xdr:colOff>19050</xdr:colOff>
          <xdr:row>524313</xdr:row>
          <xdr:rowOff>19050</xdr:rowOff>
        </xdr:from>
        <xdr:to>
          <xdr:col>9258</xdr:col>
          <xdr:colOff>95250</xdr:colOff>
          <xdr:row>524317</xdr:row>
          <xdr:rowOff>28575</xdr:rowOff>
        </xdr:to>
        <xdr:sp macro="" textlink="">
          <xdr:nvSpPr>
            <xdr:cNvPr id="21064" name="Spinner 584" hidden="1">
              <a:extLst>
                <a:ext uri="{63B3BB69-23CF-44E3-9099-C40C66FF867C}">
                  <a14:compatExt spid="_x0000_s21064"/>
                </a:ext>
                <a:ext uri="{FF2B5EF4-FFF2-40B4-BE49-F238E27FC236}">
                  <a16:creationId xmlns:a16="http://schemas.microsoft.com/office/drawing/2014/main" id="{00000000-0008-0000-0300-000048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9257</xdr:col>
          <xdr:colOff>19050</xdr:colOff>
          <xdr:row>589849</xdr:row>
          <xdr:rowOff>19050</xdr:rowOff>
        </xdr:from>
        <xdr:to>
          <xdr:col>9258</xdr:col>
          <xdr:colOff>95250</xdr:colOff>
          <xdr:row>589853</xdr:row>
          <xdr:rowOff>28575</xdr:rowOff>
        </xdr:to>
        <xdr:sp macro="" textlink="">
          <xdr:nvSpPr>
            <xdr:cNvPr id="21065" name="Spinner 585" hidden="1">
              <a:extLst>
                <a:ext uri="{63B3BB69-23CF-44E3-9099-C40C66FF867C}">
                  <a14:compatExt spid="_x0000_s21065"/>
                </a:ext>
                <a:ext uri="{FF2B5EF4-FFF2-40B4-BE49-F238E27FC236}">
                  <a16:creationId xmlns:a16="http://schemas.microsoft.com/office/drawing/2014/main" id="{00000000-0008-0000-0300-000049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9257</xdr:col>
          <xdr:colOff>19050</xdr:colOff>
          <xdr:row>655385</xdr:row>
          <xdr:rowOff>19050</xdr:rowOff>
        </xdr:from>
        <xdr:to>
          <xdr:col>9258</xdr:col>
          <xdr:colOff>95250</xdr:colOff>
          <xdr:row>655389</xdr:row>
          <xdr:rowOff>28575</xdr:rowOff>
        </xdr:to>
        <xdr:sp macro="" textlink="">
          <xdr:nvSpPr>
            <xdr:cNvPr id="21066" name="Spinner 586" hidden="1">
              <a:extLst>
                <a:ext uri="{63B3BB69-23CF-44E3-9099-C40C66FF867C}">
                  <a14:compatExt spid="_x0000_s21066"/>
                </a:ext>
                <a:ext uri="{FF2B5EF4-FFF2-40B4-BE49-F238E27FC236}">
                  <a16:creationId xmlns:a16="http://schemas.microsoft.com/office/drawing/2014/main" id="{00000000-0008-0000-0300-00004A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9257</xdr:col>
          <xdr:colOff>19050</xdr:colOff>
          <xdr:row>720921</xdr:row>
          <xdr:rowOff>19050</xdr:rowOff>
        </xdr:from>
        <xdr:to>
          <xdr:col>9258</xdr:col>
          <xdr:colOff>95250</xdr:colOff>
          <xdr:row>720925</xdr:row>
          <xdr:rowOff>28575</xdr:rowOff>
        </xdr:to>
        <xdr:sp macro="" textlink="">
          <xdr:nvSpPr>
            <xdr:cNvPr id="21067" name="Spinner 587" hidden="1">
              <a:extLst>
                <a:ext uri="{63B3BB69-23CF-44E3-9099-C40C66FF867C}">
                  <a14:compatExt spid="_x0000_s21067"/>
                </a:ext>
                <a:ext uri="{FF2B5EF4-FFF2-40B4-BE49-F238E27FC236}">
                  <a16:creationId xmlns:a16="http://schemas.microsoft.com/office/drawing/2014/main" id="{00000000-0008-0000-0300-00004B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9257</xdr:col>
          <xdr:colOff>19050</xdr:colOff>
          <xdr:row>786457</xdr:row>
          <xdr:rowOff>19050</xdr:rowOff>
        </xdr:from>
        <xdr:to>
          <xdr:col>9258</xdr:col>
          <xdr:colOff>95250</xdr:colOff>
          <xdr:row>786461</xdr:row>
          <xdr:rowOff>28575</xdr:rowOff>
        </xdr:to>
        <xdr:sp macro="" textlink="">
          <xdr:nvSpPr>
            <xdr:cNvPr id="21068" name="Spinner 588" hidden="1">
              <a:extLst>
                <a:ext uri="{63B3BB69-23CF-44E3-9099-C40C66FF867C}">
                  <a14:compatExt spid="_x0000_s21068"/>
                </a:ext>
                <a:ext uri="{FF2B5EF4-FFF2-40B4-BE49-F238E27FC236}">
                  <a16:creationId xmlns:a16="http://schemas.microsoft.com/office/drawing/2014/main" id="{00000000-0008-0000-0300-00004C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9257</xdr:col>
          <xdr:colOff>19050</xdr:colOff>
          <xdr:row>851993</xdr:row>
          <xdr:rowOff>19050</xdr:rowOff>
        </xdr:from>
        <xdr:to>
          <xdr:col>9258</xdr:col>
          <xdr:colOff>95250</xdr:colOff>
          <xdr:row>851997</xdr:row>
          <xdr:rowOff>28575</xdr:rowOff>
        </xdr:to>
        <xdr:sp macro="" textlink="">
          <xdr:nvSpPr>
            <xdr:cNvPr id="21069" name="Spinner 589" hidden="1">
              <a:extLst>
                <a:ext uri="{63B3BB69-23CF-44E3-9099-C40C66FF867C}">
                  <a14:compatExt spid="_x0000_s21069"/>
                </a:ext>
                <a:ext uri="{FF2B5EF4-FFF2-40B4-BE49-F238E27FC236}">
                  <a16:creationId xmlns:a16="http://schemas.microsoft.com/office/drawing/2014/main" id="{00000000-0008-0000-0300-00004D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9257</xdr:col>
          <xdr:colOff>19050</xdr:colOff>
          <xdr:row>917529</xdr:row>
          <xdr:rowOff>19050</xdr:rowOff>
        </xdr:from>
        <xdr:to>
          <xdr:col>9258</xdr:col>
          <xdr:colOff>95250</xdr:colOff>
          <xdr:row>917533</xdr:row>
          <xdr:rowOff>28575</xdr:rowOff>
        </xdr:to>
        <xdr:sp macro="" textlink="">
          <xdr:nvSpPr>
            <xdr:cNvPr id="21070" name="Spinner 590" hidden="1">
              <a:extLst>
                <a:ext uri="{63B3BB69-23CF-44E3-9099-C40C66FF867C}">
                  <a14:compatExt spid="_x0000_s21070"/>
                </a:ext>
                <a:ext uri="{FF2B5EF4-FFF2-40B4-BE49-F238E27FC236}">
                  <a16:creationId xmlns:a16="http://schemas.microsoft.com/office/drawing/2014/main" id="{00000000-0008-0000-0300-00004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9257</xdr:col>
          <xdr:colOff>19050</xdr:colOff>
          <xdr:row>983065</xdr:row>
          <xdr:rowOff>19050</xdr:rowOff>
        </xdr:from>
        <xdr:to>
          <xdr:col>9258</xdr:col>
          <xdr:colOff>95250</xdr:colOff>
          <xdr:row>983069</xdr:row>
          <xdr:rowOff>28575</xdr:rowOff>
        </xdr:to>
        <xdr:sp macro="" textlink="">
          <xdr:nvSpPr>
            <xdr:cNvPr id="21071" name="Spinner 591" hidden="1">
              <a:extLst>
                <a:ext uri="{63B3BB69-23CF-44E3-9099-C40C66FF867C}">
                  <a14:compatExt spid="_x0000_s21071"/>
                </a:ext>
                <a:ext uri="{FF2B5EF4-FFF2-40B4-BE49-F238E27FC236}">
                  <a16:creationId xmlns:a16="http://schemas.microsoft.com/office/drawing/2014/main" id="{00000000-0008-0000-0300-00004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9513</xdr:col>
          <xdr:colOff>19050</xdr:colOff>
          <xdr:row>25</xdr:row>
          <xdr:rowOff>19050</xdr:rowOff>
        </xdr:from>
        <xdr:to>
          <xdr:col>9514</xdr:col>
          <xdr:colOff>95250</xdr:colOff>
          <xdr:row>29</xdr:row>
          <xdr:rowOff>28575</xdr:rowOff>
        </xdr:to>
        <xdr:sp macro="" textlink="">
          <xdr:nvSpPr>
            <xdr:cNvPr id="21072" name="Spinner 592" hidden="1">
              <a:extLst>
                <a:ext uri="{63B3BB69-23CF-44E3-9099-C40C66FF867C}">
                  <a14:compatExt spid="_x0000_s21072"/>
                </a:ext>
                <a:ext uri="{FF2B5EF4-FFF2-40B4-BE49-F238E27FC236}">
                  <a16:creationId xmlns:a16="http://schemas.microsoft.com/office/drawing/2014/main" id="{00000000-0008-0000-0300-000050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9513</xdr:col>
          <xdr:colOff>19050</xdr:colOff>
          <xdr:row>65561</xdr:row>
          <xdr:rowOff>19050</xdr:rowOff>
        </xdr:from>
        <xdr:to>
          <xdr:col>9514</xdr:col>
          <xdr:colOff>95250</xdr:colOff>
          <xdr:row>65565</xdr:row>
          <xdr:rowOff>28575</xdr:rowOff>
        </xdr:to>
        <xdr:sp macro="" textlink="">
          <xdr:nvSpPr>
            <xdr:cNvPr id="21073" name="Spinner 593" hidden="1">
              <a:extLst>
                <a:ext uri="{63B3BB69-23CF-44E3-9099-C40C66FF867C}">
                  <a14:compatExt spid="_x0000_s21073"/>
                </a:ext>
                <a:ext uri="{FF2B5EF4-FFF2-40B4-BE49-F238E27FC236}">
                  <a16:creationId xmlns:a16="http://schemas.microsoft.com/office/drawing/2014/main" id="{00000000-0008-0000-0300-000051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9513</xdr:col>
          <xdr:colOff>19050</xdr:colOff>
          <xdr:row>131097</xdr:row>
          <xdr:rowOff>19050</xdr:rowOff>
        </xdr:from>
        <xdr:to>
          <xdr:col>9514</xdr:col>
          <xdr:colOff>95250</xdr:colOff>
          <xdr:row>131101</xdr:row>
          <xdr:rowOff>28575</xdr:rowOff>
        </xdr:to>
        <xdr:sp macro="" textlink="">
          <xdr:nvSpPr>
            <xdr:cNvPr id="21074" name="Spinner 594" hidden="1">
              <a:extLst>
                <a:ext uri="{63B3BB69-23CF-44E3-9099-C40C66FF867C}">
                  <a14:compatExt spid="_x0000_s21074"/>
                </a:ext>
                <a:ext uri="{FF2B5EF4-FFF2-40B4-BE49-F238E27FC236}">
                  <a16:creationId xmlns:a16="http://schemas.microsoft.com/office/drawing/2014/main" id="{00000000-0008-0000-0300-00005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9513</xdr:col>
          <xdr:colOff>19050</xdr:colOff>
          <xdr:row>196633</xdr:row>
          <xdr:rowOff>19050</xdr:rowOff>
        </xdr:from>
        <xdr:to>
          <xdr:col>9514</xdr:col>
          <xdr:colOff>95250</xdr:colOff>
          <xdr:row>196637</xdr:row>
          <xdr:rowOff>28575</xdr:rowOff>
        </xdr:to>
        <xdr:sp macro="" textlink="">
          <xdr:nvSpPr>
            <xdr:cNvPr id="21075" name="Spinner 595" hidden="1">
              <a:extLst>
                <a:ext uri="{63B3BB69-23CF-44E3-9099-C40C66FF867C}">
                  <a14:compatExt spid="_x0000_s21075"/>
                </a:ext>
                <a:ext uri="{FF2B5EF4-FFF2-40B4-BE49-F238E27FC236}">
                  <a16:creationId xmlns:a16="http://schemas.microsoft.com/office/drawing/2014/main" id="{00000000-0008-0000-0300-000053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9513</xdr:col>
          <xdr:colOff>19050</xdr:colOff>
          <xdr:row>262169</xdr:row>
          <xdr:rowOff>19050</xdr:rowOff>
        </xdr:from>
        <xdr:to>
          <xdr:col>9514</xdr:col>
          <xdr:colOff>95250</xdr:colOff>
          <xdr:row>262173</xdr:row>
          <xdr:rowOff>28575</xdr:rowOff>
        </xdr:to>
        <xdr:sp macro="" textlink="">
          <xdr:nvSpPr>
            <xdr:cNvPr id="21076" name="Spinner 596" hidden="1">
              <a:extLst>
                <a:ext uri="{63B3BB69-23CF-44E3-9099-C40C66FF867C}">
                  <a14:compatExt spid="_x0000_s21076"/>
                </a:ext>
                <a:ext uri="{FF2B5EF4-FFF2-40B4-BE49-F238E27FC236}">
                  <a16:creationId xmlns:a16="http://schemas.microsoft.com/office/drawing/2014/main" id="{00000000-0008-0000-0300-000054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9513</xdr:col>
          <xdr:colOff>19050</xdr:colOff>
          <xdr:row>327705</xdr:row>
          <xdr:rowOff>19050</xdr:rowOff>
        </xdr:from>
        <xdr:to>
          <xdr:col>9514</xdr:col>
          <xdr:colOff>95250</xdr:colOff>
          <xdr:row>327709</xdr:row>
          <xdr:rowOff>28575</xdr:rowOff>
        </xdr:to>
        <xdr:sp macro="" textlink="">
          <xdr:nvSpPr>
            <xdr:cNvPr id="21077" name="Spinner 597" hidden="1">
              <a:extLst>
                <a:ext uri="{63B3BB69-23CF-44E3-9099-C40C66FF867C}">
                  <a14:compatExt spid="_x0000_s21077"/>
                </a:ext>
                <a:ext uri="{FF2B5EF4-FFF2-40B4-BE49-F238E27FC236}">
                  <a16:creationId xmlns:a16="http://schemas.microsoft.com/office/drawing/2014/main" id="{00000000-0008-0000-0300-000055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9513</xdr:col>
          <xdr:colOff>19050</xdr:colOff>
          <xdr:row>393241</xdr:row>
          <xdr:rowOff>19050</xdr:rowOff>
        </xdr:from>
        <xdr:to>
          <xdr:col>9514</xdr:col>
          <xdr:colOff>95250</xdr:colOff>
          <xdr:row>393245</xdr:row>
          <xdr:rowOff>28575</xdr:rowOff>
        </xdr:to>
        <xdr:sp macro="" textlink="">
          <xdr:nvSpPr>
            <xdr:cNvPr id="21078" name="Spinner 598" hidden="1">
              <a:extLst>
                <a:ext uri="{63B3BB69-23CF-44E3-9099-C40C66FF867C}">
                  <a14:compatExt spid="_x0000_s21078"/>
                </a:ext>
                <a:ext uri="{FF2B5EF4-FFF2-40B4-BE49-F238E27FC236}">
                  <a16:creationId xmlns:a16="http://schemas.microsoft.com/office/drawing/2014/main" id="{00000000-0008-0000-0300-000056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9513</xdr:col>
          <xdr:colOff>19050</xdr:colOff>
          <xdr:row>458777</xdr:row>
          <xdr:rowOff>19050</xdr:rowOff>
        </xdr:from>
        <xdr:to>
          <xdr:col>9514</xdr:col>
          <xdr:colOff>95250</xdr:colOff>
          <xdr:row>458781</xdr:row>
          <xdr:rowOff>28575</xdr:rowOff>
        </xdr:to>
        <xdr:sp macro="" textlink="">
          <xdr:nvSpPr>
            <xdr:cNvPr id="21079" name="Spinner 599" hidden="1">
              <a:extLst>
                <a:ext uri="{63B3BB69-23CF-44E3-9099-C40C66FF867C}">
                  <a14:compatExt spid="_x0000_s21079"/>
                </a:ext>
                <a:ext uri="{FF2B5EF4-FFF2-40B4-BE49-F238E27FC236}">
                  <a16:creationId xmlns:a16="http://schemas.microsoft.com/office/drawing/2014/main" id="{00000000-0008-0000-0300-000057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9513</xdr:col>
          <xdr:colOff>19050</xdr:colOff>
          <xdr:row>524313</xdr:row>
          <xdr:rowOff>19050</xdr:rowOff>
        </xdr:from>
        <xdr:to>
          <xdr:col>9514</xdr:col>
          <xdr:colOff>95250</xdr:colOff>
          <xdr:row>524317</xdr:row>
          <xdr:rowOff>28575</xdr:rowOff>
        </xdr:to>
        <xdr:sp macro="" textlink="">
          <xdr:nvSpPr>
            <xdr:cNvPr id="21080" name="Spinner 600" hidden="1">
              <a:extLst>
                <a:ext uri="{63B3BB69-23CF-44E3-9099-C40C66FF867C}">
                  <a14:compatExt spid="_x0000_s21080"/>
                </a:ext>
                <a:ext uri="{FF2B5EF4-FFF2-40B4-BE49-F238E27FC236}">
                  <a16:creationId xmlns:a16="http://schemas.microsoft.com/office/drawing/2014/main" id="{00000000-0008-0000-0300-000058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9513</xdr:col>
          <xdr:colOff>19050</xdr:colOff>
          <xdr:row>589849</xdr:row>
          <xdr:rowOff>19050</xdr:rowOff>
        </xdr:from>
        <xdr:to>
          <xdr:col>9514</xdr:col>
          <xdr:colOff>95250</xdr:colOff>
          <xdr:row>589853</xdr:row>
          <xdr:rowOff>28575</xdr:rowOff>
        </xdr:to>
        <xdr:sp macro="" textlink="">
          <xdr:nvSpPr>
            <xdr:cNvPr id="21081" name="Spinner 601" hidden="1">
              <a:extLst>
                <a:ext uri="{63B3BB69-23CF-44E3-9099-C40C66FF867C}">
                  <a14:compatExt spid="_x0000_s21081"/>
                </a:ext>
                <a:ext uri="{FF2B5EF4-FFF2-40B4-BE49-F238E27FC236}">
                  <a16:creationId xmlns:a16="http://schemas.microsoft.com/office/drawing/2014/main" id="{00000000-0008-0000-0300-000059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9513</xdr:col>
          <xdr:colOff>19050</xdr:colOff>
          <xdr:row>655385</xdr:row>
          <xdr:rowOff>19050</xdr:rowOff>
        </xdr:from>
        <xdr:to>
          <xdr:col>9514</xdr:col>
          <xdr:colOff>95250</xdr:colOff>
          <xdr:row>655389</xdr:row>
          <xdr:rowOff>28575</xdr:rowOff>
        </xdr:to>
        <xdr:sp macro="" textlink="">
          <xdr:nvSpPr>
            <xdr:cNvPr id="21082" name="Spinner 602" hidden="1">
              <a:extLst>
                <a:ext uri="{63B3BB69-23CF-44E3-9099-C40C66FF867C}">
                  <a14:compatExt spid="_x0000_s21082"/>
                </a:ext>
                <a:ext uri="{FF2B5EF4-FFF2-40B4-BE49-F238E27FC236}">
                  <a16:creationId xmlns:a16="http://schemas.microsoft.com/office/drawing/2014/main" id="{00000000-0008-0000-0300-00005A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9513</xdr:col>
          <xdr:colOff>19050</xdr:colOff>
          <xdr:row>720921</xdr:row>
          <xdr:rowOff>19050</xdr:rowOff>
        </xdr:from>
        <xdr:to>
          <xdr:col>9514</xdr:col>
          <xdr:colOff>95250</xdr:colOff>
          <xdr:row>720925</xdr:row>
          <xdr:rowOff>28575</xdr:rowOff>
        </xdr:to>
        <xdr:sp macro="" textlink="">
          <xdr:nvSpPr>
            <xdr:cNvPr id="21083" name="Spinner 603" hidden="1">
              <a:extLst>
                <a:ext uri="{63B3BB69-23CF-44E3-9099-C40C66FF867C}">
                  <a14:compatExt spid="_x0000_s21083"/>
                </a:ext>
                <a:ext uri="{FF2B5EF4-FFF2-40B4-BE49-F238E27FC236}">
                  <a16:creationId xmlns:a16="http://schemas.microsoft.com/office/drawing/2014/main" id="{00000000-0008-0000-0300-00005B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9513</xdr:col>
          <xdr:colOff>19050</xdr:colOff>
          <xdr:row>786457</xdr:row>
          <xdr:rowOff>19050</xdr:rowOff>
        </xdr:from>
        <xdr:to>
          <xdr:col>9514</xdr:col>
          <xdr:colOff>95250</xdr:colOff>
          <xdr:row>786461</xdr:row>
          <xdr:rowOff>28575</xdr:rowOff>
        </xdr:to>
        <xdr:sp macro="" textlink="">
          <xdr:nvSpPr>
            <xdr:cNvPr id="21084" name="Spinner 604" hidden="1">
              <a:extLst>
                <a:ext uri="{63B3BB69-23CF-44E3-9099-C40C66FF867C}">
                  <a14:compatExt spid="_x0000_s21084"/>
                </a:ext>
                <a:ext uri="{FF2B5EF4-FFF2-40B4-BE49-F238E27FC236}">
                  <a16:creationId xmlns:a16="http://schemas.microsoft.com/office/drawing/2014/main" id="{00000000-0008-0000-0300-00005C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9513</xdr:col>
          <xdr:colOff>19050</xdr:colOff>
          <xdr:row>851993</xdr:row>
          <xdr:rowOff>19050</xdr:rowOff>
        </xdr:from>
        <xdr:to>
          <xdr:col>9514</xdr:col>
          <xdr:colOff>95250</xdr:colOff>
          <xdr:row>851997</xdr:row>
          <xdr:rowOff>28575</xdr:rowOff>
        </xdr:to>
        <xdr:sp macro="" textlink="">
          <xdr:nvSpPr>
            <xdr:cNvPr id="21085" name="Spinner 605" hidden="1">
              <a:extLst>
                <a:ext uri="{63B3BB69-23CF-44E3-9099-C40C66FF867C}">
                  <a14:compatExt spid="_x0000_s21085"/>
                </a:ext>
                <a:ext uri="{FF2B5EF4-FFF2-40B4-BE49-F238E27FC236}">
                  <a16:creationId xmlns:a16="http://schemas.microsoft.com/office/drawing/2014/main" id="{00000000-0008-0000-0300-00005D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9513</xdr:col>
          <xdr:colOff>19050</xdr:colOff>
          <xdr:row>917529</xdr:row>
          <xdr:rowOff>19050</xdr:rowOff>
        </xdr:from>
        <xdr:to>
          <xdr:col>9514</xdr:col>
          <xdr:colOff>95250</xdr:colOff>
          <xdr:row>917533</xdr:row>
          <xdr:rowOff>28575</xdr:rowOff>
        </xdr:to>
        <xdr:sp macro="" textlink="">
          <xdr:nvSpPr>
            <xdr:cNvPr id="21086" name="Spinner 606" hidden="1">
              <a:extLst>
                <a:ext uri="{63B3BB69-23CF-44E3-9099-C40C66FF867C}">
                  <a14:compatExt spid="_x0000_s21086"/>
                </a:ext>
                <a:ext uri="{FF2B5EF4-FFF2-40B4-BE49-F238E27FC236}">
                  <a16:creationId xmlns:a16="http://schemas.microsoft.com/office/drawing/2014/main" id="{00000000-0008-0000-0300-00005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9513</xdr:col>
          <xdr:colOff>19050</xdr:colOff>
          <xdr:row>983065</xdr:row>
          <xdr:rowOff>19050</xdr:rowOff>
        </xdr:from>
        <xdr:to>
          <xdr:col>9514</xdr:col>
          <xdr:colOff>95250</xdr:colOff>
          <xdr:row>983069</xdr:row>
          <xdr:rowOff>28575</xdr:rowOff>
        </xdr:to>
        <xdr:sp macro="" textlink="">
          <xdr:nvSpPr>
            <xdr:cNvPr id="21087" name="Spinner 607" hidden="1">
              <a:extLst>
                <a:ext uri="{63B3BB69-23CF-44E3-9099-C40C66FF867C}">
                  <a14:compatExt spid="_x0000_s21087"/>
                </a:ext>
                <a:ext uri="{FF2B5EF4-FFF2-40B4-BE49-F238E27FC236}">
                  <a16:creationId xmlns:a16="http://schemas.microsoft.com/office/drawing/2014/main" id="{00000000-0008-0000-0300-00005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9769</xdr:col>
          <xdr:colOff>19050</xdr:colOff>
          <xdr:row>25</xdr:row>
          <xdr:rowOff>19050</xdr:rowOff>
        </xdr:from>
        <xdr:to>
          <xdr:col>9770</xdr:col>
          <xdr:colOff>95250</xdr:colOff>
          <xdr:row>29</xdr:row>
          <xdr:rowOff>28575</xdr:rowOff>
        </xdr:to>
        <xdr:sp macro="" textlink="">
          <xdr:nvSpPr>
            <xdr:cNvPr id="21088" name="Spinner 608" hidden="1">
              <a:extLst>
                <a:ext uri="{63B3BB69-23CF-44E3-9099-C40C66FF867C}">
                  <a14:compatExt spid="_x0000_s21088"/>
                </a:ext>
                <a:ext uri="{FF2B5EF4-FFF2-40B4-BE49-F238E27FC236}">
                  <a16:creationId xmlns:a16="http://schemas.microsoft.com/office/drawing/2014/main" id="{00000000-0008-0000-0300-000060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9769</xdr:col>
          <xdr:colOff>19050</xdr:colOff>
          <xdr:row>65561</xdr:row>
          <xdr:rowOff>19050</xdr:rowOff>
        </xdr:from>
        <xdr:to>
          <xdr:col>9770</xdr:col>
          <xdr:colOff>95250</xdr:colOff>
          <xdr:row>65565</xdr:row>
          <xdr:rowOff>28575</xdr:rowOff>
        </xdr:to>
        <xdr:sp macro="" textlink="">
          <xdr:nvSpPr>
            <xdr:cNvPr id="21089" name="Spinner 609" hidden="1">
              <a:extLst>
                <a:ext uri="{63B3BB69-23CF-44E3-9099-C40C66FF867C}">
                  <a14:compatExt spid="_x0000_s21089"/>
                </a:ext>
                <a:ext uri="{FF2B5EF4-FFF2-40B4-BE49-F238E27FC236}">
                  <a16:creationId xmlns:a16="http://schemas.microsoft.com/office/drawing/2014/main" id="{00000000-0008-0000-0300-000061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9769</xdr:col>
          <xdr:colOff>19050</xdr:colOff>
          <xdr:row>131097</xdr:row>
          <xdr:rowOff>19050</xdr:rowOff>
        </xdr:from>
        <xdr:to>
          <xdr:col>9770</xdr:col>
          <xdr:colOff>95250</xdr:colOff>
          <xdr:row>131101</xdr:row>
          <xdr:rowOff>28575</xdr:rowOff>
        </xdr:to>
        <xdr:sp macro="" textlink="">
          <xdr:nvSpPr>
            <xdr:cNvPr id="21090" name="Spinner 610" hidden="1">
              <a:extLst>
                <a:ext uri="{63B3BB69-23CF-44E3-9099-C40C66FF867C}">
                  <a14:compatExt spid="_x0000_s21090"/>
                </a:ext>
                <a:ext uri="{FF2B5EF4-FFF2-40B4-BE49-F238E27FC236}">
                  <a16:creationId xmlns:a16="http://schemas.microsoft.com/office/drawing/2014/main" id="{00000000-0008-0000-0300-00006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9769</xdr:col>
          <xdr:colOff>19050</xdr:colOff>
          <xdr:row>196633</xdr:row>
          <xdr:rowOff>19050</xdr:rowOff>
        </xdr:from>
        <xdr:to>
          <xdr:col>9770</xdr:col>
          <xdr:colOff>95250</xdr:colOff>
          <xdr:row>196637</xdr:row>
          <xdr:rowOff>28575</xdr:rowOff>
        </xdr:to>
        <xdr:sp macro="" textlink="">
          <xdr:nvSpPr>
            <xdr:cNvPr id="21091" name="Spinner 611" hidden="1">
              <a:extLst>
                <a:ext uri="{63B3BB69-23CF-44E3-9099-C40C66FF867C}">
                  <a14:compatExt spid="_x0000_s21091"/>
                </a:ext>
                <a:ext uri="{FF2B5EF4-FFF2-40B4-BE49-F238E27FC236}">
                  <a16:creationId xmlns:a16="http://schemas.microsoft.com/office/drawing/2014/main" id="{00000000-0008-0000-0300-000063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9769</xdr:col>
          <xdr:colOff>19050</xdr:colOff>
          <xdr:row>262169</xdr:row>
          <xdr:rowOff>19050</xdr:rowOff>
        </xdr:from>
        <xdr:to>
          <xdr:col>9770</xdr:col>
          <xdr:colOff>95250</xdr:colOff>
          <xdr:row>262173</xdr:row>
          <xdr:rowOff>28575</xdr:rowOff>
        </xdr:to>
        <xdr:sp macro="" textlink="">
          <xdr:nvSpPr>
            <xdr:cNvPr id="21092" name="Spinner 612" hidden="1">
              <a:extLst>
                <a:ext uri="{63B3BB69-23CF-44E3-9099-C40C66FF867C}">
                  <a14:compatExt spid="_x0000_s21092"/>
                </a:ext>
                <a:ext uri="{FF2B5EF4-FFF2-40B4-BE49-F238E27FC236}">
                  <a16:creationId xmlns:a16="http://schemas.microsoft.com/office/drawing/2014/main" id="{00000000-0008-0000-0300-000064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9769</xdr:col>
          <xdr:colOff>19050</xdr:colOff>
          <xdr:row>327705</xdr:row>
          <xdr:rowOff>19050</xdr:rowOff>
        </xdr:from>
        <xdr:to>
          <xdr:col>9770</xdr:col>
          <xdr:colOff>95250</xdr:colOff>
          <xdr:row>327709</xdr:row>
          <xdr:rowOff>28575</xdr:rowOff>
        </xdr:to>
        <xdr:sp macro="" textlink="">
          <xdr:nvSpPr>
            <xdr:cNvPr id="21093" name="Spinner 613" hidden="1">
              <a:extLst>
                <a:ext uri="{63B3BB69-23CF-44E3-9099-C40C66FF867C}">
                  <a14:compatExt spid="_x0000_s21093"/>
                </a:ext>
                <a:ext uri="{FF2B5EF4-FFF2-40B4-BE49-F238E27FC236}">
                  <a16:creationId xmlns:a16="http://schemas.microsoft.com/office/drawing/2014/main" id="{00000000-0008-0000-0300-000065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9769</xdr:col>
          <xdr:colOff>19050</xdr:colOff>
          <xdr:row>393241</xdr:row>
          <xdr:rowOff>19050</xdr:rowOff>
        </xdr:from>
        <xdr:to>
          <xdr:col>9770</xdr:col>
          <xdr:colOff>95250</xdr:colOff>
          <xdr:row>393245</xdr:row>
          <xdr:rowOff>28575</xdr:rowOff>
        </xdr:to>
        <xdr:sp macro="" textlink="">
          <xdr:nvSpPr>
            <xdr:cNvPr id="21094" name="Spinner 614" hidden="1">
              <a:extLst>
                <a:ext uri="{63B3BB69-23CF-44E3-9099-C40C66FF867C}">
                  <a14:compatExt spid="_x0000_s21094"/>
                </a:ext>
                <a:ext uri="{FF2B5EF4-FFF2-40B4-BE49-F238E27FC236}">
                  <a16:creationId xmlns:a16="http://schemas.microsoft.com/office/drawing/2014/main" id="{00000000-0008-0000-0300-000066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9769</xdr:col>
          <xdr:colOff>19050</xdr:colOff>
          <xdr:row>458777</xdr:row>
          <xdr:rowOff>19050</xdr:rowOff>
        </xdr:from>
        <xdr:to>
          <xdr:col>9770</xdr:col>
          <xdr:colOff>95250</xdr:colOff>
          <xdr:row>458781</xdr:row>
          <xdr:rowOff>28575</xdr:rowOff>
        </xdr:to>
        <xdr:sp macro="" textlink="">
          <xdr:nvSpPr>
            <xdr:cNvPr id="21095" name="Spinner 615" hidden="1">
              <a:extLst>
                <a:ext uri="{63B3BB69-23CF-44E3-9099-C40C66FF867C}">
                  <a14:compatExt spid="_x0000_s21095"/>
                </a:ext>
                <a:ext uri="{FF2B5EF4-FFF2-40B4-BE49-F238E27FC236}">
                  <a16:creationId xmlns:a16="http://schemas.microsoft.com/office/drawing/2014/main" id="{00000000-0008-0000-0300-000067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9769</xdr:col>
          <xdr:colOff>19050</xdr:colOff>
          <xdr:row>524313</xdr:row>
          <xdr:rowOff>19050</xdr:rowOff>
        </xdr:from>
        <xdr:to>
          <xdr:col>9770</xdr:col>
          <xdr:colOff>95250</xdr:colOff>
          <xdr:row>524317</xdr:row>
          <xdr:rowOff>28575</xdr:rowOff>
        </xdr:to>
        <xdr:sp macro="" textlink="">
          <xdr:nvSpPr>
            <xdr:cNvPr id="21096" name="Spinner 616" hidden="1">
              <a:extLst>
                <a:ext uri="{63B3BB69-23CF-44E3-9099-C40C66FF867C}">
                  <a14:compatExt spid="_x0000_s21096"/>
                </a:ext>
                <a:ext uri="{FF2B5EF4-FFF2-40B4-BE49-F238E27FC236}">
                  <a16:creationId xmlns:a16="http://schemas.microsoft.com/office/drawing/2014/main" id="{00000000-0008-0000-0300-000068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9769</xdr:col>
          <xdr:colOff>19050</xdr:colOff>
          <xdr:row>589849</xdr:row>
          <xdr:rowOff>19050</xdr:rowOff>
        </xdr:from>
        <xdr:to>
          <xdr:col>9770</xdr:col>
          <xdr:colOff>95250</xdr:colOff>
          <xdr:row>589853</xdr:row>
          <xdr:rowOff>28575</xdr:rowOff>
        </xdr:to>
        <xdr:sp macro="" textlink="">
          <xdr:nvSpPr>
            <xdr:cNvPr id="21097" name="Spinner 617" hidden="1">
              <a:extLst>
                <a:ext uri="{63B3BB69-23CF-44E3-9099-C40C66FF867C}">
                  <a14:compatExt spid="_x0000_s21097"/>
                </a:ext>
                <a:ext uri="{FF2B5EF4-FFF2-40B4-BE49-F238E27FC236}">
                  <a16:creationId xmlns:a16="http://schemas.microsoft.com/office/drawing/2014/main" id="{00000000-0008-0000-0300-000069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9769</xdr:col>
          <xdr:colOff>19050</xdr:colOff>
          <xdr:row>655385</xdr:row>
          <xdr:rowOff>19050</xdr:rowOff>
        </xdr:from>
        <xdr:to>
          <xdr:col>9770</xdr:col>
          <xdr:colOff>95250</xdr:colOff>
          <xdr:row>655389</xdr:row>
          <xdr:rowOff>28575</xdr:rowOff>
        </xdr:to>
        <xdr:sp macro="" textlink="">
          <xdr:nvSpPr>
            <xdr:cNvPr id="21098" name="Spinner 618" hidden="1">
              <a:extLst>
                <a:ext uri="{63B3BB69-23CF-44E3-9099-C40C66FF867C}">
                  <a14:compatExt spid="_x0000_s21098"/>
                </a:ext>
                <a:ext uri="{FF2B5EF4-FFF2-40B4-BE49-F238E27FC236}">
                  <a16:creationId xmlns:a16="http://schemas.microsoft.com/office/drawing/2014/main" id="{00000000-0008-0000-0300-00006A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9769</xdr:col>
          <xdr:colOff>19050</xdr:colOff>
          <xdr:row>720921</xdr:row>
          <xdr:rowOff>19050</xdr:rowOff>
        </xdr:from>
        <xdr:to>
          <xdr:col>9770</xdr:col>
          <xdr:colOff>95250</xdr:colOff>
          <xdr:row>720925</xdr:row>
          <xdr:rowOff>28575</xdr:rowOff>
        </xdr:to>
        <xdr:sp macro="" textlink="">
          <xdr:nvSpPr>
            <xdr:cNvPr id="21099" name="Spinner 619" hidden="1">
              <a:extLst>
                <a:ext uri="{63B3BB69-23CF-44E3-9099-C40C66FF867C}">
                  <a14:compatExt spid="_x0000_s21099"/>
                </a:ext>
                <a:ext uri="{FF2B5EF4-FFF2-40B4-BE49-F238E27FC236}">
                  <a16:creationId xmlns:a16="http://schemas.microsoft.com/office/drawing/2014/main" id="{00000000-0008-0000-0300-00006B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9769</xdr:col>
          <xdr:colOff>19050</xdr:colOff>
          <xdr:row>786457</xdr:row>
          <xdr:rowOff>19050</xdr:rowOff>
        </xdr:from>
        <xdr:to>
          <xdr:col>9770</xdr:col>
          <xdr:colOff>95250</xdr:colOff>
          <xdr:row>786461</xdr:row>
          <xdr:rowOff>28575</xdr:rowOff>
        </xdr:to>
        <xdr:sp macro="" textlink="">
          <xdr:nvSpPr>
            <xdr:cNvPr id="21100" name="Spinner 620" hidden="1">
              <a:extLst>
                <a:ext uri="{63B3BB69-23CF-44E3-9099-C40C66FF867C}">
                  <a14:compatExt spid="_x0000_s21100"/>
                </a:ext>
                <a:ext uri="{FF2B5EF4-FFF2-40B4-BE49-F238E27FC236}">
                  <a16:creationId xmlns:a16="http://schemas.microsoft.com/office/drawing/2014/main" id="{00000000-0008-0000-0300-00006C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9769</xdr:col>
          <xdr:colOff>19050</xdr:colOff>
          <xdr:row>851993</xdr:row>
          <xdr:rowOff>19050</xdr:rowOff>
        </xdr:from>
        <xdr:to>
          <xdr:col>9770</xdr:col>
          <xdr:colOff>95250</xdr:colOff>
          <xdr:row>851997</xdr:row>
          <xdr:rowOff>28575</xdr:rowOff>
        </xdr:to>
        <xdr:sp macro="" textlink="">
          <xdr:nvSpPr>
            <xdr:cNvPr id="21101" name="Spinner 621" hidden="1">
              <a:extLst>
                <a:ext uri="{63B3BB69-23CF-44E3-9099-C40C66FF867C}">
                  <a14:compatExt spid="_x0000_s21101"/>
                </a:ext>
                <a:ext uri="{FF2B5EF4-FFF2-40B4-BE49-F238E27FC236}">
                  <a16:creationId xmlns:a16="http://schemas.microsoft.com/office/drawing/2014/main" id="{00000000-0008-0000-0300-00006D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9769</xdr:col>
          <xdr:colOff>19050</xdr:colOff>
          <xdr:row>917529</xdr:row>
          <xdr:rowOff>19050</xdr:rowOff>
        </xdr:from>
        <xdr:to>
          <xdr:col>9770</xdr:col>
          <xdr:colOff>95250</xdr:colOff>
          <xdr:row>917533</xdr:row>
          <xdr:rowOff>28575</xdr:rowOff>
        </xdr:to>
        <xdr:sp macro="" textlink="">
          <xdr:nvSpPr>
            <xdr:cNvPr id="21102" name="Spinner 622" hidden="1">
              <a:extLst>
                <a:ext uri="{63B3BB69-23CF-44E3-9099-C40C66FF867C}">
                  <a14:compatExt spid="_x0000_s21102"/>
                </a:ext>
                <a:ext uri="{FF2B5EF4-FFF2-40B4-BE49-F238E27FC236}">
                  <a16:creationId xmlns:a16="http://schemas.microsoft.com/office/drawing/2014/main" id="{00000000-0008-0000-0300-00006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9769</xdr:col>
          <xdr:colOff>19050</xdr:colOff>
          <xdr:row>983065</xdr:row>
          <xdr:rowOff>19050</xdr:rowOff>
        </xdr:from>
        <xdr:to>
          <xdr:col>9770</xdr:col>
          <xdr:colOff>95250</xdr:colOff>
          <xdr:row>983069</xdr:row>
          <xdr:rowOff>28575</xdr:rowOff>
        </xdr:to>
        <xdr:sp macro="" textlink="">
          <xdr:nvSpPr>
            <xdr:cNvPr id="21103" name="Spinner 623" hidden="1">
              <a:extLst>
                <a:ext uri="{63B3BB69-23CF-44E3-9099-C40C66FF867C}">
                  <a14:compatExt spid="_x0000_s21103"/>
                </a:ext>
                <a:ext uri="{FF2B5EF4-FFF2-40B4-BE49-F238E27FC236}">
                  <a16:creationId xmlns:a16="http://schemas.microsoft.com/office/drawing/2014/main" id="{00000000-0008-0000-0300-00006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10025</xdr:col>
          <xdr:colOff>19050</xdr:colOff>
          <xdr:row>25</xdr:row>
          <xdr:rowOff>19050</xdr:rowOff>
        </xdr:from>
        <xdr:to>
          <xdr:col>10026</xdr:col>
          <xdr:colOff>95250</xdr:colOff>
          <xdr:row>29</xdr:row>
          <xdr:rowOff>28575</xdr:rowOff>
        </xdr:to>
        <xdr:sp macro="" textlink="">
          <xdr:nvSpPr>
            <xdr:cNvPr id="21104" name="Spinner 624" hidden="1">
              <a:extLst>
                <a:ext uri="{63B3BB69-23CF-44E3-9099-C40C66FF867C}">
                  <a14:compatExt spid="_x0000_s21104"/>
                </a:ext>
                <a:ext uri="{FF2B5EF4-FFF2-40B4-BE49-F238E27FC236}">
                  <a16:creationId xmlns:a16="http://schemas.microsoft.com/office/drawing/2014/main" id="{00000000-0008-0000-0300-000070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10025</xdr:col>
          <xdr:colOff>19050</xdr:colOff>
          <xdr:row>65561</xdr:row>
          <xdr:rowOff>19050</xdr:rowOff>
        </xdr:from>
        <xdr:to>
          <xdr:col>10026</xdr:col>
          <xdr:colOff>95250</xdr:colOff>
          <xdr:row>65565</xdr:row>
          <xdr:rowOff>28575</xdr:rowOff>
        </xdr:to>
        <xdr:sp macro="" textlink="">
          <xdr:nvSpPr>
            <xdr:cNvPr id="21105" name="Spinner 625" hidden="1">
              <a:extLst>
                <a:ext uri="{63B3BB69-23CF-44E3-9099-C40C66FF867C}">
                  <a14:compatExt spid="_x0000_s21105"/>
                </a:ext>
                <a:ext uri="{FF2B5EF4-FFF2-40B4-BE49-F238E27FC236}">
                  <a16:creationId xmlns:a16="http://schemas.microsoft.com/office/drawing/2014/main" id="{00000000-0008-0000-0300-000071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10025</xdr:col>
          <xdr:colOff>19050</xdr:colOff>
          <xdr:row>131097</xdr:row>
          <xdr:rowOff>19050</xdr:rowOff>
        </xdr:from>
        <xdr:to>
          <xdr:col>10026</xdr:col>
          <xdr:colOff>95250</xdr:colOff>
          <xdr:row>131101</xdr:row>
          <xdr:rowOff>28575</xdr:rowOff>
        </xdr:to>
        <xdr:sp macro="" textlink="">
          <xdr:nvSpPr>
            <xdr:cNvPr id="21106" name="Spinner 626" hidden="1">
              <a:extLst>
                <a:ext uri="{63B3BB69-23CF-44E3-9099-C40C66FF867C}">
                  <a14:compatExt spid="_x0000_s21106"/>
                </a:ext>
                <a:ext uri="{FF2B5EF4-FFF2-40B4-BE49-F238E27FC236}">
                  <a16:creationId xmlns:a16="http://schemas.microsoft.com/office/drawing/2014/main" id="{00000000-0008-0000-0300-00007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10025</xdr:col>
          <xdr:colOff>19050</xdr:colOff>
          <xdr:row>196633</xdr:row>
          <xdr:rowOff>19050</xdr:rowOff>
        </xdr:from>
        <xdr:to>
          <xdr:col>10026</xdr:col>
          <xdr:colOff>95250</xdr:colOff>
          <xdr:row>196637</xdr:row>
          <xdr:rowOff>28575</xdr:rowOff>
        </xdr:to>
        <xdr:sp macro="" textlink="">
          <xdr:nvSpPr>
            <xdr:cNvPr id="21107" name="Spinner 627" hidden="1">
              <a:extLst>
                <a:ext uri="{63B3BB69-23CF-44E3-9099-C40C66FF867C}">
                  <a14:compatExt spid="_x0000_s21107"/>
                </a:ext>
                <a:ext uri="{FF2B5EF4-FFF2-40B4-BE49-F238E27FC236}">
                  <a16:creationId xmlns:a16="http://schemas.microsoft.com/office/drawing/2014/main" id="{00000000-0008-0000-0300-000073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10025</xdr:col>
          <xdr:colOff>19050</xdr:colOff>
          <xdr:row>262169</xdr:row>
          <xdr:rowOff>19050</xdr:rowOff>
        </xdr:from>
        <xdr:to>
          <xdr:col>10026</xdr:col>
          <xdr:colOff>95250</xdr:colOff>
          <xdr:row>262173</xdr:row>
          <xdr:rowOff>28575</xdr:rowOff>
        </xdr:to>
        <xdr:sp macro="" textlink="">
          <xdr:nvSpPr>
            <xdr:cNvPr id="21108" name="Spinner 628" hidden="1">
              <a:extLst>
                <a:ext uri="{63B3BB69-23CF-44E3-9099-C40C66FF867C}">
                  <a14:compatExt spid="_x0000_s21108"/>
                </a:ext>
                <a:ext uri="{FF2B5EF4-FFF2-40B4-BE49-F238E27FC236}">
                  <a16:creationId xmlns:a16="http://schemas.microsoft.com/office/drawing/2014/main" id="{00000000-0008-0000-0300-000074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10025</xdr:col>
          <xdr:colOff>19050</xdr:colOff>
          <xdr:row>327705</xdr:row>
          <xdr:rowOff>19050</xdr:rowOff>
        </xdr:from>
        <xdr:to>
          <xdr:col>10026</xdr:col>
          <xdr:colOff>95250</xdr:colOff>
          <xdr:row>327709</xdr:row>
          <xdr:rowOff>28575</xdr:rowOff>
        </xdr:to>
        <xdr:sp macro="" textlink="">
          <xdr:nvSpPr>
            <xdr:cNvPr id="21109" name="Spinner 629" hidden="1">
              <a:extLst>
                <a:ext uri="{63B3BB69-23CF-44E3-9099-C40C66FF867C}">
                  <a14:compatExt spid="_x0000_s21109"/>
                </a:ext>
                <a:ext uri="{FF2B5EF4-FFF2-40B4-BE49-F238E27FC236}">
                  <a16:creationId xmlns:a16="http://schemas.microsoft.com/office/drawing/2014/main" id="{00000000-0008-0000-0300-000075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10025</xdr:col>
          <xdr:colOff>19050</xdr:colOff>
          <xdr:row>393241</xdr:row>
          <xdr:rowOff>19050</xdr:rowOff>
        </xdr:from>
        <xdr:to>
          <xdr:col>10026</xdr:col>
          <xdr:colOff>95250</xdr:colOff>
          <xdr:row>393245</xdr:row>
          <xdr:rowOff>28575</xdr:rowOff>
        </xdr:to>
        <xdr:sp macro="" textlink="">
          <xdr:nvSpPr>
            <xdr:cNvPr id="21110" name="Spinner 630" hidden="1">
              <a:extLst>
                <a:ext uri="{63B3BB69-23CF-44E3-9099-C40C66FF867C}">
                  <a14:compatExt spid="_x0000_s21110"/>
                </a:ext>
                <a:ext uri="{FF2B5EF4-FFF2-40B4-BE49-F238E27FC236}">
                  <a16:creationId xmlns:a16="http://schemas.microsoft.com/office/drawing/2014/main" id="{00000000-0008-0000-0300-000076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10025</xdr:col>
          <xdr:colOff>19050</xdr:colOff>
          <xdr:row>458777</xdr:row>
          <xdr:rowOff>19050</xdr:rowOff>
        </xdr:from>
        <xdr:to>
          <xdr:col>10026</xdr:col>
          <xdr:colOff>95250</xdr:colOff>
          <xdr:row>458781</xdr:row>
          <xdr:rowOff>28575</xdr:rowOff>
        </xdr:to>
        <xdr:sp macro="" textlink="">
          <xdr:nvSpPr>
            <xdr:cNvPr id="21111" name="Spinner 631" hidden="1">
              <a:extLst>
                <a:ext uri="{63B3BB69-23CF-44E3-9099-C40C66FF867C}">
                  <a14:compatExt spid="_x0000_s21111"/>
                </a:ext>
                <a:ext uri="{FF2B5EF4-FFF2-40B4-BE49-F238E27FC236}">
                  <a16:creationId xmlns:a16="http://schemas.microsoft.com/office/drawing/2014/main" id="{00000000-0008-0000-0300-000077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10025</xdr:col>
          <xdr:colOff>19050</xdr:colOff>
          <xdr:row>524313</xdr:row>
          <xdr:rowOff>19050</xdr:rowOff>
        </xdr:from>
        <xdr:to>
          <xdr:col>10026</xdr:col>
          <xdr:colOff>95250</xdr:colOff>
          <xdr:row>524317</xdr:row>
          <xdr:rowOff>28575</xdr:rowOff>
        </xdr:to>
        <xdr:sp macro="" textlink="">
          <xdr:nvSpPr>
            <xdr:cNvPr id="21112" name="Spinner 632" hidden="1">
              <a:extLst>
                <a:ext uri="{63B3BB69-23CF-44E3-9099-C40C66FF867C}">
                  <a14:compatExt spid="_x0000_s21112"/>
                </a:ext>
                <a:ext uri="{FF2B5EF4-FFF2-40B4-BE49-F238E27FC236}">
                  <a16:creationId xmlns:a16="http://schemas.microsoft.com/office/drawing/2014/main" id="{00000000-0008-0000-0300-000078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10025</xdr:col>
          <xdr:colOff>19050</xdr:colOff>
          <xdr:row>589849</xdr:row>
          <xdr:rowOff>19050</xdr:rowOff>
        </xdr:from>
        <xdr:to>
          <xdr:col>10026</xdr:col>
          <xdr:colOff>95250</xdr:colOff>
          <xdr:row>589853</xdr:row>
          <xdr:rowOff>28575</xdr:rowOff>
        </xdr:to>
        <xdr:sp macro="" textlink="">
          <xdr:nvSpPr>
            <xdr:cNvPr id="21113" name="Spinner 633" hidden="1">
              <a:extLst>
                <a:ext uri="{63B3BB69-23CF-44E3-9099-C40C66FF867C}">
                  <a14:compatExt spid="_x0000_s21113"/>
                </a:ext>
                <a:ext uri="{FF2B5EF4-FFF2-40B4-BE49-F238E27FC236}">
                  <a16:creationId xmlns:a16="http://schemas.microsoft.com/office/drawing/2014/main" id="{00000000-0008-0000-0300-000079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10025</xdr:col>
          <xdr:colOff>19050</xdr:colOff>
          <xdr:row>655385</xdr:row>
          <xdr:rowOff>19050</xdr:rowOff>
        </xdr:from>
        <xdr:to>
          <xdr:col>10026</xdr:col>
          <xdr:colOff>95250</xdr:colOff>
          <xdr:row>655389</xdr:row>
          <xdr:rowOff>28575</xdr:rowOff>
        </xdr:to>
        <xdr:sp macro="" textlink="">
          <xdr:nvSpPr>
            <xdr:cNvPr id="21114" name="Spinner 634" hidden="1">
              <a:extLst>
                <a:ext uri="{63B3BB69-23CF-44E3-9099-C40C66FF867C}">
                  <a14:compatExt spid="_x0000_s21114"/>
                </a:ext>
                <a:ext uri="{FF2B5EF4-FFF2-40B4-BE49-F238E27FC236}">
                  <a16:creationId xmlns:a16="http://schemas.microsoft.com/office/drawing/2014/main" id="{00000000-0008-0000-0300-00007A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10025</xdr:col>
          <xdr:colOff>19050</xdr:colOff>
          <xdr:row>720921</xdr:row>
          <xdr:rowOff>19050</xdr:rowOff>
        </xdr:from>
        <xdr:to>
          <xdr:col>10026</xdr:col>
          <xdr:colOff>95250</xdr:colOff>
          <xdr:row>720925</xdr:row>
          <xdr:rowOff>28575</xdr:rowOff>
        </xdr:to>
        <xdr:sp macro="" textlink="">
          <xdr:nvSpPr>
            <xdr:cNvPr id="21115" name="Spinner 635" hidden="1">
              <a:extLst>
                <a:ext uri="{63B3BB69-23CF-44E3-9099-C40C66FF867C}">
                  <a14:compatExt spid="_x0000_s21115"/>
                </a:ext>
                <a:ext uri="{FF2B5EF4-FFF2-40B4-BE49-F238E27FC236}">
                  <a16:creationId xmlns:a16="http://schemas.microsoft.com/office/drawing/2014/main" id="{00000000-0008-0000-0300-00007B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10025</xdr:col>
          <xdr:colOff>19050</xdr:colOff>
          <xdr:row>786457</xdr:row>
          <xdr:rowOff>19050</xdr:rowOff>
        </xdr:from>
        <xdr:to>
          <xdr:col>10026</xdr:col>
          <xdr:colOff>95250</xdr:colOff>
          <xdr:row>786461</xdr:row>
          <xdr:rowOff>28575</xdr:rowOff>
        </xdr:to>
        <xdr:sp macro="" textlink="">
          <xdr:nvSpPr>
            <xdr:cNvPr id="21116" name="Spinner 636" hidden="1">
              <a:extLst>
                <a:ext uri="{63B3BB69-23CF-44E3-9099-C40C66FF867C}">
                  <a14:compatExt spid="_x0000_s21116"/>
                </a:ext>
                <a:ext uri="{FF2B5EF4-FFF2-40B4-BE49-F238E27FC236}">
                  <a16:creationId xmlns:a16="http://schemas.microsoft.com/office/drawing/2014/main" id="{00000000-0008-0000-0300-00007C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10025</xdr:col>
          <xdr:colOff>19050</xdr:colOff>
          <xdr:row>851993</xdr:row>
          <xdr:rowOff>19050</xdr:rowOff>
        </xdr:from>
        <xdr:to>
          <xdr:col>10026</xdr:col>
          <xdr:colOff>95250</xdr:colOff>
          <xdr:row>851997</xdr:row>
          <xdr:rowOff>28575</xdr:rowOff>
        </xdr:to>
        <xdr:sp macro="" textlink="">
          <xdr:nvSpPr>
            <xdr:cNvPr id="21117" name="Spinner 637" hidden="1">
              <a:extLst>
                <a:ext uri="{63B3BB69-23CF-44E3-9099-C40C66FF867C}">
                  <a14:compatExt spid="_x0000_s21117"/>
                </a:ext>
                <a:ext uri="{FF2B5EF4-FFF2-40B4-BE49-F238E27FC236}">
                  <a16:creationId xmlns:a16="http://schemas.microsoft.com/office/drawing/2014/main" id="{00000000-0008-0000-0300-00007D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10025</xdr:col>
          <xdr:colOff>19050</xdr:colOff>
          <xdr:row>917529</xdr:row>
          <xdr:rowOff>19050</xdr:rowOff>
        </xdr:from>
        <xdr:to>
          <xdr:col>10026</xdr:col>
          <xdr:colOff>95250</xdr:colOff>
          <xdr:row>917533</xdr:row>
          <xdr:rowOff>28575</xdr:rowOff>
        </xdr:to>
        <xdr:sp macro="" textlink="">
          <xdr:nvSpPr>
            <xdr:cNvPr id="21118" name="Spinner 638" hidden="1">
              <a:extLst>
                <a:ext uri="{63B3BB69-23CF-44E3-9099-C40C66FF867C}">
                  <a14:compatExt spid="_x0000_s21118"/>
                </a:ext>
                <a:ext uri="{FF2B5EF4-FFF2-40B4-BE49-F238E27FC236}">
                  <a16:creationId xmlns:a16="http://schemas.microsoft.com/office/drawing/2014/main" id="{00000000-0008-0000-0300-00007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10025</xdr:col>
          <xdr:colOff>19050</xdr:colOff>
          <xdr:row>983065</xdr:row>
          <xdr:rowOff>19050</xdr:rowOff>
        </xdr:from>
        <xdr:to>
          <xdr:col>10026</xdr:col>
          <xdr:colOff>95250</xdr:colOff>
          <xdr:row>983069</xdr:row>
          <xdr:rowOff>28575</xdr:rowOff>
        </xdr:to>
        <xdr:sp macro="" textlink="">
          <xdr:nvSpPr>
            <xdr:cNvPr id="21119" name="Spinner 639" hidden="1">
              <a:extLst>
                <a:ext uri="{63B3BB69-23CF-44E3-9099-C40C66FF867C}">
                  <a14:compatExt spid="_x0000_s21119"/>
                </a:ext>
                <a:ext uri="{FF2B5EF4-FFF2-40B4-BE49-F238E27FC236}">
                  <a16:creationId xmlns:a16="http://schemas.microsoft.com/office/drawing/2014/main" id="{00000000-0008-0000-0300-00007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10281</xdr:col>
          <xdr:colOff>19050</xdr:colOff>
          <xdr:row>25</xdr:row>
          <xdr:rowOff>19050</xdr:rowOff>
        </xdr:from>
        <xdr:to>
          <xdr:col>10282</xdr:col>
          <xdr:colOff>95250</xdr:colOff>
          <xdr:row>29</xdr:row>
          <xdr:rowOff>28575</xdr:rowOff>
        </xdr:to>
        <xdr:sp macro="" textlink="">
          <xdr:nvSpPr>
            <xdr:cNvPr id="21120" name="Spinner 640" hidden="1">
              <a:extLst>
                <a:ext uri="{63B3BB69-23CF-44E3-9099-C40C66FF867C}">
                  <a14:compatExt spid="_x0000_s21120"/>
                </a:ext>
                <a:ext uri="{FF2B5EF4-FFF2-40B4-BE49-F238E27FC236}">
                  <a16:creationId xmlns:a16="http://schemas.microsoft.com/office/drawing/2014/main" id="{00000000-0008-0000-0300-000080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10281</xdr:col>
          <xdr:colOff>19050</xdr:colOff>
          <xdr:row>65561</xdr:row>
          <xdr:rowOff>19050</xdr:rowOff>
        </xdr:from>
        <xdr:to>
          <xdr:col>10282</xdr:col>
          <xdr:colOff>95250</xdr:colOff>
          <xdr:row>65565</xdr:row>
          <xdr:rowOff>28575</xdr:rowOff>
        </xdr:to>
        <xdr:sp macro="" textlink="">
          <xdr:nvSpPr>
            <xdr:cNvPr id="21121" name="Spinner 641" hidden="1">
              <a:extLst>
                <a:ext uri="{63B3BB69-23CF-44E3-9099-C40C66FF867C}">
                  <a14:compatExt spid="_x0000_s21121"/>
                </a:ext>
                <a:ext uri="{FF2B5EF4-FFF2-40B4-BE49-F238E27FC236}">
                  <a16:creationId xmlns:a16="http://schemas.microsoft.com/office/drawing/2014/main" id="{00000000-0008-0000-0300-000081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10281</xdr:col>
          <xdr:colOff>19050</xdr:colOff>
          <xdr:row>131097</xdr:row>
          <xdr:rowOff>19050</xdr:rowOff>
        </xdr:from>
        <xdr:to>
          <xdr:col>10282</xdr:col>
          <xdr:colOff>95250</xdr:colOff>
          <xdr:row>131101</xdr:row>
          <xdr:rowOff>28575</xdr:rowOff>
        </xdr:to>
        <xdr:sp macro="" textlink="">
          <xdr:nvSpPr>
            <xdr:cNvPr id="21122" name="Spinner 642" hidden="1">
              <a:extLst>
                <a:ext uri="{63B3BB69-23CF-44E3-9099-C40C66FF867C}">
                  <a14:compatExt spid="_x0000_s21122"/>
                </a:ext>
                <a:ext uri="{FF2B5EF4-FFF2-40B4-BE49-F238E27FC236}">
                  <a16:creationId xmlns:a16="http://schemas.microsoft.com/office/drawing/2014/main" id="{00000000-0008-0000-0300-00008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10281</xdr:col>
          <xdr:colOff>19050</xdr:colOff>
          <xdr:row>196633</xdr:row>
          <xdr:rowOff>19050</xdr:rowOff>
        </xdr:from>
        <xdr:to>
          <xdr:col>10282</xdr:col>
          <xdr:colOff>95250</xdr:colOff>
          <xdr:row>196637</xdr:row>
          <xdr:rowOff>28575</xdr:rowOff>
        </xdr:to>
        <xdr:sp macro="" textlink="">
          <xdr:nvSpPr>
            <xdr:cNvPr id="21123" name="Spinner 643" hidden="1">
              <a:extLst>
                <a:ext uri="{63B3BB69-23CF-44E3-9099-C40C66FF867C}">
                  <a14:compatExt spid="_x0000_s21123"/>
                </a:ext>
                <a:ext uri="{FF2B5EF4-FFF2-40B4-BE49-F238E27FC236}">
                  <a16:creationId xmlns:a16="http://schemas.microsoft.com/office/drawing/2014/main" id="{00000000-0008-0000-0300-000083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10281</xdr:col>
          <xdr:colOff>19050</xdr:colOff>
          <xdr:row>262169</xdr:row>
          <xdr:rowOff>19050</xdr:rowOff>
        </xdr:from>
        <xdr:to>
          <xdr:col>10282</xdr:col>
          <xdr:colOff>95250</xdr:colOff>
          <xdr:row>262173</xdr:row>
          <xdr:rowOff>28575</xdr:rowOff>
        </xdr:to>
        <xdr:sp macro="" textlink="">
          <xdr:nvSpPr>
            <xdr:cNvPr id="21124" name="Spinner 644" hidden="1">
              <a:extLst>
                <a:ext uri="{63B3BB69-23CF-44E3-9099-C40C66FF867C}">
                  <a14:compatExt spid="_x0000_s21124"/>
                </a:ext>
                <a:ext uri="{FF2B5EF4-FFF2-40B4-BE49-F238E27FC236}">
                  <a16:creationId xmlns:a16="http://schemas.microsoft.com/office/drawing/2014/main" id="{00000000-0008-0000-0300-000084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10281</xdr:col>
          <xdr:colOff>19050</xdr:colOff>
          <xdr:row>327705</xdr:row>
          <xdr:rowOff>19050</xdr:rowOff>
        </xdr:from>
        <xdr:to>
          <xdr:col>10282</xdr:col>
          <xdr:colOff>95250</xdr:colOff>
          <xdr:row>327709</xdr:row>
          <xdr:rowOff>28575</xdr:rowOff>
        </xdr:to>
        <xdr:sp macro="" textlink="">
          <xdr:nvSpPr>
            <xdr:cNvPr id="21125" name="Spinner 645" hidden="1">
              <a:extLst>
                <a:ext uri="{63B3BB69-23CF-44E3-9099-C40C66FF867C}">
                  <a14:compatExt spid="_x0000_s21125"/>
                </a:ext>
                <a:ext uri="{FF2B5EF4-FFF2-40B4-BE49-F238E27FC236}">
                  <a16:creationId xmlns:a16="http://schemas.microsoft.com/office/drawing/2014/main" id="{00000000-0008-0000-0300-000085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10281</xdr:col>
          <xdr:colOff>19050</xdr:colOff>
          <xdr:row>393241</xdr:row>
          <xdr:rowOff>19050</xdr:rowOff>
        </xdr:from>
        <xdr:to>
          <xdr:col>10282</xdr:col>
          <xdr:colOff>95250</xdr:colOff>
          <xdr:row>393245</xdr:row>
          <xdr:rowOff>28575</xdr:rowOff>
        </xdr:to>
        <xdr:sp macro="" textlink="">
          <xdr:nvSpPr>
            <xdr:cNvPr id="21126" name="Spinner 646" hidden="1">
              <a:extLst>
                <a:ext uri="{63B3BB69-23CF-44E3-9099-C40C66FF867C}">
                  <a14:compatExt spid="_x0000_s21126"/>
                </a:ext>
                <a:ext uri="{FF2B5EF4-FFF2-40B4-BE49-F238E27FC236}">
                  <a16:creationId xmlns:a16="http://schemas.microsoft.com/office/drawing/2014/main" id="{00000000-0008-0000-0300-000086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10281</xdr:col>
          <xdr:colOff>19050</xdr:colOff>
          <xdr:row>458777</xdr:row>
          <xdr:rowOff>19050</xdr:rowOff>
        </xdr:from>
        <xdr:to>
          <xdr:col>10282</xdr:col>
          <xdr:colOff>95250</xdr:colOff>
          <xdr:row>458781</xdr:row>
          <xdr:rowOff>28575</xdr:rowOff>
        </xdr:to>
        <xdr:sp macro="" textlink="">
          <xdr:nvSpPr>
            <xdr:cNvPr id="21127" name="Spinner 647" hidden="1">
              <a:extLst>
                <a:ext uri="{63B3BB69-23CF-44E3-9099-C40C66FF867C}">
                  <a14:compatExt spid="_x0000_s21127"/>
                </a:ext>
                <a:ext uri="{FF2B5EF4-FFF2-40B4-BE49-F238E27FC236}">
                  <a16:creationId xmlns:a16="http://schemas.microsoft.com/office/drawing/2014/main" id="{00000000-0008-0000-0300-000087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10281</xdr:col>
          <xdr:colOff>19050</xdr:colOff>
          <xdr:row>524313</xdr:row>
          <xdr:rowOff>19050</xdr:rowOff>
        </xdr:from>
        <xdr:to>
          <xdr:col>10282</xdr:col>
          <xdr:colOff>95250</xdr:colOff>
          <xdr:row>524317</xdr:row>
          <xdr:rowOff>28575</xdr:rowOff>
        </xdr:to>
        <xdr:sp macro="" textlink="">
          <xdr:nvSpPr>
            <xdr:cNvPr id="21128" name="Spinner 648" hidden="1">
              <a:extLst>
                <a:ext uri="{63B3BB69-23CF-44E3-9099-C40C66FF867C}">
                  <a14:compatExt spid="_x0000_s21128"/>
                </a:ext>
                <a:ext uri="{FF2B5EF4-FFF2-40B4-BE49-F238E27FC236}">
                  <a16:creationId xmlns:a16="http://schemas.microsoft.com/office/drawing/2014/main" id="{00000000-0008-0000-0300-000088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10281</xdr:col>
          <xdr:colOff>19050</xdr:colOff>
          <xdr:row>589849</xdr:row>
          <xdr:rowOff>19050</xdr:rowOff>
        </xdr:from>
        <xdr:to>
          <xdr:col>10282</xdr:col>
          <xdr:colOff>95250</xdr:colOff>
          <xdr:row>589853</xdr:row>
          <xdr:rowOff>28575</xdr:rowOff>
        </xdr:to>
        <xdr:sp macro="" textlink="">
          <xdr:nvSpPr>
            <xdr:cNvPr id="21129" name="Spinner 649" hidden="1">
              <a:extLst>
                <a:ext uri="{63B3BB69-23CF-44E3-9099-C40C66FF867C}">
                  <a14:compatExt spid="_x0000_s21129"/>
                </a:ext>
                <a:ext uri="{FF2B5EF4-FFF2-40B4-BE49-F238E27FC236}">
                  <a16:creationId xmlns:a16="http://schemas.microsoft.com/office/drawing/2014/main" id="{00000000-0008-0000-0300-000089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10281</xdr:col>
          <xdr:colOff>19050</xdr:colOff>
          <xdr:row>655385</xdr:row>
          <xdr:rowOff>19050</xdr:rowOff>
        </xdr:from>
        <xdr:to>
          <xdr:col>10282</xdr:col>
          <xdr:colOff>95250</xdr:colOff>
          <xdr:row>655389</xdr:row>
          <xdr:rowOff>28575</xdr:rowOff>
        </xdr:to>
        <xdr:sp macro="" textlink="">
          <xdr:nvSpPr>
            <xdr:cNvPr id="21130" name="Spinner 650" hidden="1">
              <a:extLst>
                <a:ext uri="{63B3BB69-23CF-44E3-9099-C40C66FF867C}">
                  <a14:compatExt spid="_x0000_s21130"/>
                </a:ext>
                <a:ext uri="{FF2B5EF4-FFF2-40B4-BE49-F238E27FC236}">
                  <a16:creationId xmlns:a16="http://schemas.microsoft.com/office/drawing/2014/main" id="{00000000-0008-0000-0300-00008A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10281</xdr:col>
          <xdr:colOff>19050</xdr:colOff>
          <xdr:row>720921</xdr:row>
          <xdr:rowOff>19050</xdr:rowOff>
        </xdr:from>
        <xdr:to>
          <xdr:col>10282</xdr:col>
          <xdr:colOff>95250</xdr:colOff>
          <xdr:row>720925</xdr:row>
          <xdr:rowOff>28575</xdr:rowOff>
        </xdr:to>
        <xdr:sp macro="" textlink="">
          <xdr:nvSpPr>
            <xdr:cNvPr id="21131" name="Spinner 651" hidden="1">
              <a:extLst>
                <a:ext uri="{63B3BB69-23CF-44E3-9099-C40C66FF867C}">
                  <a14:compatExt spid="_x0000_s21131"/>
                </a:ext>
                <a:ext uri="{FF2B5EF4-FFF2-40B4-BE49-F238E27FC236}">
                  <a16:creationId xmlns:a16="http://schemas.microsoft.com/office/drawing/2014/main" id="{00000000-0008-0000-0300-00008B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10281</xdr:col>
          <xdr:colOff>19050</xdr:colOff>
          <xdr:row>786457</xdr:row>
          <xdr:rowOff>19050</xdr:rowOff>
        </xdr:from>
        <xdr:to>
          <xdr:col>10282</xdr:col>
          <xdr:colOff>95250</xdr:colOff>
          <xdr:row>786461</xdr:row>
          <xdr:rowOff>28575</xdr:rowOff>
        </xdr:to>
        <xdr:sp macro="" textlink="">
          <xdr:nvSpPr>
            <xdr:cNvPr id="21132" name="Spinner 652" hidden="1">
              <a:extLst>
                <a:ext uri="{63B3BB69-23CF-44E3-9099-C40C66FF867C}">
                  <a14:compatExt spid="_x0000_s21132"/>
                </a:ext>
                <a:ext uri="{FF2B5EF4-FFF2-40B4-BE49-F238E27FC236}">
                  <a16:creationId xmlns:a16="http://schemas.microsoft.com/office/drawing/2014/main" id="{00000000-0008-0000-0300-00008C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10281</xdr:col>
          <xdr:colOff>19050</xdr:colOff>
          <xdr:row>851993</xdr:row>
          <xdr:rowOff>19050</xdr:rowOff>
        </xdr:from>
        <xdr:to>
          <xdr:col>10282</xdr:col>
          <xdr:colOff>95250</xdr:colOff>
          <xdr:row>851997</xdr:row>
          <xdr:rowOff>28575</xdr:rowOff>
        </xdr:to>
        <xdr:sp macro="" textlink="">
          <xdr:nvSpPr>
            <xdr:cNvPr id="21133" name="Spinner 653" hidden="1">
              <a:extLst>
                <a:ext uri="{63B3BB69-23CF-44E3-9099-C40C66FF867C}">
                  <a14:compatExt spid="_x0000_s21133"/>
                </a:ext>
                <a:ext uri="{FF2B5EF4-FFF2-40B4-BE49-F238E27FC236}">
                  <a16:creationId xmlns:a16="http://schemas.microsoft.com/office/drawing/2014/main" id="{00000000-0008-0000-0300-00008D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10281</xdr:col>
          <xdr:colOff>19050</xdr:colOff>
          <xdr:row>917529</xdr:row>
          <xdr:rowOff>19050</xdr:rowOff>
        </xdr:from>
        <xdr:to>
          <xdr:col>10282</xdr:col>
          <xdr:colOff>95250</xdr:colOff>
          <xdr:row>917533</xdr:row>
          <xdr:rowOff>28575</xdr:rowOff>
        </xdr:to>
        <xdr:sp macro="" textlink="">
          <xdr:nvSpPr>
            <xdr:cNvPr id="21134" name="Spinner 654" hidden="1">
              <a:extLst>
                <a:ext uri="{63B3BB69-23CF-44E3-9099-C40C66FF867C}">
                  <a14:compatExt spid="_x0000_s21134"/>
                </a:ext>
                <a:ext uri="{FF2B5EF4-FFF2-40B4-BE49-F238E27FC236}">
                  <a16:creationId xmlns:a16="http://schemas.microsoft.com/office/drawing/2014/main" id="{00000000-0008-0000-0300-00008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10281</xdr:col>
          <xdr:colOff>19050</xdr:colOff>
          <xdr:row>983065</xdr:row>
          <xdr:rowOff>19050</xdr:rowOff>
        </xdr:from>
        <xdr:to>
          <xdr:col>10282</xdr:col>
          <xdr:colOff>95250</xdr:colOff>
          <xdr:row>983069</xdr:row>
          <xdr:rowOff>28575</xdr:rowOff>
        </xdr:to>
        <xdr:sp macro="" textlink="">
          <xdr:nvSpPr>
            <xdr:cNvPr id="21135" name="Spinner 655" hidden="1">
              <a:extLst>
                <a:ext uri="{63B3BB69-23CF-44E3-9099-C40C66FF867C}">
                  <a14:compatExt spid="_x0000_s21135"/>
                </a:ext>
                <a:ext uri="{FF2B5EF4-FFF2-40B4-BE49-F238E27FC236}">
                  <a16:creationId xmlns:a16="http://schemas.microsoft.com/office/drawing/2014/main" id="{00000000-0008-0000-0300-00008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10537</xdr:col>
          <xdr:colOff>19050</xdr:colOff>
          <xdr:row>25</xdr:row>
          <xdr:rowOff>19050</xdr:rowOff>
        </xdr:from>
        <xdr:to>
          <xdr:col>10538</xdr:col>
          <xdr:colOff>95250</xdr:colOff>
          <xdr:row>29</xdr:row>
          <xdr:rowOff>28575</xdr:rowOff>
        </xdr:to>
        <xdr:sp macro="" textlink="">
          <xdr:nvSpPr>
            <xdr:cNvPr id="21136" name="Spinner 656" hidden="1">
              <a:extLst>
                <a:ext uri="{63B3BB69-23CF-44E3-9099-C40C66FF867C}">
                  <a14:compatExt spid="_x0000_s21136"/>
                </a:ext>
                <a:ext uri="{FF2B5EF4-FFF2-40B4-BE49-F238E27FC236}">
                  <a16:creationId xmlns:a16="http://schemas.microsoft.com/office/drawing/2014/main" id="{00000000-0008-0000-0300-000090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10537</xdr:col>
          <xdr:colOff>19050</xdr:colOff>
          <xdr:row>65561</xdr:row>
          <xdr:rowOff>19050</xdr:rowOff>
        </xdr:from>
        <xdr:to>
          <xdr:col>10538</xdr:col>
          <xdr:colOff>95250</xdr:colOff>
          <xdr:row>65565</xdr:row>
          <xdr:rowOff>28575</xdr:rowOff>
        </xdr:to>
        <xdr:sp macro="" textlink="">
          <xdr:nvSpPr>
            <xdr:cNvPr id="21137" name="Spinner 657" hidden="1">
              <a:extLst>
                <a:ext uri="{63B3BB69-23CF-44E3-9099-C40C66FF867C}">
                  <a14:compatExt spid="_x0000_s21137"/>
                </a:ext>
                <a:ext uri="{FF2B5EF4-FFF2-40B4-BE49-F238E27FC236}">
                  <a16:creationId xmlns:a16="http://schemas.microsoft.com/office/drawing/2014/main" id="{00000000-0008-0000-0300-000091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10537</xdr:col>
          <xdr:colOff>19050</xdr:colOff>
          <xdr:row>131097</xdr:row>
          <xdr:rowOff>19050</xdr:rowOff>
        </xdr:from>
        <xdr:to>
          <xdr:col>10538</xdr:col>
          <xdr:colOff>95250</xdr:colOff>
          <xdr:row>131101</xdr:row>
          <xdr:rowOff>28575</xdr:rowOff>
        </xdr:to>
        <xdr:sp macro="" textlink="">
          <xdr:nvSpPr>
            <xdr:cNvPr id="21138" name="Spinner 658" hidden="1">
              <a:extLst>
                <a:ext uri="{63B3BB69-23CF-44E3-9099-C40C66FF867C}">
                  <a14:compatExt spid="_x0000_s21138"/>
                </a:ext>
                <a:ext uri="{FF2B5EF4-FFF2-40B4-BE49-F238E27FC236}">
                  <a16:creationId xmlns:a16="http://schemas.microsoft.com/office/drawing/2014/main" id="{00000000-0008-0000-0300-00009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10537</xdr:col>
          <xdr:colOff>19050</xdr:colOff>
          <xdr:row>196633</xdr:row>
          <xdr:rowOff>19050</xdr:rowOff>
        </xdr:from>
        <xdr:to>
          <xdr:col>10538</xdr:col>
          <xdr:colOff>95250</xdr:colOff>
          <xdr:row>196637</xdr:row>
          <xdr:rowOff>28575</xdr:rowOff>
        </xdr:to>
        <xdr:sp macro="" textlink="">
          <xdr:nvSpPr>
            <xdr:cNvPr id="21139" name="Spinner 659" hidden="1">
              <a:extLst>
                <a:ext uri="{63B3BB69-23CF-44E3-9099-C40C66FF867C}">
                  <a14:compatExt spid="_x0000_s21139"/>
                </a:ext>
                <a:ext uri="{FF2B5EF4-FFF2-40B4-BE49-F238E27FC236}">
                  <a16:creationId xmlns:a16="http://schemas.microsoft.com/office/drawing/2014/main" id="{00000000-0008-0000-0300-000093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10537</xdr:col>
          <xdr:colOff>19050</xdr:colOff>
          <xdr:row>262169</xdr:row>
          <xdr:rowOff>19050</xdr:rowOff>
        </xdr:from>
        <xdr:to>
          <xdr:col>10538</xdr:col>
          <xdr:colOff>95250</xdr:colOff>
          <xdr:row>262173</xdr:row>
          <xdr:rowOff>28575</xdr:rowOff>
        </xdr:to>
        <xdr:sp macro="" textlink="">
          <xdr:nvSpPr>
            <xdr:cNvPr id="21140" name="Spinner 660" hidden="1">
              <a:extLst>
                <a:ext uri="{63B3BB69-23CF-44E3-9099-C40C66FF867C}">
                  <a14:compatExt spid="_x0000_s21140"/>
                </a:ext>
                <a:ext uri="{FF2B5EF4-FFF2-40B4-BE49-F238E27FC236}">
                  <a16:creationId xmlns:a16="http://schemas.microsoft.com/office/drawing/2014/main" id="{00000000-0008-0000-0300-000094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10537</xdr:col>
          <xdr:colOff>19050</xdr:colOff>
          <xdr:row>327705</xdr:row>
          <xdr:rowOff>19050</xdr:rowOff>
        </xdr:from>
        <xdr:to>
          <xdr:col>10538</xdr:col>
          <xdr:colOff>95250</xdr:colOff>
          <xdr:row>327709</xdr:row>
          <xdr:rowOff>28575</xdr:rowOff>
        </xdr:to>
        <xdr:sp macro="" textlink="">
          <xdr:nvSpPr>
            <xdr:cNvPr id="21141" name="Spinner 661" hidden="1">
              <a:extLst>
                <a:ext uri="{63B3BB69-23CF-44E3-9099-C40C66FF867C}">
                  <a14:compatExt spid="_x0000_s21141"/>
                </a:ext>
                <a:ext uri="{FF2B5EF4-FFF2-40B4-BE49-F238E27FC236}">
                  <a16:creationId xmlns:a16="http://schemas.microsoft.com/office/drawing/2014/main" id="{00000000-0008-0000-0300-000095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10537</xdr:col>
          <xdr:colOff>19050</xdr:colOff>
          <xdr:row>393241</xdr:row>
          <xdr:rowOff>19050</xdr:rowOff>
        </xdr:from>
        <xdr:to>
          <xdr:col>10538</xdr:col>
          <xdr:colOff>95250</xdr:colOff>
          <xdr:row>393245</xdr:row>
          <xdr:rowOff>28575</xdr:rowOff>
        </xdr:to>
        <xdr:sp macro="" textlink="">
          <xdr:nvSpPr>
            <xdr:cNvPr id="21142" name="Spinner 662" hidden="1">
              <a:extLst>
                <a:ext uri="{63B3BB69-23CF-44E3-9099-C40C66FF867C}">
                  <a14:compatExt spid="_x0000_s21142"/>
                </a:ext>
                <a:ext uri="{FF2B5EF4-FFF2-40B4-BE49-F238E27FC236}">
                  <a16:creationId xmlns:a16="http://schemas.microsoft.com/office/drawing/2014/main" id="{00000000-0008-0000-0300-000096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10537</xdr:col>
          <xdr:colOff>19050</xdr:colOff>
          <xdr:row>458777</xdr:row>
          <xdr:rowOff>19050</xdr:rowOff>
        </xdr:from>
        <xdr:to>
          <xdr:col>10538</xdr:col>
          <xdr:colOff>95250</xdr:colOff>
          <xdr:row>458781</xdr:row>
          <xdr:rowOff>28575</xdr:rowOff>
        </xdr:to>
        <xdr:sp macro="" textlink="">
          <xdr:nvSpPr>
            <xdr:cNvPr id="21143" name="Spinner 663" hidden="1">
              <a:extLst>
                <a:ext uri="{63B3BB69-23CF-44E3-9099-C40C66FF867C}">
                  <a14:compatExt spid="_x0000_s21143"/>
                </a:ext>
                <a:ext uri="{FF2B5EF4-FFF2-40B4-BE49-F238E27FC236}">
                  <a16:creationId xmlns:a16="http://schemas.microsoft.com/office/drawing/2014/main" id="{00000000-0008-0000-0300-000097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10537</xdr:col>
          <xdr:colOff>19050</xdr:colOff>
          <xdr:row>524313</xdr:row>
          <xdr:rowOff>19050</xdr:rowOff>
        </xdr:from>
        <xdr:to>
          <xdr:col>10538</xdr:col>
          <xdr:colOff>95250</xdr:colOff>
          <xdr:row>524317</xdr:row>
          <xdr:rowOff>28575</xdr:rowOff>
        </xdr:to>
        <xdr:sp macro="" textlink="">
          <xdr:nvSpPr>
            <xdr:cNvPr id="21144" name="Spinner 664" hidden="1">
              <a:extLst>
                <a:ext uri="{63B3BB69-23CF-44E3-9099-C40C66FF867C}">
                  <a14:compatExt spid="_x0000_s21144"/>
                </a:ext>
                <a:ext uri="{FF2B5EF4-FFF2-40B4-BE49-F238E27FC236}">
                  <a16:creationId xmlns:a16="http://schemas.microsoft.com/office/drawing/2014/main" id="{00000000-0008-0000-0300-000098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10537</xdr:col>
          <xdr:colOff>19050</xdr:colOff>
          <xdr:row>589849</xdr:row>
          <xdr:rowOff>19050</xdr:rowOff>
        </xdr:from>
        <xdr:to>
          <xdr:col>10538</xdr:col>
          <xdr:colOff>95250</xdr:colOff>
          <xdr:row>589853</xdr:row>
          <xdr:rowOff>28575</xdr:rowOff>
        </xdr:to>
        <xdr:sp macro="" textlink="">
          <xdr:nvSpPr>
            <xdr:cNvPr id="21145" name="Spinner 665" hidden="1">
              <a:extLst>
                <a:ext uri="{63B3BB69-23CF-44E3-9099-C40C66FF867C}">
                  <a14:compatExt spid="_x0000_s21145"/>
                </a:ext>
                <a:ext uri="{FF2B5EF4-FFF2-40B4-BE49-F238E27FC236}">
                  <a16:creationId xmlns:a16="http://schemas.microsoft.com/office/drawing/2014/main" id="{00000000-0008-0000-0300-000099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10537</xdr:col>
          <xdr:colOff>19050</xdr:colOff>
          <xdr:row>655385</xdr:row>
          <xdr:rowOff>19050</xdr:rowOff>
        </xdr:from>
        <xdr:to>
          <xdr:col>10538</xdr:col>
          <xdr:colOff>95250</xdr:colOff>
          <xdr:row>655389</xdr:row>
          <xdr:rowOff>28575</xdr:rowOff>
        </xdr:to>
        <xdr:sp macro="" textlink="">
          <xdr:nvSpPr>
            <xdr:cNvPr id="21146" name="Spinner 666" hidden="1">
              <a:extLst>
                <a:ext uri="{63B3BB69-23CF-44E3-9099-C40C66FF867C}">
                  <a14:compatExt spid="_x0000_s21146"/>
                </a:ext>
                <a:ext uri="{FF2B5EF4-FFF2-40B4-BE49-F238E27FC236}">
                  <a16:creationId xmlns:a16="http://schemas.microsoft.com/office/drawing/2014/main" id="{00000000-0008-0000-0300-00009A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10537</xdr:col>
          <xdr:colOff>19050</xdr:colOff>
          <xdr:row>720921</xdr:row>
          <xdr:rowOff>19050</xdr:rowOff>
        </xdr:from>
        <xdr:to>
          <xdr:col>10538</xdr:col>
          <xdr:colOff>95250</xdr:colOff>
          <xdr:row>720925</xdr:row>
          <xdr:rowOff>28575</xdr:rowOff>
        </xdr:to>
        <xdr:sp macro="" textlink="">
          <xdr:nvSpPr>
            <xdr:cNvPr id="21147" name="Spinner 667" hidden="1">
              <a:extLst>
                <a:ext uri="{63B3BB69-23CF-44E3-9099-C40C66FF867C}">
                  <a14:compatExt spid="_x0000_s21147"/>
                </a:ext>
                <a:ext uri="{FF2B5EF4-FFF2-40B4-BE49-F238E27FC236}">
                  <a16:creationId xmlns:a16="http://schemas.microsoft.com/office/drawing/2014/main" id="{00000000-0008-0000-0300-00009B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10537</xdr:col>
          <xdr:colOff>19050</xdr:colOff>
          <xdr:row>786457</xdr:row>
          <xdr:rowOff>19050</xdr:rowOff>
        </xdr:from>
        <xdr:to>
          <xdr:col>10538</xdr:col>
          <xdr:colOff>95250</xdr:colOff>
          <xdr:row>786461</xdr:row>
          <xdr:rowOff>28575</xdr:rowOff>
        </xdr:to>
        <xdr:sp macro="" textlink="">
          <xdr:nvSpPr>
            <xdr:cNvPr id="21148" name="Spinner 668" hidden="1">
              <a:extLst>
                <a:ext uri="{63B3BB69-23CF-44E3-9099-C40C66FF867C}">
                  <a14:compatExt spid="_x0000_s21148"/>
                </a:ext>
                <a:ext uri="{FF2B5EF4-FFF2-40B4-BE49-F238E27FC236}">
                  <a16:creationId xmlns:a16="http://schemas.microsoft.com/office/drawing/2014/main" id="{00000000-0008-0000-0300-00009C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10537</xdr:col>
          <xdr:colOff>19050</xdr:colOff>
          <xdr:row>851993</xdr:row>
          <xdr:rowOff>19050</xdr:rowOff>
        </xdr:from>
        <xdr:to>
          <xdr:col>10538</xdr:col>
          <xdr:colOff>95250</xdr:colOff>
          <xdr:row>851997</xdr:row>
          <xdr:rowOff>28575</xdr:rowOff>
        </xdr:to>
        <xdr:sp macro="" textlink="">
          <xdr:nvSpPr>
            <xdr:cNvPr id="21149" name="Spinner 669" hidden="1">
              <a:extLst>
                <a:ext uri="{63B3BB69-23CF-44E3-9099-C40C66FF867C}">
                  <a14:compatExt spid="_x0000_s21149"/>
                </a:ext>
                <a:ext uri="{FF2B5EF4-FFF2-40B4-BE49-F238E27FC236}">
                  <a16:creationId xmlns:a16="http://schemas.microsoft.com/office/drawing/2014/main" id="{00000000-0008-0000-0300-00009D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10537</xdr:col>
          <xdr:colOff>19050</xdr:colOff>
          <xdr:row>917529</xdr:row>
          <xdr:rowOff>19050</xdr:rowOff>
        </xdr:from>
        <xdr:to>
          <xdr:col>10538</xdr:col>
          <xdr:colOff>95250</xdr:colOff>
          <xdr:row>917533</xdr:row>
          <xdr:rowOff>28575</xdr:rowOff>
        </xdr:to>
        <xdr:sp macro="" textlink="">
          <xdr:nvSpPr>
            <xdr:cNvPr id="21150" name="Spinner 670" hidden="1">
              <a:extLst>
                <a:ext uri="{63B3BB69-23CF-44E3-9099-C40C66FF867C}">
                  <a14:compatExt spid="_x0000_s21150"/>
                </a:ext>
                <a:ext uri="{FF2B5EF4-FFF2-40B4-BE49-F238E27FC236}">
                  <a16:creationId xmlns:a16="http://schemas.microsoft.com/office/drawing/2014/main" id="{00000000-0008-0000-0300-00009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10537</xdr:col>
          <xdr:colOff>19050</xdr:colOff>
          <xdr:row>983065</xdr:row>
          <xdr:rowOff>19050</xdr:rowOff>
        </xdr:from>
        <xdr:to>
          <xdr:col>10538</xdr:col>
          <xdr:colOff>95250</xdr:colOff>
          <xdr:row>983069</xdr:row>
          <xdr:rowOff>28575</xdr:rowOff>
        </xdr:to>
        <xdr:sp macro="" textlink="">
          <xdr:nvSpPr>
            <xdr:cNvPr id="21151" name="Spinner 671" hidden="1">
              <a:extLst>
                <a:ext uri="{63B3BB69-23CF-44E3-9099-C40C66FF867C}">
                  <a14:compatExt spid="_x0000_s21151"/>
                </a:ext>
                <a:ext uri="{FF2B5EF4-FFF2-40B4-BE49-F238E27FC236}">
                  <a16:creationId xmlns:a16="http://schemas.microsoft.com/office/drawing/2014/main" id="{00000000-0008-0000-0300-00009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10793</xdr:col>
          <xdr:colOff>19050</xdr:colOff>
          <xdr:row>25</xdr:row>
          <xdr:rowOff>19050</xdr:rowOff>
        </xdr:from>
        <xdr:to>
          <xdr:col>10794</xdr:col>
          <xdr:colOff>95250</xdr:colOff>
          <xdr:row>29</xdr:row>
          <xdr:rowOff>28575</xdr:rowOff>
        </xdr:to>
        <xdr:sp macro="" textlink="">
          <xdr:nvSpPr>
            <xdr:cNvPr id="21152" name="Spinner 672" hidden="1">
              <a:extLst>
                <a:ext uri="{63B3BB69-23CF-44E3-9099-C40C66FF867C}">
                  <a14:compatExt spid="_x0000_s21152"/>
                </a:ext>
                <a:ext uri="{FF2B5EF4-FFF2-40B4-BE49-F238E27FC236}">
                  <a16:creationId xmlns:a16="http://schemas.microsoft.com/office/drawing/2014/main" id="{00000000-0008-0000-0300-0000A0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10793</xdr:col>
          <xdr:colOff>19050</xdr:colOff>
          <xdr:row>65561</xdr:row>
          <xdr:rowOff>19050</xdr:rowOff>
        </xdr:from>
        <xdr:to>
          <xdr:col>10794</xdr:col>
          <xdr:colOff>95250</xdr:colOff>
          <xdr:row>65565</xdr:row>
          <xdr:rowOff>28575</xdr:rowOff>
        </xdr:to>
        <xdr:sp macro="" textlink="">
          <xdr:nvSpPr>
            <xdr:cNvPr id="21153" name="Spinner 673" hidden="1">
              <a:extLst>
                <a:ext uri="{63B3BB69-23CF-44E3-9099-C40C66FF867C}">
                  <a14:compatExt spid="_x0000_s21153"/>
                </a:ext>
                <a:ext uri="{FF2B5EF4-FFF2-40B4-BE49-F238E27FC236}">
                  <a16:creationId xmlns:a16="http://schemas.microsoft.com/office/drawing/2014/main" id="{00000000-0008-0000-0300-0000A1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10793</xdr:col>
          <xdr:colOff>19050</xdr:colOff>
          <xdr:row>131097</xdr:row>
          <xdr:rowOff>19050</xdr:rowOff>
        </xdr:from>
        <xdr:to>
          <xdr:col>10794</xdr:col>
          <xdr:colOff>95250</xdr:colOff>
          <xdr:row>131101</xdr:row>
          <xdr:rowOff>28575</xdr:rowOff>
        </xdr:to>
        <xdr:sp macro="" textlink="">
          <xdr:nvSpPr>
            <xdr:cNvPr id="21154" name="Spinner 674" hidden="1">
              <a:extLst>
                <a:ext uri="{63B3BB69-23CF-44E3-9099-C40C66FF867C}">
                  <a14:compatExt spid="_x0000_s21154"/>
                </a:ext>
                <a:ext uri="{FF2B5EF4-FFF2-40B4-BE49-F238E27FC236}">
                  <a16:creationId xmlns:a16="http://schemas.microsoft.com/office/drawing/2014/main" id="{00000000-0008-0000-0300-0000A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10793</xdr:col>
          <xdr:colOff>19050</xdr:colOff>
          <xdr:row>196633</xdr:row>
          <xdr:rowOff>19050</xdr:rowOff>
        </xdr:from>
        <xdr:to>
          <xdr:col>10794</xdr:col>
          <xdr:colOff>95250</xdr:colOff>
          <xdr:row>196637</xdr:row>
          <xdr:rowOff>28575</xdr:rowOff>
        </xdr:to>
        <xdr:sp macro="" textlink="">
          <xdr:nvSpPr>
            <xdr:cNvPr id="21155" name="Spinner 675" hidden="1">
              <a:extLst>
                <a:ext uri="{63B3BB69-23CF-44E3-9099-C40C66FF867C}">
                  <a14:compatExt spid="_x0000_s21155"/>
                </a:ext>
                <a:ext uri="{FF2B5EF4-FFF2-40B4-BE49-F238E27FC236}">
                  <a16:creationId xmlns:a16="http://schemas.microsoft.com/office/drawing/2014/main" id="{00000000-0008-0000-0300-0000A3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10793</xdr:col>
          <xdr:colOff>19050</xdr:colOff>
          <xdr:row>262169</xdr:row>
          <xdr:rowOff>19050</xdr:rowOff>
        </xdr:from>
        <xdr:to>
          <xdr:col>10794</xdr:col>
          <xdr:colOff>95250</xdr:colOff>
          <xdr:row>262173</xdr:row>
          <xdr:rowOff>28575</xdr:rowOff>
        </xdr:to>
        <xdr:sp macro="" textlink="">
          <xdr:nvSpPr>
            <xdr:cNvPr id="21156" name="Spinner 676" hidden="1">
              <a:extLst>
                <a:ext uri="{63B3BB69-23CF-44E3-9099-C40C66FF867C}">
                  <a14:compatExt spid="_x0000_s21156"/>
                </a:ext>
                <a:ext uri="{FF2B5EF4-FFF2-40B4-BE49-F238E27FC236}">
                  <a16:creationId xmlns:a16="http://schemas.microsoft.com/office/drawing/2014/main" id="{00000000-0008-0000-0300-0000A4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10793</xdr:col>
          <xdr:colOff>19050</xdr:colOff>
          <xdr:row>327705</xdr:row>
          <xdr:rowOff>19050</xdr:rowOff>
        </xdr:from>
        <xdr:to>
          <xdr:col>10794</xdr:col>
          <xdr:colOff>95250</xdr:colOff>
          <xdr:row>327709</xdr:row>
          <xdr:rowOff>28575</xdr:rowOff>
        </xdr:to>
        <xdr:sp macro="" textlink="">
          <xdr:nvSpPr>
            <xdr:cNvPr id="21157" name="Spinner 677" hidden="1">
              <a:extLst>
                <a:ext uri="{63B3BB69-23CF-44E3-9099-C40C66FF867C}">
                  <a14:compatExt spid="_x0000_s21157"/>
                </a:ext>
                <a:ext uri="{FF2B5EF4-FFF2-40B4-BE49-F238E27FC236}">
                  <a16:creationId xmlns:a16="http://schemas.microsoft.com/office/drawing/2014/main" id="{00000000-0008-0000-0300-0000A5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10793</xdr:col>
          <xdr:colOff>19050</xdr:colOff>
          <xdr:row>393241</xdr:row>
          <xdr:rowOff>19050</xdr:rowOff>
        </xdr:from>
        <xdr:to>
          <xdr:col>10794</xdr:col>
          <xdr:colOff>95250</xdr:colOff>
          <xdr:row>393245</xdr:row>
          <xdr:rowOff>28575</xdr:rowOff>
        </xdr:to>
        <xdr:sp macro="" textlink="">
          <xdr:nvSpPr>
            <xdr:cNvPr id="21158" name="Spinner 678" hidden="1">
              <a:extLst>
                <a:ext uri="{63B3BB69-23CF-44E3-9099-C40C66FF867C}">
                  <a14:compatExt spid="_x0000_s21158"/>
                </a:ext>
                <a:ext uri="{FF2B5EF4-FFF2-40B4-BE49-F238E27FC236}">
                  <a16:creationId xmlns:a16="http://schemas.microsoft.com/office/drawing/2014/main" id="{00000000-0008-0000-0300-0000A6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10793</xdr:col>
          <xdr:colOff>19050</xdr:colOff>
          <xdr:row>458777</xdr:row>
          <xdr:rowOff>19050</xdr:rowOff>
        </xdr:from>
        <xdr:to>
          <xdr:col>10794</xdr:col>
          <xdr:colOff>95250</xdr:colOff>
          <xdr:row>458781</xdr:row>
          <xdr:rowOff>28575</xdr:rowOff>
        </xdr:to>
        <xdr:sp macro="" textlink="">
          <xdr:nvSpPr>
            <xdr:cNvPr id="21159" name="Spinner 679" hidden="1">
              <a:extLst>
                <a:ext uri="{63B3BB69-23CF-44E3-9099-C40C66FF867C}">
                  <a14:compatExt spid="_x0000_s21159"/>
                </a:ext>
                <a:ext uri="{FF2B5EF4-FFF2-40B4-BE49-F238E27FC236}">
                  <a16:creationId xmlns:a16="http://schemas.microsoft.com/office/drawing/2014/main" id="{00000000-0008-0000-0300-0000A7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10793</xdr:col>
          <xdr:colOff>19050</xdr:colOff>
          <xdr:row>524313</xdr:row>
          <xdr:rowOff>19050</xdr:rowOff>
        </xdr:from>
        <xdr:to>
          <xdr:col>10794</xdr:col>
          <xdr:colOff>95250</xdr:colOff>
          <xdr:row>524317</xdr:row>
          <xdr:rowOff>28575</xdr:rowOff>
        </xdr:to>
        <xdr:sp macro="" textlink="">
          <xdr:nvSpPr>
            <xdr:cNvPr id="21160" name="Spinner 680" hidden="1">
              <a:extLst>
                <a:ext uri="{63B3BB69-23CF-44E3-9099-C40C66FF867C}">
                  <a14:compatExt spid="_x0000_s21160"/>
                </a:ext>
                <a:ext uri="{FF2B5EF4-FFF2-40B4-BE49-F238E27FC236}">
                  <a16:creationId xmlns:a16="http://schemas.microsoft.com/office/drawing/2014/main" id="{00000000-0008-0000-0300-0000A8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10793</xdr:col>
          <xdr:colOff>19050</xdr:colOff>
          <xdr:row>589849</xdr:row>
          <xdr:rowOff>19050</xdr:rowOff>
        </xdr:from>
        <xdr:to>
          <xdr:col>10794</xdr:col>
          <xdr:colOff>95250</xdr:colOff>
          <xdr:row>589853</xdr:row>
          <xdr:rowOff>28575</xdr:rowOff>
        </xdr:to>
        <xdr:sp macro="" textlink="">
          <xdr:nvSpPr>
            <xdr:cNvPr id="21161" name="Spinner 681" hidden="1">
              <a:extLst>
                <a:ext uri="{63B3BB69-23CF-44E3-9099-C40C66FF867C}">
                  <a14:compatExt spid="_x0000_s21161"/>
                </a:ext>
                <a:ext uri="{FF2B5EF4-FFF2-40B4-BE49-F238E27FC236}">
                  <a16:creationId xmlns:a16="http://schemas.microsoft.com/office/drawing/2014/main" id="{00000000-0008-0000-0300-0000A9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10793</xdr:col>
          <xdr:colOff>19050</xdr:colOff>
          <xdr:row>655385</xdr:row>
          <xdr:rowOff>19050</xdr:rowOff>
        </xdr:from>
        <xdr:to>
          <xdr:col>10794</xdr:col>
          <xdr:colOff>95250</xdr:colOff>
          <xdr:row>655389</xdr:row>
          <xdr:rowOff>28575</xdr:rowOff>
        </xdr:to>
        <xdr:sp macro="" textlink="">
          <xdr:nvSpPr>
            <xdr:cNvPr id="21162" name="Spinner 682" hidden="1">
              <a:extLst>
                <a:ext uri="{63B3BB69-23CF-44E3-9099-C40C66FF867C}">
                  <a14:compatExt spid="_x0000_s21162"/>
                </a:ext>
                <a:ext uri="{FF2B5EF4-FFF2-40B4-BE49-F238E27FC236}">
                  <a16:creationId xmlns:a16="http://schemas.microsoft.com/office/drawing/2014/main" id="{00000000-0008-0000-0300-0000AA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10793</xdr:col>
          <xdr:colOff>19050</xdr:colOff>
          <xdr:row>720921</xdr:row>
          <xdr:rowOff>19050</xdr:rowOff>
        </xdr:from>
        <xdr:to>
          <xdr:col>10794</xdr:col>
          <xdr:colOff>95250</xdr:colOff>
          <xdr:row>720925</xdr:row>
          <xdr:rowOff>28575</xdr:rowOff>
        </xdr:to>
        <xdr:sp macro="" textlink="">
          <xdr:nvSpPr>
            <xdr:cNvPr id="21163" name="Spinner 683" hidden="1">
              <a:extLst>
                <a:ext uri="{63B3BB69-23CF-44E3-9099-C40C66FF867C}">
                  <a14:compatExt spid="_x0000_s21163"/>
                </a:ext>
                <a:ext uri="{FF2B5EF4-FFF2-40B4-BE49-F238E27FC236}">
                  <a16:creationId xmlns:a16="http://schemas.microsoft.com/office/drawing/2014/main" id="{00000000-0008-0000-0300-0000AB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10793</xdr:col>
          <xdr:colOff>19050</xdr:colOff>
          <xdr:row>786457</xdr:row>
          <xdr:rowOff>19050</xdr:rowOff>
        </xdr:from>
        <xdr:to>
          <xdr:col>10794</xdr:col>
          <xdr:colOff>95250</xdr:colOff>
          <xdr:row>786461</xdr:row>
          <xdr:rowOff>28575</xdr:rowOff>
        </xdr:to>
        <xdr:sp macro="" textlink="">
          <xdr:nvSpPr>
            <xdr:cNvPr id="21164" name="Spinner 684" hidden="1">
              <a:extLst>
                <a:ext uri="{63B3BB69-23CF-44E3-9099-C40C66FF867C}">
                  <a14:compatExt spid="_x0000_s21164"/>
                </a:ext>
                <a:ext uri="{FF2B5EF4-FFF2-40B4-BE49-F238E27FC236}">
                  <a16:creationId xmlns:a16="http://schemas.microsoft.com/office/drawing/2014/main" id="{00000000-0008-0000-0300-0000AC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10793</xdr:col>
          <xdr:colOff>19050</xdr:colOff>
          <xdr:row>851993</xdr:row>
          <xdr:rowOff>19050</xdr:rowOff>
        </xdr:from>
        <xdr:to>
          <xdr:col>10794</xdr:col>
          <xdr:colOff>95250</xdr:colOff>
          <xdr:row>851997</xdr:row>
          <xdr:rowOff>28575</xdr:rowOff>
        </xdr:to>
        <xdr:sp macro="" textlink="">
          <xdr:nvSpPr>
            <xdr:cNvPr id="21165" name="Spinner 685" hidden="1">
              <a:extLst>
                <a:ext uri="{63B3BB69-23CF-44E3-9099-C40C66FF867C}">
                  <a14:compatExt spid="_x0000_s21165"/>
                </a:ext>
                <a:ext uri="{FF2B5EF4-FFF2-40B4-BE49-F238E27FC236}">
                  <a16:creationId xmlns:a16="http://schemas.microsoft.com/office/drawing/2014/main" id="{00000000-0008-0000-0300-0000AD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10793</xdr:col>
          <xdr:colOff>19050</xdr:colOff>
          <xdr:row>917529</xdr:row>
          <xdr:rowOff>19050</xdr:rowOff>
        </xdr:from>
        <xdr:to>
          <xdr:col>10794</xdr:col>
          <xdr:colOff>95250</xdr:colOff>
          <xdr:row>917533</xdr:row>
          <xdr:rowOff>28575</xdr:rowOff>
        </xdr:to>
        <xdr:sp macro="" textlink="">
          <xdr:nvSpPr>
            <xdr:cNvPr id="21166" name="Spinner 686" hidden="1">
              <a:extLst>
                <a:ext uri="{63B3BB69-23CF-44E3-9099-C40C66FF867C}">
                  <a14:compatExt spid="_x0000_s21166"/>
                </a:ext>
                <a:ext uri="{FF2B5EF4-FFF2-40B4-BE49-F238E27FC236}">
                  <a16:creationId xmlns:a16="http://schemas.microsoft.com/office/drawing/2014/main" id="{00000000-0008-0000-0300-0000A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10793</xdr:col>
          <xdr:colOff>19050</xdr:colOff>
          <xdr:row>983065</xdr:row>
          <xdr:rowOff>19050</xdr:rowOff>
        </xdr:from>
        <xdr:to>
          <xdr:col>10794</xdr:col>
          <xdr:colOff>95250</xdr:colOff>
          <xdr:row>983069</xdr:row>
          <xdr:rowOff>28575</xdr:rowOff>
        </xdr:to>
        <xdr:sp macro="" textlink="">
          <xdr:nvSpPr>
            <xdr:cNvPr id="21167" name="Spinner 687" hidden="1">
              <a:extLst>
                <a:ext uri="{63B3BB69-23CF-44E3-9099-C40C66FF867C}">
                  <a14:compatExt spid="_x0000_s21167"/>
                </a:ext>
                <a:ext uri="{FF2B5EF4-FFF2-40B4-BE49-F238E27FC236}">
                  <a16:creationId xmlns:a16="http://schemas.microsoft.com/office/drawing/2014/main" id="{00000000-0008-0000-0300-0000A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11049</xdr:col>
          <xdr:colOff>19050</xdr:colOff>
          <xdr:row>25</xdr:row>
          <xdr:rowOff>19050</xdr:rowOff>
        </xdr:from>
        <xdr:to>
          <xdr:col>11050</xdr:col>
          <xdr:colOff>95250</xdr:colOff>
          <xdr:row>29</xdr:row>
          <xdr:rowOff>28575</xdr:rowOff>
        </xdr:to>
        <xdr:sp macro="" textlink="">
          <xdr:nvSpPr>
            <xdr:cNvPr id="21168" name="Spinner 688" hidden="1">
              <a:extLst>
                <a:ext uri="{63B3BB69-23CF-44E3-9099-C40C66FF867C}">
                  <a14:compatExt spid="_x0000_s21168"/>
                </a:ext>
                <a:ext uri="{FF2B5EF4-FFF2-40B4-BE49-F238E27FC236}">
                  <a16:creationId xmlns:a16="http://schemas.microsoft.com/office/drawing/2014/main" id="{00000000-0008-0000-0300-0000B0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11049</xdr:col>
          <xdr:colOff>19050</xdr:colOff>
          <xdr:row>65561</xdr:row>
          <xdr:rowOff>19050</xdr:rowOff>
        </xdr:from>
        <xdr:to>
          <xdr:col>11050</xdr:col>
          <xdr:colOff>95250</xdr:colOff>
          <xdr:row>65565</xdr:row>
          <xdr:rowOff>28575</xdr:rowOff>
        </xdr:to>
        <xdr:sp macro="" textlink="">
          <xdr:nvSpPr>
            <xdr:cNvPr id="21169" name="Spinner 689" hidden="1">
              <a:extLst>
                <a:ext uri="{63B3BB69-23CF-44E3-9099-C40C66FF867C}">
                  <a14:compatExt spid="_x0000_s21169"/>
                </a:ext>
                <a:ext uri="{FF2B5EF4-FFF2-40B4-BE49-F238E27FC236}">
                  <a16:creationId xmlns:a16="http://schemas.microsoft.com/office/drawing/2014/main" id="{00000000-0008-0000-0300-0000B1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11049</xdr:col>
          <xdr:colOff>19050</xdr:colOff>
          <xdr:row>131097</xdr:row>
          <xdr:rowOff>19050</xdr:rowOff>
        </xdr:from>
        <xdr:to>
          <xdr:col>11050</xdr:col>
          <xdr:colOff>95250</xdr:colOff>
          <xdr:row>131101</xdr:row>
          <xdr:rowOff>28575</xdr:rowOff>
        </xdr:to>
        <xdr:sp macro="" textlink="">
          <xdr:nvSpPr>
            <xdr:cNvPr id="21170" name="Spinner 690" hidden="1">
              <a:extLst>
                <a:ext uri="{63B3BB69-23CF-44E3-9099-C40C66FF867C}">
                  <a14:compatExt spid="_x0000_s21170"/>
                </a:ext>
                <a:ext uri="{FF2B5EF4-FFF2-40B4-BE49-F238E27FC236}">
                  <a16:creationId xmlns:a16="http://schemas.microsoft.com/office/drawing/2014/main" id="{00000000-0008-0000-0300-0000B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11049</xdr:col>
          <xdr:colOff>19050</xdr:colOff>
          <xdr:row>196633</xdr:row>
          <xdr:rowOff>19050</xdr:rowOff>
        </xdr:from>
        <xdr:to>
          <xdr:col>11050</xdr:col>
          <xdr:colOff>95250</xdr:colOff>
          <xdr:row>196637</xdr:row>
          <xdr:rowOff>28575</xdr:rowOff>
        </xdr:to>
        <xdr:sp macro="" textlink="">
          <xdr:nvSpPr>
            <xdr:cNvPr id="21171" name="Spinner 691" hidden="1">
              <a:extLst>
                <a:ext uri="{63B3BB69-23CF-44E3-9099-C40C66FF867C}">
                  <a14:compatExt spid="_x0000_s21171"/>
                </a:ext>
                <a:ext uri="{FF2B5EF4-FFF2-40B4-BE49-F238E27FC236}">
                  <a16:creationId xmlns:a16="http://schemas.microsoft.com/office/drawing/2014/main" id="{00000000-0008-0000-0300-0000B3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11049</xdr:col>
          <xdr:colOff>19050</xdr:colOff>
          <xdr:row>262169</xdr:row>
          <xdr:rowOff>19050</xdr:rowOff>
        </xdr:from>
        <xdr:to>
          <xdr:col>11050</xdr:col>
          <xdr:colOff>95250</xdr:colOff>
          <xdr:row>262173</xdr:row>
          <xdr:rowOff>28575</xdr:rowOff>
        </xdr:to>
        <xdr:sp macro="" textlink="">
          <xdr:nvSpPr>
            <xdr:cNvPr id="21172" name="Spinner 692" hidden="1">
              <a:extLst>
                <a:ext uri="{63B3BB69-23CF-44E3-9099-C40C66FF867C}">
                  <a14:compatExt spid="_x0000_s21172"/>
                </a:ext>
                <a:ext uri="{FF2B5EF4-FFF2-40B4-BE49-F238E27FC236}">
                  <a16:creationId xmlns:a16="http://schemas.microsoft.com/office/drawing/2014/main" id="{00000000-0008-0000-0300-0000B4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11049</xdr:col>
          <xdr:colOff>19050</xdr:colOff>
          <xdr:row>327705</xdr:row>
          <xdr:rowOff>19050</xdr:rowOff>
        </xdr:from>
        <xdr:to>
          <xdr:col>11050</xdr:col>
          <xdr:colOff>95250</xdr:colOff>
          <xdr:row>327709</xdr:row>
          <xdr:rowOff>28575</xdr:rowOff>
        </xdr:to>
        <xdr:sp macro="" textlink="">
          <xdr:nvSpPr>
            <xdr:cNvPr id="21173" name="Spinner 693" hidden="1">
              <a:extLst>
                <a:ext uri="{63B3BB69-23CF-44E3-9099-C40C66FF867C}">
                  <a14:compatExt spid="_x0000_s21173"/>
                </a:ext>
                <a:ext uri="{FF2B5EF4-FFF2-40B4-BE49-F238E27FC236}">
                  <a16:creationId xmlns:a16="http://schemas.microsoft.com/office/drawing/2014/main" id="{00000000-0008-0000-0300-0000B5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11049</xdr:col>
          <xdr:colOff>19050</xdr:colOff>
          <xdr:row>393241</xdr:row>
          <xdr:rowOff>19050</xdr:rowOff>
        </xdr:from>
        <xdr:to>
          <xdr:col>11050</xdr:col>
          <xdr:colOff>95250</xdr:colOff>
          <xdr:row>393245</xdr:row>
          <xdr:rowOff>28575</xdr:rowOff>
        </xdr:to>
        <xdr:sp macro="" textlink="">
          <xdr:nvSpPr>
            <xdr:cNvPr id="21174" name="Spinner 694" hidden="1">
              <a:extLst>
                <a:ext uri="{63B3BB69-23CF-44E3-9099-C40C66FF867C}">
                  <a14:compatExt spid="_x0000_s21174"/>
                </a:ext>
                <a:ext uri="{FF2B5EF4-FFF2-40B4-BE49-F238E27FC236}">
                  <a16:creationId xmlns:a16="http://schemas.microsoft.com/office/drawing/2014/main" id="{00000000-0008-0000-0300-0000B6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11049</xdr:col>
          <xdr:colOff>19050</xdr:colOff>
          <xdr:row>458777</xdr:row>
          <xdr:rowOff>19050</xdr:rowOff>
        </xdr:from>
        <xdr:to>
          <xdr:col>11050</xdr:col>
          <xdr:colOff>95250</xdr:colOff>
          <xdr:row>458781</xdr:row>
          <xdr:rowOff>28575</xdr:rowOff>
        </xdr:to>
        <xdr:sp macro="" textlink="">
          <xdr:nvSpPr>
            <xdr:cNvPr id="21175" name="Spinner 695" hidden="1">
              <a:extLst>
                <a:ext uri="{63B3BB69-23CF-44E3-9099-C40C66FF867C}">
                  <a14:compatExt spid="_x0000_s21175"/>
                </a:ext>
                <a:ext uri="{FF2B5EF4-FFF2-40B4-BE49-F238E27FC236}">
                  <a16:creationId xmlns:a16="http://schemas.microsoft.com/office/drawing/2014/main" id="{00000000-0008-0000-0300-0000B7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11049</xdr:col>
          <xdr:colOff>19050</xdr:colOff>
          <xdr:row>524313</xdr:row>
          <xdr:rowOff>19050</xdr:rowOff>
        </xdr:from>
        <xdr:to>
          <xdr:col>11050</xdr:col>
          <xdr:colOff>95250</xdr:colOff>
          <xdr:row>524317</xdr:row>
          <xdr:rowOff>28575</xdr:rowOff>
        </xdr:to>
        <xdr:sp macro="" textlink="">
          <xdr:nvSpPr>
            <xdr:cNvPr id="21176" name="Spinner 696" hidden="1">
              <a:extLst>
                <a:ext uri="{63B3BB69-23CF-44E3-9099-C40C66FF867C}">
                  <a14:compatExt spid="_x0000_s21176"/>
                </a:ext>
                <a:ext uri="{FF2B5EF4-FFF2-40B4-BE49-F238E27FC236}">
                  <a16:creationId xmlns:a16="http://schemas.microsoft.com/office/drawing/2014/main" id="{00000000-0008-0000-0300-0000B8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11049</xdr:col>
          <xdr:colOff>19050</xdr:colOff>
          <xdr:row>589849</xdr:row>
          <xdr:rowOff>19050</xdr:rowOff>
        </xdr:from>
        <xdr:to>
          <xdr:col>11050</xdr:col>
          <xdr:colOff>95250</xdr:colOff>
          <xdr:row>589853</xdr:row>
          <xdr:rowOff>28575</xdr:rowOff>
        </xdr:to>
        <xdr:sp macro="" textlink="">
          <xdr:nvSpPr>
            <xdr:cNvPr id="21177" name="Spinner 697" hidden="1">
              <a:extLst>
                <a:ext uri="{63B3BB69-23CF-44E3-9099-C40C66FF867C}">
                  <a14:compatExt spid="_x0000_s21177"/>
                </a:ext>
                <a:ext uri="{FF2B5EF4-FFF2-40B4-BE49-F238E27FC236}">
                  <a16:creationId xmlns:a16="http://schemas.microsoft.com/office/drawing/2014/main" id="{00000000-0008-0000-0300-0000B9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11049</xdr:col>
          <xdr:colOff>19050</xdr:colOff>
          <xdr:row>655385</xdr:row>
          <xdr:rowOff>19050</xdr:rowOff>
        </xdr:from>
        <xdr:to>
          <xdr:col>11050</xdr:col>
          <xdr:colOff>95250</xdr:colOff>
          <xdr:row>655389</xdr:row>
          <xdr:rowOff>28575</xdr:rowOff>
        </xdr:to>
        <xdr:sp macro="" textlink="">
          <xdr:nvSpPr>
            <xdr:cNvPr id="21178" name="Spinner 698" hidden="1">
              <a:extLst>
                <a:ext uri="{63B3BB69-23CF-44E3-9099-C40C66FF867C}">
                  <a14:compatExt spid="_x0000_s21178"/>
                </a:ext>
                <a:ext uri="{FF2B5EF4-FFF2-40B4-BE49-F238E27FC236}">
                  <a16:creationId xmlns:a16="http://schemas.microsoft.com/office/drawing/2014/main" id="{00000000-0008-0000-0300-0000BA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11049</xdr:col>
          <xdr:colOff>19050</xdr:colOff>
          <xdr:row>720921</xdr:row>
          <xdr:rowOff>19050</xdr:rowOff>
        </xdr:from>
        <xdr:to>
          <xdr:col>11050</xdr:col>
          <xdr:colOff>95250</xdr:colOff>
          <xdr:row>720925</xdr:row>
          <xdr:rowOff>28575</xdr:rowOff>
        </xdr:to>
        <xdr:sp macro="" textlink="">
          <xdr:nvSpPr>
            <xdr:cNvPr id="21179" name="Spinner 699" hidden="1">
              <a:extLst>
                <a:ext uri="{63B3BB69-23CF-44E3-9099-C40C66FF867C}">
                  <a14:compatExt spid="_x0000_s21179"/>
                </a:ext>
                <a:ext uri="{FF2B5EF4-FFF2-40B4-BE49-F238E27FC236}">
                  <a16:creationId xmlns:a16="http://schemas.microsoft.com/office/drawing/2014/main" id="{00000000-0008-0000-0300-0000BB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11049</xdr:col>
          <xdr:colOff>19050</xdr:colOff>
          <xdr:row>786457</xdr:row>
          <xdr:rowOff>19050</xdr:rowOff>
        </xdr:from>
        <xdr:to>
          <xdr:col>11050</xdr:col>
          <xdr:colOff>95250</xdr:colOff>
          <xdr:row>786461</xdr:row>
          <xdr:rowOff>28575</xdr:rowOff>
        </xdr:to>
        <xdr:sp macro="" textlink="">
          <xdr:nvSpPr>
            <xdr:cNvPr id="21180" name="Spinner 700" hidden="1">
              <a:extLst>
                <a:ext uri="{63B3BB69-23CF-44E3-9099-C40C66FF867C}">
                  <a14:compatExt spid="_x0000_s21180"/>
                </a:ext>
                <a:ext uri="{FF2B5EF4-FFF2-40B4-BE49-F238E27FC236}">
                  <a16:creationId xmlns:a16="http://schemas.microsoft.com/office/drawing/2014/main" id="{00000000-0008-0000-0300-0000BC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11049</xdr:col>
          <xdr:colOff>19050</xdr:colOff>
          <xdr:row>851993</xdr:row>
          <xdr:rowOff>19050</xdr:rowOff>
        </xdr:from>
        <xdr:to>
          <xdr:col>11050</xdr:col>
          <xdr:colOff>95250</xdr:colOff>
          <xdr:row>851997</xdr:row>
          <xdr:rowOff>28575</xdr:rowOff>
        </xdr:to>
        <xdr:sp macro="" textlink="">
          <xdr:nvSpPr>
            <xdr:cNvPr id="21181" name="Spinner 701" hidden="1">
              <a:extLst>
                <a:ext uri="{63B3BB69-23CF-44E3-9099-C40C66FF867C}">
                  <a14:compatExt spid="_x0000_s21181"/>
                </a:ext>
                <a:ext uri="{FF2B5EF4-FFF2-40B4-BE49-F238E27FC236}">
                  <a16:creationId xmlns:a16="http://schemas.microsoft.com/office/drawing/2014/main" id="{00000000-0008-0000-0300-0000BD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11049</xdr:col>
          <xdr:colOff>19050</xdr:colOff>
          <xdr:row>917529</xdr:row>
          <xdr:rowOff>19050</xdr:rowOff>
        </xdr:from>
        <xdr:to>
          <xdr:col>11050</xdr:col>
          <xdr:colOff>95250</xdr:colOff>
          <xdr:row>917533</xdr:row>
          <xdr:rowOff>28575</xdr:rowOff>
        </xdr:to>
        <xdr:sp macro="" textlink="">
          <xdr:nvSpPr>
            <xdr:cNvPr id="21182" name="Spinner 702" hidden="1">
              <a:extLst>
                <a:ext uri="{63B3BB69-23CF-44E3-9099-C40C66FF867C}">
                  <a14:compatExt spid="_x0000_s21182"/>
                </a:ext>
                <a:ext uri="{FF2B5EF4-FFF2-40B4-BE49-F238E27FC236}">
                  <a16:creationId xmlns:a16="http://schemas.microsoft.com/office/drawing/2014/main" id="{00000000-0008-0000-0300-0000B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11049</xdr:col>
          <xdr:colOff>19050</xdr:colOff>
          <xdr:row>983065</xdr:row>
          <xdr:rowOff>19050</xdr:rowOff>
        </xdr:from>
        <xdr:to>
          <xdr:col>11050</xdr:col>
          <xdr:colOff>95250</xdr:colOff>
          <xdr:row>983069</xdr:row>
          <xdr:rowOff>28575</xdr:rowOff>
        </xdr:to>
        <xdr:sp macro="" textlink="">
          <xdr:nvSpPr>
            <xdr:cNvPr id="21183" name="Spinner 703" hidden="1">
              <a:extLst>
                <a:ext uri="{63B3BB69-23CF-44E3-9099-C40C66FF867C}">
                  <a14:compatExt spid="_x0000_s21183"/>
                </a:ext>
                <a:ext uri="{FF2B5EF4-FFF2-40B4-BE49-F238E27FC236}">
                  <a16:creationId xmlns:a16="http://schemas.microsoft.com/office/drawing/2014/main" id="{00000000-0008-0000-0300-0000B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11305</xdr:col>
          <xdr:colOff>19050</xdr:colOff>
          <xdr:row>25</xdr:row>
          <xdr:rowOff>19050</xdr:rowOff>
        </xdr:from>
        <xdr:to>
          <xdr:col>11306</xdr:col>
          <xdr:colOff>95250</xdr:colOff>
          <xdr:row>29</xdr:row>
          <xdr:rowOff>28575</xdr:rowOff>
        </xdr:to>
        <xdr:sp macro="" textlink="">
          <xdr:nvSpPr>
            <xdr:cNvPr id="21184" name="Spinner 704" hidden="1">
              <a:extLst>
                <a:ext uri="{63B3BB69-23CF-44E3-9099-C40C66FF867C}">
                  <a14:compatExt spid="_x0000_s21184"/>
                </a:ext>
                <a:ext uri="{FF2B5EF4-FFF2-40B4-BE49-F238E27FC236}">
                  <a16:creationId xmlns:a16="http://schemas.microsoft.com/office/drawing/2014/main" id="{00000000-0008-0000-0300-0000C0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11305</xdr:col>
          <xdr:colOff>19050</xdr:colOff>
          <xdr:row>65561</xdr:row>
          <xdr:rowOff>19050</xdr:rowOff>
        </xdr:from>
        <xdr:to>
          <xdr:col>11306</xdr:col>
          <xdr:colOff>95250</xdr:colOff>
          <xdr:row>65565</xdr:row>
          <xdr:rowOff>28575</xdr:rowOff>
        </xdr:to>
        <xdr:sp macro="" textlink="">
          <xdr:nvSpPr>
            <xdr:cNvPr id="21185" name="Spinner 705" hidden="1">
              <a:extLst>
                <a:ext uri="{63B3BB69-23CF-44E3-9099-C40C66FF867C}">
                  <a14:compatExt spid="_x0000_s21185"/>
                </a:ext>
                <a:ext uri="{FF2B5EF4-FFF2-40B4-BE49-F238E27FC236}">
                  <a16:creationId xmlns:a16="http://schemas.microsoft.com/office/drawing/2014/main" id="{00000000-0008-0000-0300-0000C1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11305</xdr:col>
          <xdr:colOff>19050</xdr:colOff>
          <xdr:row>131097</xdr:row>
          <xdr:rowOff>19050</xdr:rowOff>
        </xdr:from>
        <xdr:to>
          <xdr:col>11306</xdr:col>
          <xdr:colOff>95250</xdr:colOff>
          <xdr:row>131101</xdr:row>
          <xdr:rowOff>28575</xdr:rowOff>
        </xdr:to>
        <xdr:sp macro="" textlink="">
          <xdr:nvSpPr>
            <xdr:cNvPr id="21186" name="Spinner 706" hidden="1">
              <a:extLst>
                <a:ext uri="{63B3BB69-23CF-44E3-9099-C40C66FF867C}">
                  <a14:compatExt spid="_x0000_s21186"/>
                </a:ext>
                <a:ext uri="{FF2B5EF4-FFF2-40B4-BE49-F238E27FC236}">
                  <a16:creationId xmlns:a16="http://schemas.microsoft.com/office/drawing/2014/main" id="{00000000-0008-0000-0300-0000C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11305</xdr:col>
          <xdr:colOff>19050</xdr:colOff>
          <xdr:row>196633</xdr:row>
          <xdr:rowOff>19050</xdr:rowOff>
        </xdr:from>
        <xdr:to>
          <xdr:col>11306</xdr:col>
          <xdr:colOff>95250</xdr:colOff>
          <xdr:row>196637</xdr:row>
          <xdr:rowOff>28575</xdr:rowOff>
        </xdr:to>
        <xdr:sp macro="" textlink="">
          <xdr:nvSpPr>
            <xdr:cNvPr id="21187" name="Spinner 707" hidden="1">
              <a:extLst>
                <a:ext uri="{63B3BB69-23CF-44E3-9099-C40C66FF867C}">
                  <a14:compatExt spid="_x0000_s21187"/>
                </a:ext>
                <a:ext uri="{FF2B5EF4-FFF2-40B4-BE49-F238E27FC236}">
                  <a16:creationId xmlns:a16="http://schemas.microsoft.com/office/drawing/2014/main" id="{00000000-0008-0000-0300-0000C3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11305</xdr:col>
          <xdr:colOff>19050</xdr:colOff>
          <xdr:row>262169</xdr:row>
          <xdr:rowOff>19050</xdr:rowOff>
        </xdr:from>
        <xdr:to>
          <xdr:col>11306</xdr:col>
          <xdr:colOff>95250</xdr:colOff>
          <xdr:row>262173</xdr:row>
          <xdr:rowOff>28575</xdr:rowOff>
        </xdr:to>
        <xdr:sp macro="" textlink="">
          <xdr:nvSpPr>
            <xdr:cNvPr id="21188" name="Spinner 708" hidden="1">
              <a:extLst>
                <a:ext uri="{63B3BB69-23CF-44E3-9099-C40C66FF867C}">
                  <a14:compatExt spid="_x0000_s21188"/>
                </a:ext>
                <a:ext uri="{FF2B5EF4-FFF2-40B4-BE49-F238E27FC236}">
                  <a16:creationId xmlns:a16="http://schemas.microsoft.com/office/drawing/2014/main" id="{00000000-0008-0000-0300-0000C4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11305</xdr:col>
          <xdr:colOff>19050</xdr:colOff>
          <xdr:row>327705</xdr:row>
          <xdr:rowOff>19050</xdr:rowOff>
        </xdr:from>
        <xdr:to>
          <xdr:col>11306</xdr:col>
          <xdr:colOff>95250</xdr:colOff>
          <xdr:row>327709</xdr:row>
          <xdr:rowOff>28575</xdr:rowOff>
        </xdr:to>
        <xdr:sp macro="" textlink="">
          <xdr:nvSpPr>
            <xdr:cNvPr id="21189" name="Spinner 709" hidden="1">
              <a:extLst>
                <a:ext uri="{63B3BB69-23CF-44E3-9099-C40C66FF867C}">
                  <a14:compatExt spid="_x0000_s21189"/>
                </a:ext>
                <a:ext uri="{FF2B5EF4-FFF2-40B4-BE49-F238E27FC236}">
                  <a16:creationId xmlns:a16="http://schemas.microsoft.com/office/drawing/2014/main" id="{00000000-0008-0000-0300-0000C5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11305</xdr:col>
          <xdr:colOff>19050</xdr:colOff>
          <xdr:row>393241</xdr:row>
          <xdr:rowOff>19050</xdr:rowOff>
        </xdr:from>
        <xdr:to>
          <xdr:col>11306</xdr:col>
          <xdr:colOff>95250</xdr:colOff>
          <xdr:row>393245</xdr:row>
          <xdr:rowOff>28575</xdr:rowOff>
        </xdr:to>
        <xdr:sp macro="" textlink="">
          <xdr:nvSpPr>
            <xdr:cNvPr id="21190" name="Spinner 710" hidden="1">
              <a:extLst>
                <a:ext uri="{63B3BB69-23CF-44E3-9099-C40C66FF867C}">
                  <a14:compatExt spid="_x0000_s21190"/>
                </a:ext>
                <a:ext uri="{FF2B5EF4-FFF2-40B4-BE49-F238E27FC236}">
                  <a16:creationId xmlns:a16="http://schemas.microsoft.com/office/drawing/2014/main" id="{00000000-0008-0000-0300-0000C6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11305</xdr:col>
          <xdr:colOff>19050</xdr:colOff>
          <xdr:row>458777</xdr:row>
          <xdr:rowOff>19050</xdr:rowOff>
        </xdr:from>
        <xdr:to>
          <xdr:col>11306</xdr:col>
          <xdr:colOff>95250</xdr:colOff>
          <xdr:row>458781</xdr:row>
          <xdr:rowOff>28575</xdr:rowOff>
        </xdr:to>
        <xdr:sp macro="" textlink="">
          <xdr:nvSpPr>
            <xdr:cNvPr id="21191" name="Spinner 711" hidden="1">
              <a:extLst>
                <a:ext uri="{63B3BB69-23CF-44E3-9099-C40C66FF867C}">
                  <a14:compatExt spid="_x0000_s21191"/>
                </a:ext>
                <a:ext uri="{FF2B5EF4-FFF2-40B4-BE49-F238E27FC236}">
                  <a16:creationId xmlns:a16="http://schemas.microsoft.com/office/drawing/2014/main" id="{00000000-0008-0000-0300-0000C7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11305</xdr:col>
          <xdr:colOff>19050</xdr:colOff>
          <xdr:row>524313</xdr:row>
          <xdr:rowOff>19050</xdr:rowOff>
        </xdr:from>
        <xdr:to>
          <xdr:col>11306</xdr:col>
          <xdr:colOff>95250</xdr:colOff>
          <xdr:row>524317</xdr:row>
          <xdr:rowOff>28575</xdr:rowOff>
        </xdr:to>
        <xdr:sp macro="" textlink="">
          <xdr:nvSpPr>
            <xdr:cNvPr id="21192" name="Spinner 712" hidden="1">
              <a:extLst>
                <a:ext uri="{63B3BB69-23CF-44E3-9099-C40C66FF867C}">
                  <a14:compatExt spid="_x0000_s21192"/>
                </a:ext>
                <a:ext uri="{FF2B5EF4-FFF2-40B4-BE49-F238E27FC236}">
                  <a16:creationId xmlns:a16="http://schemas.microsoft.com/office/drawing/2014/main" id="{00000000-0008-0000-0300-0000C8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11305</xdr:col>
          <xdr:colOff>19050</xdr:colOff>
          <xdr:row>589849</xdr:row>
          <xdr:rowOff>19050</xdr:rowOff>
        </xdr:from>
        <xdr:to>
          <xdr:col>11306</xdr:col>
          <xdr:colOff>95250</xdr:colOff>
          <xdr:row>589853</xdr:row>
          <xdr:rowOff>28575</xdr:rowOff>
        </xdr:to>
        <xdr:sp macro="" textlink="">
          <xdr:nvSpPr>
            <xdr:cNvPr id="21193" name="Spinner 713" hidden="1">
              <a:extLst>
                <a:ext uri="{63B3BB69-23CF-44E3-9099-C40C66FF867C}">
                  <a14:compatExt spid="_x0000_s21193"/>
                </a:ext>
                <a:ext uri="{FF2B5EF4-FFF2-40B4-BE49-F238E27FC236}">
                  <a16:creationId xmlns:a16="http://schemas.microsoft.com/office/drawing/2014/main" id="{00000000-0008-0000-0300-0000C9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11305</xdr:col>
          <xdr:colOff>19050</xdr:colOff>
          <xdr:row>655385</xdr:row>
          <xdr:rowOff>19050</xdr:rowOff>
        </xdr:from>
        <xdr:to>
          <xdr:col>11306</xdr:col>
          <xdr:colOff>95250</xdr:colOff>
          <xdr:row>655389</xdr:row>
          <xdr:rowOff>28575</xdr:rowOff>
        </xdr:to>
        <xdr:sp macro="" textlink="">
          <xdr:nvSpPr>
            <xdr:cNvPr id="21194" name="Spinner 714" hidden="1">
              <a:extLst>
                <a:ext uri="{63B3BB69-23CF-44E3-9099-C40C66FF867C}">
                  <a14:compatExt spid="_x0000_s21194"/>
                </a:ext>
                <a:ext uri="{FF2B5EF4-FFF2-40B4-BE49-F238E27FC236}">
                  <a16:creationId xmlns:a16="http://schemas.microsoft.com/office/drawing/2014/main" id="{00000000-0008-0000-0300-0000CA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11305</xdr:col>
          <xdr:colOff>19050</xdr:colOff>
          <xdr:row>720921</xdr:row>
          <xdr:rowOff>19050</xdr:rowOff>
        </xdr:from>
        <xdr:to>
          <xdr:col>11306</xdr:col>
          <xdr:colOff>95250</xdr:colOff>
          <xdr:row>720925</xdr:row>
          <xdr:rowOff>28575</xdr:rowOff>
        </xdr:to>
        <xdr:sp macro="" textlink="">
          <xdr:nvSpPr>
            <xdr:cNvPr id="21195" name="Spinner 715" hidden="1">
              <a:extLst>
                <a:ext uri="{63B3BB69-23CF-44E3-9099-C40C66FF867C}">
                  <a14:compatExt spid="_x0000_s21195"/>
                </a:ext>
                <a:ext uri="{FF2B5EF4-FFF2-40B4-BE49-F238E27FC236}">
                  <a16:creationId xmlns:a16="http://schemas.microsoft.com/office/drawing/2014/main" id="{00000000-0008-0000-0300-0000CB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11305</xdr:col>
          <xdr:colOff>19050</xdr:colOff>
          <xdr:row>786457</xdr:row>
          <xdr:rowOff>19050</xdr:rowOff>
        </xdr:from>
        <xdr:to>
          <xdr:col>11306</xdr:col>
          <xdr:colOff>95250</xdr:colOff>
          <xdr:row>786461</xdr:row>
          <xdr:rowOff>28575</xdr:rowOff>
        </xdr:to>
        <xdr:sp macro="" textlink="">
          <xdr:nvSpPr>
            <xdr:cNvPr id="21196" name="Spinner 716" hidden="1">
              <a:extLst>
                <a:ext uri="{63B3BB69-23CF-44E3-9099-C40C66FF867C}">
                  <a14:compatExt spid="_x0000_s21196"/>
                </a:ext>
                <a:ext uri="{FF2B5EF4-FFF2-40B4-BE49-F238E27FC236}">
                  <a16:creationId xmlns:a16="http://schemas.microsoft.com/office/drawing/2014/main" id="{00000000-0008-0000-0300-0000CC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11305</xdr:col>
          <xdr:colOff>19050</xdr:colOff>
          <xdr:row>851993</xdr:row>
          <xdr:rowOff>19050</xdr:rowOff>
        </xdr:from>
        <xdr:to>
          <xdr:col>11306</xdr:col>
          <xdr:colOff>95250</xdr:colOff>
          <xdr:row>851997</xdr:row>
          <xdr:rowOff>28575</xdr:rowOff>
        </xdr:to>
        <xdr:sp macro="" textlink="">
          <xdr:nvSpPr>
            <xdr:cNvPr id="21197" name="Spinner 717" hidden="1">
              <a:extLst>
                <a:ext uri="{63B3BB69-23CF-44E3-9099-C40C66FF867C}">
                  <a14:compatExt spid="_x0000_s21197"/>
                </a:ext>
                <a:ext uri="{FF2B5EF4-FFF2-40B4-BE49-F238E27FC236}">
                  <a16:creationId xmlns:a16="http://schemas.microsoft.com/office/drawing/2014/main" id="{00000000-0008-0000-0300-0000CD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11305</xdr:col>
          <xdr:colOff>19050</xdr:colOff>
          <xdr:row>917529</xdr:row>
          <xdr:rowOff>19050</xdr:rowOff>
        </xdr:from>
        <xdr:to>
          <xdr:col>11306</xdr:col>
          <xdr:colOff>95250</xdr:colOff>
          <xdr:row>917533</xdr:row>
          <xdr:rowOff>28575</xdr:rowOff>
        </xdr:to>
        <xdr:sp macro="" textlink="">
          <xdr:nvSpPr>
            <xdr:cNvPr id="21198" name="Spinner 718" hidden="1">
              <a:extLst>
                <a:ext uri="{63B3BB69-23CF-44E3-9099-C40C66FF867C}">
                  <a14:compatExt spid="_x0000_s21198"/>
                </a:ext>
                <a:ext uri="{FF2B5EF4-FFF2-40B4-BE49-F238E27FC236}">
                  <a16:creationId xmlns:a16="http://schemas.microsoft.com/office/drawing/2014/main" id="{00000000-0008-0000-0300-0000C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11305</xdr:col>
          <xdr:colOff>19050</xdr:colOff>
          <xdr:row>983065</xdr:row>
          <xdr:rowOff>19050</xdr:rowOff>
        </xdr:from>
        <xdr:to>
          <xdr:col>11306</xdr:col>
          <xdr:colOff>95250</xdr:colOff>
          <xdr:row>983069</xdr:row>
          <xdr:rowOff>28575</xdr:rowOff>
        </xdr:to>
        <xdr:sp macro="" textlink="">
          <xdr:nvSpPr>
            <xdr:cNvPr id="21199" name="Spinner 719" hidden="1">
              <a:extLst>
                <a:ext uri="{63B3BB69-23CF-44E3-9099-C40C66FF867C}">
                  <a14:compatExt spid="_x0000_s21199"/>
                </a:ext>
                <a:ext uri="{FF2B5EF4-FFF2-40B4-BE49-F238E27FC236}">
                  <a16:creationId xmlns:a16="http://schemas.microsoft.com/office/drawing/2014/main" id="{00000000-0008-0000-0300-0000C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11561</xdr:col>
          <xdr:colOff>19050</xdr:colOff>
          <xdr:row>25</xdr:row>
          <xdr:rowOff>19050</xdr:rowOff>
        </xdr:from>
        <xdr:to>
          <xdr:col>11562</xdr:col>
          <xdr:colOff>95250</xdr:colOff>
          <xdr:row>29</xdr:row>
          <xdr:rowOff>28575</xdr:rowOff>
        </xdr:to>
        <xdr:sp macro="" textlink="">
          <xdr:nvSpPr>
            <xdr:cNvPr id="21200" name="Spinner 720" hidden="1">
              <a:extLst>
                <a:ext uri="{63B3BB69-23CF-44E3-9099-C40C66FF867C}">
                  <a14:compatExt spid="_x0000_s21200"/>
                </a:ext>
                <a:ext uri="{FF2B5EF4-FFF2-40B4-BE49-F238E27FC236}">
                  <a16:creationId xmlns:a16="http://schemas.microsoft.com/office/drawing/2014/main" id="{00000000-0008-0000-0300-0000D0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11561</xdr:col>
          <xdr:colOff>19050</xdr:colOff>
          <xdr:row>65561</xdr:row>
          <xdr:rowOff>19050</xdr:rowOff>
        </xdr:from>
        <xdr:to>
          <xdr:col>11562</xdr:col>
          <xdr:colOff>95250</xdr:colOff>
          <xdr:row>65565</xdr:row>
          <xdr:rowOff>28575</xdr:rowOff>
        </xdr:to>
        <xdr:sp macro="" textlink="">
          <xdr:nvSpPr>
            <xdr:cNvPr id="21201" name="Spinner 721" hidden="1">
              <a:extLst>
                <a:ext uri="{63B3BB69-23CF-44E3-9099-C40C66FF867C}">
                  <a14:compatExt spid="_x0000_s21201"/>
                </a:ext>
                <a:ext uri="{FF2B5EF4-FFF2-40B4-BE49-F238E27FC236}">
                  <a16:creationId xmlns:a16="http://schemas.microsoft.com/office/drawing/2014/main" id="{00000000-0008-0000-0300-0000D1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11561</xdr:col>
          <xdr:colOff>19050</xdr:colOff>
          <xdr:row>131097</xdr:row>
          <xdr:rowOff>19050</xdr:rowOff>
        </xdr:from>
        <xdr:to>
          <xdr:col>11562</xdr:col>
          <xdr:colOff>95250</xdr:colOff>
          <xdr:row>131101</xdr:row>
          <xdr:rowOff>28575</xdr:rowOff>
        </xdr:to>
        <xdr:sp macro="" textlink="">
          <xdr:nvSpPr>
            <xdr:cNvPr id="21202" name="Spinner 722" hidden="1">
              <a:extLst>
                <a:ext uri="{63B3BB69-23CF-44E3-9099-C40C66FF867C}">
                  <a14:compatExt spid="_x0000_s21202"/>
                </a:ext>
                <a:ext uri="{FF2B5EF4-FFF2-40B4-BE49-F238E27FC236}">
                  <a16:creationId xmlns:a16="http://schemas.microsoft.com/office/drawing/2014/main" id="{00000000-0008-0000-0300-0000D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11561</xdr:col>
          <xdr:colOff>19050</xdr:colOff>
          <xdr:row>196633</xdr:row>
          <xdr:rowOff>19050</xdr:rowOff>
        </xdr:from>
        <xdr:to>
          <xdr:col>11562</xdr:col>
          <xdr:colOff>95250</xdr:colOff>
          <xdr:row>196637</xdr:row>
          <xdr:rowOff>28575</xdr:rowOff>
        </xdr:to>
        <xdr:sp macro="" textlink="">
          <xdr:nvSpPr>
            <xdr:cNvPr id="21203" name="Spinner 723" hidden="1">
              <a:extLst>
                <a:ext uri="{63B3BB69-23CF-44E3-9099-C40C66FF867C}">
                  <a14:compatExt spid="_x0000_s21203"/>
                </a:ext>
                <a:ext uri="{FF2B5EF4-FFF2-40B4-BE49-F238E27FC236}">
                  <a16:creationId xmlns:a16="http://schemas.microsoft.com/office/drawing/2014/main" id="{00000000-0008-0000-0300-0000D3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11561</xdr:col>
          <xdr:colOff>19050</xdr:colOff>
          <xdr:row>262169</xdr:row>
          <xdr:rowOff>19050</xdr:rowOff>
        </xdr:from>
        <xdr:to>
          <xdr:col>11562</xdr:col>
          <xdr:colOff>95250</xdr:colOff>
          <xdr:row>262173</xdr:row>
          <xdr:rowOff>28575</xdr:rowOff>
        </xdr:to>
        <xdr:sp macro="" textlink="">
          <xdr:nvSpPr>
            <xdr:cNvPr id="21204" name="Spinner 724" hidden="1">
              <a:extLst>
                <a:ext uri="{63B3BB69-23CF-44E3-9099-C40C66FF867C}">
                  <a14:compatExt spid="_x0000_s21204"/>
                </a:ext>
                <a:ext uri="{FF2B5EF4-FFF2-40B4-BE49-F238E27FC236}">
                  <a16:creationId xmlns:a16="http://schemas.microsoft.com/office/drawing/2014/main" id="{00000000-0008-0000-0300-0000D4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11561</xdr:col>
          <xdr:colOff>19050</xdr:colOff>
          <xdr:row>327705</xdr:row>
          <xdr:rowOff>19050</xdr:rowOff>
        </xdr:from>
        <xdr:to>
          <xdr:col>11562</xdr:col>
          <xdr:colOff>95250</xdr:colOff>
          <xdr:row>327709</xdr:row>
          <xdr:rowOff>28575</xdr:rowOff>
        </xdr:to>
        <xdr:sp macro="" textlink="">
          <xdr:nvSpPr>
            <xdr:cNvPr id="21205" name="Spinner 725" hidden="1">
              <a:extLst>
                <a:ext uri="{63B3BB69-23CF-44E3-9099-C40C66FF867C}">
                  <a14:compatExt spid="_x0000_s21205"/>
                </a:ext>
                <a:ext uri="{FF2B5EF4-FFF2-40B4-BE49-F238E27FC236}">
                  <a16:creationId xmlns:a16="http://schemas.microsoft.com/office/drawing/2014/main" id="{00000000-0008-0000-0300-0000D5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11561</xdr:col>
          <xdr:colOff>19050</xdr:colOff>
          <xdr:row>393241</xdr:row>
          <xdr:rowOff>19050</xdr:rowOff>
        </xdr:from>
        <xdr:to>
          <xdr:col>11562</xdr:col>
          <xdr:colOff>95250</xdr:colOff>
          <xdr:row>393245</xdr:row>
          <xdr:rowOff>28575</xdr:rowOff>
        </xdr:to>
        <xdr:sp macro="" textlink="">
          <xdr:nvSpPr>
            <xdr:cNvPr id="21206" name="Spinner 726" hidden="1">
              <a:extLst>
                <a:ext uri="{63B3BB69-23CF-44E3-9099-C40C66FF867C}">
                  <a14:compatExt spid="_x0000_s21206"/>
                </a:ext>
                <a:ext uri="{FF2B5EF4-FFF2-40B4-BE49-F238E27FC236}">
                  <a16:creationId xmlns:a16="http://schemas.microsoft.com/office/drawing/2014/main" id="{00000000-0008-0000-0300-0000D6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11561</xdr:col>
          <xdr:colOff>19050</xdr:colOff>
          <xdr:row>458777</xdr:row>
          <xdr:rowOff>19050</xdr:rowOff>
        </xdr:from>
        <xdr:to>
          <xdr:col>11562</xdr:col>
          <xdr:colOff>95250</xdr:colOff>
          <xdr:row>458781</xdr:row>
          <xdr:rowOff>28575</xdr:rowOff>
        </xdr:to>
        <xdr:sp macro="" textlink="">
          <xdr:nvSpPr>
            <xdr:cNvPr id="21207" name="Spinner 727" hidden="1">
              <a:extLst>
                <a:ext uri="{63B3BB69-23CF-44E3-9099-C40C66FF867C}">
                  <a14:compatExt spid="_x0000_s21207"/>
                </a:ext>
                <a:ext uri="{FF2B5EF4-FFF2-40B4-BE49-F238E27FC236}">
                  <a16:creationId xmlns:a16="http://schemas.microsoft.com/office/drawing/2014/main" id="{00000000-0008-0000-0300-0000D7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11561</xdr:col>
          <xdr:colOff>19050</xdr:colOff>
          <xdr:row>524313</xdr:row>
          <xdr:rowOff>19050</xdr:rowOff>
        </xdr:from>
        <xdr:to>
          <xdr:col>11562</xdr:col>
          <xdr:colOff>95250</xdr:colOff>
          <xdr:row>524317</xdr:row>
          <xdr:rowOff>28575</xdr:rowOff>
        </xdr:to>
        <xdr:sp macro="" textlink="">
          <xdr:nvSpPr>
            <xdr:cNvPr id="21208" name="Spinner 728" hidden="1">
              <a:extLst>
                <a:ext uri="{63B3BB69-23CF-44E3-9099-C40C66FF867C}">
                  <a14:compatExt spid="_x0000_s21208"/>
                </a:ext>
                <a:ext uri="{FF2B5EF4-FFF2-40B4-BE49-F238E27FC236}">
                  <a16:creationId xmlns:a16="http://schemas.microsoft.com/office/drawing/2014/main" id="{00000000-0008-0000-0300-0000D8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11561</xdr:col>
          <xdr:colOff>19050</xdr:colOff>
          <xdr:row>589849</xdr:row>
          <xdr:rowOff>19050</xdr:rowOff>
        </xdr:from>
        <xdr:to>
          <xdr:col>11562</xdr:col>
          <xdr:colOff>95250</xdr:colOff>
          <xdr:row>589853</xdr:row>
          <xdr:rowOff>28575</xdr:rowOff>
        </xdr:to>
        <xdr:sp macro="" textlink="">
          <xdr:nvSpPr>
            <xdr:cNvPr id="21209" name="Spinner 729" hidden="1">
              <a:extLst>
                <a:ext uri="{63B3BB69-23CF-44E3-9099-C40C66FF867C}">
                  <a14:compatExt spid="_x0000_s21209"/>
                </a:ext>
                <a:ext uri="{FF2B5EF4-FFF2-40B4-BE49-F238E27FC236}">
                  <a16:creationId xmlns:a16="http://schemas.microsoft.com/office/drawing/2014/main" id="{00000000-0008-0000-0300-0000D9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11561</xdr:col>
          <xdr:colOff>19050</xdr:colOff>
          <xdr:row>655385</xdr:row>
          <xdr:rowOff>19050</xdr:rowOff>
        </xdr:from>
        <xdr:to>
          <xdr:col>11562</xdr:col>
          <xdr:colOff>95250</xdr:colOff>
          <xdr:row>655389</xdr:row>
          <xdr:rowOff>28575</xdr:rowOff>
        </xdr:to>
        <xdr:sp macro="" textlink="">
          <xdr:nvSpPr>
            <xdr:cNvPr id="21210" name="Spinner 730" hidden="1">
              <a:extLst>
                <a:ext uri="{63B3BB69-23CF-44E3-9099-C40C66FF867C}">
                  <a14:compatExt spid="_x0000_s21210"/>
                </a:ext>
                <a:ext uri="{FF2B5EF4-FFF2-40B4-BE49-F238E27FC236}">
                  <a16:creationId xmlns:a16="http://schemas.microsoft.com/office/drawing/2014/main" id="{00000000-0008-0000-0300-0000DA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11561</xdr:col>
          <xdr:colOff>19050</xdr:colOff>
          <xdr:row>720921</xdr:row>
          <xdr:rowOff>19050</xdr:rowOff>
        </xdr:from>
        <xdr:to>
          <xdr:col>11562</xdr:col>
          <xdr:colOff>95250</xdr:colOff>
          <xdr:row>720925</xdr:row>
          <xdr:rowOff>28575</xdr:rowOff>
        </xdr:to>
        <xdr:sp macro="" textlink="">
          <xdr:nvSpPr>
            <xdr:cNvPr id="21211" name="Spinner 731" hidden="1">
              <a:extLst>
                <a:ext uri="{63B3BB69-23CF-44E3-9099-C40C66FF867C}">
                  <a14:compatExt spid="_x0000_s21211"/>
                </a:ext>
                <a:ext uri="{FF2B5EF4-FFF2-40B4-BE49-F238E27FC236}">
                  <a16:creationId xmlns:a16="http://schemas.microsoft.com/office/drawing/2014/main" id="{00000000-0008-0000-0300-0000DB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11561</xdr:col>
          <xdr:colOff>19050</xdr:colOff>
          <xdr:row>786457</xdr:row>
          <xdr:rowOff>19050</xdr:rowOff>
        </xdr:from>
        <xdr:to>
          <xdr:col>11562</xdr:col>
          <xdr:colOff>95250</xdr:colOff>
          <xdr:row>786461</xdr:row>
          <xdr:rowOff>28575</xdr:rowOff>
        </xdr:to>
        <xdr:sp macro="" textlink="">
          <xdr:nvSpPr>
            <xdr:cNvPr id="21212" name="Spinner 732" hidden="1">
              <a:extLst>
                <a:ext uri="{63B3BB69-23CF-44E3-9099-C40C66FF867C}">
                  <a14:compatExt spid="_x0000_s21212"/>
                </a:ext>
                <a:ext uri="{FF2B5EF4-FFF2-40B4-BE49-F238E27FC236}">
                  <a16:creationId xmlns:a16="http://schemas.microsoft.com/office/drawing/2014/main" id="{00000000-0008-0000-0300-0000DC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11561</xdr:col>
          <xdr:colOff>19050</xdr:colOff>
          <xdr:row>851993</xdr:row>
          <xdr:rowOff>19050</xdr:rowOff>
        </xdr:from>
        <xdr:to>
          <xdr:col>11562</xdr:col>
          <xdr:colOff>95250</xdr:colOff>
          <xdr:row>851997</xdr:row>
          <xdr:rowOff>28575</xdr:rowOff>
        </xdr:to>
        <xdr:sp macro="" textlink="">
          <xdr:nvSpPr>
            <xdr:cNvPr id="21213" name="Spinner 733" hidden="1">
              <a:extLst>
                <a:ext uri="{63B3BB69-23CF-44E3-9099-C40C66FF867C}">
                  <a14:compatExt spid="_x0000_s21213"/>
                </a:ext>
                <a:ext uri="{FF2B5EF4-FFF2-40B4-BE49-F238E27FC236}">
                  <a16:creationId xmlns:a16="http://schemas.microsoft.com/office/drawing/2014/main" id="{00000000-0008-0000-0300-0000DD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11561</xdr:col>
          <xdr:colOff>19050</xdr:colOff>
          <xdr:row>917529</xdr:row>
          <xdr:rowOff>19050</xdr:rowOff>
        </xdr:from>
        <xdr:to>
          <xdr:col>11562</xdr:col>
          <xdr:colOff>95250</xdr:colOff>
          <xdr:row>917533</xdr:row>
          <xdr:rowOff>28575</xdr:rowOff>
        </xdr:to>
        <xdr:sp macro="" textlink="">
          <xdr:nvSpPr>
            <xdr:cNvPr id="21214" name="Spinner 734" hidden="1">
              <a:extLst>
                <a:ext uri="{63B3BB69-23CF-44E3-9099-C40C66FF867C}">
                  <a14:compatExt spid="_x0000_s21214"/>
                </a:ext>
                <a:ext uri="{FF2B5EF4-FFF2-40B4-BE49-F238E27FC236}">
                  <a16:creationId xmlns:a16="http://schemas.microsoft.com/office/drawing/2014/main" id="{00000000-0008-0000-0300-0000D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11561</xdr:col>
          <xdr:colOff>19050</xdr:colOff>
          <xdr:row>983065</xdr:row>
          <xdr:rowOff>19050</xdr:rowOff>
        </xdr:from>
        <xdr:to>
          <xdr:col>11562</xdr:col>
          <xdr:colOff>95250</xdr:colOff>
          <xdr:row>983069</xdr:row>
          <xdr:rowOff>28575</xdr:rowOff>
        </xdr:to>
        <xdr:sp macro="" textlink="">
          <xdr:nvSpPr>
            <xdr:cNvPr id="21215" name="Spinner 735" hidden="1">
              <a:extLst>
                <a:ext uri="{63B3BB69-23CF-44E3-9099-C40C66FF867C}">
                  <a14:compatExt spid="_x0000_s21215"/>
                </a:ext>
                <a:ext uri="{FF2B5EF4-FFF2-40B4-BE49-F238E27FC236}">
                  <a16:creationId xmlns:a16="http://schemas.microsoft.com/office/drawing/2014/main" id="{00000000-0008-0000-0300-0000D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11817</xdr:col>
          <xdr:colOff>19050</xdr:colOff>
          <xdr:row>25</xdr:row>
          <xdr:rowOff>19050</xdr:rowOff>
        </xdr:from>
        <xdr:to>
          <xdr:col>11818</xdr:col>
          <xdr:colOff>95250</xdr:colOff>
          <xdr:row>29</xdr:row>
          <xdr:rowOff>28575</xdr:rowOff>
        </xdr:to>
        <xdr:sp macro="" textlink="">
          <xdr:nvSpPr>
            <xdr:cNvPr id="21216" name="Spinner 736" hidden="1">
              <a:extLst>
                <a:ext uri="{63B3BB69-23CF-44E3-9099-C40C66FF867C}">
                  <a14:compatExt spid="_x0000_s21216"/>
                </a:ext>
                <a:ext uri="{FF2B5EF4-FFF2-40B4-BE49-F238E27FC236}">
                  <a16:creationId xmlns:a16="http://schemas.microsoft.com/office/drawing/2014/main" id="{00000000-0008-0000-0300-0000E0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11817</xdr:col>
          <xdr:colOff>19050</xdr:colOff>
          <xdr:row>65561</xdr:row>
          <xdr:rowOff>19050</xdr:rowOff>
        </xdr:from>
        <xdr:to>
          <xdr:col>11818</xdr:col>
          <xdr:colOff>95250</xdr:colOff>
          <xdr:row>65565</xdr:row>
          <xdr:rowOff>28575</xdr:rowOff>
        </xdr:to>
        <xdr:sp macro="" textlink="">
          <xdr:nvSpPr>
            <xdr:cNvPr id="21217" name="Spinner 737" hidden="1">
              <a:extLst>
                <a:ext uri="{63B3BB69-23CF-44E3-9099-C40C66FF867C}">
                  <a14:compatExt spid="_x0000_s21217"/>
                </a:ext>
                <a:ext uri="{FF2B5EF4-FFF2-40B4-BE49-F238E27FC236}">
                  <a16:creationId xmlns:a16="http://schemas.microsoft.com/office/drawing/2014/main" id="{00000000-0008-0000-0300-0000E1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11817</xdr:col>
          <xdr:colOff>19050</xdr:colOff>
          <xdr:row>131097</xdr:row>
          <xdr:rowOff>19050</xdr:rowOff>
        </xdr:from>
        <xdr:to>
          <xdr:col>11818</xdr:col>
          <xdr:colOff>95250</xdr:colOff>
          <xdr:row>131101</xdr:row>
          <xdr:rowOff>28575</xdr:rowOff>
        </xdr:to>
        <xdr:sp macro="" textlink="">
          <xdr:nvSpPr>
            <xdr:cNvPr id="21218" name="Spinner 738" hidden="1">
              <a:extLst>
                <a:ext uri="{63B3BB69-23CF-44E3-9099-C40C66FF867C}">
                  <a14:compatExt spid="_x0000_s21218"/>
                </a:ext>
                <a:ext uri="{FF2B5EF4-FFF2-40B4-BE49-F238E27FC236}">
                  <a16:creationId xmlns:a16="http://schemas.microsoft.com/office/drawing/2014/main" id="{00000000-0008-0000-0300-0000E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11817</xdr:col>
          <xdr:colOff>19050</xdr:colOff>
          <xdr:row>196633</xdr:row>
          <xdr:rowOff>19050</xdr:rowOff>
        </xdr:from>
        <xdr:to>
          <xdr:col>11818</xdr:col>
          <xdr:colOff>95250</xdr:colOff>
          <xdr:row>196637</xdr:row>
          <xdr:rowOff>28575</xdr:rowOff>
        </xdr:to>
        <xdr:sp macro="" textlink="">
          <xdr:nvSpPr>
            <xdr:cNvPr id="21219" name="Spinner 739" hidden="1">
              <a:extLst>
                <a:ext uri="{63B3BB69-23CF-44E3-9099-C40C66FF867C}">
                  <a14:compatExt spid="_x0000_s21219"/>
                </a:ext>
                <a:ext uri="{FF2B5EF4-FFF2-40B4-BE49-F238E27FC236}">
                  <a16:creationId xmlns:a16="http://schemas.microsoft.com/office/drawing/2014/main" id="{00000000-0008-0000-0300-0000E3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11817</xdr:col>
          <xdr:colOff>19050</xdr:colOff>
          <xdr:row>262169</xdr:row>
          <xdr:rowOff>19050</xdr:rowOff>
        </xdr:from>
        <xdr:to>
          <xdr:col>11818</xdr:col>
          <xdr:colOff>95250</xdr:colOff>
          <xdr:row>262173</xdr:row>
          <xdr:rowOff>28575</xdr:rowOff>
        </xdr:to>
        <xdr:sp macro="" textlink="">
          <xdr:nvSpPr>
            <xdr:cNvPr id="21220" name="Spinner 740" hidden="1">
              <a:extLst>
                <a:ext uri="{63B3BB69-23CF-44E3-9099-C40C66FF867C}">
                  <a14:compatExt spid="_x0000_s21220"/>
                </a:ext>
                <a:ext uri="{FF2B5EF4-FFF2-40B4-BE49-F238E27FC236}">
                  <a16:creationId xmlns:a16="http://schemas.microsoft.com/office/drawing/2014/main" id="{00000000-0008-0000-0300-0000E4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11817</xdr:col>
          <xdr:colOff>19050</xdr:colOff>
          <xdr:row>327705</xdr:row>
          <xdr:rowOff>19050</xdr:rowOff>
        </xdr:from>
        <xdr:to>
          <xdr:col>11818</xdr:col>
          <xdr:colOff>95250</xdr:colOff>
          <xdr:row>327709</xdr:row>
          <xdr:rowOff>28575</xdr:rowOff>
        </xdr:to>
        <xdr:sp macro="" textlink="">
          <xdr:nvSpPr>
            <xdr:cNvPr id="21221" name="Spinner 741" hidden="1">
              <a:extLst>
                <a:ext uri="{63B3BB69-23CF-44E3-9099-C40C66FF867C}">
                  <a14:compatExt spid="_x0000_s21221"/>
                </a:ext>
                <a:ext uri="{FF2B5EF4-FFF2-40B4-BE49-F238E27FC236}">
                  <a16:creationId xmlns:a16="http://schemas.microsoft.com/office/drawing/2014/main" id="{00000000-0008-0000-0300-0000E5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11817</xdr:col>
          <xdr:colOff>19050</xdr:colOff>
          <xdr:row>393241</xdr:row>
          <xdr:rowOff>19050</xdr:rowOff>
        </xdr:from>
        <xdr:to>
          <xdr:col>11818</xdr:col>
          <xdr:colOff>95250</xdr:colOff>
          <xdr:row>393245</xdr:row>
          <xdr:rowOff>28575</xdr:rowOff>
        </xdr:to>
        <xdr:sp macro="" textlink="">
          <xdr:nvSpPr>
            <xdr:cNvPr id="21222" name="Spinner 742" hidden="1">
              <a:extLst>
                <a:ext uri="{63B3BB69-23CF-44E3-9099-C40C66FF867C}">
                  <a14:compatExt spid="_x0000_s21222"/>
                </a:ext>
                <a:ext uri="{FF2B5EF4-FFF2-40B4-BE49-F238E27FC236}">
                  <a16:creationId xmlns:a16="http://schemas.microsoft.com/office/drawing/2014/main" id="{00000000-0008-0000-0300-0000E6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11817</xdr:col>
          <xdr:colOff>19050</xdr:colOff>
          <xdr:row>458777</xdr:row>
          <xdr:rowOff>19050</xdr:rowOff>
        </xdr:from>
        <xdr:to>
          <xdr:col>11818</xdr:col>
          <xdr:colOff>95250</xdr:colOff>
          <xdr:row>458781</xdr:row>
          <xdr:rowOff>28575</xdr:rowOff>
        </xdr:to>
        <xdr:sp macro="" textlink="">
          <xdr:nvSpPr>
            <xdr:cNvPr id="21223" name="Spinner 743" hidden="1">
              <a:extLst>
                <a:ext uri="{63B3BB69-23CF-44E3-9099-C40C66FF867C}">
                  <a14:compatExt spid="_x0000_s21223"/>
                </a:ext>
                <a:ext uri="{FF2B5EF4-FFF2-40B4-BE49-F238E27FC236}">
                  <a16:creationId xmlns:a16="http://schemas.microsoft.com/office/drawing/2014/main" id="{00000000-0008-0000-0300-0000E7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11817</xdr:col>
          <xdr:colOff>19050</xdr:colOff>
          <xdr:row>524313</xdr:row>
          <xdr:rowOff>19050</xdr:rowOff>
        </xdr:from>
        <xdr:to>
          <xdr:col>11818</xdr:col>
          <xdr:colOff>95250</xdr:colOff>
          <xdr:row>524317</xdr:row>
          <xdr:rowOff>28575</xdr:rowOff>
        </xdr:to>
        <xdr:sp macro="" textlink="">
          <xdr:nvSpPr>
            <xdr:cNvPr id="21224" name="Spinner 744" hidden="1">
              <a:extLst>
                <a:ext uri="{63B3BB69-23CF-44E3-9099-C40C66FF867C}">
                  <a14:compatExt spid="_x0000_s21224"/>
                </a:ext>
                <a:ext uri="{FF2B5EF4-FFF2-40B4-BE49-F238E27FC236}">
                  <a16:creationId xmlns:a16="http://schemas.microsoft.com/office/drawing/2014/main" id="{00000000-0008-0000-0300-0000E8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11817</xdr:col>
          <xdr:colOff>19050</xdr:colOff>
          <xdr:row>589849</xdr:row>
          <xdr:rowOff>19050</xdr:rowOff>
        </xdr:from>
        <xdr:to>
          <xdr:col>11818</xdr:col>
          <xdr:colOff>95250</xdr:colOff>
          <xdr:row>589853</xdr:row>
          <xdr:rowOff>28575</xdr:rowOff>
        </xdr:to>
        <xdr:sp macro="" textlink="">
          <xdr:nvSpPr>
            <xdr:cNvPr id="21225" name="Spinner 745" hidden="1">
              <a:extLst>
                <a:ext uri="{63B3BB69-23CF-44E3-9099-C40C66FF867C}">
                  <a14:compatExt spid="_x0000_s21225"/>
                </a:ext>
                <a:ext uri="{FF2B5EF4-FFF2-40B4-BE49-F238E27FC236}">
                  <a16:creationId xmlns:a16="http://schemas.microsoft.com/office/drawing/2014/main" id="{00000000-0008-0000-0300-0000E9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11817</xdr:col>
          <xdr:colOff>19050</xdr:colOff>
          <xdr:row>655385</xdr:row>
          <xdr:rowOff>19050</xdr:rowOff>
        </xdr:from>
        <xdr:to>
          <xdr:col>11818</xdr:col>
          <xdr:colOff>95250</xdr:colOff>
          <xdr:row>655389</xdr:row>
          <xdr:rowOff>28575</xdr:rowOff>
        </xdr:to>
        <xdr:sp macro="" textlink="">
          <xdr:nvSpPr>
            <xdr:cNvPr id="21226" name="Spinner 746" hidden="1">
              <a:extLst>
                <a:ext uri="{63B3BB69-23CF-44E3-9099-C40C66FF867C}">
                  <a14:compatExt spid="_x0000_s21226"/>
                </a:ext>
                <a:ext uri="{FF2B5EF4-FFF2-40B4-BE49-F238E27FC236}">
                  <a16:creationId xmlns:a16="http://schemas.microsoft.com/office/drawing/2014/main" id="{00000000-0008-0000-0300-0000EA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11817</xdr:col>
          <xdr:colOff>19050</xdr:colOff>
          <xdr:row>720921</xdr:row>
          <xdr:rowOff>19050</xdr:rowOff>
        </xdr:from>
        <xdr:to>
          <xdr:col>11818</xdr:col>
          <xdr:colOff>95250</xdr:colOff>
          <xdr:row>720925</xdr:row>
          <xdr:rowOff>28575</xdr:rowOff>
        </xdr:to>
        <xdr:sp macro="" textlink="">
          <xdr:nvSpPr>
            <xdr:cNvPr id="21227" name="Spinner 747" hidden="1">
              <a:extLst>
                <a:ext uri="{63B3BB69-23CF-44E3-9099-C40C66FF867C}">
                  <a14:compatExt spid="_x0000_s21227"/>
                </a:ext>
                <a:ext uri="{FF2B5EF4-FFF2-40B4-BE49-F238E27FC236}">
                  <a16:creationId xmlns:a16="http://schemas.microsoft.com/office/drawing/2014/main" id="{00000000-0008-0000-0300-0000EB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11817</xdr:col>
          <xdr:colOff>19050</xdr:colOff>
          <xdr:row>786457</xdr:row>
          <xdr:rowOff>19050</xdr:rowOff>
        </xdr:from>
        <xdr:to>
          <xdr:col>11818</xdr:col>
          <xdr:colOff>95250</xdr:colOff>
          <xdr:row>786461</xdr:row>
          <xdr:rowOff>28575</xdr:rowOff>
        </xdr:to>
        <xdr:sp macro="" textlink="">
          <xdr:nvSpPr>
            <xdr:cNvPr id="21228" name="Spinner 748" hidden="1">
              <a:extLst>
                <a:ext uri="{63B3BB69-23CF-44E3-9099-C40C66FF867C}">
                  <a14:compatExt spid="_x0000_s21228"/>
                </a:ext>
                <a:ext uri="{FF2B5EF4-FFF2-40B4-BE49-F238E27FC236}">
                  <a16:creationId xmlns:a16="http://schemas.microsoft.com/office/drawing/2014/main" id="{00000000-0008-0000-0300-0000EC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11817</xdr:col>
          <xdr:colOff>19050</xdr:colOff>
          <xdr:row>851993</xdr:row>
          <xdr:rowOff>19050</xdr:rowOff>
        </xdr:from>
        <xdr:to>
          <xdr:col>11818</xdr:col>
          <xdr:colOff>95250</xdr:colOff>
          <xdr:row>851997</xdr:row>
          <xdr:rowOff>28575</xdr:rowOff>
        </xdr:to>
        <xdr:sp macro="" textlink="">
          <xdr:nvSpPr>
            <xdr:cNvPr id="21229" name="Spinner 749" hidden="1">
              <a:extLst>
                <a:ext uri="{63B3BB69-23CF-44E3-9099-C40C66FF867C}">
                  <a14:compatExt spid="_x0000_s21229"/>
                </a:ext>
                <a:ext uri="{FF2B5EF4-FFF2-40B4-BE49-F238E27FC236}">
                  <a16:creationId xmlns:a16="http://schemas.microsoft.com/office/drawing/2014/main" id="{00000000-0008-0000-0300-0000ED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11817</xdr:col>
          <xdr:colOff>19050</xdr:colOff>
          <xdr:row>917529</xdr:row>
          <xdr:rowOff>19050</xdr:rowOff>
        </xdr:from>
        <xdr:to>
          <xdr:col>11818</xdr:col>
          <xdr:colOff>95250</xdr:colOff>
          <xdr:row>917533</xdr:row>
          <xdr:rowOff>28575</xdr:rowOff>
        </xdr:to>
        <xdr:sp macro="" textlink="">
          <xdr:nvSpPr>
            <xdr:cNvPr id="21230" name="Spinner 750" hidden="1">
              <a:extLst>
                <a:ext uri="{63B3BB69-23CF-44E3-9099-C40C66FF867C}">
                  <a14:compatExt spid="_x0000_s21230"/>
                </a:ext>
                <a:ext uri="{FF2B5EF4-FFF2-40B4-BE49-F238E27FC236}">
                  <a16:creationId xmlns:a16="http://schemas.microsoft.com/office/drawing/2014/main" id="{00000000-0008-0000-0300-0000E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11817</xdr:col>
          <xdr:colOff>19050</xdr:colOff>
          <xdr:row>983065</xdr:row>
          <xdr:rowOff>19050</xdr:rowOff>
        </xdr:from>
        <xdr:to>
          <xdr:col>11818</xdr:col>
          <xdr:colOff>95250</xdr:colOff>
          <xdr:row>983069</xdr:row>
          <xdr:rowOff>28575</xdr:rowOff>
        </xdr:to>
        <xdr:sp macro="" textlink="">
          <xdr:nvSpPr>
            <xdr:cNvPr id="21231" name="Spinner 751" hidden="1">
              <a:extLst>
                <a:ext uri="{63B3BB69-23CF-44E3-9099-C40C66FF867C}">
                  <a14:compatExt spid="_x0000_s21231"/>
                </a:ext>
                <a:ext uri="{FF2B5EF4-FFF2-40B4-BE49-F238E27FC236}">
                  <a16:creationId xmlns:a16="http://schemas.microsoft.com/office/drawing/2014/main" id="{00000000-0008-0000-0300-0000E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12073</xdr:col>
          <xdr:colOff>19050</xdr:colOff>
          <xdr:row>25</xdr:row>
          <xdr:rowOff>19050</xdr:rowOff>
        </xdr:from>
        <xdr:to>
          <xdr:col>12074</xdr:col>
          <xdr:colOff>95250</xdr:colOff>
          <xdr:row>29</xdr:row>
          <xdr:rowOff>28575</xdr:rowOff>
        </xdr:to>
        <xdr:sp macro="" textlink="">
          <xdr:nvSpPr>
            <xdr:cNvPr id="21232" name="Spinner 752" hidden="1">
              <a:extLst>
                <a:ext uri="{63B3BB69-23CF-44E3-9099-C40C66FF867C}">
                  <a14:compatExt spid="_x0000_s21232"/>
                </a:ext>
                <a:ext uri="{FF2B5EF4-FFF2-40B4-BE49-F238E27FC236}">
                  <a16:creationId xmlns:a16="http://schemas.microsoft.com/office/drawing/2014/main" id="{00000000-0008-0000-0300-0000F0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12073</xdr:col>
          <xdr:colOff>19050</xdr:colOff>
          <xdr:row>65561</xdr:row>
          <xdr:rowOff>19050</xdr:rowOff>
        </xdr:from>
        <xdr:to>
          <xdr:col>12074</xdr:col>
          <xdr:colOff>95250</xdr:colOff>
          <xdr:row>65565</xdr:row>
          <xdr:rowOff>28575</xdr:rowOff>
        </xdr:to>
        <xdr:sp macro="" textlink="">
          <xdr:nvSpPr>
            <xdr:cNvPr id="21233" name="Spinner 753" hidden="1">
              <a:extLst>
                <a:ext uri="{63B3BB69-23CF-44E3-9099-C40C66FF867C}">
                  <a14:compatExt spid="_x0000_s21233"/>
                </a:ext>
                <a:ext uri="{FF2B5EF4-FFF2-40B4-BE49-F238E27FC236}">
                  <a16:creationId xmlns:a16="http://schemas.microsoft.com/office/drawing/2014/main" id="{00000000-0008-0000-0300-0000F1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12073</xdr:col>
          <xdr:colOff>19050</xdr:colOff>
          <xdr:row>131097</xdr:row>
          <xdr:rowOff>19050</xdr:rowOff>
        </xdr:from>
        <xdr:to>
          <xdr:col>12074</xdr:col>
          <xdr:colOff>95250</xdr:colOff>
          <xdr:row>131101</xdr:row>
          <xdr:rowOff>28575</xdr:rowOff>
        </xdr:to>
        <xdr:sp macro="" textlink="">
          <xdr:nvSpPr>
            <xdr:cNvPr id="21234" name="Spinner 754" hidden="1">
              <a:extLst>
                <a:ext uri="{63B3BB69-23CF-44E3-9099-C40C66FF867C}">
                  <a14:compatExt spid="_x0000_s21234"/>
                </a:ext>
                <a:ext uri="{FF2B5EF4-FFF2-40B4-BE49-F238E27FC236}">
                  <a16:creationId xmlns:a16="http://schemas.microsoft.com/office/drawing/2014/main" id="{00000000-0008-0000-0300-0000F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12073</xdr:col>
          <xdr:colOff>19050</xdr:colOff>
          <xdr:row>196633</xdr:row>
          <xdr:rowOff>19050</xdr:rowOff>
        </xdr:from>
        <xdr:to>
          <xdr:col>12074</xdr:col>
          <xdr:colOff>95250</xdr:colOff>
          <xdr:row>196637</xdr:row>
          <xdr:rowOff>28575</xdr:rowOff>
        </xdr:to>
        <xdr:sp macro="" textlink="">
          <xdr:nvSpPr>
            <xdr:cNvPr id="21235" name="Spinner 755" hidden="1">
              <a:extLst>
                <a:ext uri="{63B3BB69-23CF-44E3-9099-C40C66FF867C}">
                  <a14:compatExt spid="_x0000_s21235"/>
                </a:ext>
                <a:ext uri="{FF2B5EF4-FFF2-40B4-BE49-F238E27FC236}">
                  <a16:creationId xmlns:a16="http://schemas.microsoft.com/office/drawing/2014/main" id="{00000000-0008-0000-0300-0000F3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12073</xdr:col>
          <xdr:colOff>19050</xdr:colOff>
          <xdr:row>262169</xdr:row>
          <xdr:rowOff>19050</xdr:rowOff>
        </xdr:from>
        <xdr:to>
          <xdr:col>12074</xdr:col>
          <xdr:colOff>95250</xdr:colOff>
          <xdr:row>262173</xdr:row>
          <xdr:rowOff>28575</xdr:rowOff>
        </xdr:to>
        <xdr:sp macro="" textlink="">
          <xdr:nvSpPr>
            <xdr:cNvPr id="21236" name="Spinner 756" hidden="1">
              <a:extLst>
                <a:ext uri="{63B3BB69-23CF-44E3-9099-C40C66FF867C}">
                  <a14:compatExt spid="_x0000_s21236"/>
                </a:ext>
                <a:ext uri="{FF2B5EF4-FFF2-40B4-BE49-F238E27FC236}">
                  <a16:creationId xmlns:a16="http://schemas.microsoft.com/office/drawing/2014/main" id="{00000000-0008-0000-0300-0000F4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12073</xdr:col>
          <xdr:colOff>19050</xdr:colOff>
          <xdr:row>327705</xdr:row>
          <xdr:rowOff>19050</xdr:rowOff>
        </xdr:from>
        <xdr:to>
          <xdr:col>12074</xdr:col>
          <xdr:colOff>95250</xdr:colOff>
          <xdr:row>327709</xdr:row>
          <xdr:rowOff>28575</xdr:rowOff>
        </xdr:to>
        <xdr:sp macro="" textlink="">
          <xdr:nvSpPr>
            <xdr:cNvPr id="21237" name="Spinner 757" hidden="1">
              <a:extLst>
                <a:ext uri="{63B3BB69-23CF-44E3-9099-C40C66FF867C}">
                  <a14:compatExt spid="_x0000_s21237"/>
                </a:ext>
                <a:ext uri="{FF2B5EF4-FFF2-40B4-BE49-F238E27FC236}">
                  <a16:creationId xmlns:a16="http://schemas.microsoft.com/office/drawing/2014/main" id="{00000000-0008-0000-0300-0000F5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12073</xdr:col>
          <xdr:colOff>19050</xdr:colOff>
          <xdr:row>393241</xdr:row>
          <xdr:rowOff>19050</xdr:rowOff>
        </xdr:from>
        <xdr:to>
          <xdr:col>12074</xdr:col>
          <xdr:colOff>95250</xdr:colOff>
          <xdr:row>393245</xdr:row>
          <xdr:rowOff>28575</xdr:rowOff>
        </xdr:to>
        <xdr:sp macro="" textlink="">
          <xdr:nvSpPr>
            <xdr:cNvPr id="21238" name="Spinner 758" hidden="1">
              <a:extLst>
                <a:ext uri="{63B3BB69-23CF-44E3-9099-C40C66FF867C}">
                  <a14:compatExt spid="_x0000_s21238"/>
                </a:ext>
                <a:ext uri="{FF2B5EF4-FFF2-40B4-BE49-F238E27FC236}">
                  <a16:creationId xmlns:a16="http://schemas.microsoft.com/office/drawing/2014/main" id="{00000000-0008-0000-0300-0000F6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12073</xdr:col>
          <xdr:colOff>19050</xdr:colOff>
          <xdr:row>458777</xdr:row>
          <xdr:rowOff>19050</xdr:rowOff>
        </xdr:from>
        <xdr:to>
          <xdr:col>12074</xdr:col>
          <xdr:colOff>95250</xdr:colOff>
          <xdr:row>458781</xdr:row>
          <xdr:rowOff>28575</xdr:rowOff>
        </xdr:to>
        <xdr:sp macro="" textlink="">
          <xdr:nvSpPr>
            <xdr:cNvPr id="21239" name="Spinner 759" hidden="1">
              <a:extLst>
                <a:ext uri="{63B3BB69-23CF-44E3-9099-C40C66FF867C}">
                  <a14:compatExt spid="_x0000_s21239"/>
                </a:ext>
                <a:ext uri="{FF2B5EF4-FFF2-40B4-BE49-F238E27FC236}">
                  <a16:creationId xmlns:a16="http://schemas.microsoft.com/office/drawing/2014/main" id="{00000000-0008-0000-0300-0000F7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12073</xdr:col>
          <xdr:colOff>19050</xdr:colOff>
          <xdr:row>524313</xdr:row>
          <xdr:rowOff>19050</xdr:rowOff>
        </xdr:from>
        <xdr:to>
          <xdr:col>12074</xdr:col>
          <xdr:colOff>95250</xdr:colOff>
          <xdr:row>524317</xdr:row>
          <xdr:rowOff>28575</xdr:rowOff>
        </xdr:to>
        <xdr:sp macro="" textlink="">
          <xdr:nvSpPr>
            <xdr:cNvPr id="21240" name="Spinner 760" hidden="1">
              <a:extLst>
                <a:ext uri="{63B3BB69-23CF-44E3-9099-C40C66FF867C}">
                  <a14:compatExt spid="_x0000_s21240"/>
                </a:ext>
                <a:ext uri="{FF2B5EF4-FFF2-40B4-BE49-F238E27FC236}">
                  <a16:creationId xmlns:a16="http://schemas.microsoft.com/office/drawing/2014/main" id="{00000000-0008-0000-0300-0000F8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12073</xdr:col>
          <xdr:colOff>19050</xdr:colOff>
          <xdr:row>589849</xdr:row>
          <xdr:rowOff>19050</xdr:rowOff>
        </xdr:from>
        <xdr:to>
          <xdr:col>12074</xdr:col>
          <xdr:colOff>95250</xdr:colOff>
          <xdr:row>589853</xdr:row>
          <xdr:rowOff>28575</xdr:rowOff>
        </xdr:to>
        <xdr:sp macro="" textlink="">
          <xdr:nvSpPr>
            <xdr:cNvPr id="21241" name="Spinner 761" hidden="1">
              <a:extLst>
                <a:ext uri="{63B3BB69-23CF-44E3-9099-C40C66FF867C}">
                  <a14:compatExt spid="_x0000_s21241"/>
                </a:ext>
                <a:ext uri="{FF2B5EF4-FFF2-40B4-BE49-F238E27FC236}">
                  <a16:creationId xmlns:a16="http://schemas.microsoft.com/office/drawing/2014/main" id="{00000000-0008-0000-0300-0000F9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12073</xdr:col>
          <xdr:colOff>19050</xdr:colOff>
          <xdr:row>655385</xdr:row>
          <xdr:rowOff>19050</xdr:rowOff>
        </xdr:from>
        <xdr:to>
          <xdr:col>12074</xdr:col>
          <xdr:colOff>95250</xdr:colOff>
          <xdr:row>655389</xdr:row>
          <xdr:rowOff>28575</xdr:rowOff>
        </xdr:to>
        <xdr:sp macro="" textlink="">
          <xdr:nvSpPr>
            <xdr:cNvPr id="21242" name="Spinner 762" hidden="1">
              <a:extLst>
                <a:ext uri="{63B3BB69-23CF-44E3-9099-C40C66FF867C}">
                  <a14:compatExt spid="_x0000_s21242"/>
                </a:ext>
                <a:ext uri="{FF2B5EF4-FFF2-40B4-BE49-F238E27FC236}">
                  <a16:creationId xmlns:a16="http://schemas.microsoft.com/office/drawing/2014/main" id="{00000000-0008-0000-0300-0000FA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12073</xdr:col>
          <xdr:colOff>19050</xdr:colOff>
          <xdr:row>720921</xdr:row>
          <xdr:rowOff>19050</xdr:rowOff>
        </xdr:from>
        <xdr:to>
          <xdr:col>12074</xdr:col>
          <xdr:colOff>95250</xdr:colOff>
          <xdr:row>720925</xdr:row>
          <xdr:rowOff>28575</xdr:rowOff>
        </xdr:to>
        <xdr:sp macro="" textlink="">
          <xdr:nvSpPr>
            <xdr:cNvPr id="21243" name="Spinner 763" hidden="1">
              <a:extLst>
                <a:ext uri="{63B3BB69-23CF-44E3-9099-C40C66FF867C}">
                  <a14:compatExt spid="_x0000_s21243"/>
                </a:ext>
                <a:ext uri="{FF2B5EF4-FFF2-40B4-BE49-F238E27FC236}">
                  <a16:creationId xmlns:a16="http://schemas.microsoft.com/office/drawing/2014/main" id="{00000000-0008-0000-0300-0000FB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12073</xdr:col>
          <xdr:colOff>19050</xdr:colOff>
          <xdr:row>786457</xdr:row>
          <xdr:rowOff>19050</xdr:rowOff>
        </xdr:from>
        <xdr:to>
          <xdr:col>12074</xdr:col>
          <xdr:colOff>95250</xdr:colOff>
          <xdr:row>786461</xdr:row>
          <xdr:rowOff>28575</xdr:rowOff>
        </xdr:to>
        <xdr:sp macro="" textlink="">
          <xdr:nvSpPr>
            <xdr:cNvPr id="21244" name="Spinner 764" hidden="1">
              <a:extLst>
                <a:ext uri="{63B3BB69-23CF-44E3-9099-C40C66FF867C}">
                  <a14:compatExt spid="_x0000_s21244"/>
                </a:ext>
                <a:ext uri="{FF2B5EF4-FFF2-40B4-BE49-F238E27FC236}">
                  <a16:creationId xmlns:a16="http://schemas.microsoft.com/office/drawing/2014/main" id="{00000000-0008-0000-0300-0000FC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12073</xdr:col>
          <xdr:colOff>19050</xdr:colOff>
          <xdr:row>851993</xdr:row>
          <xdr:rowOff>19050</xdr:rowOff>
        </xdr:from>
        <xdr:to>
          <xdr:col>12074</xdr:col>
          <xdr:colOff>95250</xdr:colOff>
          <xdr:row>851997</xdr:row>
          <xdr:rowOff>28575</xdr:rowOff>
        </xdr:to>
        <xdr:sp macro="" textlink="">
          <xdr:nvSpPr>
            <xdr:cNvPr id="21245" name="Spinner 765" hidden="1">
              <a:extLst>
                <a:ext uri="{63B3BB69-23CF-44E3-9099-C40C66FF867C}">
                  <a14:compatExt spid="_x0000_s21245"/>
                </a:ext>
                <a:ext uri="{FF2B5EF4-FFF2-40B4-BE49-F238E27FC236}">
                  <a16:creationId xmlns:a16="http://schemas.microsoft.com/office/drawing/2014/main" id="{00000000-0008-0000-0300-0000FD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12073</xdr:col>
          <xdr:colOff>19050</xdr:colOff>
          <xdr:row>917529</xdr:row>
          <xdr:rowOff>19050</xdr:rowOff>
        </xdr:from>
        <xdr:to>
          <xdr:col>12074</xdr:col>
          <xdr:colOff>95250</xdr:colOff>
          <xdr:row>917533</xdr:row>
          <xdr:rowOff>28575</xdr:rowOff>
        </xdr:to>
        <xdr:sp macro="" textlink="">
          <xdr:nvSpPr>
            <xdr:cNvPr id="21246" name="Spinner 766" hidden="1">
              <a:extLst>
                <a:ext uri="{63B3BB69-23CF-44E3-9099-C40C66FF867C}">
                  <a14:compatExt spid="_x0000_s21246"/>
                </a:ext>
                <a:ext uri="{FF2B5EF4-FFF2-40B4-BE49-F238E27FC236}">
                  <a16:creationId xmlns:a16="http://schemas.microsoft.com/office/drawing/2014/main" id="{00000000-0008-0000-0300-0000F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12073</xdr:col>
          <xdr:colOff>19050</xdr:colOff>
          <xdr:row>983065</xdr:row>
          <xdr:rowOff>19050</xdr:rowOff>
        </xdr:from>
        <xdr:to>
          <xdr:col>12074</xdr:col>
          <xdr:colOff>95250</xdr:colOff>
          <xdr:row>983069</xdr:row>
          <xdr:rowOff>28575</xdr:rowOff>
        </xdr:to>
        <xdr:sp macro="" textlink="">
          <xdr:nvSpPr>
            <xdr:cNvPr id="21247" name="Spinner 767" hidden="1">
              <a:extLst>
                <a:ext uri="{63B3BB69-23CF-44E3-9099-C40C66FF867C}">
                  <a14:compatExt spid="_x0000_s21247"/>
                </a:ext>
                <a:ext uri="{FF2B5EF4-FFF2-40B4-BE49-F238E27FC236}">
                  <a16:creationId xmlns:a16="http://schemas.microsoft.com/office/drawing/2014/main" id="{00000000-0008-0000-0300-0000F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12329</xdr:col>
          <xdr:colOff>19050</xdr:colOff>
          <xdr:row>25</xdr:row>
          <xdr:rowOff>19050</xdr:rowOff>
        </xdr:from>
        <xdr:to>
          <xdr:col>12330</xdr:col>
          <xdr:colOff>95250</xdr:colOff>
          <xdr:row>29</xdr:row>
          <xdr:rowOff>28575</xdr:rowOff>
        </xdr:to>
        <xdr:sp macro="" textlink="">
          <xdr:nvSpPr>
            <xdr:cNvPr id="21248" name="Spinner 768" hidden="1">
              <a:extLst>
                <a:ext uri="{63B3BB69-23CF-44E3-9099-C40C66FF867C}">
                  <a14:compatExt spid="_x0000_s21248"/>
                </a:ext>
                <a:ext uri="{FF2B5EF4-FFF2-40B4-BE49-F238E27FC236}">
                  <a16:creationId xmlns:a16="http://schemas.microsoft.com/office/drawing/2014/main" id="{00000000-0008-0000-0300-000000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12329</xdr:col>
          <xdr:colOff>19050</xdr:colOff>
          <xdr:row>65561</xdr:row>
          <xdr:rowOff>19050</xdr:rowOff>
        </xdr:from>
        <xdr:to>
          <xdr:col>12330</xdr:col>
          <xdr:colOff>95250</xdr:colOff>
          <xdr:row>65565</xdr:row>
          <xdr:rowOff>28575</xdr:rowOff>
        </xdr:to>
        <xdr:sp macro="" textlink="">
          <xdr:nvSpPr>
            <xdr:cNvPr id="21249" name="Spinner 769" hidden="1">
              <a:extLst>
                <a:ext uri="{63B3BB69-23CF-44E3-9099-C40C66FF867C}">
                  <a14:compatExt spid="_x0000_s21249"/>
                </a:ext>
                <a:ext uri="{FF2B5EF4-FFF2-40B4-BE49-F238E27FC236}">
                  <a16:creationId xmlns:a16="http://schemas.microsoft.com/office/drawing/2014/main" id="{00000000-0008-0000-0300-000001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12329</xdr:col>
          <xdr:colOff>19050</xdr:colOff>
          <xdr:row>131097</xdr:row>
          <xdr:rowOff>19050</xdr:rowOff>
        </xdr:from>
        <xdr:to>
          <xdr:col>12330</xdr:col>
          <xdr:colOff>95250</xdr:colOff>
          <xdr:row>131101</xdr:row>
          <xdr:rowOff>28575</xdr:rowOff>
        </xdr:to>
        <xdr:sp macro="" textlink="">
          <xdr:nvSpPr>
            <xdr:cNvPr id="21250" name="Spinner 770" hidden="1">
              <a:extLst>
                <a:ext uri="{63B3BB69-23CF-44E3-9099-C40C66FF867C}">
                  <a14:compatExt spid="_x0000_s21250"/>
                </a:ext>
                <a:ext uri="{FF2B5EF4-FFF2-40B4-BE49-F238E27FC236}">
                  <a16:creationId xmlns:a16="http://schemas.microsoft.com/office/drawing/2014/main" id="{00000000-0008-0000-0300-000002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12329</xdr:col>
          <xdr:colOff>19050</xdr:colOff>
          <xdr:row>196633</xdr:row>
          <xdr:rowOff>19050</xdr:rowOff>
        </xdr:from>
        <xdr:to>
          <xdr:col>12330</xdr:col>
          <xdr:colOff>95250</xdr:colOff>
          <xdr:row>196637</xdr:row>
          <xdr:rowOff>28575</xdr:rowOff>
        </xdr:to>
        <xdr:sp macro="" textlink="">
          <xdr:nvSpPr>
            <xdr:cNvPr id="21251" name="Spinner 771" hidden="1">
              <a:extLst>
                <a:ext uri="{63B3BB69-23CF-44E3-9099-C40C66FF867C}">
                  <a14:compatExt spid="_x0000_s21251"/>
                </a:ext>
                <a:ext uri="{FF2B5EF4-FFF2-40B4-BE49-F238E27FC236}">
                  <a16:creationId xmlns:a16="http://schemas.microsoft.com/office/drawing/2014/main" id="{00000000-0008-0000-0300-000003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12329</xdr:col>
          <xdr:colOff>19050</xdr:colOff>
          <xdr:row>262169</xdr:row>
          <xdr:rowOff>19050</xdr:rowOff>
        </xdr:from>
        <xdr:to>
          <xdr:col>12330</xdr:col>
          <xdr:colOff>95250</xdr:colOff>
          <xdr:row>262173</xdr:row>
          <xdr:rowOff>28575</xdr:rowOff>
        </xdr:to>
        <xdr:sp macro="" textlink="">
          <xdr:nvSpPr>
            <xdr:cNvPr id="21252" name="Spinner 772" hidden="1">
              <a:extLst>
                <a:ext uri="{63B3BB69-23CF-44E3-9099-C40C66FF867C}">
                  <a14:compatExt spid="_x0000_s21252"/>
                </a:ext>
                <a:ext uri="{FF2B5EF4-FFF2-40B4-BE49-F238E27FC236}">
                  <a16:creationId xmlns:a16="http://schemas.microsoft.com/office/drawing/2014/main" id="{00000000-0008-0000-0300-000004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12329</xdr:col>
          <xdr:colOff>19050</xdr:colOff>
          <xdr:row>327705</xdr:row>
          <xdr:rowOff>19050</xdr:rowOff>
        </xdr:from>
        <xdr:to>
          <xdr:col>12330</xdr:col>
          <xdr:colOff>95250</xdr:colOff>
          <xdr:row>327709</xdr:row>
          <xdr:rowOff>28575</xdr:rowOff>
        </xdr:to>
        <xdr:sp macro="" textlink="">
          <xdr:nvSpPr>
            <xdr:cNvPr id="21253" name="Spinner 773" hidden="1">
              <a:extLst>
                <a:ext uri="{63B3BB69-23CF-44E3-9099-C40C66FF867C}">
                  <a14:compatExt spid="_x0000_s21253"/>
                </a:ext>
                <a:ext uri="{FF2B5EF4-FFF2-40B4-BE49-F238E27FC236}">
                  <a16:creationId xmlns:a16="http://schemas.microsoft.com/office/drawing/2014/main" id="{00000000-0008-0000-0300-000005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12329</xdr:col>
          <xdr:colOff>19050</xdr:colOff>
          <xdr:row>393241</xdr:row>
          <xdr:rowOff>19050</xdr:rowOff>
        </xdr:from>
        <xdr:to>
          <xdr:col>12330</xdr:col>
          <xdr:colOff>95250</xdr:colOff>
          <xdr:row>393245</xdr:row>
          <xdr:rowOff>28575</xdr:rowOff>
        </xdr:to>
        <xdr:sp macro="" textlink="">
          <xdr:nvSpPr>
            <xdr:cNvPr id="21254" name="Spinner 774" hidden="1">
              <a:extLst>
                <a:ext uri="{63B3BB69-23CF-44E3-9099-C40C66FF867C}">
                  <a14:compatExt spid="_x0000_s21254"/>
                </a:ext>
                <a:ext uri="{FF2B5EF4-FFF2-40B4-BE49-F238E27FC236}">
                  <a16:creationId xmlns:a16="http://schemas.microsoft.com/office/drawing/2014/main" id="{00000000-0008-0000-0300-000006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12329</xdr:col>
          <xdr:colOff>19050</xdr:colOff>
          <xdr:row>458777</xdr:row>
          <xdr:rowOff>19050</xdr:rowOff>
        </xdr:from>
        <xdr:to>
          <xdr:col>12330</xdr:col>
          <xdr:colOff>95250</xdr:colOff>
          <xdr:row>458781</xdr:row>
          <xdr:rowOff>28575</xdr:rowOff>
        </xdr:to>
        <xdr:sp macro="" textlink="">
          <xdr:nvSpPr>
            <xdr:cNvPr id="21255" name="Spinner 775" hidden="1">
              <a:extLst>
                <a:ext uri="{63B3BB69-23CF-44E3-9099-C40C66FF867C}">
                  <a14:compatExt spid="_x0000_s21255"/>
                </a:ext>
                <a:ext uri="{FF2B5EF4-FFF2-40B4-BE49-F238E27FC236}">
                  <a16:creationId xmlns:a16="http://schemas.microsoft.com/office/drawing/2014/main" id="{00000000-0008-0000-0300-000007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12329</xdr:col>
          <xdr:colOff>19050</xdr:colOff>
          <xdr:row>524313</xdr:row>
          <xdr:rowOff>19050</xdr:rowOff>
        </xdr:from>
        <xdr:to>
          <xdr:col>12330</xdr:col>
          <xdr:colOff>95250</xdr:colOff>
          <xdr:row>524317</xdr:row>
          <xdr:rowOff>28575</xdr:rowOff>
        </xdr:to>
        <xdr:sp macro="" textlink="">
          <xdr:nvSpPr>
            <xdr:cNvPr id="21256" name="Spinner 776" hidden="1">
              <a:extLst>
                <a:ext uri="{63B3BB69-23CF-44E3-9099-C40C66FF867C}">
                  <a14:compatExt spid="_x0000_s21256"/>
                </a:ext>
                <a:ext uri="{FF2B5EF4-FFF2-40B4-BE49-F238E27FC236}">
                  <a16:creationId xmlns:a16="http://schemas.microsoft.com/office/drawing/2014/main" id="{00000000-0008-0000-0300-000008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12329</xdr:col>
          <xdr:colOff>19050</xdr:colOff>
          <xdr:row>589849</xdr:row>
          <xdr:rowOff>19050</xdr:rowOff>
        </xdr:from>
        <xdr:to>
          <xdr:col>12330</xdr:col>
          <xdr:colOff>95250</xdr:colOff>
          <xdr:row>589853</xdr:row>
          <xdr:rowOff>28575</xdr:rowOff>
        </xdr:to>
        <xdr:sp macro="" textlink="">
          <xdr:nvSpPr>
            <xdr:cNvPr id="21257" name="Spinner 777" hidden="1">
              <a:extLst>
                <a:ext uri="{63B3BB69-23CF-44E3-9099-C40C66FF867C}">
                  <a14:compatExt spid="_x0000_s21257"/>
                </a:ext>
                <a:ext uri="{FF2B5EF4-FFF2-40B4-BE49-F238E27FC236}">
                  <a16:creationId xmlns:a16="http://schemas.microsoft.com/office/drawing/2014/main" id="{00000000-0008-0000-0300-000009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12329</xdr:col>
          <xdr:colOff>19050</xdr:colOff>
          <xdr:row>655385</xdr:row>
          <xdr:rowOff>19050</xdr:rowOff>
        </xdr:from>
        <xdr:to>
          <xdr:col>12330</xdr:col>
          <xdr:colOff>95250</xdr:colOff>
          <xdr:row>655389</xdr:row>
          <xdr:rowOff>28575</xdr:rowOff>
        </xdr:to>
        <xdr:sp macro="" textlink="">
          <xdr:nvSpPr>
            <xdr:cNvPr id="21258" name="Spinner 778" hidden="1">
              <a:extLst>
                <a:ext uri="{63B3BB69-23CF-44E3-9099-C40C66FF867C}">
                  <a14:compatExt spid="_x0000_s21258"/>
                </a:ext>
                <a:ext uri="{FF2B5EF4-FFF2-40B4-BE49-F238E27FC236}">
                  <a16:creationId xmlns:a16="http://schemas.microsoft.com/office/drawing/2014/main" id="{00000000-0008-0000-0300-00000A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12329</xdr:col>
          <xdr:colOff>19050</xdr:colOff>
          <xdr:row>720921</xdr:row>
          <xdr:rowOff>19050</xdr:rowOff>
        </xdr:from>
        <xdr:to>
          <xdr:col>12330</xdr:col>
          <xdr:colOff>95250</xdr:colOff>
          <xdr:row>720925</xdr:row>
          <xdr:rowOff>28575</xdr:rowOff>
        </xdr:to>
        <xdr:sp macro="" textlink="">
          <xdr:nvSpPr>
            <xdr:cNvPr id="21259" name="Spinner 779" hidden="1">
              <a:extLst>
                <a:ext uri="{63B3BB69-23CF-44E3-9099-C40C66FF867C}">
                  <a14:compatExt spid="_x0000_s21259"/>
                </a:ext>
                <a:ext uri="{FF2B5EF4-FFF2-40B4-BE49-F238E27FC236}">
                  <a16:creationId xmlns:a16="http://schemas.microsoft.com/office/drawing/2014/main" id="{00000000-0008-0000-0300-00000B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12329</xdr:col>
          <xdr:colOff>19050</xdr:colOff>
          <xdr:row>786457</xdr:row>
          <xdr:rowOff>19050</xdr:rowOff>
        </xdr:from>
        <xdr:to>
          <xdr:col>12330</xdr:col>
          <xdr:colOff>95250</xdr:colOff>
          <xdr:row>786461</xdr:row>
          <xdr:rowOff>28575</xdr:rowOff>
        </xdr:to>
        <xdr:sp macro="" textlink="">
          <xdr:nvSpPr>
            <xdr:cNvPr id="21260" name="Spinner 780" hidden="1">
              <a:extLst>
                <a:ext uri="{63B3BB69-23CF-44E3-9099-C40C66FF867C}">
                  <a14:compatExt spid="_x0000_s21260"/>
                </a:ext>
                <a:ext uri="{FF2B5EF4-FFF2-40B4-BE49-F238E27FC236}">
                  <a16:creationId xmlns:a16="http://schemas.microsoft.com/office/drawing/2014/main" id="{00000000-0008-0000-0300-00000C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12329</xdr:col>
          <xdr:colOff>19050</xdr:colOff>
          <xdr:row>851993</xdr:row>
          <xdr:rowOff>19050</xdr:rowOff>
        </xdr:from>
        <xdr:to>
          <xdr:col>12330</xdr:col>
          <xdr:colOff>95250</xdr:colOff>
          <xdr:row>851997</xdr:row>
          <xdr:rowOff>28575</xdr:rowOff>
        </xdr:to>
        <xdr:sp macro="" textlink="">
          <xdr:nvSpPr>
            <xdr:cNvPr id="21261" name="Spinner 781" hidden="1">
              <a:extLst>
                <a:ext uri="{63B3BB69-23CF-44E3-9099-C40C66FF867C}">
                  <a14:compatExt spid="_x0000_s21261"/>
                </a:ext>
                <a:ext uri="{FF2B5EF4-FFF2-40B4-BE49-F238E27FC236}">
                  <a16:creationId xmlns:a16="http://schemas.microsoft.com/office/drawing/2014/main" id="{00000000-0008-0000-0300-00000D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12329</xdr:col>
          <xdr:colOff>19050</xdr:colOff>
          <xdr:row>917529</xdr:row>
          <xdr:rowOff>19050</xdr:rowOff>
        </xdr:from>
        <xdr:to>
          <xdr:col>12330</xdr:col>
          <xdr:colOff>95250</xdr:colOff>
          <xdr:row>917533</xdr:row>
          <xdr:rowOff>28575</xdr:rowOff>
        </xdr:to>
        <xdr:sp macro="" textlink="">
          <xdr:nvSpPr>
            <xdr:cNvPr id="21262" name="Spinner 782" hidden="1">
              <a:extLst>
                <a:ext uri="{63B3BB69-23CF-44E3-9099-C40C66FF867C}">
                  <a14:compatExt spid="_x0000_s21262"/>
                </a:ext>
                <a:ext uri="{FF2B5EF4-FFF2-40B4-BE49-F238E27FC236}">
                  <a16:creationId xmlns:a16="http://schemas.microsoft.com/office/drawing/2014/main" id="{00000000-0008-0000-0300-00000E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12329</xdr:col>
          <xdr:colOff>19050</xdr:colOff>
          <xdr:row>983065</xdr:row>
          <xdr:rowOff>19050</xdr:rowOff>
        </xdr:from>
        <xdr:to>
          <xdr:col>12330</xdr:col>
          <xdr:colOff>95250</xdr:colOff>
          <xdr:row>983069</xdr:row>
          <xdr:rowOff>28575</xdr:rowOff>
        </xdr:to>
        <xdr:sp macro="" textlink="">
          <xdr:nvSpPr>
            <xdr:cNvPr id="21263" name="Spinner 783" hidden="1">
              <a:extLst>
                <a:ext uri="{63B3BB69-23CF-44E3-9099-C40C66FF867C}">
                  <a14:compatExt spid="_x0000_s21263"/>
                </a:ext>
                <a:ext uri="{FF2B5EF4-FFF2-40B4-BE49-F238E27FC236}">
                  <a16:creationId xmlns:a16="http://schemas.microsoft.com/office/drawing/2014/main" id="{00000000-0008-0000-0300-00000F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12585</xdr:col>
          <xdr:colOff>19050</xdr:colOff>
          <xdr:row>25</xdr:row>
          <xdr:rowOff>19050</xdr:rowOff>
        </xdr:from>
        <xdr:to>
          <xdr:col>12586</xdr:col>
          <xdr:colOff>95250</xdr:colOff>
          <xdr:row>29</xdr:row>
          <xdr:rowOff>28575</xdr:rowOff>
        </xdr:to>
        <xdr:sp macro="" textlink="">
          <xdr:nvSpPr>
            <xdr:cNvPr id="21264" name="Spinner 784" hidden="1">
              <a:extLst>
                <a:ext uri="{63B3BB69-23CF-44E3-9099-C40C66FF867C}">
                  <a14:compatExt spid="_x0000_s21264"/>
                </a:ext>
                <a:ext uri="{FF2B5EF4-FFF2-40B4-BE49-F238E27FC236}">
                  <a16:creationId xmlns:a16="http://schemas.microsoft.com/office/drawing/2014/main" id="{00000000-0008-0000-0300-000010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12585</xdr:col>
          <xdr:colOff>19050</xdr:colOff>
          <xdr:row>65561</xdr:row>
          <xdr:rowOff>19050</xdr:rowOff>
        </xdr:from>
        <xdr:to>
          <xdr:col>12586</xdr:col>
          <xdr:colOff>95250</xdr:colOff>
          <xdr:row>65565</xdr:row>
          <xdr:rowOff>28575</xdr:rowOff>
        </xdr:to>
        <xdr:sp macro="" textlink="">
          <xdr:nvSpPr>
            <xdr:cNvPr id="21265" name="Spinner 785" hidden="1">
              <a:extLst>
                <a:ext uri="{63B3BB69-23CF-44E3-9099-C40C66FF867C}">
                  <a14:compatExt spid="_x0000_s21265"/>
                </a:ext>
                <a:ext uri="{FF2B5EF4-FFF2-40B4-BE49-F238E27FC236}">
                  <a16:creationId xmlns:a16="http://schemas.microsoft.com/office/drawing/2014/main" id="{00000000-0008-0000-0300-000011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12585</xdr:col>
          <xdr:colOff>19050</xdr:colOff>
          <xdr:row>131097</xdr:row>
          <xdr:rowOff>19050</xdr:rowOff>
        </xdr:from>
        <xdr:to>
          <xdr:col>12586</xdr:col>
          <xdr:colOff>95250</xdr:colOff>
          <xdr:row>131101</xdr:row>
          <xdr:rowOff>28575</xdr:rowOff>
        </xdr:to>
        <xdr:sp macro="" textlink="">
          <xdr:nvSpPr>
            <xdr:cNvPr id="21266" name="Spinner 786" hidden="1">
              <a:extLst>
                <a:ext uri="{63B3BB69-23CF-44E3-9099-C40C66FF867C}">
                  <a14:compatExt spid="_x0000_s21266"/>
                </a:ext>
                <a:ext uri="{FF2B5EF4-FFF2-40B4-BE49-F238E27FC236}">
                  <a16:creationId xmlns:a16="http://schemas.microsoft.com/office/drawing/2014/main" id="{00000000-0008-0000-0300-000012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12585</xdr:col>
          <xdr:colOff>19050</xdr:colOff>
          <xdr:row>196633</xdr:row>
          <xdr:rowOff>19050</xdr:rowOff>
        </xdr:from>
        <xdr:to>
          <xdr:col>12586</xdr:col>
          <xdr:colOff>95250</xdr:colOff>
          <xdr:row>196637</xdr:row>
          <xdr:rowOff>28575</xdr:rowOff>
        </xdr:to>
        <xdr:sp macro="" textlink="">
          <xdr:nvSpPr>
            <xdr:cNvPr id="21267" name="Spinner 787" hidden="1">
              <a:extLst>
                <a:ext uri="{63B3BB69-23CF-44E3-9099-C40C66FF867C}">
                  <a14:compatExt spid="_x0000_s21267"/>
                </a:ext>
                <a:ext uri="{FF2B5EF4-FFF2-40B4-BE49-F238E27FC236}">
                  <a16:creationId xmlns:a16="http://schemas.microsoft.com/office/drawing/2014/main" id="{00000000-0008-0000-0300-000013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12585</xdr:col>
          <xdr:colOff>19050</xdr:colOff>
          <xdr:row>262169</xdr:row>
          <xdr:rowOff>19050</xdr:rowOff>
        </xdr:from>
        <xdr:to>
          <xdr:col>12586</xdr:col>
          <xdr:colOff>95250</xdr:colOff>
          <xdr:row>262173</xdr:row>
          <xdr:rowOff>28575</xdr:rowOff>
        </xdr:to>
        <xdr:sp macro="" textlink="">
          <xdr:nvSpPr>
            <xdr:cNvPr id="21268" name="Spinner 788" hidden="1">
              <a:extLst>
                <a:ext uri="{63B3BB69-23CF-44E3-9099-C40C66FF867C}">
                  <a14:compatExt spid="_x0000_s21268"/>
                </a:ext>
                <a:ext uri="{FF2B5EF4-FFF2-40B4-BE49-F238E27FC236}">
                  <a16:creationId xmlns:a16="http://schemas.microsoft.com/office/drawing/2014/main" id="{00000000-0008-0000-0300-000014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12585</xdr:col>
          <xdr:colOff>19050</xdr:colOff>
          <xdr:row>327705</xdr:row>
          <xdr:rowOff>19050</xdr:rowOff>
        </xdr:from>
        <xdr:to>
          <xdr:col>12586</xdr:col>
          <xdr:colOff>95250</xdr:colOff>
          <xdr:row>327709</xdr:row>
          <xdr:rowOff>28575</xdr:rowOff>
        </xdr:to>
        <xdr:sp macro="" textlink="">
          <xdr:nvSpPr>
            <xdr:cNvPr id="21269" name="Spinner 789" hidden="1">
              <a:extLst>
                <a:ext uri="{63B3BB69-23CF-44E3-9099-C40C66FF867C}">
                  <a14:compatExt spid="_x0000_s21269"/>
                </a:ext>
                <a:ext uri="{FF2B5EF4-FFF2-40B4-BE49-F238E27FC236}">
                  <a16:creationId xmlns:a16="http://schemas.microsoft.com/office/drawing/2014/main" id="{00000000-0008-0000-0300-000015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12585</xdr:col>
          <xdr:colOff>19050</xdr:colOff>
          <xdr:row>393241</xdr:row>
          <xdr:rowOff>19050</xdr:rowOff>
        </xdr:from>
        <xdr:to>
          <xdr:col>12586</xdr:col>
          <xdr:colOff>95250</xdr:colOff>
          <xdr:row>393245</xdr:row>
          <xdr:rowOff>28575</xdr:rowOff>
        </xdr:to>
        <xdr:sp macro="" textlink="">
          <xdr:nvSpPr>
            <xdr:cNvPr id="21270" name="Spinner 790" hidden="1">
              <a:extLst>
                <a:ext uri="{63B3BB69-23CF-44E3-9099-C40C66FF867C}">
                  <a14:compatExt spid="_x0000_s21270"/>
                </a:ext>
                <a:ext uri="{FF2B5EF4-FFF2-40B4-BE49-F238E27FC236}">
                  <a16:creationId xmlns:a16="http://schemas.microsoft.com/office/drawing/2014/main" id="{00000000-0008-0000-0300-000016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12585</xdr:col>
          <xdr:colOff>19050</xdr:colOff>
          <xdr:row>458777</xdr:row>
          <xdr:rowOff>19050</xdr:rowOff>
        </xdr:from>
        <xdr:to>
          <xdr:col>12586</xdr:col>
          <xdr:colOff>95250</xdr:colOff>
          <xdr:row>458781</xdr:row>
          <xdr:rowOff>28575</xdr:rowOff>
        </xdr:to>
        <xdr:sp macro="" textlink="">
          <xdr:nvSpPr>
            <xdr:cNvPr id="21271" name="Spinner 791" hidden="1">
              <a:extLst>
                <a:ext uri="{63B3BB69-23CF-44E3-9099-C40C66FF867C}">
                  <a14:compatExt spid="_x0000_s21271"/>
                </a:ext>
                <a:ext uri="{FF2B5EF4-FFF2-40B4-BE49-F238E27FC236}">
                  <a16:creationId xmlns:a16="http://schemas.microsoft.com/office/drawing/2014/main" id="{00000000-0008-0000-0300-000017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12585</xdr:col>
          <xdr:colOff>19050</xdr:colOff>
          <xdr:row>524313</xdr:row>
          <xdr:rowOff>19050</xdr:rowOff>
        </xdr:from>
        <xdr:to>
          <xdr:col>12586</xdr:col>
          <xdr:colOff>95250</xdr:colOff>
          <xdr:row>524317</xdr:row>
          <xdr:rowOff>28575</xdr:rowOff>
        </xdr:to>
        <xdr:sp macro="" textlink="">
          <xdr:nvSpPr>
            <xdr:cNvPr id="21272" name="Spinner 792" hidden="1">
              <a:extLst>
                <a:ext uri="{63B3BB69-23CF-44E3-9099-C40C66FF867C}">
                  <a14:compatExt spid="_x0000_s21272"/>
                </a:ext>
                <a:ext uri="{FF2B5EF4-FFF2-40B4-BE49-F238E27FC236}">
                  <a16:creationId xmlns:a16="http://schemas.microsoft.com/office/drawing/2014/main" id="{00000000-0008-0000-0300-000018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12585</xdr:col>
          <xdr:colOff>19050</xdr:colOff>
          <xdr:row>589849</xdr:row>
          <xdr:rowOff>19050</xdr:rowOff>
        </xdr:from>
        <xdr:to>
          <xdr:col>12586</xdr:col>
          <xdr:colOff>95250</xdr:colOff>
          <xdr:row>589853</xdr:row>
          <xdr:rowOff>28575</xdr:rowOff>
        </xdr:to>
        <xdr:sp macro="" textlink="">
          <xdr:nvSpPr>
            <xdr:cNvPr id="21273" name="Spinner 793" hidden="1">
              <a:extLst>
                <a:ext uri="{63B3BB69-23CF-44E3-9099-C40C66FF867C}">
                  <a14:compatExt spid="_x0000_s21273"/>
                </a:ext>
                <a:ext uri="{FF2B5EF4-FFF2-40B4-BE49-F238E27FC236}">
                  <a16:creationId xmlns:a16="http://schemas.microsoft.com/office/drawing/2014/main" id="{00000000-0008-0000-0300-000019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12585</xdr:col>
          <xdr:colOff>19050</xdr:colOff>
          <xdr:row>655385</xdr:row>
          <xdr:rowOff>19050</xdr:rowOff>
        </xdr:from>
        <xdr:to>
          <xdr:col>12586</xdr:col>
          <xdr:colOff>95250</xdr:colOff>
          <xdr:row>655389</xdr:row>
          <xdr:rowOff>28575</xdr:rowOff>
        </xdr:to>
        <xdr:sp macro="" textlink="">
          <xdr:nvSpPr>
            <xdr:cNvPr id="21274" name="Spinner 794" hidden="1">
              <a:extLst>
                <a:ext uri="{63B3BB69-23CF-44E3-9099-C40C66FF867C}">
                  <a14:compatExt spid="_x0000_s21274"/>
                </a:ext>
                <a:ext uri="{FF2B5EF4-FFF2-40B4-BE49-F238E27FC236}">
                  <a16:creationId xmlns:a16="http://schemas.microsoft.com/office/drawing/2014/main" id="{00000000-0008-0000-0300-00001A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12585</xdr:col>
          <xdr:colOff>19050</xdr:colOff>
          <xdr:row>720921</xdr:row>
          <xdr:rowOff>19050</xdr:rowOff>
        </xdr:from>
        <xdr:to>
          <xdr:col>12586</xdr:col>
          <xdr:colOff>95250</xdr:colOff>
          <xdr:row>720925</xdr:row>
          <xdr:rowOff>28575</xdr:rowOff>
        </xdr:to>
        <xdr:sp macro="" textlink="">
          <xdr:nvSpPr>
            <xdr:cNvPr id="21275" name="Spinner 795" hidden="1">
              <a:extLst>
                <a:ext uri="{63B3BB69-23CF-44E3-9099-C40C66FF867C}">
                  <a14:compatExt spid="_x0000_s21275"/>
                </a:ext>
                <a:ext uri="{FF2B5EF4-FFF2-40B4-BE49-F238E27FC236}">
                  <a16:creationId xmlns:a16="http://schemas.microsoft.com/office/drawing/2014/main" id="{00000000-0008-0000-0300-00001B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12585</xdr:col>
          <xdr:colOff>19050</xdr:colOff>
          <xdr:row>786457</xdr:row>
          <xdr:rowOff>19050</xdr:rowOff>
        </xdr:from>
        <xdr:to>
          <xdr:col>12586</xdr:col>
          <xdr:colOff>95250</xdr:colOff>
          <xdr:row>786461</xdr:row>
          <xdr:rowOff>28575</xdr:rowOff>
        </xdr:to>
        <xdr:sp macro="" textlink="">
          <xdr:nvSpPr>
            <xdr:cNvPr id="21276" name="Spinner 796" hidden="1">
              <a:extLst>
                <a:ext uri="{63B3BB69-23CF-44E3-9099-C40C66FF867C}">
                  <a14:compatExt spid="_x0000_s21276"/>
                </a:ext>
                <a:ext uri="{FF2B5EF4-FFF2-40B4-BE49-F238E27FC236}">
                  <a16:creationId xmlns:a16="http://schemas.microsoft.com/office/drawing/2014/main" id="{00000000-0008-0000-0300-00001C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12585</xdr:col>
          <xdr:colOff>19050</xdr:colOff>
          <xdr:row>851993</xdr:row>
          <xdr:rowOff>19050</xdr:rowOff>
        </xdr:from>
        <xdr:to>
          <xdr:col>12586</xdr:col>
          <xdr:colOff>95250</xdr:colOff>
          <xdr:row>851997</xdr:row>
          <xdr:rowOff>28575</xdr:rowOff>
        </xdr:to>
        <xdr:sp macro="" textlink="">
          <xdr:nvSpPr>
            <xdr:cNvPr id="21277" name="Spinner 797" hidden="1">
              <a:extLst>
                <a:ext uri="{63B3BB69-23CF-44E3-9099-C40C66FF867C}">
                  <a14:compatExt spid="_x0000_s21277"/>
                </a:ext>
                <a:ext uri="{FF2B5EF4-FFF2-40B4-BE49-F238E27FC236}">
                  <a16:creationId xmlns:a16="http://schemas.microsoft.com/office/drawing/2014/main" id="{00000000-0008-0000-0300-00001D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12585</xdr:col>
          <xdr:colOff>19050</xdr:colOff>
          <xdr:row>917529</xdr:row>
          <xdr:rowOff>19050</xdr:rowOff>
        </xdr:from>
        <xdr:to>
          <xdr:col>12586</xdr:col>
          <xdr:colOff>95250</xdr:colOff>
          <xdr:row>917533</xdr:row>
          <xdr:rowOff>28575</xdr:rowOff>
        </xdr:to>
        <xdr:sp macro="" textlink="">
          <xdr:nvSpPr>
            <xdr:cNvPr id="21278" name="Spinner 798" hidden="1">
              <a:extLst>
                <a:ext uri="{63B3BB69-23CF-44E3-9099-C40C66FF867C}">
                  <a14:compatExt spid="_x0000_s21278"/>
                </a:ext>
                <a:ext uri="{FF2B5EF4-FFF2-40B4-BE49-F238E27FC236}">
                  <a16:creationId xmlns:a16="http://schemas.microsoft.com/office/drawing/2014/main" id="{00000000-0008-0000-0300-00001E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12585</xdr:col>
          <xdr:colOff>19050</xdr:colOff>
          <xdr:row>983065</xdr:row>
          <xdr:rowOff>19050</xdr:rowOff>
        </xdr:from>
        <xdr:to>
          <xdr:col>12586</xdr:col>
          <xdr:colOff>95250</xdr:colOff>
          <xdr:row>983069</xdr:row>
          <xdr:rowOff>28575</xdr:rowOff>
        </xdr:to>
        <xdr:sp macro="" textlink="">
          <xdr:nvSpPr>
            <xdr:cNvPr id="21279" name="Spinner 799" hidden="1">
              <a:extLst>
                <a:ext uri="{63B3BB69-23CF-44E3-9099-C40C66FF867C}">
                  <a14:compatExt spid="_x0000_s21279"/>
                </a:ext>
                <a:ext uri="{FF2B5EF4-FFF2-40B4-BE49-F238E27FC236}">
                  <a16:creationId xmlns:a16="http://schemas.microsoft.com/office/drawing/2014/main" id="{00000000-0008-0000-0300-00001F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12841</xdr:col>
          <xdr:colOff>19050</xdr:colOff>
          <xdr:row>25</xdr:row>
          <xdr:rowOff>19050</xdr:rowOff>
        </xdr:from>
        <xdr:to>
          <xdr:col>12842</xdr:col>
          <xdr:colOff>95250</xdr:colOff>
          <xdr:row>29</xdr:row>
          <xdr:rowOff>28575</xdr:rowOff>
        </xdr:to>
        <xdr:sp macro="" textlink="">
          <xdr:nvSpPr>
            <xdr:cNvPr id="21280" name="Spinner 800" hidden="1">
              <a:extLst>
                <a:ext uri="{63B3BB69-23CF-44E3-9099-C40C66FF867C}">
                  <a14:compatExt spid="_x0000_s21280"/>
                </a:ext>
                <a:ext uri="{FF2B5EF4-FFF2-40B4-BE49-F238E27FC236}">
                  <a16:creationId xmlns:a16="http://schemas.microsoft.com/office/drawing/2014/main" id="{00000000-0008-0000-0300-000020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12841</xdr:col>
          <xdr:colOff>19050</xdr:colOff>
          <xdr:row>65561</xdr:row>
          <xdr:rowOff>19050</xdr:rowOff>
        </xdr:from>
        <xdr:to>
          <xdr:col>12842</xdr:col>
          <xdr:colOff>95250</xdr:colOff>
          <xdr:row>65565</xdr:row>
          <xdr:rowOff>28575</xdr:rowOff>
        </xdr:to>
        <xdr:sp macro="" textlink="">
          <xdr:nvSpPr>
            <xdr:cNvPr id="21281" name="Spinner 801" hidden="1">
              <a:extLst>
                <a:ext uri="{63B3BB69-23CF-44E3-9099-C40C66FF867C}">
                  <a14:compatExt spid="_x0000_s21281"/>
                </a:ext>
                <a:ext uri="{FF2B5EF4-FFF2-40B4-BE49-F238E27FC236}">
                  <a16:creationId xmlns:a16="http://schemas.microsoft.com/office/drawing/2014/main" id="{00000000-0008-0000-0300-000021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12841</xdr:col>
          <xdr:colOff>19050</xdr:colOff>
          <xdr:row>131097</xdr:row>
          <xdr:rowOff>19050</xdr:rowOff>
        </xdr:from>
        <xdr:to>
          <xdr:col>12842</xdr:col>
          <xdr:colOff>95250</xdr:colOff>
          <xdr:row>131101</xdr:row>
          <xdr:rowOff>28575</xdr:rowOff>
        </xdr:to>
        <xdr:sp macro="" textlink="">
          <xdr:nvSpPr>
            <xdr:cNvPr id="21282" name="Spinner 802" hidden="1">
              <a:extLst>
                <a:ext uri="{63B3BB69-23CF-44E3-9099-C40C66FF867C}">
                  <a14:compatExt spid="_x0000_s21282"/>
                </a:ext>
                <a:ext uri="{FF2B5EF4-FFF2-40B4-BE49-F238E27FC236}">
                  <a16:creationId xmlns:a16="http://schemas.microsoft.com/office/drawing/2014/main" id="{00000000-0008-0000-0300-000022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12841</xdr:col>
          <xdr:colOff>19050</xdr:colOff>
          <xdr:row>196633</xdr:row>
          <xdr:rowOff>19050</xdr:rowOff>
        </xdr:from>
        <xdr:to>
          <xdr:col>12842</xdr:col>
          <xdr:colOff>95250</xdr:colOff>
          <xdr:row>196637</xdr:row>
          <xdr:rowOff>28575</xdr:rowOff>
        </xdr:to>
        <xdr:sp macro="" textlink="">
          <xdr:nvSpPr>
            <xdr:cNvPr id="21283" name="Spinner 803" hidden="1">
              <a:extLst>
                <a:ext uri="{63B3BB69-23CF-44E3-9099-C40C66FF867C}">
                  <a14:compatExt spid="_x0000_s21283"/>
                </a:ext>
                <a:ext uri="{FF2B5EF4-FFF2-40B4-BE49-F238E27FC236}">
                  <a16:creationId xmlns:a16="http://schemas.microsoft.com/office/drawing/2014/main" id="{00000000-0008-0000-0300-000023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12841</xdr:col>
          <xdr:colOff>19050</xdr:colOff>
          <xdr:row>262169</xdr:row>
          <xdr:rowOff>19050</xdr:rowOff>
        </xdr:from>
        <xdr:to>
          <xdr:col>12842</xdr:col>
          <xdr:colOff>95250</xdr:colOff>
          <xdr:row>262173</xdr:row>
          <xdr:rowOff>28575</xdr:rowOff>
        </xdr:to>
        <xdr:sp macro="" textlink="">
          <xdr:nvSpPr>
            <xdr:cNvPr id="21284" name="Spinner 804" hidden="1">
              <a:extLst>
                <a:ext uri="{63B3BB69-23CF-44E3-9099-C40C66FF867C}">
                  <a14:compatExt spid="_x0000_s21284"/>
                </a:ext>
                <a:ext uri="{FF2B5EF4-FFF2-40B4-BE49-F238E27FC236}">
                  <a16:creationId xmlns:a16="http://schemas.microsoft.com/office/drawing/2014/main" id="{00000000-0008-0000-0300-000024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12841</xdr:col>
          <xdr:colOff>19050</xdr:colOff>
          <xdr:row>327705</xdr:row>
          <xdr:rowOff>19050</xdr:rowOff>
        </xdr:from>
        <xdr:to>
          <xdr:col>12842</xdr:col>
          <xdr:colOff>95250</xdr:colOff>
          <xdr:row>327709</xdr:row>
          <xdr:rowOff>28575</xdr:rowOff>
        </xdr:to>
        <xdr:sp macro="" textlink="">
          <xdr:nvSpPr>
            <xdr:cNvPr id="21285" name="Spinner 805" hidden="1">
              <a:extLst>
                <a:ext uri="{63B3BB69-23CF-44E3-9099-C40C66FF867C}">
                  <a14:compatExt spid="_x0000_s21285"/>
                </a:ext>
                <a:ext uri="{FF2B5EF4-FFF2-40B4-BE49-F238E27FC236}">
                  <a16:creationId xmlns:a16="http://schemas.microsoft.com/office/drawing/2014/main" id="{00000000-0008-0000-0300-000025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12841</xdr:col>
          <xdr:colOff>19050</xdr:colOff>
          <xdr:row>393241</xdr:row>
          <xdr:rowOff>19050</xdr:rowOff>
        </xdr:from>
        <xdr:to>
          <xdr:col>12842</xdr:col>
          <xdr:colOff>95250</xdr:colOff>
          <xdr:row>393245</xdr:row>
          <xdr:rowOff>28575</xdr:rowOff>
        </xdr:to>
        <xdr:sp macro="" textlink="">
          <xdr:nvSpPr>
            <xdr:cNvPr id="21286" name="Spinner 806" hidden="1">
              <a:extLst>
                <a:ext uri="{63B3BB69-23CF-44E3-9099-C40C66FF867C}">
                  <a14:compatExt spid="_x0000_s21286"/>
                </a:ext>
                <a:ext uri="{FF2B5EF4-FFF2-40B4-BE49-F238E27FC236}">
                  <a16:creationId xmlns:a16="http://schemas.microsoft.com/office/drawing/2014/main" id="{00000000-0008-0000-0300-000026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12841</xdr:col>
          <xdr:colOff>19050</xdr:colOff>
          <xdr:row>458777</xdr:row>
          <xdr:rowOff>19050</xdr:rowOff>
        </xdr:from>
        <xdr:to>
          <xdr:col>12842</xdr:col>
          <xdr:colOff>95250</xdr:colOff>
          <xdr:row>458781</xdr:row>
          <xdr:rowOff>28575</xdr:rowOff>
        </xdr:to>
        <xdr:sp macro="" textlink="">
          <xdr:nvSpPr>
            <xdr:cNvPr id="21287" name="Spinner 807" hidden="1">
              <a:extLst>
                <a:ext uri="{63B3BB69-23CF-44E3-9099-C40C66FF867C}">
                  <a14:compatExt spid="_x0000_s21287"/>
                </a:ext>
                <a:ext uri="{FF2B5EF4-FFF2-40B4-BE49-F238E27FC236}">
                  <a16:creationId xmlns:a16="http://schemas.microsoft.com/office/drawing/2014/main" id="{00000000-0008-0000-0300-000027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12841</xdr:col>
          <xdr:colOff>19050</xdr:colOff>
          <xdr:row>524313</xdr:row>
          <xdr:rowOff>19050</xdr:rowOff>
        </xdr:from>
        <xdr:to>
          <xdr:col>12842</xdr:col>
          <xdr:colOff>95250</xdr:colOff>
          <xdr:row>524317</xdr:row>
          <xdr:rowOff>28575</xdr:rowOff>
        </xdr:to>
        <xdr:sp macro="" textlink="">
          <xdr:nvSpPr>
            <xdr:cNvPr id="21288" name="Spinner 808" hidden="1">
              <a:extLst>
                <a:ext uri="{63B3BB69-23CF-44E3-9099-C40C66FF867C}">
                  <a14:compatExt spid="_x0000_s21288"/>
                </a:ext>
                <a:ext uri="{FF2B5EF4-FFF2-40B4-BE49-F238E27FC236}">
                  <a16:creationId xmlns:a16="http://schemas.microsoft.com/office/drawing/2014/main" id="{00000000-0008-0000-0300-000028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12841</xdr:col>
          <xdr:colOff>19050</xdr:colOff>
          <xdr:row>589849</xdr:row>
          <xdr:rowOff>19050</xdr:rowOff>
        </xdr:from>
        <xdr:to>
          <xdr:col>12842</xdr:col>
          <xdr:colOff>95250</xdr:colOff>
          <xdr:row>589853</xdr:row>
          <xdr:rowOff>28575</xdr:rowOff>
        </xdr:to>
        <xdr:sp macro="" textlink="">
          <xdr:nvSpPr>
            <xdr:cNvPr id="21289" name="Spinner 809" hidden="1">
              <a:extLst>
                <a:ext uri="{63B3BB69-23CF-44E3-9099-C40C66FF867C}">
                  <a14:compatExt spid="_x0000_s21289"/>
                </a:ext>
                <a:ext uri="{FF2B5EF4-FFF2-40B4-BE49-F238E27FC236}">
                  <a16:creationId xmlns:a16="http://schemas.microsoft.com/office/drawing/2014/main" id="{00000000-0008-0000-0300-000029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12841</xdr:col>
          <xdr:colOff>19050</xdr:colOff>
          <xdr:row>655385</xdr:row>
          <xdr:rowOff>19050</xdr:rowOff>
        </xdr:from>
        <xdr:to>
          <xdr:col>12842</xdr:col>
          <xdr:colOff>95250</xdr:colOff>
          <xdr:row>655389</xdr:row>
          <xdr:rowOff>28575</xdr:rowOff>
        </xdr:to>
        <xdr:sp macro="" textlink="">
          <xdr:nvSpPr>
            <xdr:cNvPr id="21290" name="Spinner 810" hidden="1">
              <a:extLst>
                <a:ext uri="{63B3BB69-23CF-44E3-9099-C40C66FF867C}">
                  <a14:compatExt spid="_x0000_s21290"/>
                </a:ext>
                <a:ext uri="{FF2B5EF4-FFF2-40B4-BE49-F238E27FC236}">
                  <a16:creationId xmlns:a16="http://schemas.microsoft.com/office/drawing/2014/main" id="{00000000-0008-0000-0300-00002A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12841</xdr:col>
          <xdr:colOff>19050</xdr:colOff>
          <xdr:row>720921</xdr:row>
          <xdr:rowOff>19050</xdr:rowOff>
        </xdr:from>
        <xdr:to>
          <xdr:col>12842</xdr:col>
          <xdr:colOff>95250</xdr:colOff>
          <xdr:row>720925</xdr:row>
          <xdr:rowOff>28575</xdr:rowOff>
        </xdr:to>
        <xdr:sp macro="" textlink="">
          <xdr:nvSpPr>
            <xdr:cNvPr id="21291" name="Spinner 811" hidden="1">
              <a:extLst>
                <a:ext uri="{63B3BB69-23CF-44E3-9099-C40C66FF867C}">
                  <a14:compatExt spid="_x0000_s21291"/>
                </a:ext>
                <a:ext uri="{FF2B5EF4-FFF2-40B4-BE49-F238E27FC236}">
                  <a16:creationId xmlns:a16="http://schemas.microsoft.com/office/drawing/2014/main" id="{00000000-0008-0000-0300-00002B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12841</xdr:col>
          <xdr:colOff>19050</xdr:colOff>
          <xdr:row>786457</xdr:row>
          <xdr:rowOff>19050</xdr:rowOff>
        </xdr:from>
        <xdr:to>
          <xdr:col>12842</xdr:col>
          <xdr:colOff>95250</xdr:colOff>
          <xdr:row>786461</xdr:row>
          <xdr:rowOff>28575</xdr:rowOff>
        </xdr:to>
        <xdr:sp macro="" textlink="">
          <xdr:nvSpPr>
            <xdr:cNvPr id="21292" name="Spinner 812" hidden="1">
              <a:extLst>
                <a:ext uri="{63B3BB69-23CF-44E3-9099-C40C66FF867C}">
                  <a14:compatExt spid="_x0000_s21292"/>
                </a:ext>
                <a:ext uri="{FF2B5EF4-FFF2-40B4-BE49-F238E27FC236}">
                  <a16:creationId xmlns:a16="http://schemas.microsoft.com/office/drawing/2014/main" id="{00000000-0008-0000-0300-00002C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12841</xdr:col>
          <xdr:colOff>19050</xdr:colOff>
          <xdr:row>851993</xdr:row>
          <xdr:rowOff>19050</xdr:rowOff>
        </xdr:from>
        <xdr:to>
          <xdr:col>12842</xdr:col>
          <xdr:colOff>95250</xdr:colOff>
          <xdr:row>851997</xdr:row>
          <xdr:rowOff>28575</xdr:rowOff>
        </xdr:to>
        <xdr:sp macro="" textlink="">
          <xdr:nvSpPr>
            <xdr:cNvPr id="21293" name="Spinner 813" hidden="1">
              <a:extLst>
                <a:ext uri="{63B3BB69-23CF-44E3-9099-C40C66FF867C}">
                  <a14:compatExt spid="_x0000_s21293"/>
                </a:ext>
                <a:ext uri="{FF2B5EF4-FFF2-40B4-BE49-F238E27FC236}">
                  <a16:creationId xmlns:a16="http://schemas.microsoft.com/office/drawing/2014/main" id="{00000000-0008-0000-0300-00002D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12841</xdr:col>
          <xdr:colOff>19050</xdr:colOff>
          <xdr:row>917529</xdr:row>
          <xdr:rowOff>19050</xdr:rowOff>
        </xdr:from>
        <xdr:to>
          <xdr:col>12842</xdr:col>
          <xdr:colOff>95250</xdr:colOff>
          <xdr:row>917533</xdr:row>
          <xdr:rowOff>28575</xdr:rowOff>
        </xdr:to>
        <xdr:sp macro="" textlink="">
          <xdr:nvSpPr>
            <xdr:cNvPr id="21294" name="Spinner 814" hidden="1">
              <a:extLst>
                <a:ext uri="{63B3BB69-23CF-44E3-9099-C40C66FF867C}">
                  <a14:compatExt spid="_x0000_s21294"/>
                </a:ext>
                <a:ext uri="{FF2B5EF4-FFF2-40B4-BE49-F238E27FC236}">
                  <a16:creationId xmlns:a16="http://schemas.microsoft.com/office/drawing/2014/main" id="{00000000-0008-0000-0300-00002E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12841</xdr:col>
          <xdr:colOff>19050</xdr:colOff>
          <xdr:row>983065</xdr:row>
          <xdr:rowOff>19050</xdr:rowOff>
        </xdr:from>
        <xdr:to>
          <xdr:col>12842</xdr:col>
          <xdr:colOff>95250</xdr:colOff>
          <xdr:row>983069</xdr:row>
          <xdr:rowOff>28575</xdr:rowOff>
        </xdr:to>
        <xdr:sp macro="" textlink="">
          <xdr:nvSpPr>
            <xdr:cNvPr id="21295" name="Spinner 815" hidden="1">
              <a:extLst>
                <a:ext uri="{63B3BB69-23CF-44E3-9099-C40C66FF867C}">
                  <a14:compatExt spid="_x0000_s21295"/>
                </a:ext>
                <a:ext uri="{FF2B5EF4-FFF2-40B4-BE49-F238E27FC236}">
                  <a16:creationId xmlns:a16="http://schemas.microsoft.com/office/drawing/2014/main" id="{00000000-0008-0000-0300-00002F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13097</xdr:col>
          <xdr:colOff>19050</xdr:colOff>
          <xdr:row>25</xdr:row>
          <xdr:rowOff>19050</xdr:rowOff>
        </xdr:from>
        <xdr:to>
          <xdr:col>13098</xdr:col>
          <xdr:colOff>95250</xdr:colOff>
          <xdr:row>29</xdr:row>
          <xdr:rowOff>28575</xdr:rowOff>
        </xdr:to>
        <xdr:sp macro="" textlink="">
          <xdr:nvSpPr>
            <xdr:cNvPr id="21296" name="Spinner 816" hidden="1">
              <a:extLst>
                <a:ext uri="{63B3BB69-23CF-44E3-9099-C40C66FF867C}">
                  <a14:compatExt spid="_x0000_s21296"/>
                </a:ext>
                <a:ext uri="{FF2B5EF4-FFF2-40B4-BE49-F238E27FC236}">
                  <a16:creationId xmlns:a16="http://schemas.microsoft.com/office/drawing/2014/main" id="{00000000-0008-0000-0300-000030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13097</xdr:col>
          <xdr:colOff>19050</xdr:colOff>
          <xdr:row>65561</xdr:row>
          <xdr:rowOff>19050</xdr:rowOff>
        </xdr:from>
        <xdr:to>
          <xdr:col>13098</xdr:col>
          <xdr:colOff>95250</xdr:colOff>
          <xdr:row>65565</xdr:row>
          <xdr:rowOff>28575</xdr:rowOff>
        </xdr:to>
        <xdr:sp macro="" textlink="">
          <xdr:nvSpPr>
            <xdr:cNvPr id="21297" name="Spinner 817" hidden="1">
              <a:extLst>
                <a:ext uri="{63B3BB69-23CF-44E3-9099-C40C66FF867C}">
                  <a14:compatExt spid="_x0000_s21297"/>
                </a:ext>
                <a:ext uri="{FF2B5EF4-FFF2-40B4-BE49-F238E27FC236}">
                  <a16:creationId xmlns:a16="http://schemas.microsoft.com/office/drawing/2014/main" id="{00000000-0008-0000-0300-000031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13097</xdr:col>
          <xdr:colOff>19050</xdr:colOff>
          <xdr:row>131097</xdr:row>
          <xdr:rowOff>19050</xdr:rowOff>
        </xdr:from>
        <xdr:to>
          <xdr:col>13098</xdr:col>
          <xdr:colOff>95250</xdr:colOff>
          <xdr:row>131101</xdr:row>
          <xdr:rowOff>28575</xdr:rowOff>
        </xdr:to>
        <xdr:sp macro="" textlink="">
          <xdr:nvSpPr>
            <xdr:cNvPr id="21298" name="Spinner 818" hidden="1">
              <a:extLst>
                <a:ext uri="{63B3BB69-23CF-44E3-9099-C40C66FF867C}">
                  <a14:compatExt spid="_x0000_s21298"/>
                </a:ext>
                <a:ext uri="{FF2B5EF4-FFF2-40B4-BE49-F238E27FC236}">
                  <a16:creationId xmlns:a16="http://schemas.microsoft.com/office/drawing/2014/main" id="{00000000-0008-0000-0300-000032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13097</xdr:col>
          <xdr:colOff>19050</xdr:colOff>
          <xdr:row>196633</xdr:row>
          <xdr:rowOff>19050</xdr:rowOff>
        </xdr:from>
        <xdr:to>
          <xdr:col>13098</xdr:col>
          <xdr:colOff>95250</xdr:colOff>
          <xdr:row>196637</xdr:row>
          <xdr:rowOff>28575</xdr:rowOff>
        </xdr:to>
        <xdr:sp macro="" textlink="">
          <xdr:nvSpPr>
            <xdr:cNvPr id="21299" name="Spinner 819" hidden="1">
              <a:extLst>
                <a:ext uri="{63B3BB69-23CF-44E3-9099-C40C66FF867C}">
                  <a14:compatExt spid="_x0000_s21299"/>
                </a:ext>
                <a:ext uri="{FF2B5EF4-FFF2-40B4-BE49-F238E27FC236}">
                  <a16:creationId xmlns:a16="http://schemas.microsoft.com/office/drawing/2014/main" id="{00000000-0008-0000-0300-000033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13097</xdr:col>
          <xdr:colOff>19050</xdr:colOff>
          <xdr:row>262169</xdr:row>
          <xdr:rowOff>19050</xdr:rowOff>
        </xdr:from>
        <xdr:to>
          <xdr:col>13098</xdr:col>
          <xdr:colOff>95250</xdr:colOff>
          <xdr:row>262173</xdr:row>
          <xdr:rowOff>28575</xdr:rowOff>
        </xdr:to>
        <xdr:sp macro="" textlink="">
          <xdr:nvSpPr>
            <xdr:cNvPr id="21300" name="Spinner 820" hidden="1">
              <a:extLst>
                <a:ext uri="{63B3BB69-23CF-44E3-9099-C40C66FF867C}">
                  <a14:compatExt spid="_x0000_s21300"/>
                </a:ext>
                <a:ext uri="{FF2B5EF4-FFF2-40B4-BE49-F238E27FC236}">
                  <a16:creationId xmlns:a16="http://schemas.microsoft.com/office/drawing/2014/main" id="{00000000-0008-0000-0300-000034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13097</xdr:col>
          <xdr:colOff>19050</xdr:colOff>
          <xdr:row>327705</xdr:row>
          <xdr:rowOff>19050</xdr:rowOff>
        </xdr:from>
        <xdr:to>
          <xdr:col>13098</xdr:col>
          <xdr:colOff>95250</xdr:colOff>
          <xdr:row>327709</xdr:row>
          <xdr:rowOff>28575</xdr:rowOff>
        </xdr:to>
        <xdr:sp macro="" textlink="">
          <xdr:nvSpPr>
            <xdr:cNvPr id="21301" name="Spinner 821" hidden="1">
              <a:extLst>
                <a:ext uri="{63B3BB69-23CF-44E3-9099-C40C66FF867C}">
                  <a14:compatExt spid="_x0000_s21301"/>
                </a:ext>
                <a:ext uri="{FF2B5EF4-FFF2-40B4-BE49-F238E27FC236}">
                  <a16:creationId xmlns:a16="http://schemas.microsoft.com/office/drawing/2014/main" id="{00000000-0008-0000-0300-000035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13097</xdr:col>
          <xdr:colOff>19050</xdr:colOff>
          <xdr:row>393241</xdr:row>
          <xdr:rowOff>19050</xdr:rowOff>
        </xdr:from>
        <xdr:to>
          <xdr:col>13098</xdr:col>
          <xdr:colOff>95250</xdr:colOff>
          <xdr:row>393245</xdr:row>
          <xdr:rowOff>28575</xdr:rowOff>
        </xdr:to>
        <xdr:sp macro="" textlink="">
          <xdr:nvSpPr>
            <xdr:cNvPr id="21302" name="Spinner 822" hidden="1">
              <a:extLst>
                <a:ext uri="{63B3BB69-23CF-44E3-9099-C40C66FF867C}">
                  <a14:compatExt spid="_x0000_s21302"/>
                </a:ext>
                <a:ext uri="{FF2B5EF4-FFF2-40B4-BE49-F238E27FC236}">
                  <a16:creationId xmlns:a16="http://schemas.microsoft.com/office/drawing/2014/main" id="{00000000-0008-0000-0300-000036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13097</xdr:col>
          <xdr:colOff>19050</xdr:colOff>
          <xdr:row>458777</xdr:row>
          <xdr:rowOff>19050</xdr:rowOff>
        </xdr:from>
        <xdr:to>
          <xdr:col>13098</xdr:col>
          <xdr:colOff>95250</xdr:colOff>
          <xdr:row>458781</xdr:row>
          <xdr:rowOff>28575</xdr:rowOff>
        </xdr:to>
        <xdr:sp macro="" textlink="">
          <xdr:nvSpPr>
            <xdr:cNvPr id="21303" name="Spinner 823" hidden="1">
              <a:extLst>
                <a:ext uri="{63B3BB69-23CF-44E3-9099-C40C66FF867C}">
                  <a14:compatExt spid="_x0000_s21303"/>
                </a:ext>
                <a:ext uri="{FF2B5EF4-FFF2-40B4-BE49-F238E27FC236}">
                  <a16:creationId xmlns:a16="http://schemas.microsoft.com/office/drawing/2014/main" id="{00000000-0008-0000-0300-000037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13097</xdr:col>
          <xdr:colOff>19050</xdr:colOff>
          <xdr:row>524313</xdr:row>
          <xdr:rowOff>19050</xdr:rowOff>
        </xdr:from>
        <xdr:to>
          <xdr:col>13098</xdr:col>
          <xdr:colOff>95250</xdr:colOff>
          <xdr:row>524317</xdr:row>
          <xdr:rowOff>28575</xdr:rowOff>
        </xdr:to>
        <xdr:sp macro="" textlink="">
          <xdr:nvSpPr>
            <xdr:cNvPr id="21304" name="Spinner 824" hidden="1">
              <a:extLst>
                <a:ext uri="{63B3BB69-23CF-44E3-9099-C40C66FF867C}">
                  <a14:compatExt spid="_x0000_s21304"/>
                </a:ext>
                <a:ext uri="{FF2B5EF4-FFF2-40B4-BE49-F238E27FC236}">
                  <a16:creationId xmlns:a16="http://schemas.microsoft.com/office/drawing/2014/main" id="{00000000-0008-0000-0300-000038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13097</xdr:col>
          <xdr:colOff>19050</xdr:colOff>
          <xdr:row>589849</xdr:row>
          <xdr:rowOff>19050</xdr:rowOff>
        </xdr:from>
        <xdr:to>
          <xdr:col>13098</xdr:col>
          <xdr:colOff>95250</xdr:colOff>
          <xdr:row>589853</xdr:row>
          <xdr:rowOff>28575</xdr:rowOff>
        </xdr:to>
        <xdr:sp macro="" textlink="">
          <xdr:nvSpPr>
            <xdr:cNvPr id="21305" name="Spinner 825" hidden="1">
              <a:extLst>
                <a:ext uri="{63B3BB69-23CF-44E3-9099-C40C66FF867C}">
                  <a14:compatExt spid="_x0000_s21305"/>
                </a:ext>
                <a:ext uri="{FF2B5EF4-FFF2-40B4-BE49-F238E27FC236}">
                  <a16:creationId xmlns:a16="http://schemas.microsoft.com/office/drawing/2014/main" id="{00000000-0008-0000-0300-000039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13097</xdr:col>
          <xdr:colOff>19050</xdr:colOff>
          <xdr:row>655385</xdr:row>
          <xdr:rowOff>19050</xdr:rowOff>
        </xdr:from>
        <xdr:to>
          <xdr:col>13098</xdr:col>
          <xdr:colOff>95250</xdr:colOff>
          <xdr:row>655389</xdr:row>
          <xdr:rowOff>28575</xdr:rowOff>
        </xdr:to>
        <xdr:sp macro="" textlink="">
          <xdr:nvSpPr>
            <xdr:cNvPr id="21306" name="Spinner 826" hidden="1">
              <a:extLst>
                <a:ext uri="{63B3BB69-23CF-44E3-9099-C40C66FF867C}">
                  <a14:compatExt spid="_x0000_s21306"/>
                </a:ext>
                <a:ext uri="{FF2B5EF4-FFF2-40B4-BE49-F238E27FC236}">
                  <a16:creationId xmlns:a16="http://schemas.microsoft.com/office/drawing/2014/main" id="{00000000-0008-0000-0300-00003A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13097</xdr:col>
          <xdr:colOff>19050</xdr:colOff>
          <xdr:row>720921</xdr:row>
          <xdr:rowOff>19050</xdr:rowOff>
        </xdr:from>
        <xdr:to>
          <xdr:col>13098</xdr:col>
          <xdr:colOff>95250</xdr:colOff>
          <xdr:row>720925</xdr:row>
          <xdr:rowOff>28575</xdr:rowOff>
        </xdr:to>
        <xdr:sp macro="" textlink="">
          <xdr:nvSpPr>
            <xdr:cNvPr id="21307" name="Spinner 827" hidden="1">
              <a:extLst>
                <a:ext uri="{63B3BB69-23CF-44E3-9099-C40C66FF867C}">
                  <a14:compatExt spid="_x0000_s21307"/>
                </a:ext>
                <a:ext uri="{FF2B5EF4-FFF2-40B4-BE49-F238E27FC236}">
                  <a16:creationId xmlns:a16="http://schemas.microsoft.com/office/drawing/2014/main" id="{00000000-0008-0000-0300-00003B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13097</xdr:col>
          <xdr:colOff>19050</xdr:colOff>
          <xdr:row>786457</xdr:row>
          <xdr:rowOff>19050</xdr:rowOff>
        </xdr:from>
        <xdr:to>
          <xdr:col>13098</xdr:col>
          <xdr:colOff>95250</xdr:colOff>
          <xdr:row>786461</xdr:row>
          <xdr:rowOff>28575</xdr:rowOff>
        </xdr:to>
        <xdr:sp macro="" textlink="">
          <xdr:nvSpPr>
            <xdr:cNvPr id="21308" name="Spinner 828" hidden="1">
              <a:extLst>
                <a:ext uri="{63B3BB69-23CF-44E3-9099-C40C66FF867C}">
                  <a14:compatExt spid="_x0000_s21308"/>
                </a:ext>
                <a:ext uri="{FF2B5EF4-FFF2-40B4-BE49-F238E27FC236}">
                  <a16:creationId xmlns:a16="http://schemas.microsoft.com/office/drawing/2014/main" id="{00000000-0008-0000-0300-00003C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13097</xdr:col>
          <xdr:colOff>19050</xdr:colOff>
          <xdr:row>851993</xdr:row>
          <xdr:rowOff>19050</xdr:rowOff>
        </xdr:from>
        <xdr:to>
          <xdr:col>13098</xdr:col>
          <xdr:colOff>95250</xdr:colOff>
          <xdr:row>851997</xdr:row>
          <xdr:rowOff>28575</xdr:rowOff>
        </xdr:to>
        <xdr:sp macro="" textlink="">
          <xdr:nvSpPr>
            <xdr:cNvPr id="21309" name="Spinner 829" hidden="1">
              <a:extLst>
                <a:ext uri="{63B3BB69-23CF-44E3-9099-C40C66FF867C}">
                  <a14:compatExt spid="_x0000_s21309"/>
                </a:ext>
                <a:ext uri="{FF2B5EF4-FFF2-40B4-BE49-F238E27FC236}">
                  <a16:creationId xmlns:a16="http://schemas.microsoft.com/office/drawing/2014/main" id="{00000000-0008-0000-0300-00003D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13097</xdr:col>
          <xdr:colOff>19050</xdr:colOff>
          <xdr:row>917529</xdr:row>
          <xdr:rowOff>19050</xdr:rowOff>
        </xdr:from>
        <xdr:to>
          <xdr:col>13098</xdr:col>
          <xdr:colOff>95250</xdr:colOff>
          <xdr:row>917533</xdr:row>
          <xdr:rowOff>28575</xdr:rowOff>
        </xdr:to>
        <xdr:sp macro="" textlink="">
          <xdr:nvSpPr>
            <xdr:cNvPr id="21310" name="Spinner 830" hidden="1">
              <a:extLst>
                <a:ext uri="{63B3BB69-23CF-44E3-9099-C40C66FF867C}">
                  <a14:compatExt spid="_x0000_s21310"/>
                </a:ext>
                <a:ext uri="{FF2B5EF4-FFF2-40B4-BE49-F238E27FC236}">
                  <a16:creationId xmlns:a16="http://schemas.microsoft.com/office/drawing/2014/main" id="{00000000-0008-0000-0300-00003E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13097</xdr:col>
          <xdr:colOff>19050</xdr:colOff>
          <xdr:row>983065</xdr:row>
          <xdr:rowOff>19050</xdr:rowOff>
        </xdr:from>
        <xdr:to>
          <xdr:col>13098</xdr:col>
          <xdr:colOff>95250</xdr:colOff>
          <xdr:row>983069</xdr:row>
          <xdr:rowOff>28575</xdr:rowOff>
        </xdr:to>
        <xdr:sp macro="" textlink="">
          <xdr:nvSpPr>
            <xdr:cNvPr id="21311" name="Spinner 831" hidden="1">
              <a:extLst>
                <a:ext uri="{63B3BB69-23CF-44E3-9099-C40C66FF867C}">
                  <a14:compatExt spid="_x0000_s21311"/>
                </a:ext>
                <a:ext uri="{FF2B5EF4-FFF2-40B4-BE49-F238E27FC236}">
                  <a16:creationId xmlns:a16="http://schemas.microsoft.com/office/drawing/2014/main" id="{00000000-0008-0000-0300-00003F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13353</xdr:col>
          <xdr:colOff>19050</xdr:colOff>
          <xdr:row>25</xdr:row>
          <xdr:rowOff>19050</xdr:rowOff>
        </xdr:from>
        <xdr:to>
          <xdr:col>13354</xdr:col>
          <xdr:colOff>95250</xdr:colOff>
          <xdr:row>29</xdr:row>
          <xdr:rowOff>28575</xdr:rowOff>
        </xdr:to>
        <xdr:sp macro="" textlink="">
          <xdr:nvSpPr>
            <xdr:cNvPr id="21312" name="Spinner 832" hidden="1">
              <a:extLst>
                <a:ext uri="{63B3BB69-23CF-44E3-9099-C40C66FF867C}">
                  <a14:compatExt spid="_x0000_s21312"/>
                </a:ext>
                <a:ext uri="{FF2B5EF4-FFF2-40B4-BE49-F238E27FC236}">
                  <a16:creationId xmlns:a16="http://schemas.microsoft.com/office/drawing/2014/main" id="{00000000-0008-0000-0300-000040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13353</xdr:col>
          <xdr:colOff>19050</xdr:colOff>
          <xdr:row>65561</xdr:row>
          <xdr:rowOff>19050</xdr:rowOff>
        </xdr:from>
        <xdr:to>
          <xdr:col>13354</xdr:col>
          <xdr:colOff>95250</xdr:colOff>
          <xdr:row>65565</xdr:row>
          <xdr:rowOff>28575</xdr:rowOff>
        </xdr:to>
        <xdr:sp macro="" textlink="">
          <xdr:nvSpPr>
            <xdr:cNvPr id="21313" name="Spinner 833" hidden="1">
              <a:extLst>
                <a:ext uri="{63B3BB69-23CF-44E3-9099-C40C66FF867C}">
                  <a14:compatExt spid="_x0000_s21313"/>
                </a:ext>
                <a:ext uri="{FF2B5EF4-FFF2-40B4-BE49-F238E27FC236}">
                  <a16:creationId xmlns:a16="http://schemas.microsoft.com/office/drawing/2014/main" id="{00000000-0008-0000-0300-000041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13353</xdr:col>
          <xdr:colOff>19050</xdr:colOff>
          <xdr:row>131097</xdr:row>
          <xdr:rowOff>19050</xdr:rowOff>
        </xdr:from>
        <xdr:to>
          <xdr:col>13354</xdr:col>
          <xdr:colOff>95250</xdr:colOff>
          <xdr:row>131101</xdr:row>
          <xdr:rowOff>28575</xdr:rowOff>
        </xdr:to>
        <xdr:sp macro="" textlink="">
          <xdr:nvSpPr>
            <xdr:cNvPr id="21314" name="Spinner 834" hidden="1">
              <a:extLst>
                <a:ext uri="{63B3BB69-23CF-44E3-9099-C40C66FF867C}">
                  <a14:compatExt spid="_x0000_s21314"/>
                </a:ext>
                <a:ext uri="{FF2B5EF4-FFF2-40B4-BE49-F238E27FC236}">
                  <a16:creationId xmlns:a16="http://schemas.microsoft.com/office/drawing/2014/main" id="{00000000-0008-0000-0300-000042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13353</xdr:col>
          <xdr:colOff>19050</xdr:colOff>
          <xdr:row>196633</xdr:row>
          <xdr:rowOff>19050</xdr:rowOff>
        </xdr:from>
        <xdr:to>
          <xdr:col>13354</xdr:col>
          <xdr:colOff>95250</xdr:colOff>
          <xdr:row>196637</xdr:row>
          <xdr:rowOff>28575</xdr:rowOff>
        </xdr:to>
        <xdr:sp macro="" textlink="">
          <xdr:nvSpPr>
            <xdr:cNvPr id="21315" name="Spinner 835" hidden="1">
              <a:extLst>
                <a:ext uri="{63B3BB69-23CF-44E3-9099-C40C66FF867C}">
                  <a14:compatExt spid="_x0000_s21315"/>
                </a:ext>
                <a:ext uri="{FF2B5EF4-FFF2-40B4-BE49-F238E27FC236}">
                  <a16:creationId xmlns:a16="http://schemas.microsoft.com/office/drawing/2014/main" id="{00000000-0008-0000-0300-000043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13353</xdr:col>
          <xdr:colOff>19050</xdr:colOff>
          <xdr:row>262169</xdr:row>
          <xdr:rowOff>19050</xdr:rowOff>
        </xdr:from>
        <xdr:to>
          <xdr:col>13354</xdr:col>
          <xdr:colOff>95250</xdr:colOff>
          <xdr:row>262173</xdr:row>
          <xdr:rowOff>28575</xdr:rowOff>
        </xdr:to>
        <xdr:sp macro="" textlink="">
          <xdr:nvSpPr>
            <xdr:cNvPr id="21316" name="Spinner 836" hidden="1">
              <a:extLst>
                <a:ext uri="{63B3BB69-23CF-44E3-9099-C40C66FF867C}">
                  <a14:compatExt spid="_x0000_s21316"/>
                </a:ext>
                <a:ext uri="{FF2B5EF4-FFF2-40B4-BE49-F238E27FC236}">
                  <a16:creationId xmlns:a16="http://schemas.microsoft.com/office/drawing/2014/main" id="{00000000-0008-0000-0300-000044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13353</xdr:col>
          <xdr:colOff>19050</xdr:colOff>
          <xdr:row>327705</xdr:row>
          <xdr:rowOff>19050</xdr:rowOff>
        </xdr:from>
        <xdr:to>
          <xdr:col>13354</xdr:col>
          <xdr:colOff>95250</xdr:colOff>
          <xdr:row>327709</xdr:row>
          <xdr:rowOff>28575</xdr:rowOff>
        </xdr:to>
        <xdr:sp macro="" textlink="">
          <xdr:nvSpPr>
            <xdr:cNvPr id="21317" name="Spinner 837" hidden="1">
              <a:extLst>
                <a:ext uri="{63B3BB69-23CF-44E3-9099-C40C66FF867C}">
                  <a14:compatExt spid="_x0000_s21317"/>
                </a:ext>
                <a:ext uri="{FF2B5EF4-FFF2-40B4-BE49-F238E27FC236}">
                  <a16:creationId xmlns:a16="http://schemas.microsoft.com/office/drawing/2014/main" id="{00000000-0008-0000-0300-000045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13353</xdr:col>
          <xdr:colOff>19050</xdr:colOff>
          <xdr:row>393241</xdr:row>
          <xdr:rowOff>19050</xdr:rowOff>
        </xdr:from>
        <xdr:to>
          <xdr:col>13354</xdr:col>
          <xdr:colOff>95250</xdr:colOff>
          <xdr:row>393245</xdr:row>
          <xdr:rowOff>28575</xdr:rowOff>
        </xdr:to>
        <xdr:sp macro="" textlink="">
          <xdr:nvSpPr>
            <xdr:cNvPr id="21318" name="Spinner 838" hidden="1">
              <a:extLst>
                <a:ext uri="{63B3BB69-23CF-44E3-9099-C40C66FF867C}">
                  <a14:compatExt spid="_x0000_s21318"/>
                </a:ext>
                <a:ext uri="{FF2B5EF4-FFF2-40B4-BE49-F238E27FC236}">
                  <a16:creationId xmlns:a16="http://schemas.microsoft.com/office/drawing/2014/main" id="{00000000-0008-0000-0300-000046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13353</xdr:col>
          <xdr:colOff>19050</xdr:colOff>
          <xdr:row>458777</xdr:row>
          <xdr:rowOff>19050</xdr:rowOff>
        </xdr:from>
        <xdr:to>
          <xdr:col>13354</xdr:col>
          <xdr:colOff>95250</xdr:colOff>
          <xdr:row>458781</xdr:row>
          <xdr:rowOff>28575</xdr:rowOff>
        </xdr:to>
        <xdr:sp macro="" textlink="">
          <xdr:nvSpPr>
            <xdr:cNvPr id="21319" name="Spinner 839" hidden="1">
              <a:extLst>
                <a:ext uri="{63B3BB69-23CF-44E3-9099-C40C66FF867C}">
                  <a14:compatExt spid="_x0000_s21319"/>
                </a:ext>
                <a:ext uri="{FF2B5EF4-FFF2-40B4-BE49-F238E27FC236}">
                  <a16:creationId xmlns:a16="http://schemas.microsoft.com/office/drawing/2014/main" id="{00000000-0008-0000-0300-000047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13353</xdr:col>
          <xdr:colOff>19050</xdr:colOff>
          <xdr:row>524313</xdr:row>
          <xdr:rowOff>19050</xdr:rowOff>
        </xdr:from>
        <xdr:to>
          <xdr:col>13354</xdr:col>
          <xdr:colOff>95250</xdr:colOff>
          <xdr:row>524317</xdr:row>
          <xdr:rowOff>28575</xdr:rowOff>
        </xdr:to>
        <xdr:sp macro="" textlink="">
          <xdr:nvSpPr>
            <xdr:cNvPr id="21320" name="Spinner 840" hidden="1">
              <a:extLst>
                <a:ext uri="{63B3BB69-23CF-44E3-9099-C40C66FF867C}">
                  <a14:compatExt spid="_x0000_s21320"/>
                </a:ext>
                <a:ext uri="{FF2B5EF4-FFF2-40B4-BE49-F238E27FC236}">
                  <a16:creationId xmlns:a16="http://schemas.microsoft.com/office/drawing/2014/main" id="{00000000-0008-0000-0300-000048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13353</xdr:col>
          <xdr:colOff>19050</xdr:colOff>
          <xdr:row>589849</xdr:row>
          <xdr:rowOff>19050</xdr:rowOff>
        </xdr:from>
        <xdr:to>
          <xdr:col>13354</xdr:col>
          <xdr:colOff>95250</xdr:colOff>
          <xdr:row>589853</xdr:row>
          <xdr:rowOff>28575</xdr:rowOff>
        </xdr:to>
        <xdr:sp macro="" textlink="">
          <xdr:nvSpPr>
            <xdr:cNvPr id="21321" name="Spinner 841" hidden="1">
              <a:extLst>
                <a:ext uri="{63B3BB69-23CF-44E3-9099-C40C66FF867C}">
                  <a14:compatExt spid="_x0000_s21321"/>
                </a:ext>
                <a:ext uri="{FF2B5EF4-FFF2-40B4-BE49-F238E27FC236}">
                  <a16:creationId xmlns:a16="http://schemas.microsoft.com/office/drawing/2014/main" id="{00000000-0008-0000-0300-000049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13353</xdr:col>
          <xdr:colOff>19050</xdr:colOff>
          <xdr:row>655385</xdr:row>
          <xdr:rowOff>19050</xdr:rowOff>
        </xdr:from>
        <xdr:to>
          <xdr:col>13354</xdr:col>
          <xdr:colOff>95250</xdr:colOff>
          <xdr:row>655389</xdr:row>
          <xdr:rowOff>28575</xdr:rowOff>
        </xdr:to>
        <xdr:sp macro="" textlink="">
          <xdr:nvSpPr>
            <xdr:cNvPr id="21322" name="Spinner 842" hidden="1">
              <a:extLst>
                <a:ext uri="{63B3BB69-23CF-44E3-9099-C40C66FF867C}">
                  <a14:compatExt spid="_x0000_s21322"/>
                </a:ext>
                <a:ext uri="{FF2B5EF4-FFF2-40B4-BE49-F238E27FC236}">
                  <a16:creationId xmlns:a16="http://schemas.microsoft.com/office/drawing/2014/main" id="{00000000-0008-0000-0300-00004A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13353</xdr:col>
          <xdr:colOff>19050</xdr:colOff>
          <xdr:row>720921</xdr:row>
          <xdr:rowOff>19050</xdr:rowOff>
        </xdr:from>
        <xdr:to>
          <xdr:col>13354</xdr:col>
          <xdr:colOff>95250</xdr:colOff>
          <xdr:row>720925</xdr:row>
          <xdr:rowOff>28575</xdr:rowOff>
        </xdr:to>
        <xdr:sp macro="" textlink="">
          <xdr:nvSpPr>
            <xdr:cNvPr id="21323" name="Spinner 843" hidden="1">
              <a:extLst>
                <a:ext uri="{63B3BB69-23CF-44E3-9099-C40C66FF867C}">
                  <a14:compatExt spid="_x0000_s21323"/>
                </a:ext>
                <a:ext uri="{FF2B5EF4-FFF2-40B4-BE49-F238E27FC236}">
                  <a16:creationId xmlns:a16="http://schemas.microsoft.com/office/drawing/2014/main" id="{00000000-0008-0000-0300-00004B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13353</xdr:col>
          <xdr:colOff>19050</xdr:colOff>
          <xdr:row>786457</xdr:row>
          <xdr:rowOff>19050</xdr:rowOff>
        </xdr:from>
        <xdr:to>
          <xdr:col>13354</xdr:col>
          <xdr:colOff>95250</xdr:colOff>
          <xdr:row>786461</xdr:row>
          <xdr:rowOff>28575</xdr:rowOff>
        </xdr:to>
        <xdr:sp macro="" textlink="">
          <xdr:nvSpPr>
            <xdr:cNvPr id="21324" name="Spinner 844" hidden="1">
              <a:extLst>
                <a:ext uri="{63B3BB69-23CF-44E3-9099-C40C66FF867C}">
                  <a14:compatExt spid="_x0000_s21324"/>
                </a:ext>
                <a:ext uri="{FF2B5EF4-FFF2-40B4-BE49-F238E27FC236}">
                  <a16:creationId xmlns:a16="http://schemas.microsoft.com/office/drawing/2014/main" id="{00000000-0008-0000-0300-00004C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13353</xdr:col>
          <xdr:colOff>19050</xdr:colOff>
          <xdr:row>851993</xdr:row>
          <xdr:rowOff>19050</xdr:rowOff>
        </xdr:from>
        <xdr:to>
          <xdr:col>13354</xdr:col>
          <xdr:colOff>95250</xdr:colOff>
          <xdr:row>851997</xdr:row>
          <xdr:rowOff>28575</xdr:rowOff>
        </xdr:to>
        <xdr:sp macro="" textlink="">
          <xdr:nvSpPr>
            <xdr:cNvPr id="21325" name="Spinner 845" hidden="1">
              <a:extLst>
                <a:ext uri="{63B3BB69-23CF-44E3-9099-C40C66FF867C}">
                  <a14:compatExt spid="_x0000_s21325"/>
                </a:ext>
                <a:ext uri="{FF2B5EF4-FFF2-40B4-BE49-F238E27FC236}">
                  <a16:creationId xmlns:a16="http://schemas.microsoft.com/office/drawing/2014/main" id="{00000000-0008-0000-0300-00004D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13353</xdr:col>
          <xdr:colOff>19050</xdr:colOff>
          <xdr:row>917529</xdr:row>
          <xdr:rowOff>19050</xdr:rowOff>
        </xdr:from>
        <xdr:to>
          <xdr:col>13354</xdr:col>
          <xdr:colOff>95250</xdr:colOff>
          <xdr:row>917533</xdr:row>
          <xdr:rowOff>28575</xdr:rowOff>
        </xdr:to>
        <xdr:sp macro="" textlink="">
          <xdr:nvSpPr>
            <xdr:cNvPr id="21326" name="Spinner 846" hidden="1">
              <a:extLst>
                <a:ext uri="{63B3BB69-23CF-44E3-9099-C40C66FF867C}">
                  <a14:compatExt spid="_x0000_s21326"/>
                </a:ext>
                <a:ext uri="{FF2B5EF4-FFF2-40B4-BE49-F238E27FC236}">
                  <a16:creationId xmlns:a16="http://schemas.microsoft.com/office/drawing/2014/main" id="{00000000-0008-0000-0300-00004E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13353</xdr:col>
          <xdr:colOff>19050</xdr:colOff>
          <xdr:row>983065</xdr:row>
          <xdr:rowOff>19050</xdr:rowOff>
        </xdr:from>
        <xdr:to>
          <xdr:col>13354</xdr:col>
          <xdr:colOff>95250</xdr:colOff>
          <xdr:row>983069</xdr:row>
          <xdr:rowOff>28575</xdr:rowOff>
        </xdr:to>
        <xdr:sp macro="" textlink="">
          <xdr:nvSpPr>
            <xdr:cNvPr id="21327" name="Spinner 847" hidden="1">
              <a:extLst>
                <a:ext uri="{63B3BB69-23CF-44E3-9099-C40C66FF867C}">
                  <a14:compatExt spid="_x0000_s21327"/>
                </a:ext>
                <a:ext uri="{FF2B5EF4-FFF2-40B4-BE49-F238E27FC236}">
                  <a16:creationId xmlns:a16="http://schemas.microsoft.com/office/drawing/2014/main" id="{00000000-0008-0000-0300-00004F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13609</xdr:col>
          <xdr:colOff>19050</xdr:colOff>
          <xdr:row>25</xdr:row>
          <xdr:rowOff>19050</xdr:rowOff>
        </xdr:from>
        <xdr:to>
          <xdr:col>13610</xdr:col>
          <xdr:colOff>95250</xdr:colOff>
          <xdr:row>29</xdr:row>
          <xdr:rowOff>28575</xdr:rowOff>
        </xdr:to>
        <xdr:sp macro="" textlink="">
          <xdr:nvSpPr>
            <xdr:cNvPr id="21328" name="Spinner 848" hidden="1">
              <a:extLst>
                <a:ext uri="{63B3BB69-23CF-44E3-9099-C40C66FF867C}">
                  <a14:compatExt spid="_x0000_s21328"/>
                </a:ext>
                <a:ext uri="{FF2B5EF4-FFF2-40B4-BE49-F238E27FC236}">
                  <a16:creationId xmlns:a16="http://schemas.microsoft.com/office/drawing/2014/main" id="{00000000-0008-0000-0300-000050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13609</xdr:col>
          <xdr:colOff>19050</xdr:colOff>
          <xdr:row>65561</xdr:row>
          <xdr:rowOff>19050</xdr:rowOff>
        </xdr:from>
        <xdr:to>
          <xdr:col>13610</xdr:col>
          <xdr:colOff>95250</xdr:colOff>
          <xdr:row>65565</xdr:row>
          <xdr:rowOff>28575</xdr:rowOff>
        </xdr:to>
        <xdr:sp macro="" textlink="">
          <xdr:nvSpPr>
            <xdr:cNvPr id="21329" name="Spinner 849" hidden="1">
              <a:extLst>
                <a:ext uri="{63B3BB69-23CF-44E3-9099-C40C66FF867C}">
                  <a14:compatExt spid="_x0000_s21329"/>
                </a:ext>
                <a:ext uri="{FF2B5EF4-FFF2-40B4-BE49-F238E27FC236}">
                  <a16:creationId xmlns:a16="http://schemas.microsoft.com/office/drawing/2014/main" id="{00000000-0008-0000-0300-000051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13609</xdr:col>
          <xdr:colOff>19050</xdr:colOff>
          <xdr:row>131097</xdr:row>
          <xdr:rowOff>19050</xdr:rowOff>
        </xdr:from>
        <xdr:to>
          <xdr:col>13610</xdr:col>
          <xdr:colOff>95250</xdr:colOff>
          <xdr:row>131101</xdr:row>
          <xdr:rowOff>28575</xdr:rowOff>
        </xdr:to>
        <xdr:sp macro="" textlink="">
          <xdr:nvSpPr>
            <xdr:cNvPr id="21330" name="Spinner 850" hidden="1">
              <a:extLst>
                <a:ext uri="{63B3BB69-23CF-44E3-9099-C40C66FF867C}">
                  <a14:compatExt spid="_x0000_s21330"/>
                </a:ext>
                <a:ext uri="{FF2B5EF4-FFF2-40B4-BE49-F238E27FC236}">
                  <a16:creationId xmlns:a16="http://schemas.microsoft.com/office/drawing/2014/main" id="{00000000-0008-0000-0300-000052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13609</xdr:col>
          <xdr:colOff>19050</xdr:colOff>
          <xdr:row>196633</xdr:row>
          <xdr:rowOff>19050</xdr:rowOff>
        </xdr:from>
        <xdr:to>
          <xdr:col>13610</xdr:col>
          <xdr:colOff>95250</xdr:colOff>
          <xdr:row>196637</xdr:row>
          <xdr:rowOff>28575</xdr:rowOff>
        </xdr:to>
        <xdr:sp macro="" textlink="">
          <xdr:nvSpPr>
            <xdr:cNvPr id="21331" name="Spinner 851" hidden="1">
              <a:extLst>
                <a:ext uri="{63B3BB69-23CF-44E3-9099-C40C66FF867C}">
                  <a14:compatExt spid="_x0000_s21331"/>
                </a:ext>
                <a:ext uri="{FF2B5EF4-FFF2-40B4-BE49-F238E27FC236}">
                  <a16:creationId xmlns:a16="http://schemas.microsoft.com/office/drawing/2014/main" id="{00000000-0008-0000-0300-000053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13609</xdr:col>
          <xdr:colOff>19050</xdr:colOff>
          <xdr:row>262169</xdr:row>
          <xdr:rowOff>19050</xdr:rowOff>
        </xdr:from>
        <xdr:to>
          <xdr:col>13610</xdr:col>
          <xdr:colOff>95250</xdr:colOff>
          <xdr:row>262173</xdr:row>
          <xdr:rowOff>28575</xdr:rowOff>
        </xdr:to>
        <xdr:sp macro="" textlink="">
          <xdr:nvSpPr>
            <xdr:cNvPr id="21332" name="Spinner 852" hidden="1">
              <a:extLst>
                <a:ext uri="{63B3BB69-23CF-44E3-9099-C40C66FF867C}">
                  <a14:compatExt spid="_x0000_s21332"/>
                </a:ext>
                <a:ext uri="{FF2B5EF4-FFF2-40B4-BE49-F238E27FC236}">
                  <a16:creationId xmlns:a16="http://schemas.microsoft.com/office/drawing/2014/main" id="{00000000-0008-0000-0300-000054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13609</xdr:col>
          <xdr:colOff>19050</xdr:colOff>
          <xdr:row>327705</xdr:row>
          <xdr:rowOff>19050</xdr:rowOff>
        </xdr:from>
        <xdr:to>
          <xdr:col>13610</xdr:col>
          <xdr:colOff>95250</xdr:colOff>
          <xdr:row>327709</xdr:row>
          <xdr:rowOff>28575</xdr:rowOff>
        </xdr:to>
        <xdr:sp macro="" textlink="">
          <xdr:nvSpPr>
            <xdr:cNvPr id="21333" name="Spinner 853" hidden="1">
              <a:extLst>
                <a:ext uri="{63B3BB69-23CF-44E3-9099-C40C66FF867C}">
                  <a14:compatExt spid="_x0000_s21333"/>
                </a:ext>
                <a:ext uri="{FF2B5EF4-FFF2-40B4-BE49-F238E27FC236}">
                  <a16:creationId xmlns:a16="http://schemas.microsoft.com/office/drawing/2014/main" id="{00000000-0008-0000-0300-000055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13609</xdr:col>
          <xdr:colOff>19050</xdr:colOff>
          <xdr:row>393241</xdr:row>
          <xdr:rowOff>19050</xdr:rowOff>
        </xdr:from>
        <xdr:to>
          <xdr:col>13610</xdr:col>
          <xdr:colOff>95250</xdr:colOff>
          <xdr:row>393245</xdr:row>
          <xdr:rowOff>28575</xdr:rowOff>
        </xdr:to>
        <xdr:sp macro="" textlink="">
          <xdr:nvSpPr>
            <xdr:cNvPr id="21334" name="Spinner 854" hidden="1">
              <a:extLst>
                <a:ext uri="{63B3BB69-23CF-44E3-9099-C40C66FF867C}">
                  <a14:compatExt spid="_x0000_s21334"/>
                </a:ext>
                <a:ext uri="{FF2B5EF4-FFF2-40B4-BE49-F238E27FC236}">
                  <a16:creationId xmlns:a16="http://schemas.microsoft.com/office/drawing/2014/main" id="{00000000-0008-0000-0300-000056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13609</xdr:col>
          <xdr:colOff>19050</xdr:colOff>
          <xdr:row>458777</xdr:row>
          <xdr:rowOff>19050</xdr:rowOff>
        </xdr:from>
        <xdr:to>
          <xdr:col>13610</xdr:col>
          <xdr:colOff>95250</xdr:colOff>
          <xdr:row>458781</xdr:row>
          <xdr:rowOff>28575</xdr:rowOff>
        </xdr:to>
        <xdr:sp macro="" textlink="">
          <xdr:nvSpPr>
            <xdr:cNvPr id="21335" name="Spinner 855" hidden="1">
              <a:extLst>
                <a:ext uri="{63B3BB69-23CF-44E3-9099-C40C66FF867C}">
                  <a14:compatExt spid="_x0000_s21335"/>
                </a:ext>
                <a:ext uri="{FF2B5EF4-FFF2-40B4-BE49-F238E27FC236}">
                  <a16:creationId xmlns:a16="http://schemas.microsoft.com/office/drawing/2014/main" id="{00000000-0008-0000-0300-000057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13609</xdr:col>
          <xdr:colOff>19050</xdr:colOff>
          <xdr:row>524313</xdr:row>
          <xdr:rowOff>19050</xdr:rowOff>
        </xdr:from>
        <xdr:to>
          <xdr:col>13610</xdr:col>
          <xdr:colOff>95250</xdr:colOff>
          <xdr:row>524317</xdr:row>
          <xdr:rowOff>28575</xdr:rowOff>
        </xdr:to>
        <xdr:sp macro="" textlink="">
          <xdr:nvSpPr>
            <xdr:cNvPr id="21336" name="Spinner 856" hidden="1">
              <a:extLst>
                <a:ext uri="{63B3BB69-23CF-44E3-9099-C40C66FF867C}">
                  <a14:compatExt spid="_x0000_s21336"/>
                </a:ext>
                <a:ext uri="{FF2B5EF4-FFF2-40B4-BE49-F238E27FC236}">
                  <a16:creationId xmlns:a16="http://schemas.microsoft.com/office/drawing/2014/main" id="{00000000-0008-0000-0300-000058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13609</xdr:col>
          <xdr:colOff>19050</xdr:colOff>
          <xdr:row>589849</xdr:row>
          <xdr:rowOff>19050</xdr:rowOff>
        </xdr:from>
        <xdr:to>
          <xdr:col>13610</xdr:col>
          <xdr:colOff>95250</xdr:colOff>
          <xdr:row>589853</xdr:row>
          <xdr:rowOff>28575</xdr:rowOff>
        </xdr:to>
        <xdr:sp macro="" textlink="">
          <xdr:nvSpPr>
            <xdr:cNvPr id="21337" name="Spinner 857" hidden="1">
              <a:extLst>
                <a:ext uri="{63B3BB69-23CF-44E3-9099-C40C66FF867C}">
                  <a14:compatExt spid="_x0000_s21337"/>
                </a:ext>
                <a:ext uri="{FF2B5EF4-FFF2-40B4-BE49-F238E27FC236}">
                  <a16:creationId xmlns:a16="http://schemas.microsoft.com/office/drawing/2014/main" id="{00000000-0008-0000-0300-000059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13609</xdr:col>
          <xdr:colOff>19050</xdr:colOff>
          <xdr:row>655385</xdr:row>
          <xdr:rowOff>19050</xdr:rowOff>
        </xdr:from>
        <xdr:to>
          <xdr:col>13610</xdr:col>
          <xdr:colOff>95250</xdr:colOff>
          <xdr:row>655389</xdr:row>
          <xdr:rowOff>28575</xdr:rowOff>
        </xdr:to>
        <xdr:sp macro="" textlink="">
          <xdr:nvSpPr>
            <xdr:cNvPr id="21338" name="Spinner 858" hidden="1">
              <a:extLst>
                <a:ext uri="{63B3BB69-23CF-44E3-9099-C40C66FF867C}">
                  <a14:compatExt spid="_x0000_s21338"/>
                </a:ext>
                <a:ext uri="{FF2B5EF4-FFF2-40B4-BE49-F238E27FC236}">
                  <a16:creationId xmlns:a16="http://schemas.microsoft.com/office/drawing/2014/main" id="{00000000-0008-0000-0300-00005A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13609</xdr:col>
          <xdr:colOff>19050</xdr:colOff>
          <xdr:row>720921</xdr:row>
          <xdr:rowOff>19050</xdr:rowOff>
        </xdr:from>
        <xdr:to>
          <xdr:col>13610</xdr:col>
          <xdr:colOff>95250</xdr:colOff>
          <xdr:row>720925</xdr:row>
          <xdr:rowOff>28575</xdr:rowOff>
        </xdr:to>
        <xdr:sp macro="" textlink="">
          <xdr:nvSpPr>
            <xdr:cNvPr id="21339" name="Spinner 859" hidden="1">
              <a:extLst>
                <a:ext uri="{63B3BB69-23CF-44E3-9099-C40C66FF867C}">
                  <a14:compatExt spid="_x0000_s21339"/>
                </a:ext>
                <a:ext uri="{FF2B5EF4-FFF2-40B4-BE49-F238E27FC236}">
                  <a16:creationId xmlns:a16="http://schemas.microsoft.com/office/drawing/2014/main" id="{00000000-0008-0000-0300-00005B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13609</xdr:col>
          <xdr:colOff>19050</xdr:colOff>
          <xdr:row>786457</xdr:row>
          <xdr:rowOff>19050</xdr:rowOff>
        </xdr:from>
        <xdr:to>
          <xdr:col>13610</xdr:col>
          <xdr:colOff>95250</xdr:colOff>
          <xdr:row>786461</xdr:row>
          <xdr:rowOff>28575</xdr:rowOff>
        </xdr:to>
        <xdr:sp macro="" textlink="">
          <xdr:nvSpPr>
            <xdr:cNvPr id="21340" name="Spinner 860" hidden="1">
              <a:extLst>
                <a:ext uri="{63B3BB69-23CF-44E3-9099-C40C66FF867C}">
                  <a14:compatExt spid="_x0000_s21340"/>
                </a:ext>
                <a:ext uri="{FF2B5EF4-FFF2-40B4-BE49-F238E27FC236}">
                  <a16:creationId xmlns:a16="http://schemas.microsoft.com/office/drawing/2014/main" id="{00000000-0008-0000-0300-00005C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13609</xdr:col>
          <xdr:colOff>19050</xdr:colOff>
          <xdr:row>851993</xdr:row>
          <xdr:rowOff>19050</xdr:rowOff>
        </xdr:from>
        <xdr:to>
          <xdr:col>13610</xdr:col>
          <xdr:colOff>95250</xdr:colOff>
          <xdr:row>851997</xdr:row>
          <xdr:rowOff>28575</xdr:rowOff>
        </xdr:to>
        <xdr:sp macro="" textlink="">
          <xdr:nvSpPr>
            <xdr:cNvPr id="21341" name="Spinner 861" hidden="1">
              <a:extLst>
                <a:ext uri="{63B3BB69-23CF-44E3-9099-C40C66FF867C}">
                  <a14:compatExt spid="_x0000_s21341"/>
                </a:ext>
                <a:ext uri="{FF2B5EF4-FFF2-40B4-BE49-F238E27FC236}">
                  <a16:creationId xmlns:a16="http://schemas.microsoft.com/office/drawing/2014/main" id="{00000000-0008-0000-0300-00005D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13609</xdr:col>
          <xdr:colOff>19050</xdr:colOff>
          <xdr:row>917529</xdr:row>
          <xdr:rowOff>19050</xdr:rowOff>
        </xdr:from>
        <xdr:to>
          <xdr:col>13610</xdr:col>
          <xdr:colOff>95250</xdr:colOff>
          <xdr:row>917533</xdr:row>
          <xdr:rowOff>28575</xdr:rowOff>
        </xdr:to>
        <xdr:sp macro="" textlink="">
          <xdr:nvSpPr>
            <xdr:cNvPr id="21342" name="Spinner 862" hidden="1">
              <a:extLst>
                <a:ext uri="{63B3BB69-23CF-44E3-9099-C40C66FF867C}">
                  <a14:compatExt spid="_x0000_s21342"/>
                </a:ext>
                <a:ext uri="{FF2B5EF4-FFF2-40B4-BE49-F238E27FC236}">
                  <a16:creationId xmlns:a16="http://schemas.microsoft.com/office/drawing/2014/main" id="{00000000-0008-0000-0300-00005E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13609</xdr:col>
          <xdr:colOff>19050</xdr:colOff>
          <xdr:row>983065</xdr:row>
          <xdr:rowOff>19050</xdr:rowOff>
        </xdr:from>
        <xdr:to>
          <xdr:col>13610</xdr:col>
          <xdr:colOff>95250</xdr:colOff>
          <xdr:row>983069</xdr:row>
          <xdr:rowOff>28575</xdr:rowOff>
        </xdr:to>
        <xdr:sp macro="" textlink="">
          <xdr:nvSpPr>
            <xdr:cNvPr id="21343" name="Spinner 863" hidden="1">
              <a:extLst>
                <a:ext uri="{63B3BB69-23CF-44E3-9099-C40C66FF867C}">
                  <a14:compatExt spid="_x0000_s21343"/>
                </a:ext>
                <a:ext uri="{FF2B5EF4-FFF2-40B4-BE49-F238E27FC236}">
                  <a16:creationId xmlns:a16="http://schemas.microsoft.com/office/drawing/2014/main" id="{00000000-0008-0000-0300-00005F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13865</xdr:col>
          <xdr:colOff>19050</xdr:colOff>
          <xdr:row>25</xdr:row>
          <xdr:rowOff>19050</xdr:rowOff>
        </xdr:from>
        <xdr:to>
          <xdr:col>13866</xdr:col>
          <xdr:colOff>95250</xdr:colOff>
          <xdr:row>29</xdr:row>
          <xdr:rowOff>28575</xdr:rowOff>
        </xdr:to>
        <xdr:sp macro="" textlink="">
          <xdr:nvSpPr>
            <xdr:cNvPr id="21344" name="Spinner 864" hidden="1">
              <a:extLst>
                <a:ext uri="{63B3BB69-23CF-44E3-9099-C40C66FF867C}">
                  <a14:compatExt spid="_x0000_s21344"/>
                </a:ext>
                <a:ext uri="{FF2B5EF4-FFF2-40B4-BE49-F238E27FC236}">
                  <a16:creationId xmlns:a16="http://schemas.microsoft.com/office/drawing/2014/main" id="{00000000-0008-0000-0300-000060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13865</xdr:col>
          <xdr:colOff>19050</xdr:colOff>
          <xdr:row>65561</xdr:row>
          <xdr:rowOff>19050</xdr:rowOff>
        </xdr:from>
        <xdr:to>
          <xdr:col>13866</xdr:col>
          <xdr:colOff>95250</xdr:colOff>
          <xdr:row>65565</xdr:row>
          <xdr:rowOff>28575</xdr:rowOff>
        </xdr:to>
        <xdr:sp macro="" textlink="">
          <xdr:nvSpPr>
            <xdr:cNvPr id="21345" name="Spinner 865" hidden="1">
              <a:extLst>
                <a:ext uri="{63B3BB69-23CF-44E3-9099-C40C66FF867C}">
                  <a14:compatExt spid="_x0000_s21345"/>
                </a:ext>
                <a:ext uri="{FF2B5EF4-FFF2-40B4-BE49-F238E27FC236}">
                  <a16:creationId xmlns:a16="http://schemas.microsoft.com/office/drawing/2014/main" id="{00000000-0008-0000-0300-000061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13865</xdr:col>
          <xdr:colOff>19050</xdr:colOff>
          <xdr:row>131097</xdr:row>
          <xdr:rowOff>19050</xdr:rowOff>
        </xdr:from>
        <xdr:to>
          <xdr:col>13866</xdr:col>
          <xdr:colOff>95250</xdr:colOff>
          <xdr:row>131101</xdr:row>
          <xdr:rowOff>28575</xdr:rowOff>
        </xdr:to>
        <xdr:sp macro="" textlink="">
          <xdr:nvSpPr>
            <xdr:cNvPr id="21346" name="Spinner 866" hidden="1">
              <a:extLst>
                <a:ext uri="{63B3BB69-23CF-44E3-9099-C40C66FF867C}">
                  <a14:compatExt spid="_x0000_s21346"/>
                </a:ext>
                <a:ext uri="{FF2B5EF4-FFF2-40B4-BE49-F238E27FC236}">
                  <a16:creationId xmlns:a16="http://schemas.microsoft.com/office/drawing/2014/main" id="{00000000-0008-0000-0300-000062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13865</xdr:col>
          <xdr:colOff>19050</xdr:colOff>
          <xdr:row>196633</xdr:row>
          <xdr:rowOff>19050</xdr:rowOff>
        </xdr:from>
        <xdr:to>
          <xdr:col>13866</xdr:col>
          <xdr:colOff>95250</xdr:colOff>
          <xdr:row>196637</xdr:row>
          <xdr:rowOff>28575</xdr:rowOff>
        </xdr:to>
        <xdr:sp macro="" textlink="">
          <xdr:nvSpPr>
            <xdr:cNvPr id="21347" name="Spinner 867" hidden="1">
              <a:extLst>
                <a:ext uri="{63B3BB69-23CF-44E3-9099-C40C66FF867C}">
                  <a14:compatExt spid="_x0000_s21347"/>
                </a:ext>
                <a:ext uri="{FF2B5EF4-FFF2-40B4-BE49-F238E27FC236}">
                  <a16:creationId xmlns:a16="http://schemas.microsoft.com/office/drawing/2014/main" id="{00000000-0008-0000-0300-000063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13865</xdr:col>
          <xdr:colOff>19050</xdr:colOff>
          <xdr:row>262169</xdr:row>
          <xdr:rowOff>19050</xdr:rowOff>
        </xdr:from>
        <xdr:to>
          <xdr:col>13866</xdr:col>
          <xdr:colOff>95250</xdr:colOff>
          <xdr:row>262173</xdr:row>
          <xdr:rowOff>28575</xdr:rowOff>
        </xdr:to>
        <xdr:sp macro="" textlink="">
          <xdr:nvSpPr>
            <xdr:cNvPr id="21348" name="Spinner 868" hidden="1">
              <a:extLst>
                <a:ext uri="{63B3BB69-23CF-44E3-9099-C40C66FF867C}">
                  <a14:compatExt spid="_x0000_s21348"/>
                </a:ext>
                <a:ext uri="{FF2B5EF4-FFF2-40B4-BE49-F238E27FC236}">
                  <a16:creationId xmlns:a16="http://schemas.microsoft.com/office/drawing/2014/main" id="{00000000-0008-0000-0300-000064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13865</xdr:col>
          <xdr:colOff>19050</xdr:colOff>
          <xdr:row>327705</xdr:row>
          <xdr:rowOff>19050</xdr:rowOff>
        </xdr:from>
        <xdr:to>
          <xdr:col>13866</xdr:col>
          <xdr:colOff>95250</xdr:colOff>
          <xdr:row>327709</xdr:row>
          <xdr:rowOff>28575</xdr:rowOff>
        </xdr:to>
        <xdr:sp macro="" textlink="">
          <xdr:nvSpPr>
            <xdr:cNvPr id="21349" name="Spinner 869" hidden="1">
              <a:extLst>
                <a:ext uri="{63B3BB69-23CF-44E3-9099-C40C66FF867C}">
                  <a14:compatExt spid="_x0000_s21349"/>
                </a:ext>
                <a:ext uri="{FF2B5EF4-FFF2-40B4-BE49-F238E27FC236}">
                  <a16:creationId xmlns:a16="http://schemas.microsoft.com/office/drawing/2014/main" id="{00000000-0008-0000-0300-000065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13865</xdr:col>
          <xdr:colOff>19050</xdr:colOff>
          <xdr:row>393241</xdr:row>
          <xdr:rowOff>19050</xdr:rowOff>
        </xdr:from>
        <xdr:to>
          <xdr:col>13866</xdr:col>
          <xdr:colOff>95250</xdr:colOff>
          <xdr:row>393245</xdr:row>
          <xdr:rowOff>28575</xdr:rowOff>
        </xdr:to>
        <xdr:sp macro="" textlink="">
          <xdr:nvSpPr>
            <xdr:cNvPr id="21350" name="Spinner 870" hidden="1">
              <a:extLst>
                <a:ext uri="{63B3BB69-23CF-44E3-9099-C40C66FF867C}">
                  <a14:compatExt spid="_x0000_s21350"/>
                </a:ext>
                <a:ext uri="{FF2B5EF4-FFF2-40B4-BE49-F238E27FC236}">
                  <a16:creationId xmlns:a16="http://schemas.microsoft.com/office/drawing/2014/main" id="{00000000-0008-0000-0300-000066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13865</xdr:col>
          <xdr:colOff>19050</xdr:colOff>
          <xdr:row>458777</xdr:row>
          <xdr:rowOff>19050</xdr:rowOff>
        </xdr:from>
        <xdr:to>
          <xdr:col>13866</xdr:col>
          <xdr:colOff>95250</xdr:colOff>
          <xdr:row>458781</xdr:row>
          <xdr:rowOff>28575</xdr:rowOff>
        </xdr:to>
        <xdr:sp macro="" textlink="">
          <xdr:nvSpPr>
            <xdr:cNvPr id="21351" name="Spinner 871" hidden="1">
              <a:extLst>
                <a:ext uri="{63B3BB69-23CF-44E3-9099-C40C66FF867C}">
                  <a14:compatExt spid="_x0000_s21351"/>
                </a:ext>
                <a:ext uri="{FF2B5EF4-FFF2-40B4-BE49-F238E27FC236}">
                  <a16:creationId xmlns:a16="http://schemas.microsoft.com/office/drawing/2014/main" id="{00000000-0008-0000-0300-000067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13865</xdr:col>
          <xdr:colOff>19050</xdr:colOff>
          <xdr:row>524313</xdr:row>
          <xdr:rowOff>19050</xdr:rowOff>
        </xdr:from>
        <xdr:to>
          <xdr:col>13866</xdr:col>
          <xdr:colOff>95250</xdr:colOff>
          <xdr:row>524317</xdr:row>
          <xdr:rowOff>28575</xdr:rowOff>
        </xdr:to>
        <xdr:sp macro="" textlink="">
          <xdr:nvSpPr>
            <xdr:cNvPr id="21352" name="Spinner 872" hidden="1">
              <a:extLst>
                <a:ext uri="{63B3BB69-23CF-44E3-9099-C40C66FF867C}">
                  <a14:compatExt spid="_x0000_s21352"/>
                </a:ext>
                <a:ext uri="{FF2B5EF4-FFF2-40B4-BE49-F238E27FC236}">
                  <a16:creationId xmlns:a16="http://schemas.microsoft.com/office/drawing/2014/main" id="{00000000-0008-0000-0300-000068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13865</xdr:col>
          <xdr:colOff>19050</xdr:colOff>
          <xdr:row>589849</xdr:row>
          <xdr:rowOff>19050</xdr:rowOff>
        </xdr:from>
        <xdr:to>
          <xdr:col>13866</xdr:col>
          <xdr:colOff>95250</xdr:colOff>
          <xdr:row>589853</xdr:row>
          <xdr:rowOff>28575</xdr:rowOff>
        </xdr:to>
        <xdr:sp macro="" textlink="">
          <xdr:nvSpPr>
            <xdr:cNvPr id="21353" name="Spinner 873" hidden="1">
              <a:extLst>
                <a:ext uri="{63B3BB69-23CF-44E3-9099-C40C66FF867C}">
                  <a14:compatExt spid="_x0000_s21353"/>
                </a:ext>
                <a:ext uri="{FF2B5EF4-FFF2-40B4-BE49-F238E27FC236}">
                  <a16:creationId xmlns:a16="http://schemas.microsoft.com/office/drawing/2014/main" id="{00000000-0008-0000-0300-000069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13865</xdr:col>
          <xdr:colOff>19050</xdr:colOff>
          <xdr:row>655385</xdr:row>
          <xdr:rowOff>19050</xdr:rowOff>
        </xdr:from>
        <xdr:to>
          <xdr:col>13866</xdr:col>
          <xdr:colOff>95250</xdr:colOff>
          <xdr:row>655389</xdr:row>
          <xdr:rowOff>28575</xdr:rowOff>
        </xdr:to>
        <xdr:sp macro="" textlink="">
          <xdr:nvSpPr>
            <xdr:cNvPr id="21354" name="Spinner 874" hidden="1">
              <a:extLst>
                <a:ext uri="{63B3BB69-23CF-44E3-9099-C40C66FF867C}">
                  <a14:compatExt spid="_x0000_s21354"/>
                </a:ext>
                <a:ext uri="{FF2B5EF4-FFF2-40B4-BE49-F238E27FC236}">
                  <a16:creationId xmlns:a16="http://schemas.microsoft.com/office/drawing/2014/main" id="{00000000-0008-0000-0300-00006A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13865</xdr:col>
          <xdr:colOff>19050</xdr:colOff>
          <xdr:row>720921</xdr:row>
          <xdr:rowOff>19050</xdr:rowOff>
        </xdr:from>
        <xdr:to>
          <xdr:col>13866</xdr:col>
          <xdr:colOff>95250</xdr:colOff>
          <xdr:row>720925</xdr:row>
          <xdr:rowOff>28575</xdr:rowOff>
        </xdr:to>
        <xdr:sp macro="" textlink="">
          <xdr:nvSpPr>
            <xdr:cNvPr id="21355" name="Spinner 875" hidden="1">
              <a:extLst>
                <a:ext uri="{63B3BB69-23CF-44E3-9099-C40C66FF867C}">
                  <a14:compatExt spid="_x0000_s21355"/>
                </a:ext>
                <a:ext uri="{FF2B5EF4-FFF2-40B4-BE49-F238E27FC236}">
                  <a16:creationId xmlns:a16="http://schemas.microsoft.com/office/drawing/2014/main" id="{00000000-0008-0000-0300-00006B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13865</xdr:col>
          <xdr:colOff>19050</xdr:colOff>
          <xdr:row>786457</xdr:row>
          <xdr:rowOff>19050</xdr:rowOff>
        </xdr:from>
        <xdr:to>
          <xdr:col>13866</xdr:col>
          <xdr:colOff>95250</xdr:colOff>
          <xdr:row>786461</xdr:row>
          <xdr:rowOff>28575</xdr:rowOff>
        </xdr:to>
        <xdr:sp macro="" textlink="">
          <xdr:nvSpPr>
            <xdr:cNvPr id="21356" name="Spinner 876" hidden="1">
              <a:extLst>
                <a:ext uri="{63B3BB69-23CF-44E3-9099-C40C66FF867C}">
                  <a14:compatExt spid="_x0000_s21356"/>
                </a:ext>
                <a:ext uri="{FF2B5EF4-FFF2-40B4-BE49-F238E27FC236}">
                  <a16:creationId xmlns:a16="http://schemas.microsoft.com/office/drawing/2014/main" id="{00000000-0008-0000-0300-00006C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13865</xdr:col>
          <xdr:colOff>19050</xdr:colOff>
          <xdr:row>851993</xdr:row>
          <xdr:rowOff>19050</xdr:rowOff>
        </xdr:from>
        <xdr:to>
          <xdr:col>13866</xdr:col>
          <xdr:colOff>95250</xdr:colOff>
          <xdr:row>851997</xdr:row>
          <xdr:rowOff>28575</xdr:rowOff>
        </xdr:to>
        <xdr:sp macro="" textlink="">
          <xdr:nvSpPr>
            <xdr:cNvPr id="21357" name="Spinner 877" hidden="1">
              <a:extLst>
                <a:ext uri="{63B3BB69-23CF-44E3-9099-C40C66FF867C}">
                  <a14:compatExt spid="_x0000_s21357"/>
                </a:ext>
                <a:ext uri="{FF2B5EF4-FFF2-40B4-BE49-F238E27FC236}">
                  <a16:creationId xmlns:a16="http://schemas.microsoft.com/office/drawing/2014/main" id="{00000000-0008-0000-0300-00006D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13865</xdr:col>
          <xdr:colOff>19050</xdr:colOff>
          <xdr:row>917529</xdr:row>
          <xdr:rowOff>19050</xdr:rowOff>
        </xdr:from>
        <xdr:to>
          <xdr:col>13866</xdr:col>
          <xdr:colOff>95250</xdr:colOff>
          <xdr:row>917533</xdr:row>
          <xdr:rowOff>28575</xdr:rowOff>
        </xdr:to>
        <xdr:sp macro="" textlink="">
          <xdr:nvSpPr>
            <xdr:cNvPr id="21358" name="Spinner 878" hidden="1">
              <a:extLst>
                <a:ext uri="{63B3BB69-23CF-44E3-9099-C40C66FF867C}">
                  <a14:compatExt spid="_x0000_s21358"/>
                </a:ext>
                <a:ext uri="{FF2B5EF4-FFF2-40B4-BE49-F238E27FC236}">
                  <a16:creationId xmlns:a16="http://schemas.microsoft.com/office/drawing/2014/main" id="{00000000-0008-0000-0300-00006E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13865</xdr:col>
          <xdr:colOff>19050</xdr:colOff>
          <xdr:row>983065</xdr:row>
          <xdr:rowOff>19050</xdr:rowOff>
        </xdr:from>
        <xdr:to>
          <xdr:col>13866</xdr:col>
          <xdr:colOff>95250</xdr:colOff>
          <xdr:row>983069</xdr:row>
          <xdr:rowOff>28575</xdr:rowOff>
        </xdr:to>
        <xdr:sp macro="" textlink="">
          <xdr:nvSpPr>
            <xdr:cNvPr id="21359" name="Spinner 879" hidden="1">
              <a:extLst>
                <a:ext uri="{63B3BB69-23CF-44E3-9099-C40C66FF867C}">
                  <a14:compatExt spid="_x0000_s21359"/>
                </a:ext>
                <a:ext uri="{FF2B5EF4-FFF2-40B4-BE49-F238E27FC236}">
                  <a16:creationId xmlns:a16="http://schemas.microsoft.com/office/drawing/2014/main" id="{00000000-0008-0000-0300-00006F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14121</xdr:col>
          <xdr:colOff>19050</xdr:colOff>
          <xdr:row>25</xdr:row>
          <xdr:rowOff>19050</xdr:rowOff>
        </xdr:from>
        <xdr:to>
          <xdr:col>14122</xdr:col>
          <xdr:colOff>95250</xdr:colOff>
          <xdr:row>29</xdr:row>
          <xdr:rowOff>28575</xdr:rowOff>
        </xdr:to>
        <xdr:sp macro="" textlink="">
          <xdr:nvSpPr>
            <xdr:cNvPr id="21360" name="Spinner 880" hidden="1">
              <a:extLst>
                <a:ext uri="{63B3BB69-23CF-44E3-9099-C40C66FF867C}">
                  <a14:compatExt spid="_x0000_s21360"/>
                </a:ext>
                <a:ext uri="{FF2B5EF4-FFF2-40B4-BE49-F238E27FC236}">
                  <a16:creationId xmlns:a16="http://schemas.microsoft.com/office/drawing/2014/main" id="{00000000-0008-0000-0300-000070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14121</xdr:col>
          <xdr:colOff>19050</xdr:colOff>
          <xdr:row>65561</xdr:row>
          <xdr:rowOff>19050</xdr:rowOff>
        </xdr:from>
        <xdr:to>
          <xdr:col>14122</xdr:col>
          <xdr:colOff>95250</xdr:colOff>
          <xdr:row>65565</xdr:row>
          <xdr:rowOff>28575</xdr:rowOff>
        </xdr:to>
        <xdr:sp macro="" textlink="">
          <xdr:nvSpPr>
            <xdr:cNvPr id="21361" name="Spinner 881" hidden="1">
              <a:extLst>
                <a:ext uri="{63B3BB69-23CF-44E3-9099-C40C66FF867C}">
                  <a14:compatExt spid="_x0000_s21361"/>
                </a:ext>
                <a:ext uri="{FF2B5EF4-FFF2-40B4-BE49-F238E27FC236}">
                  <a16:creationId xmlns:a16="http://schemas.microsoft.com/office/drawing/2014/main" id="{00000000-0008-0000-0300-000071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14121</xdr:col>
          <xdr:colOff>19050</xdr:colOff>
          <xdr:row>131097</xdr:row>
          <xdr:rowOff>19050</xdr:rowOff>
        </xdr:from>
        <xdr:to>
          <xdr:col>14122</xdr:col>
          <xdr:colOff>95250</xdr:colOff>
          <xdr:row>131101</xdr:row>
          <xdr:rowOff>28575</xdr:rowOff>
        </xdr:to>
        <xdr:sp macro="" textlink="">
          <xdr:nvSpPr>
            <xdr:cNvPr id="21362" name="Spinner 882" hidden="1">
              <a:extLst>
                <a:ext uri="{63B3BB69-23CF-44E3-9099-C40C66FF867C}">
                  <a14:compatExt spid="_x0000_s21362"/>
                </a:ext>
                <a:ext uri="{FF2B5EF4-FFF2-40B4-BE49-F238E27FC236}">
                  <a16:creationId xmlns:a16="http://schemas.microsoft.com/office/drawing/2014/main" id="{00000000-0008-0000-0300-000072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14121</xdr:col>
          <xdr:colOff>19050</xdr:colOff>
          <xdr:row>196633</xdr:row>
          <xdr:rowOff>19050</xdr:rowOff>
        </xdr:from>
        <xdr:to>
          <xdr:col>14122</xdr:col>
          <xdr:colOff>95250</xdr:colOff>
          <xdr:row>196637</xdr:row>
          <xdr:rowOff>28575</xdr:rowOff>
        </xdr:to>
        <xdr:sp macro="" textlink="">
          <xdr:nvSpPr>
            <xdr:cNvPr id="21363" name="Spinner 883" hidden="1">
              <a:extLst>
                <a:ext uri="{63B3BB69-23CF-44E3-9099-C40C66FF867C}">
                  <a14:compatExt spid="_x0000_s21363"/>
                </a:ext>
                <a:ext uri="{FF2B5EF4-FFF2-40B4-BE49-F238E27FC236}">
                  <a16:creationId xmlns:a16="http://schemas.microsoft.com/office/drawing/2014/main" id="{00000000-0008-0000-0300-000073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14121</xdr:col>
          <xdr:colOff>19050</xdr:colOff>
          <xdr:row>262169</xdr:row>
          <xdr:rowOff>19050</xdr:rowOff>
        </xdr:from>
        <xdr:to>
          <xdr:col>14122</xdr:col>
          <xdr:colOff>95250</xdr:colOff>
          <xdr:row>262173</xdr:row>
          <xdr:rowOff>28575</xdr:rowOff>
        </xdr:to>
        <xdr:sp macro="" textlink="">
          <xdr:nvSpPr>
            <xdr:cNvPr id="21364" name="Spinner 884" hidden="1">
              <a:extLst>
                <a:ext uri="{63B3BB69-23CF-44E3-9099-C40C66FF867C}">
                  <a14:compatExt spid="_x0000_s21364"/>
                </a:ext>
                <a:ext uri="{FF2B5EF4-FFF2-40B4-BE49-F238E27FC236}">
                  <a16:creationId xmlns:a16="http://schemas.microsoft.com/office/drawing/2014/main" id="{00000000-0008-0000-0300-000074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14121</xdr:col>
          <xdr:colOff>19050</xdr:colOff>
          <xdr:row>327705</xdr:row>
          <xdr:rowOff>19050</xdr:rowOff>
        </xdr:from>
        <xdr:to>
          <xdr:col>14122</xdr:col>
          <xdr:colOff>95250</xdr:colOff>
          <xdr:row>327709</xdr:row>
          <xdr:rowOff>28575</xdr:rowOff>
        </xdr:to>
        <xdr:sp macro="" textlink="">
          <xdr:nvSpPr>
            <xdr:cNvPr id="21365" name="Spinner 885" hidden="1">
              <a:extLst>
                <a:ext uri="{63B3BB69-23CF-44E3-9099-C40C66FF867C}">
                  <a14:compatExt spid="_x0000_s21365"/>
                </a:ext>
                <a:ext uri="{FF2B5EF4-FFF2-40B4-BE49-F238E27FC236}">
                  <a16:creationId xmlns:a16="http://schemas.microsoft.com/office/drawing/2014/main" id="{00000000-0008-0000-0300-000075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14121</xdr:col>
          <xdr:colOff>19050</xdr:colOff>
          <xdr:row>393241</xdr:row>
          <xdr:rowOff>19050</xdr:rowOff>
        </xdr:from>
        <xdr:to>
          <xdr:col>14122</xdr:col>
          <xdr:colOff>95250</xdr:colOff>
          <xdr:row>393245</xdr:row>
          <xdr:rowOff>28575</xdr:rowOff>
        </xdr:to>
        <xdr:sp macro="" textlink="">
          <xdr:nvSpPr>
            <xdr:cNvPr id="21366" name="Spinner 886" hidden="1">
              <a:extLst>
                <a:ext uri="{63B3BB69-23CF-44E3-9099-C40C66FF867C}">
                  <a14:compatExt spid="_x0000_s21366"/>
                </a:ext>
                <a:ext uri="{FF2B5EF4-FFF2-40B4-BE49-F238E27FC236}">
                  <a16:creationId xmlns:a16="http://schemas.microsoft.com/office/drawing/2014/main" id="{00000000-0008-0000-0300-000076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14121</xdr:col>
          <xdr:colOff>19050</xdr:colOff>
          <xdr:row>458777</xdr:row>
          <xdr:rowOff>19050</xdr:rowOff>
        </xdr:from>
        <xdr:to>
          <xdr:col>14122</xdr:col>
          <xdr:colOff>95250</xdr:colOff>
          <xdr:row>458781</xdr:row>
          <xdr:rowOff>28575</xdr:rowOff>
        </xdr:to>
        <xdr:sp macro="" textlink="">
          <xdr:nvSpPr>
            <xdr:cNvPr id="21367" name="Spinner 887" hidden="1">
              <a:extLst>
                <a:ext uri="{63B3BB69-23CF-44E3-9099-C40C66FF867C}">
                  <a14:compatExt spid="_x0000_s21367"/>
                </a:ext>
                <a:ext uri="{FF2B5EF4-FFF2-40B4-BE49-F238E27FC236}">
                  <a16:creationId xmlns:a16="http://schemas.microsoft.com/office/drawing/2014/main" id="{00000000-0008-0000-0300-000077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14121</xdr:col>
          <xdr:colOff>19050</xdr:colOff>
          <xdr:row>524313</xdr:row>
          <xdr:rowOff>19050</xdr:rowOff>
        </xdr:from>
        <xdr:to>
          <xdr:col>14122</xdr:col>
          <xdr:colOff>95250</xdr:colOff>
          <xdr:row>524317</xdr:row>
          <xdr:rowOff>28575</xdr:rowOff>
        </xdr:to>
        <xdr:sp macro="" textlink="">
          <xdr:nvSpPr>
            <xdr:cNvPr id="21368" name="Spinner 888" hidden="1">
              <a:extLst>
                <a:ext uri="{63B3BB69-23CF-44E3-9099-C40C66FF867C}">
                  <a14:compatExt spid="_x0000_s21368"/>
                </a:ext>
                <a:ext uri="{FF2B5EF4-FFF2-40B4-BE49-F238E27FC236}">
                  <a16:creationId xmlns:a16="http://schemas.microsoft.com/office/drawing/2014/main" id="{00000000-0008-0000-0300-000078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14121</xdr:col>
          <xdr:colOff>19050</xdr:colOff>
          <xdr:row>589849</xdr:row>
          <xdr:rowOff>19050</xdr:rowOff>
        </xdr:from>
        <xdr:to>
          <xdr:col>14122</xdr:col>
          <xdr:colOff>95250</xdr:colOff>
          <xdr:row>589853</xdr:row>
          <xdr:rowOff>28575</xdr:rowOff>
        </xdr:to>
        <xdr:sp macro="" textlink="">
          <xdr:nvSpPr>
            <xdr:cNvPr id="21369" name="Spinner 889" hidden="1">
              <a:extLst>
                <a:ext uri="{63B3BB69-23CF-44E3-9099-C40C66FF867C}">
                  <a14:compatExt spid="_x0000_s21369"/>
                </a:ext>
                <a:ext uri="{FF2B5EF4-FFF2-40B4-BE49-F238E27FC236}">
                  <a16:creationId xmlns:a16="http://schemas.microsoft.com/office/drawing/2014/main" id="{00000000-0008-0000-0300-000079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14121</xdr:col>
          <xdr:colOff>19050</xdr:colOff>
          <xdr:row>655385</xdr:row>
          <xdr:rowOff>19050</xdr:rowOff>
        </xdr:from>
        <xdr:to>
          <xdr:col>14122</xdr:col>
          <xdr:colOff>95250</xdr:colOff>
          <xdr:row>655389</xdr:row>
          <xdr:rowOff>28575</xdr:rowOff>
        </xdr:to>
        <xdr:sp macro="" textlink="">
          <xdr:nvSpPr>
            <xdr:cNvPr id="21370" name="Spinner 890" hidden="1">
              <a:extLst>
                <a:ext uri="{63B3BB69-23CF-44E3-9099-C40C66FF867C}">
                  <a14:compatExt spid="_x0000_s21370"/>
                </a:ext>
                <a:ext uri="{FF2B5EF4-FFF2-40B4-BE49-F238E27FC236}">
                  <a16:creationId xmlns:a16="http://schemas.microsoft.com/office/drawing/2014/main" id="{00000000-0008-0000-0300-00007A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14121</xdr:col>
          <xdr:colOff>19050</xdr:colOff>
          <xdr:row>720921</xdr:row>
          <xdr:rowOff>19050</xdr:rowOff>
        </xdr:from>
        <xdr:to>
          <xdr:col>14122</xdr:col>
          <xdr:colOff>95250</xdr:colOff>
          <xdr:row>720925</xdr:row>
          <xdr:rowOff>28575</xdr:rowOff>
        </xdr:to>
        <xdr:sp macro="" textlink="">
          <xdr:nvSpPr>
            <xdr:cNvPr id="21371" name="Spinner 891" hidden="1">
              <a:extLst>
                <a:ext uri="{63B3BB69-23CF-44E3-9099-C40C66FF867C}">
                  <a14:compatExt spid="_x0000_s21371"/>
                </a:ext>
                <a:ext uri="{FF2B5EF4-FFF2-40B4-BE49-F238E27FC236}">
                  <a16:creationId xmlns:a16="http://schemas.microsoft.com/office/drawing/2014/main" id="{00000000-0008-0000-0300-00007B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14121</xdr:col>
          <xdr:colOff>19050</xdr:colOff>
          <xdr:row>786457</xdr:row>
          <xdr:rowOff>19050</xdr:rowOff>
        </xdr:from>
        <xdr:to>
          <xdr:col>14122</xdr:col>
          <xdr:colOff>95250</xdr:colOff>
          <xdr:row>786461</xdr:row>
          <xdr:rowOff>28575</xdr:rowOff>
        </xdr:to>
        <xdr:sp macro="" textlink="">
          <xdr:nvSpPr>
            <xdr:cNvPr id="21372" name="Spinner 892" hidden="1">
              <a:extLst>
                <a:ext uri="{63B3BB69-23CF-44E3-9099-C40C66FF867C}">
                  <a14:compatExt spid="_x0000_s21372"/>
                </a:ext>
                <a:ext uri="{FF2B5EF4-FFF2-40B4-BE49-F238E27FC236}">
                  <a16:creationId xmlns:a16="http://schemas.microsoft.com/office/drawing/2014/main" id="{00000000-0008-0000-0300-00007C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14121</xdr:col>
          <xdr:colOff>19050</xdr:colOff>
          <xdr:row>851993</xdr:row>
          <xdr:rowOff>19050</xdr:rowOff>
        </xdr:from>
        <xdr:to>
          <xdr:col>14122</xdr:col>
          <xdr:colOff>95250</xdr:colOff>
          <xdr:row>851997</xdr:row>
          <xdr:rowOff>28575</xdr:rowOff>
        </xdr:to>
        <xdr:sp macro="" textlink="">
          <xdr:nvSpPr>
            <xdr:cNvPr id="21373" name="Spinner 893" hidden="1">
              <a:extLst>
                <a:ext uri="{63B3BB69-23CF-44E3-9099-C40C66FF867C}">
                  <a14:compatExt spid="_x0000_s21373"/>
                </a:ext>
                <a:ext uri="{FF2B5EF4-FFF2-40B4-BE49-F238E27FC236}">
                  <a16:creationId xmlns:a16="http://schemas.microsoft.com/office/drawing/2014/main" id="{00000000-0008-0000-0300-00007D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14121</xdr:col>
          <xdr:colOff>19050</xdr:colOff>
          <xdr:row>917529</xdr:row>
          <xdr:rowOff>19050</xdr:rowOff>
        </xdr:from>
        <xdr:to>
          <xdr:col>14122</xdr:col>
          <xdr:colOff>95250</xdr:colOff>
          <xdr:row>917533</xdr:row>
          <xdr:rowOff>28575</xdr:rowOff>
        </xdr:to>
        <xdr:sp macro="" textlink="">
          <xdr:nvSpPr>
            <xdr:cNvPr id="21374" name="Spinner 894" hidden="1">
              <a:extLst>
                <a:ext uri="{63B3BB69-23CF-44E3-9099-C40C66FF867C}">
                  <a14:compatExt spid="_x0000_s21374"/>
                </a:ext>
                <a:ext uri="{FF2B5EF4-FFF2-40B4-BE49-F238E27FC236}">
                  <a16:creationId xmlns:a16="http://schemas.microsoft.com/office/drawing/2014/main" id="{00000000-0008-0000-0300-00007E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14121</xdr:col>
          <xdr:colOff>19050</xdr:colOff>
          <xdr:row>983065</xdr:row>
          <xdr:rowOff>19050</xdr:rowOff>
        </xdr:from>
        <xdr:to>
          <xdr:col>14122</xdr:col>
          <xdr:colOff>95250</xdr:colOff>
          <xdr:row>983069</xdr:row>
          <xdr:rowOff>28575</xdr:rowOff>
        </xdr:to>
        <xdr:sp macro="" textlink="">
          <xdr:nvSpPr>
            <xdr:cNvPr id="21375" name="Spinner 895" hidden="1">
              <a:extLst>
                <a:ext uri="{63B3BB69-23CF-44E3-9099-C40C66FF867C}">
                  <a14:compatExt spid="_x0000_s21375"/>
                </a:ext>
                <a:ext uri="{FF2B5EF4-FFF2-40B4-BE49-F238E27FC236}">
                  <a16:creationId xmlns:a16="http://schemas.microsoft.com/office/drawing/2014/main" id="{00000000-0008-0000-0300-00007F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14377</xdr:col>
          <xdr:colOff>19050</xdr:colOff>
          <xdr:row>25</xdr:row>
          <xdr:rowOff>19050</xdr:rowOff>
        </xdr:from>
        <xdr:to>
          <xdr:col>14378</xdr:col>
          <xdr:colOff>95250</xdr:colOff>
          <xdr:row>29</xdr:row>
          <xdr:rowOff>28575</xdr:rowOff>
        </xdr:to>
        <xdr:sp macro="" textlink="">
          <xdr:nvSpPr>
            <xdr:cNvPr id="21376" name="Spinner 896" hidden="1">
              <a:extLst>
                <a:ext uri="{63B3BB69-23CF-44E3-9099-C40C66FF867C}">
                  <a14:compatExt spid="_x0000_s21376"/>
                </a:ext>
                <a:ext uri="{FF2B5EF4-FFF2-40B4-BE49-F238E27FC236}">
                  <a16:creationId xmlns:a16="http://schemas.microsoft.com/office/drawing/2014/main" id="{00000000-0008-0000-0300-000080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14377</xdr:col>
          <xdr:colOff>19050</xdr:colOff>
          <xdr:row>65561</xdr:row>
          <xdr:rowOff>19050</xdr:rowOff>
        </xdr:from>
        <xdr:to>
          <xdr:col>14378</xdr:col>
          <xdr:colOff>95250</xdr:colOff>
          <xdr:row>65565</xdr:row>
          <xdr:rowOff>28575</xdr:rowOff>
        </xdr:to>
        <xdr:sp macro="" textlink="">
          <xdr:nvSpPr>
            <xdr:cNvPr id="21377" name="Spinner 897" hidden="1">
              <a:extLst>
                <a:ext uri="{63B3BB69-23CF-44E3-9099-C40C66FF867C}">
                  <a14:compatExt spid="_x0000_s21377"/>
                </a:ext>
                <a:ext uri="{FF2B5EF4-FFF2-40B4-BE49-F238E27FC236}">
                  <a16:creationId xmlns:a16="http://schemas.microsoft.com/office/drawing/2014/main" id="{00000000-0008-0000-0300-000081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14377</xdr:col>
          <xdr:colOff>19050</xdr:colOff>
          <xdr:row>131097</xdr:row>
          <xdr:rowOff>19050</xdr:rowOff>
        </xdr:from>
        <xdr:to>
          <xdr:col>14378</xdr:col>
          <xdr:colOff>95250</xdr:colOff>
          <xdr:row>131101</xdr:row>
          <xdr:rowOff>28575</xdr:rowOff>
        </xdr:to>
        <xdr:sp macro="" textlink="">
          <xdr:nvSpPr>
            <xdr:cNvPr id="21378" name="Spinner 898" hidden="1">
              <a:extLst>
                <a:ext uri="{63B3BB69-23CF-44E3-9099-C40C66FF867C}">
                  <a14:compatExt spid="_x0000_s21378"/>
                </a:ext>
                <a:ext uri="{FF2B5EF4-FFF2-40B4-BE49-F238E27FC236}">
                  <a16:creationId xmlns:a16="http://schemas.microsoft.com/office/drawing/2014/main" id="{00000000-0008-0000-0300-000082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14377</xdr:col>
          <xdr:colOff>19050</xdr:colOff>
          <xdr:row>196633</xdr:row>
          <xdr:rowOff>19050</xdr:rowOff>
        </xdr:from>
        <xdr:to>
          <xdr:col>14378</xdr:col>
          <xdr:colOff>95250</xdr:colOff>
          <xdr:row>196637</xdr:row>
          <xdr:rowOff>28575</xdr:rowOff>
        </xdr:to>
        <xdr:sp macro="" textlink="">
          <xdr:nvSpPr>
            <xdr:cNvPr id="21379" name="Spinner 899" hidden="1">
              <a:extLst>
                <a:ext uri="{63B3BB69-23CF-44E3-9099-C40C66FF867C}">
                  <a14:compatExt spid="_x0000_s21379"/>
                </a:ext>
                <a:ext uri="{FF2B5EF4-FFF2-40B4-BE49-F238E27FC236}">
                  <a16:creationId xmlns:a16="http://schemas.microsoft.com/office/drawing/2014/main" id="{00000000-0008-0000-0300-000083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14377</xdr:col>
          <xdr:colOff>19050</xdr:colOff>
          <xdr:row>262169</xdr:row>
          <xdr:rowOff>19050</xdr:rowOff>
        </xdr:from>
        <xdr:to>
          <xdr:col>14378</xdr:col>
          <xdr:colOff>95250</xdr:colOff>
          <xdr:row>262173</xdr:row>
          <xdr:rowOff>28575</xdr:rowOff>
        </xdr:to>
        <xdr:sp macro="" textlink="">
          <xdr:nvSpPr>
            <xdr:cNvPr id="21380" name="Spinner 900" hidden="1">
              <a:extLst>
                <a:ext uri="{63B3BB69-23CF-44E3-9099-C40C66FF867C}">
                  <a14:compatExt spid="_x0000_s21380"/>
                </a:ext>
                <a:ext uri="{FF2B5EF4-FFF2-40B4-BE49-F238E27FC236}">
                  <a16:creationId xmlns:a16="http://schemas.microsoft.com/office/drawing/2014/main" id="{00000000-0008-0000-0300-000084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14377</xdr:col>
          <xdr:colOff>19050</xdr:colOff>
          <xdr:row>327705</xdr:row>
          <xdr:rowOff>19050</xdr:rowOff>
        </xdr:from>
        <xdr:to>
          <xdr:col>14378</xdr:col>
          <xdr:colOff>95250</xdr:colOff>
          <xdr:row>327709</xdr:row>
          <xdr:rowOff>28575</xdr:rowOff>
        </xdr:to>
        <xdr:sp macro="" textlink="">
          <xdr:nvSpPr>
            <xdr:cNvPr id="21381" name="Spinner 901" hidden="1">
              <a:extLst>
                <a:ext uri="{63B3BB69-23CF-44E3-9099-C40C66FF867C}">
                  <a14:compatExt spid="_x0000_s21381"/>
                </a:ext>
                <a:ext uri="{FF2B5EF4-FFF2-40B4-BE49-F238E27FC236}">
                  <a16:creationId xmlns:a16="http://schemas.microsoft.com/office/drawing/2014/main" id="{00000000-0008-0000-0300-000085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14377</xdr:col>
          <xdr:colOff>19050</xdr:colOff>
          <xdr:row>393241</xdr:row>
          <xdr:rowOff>19050</xdr:rowOff>
        </xdr:from>
        <xdr:to>
          <xdr:col>14378</xdr:col>
          <xdr:colOff>95250</xdr:colOff>
          <xdr:row>393245</xdr:row>
          <xdr:rowOff>28575</xdr:rowOff>
        </xdr:to>
        <xdr:sp macro="" textlink="">
          <xdr:nvSpPr>
            <xdr:cNvPr id="21382" name="Spinner 902" hidden="1">
              <a:extLst>
                <a:ext uri="{63B3BB69-23CF-44E3-9099-C40C66FF867C}">
                  <a14:compatExt spid="_x0000_s21382"/>
                </a:ext>
                <a:ext uri="{FF2B5EF4-FFF2-40B4-BE49-F238E27FC236}">
                  <a16:creationId xmlns:a16="http://schemas.microsoft.com/office/drawing/2014/main" id="{00000000-0008-0000-0300-000086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14377</xdr:col>
          <xdr:colOff>19050</xdr:colOff>
          <xdr:row>458777</xdr:row>
          <xdr:rowOff>19050</xdr:rowOff>
        </xdr:from>
        <xdr:to>
          <xdr:col>14378</xdr:col>
          <xdr:colOff>95250</xdr:colOff>
          <xdr:row>458781</xdr:row>
          <xdr:rowOff>28575</xdr:rowOff>
        </xdr:to>
        <xdr:sp macro="" textlink="">
          <xdr:nvSpPr>
            <xdr:cNvPr id="21383" name="Spinner 903" hidden="1">
              <a:extLst>
                <a:ext uri="{63B3BB69-23CF-44E3-9099-C40C66FF867C}">
                  <a14:compatExt spid="_x0000_s21383"/>
                </a:ext>
                <a:ext uri="{FF2B5EF4-FFF2-40B4-BE49-F238E27FC236}">
                  <a16:creationId xmlns:a16="http://schemas.microsoft.com/office/drawing/2014/main" id="{00000000-0008-0000-0300-000087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14377</xdr:col>
          <xdr:colOff>19050</xdr:colOff>
          <xdr:row>524313</xdr:row>
          <xdr:rowOff>19050</xdr:rowOff>
        </xdr:from>
        <xdr:to>
          <xdr:col>14378</xdr:col>
          <xdr:colOff>95250</xdr:colOff>
          <xdr:row>524317</xdr:row>
          <xdr:rowOff>28575</xdr:rowOff>
        </xdr:to>
        <xdr:sp macro="" textlink="">
          <xdr:nvSpPr>
            <xdr:cNvPr id="21384" name="Spinner 904" hidden="1">
              <a:extLst>
                <a:ext uri="{63B3BB69-23CF-44E3-9099-C40C66FF867C}">
                  <a14:compatExt spid="_x0000_s21384"/>
                </a:ext>
                <a:ext uri="{FF2B5EF4-FFF2-40B4-BE49-F238E27FC236}">
                  <a16:creationId xmlns:a16="http://schemas.microsoft.com/office/drawing/2014/main" id="{00000000-0008-0000-0300-000088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14377</xdr:col>
          <xdr:colOff>19050</xdr:colOff>
          <xdr:row>589849</xdr:row>
          <xdr:rowOff>19050</xdr:rowOff>
        </xdr:from>
        <xdr:to>
          <xdr:col>14378</xdr:col>
          <xdr:colOff>95250</xdr:colOff>
          <xdr:row>589853</xdr:row>
          <xdr:rowOff>28575</xdr:rowOff>
        </xdr:to>
        <xdr:sp macro="" textlink="">
          <xdr:nvSpPr>
            <xdr:cNvPr id="21385" name="Spinner 905" hidden="1">
              <a:extLst>
                <a:ext uri="{63B3BB69-23CF-44E3-9099-C40C66FF867C}">
                  <a14:compatExt spid="_x0000_s21385"/>
                </a:ext>
                <a:ext uri="{FF2B5EF4-FFF2-40B4-BE49-F238E27FC236}">
                  <a16:creationId xmlns:a16="http://schemas.microsoft.com/office/drawing/2014/main" id="{00000000-0008-0000-0300-000089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14377</xdr:col>
          <xdr:colOff>19050</xdr:colOff>
          <xdr:row>655385</xdr:row>
          <xdr:rowOff>19050</xdr:rowOff>
        </xdr:from>
        <xdr:to>
          <xdr:col>14378</xdr:col>
          <xdr:colOff>95250</xdr:colOff>
          <xdr:row>655389</xdr:row>
          <xdr:rowOff>28575</xdr:rowOff>
        </xdr:to>
        <xdr:sp macro="" textlink="">
          <xdr:nvSpPr>
            <xdr:cNvPr id="21386" name="Spinner 906" hidden="1">
              <a:extLst>
                <a:ext uri="{63B3BB69-23CF-44E3-9099-C40C66FF867C}">
                  <a14:compatExt spid="_x0000_s21386"/>
                </a:ext>
                <a:ext uri="{FF2B5EF4-FFF2-40B4-BE49-F238E27FC236}">
                  <a16:creationId xmlns:a16="http://schemas.microsoft.com/office/drawing/2014/main" id="{00000000-0008-0000-0300-00008A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14377</xdr:col>
          <xdr:colOff>19050</xdr:colOff>
          <xdr:row>720921</xdr:row>
          <xdr:rowOff>19050</xdr:rowOff>
        </xdr:from>
        <xdr:to>
          <xdr:col>14378</xdr:col>
          <xdr:colOff>95250</xdr:colOff>
          <xdr:row>720925</xdr:row>
          <xdr:rowOff>28575</xdr:rowOff>
        </xdr:to>
        <xdr:sp macro="" textlink="">
          <xdr:nvSpPr>
            <xdr:cNvPr id="21387" name="Spinner 907" hidden="1">
              <a:extLst>
                <a:ext uri="{63B3BB69-23CF-44E3-9099-C40C66FF867C}">
                  <a14:compatExt spid="_x0000_s21387"/>
                </a:ext>
                <a:ext uri="{FF2B5EF4-FFF2-40B4-BE49-F238E27FC236}">
                  <a16:creationId xmlns:a16="http://schemas.microsoft.com/office/drawing/2014/main" id="{00000000-0008-0000-0300-00008B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14377</xdr:col>
          <xdr:colOff>19050</xdr:colOff>
          <xdr:row>786457</xdr:row>
          <xdr:rowOff>19050</xdr:rowOff>
        </xdr:from>
        <xdr:to>
          <xdr:col>14378</xdr:col>
          <xdr:colOff>95250</xdr:colOff>
          <xdr:row>786461</xdr:row>
          <xdr:rowOff>28575</xdr:rowOff>
        </xdr:to>
        <xdr:sp macro="" textlink="">
          <xdr:nvSpPr>
            <xdr:cNvPr id="21388" name="Spinner 908" hidden="1">
              <a:extLst>
                <a:ext uri="{63B3BB69-23CF-44E3-9099-C40C66FF867C}">
                  <a14:compatExt spid="_x0000_s21388"/>
                </a:ext>
                <a:ext uri="{FF2B5EF4-FFF2-40B4-BE49-F238E27FC236}">
                  <a16:creationId xmlns:a16="http://schemas.microsoft.com/office/drawing/2014/main" id="{00000000-0008-0000-0300-00008C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14377</xdr:col>
          <xdr:colOff>19050</xdr:colOff>
          <xdr:row>851993</xdr:row>
          <xdr:rowOff>19050</xdr:rowOff>
        </xdr:from>
        <xdr:to>
          <xdr:col>14378</xdr:col>
          <xdr:colOff>95250</xdr:colOff>
          <xdr:row>851997</xdr:row>
          <xdr:rowOff>28575</xdr:rowOff>
        </xdr:to>
        <xdr:sp macro="" textlink="">
          <xdr:nvSpPr>
            <xdr:cNvPr id="21389" name="Spinner 909" hidden="1">
              <a:extLst>
                <a:ext uri="{63B3BB69-23CF-44E3-9099-C40C66FF867C}">
                  <a14:compatExt spid="_x0000_s21389"/>
                </a:ext>
                <a:ext uri="{FF2B5EF4-FFF2-40B4-BE49-F238E27FC236}">
                  <a16:creationId xmlns:a16="http://schemas.microsoft.com/office/drawing/2014/main" id="{00000000-0008-0000-0300-00008D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14377</xdr:col>
          <xdr:colOff>19050</xdr:colOff>
          <xdr:row>917529</xdr:row>
          <xdr:rowOff>19050</xdr:rowOff>
        </xdr:from>
        <xdr:to>
          <xdr:col>14378</xdr:col>
          <xdr:colOff>95250</xdr:colOff>
          <xdr:row>917533</xdr:row>
          <xdr:rowOff>28575</xdr:rowOff>
        </xdr:to>
        <xdr:sp macro="" textlink="">
          <xdr:nvSpPr>
            <xdr:cNvPr id="21390" name="Spinner 910" hidden="1">
              <a:extLst>
                <a:ext uri="{63B3BB69-23CF-44E3-9099-C40C66FF867C}">
                  <a14:compatExt spid="_x0000_s21390"/>
                </a:ext>
                <a:ext uri="{FF2B5EF4-FFF2-40B4-BE49-F238E27FC236}">
                  <a16:creationId xmlns:a16="http://schemas.microsoft.com/office/drawing/2014/main" id="{00000000-0008-0000-0300-00008E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14377</xdr:col>
          <xdr:colOff>19050</xdr:colOff>
          <xdr:row>983065</xdr:row>
          <xdr:rowOff>19050</xdr:rowOff>
        </xdr:from>
        <xdr:to>
          <xdr:col>14378</xdr:col>
          <xdr:colOff>95250</xdr:colOff>
          <xdr:row>983069</xdr:row>
          <xdr:rowOff>28575</xdr:rowOff>
        </xdr:to>
        <xdr:sp macro="" textlink="">
          <xdr:nvSpPr>
            <xdr:cNvPr id="21391" name="Spinner 911" hidden="1">
              <a:extLst>
                <a:ext uri="{63B3BB69-23CF-44E3-9099-C40C66FF867C}">
                  <a14:compatExt spid="_x0000_s21391"/>
                </a:ext>
                <a:ext uri="{FF2B5EF4-FFF2-40B4-BE49-F238E27FC236}">
                  <a16:creationId xmlns:a16="http://schemas.microsoft.com/office/drawing/2014/main" id="{00000000-0008-0000-0300-00008F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14633</xdr:col>
          <xdr:colOff>19050</xdr:colOff>
          <xdr:row>25</xdr:row>
          <xdr:rowOff>19050</xdr:rowOff>
        </xdr:from>
        <xdr:to>
          <xdr:col>14634</xdr:col>
          <xdr:colOff>95250</xdr:colOff>
          <xdr:row>29</xdr:row>
          <xdr:rowOff>28575</xdr:rowOff>
        </xdr:to>
        <xdr:sp macro="" textlink="">
          <xdr:nvSpPr>
            <xdr:cNvPr id="21392" name="Spinner 912" hidden="1">
              <a:extLst>
                <a:ext uri="{63B3BB69-23CF-44E3-9099-C40C66FF867C}">
                  <a14:compatExt spid="_x0000_s21392"/>
                </a:ext>
                <a:ext uri="{FF2B5EF4-FFF2-40B4-BE49-F238E27FC236}">
                  <a16:creationId xmlns:a16="http://schemas.microsoft.com/office/drawing/2014/main" id="{00000000-0008-0000-0300-000090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14633</xdr:col>
          <xdr:colOff>19050</xdr:colOff>
          <xdr:row>65561</xdr:row>
          <xdr:rowOff>19050</xdr:rowOff>
        </xdr:from>
        <xdr:to>
          <xdr:col>14634</xdr:col>
          <xdr:colOff>95250</xdr:colOff>
          <xdr:row>65565</xdr:row>
          <xdr:rowOff>28575</xdr:rowOff>
        </xdr:to>
        <xdr:sp macro="" textlink="">
          <xdr:nvSpPr>
            <xdr:cNvPr id="21393" name="Spinner 913" hidden="1">
              <a:extLst>
                <a:ext uri="{63B3BB69-23CF-44E3-9099-C40C66FF867C}">
                  <a14:compatExt spid="_x0000_s21393"/>
                </a:ext>
                <a:ext uri="{FF2B5EF4-FFF2-40B4-BE49-F238E27FC236}">
                  <a16:creationId xmlns:a16="http://schemas.microsoft.com/office/drawing/2014/main" id="{00000000-0008-0000-0300-000091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14633</xdr:col>
          <xdr:colOff>19050</xdr:colOff>
          <xdr:row>131097</xdr:row>
          <xdr:rowOff>19050</xdr:rowOff>
        </xdr:from>
        <xdr:to>
          <xdr:col>14634</xdr:col>
          <xdr:colOff>95250</xdr:colOff>
          <xdr:row>131101</xdr:row>
          <xdr:rowOff>28575</xdr:rowOff>
        </xdr:to>
        <xdr:sp macro="" textlink="">
          <xdr:nvSpPr>
            <xdr:cNvPr id="21394" name="Spinner 914" hidden="1">
              <a:extLst>
                <a:ext uri="{63B3BB69-23CF-44E3-9099-C40C66FF867C}">
                  <a14:compatExt spid="_x0000_s21394"/>
                </a:ext>
                <a:ext uri="{FF2B5EF4-FFF2-40B4-BE49-F238E27FC236}">
                  <a16:creationId xmlns:a16="http://schemas.microsoft.com/office/drawing/2014/main" id="{00000000-0008-0000-0300-000092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14633</xdr:col>
          <xdr:colOff>19050</xdr:colOff>
          <xdr:row>196633</xdr:row>
          <xdr:rowOff>19050</xdr:rowOff>
        </xdr:from>
        <xdr:to>
          <xdr:col>14634</xdr:col>
          <xdr:colOff>95250</xdr:colOff>
          <xdr:row>196637</xdr:row>
          <xdr:rowOff>28575</xdr:rowOff>
        </xdr:to>
        <xdr:sp macro="" textlink="">
          <xdr:nvSpPr>
            <xdr:cNvPr id="21395" name="Spinner 915" hidden="1">
              <a:extLst>
                <a:ext uri="{63B3BB69-23CF-44E3-9099-C40C66FF867C}">
                  <a14:compatExt spid="_x0000_s21395"/>
                </a:ext>
                <a:ext uri="{FF2B5EF4-FFF2-40B4-BE49-F238E27FC236}">
                  <a16:creationId xmlns:a16="http://schemas.microsoft.com/office/drawing/2014/main" id="{00000000-0008-0000-0300-000093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14633</xdr:col>
          <xdr:colOff>19050</xdr:colOff>
          <xdr:row>262169</xdr:row>
          <xdr:rowOff>19050</xdr:rowOff>
        </xdr:from>
        <xdr:to>
          <xdr:col>14634</xdr:col>
          <xdr:colOff>95250</xdr:colOff>
          <xdr:row>262173</xdr:row>
          <xdr:rowOff>28575</xdr:rowOff>
        </xdr:to>
        <xdr:sp macro="" textlink="">
          <xdr:nvSpPr>
            <xdr:cNvPr id="21396" name="Spinner 916" hidden="1">
              <a:extLst>
                <a:ext uri="{63B3BB69-23CF-44E3-9099-C40C66FF867C}">
                  <a14:compatExt spid="_x0000_s21396"/>
                </a:ext>
                <a:ext uri="{FF2B5EF4-FFF2-40B4-BE49-F238E27FC236}">
                  <a16:creationId xmlns:a16="http://schemas.microsoft.com/office/drawing/2014/main" id="{00000000-0008-0000-0300-000094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14633</xdr:col>
          <xdr:colOff>19050</xdr:colOff>
          <xdr:row>327705</xdr:row>
          <xdr:rowOff>19050</xdr:rowOff>
        </xdr:from>
        <xdr:to>
          <xdr:col>14634</xdr:col>
          <xdr:colOff>95250</xdr:colOff>
          <xdr:row>327709</xdr:row>
          <xdr:rowOff>28575</xdr:rowOff>
        </xdr:to>
        <xdr:sp macro="" textlink="">
          <xdr:nvSpPr>
            <xdr:cNvPr id="21397" name="Spinner 917" hidden="1">
              <a:extLst>
                <a:ext uri="{63B3BB69-23CF-44E3-9099-C40C66FF867C}">
                  <a14:compatExt spid="_x0000_s21397"/>
                </a:ext>
                <a:ext uri="{FF2B5EF4-FFF2-40B4-BE49-F238E27FC236}">
                  <a16:creationId xmlns:a16="http://schemas.microsoft.com/office/drawing/2014/main" id="{00000000-0008-0000-0300-000095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14633</xdr:col>
          <xdr:colOff>19050</xdr:colOff>
          <xdr:row>393241</xdr:row>
          <xdr:rowOff>19050</xdr:rowOff>
        </xdr:from>
        <xdr:to>
          <xdr:col>14634</xdr:col>
          <xdr:colOff>95250</xdr:colOff>
          <xdr:row>393245</xdr:row>
          <xdr:rowOff>28575</xdr:rowOff>
        </xdr:to>
        <xdr:sp macro="" textlink="">
          <xdr:nvSpPr>
            <xdr:cNvPr id="21398" name="Spinner 918" hidden="1">
              <a:extLst>
                <a:ext uri="{63B3BB69-23CF-44E3-9099-C40C66FF867C}">
                  <a14:compatExt spid="_x0000_s21398"/>
                </a:ext>
                <a:ext uri="{FF2B5EF4-FFF2-40B4-BE49-F238E27FC236}">
                  <a16:creationId xmlns:a16="http://schemas.microsoft.com/office/drawing/2014/main" id="{00000000-0008-0000-0300-000096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14633</xdr:col>
          <xdr:colOff>19050</xdr:colOff>
          <xdr:row>458777</xdr:row>
          <xdr:rowOff>19050</xdr:rowOff>
        </xdr:from>
        <xdr:to>
          <xdr:col>14634</xdr:col>
          <xdr:colOff>95250</xdr:colOff>
          <xdr:row>458781</xdr:row>
          <xdr:rowOff>28575</xdr:rowOff>
        </xdr:to>
        <xdr:sp macro="" textlink="">
          <xdr:nvSpPr>
            <xdr:cNvPr id="21399" name="Spinner 919" hidden="1">
              <a:extLst>
                <a:ext uri="{63B3BB69-23CF-44E3-9099-C40C66FF867C}">
                  <a14:compatExt spid="_x0000_s21399"/>
                </a:ext>
                <a:ext uri="{FF2B5EF4-FFF2-40B4-BE49-F238E27FC236}">
                  <a16:creationId xmlns:a16="http://schemas.microsoft.com/office/drawing/2014/main" id="{00000000-0008-0000-0300-000097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14633</xdr:col>
          <xdr:colOff>19050</xdr:colOff>
          <xdr:row>524313</xdr:row>
          <xdr:rowOff>19050</xdr:rowOff>
        </xdr:from>
        <xdr:to>
          <xdr:col>14634</xdr:col>
          <xdr:colOff>95250</xdr:colOff>
          <xdr:row>524317</xdr:row>
          <xdr:rowOff>28575</xdr:rowOff>
        </xdr:to>
        <xdr:sp macro="" textlink="">
          <xdr:nvSpPr>
            <xdr:cNvPr id="21400" name="Spinner 920" hidden="1">
              <a:extLst>
                <a:ext uri="{63B3BB69-23CF-44E3-9099-C40C66FF867C}">
                  <a14:compatExt spid="_x0000_s21400"/>
                </a:ext>
                <a:ext uri="{FF2B5EF4-FFF2-40B4-BE49-F238E27FC236}">
                  <a16:creationId xmlns:a16="http://schemas.microsoft.com/office/drawing/2014/main" id="{00000000-0008-0000-0300-000098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14633</xdr:col>
          <xdr:colOff>19050</xdr:colOff>
          <xdr:row>589849</xdr:row>
          <xdr:rowOff>19050</xdr:rowOff>
        </xdr:from>
        <xdr:to>
          <xdr:col>14634</xdr:col>
          <xdr:colOff>95250</xdr:colOff>
          <xdr:row>589853</xdr:row>
          <xdr:rowOff>28575</xdr:rowOff>
        </xdr:to>
        <xdr:sp macro="" textlink="">
          <xdr:nvSpPr>
            <xdr:cNvPr id="21401" name="Spinner 921" hidden="1">
              <a:extLst>
                <a:ext uri="{63B3BB69-23CF-44E3-9099-C40C66FF867C}">
                  <a14:compatExt spid="_x0000_s21401"/>
                </a:ext>
                <a:ext uri="{FF2B5EF4-FFF2-40B4-BE49-F238E27FC236}">
                  <a16:creationId xmlns:a16="http://schemas.microsoft.com/office/drawing/2014/main" id="{00000000-0008-0000-0300-000099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14633</xdr:col>
          <xdr:colOff>19050</xdr:colOff>
          <xdr:row>655385</xdr:row>
          <xdr:rowOff>19050</xdr:rowOff>
        </xdr:from>
        <xdr:to>
          <xdr:col>14634</xdr:col>
          <xdr:colOff>95250</xdr:colOff>
          <xdr:row>655389</xdr:row>
          <xdr:rowOff>28575</xdr:rowOff>
        </xdr:to>
        <xdr:sp macro="" textlink="">
          <xdr:nvSpPr>
            <xdr:cNvPr id="21402" name="Spinner 922" hidden="1">
              <a:extLst>
                <a:ext uri="{63B3BB69-23CF-44E3-9099-C40C66FF867C}">
                  <a14:compatExt spid="_x0000_s21402"/>
                </a:ext>
                <a:ext uri="{FF2B5EF4-FFF2-40B4-BE49-F238E27FC236}">
                  <a16:creationId xmlns:a16="http://schemas.microsoft.com/office/drawing/2014/main" id="{00000000-0008-0000-0300-00009A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14633</xdr:col>
          <xdr:colOff>19050</xdr:colOff>
          <xdr:row>720921</xdr:row>
          <xdr:rowOff>19050</xdr:rowOff>
        </xdr:from>
        <xdr:to>
          <xdr:col>14634</xdr:col>
          <xdr:colOff>95250</xdr:colOff>
          <xdr:row>720925</xdr:row>
          <xdr:rowOff>28575</xdr:rowOff>
        </xdr:to>
        <xdr:sp macro="" textlink="">
          <xdr:nvSpPr>
            <xdr:cNvPr id="21403" name="Spinner 923" hidden="1">
              <a:extLst>
                <a:ext uri="{63B3BB69-23CF-44E3-9099-C40C66FF867C}">
                  <a14:compatExt spid="_x0000_s21403"/>
                </a:ext>
                <a:ext uri="{FF2B5EF4-FFF2-40B4-BE49-F238E27FC236}">
                  <a16:creationId xmlns:a16="http://schemas.microsoft.com/office/drawing/2014/main" id="{00000000-0008-0000-0300-00009B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14633</xdr:col>
          <xdr:colOff>19050</xdr:colOff>
          <xdr:row>786457</xdr:row>
          <xdr:rowOff>19050</xdr:rowOff>
        </xdr:from>
        <xdr:to>
          <xdr:col>14634</xdr:col>
          <xdr:colOff>95250</xdr:colOff>
          <xdr:row>786461</xdr:row>
          <xdr:rowOff>28575</xdr:rowOff>
        </xdr:to>
        <xdr:sp macro="" textlink="">
          <xdr:nvSpPr>
            <xdr:cNvPr id="21404" name="Spinner 924" hidden="1">
              <a:extLst>
                <a:ext uri="{63B3BB69-23CF-44E3-9099-C40C66FF867C}">
                  <a14:compatExt spid="_x0000_s21404"/>
                </a:ext>
                <a:ext uri="{FF2B5EF4-FFF2-40B4-BE49-F238E27FC236}">
                  <a16:creationId xmlns:a16="http://schemas.microsoft.com/office/drawing/2014/main" id="{00000000-0008-0000-0300-00009C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14633</xdr:col>
          <xdr:colOff>19050</xdr:colOff>
          <xdr:row>851993</xdr:row>
          <xdr:rowOff>19050</xdr:rowOff>
        </xdr:from>
        <xdr:to>
          <xdr:col>14634</xdr:col>
          <xdr:colOff>95250</xdr:colOff>
          <xdr:row>851997</xdr:row>
          <xdr:rowOff>28575</xdr:rowOff>
        </xdr:to>
        <xdr:sp macro="" textlink="">
          <xdr:nvSpPr>
            <xdr:cNvPr id="21405" name="Spinner 925" hidden="1">
              <a:extLst>
                <a:ext uri="{63B3BB69-23CF-44E3-9099-C40C66FF867C}">
                  <a14:compatExt spid="_x0000_s21405"/>
                </a:ext>
                <a:ext uri="{FF2B5EF4-FFF2-40B4-BE49-F238E27FC236}">
                  <a16:creationId xmlns:a16="http://schemas.microsoft.com/office/drawing/2014/main" id="{00000000-0008-0000-0300-00009D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14633</xdr:col>
          <xdr:colOff>19050</xdr:colOff>
          <xdr:row>917529</xdr:row>
          <xdr:rowOff>19050</xdr:rowOff>
        </xdr:from>
        <xdr:to>
          <xdr:col>14634</xdr:col>
          <xdr:colOff>95250</xdr:colOff>
          <xdr:row>917533</xdr:row>
          <xdr:rowOff>28575</xdr:rowOff>
        </xdr:to>
        <xdr:sp macro="" textlink="">
          <xdr:nvSpPr>
            <xdr:cNvPr id="21406" name="Spinner 926" hidden="1">
              <a:extLst>
                <a:ext uri="{63B3BB69-23CF-44E3-9099-C40C66FF867C}">
                  <a14:compatExt spid="_x0000_s21406"/>
                </a:ext>
                <a:ext uri="{FF2B5EF4-FFF2-40B4-BE49-F238E27FC236}">
                  <a16:creationId xmlns:a16="http://schemas.microsoft.com/office/drawing/2014/main" id="{00000000-0008-0000-0300-00009E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14633</xdr:col>
          <xdr:colOff>19050</xdr:colOff>
          <xdr:row>983065</xdr:row>
          <xdr:rowOff>19050</xdr:rowOff>
        </xdr:from>
        <xdr:to>
          <xdr:col>14634</xdr:col>
          <xdr:colOff>95250</xdr:colOff>
          <xdr:row>983069</xdr:row>
          <xdr:rowOff>28575</xdr:rowOff>
        </xdr:to>
        <xdr:sp macro="" textlink="">
          <xdr:nvSpPr>
            <xdr:cNvPr id="21407" name="Spinner 927" hidden="1">
              <a:extLst>
                <a:ext uri="{63B3BB69-23CF-44E3-9099-C40C66FF867C}">
                  <a14:compatExt spid="_x0000_s21407"/>
                </a:ext>
                <a:ext uri="{FF2B5EF4-FFF2-40B4-BE49-F238E27FC236}">
                  <a16:creationId xmlns:a16="http://schemas.microsoft.com/office/drawing/2014/main" id="{00000000-0008-0000-0300-00009F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14889</xdr:col>
          <xdr:colOff>19050</xdr:colOff>
          <xdr:row>25</xdr:row>
          <xdr:rowOff>19050</xdr:rowOff>
        </xdr:from>
        <xdr:to>
          <xdr:col>14890</xdr:col>
          <xdr:colOff>95250</xdr:colOff>
          <xdr:row>29</xdr:row>
          <xdr:rowOff>28575</xdr:rowOff>
        </xdr:to>
        <xdr:sp macro="" textlink="">
          <xdr:nvSpPr>
            <xdr:cNvPr id="21408" name="Spinner 928" hidden="1">
              <a:extLst>
                <a:ext uri="{63B3BB69-23CF-44E3-9099-C40C66FF867C}">
                  <a14:compatExt spid="_x0000_s21408"/>
                </a:ext>
                <a:ext uri="{FF2B5EF4-FFF2-40B4-BE49-F238E27FC236}">
                  <a16:creationId xmlns:a16="http://schemas.microsoft.com/office/drawing/2014/main" id="{00000000-0008-0000-0300-0000A0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14889</xdr:col>
          <xdr:colOff>19050</xdr:colOff>
          <xdr:row>65561</xdr:row>
          <xdr:rowOff>19050</xdr:rowOff>
        </xdr:from>
        <xdr:to>
          <xdr:col>14890</xdr:col>
          <xdr:colOff>95250</xdr:colOff>
          <xdr:row>65565</xdr:row>
          <xdr:rowOff>28575</xdr:rowOff>
        </xdr:to>
        <xdr:sp macro="" textlink="">
          <xdr:nvSpPr>
            <xdr:cNvPr id="21409" name="Spinner 929" hidden="1">
              <a:extLst>
                <a:ext uri="{63B3BB69-23CF-44E3-9099-C40C66FF867C}">
                  <a14:compatExt spid="_x0000_s21409"/>
                </a:ext>
                <a:ext uri="{FF2B5EF4-FFF2-40B4-BE49-F238E27FC236}">
                  <a16:creationId xmlns:a16="http://schemas.microsoft.com/office/drawing/2014/main" id="{00000000-0008-0000-0300-0000A1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14889</xdr:col>
          <xdr:colOff>19050</xdr:colOff>
          <xdr:row>131097</xdr:row>
          <xdr:rowOff>19050</xdr:rowOff>
        </xdr:from>
        <xdr:to>
          <xdr:col>14890</xdr:col>
          <xdr:colOff>95250</xdr:colOff>
          <xdr:row>131101</xdr:row>
          <xdr:rowOff>28575</xdr:rowOff>
        </xdr:to>
        <xdr:sp macro="" textlink="">
          <xdr:nvSpPr>
            <xdr:cNvPr id="21410" name="Spinner 930" hidden="1">
              <a:extLst>
                <a:ext uri="{63B3BB69-23CF-44E3-9099-C40C66FF867C}">
                  <a14:compatExt spid="_x0000_s21410"/>
                </a:ext>
                <a:ext uri="{FF2B5EF4-FFF2-40B4-BE49-F238E27FC236}">
                  <a16:creationId xmlns:a16="http://schemas.microsoft.com/office/drawing/2014/main" id="{00000000-0008-0000-0300-0000A2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14889</xdr:col>
          <xdr:colOff>19050</xdr:colOff>
          <xdr:row>196633</xdr:row>
          <xdr:rowOff>19050</xdr:rowOff>
        </xdr:from>
        <xdr:to>
          <xdr:col>14890</xdr:col>
          <xdr:colOff>95250</xdr:colOff>
          <xdr:row>196637</xdr:row>
          <xdr:rowOff>28575</xdr:rowOff>
        </xdr:to>
        <xdr:sp macro="" textlink="">
          <xdr:nvSpPr>
            <xdr:cNvPr id="21411" name="Spinner 931" hidden="1">
              <a:extLst>
                <a:ext uri="{63B3BB69-23CF-44E3-9099-C40C66FF867C}">
                  <a14:compatExt spid="_x0000_s21411"/>
                </a:ext>
                <a:ext uri="{FF2B5EF4-FFF2-40B4-BE49-F238E27FC236}">
                  <a16:creationId xmlns:a16="http://schemas.microsoft.com/office/drawing/2014/main" id="{00000000-0008-0000-0300-0000A3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14889</xdr:col>
          <xdr:colOff>19050</xdr:colOff>
          <xdr:row>262169</xdr:row>
          <xdr:rowOff>19050</xdr:rowOff>
        </xdr:from>
        <xdr:to>
          <xdr:col>14890</xdr:col>
          <xdr:colOff>95250</xdr:colOff>
          <xdr:row>262173</xdr:row>
          <xdr:rowOff>28575</xdr:rowOff>
        </xdr:to>
        <xdr:sp macro="" textlink="">
          <xdr:nvSpPr>
            <xdr:cNvPr id="21412" name="Spinner 932" hidden="1">
              <a:extLst>
                <a:ext uri="{63B3BB69-23CF-44E3-9099-C40C66FF867C}">
                  <a14:compatExt spid="_x0000_s21412"/>
                </a:ext>
                <a:ext uri="{FF2B5EF4-FFF2-40B4-BE49-F238E27FC236}">
                  <a16:creationId xmlns:a16="http://schemas.microsoft.com/office/drawing/2014/main" id="{00000000-0008-0000-0300-0000A4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14889</xdr:col>
          <xdr:colOff>19050</xdr:colOff>
          <xdr:row>327705</xdr:row>
          <xdr:rowOff>19050</xdr:rowOff>
        </xdr:from>
        <xdr:to>
          <xdr:col>14890</xdr:col>
          <xdr:colOff>95250</xdr:colOff>
          <xdr:row>327709</xdr:row>
          <xdr:rowOff>28575</xdr:rowOff>
        </xdr:to>
        <xdr:sp macro="" textlink="">
          <xdr:nvSpPr>
            <xdr:cNvPr id="21413" name="Spinner 933" hidden="1">
              <a:extLst>
                <a:ext uri="{63B3BB69-23CF-44E3-9099-C40C66FF867C}">
                  <a14:compatExt spid="_x0000_s21413"/>
                </a:ext>
                <a:ext uri="{FF2B5EF4-FFF2-40B4-BE49-F238E27FC236}">
                  <a16:creationId xmlns:a16="http://schemas.microsoft.com/office/drawing/2014/main" id="{00000000-0008-0000-0300-0000A5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14889</xdr:col>
          <xdr:colOff>19050</xdr:colOff>
          <xdr:row>393241</xdr:row>
          <xdr:rowOff>19050</xdr:rowOff>
        </xdr:from>
        <xdr:to>
          <xdr:col>14890</xdr:col>
          <xdr:colOff>95250</xdr:colOff>
          <xdr:row>393245</xdr:row>
          <xdr:rowOff>28575</xdr:rowOff>
        </xdr:to>
        <xdr:sp macro="" textlink="">
          <xdr:nvSpPr>
            <xdr:cNvPr id="21414" name="Spinner 934" hidden="1">
              <a:extLst>
                <a:ext uri="{63B3BB69-23CF-44E3-9099-C40C66FF867C}">
                  <a14:compatExt spid="_x0000_s21414"/>
                </a:ext>
                <a:ext uri="{FF2B5EF4-FFF2-40B4-BE49-F238E27FC236}">
                  <a16:creationId xmlns:a16="http://schemas.microsoft.com/office/drawing/2014/main" id="{00000000-0008-0000-0300-0000A6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14889</xdr:col>
          <xdr:colOff>19050</xdr:colOff>
          <xdr:row>458777</xdr:row>
          <xdr:rowOff>19050</xdr:rowOff>
        </xdr:from>
        <xdr:to>
          <xdr:col>14890</xdr:col>
          <xdr:colOff>95250</xdr:colOff>
          <xdr:row>458781</xdr:row>
          <xdr:rowOff>28575</xdr:rowOff>
        </xdr:to>
        <xdr:sp macro="" textlink="">
          <xdr:nvSpPr>
            <xdr:cNvPr id="21415" name="Spinner 935" hidden="1">
              <a:extLst>
                <a:ext uri="{63B3BB69-23CF-44E3-9099-C40C66FF867C}">
                  <a14:compatExt spid="_x0000_s21415"/>
                </a:ext>
                <a:ext uri="{FF2B5EF4-FFF2-40B4-BE49-F238E27FC236}">
                  <a16:creationId xmlns:a16="http://schemas.microsoft.com/office/drawing/2014/main" id="{00000000-0008-0000-0300-0000A7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14889</xdr:col>
          <xdr:colOff>19050</xdr:colOff>
          <xdr:row>524313</xdr:row>
          <xdr:rowOff>19050</xdr:rowOff>
        </xdr:from>
        <xdr:to>
          <xdr:col>14890</xdr:col>
          <xdr:colOff>95250</xdr:colOff>
          <xdr:row>524317</xdr:row>
          <xdr:rowOff>28575</xdr:rowOff>
        </xdr:to>
        <xdr:sp macro="" textlink="">
          <xdr:nvSpPr>
            <xdr:cNvPr id="21416" name="Spinner 936" hidden="1">
              <a:extLst>
                <a:ext uri="{63B3BB69-23CF-44E3-9099-C40C66FF867C}">
                  <a14:compatExt spid="_x0000_s21416"/>
                </a:ext>
                <a:ext uri="{FF2B5EF4-FFF2-40B4-BE49-F238E27FC236}">
                  <a16:creationId xmlns:a16="http://schemas.microsoft.com/office/drawing/2014/main" id="{00000000-0008-0000-0300-0000A8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14889</xdr:col>
          <xdr:colOff>19050</xdr:colOff>
          <xdr:row>589849</xdr:row>
          <xdr:rowOff>19050</xdr:rowOff>
        </xdr:from>
        <xdr:to>
          <xdr:col>14890</xdr:col>
          <xdr:colOff>95250</xdr:colOff>
          <xdr:row>589853</xdr:row>
          <xdr:rowOff>28575</xdr:rowOff>
        </xdr:to>
        <xdr:sp macro="" textlink="">
          <xdr:nvSpPr>
            <xdr:cNvPr id="21417" name="Spinner 937" hidden="1">
              <a:extLst>
                <a:ext uri="{63B3BB69-23CF-44E3-9099-C40C66FF867C}">
                  <a14:compatExt spid="_x0000_s21417"/>
                </a:ext>
                <a:ext uri="{FF2B5EF4-FFF2-40B4-BE49-F238E27FC236}">
                  <a16:creationId xmlns:a16="http://schemas.microsoft.com/office/drawing/2014/main" id="{00000000-0008-0000-0300-0000A9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14889</xdr:col>
          <xdr:colOff>19050</xdr:colOff>
          <xdr:row>655385</xdr:row>
          <xdr:rowOff>19050</xdr:rowOff>
        </xdr:from>
        <xdr:to>
          <xdr:col>14890</xdr:col>
          <xdr:colOff>95250</xdr:colOff>
          <xdr:row>655389</xdr:row>
          <xdr:rowOff>28575</xdr:rowOff>
        </xdr:to>
        <xdr:sp macro="" textlink="">
          <xdr:nvSpPr>
            <xdr:cNvPr id="21418" name="Spinner 938" hidden="1">
              <a:extLst>
                <a:ext uri="{63B3BB69-23CF-44E3-9099-C40C66FF867C}">
                  <a14:compatExt spid="_x0000_s21418"/>
                </a:ext>
                <a:ext uri="{FF2B5EF4-FFF2-40B4-BE49-F238E27FC236}">
                  <a16:creationId xmlns:a16="http://schemas.microsoft.com/office/drawing/2014/main" id="{00000000-0008-0000-0300-0000AA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14889</xdr:col>
          <xdr:colOff>19050</xdr:colOff>
          <xdr:row>720921</xdr:row>
          <xdr:rowOff>19050</xdr:rowOff>
        </xdr:from>
        <xdr:to>
          <xdr:col>14890</xdr:col>
          <xdr:colOff>95250</xdr:colOff>
          <xdr:row>720925</xdr:row>
          <xdr:rowOff>28575</xdr:rowOff>
        </xdr:to>
        <xdr:sp macro="" textlink="">
          <xdr:nvSpPr>
            <xdr:cNvPr id="21419" name="Spinner 939" hidden="1">
              <a:extLst>
                <a:ext uri="{63B3BB69-23CF-44E3-9099-C40C66FF867C}">
                  <a14:compatExt spid="_x0000_s21419"/>
                </a:ext>
                <a:ext uri="{FF2B5EF4-FFF2-40B4-BE49-F238E27FC236}">
                  <a16:creationId xmlns:a16="http://schemas.microsoft.com/office/drawing/2014/main" id="{00000000-0008-0000-0300-0000AB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14889</xdr:col>
          <xdr:colOff>19050</xdr:colOff>
          <xdr:row>786457</xdr:row>
          <xdr:rowOff>19050</xdr:rowOff>
        </xdr:from>
        <xdr:to>
          <xdr:col>14890</xdr:col>
          <xdr:colOff>95250</xdr:colOff>
          <xdr:row>786461</xdr:row>
          <xdr:rowOff>28575</xdr:rowOff>
        </xdr:to>
        <xdr:sp macro="" textlink="">
          <xdr:nvSpPr>
            <xdr:cNvPr id="21420" name="Spinner 940" hidden="1">
              <a:extLst>
                <a:ext uri="{63B3BB69-23CF-44E3-9099-C40C66FF867C}">
                  <a14:compatExt spid="_x0000_s21420"/>
                </a:ext>
                <a:ext uri="{FF2B5EF4-FFF2-40B4-BE49-F238E27FC236}">
                  <a16:creationId xmlns:a16="http://schemas.microsoft.com/office/drawing/2014/main" id="{00000000-0008-0000-0300-0000AC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14889</xdr:col>
          <xdr:colOff>19050</xdr:colOff>
          <xdr:row>851993</xdr:row>
          <xdr:rowOff>19050</xdr:rowOff>
        </xdr:from>
        <xdr:to>
          <xdr:col>14890</xdr:col>
          <xdr:colOff>95250</xdr:colOff>
          <xdr:row>851997</xdr:row>
          <xdr:rowOff>28575</xdr:rowOff>
        </xdr:to>
        <xdr:sp macro="" textlink="">
          <xdr:nvSpPr>
            <xdr:cNvPr id="21421" name="Spinner 941" hidden="1">
              <a:extLst>
                <a:ext uri="{63B3BB69-23CF-44E3-9099-C40C66FF867C}">
                  <a14:compatExt spid="_x0000_s21421"/>
                </a:ext>
                <a:ext uri="{FF2B5EF4-FFF2-40B4-BE49-F238E27FC236}">
                  <a16:creationId xmlns:a16="http://schemas.microsoft.com/office/drawing/2014/main" id="{00000000-0008-0000-0300-0000AD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14889</xdr:col>
          <xdr:colOff>19050</xdr:colOff>
          <xdr:row>917529</xdr:row>
          <xdr:rowOff>19050</xdr:rowOff>
        </xdr:from>
        <xdr:to>
          <xdr:col>14890</xdr:col>
          <xdr:colOff>95250</xdr:colOff>
          <xdr:row>917533</xdr:row>
          <xdr:rowOff>28575</xdr:rowOff>
        </xdr:to>
        <xdr:sp macro="" textlink="">
          <xdr:nvSpPr>
            <xdr:cNvPr id="21422" name="Spinner 942" hidden="1">
              <a:extLst>
                <a:ext uri="{63B3BB69-23CF-44E3-9099-C40C66FF867C}">
                  <a14:compatExt spid="_x0000_s21422"/>
                </a:ext>
                <a:ext uri="{FF2B5EF4-FFF2-40B4-BE49-F238E27FC236}">
                  <a16:creationId xmlns:a16="http://schemas.microsoft.com/office/drawing/2014/main" id="{00000000-0008-0000-0300-0000AE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14889</xdr:col>
          <xdr:colOff>19050</xdr:colOff>
          <xdr:row>983065</xdr:row>
          <xdr:rowOff>19050</xdr:rowOff>
        </xdr:from>
        <xdr:to>
          <xdr:col>14890</xdr:col>
          <xdr:colOff>95250</xdr:colOff>
          <xdr:row>983069</xdr:row>
          <xdr:rowOff>28575</xdr:rowOff>
        </xdr:to>
        <xdr:sp macro="" textlink="">
          <xdr:nvSpPr>
            <xdr:cNvPr id="21423" name="Spinner 943" hidden="1">
              <a:extLst>
                <a:ext uri="{63B3BB69-23CF-44E3-9099-C40C66FF867C}">
                  <a14:compatExt spid="_x0000_s21423"/>
                </a:ext>
                <a:ext uri="{FF2B5EF4-FFF2-40B4-BE49-F238E27FC236}">
                  <a16:creationId xmlns:a16="http://schemas.microsoft.com/office/drawing/2014/main" id="{00000000-0008-0000-0300-0000AF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15145</xdr:col>
          <xdr:colOff>19050</xdr:colOff>
          <xdr:row>25</xdr:row>
          <xdr:rowOff>19050</xdr:rowOff>
        </xdr:from>
        <xdr:to>
          <xdr:col>15146</xdr:col>
          <xdr:colOff>95250</xdr:colOff>
          <xdr:row>29</xdr:row>
          <xdr:rowOff>28575</xdr:rowOff>
        </xdr:to>
        <xdr:sp macro="" textlink="">
          <xdr:nvSpPr>
            <xdr:cNvPr id="21424" name="Spinner 944" hidden="1">
              <a:extLst>
                <a:ext uri="{63B3BB69-23CF-44E3-9099-C40C66FF867C}">
                  <a14:compatExt spid="_x0000_s21424"/>
                </a:ext>
                <a:ext uri="{FF2B5EF4-FFF2-40B4-BE49-F238E27FC236}">
                  <a16:creationId xmlns:a16="http://schemas.microsoft.com/office/drawing/2014/main" id="{00000000-0008-0000-0300-0000B0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15145</xdr:col>
          <xdr:colOff>19050</xdr:colOff>
          <xdr:row>65561</xdr:row>
          <xdr:rowOff>19050</xdr:rowOff>
        </xdr:from>
        <xdr:to>
          <xdr:col>15146</xdr:col>
          <xdr:colOff>95250</xdr:colOff>
          <xdr:row>65565</xdr:row>
          <xdr:rowOff>28575</xdr:rowOff>
        </xdr:to>
        <xdr:sp macro="" textlink="">
          <xdr:nvSpPr>
            <xdr:cNvPr id="21425" name="Spinner 945" hidden="1">
              <a:extLst>
                <a:ext uri="{63B3BB69-23CF-44E3-9099-C40C66FF867C}">
                  <a14:compatExt spid="_x0000_s21425"/>
                </a:ext>
                <a:ext uri="{FF2B5EF4-FFF2-40B4-BE49-F238E27FC236}">
                  <a16:creationId xmlns:a16="http://schemas.microsoft.com/office/drawing/2014/main" id="{00000000-0008-0000-0300-0000B1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15145</xdr:col>
          <xdr:colOff>19050</xdr:colOff>
          <xdr:row>131097</xdr:row>
          <xdr:rowOff>19050</xdr:rowOff>
        </xdr:from>
        <xdr:to>
          <xdr:col>15146</xdr:col>
          <xdr:colOff>95250</xdr:colOff>
          <xdr:row>131101</xdr:row>
          <xdr:rowOff>28575</xdr:rowOff>
        </xdr:to>
        <xdr:sp macro="" textlink="">
          <xdr:nvSpPr>
            <xdr:cNvPr id="21426" name="Spinner 946" hidden="1">
              <a:extLst>
                <a:ext uri="{63B3BB69-23CF-44E3-9099-C40C66FF867C}">
                  <a14:compatExt spid="_x0000_s21426"/>
                </a:ext>
                <a:ext uri="{FF2B5EF4-FFF2-40B4-BE49-F238E27FC236}">
                  <a16:creationId xmlns:a16="http://schemas.microsoft.com/office/drawing/2014/main" id="{00000000-0008-0000-0300-0000B2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15145</xdr:col>
          <xdr:colOff>19050</xdr:colOff>
          <xdr:row>196633</xdr:row>
          <xdr:rowOff>19050</xdr:rowOff>
        </xdr:from>
        <xdr:to>
          <xdr:col>15146</xdr:col>
          <xdr:colOff>95250</xdr:colOff>
          <xdr:row>196637</xdr:row>
          <xdr:rowOff>28575</xdr:rowOff>
        </xdr:to>
        <xdr:sp macro="" textlink="">
          <xdr:nvSpPr>
            <xdr:cNvPr id="21427" name="Spinner 947" hidden="1">
              <a:extLst>
                <a:ext uri="{63B3BB69-23CF-44E3-9099-C40C66FF867C}">
                  <a14:compatExt spid="_x0000_s21427"/>
                </a:ext>
                <a:ext uri="{FF2B5EF4-FFF2-40B4-BE49-F238E27FC236}">
                  <a16:creationId xmlns:a16="http://schemas.microsoft.com/office/drawing/2014/main" id="{00000000-0008-0000-0300-0000B3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15145</xdr:col>
          <xdr:colOff>19050</xdr:colOff>
          <xdr:row>262169</xdr:row>
          <xdr:rowOff>19050</xdr:rowOff>
        </xdr:from>
        <xdr:to>
          <xdr:col>15146</xdr:col>
          <xdr:colOff>95250</xdr:colOff>
          <xdr:row>262173</xdr:row>
          <xdr:rowOff>28575</xdr:rowOff>
        </xdr:to>
        <xdr:sp macro="" textlink="">
          <xdr:nvSpPr>
            <xdr:cNvPr id="21428" name="Spinner 948" hidden="1">
              <a:extLst>
                <a:ext uri="{63B3BB69-23CF-44E3-9099-C40C66FF867C}">
                  <a14:compatExt spid="_x0000_s21428"/>
                </a:ext>
                <a:ext uri="{FF2B5EF4-FFF2-40B4-BE49-F238E27FC236}">
                  <a16:creationId xmlns:a16="http://schemas.microsoft.com/office/drawing/2014/main" id="{00000000-0008-0000-0300-0000B4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15145</xdr:col>
          <xdr:colOff>19050</xdr:colOff>
          <xdr:row>327705</xdr:row>
          <xdr:rowOff>19050</xdr:rowOff>
        </xdr:from>
        <xdr:to>
          <xdr:col>15146</xdr:col>
          <xdr:colOff>95250</xdr:colOff>
          <xdr:row>327709</xdr:row>
          <xdr:rowOff>28575</xdr:rowOff>
        </xdr:to>
        <xdr:sp macro="" textlink="">
          <xdr:nvSpPr>
            <xdr:cNvPr id="21429" name="Spinner 949" hidden="1">
              <a:extLst>
                <a:ext uri="{63B3BB69-23CF-44E3-9099-C40C66FF867C}">
                  <a14:compatExt spid="_x0000_s21429"/>
                </a:ext>
                <a:ext uri="{FF2B5EF4-FFF2-40B4-BE49-F238E27FC236}">
                  <a16:creationId xmlns:a16="http://schemas.microsoft.com/office/drawing/2014/main" id="{00000000-0008-0000-0300-0000B5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15145</xdr:col>
          <xdr:colOff>19050</xdr:colOff>
          <xdr:row>393241</xdr:row>
          <xdr:rowOff>19050</xdr:rowOff>
        </xdr:from>
        <xdr:to>
          <xdr:col>15146</xdr:col>
          <xdr:colOff>95250</xdr:colOff>
          <xdr:row>393245</xdr:row>
          <xdr:rowOff>28575</xdr:rowOff>
        </xdr:to>
        <xdr:sp macro="" textlink="">
          <xdr:nvSpPr>
            <xdr:cNvPr id="21430" name="Spinner 950" hidden="1">
              <a:extLst>
                <a:ext uri="{63B3BB69-23CF-44E3-9099-C40C66FF867C}">
                  <a14:compatExt spid="_x0000_s21430"/>
                </a:ext>
                <a:ext uri="{FF2B5EF4-FFF2-40B4-BE49-F238E27FC236}">
                  <a16:creationId xmlns:a16="http://schemas.microsoft.com/office/drawing/2014/main" id="{00000000-0008-0000-0300-0000B6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15145</xdr:col>
          <xdr:colOff>19050</xdr:colOff>
          <xdr:row>458777</xdr:row>
          <xdr:rowOff>19050</xdr:rowOff>
        </xdr:from>
        <xdr:to>
          <xdr:col>15146</xdr:col>
          <xdr:colOff>95250</xdr:colOff>
          <xdr:row>458781</xdr:row>
          <xdr:rowOff>28575</xdr:rowOff>
        </xdr:to>
        <xdr:sp macro="" textlink="">
          <xdr:nvSpPr>
            <xdr:cNvPr id="21431" name="Spinner 951" hidden="1">
              <a:extLst>
                <a:ext uri="{63B3BB69-23CF-44E3-9099-C40C66FF867C}">
                  <a14:compatExt spid="_x0000_s21431"/>
                </a:ext>
                <a:ext uri="{FF2B5EF4-FFF2-40B4-BE49-F238E27FC236}">
                  <a16:creationId xmlns:a16="http://schemas.microsoft.com/office/drawing/2014/main" id="{00000000-0008-0000-0300-0000B7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15145</xdr:col>
          <xdr:colOff>19050</xdr:colOff>
          <xdr:row>524313</xdr:row>
          <xdr:rowOff>19050</xdr:rowOff>
        </xdr:from>
        <xdr:to>
          <xdr:col>15146</xdr:col>
          <xdr:colOff>95250</xdr:colOff>
          <xdr:row>524317</xdr:row>
          <xdr:rowOff>28575</xdr:rowOff>
        </xdr:to>
        <xdr:sp macro="" textlink="">
          <xdr:nvSpPr>
            <xdr:cNvPr id="21432" name="Spinner 952" hidden="1">
              <a:extLst>
                <a:ext uri="{63B3BB69-23CF-44E3-9099-C40C66FF867C}">
                  <a14:compatExt spid="_x0000_s21432"/>
                </a:ext>
                <a:ext uri="{FF2B5EF4-FFF2-40B4-BE49-F238E27FC236}">
                  <a16:creationId xmlns:a16="http://schemas.microsoft.com/office/drawing/2014/main" id="{00000000-0008-0000-0300-0000B8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15145</xdr:col>
          <xdr:colOff>19050</xdr:colOff>
          <xdr:row>589849</xdr:row>
          <xdr:rowOff>19050</xdr:rowOff>
        </xdr:from>
        <xdr:to>
          <xdr:col>15146</xdr:col>
          <xdr:colOff>95250</xdr:colOff>
          <xdr:row>589853</xdr:row>
          <xdr:rowOff>28575</xdr:rowOff>
        </xdr:to>
        <xdr:sp macro="" textlink="">
          <xdr:nvSpPr>
            <xdr:cNvPr id="21433" name="Spinner 953" hidden="1">
              <a:extLst>
                <a:ext uri="{63B3BB69-23CF-44E3-9099-C40C66FF867C}">
                  <a14:compatExt spid="_x0000_s21433"/>
                </a:ext>
                <a:ext uri="{FF2B5EF4-FFF2-40B4-BE49-F238E27FC236}">
                  <a16:creationId xmlns:a16="http://schemas.microsoft.com/office/drawing/2014/main" id="{00000000-0008-0000-0300-0000B9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15145</xdr:col>
          <xdr:colOff>19050</xdr:colOff>
          <xdr:row>655385</xdr:row>
          <xdr:rowOff>19050</xdr:rowOff>
        </xdr:from>
        <xdr:to>
          <xdr:col>15146</xdr:col>
          <xdr:colOff>95250</xdr:colOff>
          <xdr:row>655389</xdr:row>
          <xdr:rowOff>28575</xdr:rowOff>
        </xdr:to>
        <xdr:sp macro="" textlink="">
          <xdr:nvSpPr>
            <xdr:cNvPr id="21434" name="Spinner 954" hidden="1">
              <a:extLst>
                <a:ext uri="{63B3BB69-23CF-44E3-9099-C40C66FF867C}">
                  <a14:compatExt spid="_x0000_s21434"/>
                </a:ext>
                <a:ext uri="{FF2B5EF4-FFF2-40B4-BE49-F238E27FC236}">
                  <a16:creationId xmlns:a16="http://schemas.microsoft.com/office/drawing/2014/main" id="{00000000-0008-0000-0300-0000BA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15145</xdr:col>
          <xdr:colOff>19050</xdr:colOff>
          <xdr:row>720921</xdr:row>
          <xdr:rowOff>19050</xdr:rowOff>
        </xdr:from>
        <xdr:to>
          <xdr:col>15146</xdr:col>
          <xdr:colOff>95250</xdr:colOff>
          <xdr:row>720925</xdr:row>
          <xdr:rowOff>28575</xdr:rowOff>
        </xdr:to>
        <xdr:sp macro="" textlink="">
          <xdr:nvSpPr>
            <xdr:cNvPr id="21435" name="Spinner 955" hidden="1">
              <a:extLst>
                <a:ext uri="{63B3BB69-23CF-44E3-9099-C40C66FF867C}">
                  <a14:compatExt spid="_x0000_s21435"/>
                </a:ext>
                <a:ext uri="{FF2B5EF4-FFF2-40B4-BE49-F238E27FC236}">
                  <a16:creationId xmlns:a16="http://schemas.microsoft.com/office/drawing/2014/main" id="{00000000-0008-0000-0300-0000BB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15145</xdr:col>
          <xdr:colOff>19050</xdr:colOff>
          <xdr:row>786457</xdr:row>
          <xdr:rowOff>19050</xdr:rowOff>
        </xdr:from>
        <xdr:to>
          <xdr:col>15146</xdr:col>
          <xdr:colOff>95250</xdr:colOff>
          <xdr:row>786461</xdr:row>
          <xdr:rowOff>28575</xdr:rowOff>
        </xdr:to>
        <xdr:sp macro="" textlink="">
          <xdr:nvSpPr>
            <xdr:cNvPr id="21436" name="Spinner 956" hidden="1">
              <a:extLst>
                <a:ext uri="{63B3BB69-23CF-44E3-9099-C40C66FF867C}">
                  <a14:compatExt spid="_x0000_s21436"/>
                </a:ext>
                <a:ext uri="{FF2B5EF4-FFF2-40B4-BE49-F238E27FC236}">
                  <a16:creationId xmlns:a16="http://schemas.microsoft.com/office/drawing/2014/main" id="{00000000-0008-0000-0300-0000BC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15145</xdr:col>
          <xdr:colOff>19050</xdr:colOff>
          <xdr:row>851993</xdr:row>
          <xdr:rowOff>19050</xdr:rowOff>
        </xdr:from>
        <xdr:to>
          <xdr:col>15146</xdr:col>
          <xdr:colOff>95250</xdr:colOff>
          <xdr:row>851997</xdr:row>
          <xdr:rowOff>28575</xdr:rowOff>
        </xdr:to>
        <xdr:sp macro="" textlink="">
          <xdr:nvSpPr>
            <xdr:cNvPr id="21437" name="Spinner 957" hidden="1">
              <a:extLst>
                <a:ext uri="{63B3BB69-23CF-44E3-9099-C40C66FF867C}">
                  <a14:compatExt spid="_x0000_s21437"/>
                </a:ext>
                <a:ext uri="{FF2B5EF4-FFF2-40B4-BE49-F238E27FC236}">
                  <a16:creationId xmlns:a16="http://schemas.microsoft.com/office/drawing/2014/main" id="{00000000-0008-0000-0300-0000BD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15145</xdr:col>
          <xdr:colOff>19050</xdr:colOff>
          <xdr:row>917529</xdr:row>
          <xdr:rowOff>19050</xdr:rowOff>
        </xdr:from>
        <xdr:to>
          <xdr:col>15146</xdr:col>
          <xdr:colOff>95250</xdr:colOff>
          <xdr:row>917533</xdr:row>
          <xdr:rowOff>28575</xdr:rowOff>
        </xdr:to>
        <xdr:sp macro="" textlink="">
          <xdr:nvSpPr>
            <xdr:cNvPr id="21438" name="Spinner 958" hidden="1">
              <a:extLst>
                <a:ext uri="{63B3BB69-23CF-44E3-9099-C40C66FF867C}">
                  <a14:compatExt spid="_x0000_s21438"/>
                </a:ext>
                <a:ext uri="{FF2B5EF4-FFF2-40B4-BE49-F238E27FC236}">
                  <a16:creationId xmlns:a16="http://schemas.microsoft.com/office/drawing/2014/main" id="{00000000-0008-0000-0300-0000BE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15145</xdr:col>
          <xdr:colOff>19050</xdr:colOff>
          <xdr:row>983065</xdr:row>
          <xdr:rowOff>19050</xdr:rowOff>
        </xdr:from>
        <xdr:to>
          <xdr:col>15146</xdr:col>
          <xdr:colOff>95250</xdr:colOff>
          <xdr:row>983069</xdr:row>
          <xdr:rowOff>28575</xdr:rowOff>
        </xdr:to>
        <xdr:sp macro="" textlink="">
          <xdr:nvSpPr>
            <xdr:cNvPr id="21439" name="Spinner 959" hidden="1">
              <a:extLst>
                <a:ext uri="{63B3BB69-23CF-44E3-9099-C40C66FF867C}">
                  <a14:compatExt spid="_x0000_s21439"/>
                </a:ext>
                <a:ext uri="{FF2B5EF4-FFF2-40B4-BE49-F238E27FC236}">
                  <a16:creationId xmlns:a16="http://schemas.microsoft.com/office/drawing/2014/main" id="{00000000-0008-0000-0300-0000BF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15401</xdr:col>
          <xdr:colOff>19050</xdr:colOff>
          <xdr:row>25</xdr:row>
          <xdr:rowOff>19050</xdr:rowOff>
        </xdr:from>
        <xdr:to>
          <xdr:col>15402</xdr:col>
          <xdr:colOff>95250</xdr:colOff>
          <xdr:row>29</xdr:row>
          <xdr:rowOff>28575</xdr:rowOff>
        </xdr:to>
        <xdr:sp macro="" textlink="">
          <xdr:nvSpPr>
            <xdr:cNvPr id="21440" name="Spinner 960" hidden="1">
              <a:extLst>
                <a:ext uri="{63B3BB69-23CF-44E3-9099-C40C66FF867C}">
                  <a14:compatExt spid="_x0000_s21440"/>
                </a:ext>
                <a:ext uri="{FF2B5EF4-FFF2-40B4-BE49-F238E27FC236}">
                  <a16:creationId xmlns:a16="http://schemas.microsoft.com/office/drawing/2014/main" id="{00000000-0008-0000-0300-0000C0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15401</xdr:col>
          <xdr:colOff>19050</xdr:colOff>
          <xdr:row>65561</xdr:row>
          <xdr:rowOff>19050</xdr:rowOff>
        </xdr:from>
        <xdr:to>
          <xdr:col>15402</xdr:col>
          <xdr:colOff>95250</xdr:colOff>
          <xdr:row>65565</xdr:row>
          <xdr:rowOff>28575</xdr:rowOff>
        </xdr:to>
        <xdr:sp macro="" textlink="">
          <xdr:nvSpPr>
            <xdr:cNvPr id="21441" name="Spinner 961" hidden="1">
              <a:extLst>
                <a:ext uri="{63B3BB69-23CF-44E3-9099-C40C66FF867C}">
                  <a14:compatExt spid="_x0000_s21441"/>
                </a:ext>
                <a:ext uri="{FF2B5EF4-FFF2-40B4-BE49-F238E27FC236}">
                  <a16:creationId xmlns:a16="http://schemas.microsoft.com/office/drawing/2014/main" id="{00000000-0008-0000-0300-0000C1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15401</xdr:col>
          <xdr:colOff>19050</xdr:colOff>
          <xdr:row>131097</xdr:row>
          <xdr:rowOff>19050</xdr:rowOff>
        </xdr:from>
        <xdr:to>
          <xdr:col>15402</xdr:col>
          <xdr:colOff>95250</xdr:colOff>
          <xdr:row>131101</xdr:row>
          <xdr:rowOff>28575</xdr:rowOff>
        </xdr:to>
        <xdr:sp macro="" textlink="">
          <xdr:nvSpPr>
            <xdr:cNvPr id="21442" name="Spinner 962" hidden="1">
              <a:extLst>
                <a:ext uri="{63B3BB69-23CF-44E3-9099-C40C66FF867C}">
                  <a14:compatExt spid="_x0000_s21442"/>
                </a:ext>
                <a:ext uri="{FF2B5EF4-FFF2-40B4-BE49-F238E27FC236}">
                  <a16:creationId xmlns:a16="http://schemas.microsoft.com/office/drawing/2014/main" id="{00000000-0008-0000-0300-0000C2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15401</xdr:col>
          <xdr:colOff>19050</xdr:colOff>
          <xdr:row>196633</xdr:row>
          <xdr:rowOff>19050</xdr:rowOff>
        </xdr:from>
        <xdr:to>
          <xdr:col>15402</xdr:col>
          <xdr:colOff>95250</xdr:colOff>
          <xdr:row>196637</xdr:row>
          <xdr:rowOff>28575</xdr:rowOff>
        </xdr:to>
        <xdr:sp macro="" textlink="">
          <xdr:nvSpPr>
            <xdr:cNvPr id="21443" name="Spinner 963" hidden="1">
              <a:extLst>
                <a:ext uri="{63B3BB69-23CF-44E3-9099-C40C66FF867C}">
                  <a14:compatExt spid="_x0000_s21443"/>
                </a:ext>
                <a:ext uri="{FF2B5EF4-FFF2-40B4-BE49-F238E27FC236}">
                  <a16:creationId xmlns:a16="http://schemas.microsoft.com/office/drawing/2014/main" id="{00000000-0008-0000-0300-0000C3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15401</xdr:col>
          <xdr:colOff>19050</xdr:colOff>
          <xdr:row>262169</xdr:row>
          <xdr:rowOff>19050</xdr:rowOff>
        </xdr:from>
        <xdr:to>
          <xdr:col>15402</xdr:col>
          <xdr:colOff>95250</xdr:colOff>
          <xdr:row>262173</xdr:row>
          <xdr:rowOff>28575</xdr:rowOff>
        </xdr:to>
        <xdr:sp macro="" textlink="">
          <xdr:nvSpPr>
            <xdr:cNvPr id="21444" name="Spinner 964" hidden="1">
              <a:extLst>
                <a:ext uri="{63B3BB69-23CF-44E3-9099-C40C66FF867C}">
                  <a14:compatExt spid="_x0000_s21444"/>
                </a:ext>
                <a:ext uri="{FF2B5EF4-FFF2-40B4-BE49-F238E27FC236}">
                  <a16:creationId xmlns:a16="http://schemas.microsoft.com/office/drawing/2014/main" id="{00000000-0008-0000-0300-0000C4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15401</xdr:col>
          <xdr:colOff>19050</xdr:colOff>
          <xdr:row>327705</xdr:row>
          <xdr:rowOff>19050</xdr:rowOff>
        </xdr:from>
        <xdr:to>
          <xdr:col>15402</xdr:col>
          <xdr:colOff>95250</xdr:colOff>
          <xdr:row>327709</xdr:row>
          <xdr:rowOff>28575</xdr:rowOff>
        </xdr:to>
        <xdr:sp macro="" textlink="">
          <xdr:nvSpPr>
            <xdr:cNvPr id="21445" name="Spinner 965" hidden="1">
              <a:extLst>
                <a:ext uri="{63B3BB69-23CF-44E3-9099-C40C66FF867C}">
                  <a14:compatExt spid="_x0000_s21445"/>
                </a:ext>
                <a:ext uri="{FF2B5EF4-FFF2-40B4-BE49-F238E27FC236}">
                  <a16:creationId xmlns:a16="http://schemas.microsoft.com/office/drawing/2014/main" id="{00000000-0008-0000-0300-0000C5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15401</xdr:col>
          <xdr:colOff>19050</xdr:colOff>
          <xdr:row>393241</xdr:row>
          <xdr:rowOff>19050</xdr:rowOff>
        </xdr:from>
        <xdr:to>
          <xdr:col>15402</xdr:col>
          <xdr:colOff>95250</xdr:colOff>
          <xdr:row>393245</xdr:row>
          <xdr:rowOff>28575</xdr:rowOff>
        </xdr:to>
        <xdr:sp macro="" textlink="">
          <xdr:nvSpPr>
            <xdr:cNvPr id="21446" name="Spinner 966" hidden="1">
              <a:extLst>
                <a:ext uri="{63B3BB69-23CF-44E3-9099-C40C66FF867C}">
                  <a14:compatExt spid="_x0000_s21446"/>
                </a:ext>
                <a:ext uri="{FF2B5EF4-FFF2-40B4-BE49-F238E27FC236}">
                  <a16:creationId xmlns:a16="http://schemas.microsoft.com/office/drawing/2014/main" id="{00000000-0008-0000-0300-0000C6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15401</xdr:col>
          <xdr:colOff>19050</xdr:colOff>
          <xdr:row>458777</xdr:row>
          <xdr:rowOff>19050</xdr:rowOff>
        </xdr:from>
        <xdr:to>
          <xdr:col>15402</xdr:col>
          <xdr:colOff>95250</xdr:colOff>
          <xdr:row>458781</xdr:row>
          <xdr:rowOff>28575</xdr:rowOff>
        </xdr:to>
        <xdr:sp macro="" textlink="">
          <xdr:nvSpPr>
            <xdr:cNvPr id="21447" name="Spinner 967" hidden="1">
              <a:extLst>
                <a:ext uri="{63B3BB69-23CF-44E3-9099-C40C66FF867C}">
                  <a14:compatExt spid="_x0000_s21447"/>
                </a:ext>
                <a:ext uri="{FF2B5EF4-FFF2-40B4-BE49-F238E27FC236}">
                  <a16:creationId xmlns:a16="http://schemas.microsoft.com/office/drawing/2014/main" id="{00000000-0008-0000-0300-0000C7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15401</xdr:col>
          <xdr:colOff>19050</xdr:colOff>
          <xdr:row>524313</xdr:row>
          <xdr:rowOff>19050</xdr:rowOff>
        </xdr:from>
        <xdr:to>
          <xdr:col>15402</xdr:col>
          <xdr:colOff>95250</xdr:colOff>
          <xdr:row>524317</xdr:row>
          <xdr:rowOff>28575</xdr:rowOff>
        </xdr:to>
        <xdr:sp macro="" textlink="">
          <xdr:nvSpPr>
            <xdr:cNvPr id="21448" name="Spinner 968" hidden="1">
              <a:extLst>
                <a:ext uri="{63B3BB69-23CF-44E3-9099-C40C66FF867C}">
                  <a14:compatExt spid="_x0000_s21448"/>
                </a:ext>
                <a:ext uri="{FF2B5EF4-FFF2-40B4-BE49-F238E27FC236}">
                  <a16:creationId xmlns:a16="http://schemas.microsoft.com/office/drawing/2014/main" id="{00000000-0008-0000-0300-0000C8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15401</xdr:col>
          <xdr:colOff>19050</xdr:colOff>
          <xdr:row>589849</xdr:row>
          <xdr:rowOff>19050</xdr:rowOff>
        </xdr:from>
        <xdr:to>
          <xdr:col>15402</xdr:col>
          <xdr:colOff>95250</xdr:colOff>
          <xdr:row>589853</xdr:row>
          <xdr:rowOff>28575</xdr:rowOff>
        </xdr:to>
        <xdr:sp macro="" textlink="">
          <xdr:nvSpPr>
            <xdr:cNvPr id="21449" name="Spinner 969" hidden="1">
              <a:extLst>
                <a:ext uri="{63B3BB69-23CF-44E3-9099-C40C66FF867C}">
                  <a14:compatExt spid="_x0000_s21449"/>
                </a:ext>
                <a:ext uri="{FF2B5EF4-FFF2-40B4-BE49-F238E27FC236}">
                  <a16:creationId xmlns:a16="http://schemas.microsoft.com/office/drawing/2014/main" id="{00000000-0008-0000-0300-0000C9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15401</xdr:col>
          <xdr:colOff>19050</xdr:colOff>
          <xdr:row>655385</xdr:row>
          <xdr:rowOff>19050</xdr:rowOff>
        </xdr:from>
        <xdr:to>
          <xdr:col>15402</xdr:col>
          <xdr:colOff>95250</xdr:colOff>
          <xdr:row>655389</xdr:row>
          <xdr:rowOff>28575</xdr:rowOff>
        </xdr:to>
        <xdr:sp macro="" textlink="">
          <xdr:nvSpPr>
            <xdr:cNvPr id="21450" name="Spinner 970" hidden="1">
              <a:extLst>
                <a:ext uri="{63B3BB69-23CF-44E3-9099-C40C66FF867C}">
                  <a14:compatExt spid="_x0000_s21450"/>
                </a:ext>
                <a:ext uri="{FF2B5EF4-FFF2-40B4-BE49-F238E27FC236}">
                  <a16:creationId xmlns:a16="http://schemas.microsoft.com/office/drawing/2014/main" id="{00000000-0008-0000-0300-0000CA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15401</xdr:col>
          <xdr:colOff>19050</xdr:colOff>
          <xdr:row>720921</xdr:row>
          <xdr:rowOff>19050</xdr:rowOff>
        </xdr:from>
        <xdr:to>
          <xdr:col>15402</xdr:col>
          <xdr:colOff>95250</xdr:colOff>
          <xdr:row>720925</xdr:row>
          <xdr:rowOff>28575</xdr:rowOff>
        </xdr:to>
        <xdr:sp macro="" textlink="">
          <xdr:nvSpPr>
            <xdr:cNvPr id="21451" name="Spinner 971" hidden="1">
              <a:extLst>
                <a:ext uri="{63B3BB69-23CF-44E3-9099-C40C66FF867C}">
                  <a14:compatExt spid="_x0000_s21451"/>
                </a:ext>
                <a:ext uri="{FF2B5EF4-FFF2-40B4-BE49-F238E27FC236}">
                  <a16:creationId xmlns:a16="http://schemas.microsoft.com/office/drawing/2014/main" id="{00000000-0008-0000-0300-0000CB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15401</xdr:col>
          <xdr:colOff>19050</xdr:colOff>
          <xdr:row>786457</xdr:row>
          <xdr:rowOff>19050</xdr:rowOff>
        </xdr:from>
        <xdr:to>
          <xdr:col>15402</xdr:col>
          <xdr:colOff>95250</xdr:colOff>
          <xdr:row>786461</xdr:row>
          <xdr:rowOff>28575</xdr:rowOff>
        </xdr:to>
        <xdr:sp macro="" textlink="">
          <xdr:nvSpPr>
            <xdr:cNvPr id="21452" name="Spinner 972" hidden="1">
              <a:extLst>
                <a:ext uri="{63B3BB69-23CF-44E3-9099-C40C66FF867C}">
                  <a14:compatExt spid="_x0000_s21452"/>
                </a:ext>
                <a:ext uri="{FF2B5EF4-FFF2-40B4-BE49-F238E27FC236}">
                  <a16:creationId xmlns:a16="http://schemas.microsoft.com/office/drawing/2014/main" id="{00000000-0008-0000-0300-0000CC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15401</xdr:col>
          <xdr:colOff>19050</xdr:colOff>
          <xdr:row>851993</xdr:row>
          <xdr:rowOff>19050</xdr:rowOff>
        </xdr:from>
        <xdr:to>
          <xdr:col>15402</xdr:col>
          <xdr:colOff>95250</xdr:colOff>
          <xdr:row>851997</xdr:row>
          <xdr:rowOff>28575</xdr:rowOff>
        </xdr:to>
        <xdr:sp macro="" textlink="">
          <xdr:nvSpPr>
            <xdr:cNvPr id="21453" name="Spinner 973" hidden="1">
              <a:extLst>
                <a:ext uri="{63B3BB69-23CF-44E3-9099-C40C66FF867C}">
                  <a14:compatExt spid="_x0000_s21453"/>
                </a:ext>
                <a:ext uri="{FF2B5EF4-FFF2-40B4-BE49-F238E27FC236}">
                  <a16:creationId xmlns:a16="http://schemas.microsoft.com/office/drawing/2014/main" id="{00000000-0008-0000-0300-0000CD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15401</xdr:col>
          <xdr:colOff>19050</xdr:colOff>
          <xdr:row>917529</xdr:row>
          <xdr:rowOff>19050</xdr:rowOff>
        </xdr:from>
        <xdr:to>
          <xdr:col>15402</xdr:col>
          <xdr:colOff>95250</xdr:colOff>
          <xdr:row>917533</xdr:row>
          <xdr:rowOff>28575</xdr:rowOff>
        </xdr:to>
        <xdr:sp macro="" textlink="">
          <xdr:nvSpPr>
            <xdr:cNvPr id="21454" name="Spinner 974" hidden="1">
              <a:extLst>
                <a:ext uri="{63B3BB69-23CF-44E3-9099-C40C66FF867C}">
                  <a14:compatExt spid="_x0000_s21454"/>
                </a:ext>
                <a:ext uri="{FF2B5EF4-FFF2-40B4-BE49-F238E27FC236}">
                  <a16:creationId xmlns:a16="http://schemas.microsoft.com/office/drawing/2014/main" id="{00000000-0008-0000-0300-0000CE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15401</xdr:col>
          <xdr:colOff>19050</xdr:colOff>
          <xdr:row>983065</xdr:row>
          <xdr:rowOff>19050</xdr:rowOff>
        </xdr:from>
        <xdr:to>
          <xdr:col>15402</xdr:col>
          <xdr:colOff>95250</xdr:colOff>
          <xdr:row>983069</xdr:row>
          <xdr:rowOff>28575</xdr:rowOff>
        </xdr:to>
        <xdr:sp macro="" textlink="">
          <xdr:nvSpPr>
            <xdr:cNvPr id="21455" name="Spinner 975" hidden="1">
              <a:extLst>
                <a:ext uri="{63B3BB69-23CF-44E3-9099-C40C66FF867C}">
                  <a14:compatExt spid="_x0000_s21455"/>
                </a:ext>
                <a:ext uri="{FF2B5EF4-FFF2-40B4-BE49-F238E27FC236}">
                  <a16:creationId xmlns:a16="http://schemas.microsoft.com/office/drawing/2014/main" id="{00000000-0008-0000-0300-0000CF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15657</xdr:col>
          <xdr:colOff>19050</xdr:colOff>
          <xdr:row>25</xdr:row>
          <xdr:rowOff>19050</xdr:rowOff>
        </xdr:from>
        <xdr:to>
          <xdr:col>15658</xdr:col>
          <xdr:colOff>95250</xdr:colOff>
          <xdr:row>29</xdr:row>
          <xdr:rowOff>28575</xdr:rowOff>
        </xdr:to>
        <xdr:sp macro="" textlink="">
          <xdr:nvSpPr>
            <xdr:cNvPr id="21456" name="Spinner 976" hidden="1">
              <a:extLst>
                <a:ext uri="{63B3BB69-23CF-44E3-9099-C40C66FF867C}">
                  <a14:compatExt spid="_x0000_s21456"/>
                </a:ext>
                <a:ext uri="{FF2B5EF4-FFF2-40B4-BE49-F238E27FC236}">
                  <a16:creationId xmlns:a16="http://schemas.microsoft.com/office/drawing/2014/main" id="{00000000-0008-0000-0300-0000D0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15657</xdr:col>
          <xdr:colOff>19050</xdr:colOff>
          <xdr:row>65561</xdr:row>
          <xdr:rowOff>19050</xdr:rowOff>
        </xdr:from>
        <xdr:to>
          <xdr:col>15658</xdr:col>
          <xdr:colOff>95250</xdr:colOff>
          <xdr:row>65565</xdr:row>
          <xdr:rowOff>28575</xdr:rowOff>
        </xdr:to>
        <xdr:sp macro="" textlink="">
          <xdr:nvSpPr>
            <xdr:cNvPr id="21457" name="Spinner 977" hidden="1">
              <a:extLst>
                <a:ext uri="{63B3BB69-23CF-44E3-9099-C40C66FF867C}">
                  <a14:compatExt spid="_x0000_s21457"/>
                </a:ext>
                <a:ext uri="{FF2B5EF4-FFF2-40B4-BE49-F238E27FC236}">
                  <a16:creationId xmlns:a16="http://schemas.microsoft.com/office/drawing/2014/main" id="{00000000-0008-0000-0300-0000D1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15657</xdr:col>
          <xdr:colOff>19050</xdr:colOff>
          <xdr:row>131097</xdr:row>
          <xdr:rowOff>19050</xdr:rowOff>
        </xdr:from>
        <xdr:to>
          <xdr:col>15658</xdr:col>
          <xdr:colOff>95250</xdr:colOff>
          <xdr:row>131101</xdr:row>
          <xdr:rowOff>28575</xdr:rowOff>
        </xdr:to>
        <xdr:sp macro="" textlink="">
          <xdr:nvSpPr>
            <xdr:cNvPr id="21458" name="Spinner 978" hidden="1">
              <a:extLst>
                <a:ext uri="{63B3BB69-23CF-44E3-9099-C40C66FF867C}">
                  <a14:compatExt spid="_x0000_s21458"/>
                </a:ext>
                <a:ext uri="{FF2B5EF4-FFF2-40B4-BE49-F238E27FC236}">
                  <a16:creationId xmlns:a16="http://schemas.microsoft.com/office/drawing/2014/main" id="{00000000-0008-0000-0300-0000D2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15657</xdr:col>
          <xdr:colOff>19050</xdr:colOff>
          <xdr:row>196633</xdr:row>
          <xdr:rowOff>19050</xdr:rowOff>
        </xdr:from>
        <xdr:to>
          <xdr:col>15658</xdr:col>
          <xdr:colOff>95250</xdr:colOff>
          <xdr:row>196637</xdr:row>
          <xdr:rowOff>28575</xdr:rowOff>
        </xdr:to>
        <xdr:sp macro="" textlink="">
          <xdr:nvSpPr>
            <xdr:cNvPr id="21459" name="Spinner 979" hidden="1">
              <a:extLst>
                <a:ext uri="{63B3BB69-23CF-44E3-9099-C40C66FF867C}">
                  <a14:compatExt spid="_x0000_s21459"/>
                </a:ext>
                <a:ext uri="{FF2B5EF4-FFF2-40B4-BE49-F238E27FC236}">
                  <a16:creationId xmlns:a16="http://schemas.microsoft.com/office/drawing/2014/main" id="{00000000-0008-0000-0300-0000D3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15657</xdr:col>
          <xdr:colOff>19050</xdr:colOff>
          <xdr:row>262169</xdr:row>
          <xdr:rowOff>19050</xdr:rowOff>
        </xdr:from>
        <xdr:to>
          <xdr:col>15658</xdr:col>
          <xdr:colOff>95250</xdr:colOff>
          <xdr:row>262173</xdr:row>
          <xdr:rowOff>28575</xdr:rowOff>
        </xdr:to>
        <xdr:sp macro="" textlink="">
          <xdr:nvSpPr>
            <xdr:cNvPr id="21460" name="Spinner 980" hidden="1">
              <a:extLst>
                <a:ext uri="{63B3BB69-23CF-44E3-9099-C40C66FF867C}">
                  <a14:compatExt spid="_x0000_s21460"/>
                </a:ext>
                <a:ext uri="{FF2B5EF4-FFF2-40B4-BE49-F238E27FC236}">
                  <a16:creationId xmlns:a16="http://schemas.microsoft.com/office/drawing/2014/main" id="{00000000-0008-0000-0300-0000D4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15657</xdr:col>
          <xdr:colOff>19050</xdr:colOff>
          <xdr:row>327705</xdr:row>
          <xdr:rowOff>19050</xdr:rowOff>
        </xdr:from>
        <xdr:to>
          <xdr:col>15658</xdr:col>
          <xdr:colOff>95250</xdr:colOff>
          <xdr:row>327709</xdr:row>
          <xdr:rowOff>28575</xdr:rowOff>
        </xdr:to>
        <xdr:sp macro="" textlink="">
          <xdr:nvSpPr>
            <xdr:cNvPr id="21461" name="Spinner 981" hidden="1">
              <a:extLst>
                <a:ext uri="{63B3BB69-23CF-44E3-9099-C40C66FF867C}">
                  <a14:compatExt spid="_x0000_s21461"/>
                </a:ext>
                <a:ext uri="{FF2B5EF4-FFF2-40B4-BE49-F238E27FC236}">
                  <a16:creationId xmlns:a16="http://schemas.microsoft.com/office/drawing/2014/main" id="{00000000-0008-0000-0300-0000D5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15657</xdr:col>
          <xdr:colOff>19050</xdr:colOff>
          <xdr:row>393241</xdr:row>
          <xdr:rowOff>19050</xdr:rowOff>
        </xdr:from>
        <xdr:to>
          <xdr:col>15658</xdr:col>
          <xdr:colOff>95250</xdr:colOff>
          <xdr:row>393245</xdr:row>
          <xdr:rowOff>28575</xdr:rowOff>
        </xdr:to>
        <xdr:sp macro="" textlink="">
          <xdr:nvSpPr>
            <xdr:cNvPr id="21462" name="Spinner 982" hidden="1">
              <a:extLst>
                <a:ext uri="{63B3BB69-23CF-44E3-9099-C40C66FF867C}">
                  <a14:compatExt spid="_x0000_s21462"/>
                </a:ext>
                <a:ext uri="{FF2B5EF4-FFF2-40B4-BE49-F238E27FC236}">
                  <a16:creationId xmlns:a16="http://schemas.microsoft.com/office/drawing/2014/main" id="{00000000-0008-0000-0300-0000D6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15657</xdr:col>
          <xdr:colOff>19050</xdr:colOff>
          <xdr:row>458777</xdr:row>
          <xdr:rowOff>19050</xdr:rowOff>
        </xdr:from>
        <xdr:to>
          <xdr:col>15658</xdr:col>
          <xdr:colOff>95250</xdr:colOff>
          <xdr:row>458781</xdr:row>
          <xdr:rowOff>28575</xdr:rowOff>
        </xdr:to>
        <xdr:sp macro="" textlink="">
          <xdr:nvSpPr>
            <xdr:cNvPr id="21463" name="Spinner 983" hidden="1">
              <a:extLst>
                <a:ext uri="{63B3BB69-23CF-44E3-9099-C40C66FF867C}">
                  <a14:compatExt spid="_x0000_s21463"/>
                </a:ext>
                <a:ext uri="{FF2B5EF4-FFF2-40B4-BE49-F238E27FC236}">
                  <a16:creationId xmlns:a16="http://schemas.microsoft.com/office/drawing/2014/main" id="{00000000-0008-0000-0300-0000D7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15657</xdr:col>
          <xdr:colOff>19050</xdr:colOff>
          <xdr:row>524313</xdr:row>
          <xdr:rowOff>19050</xdr:rowOff>
        </xdr:from>
        <xdr:to>
          <xdr:col>15658</xdr:col>
          <xdr:colOff>95250</xdr:colOff>
          <xdr:row>524317</xdr:row>
          <xdr:rowOff>28575</xdr:rowOff>
        </xdr:to>
        <xdr:sp macro="" textlink="">
          <xdr:nvSpPr>
            <xdr:cNvPr id="21464" name="Spinner 984" hidden="1">
              <a:extLst>
                <a:ext uri="{63B3BB69-23CF-44E3-9099-C40C66FF867C}">
                  <a14:compatExt spid="_x0000_s21464"/>
                </a:ext>
                <a:ext uri="{FF2B5EF4-FFF2-40B4-BE49-F238E27FC236}">
                  <a16:creationId xmlns:a16="http://schemas.microsoft.com/office/drawing/2014/main" id="{00000000-0008-0000-0300-0000D8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15657</xdr:col>
          <xdr:colOff>19050</xdr:colOff>
          <xdr:row>589849</xdr:row>
          <xdr:rowOff>19050</xdr:rowOff>
        </xdr:from>
        <xdr:to>
          <xdr:col>15658</xdr:col>
          <xdr:colOff>95250</xdr:colOff>
          <xdr:row>589853</xdr:row>
          <xdr:rowOff>28575</xdr:rowOff>
        </xdr:to>
        <xdr:sp macro="" textlink="">
          <xdr:nvSpPr>
            <xdr:cNvPr id="21465" name="Spinner 985" hidden="1">
              <a:extLst>
                <a:ext uri="{63B3BB69-23CF-44E3-9099-C40C66FF867C}">
                  <a14:compatExt spid="_x0000_s21465"/>
                </a:ext>
                <a:ext uri="{FF2B5EF4-FFF2-40B4-BE49-F238E27FC236}">
                  <a16:creationId xmlns:a16="http://schemas.microsoft.com/office/drawing/2014/main" id="{00000000-0008-0000-0300-0000D9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15657</xdr:col>
          <xdr:colOff>19050</xdr:colOff>
          <xdr:row>655385</xdr:row>
          <xdr:rowOff>19050</xdr:rowOff>
        </xdr:from>
        <xdr:to>
          <xdr:col>15658</xdr:col>
          <xdr:colOff>95250</xdr:colOff>
          <xdr:row>655389</xdr:row>
          <xdr:rowOff>28575</xdr:rowOff>
        </xdr:to>
        <xdr:sp macro="" textlink="">
          <xdr:nvSpPr>
            <xdr:cNvPr id="21466" name="Spinner 986" hidden="1">
              <a:extLst>
                <a:ext uri="{63B3BB69-23CF-44E3-9099-C40C66FF867C}">
                  <a14:compatExt spid="_x0000_s21466"/>
                </a:ext>
                <a:ext uri="{FF2B5EF4-FFF2-40B4-BE49-F238E27FC236}">
                  <a16:creationId xmlns:a16="http://schemas.microsoft.com/office/drawing/2014/main" id="{00000000-0008-0000-0300-0000DA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15657</xdr:col>
          <xdr:colOff>19050</xdr:colOff>
          <xdr:row>720921</xdr:row>
          <xdr:rowOff>19050</xdr:rowOff>
        </xdr:from>
        <xdr:to>
          <xdr:col>15658</xdr:col>
          <xdr:colOff>95250</xdr:colOff>
          <xdr:row>720925</xdr:row>
          <xdr:rowOff>28575</xdr:rowOff>
        </xdr:to>
        <xdr:sp macro="" textlink="">
          <xdr:nvSpPr>
            <xdr:cNvPr id="21467" name="Spinner 987" hidden="1">
              <a:extLst>
                <a:ext uri="{63B3BB69-23CF-44E3-9099-C40C66FF867C}">
                  <a14:compatExt spid="_x0000_s21467"/>
                </a:ext>
                <a:ext uri="{FF2B5EF4-FFF2-40B4-BE49-F238E27FC236}">
                  <a16:creationId xmlns:a16="http://schemas.microsoft.com/office/drawing/2014/main" id="{00000000-0008-0000-0300-0000DB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15657</xdr:col>
          <xdr:colOff>19050</xdr:colOff>
          <xdr:row>786457</xdr:row>
          <xdr:rowOff>19050</xdr:rowOff>
        </xdr:from>
        <xdr:to>
          <xdr:col>15658</xdr:col>
          <xdr:colOff>95250</xdr:colOff>
          <xdr:row>786461</xdr:row>
          <xdr:rowOff>28575</xdr:rowOff>
        </xdr:to>
        <xdr:sp macro="" textlink="">
          <xdr:nvSpPr>
            <xdr:cNvPr id="21468" name="Spinner 988" hidden="1">
              <a:extLst>
                <a:ext uri="{63B3BB69-23CF-44E3-9099-C40C66FF867C}">
                  <a14:compatExt spid="_x0000_s21468"/>
                </a:ext>
                <a:ext uri="{FF2B5EF4-FFF2-40B4-BE49-F238E27FC236}">
                  <a16:creationId xmlns:a16="http://schemas.microsoft.com/office/drawing/2014/main" id="{00000000-0008-0000-0300-0000DC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15657</xdr:col>
          <xdr:colOff>19050</xdr:colOff>
          <xdr:row>851993</xdr:row>
          <xdr:rowOff>19050</xdr:rowOff>
        </xdr:from>
        <xdr:to>
          <xdr:col>15658</xdr:col>
          <xdr:colOff>95250</xdr:colOff>
          <xdr:row>851997</xdr:row>
          <xdr:rowOff>28575</xdr:rowOff>
        </xdr:to>
        <xdr:sp macro="" textlink="">
          <xdr:nvSpPr>
            <xdr:cNvPr id="21469" name="Spinner 989" hidden="1">
              <a:extLst>
                <a:ext uri="{63B3BB69-23CF-44E3-9099-C40C66FF867C}">
                  <a14:compatExt spid="_x0000_s21469"/>
                </a:ext>
                <a:ext uri="{FF2B5EF4-FFF2-40B4-BE49-F238E27FC236}">
                  <a16:creationId xmlns:a16="http://schemas.microsoft.com/office/drawing/2014/main" id="{00000000-0008-0000-0300-0000DD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15657</xdr:col>
          <xdr:colOff>19050</xdr:colOff>
          <xdr:row>917529</xdr:row>
          <xdr:rowOff>19050</xdr:rowOff>
        </xdr:from>
        <xdr:to>
          <xdr:col>15658</xdr:col>
          <xdr:colOff>95250</xdr:colOff>
          <xdr:row>917533</xdr:row>
          <xdr:rowOff>28575</xdr:rowOff>
        </xdr:to>
        <xdr:sp macro="" textlink="">
          <xdr:nvSpPr>
            <xdr:cNvPr id="21470" name="Spinner 990" hidden="1">
              <a:extLst>
                <a:ext uri="{63B3BB69-23CF-44E3-9099-C40C66FF867C}">
                  <a14:compatExt spid="_x0000_s21470"/>
                </a:ext>
                <a:ext uri="{FF2B5EF4-FFF2-40B4-BE49-F238E27FC236}">
                  <a16:creationId xmlns:a16="http://schemas.microsoft.com/office/drawing/2014/main" id="{00000000-0008-0000-0300-0000DE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15657</xdr:col>
          <xdr:colOff>19050</xdr:colOff>
          <xdr:row>983065</xdr:row>
          <xdr:rowOff>19050</xdr:rowOff>
        </xdr:from>
        <xdr:to>
          <xdr:col>15658</xdr:col>
          <xdr:colOff>95250</xdr:colOff>
          <xdr:row>983069</xdr:row>
          <xdr:rowOff>28575</xdr:rowOff>
        </xdr:to>
        <xdr:sp macro="" textlink="">
          <xdr:nvSpPr>
            <xdr:cNvPr id="21471" name="Spinner 991" hidden="1">
              <a:extLst>
                <a:ext uri="{63B3BB69-23CF-44E3-9099-C40C66FF867C}">
                  <a14:compatExt spid="_x0000_s21471"/>
                </a:ext>
                <a:ext uri="{FF2B5EF4-FFF2-40B4-BE49-F238E27FC236}">
                  <a16:creationId xmlns:a16="http://schemas.microsoft.com/office/drawing/2014/main" id="{00000000-0008-0000-0300-0000DF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15913</xdr:col>
          <xdr:colOff>19050</xdr:colOff>
          <xdr:row>25</xdr:row>
          <xdr:rowOff>19050</xdr:rowOff>
        </xdr:from>
        <xdr:to>
          <xdr:col>15914</xdr:col>
          <xdr:colOff>95250</xdr:colOff>
          <xdr:row>29</xdr:row>
          <xdr:rowOff>28575</xdr:rowOff>
        </xdr:to>
        <xdr:sp macro="" textlink="">
          <xdr:nvSpPr>
            <xdr:cNvPr id="21472" name="Spinner 992" hidden="1">
              <a:extLst>
                <a:ext uri="{63B3BB69-23CF-44E3-9099-C40C66FF867C}">
                  <a14:compatExt spid="_x0000_s21472"/>
                </a:ext>
                <a:ext uri="{FF2B5EF4-FFF2-40B4-BE49-F238E27FC236}">
                  <a16:creationId xmlns:a16="http://schemas.microsoft.com/office/drawing/2014/main" id="{00000000-0008-0000-0300-0000E0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15913</xdr:col>
          <xdr:colOff>19050</xdr:colOff>
          <xdr:row>65561</xdr:row>
          <xdr:rowOff>19050</xdr:rowOff>
        </xdr:from>
        <xdr:to>
          <xdr:col>15914</xdr:col>
          <xdr:colOff>95250</xdr:colOff>
          <xdr:row>65565</xdr:row>
          <xdr:rowOff>28575</xdr:rowOff>
        </xdr:to>
        <xdr:sp macro="" textlink="">
          <xdr:nvSpPr>
            <xdr:cNvPr id="21473" name="Spinner 993" hidden="1">
              <a:extLst>
                <a:ext uri="{63B3BB69-23CF-44E3-9099-C40C66FF867C}">
                  <a14:compatExt spid="_x0000_s21473"/>
                </a:ext>
                <a:ext uri="{FF2B5EF4-FFF2-40B4-BE49-F238E27FC236}">
                  <a16:creationId xmlns:a16="http://schemas.microsoft.com/office/drawing/2014/main" id="{00000000-0008-0000-0300-0000E1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15913</xdr:col>
          <xdr:colOff>19050</xdr:colOff>
          <xdr:row>131097</xdr:row>
          <xdr:rowOff>19050</xdr:rowOff>
        </xdr:from>
        <xdr:to>
          <xdr:col>15914</xdr:col>
          <xdr:colOff>95250</xdr:colOff>
          <xdr:row>131101</xdr:row>
          <xdr:rowOff>28575</xdr:rowOff>
        </xdr:to>
        <xdr:sp macro="" textlink="">
          <xdr:nvSpPr>
            <xdr:cNvPr id="21474" name="Spinner 994" hidden="1">
              <a:extLst>
                <a:ext uri="{63B3BB69-23CF-44E3-9099-C40C66FF867C}">
                  <a14:compatExt spid="_x0000_s21474"/>
                </a:ext>
                <a:ext uri="{FF2B5EF4-FFF2-40B4-BE49-F238E27FC236}">
                  <a16:creationId xmlns:a16="http://schemas.microsoft.com/office/drawing/2014/main" id="{00000000-0008-0000-0300-0000E2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15913</xdr:col>
          <xdr:colOff>19050</xdr:colOff>
          <xdr:row>196633</xdr:row>
          <xdr:rowOff>19050</xdr:rowOff>
        </xdr:from>
        <xdr:to>
          <xdr:col>15914</xdr:col>
          <xdr:colOff>95250</xdr:colOff>
          <xdr:row>196637</xdr:row>
          <xdr:rowOff>28575</xdr:rowOff>
        </xdr:to>
        <xdr:sp macro="" textlink="">
          <xdr:nvSpPr>
            <xdr:cNvPr id="21475" name="Spinner 995" hidden="1">
              <a:extLst>
                <a:ext uri="{63B3BB69-23CF-44E3-9099-C40C66FF867C}">
                  <a14:compatExt spid="_x0000_s21475"/>
                </a:ext>
                <a:ext uri="{FF2B5EF4-FFF2-40B4-BE49-F238E27FC236}">
                  <a16:creationId xmlns:a16="http://schemas.microsoft.com/office/drawing/2014/main" id="{00000000-0008-0000-0300-0000E3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15913</xdr:col>
          <xdr:colOff>19050</xdr:colOff>
          <xdr:row>262169</xdr:row>
          <xdr:rowOff>19050</xdr:rowOff>
        </xdr:from>
        <xdr:to>
          <xdr:col>15914</xdr:col>
          <xdr:colOff>95250</xdr:colOff>
          <xdr:row>262173</xdr:row>
          <xdr:rowOff>28575</xdr:rowOff>
        </xdr:to>
        <xdr:sp macro="" textlink="">
          <xdr:nvSpPr>
            <xdr:cNvPr id="21476" name="Spinner 996" hidden="1">
              <a:extLst>
                <a:ext uri="{63B3BB69-23CF-44E3-9099-C40C66FF867C}">
                  <a14:compatExt spid="_x0000_s21476"/>
                </a:ext>
                <a:ext uri="{FF2B5EF4-FFF2-40B4-BE49-F238E27FC236}">
                  <a16:creationId xmlns:a16="http://schemas.microsoft.com/office/drawing/2014/main" id="{00000000-0008-0000-0300-0000E4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15913</xdr:col>
          <xdr:colOff>19050</xdr:colOff>
          <xdr:row>327705</xdr:row>
          <xdr:rowOff>19050</xdr:rowOff>
        </xdr:from>
        <xdr:to>
          <xdr:col>15914</xdr:col>
          <xdr:colOff>95250</xdr:colOff>
          <xdr:row>327709</xdr:row>
          <xdr:rowOff>28575</xdr:rowOff>
        </xdr:to>
        <xdr:sp macro="" textlink="">
          <xdr:nvSpPr>
            <xdr:cNvPr id="21477" name="Spinner 997" hidden="1">
              <a:extLst>
                <a:ext uri="{63B3BB69-23CF-44E3-9099-C40C66FF867C}">
                  <a14:compatExt spid="_x0000_s21477"/>
                </a:ext>
                <a:ext uri="{FF2B5EF4-FFF2-40B4-BE49-F238E27FC236}">
                  <a16:creationId xmlns:a16="http://schemas.microsoft.com/office/drawing/2014/main" id="{00000000-0008-0000-0300-0000E5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15913</xdr:col>
          <xdr:colOff>19050</xdr:colOff>
          <xdr:row>393241</xdr:row>
          <xdr:rowOff>19050</xdr:rowOff>
        </xdr:from>
        <xdr:to>
          <xdr:col>15914</xdr:col>
          <xdr:colOff>95250</xdr:colOff>
          <xdr:row>393245</xdr:row>
          <xdr:rowOff>28575</xdr:rowOff>
        </xdr:to>
        <xdr:sp macro="" textlink="">
          <xdr:nvSpPr>
            <xdr:cNvPr id="21478" name="Spinner 998" hidden="1">
              <a:extLst>
                <a:ext uri="{63B3BB69-23CF-44E3-9099-C40C66FF867C}">
                  <a14:compatExt spid="_x0000_s21478"/>
                </a:ext>
                <a:ext uri="{FF2B5EF4-FFF2-40B4-BE49-F238E27FC236}">
                  <a16:creationId xmlns:a16="http://schemas.microsoft.com/office/drawing/2014/main" id="{00000000-0008-0000-0300-0000E6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15913</xdr:col>
          <xdr:colOff>19050</xdr:colOff>
          <xdr:row>458777</xdr:row>
          <xdr:rowOff>19050</xdr:rowOff>
        </xdr:from>
        <xdr:to>
          <xdr:col>15914</xdr:col>
          <xdr:colOff>95250</xdr:colOff>
          <xdr:row>458781</xdr:row>
          <xdr:rowOff>28575</xdr:rowOff>
        </xdr:to>
        <xdr:sp macro="" textlink="">
          <xdr:nvSpPr>
            <xdr:cNvPr id="21479" name="Spinner 999" hidden="1">
              <a:extLst>
                <a:ext uri="{63B3BB69-23CF-44E3-9099-C40C66FF867C}">
                  <a14:compatExt spid="_x0000_s21479"/>
                </a:ext>
                <a:ext uri="{FF2B5EF4-FFF2-40B4-BE49-F238E27FC236}">
                  <a16:creationId xmlns:a16="http://schemas.microsoft.com/office/drawing/2014/main" id="{00000000-0008-0000-0300-0000E7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15913</xdr:col>
          <xdr:colOff>19050</xdr:colOff>
          <xdr:row>524313</xdr:row>
          <xdr:rowOff>19050</xdr:rowOff>
        </xdr:from>
        <xdr:to>
          <xdr:col>15914</xdr:col>
          <xdr:colOff>95250</xdr:colOff>
          <xdr:row>524317</xdr:row>
          <xdr:rowOff>28575</xdr:rowOff>
        </xdr:to>
        <xdr:sp macro="" textlink="">
          <xdr:nvSpPr>
            <xdr:cNvPr id="21480" name="Spinner 1000" hidden="1">
              <a:extLst>
                <a:ext uri="{63B3BB69-23CF-44E3-9099-C40C66FF867C}">
                  <a14:compatExt spid="_x0000_s21480"/>
                </a:ext>
                <a:ext uri="{FF2B5EF4-FFF2-40B4-BE49-F238E27FC236}">
                  <a16:creationId xmlns:a16="http://schemas.microsoft.com/office/drawing/2014/main" id="{00000000-0008-0000-0300-0000E8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15913</xdr:col>
          <xdr:colOff>19050</xdr:colOff>
          <xdr:row>589849</xdr:row>
          <xdr:rowOff>19050</xdr:rowOff>
        </xdr:from>
        <xdr:to>
          <xdr:col>15914</xdr:col>
          <xdr:colOff>95250</xdr:colOff>
          <xdr:row>589853</xdr:row>
          <xdr:rowOff>28575</xdr:rowOff>
        </xdr:to>
        <xdr:sp macro="" textlink="">
          <xdr:nvSpPr>
            <xdr:cNvPr id="21481" name="Spinner 1001" hidden="1">
              <a:extLst>
                <a:ext uri="{63B3BB69-23CF-44E3-9099-C40C66FF867C}">
                  <a14:compatExt spid="_x0000_s21481"/>
                </a:ext>
                <a:ext uri="{FF2B5EF4-FFF2-40B4-BE49-F238E27FC236}">
                  <a16:creationId xmlns:a16="http://schemas.microsoft.com/office/drawing/2014/main" id="{00000000-0008-0000-0300-0000E9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15913</xdr:col>
          <xdr:colOff>19050</xdr:colOff>
          <xdr:row>655385</xdr:row>
          <xdr:rowOff>19050</xdr:rowOff>
        </xdr:from>
        <xdr:to>
          <xdr:col>15914</xdr:col>
          <xdr:colOff>95250</xdr:colOff>
          <xdr:row>655389</xdr:row>
          <xdr:rowOff>28575</xdr:rowOff>
        </xdr:to>
        <xdr:sp macro="" textlink="">
          <xdr:nvSpPr>
            <xdr:cNvPr id="21482" name="Spinner 1002" hidden="1">
              <a:extLst>
                <a:ext uri="{63B3BB69-23CF-44E3-9099-C40C66FF867C}">
                  <a14:compatExt spid="_x0000_s21482"/>
                </a:ext>
                <a:ext uri="{FF2B5EF4-FFF2-40B4-BE49-F238E27FC236}">
                  <a16:creationId xmlns:a16="http://schemas.microsoft.com/office/drawing/2014/main" id="{00000000-0008-0000-0300-0000EA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15913</xdr:col>
          <xdr:colOff>19050</xdr:colOff>
          <xdr:row>720921</xdr:row>
          <xdr:rowOff>19050</xdr:rowOff>
        </xdr:from>
        <xdr:to>
          <xdr:col>15914</xdr:col>
          <xdr:colOff>95250</xdr:colOff>
          <xdr:row>720925</xdr:row>
          <xdr:rowOff>28575</xdr:rowOff>
        </xdr:to>
        <xdr:sp macro="" textlink="">
          <xdr:nvSpPr>
            <xdr:cNvPr id="21483" name="Spinner 1003" hidden="1">
              <a:extLst>
                <a:ext uri="{63B3BB69-23CF-44E3-9099-C40C66FF867C}">
                  <a14:compatExt spid="_x0000_s21483"/>
                </a:ext>
                <a:ext uri="{FF2B5EF4-FFF2-40B4-BE49-F238E27FC236}">
                  <a16:creationId xmlns:a16="http://schemas.microsoft.com/office/drawing/2014/main" id="{00000000-0008-0000-0300-0000EB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15913</xdr:col>
          <xdr:colOff>19050</xdr:colOff>
          <xdr:row>786457</xdr:row>
          <xdr:rowOff>19050</xdr:rowOff>
        </xdr:from>
        <xdr:to>
          <xdr:col>15914</xdr:col>
          <xdr:colOff>95250</xdr:colOff>
          <xdr:row>786461</xdr:row>
          <xdr:rowOff>28575</xdr:rowOff>
        </xdr:to>
        <xdr:sp macro="" textlink="">
          <xdr:nvSpPr>
            <xdr:cNvPr id="21484" name="Spinner 1004" hidden="1">
              <a:extLst>
                <a:ext uri="{63B3BB69-23CF-44E3-9099-C40C66FF867C}">
                  <a14:compatExt spid="_x0000_s21484"/>
                </a:ext>
                <a:ext uri="{FF2B5EF4-FFF2-40B4-BE49-F238E27FC236}">
                  <a16:creationId xmlns:a16="http://schemas.microsoft.com/office/drawing/2014/main" id="{00000000-0008-0000-0300-0000EC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15913</xdr:col>
          <xdr:colOff>19050</xdr:colOff>
          <xdr:row>851993</xdr:row>
          <xdr:rowOff>19050</xdr:rowOff>
        </xdr:from>
        <xdr:to>
          <xdr:col>15914</xdr:col>
          <xdr:colOff>95250</xdr:colOff>
          <xdr:row>851997</xdr:row>
          <xdr:rowOff>28575</xdr:rowOff>
        </xdr:to>
        <xdr:sp macro="" textlink="">
          <xdr:nvSpPr>
            <xdr:cNvPr id="21485" name="Spinner 1005" hidden="1">
              <a:extLst>
                <a:ext uri="{63B3BB69-23CF-44E3-9099-C40C66FF867C}">
                  <a14:compatExt spid="_x0000_s21485"/>
                </a:ext>
                <a:ext uri="{FF2B5EF4-FFF2-40B4-BE49-F238E27FC236}">
                  <a16:creationId xmlns:a16="http://schemas.microsoft.com/office/drawing/2014/main" id="{00000000-0008-0000-0300-0000ED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15913</xdr:col>
          <xdr:colOff>19050</xdr:colOff>
          <xdr:row>917529</xdr:row>
          <xdr:rowOff>19050</xdr:rowOff>
        </xdr:from>
        <xdr:to>
          <xdr:col>15914</xdr:col>
          <xdr:colOff>95250</xdr:colOff>
          <xdr:row>917533</xdr:row>
          <xdr:rowOff>28575</xdr:rowOff>
        </xdr:to>
        <xdr:sp macro="" textlink="">
          <xdr:nvSpPr>
            <xdr:cNvPr id="21486" name="Spinner 1006" hidden="1">
              <a:extLst>
                <a:ext uri="{63B3BB69-23CF-44E3-9099-C40C66FF867C}">
                  <a14:compatExt spid="_x0000_s21486"/>
                </a:ext>
                <a:ext uri="{FF2B5EF4-FFF2-40B4-BE49-F238E27FC236}">
                  <a16:creationId xmlns:a16="http://schemas.microsoft.com/office/drawing/2014/main" id="{00000000-0008-0000-0300-0000EE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15913</xdr:col>
          <xdr:colOff>19050</xdr:colOff>
          <xdr:row>983065</xdr:row>
          <xdr:rowOff>19050</xdr:rowOff>
        </xdr:from>
        <xdr:to>
          <xdr:col>15914</xdr:col>
          <xdr:colOff>95250</xdr:colOff>
          <xdr:row>983069</xdr:row>
          <xdr:rowOff>28575</xdr:rowOff>
        </xdr:to>
        <xdr:sp macro="" textlink="">
          <xdr:nvSpPr>
            <xdr:cNvPr id="21487" name="Spinner 1007" hidden="1">
              <a:extLst>
                <a:ext uri="{63B3BB69-23CF-44E3-9099-C40C66FF867C}">
                  <a14:compatExt spid="_x0000_s21487"/>
                </a:ext>
                <a:ext uri="{FF2B5EF4-FFF2-40B4-BE49-F238E27FC236}">
                  <a16:creationId xmlns:a16="http://schemas.microsoft.com/office/drawing/2014/main" id="{00000000-0008-0000-0300-0000EF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16169</xdr:col>
          <xdr:colOff>19050</xdr:colOff>
          <xdr:row>25</xdr:row>
          <xdr:rowOff>19050</xdr:rowOff>
        </xdr:from>
        <xdr:to>
          <xdr:col>16170</xdr:col>
          <xdr:colOff>95250</xdr:colOff>
          <xdr:row>29</xdr:row>
          <xdr:rowOff>28575</xdr:rowOff>
        </xdr:to>
        <xdr:sp macro="" textlink="">
          <xdr:nvSpPr>
            <xdr:cNvPr id="21488" name="Spinner 1008" hidden="1">
              <a:extLst>
                <a:ext uri="{63B3BB69-23CF-44E3-9099-C40C66FF867C}">
                  <a14:compatExt spid="_x0000_s21488"/>
                </a:ext>
                <a:ext uri="{FF2B5EF4-FFF2-40B4-BE49-F238E27FC236}">
                  <a16:creationId xmlns:a16="http://schemas.microsoft.com/office/drawing/2014/main" id="{00000000-0008-0000-0300-0000F0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16169</xdr:col>
          <xdr:colOff>19050</xdr:colOff>
          <xdr:row>65561</xdr:row>
          <xdr:rowOff>19050</xdr:rowOff>
        </xdr:from>
        <xdr:to>
          <xdr:col>16170</xdr:col>
          <xdr:colOff>95250</xdr:colOff>
          <xdr:row>65565</xdr:row>
          <xdr:rowOff>28575</xdr:rowOff>
        </xdr:to>
        <xdr:sp macro="" textlink="">
          <xdr:nvSpPr>
            <xdr:cNvPr id="21489" name="Spinner 1009" hidden="1">
              <a:extLst>
                <a:ext uri="{63B3BB69-23CF-44E3-9099-C40C66FF867C}">
                  <a14:compatExt spid="_x0000_s21489"/>
                </a:ext>
                <a:ext uri="{FF2B5EF4-FFF2-40B4-BE49-F238E27FC236}">
                  <a16:creationId xmlns:a16="http://schemas.microsoft.com/office/drawing/2014/main" id="{00000000-0008-0000-0300-0000F1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16169</xdr:col>
          <xdr:colOff>19050</xdr:colOff>
          <xdr:row>131097</xdr:row>
          <xdr:rowOff>19050</xdr:rowOff>
        </xdr:from>
        <xdr:to>
          <xdr:col>16170</xdr:col>
          <xdr:colOff>95250</xdr:colOff>
          <xdr:row>131101</xdr:row>
          <xdr:rowOff>28575</xdr:rowOff>
        </xdr:to>
        <xdr:sp macro="" textlink="">
          <xdr:nvSpPr>
            <xdr:cNvPr id="21490" name="Spinner 1010" hidden="1">
              <a:extLst>
                <a:ext uri="{63B3BB69-23CF-44E3-9099-C40C66FF867C}">
                  <a14:compatExt spid="_x0000_s21490"/>
                </a:ext>
                <a:ext uri="{FF2B5EF4-FFF2-40B4-BE49-F238E27FC236}">
                  <a16:creationId xmlns:a16="http://schemas.microsoft.com/office/drawing/2014/main" id="{00000000-0008-0000-0300-0000F2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16169</xdr:col>
          <xdr:colOff>19050</xdr:colOff>
          <xdr:row>196633</xdr:row>
          <xdr:rowOff>19050</xdr:rowOff>
        </xdr:from>
        <xdr:to>
          <xdr:col>16170</xdr:col>
          <xdr:colOff>95250</xdr:colOff>
          <xdr:row>196637</xdr:row>
          <xdr:rowOff>28575</xdr:rowOff>
        </xdr:to>
        <xdr:sp macro="" textlink="">
          <xdr:nvSpPr>
            <xdr:cNvPr id="21491" name="Spinner 1011" hidden="1">
              <a:extLst>
                <a:ext uri="{63B3BB69-23CF-44E3-9099-C40C66FF867C}">
                  <a14:compatExt spid="_x0000_s21491"/>
                </a:ext>
                <a:ext uri="{FF2B5EF4-FFF2-40B4-BE49-F238E27FC236}">
                  <a16:creationId xmlns:a16="http://schemas.microsoft.com/office/drawing/2014/main" id="{00000000-0008-0000-0300-0000F3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16169</xdr:col>
          <xdr:colOff>19050</xdr:colOff>
          <xdr:row>262169</xdr:row>
          <xdr:rowOff>19050</xdr:rowOff>
        </xdr:from>
        <xdr:to>
          <xdr:col>16170</xdr:col>
          <xdr:colOff>95250</xdr:colOff>
          <xdr:row>262173</xdr:row>
          <xdr:rowOff>28575</xdr:rowOff>
        </xdr:to>
        <xdr:sp macro="" textlink="">
          <xdr:nvSpPr>
            <xdr:cNvPr id="21492" name="Spinner 1012" hidden="1">
              <a:extLst>
                <a:ext uri="{63B3BB69-23CF-44E3-9099-C40C66FF867C}">
                  <a14:compatExt spid="_x0000_s21492"/>
                </a:ext>
                <a:ext uri="{FF2B5EF4-FFF2-40B4-BE49-F238E27FC236}">
                  <a16:creationId xmlns:a16="http://schemas.microsoft.com/office/drawing/2014/main" id="{00000000-0008-0000-0300-0000F4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16169</xdr:col>
          <xdr:colOff>19050</xdr:colOff>
          <xdr:row>327705</xdr:row>
          <xdr:rowOff>19050</xdr:rowOff>
        </xdr:from>
        <xdr:to>
          <xdr:col>16170</xdr:col>
          <xdr:colOff>95250</xdr:colOff>
          <xdr:row>327709</xdr:row>
          <xdr:rowOff>28575</xdr:rowOff>
        </xdr:to>
        <xdr:sp macro="" textlink="">
          <xdr:nvSpPr>
            <xdr:cNvPr id="21493" name="Spinner 1013" hidden="1">
              <a:extLst>
                <a:ext uri="{63B3BB69-23CF-44E3-9099-C40C66FF867C}">
                  <a14:compatExt spid="_x0000_s21493"/>
                </a:ext>
                <a:ext uri="{FF2B5EF4-FFF2-40B4-BE49-F238E27FC236}">
                  <a16:creationId xmlns:a16="http://schemas.microsoft.com/office/drawing/2014/main" id="{00000000-0008-0000-0300-0000F5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16169</xdr:col>
          <xdr:colOff>19050</xdr:colOff>
          <xdr:row>393241</xdr:row>
          <xdr:rowOff>19050</xdr:rowOff>
        </xdr:from>
        <xdr:to>
          <xdr:col>16170</xdr:col>
          <xdr:colOff>95250</xdr:colOff>
          <xdr:row>393245</xdr:row>
          <xdr:rowOff>28575</xdr:rowOff>
        </xdr:to>
        <xdr:sp macro="" textlink="">
          <xdr:nvSpPr>
            <xdr:cNvPr id="21494" name="Spinner 1014" hidden="1">
              <a:extLst>
                <a:ext uri="{63B3BB69-23CF-44E3-9099-C40C66FF867C}">
                  <a14:compatExt spid="_x0000_s21494"/>
                </a:ext>
                <a:ext uri="{FF2B5EF4-FFF2-40B4-BE49-F238E27FC236}">
                  <a16:creationId xmlns:a16="http://schemas.microsoft.com/office/drawing/2014/main" id="{00000000-0008-0000-0300-0000F6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16169</xdr:col>
          <xdr:colOff>19050</xdr:colOff>
          <xdr:row>458777</xdr:row>
          <xdr:rowOff>19050</xdr:rowOff>
        </xdr:from>
        <xdr:to>
          <xdr:col>16170</xdr:col>
          <xdr:colOff>95250</xdr:colOff>
          <xdr:row>458781</xdr:row>
          <xdr:rowOff>28575</xdr:rowOff>
        </xdr:to>
        <xdr:sp macro="" textlink="">
          <xdr:nvSpPr>
            <xdr:cNvPr id="21495" name="Spinner 1015" hidden="1">
              <a:extLst>
                <a:ext uri="{63B3BB69-23CF-44E3-9099-C40C66FF867C}">
                  <a14:compatExt spid="_x0000_s21495"/>
                </a:ext>
                <a:ext uri="{FF2B5EF4-FFF2-40B4-BE49-F238E27FC236}">
                  <a16:creationId xmlns:a16="http://schemas.microsoft.com/office/drawing/2014/main" id="{00000000-0008-0000-0300-0000F7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16169</xdr:col>
          <xdr:colOff>19050</xdr:colOff>
          <xdr:row>524313</xdr:row>
          <xdr:rowOff>19050</xdr:rowOff>
        </xdr:from>
        <xdr:to>
          <xdr:col>16170</xdr:col>
          <xdr:colOff>95250</xdr:colOff>
          <xdr:row>524317</xdr:row>
          <xdr:rowOff>28575</xdr:rowOff>
        </xdr:to>
        <xdr:sp macro="" textlink="">
          <xdr:nvSpPr>
            <xdr:cNvPr id="21496" name="Spinner 1016" hidden="1">
              <a:extLst>
                <a:ext uri="{63B3BB69-23CF-44E3-9099-C40C66FF867C}">
                  <a14:compatExt spid="_x0000_s21496"/>
                </a:ext>
                <a:ext uri="{FF2B5EF4-FFF2-40B4-BE49-F238E27FC236}">
                  <a16:creationId xmlns:a16="http://schemas.microsoft.com/office/drawing/2014/main" id="{00000000-0008-0000-0300-0000F8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16169</xdr:col>
          <xdr:colOff>19050</xdr:colOff>
          <xdr:row>589849</xdr:row>
          <xdr:rowOff>19050</xdr:rowOff>
        </xdr:from>
        <xdr:to>
          <xdr:col>16170</xdr:col>
          <xdr:colOff>95250</xdr:colOff>
          <xdr:row>589853</xdr:row>
          <xdr:rowOff>28575</xdr:rowOff>
        </xdr:to>
        <xdr:sp macro="" textlink="">
          <xdr:nvSpPr>
            <xdr:cNvPr id="21497" name="Spinner 1017" hidden="1">
              <a:extLst>
                <a:ext uri="{63B3BB69-23CF-44E3-9099-C40C66FF867C}">
                  <a14:compatExt spid="_x0000_s21497"/>
                </a:ext>
                <a:ext uri="{FF2B5EF4-FFF2-40B4-BE49-F238E27FC236}">
                  <a16:creationId xmlns:a16="http://schemas.microsoft.com/office/drawing/2014/main" id="{00000000-0008-0000-0300-0000F9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16169</xdr:col>
          <xdr:colOff>19050</xdr:colOff>
          <xdr:row>655385</xdr:row>
          <xdr:rowOff>19050</xdr:rowOff>
        </xdr:from>
        <xdr:to>
          <xdr:col>16170</xdr:col>
          <xdr:colOff>95250</xdr:colOff>
          <xdr:row>655389</xdr:row>
          <xdr:rowOff>28575</xdr:rowOff>
        </xdr:to>
        <xdr:sp macro="" textlink="">
          <xdr:nvSpPr>
            <xdr:cNvPr id="21498" name="Spinner 1018" hidden="1">
              <a:extLst>
                <a:ext uri="{63B3BB69-23CF-44E3-9099-C40C66FF867C}">
                  <a14:compatExt spid="_x0000_s21498"/>
                </a:ext>
                <a:ext uri="{FF2B5EF4-FFF2-40B4-BE49-F238E27FC236}">
                  <a16:creationId xmlns:a16="http://schemas.microsoft.com/office/drawing/2014/main" id="{00000000-0008-0000-0300-0000FA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16169</xdr:col>
          <xdr:colOff>19050</xdr:colOff>
          <xdr:row>720921</xdr:row>
          <xdr:rowOff>19050</xdr:rowOff>
        </xdr:from>
        <xdr:to>
          <xdr:col>16170</xdr:col>
          <xdr:colOff>95250</xdr:colOff>
          <xdr:row>720925</xdr:row>
          <xdr:rowOff>28575</xdr:rowOff>
        </xdr:to>
        <xdr:sp macro="" textlink="">
          <xdr:nvSpPr>
            <xdr:cNvPr id="21499" name="Spinner 1019" hidden="1">
              <a:extLst>
                <a:ext uri="{63B3BB69-23CF-44E3-9099-C40C66FF867C}">
                  <a14:compatExt spid="_x0000_s21499"/>
                </a:ext>
                <a:ext uri="{FF2B5EF4-FFF2-40B4-BE49-F238E27FC236}">
                  <a16:creationId xmlns:a16="http://schemas.microsoft.com/office/drawing/2014/main" id="{00000000-0008-0000-0300-0000FB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16169</xdr:col>
          <xdr:colOff>19050</xdr:colOff>
          <xdr:row>786457</xdr:row>
          <xdr:rowOff>19050</xdr:rowOff>
        </xdr:from>
        <xdr:to>
          <xdr:col>16170</xdr:col>
          <xdr:colOff>95250</xdr:colOff>
          <xdr:row>786461</xdr:row>
          <xdr:rowOff>28575</xdr:rowOff>
        </xdr:to>
        <xdr:sp macro="" textlink="">
          <xdr:nvSpPr>
            <xdr:cNvPr id="21500" name="Spinner 1020" hidden="1">
              <a:extLst>
                <a:ext uri="{63B3BB69-23CF-44E3-9099-C40C66FF867C}">
                  <a14:compatExt spid="_x0000_s21500"/>
                </a:ext>
                <a:ext uri="{FF2B5EF4-FFF2-40B4-BE49-F238E27FC236}">
                  <a16:creationId xmlns:a16="http://schemas.microsoft.com/office/drawing/2014/main" id="{00000000-0008-0000-0300-0000FC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16169</xdr:col>
          <xdr:colOff>19050</xdr:colOff>
          <xdr:row>851993</xdr:row>
          <xdr:rowOff>19050</xdr:rowOff>
        </xdr:from>
        <xdr:to>
          <xdr:col>16170</xdr:col>
          <xdr:colOff>95250</xdr:colOff>
          <xdr:row>851997</xdr:row>
          <xdr:rowOff>28575</xdr:rowOff>
        </xdr:to>
        <xdr:sp macro="" textlink="">
          <xdr:nvSpPr>
            <xdr:cNvPr id="21501" name="Spinner 1021" hidden="1">
              <a:extLst>
                <a:ext uri="{63B3BB69-23CF-44E3-9099-C40C66FF867C}">
                  <a14:compatExt spid="_x0000_s21501"/>
                </a:ext>
                <a:ext uri="{FF2B5EF4-FFF2-40B4-BE49-F238E27FC236}">
                  <a16:creationId xmlns:a16="http://schemas.microsoft.com/office/drawing/2014/main" id="{00000000-0008-0000-0300-0000FD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16169</xdr:col>
          <xdr:colOff>19050</xdr:colOff>
          <xdr:row>917529</xdr:row>
          <xdr:rowOff>19050</xdr:rowOff>
        </xdr:from>
        <xdr:to>
          <xdr:col>16170</xdr:col>
          <xdr:colOff>95250</xdr:colOff>
          <xdr:row>917533</xdr:row>
          <xdr:rowOff>28575</xdr:rowOff>
        </xdr:to>
        <xdr:sp macro="" textlink="">
          <xdr:nvSpPr>
            <xdr:cNvPr id="21502" name="Spinner 1022" hidden="1">
              <a:extLst>
                <a:ext uri="{63B3BB69-23CF-44E3-9099-C40C66FF867C}">
                  <a14:compatExt spid="_x0000_s21502"/>
                </a:ext>
                <a:ext uri="{FF2B5EF4-FFF2-40B4-BE49-F238E27FC236}">
                  <a16:creationId xmlns:a16="http://schemas.microsoft.com/office/drawing/2014/main" id="{00000000-0008-0000-0300-0000FE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16169</xdr:col>
          <xdr:colOff>19050</xdr:colOff>
          <xdr:row>983065</xdr:row>
          <xdr:rowOff>19050</xdr:rowOff>
        </xdr:from>
        <xdr:to>
          <xdr:col>16170</xdr:col>
          <xdr:colOff>95250</xdr:colOff>
          <xdr:row>983069</xdr:row>
          <xdr:rowOff>28575</xdr:rowOff>
        </xdr:to>
        <xdr:sp macro="" textlink="">
          <xdr:nvSpPr>
            <xdr:cNvPr id="21503" name="Spinner 1023" hidden="1">
              <a:extLst>
                <a:ext uri="{63B3BB69-23CF-44E3-9099-C40C66FF867C}">
                  <a14:compatExt spid="_x0000_s21503"/>
                </a:ext>
                <a:ext uri="{FF2B5EF4-FFF2-40B4-BE49-F238E27FC236}">
                  <a16:creationId xmlns:a16="http://schemas.microsoft.com/office/drawing/2014/main" id="{00000000-0008-0000-0300-0000FF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85725</xdr:colOff>
          <xdr:row>25</xdr:row>
          <xdr:rowOff>9525</xdr:rowOff>
        </xdr:from>
        <xdr:to>
          <xdr:col>42</xdr:col>
          <xdr:colOff>0</xdr:colOff>
          <xdr:row>29</xdr:row>
          <xdr:rowOff>123825</xdr:rowOff>
        </xdr:to>
        <xdr:sp macro="" textlink="">
          <xdr:nvSpPr>
            <xdr:cNvPr id="21504" name="Spinner 1024" hidden="1">
              <a:extLst>
                <a:ext uri="{63B3BB69-23CF-44E3-9099-C40C66FF867C}">
                  <a14:compatExt spid="_x0000_s21504"/>
                </a:ext>
                <a:ext uri="{FF2B5EF4-FFF2-40B4-BE49-F238E27FC236}">
                  <a16:creationId xmlns:a16="http://schemas.microsoft.com/office/drawing/2014/main" id="{00000000-0008-0000-0300-00000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304800</xdr:colOff>
          <xdr:row>25</xdr:row>
          <xdr:rowOff>28575</xdr:rowOff>
        </xdr:from>
        <xdr:to>
          <xdr:col>43</xdr:col>
          <xdr:colOff>1219200</xdr:colOff>
          <xdr:row>29</xdr:row>
          <xdr:rowOff>142875</xdr:rowOff>
        </xdr:to>
        <xdr:sp macro="" textlink="">
          <xdr:nvSpPr>
            <xdr:cNvPr id="21505" name="Spinner 1025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" connectionId="40" xr16:uid="{00000000-0016-0000-0000-000009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8" connectionId="1" xr16:uid="{00000000-0016-0000-0000-000003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7" connectionId="32" xr16:uid="{19E637C8-5EF8-4164-8009-D23B7C42CDD2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" connectionId="41" xr16:uid="{00000000-0016-0000-0000-000006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8" connectionId="11" xr16:uid="{3A0CDE33-E3B6-4879-972E-FB45F7F37C6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4" connectionId="18" xr16:uid="{2BF9880B-5EBA-4628-9B4F-06AB41E985B9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6" connectionId="9" xr16:uid="{62823954-48E9-4F98-B9FD-866C3831CF77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" connectionId="3" xr16:uid="{00000000-0016-0000-0000-00000B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5" connectionId="39" xr16:uid="{00000000-0016-0000-0000-000000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3" connectionId="37" xr16:uid="{00000000-0016-0000-0000-000005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1" connectionId="24" xr16:uid="{00000000-0016-0000-0000-000002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2" connectionId="16" xr16:uid="{06373596-A7DB-4229-AA0D-41E0BCAE2009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9" connectionId="34" xr16:uid="{83E5ABB5-DE57-478B-830C-2308E675431C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5" connectionId="30" xr16:uid="{940BB552-EFEF-4304-A193-C77C2A480955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1" connectionId="26" xr16:uid="{DF5F5E1E-0BF0-4E0A-ADA9-E438631E007A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6" connectionId="20" xr16:uid="{551B07DB-D5B3-4034-B83B-C4AB8F97A988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0" connectionId="14" xr16:uid="{AB1F60E1-7C16-451A-A427-322C57E57A83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6" connectionId="7" xr16:uid="{00000000-0016-0000-0000-00000E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3" connectionId="28" xr16:uid="{A2C8E9C4-D15F-44F4-A516-EA2EFBCB2B6F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0" connectionId="25" xr16:uid="{E2018F9F-330D-4ABE-9FED-056DB6F81C43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8" connectionId="33" xr16:uid="{2D019ADB-C099-4593-B2EC-8AC54B138AF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7" connectionId="8" xr16:uid="{00000000-0016-0000-0000-00000F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4" connectionId="38" xr16:uid="{00000000-0016-0000-0000-00000C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7" connectionId="10" xr16:uid="{6FF9166D-F08B-410D-86DC-8221B5829CC6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9" connectionId="2" xr16:uid="{00000000-0016-0000-0000-00000D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" connectionId="4" xr16:uid="{00000000-0016-0000-0000-000004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7" connectionId="21" xr16:uid="{16C3D44A-28A6-4EA4-9FCC-52A60A327DDB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3" connectionId="17" xr16:uid="{3C488610-6C24-4C51-9804-4D17A93E1C1F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4" connectionId="29" xr16:uid="{B8D3196E-95B2-4CD4-8934-02AFB2BDE0A9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0" connectionId="13" xr16:uid="{00000000-0016-0000-0000-000007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1" connectionId="15" xr16:uid="{8AFF6C69-EB9A-4399-A450-ADB9A665E767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9" connectionId="12" xr16:uid="{7B865B1A-5F08-4853-936E-C96B9C71E774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6" connectionId="31" xr16:uid="{1A62BDF7-5A6A-4A4B-AD30-790C8415508C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40" connectionId="36" xr16:uid="{845210D4-45A2-4829-A33F-A1613AF83082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8" connectionId="22" xr16:uid="{F45E88FC-4AC4-4835-BFF2-E9DEC60E4CE4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5" connectionId="6" xr16:uid="{00000000-0016-0000-0000-00000A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2" connectionId="35" xr16:uid="{00000000-0016-0000-0000-000001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4" connectionId="5" xr16:uid="{00000000-0016-0000-0000-000008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9" connectionId="23" xr16:uid="{3DC92E85-B72E-4366-A212-37DEE7CD94DC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5" connectionId="19" xr16:uid="{BBCA8B2F-718C-42B2-844F-955653AA2B43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2" connectionId="27" xr16:uid="{19D3F48F-1137-4611-9BC2-1B852A7EA82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.xml"/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26" Type="http://schemas.openxmlformats.org/officeDocument/2006/relationships/queryTable" Target="../queryTables/queryTable21.xml"/><Relationship Id="rId39" Type="http://schemas.openxmlformats.org/officeDocument/2006/relationships/queryTable" Target="../queryTables/queryTable34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16.xml"/><Relationship Id="rId34" Type="http://schemas.openxmlformats.org/officeDocument/2006/relationships/queryTable" Target="../queryTables/queryTable29.xml"/><Relationship Id="rId42" Type="http://schemas.openxmlformats.org/officeDocument/2006/relationships/queryTable" Target="../queryTables/queryTable37.xml"/><Relationship Id="rId7" Type="http://schemas.openxmlformats.org/officeDocument/2006/relationships/queryTable" Target="../queryTables/queryTable2.x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25" Type="http://schemas.openxmlformats.org/officeDocument/2006/relationships/queryTable" Target="../queryTables/queryTable20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46" Type="http://schemas.openxmlformats.org/officeDocument/2006/relationships/queryTable" Target="../queryTables/queryTable41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1.xml"/><Relationship Id="rId20" Type="http://schemas.openxmlformats.org/officeDocument/2006/relationships/queryTable" Target="../queryTables/queryTable15.xml"/><Relationship Id="rId29" Type="http://schemas.openxmlformats.org/officeDocument/2006/relationships/queryTable" Target="../queryTables/queryTable24.xml"/><Relationship Id="rId41" Type="http://schemas.openxmlformats.org/officeDocument/2006/relationships/queryTable" Target="../queryTables/queryTable36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11" Type="http://schemas.openxmlformats.org/officeDocument/2006/relationships/queryTable" Target="../queryTables/queryTable6.xml"/><Relationship Id="rId24" Type="http://schemas.openxmlformats.org/officeDocument/2006/relationships/queryTable" Target="../queryTables/queryTable19.xml"/><Relationship Id="rId32" Type="http://schemas.openxmlformats.org/officeDocument/2006/relationships/queryTable" Target="../queryTables/queryTable27.xml"/><Relationship Id="rId37" Type="http://schemas.openxmlformats.org/officeDocument/2006/relationships/queryTable" Target="../queryTables/queryTable32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5" Type="http://schemas.openxmlformats.org/officeDocument/2006/relationships/image" Target="../media/image1.emf"/><Relationship Id="rId15" Type="http://schemas.openxmlformats.org/officeDocument/2006/relationships/queryTable" Target="../queryTables/queryTable10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36" Type="http://schemas.openxmlformats.org/officeDocument/2006/relationships/queryTable" Target="../queryTables/queryTable31.xml"/><Relationship Id="rId10" Type="http://schemas.openxmlformats.org/officeDocument/2006/relationships/queryTable" Target="../queryTables/queryTable5.xml"/><Relationship Id="rId19" Type="http://schemas.openxmlformats.org/officeDocument/2006/relationships/queryTable" Target="../queryTables/queryTable14.xml"/><Relationship Id="rId31" Type="http://schemas.openxmlformats.org/officeDocument/2006/relationships/queryTable" Target="../queryTables/queryTable26.xml"/><Relationship Id="rId44" Type="http://schemas.openxmlformats.org/officeDocument/2006/relationships/queryTable" Target="../queryTables/queryTable39.xml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4.xml"/><Relationship Id="rId14" Type="http://schemas.openxmlformats.org/officeDocument/2006/relationships/queryTable" Target="../queryTables/queryTable9.xml"/><Relationship Id="rId22" Type="http://schemas.openxmlformats.org/officeDocument/2006/relationships/queryTable" Target="../queryTables/queryTable17.xml"/><Relationship Id="rId27" Type="http://schemas.openxmlformats.org/officeDocument/2006/relationships/queryTable" Target="../queryTables/queryTable22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43" Type="http://schemas.openxmlformats.org/officeDocument/2006/relationships/queryTable" Target="../queryTables/queryTable3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6.xml"/><Relationship Id="rId671" Type="http://schemas.openxmlformats.org/officeDocument/2006/relationships/ctrlProp" Target="../ctrlProps/ctrlProp670.xml"/><Relationship Id="rId769" Type="http://schemas.openxmlformats.org/officeDocument/2006/relationships/ctrlProp" Target="../ctrlProps/ctrlProp768.xml"/><Relationship Id="rId976" Type="http://schemas.openxmlformats.org/officeDocument/2006/relationships/ctrlProp" Target="../ctrlProps/ctrlProp975.xml"/><Relationship Id="rId21" Type="http://schemas.openxmlformats.org/officeDocument/2006/relationships/ctrlProp" Target="../ctrlProps/ctrlProp20.xml"/><Relationship Id="rId324" Type="http://schemas.openxmlformats.org/officeDocument/2006/relationships/ctrlProp" Target="../ctrlProps/ctrlProp323.xml"/><Relationship Id="rId531" Type="http://schemas.openxmlformats.org/officeDocument/2006/relationships/ctrlProp" Target="../ctrlProps/ctrlProp530.xml"/><Relationship Id="rId629" Type="http://schemas.openxmlformats.org/officeDocument/2006/relationships/ctrlProp" Target="../ctrlProps/ctrlProp628.xml"/><Relationship Id="rId170" Type="http://schemas.openxmlformats.org/officeDocument/2006/relationships/ctrlProp" Target="../ctrlProps/ctrlProp169.xml"/><Relationship Id="rId836" Type="http://schemas.openxmlformats.org/officeDocument/2006/relationships/ctrlProp" Target="../ctrlProps/ctrlProp835.xml"/><Relationship Id="rId1021" Type="http://schemas.openxmlformats.org/officeDocument/2006/relationships/ctrlProp" Target="../ctrlProps/ctrlProp1020.xml"/><Relationship Id="rId268" Type="http://schemas.openxmlformats.org/officeDocument/2006/relationships/ctrlProp" Target="../ctrlProps/ctrlProp267.xml"/><Relationship Id="rId475" Type="http://schemas.openxmlformats.org/officeDocument/2006/relationships/ctrlProp" Target="../ctrlProps/ctrlProp474.xml"/><Relationship Id="rId682" Type="http://schemas.openxmlformats.org/officeDocument/2006/relationships/ctrlProp" Target="../ctrlProps/ctrlProp681.xml"/><Relationship Id="rId903" Type="http://schemas.openxmlformats.org/officeDocument/2006/relationships/ctrlProp" Target="../ctrlProps/ctrlProp902.xml"/><Relationship Id="rId32" Type="http://schemas.openxmlformats.org/officeDocument/2006/relationships/ctrlProp" Target="../ctrlProps/ctrlProp31.xml"/><Relationship Id="rId128" Type="http://schemas.openxmlformats.org/officeDocument/2006/relationships/ctrlProp" Target="../ctrlProps/ctrlProp127.xml"/><Relationship Id="rId335" Type="http://schemas.openxmlformats.org/officeDocument/2006/relationships/ctrlProp" Target="../ctrlProps/ctrlProp334.xml"/><Relationship Id="rId542" Type="http://schemas.openxmlformats.org/officeDocument/2006/relationships/ctrlProp" Target="../ctrlProps/ctrlProp541.xml"/><Relationship Id="rId987" Type="http://schemas.openxmlformats.org/officeDocument/2006/relationships/ctrlProp" Target="../ctrlProps/ctrlProp986.xml"/><Relationship Id="rId181" Type="http://schemas.openxmlformats.org/officeDocument/2006/relationships/ctrlProp" Target="../ctrlProps/ctrlProp180.xml"/><Relationship Id="rId402" Type="http://schemas.openxmlformats.org/officeDocument/2006/relationships/ctrlProp" Target="../ctrlProps/ctrlProp401.xml"/><Relationship Id="rId847" Type="http://schemas.openxmlformats.org/officeDocument/2006/relationships/ctrlProp" Target="../ctrlProps/ctrlProp846.xml"/><Relationship Id="rId279" Type="http://schemas.openxmlformats.org/officeDocument/2006/relationships/ctrlProp" Target="../ctrlProps/ctrlProp278.xml"/><Relationship Id="rId486" Type="http://schemas.openxmlformats.org/officeDocument/2006/relationships/ctrlProp" Target="../ctrlProps/ctrlProp485.xml"/><Relationship Id="rId693" Type="http://schemas.openxmlformats.org/officeDocument/2006/relationships/ctrlProp" Target="../ctrlProps/ctrlProp692.xml"/><Relationship Id="rId707" Type="http://schemas.openxmlformats.org/officeDocument/2006/relationships/ctrlProp" Target="../ctrlProps/ctrlProp706.xml"/><Relationship Id="rId914" Type="http://schemas.openxmlformats.org/officeDocument/2006/relationships/ctrlProp" Target="../ctrlProps/ctrlProp913.xml"/><Relationship Id="rId43" Type="http://schemas.openxmlformats.org/officeDocument/2006/relationships/ctrlProp" Target="../ctrlProps/ctrlProp42.xml"/><Relationship Id="rId139" Type="http://schemas.openxmlformats.org/officeDocument/2006/relationships/ctrlProp" Target="../ctrlProps/ctrlProp138.xml"/><Relationship Id="rId346" Type="http://schemas.openxmlformats.org/officeDocument/2006/relationships/ctrlProp" Target="../ctrlProps/ctrlProp345.xml"/><Relationship Id="rId553" Type="http://schemas.openxmlformats.org/officeDocument/2006/relationships/ctrlProp" Target="../ctrlProps/ctrlProp552.xml"/><Relationship Id="rId760" Type="http://schemas.openxmlformats.org/officeDocument/2006/relationships/ctrlProp" Target="../ctrlProps/ctrlProp759.xml"/><Relationship Id="rId998" Type="http://schemas.openxmlformats.org/officeDocument/2006/relationships/ctrlProp" Target="../ctrlProps/ctrlProp997.xml"/><Relationship Id="rId192" Type="http://schemas.openxmlformats.org/officeDocument/2006/relationships/ctrlProp" Target="../ctrlProps/ctrlProp191.xml"/><Relationship Id="rId206" Type="http://schemas.openxmlformats.org/officeDocument/2006/relationships/ctrlProp" Target="../ctrlProps/ctrlProp205.xml"/><Relationship Id="rId413" Type="http://schemas.openxmlformats.org/officeDocument/2006/relationships/ctrlProp" Target="../ctrlProps/ctrlProp412.xml"/><Relationship Id="rId858" Type="http://schemas.openxmlformats.org/officeDocument/2006/relationships/ctrlProp" Target="../ctrlProps/ctrlProp857.xml"/><Relationship Id="rId497" Type="http://schemas.openxmlformats.org/officeDocument/2006/relationships/ctrlProp" Target="../ctrlProps/ctrlProp496.xml"/><Relationship Id="rId620" Type="http://schemas.openxmlformats.org/officeDocument/2006/relationships/ctrlProp" Target="../ctrlProps/ctrlProp619.xml"/><Relationship Id="rId718" Type="http://schemas.openxmlformats.org/officeDocument/2006/relationships/ctrlProp" Target="../ctrlProps/ctrlProp717.xml"/><Relationship Id="rId925" Type="http://schemas.openxmlformats.org/officeDocument/2006/relationships/ctrlProp" Target="../ctrlProps/ctrlProp924.xml"/><Relationship Id="rId357" Type="http://schemas.openxmlformats.org/officeDocument/2006/relationships/ctrlProp" Target="../ctrlProps/ctrlProp356.xml"/><Relationship Id="rId54" Type="http://schemas.openxmlformats.org/officeDocument/2006/relationships/ctrlProp" Target="../ctrlProps/ctrlProp53.xml"/><Relationship Id="rId217" Type="http://schemas.openxmlformats.org/officeDocument/2006/relationships/ctrlProp" Target="../ctrlProps/ctrlProp216.xml"/><Relationship Id="rId564" Type="http://schemas.openxmlformats.org/officeDocument/2006/relationships/ctrlProp" Target="../ctrlProps/ctrlProp563.xml"/><Relationship Id="rId771" Type="http://schemas.openxmlformats.org/officeDocument/2006/relationships/ctrlProp" Target="../ctrlProps/ctrlProp770.xml"/><Relationship Id="rId869" Type="http://schemas.openxmlformats.org/officeDocument/2006/relationships/ctrlProp" Target="../ctrlProps/ctrlProp868.xml"/><Relationship Id="rId424" Type="http://schemas.openxmlformats.org/officeDocument/2006/relationships/ctrlProp" Target="../ctrlProps/ctrlProp423.xml"/><Relationship Id="rId631" Type="http://schemas.openxmlformats.org/officeDocument/2006/relationships/ctrlProp" Target="../ctrlProps/ctrlProp630.xml"/><Relationship Id="rId729" Type="http://schemas.openxmlformats.org/officeDocument/2006/relationships/ctrlProp" Target="../ctrlProps/ctrlProp728.xml"/><Relationship Id="rId270" Type="http://schemas.openxmlformats.org/officeDocument/2006/relationships/ctrlProp" Target="../ctrlProps/ctrlProp269.xml"/><Relationship Id="rId936" Type="http://schemas.openxmlformats.org/officeDocument/2006/relationships/ctrlProp" Target="../ctrlProps/ctrlProp935.xml"/><Relationship Id="rId65" Type="http://schemas.openxmlformats.org/officeDocument/2006/relationships/ctrlProp" Target="../ctrlProps/ctrlProp64.xml"/><Relationship Id="rId130" Type="http://schemas.openxmlformats.org/officeDocument/2006/relationships/ctrlProp" Target="../ctrlProps/ctrlProp129.xml"/><Relationship Id="rId368" Type="http://schemas.openxmlformats.org/officeDocument/2006/relationships/ctrlProp" Target="../ctrlProps/ctrlProp367.xml"/><Relationship Id="rId575" Type="http://schemas.openxmlformats.org/officeDocument/2006/relationships/ctrlProp" Target="../ctrlProps/ctrlProp574.xml"/><Relationship Id="rId782" Type="http://schemas.openxmlformats.org/officeDocument/2006/relationships/ctrlProp" Target="../ctrlProps/ctrlProp781.xml"/><Relationship Id="rId228" Type="http://schemas.openxmlformats.org/officeDocument/2006/relationships/ctrlProp" Target="../ctrlProps/ctrlProp227.xml"/><Relationship Id="rId435" Type="http://schemas.openxmlformats.org/officeDocument/2006/relationships/ctrlProp" Target="../ctrlProps/ctrlProp434.xml"/><Relationship Id="rId642" Type="http://schemas.openxmlformats.org/officeDocument/2006/relationships/ctrlProp" Target="../ctrlProps/ctrlProp641.xml"/><Relationship Id="rId281" Type="http://schemas.openxmlformats.org/officeDocument/2006/relationships/ctrlProp" Target="../ctrlProps/ctrlProp280.xml"/><Relationship Id="rId502" Type="http://schemas.openxmlformats.org/officeDocument/2006/relationships/ctrlProp" Target="../ctrlProps/ctrlProp501.xml"/><Relationship Id="rId947" Type="http://schemas.openxmlformats.org/officeDocument/2006/relationships/ctrlProp" Target="../ctrlProps/ctrlProp946.xml"/><Relationship Id="rId76" Type="http://schemas.openxmlformats.org/officeDocument/2006/relationships/ctrlProp" Target="../ctrlProps/ctrlProp75.xml"/><Relationship Id="rId141" Type="http://schemas.openxmlformats.org/officeDocument/2006/relationships/ctrlProp" Target="../ctrlProps/ctrlProp140.xml"/><Relationship Id="rId379" Type="http://schemas.openxmlformats.org/officeDocument/2006/relationships/ctrlProp" Target="../ctrlProps/ctrlProp378.xml"/><Relationship Id="rId586" Type="http://schemas.openxmlformats.org/officeDocument/2006/relationships/ctrlProp" Target="../ctrlProps/ctrlProp585.xml"/><Relationship Id="rId793" Type="http://schemas.openxmlformats.org/officeDocument/2006/relationships/ctrlProp" Target="../ctrlProps/ctrlProp792.xml"/><Relationship Id="rId807" Type="http://schemas.openxmlformats.org/officeDocument/2006/relationships/ctrlProp" Target="../ctrlProps/ctrlProp806.xml"/><Relationship Id="rId7" Type="http://schemas.openxmlformats.org/officeDocument/2006/relationships/ctrlProp" Target="../ctrlProps/ctrlProp6.xml"/><Relationship Id="rId239" Type="http://schemas.openxmlformats.org/officeDocument/2006/relationships/ctrlProp" Target="../ctrlProps/ctrlProp238.xml"/><Relationship Id="rId446" Type="http://schemas.openxmlformats.org/officeDocument/2006/relationships/ctrlProp" Target="../ctrlProps/ctrlProp445.xml"/><Relationship Id="rId653" Type="http://schemas.openxmlformats.org/officeDocument/2006/relationships/ctrlProp" Target="../ctrlProps/ctrlProp652.xml"/><Relationship Id="rId292" Type="http://schemas.openxmlformats.org/officeDocument/2006/relationships/ctrlProp" Target="../ctrlProps/ctrlProp291.xml"/><Relationship Id="rId306" Type="http://schemas.openxmlformats.org/officeDocument/2006/relationships/ctrlProp" Target="../ctrlProps/ctrlProp305.xml"/><Relationship Id="rId860" Type="http://schemas.openxmlformats.org/officeDocument/2006/relationships/ctrlProp" Target="../ctrlProps/ctrlProp859.xml"/><Relationship Id="rId958" Type="http://schemas.openxmlformats.org/officeDocument/2006/relationships/ctrlProp" Target="../ctrlProps/ctrlProp957.xml"/><Relationship Id="rId87" Type="http://schemas.openxmlformats.org/officeDocument/2006/relationships/ctrlProp" Target="../ctrlProps/ctrlProp86.xml"/><Relationship Id="rId513" Type="http://schemas.openxmlformats.org/officeDocument/2006/relationships/ctrlProp" Target="../ctrlProps/ctrlProp512.xml"/><Relationship Id="rId597" Type="http://schemas.openxmlformats.org/officeDocument/2006/relationships/ctrlProp" Target="../ctrlProps/ctrlProp596.xml"/><Relationship Id="rId720" Type="http://schemas.openxmlformats.org/officeDocument/2006/relationships/ctrlProp" Target="../ctrlProps/ctrlProp719.xml"/><Relationship Id="rId818" Type="http://schemas.openxmlformats.org/officeDocument/2006/relationships/ctrlProp" Target="../ctrlProps/ctrlProp817.xml"/><Relationship Id="rId152" Type="http://schemas.openxmlformats.org/officeDocument/2006/relationships/ctrlProp" Target="../ctrlProps/ctrlProp151.xml"/><Relationship Id="rId457" Type="http://schemas.openxmlformats.org/officeDocument/2006/relationships/ctrlProp" Target="../ctrlProps/ctrlProp456.xml"/><Relationship Id="rId1003" Type="http://schemas.openxmlformats.org/officeDocument/2006/relationships/ctrlProp" Target="../ctrlProps/ctrlProp1002.xml"/><Relationship Id="rId664" Type="http://schemas.openxmlformats.org/officeDocument/2006/relationships/ctrlProp" Target="../ctrlProps/ctrlProp663.xml"/><Relationship Id="rId871" Type="http://schemas.openxmlformats.org/officeDocument/2006/relationships/ctrlProp" Target="../ctrlProps/ctrlProp870.xml"/><Relationship Id="rId969" Type="http://schemas.openxmlformats.org/officeDocument/2006/relationships/ctrlProp" Target="../ctrlProps/ctrlProp968.xml"/><Relationship Id="rId14" Type="http://schemas.openxmlformats.org/officeDocument/2006/relationships/ctrlProp" Target="../ctrlProps/ctrlProp13.xml"/><Relationship Id="rId317" Type="http://schemas.openxmlformats.org/officeDocument/2006/relationships/ctrlProp" Target="../ctrlProps/ctrlProp316.xml"/><Relationship Id="rId524" Type="http://schemas.openxmlformats.org/officeDocument/2006/relationships/ctrlProp" Target="../ctrlProps/ctrlProp523.xml"/><Relationship Id="rId731" Type="http://schemas.openxmlformats.org/officeDocument/2006/relationships/ctrlProp" Target="../ctrlProps/ctrlProp730.xml"/><Relationship Id="rId98" Type="http://schemas.openxmlformats.org/officeDocument/2006/relationships/ctrlProp" Target="../ctrlProps/ctrlProp97.xml"/><Relationship Id="rId163" Type="http://schemas.openxmlformats.org/officeDocument/2006/relationships/ctrlProp" Target="../ctrlProps/ctrlProp162.xml"/><Relationship Id="rId370" Type="http://schemas.openxmlformats.org/officeDocument/2006/relationships/ctrlProp" Target="../ctrlProps/ctrlProp369.xml"/><Relationship Id="rId829" Type="http://schemas.openxmlformats.org/officeDocument/2006/relationships/ctrlProp" Target="../ctrlProps/ctrlProp828.xml"/><Relationship Id="rId1014" Type="http://schemas.openxmlformats.org/officeDocument/2006/relationships/ctrlProp" Target="../ctrlProps/ctrlProp1013.xml"/><Relationship Id="rId230" Type="http://schemas.openxmlformats.org/officeDocument/2006/relationships/ctrlProp" Target="../ctrlProps/ctrlProp229.xml"/><Relationship Id="rId468" Type="http://schemas.openxmlformats.org/officeDocument/2006/relationships/ctrlProp" Target="../ctrlProps/ctrlProp467.xml"/><Relationship Id="rId675" Type="http://schemas.openxmlformats.org/officeDocument/2006/relationships/ctrlProp" Target="../ctrlProps/ctrlProp674.xml"/><Relationship Id="rId882" Type="http://schemas.openxmlformats.org/officeDocument/2006/relationships/ctrlProp" Target="../ctrlProps/ctrlProp881.xml"/><Relationship Id="rId25" Type="http://schemas.openxmlformats.org/officeDocument/2006/relationships/ctrlProp" Target="../ctrlProps/ctrlProp24.xml"/><Relationship Id="rId328" Type="http://schemas.openxmlformats.org/officeDocument/2006/relationships/ctrlProp" Target="../ctrlProps/ctrlProp327.xml"/><Relationship Id="rId535" Type="http://schemas.openxmlformats.org/officeDocument/2006/relationships/ctrlProp" Target="../ctrlProps/ctrlProp534.xml"/><Relationship Id="rId742" Type="http://schemas.openxmlformats.org/officeDocument/2006/relationships/ctrlProp" Target="../ctrlProps/ctrlProp741.xml"/><Relationship Id="rId174" Type="http://schemas.openxmlformats.org/officeDocument/2006/relationships/ctrlProp" Target="../ctrlProps/ctrlProp173.xml"/><Relationship Id="rId381" Type="http://schemas.openxmlformats.org/officeDocument/2006/relationships/ctrlProp" Target="../ctrlProps/ctrlProp380.xml"/><Relationship Id="rId602" Type="http://schemas.openxmlformats.org/officeDocument/2006/relationships/ctrlProp" Target="../ctrlProps/ctrlProp601.xml"/><Relationship Id="rId1025" Type="http://schemas.openxmlformats.org/officeDocument/2006/relationships/ctrlProp" Target="../ctrlProps/ctrlProp1024.xml"/><Relationship Id="rId241" Type="http://schemas.openxmlformats.org/officeDocument/2006/relationships/ctrlProp" Target="../ctrlProps/ctrlProp240.xml"/><Relationship Id="rId479" Type="http://schemas.openxmlformats.org/officeDocument/2006/relationships/ctrlProp" Target="../ctrlProps/ctrlProp478.xml"/><Relationship Id="rId686" Type="http://schemas.openxmlformats.org/officeDocument/2006/relationships/ctrlProp" Target="../ctrlProps/ctrlProp685.xml"/><Relationship Id="rId893" Type="http://schemas.openxmlformats.org/officeDocument/2006/relationships/ctrlProp" Target="../ctrlProps/ctrlProp892.xml"/><Relationship Id="rId907" Type="http://schemas.openxmlformats.org/officeDocument/2006/relationships/ctrlProp" Target="../ctrlProps/ctrlProp906.xml"/><Relationship Id="rId36" Type="http://schemas.openxmlformats.org/officeDocument/2006/relationships/ctrlProp" Target="../ctrlProps/ctrlProp35.xml"/><Relationship Id="rId339" Type="http://schemas.openxmlformats.org/officeDocument/2006/relationships/ctrlProp" Target="../ctrlProps/ctrlProp338.xml"/><Relationship Id="rId546" Type="http://schemas.openxmlformats.org/officeDocument/2006/relationships/ctrlProp" Target="../ctrlProps/ctrlProp545.xml"/><Relationship Id="rId753" Type="http://schemas.openxmlformats.org/officeDocument/2006/relationships/ctrlProp" Target="../ctrlProps/ctrlProp752.xml"/><Relationship Id="rId101" Type="http://schemas.openxmlformats.org/officeDocument/2006/relationships/ctrlProp" Target="../ctrlProps/ctrlProp100.xml"/><Relationship Id="rId185" Type="http://schemas.openxmlformats.org/officeDocument/2006/relationships/ctrlProp" Target="../ctrlProps/ctrlProp184.xml"/><Relationship Id="rId406" Type="http://schemas.openxmlformats.org/officeDocument/2006/relationships/ctrlProp" Target="../ctrlProps/ctrlProp405.xml"/><Relationship Id="rId960" Type="http://schemas.openxmlformats.org/officeDocument/2006/relationships/ctrlProp" Target="../ctrlProps/ctrlProp959.xml"/><Relationship Id="rId392" Type="http://schemas.openxmlformats.org/officeDocument/2006/relationships/ctrlProp" Target="../ctrlProps/ctrlProp391.xml"/><Relationship Id="rId613" Type="http://schemas.openxmlformats.org/officeDocument/2006/relationships/ctrlProp" Target="../ctrlProps/ctrlProp612.xml"/><Relationship Id="rId697" Type="http://schemas.openxmlformats.org/officeDocument/2006/relationships/ctrlProp" Target="../ctrlProps/ctrlProp696.xml"/><Relationship Id="rId820" Type="http://schemas.openxmlformats.org/officeDocument/2006/relationships/ctrlProp" Target="../ctrlProps/ctrlProp819.xml"/><Relationship Id="rId918" Type="http://schemas.openxmlformats.org/officeDocument/2006/relationships/ctrlProp" Target="../ctrlProps/ctrlProp917.xml"/><Relationship Id="rId252" Type="http://schemas.openxmlformats.org/officeDocument/2006/relationships/ctrlProp" Target="../ctrlProps/ctrlProp251.xml"/><Relationship Id="rId47" Type="http://schemas.openxmlformats.org/officeDocument/2006/relationships/ctrlProp" Target="../ctrlProps/ctrlProp46.xml"/><Relationship Id="rId112" Type="http://schemas.openxmlformats.org/officeDocument/2006/relationships/ctrlProp" Target="../ctrlProps/ctrlProp111.xml"/><Relationship Id="rId557" Type="http://schemas.openxmlformats.org/officeDocument/2006/relationships/ctrlProp" Target="../ctrlProps/ctrlProp556.xml"/><Relationship Id="rId764" Type="http://schemas.openxmlformats.org/officeDocument/2006/relationships/ctrlProp" Target="../ctrlProps/ctrlProp763.xml"/><Relationship Id="rId971" Type="http://schemas.openxmlformats.org/officeDocument/2006/relationships/ctrlProp" Target="../ctrlProps/ctrlProp970.xml"/><Relationship Id="rId196" Type="http://schemas.openxmlformats.org/officeDocument/2006/relationships/ctrlProp" Target="../ctrlProps/ctrlProp195.xml"/><Relationship Id="rId417" Type="http://schemas.openxmlformats.org/officeDocument/2006/relationships/ctrlProp" Target="../ctrlProps/ctrlProp416.xml"/><Relationship Id="rId624" Type="http://schemas.openxmlformats.org/officeDocument/2006/relationships/ctrlProp" Target="../ctrlProps/ctrlProp623.xml"/><Relationship Id="rId831" Type="http://schemas.openxmlformats.org/officeDocument/2006/relationships/ctrlProp" Target="../ctrlProps/ctrlProp830.xml"/><Relationship Id="rId263" Type="http://schemas.openxmlformats.org/officeDocument/2006/relationships/ctrlProp" Target="../ctrlProps/ctrlProp262.xml"/><Relationship Id="rId470" Type="http://schemas.openxmlformats.org/officeDocument/2006/relationships/ctrlProp" Target="../ctrlProps/ctrlProp469.xml"/><Relationship Id="rId929" Type="http://schemas.openxmlformats.org/officeDocument/2006/relationships/ctrlProp" Target="../ctrlProps/ctrlProp928.xml"/><Relationship Id="rId58" Type="http://schemas.openxmlformats.org/officeDocument/2006/relationships/ctrlProp" Target="../ctrlProps/ctrlProp57.xml"/><Relationship Id="rId123" Type="http://schemas.openxmlformats.org/officeDocument/2006/relationships/ctrlProp" Target="../ctrlProps/ctrlProp122.xml"/><Relationship Id="rId330" Type="http://schemas.openxmlformats.org/officeDocument/2006/relationships/ctrlProp" Target="../ctrlProps/ctrlProp329.xml"/><Relationship Id="rId568" Type="http://schemas.openxmlformats.org/officeDocument/2006/relationships/ctrlProp" Target="../ctrlProps/ctrlProp567.xml"/><Relationship Id="rId775" Type="http://schemas.openxmlformats.org/officeDocument/2006/relationships/ctrlProp" Target="../ctrlProps/ctrlProp774.xml"/><Relationship Id="rId982" Type="http://schemas.openxmlformats.org/officeDocument/2006/relationships/ctrlProp" Target="../ctrlProps/ctrlProp981.xml"/><Relationship Id="rId428" Type="http://schemas.openxmlformats.org/officeDocument/2006/relationships/ctrlProp" Target="../ctrlProps/ctrlProp427.xml"/><Relationship Id="rId635" Type="http://schemas.openxmlformats.org/officeDocument/2006/relationships/ctrlProp" Target="../ctrlProps/ctrlProp634.xml"/><Relationship Id="rId842" Type="http://schemas.openxmlformats.org/officeDocument/2006/relationships/ctrlProp" Target="../ctrlProps/ctrlProp841.xml"/><Relationship Id="rId274" Type="http://schemas.openxmlformats.org/officeDocument/2006/relationships/ctrlProp" Target="../ctrlProps/ctrlProp273.xml"/><Relationship Id="rId481" Type="http://schemas.openxmlformats.org/officeDocument/2006/relationships/ctrlProp" Target="../ctrlProps/ctrlProp480.xml"/><Relationship Id="rId702" Type="http://schemas.openxmlformats.org/officeDocument/2006/relationships/ctrlProp" Target="../ctrlProps/ctrlProp701.xml"/><Relationship Id="rId69" Type="http://schemas.openxmlformats.org/officeDocument/2006/relationships/ctrlProp" Target="../ctrlProps/ctrlProp68.xml"/><Relationship Id="rId134" Type="http://schemas.openxmlformats.org/officeDocument/2006/relationships/ctrlProp" Target="../ctrlProps/ctrlProp133.xml"/><Relationship Id="rId579" Type="http://schemas.openxmlformats.org/officeDocument/2006/relationships/ctrlProp" Target="../ctrlProps/ctrlProp578.xml"/><Relationship Id="rId786" Type="http://schemas.openxmlformats.org/officeDocument/2006/relationships/ctrlProp" Target="../ctrlProps/ctrlProp785.xml"/><Relationship Id="rId993" Type="http://schemas.openxmlformats.org/officeDocument/2006/relationships/ctrlProp" Target="../ctrlProps/ctrlProp992.xml"/><Relationship Id="rId341" Type="http://schemas.openxmlformats.org/officeDocument/2006/relationships/ctrlProp" Target="../ctrlProps/ctrlProp340.xml"/><Relationship Id="rId439" Type="http://schemas.openxmlformats.org/officeDocument/2006/relationships/ctrlProp" Target="../ctrlProps/ctrlProp438.xml"/><Relationship Id="rId646" Type="http://schemas.openxmlformats.org/officeDocument/2006/relationships/ctrlProp" Target="../ctrlProps/ctrlProp645.xml"/><Relationship Id="rId201" Type="http://schemas.openxmlformats.org/officeDocument/2006/relationships/ctrlProp" Target="../ctrlProps/ctrlProp200.xml"/><Relationship Id="rId285" Type="http://schemas.openxmlformats.org/officeDocument/2006/relationships/ctrlProp" Target="../ctrlProps/ctrlProp284.xml"/><Relationship Id="rId506" Type="http://schemas.openxmlformats.org/officeDocument/2006/relationships/ctrlProp" Target="../ctrlProps/ctrlProp505.xml"/><Relationship Id="rId853" Type="http://schemas.openxmlformats.org/officeDocument/2006/relationships/ctrlProp" Target="../ctrlProps/ctrlProp852.xml"/><Relationship Id="rId492" Type="http://schemas.openxmlformats.org/officeDocument/2006/relationships/ctrlProp" Target="../ctrlProps/ctrlProp491.xml"/><Relationship Id="rId713" Type="http://schemas.openxmlformats.org/officeDocument/2006/relationships/ctrlProp" Target="../ctrlProps/ctrlProp712.xml"/><Relationship Id="rId797" Type="http://schemas.openxmlformats.org/officeDocument/2006/relationships/ctrlProp" Target="../ctrlProps/ctrlProp796.xml"/><Relationship Id="rId920" Type="http://schemas.openxmlformats.org/officeDocument/2006/relationships/ctrlProp" Target="../ctrlProps/ctrlProp919.xml"/><Relationship Id="rId145" Type="http://schemas.openxmlformats.org/officeDocument/2006/relationships/ctrlProp" Target="../ctrlProps/ctrlProp144.xml"/><Relationship Id="rId352" Type="http://schemas.openxmlformats.org/officeDocument/2006/relationships/ctrlProp" Target="../ctrlProps/ctrlProp351.xml"/><Relationship Id="rId212" Type="http://schemas.openxmlformats.org/officeDocument/2006/relationships/ctrlProp" Target="../ctrlProps/ctrlProp211.xml"/><Relationship Id="rId254" Type="http://schemas.openxmlformats.org/officeDocument/2006/relationships/ctrlProp" Target="../ctrlProps/ctrlProp253.xml"/><Relationship Id="rId657" Type="http://schemas.openxmlformats.org/officeDocument/2006/relationships/ctrlProp" Target="../ctrlProps/ctrlProp656.xml"/><Relationship Id="rId699" Type="http://schemas.openxmlformats.org/officeDocument/2006/relationships/ctrlProp" Target="../ctrlProps/ctrlProp698.xml"/><Relationship Id="rId864" Type="http://schemas.openxmlformats.org/officeDocument/2006/relationships/ctrlProp" Target="../ctrlProps/ctrlProp863.xml"/><Relationship Id="rId49" Type="http://schemas.openxmlformats.org/officeDocument/2006/relationships/ctrlProp" Target="../ctrlProps/ctrlProp48.xml"/><Relationship Id="rId114" Type="http://schemas.openxmlformats.org/officeDocument/2006/relationships/ctrlProp" Target="../ctrlProps/ctrlProp113.xml"/><Relationship Id="rId296" Type="http://schemas.openxmlformats.org/officeDocument/2006/relationships/ctrlProp" Target="../ctrlProps/ctrlProp295.xml"/><Relationship Id="rId461" Type="http://schemas.openxmlformats.org/officeDocument/2006/relationships/ctrlProp" Target="../ctrlProps/ctrlProp460.xml"/><Relationship Id="rId517" Type="http://schemas.openxmlformats.org/officeDocument/2006/relationships/ctrlProp" Target="../ctrlProps/ctrlProp516.xml"/><Relationship Id="rId559" Type="http://schemas.openxmlformats.org/officeDocument/2006/relationships/ctrlProp" Target="../ctrlProps/ctrlProp558.xml"/><Relationship Id="rId724" Type="http://schemas.openxmlformats.org/officeDocument/2006/relationships/ctrlProp" Target="../ctrlProps/ctrlProp723.xml"/><Relationship Id="rId766" Type="http://schemas.openxmlformats.org/officeDocument/2006/relationships/ctrlProp" Target="../ctrlProps/ctrlProp765.xml"/><Relationship Id="rId931" Type="http://schemas.openxmlformats.org/officeDocument/2006/relationships/ctrlProp" Target="../ctrlProps/ctrlProp930.xml"/><Relationship Id="rId60" Type="http://schemas.openxmlformats.org/officeDocument/2006/relationships/ctrlProp" Target="../ctrlProps/ctrlProp59.xml"/><Relationship Id="rId156" Type="http://schemas.openxmlformats.org/officeDocument/2006/relationships/ctrlProp" Target="../ctrlProps/ctrlProp155.xml"/><Relationship Id="rId198" Type="http://schemas.openxmlformats.org/officeDocument/2006/relationships/ctrlProp" Target="../ctrlProps/ctrlProp197.xml"/><Relationship Id="rId321" Type="http://schemas.openxmlformats.org/officeDocument/2006/relationships/ctrlProp" Target="../ctrlProps/ctrlProp320.xml"/><Relationship Id="rId363" Type="http://schemas.openxmlformats.org/officeDocument/2006/relationships/ctrlProp" Target="../ctrlProps/ctrlProp362.xml"/><Relationship Id="rId419" Type="http://schemas.openxmlformats.org/officeDocument/2006/relationships/ctrlProp" Target="../ctrlProps/ctrlProp418.xml"/><Relationship Id="rId570" Type="http://schemas.openxmlformats.org/officeDocument/2006/relationships/ctrlProp" Target="../ctrlProps/ctrlProp569.xml"/><Relationship Id="rId626" Type="http://schemas.openxmlformats.org/officeDocument/2006/relationships/ctrlProp" Target="../ctrlProps/ctrlProp625.xml"/><Relationship Id="rId973" Type="http://schemas.openxmlformats.org/officeDocument/2006/relationships/ctrlProp" Target="../ctrlProps/ctrlProp972.xml"/><Relationship Id="rId1007" Type="http://schemas.openxmlformats.org/officeDocument/2006/relationships/ctrlProp" Target="../ctrlProps/ctrlProp1006.xml"/><Relationship Id="rId223" Type="http://schemas.openxmlformats.org/officeDocument/2006/relationships/ctrlProp" Target="../ctrlProps/ctrlProp222.xml"/><Relationship Id="rId430" Type="http://schemas.openxmlformats.org/officeDocument/2006/relationships/ctrlProp" Target="../ctrlProps/ctrlProp429.xml"/><Relationship Id="rId668" Type="http://schemas.openxmlformats.org/officeDocument/2006/relationships/ctrlProp" Target="../ctrlProps/ctrlProp667.xml"/><Relationship Id="rId833" Type="http://schemas.openxmlformats.org/officeDocument/2006/relationships/ctrlProp" Target="../ctrlProps/ctrlProp832.xml"/><Relationship Id="rId875" Type="http://schemas.openxmlformats.org/officeDocument/2006/relationships/ctrlProp" Target="../ctrlProps/ctrlProp874.xml"/><Relationship Id="rId18" Type="http://schemas.openxmlformats.org/officeDocument/2006/relationships/ctrlProp" Target="../ctrlProps/ctrlProp17.xml"/><Relationship Id="rId265" Type="http://schemas.openxmlformats.org/officeDocument/2006/relationships/ctrlProp" Target="../ctrlProps/ctrlProp264.xml"/><Relationship Id="rId472" Type="http://schemas.openxmlformats.org/officeDocument/2006/relationships/ctrlProp" Target="../ctrlProps/ctrlProp471.xml"/><Relationship Id="rId528" Type="http://schemas.openxmlformats.org/officeDocument/2006/relationships/ctrlProp" Target="../ctrlProps/ctrlProp527.xml"/><Relationship Id="rId735" Type="http://schemas.openxmlformats.org/officeDocument/2006/relationships/ctrlProp" Target="../ctrlProps/ctrlProp734.xml"/><Relationship Id="rId900" Type="http://schemas.openxmlformats.org/officeDocument/2006/relationships/ctrlProp" Target="../ctrlProps/ctrlProp899.xml"/><Relationship Id="rId942" Type="http://schemas.openxmlformats.org/officeDocument/2006/relationships/ctrlProp" Target="../ctrlProps/ctrlProp941.xml"/><Relationship Id="rId125" Type="http://schemas.openxmlformats.org/officeDocument/2006/relationships/ctrlProp" Target="../ctrlProps/ctrlProp124.xml"/><Relationship Id="rId167" Type="http://schemas.openxmlformats.org/officeDocument/2006/relationships/ctrlProp" Target="../ctrlProps/ctrlProp166.xml"/><Relationship Id="rId332" Type="http://schemas.openxmlformats.org/officeDocument/2006/relationships/ctrlProp" Target="../ctrlProps/ctrlProp331.xml"/><Relationship Id="rId374" Type="http://schemas.openxmlformats.org/officeDocument/2006/relationships/ctrlProp" Target="../ctrlProps/ctrlProp373.xml"/><Relationship Id="rId581" Type="http://schemas.openxmlformats.org/officeDocument/2006/relationships/ctrlProp" Target="../ctrlProps/ctrlProp580.xml"/><Relationship Id="rId777" Type="http://schemas.openxmlformats.org/officeDocument/2006/relationships/ctrlProp" Target="../ctrlProps/ctrlProp776.xml"/><Relationship Id="rId984" Type="http://schemas.openxmlformats.org/officeDocument/2006/relationships/ctrlProp" Target="../ctrlProps/ctrlProp983.xml"/><Relationship Id="rId1018" Type="http://schemas.openxmlformats.org/officeDocument/2006/relationships/ctrlProp" Target="../ctrlProps/ctrlProp1017.xml"/><Relationship Id="rId71" Type="http://schemas.openxmlformats.org/officeDocument/2006/relationships/ctrlProp" Target="../ctrlProps/ctrlProp70.xml"/><Relationship Id="rId234" Type="http://schemas.openxmlformats.org/officeDocument/2006/relationships/ctrlProp" Target="../ctrlProps/ctrlProp233.xml"/><Relationship Id="rId637" Type="http://schemas.openxmlformats.org/officeDocument/2006/relationships/ctrlProp" Target="../ctrlProps/ctrlProp636.xml"/><Relationship Id="rId679" Type="http://schemas.openxmlformats.org/officeDocument/2006/relationships/ctrlProp" Target="../ctrlProps/ctrlProp678.xml"/><Relationship Id="rId802" Type="http://schemas.openxmlformats.org/officeDocument/2006/relationships/ctrlProp" Target="../ctrlProps/ctrlProp801.xml"/><Relationship Id="rId844" Type="http://schemas.openxmlformats.org/officeDocument/2006/relationships/ctrlProp" Target="../ctrlProps/ctrlProp843.xml"/><Relationship Id="rId886" Type="http://schemas.openxmlformats.org/officeDocument/2006/relationships/ctrlProp" Target="../ctrlProps/ctrlProp88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28.xml"/><Relationship Id="rId276" Type="http://schemas.openxmlformats.org/officeDocument/2006/relationships/ctrlProp" Target="../ctrlProps/ctrlProp275.xml"/><Relationship Id="rId441" Type="http://schemas.openxmlformats.org/officeDocument/2006/relationships/ctrlProp" Target="../ctrlProps/ctrlProp440.xml"/><Relationship Id="rId483" Type="http://schemas.openxmlformats.org/officeDocument/2006/relationships/ctrlProp" Target="../ctrlProps/ctrlProp482.xml"/><Relationship Id="rId539" Type="http://schemas.openxmlformats.org/officeDocument/2006/relationships/ctrlProp" Target="../ctrlProps/ctrlProp538.xml"/><Relationship Id="rId690" Type="http://schemas.openxmlformats.org/officeDocument/2006/relationships/ctrlProp" Target="../ctrlProps/ctrlProp689.xml"/><Relationship Id="rId704" Type="http://schemas.openxmlformats.org/officeDocument/2006/relationships/ctrlProp" Target="../ctrlProps/ctrlProp703.xml"/><Relationship Id="rId746" Type="http://schemas.openxmlformats.org/officeDocument/2006/relationships/ctrlProp" Target="../ctrlProps/ctrlProp745.xml"/><Relationship Id="rId911" Type="http://schemas.openxmlformats.org/officeDocument/2006/relationships/ctrlProp" Target="../ctrlProps/ctrlProp910.xml"/><Relationship Id="rId40" Type="http://schemas.openxmlformats.org/officeDocument/2006/relationships/ctrlProp" Target="../ctrlProps/ctrlProp39.xml"/><Relationship Id="rId136" Type="http://schemas.openxmlformats.org/officeDocument/2006/relationships/ctrlProp" Target="../ctrlProps/ctrlProp135.xml"/><Relationship Id="rId178" Type="http://schemas.openxmlformats.org/officeDocument/2006/relationships/ctrlProp" Target="../ctrlProps/ctrlProp177.xml"/><Relationship Id="rId301" Type="http://schemas.openxmlformats.org/officeDocument/2006/relationships/ctrlProp" Target="../ctrlProps/ctrlProp300.xml"/><Relationship Id="rId343" Type="http://schemas.openxmlformats.org/officeDocument/2006/relationships/ctrlProp" Target="../ctrlProps/ctrlProp342.xml"/><Relationship Id="rId550" Type="http://schemas.openxmlformats.org/officeDocument/2006/relationships/ctrlProp" Target="../ctrlProps/ctrlProp549.xml"/><Relationship Id="rId788" Type="http://schemas.openxmlformats.org/officeDocument/2006/relationships/ctrlProp" Target="../ctrlProps/ctrlProp787.xml"/><Relationship Id="rId953" Type="http://schemas.openxmlformats.org/officeDocument/2006/relationships/ctrlProp" Target="../ctrlProps/ctrlProp952.xml"/><Relationship Id="rId995" Type="http://schemas.openxmlformats.org/officeDocument/2006/relationships/ctrlProp" Target="../ctrlProps/ctrlProp994.xml"/><Relationship Id="rId82" Type="http://schemas.openxmlformats.org/officeDocument/2006/relationships/ctrlProp" Target="../ctrlProps/ctrlProp81.xml"/><Relationship Id="rId203" Type="http://schemas.openxmlformats.org/officeDocument/2006/relationships/ctrlProp" Target="../ctrlProps/ctrlProp202.xml"/><Relationship Id="rId385" Type="http://schemas.openxmlformats.org/officeDocument/2006/relationships/ctrlProp" Target="../ctrlProps/ctrlProp384.xml"/><Relationship Id="rId592" Type="http://schemas.openxmlformats.org/officeDocument/2006/relationships/ctrlProp" Target="../ctrlProps/ctrlProp591.xml"/><Relationship Id="rId606" Type="http://schemas.openxmlformats.org/officeDocument/2006/relationships/ctrlProp" Target="../ctrlProps/ctrlProp605.xml"/><Relationship Id="rId648" Type="http://schemas.openxmlformats.org/officeDocument/2006/relationships/ctrlProp" Target="../ctrlProps/ctrlProp647.xml"/><Relationship Id="rId813" Type="http://schemas.openxmlformats.org/officeDocument/2006/relationships/ctrlProp" Target="../ctrlProps/ctrlProp812.xml"/><Relationship Id="rId855" Type="http://schemas.openxmlformats.org/officeDocument/2006/relationships/ctrlProp" Target="../ctrlProps/ctrlProp854.xml"/><Relationship Id="rId245" Type="http://schemas.openxmlformats.org/officeDocument/2006/relationships/ctrlProp" Target="../ctrlProps/ctrlProp244.xml"/><Relationship Id="rId287" Type="http://schemas.openxmlformats.org/officeDocument/2006/relationships/ctrlProp" Target="../ctrlProps/ctrlProp286.xml"/><Relationship Id="rId410" Type="http://schemas.openxmlformats.org/officeDocument/2006/relationships/ctrlProp" Target="../ctrlProps/ctrlProp409.xml"/><Relationship Id="rId452" Type="http://schemas.openxmlformats.org/officeDocument/2006/relationships/ctrlProp" Target="../ctrlProps/ctrlProp451.xml"/><Relationship Id="rId494" Type="http://schemas.openxmlformats.org/officeDocument/2006/relationships/ctrlProp" Target="../ctrlProps/ctrlProp493.xml"/><Relationship Id="rId508" Type="http://schemas.openxmlformats.org/officeDocument/2006/relationships/ctrlProp" Target="../ctrlProps/ctrlProp507.xml"/><Relationship Id="rId715" Type="http://schemas.openxmlformats.org/officeDocument/2006/relationships/ctrlProp" Target="../ctrlProps/ctrlProp714.xml"/><Relationship Id="rId897" Type="http://schemas.openxmlformats.org/officeDocument/2006/relationships/ctrlProp" Target="../ctrlProps/ctrlProp896.xml"/><Relationship Id="rId922" Type="http://schemas.openxmlformats.org/officeDocument/2006/relationships/ctrlProp" Target="../ctrlProps/ctrlProp921.xml"/><Relationship Id="rId105" Type="http://schemas.openxmlformats.org/officeDocument/2006/relationships/ctrlProp" Target="../ctrlProps/ctrlProp104.xml"/><Relationship Id="rId147" Type="http://schemas.openxmlformats.org/officeDocument/2006/relationships/ctrlProp" Target="../ctrlProps/ctrlProp146.xml"/><Relationship Id="rId312" Type="http://schemas.openxmlformats.org/officeDocument/2006/relationships/ctrlProp" Target="../ctrlProps/ctrlProp311.xml"/><Relationship Id="rId354" Type="http://schemas.openxmlformats.org/officeDocument/2006/relationships/ctrlProp" Target="../ctrlProps/ctrlProp353.xml"/><Relationship Id="rId757" Type="http://schemas.openxmlformats.org/officeDocument/2006/relationships/ctrlProp" Target="../ctrlProps/ctrlProp756.xml"/><Relationship Id="rId799" Type="http://schemas.openxmlformats.org/officeDocument/2006/relationships/ctrlProp" Target="../ctrlProps/ctrlProp798.xml"/><Relationship Id="rId964" Type="http://schemas.openxmlformats.org/officeDocument/2006/relationships/ctrlProp" Target="../ctrlProps/ctrlProp963.xml"/><Relationship Id="rId51" Type="http://schemas.openxmlformats.org/officeDocument/2006/relationships/ctrlProp" Target="../ctrlProps/ctrlProp50.xml"/><Relationship Id="rId93" Type="http://schemas.openxmlformats.org/officeDocument/2006/relationships/ctrlProp" Target="../ctrlProps/ctrlProp92.xml"/><Relationship Id="rId189" Type="http://schemas.openxmlformats.org/officeDocument/2006/relationships/ctrlProp" Target="../ctrlProps/ctrlProp188.xml"/><Relationship Id="rId396" Type="http://schemas.openxmlformats.org/officeDocument/2006/relationships/ctrlProp" Target="../ctrlProps/ctrlProp395.xml"/><Relationship Id="rId561" Type="http://schemas.openxmlformats.org/officeDocument/2006/relationships/ctrlProp" Target="../ctrlProps/ctrlProp560.xml"/><Relationship Id="rId617" Type="http://schemas.openxmlformats.org/officeDocument/2006/relationships/ctrlProp" Target="../ctrlProps/ctrlProp616.xml"/><Relationship Id="rId659" Type="http://schemas.openxmlformats.org/officeDocument/2006/relationships/ctrlProp" Target="../ctrlProps/ctrlProp658.xml"/><Relationship Id="rId824" Type="http://schemas.openxmlformats.org/officeDocument/2006/relationships/ctrlProp" Target="../ctrlProps/ctrlProp823.xml"/><Relationship Id="rId866" Type="http://schemas.openxmlformats.org/officeDocument/2006/relationships/ctrlProp" Target="../ctrlProps/ctrlProp865.xml"/><Relationship Id="rId214" Type="http://schemas.openxmlformats.org/officeDocument/2006/relationships/ctrlProp" Target="../ctrlProps/ctrlProp213.xml"/><Relationship Id="rId256" Type="http://schemas.openxmlformats.org/officeDocument/2006/relationships/ctrlProp" Target="../ctrlProps/ctrlProp255.xml"/><Relationship Id="rId298" Type="http://schemas.openxmlformats.org/officeDocument/2006/relationships/ctrlProp" Target="../ctrlProps/ctrlProp297.xml"/><Relationship Id="rId421" Type="http://schemas.openxmlformats.org/officeDocument/2006/relationships/ctrlProp" Target="../ctrlProps/ctrlProp420.xml"/><Relationship Id="rId463" Type="http://schemas.openxmlformats.org/officeDocument/2006/relationships/ctrlProp" Target="../ctrlProps/ctrlProp462.xml"/><Relationship Id="rId519" Type="http://schemas.openxmlformats.org/officeDocument/2006/relationships/ctrlProp" Target="../ctrlProps/ctrlProp518.xml"/><Relationship Id="rId670" Type="http://schemas.openxmlformats.org/officeDocument/2006/relationships/ctrlProp" Target="../ctrlProps/ctrlProp669.xml"/><Relationship Id="rId116" Type="http://schemas.openxmlformats.org/officeDocument/2006/relationships/ctrlProp" Target="../ctrlProps/ctrlProp115.xml"/><Relationship Id="rId158" Type="http://schemas.openxmlformats.org/officeDocument/2006/relationships/ctrlProp" Target="../ctrlProps/ctrlProp157.xml"/><Relationship Id="rId323" Type="http://schemas.openxmlformats.org/officeDocument/2006/relationships/ctrlProp" Target="../ctrlProps/ctrlProp322.xml"/><Relationship Id="rId530" Type="http://schemas.openxmlformats.org/officeDocument/2006/relationships/ctrlProp" Target="../ctrlProps/ctrlProp529.xml"/><Relationship Id="rId726" Type="http://schemas.openxmlformats.org/officeDocument/2006/relationships/ctrlProp" Target="../ctrlProps/ctrlProp725.xml"/><Relationship Id="rId768" Type="http://schemas.openxmlformats.org/officeDocument/2006/relationships/ctrlProp" Target="../ctrlProps/ctrlProp767.xml"/><Relationship Id="rId933" Type="http://schemas.openxmlformats.org/officeDocument/2006/relationships/ctrlProp" Target="../ctrlProps/ctrlProp932.xml"/><Relationship Id="rId975" Type="http://schemas.openxmlformats.org/officeDocument/2006/relationships/ctrlProp" Target="../ctrlProps/ctrlProp974.xml"/><Relationship Id="rId1009" Type="http://schemas.openxmlformats.org/officeDocument/2006/relationships/ctrlProp" Target="../ctrlProps/ctrlProp1008.xml"/><Relationship Id="rId20" Type="http://schemas.openxmlformats.org/officeDocument/2006/relationships/ctrlProp" Target="../ctrlProps/ctrlProp19.xml"/><Relationship Id="rId62" Type="http://schemas.openxmlformats.org/officeDocument/2006/relationships/ctrlProp" Target="../ctrlProps/ctrlProp61.xml"/><Relationship Id="rId365" Type="http://schemas.openxmlformats.org/officeDocument/2006/relationships/ctrlProp" Target="../ctrlProps/ctrlProp364.xml"/><Relationship Id="rId572" Type="http://schemas.openxmlformats.org/officeDocument/2006/relationships/ctrlProp" Target="../ctrlProps/ctrlProp571.xml"/><Relationship Id="rId628" Type="http://schemas.openxmlformats.org/officeDocument/2006/relationships/ctrlProp" Target="../ctrlProps/ctrlProp627.xml"/><Relationship Id="rId835" Type="http://schemas.openxmlformats.org/officeDocument/2006/relationships/ctrlProp" Target="../ctrlProps/ctrlProp834.xml"/><Relationship Id="rId225" Type="http://schemas.openxmlformats.org/officeDocument/2006/relationships/ctrlProp" Target="../ctrlProps/ctrlProp224.xml"/><Relationship Id="rId267" Type="http://schemas.openxmlformats.org/officeDocument/2006/relationships/ctrlProp" Target="../ctrlProps/ctrlProp266.xml"/><Relationship Id="rId432" Type="http://schemas.openxmlformats.org/officeDocument/2006/relationships/ctrlProp" Target="../ctrlProps/ctrlProp431.xml"/><Relationship Id="rId474" Type="http://schemas.openxmlformats.org/officeDocument/2006/relationships/ctrlProp" Target="../ctrlProps/ctrlProp473.xml"/><Relationship Id="rId877" Type="http://schemas.openxmlformats.org/officeDocument/2006/relationships/ctrlProp" Target="../ctrlProps/ctrlProp876.xml"/><Relationship Id="rId1020" Type="http://schemas.openxmlformats.org/officeDocument/2006/relationships/ctrlProp" Target="../ctrlProps/ctrlProp1019.xml"/><Relationship Id="rId127" Type="http://schemas.openxmlformats.org/officeDocument/2006/relationships/ctrlProp" Target="../ctrlProps/ctrlProp126.xml"/><Relationship Id="rId681" Type="http://schemas.openxmlformats.org/officeDocument/2006/relationships/ctrlProp" Target="../ctrlProps/ctrlProp680.xml"/><Relationship Id="rId737" Type="http://schemas.openxmlformats.org/officeDocument/2006/relationships/ctrlProp" Target="../ctrlProps/ctrlProp736.xml"/><Relationship Id="rId779" Type="http://schemas.openxmlformats.org/officeDocument/2006/relationships/ctrlProp" Target="../ctrlProps/ctrlProp778.xml"/><Relationship Id="rId902" Type="http://schemas.openxmlformats.org/officeDocument/2006/relationships/ctrlProp" Target="../ctrlProps/ctrlProp901.xml"/><Relationship Id="rId944" Type="http://schemas.openxmlformats.org/officeDocument/2006/relationships/ctrlProp" Target="../ctrlProps/ctrlProp943.xml"/><Relationship Id="rId986" Type="http://schemas.openxmlformats.org/officeDocument/2006/relationships/ctrlProp" Target="../ctrlProps/ctrlProp985.xml"/><Relationship Id="rId31" Type="http://schemas.openxmlformats.org/officeDocument/2006/relationships/ctrlProp" Target="../ctrlProps/ctrlProp30.xml"/><Relationship Id="rId73" Type="http://schemas.openxmlformats.org/officeDocument/2006/relationships/ctrlProp" Target="../ctrlProps/ctrlProp72.xml"/><Relationship Id="rId169" Type="http://schemas.openxmlformats.org/officeDocument/2006/relationships/ctrlProp" Target="../ctrlProps/ctrlProp168.xml"/><Relationship Id="rId334" Type="http://schemas.openxmlformats.org/officeDocument/2006/relationships/ctrlProp" Target="../ctrlProps/ctrlProp333.xml"/><Relationship Id="rId376" Type="http://schemas.openxmlformats.org/officeDocument/2006/relationships/ctrlProp" Target="../ctrlProps/ctrlProp375.xml"/><Relationship Id="rId541" Type="http://schemas.openxmlformats.org/officeDocument/2006/relationships/ctrlProp" Target="../ctrlProps/ctrlProp540.xml"/><Relationship Id="rId583" Type="http://schemas.openxmlformats.org/officeDocument/2006/relationships/ctrlProp" Target="../ctrlProps/ctrlProp582.xml"/><Relationship Id="rId639" Type="http://schemas.openxmlformats.org/officeDocument/2006/relationships/ctrlProp" Target="../ctrlProps/ctrlProp638.xml"/><Relationship Id="rId790" Type="http://schemas.openxmlformats.org/officeDocument/2006/relationships/ctrlProp" Target="../ctrlProps/ctrlProp789.xml"/><Relationship Id="rId804" Type="http://schemas.openxmlformats.org/officeDocument/2006/relationships/ctrlProp" Target="../ctrlProps/ctrlProp803.xml"/><Relationship Id="rId4" Type="http://schemas.openxmlformats.org/officeDocument/2006/relationships/ctrlProp" Target="../ctrlProps/ctrlProp3.xml"/><Relationship Id="rId180" Type="http://schemas.openxmlformats.org/officeDocument/2006/relationships/ctrlProp" Target="../ctrlProps/ctrlProp179.xml"/><Relationship Id="rId236" Type="http://schemas.openxmlformats.org/officeDocument/2006/relationships/ctrlProp" Target="../ctrlProps/ctrlProp235.xml"/><Relationship Id="rId278" Type="http://schemas.openxmlformats.org/officeDocument/2006/relationships/ctrlProp" Target="../ctrlProps/ctrlProp277.xml"/><Relationship Id="rId401" Type="http://schemas.openxmlformats.org/officeDocument/2006/relationships/ctrlProp" Target="../ctrlProps/ctrlProp400.xml"/><Relationship Id="rId443" Type="http://schemas.openxmlformats.org/officeDocument/2006/relationships/ctrlProp" Target="../ctrlProps/ctrlProp442.xml"/><Relationship Id="rId650" Type="http://schemas.openxmlformats.org/officeDocument/2006/relationships/ctrlProp" Target="../ctrlProps/ctrlProp649.xml"/><Relationship Id="rId846" Type="http://schemas.openxmlformats.org/officeDocument/2006/relationships/ctrlProp" Target="../ctrlProps/ctrlProp845.xml"/><Relationship Id="rId888" Type="http://schemas.openxmlformats.org/officeDocument/2006/relationships/ctrlProp" Target="../ctrlProps/ctrlProp887.xml"/><Relationship Id="rId303" Type="http://schemas.openxmlformats.org/officeDocument/2006/relationships/ctrlProp" Target="../ctrlProps/ctrlProp302.xml"/><Relationship Id="rId485" Type="http://schemas.openxmlformats.org/officeDocument/2006/relationships/ctrlProp" Target="../ctrlProps/ctrlProp484.xml"/><Relationship Id="rId692" Type="http://schemas.openxmlformats.org/officeDocument/2006/relationships/ctrlProp" Target="../ctrlProps/ctrlProp691.xml"/><Relationship Id="rId706" Type="http://schemas.openxmlformats.org/officeDocument/2006/relationships/ctrlProp" Target="../ctrlProps/ctrlProp705.xml"/><Relationship Id="rId748" Type="http://schemas.openxmlformats.org/officeDocument/2006/relationships/ctrlProp" Target="../ctrlProps/ctrlProp747.xml"/><Relationship Id="rId913" Type="http://schemas.openxmlformats.org/officeDocument/2006/relationships/ctrlProp" Target="../ctrlProps/ctrlProp912.xml"/><Relationship Id="rId955" Type="http://schemas.openxmlformats.org/officeDocument/2006/relationships/ctrlProp" Target="../ctrlProps/ctrlProp954.xml"/><Relationship Id="rId42" Type="http://schemas.openxmlformats.org/officeDocument/2006/relationships/ctrlProp" Target="../ctrlProps/ctrlProp41.xml"/><Relationship Id="rId84" Type="http://schemas.openxmlformats.org/officeDocument/2006/relationships/ctrlProp" Target="../ctrlProps/ctrlProp83.xml"/><Relationship Id="rId138" Type="http://schemas.openxmlformats.org/officeDocument/2006/relationships/ctrlProp" Target="../ctrlProps/ctrlProp137.xml"/><Relationship Id="rId345" Type="http://schemas.openxmlformats.org/officeDocument/2006/relationships/ctrlProp" Target="../ctrlProps/ctrlProp344.xml"/><Relationship Id="rId387" Type="http://schemas.openxmlformats.org/officeDocument/2006/relationships/ctrlProp" Target="../ctrlProps/ctrlProp386.xml"/><Relationship Id="rId510" Type="http://schemas.openxmlformats.org/officeDocument/2006/relationships/ctrlProp" Target="../ctrlProps/ctrlProp509.xml"/><Relationship Id="rId552" Type="http://schemas.openxmlformats.org/officeDocument/2006/relationships/ctrlProp" Target="../ctrlProps/ctrlProp551.xml"/><Relationship Id="rId594" Type="http://schemas.openxmlformats.org/officeDocument/2006/relationships/ctrlProp" Target="../ctrlProps/ctrlProp593.xml"/><Relationship Id="rId608" Type="http://schemas.openxmlformats.org/officeDocument/2006/relationships/ctrlProp" Target="../ctrlProps/ctrlProp607.xml"/><Relationship Id="rId815" Type="http://schemas.openxmlformats.org/officeDocument/2006/relationships/ctrlProp" Target="../ctrlProps/ctrlProp814.xml"/><Relationship Id="rId997" Type="http://schemas.openxmlformats.org/officeDocument/2006/relationships/ctrlProp" Target="../ctrlProps/ctrlProp996.xml"/><Relationship Id="rId191" Type="http://schemas.openxmlformats.org/officeDocument/2006/relationships/ctrlProp" Target="../ctrlProps/ctrlProp190.xml"/><Relationship Id="rId205" Type="http://schemas.openxmlformats.org/officeDocument/2006/relationships/ctrlProp" Target="../ctrlProps/ctrlProp204.xml"/><Relationship Id="rId247" Type="http://schemas.openxmlformats.org/officeDocument/2006/relationships/ctrlProp" Target="../ctrlProps/ctrlProp246.xml"/><Relationship Id="rId412" Type="http://schemas.openxmlformats.org/officeDocument/2006/relationships/ctrlProp" Target="../ctrlProps/ctrlProp411.xml"/><Relationship Id="rId857" Type="http://schemas.openxmlformats.org/officeDocument/2006/relationships/ctrlProp" Target="../ctrlProps/ctrlProp856.xml"/><Relationship Id="rId899" Type="http://schemas.openxmlformats.org/officeDocument/2006/relationships/ctrlProp" Target="../ctrlProps/ctrlProp898.xml"/><Relationship Id="rId1000" Type="http://schemas.openxmlformats.org/officeDocument/2006/relationships/ctrlProp" Target="../ctrlProps/ctrlProp999.xml"/><Relationship Id="rId107" Type="http://schemas.openxmlformats.org/officeDocument/2006/relationships/ctrlProp" Target="../ctrlProps/ctrlProp106.xml"/><Relationship Id="rId289" Type="http://schemas.openxmlformats.org/officeDocument/2006/relationships/ctrlProp" Target="../ctrlProps/ctrlProp288.xml"/><Relationship Id="rId454" Type="http://schemas.openxmlformats.org/officeDocument/2006/relationships/ctrlProp" Target="../ctrlProps/ctrlProp453.xml"/><Relationship Id="rId496" Type="http://schemas.openxmlformats.org/officeDocument/2006/relationships/ctrlProp" Target="../ctrlProps/ctrlProp495.xml"/><Relationship Id="rId661" Type="http://schemas.openxmlformats.org/officeDocument/2006/relationships/ctrlProp" Target="../ctrlProps/ctrlProp660.xml"/><Relationship Id="rId717" Type="http://schemas.openxmlformats.org/officeDocument/2006/relationships/ctrlProp" Target="../ctrlProps/ctrlProp716.xml"/><Relationship Id="rId759" Type="http://schemas.openxmlformats.org/officeDocument/2006/relationships/ctrlProp" Target="../ctrlProps/ctrlProp758.xml"/><Relationship Id="rId924" Type="http://schemas.openxmlformats.org/officeDocument/2006/relationships/ctrlProp" Target="../ctrlProps/ctrlProp923.xml"/><Relationship Id="rId966" Type="http://schemas.openxmlformats.org/officeDocument/2006/relationships/ctrlProp" Target="../ctrlProps/ctrlProp965.xml"/><Relationship Id="rId11" Type="http://schemas.openxmlformats.org/officeDocument/2006/relationships/ctrlProp" Target="../ctrlProps/ctrlProp10.xml"/><Relationship Id="rId53" Type="http://schemas.openxmlformats.org/officeDocument/2006/relationships/ctrlProp" Target="../ctrlProps/ctrlProp52.xml"/><Relationship Id="rId149" Type="http://schemas.openxmlformats.org/officeDocument/2006/relationships/ctrlProp" Target="../ctrlProps/ctrlProp148.xml"/><Relationship Id="rId314" Type="http://schemas.openxmlformats.org/officeDocument/2006/relationships/ctrlProp" Target="../ctrlProps/ctrlProp313.xml"/><Relationship Id="rId356" Type="http://schemas.openxmlformats.org/officeDocument/2006/relationships/ctrlProp" Target="../ctrlProps/ctrlProp355.xml"/><Relationship Id="rId398" Type="http://schemas.openxmlformats.org/officeDocument/2006/relationships/ctrlProp" Target="../ctrlProps/ctrlProp397.xml"/><Relationship Id="rId521" Type="http://schemas.openxmlformats.org/officeDocument/2006/relationships/ctrlProp" Target="../ctrlProps/ctrlProp520.xml"/><Relationship Id="rId563" Type="http://schemas.openxmlformats.org/officeDocument/2006/relationships/ctrlProp" Target="../ctrlProps/ctrlProp562.xml"/><Relationship Id="rId619" Type="http://schemas.openxmlformats.org/officeDocument/2006/relationships/ctrlProp" Target="../ctrlProps/ctrlProp618.xml"/><Relationship Id="rId770" Type="http://schemas.openxmlformats.org/officeDocument/2006/relationships/ctrlProp" Target="../ctrlProps/ctrlProp769.xml"/><Relationship Id="rId95" Type="http://schemas.openxmlformats.org/officeDocument/2006/relationships/ctrlProp" Target="../ctrlProps/ctrlProp94.xml"/><Relationship Id="rId160" Type="http://schemas.openxmlformats.org/officeDocument/2006/relationships/ctrlProp" Target="../ctrlProps/ctrlProp159.xml"/><Relationship Id="rId216" Type="http://schemas.openxmlformats.org/officeDocument/2006/relationships/ctrlProp" Target="../ctrlProps/ctrlProp215.xml"/><Relationship Id="rId423" Type="http://schemas.openxmlformats.org/officeDocument/2006/relationships/ctrlProp" Target="../ctrlProps/ctrlProp422.xml"/><Relationship Id="rId826" Type="http://schemas.openxmlformats.org/officeDocument/2006/relationships/ctrlProp" Target="../ctrlProps/ctrlProp825.xml"/><Relationship Id="rId868" Type="http://schemas.openxmlformats.org/officeDocument/2006/relationships/ctrlProp" Target="../ctrlProps/ctrlProp867.xml"/><Relationship Id="rId1011" Type="http://schemas.openxmlformats.org/officeDocument/2006/relationships/ctrlProp" Target="../ctrlProps/ctrlProp1010.xml"/><Relationship Id="rId258" Type="http://schemas.openxmlformats.org/officeDocument/2006/relationships/ctrlProp" Target="../ctrlProps/ctrlProp257.xml"/><Relationship Id="rId465" Type="http://schemas.openxmlformats.org/officeDocument/2006/relationships/ctrlProp" Target="../ctrlProps/ctrlProp464.xml"/><Relationship Id="rId630" Type="http://schemas.openxmlformats.org/officeDocument/2006/relationships/ctrlProp" Target="../ctrlProps/ctrlProp629.xml"/><Relationship Id="rId672" Type="http://schemas.openxmlformats.org/officeDocument/2006/relationships/ctrlProp" Target="../ctrlProps/ctrlProp671.xml"/><Relationship Id="rId728" Type="http://schemas.openxmlformats.org/officeDocument/2006/relationships/ctrlProp" Target="../ctrlProps/ctrlProp727.xml"/><Relationship Id="rId935" Type="http://schemas.openxmlformats.org/officeDocument/2006/relationships/ctrlProp" Target="../ctrlProps/ctrlProp934.xml"/><Relationship Id="rId22" Type="http://schemas.openxmlformats.org/officeDocument/2006/relationships/ctrlProp" Target="../ctrlProps/ctrlProp21.xml"/><Relationship Id="rId64" Type="http://schemas.openxmlformats.org/officeDocument/2006/relationships/ctrlProp" Target="../ctrlProps/ctrlProp63.xml"/><Relationship Id="rId118" Type="http://schemas.openxmlformats.org/officeDocument/2006/relationships/ctrlProp" Target="../ctrlProps/ctrlProp117.xml"/><Relationship Id="rId325" Type="http://schemas.openxmlformats.org/officeDocument/2006/relationships/ctrlProp" Target="../ctrlProps/ctrlProp324.xml"/><Relationship Id="rId367" Type="http://schemas.openxmlformats.org/officeDocument/2006/relationships/ctrlProp" Target="../ctrlProps/ctrlProp366.xml"/><Relationship Id="rId532" Type="http://schemas.openxmlformats.org/officeDocument/2006/relationships/ctrlProp" Target="../ctrlProps/ctrlProp531.xml"/><Relationship Id="rId574" Type="http://schemas.openxmlformats.org/officeDocument/2006/relationships/ctrlProp" Target="../ctrlProps/ctrlProp573.xml"/><Relationship Id="rId977" Type="http://schemas.openxmlformats.org/officeDocument/2006/relationships/ctrlProp" Target="../ctrlProps/ctrlProp976.xml"/><Relationship Id="rId171" Type="http://schemas.openxmlformats.org/officeDocument/2006/relationships/ctrlProp" Target="../ctrlProps/ctrlProp170.xml"/><Relationship Id="rId227" Type="http://schemas.openxmlformats.org/officeDocument/2006/relationships/ctrlProp" Target="../ctrlProps/ctrlProp226.xml"/><Relationship Id="rId781" Type="http://schemas.openxmlformats.org/officeDocument/2006/relationships/ctrlProp" Target="../ctrlProps/ctrlProp780.xml"/><Relationship Id="rId837" Type="http://schemas.openxmlformats.org/officeDocument/2006/relationships/ctrlProp" Target="../ctrlProps/ctrlProp836.xml"/><Relationship Id="rId879" Type="http://schemas.openxmlformats.org/officeDocument/2006/relationships/ctrlProp" Target="../ctrlProps/ctrlProp878.xml"/><Relationship Id="rId1022" Type="http://schemas.openxmlformats.org/officeDocument/2006/relationships/ctrlProp" Target="../ctrlProps/ctrlProp1021.xml"/><Relationship Id="rId269" Type="http://schemas.openxmlformats.org/officeDocument/2006/relationships/ctrlProp" Target="../ctrlProps/ctrlProp268.xml"/><Relationship Id="rId434" Type="http://schemas.openxmlformats.org/officeDocument/2006/relationships/ctrlProp" Target="../ctrlProps/ctrlProp433.xml"/><Relationship Id="rId476" Type="http://schemas.openxmlformats.org/officeDocument/2006/relationships/ctrlProp" Target="../ctrlProps/ctrlProp475.xml"/><Relationship Id="rId641" Type="http://schemas.openxmlformats.org/officeDocument/2006/relationships/ctrlProp" Target="../ctrlProps/ctrlProp640.xml"/><Relationship Id="rId683" Type="http://schemas.openxmlformats.org/officeDocument/2006/relationships/ctrlProp" Target="../ctrlProps/ctrlProp682.xml"/><Relationship Id="rId739" Type="http://schemas.openxmlformats.org/officeDocument/2006/relationships/ctrlProp" Target="../ctrlProps/ctrlProp738.xml"/><Relationship Id="rId890" Type="http://schemas.openxmlformats.org/officeDocument/2006/relationships/ctrlProp" Target="../ctrlProps/ctrlProp889.xml"/><Relationship Id="rId904" Type="http://schemas.openxmlformats.org/officeDocument/2006/relationships/ctrlProp" Target="../ctrlProps/ctrlProp903.xml"/><Relationship Id="rId33" Type="http://schemas.openxmlformats.org/officeDocument/2006/relationships/ctrlProp" Target="../ctrlProps/ctrlProp32.xml"/><Relationship Id="rId129" Type="http://schemas.openxmlformats.org/officeDocument/2006/relationships/ctrlProp" Target="../ctrlProps/ctrlProp128.xml"/><Relationship Id="rId280" Type="http://schemas.openxmlformats.org/officeDocument/2006/relationships/ctrlProp" Target="../ctrlProps/ctrlProp279.xml"/><Relationship Id="rId336" Type="http://schemas.openxmlformats.org/officeDocument/2006/relationships/ctrlProp" Target="../ctrlProps/ctrlProp335.xml"/><Relationship Id="rId501" Type="http://schemas.openxmlformats.org/officeDocument/2006/relationships/ctrlProp" Target="../ctrlProps/ctrlProp500.xml"/><Relationship Id="rId543" Type="http://schemas.openxmlformats.org/officeDocument/2006/relationships/ctrlProp" Target="../ctrlProps/ctrlProp542.xml"/><Relationship Id="rId946" Type="http://schemas.openxmlformats.org/officeDocument/2006/relationships/ctrlProp" Target="../ctrlProps/ctrlProp945.xml"/><Relationship Id="rId988" Type="http://schemas.openxmlformats.org/officeDocument/2006/relationships/ctrlProp" Target="../ctrlProps/ctrlProp987.xml"/><Relationship Id="rId75" Type="http://schemas.openxmlformats.org/officeDocument/2006/relationships/ctrlProp" Target="../ctrlProps/ctrlProp74.xml"/><Relationship Id="rId140" Type="http://schemas.openxmlformats.org/officeDocument/2006/relationships/ctrlProp" Target="../ctrlProps/ctrlProp139.xml"/><Relationship Id="rId182" Type="http://schemas.openxmlformats.org/officeDocument/2006/relationships/ctrlProp" Target="../ctrlProps/ctrlProp181.xml"/><Relationship Id="rId378" Type="http://schemas.openxmlformats.org/officeDocument/2006/relationships/ctrlProp" Target="../ctrlProps/ctrlProp377.xml"/><Relationship Id="rId403" Type="http://schemas.openxmlformats.org/officeDocument/2006/relationships/ctrlProp" Target="../ctrlProps/ctrlProp402.xml"/><Relationship Id="rId585" Type="http://schemas.openxmlformats.org/officeDocument/2006/relationships/ctrlProp" Target="../ctrlProps/ctrlProp584.xml"/><Relationship Id="rId750" Type="http://schemas.openxmlformats.org/officeDocument/2006/relationships/ctrlProp" Target="../ctrlProps/ctrlProp749.xml"/><Relationship Id="rId792" Type="http://schemas.openxmlformats.org/officeDocument/2006/relationships/ctrlProp" Target="../ctrlProps/ctrlProp791.xml"/><Relationship Id="rId806" Type="http://schemas.openxmlformats.org/officeDocument/2006/relationships/ctrlProp" Target="../ctrlProps/ctrlProp805.xml"/><Relationship Id="rId848" Type="http://schemas.openxmlformats.org/officeDocument/2006/relationships/ctrlProp" Target="../ctrlProps/ctrlProp847.xml"/><Relationship Id="rId6" Type="http://schemas.openxmlformats.org/officeDocument/2006/relationships/ctrlProp" Target="../ctrlProps/ctrlProp5.xml"/><Relationship Id="rId238" Type="http://schemas.openxmlformats.org/officeDocument/2006/relationships/ctrlProp" Target="../ctrlProps/ctrlProp237.xml"/><Relationship Id="rId445" Type="http://schemas.openxmlformats.org/officeDocument/2006/relationships/ctrlProp" Target="../ctrlProps/ctrlProp444.xml"/><Relationship Id="rId487" Type="http://schemas.openxmlformats.org/officeDocument/2006/relationships/ctrlProp" Target="../ctrlProps/ctrlProp486.xml"/><Relationship Id="rId610" Type="http://schemas.openxmlformats.org/officeDocument/2006/relationships/ctrlProp" Target="../ctrlProps/ctrlProp609.xml"/><Relationship Id="rId652" Type="http://schemas.openxmlformats.org/officeDocument/2006/relationships/ctrlProp" Target="../ctrlProps/ctrlProp651.xml"/><Relationship Id="rId694" Type="http://schemas.openxmlformats.org/officeDocument/2006/relationships/ctrlProp" Target="../ctrlProps/ctrlProp693.xml"/><Relationship Id="rId708" Type="http://schemas.openxmlformats.org/officeDocument/2006/relationships/ctrlProp" Target="../ctrlProps/ctrlProp707.xml"/><Relationship Id="rId915" Type="http://schemas.openxmlformats.org/officeDocument/2006/relationships/ctrlProp" Target="../ctrlProps/ctrlProp914.xml"/><Relationship Id="rId291" Type="http://schemas.openxmlformats.org/officeDocument/2006/relationships/ctrlProp" Target="../ctrlProps/ctrlProp290.xml"/><Relationship Id="rId305" Type="http://schemas.openxmlformats.org/officeDocument/2006/relationships/ctrlProp" Target="../ctrlProps/ctrlProp304.xml"/><Relationship Id="rId347" Type="http://schemas.openxmlformats.org/officeDocument/2006/relationships/ctrlProp" Target="../ctrlProps/ctrlProp346.xml"/><Relationship Id="rId512" Type="http://schemas.openxmlformats.org/officeDocument/2006/relationships/ctrlProp" Target="../ctrlProps/ctrlProp511.xml"/><Relationship Id="rId957" Type="http://schemas.openxmlformats.org/officeDocument/2006/relationships/ctrlProp" Target="../ctrlProps/ctrlProp956.xml"/><Relationship Id="rId999" Type="http://schemas.openxmlformats.org/officeDocument/2006/relationships/ctrlProp" Target="../ctrlProps/ctrlProp998.xml"/><Relationship Id="rId44" Type="http://schemas.openxmlformats.org/officeDocument/2006/relationships/ctrlProp" Target="../ctrlProps/ctrlProp43.xml"/><Relationship Id="rId86" Type="http://schemas.openxmlformats.org/officeDocument/2006/relationships/ctrlProp" Target="../ctrlProps/ctrlProp85.xml"/><Relationship Id="rId151" Type="http://schemas.openxmlformats.org/officeDocument/2006/relationships/ctrlProp" Target="../ctrlProps/ctrlProp150.xml"/><Relationship Id="rId389" Type="http://schemas.openxmlformats.org/officeDocument/2006/relationships/ctrlProp" Target="../ctrlProps/ctrlProp388.xml"/><Relationship Id="rId554" Type="http://schemas.openxmlformats.org/officeDocument/2006/relationships/ctrlProp" Target="../ctrlProps/ctrlProp553.xml"/><Relationship Id="rId596" Type="http://schemas.openxmlformats.org/officeDocument/2006/relationships/ctrlProp" Target="../ctrlProps/ctrlProp595.xml"/><Relationship Id="rId761" Type="http://schemas.openxmlformats.org/officeDocument/2006/relationships/ctrlProp" Target="../ctrlProps/ctrlProp760.xml"/><Relationship Id="rId817" Type="http://schemas.openxmlformats.org/officeDocument/2006/relationships/ctrlProp" Target="../ctrlProps/ctrlProp816.xml"/><Relationship Id="rId859" Type="http://schemas.openxmlformats.org/officeDocument/2006/relationships/ctrlProp" Target="../ctrlProps/ctrlProp858.xml"/><Relationship Id="rId1002" Type="http://schemas.openxmlformats.org/officeDocument/2006/relationships/ctrlProp" Target="../ctrlProps/ctrlProp1001.xml"/><Relationship Id="rId193" Type="http://schemas.openxmlformats.org/officeDocument/2006/relationships/ctrlProp" Target="../ctrlProps/ctrlProp192.xml"/><Relationship Id="rId207" Type="http://schemas.openxmlformats.org/officeDocument/2006/relationships/ctrlProp" Target="../ctrlProps/ctrlProp206.xml"/><Relationship Id="rId249" Type="http://schemas.openxmlformats.org/officeDocument/2006/relationships/ctrlProp" Target="../ctrlProps/ctrlProp248.xml"/><Relationship Id="rId414" Type="http://schemas.openxmlformats.org/officeDocument/2006/relationships/ctrlProp" Target="../ctrlProps/ctrlProp413.xml"/><Relationship Id="rId456" Type="http://schemas.openxmlformats.org/officeDocument/2006/relationships/ctrlProp" Target="../ctrlProps/ctrlProp455.xml"/><Relationship Id="rId498" Type="http://schemas.openxmlformats.org/officeDocument/2006/relationships/ctrlProp" Target="../ctrlProps/ctrlProp497.xml"/><Relationship Id="rId621" Type="http://schemas.openxmlformats.org/officeDocument/2006/relationships/ctrlProp" Target="../ctrlProps/ctrlProp620.xml"/><Relationship Id="rId663" Type="http://schemas.openxmlformats.org/officeDocument/2006/relationships/ctrlProp" Target="../ctrlProps/ctrlProp662.xml"/><Relationship Id="rId870" Type="http://schemas.openxmlformats.org/officeDocument/2006/relationships/ctrlProp" Target="../ctrlProps/ctrlProp869.xml"/><Relationship Id="rId13" Type="http://schemas.openxmlformats.org/officeDocument/2006/relationships/ctrlProp" Target="../ctrlProps/ctrlProp12.xml"/><Relationship Id="rId109" Type="http://schemas.openxmlformats.org/officeDocument/2006/relationships/ctrlProp" Target="../ctrlProps/ctrlProp108.xml"/><Relationship Id="rId260" Type="http://schemas.openxmlformats.org/officeDocument/2006/relationships/ctrlProp" Target="../ctrlProps/ctrlProp259.xml"/><Relationship Id="rId316" Type="http://schemas.openxmlformats.org/officeDocument/2006/relationships/ctrlProp" Target="../ctrlProps/ctrlProp315.xml"/><Relationship Id="rId523" Type="http://schemas.openxmlformats.org/officeDocument/2006/relationships/ctrlProp" Target="../ctrlProps/ctrlProp522.xml"/><Relationship Id="rId719" Type="http://schemas.openxmlformats.org/officeDocument/2006/relationships/ctrlProp" Target="../ctrlProps/ctrlProp718.xml"/><Relationship Id="rId926" Type="http://schemas.openxmlformats.org/officeDocument/2006/relationships/ctrlProp" Target="../ctrlProps/ctrlProp925.xml"/><Relationship Id="rId968" Type="http://schemas.openxmlformats.org/officeDocument/2006/relationships/ctrlProp" Target="../ctrlProps/ctrlProp967.xml"/><Relationship Id="rId55" Type="http://schemas.openxmlformats.org/officeDocument/2006/relationships/ctrlProp" Target="../ctrlProps/ctrlProp54.xml"/><Relationship Id="rId97" Type="http://schemas.openxmlformats.org/officeDocument/2006/relationships/ctrlProp" Target="../ctrlProps/ctrlProp96.xml"/><Relationship Id="rId120" Type="http://schemas.openxmlformats.org/officeDocument/2006/relationships/ctrlProp" Target="../ctrlProps/ctrlProp119.xml"/><Relationship Id="rId358" Type="http://schemas.openxmlformats.org/officeDocument/2006/relationships/ctrlProp" Target="../ctrlProps/ctrlProp357.xml"/><Relationship Id="rId565" Type="http://schemas.openxmlformats.org/officeDocument/2006/relationships/ctrlProp" Target="../ctrlProps/ctrlProp564.xml"/><Relationship Id="rId730" Type="http://schemas.openxmlformats.org/officeDocument/2006/relationships/ctrlProp" Target="../ctrlProps/ctrlProp729.xml"/><Relationship Id="rId772" Type="http://schemas.openxmlformats.org/officeDocument/2006/relationships/ctrlProp" Target="../ctrlProps/ctrlProp771.xml"/><Relationship Id="rId828" Type="http://schemas.openxmlformats.org/officeDocument/2006/relationships/ctrlProp" Target="../ctrlProps/ctrlProp827.xml"/><Relationship Id="rId1013" Type="http://schemas.openxmlformats.org/officeDocument/2006/relationships/ctrlProp" Target="../ctrlProps/ctrlProp1012.xml"/><Relationship Id="rId162" Type="http://schemas.openxmlformats.org/officeDocument/2006/relationships/ctrlProp" Target="../ctrlProps/ctrlProp161.xml"/><Relationship Id="rId218" Type="http://schemas.openxmlformats.org/officeDocument/2006/relationships/ctrlProp" Target="../ctrlProps/ctrlProp217.xml"/><Relationship Id="rId425" Type="http://schemas.openxmlformats.org/officeDocument/2006/relationships/ctrlProp" Target="../ctrlProps/ctrlProp424.xml"/><Relationship Id="rId467" Type="http://schemas.openxmlformats.org/officeDocument/2006/relationships/ctrlProp" Target="../ctrlProps/ctrlProp466.xml"/><Relationship Id="rId632" Type="http://schemas.openxmlformats.org/officeDocument/2006/relationships/ctrlProp" Target="../ctrlProps/ctrlProp631.xml"/><Relationship Id="rId271" Type="http://schemas.openxmlformats.org/officeDocument/2006/relationships/ctrlProp" Target="../ctrlProps/ctrlProp270.xml"/><Relationship Id="rId674" Type="http://schemas.openxmlformats.org/officeDocument/2006/relationships/ctrlProp" Target="../ctrlProps/ctrlProp673.xml"/><Relationship Id="rId881" Type="http://schemas.openxmlformats.org/officeDocument/2006/relationships/ctrlProp" Target="../ctrlProps/ctrlProp880.xml"/><Relationship Id="rId937" Type="http://schemas.openxmlformats.org/officeDocument/2006/relationships/ctrlProp" Target="../ctrlProps/ctrlProp936.xml"/><Relationship Id="rId979" Type="http://schemas.openxmlformats.org/officeDocument/2006/relationships/ctrlProp" Target="../ctrlProps/ctrlProp978.xml"/><Relationship Id="rId24" Type="http://schemas.openxmlformats.org/officeDocument/2006/relationships/ctrlProp" Target="../ctrlProps/ctrlProp23.xml"/><Relationship Id="rId66" Type="http://schemas.openxmlformats.org/officeDocument/2006/relationships/ctrlProp" Target="../ctrlProps/ctrlProp65.xml"/><Relationship Id="rId131" Type="http://schemas.openxmlformats.org/officeDocument/2006/relationships/ctrlProp" Target="../ctrlProps/ctrlProp130.xml"/><Relationship Id="rId327" Type="http://schemas.openxmlformats.org/officeDocument/2006/relationships/ctrlProp" Target="../ctrlProps/ctrlProp326.xml"/><Relationship Id="rId369" Type="http://schemas.openxmlformats.org/officeDocument/2006/relationships/ctrlProp" Target="../ctrlProps/ctrlProp368.xml"/><Relationship Id="rId534" Type="http://schemas.openxmlformats.org/officeDocument/2006/relationships/ctrlProp" Target="../ctrlProps/ctrlProp533.xml"/><Relationship Id="rId576" Type="http://schemas.openxmlformats.org/officeDocument/2006/relationships/ctrlProp" Target="../ctrlProps/ctrlProp575.xml"/><Relationship Id="rId741" Type="http://schemas.openxmlformats.org/officeDocument/2006/relationships/ctrlProp" Target="../ctrlProps/ctrlProp740.xml"/><Relationship Id="rId783" Type="http://schemas.openxmlformats.org/officeDocument/2006/relationships/ctrlProp" Target="../ctrlProps/ctrlProp782.xml"/><Relationship Id="rId839" Type="http://schemas.openxmlformats.org/officeDocument/2006/relationships/ctrlProp" Target="../ctrlProps/ctrlProp838.xml"/><Relationship Id="rId990" Type="http://schemas.openxmlformats.org/officeDocument/2006/relationships/ctrlProp" Target="../ctrlProps/ctrlProp989.xml"/><Relationship Id="rId173" Type="http://schemas.openxmlformats.org/officeDocument/2006/relationships/ctrlProp" Target="../ctrlProps/ctrlProp172.xml"/><Relationship Id="rId229" Type="http://schemas.openxmlformats.org/officeDocument/2006/relationships/ctrlProp" Target="../ctrlProps/ctrlProp228.xml"/><Relationship Id="rId380" Type="http://schemas.openxmlformats.org/officeDocument/2006/relationships/ctrlProp" Target="../ctrlProps/ctrlProp379.xml"/><Relationship Id="rId436" Type="http://schemas.openxmlformats.org/officeDocument/2006/relationships/ctrlProp" Target="../ctrlProps/ctrlProp435.xml"/><Relationship Id="rId601" Type="http://schemas.openxmlformats.org/officeDocument/2006/relationships/ctrlProp" Target="../ctrlProps/ctrlProp600.xml"/><Relationship Id="rId643" Type="http://schemas.openxmlformats.org/officeDocument/2006/relationships/ctrlProp" Target="../ctrlProps/ctrlProp642.xml"/><Relationship Id="rId1024" Type="http://schemas.openxmlformats.org/officeDocument/2006/relationships/ctrlProp" Target="../ctrlProps/ctrlProp1023.xml"/><Relationship Id="rId240" Type="http://schemas.openxmlformats.org/officeDocument/2006/relationships/ctrlProp" Target="../ctrlProps/ctrlProp239.xml"/><Relationship Id="rId478" Type="http://schemas.openxmlformats.org/officeDocument/2006/relationships/ctrlProp" Target="../ctrlProps/ctrlProp477.xml"/><Relationship Id="rId685" Type="http://schemas.openxmlformats.org/officeDocument/2006/relationships/ctrlProp" Target="../ctrlProps/ctrlProp684.xml"/><Relationship Id="rId850" Type="http://schemas.openxmlformats.org/officeDocument/2006/relationships/ctrlProp" Target="../ctrlProps/ctrlProp849.xml"/><Relationship Id="rId892" Type="http://schemas.openxmlformats.org/officeDocument/2006/relationships/ctrlProp" Target="../ctrlProps/ctrlProp891.xml"/><Relationship Id="rId906" Type="http://schemas.openxmlformats.org/officeDocument/2006/relationships/ctrlProp" Target="../ctrlProps/ctrlProp905.xml"/><Relationship Id="rId948" Type="http://schemas.openxmlformats.org/officeDocument/2006/relationships/ctrlProp" Target="../ctrlProps/ctrlProp947.xml"/><Relationship Id="rId35" Type="http://schemas.openxmlformats.org/officeDocument/2006/relationships/ctrlProp" Target="../ctrlProps/ctrlProp34.xml"/><Relationship Id="rId77" Type="http://schemas.openxmlformats.org/officeDocument/2006/relationships/ctrlProp" Target="../ctrlProps/ctrlProp76.xml"/><Relationship Id="rId100" Type="http://schemas.openxmlformats.org/officeDocument/2006/relationships/ctrlProp" Target="../ctrlProps/ctrlProp99.xml"/><Relationship Id="rId282" Type="http://schemas.openxmlformats.org/officeDocument/2006/relationships/ctrlProp" Target="../ctrlProps/ctrlProp281.xml"/><Relationship Id="rId338" Type="http://schemas.openxmlformats.org/officeDocument/2006/relationships/ctrlProp" Target="../ctrlProps/ctrlProp337.xml"/><Relationship Id="rId503" Type="http://schemas.openxmlformats.org/officeDocument/2006/relationships/ctrlProp" Target="../ctrlProps/ctrlProp502.xml"/><Relationship Id="rId545" Type="http://schemas.openxmlformats.org/officeDocument/2006/relationships/ctrlProp" Target="../ctrlProps/ctrlProp544.xml"/><Relationship Id="rId587" Type="http://schemas.openxmlformats.org/officeDocument/2006/relationships/ctrlProp" Target="../ctrlProps/ctrlProp586.xml"/><Relationship Id="rId710" Type="http://schemas.openxmlformats.org/officeDocument/2006/relationships/ctrlProp" Target="../ctrlProps/ctrlProp709.xml"/><Relationship Id="rId752" Type="http://schemas.openxmlformats.org/officeDocument/2006/relationships/ctrlProp" Target="../ctrlProps/ctrlProp751.xml"/><Relationship Id="rId808" Type="http://schemas.openxmlformats.org/officeDocument/2006/relationships/ctrlProp" Target="../ctrlProps/ctrlProp807.xml"/><Relationship Id="rId8" Type="http://schemas.openxmlformats.org/officeDocument/2006/relationships/ctrlProp" Target="../ctrlProps/ctrlProp7.xml"/><Relationship Id="rId142" Type="http://schemas.openxmlformats.org/officeDocument/2006/relationships/ctrlProp" Target="../ctrlProps/ctrlProp141.xml"/><Relationship Id="rId184" Type="http://schemas.openxmlformats.org/officeDocument/2006/relationships/ctrlProp" Target="../ctrlProps/ctrlProp183.xml"/><Relationship Id="rId391" Type="http://schemas.openxmlformats.org/officeDocument/2006/relationships/ctrlProp" Target="../ctrlProps/ctrlProp390.xml"/><Relationship Id="rId405" Type="http://schemas.openxmlformats.org/officeDocument/2006/relationships/ctrlProp" Target="../ctrlProps/ctrlProp404.xml"/><Relationship Id="rId447" Type="http://schemas.openxmlformats.org/officeDocument/2006/relationships/ctrlProp" Target="../ctrlProps/ctrlProp446.xml"/><Relationship Id="rId612" Type="http://schemas.openxmlformats.org/officeDocument/2006/relationships/ctrlProp" Target="../ctrlProps/ctrlProp611.xml"/><Relationship Id="rId794" Type="http://schemas.openxmlformats.org/officeDocument/2006/relationships/ctrlProp" Target="../ctrlProps/ctrlProp793.xml"/><Relationship Id="rId251" Type="http://schemas.openxmlformats.org/officeDocument/2006/relationships/ctrlProp" Target="../ctrlProps/ctrlProp250.xml"/><Relationship Id="rId489" Type="http://schemas.openxmlformats.org/officeDocument/2006/relationships/ctrlProp" Target="../ctrlProps/ctrlProp488.xml"/><Relationship Id="rId654" Type="http://schemas.openxmlformats.org/officeDocument/2006/relationships/ctrlProp" Target="../ctrlProps/ctrlProp653.xml"/><Relationship Id="rId696" Type="http://schemas.openxmlformats.org/officeDocument/2006/relationships/ctrlProp" Target="../ctrlProps/ctrlProp695.xml"/><Relationship Id="rId861" Type="http://schemas.openxmlformats.org/officeDocument/2006/relationships/ctrlProp" Target="../ctrlProps/ctrlProp860.xml"/><Relationship Id="rId917" Type="http://schemas.openxmlformats.org/officeDocument/2006/relationships/ctrlProp" Target="../ctrlProps/ctrlProp916.xml"/><Relationship Id="rId959" Type="http://schemas.openxmlformats.org/officeDocument/2006/relationships/ctrlProp" Target="../ctrlProps/ctrlProp958.xml"/><Relationship Id="rId46" Type="http://schemas.openxmlformats.org/officeDocument/2006/relationships/ctrlProp" Target="../ctrlProps/ctrlProp45.xml"/><Relationship Id="rId293" Type="http://schemas.openxmlformats.org/officeDocument/2006/relationships/ctrlProp" Target="../ctrlProps/ctrlProp292.xml"/><Relationship Id="rId307" Type="http://schemas.openxmlformats.org/officeDocument/2006/relationships/ctrlProp" Target="../ctrlProps/ctrlProp306.xml"/><Relationship Id="rId349" Type="http://schemas.openxmlformats.org/officeDocument/2006/relationships/ctrlProp" Target="../ctrlProps/ctrlProp348.xml"/><Relationship Id="rId514" Type="http://schemas.openxmlformats.org/officeDocument/2006/relationships/ctrlProp" Target="../ctrlProps/ctrlProp513.xml"/><Relationship Id="rId556" Type="http://schemas.openxmlformats.org/officeDocument/2006/relationships/ctrlProp" Target="../ctrlProps/ctrlProp555.xml"/><Relationship Id="rId721" Type="http://schemas.openxmlformats.org/officeDocument/2006/relationships/ctrlProp" Target="../ctrlProps/ctrlProp720.xml"/><Relationship Id="rId763" Type="http://schemas.openxmlformats.org/officeDocument/2006/relationships/ctrlProp" Target="../ctrlProps/ctrlProp762.xml"/><Relationship Id="rId88" Type="http://schemas.openxmlformats.org/officeDocument/2006/relationships/ctrlProp" Target="../ctrlProps/ctrlProp87.xml"/><Relationship Id="rId111" Type="http://schemas.openxmlformats.org/officeDocument/2006/relationships/ctrlProp" Target="../ctrlProps/ctrlProp110.xml"/><Relationship Id="rId153" Type="http://schemas.openxmlformats.org/officeDocument/2006/relationships/ctrlProp" Target="../ctrlProps/ctrlProp152.xml"/><Relationship Id="rId195" Type="http://schemas.openxmlformats.org/officeDocument/2006/relationships/ctrlProp" Target="../ctrlProps/ctrlProp194.xml"/><Relationship Id="rId209" Type="http://schemas.openxmlformats.org/officeDocument/2006/relationships/ctrlProp" Target="../ctrlProps/ctrlProp208.xml"/><Relationship Id="rId360" Type="http://schemas.openxmlformats.org/officeDocument/2006/relationships/ctrlProp" Target="../ctrlProps/ctrlProp359.xml"/><Relationship Id="rId416" Type="http://schemas.openxmlformats.org/officeDocument/2006/relationships/ctrlProp" Target="../ctrlProps/ctrlProp415.xml"/><Relationship Id="rId598" Type="http://schemas.openxmlformats.org/officeDocument/2006/relationships/ctrlProp" Target="../ctrlProps/ctrlProp597.xml"/><Relationship Id="rId819" Type="http://schemas.openxmlformats.org/officeDocument/2006/relationships/ctrlProp" Target="../ctrlProps/ctrlProp818.xml"/><Relationship Id="rId970" Type="http://schemas.openxmlformats.org/officeDocument/2006/relationships/ctrlProp" Target="../ctrlProps/ctrlProp969.xml"/><Relationship Id="rId1004" Type="http://schemas.openxmlformats.org/officeDocument/2006/relationships/ctrlProp" Target="../ctrlProps/ctrlProp1003.xml"/><Relationship Id="rId220" Type="http://schemas.openxmlformats.org/officeDocument/2006/relationships/ctrlProp" Target="../ctrlProps/ctrlProp219.xml"/><Relationship Id="rId458" Type="http://schemas.openxmlformats.org/officeDocument/2006/relationships/ctrlProp" Target="../ctrlProps/ctrlProp457.xml"/><Relationship Id="rId623" Type="http://schemas.openxmlformats.org/officeDocument/2006/relationships/ctrlProp" Target="../ctrlProps/ctrlProp622.xml"/><Relationship Id="rId665" Type="http://schemas.openxmlformats.org/officeDocument/2006/relationships/ctrlProp" Target="../ctrlProps/ctrlProp664.xml"/><Relationship Id="rId830" Type="http://schemas.openxmlformats.org/officeDocument/2006/relationships/ctrlProp" Target="../ctrlProps/ctrlProp829.xml"/><Relationship Id="rId872" Type="http://schemas.openxmlformats.org/officeDocument/2006/relationships/ctrlProp" Target="../ctrlProps/ctrlProp871.xml"/><Relationship Id="rId928" Type="http://schemas.openxmlformats.org/officeDocument/2006/relationships/ctrlProp" Target="../ctrlProps/ctrlProp927.xml"/><Relationship Id="rId15" Type="http://schemas.openxmlformats.org/officeDocument/2006/relationships/ctrlProp" Target="../ctrlProps/ctrlProp14.xml"/><Relationship Id="rId57" Type="http://schemas.openxmlformats.org/officeDocument/2006/relationships/ctrlProp" Target="../ctrlProps/ctrlProp56.xml"/><Relationship Id="rId262" Type="http://schemas.openxmlformats.org/officeDocument/2006/relationships/ctrlProp" Target="../ctrlProps/ctrlProp261.xml"/><Relationship Id="rId318" Type="http://schemas.openxmlformats.org/officeDocument/2006/relationships/ctrlProp" Target="../ctrlProps/ctrlProp317.xml"/><Relationship Id="rId525" Type="http://schemas.openxmlformats.org/officeDocument/2006/relationships/ctrlProp" Target="../ctrlProps/ctrlProp524.xml"/><Relationship Id="rId567" Type="http://schemas.openxmlformats.org/officeDocument/2006/relationships/ctrlProp" Target="../ctrlProps/ctrlProp566.xml"/><Relationship Id="rId732" Type="http://schemas.openxmlformats.org/officeDocument/2006/relationships/ctrlProp" Target="../ctrlProps/ctrlProp731.xml"/><Relationship Id="rId99" Type="http://schemas.openxmlformats.org/officeDocument/2006/relationships/ctrlProp" Target="../ctrlProps/ctrlProp98.xml"/><Relationship Id="rId122" Type="http://schemas.openxmlformats.org/officeDocument/2006/relationships/ctrlProp" Target="../ctrlProps/ctrlProp121.xml"/><Relationship Id="rId164" Type="http://schemas.openxmlformats.org/officeDocument/2006/relationships/ctrlProp" Target="../ctrlProps/ctrlProp163.xml"/><Relationship Id="rId371" Type="http://schemas.openxmlformats.org/officeDocument/2006/relationships/ctrlProp" Target="../ctrlProps/ctrlProp370.xml"/><Relationship Id="rId774" Type="http://schemas.openxmlformats.org/officeDocument/2006/relationships/ctrlProp" Target="../ctrlProps/ctrlProp773.xml"/><Relationship Id="rId981" Type="http://schemas.openxmlformats.org/officeDocument/2006/relationships/ctrlProp" Target="../ctrlProps/ctrlProp980.xml"/><Relationship Id="rId1015" Type="http://schemas.openxmlformats.org/officeDocument/2006/relationships/ctrlProp" Target="../ctrlProps/ctrlProp1014.xml"/><Relationship Id="rId427" Type="http://schemas.openxmlformats.org/officeDocument/2006/relationships/ctrlProp" Target="../ctrlProps/ctrlProp426.xml"/><Relationship Id="rId469" Type="http://schemas.openxmlformats.org/officeDocument/2006/relationships/ctrlProp" Target="../ctrlProps/ctrlProp468.xml"/><Relationship Id="rId634" Type="http://schemas.openxmlformats.org/officeDocument/2006/relationships/ctrlProp" Target="../ctrlProps/ctrlProp633.xml"/><Relationship Id="rId676" Type="http://schemas.openxmlformats.org/officeDocument/2006/relationships/ctrlProp" Target="../ctrlProps/ctrlProp675.xml"/><Relationship Id="rId841" Type="http://schemas.openxmlformats.org/officeDocument/2006/relationships/ctrlProp" Target="../ctrlProps/ctrlProp840.xml"/><Relationship Id="rId883" Type="http://schemas.openxmlformats.org/officeDocument/2006/relationships/ctrlProp" Target="../ctrlProps/ctrlProp882.xml"/><Relationship Id="rId26" Type="http://schemas.openxmlformats.org/officeDocument/2006/relationships/ctrlProp" Target="../ctrlProps/ctrlProp25.xml"/><Relationship Id="rId231" Type="http://schemas.openxmlformats.org/officeDocument/2006/relationships/ctrlProp" Target="../ctrlProps/ctrlProp230.xml"/><Relationship Id="rId273" Type="http://schemas.openxmlformats.org/officeDocument/2006/relationships/ctrlProp" Target="../ctrlProps/ctrlProp272.xml"/><Relationship Id="rId329" Type="http://schemas.openxmlformats.org/officeDocument/2006/relationships/ctrlProp" Target="../ctrlProps/ctrlProp328.xml"/><Relationship Id="rId480" Type="http://schemas.openxmlformats.org/officeDocument/2006/relationships/ctrlProp" Target="../ctrlProps/ctrlProp479.xml"/><Relationship Id="rId536" Type="http://schemas.openxmlformats.org/officeDocument/2006/relationships/ctrlProp" Target="../ctrlProps/ctrlProp535.xml"/><Relationship Id="rId701" Type="http://schemas.openxmlformats.org/officeDocument/2006/relationships/ctrlProp" Target="../ctrlProps/ctrlProp700.xml"/><Relationship Id="rId939" Type="http://schemas.openxmlformats.org/officeDocument/2006/relationships/ctrlProp" Target="../ctrlProps/ctrlProp938.xml"/><Relationship Id="rId68" Type="http://schemas.openxmlformats.org/officeDocument/2006/relationships/ctrlProp" Target="../ctrlProps/ctrlProp67.xml"/><Relationship Id="rId133" Type="http://schemas.openxmlformats.org/officeDocument/2006/relationships/ctrlProp" Target="../ctrlProps/ctrlProp132.xml"/><Relationship Id="rId175" Type="http://schemas.openxmlformats.org/officeDocument/2006/relationships/ctrlProp" Target="../ctrlProps/ctrlProp174.xml"/><Relationship Id="rId340" Type="http://schemas.openxmlformats.org/officeDocument/2006/relationships/ctrlProp" Target="../ctrlProps/ctrlProp339.xml"/><Relationship Id="rId578" Type="http://schemas.openxmlformats.org/officeDocument/2006/relationships/ctrlProp" Target="../ctrlProps/ctrlProp577.xml"/><Relationship Id="rId743" Type="http://schemas.openxmlformats.org/officeDocument/2006/relationships/ctrlProp" Target="../ctrlProps/ctrlProp742.xml"/><Relationship Id="rId785" Type="http://schemas.openxmlformats.org/officeDocument/2006/relationships/ctrlProp" Target="../ctrlProps/ctrlProp784.xml"/><Relationship Id="rId950" Type="http://schemas.openxmlformats.org/officeDocument/2006/relationships/ctrlProp" Target="../ctrlProps/ctrlProp949.xml"/><Relationship Id="rId992" Type="http://schemas.openxmlformats.org/officeDocument/2006/relationships/ctrlProp" Target="../ctrlProps/ctrlProp991.xml"/><Relationship Id="rId1026" Type="http://schemas.openxmlformats.org/officeDocument/2006/relationships/ctrlProp" Target="../ctrlProps/ctrlProp1025.xml"/><Relationship Id="rId200" Type="http://schemas.openxmlformats.org/officeDocument/2006/relationships/ctrlProp" Target="../ctrlProps/ctrlProp199.xml"/><Relationship Id="rId382" Type="http://schemas.openxmlformats.org/officeDocument/2006/relationships/ctrlProp" Target="../ctrlProps/ctrlProp381.xml"/><Relationship Id="rId438" Type="http://schemas.openxmlformats.org/officeDocument/2006/relationships/ctrlProp" Target="../ctrlProps/ctrlProp437.xml"/><Relationship Id="rId603" Type="http://schemas.openxmlformats.org/officeDocument/2006/relationships/ctrlProp" Target="../ctrlProps/ctrlProp602.xml"/><Relationship Id="rId645" Type="http://schemas.openxmlformats.org/officeDocument/2006/relationships/ctrlProp" Target="../ctrlProps/ctrlProp644.xml"/><Relationship Id="rId687" Type="http://schemas.openxmlformats.org/officeDocument/2006/relationships/ctrlProp" Target="../ctrlProps/ctrlProp686.xml"/><Relationship Id="rId810" Type="http://schemas.openxmlformats.org/officeDocument/2006/relationships/ctrlProp" Target="../ctrlProps/ctrlProp809.xml"/><Relationship Id="rId852" Type="http://schemas.openxmlformats.org/officeDocument/2006/relationships/ctrlProp" Target="../ctrlProps/ctrlProp851.xml"/><Relationship Id="rId908" Type="http://schemas.openxmlformats.org/officeDocument/2006/relationships/ctrlProp" Target="../ctrlProps/ctrlProp907.xml"/><Relationship Id="rId242" Type="http://schemas.openxmlformats.org/officeDocument/2006/relationships/ctrlProp" Target="../ctrlProps/ctrlProp241.xml"/><Relationship Id="rId284" Type="http://schemas.openxmlformats.org/officeDocument/2006/relationships/ctrlProp" Target="../ctrlProps/ctrlProp283.xml"/><Relationship Id="rId491" Type="http://schemas.openxmlformats.org/officeDocument/2006/relationships/ctrlProp" Target="../ctrlProps/ctrlProp490.xml"/><Relationship Id="rId505" Type="http://schemas.openxmlformats.org/officeDocument/2006/relationships/ctrlProp" Target="../ctrlProps/ctrlProp504.xml"/><Relationship Id="rId712" Type="http://schemas.openxmlformats.org/officeDocument/2006/relationships/ctrlProp" Target="../ctrlProps/ctrlProp711.xml"/><Relationship Id="rId894" Type="http://schemas.openxmlformats.org/officeDocument/2006/relationships/ctrlProp" Target="../ctrlProps/ctrlProp893.xml"/><Relationship Id="rId37" Type="http://schemas.openxmlformats.org/officeDocument/2006/relationships/ctrlProp" Target="../ctrlProps/ctrlProp36.xml"/><Relationship Id="rId79" Type="http://schemas.openxmlformats.org/officeDocument/2006/relationships/ctrlProp" Target="../ctrlProps/ctrlProp78.xml"/><Relationship Id="rId102" Type="http://schemas.openxmlformats.org/officeDocument/2006/relationships/ctrlProp" Target="../ctrlProps/ctrlProp101.xml"/><Relationship Id="rId144" Type="http://schemas.openxmlformats.org/officeDocument/2006/relationships/ctrlProp" Target="../ctrlProps/ctrlProp143.xml"/><Relationship Id="rId547" Type="http://schemas.openxmlformats.org/officeDocument/2006/relationships/ctrlProp" Target="../ctrlProps/ctrlProp546.xml"/><Relationship Id="rId589" Type="http://schemas.openxmlformats.org/officeDocument/2006/relationships/ctrlProp" Target="../ctrlProps/ctrlProp588.xml"/><Relationship Id="rId754" Type="http://schemas.openxmlformats.org/officeDocument/2006/relationships/ctrlProp" Target="../ctrlProps/ctrlProp753.xml"/><Relationship Id="rId796" Type="http://schemas.openxmlformats.org/officeDocument/2006/relationships/ctrlProp" Target="../ctrlProps/ctrlProp795.xml"/><Relationship Id="rId961" Type="http://schemas.openxmlformats.org/officeDocument/2006/relationships/ctrlProp" Target="../ctrlProps/ctrlProp960.xml"/><Relationship Id="rId90" Type="http://schemas.openxmlformats.org/officeDocument/2006/relationships/ctrlProp" Target="../ctrlProps/ctrlProp89.xml"/><Relationship Id="rId186" Type="http://schemas.openxmlformats.org/officeDocument/2006/relationships/ctrlProp" Target="../ctrlProps/ctrlProp185.xml"/><Relationship Id="rId351" Type="http://schemas.openxmlformats.org/officeDocument/2006/relationships/ctrlProp" Target="../ctrlProps/ctrlProp350.xml"/><Relationship Id="rId393" Type="http://schemas.openxmlformats.org/officeDocument/2006/relationships/ctrlProp" Target="../ctrlProps/ctrlProp392.xml"/><Relationship Id="rId407" Type="http://schemas.openxmlformats.org/officeDocument/2006/relationships/ctrlProp" Target="../ctrlProps/ctrlProp406.xml"/><Relationship Id="rId449" Type="http://schemas.openxmlformats.org/officeDocument/2006/relationships/ctrlProp" Target="../ctrlProps/ctrlProp448.xml"/><Relationship Id="rId614" Type="http://schemas.openxmlformats.org/officeDocument/2006/relationships/ctrlProp" Target="../ctrlProps/ctrlProp613.xml"/><Relationship Id="rId656" Type="http://schemas.openxmlformats.org/officeDocument/2006/relationships/ctrlProp" Target="../ctrlProps/ctrlProp655.xml"/><Relationship Id="rId821" Type="http://schemas.openxmlformats.org/officeDocument/2006/relationships/ctrlProp" Target="../ctrlProps/ctrlProp820.xml"/><Relationship Id="rId863" Type="http://schemas.openxmlformats.org/officeDocument/2006/relationships/ctrlProp" Target="../ctrlProps/ctrlProp862.xml"/><Relationship Id="rId211" Type="http://schemas.openxmlformats.org/officeDocument/2006/relationships/ctrlProp" Target="../ctrlProps/ctrlProp210.xml"/><Relationship Id="rId253" Type="http://schemas.openxmlformats.org/officeDocument/2006/relationships/ctrlProp" Target="../ctrlProps/ctrlProp252.xml"/><Relationship Id="rId295" Type="http://schemas.openxmlformats.org/officeDocument/2006/relationships/ctrlProp" Target="../ctrlProps/ctrlProp294.xml"/><Relationship Id="rId309" Type="http://schemas.openxmlformats.org/officeDocument/2006/relationships/ctrlProp" Target="../ctrlProps/ctrlProp308.xml"/><Relationship Id="rId460" Type="http://schemas.openxmlformats.org/officeDocument/2006/relationships/ctrlProp" Target="../ctrlProps/ctrlProp459.xml"/><Relationship Id="rId516" Type="http://schemas.openxmlformats.org/officeDocument/2006/relationships/ctrlProp" Target="../ctrlProps/ctrlProp515.xml"/><Relationship Id="rId698" Type="http://schemas.openxmlformats.org/officeDocument/2006/relationships/ctrlProp" Target="../ctrlProps/ctrlProp697.xml"/><Relationship Id="rId919" Type="http://schemas.openxmlformats.org/officeDocument/2006/relationships/ctrlProp" Target="../ctrlProps/ctrlProp918.xml"/><Relationship Id="rId48" Type="http://schemas.openxmlformats.org/officeDocument/2006/relationships/ctrlProp" Target="../ctrlProps/ctrlProp47.xml"/><Relationship Id="rId113" Type="http://schemas.openxmlformats.org/officeDocument/2006/relationships/ctrlProp" Target="../ctrlProps/ctrlProp112.xml"/><Relationship Id="rId320" Type="http://schemas.openxmlformats.org/officeDocument/2006/relationships/ctrlProp" Target="../ctrlProps/ctrlProp319.xml"/><Relationship Id="rId558" Type="http://schemas.openxmlformats.org/officeDocument/2006/relationships/ctrlProp" Target="../ctrlProps/ctrlProp557.xml"/><Relationship Id="rId723" Type="http://schemas.openxmlformats.org/officeDocument/2006/relationships/ctrlProp" Target="../ctrlProps/ctrlProp722.xml"/><Relationship Id="rId765" Type="http://schemas.openxmlformats.org/officeDocument/2006/relationships/ctrlProp" Target="../ctrlProps/ctrlProp764.xml"/><Relationship Id="rId930" Type="http://schemas.openxmlformats.org/officeDocument/2006/relationships/ctrlProp" Target="../ctrlProps/ctrlProp929.xml"/><Relationship Id="rId972" Type="http://schemas.openxmlformats.org/officeDocument/2006/relationships/ctrlProp" Target="../ctrlProps/ctrlProp971.xml"/><Relationship Id="rId1006" Type="http://schemas.openxmlformats.org/officeDocument/2006/relationships/ctrlProp" Target="../ctrlProps/ctrlProp1005.xml"/><Relationship Id="rId155" Type="http://schemas.openxmlformats.org/officeDocument/2006/relationships/ctrlProp" Target="../ctrlProps/ctrlProp154.xml"/><Relationship Id="rId197" Type="http://schemas.openxmlformats.org/officeDocument/2006/relationships/ctrlProp" Target="../ctrlProps/ctrlProp196.xml"/><Relationship Id="rId362" Type="http://schemas.openxmlformats.org/officeDocument/2006/relationships/ctrlProp" Target="../ctrlProps/ctrlProp361.xml"/><Relationship Id="rId418" Type="http://schemas.openxmlformats.org/officeDocument/2006/relationships/ctrlProp" Target="../ctrlProps/ctrlProp417.xml"/><Relationship Id="rId625" Type="http://schemas.openxmlformats.org/officeDocument/2006/relationships/ctrlProp" Target="../ctrlProps/ctrlProp624.xml"/><Relationship Id="rId832" Type="http://schemas.openxmlformats.org/officeDocument/2006/relationships/ctrlProp" Target="../ctrlProps/ctrlProp831.xml"/><Relationship Id="rId222" Type="http://schemas.openxmlformats.org/officeDocument/2006/relationships/ctrlProp" Target="../ctrlProps/ctrlProp221.xml"/><Relationship Id="rId264" Type="http://schemas.openxmlformats.org/officeDocument/2006/relationships/ctrlProp" Target="../ctrlProps/ctrlProp263.xml"/><Relationship Id="rId471" Type="http://schemas.openxmlformats.org/officeDocument/2006/relationships/ctrlProp" Target="../ctrlProps/ctrlProp470.xml"/><Relationship Id="rId667" Type="http://schemas.openxmlformats.org/officeDocument/2006/relationships/ctrlProp" Target="../ctrlProps/ctrlProp666.xml"/><Relationship Id="rId874" Type="http://schemas.openxmlformats.org/officeDocument/2006/relationships/ctrlProp" Target="../ctrlProps/ctrlProp873.xml"/><Relationship Id="rId17" Type="http://schemas.openxmlformats.org/officeDocument/2006/relationships/ctrlProp" Target="../ctrlProps/ctrlProp16.xml"/><Relationship Id="rId59" Type="http://schemas.openxmlformats.org/officeDocument/2006/relationships/ctrlProp" Target="../ctrlProps/ctrlProp58.xml"/><Relationship Id="rId124" Type="http://schemas.openxmlformats.org/officeDocument/2006/relationships/ctrlProp" Target="../ctrlProps/ctrlProp123.xml"/><Relationship Id="rId527" Type="http://schemas.openxmlformats.org/officeDocument/2006/relationships/ctrlProp" Target="../ctrlProps/ctrlProp526.xml"/><Relationship Id="rId569" Type="http://schemas.openxmlformats.org/officeDocument/2006/relationships/ctrlProp" Target="../ctrlProps/ctrlProp568.xml"/><Relationship Id="rId734" Type="http://schemas.openxmlformats.org/officeDocument/2006/relationships/ctrlProp" Target="../ctrlProps/ctrlProp733.xml"/><Relationship Id="rId776" Type="http://schemas.openxmlformats.org/officeDocument/2006/relationships/ctrlProp" Target="../ctrlProps/ctrlProp775.xml"/><Relationship Id="rId941" Type="http://schemas.openxmlformats.org/officeDocument/2006/relationships/ctrlProp" Target="../ctrlProps/ctrlProp940.xml"/><Relationship Id="rId983" Type="http://schemas.openxmlformats.org/officeDocument/2006/relationships/ctrlProp" Target="../ctrlProps/ctrlProp982.xml"/><Relationship Id="rId70" Type="http://schemas.openxmlformats.org/officeDocument/2006/relationships/ctrlProp" Target="../ctrlProps/ctrlProp69.xml"/><Relationship Id="rId166" Type="http://schemas.openxmlformats.org/officeDocument/2006/relationships/ctrlProp" Target="../ctrlProps/ctrlProp165.xml"/><Relationship Id="rId331" Type="http://schemas.openxmlformats.org/officeDocument/2006/relationships/ctrlProp" Target="../ctrlProps/ctrlProp330.xml"/><Relationship Id="rId373" Type="http://schemas.openxmlformats.org/officeDocument/2006/relationships/ctrlProp" Target="../ctrlProps/ctrlProp372.xml"/><Relationship Id="rId429" Type="http://schemas.openxmlformats.org/officeDocument/2006/relationships/ctrlProp" Target="../ctrlProps/ctrlProp428.xml"/><Relationship Id="rId580" Type="http://schemas.openxmlformats.org/officeDocument/2006/relationships/ctrlProp" Target="../ctrlProps/ctrlProp579.xml"/><Relationship Id="rId636" Type="http://schemas.openxmlformats.org/officeDocument/2006/relationships/ctrlProp" Target="../ctrlProps/ctrlProp635.xml"/><Relationship Id="rId801" Type="http://schemas.openxmlformats.org/officeDocument/2006/relationships/ctrlProp" Target="../ctrlProps/ctrlProp800.xml"/><Relationship Id="rId1017" Type="http://schemas.openxmlformats.org/officeDocument/2006/relationships/ctrlProp" Target="../ctrlProps/ctrlProp1016.xml"/><Relationship Id="rId1" Type="http://schemas.openxmlformats.org/officeDocument/2006/relationships/printerSettings" Target="../printerSettings/printerSettings3.bin"/><Relationship Id="rId233" Type="http://schemas.openxmlformats.org/officeDocument/2006/relationships/ctrlProp" Target="../ctrlProps/ctrlProp232.xml"/><Relationship Id="rId440" Type="http://schemas.openxmlformats.org/officeDocument/2006/relationships/ctrlProp" Target="../ctrlProps/ctrlProp439.xml"/><Relationship Id="rId678" Type="http://schemas.openxmlformats.org/officeDocument/2006/relationships/ctrlProp" Target="../ctrlProps/ctrlProp677.xml"/><Relationship Id="rId843" Type="http://schemas.openxmlformats.org/officeDocument/2006/relationships/ctrlProp" Target="../ctrlProps/ctrlProp842.xml"/><Relationship Id="rId885" Type="http://schemas.openxmlformats.org/officeDocument/2006/relationships/ctrlProp" Target="../ctrlProps/ctrlProp884.xml"/><Relationship Id="rId28" Type="http://schemas.openxmlformats.org/officeDocument/2006/relationships/ctrlProp" Target="../ctrlProps/ctrlProp27.xml"/><Relationship Id="rId275" Type="http://schemas.openxmlformats.org/officeDocument/2006/relationships/ctrlProp" Target="../ctrlProps/ctrlProp274.xml"/><Relationship Id="rId300" Type="http://schemas.openxmlformats.org/officeDocument/2006/relationships/ctrlProp" Target="../ctrlProps/ctrlProp299.xml"/><Relationship Id="rId482" Type="http://schemas.openxmlformats.org/officeDocument/2006/relationships/ctrlProp" Target="../ctrlProps/ctrlProp481.xml"/><Relationship Id="rId538" Type="http://schemas.openxmlformats.org/officeDocument/2006/relationships/ctrlProp" Target="../ctrlProps/ctrlProp537.xml"/><Relationship Id="rId703" Type="http://schemas.openxmlformats.org/officeDocument/2006/relationships/ctrlProp" Target="../ctrlProps/ctrlProp702.xml"/><Relationship Id="rId745" Type="http://schemas.openxmlformats.org/officeDocument/2006/relationships/ctrlProp" Target="../ctrlProps/ctrlProp744.xml"/><Relationship Id="rId910" Type="http://schemas.openxmlformats.org/officeDocument/2006/relationships/ctrlProp" Target="../ctrlProps/ctrlProp909.xml"/><Relationship Id="rId952" Type="http://schemas.openxmlformats.org/officeDocument/2006/relationships/ctrlProp" Target="../ctrlProps/ctrlProp951.xml"/><Relationship Id="rId81" Type="http://schemas.openxmlformats.org/officeDocument/2006/relationships/ctrlProp" Target="../ctrlProps/ctrlProp80.xml"/><Relationship Id="rId135" Type="http://schemas.openxmlformats.org/officeDocument/2006/relationships/ctrlProp" Target="../ctrlProps/ctrlProp134.xml"/><Relationship Id="rId177" Type="http://schemas.openxmlformats.org/officeDocument/2006/relationships/ctrlProp" Target="../ctrlProps/ctrlProp176.xml"/><Relationship Id="rId342" Type="http://schemas.openxmlformats.org/officeDocument/2006/relationships/ctrlProp" Target="../ctrlProps/ctrlProp341.xml"/><Relationship Id="rId384" Type="http://schemas.openxmlformats.org/officeDocument/2006/relationships/ctrlProp" Target="../ctrlProps/ctrlProp383.xml"/><Relationship Id="rId591" Type="http://schemas.openxmlformats.org/officeDocument/2006/relationships/ctrlProp" Target="../ctrlProps/ctrlProp590.xml"/><Relationship Id="rId605" Type="http://schemas.openxmlformats.org/officeDocument/2006/relationships/ctrlProp" Target="../ctrlProps/ctrlProp604.xml"/><Relationship Id="rId787" Type="http://schemas.openxmlformats.org/officeDocument/2006/relationships/ctrlProp" Target="../ctrlProps/ctrlProp786.xml"/><Relationship Id="rId812" Type="http://schemas.openxmlformats.org/officeDocument/2006/relationships/ctrlProp" Target="../ctrlProps/ctrlProp811.xml"/><Relationship Id="rId994" Type="http://schemas.openxmlformats.org/officeDocument/2006/relationships/ctrlProp" Target="../ctrlProps/ctrlProp993.xml"/><Relationship Id="rId1028" Type="http://schemas.openxmlformats.org/officeDocument/2006/relationships/ctrlProp" Target="../ctrlProps/ctrlProp1027.xml"/><Relationship Id="rId202" Type="http://schemas.openxmlformats.org/officeDocument/2006/relationships/ctrlProp" Target="../ctrlProps/ctrlProp201.xml"/><Relationship Id="rId244" Type="http://schemas.openxmlformats.org/officeDocument/2006/relationships/ctrlProp" Target="../ctrlProps/ctrlProp243.xml"/><Relationship Id="rId647" Type="http://schemas.openxmlformats.org/officeDocument/2006/relationships/ctrlProp" Target="../ctrlProps/ctrlProp646.xml"/><Relationship Id="rId689" Type="http://schemas.openxmlformats.org/officeDocument/2006/relationships/ctrlProp" Target="../ctrlProps/ctrlProp688.xml"/><Relationship Id="rId854" Type="http://schemas.openxmlformats.org/officeDocument/2006/relationships/ctrlProp" Target="../ctrlProps/ctrlProp853.xml"/><Relationship Id="rId896" Type="http://schemas.openxmlformats.org/officeDocument/2006/relationships/ctrlProp" Target="../ctrlProps/ctrlProp895.xml"/><Relationship Id="rId39" Type="http://schemas.openxmlformats.org/officeDocument/2006/relationships/ctrlProp" Target="../ctrlProps/ctrlProp38.xml"/><Relationship Id="rId286" Type="http://schemas.openxmlformats.org/officeDocument/2006/relationships/ctrlProp" Target="../ctrlProps/ctrlProp285.xml"/><Relationship Id="rId451" Type="http://schemas.openxmlformats.org/officeDocument/2006/relationships/ctrlProp" Target="../ctrlProps/ctrlProp450.xml"/><Relationship Id="rId493" Type="http://schemas.openxmlformats.org/officeDocument/2006/relationships/ctrlProp" Target="../ctrlProps/ctrlProp492.xml"/><Relationship Id="rId507" Type="http://schemas.openxmlformats.org/officeDocument/2006/relationships/ctrlProp" Target="../ctrlProps/ctrlProp506.xml"/><Relationship Id="rId549" Type="http://schemas.openxmlformats.org/officeDocument/2006/relationships/ctrlProp" Target="../ctrlProps/ctrlProp548.xml"/><Relationship Id="rId714" Type="http://schemas.openxmlformats.org/officeDocument/2006/relationships/ctrlProp" Target="../ctrlProps/ctrlProp713.xml"/><Relationship Id="rId756" Type="http://schemas.openxmlformats.org/officeDocument/2006/relationships/ctrlProp" Target="../ctrlProps/ctrlProp755.xml"/><Relationship Id="rId921" Type="http://schemas.openxmlformats.org/officeDocument/2006/relationships/ctrlProp" Target="../ctrlProps/ctrlProp920.xml"/><Relationship Id="rId50" Type="http://schemas.openxmlformats.org/officeDocument/2006/relationships/ctrlProp" Target="../ctrlProps/ctrlProp49.xml"/><Relationship Id="rId104" Type="http://schemas.openxmlformats.org/officeDocument/2006/relationships/ctrlProp" Target="../ctrlProps/ctrlProp103.xml"/><Relationship Id="rId146" Type="http://schemas.openxmlformats.org/officeDocument/2006/relationships/ctrlProp" Target="../ctrlProps/ctrlProp145.xml"/><Relationship Id="rId188" Type="http://schemas.openxmlformats.org/officeDocument/2006/relationships/ctrlProp" Target="../ctrlProps/ctrlProp187.xml"/><Relationship Id="rId311" Type="http://schemas.openxmlformats.org/officeDocument/2006/relationships/ctrlProp" Target="../ctrlProps/ctrlProp310.xml"/><Relationship Id="rId353" Type="http://schemas.openxmlformats.org/officeDocument/2006/relationships/ctrlProp" Target="../ctrlProps/ctrlProp352.xml"/><Relationship Id="rId395" Type="http://schemas.openxmlformats.org/officeDocument/2006/relationships/ctrlProp" Target="../ctrlProps/ctrlProp394.xml"/><Relationship Id="rId409" Type="http://schemas.openxmlformats.org/officeDocument/2006/relationships/ctrlProp" Target="../ctrlProps/ctrlProp408.xml"/><Relationship Id="rId560" Type="http://schemas.openxmlformats.org/officeDocument/2006/relationships/ctrlProp" Target="../ctrlProps/ctrlProp559.xml"/><Relationship Id="rId798" Type="http://schemas.openxmlformats.org/officeDocument/2006/relationships/ctrlProp" Target="../ctrlProps/ctrlProp797.xml"/><Relationship Id="rId963" Type="http://schemas.openxmlformats.org/officeDocument/2006/relationships/ctrlProp" Target="../ctrlProps/ctrlProp962.xml"/><Relationship Id="rId92" Type="http://schemas.openxmlformats.org/officeDocument/2006/relationships/ctrlProp" Target="../ctrlProps/ctrlProp91.xml"/><Relationship Id="rId213" Type="http://schemas.openxmlformats.org/officeDocument/2006/relationships/ctrlProp" Target="../ctrlProps/ctrlProp212.xml"/><Relationship Id="rId420" Type="http://schemas.openxmlformats.org/officeDocument/2006/relationships/ctrlProp" Target="../ctrlProps/ctrlProp419.xml"/><Relationship Id="rId616" Type="http://schemas.openxmlformats.org/officeDocument/2006/relationships/ctrlProp" Target="../ctrlProps/ctrlProp615.xml"/><Relationship Id="rId658" Type="http://schemas.openxmlformats.org/officeDocument/2006/relationships/ctrlProp" Target="../ctrlProps/ctrlProp657.xml"/><Relationship Id="rId823" Type="http://schemas.openxmlformats.org/officeDocument/2006/relationships/ctrlProp" Target="../ctrlProps/ctrlProp822.xml"/><Relationship Id="rId865" Type="http://schemas.openxmlformats.org/officeDocument/2006/relationships/ctrlProp" Target="../ctrlProps/ctrlProp864.xml"/><Relationship Id="rId255" Type="http://schemas.openxmlformats.org/officeDocument/2006/relationships/ctrlProp" Target="../ctrlProps/ctrlProp254.xml"/><Relationship Id="rId297" Type="http://schemas.openxmlformats.org/officeDocument/2006/relationships/ctrlProp" Target="../ctrlProps/ctrlProp296.xml"/><Relationship Id="rId462" Type="http://schemas.openxmlformats.org/officeDocument/2006/relationships/ctrlProp" Target="../ctrlProps/ctrlProp461.xml"/><Relationship Id="rId518" Type="http://schemas.openxmlformats.org/officeDocument/2006/relationships/ctrlProp" Target="../ctrlProps/ctrlProp517.xml"/><Relationship Id="rId725" Type="http://schemas.openxmlformats.org/officeDocument/2006/relationships/ctrlProp" Target="../ctrlProps/ctrlProp724.xml"/><Relationship Id="rId932" Type="http://schemas.openxmlformats.org/officeDocument/2006/relationships/ctrlProp" Target="../ctrlProps/ctrlProp931.xml"/><Relationship Id="rId115" Type="http://schemas.openxmlformats.org/officeDocument/2006/relationships/ctrlProp" Target="../ctrlProps/ctrlProp114.xml"/><Relationship Id="rId157" Type="http://schemas.openxmlformats.org/officeDocument/2006/relationships/ctrlProp" Target="../ctrlProps/ctrlProp156.xml"/><Relationship Id="rId322" Type="http://schemas.openxmlformats.org/officeDocument/2006/relationships/ctrlProp" Target="../ctrlProps/ctrlProp321.xml"/><Relationship Id="rId364" Type="http://schemas.openxmlformats.org/officeDocument/2006/relationships/ctrlProp" Target="../ctrlProps/ctrlProp363.xml"/><Relationship Id="rId767" Type="http://schemas.openxmlformats.org/officeDocument/2006/relationships/ctrlProp" Target="../ctrlProps/ctrlProp766.xml"/><Relationship Id="rId974" Type="http://schemas.openxmlformats.org/officeDocument/2006/relationships/ctrlProp" Target="../ctrlProps/ctrlProp973.xml"/><Relationship Id="rId1008" Type="http://schemas.openxmlformats.org/officeDocument/2006/relationships/ctrlProp" Target="../ctrlProps/ctrlProp1007.xml"/><Relationship Id="rId61" Type="http://schemas.openxmlformats.org/officeDocument/2006/relationships/ctrlProp" Target="../ctrlProps/ctrlProp60.xml"/><Relationship Id="rId199" Type="http://schemas.openxmlformats.org/officeDocument/2006/relationships/ctrlProp" Target="../ctrlProps/ctrlProp198.xml"/><Relationship Id="rId571" Type="http://schemas.openxmlformats.org/officeDocument/2006/relationships/ctrlProp" Target="../ctrlProps/ctrlProp570.xml"/><Relationship Id="rId627" Type="http://schemas.openxmlformats.org/officeDocument/2006/relationships/ctrlProp" Target="../ctrlProps/ctrlProp626.xml"/><Relationship Id="rId669" Type="http://schemas.openxmlformats.org/officeDocument/2006/relationships/ctrlProp" Target="../ctrlProps/ctrlProp668.xml"/><Relationship Id="rId834" Type="http://schemas.openxmlformats.org/officeDocument/2006/relationships/ctrlProp" Target="../ctrlProps/ctrlProp833.xml"/><Relationship Id="rId876" Type="http://schemas.openxmlformats.org/officeDocument/2006/relationships/ctrlProp" Target="../ctrlProps/ctrlProp875.xml"/><Relationship Id="rId19" Type="http://schemas.openxmlformats.org/officeDocument/2006/relationships/ctrlProp" Target="../ctrlProps/ctrlProp18.xml"/><Relationship Id="rId224" Type="http://schemas.openxmlformats.org/officeDocument/2006/relationships/ctrlProp" Target="../ctrlProps/ctrlProp223.xml"/><Relationship Id="rId266" Type="http://schemas.openxmlformats.org/officeDocument/2006/relationships/ctrlProp" Target="../ctrlProps/ctrlProp265.xml"/><Relationship Id="rId431" Type="http://schemas.openxmlformats.org/officeDocument/2006/relationships/ctrlProp" Target="../ctrlProps/ctrlProp430.xml"/><Relationship Id="rId473" Type="http://schemas.openxmlformats.org/officeDocument/2006/relationships/ctrlProp" Target="../ctrlProps/ctrlProp472.xml"/><Relationship Id="rId529" Type="http://schemas.openxmlformats.org/officeDocument/2006/relationships/ctrlProp" Target="../ctrlProps/ctrlProp528.xml"/><Relationship Id="rId680" Type="http://schemas.openxmlformats.org/officeDocument/2006/relationships/ctrlProp" Target="../ctrlProps/ctrlProp679.xml"/><Relationship Id="rId736" Type="http://schemas.openxmlformats.org/officeDocument/2006/relationships/ctrlProp" Target="../ctrlProps/ctrlProp735.xml"/><Relationship Id="rId901" Type="http://schemas.openxmlformats.org/officeDocument/2006/relationships/ctrlProp" Target="../ctrlProps/ctrlProp900.xml"/><Relationship Id="rId30" Type="http://schemas.openxmlformats.org/officeDocument/2006/relationships/ctrlProp" Target="../ctrlProps/ctrlProp29.xml"/><Relationship Id="rId126" Type="http://schemas.openxmlformats.org/officeDocument/2006/relationships/ctrlProp" Target="../ctrlProps/ctrlProp125.xml"/><Relationship Id="rId168" Type="http://schemas.openxmlformats.org/officeDocument/2006/relationships/ctrlProp" Target="../ctrlProps/ctrlProp167.xml"/><Relationship Id="rId333" Type="http://schemas.openxmlformats.org/officeDocument/2006/relationships/ctrlProp" Target="../ctrlProps/ctrlProp332.xml"/><Relationship Id="rId540" Type="http://schemas.openxmlformats.org/officeDocument/2006/relationships/ctrlProp" Target="../ctrlProps/ctrlProp539.xml"/><Relationship Id="rId778" Type="http://schemas.openxmlformats.org/officeDocument/2006/relationships/ctrlProp" Target="../ctrlProps/ctrlProp777.xml"/><Relationship Id="rId943" Type="http://schemas.openxmlformats.org/officeDocument/2006/relationships/ctrlProp" Target="../ctrlProps/ctrlProp942.xml"/><Relationship Id="rId985" Type="http://schemas.openxmlformats.org/officeDocument/2006/relationships/ctrlProp" Target="../ctrlProps/ctrlProp984.xml"/><Relationship Id="rId1019" Type="http://schemas.openxmlformats.org/officeDocument/2006/relationships/ctrlProp" Target="../ctrlProps/ctrlProp1018.xml"/><Relationship Id="rId72" Type="http://schemas.openxmlformats.org/officeDocument/2006/relationships/ctrlProp" Target="../ctrlProps/ctrlProp71.xml"/><Relationship Id="rId375" Type="http://schemas.openxmlformats.org/officeDocument/2006/relationships/ctrlProp" Target="../ctrlProps/ctrlProp374.xml"/><Relationship Id="rId582" Type="http://schemas.openxmlformats.org/officeDocument/2006/relationships/ctrlProp" Target="../ctrlProps/ctrlProp581.xml"/><Relationship Id="rId638" Type="http://schemas.openxmlformats.org/officeDocument/2006/relationships/ctrlProp" Target="../ctrlProps/ctrlProp637.xml"/><Relationship Id="rId803" Type="http://schemas.openxmlformats.org/officeDocument/2006/relationships/ctrlProp" Target="../ctrlProps/ctrlProp802.xml"/><Relationship Id="rId845" Type="http://schemas.openxmlformats.org/officeDocument/2006/relationships/ctrlProp" Target="../ctrlProps/ctrlProp844.xml"/><Relationship Id="rId3" Type="http://schemas.openxmlformats.org/officeDocument/2006/relationships/vmlDrawing" Target="../drawings/vmlDrawing4.vml"/><Relationship Id="rId235" Type="http://schemas.openxmlformats.org/officeDocument/2006/relationships/ctrlProp" Target="../ctrlProps/ctrlProp234.xml"/><Relationship Id="rId277" Type="http://schemas.openxmlformats.org/officeDocument/2006/relationships/ctrlProp" Target="../ctrlProps/ctrlProp276.xml"/><Relationship Id="rId400" Type="http://schemas.openxmlformats.org/officeDocument/2006/relationships/ctrlProp" Target="../ctrlProps/ctrlProp399.xml"/><Relationship Id="rId442" Type="http://schemas.openxmlformats.org/officeDocument/2006/relationships/ctrlProp" Target="../ctrlProps/ctrlProp441.xml"/><Relationship Id="rId484" Type="http://schemas.openxmlformats.org/officeDocument/2006/relationships/ctrlProp" Target="../ctrlProps/ctrlProp483.xml"/><Relationship Id="rId705" Type="http://schemas.openxmlformats.org/officeDocument/2006/relationships/ctrlProp" Target="../ctrlProps/ctrlProp704.xml"/><Relationship Id="rId887" Type="http://schemas.openxmlformats.org/officeDocument/2006/relationships/ctrlProp" Target="../ctrlProps/ctrlProp886.xml"/><Relationship Id="rId137" Type="http://schemas.openxmlformats.org/officeDocument/2006/relationships/ctrlProp" Target="../ctrlProps/ctrlProp136.xml"/><Relationship Id="rId302" Type="http://schemas.openxmlformats.org/officeDocument/2006/relationships/ctrlProp" Target="../ctrlProps/ctrlProp301.xml"/><Relationship Id="rId344" Type="http://schemas.openxmlformats.org/officeDocument/2006/relationships/ctrlProp" Target="../ctrlProps/ctrlProp343.xml"/><Relationship Id="rId691" Type="http://schemas.openxmlformats.org/officeDocument/2006/relationships/ctrlProp" Target="../ctrlProps/ctrlProp690.xml"/><Relationship Id="rId747" Type="http://schemas.openxmlformats.org/officeDocument/2006/relationships/ctrlProp" Target="../ctrlProps/ctrlProp746.xml"/><Relationship Id="rId789" Type="http://schemas.openxmlformats.org/officeDocument/2006/relationships/ctrlProp" Target="../ctrlProps/ctrlProp788.xml"/><Relationship Id="rId912" Type="http://schemas.openxmlformats.org/officeDocument/2006/relationships/ctrlProp" Target="../ctrlProps/ctrlProp911.xml"/><Relationship Id="rId954" Type="http://schemas.openxmlformats.org/officeDocument/2006/relationships/ctrlProp" Target="../ctrlProps/ctrlProp953.xml"/><Relationship Id="rId996" Type="http://schemas.openxmlformats.org/officeDocument/2006/relationships/ctrlProp" Target="../ctrlProps/ctrlProp995.xml"/><Relationship Id="rId41" Type="http://schemas.openxmlformats.org/officeDocument/2006/relationships/ctrlProp" Target="../ctrlProps/ctrlProp40.xml"/><Relationship Id="rId83" Type="http://schemas.openxmlformats.org/officeDocument/2006/relationships/ctrlProp" Target="../ctrlProps/ctrlProp82.xml"/><Relationship Id="rId179" Type="http://schemas.openxmlformats.org/officeDocument/2006/relationships/ctrlProp" Target="../ctrlProps/ctrlProp178.xml"/><Relationship Id="rId386" Type="http://schemas.openxmlformats.org/officeDocument/2006/relationships/ctrlProp" Target="../ctrlProps/ctrlProp385.xml"/><Relationship Id="rId551" Type="http://schemas.openxmlformats.org/officeDocument/2006/relationships/ctrlProp" Target="../ctrlProps/ctrlProp550.xml"/><Relationship Id="rId593" Type="http://schemas.openxmlformats.org/officeDocument/2006/relationships/ctrlProp" Target="../ctrlProps/ctrlProp592.xml"/><Relationship Id="rId607" Type="http://schemas.openxmlformats.org/officeDocument/2006/relationships/ctrlProp" Target="../ctrlProps/ctrlProp606.xml"/><Relationship Id="rId649" Type="http://schemas.openxmlformats.org/officeDocument/2006/relationships/ctrlProp" Target="../ctrlProps/ctrlProp648.xml"/><Relationship Id="rId814" Type="http://schemas.openxmlformats.org/officeDocument/2006/relationships/ctrlProp" Target="../ctrlProps/ctrlProp813.xml"/><Relationship Id="rId856" Type="http://schemas.openxmlformats.org/officeDocument/2006/relationships/ctrlProp" Target="../ctrlProps/ctrlProp855.xml"/><Relationship Id="rId190" Type="http://schemas.openxmlformats.org/officeDocument/2006/relationships/ctrlProp" Target="../ctrlProps/ctrlProp189.xml"/><Relationship Id="rId204" Type="http://schemas.openxmlformats.org/officeDocument/2006/relationships/ctrlProp" Target="../ctrlProps/ctrlProp203.xml"/><Relationship Id="rId246" Type="http://schemas.openxmlformats.org/officeDocument/2006/relationships/ctrlProp" Target="../ctrlProps/ctrlProp245.xml"/><Relationship Id="rId288" Type="http://schemas.openxmlformats.org/officeDocument/2006/relationships/ctrlProp" Target="../ctrlProps/ctrlProp287.xml"/><Relationship Id="rId411" Type="http://schemas.openxmlformats.org/officeDocument/2006/relationships/ctrlProp" Target="../ctrlProps/ctrlProp410.xml"/><Relationship Id="rId453" Type="http://schemas.openxmlformats.org/officeDocument/2006/relationships/ctrlProp" Target="../ctrlProps/ctrlProp452.xml"/><Relationship Id="rId509" Type="http://schemas.openxmlformats.org/officeDocument/2006/relationships/ctrlProp" Target="../ctrlProps/ctrlProp508.xml"/><Relationship Id="rId660" Type="http://schemas.openxmlformats.org/officeDocument/2006/relationships/ctrlProp" Target="../ctrlProps/ctrlProp659.xml"/><Relationship Id="rId898" Type="http://schemas.openxmlformats.org/officeDocument/2006/relationships/ctrlProp" Target="../ctrlProps/ctrlProp897.xml"/><Relationship Id="rId106" Type="http://schemas.openxmlformats.org/officeDocument/2006/relationships/ctrlProp" Target="../ctrlProps/ctrlProp105.xml"/><Relationship Id="rId313" Type="http://schemas.openxmlformats.org/officeDocument/2006/relationships/ctrlProp" Target="../ctrlProps/ctrlProp312.xml"/><Relationship Id="rId495" Type="http://schemas.openxmlformats.org/officeDocument/2006/relationships/ctrlProp" Target="../ctrlProps/ctrlProp494.xml"/><Relationship Id="rId716" Type="http://schemas.openxmlformats.org/officeDocument/2006/relationships/ctrlProp" Target="../ctrlProps/ctrlProp715.xml"/><Relationship Id="rId758" Type="http://schemas.openxmlformats.org/officeDocument/2006/relationships/ctrlProp" Target="../ctrlProps/ctrlProp757.xml"/><Relationship Id="rId923" Type="http://schemas.openxmlformats.org/officeDocument/2006/relationships/ctrlProp" Target="../ctrlProps/ctrlProp922.xml"/><Relationship Id="rId965" Type="http://schemas.openxmlformats.org/officeDocument/2006/relationships/ctrlProp" Target="../ctrlProps/ctrlProp964.xml"/><Relationship Id="rId10" Type="http://schemas.openxmlformats.org/officeDocument/2006/relationships/ctrlProp" Target="../ctrlProps/ctrlProp9.xml"/><Relationship Id="rId52" Type="http://schemas.openxmlformats.org/officeDocument/2006/relationships/ctrlProp" Target="../ctrlProps/ctrlProp51.xml"/><Relationship Id="rId94" Type="http://schemas.openxmlformats.org/officeDocument/2006/relationships/ctrlProp" Target="../ctrlProps/ctrlProp93.xml"/><Relationship Id="rId148" Type="http://schemas.openxmlformats.org/officeDocument/2006/relationships/ctrlProp" Target="../ctrlProps/ctrlProp147.xml"/><Relationship Id="rId355" Type="http://schemas.openxmlformats.org/officeDocument/2006/relationships/ctrlProp" Target="../ctrlProps/ctrlProp354.xml"/><Relationship Id="rId397" Type="http://schemas.openxmlformats.org/officeDocument/2006/relationships/ctrlProp" Target="../ctrlProps/ctrlProp396.xml"/><Relationship Id="rId520" Type="http://schemas.openxmlformats.org/officeDocument/2006/relationships/ctrlProp" Target="../ctrlProps/ctrlProp519.xml"/><Relationship Id="rId562" Type="http://schemas.openxmlformats.org/officeDocument/2006/relationships/ctrlProp" Target="../ctrlProps/ctrlProp561.xml"/><Relationship Id="rId618" Type="http://schemas.openxmlformats.org/officeDocument/2006/relationships/ctrlProp" Target="../ctrlProps/ctrlProp617.xml"/><Relationship Id="rId825" Type="http://schemas.openxmlformats.org/officeDocument/2006/relationships/ctrlProp" Target="../ctrlProps/ctrlProp824.xml"/><Relationship Id="rId215" Type="http://schemas.openxmlformats.org/officeDocument/2006/relationships/ctrlProp" Target="../ctrlProps/ctrlProp214.xml"/><Relationship Id="rId257" Type="http://schemas.openxmlformats.org/officeDocument/2006/relationships/ctrlProp" Target="../ctrlProps/ctrlProp256.xml"/><Relationship Id="rId422" Type="http://schemas.openxmlformats.org/officeDocument/2006/relationships/ctrlProp" Target="../ctrlProps/ctrlProp421.xml"/><Relationship Id="rId464" Type="http://schemas.openxmlformats.org/officeDocument/2006/relationships/ctrlProp" Target="../ctrlProps/ctrlProp463.xml"/><Relationship Id="rId867" Type="http://schemas.openxmlformats.org/officeDocument/2006/relationships/ctrlProp" Target="../ctrlProps/ctrlProp866.xml"/><Relationship Id="rId1010" Type="http://schemas.openxmlformats.org/officeDocument/2006/relationships/ctrlProp" Target="../ctrlProps/ctrlProp1009.xml"/><Relationship Id="rId299" Type="http://schemas.openxmlformats.org/officeDocument/2006/relationships/ctrlProp" Target="../ctrlProps/ctrlProp298.xml"/><Relationship Id="rId727" Type="http://schemas.openxmlformats.org/officeDocument/2006/relationships/ctrlProp" Target="../ctrlProps/ctrlProp726.xml"/><Relationship Id="rId934" Type="http://schemas.openxmlformats.org/officeDocument/2006/relationships/ctrlProp" Target="../ctrlProps/ctrlProp933.xml"/><Relationship Id="rId63" Type="http://schemas.openxmlformats.org/officeDocument/2006/relationships/ctrlProp" Target="../ctrlProps/ctrlProp62.xml"/><Relationship Id="rId159" Type="http://schemas.openxmlformats.org/officeDocument/2006/relationships/ctrlProp" Target="../ctrlProps/ctrlProp158.xml"/><Relationship Id="rId366" Type="http://schemas.openxmlformats.org/officeDocument/2006/relationships/ctrlProp" Target="../ctrlProps/ctrlProp365.xml"/><Relationship Id="rId573" Type="http://schemas.openxmlformats.org/officeDocument/2006/relationships/ctrlProp" Target="../ctrlProps/ctrlProp572.xml"/><Relationship Id="rId780" Type="http://schemas.openxmlformats.org/officeDocument/2006/relationships/ctrlProp" Target="../ctrlProps/ctrlProp779.xml"/><Relationship Id="rId226" Type="http://schemas.openxmlformats.org/officeDocument/2006/relationships/ctrlProp" Target="../ctrlProps/ctrlProp225.xml"/><Relationship Id="rId433" Type="http://schemas.openxmlformats.org/officeDocument/2006/relationships/ctrlProp" Target="../ctrlProps/ctrlProp432.xml"/><Relationship Id="rId878" Type="http://schemas.openxmlformats.org/officeDocument/2006/relationships/ctrlProp" Target="../ctrlProps/ctrlProp877.xml"/><Relationship Id="rId640" Type="http://schemas.openxmlformats.org/officeDocument/2006/relationships/ctrlProp" Target="../ctrlProps/ctrlProp639.xml"/><Relationship Id="rId738" Type="http://schemas.openxmlformats.org/officeDocument/2006/relationships/ctrlProp" Target="../ctrlProps/ctrlProp737.xml"/><Relationship Id="rId945" Type="http://schemas.openxmlformats.org/officeDocument/2006/relationships/ctrlProp" Target="../ctrlProps/ctrlProp944.xml"/><Relationship Id="rId74" Type="http://schemas.openxmlformats.org/officeDocument/2006/relationships/ctrlProp" Target="../ctrlProps/ctrlProp73.xml"/><Relationship Id="rId377" Type="http://schemas.openxmlformats.org/officeDocument/2006/relationships/ctrlProp" Target="../ctrlProps/ctrlProp376.xml"/><Relationship Id="rId500" Type="http://schemas.openxmlformats.org/officeDocument/2006/relationships/ctrlProp" Target="../ctrlProps/ctrlProp499.xml"/><Relationship Id="rId584" Type="http://schemas.openxmlformats.org/officeDocument/2006/relationships/ctrlProp" Target="../ctrlProps/ctrlProp583.xml"/><Relationship Id="rId805" Type="http://schemas.openxmlformats.org/officeDocument/2006/relationships/ctrlProp" Target="../ctrlProps/ctrlProp804.xml"/><Relationship Id="rId5" Type="http://schemas.openxmlformats.org/officeDocument/2006/relationships/ctrlProp" Target="../ctrlProps/ctrlProp4.xml"/><Relationship Id="rId237" Type="http://schemas.openxmlformats.org/officeDocument/2006/relationships/ctrlProp" Target="../ctrlProps/ctrlProp236.xml"/><Relationship Id="rId791" Type="http://schemas.openxmlformats.org/officeDocument/2006/relationships/ctrlProp" Target="../ctrlProps/ctrlProp790.xml"/><Relationship Id="rId889" Type="http://schemas.openxmlformats.org/officeDocument/2006/relationships/ctrlProp" Target="../ctrlProps/ctrlProp888.xml"/><Relationship Id="rId444" Type="http://schemas.openxmlformats.org/officeDocument/2006/relationships/ctrlProp" Target="../ctrlProps/ctrlProp443.xml"/><Relationship Id="rId651" Type="http://schemas.openxmlformats.org/officeDocument/2006/relationships/ctrlProp" Target="../ctrlProps/ctrlProp650.xml"/><Relationship Id="rId749" Type="http://schemas.openxmlformats.org/officeDocument/2006/relationships/ctrlProp" Target="../ctrlProps/ctrlProp748.xml"/><Relationship Id="rId290" Type="http://schemas.openxmlformats.org/officeDocument/2006/relationships/ctrlProp" Target="../ctrlProps/ctrlProp289.xml"/><Relationship Id="rId304" Type="http://schemas.openxmlformats.org/officeDocument/2006/relationships/ctrlProp" Target="../ctrlProps/ctrlProp303.xml"/><Relationship Id="rId388" Type="http://schemas.openxmlformats.org/officeDocument/2006/relationships/ctrlProp" Target="../ctrlProps/ctrlProp387.xml"/><Relationship Id="rId511" Type="http://schemas.openxmlformats.org/officeDocument/2006/relationships/ctrlProp" Target="../ctrlProps/ctrlProp510.xml"/><Relationship Id="rId609" Type="http://schemas.openxmlformats.org/officeDocument/2006/relationships/ctrlProp" Target="../ctrlProps/ctrlProp608.xml"/><Relationship Id="rId956" Type="http://schemas.openxmlformats.org/officeDocument/2006/relationships/ctrlProp" Target="../ctrlProps/ctrlProp955.xml"/><Relationship Id="rId85" Type="http://schemas.openxmlformats.org/officeDocument/2006/relationships/ctrlProp" Target="../ctrlProps/ctrlProp84.xml"/><Relationship Id="rId150" Type="http://schemas.openxmlformats.org/officeDocument/2006/relationships/ctrlProp" Target="../ctrlProps/ctrlProp149.xml"/><Relationship Id="rId595" Type="http://schemas.openxmlformats.org/officeDocument/2006/relationships/ctrlProp" Target="../ctrlProps/ctrlProp594.xml"/><Relationship Id="rId816" Type="http://schemas.openxmlformats.org/officeDocument/2006/relationships/ctrlProp" Target="../ctrlProps/ctrlProp815.xml"/><Relationship Id="rId1001" Type="http://schemas.openxmlformats.org/officeDocument/2006/relationships/ctrlProp" Target="../ctrlProps/ctrlProp1000.xml"/><Relationship Id="rId248" Type="http://schemas.openxmlformats.org/officeDocument/2006/relationships/ctrlProp" Target="../ctrlProps/ctrlProp247.xml"/><Relationship Id="rId455" Type="http://schemas.openxmlformats.org/officeDocument/2006/relationships/ctrlProp" Target="../ctrlProps/ctrlProp454.xml"/><Relationship Id="rId662" Type="http://schemas.openxmlformats.org/officeDocument/2006/relationships/ctrlProp" Target="../ctrlProps/ctrlProp661.xml"/><Relationship Id="rId12" Type="http://schemas.openxmlformats.org/officeDocument/2006/relationships/ctrlProp" Target="../ctrlProps/ctrlProp11.xml"/><Relationship Id="rId108" Type="http://schemas.openxmlformats.org/officeDocument/2006/relationships/ctrlProp" Target="../ctrlProps/ctrlProp107.xml"/><Relationship Id="rId315" Type="http://schemas.openxmlformats.org/officeDocument/2006/relationships/ctrlProp" Target="../ctrlProps/ctrlProp314.xml"/><Relationship Id="rId522" Type="http://schemas.openxmlformats.org/officeDocument/2006/relationships/ctrlProp" Target="../ctrlProps/ctrlProp521.xml"/><Relationship Id="rId967" Type="http://schemas.openxmlformats.org/officeDocument/2006/relationships/ctrlProp" Target="../ctrlProps/ctrlProp966.xml"/><Relationship Id="rId96" Type="http://schemas.openxmlformats.org/officeDocument/2006/relationships/ctrlProp" Target="../ctrlProps/ctrlProp95.xml"/><Relationship Id="rId161" Type="http://schemas.openxmlformats.org/officeDocument/2006/relationships/ctrlProp" Target="../ctrlProps/ctrlProp160.xml"/><Relationship Id="rId399" Type="http://schemas.openxmlformats.org/officeDocument/2006/relationships/ctrlProp" Target="../ctrlProps/ctrlProp398.xml"/><Relationship Id="rId827" Type="http://schemas.openxmlformats.org/officeDocument/2006/relationships/ctrlProp" Target="../ctrlProps/ctrlProp826.xml"/><Relationship Id="rId1012" Type="http://schemas.openxmlformats.org/officeDocument/2006/relationships/ctrlProp" Target="../ctrlProps/ctrlProp1011.xml"/><Relationship Id="rId259" Type="http://schemas.openxmlformats.org/officeDocument/2006/relationships/ctrlProp" Target="../ctrlProps/ctrlProp258.xml"/><Relationship Id="rId466" Type="http://schemas.openxmlformats.org/officeDocument/2006/relationships/ctrlProp" Target="../ctrlProps/ctrlProp465.xml"/><Relationship Id="rId673" Type="http://schemas.openxmlformats.org/officeDocument/2006/relationships/ctrlProp" Target="../ctrlProps/ctrlProp672.xml"/><Relationship Id="rId880" Type="http://schemas.openxmlformats.org/officeDocument/2006/relationships/ctrlProp" Target="../ctrlProps/ctrlProp879.xml"/><Relationship Id="rId23" Type="http://schemas.openxmlformats.org/officeDocument/2006/relationships/ctrlProp" Target="../ctrlProps/ctrlProp22.xml"/><Relationship Id="rId119" Type="http://schemas.openxmlformats.org/officeDocument/2006/relationships/ctrlProp" Target="../ctrlProps/ctrlProp118.xml"/><Relationship Id="rId326" Type="http://schemas.openxmlformats.org/officeDocument/2006/relationships/ctrlProp" Target="../ctrlProps/ctrlProp325.xml"/><Relationship Id="rId533" Type="http://schemas.openxmlformats.org/officeDocument/2006/relationships/ctrlProp" Target="../ctrlProps/ctrlProp532.xml"/><Relationship Id="rId978" Type="http://schemas.openxmlformats.org/officeDocument/2006/relationships/ctrlProp" Target="../ctrlProps/ctrlProp977.xml"/><Relationship Id="rId740" Type="http://schemas.openxmlformats.org/officeDocument/2006/relationships/ctrlProp" Target="../ctrlProps/ctrlProp739.xml"/><Relationship Id="rId838" Type="http://schemas.openxmlformats.org/officeDocument/2006/relationships/ctrlProp" Target="../ctrlProps/ctrlProp837.xml"/><Relationship Id="rId1023" Type="http://schemas.openxmlformats.org/officeDocument/2006/relationships/ctrlProp" Target="../ctrlProps/ctrlProp1022.xml"/><Relationship Id="rId172" Type="http://schemas.openxmlformats.org/officeDocument/2006/relationships/ctrlProp" Target="../ctrlProps/ctrlProp171.xml"/><Relationship Id="rId477" Type="http://schemas.openxmlformats.org/officeDocument/2006/relationships/ctrlProp" Target="../ctrlProps/ctrlProp476.xml"/><Relationship Id="rId600" Type="http://schemas.openxmlformats.org/officeDocument/2006/relationships/ctrlProp" Target="../ctrlProps/ctrlProp599.xml"/><Relationship Id="rId684" Type="http://schemas.openxmlformats.org/officeDocument/2006/relationships/ctrlProp" Target="../ctrlProps/ctrlProp683.xml"/><Relationship Id="rId337" Type="http://schemas.openxmlformats.org/officeDocument/2006/relationships/ctrlProp" Target="../ctrlProps/ctrlProp336.xml"/><Relationship Id="rId891" Type="http://schemas.openxmlformats.org/officeDocument/2006/relationships/ctrlProp" Target="../ctrlProps/ctrlProp890.xml"/><Relationship Id="rId905" Type="http://schemas.openxmlformats.org/officeDocument/2006/relationships/ctrlProp" Target="../ctrlProps/ctrlProp904.xml"/><Relationship Id="rId989" Type="http://schemas.openxmlformats.org/officeDocument/2006/relationships/ctrlProp" Target="../ctrlProps/ctrlProp988.xml"/><Relationship Id="rId34" Type="http://schemas.openxmlformats.org/officeDocument/2006/relationships/ctrlProp" Target="../ctrlProps/ctrlProp33.xml"/><Relationship Id="rId544" Type="http://schemas.openxmlformats.org/officeDocument/2006/relationships/ctrlProp" Target="../ctrlProps/ctrlProp543.xml"/><Relationship Id="rId751" Type="http://schemas.openxmlformats.org/officeDocument/2006/relationships/ctrlProp" Target="../ctrlProps/ctrlProp750.xml"/><Relationship Id="rId849" Type="http://schemas.openxmlformats.org/officeDocument/2006/relationships/ctrlProp" Target="../ctrlProps/ctrlProp848.xml"/><Relationship Id="rId183" Type="http://schemas.openxmlformats.org/officeDocument/2006/relationships/ctrlProp" Target="../ctrlProps/ctrlProp182.xml"/><Relationship Id="rId390" Type="http://schemas.openxmlformats.org/officeDocument/2006/relationships/ctrlProp" Target="../ctrlProps/ctrlProp389.xml"/><Relationship Id="rId404" Type="http://schemas.openxmlformats.org/officeDocument/2006/relationships/ctrlProp" Target="../ctrlProps/ctrlProp403.xml"/><Relationship Id="rId611" Type="http://schemas.openxmlformats.org/officeDocument/2006/relationships/ctrlProp" Target="../ctrlProps/ctrlProp610.xml"/><Relationship Id="rId250" Type="http://schemas.openxmlformats.org/officeDocument/2006/relationships/ctrlProp" Target="../ctrlProps/ctrlProp249.xml"/><Relationship Id="rId488" Type="http://schemas.openxmlformats.org/officeDocument/2006/relationships/ctrlProp" Target="../ctrlProps/ctrlProp487.xml"/><Relationship Id="rId695" Type="http://schemas.openxmlformats.org/officeDocument/2006/relationships/ctrlProp" Target="../ctrlProps/ctrlProp694.xml"/><Relationship Id="rId709" Type="http://schemas.openxmlformats.org/officeDocument/2006/relationships/ctrlProp" Target="../ctrlProps/ctrlProp708.xml"/><Relationship Id="rId916" Type="http://schemas.openxmlformats.org/officeDocument/2006/relationships/ctrlProp" Target="../ctrlProps/ctrlProp915.xml"/><Relationship Id="rId45" Type="http://schemas.openxmlformats.org/officeDocument/2006/relationships/ctrlProp" Target="../ctrlProps/ctrlProp44.xml"/><Relationship Id="rId110" Type="http://schemas.openxmlformats.org/officeDocument/2006/relationships/ctrlProp" Target="../ctrlProps/ctrlProp109.xml"/><Relationship Id="rId348" Type="http://schemas.openxmlformats.org/officeDocument/2006/relationships/ctrlProp" Target="../ctrlProps/ctrlProp347.xml"/><Relationship Id="rId555" Type="http://schemas.openxmlformats.org/officeDocument/2006/relationships/ctrlProp" Target="../ctrlProps/ctrlProp554.xml"/><Relationship Id="rId762" Type="http://schemas.openxmlformats.org/officeDocument/2006/relationships/ctrlProp" Target="../ctrlProps/ctrlProp761.xml"/><Relationship Id="rId194" Type="http://schemas.openxmlformats.org/officeDocument/2006/relationships/ctrlProp" Target="../ctrlProps/ctrlProp193.xml"/><Relationship Id="rId208" Type="http://schemas.openxmlformats.org/officeDocument/2006/relationships/ctrlProp" Target="../ctrlProps/ctrlProp207.xml"/><Relationship Id="rId415" Type="http://schemas.openxmlformats.org/officeDocument/2006/relationships/ctrlProp" Target="../ctrlProps/ctrlProp414.xml"/><Relationship Id="rId622" Type="http://schemas.openxmlformats.org/officeDocument/2006/relationships/ctrlProp" Target="../ctrlProps/ctrlProp621.xml"/><Relationship Id="rId261" Type="http://schemas.openxmlformats.org/officeDocument/2006/relationships/ctrlProp" Target="../ctrlProps/ctrlProp260.xml"/><Relationship Id="rId499" Type="http://schemas.openxmlformats.org/officeDocument/2006/relationships/ctrlProp" Target="../ctrlProps/ctrlProp498.xml"/><Relationship Id="rId927" Type="http://schemas.openxmlformats.org/officeDocument/2006/relationships/ctrlProp" Target="../ctrlProps/ctrlProp926.xml"/><Relationship Id="rId56" Type="http://schemas.openxmlformats.org/officeDocument/2006/relationships/ctrlProp" Target="../ctrlProps/ctrlProp55.xml"/><Relationship Id="rId359" Type="http://schemas.openxmlformats.org/officeDocument/2006/relationships/ctrlProp" Target="../ctrlProps/ctrlProp358.xml"/><Relationship Id="rId566" Type="http://schemas.openxmlformats.org/officeDocument/2006/relationships/ctrlProp" Target="../ctrlProps/ctrlProp565.xml"/><Relationship Id="rId773" Type="http://schemas.openxmlformats.org/officeDocument/2006/relationships/ctrlProp" Target="../ctrlProps/ctrlProp772.xml"/><Relationship Id="rId121" Type="http://schemas.openxmlformats.org/officeDocument/2006/relationships/ctrlProp" Target="../ctrlProps/ctrlProp120.xml"/><Relationship Id="rId219" Type="http://schemas.openxmlformats.org/officeDocument/2006/relationships/ctrlProp" Target="../ctrlProps/ctrlProp218.xml"/><Relationship Id="rId426" Type="http://schemas.openxmlformats.org/officeDocument/2006/relationships/ctrlProp" Target="../ctrlProps/ctrlProp425.xml"/><Relationship Id="rId633" Type="http://schemas.openxmlformats.org/officeDocument/2006/relationships/ctrlProp" Target="../ctrlProps/ctrlProp632.xml"/><Relationship Id="rId980" Type="http://schemas.openxmlformats.org/officeDocument/2006/relationships/ctrlProp" Target="../ctrlProps/ctrlProp979.xml"/><Relationship Id="rId840" Type="http://schemas.openxmlformats.org/officeDocument/2006/relationships/ctrlProp" Target="../ctrlProps/ctrlProp839.xml"/><Relationship Id="rId938" Type="http://schemas.openxmlformats.org/officeDocument/2006/relationships/ctrlProp" Target="../ctrlProps/ctrlProp937.xml"/><Relationship Id="rId67" Type="http://schemas.openxmlformats.org/officeDocument/2006/relationships/ctrlProp" Target="../ctrlProps/ctrlProp66.xml"/><Relationship Id="rId272" Type="http://schemas.openxmlformats.org/officeDocument/2006/relationships/ctrlProp" Target="../ctrlProps/ctrlProp271.xml"/><Relationship Id="rId577" Type="http://schemas.openxmlformats.org/officeDocument/2006/relationships/ctrlProp" Target="../ctrlProps/ctrlProp576.xml"/><Relationship Id="rId700" Type="http://schemas.openxmlformats.org/officeDocument/2006/relationships/ctrlProp" Target="../ctrlProps/ctrlProp699.xml"/><Relationship Id="rId132" Type="http://schemas.openxmlformats.org/officeDocument/2006/relationships/ctrlProp" Target="../ctrlProps/ctrlProp131.xml"/><Relationship Id="rId784" Type="http://schemas.openxmlformats.org/officeDocument/2006/relationships/ctrlProp" Target="../ctrlProps/ctrlProp783.xml"/><Relationship Id="rId991" Type="http://schemas.openxmlformats.org/officeDocument/2006/relationships/ctrlProp" Target="../ctrlProps/ctrlProp990.xml"/><Relationship Id="rId437" Type="http://schemas.openxmlformats.org/officeDocument/2006/relationships/ctrlProp" Target="../ctrlProps/ctrlProp436.xml"/><Relationship Id="rId644" Type="http://schemas.openxmlformats.org/officeDocument/2006/relationships/ctrlProp" Target="../ctrlProps/ctrlProp643.xml"/><Relationship Id="rId851" Type="http://schemas.openxmlformats.org/officeDocument/2006/relationships/ctrlProp" Target="../ctrlProps/ctrlProp850.xml"/><Relationship Id="rId283" Type="http://schemas.openxmlformats.org/officeDocument/2006/relationships/ctrlProp" Target="../ctrlProps/ctrlProp282.xml"/><Relationship Id="rId490" Type="http://schemas.openxmlformats.org/officeDocument/2006/relationships/ctrlProp" Target="../ctrlProps/ctrlProp489.xml"/><Relationship Id="rId504" Type="http://schemas.openxmlformats.org/officeDocument/2006/relationships/ctrlProp" Target="../ctrlProps/ctrlProp503.xml"/><Relationship Id="rId711" Type="http://schemas.openxmlformats.org/officeDocument/2006/relationships/ctrlProp" Target="../ctrlProps/ctrlProp710.xml"/><Relationship Id="rId949" Type="http://schemas.openxmlformats.org/officeDocument/2006/relationships/ctrlProp" Target="../ctrlProps/ctrlProp948.xml"/><Relationship Id="rId78" Type="http://schemas.openxmlformats.org/officeDocument/2006/relationships/ctrlProp" Target="../ctrlProps/ctrlProp77.xml"/><Relationship Id="rId143" Type="http://schemas.openxmlformats.org/officeDocument/2006/relationships/ctrlProp" Target="../ctrlProps/ctrlProp142.xml"/><Relationship Id="rId350" Type="http://schemas.openxmlformats.org/officeDocument/2006/relationships/ctrlProp" Target="../ctrlProps/ctrlProp349.xml"/><Relationship Id="rId588" Type="http://schemas.openxmlformats.org/officeDocument/2006/relationships/ctrlProp" Target="../ctrlProps/ctrlProp587.xml"/><Relationship Id="rId795" Type="http://schemas.openxmlformats.org/officeDocument/2006/relationships/ctrlProp" Target="../ctrlProps/ctrlProp794.xml"/><Relationship Id="rId809" Type="http://schemas.openxmlformats.org/officeDocument/2006/relationships/ctrlProp" Target="../ctrlProps/ctrlProp808.xml"/><Relationship Id="rId9" Type="http://schemas.openxmlformats.org/officeDocument/2006/relationships/ctrlProp" Target="../ctrlProps/ctrlProp8.xml"/><Relationship Id="rId210" Type="http://schemas.openxmlformats.org/officeDocument/2006/relationships/ctrlProp" Target="../ctrlProps/ctrlProp209.xml"/><Relationship Id="rId448" Type="http://schemas.openxmlformats.org/officeDocument/2006/relationships/ctrlProp" Target="../ctrlProps/ctrlProp447.xml"/><Relationship Id="rId655" Type="http://schemas.openxmlformats.org/officeDocument/2006/relationships/ctrlProp" Target="../ctrlProps/ctrlProp654.xml"/><Relationship Id="rId862" Type="http://schemas.openxmlformats.org/officeDocument/2006/relationships/ctrlProp" Target="../ctrlProps/ctrlProp861.xml"/><Relationship Id="rId294" Type="http://schemas.openxmlformats.org/officeDocument/2006/relationships/ctrlProp" Target="../ctrlProps/ctrlProp293.xml"/><Relationship Id="rId308" Type="http://schemas.openxmlformats.org/officeDocument/2006/relationships/ctrlProp" Target="../ctrlProps/ctrlProp307.xml"/><Relationship Id="rId515" Type="http://schemas.openxmlformats.org/officeDocument/2006/relationships/ctrlProp" Target="../ctrlProps/ctrlProp514.xml"/><Relationship Id="rId722" Type="http://schemas.openxmlformats.org/officeDocument/2006/relationships/ctrlProp" Target="../ctrlProps/ctrlProp721.xml"/><Relationship Id="rId89" Type="http://schemas.openxmlformats.org/officeDocument/2006/relationships/ctrlProp" Target="../ctrlProps/ctrlProp88.xml"/><Relationship Id="rId154" Type="http://schemas.openxmlformats.org/officeDocument/2006/relationships/ctrlProp" Target="../ctrlProps/ctrlProp153.xml"/><Relationship Id="rId361" Type="http://schemas.openxmlformats.org/officeDocument/2006/relationships/ctrlProp" Target="../ctrlProps/ctrlProp360.xml"/><Relationship Id="rId599" Type="http://schemas.openxmlformats.org/officeDocument/2006/relationships/ctrlProp" Target="../ctrlProps/ctrlProp598.xml"/><Relationship Id="rId1005" Type="http://schemas.openxmlformats.org/officeDocument/2006/relationships/ctrlProp" Target="../ctrlProps/ctrlProp1004.xml"/><Relationship Id="rId459" Type="http://schemas.openxmlformats.org/officeDocument/2006/relationships/ctrlProp" Target="../ctrlProps/ctrlProp458.xml"/><Relationship Id="rId666" Type="http://schemas.openxmlformats.org/officeDocument/2006/relationships/ctrlProp" Target="../ctrlProps/ctrlProp665.xml"/><Relationship Id="rId873" Type="http://schemas.openxmlformats.org/officeDocument/2006/relationships/ctrlProp" Target="../ctrlProps/ctrlProp872.xml"/><Relationship Id="rId16" Type="http://schemas.openxmlformats.org/officeDocument/2006/relationships/ctrlProp" Target="../ctrlProps/ctrlProp15.xml"/><Relationship Id="rId221" Type="http://schemas.openxmlformats.org/officeDocument/2006/relationships/ctrlProp" Target="../ctrlProps/ctrlProp220.xml"/><Relationship Id="rId319" Type="http://schemas.openxmlformats.org/officeDocument/2006/relationships/ctrlProp" Target="../ctrlProps/ctrlProp318.xml"/><Relationship Id="rId526" Type="http://schemas.openxmlformats.org/officeDocument/2006/relationships/ctrlProp" Target="../ctrlProps/ctrlProp525.xml"/><Relationship Id="rId733" Type="http://schemas.openxmlformats.org/officeDocument/2006/relationships/ctrlProp" Target="../ctrlProps/ctrlProp732.xml"/><Relationship Id="rId940" Type="http://schemas.openxmlformats.org/officeDocument/2006/relationships/ctrlProp" Target="../ctrlProps/ctrlProp939.xml"/><Relationship Id="rId1016" Type="http://schemas.openxmlformats.org/officeDocument/2006/relationships/ctrlProp" Target="../ctrlProps/ctrlProp1015.xml"/><Relationship Id="rId165" Type="http://schemas.openxmlformats.org/officeDocument/2006/relationships/ctrlProp" Target="../ctrlProps/ctrlProp164.xml"/><Relationship Id="rId372" Type="http://schemas.openxmlformats.org/officeDocument/2006/relationships/ctrlProp" Target="../ctrlProps/ctrlProp371.xml"/><Relationship Id="rId677" Type="http://schemas.openxmlformats.org/officeDocument/2006/relationships/ctrlProp" Target="../ctrlProps/ctrlProp676.xml"/><Relationship Id="rId800" Type="http://schemas.openxmlformats.org/officeDocument/2006/relationships/ctrlProp" Target="../ctrlProps/ctrlProp799.xml"/><Relationship Id="rId232" Type="http://schemas.openxmlformats.org/officeDocument/2006/relationships/ctrlProp" Target="../ctrlProps/ctrlProp231.xml"/><Relationship Id="rId884" Type="http://schemas.openxmlformats.org/officeDocument/2006/relationships/ctrlProp" Target="../ctrlProps/ctrlProp883.xml"/><Relationship Id="rId27" Type="http://schemas.openxmlformats.org/officeDocument/2006/relationships/ctrlProp" Target="../ctrlProps/ctrlProp26.xml"/><Relationship Id="rId537" Type="http://schemas.openxmlformats.org/officeDocument/2006/relationships/ctrlProp" Target="../ctrlProps/ctrlProp536.xml"/><Relationship Id="rId744" Type="http://schemas.openxmlformats.org/officeDocument/2006/relationships/ctrlProp" Target="../ctrlProps/ctrlProp743.xml"/><Relationship Id="rId951" Type="http://schemas.openxmlformats.org/officeDocument/2006/relationships/ctrlProp" Target="../ctrlProps/ctrlProp950.xml"/><Relationship Id="rId80" Type="http://schemas.openxmlformats.org/officeDocument/2006/relationships/ctrlProp" Target="../ctrlProps/ctrlProp79.xml"/><Relationship Id="rId176" Type="http://schemas.openxmlformats.org/officeDocument/2006/relationships/ctrlProp" Target="../ctrlProps/ctrlProp175.xml"/><Relationship Id="rId383" Type="http://schemas.openxmlformats.org/officeDocument/2006/relationships/ctrlProp" Target="../ctrlProps/ctrlProp382.xml"/><Relationship Id="rId590" Type="http://schemas.openxmlformats.org/officeDocument/2006/relationships/ctrlProp" Target="../ctrlProps/ctrlProp589.xml"/><Relationship Id="rId604" Type="http://schemas.openxmlformats.org/officeDocument/2006/relationships/ctrlProp" Target="../ctrlProps/ctrlProp603.xml"/><Relationship Id="rId811" Type="http://schemas.openxmlformats.org/officeDocument/2006/relationships/ctrlProp" Target="../ctrlProps/ctrlProp810.xml"/><Relationship Id="rId1027" Type="http://schemas.openxmlformats.org/officeDocument/2006/relationships/ctrlProp" Target="../ctrlProps/ctrlProp1026.xml"/><Relationship Id="rId243" Type="http://schemas.openxmlformats.org/officeDocument/2006/relationships/ctrlProp" Target="../ctrlProps/ctrlProp242.xml"/><Relationship Id="rId450" Type="http://schemas.openxmlformats.org/officeDocument/2006/relationships/ctrlProp" Target="../ctrlProps/ctrlProp449.xml"/><Relationship Id="rId688" Type="http://schemas.openxmlformats.org/officeDocument/2006/relationships/ctrlProp" Target="../ctrlProps/ctrlProp687.xml"/><Relationship Id="rId895" Type="http://schemas.openxmlformats.org/officeDocument/2006/relationships/ctrlProp" Target="../ctrlProps/ctrlProp894.xml"/><Relationship Id="rId909" Type="http://schemas.openxmlformats.org/officeDocument/2006/relationships/ctrlProp" Target="../ctrlProps/ctrlProp908.xml"/><Relationship Id="rId38" Type="http://schemas.openxmlformats.org/officeDocument/2006/relationships/ctrlProp" Target="../ctrlProps/ctrlProp37.xml"/><Relationship Id="rId103" Type="http://schemas.openxmlformats.org/officeDocument/2006/relationships/ctrlProp" Target="../ctrlProps/ctrlProp102.xml"/><Relationship Id="rId310" Type="http://schemas.openxmlformats.org/officeDocument/2006/relationships/ctrlProp" Target="../ctrlProps/ctrlProp309.xml"/><Relationship Id="rId548" Type="http://schemas.openxmlformats.org/officeDocument/2006/relationships/ctrlProp" Target="../ctrlProps/ctrlProp547.xml"/><Relationship Id="rId755" Type="http://schemas.openxmlformats.org/officeDocument/2006/relationships/ctrlProp" Target="../ctrlProps/ctrlProp754.xml"/><Relationship Id="rId962" Type="http://schemas.openxmlformats.org/officeDocument/2006/relationships/ctrlProp" Target="../ctrlProps/ctrlProp961.xml"/><Relationship Id="rId91" Type="http://schemas.openxmlformats.org/officeDocument/2006/relationships/ctrlProp" Target="../ctrlProps/ctrlProp90.xml"/><Relationship Id="rId187" Type="http://schemas.openxmlformats.org/officeDocument/2006/relationships/ctrlProp" Target="../ctrlProps/ctrlProp186.xml"/><Relationship Id="rId394" Type="http://schemas.openxmlformats.org/officeDocument/2006/relationships/ctrlProp" Target="../ctrlProps/ctrlProp393.xml"/><Relationship Id="rId408" Type="http://schemas.openxmlformats.org/officeDocument/2006/relationships/ctrlProp" Target="../ctrlProps/ctrlProp407.xml"/><Relationship Id="rId615" Type="http://schemas.openxmlformats.org/officeDocument/2006/relationships/ctrlProp" Target="../ctrlProps/ctrlProp614.xml"/><Relationship Id="rId822" Type="http://schemas.openxmlformats.org/officeDocument/2006/relationships/ctrlProp" Target="../ctrlProps/ctrlProp8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>
    <tabColor rgb="FF0066FF"/>
  </sheetPr>
  <dimension ref="A1:AC3500"/>
  <sheetViews>
    <sheetView workbookViewId="0">
      <pane ySplit="2" topLeftCell="A2947" activePane="bottomLeft" state="frozenSplit"/>
      <selection pane="bottomLeft" activeCell="P2959" sqref="P2959"/>
    </sheetView>
  </sheetViews>
  <sheetFormatPr defaultColWidth="2.375" defaultRowHeight="12"/>
  <cols>
    <col min="1" max="1" width="8.5" style="3" customWidth="1"/>
    <col min="2" max="2" width="11.625" style="3" bestFit="1" customWidth="1"/>
    <col min="3" max="8" width="3.5" style="4" customWidth="1"/>
    <col min="9" max="15" width="3.5" style="3" customWidth="1"/>
    <col min="16" max="16" width="10.5" style="3" customWidth="1"/>
    <col min="17" max="17" width="11.625" style="3" customWidth="1"/>
    <col min="18" max="18" width="4.5" style="3" customWidth="1"/>
    <col min="19" max="19" width="9.5" style="3" bestFit="1" customWidth="1"/>
    <col min="20" max="20" width="5.5" style="3" customWidth="1"/>
    <col min="21" max="21" width="8.5" style="3" customWidth="1"/>
    <col min="22" max="22" width="6.5" style="3" customWidth="1"/>
    <col min="23" max="23" width="5.5" style="3" bestFit="1" customWidth="1"/>
    <col min="24" max="24" width="7.5" style="3" customWidth="1"/>
    <col min="25" max="25" width="4.5" style="3" bestFit="1" customWidth="1"/>
    <col min="26" max="26" width="9.5" style="3" bestFit="1" customWidth="1"/>
    <col min="27" max="27" width="3.5" style="3" customWidth="1"/>
    <col min="28" max="28" width="9.5" style="3" bestFit="1" customWidth="1"/>
    <col min="29" max="29" width="2.5" style="3" customWidth="1"/>
    <col min="30" max="16384" width="2.375" style="3"/>
  </cols>
  <sheetData>
    <row r="1" spans="1:29" s="1" customFormat="1" ht="61.5" customHeight="1" thickBot="1">
      <c r="M1" s="78"/>
      <c r="N1" s="78"/>
      <c r="O1" s="78"/>
      <c r="P1" s="78"/>
      <c r="Q1" s="78"/>
      <c r="R1" s="78"/>
      <c r="S1" s="78"/>
      <c r="T1" s="78"/>
      <c r="U1" s="78"/>
    </row>
    <row r="2" spans="1:29" s="2" customFormat="1" ht="12.75" thickTop="1">
      <c r="A2" s="75" t="s">
        <v>1931</v>
      </c>
      <c r="B2" s="86" t="s">
        <v>1932</v>
      </c>
      <c r="C2" s="76" t="s">
        <v>1959</v>
      </c>
      <c r="D2" s="87" t="s">
        <v>1960</v>
      </c>
      <c r="E2" s="87" t="s">
        <v>1961</v>
      </c>
      <c r="F2" s="87" t="s">
        <v>1961</v>
      </c>
      <c r="G2" s="87" t="s">
        <v>1961</v>
      </c>
      <c r="H2" s="87" t="s">
        <v>1961</v>
      </c>
      <c r="I2" s="77" t="s">
        <v>1933</v>
      </c>
      <c r="J2" s="87" t="s">
        <v>1959</v>
      </c>
      <c r="K2" s="87" t="s">
        <v>1960</v>
      </c>
      <c r="L2" s="87" t="s">
        <v>1962</v>
      </c>
      <c r="M2" s="87" t="s">
        <v>1963</v>
      </c>
      <c r="N2" s="87" t="s">
        <v>1964</v>
      </c>
      <c r="O2" s="88" t="s">
        <v>1965</v>
      </c>
      <c r="P2" s="2" t="s">
        <v>1966</v>
      </c>
      <c r="Q2" s="2" t="s">
        <v>1967</v>
      </c>
      <c r="R2" s="2" t="s">
        <v>1968</v>
      </c>
      <c r="S2" s="2" t="s">
        <v>1969</v>
      </c>
      <c r="T2" s="2" t="s">
        <v>1970</v>
      </c>
      <c r="U2" s="2" t="s">
        <v>1971</v>
      </c>
      <c r="V2" s="2" t="s">
        <v>1972</v>
      </c>
      <c r="W2" s="2" t="s">
        <v>1973</v>
      </c>
      <c r="X2" s="2" t="s">
        <v>1974</v>
      </c>
      <c r="Y2" s="2" t="s">
        <v>1973</v>
      </c>
      <c r="Z2" s="2" t="s">
        <v>1975</v>
      </c>
      <c r="AA2" s="2" t="s">
        <v>1973</v>
      </c>
      <c r="AB2" s="2" t="s">
        <v>1976</v>
      </c>
      <c r="AC2" s="2" t="s">
        <v>1973</v>
      </c>
    </row>
    <row r="3" spans="1:29" ht="14.25">
      <c r="A3" s="89">
        <v>2003001</v>
      </c>
      <c r="B3" s="91">
        <v>37675</v>
      </c>
      <c r="C3" s="97">
        <v>10</v>
      </c>
      <c r="D3" s="93">
        <v>11</v>
      </c>
      <c r="E3" s="93">
        <v>12</v>
      </c>
      <c r="F3" s="93">
        <v>13</v>
      </c>
      <c r="G3" s="93">
        <v>26</v>
      </c>
      <c r="H3" s="93">
        <v>28</v>
      </c>
      <c r="I3" s="99">
        <v>11</v>
      </c>
      <c r="J3" s="93">
        <v>26</v>
      </c>
      <c r="K3" s="93">
        <v>28</v>
      </c>
      <c r="L3" s="93">
        <v>11</v>
      </c>
      <c r="M3" s="93">
        <v>13</v>
      </c>
      <c r="N3" s="93">
        <v>10</v>
      </c>
      <c r="O3" s="94">
        <v>12</v>
      </c>
      <c r="P3" s="74">
        <v>0</v>
      </c>
      <c r="Q3" s="74">
        <v>0</v>
      </c>
      <c r="R3" s="74">
        <v>0</v>
      </c>
      <c r="S3" s="74">
        <v>0</v>
      </c>
      <c r="T3" s="74">
        <v>0</v>
      </c>
      <c r="U3" s="74">
        <v>0</v>
      </c>
      <c r="V3" s="74">
        <v>0</v>
      </c>
      <c r="W3" s="74">
        <v>0</v>
      </c>
      <c r="X3" s="74">
        <v>0</v>
      </c>
      <c r="Y3" s="74">
        <v>0</v>
      </c>
      <c r="Z3" s="74">
        <v>0</v>
      </c>
      <c r="AA3" s="74">
        <v>0</v>
      </c>
      <c r="AB3" s="74">
        <v>0</v>
      </c>
      <c r="AC3" s="74">
        <v>0</v>
      </c>
    </row>
    <row r="4" spans="1:29" ht="14.25">
      <c r="A4" s="89">
        <v>2003002</v>
      </c>
      <c r="B4" s="91">
        <v>37679</v>
      </c>
      <c r="C4" s="97">
        <v>4</v>
      </c>
      <c r="D4" s="93">
        <v>9</v>
      </c>
      <c r="E4" s="93">
        <v>19</v>
      </c>
      <c r="F4" s="93">
        <v>20</v>
      </c>
      <c r="G4" s="93">
        <v>21</v>
      </c>
      <c r="H4" s="93">
        <v>26</v>
      </c>
      <c r="I4" s="99">
        <v>12</v>
      </c>
      <c r="J4" s="93">
        <v>9</v>
      </c>
      <c r="K4" s="93">
        <v>4</v>
      </c>
      <c r="L4" s="93">
        <v>26</v>
      </c>
      <c r="M4" s="93">
        <v>21</v>
      </c>
      <c r="N4" s="93">
        <v>19</v>
      </c>
      <c r="O4" s="94">
        <v>20</v>
      </c>
      <c r="P4" s="74">
        <v>0</v>
      </c>
      <c r="Q4" s="74">
        <v>0</v>
      </c>
      <c r="R4" s="74">
        <v>0</v>
      </c>
      <c r="S4" s="74">
        <v>0</v>
      </c>
      <c r="T4" s="74">
        <v>0</v>
      </c>
      <c r="U4" s="74">
        <v>0</v>
      </c>
      <c r="V4" s="74">
        <v>0</v>
      </c>
      <c r="W4" s="74">
        <v>0</v>
      </c>
      <c r="X4" s="74">
        <v>0</v>
      </c>
      <c r="Y4" s="74">
        <v>0</v>
      </c>
      <c r="Z4" s="74">
        <v>0</v>
      </c>
      <c r="AA4" s="74">
        <v>0</v>
      </c>
      <c r="AB4" s="74">
        <v>0</v>
      </c>
      <c r="AC4" s="74">
        <v>0</v>
      </c>
    </row>
    <row r="5" spans="1:29" ht="14.25">
      <c r="A5" s="89">
        <v>2003003</v>
      </c>
      <c r="B5" s="91">
        <v>37682</v>
      </c>
      <c r="C5" s="97">
        <v>1</v>
      </c>
      <c r="D5" s="93">
        <v>7</v>
      </c>
      <c r="E5" s="93">
        <v>10</v>
      </c>
      <c r="F5" s="93">
        <v>23</v>
      </c>
      <c r="G5" s="93">
        <v>28</v>
      </c>
      <c r="H5" s="93">
        <v>32</v>
      </c>
      <c r="I5" s="99">
        <v>16</v>
      </c>
      <c r="J5" s="93">
        <v>23</v>
      </c>
      <c r="K5" s="93">
        <v>7</v>
      </c>
      <c r="L5" s="93">
        <v>28</v>
      </c>
      <c r="M5" s="93">
        <v>10</v>
      </c>
      <c r="N5" s="93">
        <v>1</v>
      </c>
      <c r="O5" s="94">
        <v>32</v>
      </c>
      <c r="P5" s="74">
        <v>0</v>
      </c>
      <c r="Q5" s="74">
        <v>0</v>
      </c>
      <c r="R5" s="74">
        <v>0</v>
      </c>
      <c r="S5" s="74">
        <v>0</v>
      </c>
      <c r="T5" s="74">
        <v>0</v>
      </c>
      <c r="U5" s="74">
        <v>0</v>
      </c>
      <c r="V5" s="74">
        <v>0</v>
      </c>
      <c r="W5" s="74">
        <v>0</v>
      </c>
      <c r="X5" s="74">
        <v>0</v>
      </c>
      <c r="Y5" s="74">
        <v>0</v>
      </c>
      <c r="Z5" s="74">
        <v>0</v>
      </c>
      <c r="AA5" s="74">
        <v>0</v>
      </c>
      <c r="AB5" s="74">
        <v>0</v>
      </c>
      <c r="AC5" s="74">
        <v>0</v>
      </c>
    </row>
    <row r="6" spans="1:29" ht="14.25">
      <c r="A6" s="89">
        <v>2003004</v>
      </c>
      <c r="B6" s="91">
        <v>37686</v>
      </c>
      <c r="C6" s="97">
        <v>4</v>
      </c>
      <c r="D6" s="93">
        <v>6</v>
      </c>
      <c r="E6" s="93">
        <v>7</v>
      </c>
      <c r="F6" s="93">
        <v>10</v>
      </c>
      <c r="G6" s="93">
        <v>13</v>
      </c>
      <c r="H6" s="93">
        <v>25</v>
      </c>
      <c r="I6" s="99">
        <v>3</v>
      </c>
      <c r="J6" s="93">
        <v>13</v>
      </c>
      <c r="K6" s="93">
        <v>4</v>
      </c>
      <c r="L6" s="93">
        <v>7</v>
      </c>
      <c r="M6" s="93">
        <v>25</v>
      </c>
      <c r="N6" s="93">
        <v>6</v>
      </c>
      <c r="O6" s="94">
        <v>10</v>
      </c>
      <c r="P6" s="74">
        <v>0</v>
      </c>
      <c r="Q6" s="74">
        <v>0</v>
      </c>
      <c r="R6" s="74">
        <v>0</v>
      </c>
      <c r="S6" s="74">
        <v>0</v>
      </c>
      <c r="T6" s="74">
        <v>0</v>
      </c>
      <c r="U6" s="74">
        <v>0</v>
      </c>
      <c r="V6" s="74">
        <v>0</v>
      </c>
      <c r="W6" s="74">
        <v>0</v>
      </c>
      <c r="X6" s="74">
        <v>0</v>
      </c>
      <c r="Y6" s="74">
        <v>0</v>
      </c>
      <c r="Z6" s="74">
        <v>0</v>
      </c>
      <c r="AA6" s="74">
        <v>0</v>
      </c>
      <c r="AB6" s="74">
        <v>0</v>
      </c>
      <c r="AC6" s="74">
        <v>0</v>
      </c>
    </row>
    <row r="7" spans="1:29" ht="14.25">
      <c r="A7" s="89">
        <v>2003005</v>
      </c>
      <c r="B7" s="91">
        <v>37689</v>
      </c>
      <c r="C7" s="97">
        <v>4</v>
      </c>
      <c r="D7" s="93">
        <v>6</v>
      </c>
      <c r="E7" s="93">
        <v>15</v>
      </c>
      <c r="F7" s="93">
        <v>17</v>
      </c>
      <c r="G7" s="93">
        <v>30</v>
      </c>
      <c r="H7" s="93">
        <v>31</v>
      </c>
      <c r="I7" s="99">
        <v>16</v>
      </c>
      <c r="J7" s="93">
        <v>4</v>
      </c>
      <c r="K7" s="93">
        <v>30</v>
      </c>
      <c r="L7" s="93">
        <v>17</v>
      </c>
      <c r="M7" s="93">
        <v>15</v>
      </c>
      <c r="N7" s="93">
        <v>31</v>
      </c>
      <c r="O7" s="94">
        <v>6</v>
      </c>
      <c r="P7" s="74">
        <v>0</v>
      </c>
      <c r="Q7" s="74">
        <v>0</v>
      </c>
      <c r="R7" s="74">
        <v>0</v>
      </c>
      <c r="S7" s="74">
        <v>0</v>
      </c>
      <c r="T7" s="74">
        <v>0</v>
      </c>
      <c r="U7" s="74">
        <v>0</v>
      </c>
      <c r="V7" s="74">
        <v>0</v>
      </c>
      <c r="W7" s="74">
        <v>0</v>
      </c>
      <c r="X7" s="74">
        <v>0</v>
      </c>
      <c r="Y7" s="74">
        <v>0</v>
      </c>
      <c r="Z7" s="74">
        <v>0</v>
      </c>
      <c r="AA7" s="74">
        <v>0</v>
      </c>
      <c r="AB7" s="74">
        <v>0</v>
      </c>
      <c r="AC7" s="74">
        <v>0</v>
      </c>
    </row>
    <row r="8" spans="1:29" ht="14.25">
      <c r="A8" s="89">
        <v>2003006</v>
      </c>
      <c r="B8" s="91">
        <v>37693</v>
      </c>
      <c r="C8" s="97">
        <v>1</v>
      </c>
      <c r="D8" s="93">
        <v>3</v>
      </c>
      <c r="E8" s="93">
        <v>10</v>
      </c>
      <c r="F8" s="93">
        <v>21</v>
      </c>
      <c r="G8" s="93">
        <v>26</v>
      </c>
      <c r="H8" s="93">
        <v>27</v>
      </c>
      <c r="I8" s="99">
        <v>6</v>
      </c>
      <c r="J8" s="93">
        <v>1</v>
      </c>
      <c r="K8" s="93">
        <v>10</v>
      </c>
      <c r="L8" s="93">
        <v>27</v>
      </c>
      <c r="M8" s="93">
        <v>26</v>
      </c>
      <c r="N8" s="93">
        <v>21</v>
      </c>
      <c r="O8" s="94">
        <v>3</v>
      </c>
      <c r="P8" s="74">
        <v>0</v>
      </c>
      <c r="Q8" s="74">
        <v>0</v>
      </c>
      <c r="R8" s="74">
        <v>0</v>
      </c>
      <c r="S8" s="74">
        <v>0</v>
      </c>
      <c r="T8" s="74">
        <v>0</v>
      </c>
      <c r="U8" s="74">
        <v>0</v>
      </c>
      <c r="V8" s="74">
        <v>0</v>
      </c>
      <c r="W8" s="74">
        <v>0</v>
      </c>
      <c r="X8" s="74">
        <v>0</v>
      </c>
      <c r="Y8" s="74">
        <v>0</v>
      </c>
      <c r="Z8" s="74">
        <v>0</v>
      </c>
      <c r="AA8" s="74">
        <v>0</v>
      </c>
      <c r="AB8" s="74">
        <v>0</v>
      </c>
      <c r="AC8" s="74">
        <v>0</v>
      </c>
    </row>
    <row r="9" spans="1:29" ht="14.25">
      <c r="A9" s="89">
        <v>2003007</v>
      </c>
      <c r="B9" s="91">
        <v>37696</v>
      </c>
      <c r="C9" s="97">
        <v>1</v>
      </c>
      <c r="D9" s="93">
        <v>9</v>
      </c>
      <c r="E9" s="93">
        <v>19</v>
      </c>
      <c r="F9" s="93">
        <v>21</v>
      </c>
      <c r="G9" s="93">
        <v>23</v>
      </c>
      <c r="H9" s="93">
        <v>26</v>
      </c>
      <c r="I9" s="99">
        <v>7</v>
      </c>
      <c r="J9" s="93">
        <v>23</v>
      </c>
      <c r="K9" s="93">
        <v>19</v>
      </c>
      <c r="L9" s="93">
        <v>9</v>
      </c>
      <c r="M9" s="93">
        <v>26</v>
      </c>
      <c r="N9" s="93">
        <v>1</v>
      </c>
      <c r="O9" s="94">
        <v>21</v>
      </c>
      <c r="P9" s="74">
        <v>0</v>
      </c>
      <c r="Q9" s="74">
        <v>0</v>
      </c>
      <c r="R9" s="74">
        <v>0</v>
      </c>
      <c r="S9" s="74">
        <v>0</v>
      </c>
      <c r="T9" s="74">
        <v>0</v>
      </c>
      <c r="U9" s="74">
        <v>0</v>
      </c>
      <c r="V9" s="74">
        <v>0</v>
      </c>
      <c r="W9" s="74">
        <v>0</v>
      </c>
      <c r="X9" s="74">
        <v>0</v>
      </c>
      <c r="Y9" s="74">
        <v>0</v>
      </c>
      <c r="Z9" s="74">
        <v>0</v>
      </c>
      <c r="AA9" s="74">
        <v>0</v>
      </c>
      <c r="AB9" s="74">
        <v>0</v>
      </c>
      <c r="AC9" s="74">
        <v>0</v>
      </c>
    </row>
    <row r="10" spans="1:29" ht="14.25">
      <c r="A10" s="89">
        <v>2003008</v>
      </c>
      <c r="B10" s="91">
        <v>37700</v>
      </c>
      <c r="C10" s="97">
        <v>5</v>
      </c>
      <c r="D10" s="93">
        <v>8</v>
      </c>
      <c r="E10" s="93">
        <v>9</v>
      </c>
      <c r="F10" s="93">
        <v>14</v>
      </c>
      <c r="G10" s="93">
        <v>17</v>
      </c>
      <c r="H10" s="93">
        <v>23</v>
      </c>
      <c r="I10" s="99">
        <v>8</v>
      </c>
      <c r="J10" s="93">
        <v>9</v>
      </c>
      <c r="K10" s="93">
        <v>8</v>
      </c>
      <c r="L10" s="93">
        <v>17</v>
      </c>
      <c r="M10" s="93">
        <v>23</v>
      </c>
      <c r="N10" s="93">
        <v>14</v>
      </c>
      <c r="O10" s="94">
        <v>5</v>
      </c>
      <c r="P10" s="74">
        <v>0</v>
      </c>
      <c r="Q10" s="74">
        <v>0</v>
      </c>
      <c r="R10" s="74">
        <v>0</v>
      </c>
      <c r="S10" s="74">
        <v>0</v>
      </c>
      <c r="T10" s="74">
        <v>0</v>
      </c>
      <c r="U10" s="74">
        <v>0</v>
      </c>
      <c r="V10" s="74">
        <v>0</v>
      </c>
      <c r="W10" s="74">
        <v>0</v>
      </c>
      <c r="X10" s="74">
        <v>0</v>
      </c>
      <c r="Y10" s="74">
        <v>0</v>
      </c>
      <c r="Z10" s="74">
        <v>0</v>
      </c>
      <c r="AA10" s="74">
        <v>0</v>
      </c>
      <c r="AB10" s="74">
        <v>0</v>
      </c>
      <c r="AC10" s="74">
        <v>0</v>
      </c>
    </row>
    <row r="11" spans="1:29" ht="14.25">
      <c r="A11" s="89">
        <v>2003009</v>
      </c>
      <c r="B11" s="91">
        <v>37703</v>
      </c>
      <c r="C11" s="97">
        <v>5</v>
      </c>
      <c r="D11" s="93">
        <v>9</v>
      </c>
      <c r="E11" s="93">
        <v>18</v>
      </c>
      <c r="F11" s="93">
        <v>20</v>
      </c>
      <c r="G11" s="93">
        <v>22</v>
      </c>
      <c r="H11" s="93">
        <v>30</v>
      </c>
      <c r="I11" s="99">
        <v>9</v>
      </c>
      <c r="J11" s="93">
        <v>30</v>
      </c>
      <c r="K11" s="93">
        <v>18</v>
      </c>
      <c r="L11" s="93">
        <v>9</v>
      </c>
      <c r="M11" s="93">
        <v>22</v>
      </c>
      <c r="N11" s="93">
        <v>5</v>
      </c>
      <c r="O11" s="94">
        <v>20</v>
      </c>
      <c r="P11" s="74">
        <v>0</v>
      </c>
      <c r="Q11" s="74">
        <v>0</v>
      </c>
      <c r="R11" s="74">
        <v>0</v>
      </c>
      <c r="S11" s="74">
        <v>0</v>
      </c>
      <c r="T11" s="74">
        <v>0</v>
      </c>
      <c r="U11" s="74">
        <v>0</v>
      </c>
      <c r="V11" s="74">
        <v>0</v>
      </c>
      <c r="W11" s="74">
        <v>0</v>
      </c>
      <c r="X11" s="74">
        <v>0</v>
      </c>
      <c r="Y11" s="74">
        <v>0</v>
      </c>
      <c r="Z11" s="74">
        <v>0</v>
      </c>
      <c r="AA11" s="74">
        <v>0</v>
      </c>
      <c r="AB11" s="74">
        <v>0</v>
      </c>
      <c r="AC11" s="74">
        <v>0</v>
      </c>
    </row>
    <row r="12" spans="1:29" ht="14.25">
      <c r="A12" s="89">
        <v>2003010</v>
      </c>
      <c r="B12" s="91">
        <v>37707</v>
      </c>
      <c r="C12" s="97">
        <v>1</v>
      </c>
      <c r="D12" s="93">
        <v>2</v>
      </c>
      <c r="E12" s="93">
        <v>8</v>
      </c>
      <c r="F12" s="93">
        <v>13</v>
      </c>
      <c r="G12" s="93">
        <v>17</v>
      </c>
      <c r="H12" s="93">
        <v>24</v>
      </c>
      <c r="I12" s="99">
        <v>13</v>
      </c>
      <c r="J12" s="93">
        <v>1</v>
      </c>
      <c r="K12" s="93">
        <v>17</v>
      </c>
      <c r="L12" s="93">
        <v>24</v>
      </c>
      <c r="M12" s="93">
        <v>8</v>
      </c>
      <c r="N12" s="93">
        <v>2</v>
      </c>
      <c r="O12" s="94">
        <v>13</v>
      </c>
      <c r="P12" s="74">
        <v>0</v>
      </c>
      <c r="Q12" s="74">
        <v>0</v>
      </c>
      <c r="R12" s="74">
        <v>0</v>
      </c>
      <c r="S12" s="74">
        <v>0</v>
      </c>
      <c r="T12" s="74">
        <v>0</v>
      </c>
      <c r="U12" s="74">
        <v>0</v>
      </c>
      <c r="V12" s="74">
        <v>0</v>
      </c>
      <c r="W12" s="74">
        <v>0</v>
      </c>
      <c r="X12" s="74">
        <v>0</v>
      </c>
      <c r="Y12" s="74">
        <v>0</v>
      </c>
      <c r="Z12" s="74">
        <v>0</v>
      </c>
      <c r="AA12" s="74">
        <v>0</v>
      </c>
      <c r="AB12" s="74">
        <v>0</v>
      </c>
      <c r="AC12" s="74">
        <v>0</v>
      </c>
    </row>
    <row r="13" spans="1:29" ht="14.25">
      <c r="A13" s="89">
        <v>2003011</v>
      </c>
      <c r="B13" s="91">
        <v>37710</v>
      </c>
      <c r="C13" s="97">
        <v>4</v>
      </c>
      <c r="D13" s="93">
        <v>5</v>
      </c>
      <c r="E13" s="93">
        <v>11</v>
      </c>
      <c r="F13" s="93">
        <v>12</v>
      </c>
      <c r="G13" s="93">
        <v>30</v>
      </c>
      <c r="H13" s="93">
        <v>32</v>
      </c>
      <c r="I13" s="99">
        <v>15</v>
      </c>
      <c r="J13" s="93">
        <v>12</v>
      </c>
      <c r="K13" s="93">
        <v>11</v>
      </c>
      <c r="L13" s="93">
        <v>30</v>
      </c>
      <c r="M13" s="93">
        <v>4</v>
      </c>
      <c r="N13" s="93">
        <v>5</v>
      </c>
      <c r="O13" s="94">
        <v>32</v>
      </c>
      <c r="P13" s="74">
        <v>0</v>
      </c>
      <c r="Q13" s="74">
        <v>0</v>
      </c>
      <c r="R13" s="74">
        <v>0</v>
      </c>
      <c r="S13" s="74">
        <v>0</v>
      </c>
      <c r="T13" s="74">
        <v>0</v>
      </c>
      <c r="U13" s="74">
        <v>0</v>
      </c>
      <c r="V13" s="74">
        <v>0</v>
      </c>
      <c r="W13" s="74">
        <v>0</v>
      </c>
      <c r="X13" s="74">
        <v>0</v>
      </c>
      <c r="Y13" s="74">
        <v>0</v>
      </c>
      <c r="Z13" s="74">
        <v>0</v>
      </c>
      <c r="AA13" s="74">
        <v>0</v>
      </c>
      <c r="AB13" s="74">
        <v>0</v>
      </c>
      <c r="AC13" s="74">
        <v>0</v>
      </c>
    </row>
    <row r="14" spans="1:29" ht="14.25">
      <c r="A14" s="89">
        <v>2003012</v>
      </c>
      <c r="B14" s="91">
        <v>37714</v>
      </c>
      <c r="C14" s="97">
        <v>2</v>
      </c>
      <c r="D14" s="93">
        <v>12</v>
      </c>
      <c r="E14" s="93">
        <v>16</v>
      </c>
      <c r="F14" s="93">
        <v>17</v>
      </c>
      <c r="G14" s="93">
        <v>27</v>
      </c>
      <c r="H14" s="93">
        <v>30</v>
      </c>
      <c r="I14" s="99">
        <v>12</v>
      </c>
      <c r="J14" s="93">
        <v>17</v>
      </c>
      <c r="K14" s="93">
        <v>2</v>
      </c>
      <c r="L14" s="93">
        <v>12</v>
      </c>
      <c r="M14" s="93">
        <v>16</v>
      </c>
      <c r="N14" s="93">
        <v>27</v>
      </c>
      <c r="O14" s="94">
        <v>30</v>
      </c>
      <c r="P14" s="74">
        <v>0</v>
      </c>
      <c r="Q14" s="74">
        <v>0</v>
      </c>
      <c r="R14" s="74">
        <v>0</v>
      </c>
      <c r="S14" s="74">
        <v>0</v>
      </c>
      <c r="T14" s="74">
        <v>0</v>
      </c>
      <c r="U14" s="74">
        <v>0</v>
      </c>
      <c r="V14" s="74">
        <v>0</v>
      </c>
      <c r="W14" s="74">
        <v>0</v>
      </c>
      <c r="X14" s="74">
        <v>0</v>
      </c>
      <c r="Y14" s="74">
        <v>0</v>
      </c>
      <c r="Z14" s="74">
        <v>0</v>
      </c>
      <c r="AA14" s="74">
        <v>0</v>
      </c>
      <c r="AB14" s="74">
        <v>0</v>
      </c>
      <c r="AC14" s="74">
        <v>0</v>
      </c>
    </row>
    <row r="15" spans="1:29" ht="14.25">
      <c r="A15" s="89">
        <v>2003013</v>
      </c>
      <c r="B15" s="91">
        <v>37717</v>
      </c>
      <c r="C15" s="97">
        <v>8</v>
      </c>
      <c r="D15" s="93">
        <v>13</v>
      </c>
      <c r="E15" s="93">
        <v>17</v>
      </c>
      <c r="F15" s="93">
        <v>21</v>
      </c>
      <c r="G15" s="93">
        <v>23</v>
      </c>
      <c r="H15" s="93">
        <v>32</v>
      </c>
      <c r="I15" s="99">
        <v>12</v>
      </c>
      <c r="J15" s="93">
        <v>23</v>
      </c>
      <c r="K15" s="93">
        <v>13</v>
      </c>
      <c r="L15" s="93">
        <v>8</v>
      </c>
      <c r="M15" s="93">
        <v>32</v>
      </c>
      <c r="N15" s="93">
        <v>17</v>
      </c>
      <c r="O15" s="94">
        <v>21</v>
      </c>
      <c r="P15" s="74">
        <v>0</v>
      </c>
      <c r="Q15" s="74">
        <v>0</v>
      </c>
      <c r="R15" s="74">
        <v>0</v>
      </c>
      <c r="S15" s="74">
        <v>0</v>
      </c>
      <c r="T15" s="74">
        <v>0</v>
      </c>
      <c r="U15" s="74">
        <v>0</v>
      </c>
      <c r="V15" s="74">
        <v>0</v>
      </c>
      <c r="W15" s="74">
        <v>0</v>
      </c>
      <c r="X15" s="74">
        <v>0</v>
      </c>
      <c r="Y15" s="74">
        <v>0</v>
      </c>
      <c r="Z15" s="74">
        <v>0</v>
      </c>
      <c r="AA15" s="74">
        <v>0</v>
      </c>
      <c r="AB15" s="74">
        <v>0</v>
      </c>
      <c r="AC15" s="74">
        <v>0</v>
      </c>
    </row>
    <row r="16" spans="1:29" ht="14.25">
      <c r="A16" s="89">
        <v>2003014</v>
      </c>
      <c r="B16" s="91">
        <v>37721</v>
      </c>
      <c r="C16" s="97">
        <v>3</v>
      </c>
      <c r="D16" s="93">
        <v>5</v>
      </c>
      <c r="E16" s="93">
        <v>7</v>
      </c>
      <c r="F16" s="93">
        <v>8</v>
      </c>
      <c r="G16" s="93">
        <v>21</v>
      </c>
      <c r="H16" s="93">
        <v>31</v>
      </c>
      <c r="I16" s="99">
        <v>2</v>
      </c>
      <c r="J16" s="93">
        <v>3</v>
      </c>
      <c r="K16" s="93">
        <v>21</v>
      </c>
      <c r="L16" s="93">
        <v>7</v>
      </c>
      <c r="M16" s="93">
        <v>31</v>
      </c>
      <c r="N16" s="93">
        <v>8</v>
      </c>
      <c r="O16" s="94">
        <v>5</v>
      </c>
      <c r="P16" s="74">
        <v>0</v>
      </c>
      <c r="Q16" s="74">
        <v>0</v>
      </c>
      <c r="R16" s="74">
        <v>0</v>
      </c>
      <c r="S16" s="74">
        <v>0</v>
      </c>
      <c r="T16" s="74">
        <v>0</v>
      </c>
      <c r="U16" s="74">
        <v>0</v>
      </c>
      <c r="V16" s="74">
        <v>0</v>
      </c>
      <c r="W16" s="74">
        <v>0</v>
      </c>
      <c r="X16" s="74">
        <v>0</v>
      </c>
      <c r="Y16" s="74">
        <v>0</v>
      </c>
      <c r="Z16" s="74">
        <v>0</v>
      </c>
      <c r="AA16" s="74">
        <v>0</v>
      </c>
      <c r="AB16" s="74">
        <v>0</v>
      </c>
      <c r="AC16" s="74">
        <v>0</v>
      </c>
    </row>
    <row r="17" spans="1:29" ht="14.25">
      <c r="A17" s="89">
        <v>2003015</v>
      </c>
      <c r="B17" s="91">
        <v>37724</v>
      </c>
      <c r="C17" s="97">
        <v>4</v>
      </c>
      <c r="D17" s="93">
        <v>11</v>
      </c>
      <c r="E17" s="93">
        <v>19</v>
      </c>
      <c r="F17" s="93">
        <v>25</v>
      </c>
      <c r="G17" s="93">
        <v>26</v>
      </c>
      <c r="H17" s="93">
        <v>32</v>
      </c>
      <c r="I17" s="99">
        <v>13</v>
      </c>
      <c r="J17" s="93">
        <v>25</v>
      </c>
      <c r="K17" s="93">
        <v>26</v>
      </c>
      <c r="L17" s="93">
        <v>4</v>
      </c>
      <c r="M17" s="93">
        <v>11</v>
      </c>
      <c r="N17" s="93">
        <v>32</v>
      </c>
      <c r="O17" s="94">
        <v>19</v>
      </c>
      <c r="P17" s="74">
        <v>0</v>
      </c>
      <c r="Q17" s="74">
        <v>0</v>
      </c>
      <c r="R17" s="74">
        <v>0</v>
      </c>
      <c r="S17" s="74">
        <v>0</v>
      </c>
      <c r="T17" s="74">
        <v>0</v>
      </c>
      <c r="U17" s="74">
        <v>0</v>
      </c>
      <c r="V17" s="74">
        <v>0</v>
      </c>
      <c r="W17" s="74">
        <v>0</v>
      </c>
      <c r="X17" s="74">
        <v>0</v>
      </c>
      <c r="Y17" s="74">
        <v>0</v>
      </c>
      <c r="Z17" s="74">
        <v>0</v>
      </c>
      <c r="AA17" s="74">
        <v>0</v>
      </c>
      <c r="AB17" s="74">
        <v>0</v>
      </c>
      <c r="AC17" s="74">
        <v>0</v>
      </c>
    </row>
    <row r="18" spans="1:29" ht="14.25">
      <c r="A18" s="89">
        <v>2003016</v>
      </c>
      <c r="B18" s="91">
        <v>37728</v>
      </c>
      <c r="C18" s="97">
        <v>11</v>
      </c>
      <c r="D18" s="93">
        <v>17</v>
      </c>
      <c r="E18" s="93">
        <v>28</v>
      </c>
      <c r="F18" s="93">
        <v>30</v>
      </c>
      <c r="G18" s="93">
        <v>31</v>
      </c>
      <c r="H18" s="93">
        <v>33</v>
      </c>
      <c r="I18" s="99">
        <v>6</v>
      </c>
      <c r="J18" s="93">
        <v>30</v>
      </c>
      <c r="K18" s="93">
        <v>33</v>
      </c>
      <c r="L18" s="93">
        <v>11</v>
      </c>
      <c r="M18" s="93">
        <v>17</v>
      </c>
      <c r="N18" s="93">
        <v>28</v>
      </c>
      <c r="O18" s="94">
        <v>31</v>
      </c>
      <c r="P18" s="74">
        <v>0</v>
      </c>
      <c r="Q18" s="74">
        <v>0</v>
      </c>
      <c r="R18" s="74">
        <v>0</v>
      </c>
      <c r="S18" s="74">
        <v>0</v>
      </c>
      <c r="T18" s="74">
        <v>0</v>
      </c>
      <c r="U18" s="74">
        <v>0</v>
      </c>
      <c r="V18" s="74">
        <v>0</v>
      </c>
      <c r="W18" s="74">
        <v>0</v>
      </c>
      <c r="X18" s="74">
        <v>0</v>
      </c>
      <c r="Y18" s="74">
        <v>0</v>
      </c>
      <c r="Z18" s="74">
        <v>0</v>
      </c>
      <c r="AA18" s="74">
        <v>0</v>
      </c>
      <c r="AB18" s="74">
        <v>0</v>
      </c>
      <c r="AC18" s="74">
        <v>0</v>
      </c>
    </row>
    <row r="19" spans="1:29" ht="14.25">
      <c r="A19" s="89">
        <v>2003017</v>
      </c>
      <c r="B19" s="91">
        <v>37731</v>
      </c>
      <c r="C19" s="97">
        <v>5</v>
      </c>
      <c r="D19" s="93">
        <v>8</v>
      </c>
      <c r="E19" s="93">
        <v>18</v>
      </c>
      <c r="F19" s="93">
        <v>23</v>
      </c>
      <c r="G19" s="93">
        <v>25</v>
      </c>
      <c r="H19" s="93">
        <v>31</v>
      </c>
      <c r="I19" s="99">
        <v>6</v>
      </c>
      <c r="J19" s="93">
        <v>25</v>
      </c>
      <c r="K19" s="93">
        <v>31</v>
      </c>
      <c r="L19" s="93">
        <v>18</v>
      </c>
      <c r="M19" s="93">
        <v>8</v>
      </c>
      <c r="N19" s="93">
        <v>5</v>
      </c>
      <c r="O19" s="94">
        <v>23</v>
      </c>
      <c r="P19" s="74">
        <v>0</v>
      </c>
      <c r="Q19" s="74">
        <v>0</v>
      </c>
      <c r="R19" s="74">
        <v>0</v>
      </c>
      <c r="S19" s="74">
        <v>0</v>
      </c>
      <c r="T19" s="74">
        <v>0</v>
      </c>
      <c r="U19" s="74">
        <v>0</v>
      </c>
      <c r="V19" s="74">
        <v>0</v>
      </c>
      <c r="W19" s="74">
        <v>0</v>
      </c>
      <c r="X19" s="74">
        <v>0</v>
      </c>
      <c r="Y19" s="74">
        <v>0</v>
      </c>
      <c r="Z19" s="74">
        <v>0</v>
      </c>
      <c r="AA19" s="74">
        <v>0</v>
      </c>
      <c r="AB19" s="74">
        <v>0</v>
      </c>
      <c r="AC19" s="74">
        <v>0</v>
      </c>
    </row>
    <row r="20" spans="1:29" ht="14.25">
      <c r="A20" s="89">
        <v>2003018</v>
      </c>
      <c r="B20" s="91">
        <v>37735</v>
      </c>
      <c r="C20" s="97">
        <v>5</v>
      </c>
      <c r="D20" s="93">
        <v>16</v>
      </c>
      <c r="E20" s="93">
        <v>19</v>
      </c>
      <c r="F20" s="93">
        <v>20</v>
      </c>
      <c r="G20" s="93">
        <v>25</v>
      </c>
      <c r="H20" s="93">
        <v>28</v>
      </c>
      <c r="I20" s="99">
        <v>13</v>
      </c>
      <c r="J20" s="93">
        <v>16</v>
      </c>
      <c r="K20" s="93">
        <v>20</v>
      </c>
      <c r="L20" s="93">
        <v>5</v>
      </c>
      <c r="M20" s="93">
        <v>19</v>
      </c>
      <c r="N20" s="93">
        <v>25</v>
      </c>
      <c r="O20" s="94">
        <v>28</v>
      </c>
      <c r="P20" s="74">
        <v>0</v>
      </c>
      <c r="Q20" s="74">
        <v>0</v>
      </c>
      <c r="R20" s="74">
        <v>0</v>
      </c>
      <c r="S20" s="74">
        <v>0</v>
      </c>
      <c r="T20" s="74">
        <v>0</v>
      </c>
      <c r="U20" s="74">
        <v>0</v>
      </c>
      <c r="V20" s="74">
        <v>0</v>
      </c>
      <c r="W20" s="74">
        <v>0</v>
      </c>
      <c r="X20" s="74">
        <v>0</v>
      </c>
      <c r="Y20" s="74">
        <v>0</v>
      </c>
      <c r="Z20" s="74">
        <v>0</v>
      </c>
      <c r="AA20" s="74">
        <v>0</v>
      </c>
      <c r="AB20" s="74">
        <v>0</v>
      </c>
      <c r="AC20" s="74">
        <v>0</v>
      </c>
    </row>
    <row r="21" spans="1:29" ht="14.25">
      <c r="A21" s="89">
        <v>2003019</v>
      </c>
      <c r="B21" s="91">
        <v>37738</v>
      </c>
      <c r="C21" s="97">
        <v>4</v>
      </c>
      <c r="D21" s="93">
        <v>8</v>
      </c>
      <c r="E21" s="93">
        <v>12</v>
      </c>
      <c r="F21" s="93">
        <v>13</v>
      </c>
      <c r="G21" s="93">
        <v>16</v>
      </c>
      <c r="H21" s="93">
        <v>33</v>
      </c>
      <c r="I21" s="99">
        <v>9</v>
      </c>
      <c r="J21" s="93">
        <v>12</v>
      </c>
      <c r="K21" s="93">
        <v>33</v>
      </c>
      <c r="L21" s="93">
        <v>13</v>
      </c>
      <c r="M21" s="93">
        <v>8</v>
      </c>
      <c r="N21" s="93">
        <v>16</v>
      </c>
      <c r="O21" s="94">
        <v>4</v>
      </c>
      <c r="P21" s="74">
        <v>0</v>
      </c>
      <c r="Q21" s="74">
        <v>0</v>
      </c>
      <c r="R21" s="74">
        <v>0</v>
      </c>
      <c r="S21" s="74">
        <v>0</v>
      </c>
      <c r="T21" s="74">
        <v>0</v>
      </c>
      <c r="U21" s="74">
        <v>0</v>
      </c>
      <c r="V21" s="74">
        <v>0</v>
      </c>
      <c r="W21" s="74">
        <v>0</v>
      </c>
      <c r="X21" s="74">
        <v>0</v>
      </c>
      <c r="Y21" s="74">
        <v>0</v>
      </c>
      <c r="Z21" s="74">
        <v>0</v>
      </c>
      <c r="AA21" s="74">
        <v>0</v>
      </c>
      <c r="AB21" s="74">
        <v>0</v>
      </c>
      <c r="AC21" s="74">
        <v>0</v>
      </c>
    </row>
    <row r="22" spans="1:29" ht="14.25">
      <c r="A22" s="89">
        <v>2003020</v>
      </c>
      <c r="B22" s="91">
        <v>37742</v>
      </c>
      <c r="C22" s="97">
        <v>7</v>
      </c>
      <c r="D22" s="93">
        <v>10</v>
      </c>
      <c r="E22" s="93">
        <v>25</v>
      </c>
      <c r="F22" s="93">
        <v>26</v>
      </c>
      <c r="G22" s="93">
        <v>27</v>
      </c>
      <c r="H22" s="93">
        <v>32</v>
      </c>
      <c r="I22" s="99">
        <v>4</v>
      </c>
      <c r="J22" s="93">
        <v>26</v>
      </c>
      <c r="K22" s="93">
        <v>25</v>
      </c>
      <c r="L22" s="93">
        <v>27</v>
      </c>
      <c r="M22" s="93">
        <v>32</v>
      </c>
      <c r="N22" s="93">
        <v>10</v>
      </c>
      <c r="O22" s="94">
        <v>7</v>
      </c>
      <c r="P22" s="74">
        <v>0</v>
      </c>
      <c r="Q22" s="74">
        <v>0</v>
      </c>
      <c r="R22" s="74">
        <v>0</v>
      </c>
      <c r="S22" s="74">
        <v>0</v>
      </c>
      <c r="T22" s="74">
        <v>0</v>
      </c>
      <c r="U22" s="74">
        <v>0</v>
      </c>
      <c r="V22" s="74">
        <v>0</v>
      </c>
      <c r="W22" s="74">
        <v>0</v>
      </c>
      <c r="X22" s="74">
        <v>0</v>
      </c>
      <c r="Y22" s="74">
        <v>0</v>
      </c>
      <c r="Z22" s="74">
        <v>0</v>
      </c>
      <c r="AA22" s="74">
        <v>0</v>
      </c>
      <c r="AB22" s="74">
        <v>0</v>
      </c>
      <c r="AC22" s="74">
        <v>0</v>
      </c>
    </row>
    <row r="23" spans="1:29" ht="14.25">
      <c r="A23" s="89">
        <v>2003021</v>
      </c>
      <c r="B23" s="91">
        <v>37745</v>
      </c>
      <c r="C23" s="97">
        <v>14</v>
      </c>
      <c r="D23" s="93">
        <v>15</v>
      </c>
      <c r="E23" s="93">
        <v>18</v>
      </c>
      <c r="F23" s="93">
        <v>25</v>
      </c>
      <c r="G23" s="93">
        <v>26</v>
      </c>
      <c r="H23" s="93">
        <v>30</v>
      </c>
      <c r="I23" s="99">
        <v>1</v>
      </c>
      <c r="J23" s="93">
        <v>15</v>
      </c>
      <c r="K23" s="93">
        <v>18</v>
      </c>
      <c r="L23" s="93">
        <v>30</v>
      </c>
      <c r="M23" s="93">
        <v>26</v>
      </c>
      <c r="N23" s="93">
        <v>25</v>
      </c>
      <c r="O23" s="94">
        <v>14</v>
      </c>
      <c r="P23" s="74">
        <v>0</v>
      </c>
      <c r="Q23" s="74">
        <v>0</v>
      </c>
      <c r="R23" s="74">
        <v>0</v>
      </c>
      <c r="S23" s="74">
        <v>0</v>
      </c>
      <c r="T23" s="74">
        <v>0</v>
      </c>
      <c r="U23" s="74">
        <v>0</v>
      </c>
      <c r="V23" s="74">
        <v>0</v>
      </c>
      <c r="W23" s="74">
        <v>0</v>
      </c>
      <c r="X23" s="74">
        <v>0</v>
      </c>
      <c r="Y23" s="74">
        <v>0</v>
      </c>
      <c r="Z23" s="74">
        <v>0</v>
      </c>
      <c r="AA23" s="74">
        <v>0</v>
      </c>
      <c r="AB23" s="74">
        <v>0</v>
      </c>
      <c r="AC23" s="74">
        <v>0</v>
      </c>
    </row>
    <row r="24" spans="1:29" ht="14.25">
      <c r="A24" s="89">
        <v>2003022</v>
      </c>
      <c r="B24" s="91">
        <v>37749</v>
      </c>
      <c r="C24" s="97">
        <v>2</v>
      </c>
      <c r="D24" s="93">
        <v>7</v>
      </c>
      <c r="E24" s="93">
        <v>11</v>
      </c>
      <c r="F24" s="93">
        <v>12</v>
      </c>
      <c r="G24" s="93">
        <v>14</v>
      </c>
      <c r="H24" s="93">
        <v>32</v>
      </c>
      <c r="I24" s="99">
        <v>8</v>
      </c>
      <c r="J24" s="93">
        <v>14</v>
      </c>
      <c r="K24" s="93">
        <v>2</v>
      </c>
      <c r="L24" s="93">
        <v>32</v>
      </c>
      <c r="M24" s="93">
        <v>11</v>
      </c>
      <c r="N24" s="93">
        <v>7</v>
      </c>
      <c r="O24" s="94">
        <v>12</v>
      </c>
      <c r="P24" s="74">
        <v>0</v>
      </c>
      <c r="Q24" s="74">
        <v>0</v>
      </c>
      <c r="R24" s="74">
        <v>0</v>
      </c>
      <c r="S24" s="74">
        <v>0</v>
      </c>
      <c r="T24" s="74">
        <v>0</v>
      </c>
      <c r="U24" s="74">
        <v>0</v>
      </c>
      <c r="V24" s="74">
        <v>0</v>
      </c>
      <c r="W24" s="74">
        <v>0</v>
      </c>
      <c r="X24" s="74">
        <v>0</v>
      </c>
      <c r="Y24" s="74">
        <v>0</v>
      </c>
      <c r="Z24" s="74">
        <v>0</v>
      </c>
      <c r="AA24" s="74">
        <v>0</v>
      </c>
      <c r="AB24" s="74">
        <v>0</v>
      </c>
      <c r="AC24" s="74">
        <v>0</v>
      </c>
    </row>
    <row r="25" spans="1:29" ht="14.25">
      <c r="A25" s="89">
        <v>2003023</v>
      </c>
      <c r="B25" s="91">
        <v>37752</v>
      </c>
      <c r="C25" s="97">
        <v>1</v>
      </c>
      <c r="D25" s="93">
        <v>10</v>
      </c>
      <c r="E25" s="93">
        <v>20</v>
      </c>
      <c r="F25" s="93">
        <v>22</v>
      </c>
      <c r="G25" s="93">
        <v>26</v>
      </c>
      <c r="H25" s="93">
        <v>31</v>
      </c>
      <c r="I25" s="99">
        <v>2</v>
      </c>
      <c r="J25" s="93">
        <v>20</v>
      </c>
      <c r="K25" s="93">
        <v>31</v>
      </c>
      <c r="L25" s="93">
        <v>22</v>
      </c>
      <c r="M25" s="93">
        <v>10</v>
      </c>
      <c r="N25" s="93">
        <v>26</v>
      </c>
      <c r="O25" s="94">
        <v>1</v>
      </c>
      <c r="P25" s="74">
        <v>0</v>
      </c>
      <c r="Q25" s="74">
        <v>0</v>
      </c>
      <c r="R25" s="74">
        <v>0</v>
      </c>
      <c r="S25" s="74">
        <v>0</v>
      </c>
      <c r="T25" s="74">
        <v>0</v>
      </c>
      <c r="U25" s="74">
        <v>0</v>
      </c>
      <c r="V25" s="74">
        <v>0</v>
      </c>
      <c r="W25" s="74">
        <v>0</v>
      </c>
      <c r="X25" s="74">
        <v>0</v>
      </c>
      <c r="Y25" s="74">
        <v>0</v>
      </c>
      <c r="Z25" s="74">
        <v>0</v>
      </c>
      <c r="AA25" s="74">
        <v>0</v>
      </c>
      <c r="AB25" s="74">
        <v>0</v>
      </c>
      <c r="AC25" s="74">
        <v>0</v>
      </c>
    </row>
    <row r="26" spans="1:29" ht="14.25">
      <c r="A26" s="89">
        <v>2003024</v>
      </c>
      <c r="B26" s="91">
        <v>37756</v>
      </c>
      <c r="C26" s="97">
        <v>2</v>
      </c>
      <c r="D26" s="93">
        <v>7</v>
      </c>
      <c r="E26" s="93">
        <v>15</v>
      </c>
      <c r="F26" s="93">
        <v>17</v>
      </c>
      <c r="G26" s="93">
        <v>22</v>
      </c>
      <c r="H26" s="93">
        <v>30</v>
      </c>
      <c r="I26" s="99">
        <v>14</v>
      </c>
      <c r="J26" s="93">
        <v>15</v>
      </c>
      <c r="K26" s="93">
        <v>2</v>
      </c>
      <c r="L26" s="93">
        <v>30</v>
      </c>
      <c r="M26" s="93">
        <v>17</v>
      </c>
      <c r="N26" s="93">
        <v>22</v>
      </c>
      <c r="O26" s="94">
        <v>7</v>
      </c>
      <c r="P26" s="74">
        <v>0</v>
      </c>
      <c r="Q26" s="74">
        <v>0</v>
      </c>
      <c r="R26" s="74">
        <v>0</v>
      </c>
      <c r="S26" s="74">
        <v>0</v>
      </c>
      <c r="T26" s="74">
        <v>0</v>
      </c>
      <c r="U26" s="74">
        <v>0</v>
      </c>
      <c r="V26" s="74">
        <v>0</v>
      </c>
      <c r="W26" s="74">
        <v>0</v>
      </c>
      <c r="X26" s="74">
        <v>0</v>
      </c>
      <c r="Y26" s="74">
        <v>0</v>
      </c>
      <c r="Z26" s="74">
        <v>0</v>
      </c>
      <c r="AA26" s="74">
        <v>0</v>
      </c>
      <c r="AB26" s="74">
        <v>0</v>
      </c>
      <c r="AC26" s="74">
        <v>0</v>
      </c>
    </row>
    <row r="27" spans="1:29" ht="14.25">
      <c r="A27" s="89">
        <v>2003025</v>
      </c>
      <c r="B27" s="91">
        <v>37759</v>
      </c>
      <c r="C27" s="97">
        <v>1</v>
      </c>
      <c r="D27" s="93">
        <v>5</v>
      </c>
      <c r="E27" s="93">
        <v>11</v>
      </c>
      <c r="F27" s="93">
        <v>13</v>
      </c>
      <c r="G27" s="93">
        <v>14</v>
      </c>
      <c r="H27" s="93">
        <v>27</v>
      </c>
      <c r="I27" s="99">
        <v>12</v>
      </c>
      <c r="J27" s="93">
        <v>27</v>
      </c>
      <c r="K27" s="93">
        <v>1</v>
      </c>
      <c r="L27" s="93">
        <v>14</v>
      </c>
      <c r="M27" s="93">
        <v>5</v>
      </c>
      <c r="N27" s="93">
        <v>13</v>
      </c>
      <c r="O27" s="94">
        <v>11</v>
      </c>
      <c r="P27" s="74">
        <v>0</v>
      </c>
      <c r="Q27" s="74">
        <v>0</v>
      </c>
      <c r="R27" s="74">
        <v>0</v>
      </c>
      <c r="S27" s="74">
        <v>0</v>
      </c>
      <c r="T27" s="74">
        <v>0</v>
      </c>
      <c r="U27" s="74">
        <v>0</v>
      </c>
      <c r="V27" s="74">
        <v>0</v>
      </c>
      <c r="W27" s="74">
        <v>0</v>
      </c>
      <c r="X27" s="74">
        <v>0</v>
      </c>
      <c r="Y27" s="74">
        <v>0</v>
      </c>
      <c r="Z27" s="74">
        <v>0</v>
      </c>
      <c r="AA27" s="74">
        <v>0</v>
      </c>
      <c r="AB27" s="74">
        <v>0</v>
      </c>
      <c r="AC27" s="74">
        <v>0</v>
      </c>
    </row>
    <row r="28" spans="1:29" ht="14.25">
      <c r="A28" s="89">
        <v>2003026</v>
      </c>
      <c r="B28" s="91">
        <v>37763</v>
      </c>
      <c r="C28" s="97">
        <v>8</v>
      </c>
      <c r="D28" s="93">
        <v>13</v>
      </c>
      <c r="E28" s="93">
        <v>15</v>
      </c>
      <c r="F28" s="93">
        <v>26</v>
      </c>
      <c r="G28" s="93">
        <v>29</v>
      </c>
      <c r="H28" s="93">
        <v>31</v>
      </c>
      <c r="I28" s="99">
        <v>16</v>
      </c>
      <c r="J28" s="93">
        <v>31</v>
      </c>
      <c r="K28" s="93">
        <v>26</v>
      </c>
      <c r="L28" s="93">
        <v>13</v>
      </c>
      <c r="M28" s="93">
        <v>8</v>
      </c>
      <c r="N28" s="93">
        <v>29</v>
      </c>
      <c r="O28" s="94">
        <v>15</v>
      </c>
      <c r="P28" s="74">
        <v>0</v>
      </c>
      <c r="Q28" s="74">
        <v>0</v>
      </c>
      <c r="R28" s="74">
        <v>0</v>
      </c>
      <c r="S28" s="74">
        <v>0</v>
      </c>
      <c r="T28" s="74">
        <v>0</v>
      </c>
      <c r="U28" s="74">
        <v>0</v>
      </c>
      <c r="V28" s="74">
        <v>0</v>
      </c>
      <c r="W28" s="74">
        <v>0</v>
      </c>
      <c r="X28" s="74">
        <v>0</v>
      </c>
      <c r="Y28" s="74">
        <v>0</v>
      </c>
      <c r="Z28" s="74">
        <v>0</v>
      </c>
      <c r="AA28" s="74">
        <v>0</v>
      </c>
      <c r="AB28" s="74">
        <v>0</v>
      </c>
      <c r="AC28" s="74">
        <v>0</v>
      </c>
    </row>
    <row r="29" spans="1:29" ht="14.25">
      <c r="A29" s="89">
        <v>2003027</v>
      </c>
      <c r="B29" s="91">
        <v>37766</v>
      </c>
      <c r="C29" s="97">
        <v>1</v>
      </c>
      <c r="D29" s="93">
        <v>11</v>
      </c>
      <c r="E29" s="93">
        <v>14</v>
      </c>
      <c r="F29" s="93">
        <v>17</v>
      </c>
      <c r="G29" s="93">
        <v>27</v>
      </c>
      <c r="H29" s="93">
        <v>28</v>
      </c>
      <c r="I29" s="99">
        <v>15</v>
      </c>
      <c r="J29" s="93">
        <v>17</v>
      </c>
      <c r="K29" s="93">
        <v>27</v>
      </c>
      <c r="L29" s="93">
        <v>11</v>
      </c>
      <c r="M29" s="93">
        <v>28</v>
      </c>
      <c r="N29" s="93">
        <v>14</v>
      </c>
      <c r="O29" s="94">
        <v>1</v>
      </c>
      <c r="P29" s="74">
        <v>0</v>
      </c>
      <c r="Q29" s="74">
        <v>0</v>
      </c>
      <c r="R29" s="74">
        <v>0</v>
      </c>
      <c r="S29" s="74">
        <v>0</v>
      </c>
      <c r="T29" s="74">
        <v>0</v>
      </c>
      <c r="U29" s="74">
        <v>0</v>
      </c>
      <c r="V29" s="74">
        <v>0</v>
      </c>
      <c r="W29" s="74">
        <v>0</v>
      </c>
      <c r="X29" s="74">
        <v>0</v>
      </c>
      <c r="Y29" s="74">
        <v>0</v>
      </c>
      <c r="Z29" s="74">
        <v>0</v>
      </c>
      <c r="AA29" s="74">
        <v>0</v>
      </c>
      <c r="AB29" s="74">
        <v>0</v>
      </c>
      <c r="AC29" s="74">
        <v>0</v>
      </c>
    </row>
    <row r="30" spans="1:29" ht="14.25">
      <c r="A30" s="89">
        <v>2003028</v>
      </c>
      <c r="B30" s="91">
        <v>37770</v>
      </c>
      <c r="C30" s="97">
        <v>6</v>
      </c>
      <c r="D30" s="93">
        <v>13</v>
      </c>
      <c r="E30" s="93">
        <v>16</v>
      </c>
      <c r="F30" s="93">
        <v>20</v>
      </c>
      <c r="G30" s="93">
        <v>28</v>
      </c>
      <c r="H30" s="93">
        <v>32</v>
      </c>
      <c r="I30" s="99">
        <v>7</v>
      </c>
      <c r="J30" s="93">
        <v>13</v>
      </c>
      <c r="K30" s="93">
        <v>32</v>
      </c>
      <c r="L30" s="93">
        <v>16</v>
      </c>
      <c r="M30" s="93">
        <v>20</v>
      </c>
      <c r="N30" s="93">
        <v>6</v>
      </c>
      <c r="O30" s="94">
        <v>28</v>
      </c>
      <c r="P30" s="74">
        <v>0</v>
      </c>
      <c r="Q30" s="74">
        <v>0</v>
      </c>
      <c r="R30" s="74">
        <v>0</v>
      </c>
      <c r="S30" s="74">
        <v>0</v>
      </c>
      <c r="T30" s="74">
        <v>0</v>
      </c>
      <c r="U30" s="74">
        <v>0</v>
      </c>
      <c r="V30" s="74">
        <v>0</v>
      </c>
      <c r="W30" s="74">
        <v>0</v>
      </c>
      <c r="X30" s="74">
        <v>0</v>
      </c>
      <c r="Y30" s="74">
        <v>0</v>
      </c>
      <c r="Z30" s="74">
        <v>0</v>
      </c>
      <c r="AA30" s="74">
        <v>0</v>
      </c>
      <c r="AB30" s="74">
        <v>0</v>
      </c>
      <c r="AC30" s="74">
        <v>0</v>
      </c>
    </row>
    <row r="31" spans="1:29" ht="14.25">
      <c r="A31" s="89">
        <v>2003029</v>
      </c>
      <c r="B31" s="91">
        <v>37773</v>
      </c>
      <c r="C31" s="97">
        <v>2</v>
      </c>
      <c r="D31" s="93">
        <v>7</v>
      </c>
      <c r="E31" s="93">
        <v>15</v>
      </c>
      <c r="F31" s="93">
        <v>26</v>
      </c>
      <c r="G31" s="93">
        <v>29</v>
      </c>
      <c r="H31" s="93">
        <v>32</v>
      </c>
      <c r="I31" s="99">
        <v>10</v>
      </c>
      <c r="J31" s="93">
        <v>15</v>
      </c>
      <c r="K31" s="93">
        <v>32</v>
      </c>
      <c r="L31" s="93">
        <v>7</v>
      </c>
      <c r="M31" s="93">
        <v>2</v>
      </c>
      <c r="N31" s="93">
        <v>26</v>
      </c>
      <c r="O31" s="94">
        <v>29</v>
      </c>
      <c r="P31" s="74">
        <v>0</v>
      </c>
      <c r="Q31" s="74">
        <v>0</v>
      </c>
      <c r="R31" s="74">
        <v>0</v>
      </c>
      <c r="S31" s="74">
        <v>0</v>
      </c>
      <c r="T31" s="74">
        <v>0</v>
      </c>
      <c r="U31" s="74">
        <v>0</v>
      </c>
      <c r="V31" s="74">
        <v>0</v>
      </c>
      <c r="W31" s="74">
        <v>0</v>
      </c>
      <c r="X31" s="74">
        <v>0</v>
      </c>
      <c r="Y31" s="74">
        <v>0</v>
      </c>
      <c r="Z31" s="74">
        <v>0</v>
      </c>
      <c r="AA31" s="74">
        <v>0</v>
      </c>
      <c r="AB31" s="74">
        <v>0</v>
      </c>
      <c r="AC31" s="74">
        <v>0</v>
      </c>
    </row>
    <row r="32" spans="1:29" ht="14.25">
      <c r="A32" s="89">
        <v>2003030</v>
      </c>
      <c r="B32" s="91">
        <v>37777</v>
      </c>
      <c r="C32" s="97">
        <v>2</v>
      </c>
      <c r="D32" s="93">
        <v>6</v>
      </c>
      <c r="E32" s="93">
        <v>13</v>
      </c>
      <c r="F32" s="93">
        <v>14</v>
      </c>
      <c r="G32" s="93">
        <v>23</v>
      </c>
      <c r="H32" s="93">
        <v>27</v>
      </c>
      <c r="I32" s="99">
        <v>7</v>
      </c>
      <c r="J32" s="93">
        <v>27</v>
      </c>
      <c r="K32" s="93">
        <v>23</v>
      </c>
      <c r="L32" s="93">
        <v>6</v>
      </c>
      <c r="M32" s="93">
        <v>13</v>
      </c>
      <c r="N32" s="93">
        <v>2</v>
      </c>
      <c r="O32" s="94">
        <v>14</v>
      </c>
      <c r="P32" s="74">
        <v>0</v>
      </c>
      <c r="Q32" s="74">
        <v>0</v>
      </c>
      <c r="R32" s="74">
        <v>0</v>
      </c>
      <c r="S32" s="74">
        <v>0</v>
      </c>
      <c r="T32" s="74">
        <v>0</v>
      </c>
      <c r="U32" s="74">
        <v>0</v>
      </c>
      <c r="V32" s="74">
        <v>0</v>
      </c>
      <c r="W32" s="74">
        <v>0</v>
      </c>
      <c r="X32" s="74">
        <v>0</v>
      </c>
      <c r="Y32" s="74">
        <v>0</v>
      </c>
      <c r="Z32" s="74">
        <v>0</v>
      </c>
      <c r="AA32" s="74">
        <v>0</v>
      </c>
      <c r="AB32" s="74">
        <v>0</v>
      </c>
      <c r="AC32" s="74">
        <v>0</v>
      </c>
    </row>
    <row r="33" spans="1:29" ht="14.25">
      <c r="A33" s="89">
        <v>2003031</v>
      </c>
      <c r="B33" s="91">
        <v>37780</v>
      </c>
      <c r="C33" s="97">
        <v>11</v>
      </c>
      <c r="D33" s="93">
        <v>17</v>
      </c>
      <c r="E33" s="93">
        <v>20</v>
      </c>
      <c r="F33" s="93">
        <v>22</v>
      </c>
      <c r="G33" s="93">
        <v>28</v>
      </c>
      <c r="H33" s="93">
        <v>32</v>
      </c>
      <c r="I33" s="99">
        <v>1</v>
      </c>
      <c r="J33" s="93">
        <v>32</v>
      </c>
      <c r="K33" s="93">
        <v>22</v>
      </c>
      <c r="L33" s="93">
        <v>17</v>
      </c>
      <c r="M33" s="93">
        <v>28</v>
      </c>
      <c r="N33" s="93">
        <v>11</v>
      </c>
      <c r="O33" s="94">
        <v>20</v>
      </c>
      <c r="P33" s="74">
        <v>0</v>
      </c>
      <c r="Q33" s="74">
        <v>0</v>
      </c>
      <c r="R33" s="74">
        <v>0</v>
      </c>
      <c r="S33" s="74">
        <v>0</v>
      </c>
      <c r="T33" s="74">
        <v>0</v>
      </c>
      <c r="U33" s="74">
        <v>0</v>
      </c>
      <c r="V33" s="74">
        <v>0</v>
      </c>
      <c r="W33" s="74">
        <v>0</v>
      </c>
      <c r="X33" s="74">
        <v>0</v>
      </c>
      <c r="Y33" s="74">
        <v>0</v>
      </c>
      <c r="Z33" s="74">
        <v>0</v>
      </c>
      <c r="AA33" s="74">
        <v>0</v>
      </c>
      <c r="AB33" s="74">
        <v>0</v>
      </c>
      <c r="AC33" s="74">
        <v>0</v>
      </c>
    </row>
    <row r="34" spans="1:29" ht="14.25">
      <c r="A34" s="89">
        <v>2003032</v>
      </c>
      <c r="B34" s="91">
        <v>37784</v>
      </c>
      <c r="C34" s="97">
        <v>4</v>
      </c>
      <c r="D34" s="93">
        <v>11</v>
      </c>
      <c r="E34" s="93">
        <v>25</v>
      </c>
      <c r="F34" s="93">
        <v>27</v>
      </c>
      <c r="G34" s="93">
        <v>29</v>
      </c>
      <c r="H34" s="93">
        <v>30</v>
      </c>
      <c r="I34" s="99">
        <v>13</v>
      </c>
      <c r="J34" s="93">
        <v>25</v>
      </c>
      <c r="K34" s="93">
        <v>27</v>
      </c>
      <c r="L34" s="93">
        <v>4</v>
      </c>
      <c r="M34" s="93">
        <v>29</v>
      </c>
      <c r="N34" s="93">
        <v>30</v>
      </c>
      <c r="O34" s="94">
        <v>11</v>
      </c>
      <c r="P34" s="74">
        <v>0</v>
      </c>
      <c r="Q34" s="74">
        <v>0</v>
      </c>
      <c r="R34" s="74">
        <v>0</v>
      </c>
      <c r="S34" s="74">
        <v>0</v>
      </c>
      <c r="T34" s="74">
        <v>0</v>
      </c>
      <c r="U34" s="74">
        <v>0</v>
      </c>
      <c r="V34" s="74">
        <v>0</v>
      </c>
      <c r="W34" s="74">
        <v>0</v>
      </c>
      <c r="X34" s="74">
        <v>0</v>
      </c>
      <c r="Y34" s="74">
        <v>0</v>
      </c>
      <c r="Z34" s="74">
        <v>0</v>
      </c>
      <c r="AA34" s="74">
        <v>0</v>
      </c>
      <c r="AB34" s="74">
        <v>0</v>
      </c>
      <c r="AC34" s="74">
        <v>0</v>
      </c>
    </row>
    <row r="35" spans="1:29" ht="14.25">
      <c r="A35" s="89">
        <v>2003033</v>
      </c>
      <c r="B35" s="91">
        <v>37787</v>
      </c>
      <c r="C35" s="97">
        <v>1</v>
      </c>
      <c r="D35" s="93">
        <v>7</v>
      </c>
      <c r="E35" s="93">
        <v>14</v>
      </c>
      <c r="F35" s="93">
        <v>20</v>
      </c>
      <c r="G35" s="93">
        <v>27</v>
      </c>
      <c r="H35" s="93">
        <v>30</v>
      </c>
      <c r="I35" s="99">
        <v>10</v>
      </c>
      <c r="J35" s="93">
        <v>27</v>
      </c>
      <c r="K35" s="93">
        <v>30</v>
      </c>
      <c r="L35" s="93">
        <v>20</v>
      </c>
      <c r="M35" s="93">
        <v>1</v>
      </c>
      <c r="N35" s="93">
        <v>7</v>
      </c>
      <c r="O35" s="94">
        <v>14</v>
      </c>
      <c r="P35" s="74">
        <v>0</v>
      </c>
      <c r="Q35" s="74">
        <v>0</v>
      </c>
      <c r="R35" s="74">
        <v>0</v>
      </c>
      <c r="S35" s="74">
        <v>0</v>
      </c>
      <c r="T35" s="74">
        <v>0</v>
      </c>
      <c r="U35" s="74">
        <v>0</v>
      </c>
      <c r="V35" s="74">
        <v>0</v>
      </c>
      <c r="W35" s="74">
        <v>0</v>
      </c>
      <c r="X35" s="74">
        <v>0</v>
      </c>
      <c r="Y35" s="74">
        <v>0</v>
      </c>
      <c r="Z35" s="74">
        <v>0</v>
      </c>
      <c r="AA35" s="74">
        <v>0</v>
      </c>
      <c r="AB35" s="74">
        <v>0</v>
      </c>
      <c r="AC35" s="74">
        <v>0</v>
      </c>
    </row>
    <row r="36" spans="1:29" ht="14.25">
      <c r="A36" s="89">
        <v>2003034</v>
      </c>
      <c r="B36" s="91">
        <v>37791</v>
      </c>
      <c r="C36" s="97">
        <v>8</v>
      </c>
      <c r="D36" s="93">
        <v>13</v>
      </c>
      <c r="E36" s="93">
        <v>14</v>
      </c>
      <c r="F36" s="93">
        <v>16</v>
      </c>
      <c r="G36" s="93">
        <v>23</v>
      </c>
      <c r="H36" s="93">
        <v>25</v>
      </c>
      <c r="I36" s="99">
        <v>14</v>
      </c>
      <c r="J36" s="93">
        <v>8</v>
      </c>
      <c r="K36" s="93">
        <v>25</v>
      </c>
      <c r="L36" s="93">
        <v>16</v>
      </c>
      <c r="M36" s="93">
        <v>23</v>
      </c>
      <c r="N36" s="93">
        <v>13</v>
      </c>
      <c r="O36" s="94">
        <v>14</v>
      </c>
      <c r="P36" s="74">
        <v>0</v>
      </c>
      <c r="Q36" s="74">
        <v>0</v>
      </c>
      <c r="R36" s="74">
        <v>0</v>
      </c>
      <c r="S36" s="74">
        <v>0</v>
      </c>
      <c r="T36" s="74">
        <v>0</v>
      </c>
      <c r="U36" s="74">
        <v>0</v>
      </c>
      <c r="V36" s="74">
        <v>0</v>
      </c>
      <c r="W36" s="74">
        <v>0</v>
      </c>
      <c r="X36" s="74">
        <v>0</v>
      </c>
      <c r="Y36" s="74">
        <v>0</v>
      </c>
      <c r="Z36" s="74">
        <v>0</v>
      </c>
      <c r="AA36" s="74">
        <v>0</v>
      </c>
      <c r="AB36" s="74">
        <v>0</v>
      </c>
      <c r="AC36" s="74">
        <v>0</v>
      </c>
    </row>
    <row r="37" spans="1:29" ht="14.25">
      <c r="A37" s="89">
        <v>2003035</v>
      </c>
      <c r="B37" s="91">
        <v>37794</v>
      </c>
      <c r="C37" s="97">
        <v>3</v>
      </c>
      <c r="D37" s="93">
        <v>4</v>
      </c>
      <c r="E37" s="93">
        <v>5</v>
      </c>
      <c r="F37" s="93">
        <v>8</v>
      </c>
      <c r="G37" s="93">
        <v>10</v>
      </c>
      <c r="H37" s="93">
        <v>11</v>
      </c>
      <c r="I37" s="99">
        <v>8</v>
      </c>
      <c r="J37" s="93">
        <v>10</v>
      </c>
      <c r="K37" s="93">
        <v>4</v>
      </c>
      <c r="L37" s="93">
        <v>5</v>
      </c>
      <c r="M37" s="93">
        <v>8</v>
      </c>
      <c r="N37" s="93">
        <v>11</v>
      </c>
      <c r="O37" s="94">
        <v>3</v>
      </c>
      <c r="P37" s="74">
        <v>0</v>
      </c>
      <c r="Q37" s="74">
        <v>0</v>
      </c>
      <c r="R37" s="74">
        <v>0</v>
      </c>
      <c r="S37" s="74">
        <v>0</v>
      </c>
      <c r="T37" s="74">
        <v>0</v>
      </c>
      <c r="U37" s="74">
        <v>0</v>
      </c>
      <c r="V37" s="74">
        <v>0</v>
      </c>
      <c r="W37" s="74">
        <v>0</v>
      </c>
      <c r="X37" s="74">
        <v>0</v>
      </c>
      <c r="Y37" s="74">
        <v>0</v>
      </c>
      <c r="Z37" s="74">
        <v>0</v>
      </c>
      <c r="AA37" s="74">
        <v>0</v>
      </c>
      <c r="AB37" s="74">
        <v>0</v>
      </c>
      <c r="AC37" s="74">
        <v>0</v>
      </c>
    </row>
    <row r="38" spans="1:29" ht="14.25">
      <c r="A38" s="89">
        <v>2003036</v>
      </c>
      <c r="B38" s="91">
        <v>37798</v>
      </c>
      <c r="C38" s="97">
        <v>7</v>
      </c>
      <c r="D38" s="93">
        <v>21</v>
      </c>
      <c r="E38" s="93">
        <v>24</v>
      </c>
      <c r="F38" s="93">
        <v>25</v>
      </c>
      <c r="G38" s="93">
        <v>27</v>
      </c>
      <c r="H38" s="93">
        <v>28</v>
      </c>
      <c r="I38" s="99">
        <v>15</v>
      </c>
      <c r="J38" s="93">
        <v>27</v>
      </c>
      <c r="K38" s="93">
        <v>24</v>
      </c>
      <c r="L38" s="93">
        <v>21</v>
      </c>
      <c r="M38" s="93">
        <v>7</v>
      </c>
      <c r="N38" s="93">
        <v>25</v>
      </c>
      <c r="O38" s="94">
        <v>28</v>
      </c>
      <c r="P38" s="74">
        <v>0</v>
      </c>
      <c r="Q38" s="74">
        <v>0</v>
      </c>
      <c r="R38" s="74">
        <v>0</v>
      </c>
      <c r="S38" s="74">
        <v>0</v>
      </c>
      <c r="T38" s="74">
        <v>0</v>
      </c>
      <c r="U38" s="74">
        <v>0</v>
      </c>
      <c r="V38" s="74">
        <v>0</v>
      </c>
      <c r="W38" s="74">
        <v>0</v>
      </c>
      <c r="X38" s="74">
        <v>0</v>
      </c>
      <c r="Y38" s="74">
        <v>0</v>
      </c>
      <c r="Z38" s="74">
        <v>0</v>
      </c>
      <c r="AA38" s="74">
        <v>0</v>
      </c>
      <c r="AB38" s="74">
        <v>0</v>
      </c>
      <c r="AC38" s="74">
        <v>0</v>
      </c>
    </row>
    <row r="39" spans="1:29" ht="14.25">
      <c r="A39" s="89">
        <v>2003037</v>
      </c>
      <c r="B39" s="91">
        <v>37801</v>
      </c>
      <c r="C39" s="97">
        <v>9</v>
      </c>
      <c r="D39" s="93">
        <v>14</v>
      </c>
      <c r="E39" s="93">
        <v>17</v>
      </c>
      <c r="F39" s="93">
        <v>18</v>
      </c>
      <c r="G39" s="93">
        <v>26</v>
      </c>
      <c r="H39" s="93">
        <v>32</v>
      </c>
      <c r="I39" s="99">
        <v>7</v>
      </c>
      <c r="J39" s="93">
        <v>14</v>
      </c>
      <c r="K39" s="93">
        <v>32</v>
      </c>
      <c r="L39" s="93">
        <v>26</v>
      </c>
      <c r="M39" s="93">
        <v>9</v>
      </c>
      <c r="N39" s="93">
        <v>18</v>
      </c>
      <c r="O39" s="94">
        <v>17</v>
      </c>
      <c r="P39" s="74">
        <v>0</v>
      </c>
      <c r="Q39" s="74">
        <v>0</v>
      </c>
      <c r="R39" s="74">
        <v>0</v>
      </c>
      <c r="S39" s="74">
        <v>0</v>
      </c>
      <c r="T39" s="74">
        <v>0</v>
      </c>
      <c r="U39" s="74">
        <v>0</v>
      </c>
      <c r="V39" s="74">
        <v>0</v>
      </c>
      <c r="W39" s="74">
        <v>0</v>
      </c>
      <c r="X39" s="74">
        <v>0</v>
      </c>
      <c r="Y39" s="74">
        <v>0</v>
      </c>
      <c r="Z39" s="74">
        <v>0</v>
      </c>
      <c r="AA39" s="74">
        <v>0</v>
      </c>
      <c r="AB39" s="74">
        <v>0</v>
      </c>
      <c r="AC39" s="74">
        <v>0</v>
      </c>
    </row>
    <row r="40" spans="1:29" ht="14.25">
      <c r="A40" s="89">
        <v>2003038</v>
      </c>
      <c r="B40" s="91">
        <v>37805</v>
      </c>
      <c r="C40" s="97">
        <v>5</v>
      </c>
      <c r="D40" s="93">
        <v>7</v>
      </c>
      <c r="E40" s="93">
        <v>8</v>
      </c>
      <c r="F40" s="93">
        <v>24</v>
      </c>
      <c r="G40" s="93">
        <v>25</v>
      </c>
      <c r="H40" s="93">
        <v>27</v>
      </c>
      <c r="I40" s="99">
        <v>16</v>
      </c>
      <c r="J40" s="93">
        <v>8</v>
      </c>
      <c r="K40" s="93">
        <v>7</v>
      </c>
      <c r="L40" s="93">
        <v>24</v>
      </c>
      <c r="M40" s="93">
        <v>5</v>
      </c>
      <c r="N40" s="93">
        <v>25</v>
      </c>
      <c r="O40" s="94">
        <v>27</v>
      </c>
      <c r="P40" s="74">
        <v>0</v>
      </c>
      <c r="Q40" s="74">
        <v>0</v>
      </c>
      <c r="R40" s="74">
        <v>0</v>
      </c>
      <c r="S40" s="74">
        <v>0</v>
      </c>
      <c r="T40" s="74">
        <v>0</v>
      </c>
      <c r="U40" s="74">
        <v>0</v>
      </c>
      <c r="V40" s="74">
        <v>0</v>
      </c>
      <c r="W40" s="74">
        <v>0</v>
      </c>
      <c r="X40" s="74">
        <v>0</v>
      </c>
      <c r="Y40" s="74">
        <v>0</v>
      </c>
      <c r="Z40" s="74">
        <v>0</v>
      </c>
      <c r="AA40" s="74">
        <v>0</v>
      </c>
      <c r="AB40" s="74">
        <v>0</v>
      </c>
      <c r="AC40" s="74">
        <v>0</v>
      </c>
    </row>
    <row r="41" spans="1:29" ht="14.25">
      <c r="A41" s="89">
        <v>2003039</v>
      </c>
      <c r="B41" s="91">
        <v>37808</v>
      </c>
      <c r="C41" s="97">
        <v>3</v>
      </c>
      <c r="D41" s="93">
        <v>5</v>
      </c>
      <c r="E41" s="93">
        <v>23</v>
      </c>
      <c r="F41" s="93">
        <v>24</v>
      </c>
      <c r="G41" s="93">
        <v>27</v>
      </c>
      <c r="H41" s="93">
        <v>32</v>
      </c>
      <c r="I41" s="99">
        <v>3</v>
      </c>
      <c r="J41" s="93">
        <v>5</v>
      </c>
      <c r="K41" s="93">
        <v>27</v>
      </c>
      <c r="L41" s="93">
        <v>24</v>
      </c>
      <c r="M41" s="93">
        <v>23</v>
      </c>
      <c r="N41" s="93">
        <v>3</v>
      </c>
      <c r="O41" s="94">
        <v>32</v>
      </c>
      <c r="P41" s="74">
        <v>0</v>
      </c>
      <c r="Q41" s="74">
        <v>0</v>
      </c>
      <c r="R41" s="74">
        <v>0</v>
      </c>
      <c r="S41" s="74">
        <v>0</v>
      </c>
      <c r="T41" s="74">
        <v>0</v>
      </c>
      <c r="U41" s="74">
        <v>0</v>
      </c>
      <c r="V41" s="74">
        <v>0</v>
      </c>
      <c r="W41" s="74">
        <v>0</v>
      </c>
      <c r="X41" s="74">
        <v>0</v>
      </c>
      <c r="Y41" s="74">
        <v>0</v>
      </c>
      <c r="Z41" s="74">
        <v>0</v>
      </c>
      <c r="AA41" s="74">
        <v>0</v>
      </c>
      <c r="AB41" s="74">
        <v>0</v>
      </c>
      <c r="AC41" s="74">
        <v>0</v>
      </c>
    </row>
    <row r="42" spans="1:29" ht="14.25">
      <c r="A42" s="89">
        <v>2003040</v>
      </c>
      <c r="B42" s="91">
        <v>37812</v>
      </c>
      <c r="C42" s="97">
        <v>4</v>
      </c>
      <c r="D42" s="93">
        <v>5</v>
      </c>
      <c r="E42" s="93">
        <v>6</v>
      </c>
      <c r="F42" s="93">
        <v>12</v>
      </c>
      <c r="G42" s="93">
        <v>14</v>
      </c>
      <c r="H42" s="93">
        <v>23</v>
      </c>
      <c r="I42" s="99">
        <v>16</v>
      </c>
      <c r="J42" s="93">
        <v>23</v>
      </c>
      <c r="K42" s="93">
        <v>14</v>
      </c>
      <c r="L42" s="93">
        <v>4</v>
      </c>
      <c r="M42" s="93">
        <v>5</v>
      </c>
      <c r="N42" s="93">
        <v>12</v>
      </c>
      <c r="O42" s="94">
        <v>6</v>
      </c>
      <c r="P42" s="74">
        <v>0</v>
      </c>
      <c r="Q42" s="74">
        <v>0</v>
      </c>
      <c r="R42" s="74">
        <v>0</v>
      </c>
      <c r="S42" s="74">
        <v>0</v>
      </c>
      <c r="T42" s="74">
        <v>0</v>
      </c>
      <c r="U42" s="74">
        <v>0</v>
      </c>
      <c r="V42" s="74">
        <v>0</v>
      </c>
      <c r="W42" s="74">
        <v>0</v>
      </c>
      <c r="X42" s="74">
        <v>0</v>
      </c>
      <c r="Y42" s="74">
        <v>0</v>
      </c>
      <c r="Z42" s="74">
        <v>0</v>
      </c>
      <c r="AA42" s="74">
        <v>0</v>
      </c>
      <c r="AB42" s="74">
        <v>0</v>
      </c>
      <c r="AC42" s="74">
        <v>0</v>
      </c>
    </row>
    <row r="43" spans="1:29" ht="14.25">
      <c r="A43" s="89">
        <v>2003041</v>
      </c>
      <c r="B43" s="91">
        <v>37815</v>
      </c>
      <c r="C43" s="97">
        <v>2</v>
      </c>
      <c r="D43" s="93">
        <v>3</v>
      </c>
      <c r="E43" s="93">
        <v>17</v>
      </c>
      <c r="F43" s="93">
        <v>18</v>
      </c>
      <c r="G43" s="93">
        <v>24</v>
      </c>
      <c r="H43" s="93">
        <v>25</v>
      </c>
      <c r="I43" s="99">
        <v>11</v>
      </c>
      <c r="J43" s="93">
        <v>17</v>
      </c>
      <c r="K43" s="93">
        <v>18</v>
      </c>
      <c r="L43" s="93">
        <v>24</v>
      </c>
      <c r="M43" s="93">
        <v>3</v>
      </c>
      <c r="N43" s="93">
        <v>2</v>
      </c>
      <c r="O43" s="94">
        <v>25</v>
      </c>
      <c r="P43" s="74">
        <v>0</v>
      </c>
      <c r="Q43" s="74">
        <v>0</v>
      </c>
      <c r="R43" s="74">
        <v>0</v>
      </c>
      <c r="S43" s="74">
        <v>0</v>
      </c>
      <c r="T43" s="74">
        <v>0</v>
      </c>
      <c r="U43" s="74">
        <v>0</v>
      </c>
      <c r="V43" s="74">
        <v>0</v>
      </c>
      <c r="W43" s="74">
        <v>0</v>
      </c>
      <c r="X43" s="74">
        <v>0</v>
      </c>
      <c r="Y43" s="74">
        <v>0</v>
      </c>
      <c r="Z43" s="74">
        <v>0</v>
      </c>
      <c r="AA43" s="74">
        <v>0</v>
      </c>
      <c r="AB43" s="74">
        <v>0</v>
      </c>
      <c r="AC43" s="74">
        <v>0</v>
      </c>
    </row>
    <row r="44" spans="1:29" ht="14.25">
      <c r="A44" s="89">
        <v>2003042</v>
      </c>
      <c r="B44" s="91">
        <v>37819</v>
      </c>
      <c r="C44" s="97">
        <v>3</v>
      </c>
      <c r="D44" s="93">
        <v>5</v>
      </c>
      <c r="E44" s="93">
        <v>7</v>
      </c>
      <c r="F44" s="93">
        <v>10</v>
      </c>
      <c r="G44" s="93">
        <v>15</v>
      </c>
      <c r="H44" s="93">
        <v>20</v>
      </c>
      <c r="I44" s="99">
        <v>7</v>
      </c>
      <c r="J44" s="93">
        <v>20</v>
      </c>
      <c r="K44" s="93">
        <v>5</v>
      </c>
      <c r="L44" s="93">
        <v>10</v>
      </c>
      <c r="M44" s="93">
        <v>15</v>
      </c>
      <c r="N44" s="93">
        <v>3</v>
      </c>
      <c r="O44" s="94">
        <v>7</v>
      </c>
      <c r="P44" s="74">
        <v>0</v>
      </c>
      <c r="Q44" s="74">
        <v>0</v>
      </c>
      <c r="R44" s="74">
        <v>0</v>
      </c>
      <c r="S44" s="74">
        <v>0</v>
      </c>
      <c r="T44" s="74">
        <v>0</v>
      </c>
      <c r="U44" s="74">
        <v>0</v>
      </c>
      <c r="V44" s="74">
        <v>0</v>
      </c>
      <c r="W44" s="74">
        <v>0</v>
      </c>
      <c r="X44" s="74">
        <v>0</v>
      </c>
      <c r="Y44" s="74">
        <v>0</v>
      </c>
      <c r="Z44" s="74">
        <v>0</v>
      </c>
      <c r="AA44" s="74">
        <v>0</v>
      </c>
      <c r="AB44" s="74">
        <v>0</v>
      </c>
      <c r="AC44" s="74">
        <v>0</v>
      </c>
    </row>
    <row r="45" spans="1:29" ht="14.25">
      <c r="A45" s="89">
        <v>2003043</v>
      </c>
      <c r="B45" s="91">
        <v>37822</v>
      </c>
      <c r="C45" s="97">
        <v>2</v>
      </c>
      <c r="D45" s="93">
        <v>8</v>
      </c>
      <c r="E45" s="93">
        <v>10</v>
      </c>
      <c r="F45" s="93">
        <v>19</v>
      </c>
      <c r="G45" s="93">
        <v>20</v>
      </c>
      <c r="H45" s="93">
        <v>32</v>
      </c>
      <c r="I45" s="99">
        <v>13</v>
      </c>
      <c r="J45" s="93">
        <v>20</v>
      </c>
      <c r="K45" s="93">
        <v>2</v>
      </c>
      <c r="L45" s="93">
        <v>8</v>
      </c>
      <c r="M45" s="93">
        <v>19</v>
      </c>
      <c r="N45" s="93">
        <v>10</v>
      </c>
      <c r="O45" s="94">
        <v>32</v>
      </c>
      <c r="P45" s="74">
        <v>0</v>
      </c>
      <c r="Q45" s="74">
        <v>0</v>
      </c>
      <c r="R45" s="74">
        <v>0</v>
      </c>
      <c r="S45" s="74">
        <v>0</v>
      </c>
      <c r="T45" s="74">
        <v>0</v>
      </c>
      <c r="U45" s="74">
        <v>0</v>
      </c>
      <c r="V45" s="74">
        <v>0</v>
      </c>
      <c r="W45" s="74">
        <v>0</v>
      </c>
      <c r="X45" s="74">
        <v>0</v>
      </c>
      <c r="Y45" s="74">
        <v>0</v>
      </c>
      <c r="Z45" s="74">
        <v>0</v>
      </c>
      <c r="AA45" s="74">
        <v>0</v>
      </c>
      <c r="AB45" s="74">
        <v>0</v>
      </c>
      <c r="AC45" s="74">
        <v>0</v>
      </c>
    </row>
    <row r="46" spans="1:29" ht="14.25">
      <c r="A46" s="89">
        <v>2003044</v>
      </c>
      <c r="B46" s="91">
        <v>37826</v>
      </c>
      <c r="C46" s="97">
        <v>2</v>
      </c>
      <c r="D46" s="93">
        <v>5</v>
      </c>
      <c r="E46" s="93">
        <v>9</v>
      </c>
      <c r="F46" s="93">
        <v>16</v>
      </c>
      <c r="G46" s="93">
        <v>32</v>
      </c>
      <c r="H46" s="93">
        <v>33</v>
      </c>
      <c r="I46" s="99">
        <v>15</v>
      </c>
      <c r="J46" s="93">
        <v>16</v>
      </c>
      <c r="K46" s="93">
        <v>33</v>
      </c>
      <c r="L46" s="93">
        <v>32</v>
      </c>
      <c r="M46" s="93">
        <v>9</v>
      </c>
      <c r="N46" s="93">
        <v>5</v>
      </c>
      <c r="O46" s="94">
        <v>2</v>
      </c>
      <c r="P46" s="74">
        <v>0</v>
      </c>
      <c r="Q46" s="74">
        <v>0</v>
      </c>
      <c r="R46" s="74">
        <v>0</v>
      </c>
      <c r="S46" s="74">
        <v>0</v>
      </c>
      <c r="T46" s="74">
        <v>0</v>
      </c>
      <c r="U46" s="74">
        <v>0</v>
      </c>
      <c r="V46" s="74">
        <v>0</v>
      </c>
      <c r="W46" s="74">
        <v>0</v>
      </c>
      <c r="X46" s="74">
        <v>0</v>
      </c>
      <c r="Y46" s="74">
        <v>0</v>
      </c>
      <c r="Z46" s="74">
        <v>0</v>
      </c>
      <c r="AA46" s="74">
        <v>0</v>
      </c>
      <c r="AB46" s="74">
        <v>0</v>
      </c>
      <c r="AC46" s="74">
        <v>0</v>
      </c>
    </row>
    <row r="47" spans="1:29" ht="14.25">
      <c r="A47" s="89">
        <v>2003045</v>
      </c>
      <c r="B47" s="91">
        <v>37829</v>
      </c>
      <c r="C47" s="97">
        <v>3</v>
      </c>
      <c r="D47" s="93">
        <v>7</v>
      </c>
      <c r="E47" s="93">
        <v>14</v>
      </c>
      <c r="F47" s="93">
        <v>15</v>
      </c>
      <c r="G47" s="93">
        <v>17</v>
      </c>
      <c r="H47" s="93">
        <v>32</v>
      </c>
      <c r="I47" s="99">
        <v>3</v>
      </c>
      <c r="J47" s="93">
        <v>3</v>
      </c>
      <c r="K47" s="93">
        <v>15</v>
      </c>
      <c r="L47" s="93">
        <v>17</v>
      </c>
      <c r="M47" s="93">
        <v>7</v>
      </c>
      <c r="N47" s="93">
        <v>32</v>
      </c>
      <c r="O47" s="94">
        <v>14</v>
      </c>
      <c r="P47" s="74">
        <v>0</v>
      </c>
      <c r="Q47" s="74">
        <v>0</v>
      </c>
      <c r="R47" s="74">
        <v>0</v>
      </c>
      <c r="S47" s="74">
        <v>0</v>
      </c>
      <c r="T47" s="74">
        <v>0</v>
      </c>
      <c r="U47" s="74">
        <v>0</v>
      </c>
      <c r="V47" s="74">
        <v>0</v>
      </c>
      <c r="W47" s="74">
        <v>0</v>
      </c>
      <c r="X47" s="74">
        <v>0</v>
      </c>
      <c r="Y47" s="74">
        <v>0</v>
      </c>
      <c r="Z47" s="74">
        <v>0</v>
      </c>
      <c r="AA47" s="74">
        <v>0</v>
      </c>
      <c r="AB47" s="74">
        <v>0</v>
      </c>
      <c r="AC47" s="74">
        <v>0</v>
      </c>
    </row>
    <row r="48" spans="1:29" ht="14.25">
      <c r="A48" s="89">
        <v>2003046</v>
      </c>
      <c r="B48" s="91">
        <v>37833</v>
      </c>
      <c r="C48" s="97">
        <v>7</v>
      </c>
      <c r="D48" s="93">
        <v>8</v>
      </c>
      <c r="E48" s="93">
        <v>10</v>
      </c>
      <c r="F48" s="93">
        <v>11</v>
      </c>
      <c r="G48" s="93">
        <v>17</v>
      </c>
      <c r="H48" s="93">
        <v>26</v>
      </c>
      <c r="I48" s="99">
        <v>11</v>
      </c>
      <c r="J48" s="93">
        <v>11</v>
      </c>
      <c r="K48" s="93">
        <v>10</v>
      </c>
      <c r="L48" s="93">
        <v>7</v>
      </c>
      <c r="M48" s="93">
        <v>8</v>
      </c>
      <c r="N48" s="93">
        <v>17</v>
      </c>
      <c r="O48" s="94">
        <v>26</v>
      </c>
      <c r="P48" s="74">
        <v>0</v>
      </c>
      <c r="Q48" s="74">
        <v>0</v>
      </c>
      <c r="R48" s="74">
        <v>0</v>
      </c>
      <c r="S48" s="74">
        <v>0</v>
      </c>
      <c r="T48" s="74">
        <v>0</v>
      </c>
      <c r="U48" s="74">
        <v>0</v>
      </c>
      <c r="V48" s="74">
        <v>0</v>
      </c>
      <c r="W48" s="74">
        <v>0</v>
      </c>
      <c r="X48" s="74">
        <v>0</v>
      </c>
      <c r="Y48" s="74">
        <v>0</v>
      </c>
      <c r="Z48" s="74">
        <v>0</v>
      </c>
      <c r="AA48" s="74">
        <v>0</v>
      </c>
      <c r="AB48" s="74">
        <v>0</v>
      </c>
      <c r="AC48" s="74">
        <v>0</v>
      </c>
    </row>
    <row r="49" spans="1:29" ht="14.25">
      <c r="A49" s="89">
        <v>2003047</v>
      </c>
      <c r="B49" s="91">
        <v>37836</v>
      </c>
      <c r="C49" s="97">
        <v>3</v>
      </c>
      <c r="D49" s="93">
        <v>17</v>
      </c>
      <c r="E49" s="93">
        <v>26</v>
      </c>
      <c r="F49" s="93">
        <v>28</v>
      </c>
      <c r="G49" s="93">
        <v>32</v>
      </c>
      <c r="H49" s="93">
        <v>33</v>
      </c>
      <c r="I49" s="99">
        <v>16</v>
      </c>
      <c r="J49" s="93">
        <v>3</v>
      </c>
      <c r="K49" s="93">
        <v>32</v>
      </c>
      <c r="L49" s="93">
        <v>17</v>
      </c>
      <c r="M49" s="93">
        <v>26</v>
      </c>
      <c r="N49" s="93">
        <v>33</v>
      </c>
      <c r="O49" s="94">
        <v>28</v>
      </c>
      <c r="P49" s="74">
        <v>0</v>
      </c>
      <c r="Q49" s="74">
        <v>0</v>
      </c>
      <c r="R49" s="74">
        <v>0</v>
      </c>
      <c r="S49" s="74">
        <v>0</v>
      </c>
      <c r="T49" s="74">
        <v>0</v>
      </c>
      <c r="U49" s="74">
        <v>0</v>
      </c>
      <c r="V49" s="74">
        <v>0</v>
      </c>
      <c r="W49" s="74">
        <v>0</v>
      </c>
      <c r="X49" s="74">
        <v>0</v>
      </c>
      <c r="Y49" s="74">
        <v>0</v>
      </c>
      <c r="Z49" s="74">
        <v>0</v>
      </c>
      <c r="AA49" s="74">
        <v>0</v>
      </c>
      <c r="AB49" s="74">
        <v>0</v>
      </c>
      <c r="AC49" s="74">
        <v>0</v>
      </c>
    </row>
    <row r="50" spans="1:29" ht="14.25">
      <c r="A50" s="89">
        <v>2003048</v>
      </c>
      <c r="B50" s="91">
        <v>37840</v>
      </c>
      <c r="C50" s="97">
        <v>10</v>
      </c>
      <c r="D50" s="93">
        <v>12</v>
      </c>
      <c r="E50" s="93">
        <v>20</v>
      </c>
      <c r="F50" s="93">
        <v>28</v>
      </c>
      <c r="G50" s="93">
        <v>30</v>
      </c>
      <c r="H50" s="93">
        <v>31</v>
      </c>
      <c r="I50" s="99">
        <v>9</v>
      </c>
      <c r="J50" s="93">
        <v>31</v>
      </c>
      <c r="K50" s="93">
        <v>28</v>
      </c>
      <c r="L50" s="93">
        <v>30</v>
      </c>
      <c r="M50" s="93">
        <v>20</v>
      </c>
      <c r="N50" s="93">
        <v>12</v>
      </c>
      <c r="O50" s="94">
        <v>10</v>
      </c>
      <c r="P50" s="74">
        <v>0</v>
      </c>
      <c r="Q50" s="74">
        <v>0</v>
      </c>
      <c r="R50" s="74">
        <v>0</v>
      </c>
      <c r="S50" s="74">
        <v>0</v>
      </c>
      <c r="T50" s="74">
        <v>0</v>
      </c>
      <c r="U50" s="74">
        <v>0</v>
      </c>
      <c r="V50" s="74">
        <v>0</v>
      </c>
      <c r="W50" s="74">
        <v>0</v>
      </c>
      <c r="X50" s="74">
        <v>0</v>
      </c>
      <c r="Y50" s="74">
        <v>0</v>
      </c>
      <c r="Z50" s="74">
        <v>0</v>
      </c>
      <c r="AA50" s="74">
        <v>0</v>
      </c>
      <c r="AB50" s="74">
        <v>0</v>
      </c>
      <c r="AC50" s="74">
        <v>0</v>
      </c>
    </row>
    <row r="51" spans="1:29" ht="14.25">
      <c r="A51" s="89">
        <v>2003049</v>
      </c>
      <c r="B51" s="91">
        <v>37843</v>
      </c>
      <c r="C51" s="97">
        <v>3</v>
      </c>
      <c r="D51" s="93">
        <v>6</v>
      </c>
      <c r="E51" s="93">
        <v>7</v>
      </c>
      <c r="F51" s="93">
        <v>13</v>
      </c>
      <c r="G51" s="93">
        <v>24</v>
      </c>
      <c r="H51" s="93">
        <v>25</v>
      </c>
      <c r="I51" s="99">
        <v>15</v>
      </c>
      <c r="J51" s="93">
        <v>24</v>
      </c>
      <c r="K51" s="93">
        <v>25</v>
      </c>
      <c r="L51" s="93">
        <v>13</v>
      </c>
      <c r="M51" s="93">
        <v>3</v>
      </c>
      <c r="N51" s="93">
        <v>6</v>
      </c>
      <c r="O51" s="94">
        <v>7</v>
      </c>
      <c r="P51" s="74">
        <v>0</v>
      </c>
      <c r="Q51" s="74">
        <v>0</v>
      </c>
      <c r="R51" s="74">
        <v>0</v>
      </c>
      <c r="S51" s="74">
        <v>0</v>
      </c>
      <c r="T51" s="74">
        <v>0</v>
      </c>
      <c r="U51" s="74">
        <v>0</v>
      </c>
      <c r="V51" s="74">
        <v>0</v>
      </c>
      <c r="W51" s="74">
        <v>0</v>
      </c>
      <c r="X51" s="74">
        <v>0</v>
      </c>
      <c r="Y51" s="74">
        <v>0</v>
      </c>
      <c r="Z51" s="74">
        <v>0</v>
      </c>
      <c r="AA51" s="74">
        <v>0</v>
      </c>
      <c r="AB51" s="74">
        <v>0</v>
      </c>
      <c r="AC51" s="74">
        <v>0</v>
      </c>
    </row>
    <row r="52" spans="1:29" ht="14.25">
      <c r="A52" s="89">
        <v>2003050</v>
      </c>
      <c r="B52" s="91">
        <v>37847</v>
      </c>
      <c r="C52" s="97">
        <v>2</v>
      </c>
      <c r="D52" s="93">
        <v>8</v>
      </c>
      <c r="E52" s="93">
        <v>17</v>
      </c>
      <c r="F52" s="93">
        <v>23</v>
      </c>
      <c r="G52" s="93">
        <v>24</v>
      </c>
      <c r="H52" s="93">
        <v>26</v>
      </c>
      <c r="I52" s="99">
        <v>13</v>
      </c>
      <c r="J52" s="93">
        <v>24</v>
      </c>
      <c r="K52" s="93">
        <v>23</v>
      </c>
      <c r="L52" s="93">
        <v>26</v>
      </c>
      <c r="M52" s="93">
        <v>2</v>
      </c>
      <c r="N52" s="93">
        <v>17</v>
      </c>
      <c r="O52" s="94">
        <v>8</v>
      </c>
      <c r="P52" s="74">
        <v>0</v>
      </c>
      <c r="Q52" s="74">
        <v>0</v>
      </c>
      <c r="R52" s="74">
        <v>0</v>
      </c>
      <c r="S52" s="74">
        <v>0</v>
      </c>
      <c r="T52" s="74">
        <v>0</v>
      </c>
      <c r="U52" s="74">
        <v>0</v>
      </c>
      <c r="V52" s="74">
        <v>0</v>
      </c>
      <c r="W52" s="74">
        <v>0</v>
      </c>
      <c r="X52" s="74">
        <v>0</v>
      </c>
      <c r="Y52" s="74">
        <v>0</v>
      </c>
      <c r="Z52" s="74">
        <v>0</v>
      </c>
      <c r="AA52" s="74">
        <v>0</v>
      </c>
      <c r="AB52" s="74">
        <v>0</v>
      </c>
      <c r="AC52" s="74">
        <v>0</v>
      </c>
    </row>
    <row r="53" spans="1:29" ht="14.25">
      <c r="A53" s="89">
        <v>2003051</v>
      </c>
      <c r="B53" s="91">
        <v>37850</v>
      </c>
      <c r="C53" s="97">
        <v>4</v>
      </c>
      <c r="D53" s="93">
        <v>13</v>
      </c>
      <c r="E53" s="93">
        <v>15</v>
      </c>
      <c r="F53" s="93">
        <v>17</v>
      </c>
      <c r="G53" s="93">
        <v>24</v>
      </c>
      <c r="H53" s="93">
        <v>27</v>
      </c>
      <c r="I53" s="99">
        <v>1</v>
      </c>
      <c r="J53" s="93">
        <v>13</v>
      </c>
      <c r="K53" s="93">
        <v>4</v>
      </c>
      <c r="L53" s="93">
        <v>17</v>
      </c>
      <c r="M53" s="93">
        <v>24</v>
      </c>
      <c r="N53" s="93">
        <v>27</v>
      </c>
      <c r="O53" s="94">
        <v>15</v>
      </c>
      <c r="P53" s="74">
        <v>0</v>
      </c>
      <c r="Q53" s="74">
        <v>0</v>
      </c>
      <c r="R53" s="74">
        <v>0</v>
      </c>
      <c r="S53" s="74">
        <v>0</v>
      </c>
      <c r="T53" s="74">
        <v>0</v>
      </c>
      <c r="U53" s="74">
        <v>0</v>
      </c>
      <c r="V53" s="74">
        <v>0</v>
      </c>
      <c r="W53" s="74">
        <v>0</v>
      </c>
      <c r="X53" s="74">
        <v>0</v>
      </c>
      <c r="Y53" s="74">
        <v>0</v>
      </c>
      <c r="Z53" s="74">
        <v>0</v>
      </c>
      <c r="AA53" s="74">
        <v>0</v>
      </c>
      <c r="AB53" s="74">
        <v>0</v>
      </c>
      <c r="AC53" s="74">
        <v>0</v>
      </c>
    </row>
    <row r="54" spans="1:29" ht="14.25">
      <c r="A54" s="89">
        <v>2003052</v>
      </c>
      <c r="B54" s="91">
        <v>37854</v>
      </c>
      <c r="C54" s="97">
        <v>1</v>
      </c>
      <c r="D54" s="93">
        <v>12</v>
      </c>
      <c r="E54" s="93">
        <v>13</v>
      </c>
      <c r="F54" s="93">
        <v>23</v>
      </c>
      <c r="G54" s="93">
        <v>30</v>
      </c>
      <c r="H54" s="93">
        <v>31</v>
      </c>
      <c r="I54" s="99">
        <v>11</v>
      </c>
      <c r="J54" s="93">
        <v>1</v>
      </c>
      <c r="K54" s="93">
        <v>30</v>
      </c>
      <c r="L54" s="93">
        <v>12</v>
      </c>
      <c r="M54" s="93">
        <v>13</v>
      </c>
      <c r="N54" s="93">
        <v>31</v>
      </c>
      <c r="O54" s="94">
        <v>23</v>
      </c>
      <c r="P54" s="74">
        <v>0</v>
      </c>
      <c r="Q54" s="74">
        <v>0</v>
      </c>
      <c r="R54" s="74">
        <v>0</v>
      </c>
      <c r="S54" s="74">
        <v>0</v>
      </c>
      <c r="T54" s="74">
        <v>0</v>
      </c>
      <c r="U54" s="74">
        <v>0</v>
      </c>
      <c r="V54" s="74">
        <v>0</v>
      </c>
      <c r="W54" s="74">
        <v>0</v>
      </c>
      <c r="X54" s="74">
        <v>0</v>
      </c>
      <c r="Y54" s="74">
        <v>0</v>
      </c>
      <c r="Z54" s="74">
        <v>0</v>
      </c>
      <c r="AA54" s="74">
        <v>0</v>
      </c>
      <c r="AB54" s="74">
        <v>0</v>
      </c>
      <c r="AC54" s="74">
        <v>0</v>
      </c>
    </row>
    <row r="55" spans="1:29" ht="14.25">
      <c r="A55" s="89">
        <v>2003053</v>
      </c>
      <c r="B55" s="91">
        <v>37857</v>
      </c>
      <c r="C55" s="97">
        <v>15</v>
      </c>
      <c r="D55" s="93">
        <v>19</v>
      </c>
      <c r="E55" s="93">
        <v>20</v>
      </c>
      <c r="F55" s="93">
        <v>21</v>
      </c>
      <c r="G55" s="93">
        <v>28</v>
      </c>
      <c r="H55" s="93">
        <v>29</v>
      </c>
      <c r="I55" s="99">
        <v>13</v>
      </c>
      <c r="J55" s="93">
        <v>20</v>
      </c>
      <c r="K55" s="93">
        <v>29</v>
      </c>
      <c r="L55" s="93">
        <v>19</v>
      </c>
      <c r="M55" s="93">
        <v>21</v>
      </c>
      <c r="N55" s="93">
        <v>28</v>
      </c>
      <c r="O55" s="94">
        <v>15</v>
      </c>
      <c r="P55" s="74">
        <v>0</v>
      </c>
      <c r="Q55" s="74">
        <v>0</v>
      </c>
      <c r="R55" s="74">
        <v>0</v>
      </c>
      <c r="S55" s="74">
        <v>0</v>
      </c>
      <c r="T55" s="74">
        <v>0</v>
      </c>
      <c r="U55" s="74">
        <v>0</v>
      </c>
      <c r="V55" s="74">
        <v>0</v>
      </c>
      <c r="W55" s="74">
        <v>0</v>
      </c>
      <c r="X55" s="74">
        <v>0</v>
      </c>
      <c r="Y55" s="74">
        <v>0</v>
      </c>
      <c r="Z55" s="74">
        <v>0</v>
      </c>
      <c r="AA55" s="74">
        <v>0</v>
      </c>
      <c r="AB55" s="74">
        <v>0</v>
      </c>
      <c r="AC55" s="74">
        <v>0</v>
      </c>
    </row>
    <row r="56" spans="1:29" ht="14.25">
      <c r="A56" s="89">
        <v>2003054</v>
      </c>
      <c r="B56" s="91">
        <v>37861</v>
      </c>
      <c r="C56" s="97">
        <v>2</v>
      </c>
      <c r="D56" s="93">
        <v>5</v>
      </c>
      <c r="E56" s="93">
        <v>9</v>
      </c>
      <c r="F56" s="93">
        <v>21</v>
      </c>
      <c r="G56" s="93">
        <v>31</v>
      </c>
      <c r="H56" s="93">
        <v>33</v>
      </c>
      <c r="I56" s="99">
        <v>12</v>
      </c>
      <c r="J56" s="93">
        <v>9</v>
      </c>
      <c r="K56" s="93">
        <v>2</v>
      </c>
      <c r="L56" s="93">
        <v>33</v>
      </c>
      <c r="M56" s="93">
        <v>21</v>
      </c>
      <c r="N56" s="93">
        <v>31</v>
      </c>
      <c r="O56" s="94">
        <v>5</v>
      </c>
      <c r="P56" s="74">
        <v>0</v>
      </c>
      <c r="Q56" s="74">
        <v>0</v>
      </c>
      <c r="R56" s="74">
        <v>0</v>
      </c>
      <c r="S56" s="74">
        <v>0</v>
      </c>
      <c r="T56" s="74">
        <v>0</v>
      </c>
      <c r="U56" s="74">
        <v>0</v>
      </c>
      <c r="V56" s="74">
        <v>0</v>
      </c>
      <c r="W56" s="74">
        <v>0</v>
      </c>
      <c r="X56" s="74">
        <v>0</v>
      </c>
      <c r="Y56" s="74">
        <v>0</v>
      </c>
      <c r="Z56" s="74">
        <v>0</v>
      </c>
      <c r="AA56" s="74">
        <v>0</v>
      </c>
      <c r="AB56" s="74">
        <v>0</v>
      </c>
      <c r="AC56" s="74">
        <v>0</v>
      </c>
    </row>
    <row r="57" spans="1:29" ht="14.25">
      <c r="A57" s="89">
        <v>2003055</v>
      </c>
      <c r="B57" s="91">
        <v>37864</v>
      </c>
      <c r="C57" s="97">
        <v>6</v>
      </c>
      <c r="D57" s="93">
        <v>13</v>
      </c>
      <c r="E57" s="93">
        <v>16</v>
      </c>
      <c r="F57" s="93">
        <v>21</v>
      </c>
      <c r="G57" s="93">
        <v>28</v>
      </c>
      <c r="H57" s="93">
        <v>31</v>
      </c>
      <c r="I57" s="99">
        <v>16</v>
      </c>
      <c r="J57" s="93">
        <v>28</v>
      </c>
      <c r="K57" s="93">
        <v>13</v>
      </c>
      <c r="L57" s="93">
        <v>16</v>
      </c>
      <c r="M57" s="93">
        <v>6</v>
      </c>
      <c r="N57" s="93">
        <v>31</v>
      </c>
      <c r="O57" s="94">
        <v>21</v>
      </c>
      <c r="P57" s="74">
        <v>0</v>
      </c>
      <c r="Q57" s="74">
        <v>0</v>
      </c>
      <c r="R57" s="74">
        <v>0</v>
      </c>
      <c r="S57" s="74">
        <v>0</v>
      </c>
      <c r="T57" s="74">
        <v>0</v>
      </c>
      <c r="U57" s="74">
        <v>0</v>
      </c>
      <c r="V57" s="74">
        <v>0</v>
      </c>
      <c r="W57" s="74">
        <v>0</v>
      </c>
      <c r="X57" s="74">
        <v>0</v>
      </c>
      <c r="Y57" s="74">
        <v>0</v>
      </c>
      <c r="Z57" s="74">
        <v>0</v>
      </c>
      <c r="AA57" s="74">
        <v>0</v>
      </c>
      <c r="AB57" s="74">
        <v>0</v>
      </c>
      <c r="AC57" s="74">
        <v>0</v>
      </c>
    </row>
    <row r="58" spans="1:29" ht="14.25">
      <c r="A58" s="89">
        <v>2003056</v>
      </c>
      <c r="B58" s="91">
        <v>37868</v>
      </c>
      <c r="C58" s="97">
        <v>8</v>
      </c>
      <c r="D58" s="93">
        <v>17</v>
      </c>
      <c r="E58" s="93">
        <v>21</v>
      </c>
      <c r="F58" s="93">
        <v>26</v>
      </c>
      <c r="G58" s="93">
        <v>28</v>
      </c>
      <c r="H58" s="93">
        <v>29</v>
      </c>
      <c r="I58" s="99">
        <v>7</v>
      </c>
      <c r="J58" s="93">
        <v>17</v>
      </c>
      <c r="K58" s="93">
        <v>8</v>
      </c>
      <c r="L58" s="93">
        <v>28</v>
      </c>
      <c r="M58" s="93">
        <v>29</v>
      </c>
      <c r="N58" s="93">
        <v>21</v>
      </c>
      <c r="O58" s="94">
        <v>26</v>
      </c>
      <c r="P58" s="74">
        <v>0</v>
      </c>
      <c r="Q58" s="74">
        <v>0</v>
      </c>
      <c r="R58" s="74">
        <v>0</v>
      </c>
      <c r="S58" s="74">
        <v>0</v>
      </c>
      <c r="T58" s="74">
        <v>0</v>
      </c>
      <c r="U58" s="74">
        <v>0</v>
      </c>
      <c r="V58" s="74">
        <v>0</v>
      </c>
      <c r="W58" s="74">
        <v>0</v>
      </c>
      <c r="X58" s="74">
        <v>0</v>
      </c>
      <c r="Y58" s="74">
        <v>0</v>
      </c>
      <c r="Z58" s="74">
        <v>0</v>
      </c>
      <c r="AA58" s="74">
        <v>0</v>
      </c>
      <c r="AB58" s="74">
        <v>0</v>
      </c>
      <c r="AC58" s="74">
        <v>0</v>
      </c>
    </row>
    <row r="59" spans="1:29" ht="14.25">
      <c r="A59" s="89">
        <v>2003057</v>
      </c>
      <c r="B59" s="91">
        <v>37871</v>
      </c>
      <c r="C59" s="97">
        <v>18</v>
      </c>
      <c r="D59" s="93">
        <v>19</v>
      </c>
      <c r="E59" s="93">
        <v>24</v>
      </c>
      <c r="F59" s="93">
        <v>25</v>
      </c>
      <c r="G59" s="93">
        <v>30</v>
      </c>
      <c r="H59" s="93">
        <v>31</v>
      </c>
      <c r="I59" s="99">
        <v>16</v>
      </c>
      <c r="J59" s="93">
        <v>25</v>
      </c>
      <c r="K59" s="93">
        <v>31</v>
      </c>
      <c r="L59" s="93">
        <v>18</v>
      </c>
      <c r="M59" s="93">
        <v>24</v>
      </c>
      <c r="N59" s="93">
        <v>30</v>
      </c>
      <c r="O59" s="94">
        <v>19</v>
      </c>
      <c r="P59" s="74">
        <v>0</v>
      </c>
      <c r="Q59" s="74">
        <v>0</v>
      </c>
      <c r="R59" s="74">
        <v>0</v>
      </c>
      <c r="S59" s="74">
        <v>0</v>
      </c>
      <c r="T59" s="74">
        <v>0</v>
      </c>
      <c r="U59" s="74">
        <v>0</v>
      </c>
      <c r="V59" s="74">
        <v>0</v>
      </c>
      <c r="W59" s="74">
        <v>0</v>
      </c>
      <c r="X59" s="74">
        <v>0</v>
      </c>
      <c r="Y59" s="74">
        <v>0</v>
      </c>
      <c r="Z59" s="74">
        <v>0</v>
      </c>
      <c r="AA59" s="74">
        <v>0</v>
      </c>
      <c r="AB59" s="74">
        <v>0</v>
      </c>
      <c r="AC59" s="74">
        <v>0</v>
      </c>
    </row>
    <row r="60" spans="1:29" ht="14.25">
      <c r="A60" s="89">
        <v>2003058</v>
      </c>
      <c r="B60" s="91">
        <v>37875</v>
      </c>
      <c r="C60" s="97">
        <v>9</v>
      </c>
      <c r="D60" s="93">
        <v>11</v>
      </c>
      <c r="E60" s="93">
        <v>16</v>
      </c>
      <c r="F60" s="93">
        <v>28</v>
      </c>
      <c r="G60" s="93">
        <v>32</v>
      </c>
      <c r="H60" s="93">
        <v>33</v>
      </c>
      <c r="I60" s="99">
        <v>2</v>
      </c>
      <c r="J60" s="93">
        <v>11</v>
      </c>
      <c r="K60" s="93">
        <v>32</v>
      </c>
      <c r="L60" s="93">
        <v>33</v>
      </c>
      <c r="M60" s="93">
        <v>16</v>
      </c>
      <c r="N60" s="93">
        <v>9</v>
      </c>
      <c r="O60" s="94">
        <v>28</v>
      </c>
      <c r="P60" s="74">
        <v>0</v>
      </c>
      <c r="Q60" s="74">
        <v>0</v>
      </c>
      <c r="R60" s="74">
        <v>0</v>
      </c>
      <c r="S60" s="74">
        <v>0</v>
      </c>
      <c r="T60" s="74">
        <v>0</v>
      </c>
      <c r="U60" s="74">
        <v>0</v>
      </c>
      <c r="V60" s="74">
        <v>0</v>
      </c>
      <c r="W60" s="74">
        <v>0</v>
      </c>
      <c r="X60" s="74">
        <v>0</v>
      </c>
      <c r="Y60" s="74">
        <v>0</v>
      </c>
      <c r="Z60" s="74">
        <v>0</v>
      </c>
      <c r="AA60" s="74">
        <v>0</v>
      </c>
      <c r="AB60" s="74">
        <v>0</v>
      </c>
      <c r="AC60" s="74">
        <v>0</v>
      </c>
    </row>
    <row r="61" spans="1:29" ht="14.25">
      <c r="A61" s="89">
        <v>2003059</v>
      </c>
      <c r="B61" s="91">
        <v>37878</v>
      </c>
      <c r="C61" s="97">
        <v>2</v>
      </c>
      <c r="D61" s="93">
        <v>3</v>
      </c>
      <c r="E61" s="93">
        <v>5</v>
      </c>
      <c r="F61" s="93">
        <v>6</v>
      </c>
      <c r="G61" s="93">
        <v>18</v>
      </c>
      <c r="H61" s="93">
        <v>30</v>
      </c>
      <c r="I61" s="99">
        <v>4</v>
      </c>
      <c r="J61" s="93">
        <v>6</v>
      </c>
      <c r="K61" s="93">
        <v>5</v>
      </c>
      <c r="L61" s="93">
        <v>3</v>
      </c>
      <c r="M61" s="93">
        <v>30</v>
      </c>
      <c r="N61" s="93">
        <v>18</v>
      </c>
      <c r="O61" s="94">
        <v>2</v>
      </c>
      <c r="P61" s="74">
        <v>0</v>
      </c>
      <c r="Q61" s="74">
        <v>0</v>
      </c>
      <c r="R61" s="74">
        <v>0</v>
      </c>
      <c r="S61" s="74">
        <v>0</v>
      </c>
      <c r="T61" s="74">
        <v>0</v>
      </c>
      <c r="U61" s="74">
        <v>0</v>
      </c>
      <c r="V61" s="74">
        <v>0</v>
      </c>
      <c r="W61" s="74">
        <v>0</v>
      </c>
      <c r="X61" s="74">
        <v>0</v>
      </c>
      <c r="Y61" s="74">
        <v>0</v>
      </c>
      <c r="Z61" s="74">
        <v>0</v>
      </c>
      <c r="AA61" s="74">
        <v>0</v>
      </c>
      <c r="AB61" s="74">
        <v>0</v>
      </c>
      <c r="AC61" s="74">
        <v>0</v>
      </c>
    </row>
    <row r="62" spans="1:29" ht="14.25">
      <c r="A62" s="89">
        <v>2003060</v>
      </c>
      <c r="B62" s="91">
        <v>37882</v>
      </c>
      <c r="C62" s="97">
        <v>2</v>
      </c>
      <c r="D62" s="93">
        <v>4</v>
      </c>
      <c r="E62" s="93">
        <v>6</v>
      </c>
      <c r="F62" s="93">
        <v>17</v>
      </c>
      <c r="G62" s="93">
        <v>21</v>
      </c>
      <c r="H62" s="93">
        <v>28</v>
      </c>
      <c r="I62" s="99">
        <v>11</v>
      </c>
      <c r="J62" s="93">
        <v>6</v>
      </c>
      <c r="K62" s="93">
        <v>28</v>
      </c>
      <c r="L62" s="93">
        <v>4</v>
      </c>
      <c r="M62" s="93">
        <v>17</v>
      </c>
      <c r="N62" s="93">
        <v>2</v>
      </c>
      <c r="O62" s="94">
        <v>21</v>
      </c>
      <c r="P62" s="74">
        <v>0</v>
      </c>
      <c r="Q62" s="74">
        <v>0</v>
      </c>
      <c r="R62" s="74">
        <v>0</v>
      </c>
      <c r="S62" s="74">
        <v>0</v>
      </c>
      <c r="T62" s="74">
        <v>0</v>
      </c>
      <c r="U62" s="74">
        <v>0</v>
      </c>
      <c r="V62" s="74">
        <v>0</v>
      </c>
      <c r="W62" s="74">
        <v>0</v>
      </c>
      <c r="X62" s="74">
        <v>0</v>
      </c>
      <c r="Y62" s="74">
        <v>0</v>
      </c>
      <c r="Z62" s="74">
        <v>0</v>
      </c>
      <c r="AA62" s="74">
        <v>0</v>
      </c>
      <c r="AB62" s="74">
        <v>0</v>
      </c>
      <c r="AC62" s="74">
        <v>0</v>
      </c>
    </row>
    <row r="63" spans="1:29" ht="14.25">
      <c r="A63" s="89">
        <v>2003061</v>
      </c>
      <c r="B63" s="91">
        <v>37885</v>
      </c>
      <c r="C63" s="97">
        <v>3</v>
      </c>
      <c r="D63" s="93">
        <v>5</v>
      </c>
      <c r="E63" s="93">
        <v>20</v>
      </c>
      <c r="F63" s="93">
        <v>21</v>
      </c>
      <c r="G63" s="93">
        <v>28</v>
      </c>
      <c r="H63" s="93">
        <v>32</v>
      </c>
      <c r="I63" s="99">
        <v>2</v>
      </c>
      <c r="J63" s="93">
        <v>28</v>
      </c>
      <c r="K63" s="93">
        <v>20</v>
      </c>
      <c r="L63" s="93">
        <v>32</v>
      </c>
      <c r="M63" s="93">
        <v>21</v>
      </c>
      <c r="N63" s="93">
        <v>5</v>
      </c>
      <c r="O63" s="94">
        <v>3</v>
      </c>
      <c r="P63" s="74">
        <v>0</v>
      </c>
      <c r="Q63" s="74">
        <v>0</v>
      </c>
      <c r="R63" s="74">
        <v>0</v>
      </c>
      <c r="S63" s="74">
        <v>0</v>
      </c>
      <c r="T63" s="74">
        <v>0</v>
      </c>
      <c r="U63" s="74">
        <v>0</v>
      </c>
      <c r="V63" s="74">
        <v>0</v>
      </c>
      <c r="W63" s="74">
        <v>0</v>
      </c>
      <c r="X63" s="74">
        <v>0</v>
      </c>
      <c r="Y63" s="74">
        <v>0</v>
      </c>
      <c r="Z63" s="74">
        <v>0</v>
      </c>
      <c r="AA63" s="74">
        <v>0</v>
      </c>
      <c r="AB63" s="74">
        <v>0</v>
      </c>
      <c r="AC63" s="74">
        <v>0</v>
      </c>
    </row>
    <row r="64" spans="1:29" ht="14.25">
      <c r="A64" s="89">
        <v>2003062</v>
      </c>
      <c r="B64" s="91">
        <v>37889</v>
      </c>
      <c r="C64" s="97">
        <v>1</v>
      </c>
      <c r="D64" s="93">
        <v>6</v>
      </c>
      <c r="E64" s="93">
        <v>12</v>
      </c>
      <c r="F64" s="93">
        <v>19</v>
      </c>
      <c r="G64" s="93">
        <v>20</v>
      </c>
      <c r="H64" s="93">
        <v>32</v>
      </c>
      <c r="I64" s="99">
        <v>14</v>
      </c>
      <c r="J64" s="93">
        <v>12</v>
      </c>
      <c r="K64" s="93">
        <v>6</v>
      </c>
      <c r="L64" s="93">
        <v>1</v>
      </c>
      <c r="M64" s="93">
        <v>20</v>
      </c>
      <c r="N64" s="93">
        <v>19</v>
      </c>
      <c r="O64" s="94">
        <v>32</v>
      </c>
      <c r="P64" s="74">
        <v>0</v>
      </c>
      <c r="Q64" s="74">
        <v>0</v>
      </c>
      <c r="R64" s="74">
        <v>0</v>
      </c>
      <c r="S64" s="74">
        <v>0</v>
      </c>
      <c r="T64" s="74">
        <v>0</v>
      </c>
      <c r="U64" s="74">
        <v>0</v>
      </c>
      <c r="V64" s="74">
        <v>0</v>
      </c>
      <c r="W64" s="74">
        <v>0</v>
      </c>
      <c r="X64" s="74">
        <v>0</v>
      </c>
      <c r="Y64" s="74">
        <v>0</v>
      </c>
      <c r="Z64" s="74">
        <v>0</v>
      </c>
      <c r="AA64" s="74">
        <v>0</v>
      </c>
      <c r="AB64" s="74">
        <v>0</v>
      </c>
      <c r="AC64" s="74">
        <v>0</v>
      </c>
    </row>
    <row r="65" spans="1:29" ht="14.25">
      <c r="A65" s="89">
        <v>2003063</v>
      </c>
      <c r="B65" s="91">
        <v>37892</v>
      </c>
      <c r="C65" s="97">
        <v>5</v>
      </c>
      <c r="D65" s="93">
        <v>8</v>
      </c>
      <c r="E65" s="93">
        <v>9</v>
      </c>
      <c r="F65" s="93">
        <v>14</v>
      </c>
      <c r="G65" s="93">
        <v>21</v>
      </c>
      <c r="H65" s="93">
        <v>33</v>
      </c>
      <c r="I65" s="99">
        <v>11</v>
      </c>
      <c r="J65" s="93">
        <v>8</v>
      </c>
      <c r="K65" s="93">
        <v>9</v>
      </c>
      <c r="L65" s="93">
        <v>33</v>
      </c>
      <c r="M65" s="93">
        <v>5</v>
      </c>
      <c r="N65" s="93">
        <v>14</v>
      </c>
      <c r="O65" s="94">
        <v>21</v>
      </c>
      <c r="P65" s="74">
        <v>0</v>
      </c>
      <c r="Q65" s="74">
        <v>0</v>
      </c>
      <c r="R65" s="74">
        <v>0</v>
      </c>
      <c r="S65" s="74">
        <v>0</v>
      </c>
      <c r="T65" s="74">
        <v>0</v>
      </c>
      <c r="U65" s="74">
        <v>0</v>
      </c>
      <c r="V65" s="74">
        <v>0</v>
      </c>
      <c r="W65" s="74">
        <v>0</v>
      </c>
      <c r="X65" s="74">
        <v>0</v>
      </c>
      <c r="Y65" s="74">
        <v>0</v>
      </c>
      <c r="Z65" s="74">
        <v>0</v>
      </c>
      <c r="AA65" s="74">
        <v>0</v>
      </c>
      <c r="AB65" s="74">
        <v>0</v>
      </c>
      <c r="AC65" s="74">
        <v>0</v>
      </c>
    </row>
    <row r="66" spans="1:29" ht="14.25">
      <c r="A66" s="89">
        <v>2003064</v>
      </c>
      <c r="B66" s="91">
        <v>37896</v>
      </c>
      <c r="C66" s="97">
        <v>4</v>
      </c>
      <c r="D66" s="93">
        <v>6</v>
      </c>
      <c r="E66" s="93">
        <v>8</v>
      </c>
      <c r="F66" s="93">
        <v>12</v>
      </c>
      <c r="G66" s="93">
        <v>15</v>
      </c>
      <c r="H66" s="93">
        <v>30</v>
      </c>
      <c r="I66" s="99">
        <v>1</v>
      </c>
      <c r="J66" s="93">
        <v>4</v>
      </c>
      <c r="K66" s="93">
        <v>30</v>
      </c>
      <c r="L66" s="93">
        <v>6</v>
      </c>
      <c r="M66" s="93">
        <v>15</v>
      </c>
      <c r="N66" s="93">
        <v>8</v>
      </c>
      <c r="O66" s="94">
        <v>12</v>
      </c>
      <c r="P66" s="74">
        <v>0</v>
      </c>
      <c r="Q66" s="74">
        <v>0</v>
      </c>
      <c r="R66" s="74">
        <v>0</v>
      </c>
      <c r="S66" s="74">
        <v>0</v>
      </c>
      <c r="T66" s="74">
        <v>0</v>
      </c>
      <c r="U66" s="74">
        <v>0</v>
      </c>
      <c r="V66" s="74">
        <v>0</v>
      </c>
      <c r="W66" s="74">
        <v>0</v>
      </c>
      <c r="X66" s="74">
        <v>0</v>
      </c>
      <c r="Y66" s="74">
        <v>0</v>
      </c>
      <c r="Z66" s="74">
        <v>0</v>
      </c>
      <c r="AA66" s="74">
        <v>0</v>
      </c>
      <c r="AB66" s="74">
        <v>0</v>
      </c>
      <c r="AC66" s="74">
        <v>0</v>
      </c>
    </row>
    <row r="67" spans="1:29" ht="14.25">
      <c r="A67" s="89">
        <v>2003065</v>
      </c>
      <c r="B67" s="91">
        <v>37899</v>
      </c>
      <c r="C67" s="97">
        <v>6</v>
      </c>
      <c r="D67" s="93">
        <v>15</v>
      </c>
      <c r="E67" s="93">
        <v>16</v>
      </c>
      <c r="F67" s="93">
        <v>17</v>
      </c>
      <c r="G67" s="93">
        <v>30</v>
      </c>
      <c r="H67" s="93">
        <v>33</v>
      </c>
      <c r="I67" s="99">
        <v>11</v>
      </c>
      <c r="J67" s="93">
        <v>30</v>
      </c>
      <c r="K67" s="93">
        <v>6</v>
      </c>
      <c r="L67" s="93">
        <v>15</v>
      </c>
      <c r="M67" s="93">
        <v>16</v>
      </c>
      <c r="N67" s="93">
        <v>17</v>
      </c>
      <c r="O67" s="94">
        <v>33</v>
      </c>
      <c r="P67" s="74">
        <v>0</v>
      </c>
      <c r="Q67" s="74">
        <v>0</v>
      </c>
      <c r="R67" s="74">
        <v>0</v>
      </c>
      <c r="S67" s="74">
        <v>0</v>
      </c>
      <c r="T67" s="74">
        <v>0</v>
      </c>
      <c r="U67" s="74">
        <v>0</v>
      </c>
      <c r="V67" s="74">
        <v>0</v>
      </c>
      <c r="W67" s="74">
        <v>0</v>
      </c>
      <c r="X67" s="74">
        <v>0</v>
      </c>
      <c r="Y67" s="74">
        <v>0</v>
      </c>
      <c r="Z67" s="74">
        <v>0</v>
      </c>
      <c r="AA67" s="74">
        <v>0</v>
      </c>
      <c r="AB67" s="74">
        <v>0</v>
      </c>
      <c r="AC67" s="74">
        <v>0</v>
      </c>
    </row>
    <row r="68" spans="1:29" ht="14.25">
      <c r="A68" s="89">
        <v>2003066</v>
      </c>
      <c r="B68" s="91">
        <v>37903</v>
      </c>
      <c r="C68" s="97">
        <v>3</v>
      </c>
      <c r="D68" s="93">
        <v>7</v>
      </c>
      <c r="E68" s="93">
        <v>8</v>
      </c>
      <c r="F68" s="93">
        <v>20</v>
      </c>
      <c r="G68" s="93">
        <v>24</v>
      </c>
      <c r="H68" s="93">
        <v>32</v>
      </c>
      <c r="I68" s="99">
        <v>14</v>
      </c>
      <c r="J68" s="93">
        <v>32</v>
      </c>
      <c r="K68" s="93">
        <v>20</v>
      </c>
      <c r="L68" s="93">
        <v>7</v>
      </c>
      <c r="M68" s="93">
        <v>3</v>
      </c>
      <c r="N68" s="93">
        <v>8</v>
      </c>
      <c r="O68" s="94">
        <v>24</v>
      </c>
      <c r="P68" s="74">
        <v>0</v>
      </c>
      <c r="Q68" s="74">
        <v>0</v>
      </c>
      <c r="R68" s="74">
        <v>0</v>
      </c>
      <c r="S68" s="74">
        <v>0</v>
      </c>
      <c r="T68" s="74">
        <v>0</v>
      </c>
      <c r="U68" s="74">
        <v>0</v>
      </c>
      <c r="V68" s="74">
        <v>0</v>
      </c>
      <c r="W68" s="74">
        <v>0</v>
      </c>
      <c r="X68" s="74">
        <v>0</v>
      </c>
      <c r="Y68" s="74">
        <v>0</v>
      </c>
      <c r="Z68" s="74">
        <v>0</v>
      </c>
      <c r="AA68" s="74">
        <v>0</v>
      </c>
      <c r="AB68" s="74">
        <v>0</v>
      </c>
      <c r="AC68" s="74">
        <v>0</v>
      </c>
    </row>
    <row r="69" spans="1:29" ht="14.25">
      <c r="A69" s="89">
        <v>2003067</v>
      </c>
      <c r="B69" s="91">
        <v>37906</v>
      </c>
      <c r="C69" s="97">
        <v>5</v>
      </c>
      <c r="D69" s="93">
        <v>11</v>
      </c>
      <c r="E69" s="93">
        <v>12</v>
      </c>
      <c r="F69" s="93">
        <v>13</v>
      </c>
      <c r="G69" s="93">
        <v>27</v>
      </c>
      <c r="H69" s="93">
        <v>31</v>
      </c>
      <c r="I69" s="99">
        <v>10</v>
      </c>
      <c r="J69" s="93">
        <v>13</v>
      </c>
      <c r="K69" s="93">
        <v>12</v>
      </c>
      <c r="L69" s="93">
        <v>31</v>
      </c>
      <c r="M69" s="93">
        <v>11</v>
      </c>
      <c r="N69" s="93">
        <v>27</v>
      </c>
      <c r="O69" s="94">
        <v>5</v>
      </c>
      <c r="P69" s="74">
        <v>0</v>
      </c>
      <c r="Q69" s="74">
        <v>0</v>
      </c>
      <c r="R69" s="74">
        <v>0</v>
      </c>
      <c r="S69" s="74">
        <v>0</v>
      </c>
      <c r="T69" s="74">
        <v>0</v>
      </c>
      <c r="U69" s="74">
        <v>0</v>
      </c>
      <c r="V69" s="74">
        <v>0</v>
      </c>
      <c r="W69" s="74">
        <v>0</v>
      </c>
      <c r="X69" s="74">
        <v>0</v>
      </c>
      <c r="Y69" s="74">
        <v>0</v>
      </c>
      <c r="Z69" s="74">
        <v>0</v>
      </c>
      <c r="AA69" s="74">
        <v>0</v>
      </c>
      <c r="AB69" s="74">
        <v>0</v>
      </c>
      <c r="AC69" s="74">
        <v>0</v>
      </c>
    </row>
    <row r="70" spans="1:29" ht="14.25">
      <c r="A70" s="89">
        <v>2003068</v>
      </c>
      <c r="B70" s="91">
        <v>37910</v>
      </c>
      <c r="C70" s="97">
        <v>9</v>
      </c>
      <c r="D70" s="93">
        <v>19</v>
      </c>
      <c r="E70" s="93">
        <v>25</v>
      </c>
      <c r="F70" s="93">
        <v>27</v>
      </c>
      <c r="G70" s="93">
        <v>32</v>
      </c>
      <c r="H70" s="93">
        <v>33</v>
      </c>
      <c r="I70" s="99">
        <v>11</v>
      </c>
      <c r="J70" s="93">
        <v>27</v>
      </c>
      <c r="K70" s="93">
        <v>9</v>
      </c>
      <c r="L70" s="93">
        <v>25</v>
      </c>
      <c r="M70" s="93">
        <v>32</v>
      </c>
      <c r="N70" s="93">
        <v>19</v>
      </c>
      <c r="O70" s="94">
        <v>33</v>
      </c>
      <c r="P70" s="74">
        <v>0</v>
      </c>
      <c r="Q70" s="74">
        <v>0</v>
      </c>
      <c r="R70" s="74">
        <v>0</v>
      </c>
      <c r="S70" s="74">
        <v>0</v>
      </c>
      <c r="T70" s="74">
        <v>0</v>
      </c>
      <c r="U70" s="74">
        <v>0</v>
      </c>
      <c r="V70" s="74">
        <v>0</v>
      </c>
      <c r="W70" s="74">
        <v>0</v>
      </c>
      <c r="X70" s="74">
        <v>0</v>
      </c>
      <c r="Y70" s="74">
        <v>0</v>
      </c>
      <c r="Z70" s="74">
        <v>0</v>
      </c>
      <c r="AA70" s="74">
        <v>0</v>
      </c>
      <c r="AB70" s="74">
        <v>0</v>
      </c>
      <c r="AC70" s="74">
        <v>0</v>
      </c>
    </row>
    <row r="71" spans="1:29" ht="14.25">
      <c r="A71" s="89">
        <v>2003069</v>
      </c>
      <c r="B71" s="91">
        <v>37913</v>
      </c>
      <c r="C71" s="97">
        <v>7</v>
      </c>
      <c r="D71" s="93">
        <v>11</v>
      </c>
      <c r="E71" s="93">
        <v>16</v>
      </c>
      <c r="F71" s="93">
        <v>19</v>
      </c>
      <c r="G71" s="93">
        <v>26</v>
      </c>
      <c r="H71" s="93">
        <v>28</v>
      </c>
      <c r="I71" s="99">
        <v>11</v>
      </c>
      <c r="J71" s="93">
        <v>16</v>
      </c>
      <c r="K71" s="93">
        <v>28</v>
      </c>
      <c r="L71" s="93">
        <v>19</v>
      </c>
      <c r="M71" s="93">
        <v>7</v>
      </c>
      <c r="N71" s="93">
        <v>11</v>
      </c>
      <c r="O71" s="94">
        <v>26</v>
      </c>
      <c r="P71" s="74">
        <v>0</v>
      </c>
      <c r="Q71" s="74">
        <v>0</v>
      </c>
      <c r="R71" s="74">
        <v>0</v>
      </c>
      <c r="S71" s="74">
        <v>0</v>
      </c>
      <c r="T71" s="74">
        <v>0</v>
      </c>
      <c r="U71" s="74">
        <v>0</v>
      </c>
      <c r="V71" s="74">
        <v>0</v>
      </c>
      <c r="W71" s="74">
        <v>0</v>
      </c>
      <c r="X71" s="74">
        <v>0</v>
      </c>
      <c r="Y71" s="74">
        <v>0</v>
      </c>
      <c r="Z71" s="74">
        <v>0</v>
      </c>
      <c r="AA71" s="74">
        <v>0</v>
      </c>
      <c r="AB71" s="74">
        <v>0</v>
      </c>
      <c r="AC71" s="74">
        <v>0</v>
      </c>
    </row>
    <row r="72" spans="1:29" ht="14.25">
      <c r="A72" s="89">
        <v>2003070</v>
      </c>
      <c r="B72" s="91">
        <v>37917</v>
      </c>
      <c r="C72" s="97">
        <v>1</v>
      </c>
      <c r="D72" s="93">
        <v>2</v>
      </c>
      <c r="E72" s="93">
        <v>4</v>
      </c>
      <c r="F72" s="93">
        <v>17</v>
      </c>
      <c r="G72" s="93">
        <v>18</v>
      </c>
      <c r="H72" s="93">
        <v>19</v>
      </c>
      <c r="I72" s="99">
        <v>8</v>
      </c>
      <c r="J72" s="93">
        <v>17</v>
      </c>
      <c r="K72" s="93">
        <v>2</v>
      </c>
      <c r="L72" s="93">
        <v>1</v>
      </c>
      <c r="M72" s="93">
        <v>18</v>
      </c>
      <c r="N72" s="93">
        <v>4</v>
      </c>
      <c r="O72" s="94">
        <v>19</v>
      </c>
      <c r="P72" s="74">
        <v>0</v>
      </c>
      <c r="Q72" s="74">
        <v>0</v>
      </c>
      <c r="R72" s="74">
        <v>0</v>
      </c>
      <c r="S72" s="74">
        <v>0</v>
      </c>
      <c r="T72" s="74">
        <v>0</v>
      </c>
      <c r="U72" s="74">
        <v>0</v>
      </c>
      <c r="V72" s="74">
        <v>0</v>
      </c>
      <c r="W72" s="74">
        <v>0</v>
      </c>
      <c r="X72" s="74">
        <v>0</v>
      </c>
      <c r="Y72" s="74">
        <v>0</v>
      </c>
      <c r="Z72" s="74">
        <v>0</v>
      </c>
      <c r="AA72" s="74">
        <v>0</v>
      </c>
      <c r="AB72" s="74">
        <v>0</v>
      </c>
      <c r="AC72" s="74">
        <v>0</v>
      </c>
    </row>
    <row r="73" spans="1:29" ht="14.25">
      <c r="A73" s="89">
        <v>2003071</v>
      </c>
      <c r="B73" s="91">
        <v>37920</v>
      </c>
      <c r="C73" s="97">
        <v>9</v>
      </c>
      <c r="D73" s="93">
        <v>11</v>
      </c>
      <c r="E73" s="93">
        <v>12</v>
      </c>
      <c r="F73" s="93">
        <v>14</v>
      </c>
      <c r="G73" s="93">
        <v>15</v>
      </c>
      <c r="H73" s="93">
        <v>33</v>
      </c>
      <c r="I73" s="99">
        <v>11</v>
      </c>
      <c r="J73" s="93">
        <v>11</v>
      </c>
      <c r="K73" s="93">
        <v>9</v>
      </c>
      <c r="L73" s="93">
        <v>33</v>
      </c>
      <c r="M73" s="93">
        <v>12</v>
      </c>
      <c r="N73" s="93">
        <v>14</v>
      </c>
      <c r="O73" s="94">
        <v>15</v>
      </c>
      <c r="P73" s="74">
        <v>0</v>
      </c>
      <c r="Q73" s="74">
        <v>0</v>
      </c>
      <c r="R73" s="74">
        <v>0</v>
      </c>
      <c r="S73" s="74">
        <v>0</v>
      </c>
      <c r="T73" s="74">
        <v>0</v>
      </c>
      <c r="U73" s="74">
        <v>0</v>
      </c>
      <c r="V73" s="74">
        <v>0</v>
      </c>
      <c r="W73" s="74">
        <v>0</v>
      </c>
      <c r="X73" s="74">
        <v>0</v>
      </c>
      <c r="Y73" s="74">
        <v>0</v>
      </c>
      <c r="Z73" s="74">
        <v>0</v>
      </c>
      <c r="AA73" s="74">
        <v>0</v>
      </c>
      <c r="AB73" s="74">
        <v>0</v>
      </c>
      <c r="AC73" s="74">
        <v>0</v>
      </c>
    </row>
    <row r="74" spans="1:29" ht="14.25">
      <c r="A74" s="89">
        <v>2003072</v>
      </c>
      <c r="B74" s="91">
        <v>37924</v>
      </c>
      <c r="C74" s="97">
        <v>3</v>
      </c>
      <c r="D74" s="93">
        <v>6</v>
      </c>
      <c r="E74" s="93">
        <v>8</v>
      </c>
      <c r="F74" s="93">
        <v>11</v>
      </c>
      <c r="G74" s="93">
        <v>19</v>
      </c>
      <c r="H74" s="93">
        <v>27</v>
      </c>
      <c r="I74" s="99">
        <v>11</v>
      </c>
      <c r="J74" s="93">
        <v>27</v>
      </c>
      <c r="K74" s="93">
        <v>3</v>
      </c>
      <c r="L74" s="93">
        <v>19</v>
      </c>
      <c r="M74" s="93">
        <v>6</v>
      </c>
      <c r="N74" s="93">
        <v>8</v>
      </c>
      <c r="O74" s="94">
        <v>11</v>
      </c>
      <c r="P74" s="74">
        <v>0</v>
      </c>
      <c r="Q74" s="74">
        <v>0</v>
      </c>
      <c r="R74" s="74">
        <v>0</v>
      </c>
      <c r="S74" s="74">
        <v>0</v>
      </c>
      <c r="T74" s="74">
        <v>0</v>
      </c>
      <c r="U74" s="74">
        <v>0</v>
      </c>
      <c r="V74" s="74">
        <v>0</v>
      </c>
      <c r="W74" s="74">
        <v>0</v>
      </c>
      <c r="X74" s="74">
        <v>0</v>
      </c>
      <c r="Y74" s="74">
        <v>0</v>
      </c>
      <c r="Z74" s="74">
        <v>0</v>
      </c>
      <c r="AA74" s="74">
        <v>0</v>
      </c>
      <c r="AB74" s="74">
        <v>0</v>
      </c>
      <c r="AC74" s="74">
        <v>0</v>
      </c>
    </row>
    <row r="75" spans="1:29" ht="14.25">
      <c r="A75" s="89">
        <v>2003073</v>
      </c>
      <c r="B75" s="91">
        <v>37927</v>
      </c>
      <c r="C75" s="97">
        <v>2</v>
      </c>
      <c r="D75" s="93">
        <v>12</v>
      </c>
      <c r="E75" s="93">
        <v>14</v>
      </c>
      <c r="F75" s="93">
        <v>21</v>
      </c>
      <c r="G75" s="93">
        <v>23</v>
      </c>
      <c r="H75" s="93">
        <v>30</v>
      </c>
      <c r="I75" s="99">
        <v>13</v>
      </c>
      <c r="J75" s="93">
        <v>21</v>
      </c>
      <c r="K75" s="93">
        <v>23</v>
      </c>
      <c r="L75" s="93">
        <v>14</v>
      </c>
      <c r="M75" s="93">
        <v>12</v>
      </c>
      <c r="N75" s="93">
        <v>2</v>
      </c>
      <c r="O75" s="94">
        <v>30</v>
      </c>
      <c r="P75" s="74">
        <v>0</v>
      </c>
      <c r="Q75" s="74">
        <v>0</v>
      </c>
      <c r="R75" s="74">
        <v>0</v>
      </c>
      <c r="S75" s="74">
        <v>0</v>
      </c>
      <c r="T75" s="74">
        <v>0</v>
      </c>
      <c r="U75" s="74">
        <v>0</v>
      </c>
      <c r="V75" s="74">
        <v>0</v>
      </c>
      <c r="W75" s="74">
        <v>0</v>
      </c>
      <c r="X75" s="74">
        <v>0</v>
      </c>
      <c r="Y75" s="74">
        <v>0</v>
      </c>
      <c r="Z75" s="74">
        <v>0</v>
      </c>
      <c r="AA75" s="74">
        <v>0</v>
      </c>
      <c r="AB75" s="74">
        <v>0</v>
      </c>
      <c r="AC75" s="74">
        <v>0</v>
      </c>
    </row>
    <row r="76" spans="1:29" ht="14.25">
      <c r="A76" s="89">
        <v>2003074</v>
      </c>
      <c r="B76" s="91">
        <v>37931</v>
      </c>
      <c r="C76" s="97">
        <v>2</v>
      </c>
      <c r="D76" s="93">
        <v>12</v>
      </c>
      <c r="E76" s="93">
        <v>19</v>
      </c>
      <c r="F76" s="93">
        <v>22</v>
      </c>
      <c r="G76" s="93">
        <v>27</v>
      </c>
      <c r="H76" s="93">
        <v>32</v>
      </c>
      <c r="I76" s="99">
        <v>1</v>
      </c>
      <c r="J76" s="93">
        <v>32</v>
      </c>
      <c r="K76" s="93">
        <v>12</v>
      </c>
      <c r="L76" s="93">
        <v>2</v>
      </c>
      <c r="M76" s="93">
        <v>22</v>
      </c>
      <c r="N76" s="93">
        <v>19</v>
      </c>
      <c r="O76" s="94">
        <v>27</v>
      </c>
      <c r="P76" s="74">
        <v>0</v>
      </c>
      <c r="Q76" s="74">
        <v>0</v>
      </c>
      <c r="R76" s="74">
        <v>0</v>
      </c>
      <c r="S76" s="74">
        <v>0</v>
      </c>
      <c r="T76" s="74">
        <v>0</v>
      </c>
      <c r="U76" s="74">
        <v>0</v>
      </c>
      <c r="V76" s="74">
        <v>0</v>
      </c>
      <c r="W76" s="74">
        <v>0</v>
      </c>
      <c r="X76" s="74">
        <v>0</v>
      </c>
      <c r="Y76" s="74">
        <v>0</v>
      </c>
      <c r="Z76" s="74">
        <v>0</v>
      </c>
      <c r="AA76" s="74">
        <v>0</v>
      </c>
      <c r="AB76" s="74">
        <v>0</v>
      </c>
      <c r="AC76" s="74">
        <v>0</v>
      </c>
    </row>
    <row r="77" spans="1:29" ht="14.25">
      <c r="A77" s="89">
        <v>2003075</v>
      </c>
      <c r="B77" s="91">
        <v>37934</v>
      </c>
      <c r="C77" s="97">
        <v>16</v>
      </c>
      <c r="D77" s="93">
        <v>17</v>
      </c>
      <c r="E77" s="93">
        <v>19</v>
      </c>
      <c r="F77" s="93">
        <v>22</v>
      </c>
      <c r="G77" s="93">
        <v>31</v>
      </c>
      <c r="H77" s="93">
        <v>33</v>
      </c>
      <c r="I77" s="99">
        <v>11</v>
      </c>
      <c r="J77" s="93">
        <v>17</v>
      </c>
      <c r="K77" s="93">
        <v>22</v>
      </c>
      <c r="L77" s="93">
        <v>31</v>
      </c>
      <c r="M77" s="93">
        <v>33</v>
      </c>
      <c r="N77" s="93">
        <v>16</v>
      </c>
      <c r="O77" s="94">
        <v>19</v>
      </c>
      <c r="P77" s="74">
        <v>0</v>
      </c>
      <c r="Q77" s="74">
        <v>0</v>
      </c>
      <c r="R77" s="74">
        <v>0</v>
      </c>
      <c r="S77" s="74">
        <v>0</v>
      </c>
      <c r="T77" s="74">
        <v>0</v>
      </c>
      <c r="U77" s="74">
        <v>0</v>
      </c>
      <c r="V77" s="74">
        <v>0</v>
      </c>
      <c r="W77" s="74">
        <v>0</v>
      </c>
      <c r="X77" s="74">
        <v>0</v>
      </c>
      <c r="Y77" s="74">
        <v>0</v>
      </c>
      <c r="Z77" s="74">
        <v>0</v>
      </c>
      <c r="AA77" s="74">
        <v>0</v>
      </c>
      <c r="AB77" s="74">
        <v>0</v>
      </c>
      <c r="AC77" s="74">
        <v>0</v>
      </c>
    </row>
    <row r="78" spans="1:29" ht="14.25">
      <c r="A78" s="89">
        <v>2003076</v>
      </c>
      <c r="B78" s="91">
        <v>37938</v>
      </c>
      <c r="C78" s="97">
        <v>1</v>
      </c>
      <c r="D78" s="93">
        <v>13</v>
      </c>
      <c r="E78" s="93">
        <v>16</v>
      </c>
      <c r="F78" s="93">
        <v>18</v>
      </c>
      <c r="G78" s="93">
        <v>20</v>
      </c>
      <c r="H78" s="93">
        <v>29</v>
      </c>
      <c r="I78" s="99">
        <v>2</v>
      </c>
      <c r="J78" s="93">
        <v>13</v>
      </c>
      <c r="K78" s="93">
        <v>18</v>
      </c>
      <c r="L78" s="93">
        <v>29</v>
      </c>
      <c r="M78" s="93">
        <v>20</v>
      </c>
      <c r="N78" s="93">
        <v>1</v>
      </c>
      <c r="O78" s="94">
        <v>16</v>
      </c>
      <c r="P78" s="74">
        <v>0</v>
      </c>
      <c r="Q78" s="74">
        <v>0</v>
      </c>
      <c r="R78" s="74">
        <v>0</v>
      </c>
      <c r="S78" s="74">
        <v>0</v>
      </c>
      <c r="T78" s="74">
        <v>0</v>
      </c>
      <c r="U78" s="74">
        <v>0</v>
      </c>
      <c r="V78" s="74">
        <v>0</v>
      </c>
      <c r="W78" s="74">
        <v>0</v>
      </c>
      <c r="X78" s="74">
        <v>0</v>
      </c>
      <c r="Y78" s="74">
        <v>0</v>
      </c>
      <c r="Z78" s="74">
        <v>0</v>
      </c>
      <c r="AA78" s="74">
        <v>0</v>
      </c>
      <c r="AB78" s="74">
        <v>0</v>
      </c>
      <c r="AC78" s="74">
        <v>0</v>
      </c>
    </row>
    <row r="79" spans="1:29" ht="14.25">
      <c r="A79" s="89">
        <v>2003077</v>
      </c>
      <c r="B79" s="91">
        <v>37941</v>
      </c>
      <c r="C79" s="97">
        <v>4</v>
      </c>
      <c r="D79" s="93">
        <v>12</v>
      </c>
      <c r="E79" s="93">
        <v>16</v>
      </c>
      <c r="F79" s="93">
        <v>22</v>
      </c>
      <c r="G79" s="93">
        <v>24</v>
      </c>
      <c r="H79" s="93">
        <v>25</v>
      </c>
      <c r="I79" s="99">
        <v>6</v>
      </c>
      <c r="J79" s="93">
        <v>24</v>
      </c>
      <c r="K79" s="93">
        <v>16</v>
      </c>
      <c r="L79" s="93">
        <v>12</v>
      </c>
      <c r="M79" s="93">
        <v>4</v>
      </c>
      <c r="N79" s="93">
        <v>22</v>
      </c>
      <c r="O79" s="94">
        <v>25</v>
      </c>
      <c r="P79" s="74">
        <v>0</v>
      </c>
      <c r="Q79" s="74">
        <v>0</v>
      </c>
      <c r="R79" s="74">
        <v>0</v>
      </c>
      <c r="S79" s="74">
        <v>0</v>
      </c>
      <c r="T79" s="74">
        <v>0</v>
      </c>
      <c r="U79" s="74">
        <v>0</v>
      </c>
      <c r="V79" s="74">
        <v>0</v>
      </c>
      <c r="W79" s="74">
        <v>0</v>
      </c>
      <c r="X79" s="74">
        <v>0</v>
      </c>
      <c r="Y79" s="74">
        <v>0</v>
      </c>
      <c r="Z79" s="74">
        <v>0</v>
      </c>
      <c r="AA79" s="74">
        <v>0</v>
      </c>
      <c r="AB79" s="74">
        <v>0</v>
      </c>
      <c r="AC79" s="74">
        <v>0</v>
      </c>
    </row>
    <row r="80" spans="1:29" ht="14.25">
      <c r="A80" s="89">
        <v>2003078</v>
      </c>
      <c r="B80" s="91">
        <v>37945</v>
      </c>
      <c r="C80" s="97">
        <v>7</v>
      </c>
      <c r="D80" s="93">
        <v>12</v>
      </c>
      <c r="E80" s="93">
        <v>23</v>
      </c>
      <c r="F80" s="93">
        <v>26</v>
      </c>
      <c r="G80" s="93">
        <v>29</v>
      </c>
      <c r="H80" s="93">
        <v>30</v>
      </c>
      <c r="I80" s="99">
        <v>11</v>
      </c>
      <c r="J80" s="93">
        <v>26</v>
      </c>
      <c r="K80" s="93">
        <v>23</v>
      </c>
      <c r="L80" s="93">
        <v>30</v>
      </c>
      <c r="M80" s="93">
        <v>12</v>
      </c>
      <c r="N80" s="93">
        <v>29</v>
      </c>
      <c r="O80" s="94">
        <v>7</v>
      </c>
      <c r="P80" s="74">
        <v>0</v>
      </c>
      <c r="Q80" s="74">
        <v>0</v>
      </c>
      <c r="R80" s="74">
        <v>0</v>
      </c>
      <c r="S80" s="74">
        <v>0</v>
      </c>
      <c r="T80" s="74">
        <v>0</v>
      </c>
      <c r="U80" s="74">
        <v>0</v>
      </c>
      <c r="V80" s="74">
        <v>0</v>
      </c>
      <c r="W80" s="74">
        <v>0</v>
      </c>
      <c r="X80" s="74">
        <v>0</v>
      </c>
      <c r="Y80" s="74">
        <v>0</v>
      </c>
      <c r="Z80" s="74">
        <v>0</v>
      </c>
      <c r="AA80" s="74">
        <v>0</v>
      </c>
      <c r="AB80" s="74">
        <v>0</v>
      </c>
      <c r="AC80" s="74">
        <v>0</v>
      </c>
    </row>
    <row r="81" spans="1:29" ht="14.25">
      <c r="A81" s="89">
        <v>2003079</v>
      </c>
      <c r="B81" s="91">
        <v>37948</v>
      </c>
      <c r="C81" s="97">
        <v>12</v>
      </c>
      <c r="D81" s="93">
        <v>15</v>
      </c>
      <c r="E81" s="93">
        <v>22</v>
      </c>
      <c r="F81" s="93">
        <v>23</v>
      </c>
      <c r="G81" s="93">
        <v>26</v>
      </c>
      <c r="H81" s="93">
        <v>31</v>
      </c>
      <c r="I81" s="99">
        <v>4</v>
      </c>
      <c r="J81" s="93">
        <v>23</v>
      </c>
      <c r="K81" s="93">
        <v>31</v>
      </c>
      <c r="L81" s="93">
        <v>22</v>
      </c>
      <c r="M81" s="93">
        <v>12</v>
      </c>
      <c r="N81" s="93">
        <v>26</v>
      </c>
      <c r="O81" s="94">
        <v>15</v>
      </c>
      <c r="P81" s="74">
        <v>0</v>
      </c>
      <c r="Q81" s="74">
        <v>0</v>
      </c>
      <c r="R81" s="74">
        <v>0</v>
      </c>
      <c r="S81" s="74">
        <v>0</v>
      </c>
      <c r="T81" s="74">
        <v>0</v>
      </c>
      <c r="U81" s="74">
        <v>0</v>
      </c>
      <c r="V81" s="74">
        <v>0</v>
      </c>
      <c r="W81" s="74">
        <v>0</v>
      </c>
      <c r="X81" s="74">
        <v>0</v>
      </c>
      <c r="Y81" s="74">
        <v>0</v>
      </c>
      <c r="Z81" s="74">
        <v>0</v>
      </c>
      <c r="AA81" s="74">
        <v>0</v>
      </c>
      <c r="AB81" s="74">
        <v>0</v>
      </c>
      <c r="AC81" s="74">
        <v>0</v>
      </c>
    </row>
    <row r="82" spans="1:29" ht="14.25">
      <c r="A82" s="89">
        <v>2003080</v>
      </c>
      <c r="B82" s="91">
        <v>37952</v>
      </c>
      <c r="C82" s="97">
        <v>9</v>
      </c>
      <c r="D82" s="93">
        <v>20</v>
      </c>
      <c r="E82" s="93">
        <v>24</v>
      </c>
      <c r="F82" s="93">
        <v>25</v>
      </c>
      <c r="G82" s="93">
        <v>28</v>
      </c>
      <c r="H82" s="93">
        <v>30</v>
      </c>
      <c r="I82" s="99">
        <v>10</v>
      </c>
      <c r="J82" s="93">
        <v>24</v>
      </c>
      <c r="K82" s="93">
        <v>28</v>
      </c>
      <c r="L82" s="93">
        <v>20</v>
      </c>
      <c r="M82" s="93">
        <v>9</v>
      </c>
      <c r="N82" s="93">
        <v>30</v>
      </c>
      <c r="O82" s="94">
        <v>25</v>
      </c>
      <c r="P82" s="74">
        <v>0</v>
      </c>
      <c r="Q82" s="74">
        <v>0</v>
      </c>
      <c r="R82" s="74">
        <v>0</v>
      </c>
      <c r="S82" s="74">
        <v>0</v>
      </c>
      <c r="T82" s="74">
        <v>0</v>
      </c>
      <c r="U82" s="74">
        <v>0</v>
      </c>
      <c r="V82" s="74">
        <v>0</v>
      </c>
      <c r="W82" s="74">
        <v>0</v>
      </c>
      <c r="X82" s="74">
        <v>0</v>
      </c>
      <c r="Y82" s="74">
        <v>0</v>
      </c>
      <c r="Z82" s="74">
        <v>0</v>
      </c>
      <c r="AA82" s="74">
        <v>0</v>
      </c>
      <c r="AB82" s="74">
        <v>0</v>
      </c>
      <c r="AC82" s="74">
        <v>0</v>
      </c>
    </row>
    <row r="83" spans="1:29" ht="14.25">
      <c r="A83" s="89">
        <v>2003081</v>
      </c>
      <c r="B83" s="91">
        <v>37955</v>
      </c>
      <c r="C83" s="97">
        <v>1</v>
      </c>
      <c r="D83" s="93">
        <v>2</v>
      </c>
      <c r="E83" s="93">
        <v>14</v>
      </c>
      <c r="F83" s="93">
        <v>26</v>
      </c>
      <c r="G83" s="93">
        <v>29</v>
      </c>
      <c r="H83" s="93">
        <v>30</v>
      </c>
      <c r="I83" s="99">
        <v>7</v>
      </c>
      <c r="J83" s="93">
        <v>1</v>
      </c>
      <c r="K83" s="93">
        <v>2</v>
      </c>
      <c r="L83" s="93">
        <v>29</v>
      </c>
      <c r="M83" s="93">
        <v>26</v>
      </c>
      <c r="N83" s="93">
        <v>30</v>
      </c>
      <c r="O83" s="94">
        <v>14</v>
      </c>
      <c r="P83" s="74">
        <v>0</v>
      </c>
      <c r="Q83" s="74">
        <v>0</v>
      </c>
      <c r="R83" s="74">
        <v>0</v>
      </c>
      <c r="S83" s="74">
        <v>0</v>
      </c>
      <c r="T83" s="74">
        <v>0</v>
      </c>
      <c r="U83" s="74">
        <v>0</v>
      </c>
      <c r="V83" s="74">
        <v>0</v>
      </c>
      <c r="W83" s="74">
        <v>0</v>
      </c>
      <c r="X83" s="74">
        <v>0</v>
      </c>
      <c r="Y83" s="74">
        <v>0</v>
      </c>
      <c r="Z83" s="74">
        <v>0</v>
      </c>
      <c r="AA83" s="74">
        <v>0</v>
      </c>
      <c r="AB83" s="74">
        <v>0</v>
      </c>
      <c r="AC83" s="74">
        <v>0</v>
      </c>
    </row>
    <row r="84" spans="1:29" ht="14.25">
      <c r="A84" s="89">
        <v>2003082</v>
      </c>
      <c r="B84" s="91">
        <v>37959</v>
      </c>
      <c r="C84" s="97">
        <v>7</v>
      </c>
      <c r="D84" s="93">
        <v>17</v>
      </c>
      <c r="E84" s="93">
        <v>18</v>
      </c>
      <c r="F84" s="93">
        <v>19</v>
      </c>
      <c r="G84" s="93">
        <v>30</v>
      </c>
      <c r="H84" s="93">
        <v>31</v>
      </c>
      <c r="I84" s="99">
        <v>14</v>
      </c>
      <c r="J84" s="93">
        <v>18</v>
      </c>
      <c r="K84" s="93">
        <v>30</v>
      </c>
      <c r="L84" s="93">
        <v>31</v>
      </c>
      <c r="M84" s="93">
        <v>7</v>
      </c>
      <c r="N84" s="93">
        <v>17</v>
      </c>
      <c r="O84" s="94">
        <v>19</v>
      </c>
      <c r="P84" s="74">
        <v>0</v>
      </c>
      <c r="Q84" s="74">
        <v>0</v>
      </c>
      <c r="R84" s="74">
        <v>0</v>
      </c>
      <c r="S84" s="74">
        <v>0</v>
      </c>
      <c r="T84" s="74">
        <v>0</v>
      </c>
      <c r="U84" s="74">
        <v>0</v>
      </c>
      <c r="V84" s="74">
        <v>0</v>
      </c>
      <c r="W84" s="74">
        <v>0</v>
      </c>
      <c r="X84" s="74">
        <v>0</v>
      </c>
      <c r="Y84" s="74">
        <v>0</v>
      </c>
      <c r="Z84" s="74">
        <v>0</v>
      </c>
      <c r="AA84" s="74">
        <v>0</v>
      </c>
      <c r="AB84" s="74">
        <v>0</v>
      </c>
      <c r="AC84" s="74">
        <v>0</v>
      </c>
    </row>
    <row r="85" spans="1:29" ht="14.25">
      <c r="A85" s="89">
        <v>2003083</v>
      </c>
      <c r="B85" s="91">
        <v>37962</v>
      </c>
      <c r="C85" s="97">
        <v>1</v>
      </c>
      <c r="D85" s="93">
        <v>3</v>
      </c>
      <c r="E85" s="93">
        <v>14</v>
      </c>
      <c r="F85" s="93">
        <v>18</v>
      </c>
      <c r="G85" s="93">
        <v>26</v>
      </c>
      <c r="H85" s="93">
        <v>28</v>
      </c>
      <c r="I85" s="99">
        <v>1</v>
      </c>
      <c r="J85" s="93">
        <v>28</v>
      </c>
      <c r="K85" s="93">
        <v>1</v>
      </c>
      <c r="L85" s="93">
        <v>18</v>
      </c>
      <c r="M85" s="93">
        <v>14</v>
      </c>
      <c r="N85" s="93">
        <v>3</v>
      </c>
      <c r="O85" s="94">
        <v>26</v>
      </c>
      <c r="P85" s="74">
        <v>0</v>
      </c>
      <c r="Q85" s="74">
        <v>0</v>
      </c>
      <c r="R85" s="74">
        <v>0</v>
      </c>
      <c r="S85" s="74">
        <v>0</v>
      </c>
      <c r="T85" s="74">
        <v>0</v>
      </c>
      <c r="U85" s="74">
        <v>0</v>
      </c>
      <c r="V85" s="74">
        <v>0</v>
      </c>
      <c r="W85" s="74">
        <v>0</v>
      </c>
      <c r="X85" s="74">
        <v>0</v>
      </c>
      <c r="Y85" s="74">
        <v>0</v>
      </c>
      <c r="Z85" s="74">
        <v>0</v>
      </c>
      <c r="AA85" s="74">
        <v>0</v>
      </c>
      <c r="AB85" s="74">
        <v>0</v>
      </c>
      <c r="AC85" s="74">
        <v>0</v>
      </c>
    </row>
    <row r="86" spans="1:29" ht="14.25">
      <c r="A86" s="89">
        <v>2003084</v>
      </c>
      <c r="B86" s="91">
        <v>37966</v>
      </c>
      <c r="C86" s="97">
        <v>2</v>
      </c>
      <c r="D86" s="93">
        <v>6</v>
      </c>
      <c r="E86" s="93">
        <v>7</v>
      </c>
      <c r="F86" s="93">
        <v>10</v>
      </c>
      <c r="G86" s="93">
        <v>17</v>
      </c>
      <c r="H86" s="93">
        <v>33</v>
      </c>
      <c r="I86" s="99">
        <v>3</v>
      </c>
      <c r="J86" s="93">
        <v>7</v>
      </c>
      <c r="K86" s="93">
        <v>17</v>
      </c>
      <c r="L86" s="93">
        <v>10</v>
      </c>
      <c r="M86" s="93">
        <v>2</v>
      </c>
      <c r="N86" s="93">
        <v>6</v>
      </c>
      <c r="O86" s="94">
        <v>33</v>
      </c>
      <c r="P86" s="74">
        <v>0</v>
      </c>
      <c r="Q86" s="74">
        <v>0</v>
      </c>
      <c r="R86" s="74">
        <v>0</v>
      </c>
      <c r="S86" s="74">
        <v>0</v>
      </c>
      <c r="T86" s="74">
        <v>0</v>
      </c>
      <c r="U86" s="74">
        <v>0</v>
      </c>
      <c r="V86" s="74">
        <v>0</v>
      </c>
      <c r="W86" s="74">
        <v>0</v>
      </c>
      <c r="X86" s="74">
        <v>0</v>
      </c>
      <c r="Y86" s="74">
        <v>0</v>
      </c>
      <c r="Z86" s="74">
        <v>0</v>
      </c>
      <c r="AA86" s="74">
        <v>0</v>
      </c>
      <c r="AB86" s="74">
        <v>0</v>
      </c>
      <c r="AC86" s="74">
        <v>0</v>
      </c>
    </row>
    <row r="87" spans="1:29" ht="14.25">
      <c r="A87" s="89">
        <v>2003085</v>
      </c>
      <c r="B87" s="91">
        <v>37969</v>
      </c>
      <c r="C87" s="97">
        <v>1</v>
      </c>
      <c r="D87" s="93">
        <v>4</v>
      </c>
      <c r="E87" s="93">
        <v>11</v>
      </c>
      <c r="F87" s="93">
        <v>12</v>
      </c>
      <c r="G87" s="93">
        <v>19</v>
      </c>
      <c r="H87" s="93">
        <v>27</v>
      </c>
      <c r="I87" s="99">
        <v>14</v>
      </c>
      <c r="J87" s="93">
        <v>19</v>
      </c>
      <c r="K87" s="93">
        <v>1</v>
      </c>
      <c r="L87" s="93">
        <v>4</v>
      </c>
      <c r="M87" s="93">
        <v>12</v>
      </c>
      <c r="N87" s="93">
        <v>11</v>
      </c>
      <c r="O87" s="94">
        <v>27</v>
      </c>
      <c r="P87" s="74">
        <v>0</v>
      </c>
      <c r="Q87" s="74">
        <v>0</v>
      </c>
      <c r="R87" s="74">
        <v>0</v>
      </c>
      <c r="S87" s="74">
        <v>0</v>
      </c>
      <c r="T87" s="74">
        <v>0</v>
      </c>
      <c r="U87" s="74">
        <v>0</v>
      </c>
      <c r="V87" s="74">
        <v>0</v>
      </c>
      <c r="W87" s="74">
        <v>0</v>
      </c>
      <c r="X87" s="74">
        <v>0</v>
      </c>
      <c r="Y87" s="74">
        <v>0</v>
      </c>
      <c r="Z87" s="74">
        <v>0</v>
      </c>
      <c r="AA87" s="74">
        <v>0</v>
      </c>
      <c r="AB87" s="74">
        <v>0</v>
      </c>
      <c r="AC87" s="74">
        <v>0</v>
      </c>
    </row>
    <row r="88" spans="1:29" ht="14.25">
      <c r="A88" s="89">
        <v>2003086</v>
      </c>
      <c r="B88" s="91">
        <v>37973</v>
      </c>
      <c r="C88" s="97">
        <v>5</v>
      </c>
      <c r="D88" s="93">
        <v>12</v>
      </c>
      <c r="E88" s="93">
        <v>16</v>
      </c>
      <c r="F88" s="93">
        <v>18</v>
      </c>
      <c r="G88" s="93">
        <v>26</v>
      </c>
      <c r="H88" s="93">
        <v>30</v>
      </c>
      <c r="I88" s="99">
        <v>13</v>
      </c>
      <c r="J88" s="93">
        <v>18</v>
      </c>
      <c r="K88" s="93">
        <v>30</v>
      </c>
      <c r="L88" s="93">
        <v>16</v>
      </c>
      <c r="M88" s="93">
        <v>5</v>
      </c>
      <c r="N88" s="93">
        <v>26</v>
      </c>
      <c r="O88" s="94">
        <v>12</v>
      </c>
      <c r="P88" s="74">
        <v>0</v>
      </c>
      <c r="Q88" s="74">
        <v>0</v>
      </c>
      <c r="R88" s="74">
        <v>0</v>
      </c>
      <c r="S88" s="74">
        <v>0</v>
      </c>
      <c r="T88" s="74">
        <v>0</v>
      </c>
      <c r="U88" s="74">
        <v>0</v>
      </c>
      <c r="V88" s="74">
        <v>0</v>
      </c>
      <c r="W88" s="74">
        <v>0</v>
      </c>
      <c r="X88" s="74">
        <v>0</v>
      </c>
      <c r="Y88" s="74">
        <v>0</v>
      </c>
      <c r="Z88" s="74">
        <v>0</v>
      </c>
      <c r="AA88" s="74">
        <v>0</v>
      </c>
      <c r="AB88" s="74">
        <v>0</v>
      </c>
      <c r="AC88" s="74">
        <v>0</v>
      </c>
    </row>
    <row r="89" spans="1:29" ht="14.25">
      <c r="A89" s="89">
        <v>2003087</v>
      </c>
      <c r="B89" s="91">
        <v>37976</v>
      </c>
      <c r="C89" s="97">
        <v>2</v>
      </c>
      <c r="D89" s="93">
        <v>3</v>
      </c>
      <c r="E89" s="93">
        <v>4</v>
      </c>
      <c r="F89" s="93">
        <v>5</v>
      </c>
      <c r="G89" s="93">
        <v>24</v>
      </c>
      <c r="H89" s="93">
        <v>28</v>
      </c>
      <c r="I89" s="99">
        <v>13</v>
      </c>
      <c r="J89" s="93">
        <v>5</v>
      </c>
      <c r="K89" s="93">
        <v>2</v>
      </c>
      <c r="L89" s="93">
        <v>4</v>
      </c>
      <c r="M89" s="93">
        <v>24</v>
      </c>
      <c r="N89" s="93">
        <v>28</v>
      </c>
      <c r="O89" s="94">
        <v>3</v>
      </c>
      <c r="P89" s="74">
        <v>0</v>
      </c>
      <c r="Q89" s="74">
        <v>0</v>
      </c>
      <c r="R89" s="74">
        <v>0</v>
      </c>
      <c r="S89" s="74">
        <v>0</v>
      </c>
      <c r="T89" s="74">
        <v>0</v>
      </c>
      <c r="U89" s="74">
        <v>0</v>
      </c>
      <c r="V89" s="74">
        <v>0</v>
      </c>
      <c r="W89" s="74">
        <v>0</v>
      </c>
      <c r="X89" s="74">
        <v>0</v>
      </c>
      <c r="Y89" s="74">
        <v>0</v>
      </c>
      <c r="Z89" s="74">
        <v>0</v>
      </c>
      <c r="AA89" s="74">
        <v>0</v>
      </c>
      <c r="AB89" s="74">
        <v>0</v>
      </c>
      <c r="AC89" s="74">
        <v>0</v>
      </c>
    </row>
    <row r="90" spans="1:29" ht="14.25">
      <c r="A90" s="89">
        <v>2003088</v>
      </c>
      <c r="B90" s="91">
        <v>37980</v>
      </c>
      <c r="C90" s="97">
        <v>3</v>
      </c>
      <c r="D90" s="93">
        <v>10</v>
      </c>
      <c r="E90" s="93">
        <v>21</v>
      </c>
      <c r="F90" s="93">
        <v>22</v>
      </c>
      <c r="G90" s="93">
        <v>24</v>
      </c>
      <c r="H90" s="93">
        <v>33</v>
      </c>
      <c r="I90" s="99">
        <v>12</v>
      </c>
      <c r="J90" s="93">
        <v>10</v>
      </c>
      <c r="K90" s="93">
        <v>21</v>
      </c>
      <c r="L90" s="93">
        <v>24</v>
      </c>
      <c r="M90" s="93">
        <v>3</v>
      </c>
      <c r="N90" s="93">
        <v>33</v>
      </c>
      <c r="O90" s="94">
        <v>22</v>
      </c>
      <c r="P90" s="74">
        <v>0</v>
      </c>
      <c r="Q90" s="74">
        <v>0</v>
      </c>
      <c r="R90" s="74">
        <v>0</v>
      </c>
      <c r="S90" s="74">
        <v>0</v>
      </c>
      <c r="T90" s="74">
        <v>0</v>
      </c>
      <c r="U90" s="74">
        <v>0</v>
      </c>
      <c r="V90" s="74">
        <v>0</v>
      </c>
      <c r="W90" s="74">
        <v>0</v>
      </c>
      <c r="X90" s="74">
        <v>0</v>
      </c>
      <c r="Y90" s="74">
        <v>0</v>
      </c>
      <c r="Z90" s="74">
        <v>0</v>
      </c>
      <c r="AA90" s="74">
        <v>0</v>
      </c>
      <c r="AB90" s="74">
        <v>0</v>
      </c>
      <c r="AC90" s="74">
        <v>0</v>
      </c>
    </row>
    <row r="91" spans="1:29" ht="14.25">
      <c r="A91" s="89">
        <v>2003089</v>
      </c>
      <c r="B91" s="91">
        <v>37983</v>
      </c>
      <c r="C91" s="97">
        <v>18</v>
      </c>
      <c r="D91" s="93">
        <v>19</v>
      </c>
      <c r="E91" s="93">
        <v>21</v>
      </c>
      <c r="F91" s="93">
        <v>26</v>
      </c>
      <c r="G91" s="93">
        <v>27</v>
      </c>
      <c r="H91" s="93">
        <v>33</v>
      </c>
      <c r="I91" s="99">
        <v>16</v>
      </c>
      <c r="J91" s="93">
        <v>26</v>
      </c>
      <c r="K91" s="93">
        <v>19</v>
      </c>
      <c r="L91" s="93">
        <v>21</v>
      </c>
      <c r="M91" s="93">
        <v>33</v>
      </c>
      <c r="N91" s="93">
        <v>27</v>
      </c>
      <c r="O91" s="94">
        <v>18</v>
      </c>
      <c r="P91" s="74">
        <v>0</v>
      </c>
      <c r="Q91" s="74">
        <v>0</v>
      </c>
      <c r="R91" s="74">
        <v>0</v>
      </c>
      <c r="S91" s="74">
        <v>0</v>
      </c>
      <c r="T91" s="74">
        <v>0</v>
      </c>
      <c r="U91" s="74">
        <v>0</v>
      </c>
      <c r="V91" s="74">
        <v>0</v>
      </c>
      <c r="W91" s="74">
        <v>0</v>
      </c>
      <c r="X91" s="74">
        <v>0</v>
      </c>
      <c r="Y91" s="74">
        <v>0</v>
      </c>
      <c r="Z91" s="74">
        <v>0</v>
      </c>
      <c r="AA91" s="74">
        <v>0</v>
      </c>
      <c r="AB91" s="74">
        <v>0</v>
      </c>
      <c r="AC91" s="74">
        <v>0</v>
      </c>
    </row>
    <row r="92" spans="1:29" ht="14.25">
      <c r="A92" s="89">
        <v>2004001</v>
      </c>
      <c r="B92" s="91">
        <v>37987</v>
      </c>
      <c r="C92" s="97">
        <v>1</v>
      </c>
      <c r="D92" s="93">
        <v>2</v>
      </c>
      <c r="E92" s="93">
        <v>3</v>
      </c>
      <c r="F92" s="93">
        <v>7</v>
      </c>
      <c r="G92" s="93">
        <v>10</v>
      </c>
      <c r="H92" s="93">
        <v>25</v>
      </c>
      <c r="I92" s="99">
        <v>7</v>
      </c>
      <c r="J92" s="93">
        <v>7</v>
      </c>
      <c r="K92" s="93">
        <v>2</v>
      </c>
      <c r="L92" s="93">
        <v>3</v>
      </c>
      <c r="M92" s="93">
        <v>25</v>
      </c>
      <c r="N92" s="93">
        <v>1</v>
      </c>
      <c r="O92" s="94">
        <v>10</v>
      </c>
      <c r="P92" s="74">
        <v>66703336</v>
      </c>
      <c r="Q92" s="74">
        <v>98223369</v>
      </c>
      <c r="R92" s="74">
        <v>0</v>
      </c>
      <c r="S92" s="74">
        <v>0</v>
      </c>
      <c r="T92" s="74">
        <v>13</v>
      </c>
      <c r="U92" s="74">
        <v>280673</v>
      </c>
      <c r="V92" s="74">
        <v>233</v>
      </c>
      <c r="W92" s="74">
        <v>3000</v>
      </c>
      <c r="X92" s="74">
        <v>12183</v>
      </c>
      <c r="Y92" s="74">
        <v>200</v>
      </c>
      <c r="Z92" s="74">
        <v>231342</v>
      </c>
      <c r="AA92" s="74">
        <v>10</v>
      </c>
      <c r="AB92" s="74">
        <v>3014617</v>
      </c>
      <c r="AC92" s="74">
        <v>5</v>
      </c>
    </row>
    <row r="93" spans="1:29" ht="14.25">
      <c r="A93" s="89">
        <v>2004002</v>
      </c>
      <c r="B93" s="91">
        <v>37990</v>
      </c>
      <c r="C93" s="97">
        <v>10</v>
      </c>
      <c r="D93" s="93">
        <v>12</v>
      </c>
      <c r="E93" s="93">
        <v>18</v>
      </c>
      <c r="F93" s="93">
        <v>22</v>
      </c>
      <c r="G93" s="93">
        <v>30</v>
      </c>
      <c r="H93" s="93">
        <v>31</v>
      </c>
      <c r="I93" s="99">
        <v>11</v>
      </c>
      <c r="J93" s="93">
        <v>12</v>
      </c>
      <c r="K93" s="93">
        <v>10</v>
      </c>
      <c r="L93" s="93">
        <v>31</v>
      </c>
      <c r="M93" s="93">
        <v>22</v>
      </c>
      <c r="N93" s="93">
        <v>30</v>
      </c>
      <c r="O93" s="94">
        <v>18</v>
      </c>
      <c r="P93" s="74">
        <v>68295172</v>
      </c>
      <c r="Q93" s="74">
        <v>83282112</v>
      </c>
      <c r="R93" s="74">
        <v>4</v>
      </c>
      <c r="S93" s="74">
        <v>5000000</v>
      </c>
      <c r="T93" s="74">
        <v>18</v>
      </c>
      <c r="U93" s="74">
        <v>120446</v>
      </c>
      <c r="V93" s="74">
        <v>480</v>
      </c>
      <c r="W93" s="74">
        <v>3000</v>
      </c>
      <c r="X93" s="74">
        <v>20859</v>
      </c>
      <c r="Y93" s="74">
        <v>200</v>
      </c>
      <c r="Z93" s="74">
        <v>328573</v>
      </c>
      <c r="AA93" s="74">
        <v>10</v>
      </c>
      <c r="AB93" s="74">
        <v>3468065</v>
      </c>
      <c r="AC93" s="74">
        <v>5</v>
      </c>
    </row>
    <row r="94" spans="1:29" ht="14.25">
      <c r="A94" s="89">
        <v>2004003</v>
      </c>
      <c r="B94" s="91">
        <v>37994</v>
      </c>
      <c r="C94" s="97">
        <v>3</v>
      </c>
      <c r="D94" s="93">
        <v>5</v>
      </c>
      <c r="E94" s="93">
        <v>6</v>
      </c>
      <c r="F94" s="93">
        <v>17</v>
      </c>
      <c r="G94" s="93">
        <v>26</v>
      </c>
      <c r="H94" s="93">
        <v>33</v>
      </c>
      <c r="I94" s="99">
        <v>8</v>
      </c>
      <c r="J94" s="93">
        <v>6</v>
      </c>
      <c r="K94" s="93">
        <v>3</v>
      </c>
      <c r="L94" s="93">
        <v>5</v>
      </c>
      <c r="M94" s="93">
        <v>26</v>
      </c>
      <c r="N94" s="93">
        <v>33</v>
      </c>
      <c r="O94" s="94">
        <v>17</v>
      </c>
      <c r="P94" s="74">
        <v>68220442</v>
      </c>
      <c r="Q94" s="74">
        <v>66985730</v>
      </c>
      <c r="R94" s="74">
        <v>5</v>
      </c>
      <c r="S94" s="74">
        <v>5000000</v>
      </c>
      <c r="T94" s="74">
        <v>36</v>
      </c>
      <c r="U94" s="74">
        <v>103614</v>
      </c>
      <c r="V94" s="74">
        <v>497</v>
      </c>
      <c r="W94" s="74">
        <v>3000</v>
      </c>
      <c r="X94" s="74">
        <v>20263</v>
      </c>
      <c r="Y94" s="74">
        <v>200</v>
      </c>
      <c r="Z94" s="74">
        <v>340030</v>
      </c>
      <c r="AA94" s="74">
        <v>10</v>
      </c>
      <c r="AB94" s="74">
        <v>2410074</v>
      </c>
      <c r="AC94" s="74">
        <v>5</v>
      </c>
    </row>
    <row r="95" spans="1:29" ht="14.25">
      <c r="A95" s="89">
        <v>2004004</v>
      </c>
      <c r="B95" s="91">
        <v>37997</v>
      </c>
      <c r="C95" s="97">
        <v>10</v>
      </c>
      <c r="D95" s="93">
        <v>19</v>
      </c>
      <c r="E95" s="93">
        <v>22</v>
      </c>
      <c r="F95" s="93">
        <v>23</v>
      </c>
      <c r="G95" s="93">
        <v>25</v>
      </c>
      <c r="H95" s="93">
        <v>29</v>
      </c>
      <c r="I95" s="99">
        <v>9</v>
      </c>
      <c r="J95" s="93">
        <v>29</v>
      </c>
      <c r="K95" s="93">
        <v>23</v>
      </c>
      <c r="L95" s="93">
        <v>19</v>
      </c>
      <c r="M95" s="93">
        <v>10</v>
      </c>
      <c r="N95" s="93">
        <v>25</v>
      </c>
      <c r="O95" s="94">
        <v>22</v>
      </c>
      <c r="P95" s="74">
        <v>68221230</v>
      </c>
      <c r="Q95" s="74">
        <v>62732577</v>
      </c>
      <c r="R95" s="74">
        <v>3</v>
      </c>
      <c r="S95" s="74">
        <v>5000000</v>
      </c>
      <c r="T95" s="74">
        <v>11</v>
      </c>
      <c r="U95" s="74">
        <v>418708</v>
      </c>
      <c r="V95" s="74">
        <v>247</v>
      </c>
      <c r="W95" s="74">
        <v>3000</v>
      </c>
      <c r="X95" s="74">
        <v>14149</v>
      </c>
      <c r="Y95" s="74">
        <v>200</v>
      </c>
      <c r="Z95" s="74">
        <v>259640</v>
      </c>
      <c r="AA95" s="74">
        <v>10</v>
      </c>
      <c r="AB95" s="74">
        <v>2381712</v>
      </c>
      <c r="AC95" s="74">
        <v>5</v>
      </c>
    </row>
    <row r="96" spans="1:29" ht="14.25">
      <c r="A96" s="89">
        <v>2004005</v>
      </c>
      <c r="B96" s="91">
        <v>38001</v>
      </c>
      <c r="C96" s="97">
        <v>9</v>
      </c>
      <c r="D96" s="93">
        <v>11</v>
      </c>
      <c r="E96" s="93">
        <v>13</v>
      </c>
      <c r="F96" s="93">
        <v>16</v>
      </c>
      <c r="G96" s="93">
        <v>17</v>
      </c>
      <c r="H96" s="93">
        <v>18</v>
      </c>
      <c r="I96" s="99">
        <v>7</v>
      </c>
      <c r="J96" s="93">
        <v>17</v>
      </c>
      <c r="K96" s="93">
        <v>9</v>
      </c>
      <c r="L96" s="93">
        <v>16</v>
      </c>
      <c r="M96" s="93">
        <v>13</v>
      </c>
      <c r="N96" s="93">
        <v>18</v>
      </c>
      <c r="O96" s="94">
        <v>11</v>
      </c>
      <c r="P96" s="74">
        <v>67960088</v>
      </c>
      <c r="Q96" s="74">
        <v>40863816</v>
      </c>
      <c r="R96" s="74">
        <v>7</v>
      </c>
      <c r="S96" s="74">
        <v>5000000</v>
      </c>
      <c r="T96" s="74">
        <v>37</v>
      </c>
      <c r="U96" s="74">
        <v>152099</v>
      </c>
      <c r="V96" s="74">
        <v>342</v>
      </c>
      <c r="W96" s="74">
        <v>3000</v>
      </c>
      <c r="X96" s="74">
        <v>15258</v>
      </c>
      <c r="Y96" s="74">
        <v>200</v>
      </c>
      <c r="Z96" s="74">
        <v>283376</v>
      </c>
      <c r="AA96" s="74">
        <v>10</v>
      </c>
      <c r="AB96" s="74">
        <v>1526033</v>
      </c>
      <c r="AC96" s="74">
        <v>5</v>
      </c>
    </row>
    <row r="97" spans="1:29" ht="14.25">
      <c r="A97" s="89">
        <v>2004006</v>
      </c>
      <c r="B97" s="91">
        <v>38004</v>
      </c>
      <c r="C97" s="97">
        <v>4</v>
      </c>
      <c r="D97" s="93">
        <v>12</v>
      </c>
      <c r="E97" s="93">
        <v>18</v>
      </c>
      <c r="F97" s="93">
        <v>20</v>
      </c>
      <c r="G97" s="93">
        <v>23</v>
      </c>
      <c r="H97" s="93">
        <v>32</v>
      </c>
      <c r="I97" s="99">
        <v>6</v>
      </c>
      <c r="J97" s="93">
        <v>12</v>
      </c>
      <c r="K97" s="93">
        <v>20</v>
      </c>
      <c r="L97" s="93">
        <v>23</v>
      </c>
      <c r="M97" s="93">
        <v>32</v>
      </c>
      <c r="N97" s="93">
        <v>18</v>
      </c>
      <c r="O97" s="94">
        <v>4</v>
      </c>
      <c r="P97" s="74">
        <v>70062020</v>
      </c>
      <c r="Q97" s="74">
        <v>52226422</v>
      </c>
      <c r="R97" s="74">
        <v>0</v>
      </c>
      <c r="S97" s="74">
        <v>0</v>
      </c>
      <c r="T97" s="74">
        <v>22</v>
      </c>
      <c r="U97" s="74">
        <v>221349</v>
      </c>
      <c r="V97" s="74">
        <v>346</v>
      </c>
      <c r="W97" s="74">
        <v>3000</v>
      </c>
      <c r="X97" s="74">
        <v>16985</v>
      </c>
      <c r="Y97" s="74">
        <v>200</v>
      </c>
      <c r="Z97" s="74">
        <v>306181</v>
      </c>
      <c r="AA97" s="74">
        <v>10</v>
      </c>
      <c r="AB97" s="74">
        <v>2120257</v>
      </c>
      <c r="AC97" s="74">
        <v>5</v>
      </c>
    </row>
    <row r="98" spans="1:29" ht="14.25">
      <c r="A98" s="89">
        <v>2004007</v>
      </c>
      <c r="B98" s="91">
        <v>38015</v>
      </c>
      <c r="C98" s="97">
        <v>4</v>
      </c>
      <c r="D98" s="93">
        <v>12</v>
      </c>
      <c r="E98" s="93">
        <v>17</v>
      </c>
      <c r="F98" s="93">
        <v>20</v>
      </c>
      <c r="G98" s="93">
        <v>25</v>
      </c>
      <c r="H98" s="93">
        <v>28</v>
      </c>
      <c r="I98" s="99">
        <v>9</v>
      </c>
      <c r="J98" s="93">
        <v>25</v>
      </c>
      <c r="K98" s="93">
        <v>12</v>
      </c>
      <c r="L98" s="93">
        <v>17</v>
      </c>
      <c r="M98" s="93">
        <v>28</v>
      </c>
      <c r="N98" s="93">
        <v>20</v>
      </c>
      <c r="O98" s="94">
        <v>4</v>
      </c>
      <c r="P98" s="74">
        <v>55455670</v>
      </c>
      <c r="Q98" s="74">
        <v>59202185</v>
      </c>
      <c r="R98" s="74">
        <v>1</v>
      </c>
      <c r="S98" s="74">
        <v>5000000</v>
      </c>
      <c r="T98" s="74">
        <v>18</v>
      </c>
      <c r="U98" s="74">
        <v>285137</v>
      </c>
      <c r="V98" s="74">
        <v>155</v>
      </c>
      <c r="W98" s="74">
        <v>3000</v>
      </c>
      <c r="X98" s="74">
        <v>7873</v>
      </c>
      <c r="Y98" s="74">
        <v>200</v>
      </c>
      <c r="Z98" s="74">
        <v>163179</v>
      </c>
      <c r="AA98" s="74">
        <v>10</v>
      </c>
      <c r="AB98" s="74">
        <v>1278731</v>
      </c>
      <c r="AC98" s="74">
        <v>5</v>
      </c>
    </row>
    <row r="99" spans="1:29" ht="14.25">
      <c r="A99" s="89">
        <v>2004008</v>
      </c>
      <c r="B99" s="91">
        <v>38018</v>
      </c>
      <c r="C99" s="97">
        <v>1</v>
      </c>
      <c r="D99" s="93">
        <v>7</v>
      </c>
      <c r="E99" s="93">
        <v>10</v>
      </c>
      <c r="F99" s="93">
        <v>22</v>
      </c>
      <c r="G99" s="93">
        <v>32</v>
      </c>
      <c r="H99" s="93">
        <v>33</v>
      </c>
      <c r="I99" s="99">
        <v>13</v>
      </c>
      <c r="J99" s="93">
        <v>1</v>
      </c>
      <c r="K99" s="93">
        <v>33</v>
      </c>
      <c r="L99" s="93">
        <v>32</v>
      </c>
      <c r="M99" s="93">
        <v>22</v>
      </c>
      <c r="N99" s="93">
        <v>10</v>
      </c>
      <c r="O99" s="94">
        <v>7</v>
      </c>
      <c r="P99" s="74">
        <v>56569688</v>
      </c>
      <c r="Q99" s="74">
        <v>45740516</v>
      </c>
      <c r="R99" s="74">
        <v>4</v>
      </c>
      <c r="S99" s="74">
        <v>5000000</v>
      </c>
      <c r="T99" s="74">
        <v>26</v>
      </c>
      <c r="U99" s="74">
        <v>107774</v>
      </c>
      <c r="V99" s="74">
        <v>582</v>
      </c>
      <c r="W99" s="74">
        <v>3000</v>
      </c>
      <c r="X99" s="74">
        <v>18357</v>
      </c>
      <c r="Y99" s="74">
        <v>200</v>
      </c>
      <c r="Z99" s="74">
        <v>265634</v>
      </c>
      <c r="AA99" s="74">
        <v>10</v>
      </c>
      <c r="AB99" s="74">
        <v>2060986</v>
      </c>
      <c r="AC99" s="74">
        <v>5</v>
      </c>
    </row>
    <row r="100" spans="1:29" ht="14.25">
      <c r="A100" s="89">
        <v>2004009</v>
      </c>
      <c r="B100" s="91">
        <v>38022</v>
      </c>
      <c r="C100" s="97">
        <v>1</v>
      </c>
      <c r="D100" s="93">
        <v>9</v>
      </c>
      <c r="E100" s="93">
        <v>10</v>
      </c>
      <c r="F100" s="93">
        <v>16</v>
      </c>
      <c r="G100" s="93">
        <v>22</v>
      </c>
      <c r="H100" s="93">
        <v>24</v>
      </c>
      <c r="I100" s="99">
        <v>11</v>
      </c>
      <c r="J100" s="93">
        <v>16</v>
      </c>
      <c r="K100" s="93">
        <v>10</v>
      </c>
      <c r="L100" s="93">
        <v>9</v>
      </c>
      <c r="M100" s="93">
        <v>24</v>
      </c>
      <c r="N100" s="93">
        <v>1</v>
      </c>
      <c r="O100" s="94">
        <v>22</v>
      </c>
      <c r="P100" s="74">
        <v>62089966</v>
      </c>
      <c r="Q100" s="74">
        <v>45853850</v>
      </c>
      <c r="R100" s="74">
        <v>1</v>
      </c>
      <c r="S100" s="74">
        <v>5000000</v>
      </c>
      <c r="T100" s="74">
        <v>15</v>
      </c>
      <c r="U100" s="74">
        <v>146095</v>
      </c>
      <c r="V100" s="74">
        <v>289</v>
      </c>
      <c r="W100" s="74">
        <v>3000</v>
      </c>
      <c r="X100" s="74">
        <v>14659</v>
      </c>
      <c r="Y100" s="74">
        <v>200</v>
      </c>
      <c r="Z100" s="74">
        <v>251903</v>
      </c>
      <c r="AA100" s="74">
        <v>10</v>
      </c>
      <c r="AB100" s="74">
        <v>3360298</v>
      </c>
      <c r="AC100" s="74">
        <v>5</v>
      </c>
    </row>
    <row r="101" spans="1:29" ht="14.25">
      <c r="A101" s="89">
        <v>2004010</v>
      </c>
      <c r="B101" s="91">
        <v>38025</v>
      </c>
      <c r="C101" s="97">
        <v>6</v>
      </c>
      <c r="D101" s="93">
        <v>7</v>
      </c>
      <c r="E101" s="93">
        <v>8</v>
      </c>
      <c r="F101" s="93">
        <v>13</v>
      </c>
      <c r="G101" s="93">
        <v>14</v>
      </c>
      <c r="H101" s="93">
        <v>19</v>
      </c>
      <c r="I101" s="99">
        <v>15</v>
      </c>
      <c r="J101" s="93">
        <v>19</v>
      </c>
      <c r="K101" s="93">
        <v>7</v>
      </c>
      <c r="L101" s="93">
        <v>14</v>
      </c>
      <c r="M101" s="93">
        <v>13</v>
      </c>
      <c r="N101" s="93">
        <v>8</v>
      </c>
      <c r="O101" s="94">
        <v>6</v>
      </c>
      <c r="P101" s="74">
        <v>63960828</v>
      </c>
      <c r="Q101" s="74">
        <v>24953322</v>
      </c>
      <c r="R101" s="74">
        <v>6</v>
      </c>
      <c r="S101" s="74">
        <v>5000000</v>
      </c>
      <c r="T101" s="74">
        <v>75</v>
      </c>
      <c r="U101" s="74">
        <v>51996</v>
      </c>
      <c r="V101" s="74">
        <v>559</v>
      </c>
      <c r="W101" s="74">
        <v>3000</v>
      </c>
      <c r="X101" s="74">
        <v>21293</v>
      </c>
      <c r="Y101" s="74">
        <v>200</v>
      </c>
      <c r="Z101" s="74">
        <v>334048</v>
      </c>
      <c r="AA101" s="74">
        <v>10</v>
      </c>
      <c r="AB101" s="74">
        <v>1813096</v>
      </c>
      <c r="AC101" s="74">
        <v>5</v>
      </c>
    </row>
    <row r="102" spans="1:29" ht="14.25">
      <c r="A102" s="89">
        <v>2004011</v>
      </c>
      <c r="B102" s="91">
        <v>38029</v>
      </c>
      <c r="C102" s="97">
        <v>1</v>
      </c>
      <c r="D102" s="93">
        <v>4</v>
      </c>
      <c r="E102" s="93">
        <v>13</v>
      </c>
      <c r="F102" s="93">
        <v>23</v>
      </c>
      <c r="G102" s="93">
        <v>28</v>
      </c>
      <c r="H102" s="93">
        <v>30</v>
      </c>
      <c r="I102" s="99">
        <v>3</v>
      </c>
      <c r="J102" s="93">
        <v>28</v>
      </c>
      <c r="K102" s="93">
        <v>13</v>
      </c>
      <c r="L102" s="93">
        <v>4</v>
      </c>
      <c r="M102" s="93">
        <v>1</v>
      </c>
      <c r="N102" s="93">
        <v>23</v>
      </c>
      <c r="O102" s="94">
        <v>30</v>
      </c>
      <c r="P102" s="74">
        <v>64816706</v>
      </c>
      <c r="Q102" s="74">
        <v>39374173</v>
      </c>
      <c r="R102" s="74">
        <v>0</v>
      </c>
      <c r="S102" s="74">
        <v>0</v>
      </c>
      <c r="T102" s="74">
        <v>3</v>
      </c>
      <c r="U102" s="74">
        <v>2060121</v>
      </c>
      <c r="V102" s="74">
        <v>104</v>
      </c>
      <c r="W102" s="74">
        <v>3000</v>
      </c>
      <c r="X102" s="74">
        <v>7357</v>
      </c>
      <c r="Y102" s="74">
        <v>200</v>
      </c>
      <c r="Z102" s="74">
        <v>162555</v>
      </c>
      <c r="AA102" s="74">
        <v>10</v>
      </c>
      <c r="AB102" s="74">
        <v>1550004</v>
      </c>
      <c r="AC102" s="74">
        <v>5</v>
      </c>
    </row>
    <row r="103" spans="1:29" ht="14.25">
      <c r="A103" s="89">
        <v>2004012</v>
      </c>
      <c r="B103" s="91">
        <v>38032</v>
      </c>
      <c r="C103" s="97">
        <v>1</v>
      </c>
      <c r="D103" s="93">
        <v>7</v>
      </c>
      <c r="E103" s="93">
        <v>27</v>
      </c>
      <c r="F103" s="93">
        <v>30</v>
      </c>
      <c r="G103" s="93">
        <v>31</v>
      </c>
      <c r="H103" s="93">
        <v>33</v>
      </c>
      <c r="I103" s="99">
        <v>8</v>
      </c>
      <c r="J103" s="93">
        <v>31</v>
      </c>
      <c r="K103" s="93">
        <v>33</v>
      </c>
      <c r="L103" s="93">
        <v>7</v>
      </c>
      <c r="M103" s="93">
        <v>30</v>
      </c>
      <c r="N103" s="93">
        <v>1</v>
      </c>
      <c r="O103" s="94">
        <v>27</v>
      </c>
      <c r="P103" s="74">
        <v>63403910</v>
      </c>
      <c r="Q103" s="74">
        <v>40913054</v>
      </c>
      <c r="R103" s="74">
        <v>2</v>
      </c>
      <c r="S103" s="74">
        <v>5000000</v>
      </c>
      <c r="T103" s="74">
        <v>12</v>
      </c>
      <c r="U103" s="74">
        <v>412102</v>
      </c>
      <c r="V103" s="74">
        <v>154</v>
      </c>
      <c r="W103" s="74">
        <v>3000</v>
      </c>
      <c r="X103" s="74">
        <v>9287</v>
      </c>
      <c r="Y103" s="74">
        <v>200</v>
      </c>
      <c r="Z103" s="74">
        <v>184990</v>
      </c>
      <c r="AA103" s="74">
        <v>10</v>
      </c>
      <c r="AB103" s="74">
        <v>2082900</v>
      </c>
      <c r="AC103" s="74">
        <v>5</v>
      </c>
    </row>
    <row r="104" spans="1:29" ht="14.25">
      <c r="A104" s="89">
        <v>2004013</v>
      </c>
      <c r="B104" s="91">
        <v>38036</v>
      </c>
      <c r="C104" s="97">
        <v>12</v>
      </c>
      <c r="D104" s="93">
        <v>14</v>
      </c>
      <c r="E104" s="93">
        <v>21</v>
      </c>
      <c r="F104" s="93">
        <v>29</v>
      </c>
      <c r="G104" s="93">
        <v>30</v>
      </c>
      <c r="H104" s="93">
        <v>32</v>
      </c>
      <c r="I104" s="99">
        <v>13</v>
      </c>
      <c r="J104" s="93">
        <v>21</v>
      </c>
      <c r="K104" s="93">
        <v>29</v>
      </c>
      <c r="L104" s="93">
        <v>14</v>
      </c>
      <c r="M104" s="93">
        <v>12</v>
      </c>
      <c r="N104" s="93">
        <v>30</v>
      </c>
      <c r="O104" s="94">
        <v>32</v>
      </c>
      <c r="P104" s="74">
        <v>64366718</v>
      </c>
      <c r="Q104" s="74">
        <v>51356236</v>
      </c>
      <c r="R104" s="74">
        <v>0</v>
      </c>
      <c r="S104" s="74">
        <v>0</v>
      </c>
      <c r="T104" s="74">
        <v>19</v>
      </c>
      <c r="U104" s="74">
        <v>235560</v>
      </c>
      <c r="V104" s="74">
        <v>274</v>
      </c>
      <c r="W104" s="74">
        <v>3000</v>
      </c>
      <c r="X104" s="74">
        <v>13048</v>
      </c>
      <c r="Y104" s="74">
        <v>200</v>
      </c>
      <c r="Z104" s="74">
        <v>244963</v>
      </c>
      <c r="AA104" s="74">
        <v>10</v>
      </c>
      <c r="AB104" s="74">
        <v>2147926</v>
      </c>
      <c r="AC104" s="74">
        <v>5</v>
      </c>
    </row>
    <row r="105" spans="1:29" ht="14.25">
      <c r="A105" s="89">
        <v>2004014</v>
      </c>
      <c r="B105" s="91">
        <v>38039</v>
      </c>
      <c r="C105" s="97">
        <v>3</v>
      </c>
      <c r="D105" s="93">
        <v>7</v>
      </c>
      <c r="E105" s="93">
        <v>11</v>
      </c>
      <c r="F105" s="93">
        <v>17</v>
      </c>
      <c r="G105" s="93">
        <v>20</v>
      </c>
      <c r="H105" s="93">
        <v>26</v>
      </c>
      <c r="I105" s="99">
        <v>12</v>
      </c>
      <c r="J105" s="93">
        <v>7</v>
      </c>
      <c r="K105" s="93">
        <v>26</v>
      </c>
      <c r="L105" s="93">
        <v>11</v>
      </c>
      <c r="M105" s="93">
        <v>3</v>
      </c>
      <c r="N105" s="93">
        <v>20</v>
      </c>
      <c r="O105" s="94">
        <v>17</v>
      </c>
      <c r="P105" s="74">
        <v>63952992</v>
      </c>
      <c r="Q105" s="74">
        <v>33706890</v>
      </c>
      <c r="R105" s="74">
        <v>5</v>
      </c>
      <c r="S105" s="74">
        <v>5000000</v>
      </c>
      <c r="T105" s="74">
        <v>39</v>
      </c>
      <c r="U105" s="74">
        <v>80776</v>
      </c>
      <c r="V105" s="74">
        <v>558</v>
      </c>
      <c r="W105" s="74">
        <v>3000</v>
      </c>
      <c r="X105" s="74">
        <v>23681</v>
      </c>
      <c r="Y105" s="74">
        <v>200</v>
      </c>
      <c r="Z105" s="74">
        <v>360139</v>
      </c>
      <c r="AA105" s="74">
        <v>10</v>
      </c>
      <c r="AB105" s="74">
        <v>2164888</v>
      </c>
      <c r="AC105" s="74">
        <v>5</v>
      </c>
    </row>
    <row r="106" spans="1:29" ht="14.25">
      <c r="A106" s="89">
        <v>2004015</v>
      </c>
      <c r="B106" s="91">
        <v>38043</v>
      </c>
      <c r="C106" s="97">
        <v>1</v>
      </c>
      <c r="D106" s="93">
        <v>3</v>
      </c>
      <c r="E106" s="93">
        <v>5</v>
      </c>
      <c r="F106" s="93">
        <v>18</v>
      </c>
      <c r="G106" s="93">
        <v>22</v>
      </c>
      <c r="H106" s="93">
        <v>23</v>
      </c>
      <c r="I106" s="99">
        <v>13</v>
      </c>
      <c r="J106" s="93">
        <v>22</v>
      </c>
      <c r="K106" s="93">
        <v>23</v>
      </c>
      <c r="L106" s="93">
        <v>1</v>
      </c>
      <c r="M106" s="93">
        <v>5</v>
      </c>
      <c r="N106" s="93">
        <v>18</v>
      </c>
      <c r="O106" s="94">
        <v>3</v>
      </c>
      <c r="P106" s="74">
        <v>67256520</v>
      </c>
      <c r="Q106" s="74">
        <v>44904613</v>
      </c>
      <c r="R106" s="74">
        <v>1</v>
      </c>
      <c r="S106" s="74">
        <v>5000000</v>
      </c>
      <c r="T106" s="74">
        <v>17</v>
      </c>
      <c r="U106" s="74">
        <v>408345</v>
      </c>
      <c r="V106" s="74">
        <v>127</v>
      </c>
      <c r="W106" s="74">
        <v>3000</v>
      </c>
      <c r="X106" s="74">
        <v>9017</v>
      </c>
      <c r="Y106" s="74">
        <v>200</v>
      </c>
      <c r="Z106" s="74">
        <v>195876</v>
      </c>
      <c r="AA106" s="74">
        <v>10</v>
      </c>
      <c r="AB106" s="74">
        <v>1134586</v>
      </c>
      <c r="AC106" s="74">
        <v>5</v>
      </c>
    </row>
    <row r="107" spans="1:29" ht="14.25">
      <c r="A107" s="89">
        <v>2004016</v>
      </c>
      <c r="B107" s="91">
        <v>38046</v>
      </c>
      <c r="C107" s="97">
        <v>4</v>
      </c>
      <c r="D107" s="93">
        <v>7</v>
      </c>
      <c r="E107" s="93">
        <v>8</v>
      </c>
      <c r="F107" s="93">
        <v>28</v>
      </c>
      <c r="G107" s="93">
        <v>30</v>
      </c>
      <c r="H107" s="93">
        <v>32</v>
      </c>
      <c r="I107" s="99">
        <v>5</v>
      </c>
      <c r="J107" s="93">
        <v>30</v>
      </c>
      <c r="K107" s="93">
        <v>32</v>
      </c>
      <c r="L107" s="93">
        <v>4</v>
      </c>
      <c r="M107" s="93">
        <v>28</v>
      </c>
      <c r="N107" s="93">
        <v>8</v>
      </c>
      <c r="O107" s="94">
        <v>7</v>
      </c>
      <c r="P107" s="74">
        <v>64489348</v>
      </c>
      <c r="Q107" s="74">
        <v>55950410</v>
      </c>
      <c r="R107" s="74">
        <v>0</v>
      </c>
      <c r="S107" s="74">
        <v>0</v>
      </c>
      <c r="T107" s="74">
        <v>17</v>
      </c>
      <c r="U107" s="74">
        <v>175330</v>
      </c>
      <c r="V107" s="74">
        <v>291</v>
      </c>
      <c r="W107" s="74">
        <v>3000</v>
      </c>
      <c r="X107" s="74">
        <v>12887</v>
      </c>
      <c r="Y107" s="74">
        <v>200</v>
      </c>
      <c r="Z107" s="74">
        <v>249287</v>
      </c>
      <c r="AA107" s="74">
        <v>10</v>
      </c>
      <c r="AB107" s="74">
        <v>1975360</v>
      </c>
      <c r="AC107" s="74">
        <v>5</v>
      </c>
    </row>
    <row r="108" spans="1:29" ht="14.25">
      <c r="A108" s="89">
        <v>2004017</v>
      </c>
      <c r="B108" s="91">
        <v>38050</v>
      </c>
      <c r="C108" s="97">
        <v>5</v>
      </c>
      <c r="D108" s="93">
        <v>12</v>
      </c>
      <c r="E108" s="93">
        <v>14</v>
      </c>
      <c r="F108" s="93">
        <v>15</v>
      </c>
      <c r="G108" s="93">
        <v>25</v>
      </c>
      <c r="H108" s="93">
        <v>31</v>
      </c>
      <c r="I108" s="99">
        <v>9</v>
      </c>
      <c r="J108" s="93">
        <v>15</v>
      </c>
      <c r="K108" s="93">
        <v>31</v>
      </c>
      <c r="L108" s="93">
        <v>25</v>
      </c>
      <c r="M108" s="93">
        <v>12</v>
      </c>
      <c r="N108" s="93">
        <v>14</v>
      </c>
      <c r="O108" s="94">
        <v>5</v>
      </c>
      <c r="P108" s="74">
        <v>64576288</v>
      </c>
      <c r="Q108" s="74">
        <v>58868782</v>
      </c>
      <c r="R108" s="74">
        <v>1</v>
      </c>
      <c r="S108" s="74">
        <v>5000000</v>
      </c>
      <c r="T108" s="74">
        <v>30</v>
      </c>
      <c r="U108" s="74">
        <v>113119</v>
      </c>
      <c r="V108" s="74">
        <v>477</v>
      </c>
      <c r="W108" s="74">
        <v>3000</v>
      </c>
      <c r="X108" s="74">
        <v>20936</v>
      </c>
      <c r="Y108" s="74">
        <v>200</v>
      </c>
      <c r="Z108" s="74">
        <v>348111</v>
      </c>
      <c r="AA108" s="74">
        <v>10</v>
      </c>
      <c r="AB108" s="74">
        <v>2246222</v>
      </c>
      <c r="AC108" s="74">
        <v>5</v>
      </c>
    </row>
    <row r="109" spans="1:29" ht="14.25">
      <c r="A109" s="89">
        <v>2004018</v>
      </c>
      <c r="B109" s="91">
        <v>38053</v>
      </c>
      <c r="C109" s="97">
        <v>2</v>
      </c>
      <c r="D109" s="93">
        <v>5</v>
      </c>
      <c r="E109" s="93">
        <v>6</v>
      </c>
      <c r="F109" s="93">
        <v>8</v>
      </c>
      <c r="G109" s="93">
        <v>28</v>
      </c>
      <c r="H109" s="93">
        <v>30</v>
      </c>
      <c r="I109" s="99">
        <v>6</v>
      </c>
      <c r="J109" s="93">
        <v>5</v>
      </c>
      <c r="K109" s="93">
        <v>6</v>
      </c>
      <c r="L109" s="93">
        <v>28</v>
      </c>
      <c r="M109" s="93">
        <v>8</v>
      </c>
      <c r="N109" s="93">
        <v>2</v>
      </c>
      <c r="O109" s="94">
        <v>30</v>
      </c>
      <c r="P109" s="74">
        <v>66466596</v>
      </c>
      <c r="Q109" s="74">
        <v>58828522</v>
      </c>
      <c r="R109" s="74">
        <v>2</v>
      </c>
      <c r="S109" s="74">
        <v>5000000</v>
      </c>
      <c r="T109" s="74">
        <v>25</v>
      </c>
      <c r="U109" s="74">
        <v>170738</v>
      </c>
      <c r="V109" s="74">
        <v>366</v>
      </c>
      <c r="W109" s="74">
        <v>3000</v>
      </c>
      <c r="X109" s="74">
        <v>16588</v>
      </c>
      <c r="Y109" s="74">
        <v>200</v>
      </c>
      <c r="Z109" s="74">
        <v>294805</v>
      </c>
      <c r="AA109" s="74">
        <v>10</v>
      </c>
      <c r="AB109" s="74">
        <v>2195356</v>
      </c>
      <c r="AC109" s="74">
        <v>5</v>
      </c>
    </row>
    <row r="110" spans="1:29" ht="14.25">
      <c r="A110" s="89">
        <v>2004019</v>
      </c>
      <c r="B110" s="91">
        <v>38057</v>
      </c>
      <c r="C110" s="97">
        <v>5</v>
      </c>
      <c r="D110" s="93">
        <v>10</v>
      </c>
      <c r="E110" s="93">
        <v>11</v>
      </c>
      <c r="F110" s="93">
        <v>23</v>
      </c>
      <c r="G110" s="93">
        <v>24</v>
      </c>
      <c r="H110" s="93">
        <v>32</v>
      </c>
      <c r="I110" s="99">
        <v>4</v>
      </c>
      <c r="J110" s="93">
        <v>11</v>
      </c>
      <c r="K110" s="93">
        <v>24</v>
      </c>
      <c r="L110" s="93">
        <v>32</v>
      </c>
      <c r="M110" s="93">
        <v>23</v>
      </c>
      <c r="N110" s="93">
        <v>5</v>
      </c>
      <c r="O110" s="94">
        <v>10</v>
      </c>
      <c r="P110" s="74">
        <v>70336884</v>
      </c>
      <c r="Q110" s="74">
        <v>61685052</v>
      </c>
      <c r="R110" s="74">
        <v>2</v>
      </c>
      <c r="S110" s="74">
        <v>5000000</v>
      </c>
      <c r="T110" s="74">
        <v>34</v>
      </c>
      <c r="U110" s="74">
        <v>162057</v>
      </c>
      <c r="V110" s="74">
        <v>330</v>
      </c>
      <c r="W110" s="74">
        <v>3000</v>
      </c>
      <c r="X110" s="74">
        <v>15282</v>
      </c>
      <c r="Y110" s="74">
        <v>200</v>
      </c>
      <c r="Z110" s="74">
        <v>273680</v>
      </c>
      <c r="AA110" s="74">
        <v>10</v>
      </c>
      <c r="AB110" s="74">
        <v>1863080</v>
      </c>
      <c r="AC110" s="74">
        <v>5</v>
      </c>
    </row>
    <row r="111" spans="1:29" ht="14.25">
      <c r="A111" s="89">
        <v>2004020</v>
      </c>
      <c r="B111" s="91">
        <v>38060</v>
      </c>
      <c r="C111" s="97">
        <v>1</v>
      </c>
      <c r="D111" s="93">
        <v>2</v>
      </c>
      <c r="E111" s="93">
        <v>9</v>
      </c>
      <c r="F111" s="93">
        <v>22</v>
      </c>
      <c r="G111" s="93">
        <v>28</v>
      </c>
      <c r="H111" s="93">
        <v>31</v>
      </c>
      <c r="I111" s="99">
        <v>4</v>
      </c>
      <c r="J111" s="93">
        <v>22</v>
      </c>
      <c r="K111" s="93">
        <v>1</v>
      </c>
      <c r="L111" s="93">
        <v>31</v>
      </c>
      <c r="M111" s="93">
        <v>2</v>
      </c>
      <c r="N111" s="93">
        <v>28</v>
      </c>
      <c r="O111" s="94">
        <v>9</v>
      </c>
      <c r="P111" s="74">
        <v>72242026</v>
      </c>
      <c r="Q111" s="74">
        <v>81357402</v>
      </c>
      <c r="R111" s="74">
        <v>0</v>
      </c>
      <c r="S111" s="74">
        <v>0</v>
      </c>
      <c r="T111" s="74">
        <v>22</v>
      </c>
      <c r="U111" s="74">
        <v>383227</v>
      </c>
      <c r="V111" s="74">
        <v>95</v>
      </c>
      <c r="W111" s="74">
        <v>3000</v>
      </c>
      <c r="X111" s="74">
        <v>7135</v>
      </c>
      <c r="Y111" s="74">
        <v>200</v>
      </c>
      <c r="Z111" s="74">
        <v>187894</v>
      </c>
      <c r="AA111" s="74">
        <v>10</v>
      </c>
      <c r="AB111" s="74">
        <v>740859</v>
      </c>
      <c r="AC111" s="74">
        <v>5</v>
      </c>
    </row>
    <row r="112" spans="1:29" ht="14.25">
      <c r="A112" s="89">
        <v>2004021</v>
      </c>
      <c r="B112" s="91">
        <v>38064</v>
      </c>
      <c r="C112" s="97">
        <v>5</v>
      </c>
      <c r="D112" s="93">
        <v>9</v>
      </c>
      <c r="E112" s="93">
        <v>11</v>
      </c>
      <c r="F112" s="93">
        <v>17</v>
      </c>
      <c r="G112" s="93">
        <v>26</v>
      </c>
      <c r="H112" s="93">
        <v>27</v>
      </c>
      <c r="I112" s="99">
        <v>10</v>
      </c>
      <c r="J112" s="93">
        <v>26</v>
      </c>
      <c r="K112" s="93">
        <v>5</v>
      </c>
      <c r="L112" s="93">
        <v>9</v>
      </c>
      <c r="M112" s="93">
        <v>27</v>
      </c>
      <c r="N112" s="93">
        <v>17</v>
      </c>
      <c r="O112" s="94">
        <v>11</v>
      </c>
      <c r="P112" s="74">
        <v>73472684</v>
      </c>
      <c r="Q112" s="74">
        <v>90449922</v>
      </c>
      <c r="R112" s="74">
        <v>0</v>
      </c>
      <c r="S112" s="74">
        <v>0</v>
      </c>
      <c r="T112" s="74">
        <v>26</v>
      </c>
      <c r="U112" s="74">
        <v>149876</v>
      </c>
      <c r="V112" s="74">
        <v>499</v>
      </c>
      <c r="W112" s="74">
        <v>3000</v>
      </c>
      <c r="X112" s="74">
        <v>19583</v>
      </c>
      <c r="Y112" s="74">
        <v>200</v>
      </c>
      <c r="Z112" s="74">
        <v>323756</v>
      </c>
      <c r="AA112" s="74">
        <v>10</v>
      </c>
      <c r="AB112" s="74">
        <v>2872228</v>
      </c>
      <c r="AC112" s="74">
        <v>5</v>
      </c>
    </row>
    <row r="113" spans="1:29" ht="14.25">
      <c r="A113" s="89">
        <v>2004022</v>
      </c>
      <c r="B113" s="91">
        <v>38067</v>
      </c>
      <c r="C113" s="97">
        <v>3</v>
      </c>
      <c r="D113" s="93">
        <v>10</v>
      </c>
      <c r="E113" s="93">
        <v>14</v>
      </c>
      <c r="F113" s="93">
        <v>19</v>
      </c>
      <c r="G113" s="93">
        <v>20</v>
      </c>
      <c r="H113" s="93">
        <v>30</v>
      </c>
      <c r="I113" s="99">
        <v>6</v>
      </c>
      <c r="J113" s="93">
        <v>30</v>
      </c>
      <c r="K113" s="93">
        <v>14</v>
      </c>
      <c r="L113" s="93">
        <v>10</v>
      </c>
      <c r="M113" s="93">
        <v>3</v>
      </c>
      <c r="N113" s="93">
        <v>20</v>
      </c>
      <c r="O113" s="94">
        <v>19</v>
      </c>
      <c r="P113" s="74">
        <v>75568694</v>
      </c>
      <c r="Q113" s="74">
        <v>90981552</v>
      </c>
      <c r="R113" s="74">
        <v>3</v>
      </c>
      <c r="S113" s="74">
        <v>5000000</v>
      </c>
      <c r="T113" s="74">
        <v>54</v>
      </c>
      <c r="U113" s="74">
        <v>123266</v>
      </c>
      <c r="V113" s="74">
        <v>271</v>
      </c>
      <c r="W113" s="74">
        <v>3000</v>
      </c>
      <c r="X113" s="74">
        <v>18251</v>
      </c>
      <c r="Y113" s="74">
        <v>200</v>
      </c>
      <c r="Z113" s="74">
        <v>348381</v>
      </c>
      <c r="AA113" s="74">
        <v>10</v>
      </c>
      <c r="AB113" s="74">
        <v>1378721</v>
      </c>
      <c r="AC113" s="74">
        <v>5</v>
      </c>
    </row>
    <row r="114" spans="1:29" ht="14.25">
      <c r="A114" s="89">
        <v>2004023</v>
      </c>
      <c r="B114" s="91">
        <v>38071</v>
      </c>
      <c r="C114" s="97">
        <v>1</v>
      </c>
      <c r="D114" s="93">
        <v>8</v>
      </c>
      <c r="E114" s="93">
        <v>14</v>
      </c>
      <c r="F114" s="93">
        <v>17</v>
      </c>
      <c r="G114" s="93">
        <v>19</v>
      </c>
      <c r="H114" s="93">
        <v>30</v>
      </c>
      <c r="I114" s="99">
        <v>3</v>
      </c>
      <c r="J114" s="93">
        <v>30</v>
      </c>
      <c r="K114" s="93">
        <v>14</v>
      </c>
      <c r="L114" s="93">
        <v>19</v>
      </c>
      <c r="M114" s="93">
        <v>1</v>
      </c>
      <c r="N114" s="93">
        <v>8</v>
      </c>
      <c r="O114" s="94">
        <v>17</v>
      </c>
      <c r="P114" s="74">
        <v>76833710</v>
      </c>
      <c r="Q114" s="74">
        <v>107413438</v>
      </c>
      <c r="R114" s="74">
        <v>0</v>
      </c>
      <c r="S114" s="74">
        <v>0</v>
      </c>
      <c r="T114" s="74">
        <v>11</v>
      </c>
      <c r="U114" s="74">
        <v>640203</v>
      </c>
      <c r="V114" s="74">
        <v>157</v>
      </c>
      <c r="W114" s="74">
        <v>3000</v>
      </c>
      <c r="X114" s="74">
        <v>9003</v>
      </c>
      <c r="Y114" s="74">
        <v>200</v>
      </c>
      <c r="Z114" s="74">
        <v>194368</v>
      </c>
      <c r="AA114" s="74">
        <v>10</v>
      </c>
      <c r="AB114" s="74">
        <v>1991823</v>
      </c>
      <c r="AC114" s="74">
        <v>5</v>
      </c>
    </row>
    <row r="115" spans="1:29" ht="14.25">
      <c r="A115" s="89">
        <v>2004024</v>
      </c>
      <c r="B115" s="91">
        <v>38074</v>
      </c>
      <c r="C115" s="97">
        <v>1</v>
      </c>
      <c r="D115" s="93">
        <v>13</v>
      </c>
      <c r="E115" s="93">
        <v>21</v>
      </c>
      <c r="F115" s="93">
        <v>23</v>
      </c>
      <c r="G115" s="93">
        <v>25</v>
      </c>
      <c r="H115" s="93">
        <v>32</v>
      </c>
      <c r="I115" s="99">
        <v>6</v>
      </c>
      <c r="J115" s="93">
        <v>25</v>
      </c>
      <c r="K115" s="93">
        <v>21</v>
      </c>
      <c r="L115" s="93">
        <v>13</v>
      </c>
      <c r="M115" s="93">
        <v>32</v>
      </c>
      <c r="N115" s="93">
        <v>23</v>
      </c>
      <c r="O115" s="94">
        <v>1</v>
      </c>
      <c r="P115" s="74">
        <v>86812189</v>
      </c>
      <c r="Q115" s="74">
        <v>116399749</v>
      </c>
      <c r="R115" s="74">
        <v>0</v>
      </c>
      <c r="S115" s="74">
        <v>0</v>
      </c>
      <c r="T115" s="74">
        <v>5</v>
      </c>
      <c r="U115" s="74">
        <v>4193612</v>
      </c>
      <c r="V115" s="74">
        <v>149</v>
      </c>
      <c r="W115" s="74">
        <v>3000</v>
      </c>
      <c r="X115" s="74">
        <v>9864</v>
      </c>
      <c r="Y115" s="74">
        <v>200</v>
      </c>
      <c r="Z115" s="74">
        <v>239099</v>
      </c>
      <c r="AA115" s="74">
        <v>10</v>
      </c>
      <c r="AB115" s="74">
        <v>1554563</v>
      </c>
      <c r="AC115" s="74">
        <v>5</v>
      </c>
    </row>
    <row r="116" spans="1:29" ht="14.25">
      <c r="A116" s="89">
        <v>2004025</v>
      </c>
      <c r="B116" s="91">
        <v>38078</v>
      </c>
      <c r="C116" s="97">
        <v>7</v>
      </c>
      <c r="D116" s="93">
        <v>8</v>
      </c>
      <c r="E116" s="93">
        <v>10</v>
      </c>
      <c r="F116" s="93">
        <v>24</v>
      </c>
      <c r="G116" s="93">
        <v>29</v>
      </c>
      <c r="H116" s="93">
        <v>33</v>
      </c>
      <c r="I116" s="99">
        <v>4</v>
      </c>
      <c r="J116" s="93">
        <v>33</v>
      </c>
      <c r="K116" s="93">
        <v>10</v>
      </c>
      <c r="L116" s="93">
        <v>8</v>
      </c>
      <c r="M116" s="93">
        <v>29</v>
      </c>
      <c r="N116" s="93">
        <v>24</v>
      </c>
      <c r="O116" s="94">
        <v>7</v>
      </c>
      <c r="P116" s="74">
        <v>96888986</v>
      </c>
      <c r="Q116" s="74">
        <v>104672888</v>
      </c>
      <c r="R116" s="74">
        <v>4</v>
      </c>
      <c r="S116" s="74">
        <v>5000000</v>
      </c>
      <c r="T116" s="74">
        <v>43</v>
      </c>
      <c r="U116" s="74">
        <v>448930</v>
      </c>
      <c r="V116" s="74">
        <v>342</v>
      </c>
      <c r="W116" s="74">
        <v>3000</v>
      </c>
      <c r="X116" s="74">
        <v>19565</v>
      </c>
      <c r="Y116" s="74">
        <v>200</v>
      </c>
      <c r="Z116" s="74">
        <v>421476</v>
      </c>
      <c r="AA116" s="74">
        <v>10</v>
      </c>
      <c r="AB116" s="74">
        <v>2148942</v>
      </c>
      <c r="AC116" s="74">
        <v>5</v>
      </c>
    </row>
    <row r="117" spans="1:29" ht="14.25">
      <c r="A117" s="89">
        <v>2004026</v>
      </c>
      <c r="B117" s="91">
        <v>38081</v>
      </c>
      <c r="C117" s="97">
        <v>4</v>
      </c>
      <c r="D117" s="93">
        <v>10</v>
      </c>
      <c r="E117" s="93">
        <v>14</v>
      </c>
      <c r="F117" s="93">
        <v>18</v>
      </c>
      <c r="G117" s="93">
        <v>28</v>
      </c>
      <c r="H117" s="93">
        <v>32</v>
      </c>
      <c r="I117" s="99">
        <v>15</v>
      </c>
      <c r="J117" s="93">
        <v>28</v>
      </c>
      <c r="K117" s="93">
        <v>4</v>
      </c>
      <c r="L117" s="93">
        <v>10</v>
      </c>
      <c r="M117" s="93">
        <v>32</v>
      </c>
      <c r="N117" s="93">
        <v>18</v>
      </c>
      <c r="O117" s="94">
        <v>14</v>
      </c>
      <c r="P117" s="74">
        <v>92237208</v>
      </c>
      <c r="Q117" s="74">
        <v>97698720</v>
      </c>
      <c r="R117" s="74">
        <v>3</v>
      </c>
      <c r="S117" s="74">
        <v>5000000</v>
      </c>
      <c r="T117" s="74">
        <v>65</v>
      </c>
      <c r="U117" s="74">
        <v>288106</v>
      </c>
      <c r="V117" s="74">
        <v>391</v>
      </c>
      <c r="W117" s="74">
        <v>3000</v>
      </c>
      <c r="X117" s="74">
        <v>18308</v>
      </c>
      <c r="Y117" s="74">
        <v>200</v>
      </c>
      <c r="Z117" s="74">
        <v>362887</v>
      </c>
      <c r="AA117" s="74">
        <v>10</v>
      </c>
      <c r="AB117" s="74">
        <v>1995997</v>
      </c>
      <c r="AC117" s="74">
        <v>5</v>
      </c>
    </row>
    <row r="118" spans="1:29" ht="14.25">
      <c r="A118" s="89">
        <v>2004027</v>
      </c>
      <c r="B118" s="91">
        <v>38085</v>
      </c>
      <c r="C118" s="97">
        <v>1</v>
      </c>
      <c r="D118" s="93">
        <v>5</v>
      </c>
      <c r="E118" s="93">
        <v>9</v>
      </c>
      <c r="F118" s="93">
        <v>10</v>
      </c>
      <c r="G118" s="93">
        <v>18</v>
      </c>
      <c r="H118" s="93">
        <v>32</v>
      </c>
      <c r="I118" s="99">
        <v>11</v>
      </c>
      <c r="J118" s="93">
        <v>5</v>
      </c>
      <c r="K118" s="93">
        <v>32</v>
      </c>
      <c r="L118" s="93">
        <v>1</v>
      </c>
      <c r="M118" s="93">
        <v>9</v>
      </c>
      <c r="N118" s="93">
        <v>10</v>
      </c>
      <c r="O118" s="94">
        <v>18</v>
      </c>
      <c r="P118" s="74">
        <v>89134080</v>
      </c>
      <c r="Q118" s="74">
        <v>76945600</v>
      </c>
      <c r="R118" s="74">
        <v>5</v>
      </c>
      <c r="S118" s="74">
        <v>5000000</v>
      </c>
      <c r="T118" s="74">
        <v>13</v>
      </c>
      <c r="U118" s="74">
        <v>140007</v>
      </c>
      <c r="V118" s="74">
        <v>475</v>
      </c>
      <c r="W118" s="74">
        <v>3000</v>
      </c>
      <c r="X118" s="74">
        <v>22328</v>
      </c>
      <c r="Y118" s="74">
        <v>200</v>
      </c>
      <c r="Z118" s="74">
        <v>377545</v>
      </c>
      <c r="AA118" s="74">
        <v>10</v>
      </c>
      <c r="AB118" s="74">
        <v>5588535</v>
      </c>
      <c r="AC118" s="74">
        <v>5</v>
      </c>
    </row>
    <row r="119" spans="1:29" ht="14.25">
      <c r="A119" s="89">
        <v>2004028</v>
      </c>
      <c r="B119" s="91">
        <v>38088</v>
      </c>
      <c r="C119" s="97">
        <v>1</v>
      </c>
      <c r="D119" s="93">
        <v>2</v>
      </c>
      <c r="E119" s="93">
        <v>3</v>
      </c>
      <c r="F119" s="93">
        <v>5</v>
      </c>
      <c r="G119" s="93">
        <v>10</v>
      </c>
      <c r="H119" s="93">
        <v>22</v>
      </c>
      <c r="I119" s="99">
        <v>12</v>
      </c>
      <c r="J119" s="93">
        <v>10</v>
      </c>
      <c r="K119" s="93">
        <v>2</v>
      </c>
      <c r="L119" s="93">
        <v>1</v>
      </c>
      <c r="M119" s="93">
        <v>3</v>
      </c>
      <c r="N119" s="93">
        <v>5</v>
      </c>
      <c r="O119" s="94">
        <v>22</v>
      </c>
      <c r="P119" s="74">
        <v>91292310</v>
      </c>
      <c r="Q119" s="74">
        <v>84965472</v>
      </c>
      <c r="R119" s="74">
        <v>2</v>
      </c>
      <c r="S119" s="74">
        <v>5000000</v>
      </c>
      <c r="T119" s="74">
        <v>17</v>
      </c>
      <c r="U119" s="74">
        <v>454282</v>
      </c>
      <c r="V119" s="74">
        <v>261</v>
      </c>
      <c r="W119" s="74">
        <v>3000</v>
      </c>
      <c r="X119" s="74">
        <v>12601</v>
      </c>
      <c r="Y119" s="74">
        <v>200</v>
      </c>
      <c r="Z119" s="74">
        <v>264233</v>
      </c>
      <c r="AA119" s="74">
        <v>10</v>
      </c>
      <c r="AB119" s="74">
        <v>2609005</v>
      </c>
      <c r="AC119" s="74">
        <v>5</v>
      </c>
    </row>
    <row r="120" spans="1:29" ht="14.25">
      <c r="A120" s="89">
        <v>2004029</v>
      </c>
      <c r="B120" s="91">
        <v>38092</v>
      </c>
      <c r="C120" s="97">
        <v>9</v>
      </c>
      <c r="D120" s="93">
        <v>13</v>
      </c>
      <c r="E120" s="93">
        <v>20</v>
      </c>
      <c r="F120" s="93">
        <v>22</v>
      </c>
      <c r="G120" s="93">
        <v>24</v>
      </c>
      <c r="H120" s="93">
        <v>32</v>
      </c>
      <c r="I120" s="99">
        <v>5</v>
      </c>
      <c r="J120" s="93">
        <v>13</v>
      </c>
      <c r="K120" s="93">
        <v>32</v>
      </c>
      <c r="L120" s="93">
        <v>22</v>
      </c>
      <c r="M120" s="93">
        <v>24</v>
      </c>
      <c r="N120" s="93">
        <v>20</v>
      </c>
      <c r="O120" s="94">
        <v>9</v>
      </c>
      <c r="P120" s="74">
        <v>88313002</v>
      </c>
      <c r="Q120" s="74">
        <v>89096304</v>
      </c>
      <c r="R120" s="74">
        <v>3</v>
      </c>
      <c r="S120" s="74">
        <v>5000000</v>
      </c>
      <c r="T120" s="74">
        <v>27</v>
      </c>
      <c r="U120" s="74">
        <v>303664</v>
      </c>
      <c r="V120" s="74">
        <v>207</v>
      </c>
      <c r="W120" s="74">
        <v>3000</v>
      </c>
      <c r="X120" s="74">
        <v>10997</v>
      </c>
      <c r="Y120" s="74">
        <v>200</v>
      </c>
      <c r="Z120" s="74">
        <v>232208</v>
      </c>
      <c r="AA120" s="74">
        <v>10</v>
      </c>
      <c r="AB120" s="74">
        <v>2160226</v>
      </c>
      <c r="AC120" s="74">
        <v>5</v>
      </c>
    </row>
    <row r="121" spans="1:29" ht="14.25">
      <c r="A121" s="89">
        <v>2004030</v>
      </c>
      <c r="B121" s="91">
        <v>38095</v>
      </c>
      <c r="C121" s="97">
        <v>1</v>
      </c>
      <c r="D121" s="93">
        <v>7</v>
      </c>
      <c r="E121" s="93">
        <v>9</v>
      </c>
      <c r="F121" s="93">
        <v>17</v>
      </c>
      <c r="G121" s="93">
        <v>26</v>
      </c>
      <c r="H121" s="93">
        <v>31</v>
      </c>
      <c r="I121" s="99">
        <v>5</v>
      </c>
      <c r="J121" s="93">
        <v>26</v>
      </c>
      <c r="K121" s="93">
        <v>17</v>
      </c>
      <c r="L121" s="93">
        <v>1</v>
      </c>
      <c r="M121" s="93">
        <v>31</v>
      </c>
      <c r="N121" s="93">
        <v>9</v>
      </c>
      <c r="O121" s="94">
        <v>7</v>
      </c>
      <c r="P121" s="74">
        <v>85809328</v>
      </c>
      <c r="Q121" s="74">
        <v>109522812</v>
      </c>
      <c r="R121" s="74">
        <v>0</v>
      </c>
      <c r="S121" s="74">
        <v>0</v>
      </c>
      <c r="T121" s="74">
        <v>38</v>
      </c>
      <c r="U121" s="74">
        <v>230374</v>
      </c>
      <c r="V121" s="74">
        <v>195</v>
      </c>
      <c r="W121" s="74">
        <v>3000</v>
      </c>
      <c r="X121" s="74">
        <v>12984</v>
      </c>
      <c r="Y121" s="74">
        <v>200</v>
      </c>
      <c r="Z121" s="74">
        <v>300084</v>
      </c>
      <c r="AA121" s="74">
        <v>10</v>
      </c>
      <c r="AB121" s="74">
        <v>1336641</v>
      </c>
      <c r="AC121" s="74">
        <v>5</v>
      </c>
    </row>
    <row r="122" spans="1:29" ht="14.25">
      <c r="A122" s="89">
        <v>2004031</v>
      </c>
      <c r="B122" s="91">
        <v>38099</v>
      </c>
      <c r="C122" s="97">
        <v>3</v>
      </c>
      <c r="D122" s="93">
        <v>6</v>
      </c>
      <c r="E122" s="93">
        <v>19</v>
      </c>
      <c r="F122" s="93">
        <v>20</v>
      </c>
      <c r="G122" s="93">
        <v>21</v>
      </c>
      <c r="H122" s="93">
        <v>24</v>
      </c>
      <c r="I122" s="99">
        <v>11</v>
      </c>
      <c r="J122" s="93">
        <v>21</v>
      </c>
      <c r="K122" s="93">
        <v>24</v>
      </c>
      <c r="L122" s="93">
        <v>19</v>
      </c>
      <c r="M122" s="93">
        <v>6</v>
      </c>
      <c r="N122" s="93">
        <v>20</v>
      </c>
      <c r="O122" s="94">
        <v>3</v>
      </c>
      <c r="P122" s="74">
        <v>93249470</v>
      </c>
      <c r="Q122" s="74">
        <v>116465139</v>
      </c>
      <c r="R122" s="74">
        <v>0</v>
      </c>
      <c r="S122" s="74">
        <v>0</v>
      </c>
      <c r="T122" s="74">
        <v>6</v>
      </c>
      <c r="U122" s="74">
        <v>2699793</v>
      </c>
      <c r="V122" s="74">
        <v>285</v>
      </c>
      <c r="W122" s="74">
        <v>3000</v>
      </c>
      <c r="X122" s="74">
        <v>15102</v>
      </c>
      <c r="Y122" s="74">
        <v>200</v>
      </c>
      <c r="Z122" s="74">
        <v>295587</v>
      </c>
      <c r="AA122" s="74">
        <v>10</v>
      </c>
      <c r="AB122" s="74">
        <v>3143976</v>
      </c>
      <c r="AC122" s="74">
        <v>5</v>
      </c>
    </row>
    <row r="123" spans="1:29" ht="14.25">
      <c r="A123" s="89">
        <v>2004032</v>
      </c>
      <c r="B123" s="91">
        <v>38102</v>
      </c>
      <c r="C123" s="97">
        <v>2</v>
      </c>
      <c r="D123" s="93">
        <v>5</v>
      </c>
      <c r="E123" s="93">
        <v>8</v>
      </c>
      <c r="F123" s="93">
        <v>11</v>
      </c>
      <c r="G123" s="93">
        <v>15</v>
      </c>
      <c r="H123" s="93">
        <v>31</v>
      </c>
      <c r="I123" s="99">
        <v>13</v>
      </c>
      <c r="J123" s="93">
        <v>2</v>
      </c>
      <c r="K123" s="93">
        <v>15</v>
      </c>
      <c r="L123" s="93">
        <v>8</v>
      </c>
      <c r="M123" s="93">
        <v>31</v>
      </c>
      <c r="N123" s="93">
        <v>11</v>
      </c>
      <c r="O123" s="94">
        <v>5</v>
      </c>
      <c r="P123" s="74">
        <v>95382618</v>
      </c>
      <c r="Q123" s="74">
        <v>100422948</v>
      </c>
      <c r="R123" s="74">
        <v>4</v>
      </c>
      <c r="S123" s="74">
        <v>5000000</v>
      </c>
      <c r="T123" s="74">
        <v>45</v>
      </c>
      <c r="U123" s="74">
        <v>205219</v>
      </c>
      <c r="V123" s="74">
        <v>714</v>
      </c>
      <c r="W123" s="74">
        <v>3000</v>
      </c>
      <c r="X123" s="74">
        <v>31756</v>
      </c>
      <c r="Y123" s="74">
        <v>200</v>
      </c>
      <c r="Z123" s="74">
        <v>520968</v>
      </c>
      <c r="AA123" s="74">
        <v>10</v>
      </c>
      <c r="AB123" s="74">
        <v>3968381</v>
      </c>
      <c r="AC123" s="74">
        <v>5</v>
      </c>
    </row>
    <row r="124" spans="1:29" ht="14.25">
      <c r="A124" s="89">
        <v>2004033</v>
      </c>
      <c r="B124" s="91">
        <v>38106</v>
      </c>
      <c r="C124" s="97">
        <v>1</v>
      </c>
      <c r="D124" s="93">
        <v>4</v>
      </c>
      <c r="E124" s="93">
        <v>8</v>
      </c>
      <c r="F124" s="93">
        <v>9</v>
      </c>
      <c r="G124" s="93">
        <v>19</v>
      </c>
      <c r="H124" s="93">
        <v>20</v>
      </c>
      <c r="I124" s="99">
        <v>1</v>
      </c>
      <c r="J124" s="93">
        <v>4</v>
      </c>
      <c r="K124" s="93">
        <v>9</v>
      </c>
      <c r="L124" s="93">
        <v>8</v>
      </c>
      <c r="M124" s="93">
        <v>20</v>
      </c>
      <c r="N124" s="93">
        <v>1</v>
      </c>
      <c r="O124" s="94">
        <v>19</v>
      </c>
      <c r="P124" s="74">
        <v>95181550</v>
      </c>
      <c r="Q124" s="74">
        <v>98824910</v>
      </c>
      <c r="R124" s="74">
        <v>2</v>
      </c>
      <c r="S124" s="74">
        <v>5000000</v>
      </c>
      <c r="T124" s="74">
        <v>43</v>
      </c>
      <c r="U124" s="74">
        <v>455920</v>
      </c>
      <c r="V124" s="74">
        <v>317</v>
      </c>
      <c r="W124" s="74">
        <v>3000</v>
      </c>
      <c r="X124" s="74">
        <v>18313</v>
      </c>
      <c r="Y124" s="74">
        <v>200</v>
      </c>
      <c r="Z124" s="74">
        <v>359386</v>
      </c>
      <c r="AA124" s="74">
        <v>10</v>
      </c>
      <c r="AB124" s="74">
        <v>2084991</v>
      </c>
      <c r="AC124" s="74">
        <v>5</v>
      </c>
    </row>
    <row r="125" spans="1:29" ht="14.25">
      <c r="A125" s="89">
        <v>2004034</v>
      </c>
      <c r="B125" s="91">
        <v>38109</v>
      </c>
      <c r="C125" s="97">
        <v>2</v>
      </c>
      <c r="D125" s="93">
        <v>7</v>
      </c>
      <c r="E125" s="93">
        <v>13</v>
      </c>
      <c r="F125" s="93">
        <v>20</v>
      </c>
      <c r="G125" s="93">
        <v>27</v>
      </c>
      <c r="H125" s="93">
        <v>30</v>
      </c>
      <c r="I125" s="99">
        <v>14</v>
      </c>
      <c r="J125" s="93">
        <v>2</v>
      </c>
      <c r="K125" s="93">
        <v>20</v>
      </c>
      <c r="L125" s="93">
        <v>7</v>
      </c>
      <c r="M125" s="93">
        <v>30</v>
      </c>
      <c r="N125" s="93">
        <v>13</v>
      </c>
      <c r="O125" s="94">
        <v>27</v>
      </c>
      <c r="P125" s="74">
        <v>87333028</v>
      </c>
      <c r="Q125" s="74">
        <v>95591664</v>
      </c>
      <c r="R125" s="74">
        <v>4</v>
      </c>
      <c r="S125" s="74">
        <v>5000000</v>
      </c>
      <c r="T125" s="74">
        <v>57</v>
      </c>
      <c r="U125" s="74">
        <v>277001</v>
      </c>
      <c r="V125" s="74">
        <v>453</v>
      </c>
      <c r="W125" s="74">
        <v>3000</v>
      </c>
      <c r="X125" s="74">
        <v>20631</v>
      </c>
      <c r="Y125" s="74">
        <v>200</v>
      </c>
      <c r="Z125" s="74">
        <v>371389</v>
      </c>
      <c r="AA125" s="74">
        <v>10</v>
      </c>
      <c r="AB125" s="74">
        <v>2207648</v>
      </c>
      <c r="AC125" s="74">
        <v>5</v>
      </c>
    </row>
    <row r="126" spans="1:29" ht="14.25">
      <c r="A126" s="89">
        <v>2004035</v>
      </c>
      <c r="B126" s="91">
        <v>38113</v>
      </c>
      <c r="C126" s="97">
        <v>2</v>
      </c>
      <c r="D126" s="93">
        <v>8</v>
      </c>
      <c r="E126" s="93">
        <v>26</v>
      </c>
      <c r="F126" s="93">
        <v>27</v>
      </c>
      <c r="G126" s="93">
        <v>30</v>
      </c>
      <c r="H126" s="93">
        <v>32</v>
      </c>
      <c r="I126" s="99">
        <v>16</v>
      </c>
      <c r="J126" s="93">
        <v>8</v>
      </c>
      <c r="K126" s="93">
        <v>30</v>
      </c>
      <c r="L126" s="93">
        <v>27</v>
      </c>
      <c r="M126" s="93">
        <v>32</v>
      </c>
      <c r="N126" s="93">
        <v>26</v>
      </c>
      <c r="O126" s="94">
        <v>2</v>
      </c>
      <c r="P126" s="74">
        <v>80558094</v>
      </c>
      <c r="Q126" s="74">
        <v>101170056</v>
      </c>
      <c r="R126" s="74">
        <v>2</v>
      </c>
      <c r="S126" s="74">
        <v>5000000</v>
      </c>
      <c r="T126" s="74">
        <v>31</v>
      </c>
      <c r="U126" s="74">
        <v>215369</v>
      </c>
      <c r="V126" s="74">
        <v>207</v>
      </c>
      <c r="W126" s="74">
        <v>3000</v>
      </c>
      <c r="X126" s="74">
        <v>12088</v>
      </c>
      <c r="Y126" s="74">
        <v>200</v>
      </c>
      <c r="Z126" s="74">
        <v>223231</v>
      </c>
      <c r="AA126" s="74">
        <v>10</v>
      </c>
      <c r="AB126" s="74">
        <v>2389542</v>
      </c>
      <c r="AC126" s="74">
        <v>5</v>
      </c>
    </row>
    <row r="127" spans="1:29" ht="14.25">
      <c r="A127" s="89">
        <v>2004036</v>
      </c>
      <c r="B127" s="91">
        <v>38116</v>
      </c>
      <c r="C127" s="97">
        <v>2</v>
      </c>
      <c r="D127" s="93">
        <v>13</v>
      </c>
      <c r="E127" s="93">
        <v>17</v>
      </c>
      <c r="F127" s="93">
        <v>18</v>
      </c>
      <c r="G127" s="93">
        <v>26</v>
      </c>
      <c r="H127" s="93">
        <v>30</v>
      </c>
      <c r="I127" s="99">
        <v>1</v>
      </c>
      <c r="J127" s="93">
        <v>2</v>
      </c>
      <c r="K127" s="93">
        <v>13</v>
      </c>
      <c r="L127" s="93">
        <v>26</v>
      </c>
      <c r="M127" s="93">
        <v>30</v>
      </c>
      <c r="N127" s="93">
        <v>18</v>
      </c>
      <c r="O127" s="94">
        <v>17</v>
      </c>
      <c r="P127" s="74">
        <v>91493038</v>
      </c>
      <c r="Q127" s="74">
        <v>111655069</v>
      </c>
      <c r="R127" s="74">
        <v>0</v>
      </c>
      <c r="S127" s="74">
        <v>0</v>
      </c>
      <c r="T127" s="74">
        <v>28</v>
      </c>
      <c r="U127" s="74">
        <v>873751</v>
      </c>
      <c r="V127" s="74">
        <v>127</v>
      </c>
      <c r="W127" s="74">
        <v>3000</v>
      </c>
      <c r="X127" s="74">
        <v>7957</v>
      </c>
      <c r="Y127" s="74">
        <v>200</v>
      </c>
      <c r="Z127" s="74">
        <v>185741</v>
      </c>
      <c r="AA127" s="74">
        <v>10</v>
      </c>
      <c r="AB127" s="74">
        <v>1210347</v>
      </c>
      <c r="AC127" s="74">
        <v>5</v>
      </c>
    </row>
    <row r="128" spans="1:29" ht="14.25">
      <c r="A128" s="89">
        <v>2004037</v>
      </c>
      <c r="B128" s="91">
        <v>38120</v>
      </c>
      <c r="C128" s="97">
        <v>3</v>
      </c>
      <c r="D128" s="93">
        <v>4</v>
      </c>
      <c r="E128" s="93">
        <v>11</v>
      </c>
      <c r="F128" s="93">
        <v>17</v>
      </c>
      <c r="G128" s="93">
        <v>20</v>
      </c>
      <c r="H128" s="93">
        <v>26</v>
      </c>
      <c r="I128" s="99">
        <v>5</v>
      </c>
      <c r="J128" s="93">
        <v>26</v>
      </c>
      <c r="K128" s="93">
        <v>4</v>
      </c>
      <c r="L128" s="93">
        <v>11</v>
      </c>
      <c r="M128" s="93">
        <v>17</v>
      </c>
      <c r="N128" s="93">
        <v>20</v>
      </c>
      <c r="O128" s="94">
        <v>3</v>
      </c>
      <c r="P128" s="74">
        <v>88267394</v>
      </c>
      <c r="Q128" s="74">
        <v>113517880</v>
      </c>
      <c r="R128" s="74">
        <v>1</v>
      </c>
      <c r="S128" s="74">
        <v>5000000</v>
      </c>
      <c r="T128" s="74">
        <v>36</v>
      </c>
      <c r="U128" s="74">
        <v>444811</v>
      </c>
      <c r="V128" s="74">
        <v>403</v>
      </c>
      <c r="W128" s="74">
        <v>3000</v>
      </c>
      <c r="X128" s="74">
        <v>17893</v>
      </c>
      <c r="Y128" s="74">
        <v>200</v>
      </c>
      <c r="Z128" s="74">
        <v>292700</v>
      </c>
      <c r="AA128" s="74">
        <v>10</v>
      </c>
      <c r="AB128" s="74">
        <v>2532077</v>
      </c>
      <c r="AC128" s="74">
        <v>5</v>
      </c>
    </row>
    <row r="129" spans="1:29" ht="14.25">
      <c r="A129" s="89">
        <v>2004038</v>
      </c>
      <c r="B129" s="91">
        <v>38123</v>
      </c>
      <c r="C129" s="97">
        <v>11</v>
      </c>
      <c r="D129" s="93">
        <v>16</v>
      </c>
      <c r="E129" s="93">
        <v>17</v>
      </c>
      <c r="F129" s="93">
        <v>25</v>
      </c>
      <c r="G129" s="93">
        <v>28</v>
      </c>
      <c r="H129" s="93">
        <v>29</v>
      </c>
      <c r="I129" s="99">
        <v>7</v>
      </c>
      <c r="J129" s="93">
        <v>29</v>
      </c>
      <c r="K129" s="93">
        <v>11</v>
      </c>
      <c r="L129" s="93">
        <v>25</v>
      </c>
      <c r="M129" s="93">
        <v>17</v>
      </c>
      <c r="N129" s="93">
        <v>16</v>
      </c>
      <c r="O129" s="94">
        <v>28</v>
      </c>
      <c r="P129" s="74">
        <v>88138308</v>
      </c>
      <c r="Q129" s="74">
        <v>112095419</v>
      </c>
      <c r="R129" s="74">
        <v>1</v>
      </c>
      <c r="S129" s="74">
        <v>5000000</v>
      </c>
      <c r="T129" s="74">
        <v>40</v>
      </c>
      <c r="U129" s="74">
        <v>208689</v>
      </c>
      <c r="V129" s="74">
        <v>710</v>
      </c>
      <c r="W129" s="74">
        <v>3000</v>
      </c>
      <c r="X129" s="74">
        <v>31443</v>
      </c>
      <c r="Y129" s="74">
        <v>200</v>
      </c>
      <c r="Z129" s="74">
        <v>474872</v>
      </c>
      <c r="AA129" s="74">
        <v>10</v>
      </c>
      <c r="AB129" s="74">
        <v>3619064</v>
      </c>
      <c r="AC129" s="74">
        <v>5</v>
      </c>
    </row>
    <row r="130" spans="1:29" ht="14.25">
      <c r="A130" s="89">
        <v>2004039</v>
      </c>
      <c r="B130" s="91">
        <v>38127</v>
      </c>
      <c r="C130" s="97">
        <v>10</v>
      </c>
      <c r="D130" s="93">
        <v>16</v>
      </c>
      <c r="E130" s="93">
        <v>18</v>
      </c>
      <c r="F130" s="93">
        <v>25</v>
      </c>
      <c r="G130" s="93">
        <v>26</v>
      </c>
      <c r="H130" s="93">
        <v>29</v>
      </c>
      <c r="I130" s="99">
        <v>3</v>
      </c>
      <c r="J130" s="93">
        <v>29</v>
      </c>
      <c r="K130" s="93">
        <v>25</v>
      </c>
      <c r="L130" s="93">
        <v>18</v>
      </c>
      <c r="M130" s="93">
        <v>16</v>
      </c>
      <c r="N130" s="93">
        <v>10</v>
      </c>
      <c r="O130" s="94">
        <v>26</v>
      </c>
      <c r="P130" s="74">
        <v>89037042</v>
      </c>
      <c r="Q130" s="74">
        <v>115503169</v>
      </c>
      <c r="R130" s="74">
        <v>1</v>
      </c>
      <c r="S130" s="74">
        <v>5000000</v>
      </c>
      <c r="T130" s="74">
        <v>24</v>
      </c>
      <c r="U130" s="74">
        <v>817420</v>
      </c>
      <c r="V130" s="74">
        <v>187</v>
      </c>
      <c r="W130" s="74">
        <v>3000</v>
      </c>
      <c r="X130" s="74">
        <v>12106</v>
      </c>
      <c r="Y130" s="74">
        <v>200</v>
      </c>
      <c r="Z130" s="74">
        <v>248988</v>
      </c>
      <c r="AA130" s="74">
        <v>10</v>
      </c>
      <c r="AB130" s="74">
        <v>2026047</v>
      </c>
      <c r="AC130" s="74">
        <v>5</v>
      </c>
    </row>
    <row r="131" spans="1:29" ht="14.25">
      <c r="A131" s="89">
        <v>2004040</v>
      </c>
      <c r="B131" s="91">
        <v>38130</v>
      </c>
      <c r="C131" s="97">
        <v>7</v>
      </c>
      <c r="D131" s="93">
        <v>17</v>
      </c>
      <c r="E131" s="93">
        <v>19</v>
      </c>
      <c r="F131" s="93">
        <v>20</v>
      </c>
      <c r="G131" s="93">
        <v>21</v>
      </c>
      <c r="H131" s="93">
        <v>29</v>
      </c>
      <c r="I131" s="99">
        <v>11</v>
      </c>
      <c r="J131" s="93">
        <v>7</v>
      </c>
      <c r="K131" s="93">
        <v>29</v>
      </c>
      <c r="L131" s="93">
        <v>21</v>
      </c>
      <c r="M131" s="93">
        <v>17</v>
      </c>
      <c r="N131" s="93">
        <v>19</v>
      </c>
      <c r="O131" s="94">
        <v>20</v>
      </c>
      <c r="P131" s="74">
        <v>88282398</v>
      </c>
      <c r="Q131" s="74">
        <v>116302448</v>
      </c>
      <c r="R131" s="74">
        <v>1</v>
      </c>
      <c r="S131" s="74">
        <v>5000000</v>
      </c>
      <c r="T131" s="74">
        <v>57</v>
      </c>
      <c r="U131" s="74">
        <v>237397</v>
      </c>
      <c r="V131" s="74">
        <v>319</v>
      </c>
      <c r="W131" s="74">
        <v>3000</v>
      </c>
      <c r="X131" s="74">
        <v>18113</v>
      </c>
      <c r="Y131" s="74">
        <v>200</v>
      </c>
      <c r="Z131" s="74">
        <v>330486</v>
      </c>
      <c r="AA131" s="74">
        <v>10</v>
      </c>
      <c r="AB131" s="74">
        <v>3208597</v>
      </c>
      <c r="AC131" s="74">
        <v>5</v>
      </c>
    </row>
    <row r="132" spans="1:29" ht="14.25">
      <c r="A132" s="89">
        <v>2004041</v>
      </c>
      <c r="B132" s="91">
        <v>38134</v>
      </c>
      <c r="C132" s="97">
        <v>8</v>
      </c>
      <c r="D132" s="93">
        <v>10</v>
      </c>
      <c r="E132" s="93">
        <v>17</v>
      </c>
      <c r="F132" s="93">
        <v>22</v>
      </c>
      <c r="G132" s="93">
        <v>25</v>
      </c>
      <c r="H132" s="93">
        <v>29</v>
      </c>
      <c r="I132" s="99">
        <v>14</v>
      </c>
      <c r="J132" s="93">
        <v>17</v>
      </c>
      <c r="K132" s="93">
        <v>25</v>
      </c>
      <c r="L132" s="93">
        <v>29</v>
      </c>
      <c r="M132" s="93">
        <v>22</v>
      </c>
      <c r="N132" s="93">
        <v>10</v>
      </c>
      <c r="O132" s="94">
        <v>8</v>
      </c>
      <c r="P132" s="74">
        <v>87199902</v>
      </c>
      <c r="Q132" s="74">
        <v>122973176</v>
      </c>
      <c r="R132" s="74">
        <v>0</v>
      </c>
      <c r="S132" s="74">
        <v>0</v>
      </c>
      <c r="T132" s="74">
        <v>16</v>
      </c>
      <c r="U132" s="74">
        <v>972814</v>
      </c>
      <c r="V132" s="74">
        <v>162</v>
      </c>
      <c r="W132" s="74">
        <v>3000</v>
      </c>
      <c r="X132" s="74">
        <v>11184</v>
      </c>
      <c r="Y132" s="74">
        <v>200</v>
      </c>
      <c r="Z132" s="74">
        <v>234132</v>
      </c>
      <c r="AA132" s="74">
        <v>10</v>
      </c>
      <c r="AB132" s="74">
        <v>3085614</v>
      </c>
      <c r="AC132" s="74">
        <v>5</v>
      </c>
    </row>
    <row r="133" spans="1:29" ht="14.25">
      <c r="A133" s="89">
        <v>2004042</v>
      </c>
      <c r="B133" s="91">
        <v>38137</v>
      </c>
      <c r="C133" s="97">
        <v>6</v>
      </c>
      <c r="D133" s="93">
        <v>10</v>
      </c>
      <c r="E133" s="93">
        <v>13</v>
      </c>
      <c r="F133" s="93">
        <v>17</v>
      </c>
      <c r="G133" s="93">
        <v>18</v>
      </c>
      <c r="H133" s="93">
        <v>21</v>
      </c>
      <c r="I133" s="99">
        <v>2</v>
      </c>
      <c r="J133" s="93">
        <v>6</v>
      </c>
      <c r="K133" s="93">
        <v>10</v>
      </c>
      <c r="L133" s="93">
        <v>21</v>
      </c>
      <c r="M133" s="93">
        <v>17</v>
      </c>
      <c r="N133" s="93">
        <v>13</v>
      </c>
      <c r="O133" s="94">
        <v>18</v>
      </c>
      <c r="P133" s="74">
        <v>86844222</v>
      </c>
      <c r="Q133" s="74">
        <v>128720530</v>
      </c>
      <c r="R133" s="74">
        <v>0</v>
      </c>
      <c r="S133" s="74">
        <v>0</v>
      </c>
      <c r="T133" s="74">
        <v>27</v>
      </c>
      <c r="U133" s="74">
        <v>496684</v>
      </c>
      <c r="V133" s="74">
        <v>278</v>
      </c>
      <c r="W133" s="74">
        <v>3000</v>
      </c>
      <c r="X133" s="74">
        <v>16611</v>
      </c>
      <c r="Y133" s="74">
        <v>200</v>
      </c>
      <c r="Z133" s="74">
        <v>320439</v>
      </c>
      <c r="AA133" s="74">
        <v>10</v>
      </c>
      <c r="AB133" s="74">
        <v>3207046</v>
      </c>
      <c r="AC133" s="74">
        <v>5</v>
      </c>
    </row>
    <row r="134" spans="1:29" ht="14.25">
      <c r="A134" s="89">
        <v>2004043</v>
      </c>
      <c r="B134" s="91">
        <v>38141</v>
      </c>
      <c r="C134" s="97">
        <v>4</v>
      </c>
      <c r="D134" s="93">
        <v>9</v>
      </c>
      <c r="E134" s="93">
        <v>10</v>
      </c>
      <c r="F134" s="93">
        <v>21</v>
      </c>
      <c r="G134" s="93">
        <v>22</v>
      </c>
      <c r="H134" s="93">
        <v>24</v>
      </c>
      <c r="I134" s="99">
        <v>10</v>
      </c>
      <c r="J134" s="93">
        <v>9</v>
      </c>
      <c r="K134" s="93">
        <v>10</v>
      </c>
      <c r="L134" s="93">
        <v>24</v>
      </c>
      <c r="M134" s="93">
        <v>21</v>
      </c>
      <c r="N134" s="93">
        <v>4</v>
      </c>
      <c r="O134" s="94">
        <v>22</v>
      </c>
      <c r="P134" s="74">
        <v>88243112</v>
      </c>
      <c r="Q134" s="74">
        <v>115208260</v>
      </c>
      <c r="R134" s="74">
        <v>4</v>
      </c>
      <c r="S134" s="74">
        <v>5000000</v>
      </c>
      <c r="T134" s="74">
        <v>79</v>
      </c>
      <c r="U134" s="74">
        <v>191620</v>
      </c>
      <c r="V134" s="74">
        <v>412</v>
      </c>
      <c r="W134" s="74">
        <v>3000</v>
      </c>
      <c r="X134" s="74">
        <v>24143</v>
      </c>
      <c r="Y134" s="74">
        <v>200</v>
      </c>
      <c r="Z134" s="74">
        <v>422758</v>
      </c>
      <c r="AA134" s="74">
        <v>10</v>
      </c>
      <c r="AB134" s="74">
        <v>2264235</v>
      </c>
      <c r="AC134" s="74">
        <v>5</v>
      </c>
    </row>
    <row r="135" spans="1:29" ht="14.25">
      <c r="A135" s="89">
        <v>2004044</v>
      </c>
      <c r="B135" s="91">
        <v>38144</v>
      </c>
      <c r="C135" s="97">
        <v>2</v>
      </c>
      <c r="D135" s="93">
        <v>6</v>
      </c>
      <c r="E135" s="93">
        <v>7</v>
      </c>
      <c r="F135" s="93">
        <v>12</v>
      </c>
      <c r="G135" s="93">
        <v>31</v>
      </c>
      <c r="H135" s="93">
        <v>32</v>
      </c>
      <c r="I135" s="99">
        <v>5</v>
      </c>
      <c r="J135" s="93">
        <v>12</v>
      </c>
      <c r="K135" s="93">
        <v>6</v>
      </c>
      <c r="L135" s="93">
        <v>7</v>
      </c>
      <c r="M135" s="93">
        <v>31</v>
      </c>
      <c r="N135" s="93">
        <v>32</v>
      </c>
      <c r="O135" s="94">
        <v>2</v>
      </c>
      <c r="P135" s="74">
        <v>88925916</v>
      </c>
      <c r="Q135" s="74">
        <v>106056639</v>
      </c>
      <c r="R135" s="74">
        <v>3</v>
      </c>
      <c r="S135" s="74">
        <v>5000000</v>
      </c>
      <c r="T135" s="74">
        <v>46</v>
      </c>
      <c r="U135" s="74">
        <v>296656</v>
      </c>
      <c r="V135" s="74">
        <v>413</v>
      </c>
      <c r="W135" s="74">
        <v>3000</v>
      </c>
      <c r="X135" s="74">
        <v>21408</v>
      </c>
      <c r="Y135" s="74">
        <v>200</v>
      </c>
      <c r="Z135" s="74">
        <v>383158</v>
      </c>
      <c r="AA135" s="74">
        <v>10</v>
      </c>
      <c r="AB135" s="74">
        <v>2945384</v>
      </c>
      <c r="AC135" s="74">
        <v>5</v>
      </c>
    </row>
    <row r="136" spans="1:29" ht="14.25">
      <c r="A136" s="89">
        <v>2004045</v>
      </c>
      <c r="B136" s="91">
        <v>38148</v>
      </c>
      <c r="C136" s="97">
        <v>1</v>
      </c>
      <c r="D136" s="93">
        <v>12</v>
      </c>
      <c r="E136" s="93">
        <v>18</v>
      </c>
      <c r="F136" s="93">
        <v>26</v>
      </c>
      <c r="G136" s="93">
        <v>27</v>
      </c>
      <c r="H136" s="93">
        <v>28</v>
      </c>
      <c r="I136" s="99">
        <v>13</v>
      </c>
      <c r="J136" s="93">
        <v>26</v>
      </c>
      <c r="K136" s="93">
        <v>1</v>
      </c>
      <c r="L136" s="93">
        <v>18</v>
      </c>
      <c r="M136" s="93">
        <v>27</v>
      </c>
      <c r="N136" s="93">
        <v>12</v>
      </c>
      <c r="O136" s="94">
        <v>28</v>
      </c>
      <c r="P136" s="74">
        <v>87139276</v>
      </c>
      <c r="Q136" s="74">
        <v>95014377</v>
      </c>
      <c r="R136" s="74">
        <v>3</v>
      </c>
      <c r="S136" s="74">
        <v>5000000</v>
      </c>
      <c r="T136" s="74">
        <v>40</v>
      </c>
      <c r="U136" s="74">
        <v>230868</v>
      </c>
      <c r="V136" s="74">
        <v>699</v>
      </c>
      <c r="W136" s="74">
        <v>3000</v>
      </c>
      <c r="X136" s="74">
        <v>28814</v>
      </c>
      <c r="Y136" s="74">
        <v>200</v>
      </c>
      <c r="Z136" s="74">
        <v>446406</v>
      </c>
      <c r="AA136" s="74">
        <v>10</v>
      </c>
      <c r="AB136" s="74">
        <v>3436384</v>
      </c>
      <c r="AC136" s="74">
        <v>5</v>
      </c>
    </row>
    <row r="137" spans="1:29" ht="14.25">
      <c r="A137" s="89">
        <v>2004046</v>
      </c>
      <c r="B137" s="91">
        <v>38151</v>
      </c>
      <c r="C137" s="97">
        <v>7</v>
      </c>
      <c r="D137" s="93">
        <v>15</v>
      </c>
      <c r="E137" s="93">
        <v>16</v>
      </c>
      <c r="F137" s="93">
        <v>22</v>
      </c>
      <c r="G137" s="93">
        <v>23</v>
      </c>
      <c r="H137" s="93">
        <v>32</v>
      </c>
      <c r="I137" s="99">
        <v>14</v>
      </c>
      <c r="J137" s="93">
        <v>15</v>
      </c>
      <c r="K137" s="93">
        <v>16</v>
      </c>
      <c r="L137" s="93">
        <v>23</v>
      </c>
      <c r="M137" s="93">
        <v>7</v>
      </c>
      <c r="N137" s="93">
        <v>32</v>
      </c>
      <c r="O137" s="94">
        <v>22</v>
      </c>
      <c r="P137" s="74">
        <v>84024020</v>
      </c>
      <c r="Q137" s="74">
        <v>104590772</v>
      </c>
      <c r="R137" s="74">
        <v>2</v>
      </c>
      <c r="S137" s="74">
        <v>5000000</v>
      </c>
      <c r="T137" s="74">
        <v>66</v>
      </c>
      <c r="U137" s="74">
        <v>127119</v>
      </c>
      <c r="V137" s="74">
        <v>270</v>
      </c>
      <c r="W137" s="74">
        <v>3000</v>
      </c>
      <c r="X137" s="74">
        <v>14298</v>
      </c>
      <c r="Y137" s="74">
        <v>200</v>
      </c>
      <c r="Z137" s="74">
        <v>264384</v>
      </c>
      <c r="AA137" s="74">
        <v>10</v>
      </c>
      <c r="AB137" s="74">
        <v>1378410</v>
      </c>
      <c r="AC137" s="74">
        <v>5</v>
      </c>
    </row>
    <row r="138" spans="1:29" ht="14.25">
      <c r="A138" s="89">
        <v>2004047</v>
      </c>
      <c r="B138" s="91">
        <v>38155</v>
      </c>
      <c r="C138" s="97">
        <v>1</v>
      </c>
      <c r="D138" s="93">
        <v>7</v>
      </c>
      <c r="E138" s="93">
        <v>8</v>
      </c>
      <c r="F138" s="93">
        <v>11</v>
      </c>
      <c r="G138" s="93">
        <v>27</v>
      </c>
      <c r="H138" s="93">
        <v>31</v>
      </c>
      <c r="I138" s="99">
        <v>6</v>
      </c>
      <c r="J138" s="93">
        <v>8</v>
      </c>
      <c r="K138" s="93">
        <v>27</v>
      </c>
      <c r="L138" s="93">
        <v>31</v>
      </c>
      <c r="M138" s="93">
        <v>11</v>
      </c>
      <c r="N138" s="93">
        <v>1</v>
      </c>
      <c r="O138" s="94">
        <v>7</v>
      </c>
      <c r="P138" s="74">
        <v>83699424</v>
      </c>
      <c r="Q138" s="74">
        <v>89616524</v>
      </c>
      <c r="R138" s="74">
        <v>4</v>
      </c>
      <c r="S138" s="74">
        <v>5000000</v>
      </c>
      <c r="T138" s="74">
        <v>48</v>
      </c>
      <c r="U138" s="74">
        <v>244307</v>
      </c>
      <c r="V138" s="74">
        <v>468</v>
      </c>
      <c r="W138" s="74">
        <v>3000</v>
      </c>
      <c r="X138" s="74">
        <v>21103</v>
      </c>
      <c r="Y138" s="74">
        <v>200</v>
      </c>
      <c r="Z138" s="74">
        <v>357287</v>
      </c>
      <c r="AA138" s="74">
        <v>10</v>
      </c>
      <c r="AB138" s="74">
        <v>3012547</v>
      </c>
      <c r="AC138" s="74">
        <v>5</v>
      </c>
    </row>
    <row r="139" spans="1:29" ht="14.25">
      <c r="A139" s="89">
        <v>2004048</v>
      </c>
      <c r="B139" s="91">
        <v>38158</v>
      </c>
      <c r="C139" s="97">
        <v>8</v>
      </c>
      <c r="D139" s="93">
        <v>9</v>
      </c>
      <c r="E139" s="93">
        <v>11</v>
      </c>
      <c r="F139" s="93">
        <v>16</v>
      </c>
      <c r="G139" s="93">
        <v>17</v>
      </c>
      <c r="H139" s="93">
        <v>29</v>
      </c>
      <c r="I139" s="99">
        <v>9</v>
      </c>
      <c r="J139" s="93">
        <v>29</v>
      </c>
      <c r="K139" s="93">
        <v>11</v>
      </c>
      <c r="L139" s="93">
        <v>8</v>
      </c>
      <c r="M139" s="93">
        <v>17</v>
      </c>
      <c r="N139" s="93">
        <v>9</v>
      </c>
      <c r="O139" s="94">
        <v>16</v>
      </c>
      <c r="P139" s="74">
        <v>82446706</v>
      </c>
      <c r="Q139" s="74">
        <v>52618600</v>
      </c>
      <c r="R139" s="74">
        <v>8</v>
      </c>
      <c r="S139" s="74">
        <v>5000000</v>
      </c>
      <c r="T139" s="74">
        <v>58</v>
      </c>
      <c r="U139" s="74">
        <v>22182</v>
      </c>
      <c r="V139" s="74">
        <v>840</v>
      </c>
      <c r="W139" s="74">
        <v>3000</v>
      </c>
      <c r="X139" s="74">
        <v>31182</v>
      </c>
      <c r="Y139" s="74">
        <v>200</v>
      </c>
      <c r="Z139" s="74">
        <v>465444</v>
      </c>
      <c r="AA139" s="74">
        <v>10</v>
      </c>
      <c r="AB139" s="74">
        <v>4539871</v>
      </c>
      <c r="AC139" s="74">
        <v>5</v>
      </c>
    </row>
    <row r="140" spans="1:29" ht="14.25">
      <c r="A140" s="89">
        <v>2004049</v>
      </c>
      <c r="B140" s="91">
        <v>38162</v>
      </c>
      <c r="C140" s="97">
        <v>11</v>
      </c>
      <c r="D140" s="93">
        <v>12</v>
      </c>
      <c r="E140" s="93">
        <v>14</v>
      </c>
      <c r="F140" s="93">
        <v>16</v>
      </c>
      <c r="G140" s="93">
        <v>25</v>
      </c>
      <c r="H140" s="93">
        <v>29</v>
      </c>
      <c r="I140" s="99">
        <v>9</v>
      </c>
      <c r="J140" s="93">
        <v>14</v>
      </c>
      <c r="K140" s="93">
        <v>11</v>
      </c>
      <c r="L140" s="93">
        <v>25</v>
      </c>
      <c r="M140" s="93">
        <v>12</v>
      </c>
      <c r="N140" s="93">
        <v>29</v>
      </c>
      <c r="O140" s="94">
        <v>16</v>
      </c>
      <c r="P140" s="74">
        <v>82759940</v>
      </c>
      <c r="Q140" s="74">
        <v>68974336</v>
      </c>
      <c r="R140" s="74">
        <v>1</v>
      </c>
      <c r="S140" s="74">
        <v>5000000</v>
      </c>
      <c r="T140" s="74">
        <v>14</v>
      </c>
      <c r="U140" s="74">
        <v>653747</v>
      </c>
      <c r="V140" s="74">
        <v>174</v>
      </c>
      <c r="W140" s="74">
        <v>3000</v>
      </c>
      <c r="X140" s="74">
        <v>8919</v>
      </c>
      <c r="Y140" s="74">
        <v>200</v>
      </c>
      <c r="Z140" s="74">
        <v>199515</v>
      </c>
      <c r="AA140" s="74">
        <v>10</v>
      </c>
      <c r="AB140" s="74">
        <v>1148645</v>
      </c>
      <c r="AC140" s="74">
        <v>5</v>
      </c>
    </row>
    <row r="141" spans="1:29" ht="14.25">
      <c r="A141" s="89">
        <v>2004050</v>
      </c>
      <c r="B141" s="91">
        <v>38165</v>
      </c>
      <c r="C141" s="97">
        <v>6</v>
      </c>
      <c r="D141" s="93">
        <v>7</v>
      </c>
      <c r="E141" s="93">
        <v>19</v>
      </c>
      <c r="F141" s="93">
        <v>21</v>
      </c>
      <c r="G141" s="93">
        <v>25</v>
      </c>
      <c r="H141" s="93">
        <v>29</v>
      </c>
      <c r="I141" s="99">
        <v>2</v>
      </c>
      <c r="J141" s="93">
        <v>19</v>
      </c>
      <c r="K141" s="93">
        <v>25</v>
      </c>
      <c r="L141" s="93">
        <v>6</v>
      </c>
      <c r="M141" s="93">
        <v>7</v>
      </c>
      <c r="N141" s="93">
        <v>21</v>
      </c>
      <c r="O141" s="94">
        <v>29</v>
      </c>
      <c r="P141" s="74">
        <v>79279672</v>
      </c>
      <c r="Q141" s="74">
        <v>85530529</v>
      </c>
      <c r="R141" s="74">
        <v>0</v>
      </c>
      <c r="S141" s="74">
        <v>0</v>
      </c>
      <c r="T141" s="74">
        <v>38</v>
      </c>
      <c r="U141" s="74">
        <v>186723</v>
      </c>
      <c r="V141" s="74">
        <v>331</v>
      </c>
      <c r="W141" s="74">
        <v>3000</v>
      </c>
      <c r="X141" s="74">
        <v>16909</v>
      </c>
      <c r="Y141" s="74">
        <v>200</v>
      </c>
      <c r="Z141" s="74">
        <v>311129</v>
      </c>
      <c r="AA141" s="74">
        <v>10</v>
      </c>
      <c r="AB141" s="74">
        <v>1541849</v>
      </c>
      <c r="AC141" s="74">
        <v>5</v>
      </c>
    </row>
    <row r="142" spans="1:29" ht="14.25">
      <c r="A142" s="89">
        <v>2004051</v>
      </c>
      <c r="B142" s="91">
        <v>38169</v>
      </c>
      <c r="C142" s="97">
        <v>2</v>
      </c>
      <c r="D142" s="93">
        <v>3</v>
      </c>
      <c r="E142" s="93">
        <v>9</v>
      </c>
      <c r="F142" s="93">
        <v>10</v>
      </c>
      <c r="G142" s="93">
        <v>15</v>
      </c>
      <c r="H142" s="93">
        <v>29</v>
      </c>
      <c r="I142" s="99">
        <v>11</v>
      </c>
      <c r="J142" s="93">
        <v>29</v>
      </c>
      <c r="K142" s="93">
        <v>10</v>
      </c>
      <c r="L142" s="93">
        <v>15</v>
      </c>
      <c r="M142" s="93">
        <v>9</v>
      </c>
      <c r="N142" s="93">
        <v>2</v>
      </c>
      <c r="O142" s="94">
        <v>3</v>
      </c>
      <c r="P142" s="74">
        <v>77098174</v>
      </c>
      <c r="Q142" s="74">
        <v>91039998</v>
      </c>
      <c r="R142" s="74">
        <v>0</v>
      </c>
      <c r="S142" s="74">
        <v>0</v>
      </c>
      <c r="T142" s="74">
        <v>18</v>
      </c>
      <c r="U142" s="74">
        <v>131177</v>
      </c>
      <c r="V142" s="74">
        <v>529</v>
      </c>
      <c r="W142" s="74">
        <v>3000</v>
      </c>
      <c r="X142" s="74">
        <v>24212</v>
      </c>
      <c r="Y142" s="74">
        <v>200</v>
      </c>
      <c r="Z142" s="74">
        <v>392109</v>
      </c>
      <c r="AA142" s="74">
        <v>10</v>
      </c>
      <c r="AB142" s="74">
        <v>3911389</v>
      </c>
      <c r="AC142" s="74">
        <v>5</v>
      </c>
    </row>
    <row r="143" spans="1:29" ht="14.25">
      <c r="A143" s="89">
        <v>2004052</v>
      </c>
      <c r="B143" s="91">
        <v>38172</v>
      </c>
      <c r="C143" s="97">
        <v>1</v>
      </c>
      <c r="D143" s="93">
        <v>12</v>
      </c>
      <c r="E143" s="93">
        <v>14</v>
      </c>
      <c r="F143" s="93">
        <v>15</v>
      </c>
      <c r="G143" s="93">
        <v>17</v>
      </c>
      <c r="H143" s="93">
        <v>29</v>
      </c>
      <c r="I143" s="99">
        <v>9</v>
      </c>
      <c r="J143" s="93">
        <v>15</v>
      </c>
      <c r="K143" s="93">
        <v>29</v>
      </c>
      <c r="L143" s="93">
        <v>17</v>
      </c>
      <c r="M143" s="93">
        <v>1</v>
      </c>
      <c r="N143" s="93">
        <v>14</v>
      </c>
      <c r="O143" s="94">
        <v>12</v>
      </c>
      <c r="P143" s="74">
        <v>78771600</v>
      </c>
      <c r="Q143" s="74">
        <v>110782937</v>
      </c>
      <c r="R143" s="74">
        <v>0</v>
      </c>
      <c r="S143" s="74">
        <v>0</v>
      </c>
      <c r="T143" s="74">
        <v>9</v>
      </c>
      <c r="U143" s="74">
        <v>940139</v>
      </c>
      <c r="V143" s="74">
        <v>126</v>
      </c>
      <c r="W143" s="74">
        <v>3000</v>
      </c>
      <c r="X143" s="74">
        <v>7486</v>
      </c>
      <c r="Y143" s="74">
        <v>200</v>
      </c>
      <c r="Z143" s="74">
        <v>171238</v>
      </c>
      <c r="AA143" s="74">
        <v>10</v>
      </c>
      <c r="AB143" s="74">
        <v>1361261</v>
      </c>
      <c r="AC143" s="74">
        <v>5</v>
      </c>
    </row>
    <row r="144" spans="1:29" ht="14.25">
      <c r="A144" s="89">
        <v>2004053</v>
      </c>
      <c r="B144" s="91">
        <v>38176</v>
      </c>
      <c r="C144" s="97">
        <v>2</v>
      </c>
      <c r="D144" s="93">
        <v>3</v>
      </c>
      <c r="E144" s="93">
        <v>4</v>
      </c>
      <c r="F144" s="93">
        <v>9</v>
      </c>
      <c r="G144" s="93">
        <v>24</v>
      </c>
      <c r="H144" s="93">
        <v>25</v>
      </c>
      <c r="I144" s="99">
        <v>2</v>
      </c>
      <c r="J144" s="93">
        <v>25</v>
      </c>
      <c r="K144" s="93">
        <v>4</v>
      </c>
      <c r="L144" s="93">
        <v>2</v>
      </c>
      <c r="M144" s="93">
        <v>9</v>
      </c>
      <c r="N144" s="93">
        <v>24</v>
      </c>
      <c r="O144" s="94">
        <v>3</v>
      </c>
      <c r="P144" s="74">
        <v>80917678</v>
      </c>
      <c r="Q144" s="74">
        <v>119314262</v>
      </c>
      <c r="R144" s="74">
        <v>0</v>
      </c>
      <c r="S144" s="74">
        <v>0</v>
      </c>
      <c r="T144" s="74">
        <v>22</v>
      </c>
      <c r="U144" s="74">
        <v>904837</v>
      </c>
      <c r="V144" s="74">
        <v>179</v>
      </c>
      <c r="W144" s="74">
        <v>3000</v>
      </c>
      <c r="X144" s="74">
        <v>10095</v>
      </c>
      <c r="Y144" s="74">
        <v>200</v>
      </c>
      <c r="Z144" s="74">
        <v>217725</v>
      </c>
      <c r="AA144" s="74">
        <v>10</v>
      </c>
      <c r="AB144" s="74">
        <v>1295732</v>
      </c>
      <c r="AC144" s="74">
        <v>5</v>
      </c>
    </row>
    <row r="145" spans="1:29" ht="14.25">
      <c r="A145" s="89">
        <v>2004054</v>
      </c>
      <c r="B145" s="91">
        <v>38179</v>
      </c>
      <c r="C145" s="97">
        <v>9</v>
      </c>
      <c r="D145" s="93">
        <v>11</v>
      </c>
      <c r="E145" s="93">
        <v>14</v>
      </c>
      <c r="F145" s="93">
        <v>16</v>
      </c>
      <c r="G145" s="93">
        <v>27</v>
      </c>
      <c r="H145" s="93">
        <v>28</v>
      </c>
      <c r="I145" s="99">
        <v>11</v>
      </c>
      <c r="J145" s="93">
        <v>9</v>
      </c>
      <c r="K145" s="93">
        <v>28</v>
      </c>
      <c r="L145" s="93">
        <v>11</v>
      </c>
      <c r="M145" s="93">
        <v>16</v>
      </c>
      <c r="N145" s="93">
        <v>14</v>
      </c>
      <c r="O145" s="94">
        <v>27</v>
      </c>
      <c r="P145" s="74">
        <v>79867882</v>
      </c>
      <c r="Q145" s="74">
        <v>118877124</v>
      </c>
      <c r="R145" s="74">
        <v>1</v>
      </c>
      <c r="S145" s="74">
        <v>5000000</v>
      </c>
      <c r="T145" s="74">
        <v>29</v>
      </c>
      <c r="U145" s="74">
        <v>367126</v>
      </c>
      <c r="V145" s="74">
        <v>484</v>
      </c>
      <c r="W145" s="74">
        <v>3000</v>
      </c>
      <c r="X145" s="74">
        <v>21637</v>
      </c>
      <c r="Y145" s="74">
        <v>200</v>
      </c>
      <c r="Z145" s="74">
        <v>350210</v>
      </c>
      <c r="AA145" s="74">
        <v>10</v>
      </c>
      <c r="AB145" s="74">
        <v>2928844</v>
      </c>
      <c r="AC145" s="74">
        <v>5</v>
      </c>
    </row>
    <row r="146" spans="1:29" ht="14.25">
      <c r="A146" s="89">
        <v>2004055</v>
      </c>
      <c r="B146" s="91">
        <v>38183</v>
      </c>
      <c r="C146" s="97">
        <v>6</v>
      </c>
      <c r="D146" s="93">
        <v>8</v>
      </c>
      <c r="E146" s="93">
        <v>19</v>
      </c>
      <c r="F146" s="93">
        <v>25</v>
      </c>
      <c r="G146" s="93">
        <v>29</v>
      </c>
      <c r="H146" s="93">
        <v>32</v>
      </c>
      <c r="I146" s="99">
        <v>7</v>
      </c>
      <c r="J146" s="93">
        <v>32</v>
      </c>
      <c r="K146" s="93">
        <v>25</v>
      </c>
      <c r="L146" s="93">
        <v>8</v>
      </c>
      <c r="M146" s="93">
        <v>19</v>
      </c>
      <c r="N146" s="93">
        <v>6</v>
      </c>
      <c r="O146" s="94">
        <v>29</v>
      </c>
      <c r="P146" s="74">
        <v>82803812</v>
      </c>
      <c r="Q146" s="74">
        <v>118923004</v>
      </c>
      <c r="R146" s="74">
        <v>1</v>
      </c>
      <c r="S146" s="74">
        <v>5000000</v>
      </c>
      <c r="T146" s="74">
        <v>20</v>
      </c>
      <c r="U146" s="74">
        <v>588686</v>
      </c>
      <c r="V146" s="74">
        <v>410</v>
      </c>
      <c r="W146" s="74">
        <v>3000</v>
      </c>
      <c r="X146" s="74">
        <v>19990</v>
      </c>
      <c r="Y146" s="74">
        <v>200</v>
      </c>
      <c r="Z146" s="74">
        <v>350161</v>
      </c>
      <c r="AA146" s="74">
        <v>10</v>
      </c>
      <c r="AB146" s="74">
        <v>3004931</v>
      </c>
      <c r="AC146" s="74">
        <v>5</v>
      </c>
    </row>
    <row r="147" spans="1:29" ht="14.25">
      <c r="A147" s="89">
        <v>2004056</v>
      </c>
      <c r="B147" s="91">
        <v>38186</v>
      </c>
      <c r="C147" s="97">
        <v>1</v>
      </c>
      <c r="D147" s="93">
        <v>20</v>
      </c>
      <c r="E147" s="93">
        <v>21</v>
      </c>
      <c r="F147" s="93">
        <v>25</v>
      </c>
      <c r="G147" s="93">
        <v>29</v>
      </c>
      <c r="H147" s="93">
        <v>30</v>
      </c>
      <c r="I147" s="99">
        <v>2</v>
      </c>
      <c r="J147" s="93">
        <v>20</v>
      </c>
      <c r="K147" s="93">
        <v>1</v>
      </c>
      <c r="L147" s="93">
        <v>30</v>
      </c>
      <c r="M147" s="93">
        <v>29</v>
      </c>
      <c r="N147" s="93">
        <v>25</v>
      </c>
      <c r="O147" s="94">
        <v>21</v>
      </c>
      <c r="P147" s="74">
        <v>82258324</v>
      </c>
      <c r="Q147" s="74">
        <v>106870504</v>
      </c>
      <c r="R147" s="74">
        <v>4</v>
      </c>
      <c r="S147" s="74">
        <v>5000000</v>
      </c>
      <c r="T147" s="74">
        <v>34</v>
      </c>
      <c r="U147" s="74">
        <v>545416</v>
      </c>
      <c r="V147" s="74">
        <v>278</v>
      </c>
      <c r="W147" s="74">
        <v>3000</v>
      </c>
      <c r="X147" s="74">
        <v>12854</v>
      </c>
      <c r="Y147" s="74">
        <v>200</v>
      </c>
      <c r="Z147" s="74">
        <v>262739</v>
      </c>
      <c r="AA147" s="74">
        <v>10</v>
      </c>
      <c r="AB147" s="74">
        <v>1556542</v>
      </c>
      <c r="AC147" s="74">
        <v>5</v>
      </c>
    </row>
    <row r="148" spans="1:29" ht="14.25">
      <c r="A148" s="89">
        <v>2004057</v>
      </c>
      <c r="B148" s="91">
        <v>38190</v>
      </c>
      <c r="C148" s="97">
        <v>5</v>
      </c>
      <c r="D148" s="93">
        <v>21</v>
      </c>
      <c r="E148" s="93">
        <v>23</v>
      </c>
      <c r="F148" s="93">
        <v>25</v>
      </c>
      <c r="G148" s="93">
        <v>28</v>
      </c>
      <c r="H148" s="93">
        <v>32</v>
      </c>
      <c r="I148" s="99">
        <v>4</v>
      </c>
      <c r="J148" s="93">
        <v>25</v>
      </c>
      <c r="K148" s="93">
        <v>23</v>
      </c>
      <c r="L148" s="93">
        <v>28</v>
      </c>
      <c r="M148" s="93">
        <v>5</v>
      </c>
      <c r="N148" s="93">
        <v>32</v>
      </c>
      <c r="O148" s="94">
        <v>21</v>
      </c>
      <c r="P148" s="74">
        <v>78588992</v>
      </c>
      <c r="Q148" s="74">
        <v>108636240</v>
      </c>
      <c r="R148" s="74">
        <v>1</v>
      </c>
      <c r="S148" s="74">
        <v>5000000</v>
      </c>
      <c r="T148" s="74">
        <v>12</v>
      </c>
      <c r="U148" s="74">
        <v>1315559</v>
      </c>
      <c r="V148" s="74">
        <v>243</v>
      </c>
      <c r="W148" s="74">
        <v>3000</v>
      </c>
      <c r="X148" s="74">
        <v>11603</v>
      </c>
      <c r="Y148" s="74">
        <v>200</v>
      </c>
      <c r="Z148" s="74">
        <v>236030</v>
      </c>
      <c r="AA148" s="74">
        <v>10</v>
      </c>
      <c r="AB148" s="74">
        <v>2109250</v>
      </c>
      <c r="AC148" s="74">
        <v>5</v>
      </c>
    </row>
    <row r="149" spans="1:29" ht="14.25">
      <c r="A149" s="89">
        <v>2004058</v>
      </c>
      <c r="B149" s="91">
        <v>38193</v>
      </c>
      <c r="C149" s="97">
        <v>1</v>
      </c>
      <c r="D149" s="93">
        <v>8</v>
      </c>
      <c r="E149" s="93">
        <v>11</v>
      </c>
      <c r="F149" s="93">
        <v>12</v>
      </c>
      <c r="G149" s="93">
        <v>27</v>
      </c>
      <c r="H149" s="93">
        <v>31</v>
      </c>
      <c r="I149" s="99">
        <v>12</v>
      </c>
      <c r="J149" s="93">
        <v>12</v>
      </c>
      <c r="K149" s="93">
        <v>27</v>
      </c>
      <c r="L149" s="93">
        <v>1</v>
      </c>
      <c r="M149" s="93">
        <v>8</v>
      </c>
      <c r="N149" s="93">
        <v>31</v>
      </c>
      <c r="O149" s="94">
        <v>11</v>
      </c>
      <c r="P149" s="74">
        <v>78945786</v>
      </c>
      <c r="Q149" s="74">
        <v>114083452</v>
      </c>
      <c r="R149" s="74">
        <v>0</v>
      </c>
      <c r="S149" s="74">
        <v>0</v>
      </c>
      <c r="T149" s="74">
        <v>63</v>
      </c>
      <c r="U149" s="74">
        <v>201748</v>
      </c>
      <c r="V149" s="74">
        <v>458</v>
      </c>
      <c r="W149" s="74">
        <v>3000</v>
      </c>
      <c r="X149" s="74">
        <v>20901</v>
      </c>
      <c r="Y149" s="74">
        <v>200</v>
      </c>
      <c r="Z149" s="74">
        <v>324615</v>
      </c>
      <c r="AA149" s="74">
        <v>10</v>
      </c>
      <c r="AB149" s="74">
        <v>2345142</v>
      </c>
      <c r="AC149" s="74">
        <v>5</v>
      </c>
    </row>
    <row r="150" spans="1:29" ht="14.25">
      <c r="A150" s="89">
        <v>2004059</v>
      </c>
      <c r="B150" s="91">
        <v>38197</v>
      </c>
      <c r="C150" s="97">
        <v>4</v>
      </c>
      <c r="D150" s="93">
        <v>7</v>
      </c>
      <c r="E150" s="93">
        <v>11</v>
      </c>
      <c r="F150" s="93">
        <v>19</v>
      </c>
      <c r="G150" s="93">
        <v>23</v>
      </c>
      <c r="H150" s="93">
        <v>26</v>
      </c>
      <c r="I150" s="99">
        <v>10</v>
      </c>
      <c r="J150" s="93">
        <v>11</v>
      </c>
      <c r="K150" s="93">
        <v>23</v>
      </c>
      <c r="L150" s="93">
        <v>4</v>
      </c>
      <c r="M150" s="93">
        <v>26</v>
      </c>
      <c r="N150" s="93">
        <v>7</v>
      </c>
      <c r="O150" s="94">
        <v>19</v>
      </c>
      <c r="P150" s="74">
        <v>81550264</v>
      </c>
      <c r="Q150" s="74">
        <v>109858285</v>
      </c>
      <c r="R150" s="74">
        <v>2</v>
      </c>
      <c r="S150" s="74">
        <v>5000000</v>
      </c>
      <c r="T150" s="74">
        <v>60</v>
      </c>
      <c r="U150" s="74">
        <v>224576</v>
      </c>
      <c r="V150" s="74">
        <v>555</v>
      </c>
      <c r="W150" s="74">
        <v>3000</v>
      </c>
      <c r="X150" s="74">
        <v>23049</v>
      </c>
      <c r="Y150" s="74">
        <v>200</v>
      </c>
      <c r="Z150" s="74">
        <v>400882</v>
      </c>
      <c r="AA150" s="74">
        <v>10</v>
      </c>
      <c r="AB150" s="74">
        <v>2085313</v>
      </c>
      <c r="AC150" s="74">
        <v>5</v>
      </c>
    </row>
    <row r="151" spans="1:29" ht="14.25">
      <c r="A151" s="89">
        <v>2004060</v>
      </c>
      <c r="B151" s="91">
        <v>38200</v>
      </c>
      <c r="C151" s="97">
        <v>3</v>
      </c>
      <c r="D151" s="93">
        <v>5</v>
      </c>
      <c r="E151" s="93">
        <v>11</v>
      </c>
      <c r="F151" s="93">
        <v>24</v>
      </c>
      <c r="G151" s="93">
        <v>27</v>
      </c>
      <c r="H151" s="93">
        <v>28</v>
      </c>
      <c r="I151" s="99">
        <v>15</v>
      </c>
      <c r="J151" s="93">
        <v>27</v>
      </c>
      <c r="K151" s="93">
        <v>24</v>
      </c>
      <c r="L151" s="93">
        <v>28</v>
      </c>
      <c r="M151" s="93">
        <v>11</v>
      </c>
      <c r="N151" s="93">
        <v>3</v>
      </c>
      <c r="O151" s="94">
        <v>5</v>
      </c>
      <c r="P151" s="74">
        <v>82300446</v>
      </c>
      <c r="Q151" s="74">
        <v>111085027</v>
      </c>
      <c r="R151" s="74">
        <v>1</v>
      </c>
      <c r="S151" s="74">
        <v>5000000</v>
      </c>
      <c r="T151" s="74">
        <v>24</v>
      </c>
      <c r="U151" s="74">
        <v>605377</v>
      </c>
      <c r="V151" s="74">
        <v>334</v>
      </c>
      <c r="W151" s="74">
        <v>3000</v>
      </c>
      <c r="X151" s="74">
        <v>15813</v>
      </c>
      <c r="Y151" s="74">
        <v>200</v>
      </c>
      <c r="Z151" s="74">
        <v>298381</v>
      </c>
      <c r="AA151" s="74">
        <v>10</v>
      </c>
      <c r="AB151" s="74">
        <v>2484600</v>
      </c>
      <c r="AC151" s="74">
        <v>5</v>
      </c>
    </row>
    <row r="152" spans="1:29" ht="14.25">
      <c r="A152" s="89">
        <v>2004061</v>
      </c>
      <c r="B152" s="91">
        <v>38204</v>
      </c>
      <c r="C152" s="97">
        <v>13</v>
      </c>
      <c r="D152" s="93">
        <v>16</v>
      </c>
      <c r="E152" s="93">
        <v>19</v>
      </c>
      <c r="F152" s="93">
        <v>20</v>
      </c>
      <c r="G152" s="93">
        <v>23</v>
      </c>
      <c r="H152" s="93">
        <v>33</v>
      </c>
      <c r="I152" s="99">
        <v>9</v>
      </c>
      <c r="J152" s="93">
        <v>16</v>
      </c>
      <c r="K152" s="93">
        <v>23</v>
      </c>
      <c r="L152" s="93">
        <v>19</v>
      </c>
      <c r="M152" s="93">
        <v>13</v>
      </c>
      <c r="N152" s="93">
        <v>33</v>
      </c>
      <c r="O152" s="94">
        <v>20</v>
      </c>
      <c r="P152" s="74">
        <v>83100610</v>
      </c>
      <c r="Q152" s="74">
        <v>117547628</v>
      </c>
      <c r="R152" s="74">
        <v>0</v>
      </c>
      <c r="S152" s="74">
        <v>0</v>
      </c>
      <c r="T152" s="74">
        <v>14</v>
      </c>
      <c r="U152" s="74">
        <v>1077100</v>
      </c>
      <c r="V152" s="74">
        <v>203</v>
      </c>
      <c r="W152" s="74">
        <v>3000</v>
      </c>
      <c r="X152" s="74">
        <v>11177</v>
      </c>
      <c r="Y152" s="74">
        <v>200</v>
      </c>
      <c r="Z152" s="74">
        <v>225201</v>
      </c>
      <c r="AA152" s="74">
        <v>10</v>
      </c>
      <c r="AB152" s="74">
        <v>2816177</v>
      </c>
      <c r="AC152" s="74">
        <v>5</v>
      </c>
    </row>
    <row r="153" spans="1:29" ht="14.25">
      <c r="A153" s="89">
        <v>2004062</v>
      </c>
      <c r="B153" s="91">
        <v>38207</v>
      </c>
      <c r="C153" s="97">
        <v>1</v>
      </c>
      <c r="D153" s="93">
        <v>12</v>
      </c>
      <c r="E153" s="93">
        <v>25</v>
      </c>
      <c r="F153" s="93">
        <v>27</v>
      </c>
      <c r="G153" s="93">
        <v>28</v>
      </c>
      <c r="H153" s="93">
        <v>29</v>
      </c>
      <c r="I153" s="99">
        <v>13</v>
      </c>
      <c r="J153" s="93">
        <v>1</v>
      </c>
      <c r="K153" s="93">
        <v>27</v>
      </c>
      <c r="L153" s="93">
        <v>25</v>
      </c>
      <c r="M153" s="93">
        <v>28</v>
      </c>
      <c r="N153" s="93">
        <v>29</v>
      </c>
      <c r="O153" s="94">
        <v>12</v>
      </c>
      <c r="P153" s="74">
        <v>80873918</v>
      </c>
      <c r="Q153" s="74">
        <v>116603885</v>
      </c>
      <c r="R153" s="74">
        <v>1</v>
      </c>
      <c r="S153" s="74">
        <v>5000000</v>
      </c>
      <c r="T153" s="74">
        <v>29</v>
      </c>
      <c r="U153" s="74">
        <v>326365</v>
      </c>
      <c r="V153" s="74">
        <v>619</v>
      </c>
      <c r="W153" s="74">
        <v>3000</v>
      </c>
      <c r="X153" s="74">
        <v>24753</v>
      </c>
      <c r="Y153" s="74">
        <v>200</v>
      </c>
      <c r="Z153" s="74">
        <v>394428</v>
      </c>
      <c r="AA153" s="74">
        <v>10</v>
      </c>
      <c r="AB153" s="74">
        <v>3071096</v>
      </c>
      <c r="AC153" s="74">
        <v>5</v>
      </c>
    </row>
    <row r="154" spans="1:29" ht="14.25">
      <c r="A154" s="89">
        <v>2004063</v>
      </c>
      <c r="B154" s="91">
        <v>38211</v>
      </c>
      <c r="C154" s="97">
        <v>7</v>
      </c>
      <c r="D154" s="93">
        <v>10</v>
      </c>
      <c r="E154" s="93">
        <v>13</v>
      </c>
      <c r="F154" s="93">
        <v>16</v>
      </c>
      <c r="G154" s="93">
        <v>27</v>
      </c>
      <c r="H154" s="93">
        <v>28</v>
      </c>
      <c r="I154" s="99">
        <v>7</v>
      </c>
      <c r="J154" s="93">
        <v>16</v>
      </c>
      <c r="K154" s="93">
        <v>7</v>
      </c>
      <c r="L154" s="93">
        <v>28</v>
      </c>
      <c r="M154" s="93">
        <v>13</v>
      </c>
      <c r="N154" s="93">
        <v>10</v>
      </c>
      <c r="O154" s="94">
        <v>27</v>
      </c>
      <c r="P154" s="74">
        <v>80827418</v>
      </c>
      <c r="Q154" s="74">
        <v>107786334</v>
      </c>
      <c r="R154" s="74">
        <v>3</v>
      </c>
      <c r="S154" s="74">
        <v>5000000</v>
      </c>
      <c r="T154" s="74">
        <v>17</v>
      </c>
      <c r="U154" s="74">
        <v>848571</v>
      </c>
      <c r="V154" s="74">
        <v>271</v>
      </c>
      <c r="W154" s="74">
        <v>3000</v>
      </c>
      <c r="X154" s="74">
        <v>12663</v>
      </c>
      <c r="Y154" s="74">
        <v>200</v>
      </c>
      <c r="Z154" s="74">
        <v>243199</v>
      </c>
      <c r="AA154" s="74">
        <v>10</v>
      </c>
      <c r="AB154" s="74">
        <v>2643936</v>
      </c>
      <c r="AC154" s="74">
        <v>5</v>
      </c>
    </row>
    <row r="155" spans="1:29" ht="14.25">
      <c r="A155" s="89">
        <v>2004064</v>
      </c>
      <c r="B155" s="91">
        <v>38214</v>
      </c>
      <c r="C155" s="97">
        <v>14</v>
      </c>
      <c r="D155" s="93">
        <v>15</v>
      </c>
      <c r="E155" s="93">
        <v>18</v>
      </c>
      <c r="F155" s="93">
        <v>20</v>
      </c>
      <c r="G155" s="93">
        <v>27</v>
      </c>
      <c r="H155" s="93">
        <v>31</v>
      </c>
      <c r="I155" s="99">
        <v>4</v>
      </c>
      <c r="J155" s="93">
        <v>18</v>
      </c>
      <c r="K155" s="93">
        <v>14</v>
      </c>
      <c r="L155" s="93">
        <v>15</v>
      </c>
      <c r="M155" s="93">
        <v>31</v>
      </c>
      <c r="N155" s="93">
        <v>20</v>
      </c>
      <c r="O155" s="94">
        <v>27</v>
      </c>
      <c r="P155" s="74">
        <v>80884374</v>
      </c>
      <c r="Q155" s="74">
        <v>114175530</v>
      </c>
      <c r="R155" s="74">
        <v>0</v>
      </c>
      <c r="S155" s="74">
        <v>0</v>
      </c>
      <c r="T155" s="74">
        <v>13</v>
      </c>
      <c r="U155" s="74">
        <v>1146778</v>
      </c>
      <c r="V155" s="74">
        <v>230</v>
      </c>
      <c r="W155" s="74">
        <v>3000</v>
      </c>
      <c r="X155" s="74">
        <v>13077</v>
      </c>
      <c r="Y155" s="74">
        <v>200</v>
      </c>
      <c r="Z155" s="74">
        <v>255729</v>
      </c>
      <c r="AA155" s="74">
        <v>10</v>
      </c>
      <c r="AB155" s="74">
        <v>2494666</v>
      </c>
      <c r="AC155" s="74">
        <v>5</v>
      </c>
    </row>
    <row r="156" spans="1:29" ht="14.25">
      <c r="A156" s="89">
        <v>2004065</v>
      </c>
      <c r="B156" s="91">
        <v>38218</v>
      </c>
      <c r="C156" s="97">
        <v>13</v>
      </c>
      <c r="D156" s="93">
        <v>14</v>
      </c>
      <c r="E156" s="93">
        <v>27</v>
      </c>
      <c r="F156" s="93">
        <v>29</v>
      </c>
      <c r="G156" s="93">
        <v>32</v>
      </c>
      <c r="H156" s="93">
        <v>33</v>
      </c>
      <c r="I156" s="99">
        <v>8</v>
      </c>
      <c r="J156" s="93">
        <v>13</v>
      </c>
      <c r="K156" s="93">
        <v>14</v>
      </c>
      <c r="L156" s="93">
        <v>32</v>
      </c>
      <c r="M156" s="93">
        <v>29</v>
      </c>
      <c r="N156" s="93">
        <v>33</v>
      </c>
      <c r="O156" s="94">
        <v>27</v>
      </c>
      <c r="P156" s="74">
        <v>81729668</v>
      </c>
      <c r="Q156" s="74">
        <v>105287670</v>
      </c>
      <c r="R156" s="74">
        <v>2</v>
      </c>
      <c r="S156" s="74">
        <v>5000000</v>
      </c>
      <c r="T156" s="74">
        <v>12</v>
      </c>
      <c r="U156" s="74">
        <v>216249</v>
      </c>
      <c r="V156" s="74">
        <v>342</v>
      </c>
      <c r="W156" s="74">
        <v>3000</v>
      </c>
      <c r="X156" s="74">
        <v>17927</v>
      </c>
      <c r="Y156" s="74">
        <v>200</v>
      </c>
      <c r="Z156" s="74">
        <v>309727</v>
      </c>
      <c r="AA156" s="74">
        <v>10</v>
      </c>
      <c r="AB156" s="74">
        <v>5726346</v>
      </c>
      <c r="AC156" s="74">
        <v>5</v>
      </c>
    </row>
    <row r="157" spans="1:29" ht="14.25">
      <c r="A157" s="89">
        <v>2004066</v>
      </c>
      <c r="B157" s="91">
        <v>38221</v>
      </c>
      <c r="C157" s="97">
        <v>5</v>
      </c>
      <c r="D157" s="93">
        <v>13</v>
      </c>
      <c r="E157" s="93">
        <v>20</v>
      </c>
      <c r="F157" s="93">
        <v>23</v>
      </c>
      <c r="G157" s="93">
        <v>24</v>
      </c>
      <c r="H157" s="93">
        <v>25</v>
      </c>
      <c r="I157" s="99">
        <v>3</v>
      </c>
      <c r="J157" s="93">
        <v>23</v>
      </c>
      <c r="K157" s="93">
        <v>24</v>
      </c>
      <c r="L157" s="93">
        <v>25</v>
      </c>
      <c r="M157" s="93">
        <v>13</v>
      </c>
      <c r="N157" s="93">
        <v>5</v>
      </c>
      <c r="O157" s="94">
        <v>20</v>
      </c>
      <c r="P157" s="74">
        <v>79363542</v>
      </c>
      <c r="Q157" s="74">
        <v>106988146</v>
      </c>
      <c r="R157" s="74">
        <v>1</v>
      </c>
      <c r="S157" s="74">
        <v>5000000</v>
      </c>
      <c r="T157" s="74">
        <v>12</v>
      </c>
      <c r="U157" s="74">
        <v>1302870</v>
      </c>
      <c r="V157" s="74">
        <v>211</v>
      </c>
      <c r="W157" s="74">
        <v>3000</v>
      </c>
      <c r="X157" s="74">
        <v>12284</v>
      </c>
      <c r="Y157" s="74">
        <v>200</v>
      </c>
      <c r="Z157" s="74">
        <v>239767</v>
      </c>
      <c r="AA157" s="74">
        <v>10</v>
      </c>
      <c r="AB157" s="74">
        <v>2213149</v>
      </c>
      <c r="AC157" s="74">
        <v>5</v>
      </c>
    </row>
    <row r="158" spans="1:29" ht="14.25">
      <c r="A158" s="89">
        <v>2004067</v>
      </c>
      <c r="B158" s="91">
        <v>38223</v>
      </c>
      <c r="C158" s="97">
        <v>1</v>
      </c>
      <c r="D158" s="93">
        <v>6</v>
      </c>
      <c r="E158" s="93">
        <v>7</v>
      </c>
      <c r="F158" s="93">
        <v>13</v>
      </c>
      <c r="G158" s="93">
        <v>16</v>
      </c>
      <c r="H158" s="93">
        <v>32</v>
      </c>
      <c r="I158" s="99">
        <v>4</v>
      </c>
      <c r="J158" s="93">
        <v>6</v>
      </c>
      <c r="K158" s="93">
        <v>1</v>
      </c>
      <c r="L158" s="93">
        <v>13</v>
      </c>
      <c r="M158" s="93">
        <v>32</v>
      </c>
      <c r="N158" s="93">
        <v>16</v>
      </c>
      <c r="O158" s="94">
        <v>7</v>
      </c>
      <c r="P158" s="74">
        <v>52451144</v>
      </c>
      <c r="Q158" s="74">
        <v>112721435</v>
      </c>
      <c r="R158" s="74">
        <v>0</v>
      </c>
      <c r="S158" s="74">
        <v>0</v>
      </c>
      <c r="T158" s="74">
        <v>10</v>
      </c>
      <c r="U158" s="74">
        <v>1337767</v>
      </c>
      <c r="V158" s="74">
        <v>76</v>
      </c>
      <c r="W158" s="74">
        <v>3000</v>
      </c>
      <c r="X158" s="74">
        <v>6313</v>
      </c>
      <c r="Y158" s="74">
        <v>200</v>
      </c>
      <c r="Z158" s="74">
        <v>154115</v>
      </c>
      <c r="AA158" s="74">
        <v>10</v>
      </c>
      <c r="AB158" s="74">
        <v>711669</v>
      </c>
      <c r="AC158" s="74">
        <v>5</v>
      </c>
    </row>
    <row r="159" spans="1:29" ht="14.25">
      <c r="A159" s="89">
        <v>2004068</v>
      </c>
      <c r="B159" s="91">
        <v>38225</v>
      </c>
      <c r="C159" s="97">
        <v>2</v>
      </c>
      <c r="D159" s="93">
        <v>8</v>
      </c>
      <c r="E159" s="93">
        <v>11</v>
      </c>
      <c r="F159" s="93">
        <v>13</v>
      </c>
      <c r="G159" s="93">
        <v>24</v>
      </c>
      <c r="H159" s="93">
        <v>31</v>
      </c>
      <c r="I159" s="99">
        <v>15</v>
      </c>
      <c r="J159" s="93">
        <v>31</v>
      </c>
      <c r="K159" s="93">
        <v>11</v>
      </c>
      <c r="L159" s="93">
        <v>24</v>
      </c>
      <c r="M159" s="93">
        <v>2</v>
      </c>
      <c r="N159" s="93">
        <v>13</v>
      </c>
      <c r="O159" s="94">
        <v>8</v>
      </c>
      <c r="P159" s="74">
        <v>65964386</v>
      </c>
      <c r="Q159" s="74">
        <v>108871802</v>
      </c>
      <c r="R159" s="74">
        <v>2</v>
      </c>
      <c r="S159" s="74">
        <v>5000000</v>
      </c>
      <c r="T159" s="74">
        <v>19</v>
      </c>
      <c r="U159" s="74">
        <v>755308</v>
      </c>
      <c r="V159" s="74">
        <v>210</v>
      </c>
      <c r="W159" s="74">
        <v>3000</v>
      </c>
      <c r="X159" s="74">
        <v>12599</v>
      </c>
      <c r="Y159" s="74">
        <v>200</v>
      </c>
      <c r="Z159" s="74">
        <v>259126</v>
      </c>
      <c r="AA159" s="74">
        <v>10</v>
      </c>
      <c r="AB159" s="74">
        <v>1216053</v>
      </c>
      <c r="AC159" s="74">
        <v>5</v>
      </c>
    </row>
    <row r="160" spans="1:29" ht="14.25">
      <c r="A160" s="89">
        <v>2004069</v>
      </c>
      <c r="B160" s="91">
        <v>38228</v>
      </c>
      <c r="C160" s="97">
        <v>2</v>
      </c>
      <c r="D160" s="93">
        <v>11</v>
      </c>
      <c r="E160" s="93">
        <v>15</v>
      </c>
      <c r="F160" s="93">
        <v>20</v>
      </c>
      <c r="G160" s="93">
        <v>22</v>
      </c>
      <c r="H160" s="93">
        <v>29</v>
      </c>
      <c r="I160" s="99">
        <v>5</v>
      </c>
      <c r="J160" s="93">
        <v>2</v>
      </c>
      <c r="K160" s="93">
        <v>20</v>
      </c>
      <c r="L160" s="93">
        <v>29</v>
      </c>
      <c r="M160" s="93">
        <v>22</v>
      </c>
      <c r="N160" s="93">
        <v>11</v>
      </c>
      <c r="O160" s="94">
        <v>15</v>
      </c>
      <c r="P160" s="74">
        <v>75514566</v>
      </c>
      <c r="Q160" s="74">
        <v>114504412</v>
      </c>
      <c r="R160" s="74">
        <v>0</v>
      </c>
      <c r="S160" s="74">
        <v>0</v>
      </c>
      <c r="T160" s="74">
        <v>32</v>
      </c>
      <c r="U160" s="74">
        <v>410711</v>
      </c>
      <c r="V160" s="74">
        <v>286</v>
      </c>
      <c r="W160" s="74">
        <v>3000</v>
      </c>
      <c r="X160" s="74">
        <v>14535</v>
      </c>
      <c r="Y160" s="74">
        <v>200</v>
      </c>
      <c r="Z160" s="74">
        <v>281345</v>
      </c>
      <c r="AA160" s="74">
        <v>10</v>
      </c>
      <c r="AB160" s="74">
        <v>2329664</v>
      </c>
      <c r="AC160" s="74">
        <v>5</v>
      </c>
    </row>
    <row r="161" spans="1:29" ht="14.25">
      <c r="A161" s="89">
        <v>2004070</v>
      </c>
      <c r="B161" s="91">
        <v>38230</v>
      </c>
      <c r="C161" s="97">
        <v>10</v>
      </c>
      <c r="D161" s="93">
        <v>12</v>
      </c>
      <c r="E161" s="93">
        <v>21</v>
      </c>
      <c r="F161" s="93">
        <v>22</v>
      </c>
      <c r="G161" s="93">
        <v>30</v>
      </c>
      <c r="H161" s="93">
        <v>33</v>
      </c>
      <c r="I161" s="99">
        <v>6</v>
      </c>
      <c r="J161" s="93">
        <v>21</v>
      </c>
      <c r="K161" s="93">
        <v>33</v>
      </c>
      <c r="L161" s="93">
        <v>30</v>
      </c>
      <c r="M161" s="93">
        <v>10</v>
      </c>
      <c r="N161" s="93">
        <v>22</v>
      </c>
      <c r="O161" s="94">
        <v>12</v>
      </c>
      <c r="P161" s="74">
        <v>57522300</v>
      </c>
      <c r="Q161" s="74">
        <v>112580527</v>
      </c>
      <c r="R161" s="74">
        <v>1</v>
      </c>
      <c r="S161" s="74">
        <v>5000000</v>
      </c>
      <c r="T161" s="74">
        <v>24</v>
      </c>
      <c r="U161" s="74">
        <v>299066</v>
      </c>
      <c r="V161" s="74">
        <v>420</v>
      </c>
      <c r="W161" s="74">
        <v>3000</v>
      </c>
      <c r="X161" s="74">
        <v>16589</v>
      </c>
      <c r="Y161" s="74">
        <v>200</v>
      </c>
      <c r="Z161" s="74">
        <v>248590</v>
      </c>
      <c r="AA161" s="74">
        <v>10</v>
      </c>
      <c r="AB161" s="74">
        <v>2173702</v>
      </c>
      <c r="AC161" s="74">
        <v>5</v>
      </c>
    </row>
    <row r="162" spans="1:29" ht="14.25">
      <c r="A162" s="89">
        <v>2004071</v>
      </c>
      <c r="B162" s="91">
        <v>38232</v>
      </c>
      <c r="C162" s="97">
        <v>3</v>
      </c>
      <c r="D162" s="93">
        <v>8</v>
      </c>
      <c r="E162" s="93">
        <v>16</v>
      </c>
      <c r="F162" s="93">
        <v>17</v>
      </c>
      <c r="G162" s="93">
        <v>21</v>
      </c>
      <c r="H162" s="93">
        <v>29</v>
      </c>
      <c r="I162" s="99">
        <v>6</v>
      </c>
      <c r="J162" s="93">
        <v>21</v>
      </c>
      <c r="K162" s="93">
        <v>3</v>
      </c>
      <c r="L162" s="93">
        <v>8</v>
      </c>
      <c r="M162" s="93">
        <v>16</v>
      </c>
      <c r="N162" s="93">
        <v>17</v>
      </c>
      <c r="O162" s="94">
        <v>29</v>
      </c>
      <c r="P162" s="74">
        <v>67283612</v>
      </c>
      <c r="Q162" s="74">
        <v>109272560</v>
      </c>
      <c r="R162" s="74">
        <v>2</v>
      </c>
      <c r="S162" s="74">
        <v>5000000</v>
      </c>
      <c r="T162" s="74">
        <v>71</v>
      </c>
      <c r="U162" s="74">
        <v>219926</v>
      </c>
      <c r="V162" s="74">
        <v>212</v>
      </c>
      <c r="W162" s="74">
        <v>3000</v>
      </c>
      <c r="X162" s="74">
        <v>14465</v>
      </c>
      <c r="Y162" s="74">
        <v>200</v>
      </c>
      <c r="Z162" s="74">
        <v>279064</v>
      </c>
      <c r="AA162" s="74">
        <v>10</v>
      </c>
      <c r="AB162" s="74">
        <v>868510</v>
      </c>
      <c r="AC162" s="74">
        <v>5</v>
      </c>
    </row>
    <row r="163" spans="1:29" ht="14.25">
      <c r="A163" s="89">
        <v>2004072</v>
      </c>
      <c r="B163" s="91">
        <v>38235</v>
      </c>
      <c r="C163" s="97">
        <v>8</v>
      </c>
      <c r="D163" s="93">
        <v>15</v>
      </c>
      <c r="E163" s="93">
        <v>18</v>
      </c>
      <c r="F163" s="93">
        <v>28</v>
      </c>
      <c r="G163" s="93">
        <v>30</v>
      </c>
      <c r="H163" s="93">
        <v>33</v>
      </c>
      <c r="I163" s="99">
        <v>14</v>
      </c>
      <c r="J163" s="93">
        <v>33</v>
      </c>
      <c r="K163" s="93">
        <v>30</v>
      </c>
      <c r="L163" s="93">
        <v>15</v>
      </c>
      <c r="M163" s="93">
        <v>28</v>
      </c>
      <c r="N163" s="93">
        <v>8</v>
      </c>
      <c r="O163" s="94">
        <v>18</v>
      </c>
      <c r="P163" s="74">
        <v>77849352</v>
      </c>
      <c r="Q163" s="74">
        <v>116078545</v>
      </c>
      <c r="R163" s="74">
        <v>0</v>
      </c>
      <c r="S163" s="74">
        <v>0</v>
      </c>
      <c r="T163" s="74">
        <v>17</v>
      </c>
      <c r="U163" s="74">
        <v>934154</v>
      </c>
      <c r="V163" s="74">
        <v>199</v>
      </c>
      <c r="W163" s="74">
        <v>3000</v>
      </c>
      <c r="X163" s="74">
        <v>10777</v>
      </c>
      <c r="Y163" s="74">
        <v>200</v>
      </c>
      <c r="Z163" s="74">
        <v>217772</v>
      </c>
      <c r="AA163" s="74">
        <v>10</v>
      </c>
      <c r="AB163" s="74">
        <v>2105889</v>
      </c>
      <c r="AC163" s="74">
        <v>5</v>
      </c>
    </row>
    <row r="164" spans="1:29" ht="14.25">
      <c r="A164" s="89">
        <v>2004073</v>
      </c>
      <c r="B164" s="91">
        <v>38237</v>
      </c>
      <c r="C164" s="97">
        <v>2</v>
      </c>
      <c r="D164" s="93">
        <v>7</v>
      </c>
      <c r="E164" s="93">
        <v>13</v>
      </c>
      <c r="F164" s="93">
        <v>16</v>
      </c>
      <c r="G164" s="93">
        <v>23</v>
      </c>
      <c r="H164" s="93">
        <v>28</v>
      </c>
      <c r="I164" s="99">
        <v>16</v>
      </c>
      <c r="J164" s="93">
        <v>16</v>
      </c>
      <c r="K164" s="93">
        <v>7</v>
      </c>
      <c r="L164" s="93">
        <v>23</v>
      </c>
      <c r="M164" s="93">
        <v>28</v>
      </c>
      <c r="N164" s="93">
        <v>2</v>
      </c>
      <c r="O164" s="94">
        <v>13</v>
      </c>
      <c r="P164" s="74">
        <v>61137370</v>
      </c>
      <c r="Q164" s="74">
        <v>109849792</v>
      </c>
      <c r="R164" s="74">
        <v>2</v>
      </c>
      <c r="S164" s="74">
        <v>5000000</v>
      </c>
      <c r="T164" s="74">
        <v>48</v>
      </c>
      <c r="U164" s="74">
        <v>183324</v>
      </c>
      <c r="V164" s="74">
        <v>276</v>
      </c>
      <c r="W164" s="74">
        <v>3000</v>
      </c>
      <c r="X164" s="74">
        <v>14062</v>
      </c>
      <c r="Y164" s="74">
        <v>200</v>
      </c>
      <c r="Z164" s="74">
        <v>245249</v>
      </c>
      <c r="AA164" s="74">
        <v>10</v>
      </c>
      <c r="AB164" s="74">
        <v>2258719</v>
      </c>
      <c r="AC164" s="74">
        <v>5</v>
      </c>
    </row>
    <row r="165" spans="1:29" ht="14.25">
      <c r="A165" s="89">
        <v>2004074</v>
      </c>
      <c r="B165" s="91">
        <v>38239</v>
      </c>
      <c r="C165" s="97">
        <v>5</v>
      </c>
      <c r="D165" s="93">
        <v>6</v>
      </c>
      <c r="E165" s="93">
        <v>15</v>
      </c>
      <c r="F165" s="93">
        <v>19</v>
      </c>
      <c r="G165" s="93">
        <v>26</v>
      </c>
      <c r="H165" s="93">
        <v>29</v>
      </c>
      <c r="I165" s="99">
        <v>13</v>
      </c>
      <c r="J165" s="93">
        <v>19</v>
      </c>
      <c r="K165" s="93">
        <v>26</v>
      </c>
      <c r="L165" s="93">
        <v>6</v>
      </c>
      <c r="M165" s="93">
        <v>15</v>
      </c>
      <c r="N165" s="93">
        <v>5</v>
      </c>
      <c r="O165" s="94">
        <v>29</v>
      </c>
      <c r="P165" s="74">
        <v>68096176</v>
      </c>
      <c r="Q165" s="74">
        <v>109121720</v>
      </c>
      <c r="R165" s="74">
        <v>1</v>
      </c>
      <c r="S165" s="74">
        <v>5000000</v>
      </c>
      <c r="T165" s="74">
        <v>48</v>
      </c>
      <c r="U165" s="74">
        <v>207663</v>
      </c>
      <c r="V165" s="74">
        <v>454</v>
      </c>
      <c r="W165" s="74">
        <v>3000</v>
      </c>
      <c r="X165" s="74">
        <v>20756</v>
      </c>
      <c r="Y165" s="74">
        <v>200</v>
      </c>
      <c r="Z165" s="74">
        <v>359570</v>
      </c>
      <c r="AA165" s="74">
        <v>10</v>
      </c>
      <c r="AB165" s="74">
        <v>2003693</v>
      </c>
      <c r="AC165" s="74">
        <v>5</v>
      </c>
    </row>
    <row r="166" spans="1:29" ht="14.25">
      <c r="A166" s="89">
        <v>2004075</v>
      </c>
      <c r="B166" s="91">
        <v>38242</v>
      </c>
      <c r="C166" s="97">
        <v>7</v>
      </c>
      <c r="D166" s="93">
        <v>18</v>
      </c>
      <c r="E166" s="93">
        <v>21</v>
      </c>
      <c r="F166" s="93">
        <v>26</v>
      </c>
      <c r="G166" s="93">
        <v>27</v>
      </c>
      <c r="H166" s="93">
        <v>28</v>
      </c>
      <c r="I166" s="99">
        <v>7</v>
      </c>
      <c r="J166" s="93">
        <v>27</v>
      </c>
      <c r="K166" s="93">
        <v>7</v>
      </c>
      <c r="L166" s="93">
        <v>21</v>
      </c>
      <c r="M166" s="93">
        <v>18</v>
      </c>
      <c r="N166" s="93">
        <v>26</v>
      </c>
      <c r="O166" s="94">
        <v>28</v>
      </c>
      <c r="P166" s="74">
        <v>78991502</v>
      </c>
      <c r="Q166" s="74">
        <v>108103291</v>
      </c>
      <c r="R166" s="74">
        <v>1</v>
      </c>
      <c r="S166" s="74">
        <v>5000000</v>
      </c>
      <c r="T166" s="74">
        <v>15</v>
      </c>
      <c r="U166" s="74">
        <v>619355</v>
      </c>
      <c r="V166" s="74">
        <v>406</v>
      </c>
      <c r="W166" s="74">
        <v>3000</v>
      </c>
      <c r="X166" s="74">
        <v>20399</v>
      </c>
      <c r="Y166" s="74">
        <v>200</v>
      </c>
      <c r="Z166" s="74">
        <v>339315</v>
      </c>
      <c r="AA166" s="74">
        <v>10</v>
      </c>
      <c r="AB166" s="74">
        <v>3348596</v>
      </c>
      <c r="AC166" s="74">
        <v>5</v>
      </c>
    </row>
    <row r="167" spans="1:29" ht="14.25">
      <c r="A167" s="89">
        <v>2004076</v>
      </c>
      <c r="B167" s="91">
        <v>38244</v>
      </c>
      <c r="C167" s="97">
        <v>3</v>
      </c>
      <c r="D167" s="93">
        <v>5</v>
      </c>
      <c r="E167" s="93">
        <v>13</v>
      </c>
      <c r="F167" s="93">
        <v>17</v>
      </c>
      <c r="G167" s="93">
        <v>25</v>
      </c>
      <c r="H167" s="93">
        <v>31</v>
      </c>
      <c r="I167" s="99">
        <v>7</v>
      </c>
      <c r="J167" s="93">
        <v>17</v>
      </c>
      <c r="K167" s="93">
        <v>13</v>
      </c>
      <c r="L167" s="93">
        <v>3</v>
      </c>
      <c r="M167" s="93">
        <v>25</v>
      </c>
      <c r="N167" s="93">
        <v>5</v>
      </c>
      <c r="O167" s="94">
        <v>31</v>
      </c>
      <c r="P167" s="74">
        <v>63859190</v>
      </c>
      <c r="Q167" s="74">
        <v>114996022</v>
      </c>
      <c r="R167" s="74">
        <v>0</v>
      </c>
      <c r="S167" s="74">
        <v>0</v>
      </c>
      <c r="T167" s="74">
        <v>46</v>
      </c>
      <c r="U167" s="74">
        <v>349631</v>
      </c>
      <c r="V167" s="74">
        <v>139</v>
      </c>
      <c r="W167" s="74">
        <v>3000</v>
      </c>
      <c r="X167" s="74">
        <v>9503</v>
      </c>
      <c r="Y167" s="74">
        <v>200</v>
      </c>
      <c r="Z167" s="74">
        <v>200253</v>
      </c>
      <c r="AA167" s="74">
        <v>10</v>
      </c>
      <c r="AB167" s="74">
        <v>799020</v>
      </c>
      <c r="AC167" s="74">
        <v>5</v>
      </c>
    </row>
    <row r="168" spans="1:29" ht="14.25">
      <c r="A168" s="89">
        <v>2004077</v>
      </c>
      <c r="B168" s="91">
        <v>38246</v>
      </c>
      <c r="C168" s="97">
        <v>8</v>
      </c>
      <c r="D168" s="93">
        <v>9</v>
      </c>
      <c r="E168" s="93">
        <v>10</v>
      </c>
      <c r="F168" s="93">
        <v>14</v>
      </c>
      <c r="G168" s="93">
        <v>16</v>
      </c>
      <c r="H168" s="93">
        <v>26</v>
      </c>
      <c r="I168" s="99">
        <v>7</v>
      </c>
      <c r="J168" s="93">
        <v>8</v>
      </c>
      <c r="K168" s="93">
        <v>10</v>
      </c>
      <c r="L168" s="93">
        <v>9</v>
      </c>
      <c r="M168" s="93">
        <v>26</v>
      </c>
      <c r="N168" s="93">
        <v>14</v>
      </c>
      <c r="O168" s="94">
        <v>16</v>
      </c>
      <c r="P168" s="74">
        <v>69121428</v>
      </c>
      <c r="Q168" s="74">
        <v>122645357</v>
      </c>
      <c r="R168" s="74">
        <v>0</v>
      </c>
      <c r="S168" s="74">
        <v>0</v>
      </c>
      <c r="T168" s="74">
        <v>23</v>
      </c>
      <c r="U168" s="74">
        <v>776019</v>
      </c>
      <c r="V168" s="74">
        <v>132</v>
      </c>
      <c r="W168" s="74">
        <v>3000</v>
      </c>
      <c r="X168" s="74">
        <v>9657</v>
      </c>
      <c r="Y168" s="74">
        <v>200</v>
      </c>
      <c r="Z168" s="74">
        <v>243883</v>
      </c>
      <c r="AA168" s="74">
        <v>10</v>
      </c>
      <c r="AB168" s="74">
        <v>721097</v>
      </c>
      <c r="AC168" s="74">
        <v>5</v>
      </c>
    </row>
    <row r="169" spans="1:29" ht="14.25">
      <c r="A169" s="89">
        <v>2004078</v>
      </c>
      <c r="B169" s="91">
        <v>38249</v>
      </c>
      <c r="C169" s="97">
        <v>4</v>
      </c>
      <c r="D169" s="93">
        <v>5</v>
      </c>
      <c r="E169" s="93">
        <v>10</v>
      </c>
      <c r="F169" s="93">
        <v>21</v>
      </c>
      <c r="G169" s="93">
        <v>24</v>
      </c>
      <c r="H169" s="93">
        <v>26</v>
      </c>
      <c r="I169" s="99">
        <v>5</v>
      </c>
      <c r="J169" s="93">
        <v>4</v>
      </c>
      <c r="K169" s="93">
        <v>24</v>
      </c>
      <c r="L169" s="93">
        <v>21</v>
      </c>
      <c r="M169" s="93">
        <v>26</v>
      </c>
      <c r="N169" s="93">
        <v>10</v>
      </c>
      <c r="O169" s="94">
        <v>5</v>
      </c>
      <c r="P169" s="74">
        <v>79354040</v>
      </c>
      <c r="Q169" s="74">
        <v>130039170</v>
      </c>
      <c r="R169" s="74">
        <v>0</v>
      </c>
      <c r="S169" s="74">
        <v>0</v>
      </c>
      <c r="T169" s="74">
        <v>19</v>
      </c>
      <c r="U169" s="74">
        <v>908012</v>
      </c>
      <c r="V169" s="74">
        <v>203</v>
      </c>
      <c r="W169" s="74">
        <v>3000</v>
      </c>
      <c r="X169" s="74">
        <v>11212</v>
      </c>
      <c r="Y169" s="74">
        <v>200</v>
      </c>
      <c r="Z169" s="74">
        <v>238693</v>
      </c>
      <c r="AA169" s="74">
        <v>10</v>
      </c>
      <c r="AB169" s="74">
        <v>1799821</v>
      </c>
      <c r="AC169" s="74">
        <v>5</v>
      </c>
    </row>
    <row r="170" spans="1:29" ht="14.25">
      <c r="A170" s="89">
        <v>2004079</v>
      </c>
      <c r="B170" s="91">
        <v>38251</v>
      </c>
      <c r="C170" s="97">
        <v>7</v>
      </c>
      <c r="D170" s="93">
        <v>13</v>
      </c>
      <c r="E170" s="93">
        <v>14</v>
      </c>
      <c r="F170" s="93">
        <v>17</v>
      </c>
      <c r="G170" s="93">
        <v>19</v>
      </c>
      <c r="H170" s="93">
        <v>30</v>
      </c>
      <c r="I170" s="99">
        <v>3</v>
      </c>
      <c r="J170" s="93">
        <v>13</v>
      </c>
      <c r="K170" s="93">
        <v>30</v>
      </c>
      <c r="L170" s="93">
        <v>7</v>
      </c>
      <c r="M170" s="93">
        <v>14</v>
      </c>
      <c r="N170" s="93">
        <v>19</v>
      </c>
      <c r="O170" s="94">
        <v>17</v>
      </c>
      <c r="P170" s="74">
        <v>63685518</v>
      </c>
      <c r="Q170" s="74">
        <v>135666293</v>
      </c>
      <c r="R170" s="74">
        <v>0</v>
      </c>
      <c r="S170" s="74">
        <v>0</v>
      </c>
      <c r="T170" s="74">
        <v>18</v>
      </c>
      <c r="U170" s="74">
        <v>729441</v>
      </c>
      <c r="V170" s="74">
        <v>230</v>
      </c>
      <c r="W170" s="74">
        <v>3000</v>
      </c>
      <c r="X170" s="74">
        <v>10911</v>
      </c>
      <c r="Y170" s="74">
        <v>200</v>
      </c>
      <c r="Z170" s="74">
        <v>211182</v>
      </c>
      <c r="AA170" s="74">
        <v>10</v>
      </c>
      <c r="AB170" s="74">
        <v>1492961</v>
      </c>
      <c r="AC170" s="74">
        <v>5</v>
      </c>
    </row>
    <row r="171" spans="1:29" ht="14.25">
      <c r="A171" s="89">
        <v>2004080</v>
      </c>
      <c r="B171" s="91">
        <v>38253</v>
      </c>
      <c r="C171" s="97">
        <v>3</v>
      </c>
      <c r="D171" s="93">
        <v>8</v>
      </c>
      <c r="E171" s="93">
        <v>20</v>
      </c>
      <c r="F171" s="93">
        <v>23</v>
      </c>
      <c r="G171" s="93">
        <v>24</v>
      </c>
      <c r="H171" s="93">
        <v>26</v>
      </c>
      <c r="I171" s="99">
        <v>16</v>
      </c>
      <c r="J171" s="93">
        <v>20</v>
      </c>
      <c r="K171" s="93">
        <v>26</v>
      </c>
      <c r="L171" s="93">
        <v>24</v>
      </c>
      <c r="M171" s="93">
        <v>3</v>
      </c>
      <c r="N171" s="93">
        <v>23</v>
      </c>
      <c r="O171" s="94">
        <v>8</v>
      </c>
      <c r="P171" s="74">
        <v>70123190</v>
      </c>
      <c r="Q171" s="74">
        <v>137620187</v>
      </c>
      <c r="R171" s="74">
        <v>1</v>
      </c>
      <c r="S171" s="74">
        <v>5000000</v>
      </c>
      <c r="T171" s="74">
        <v>19</v>
      </c>
      <c r="U171" s="74">
        <v>853987</v>
      </c>
      <c r="V171" s="74">
        <v>191</v>
      </c>
      <c r="W171" s="74">
        <v>3000</v>
      </c>
      <c r="X171" s="74">
        <v>11000</v>
      </c>
      <c r="Y171" s="74">
        <v>200</v>
      </c>
      <c r="Z171" s="74">
        <v>240563</v>
      </c>
      <c r="AA171" s="74">
        <v>10</v>
      </c>
      <c r="AB171" s="74">
        <v>1200417</v>
      </c>
      <c r="AC171" s="74">
        <v>5</v>
      </c>
    </row>
    <row r="172" spans="1:29" ht="14.25">
      <c r="A172" s="89">
        <v>2004081</v>
      </c>
      <c r="B172" s="91">
        <v>38256</v>
      </c>
      <c r="C172" s="97">
        <v>3</v>
      </c>
      <c r="D172" s="93">
        <v>5</v>
      </c>
      <c r="E172" s="93">
        <v>21</v>
      </c>
      <c r="F172" s="93">
        <v>24</v>
      </c>
      <c r="G172" s="93">
        <v>27</v>
      </c>
      <c r="H172" s="93">
        <v>32</v>
      </c>
      <c r="I172" s="99">
        <v>6</v>
      </c>
      <c r="J172" s="93">
        <v>3</v>
      </c>
      <c r="K172" s="93">
        <v>24</v>
      </c>
      <c r="L172" s="93">
        <v>5</v>
      </c>
      <c r="M172" s="93">
        <v>32</v>
      </c>
      <c r="N172" s="93">
        <v>21</v>
      </c>
      <c r="O172" s="94">
        <v>27</v>
      </c>
      <c r="P172" s="74">
        <v>80066860</v>
      </c>
      <c r="Q172" s="74">
        <v>145187708</v>
      </c>
      <c r="R172" s="74">
        <v>0</v>
      </c>
      <c r="S172" s="74">
        <v>0</v>
      </c>
      <c r="T172" s="74">
        <v>23</v>
      </c>
      <c r="U172" s="74">
        <v>767719</v>
      </c>
      <c r="V172" s="74">
        <v>159</v>
      </c>
      <c r="W172" s="74">
        <v>3000</v>
      </c>
      <c r="X172" s="74">
        <v>9692</v>
      </c>
      <c r="Y172" s="74">
        <v>200</v>
      </c>
      <c r="Z172" s="74">
        <v>204436</v>
      </c>
      <c r="AA172" s="74">
        <v>10</v>
      </c>
      <c r="AB172" s="74">
        <v>1909586</v>
      </c>
      <c r="AC172" s="74">
        <v>5</v>
      </c>
    </row>
    <row r="173" spans="1:29" ht="14.25">
      <c r="A173" s="89">
        <v>2004082</v>
      </c>
      <c r="B173" s="91">
        <v>38258</v>
      </c>
      <c r="C173" s="97">
        <v>3</v>
      </c>
      <c r="D173" s="93">
        <v>20</v>
      </c>
      <c r="E173" s="93">
        <v>24</v>
      </c>
      <c r="F173" s="93">
        <v>27</v>
      </c>
      <c r="G173" s="93">
        <v>29</v>
      </c>
      <c r="H173" s="93">
        <v>30</v>
      </c>
      <c r="I173" s="99">
        <v>15</v>
      </c>
      <c r="J173" s="93">
        <v>24</v>
      </c>
      <c r="K173" s="93">
        <v>20</v>
      </c>
      <c r="L173" s="93">
        <v>29</v>
      </c>
      <c r="M173" s="93">
        <v>3</v>
      </c>
      <c r="N173" s="93">
        <v>30</v>
      </c>
      <c r="O173" s="94">
        <v>27</v>
      </c>
      <c r="P173" s="74">
        <v>66973086</v>
      </c>
      <c r="Q173" s="74">
        <v>146741369</v>
      </c>
      <c r="R173" s="74">
        <v>1</v>
      </c>
      <c r="S173" s="74">
        <v>5000000</v>
      </c>
      <c r="T173" s="74">
        <v>10</v>
      </c>
      <c r="U173" s="74">
        <v>1529187</v>
      </c>
      <c r="V173" s="74">
        <v>125</v>
      </c>
      <c r="W173" s="74">
        <v>3000</v>
      </c>
      <c r="X173" s="74">
        <v>6278</v>
      </c>
      <c r="Y173" s="74">
        <v>200</v>
      </c>
      <c r="Z173" s="74">
        <v>137561</v>
      </c>
      <c r="AA173" s="74">
        <v>10</v>
      </c>
      <c r="AB173" s="74">
        <v>1593013</v>
      </c>
      <c r="AC173" s="74">
        <v>5</v>
      </c>
    </row>
    <row r="174" spans="1:29" ht="14.25">
      <c r="A174" s="89">
        <v>2004083</v>
      </c>
      <c r="B174" s="91">
        <v>38260</v>
      </c>
      <c r="C174" s="97">
        <v>14</v>
      </c>
      <c r="D174" s="93">
        <v>16</v>
      </c>
      <c r="E174" s="93">
        <v>27</v>
      </c>
      <c r="F174" s="93">
        <v>28</v>
      </c>
      <c r="G174" s="93">
        <v>30</v>
      </c>
      <c r="H174" s="93">
        <v>33</v>
      </c>
      <c r="I174" s="99">
        <v>6</v>
      </c>
      <c r="J174" s="93">
        <v>16</v>
      </c>
      <c r="K174" s="93">
        <v>33</v>
      </c>
      <c r="L174" s="93">
        <v>28</v>
      </c>
      <c r="M174" s="93">
        <v>14</v>
      </c>
      <c r="N174" s="93">
        <v>30</v>
      </c>
      <c r="O174" s="94">
        <v>27</v>
      </c>
      <c r="P174" s="74">
        <v>67740048</v>
      </c>
      <c r="Q174" s="74">
        <v>154070313</v>
      </c>
      <c r="R174" s="74">
        <v>0</v>
      </c>
      <c r="S174" s="74">
        <v>0</v>
      </c>
      <c r="T174" s="74">
        <v>13</v>
      </c>
      <c r="U174" s="74">
        <v>1315451</v>
      </c>
      <c r="V174" s="74">
        <v>126</v>
      </c>
      <c r="W174" s="74">
        <v>3000</v>
      </c>
      <c r="X174" s="74">
        <v>6905</v>
      </c>
      <c r="Y174" s="74">
        <v>200</v>
      </c>
      <c r="Z174" s="74">
        <v>163247</v>
      </c>
      <c r="AA174" s="74">
        <v>10</v>
      </c>
      <c r="AB174" s="74">
        <v>1074268</v>
      </c>
      <c r="AC174" s="74">
        <v>5</v>
      </c>
    </row>
    <row r="175" spans="1:29" ht="14.25">
      <c r="A175" s="89">
        <v>2004084</v>
      </c>
      <c r="B175" s="91">
        <v>38263</v>
      </c>
      <c r="C175" s="97">
        <v>1</v>
      </c>
      <c r="D175" s="93">
        <v>4</v>
      </c>
      <c r="E175" s="93">
        <v>8</v>
      </c>
      <c r="F175" s="93">
        <v>11</v>
      </c>
      <c r="G175" s="93">
        <v>21</v>
      </c>
      <c r="H175" s="93">
        <v>25</v>
      </c>
      <c r="I175" s="99">
        <v>14</v>
      </c>
      <c r="J175" s="93">
        <v>21</v>
      </c>
      <c r="K175" s="93">
        <v>8</v>
      </c>
      <c r="L175" s="93">
        <v>4</v>
      </c>
      <c r="M175" s="93">
        <v>25</v>
      </c>
      <c r="N175" s="93">
        <v>1</v>
      </c>
      <c r="O175" s="94">
        <v>11</v>
      </c>
      <c r="P175" s="74">
        <v>71287498</v>
      </c>
      <c r="Q175" s="74">
        <v>138412100</v>
      </c>
      <c r="R175" s="74">
        <v>4</v>
      </c>
      <c r="S175" s="74">
        <v>5000000</v>
      </c>
      <c r="T175" s="74">
        <v>26</v>
      </c>
      <c r="U175" s="74">
        <v>389647</v>
      </c>
      <c r="V175" s="74">
        <v>382</v>
      </c>
      <c r="W175" s="74">
        <v>3000</v>
      </c>
      <c r="X175" s="74">
        <v>18107</v>
      </c>
      <c r="Y175" s="74">
        <v>200</v>
      </c>
      <c r="Z175" s="74">
        <v>343825</v>
      </c>
      <c r="AA175" s="74">
        <v>10</v>
      </c>
      <c r="AB175" s="74">
        <v>2450520</v>
      </c>
      <c r="AC175" s="74">
        <v>5</v>
      </c>
    </row>
    <row r="176" spans="1:29" ht="14.25">
      <c r="A176" s="89">
        <v>2004085</v>
      </c>
      <c r="B176" s="91">
        <v>38265</v>
      </c>
      <c r="C176" s="97">
        <v>3</v>
      </c>
      <c r="D176" s="93">
        <v>8</v>
      </c>
      <c r="E176" s="93">
        <v>11</v>
      </c>
      <c r="F176" s="93">
        <v>29</v>
      </c>
      <c r="G176" s="93">
        <v>30</v>
      </c>
      <c r="H176" s="93">
        <v>32</v>
      </c>
      <c r="I176" s="99">
        <v>1</v>
      </c>
      <c r="J176" s="93">
        <v>29</v>
      </c>
      <c r="K176" s="93">
        <v>11</v>
      </c>
      <c r="L176" s="93">
        <v>8</v>
      </c>
      <c r="M176" s="93">
        <v>32</v>
      </c>
      <c r="N176" s="93">
        <v>3</v>
      </c>
      <c r="O176" s="94">
        <v>30</v>
      </c>
      <c r="P176" s="74">
        <v>58608118</v>
      </c>
      <c r="Q176" s="74">
        <v>143323114</v>
      </c>
      <c r="R176" s="74">
        <v>0</v>
      </c>
      <c r="S176" s="74">
        <v>0</v>
      </c>
      <c r="T176" s="74">
        <v>12</v>
      </c>
      <c r="U176" s="74">
        <v>954919</v>
      </c>
      <c r="V176" s="74">
        <v>150</v>
      </c>
      <c r="W176" s="74">
        <v>3000</v>
      </c>
      <c r="X176" s="74">
        <v>8979</v>
      </c>
      <c r="Y176" s="74">
        <v>200</v>
      </c>
      <c r="Z176" s="74">
        <v>188985</v>
      </c>
      <c r="AA176" s="74">
        <v>10</v>
      </c>
      <c r="AB176" s="74">
        <v>1642456</v>
      </c>
      <c r="AC176" s="74">
        <v>5</v>
      </c>
    </row>
    <row r="177" spans="1:29" ht="14.25">
      <c r="A177" s="89">
        <v>2004086</v>
      </c>
      <c r="B177" s="91">
        <v>38267</v>
      </c>
      <c r="C177" s="97">
        <v>10</v>
      </c>
      <c r="D177" s="93">
        <v>13</v>
      </c>
      <c r="E177" s="93">
        <v>18</v>
      </c>
      <c r="F177" s="93">
        <v>19</v>
      </c>
      <c r="G177" s="93">
        <v>25</v>
      </c>
      <c r="H177" s="93">
        <v>27</v>
      </c>
      <c r="I177" s="99">
        <v>1</v>
      </c>
      <c r="J177" s="93">
        <v>19</v>
      </c>
      <c r="K177" s="93">
        <v>10</v>
      </c>
      <c r="L177" s="93">
        <v>27</v>
      </c>
      <c r="M177" s="93">
        <v>25</v>
      </c>
      <c r="N177" s="93">
        <v>13</v>
      </c>
      <c r="O177" s="94">
        <v>18</v>
      </c>
      <c r="P177" s="74">
        <v>64152202</v>
      </c>
      <c r="Q177" s="74">
        <v>145427257</v>
      </c>
      <c r="R177" s="74">
        <v>1</v>
      </c>
      <c r="S177" s="74">
        <v>5000000</v>
      </c>
      <c r="T177" s="74">
        <v>19</v>
      </c>
      <c r="U177" s="74">
        <v>872438</v>
      </c>
      <c r="V177" s="74">
        <v>89</v>
      </c>
      <c r="W177" s="74">
        <v>3000</v>
      </c>
      <c r="X177" s="74">
        <v>7493</v>
      </c>
      <c r="Y177" s="74">
        <v>200</v>
      </c>
      <c r="Z177" s="74">
        <v>181656</v>
      </c>
      <c r="AA177" s="74">
        <v>10</v>
      </c>
      <c r="AB177" s="74">
        <v>834388</v>
      </c>
      <c r="AC177" s="74">
        <v>5</v>
      </c>
    </row>
    <row r="178" spans="1:29" ht="14.25">
      <c r="A178" s="89">
        <v>2004087</v>
      </c>
      <c r="B178" s="91">
        <v>38270</v>
      </c>
      <c r="C178" s="97">
        <v>1</v>
      </c>
      <c r="D178" s="93">
        <v>3</v>
      </c>
      <c r="E178" s="93">
        <v>7</v>
      </c>
      <c r="F178" s="93">
        <v>8</v>
      </c>
      <c r="G178" s="93">
        <v>25</v>
      </c>
      <c r="H178" s="93">
        <v>26</v>
      </c>
      <c r="I178" s="99">
        <v>14</v>
      </c>
      <c r="J178" s="93">
        <v>26</v>
      </c>
      <c r="K178" s="93">
        <v>8</v>
      </c>
      <c r="L178" s="93">
        <v>25</v>
      </c>
      <c r="M178" s="93">
        <v>3</v>
      </c>
      <c r="N178" s="93">
        <v>1</v>
      </c>
      <c r="O178" s="94">
        <v>7</v>
      </c>
      <c r="P178" s="74">
        <v>79731102</v>
      </c>
      <c r="Q178" s="74">
        <v>143538240</v>
      </c>
      <c r="R178" s="74">
        <v>2</v>
      </c>
      <c r="S178" s="74">
        <v>5000000</v>
      </c>
      <c r="T178" s="74">
        <v>32</v>
      </c>
      <c r="U178" s="74">
        <v>591425</v>
      </c>
      <c r="V178" s="74">
        <v>199</v>
      </c>
      <c r="W178" s="74">
        <v>3000</v>
      </c>
      <c r="X178" s="74">
        <v>12495</v>
      </c>
      <c r="Y178" s="74">
        <v>200</v>
      </c>
      <c r="Z178" s="74">
        <v>253624</v>
      </c>
      <c r="AA178" s="74">
        <v>10</v>
      </c>
      <c r="AB178" s="74">
        <v>1279877</v>
      </c>
      <c r="AC178" s="74">
        <v>5</v>
      </c>
    </row>
    <row r="179" spans="1:29" ht="14.25">
      <c r="A179" s="89">
        <v>2004088</v>
      </c>
      <c r="B179" s="91">
        <v>38272</v>
      </c>
      <c r="C179" s="97">
        <v>2</v>
      </c>
      <c r="D179" s="93">
        <v>10</v>
      </c>
      <c r="E179" s="93">
        <v>19</v>
      </c>
      <c r="F179" s="93">
        <v>22</v>
      </c>
      <c r="G179" s="93">
        <v>24</v>
      </c>
      <c r="H179" s="93">
        <v>32</v>
      </c>
      <c r="I179" s="99">
        <v>14</v>
      </c>
      <c r="J179" s="93">
        <v>19</v>
      </c>
      <c r="K179" s="93">
        <v>10</v>
      </c>
      <c r="L179" s="93">
        <v>22</v>
      </c>
      <c r="M179" s="93">
        <v>2</v>
      </c>
      <c r="N179" s="93">
        <v>24</v>
      </c>
      <c r="O179" s="94">
        <v>32</v>
      </c>
      <c r="P179" s="74">
        <v>63311248</v>
      </c>
      <c r="Q179" s="74">
        <v>150836622</v>
      </c>
      <c r="R179" s="74">
        <v>0</v>
      </c>
      <c r="S179" s="74">
        <v>0</v>
      </c>
      <c r="T179" s="74">
        <v>8</v>
      </c>
      <c r="U179" s="74">
        <v>2128694</v>
      </c>
      <c r="V179" s="74">
        <v>80</v>
      </c>
      <c r="W179" s="74">
        <v>3000</v>
      </c>
      <c r="X179" s="74">
        <v>6102</v>
      </c>
      <c r="Y179" s="74">
        <v>200</v>
      </c>
      <c r="Z179" s="74">
        <v>145924</v>
      </c>
      <c r="AA179" s="74">
        <v>10</v>
      </c>
      <c r="AB179" s="74">
        <v>754986</v>
      </c>
      <c r="AC179" s="74">
        <v>5</v>
      </c>
    </row>
    <row r="180" spans="1:29" ht="14.25">
      <c r="A180" s="89">
        <v>2004089</v>
      </c>
      <c r="B180" s="91">
        <v>38274</v>
      </c>
      <c r="C180" s="97">
        <v>14</v>
      </c>
      <c r="D180" s="93">
        <v>17</v>
      </c>
      <c r="E180" s="93">
        <v>20</v>
      </c>
      <c r="F180" s="93">
        <v>25</v>
      </c>
      <c r="G180" s="93">
        <v>28</v>
      </c>
      <c r="H180" s="93">
        <v>30</v>
      </c>
      <c r="I180" s="99">
        <v>14</v>
      </c>
      <c r="J180" s="93">
        <v>14</v>
      </c>
      <c r="K180" s="93">
        <v>25</v>
      </c>
      <c r="L180" s="93">
        <v>17</v>
      </c>
      <c r="M180" s="93">
        <v>28</v>
      </c>
      <c r="N180" s="93">
        <v>30</v>
      </c>
      <c r="O180" s="94">
        <v>20</v>
      </c>
      <c r="P180" s="74">
        <v>67942334</v>
      </c>
      <c r="Q180" s="74">
        <v>157962040</v>
      </c>
      <c r="R180" s="74">
        <v>0</v>
      </c>
      <c r="S180" s="74">
        <v>0</v>
      </c>
      <c r="T180" s="74">
        <v>23</v>
      </c>
      <c r="U180" s="74">
        <v>722868</v>
      </c>
      <c r="V180" s="74">
        <v>116</v>
      </c>
      <c r="W180" s="74">
        <v>3000</v>
      </c>
      <c r="X180" s="74">
        <v>8142</v>
      </c>
      <c r="Y180" s="74">
        <v>200</v>
      </c>
      <c r="Z180" s="74">
        <v>199596</v>
      </c>
      <c r="AA180" s="74">
        <v>10</v>
      </c>
      <c r="AB180" s="74">
        <v>1113598</v>
      </c>
      <c r="AC180" s="74">
        <v>5</v>
      </c>
    </row>
    <row r="181" spans="1:29" ht="14.25">
      <c r="A181" s="89">
        <v>2004090</v>
      </c>
      <c r="B181" s="91">
        <v>38277</v>
      </c>
      <c r="C181" s="97">
        <v>1</v>
      </c>
      <c r="D181" s="93">
        <v>18</v>
      </c>
      <c r="E181" s="93">
        <v>20</v>
      </c>
      <c r="F181" s="93">
        <v>24</v>
      </c>
      <c r="G181" s="93">
        <v>32</v>
      </c>
      <c r="H181" s="93">
        <v>33</v>
      </c>
      <c r="I181" s="99">
        <v>12</v>
      </c>
      <c r="J181" s="93">
        <v>1</v>
      </c>
      <c r="K181" s="93">
        <v>24</v>
      </c>
      <c r="L181" s="93">
        <v>20</v>
      </c>
      <c r="M181" s="93">
        <v>32</v>
      </c>
      <c r="N181" s="93">
        <v>18</v>
      </c>
      <c r="O181" s="94">
        <v>33</v>
      </c>
      <c r="P181" s="74">
        <v>78631066</v>
      </c>
      <c r="Q181" s="74">
        <v>163910685</v>
      </c>
      <c r="R181" s="74">
        <v>0</v>
      </c>
      <c r="S181" s="74">
        <v>0</v>
      </c>
      <c r="T181" s="74">
        <v>6</v>
      </c>
      <c r="U181" s="74">
        <v>2313362</v>
      </c>
      <c r="V181" s="74">
        <v>194</v>
      </c>
      <c r="W181" s="74">
        <v>3000</v>
      </c>
      <c r="X181" s="74">
        <v>10461</v>
      </c>
      <c r="Y181" s="74">
        <v>200</v>
      </c>
      <c r="Z181" s="74">
        <v>202888</v>
      </c>
      <c r="AA181" s="74">
        <v>10</v>
      </c>
      <c r="AB181" s="74">
        <v>2799465</v>
      </c>
      <c r="AC181" s="74">
        <v>5</v>
      </c>
    </row>
    <row r="182" spans="1:29" ht="14.25">
      <c r="A182" s="89">
        <v>2004091</v>
      </c>
      <c r="B182" s="91">
        <v>38279</v>
      </c>
      <c r="C182" s="97">
        <v>9</v>
      </c>
      <c r="D182" s="93">
        <v>13</v>
      </c>
      <c r="E182" s="93">
        <v>14</v>
      </c>
      <c r="F182" s="93">
        <v>21</v>
      </c>
      <c r="G182" s="93">
        <v>30</v>
      </c>
      <c r="H182" s="93">
        <v>33</v>
      </c>
      <c r="I182" s="99">
        <v>1</v>
      </c>
      <c r="J182" s="93">
        <v>33</v>
      </c>
      <c r="K182" s="93">
        <v>13</v>
      </c>
      <c r="L182" s="93">
        <v>14</v>
      </c>
      <c r="M182" s="93">
        <v>30</v>
      </c>
      <c r="N182" s="93">
        <v>21</v>
      </c>
      <c r="O182" s="94">
        <v>9</v>
      </c>
      <c r="P182" s="74">
        <v>65871134</v>
      </c>
      <c r="Q182" s="74">
        <v>171360880</v>
      </c>
      <c r="R182" s="74">
        <v>0</v>
      </c>
      <c r="S182" s="74">
        <v>0</v>
      </c>
      <c r="T182" s="74">
        <v>18</v>
      </c>
      <c r="U182" s="74">
        <v>965766</v>
      </c>
      <c r="V182" s="74">
        <v>86</v>
      </c>
      <c r="W182" s="74">
        <v>3000</v>
      </c>
      <c r="X182" s="74">
        <v>6364</v>
      </c>
      <c r="Y182" s="74">
        <v>200</v>
      </c>
      <c r="Z182" s="74">
        <v>150301</v>
      </c>
      <c r="AA182" s="74">
        <v>10</v>
      </c>
      <c r="AB182" s="74">
        <v>881812</v>
      </c>
      <c r="AC182" s="74">
        <v>5</v>
      </c>
    </row>
    <row r="183" spans="1:29" ht="14.25">
      <c r="A183" s="89">
        <v>2004092</v>
      </c>
      <c r="B183" s="91">
        <v>38281</v>
      </c>
      <c r="C183" s="97">
        <v>1</v>
      </c>
      <c r="D183" s="93">
        <v>4</v>
      </c>
      <c r="E183" s="93">
        <v>8</v>
      </c>
      <c r="F183" s="93">
        <v>13</v>
      </c>
      <c r="G183" s="93">
        <v>28</v>
      </c>
      <c r="H183" s="93">
        <v>31</v>
      </c>
      <c r="I183" s="99">
        <v>2</v>
      </c>
      <c r="J183" s="93">
        <v>28</v>
      </c>
      <c r="K183" s="93">
        <v>8</v>
      </c>
      <c r="L183" s="93">
        <v>1</v>
      </c>
      <c r="M183" s="93">
        <v>31</v>
      </c>
      <c r="N183" s="93">
        <v>13</v>
      </c>
      <c r="O183" s="94">
        <v>4</v>
      </c>
      <c r="P183" s="74">
        <v>68711350</v>
      </c>
      <c r="Q183" s="74">
        <v>176917360</v>
      </c>
      <c r="R183" s="74">
        <v>0</v>
      </c>
      <c r="S183" s="74">
        <v>0</v>
      </c>
      <c r="T183" s="74">
        <v>18</v>
      </c>
      <c r="U183" s="74">
        <v>810320</v>
      </c>
      <c r="V183" s="74">
        <v>242</v>
      </c>
      <c r="W183" s="74">
        <v>3000</v>
      </c>
      <c r="X183" s="74">
        <v>11670</v>
      </c>
      <c r="Y183" s="74">
        <v>200</v>
      </c>
      <c r="Z183" s="74">
        <v>233125</v>
      </c>
      <c r="AA183" s="74">
        <v>10</v>
      </c>
      <c r="AB183" s="74">
        <v>1951142</v>
      </c>
      <c r="AC183" s="74">
        <v>5</v>
      </c>
    </row>
    <row r="184" spans="1:29" ht="14.25">
      <c r="A184" s="89">
        <v>2004093</v>
      </c>
      <c r="B184" s="91">
        <v>38284</v>
      </c>
      <c r="C184" s="97">
        <v>11</v>
      </c>
      <c r="D184" s="93">
        <v>14</v>
      </c>
      <c r="E184" s="93">
        <v>20</v>
      </c>
      <c r="F184" s="93">
        <v>27</v>
      </c>
      <c r="G184" s="93">
        <v>32</v>
      </c>
      <c r="H184" s="93">
        <v>33</v>
      </c>
      <c r="I184" s="99">
        <v>5</v>
      </c>
      <c r="J184" s="93">
        <v>11</v>
      </c>
      <c r="K184" s="93">
        <v>33</v>
      </c>
      <c r="L184" s="93">
        <v>32</v>
      </c>
      <c r="M184" s="93">
        <v>14</v>
      </c>
      <c r="N184" s="93">
        <v>27</v>
      </c>
      <c r="O184" s="94">
        <v>20</v>
      </c>
      <c r="P184" s="74">
        <v>79237088</v>
      </c>
      <c r="Q184" s="74">
        <v>183713811</v>
      </c>
      <c r="R184" s="74">
        <v>0</v>
      </c>
      <c r="S184" s="74">
        <v>0</v>
      </c>
      <c r="T184" s="74">
        <v>8</v>
      </c>
      <c r="U184" s="74">
        <v>1982298</v>
      </c>
      <c r="V184" s="74">
        <v>193</v>
      </c>
      <c r="W184" s="74">
        <v>3000</v>
      </c>
      <c r="X184" s="74">
        <v>10152</v>
      </c>
      <c r="Y184" s="74">
        <v>200</v>
      </c>
      <c r="Z184" s="74">
        <v>217917</v>
      </c>
      <c r="AA184" s="74">
        <v>10</v>
      </c>
      <c r="AB184" s="74">
        <v>2276553</v>
      </c>
      <c r="AC184" s="74">
        <v>5</v>
      </c>
    </row>
    <row r="185" spans="1:29" ht="14.25">
      <c r="A185" s="89">
        <v>2004094</v>
      </c>
      <c r="B185" s="91">
        <v>38286</v>
      </c>
      <c r="C185" s="97">
        <v>5</v>
      </c>
      <c r="D185" s="93">
        <v>9</v>
      </c>
      <c r="E185" s="93">
        <v>10</v>
      </c>
      <c r="F185" s="93">
        <v>13</v>
      </c>
      <c r="G185" s="93">
        <v>24</v>
      </c>
      <c r="H185" s="93">
        <v>25</v>
      </c>
      <c r="I185" s="99">
        <v>8</v>
      </c>
      <c r="J185" s="93">
        <v>9</v>
      </c>
      <c r="K185" s="93">
        <v>5</v>
      </c>
      <c r="L185" s="93">
        <v>10</v>
      </c>
      <c r="M185" s="93">
        <v>24</v>
      </c>
      <c r="N185" s="93">
        <v>25</v>
      </c>
      <c r="O185" s="94">
        <v>13</v>
      </c>
      <c r="P185" s="74">
        <v>67261634</v>
      </c>
      <c r="Q185" s="74">
        <v>176151596</v>
      </c>
      <c r="R185" s="74">
        <v>2</v>
      </c>
      <c r="S185" s="74">
        <v>5000000</v>
      </c>
      <c r="T185" s="74">
        <v>26</v>
      </c>
      <c r="U185" s="74">
        <v>218775</v>
      </c>
      <c r="V185" s="74">
        <v>587</v>
      </c>
      <c r="W185" s="74">
        <v>3000</v>
      </c>
      <c r="X185" s="74">
        <v>24265</v>
      </c>
      <c r="Y185" s="74">
        <v>200</v>
      </c>
      <c r="Z185" s="74">
        <v>359063</v>
      </c>
      <c r="AA185" s="74">
        <v>10</v>
      </c>
      <c r="AB185" s="74">
        <v>2925524</v>
      </c>
      <c r="AC185" s="74">
        <v>5</v>
      </c>
    </row>
    <row r="186" spans="1:29" ht="14.25">
      <c r="A186" s="89">
        <v>2004095</v>
      </c>
      <c r="B186" s="91">
        <v>38288</v>
      </c>
      <c r="C186" s="97">
        <v>19</v>
      </c>
      <c r="D186" s="93">
        <v>22</v>
      </c>
      <c r="E186" s="93">
        <v>27</v>
      </c>
      <c r="F186" s="93">
        <v>28</v>
      </c>
      <c r="G186" s="93">
        <v>30</v>
      </c>
      <c r="H186" s="93">
        <v>32</v>
      </c>
      <c r="I186" s="99">
        <v>1</v>
      </c>
      <c r="J186" s="93">
        <v>22</v>
      </c>
      <c r="K186" s="93">
        <v>19</v>
      </c>
      <c r="L186" s="93">
        <v>28</v>
      </c>
      <c r="M186" s="93">
        <v>32</v>
      </c>
      <c r="N186" s="93">
        <v>30</v>
      </c>
      <c r="O186" s="94">
        <v>27</v>
      </c>
      <c r="P186" s="74">
        <v>71852542</v>
      </c>
      <c r="Q186" s="74">
        <v>179106388</v>
      </c>
      <c r="R186" s="74">
        <v>1</v>
      </c>
      <c r="S186" s="74">
        <v>5000000</v>
      </c>
      <c r="T186" s="74">
        <v>17</v>
      </c>
      <c r="U186" s="74">
        <v>1091834</v>
      </c>
      <c r="V186" s="74">
        <v>118</v>
      </c>
      <c r="W186" s="74">
        <v>3000</v>
      </c>
      <c r="X186" s="74">
        <v>8787</v>
      </c>
      <c r="Y186" s="74">
        <v>200</v>
      </c>
      <c r="Z186" s="74">
        <v>210115</v>
      </c>
      <c r="AA186" s="74">
        <v>10</v>
      </c>
      <c r="AB186" s="74">
        <v>895844</v>
      </c>
      <c r="AC186" s="74">
        <v>5</v>
      </c>
    </row>
    <row r="187" spans="1:29" ht="14.25">
      <c r="A187" s="89">
        <v>2004096</v>
      </c>
      <c r="B187" s="91">
        <v>38291</v>
      </c>
      <c r="C187" s="97">
        <v>1</v>
      </c>
      <c r="D187" s="93">
        <v>4</v>
      </c>
      <c r="E187" s="93">
        <v>12</v>
      </c>
      <c r="F187" s="93">
        <v>16</v>
      </c>
      <c r="G187" s="93">
        <v>20</v>
      </c>
      <c r="H187" s="93">
        <v>30</v>
      </c>
      <c r="I187" s="99">
        <v>15</v>
      </c>
      <c r="J187" s="93">
        <v>16</v>
      </c>
      <c r="K187" s="93">
        <v>30</v>
      </c>
      <c r="L187" s="93">
        <v>4</v>
      </c>
      <c r="M187" s="93">
        <v>12</v>
      </c>
      <c r="N187" s="93">
        <v>1</v>
      </c>
      <c r="O187" s="94">
        <v>20</v>
      </c>
      <c r="P187" s="74">
        <v>80026728</v>
      </c>
      <c r="Q187" s="74">
        <v>186184209</v>
      </c>
      <c r="R187" s="74">
        <v>0</v>
      </c>
      <c r="S187" s="74">
        <v>0</v>
      </c>
      <c r="T187" s="74">
        <v>22</v>
      </c>
      <c r="U187" s="74">
        <v>750677</v>
      </c>
      <c r="V187" s="74">
        <v>222</v>
      </c>
      <c r="W187" s="74">
        <v>3000</v>
      </c>
      <c r="X187" s="74">
        <v>12635</v>
      </c>
      <c r="Y187" s="74">
        <v>200</v>
      </c>
      <c r="Z187" s="74">
        <v>255830</v>
      </c>
      <c r="AA187" s="74">
        <v>10</v>
      </c>
      <c r="AB187" s="74">
        <v>1973812</v>
      </c>
      <c r="AC187" s="74">
        <v>5</v>
      </c>
    </row>
    <row r="188" spans="1:29" ht="14.25">
      <c r="A188" s="89">
        <v>2004097</v>
      </c>
      <c r="B188" s="91">
        <v>38293</v>
      </c>
      <c r="C188" s="97">
        <v>10</v>
      </c>
      <c r="D188" s="93">
        <v>19</v>
      </c>
      <c r="E188" s="93">
        <v>20</v>
      </c>
      <c r="F188" s="93">
        <v>26</v>
      </c>
      <c r="G188" s="93">
        <v>29</v>
      </c>
      <c r="H188" s="93">
        <v>31</v>
      </c>
      <c r="I188" s="99">
        <v>14</v>
      </c>
      <c r="J188" s="93">
        <v>26</v>
      </c>
      <c r="K188" s="93">
        <v>31</v>
      </c>
      <c r="L188" s="93">
        <v>10</v>
      </c>
      <c r="M188" s="93">
        <v>29</v>
      </c>
      <c r="N188" s="93">
        <v>20</v>
      </c>
      <c r="O188" s="94">
        <v>19</v>
      </c>
      <c r="P188" s="74">
        <v>67373290</v>
      </c>
      <c r="Q188" s="74">
        <v>187615974</v>
      </c>
      <c r="R188" s="74">
        <v>1</v>
      </c>
      <c r="S188" s="74">
        <v>5000000</v>
      </c>
      <c r="T188" s="74">
        <v>45</v>
      </c>
      <c r="U188" s="74">
        <v>333498</v>
      </c>
      <c r="V188" s="74">
        <v>183</v>
      </c>
      <c r="W188" s="74">
        <v>3000</v>
      </c>
      <c r="X188" s="74">
        <v>11391</v>
      </c>
      <c r="Y188" s="74">
        <v>200</v>
      </c>
      <c r="Z188" s="74">
        <v>225420</v>
      </c>
      <c r="AA188" s="74">
        <v>10</v>
      </c>
      <c r="AB188" s="74">
        <v>1298459</v>
      </c>
      <c r="AC188" s="74">
        <v>5</v>
      </c>
    </row>
    <row r="189" spans="1:29" ht="14.25">
      <c r="A189" s="89">
        <v>2004098</v>
      </c>
      <c r="B189" s="91">
        <v>38295</v>
      </c>
      <c r="C189" s="97">
        <v>3</v>
      </c>
      <c r="D189" s="93">
        <v>12</v>
      </c>
      <c r="E189" s="93">
        <v>13</v>
      </c>
      <c r="F189" s="93">
        <v>25</v>
      </c>
      <c r="G189" s="93">
        <v>26</v>
      </c>
      <c r="H189" s="93">
        <v>31</v>
      </c>
      <c r="I189" s="99">
        <v>3</v>
      </c>
      <c r="J189" s="93">
        <v>13</v>
      </c>
      <c r="K189" s="93">
        <v>12</v>
      </c>
      <c r="L189" s="93">
        <v>26</v>
      </c>
      <c r="M189" s="93">
        <v>25</v>
      </c>
      <c r="N189" s="93">
        <v>3</v>
      </c>
      <c r="O189" s="94">
        <v>31</v>
      </c>
      <c r="P189" s="74">
        <v>70521134</v>
      </c>
      <c r="Q189" s="74">
        <v>188828501</v>
      </c>
      <c r="R189" s="74">
        <v>1</v>
      </c>
      <c r="S189" s="74">
        <v>5000000</v>
      </c>
      <c r="T189" s="74">
        <v>21</v>
      </c>
      <c r="U189" s="74">
        <v>690280</v>
      </c>
      <c r="V189" s="74">
        <v>235</v>
      </c>
      <c r="W189" s="74">
        <v>3000</v>
      </c>
      <c r="X189" s="74">
        <v>12275</v>
      </c>
      <c r="Y189" s="74">
        <v>200</v>
      </c>
      <c r="Z189" s="74">
        <v>230175</v>
      </c>
      <c r="AA189" s="74">
        <v>10</v>
      </c>
      <c r="AB189" s="74">
        <v>1677036</v>
      </c>
      <c r="AC189" s="74">
        <v>5</v>
      </c>
    </row>
    <row r="190" spans="1:29" ht="14.25">
      <c r="A190" s="89">
        <v>2004099</v>
      </c>
      <c r="B190" s="91">
        <v>38298</v>
      </c>
      <c r="C190" s="97">
        <v>5</v>
      </c>
      <c r="D190" s="93">
        <v>10</v>
      </c>
      <c r="E190" s="93">
        <v>21</v>
      </c>
      <c r="F190" s="93">
        <v>22</v>
      </c>
      <c r="G190" s="93">
        <v>26</v>
      </c>
      <c r="H190" s="93">
        <v>33</v>
      </c>
      <c r="I190" s="99">
        <v>2</v>
      </c>
      <c r="J190" s="93">
        <v>10</v>
      </c>
      <c r="K190" s="93">
        <v>22</v>
      </c>
      <c r="L190" s="93">
        <v>5</v>
      </c>
      <c r="M190" s="93">
        <v>33</v>
      </c>
      <c r="N190" s="93">
        <v>26</v>
      </c>
      <c r="O190" s="94">
        <v>21</v>
      </c>
      <c r="P190" s="74">
        <v>80866870</v>
      </c>
      <c r="Q190" s="74">
        <v>196928828</v>
      </c>
      <c r="R190" s="74">
        <v>0</v>
      </c>
      <c r="S190" s="74">
        <v>0</v>
      </c>
      <c r="T190" s="74">
        <v>16</v>
      </c>
      <c r="U190" s="74">
        <v>1181297</v>
      </c>
      <c r="V190" s="74">
        <v>159</v>
      </c>
      <c r="W190" s="74">
        <v>3000</v>
      </c>
      <c r="X190" s="74">
        <v>10510</v>
      </c>
      <c r="Y190" s="74">
        <v>200</v>
      </c>
      <c r="Z190" s="74">
        <v>214222</v>
      </c>
      <c r="AA190" s="74">
        <v>10</v>
      </c>
      <c r="AB190" s="74">
        <v>1580491</v>
      </c>
      <c r="AC190" s="74">
        <v>5</v>
      </c>
    </row>
    <row r="191" spans="1:29" ht="14.25">
      <c r="A191" s="89">
        <v>2004100</v>
      </c>
      <c r="B191" s="91">
        <v>38300</v>
      </c>
      <c r="C191" s="97">
        <v>6</v>
      </c>
      <c r="D191" s="93">
        <v>8</v>
      </c>
      <c r="E191" s="93">
        <v>9</v>
      </c>
      <c r="F191" s="93">
        <v>14</v>
      </c>
      <c r="G191" s="93">
        <v>24</v>
      </c>
      <c r="H191" s="93">
        <v>33</v>
      </c>
      <c r="I191" s="99">
        <v>15</v>
      </c>
      <c r="J191" s="93">
        <v>8</v>
      </c>
      <c r="K191" s="93">
        <v>14</v>
      </c>
      <c r="L191" s="93">
        <v>33</v>
      </c>
      <c r="M191" s="93">
        <v>6</v>
      </c>
      <c r="N191" s="93">
        <v>9</v>
      </c>
      <c r="O191" s="94">
        <v>24</v>
      </c>
      <c r="P191" s="74">
        <v>68740958</v>
      </c>
      <c r="Q191" s="74">
        <v>199112633</v>
      </c>
      <c r="R191" s="74">
        <v>1</v>
      </c>
      <c r="S191" s="74">
        <v>5000000</v>
      </c>
      <c r="T191" s="74">
        <v>17</v>
      </c>
      <c r="U191" s="74">
        <v>986012</v>
      </c>
      <c r="V191" s="74">
        <v>127</v>
      </c>
      <c r="W191" s="74">
        <v>3000</v>
      </c>
      <c r="X191" s="74">
        <v>8484</v>
      </c>
      <c r="Y191" s="74">
        <v>200</v>
      </c>
      <c r="Z191" s="74">
        <v>201840</v>
      </c>
      <c r="AA191" s="74">
        <v>10</v>
      </c>
      <c r="AB191" s="74">
        <v>1128170</v>
      </c>
      <c r="AC191" s="74">
        <v>5</v>
      </c>
    </row>
    <row r="192" spans="1:29" ht="14.25">
      <c r="A192" s="89">
        <v>2004101</v>
      </c>
      <c r="B192" s="91">
        <v>38302</v>
      </c>
      <c r="C192" s="97">
        <v>2</v>
      </c>
      <c r="D192" s="93">
        <v>9</v>
      </c>
      <c r="E192" s="93">
        <v>14</v>
      </c>
      <c r="F192" s="93">
        <v>19</v>
      </c>
      <c r="G192" s="93">
        <v>25</v>
      </c>
      <c r="H192" s="93">
        <v>26</v>
      </c>
      <c r="I192" s="99">
        <v>15</v>
      </c>
      <c r="J192" s="93">
        <v>26</v>
      </c>
      <c r="K192" s="93">
        <v>2</v>
      </c>
      <c r="L192" s="93">
        <v>25</v>
      </c>
      <c r="M192" s="93">
        <v>9</v>
      </c>
      <c r="N192" s="93">
        <v>14</v>
      </c>
      <c r="O192" s="94">
        <v>19</v>
      </c>
      <c r="P192" s="74">
        <v>70744348</v>
      </c>
      <c r="Q192" s="74">
        <v>201836811</v>
      </c>
      <c r="R192" s="74">
        <v>1</v>
      </c>
      <c r="S192" s="74">
        <v>5000000</v>
      </c>
      <c r="T192" s="74">
        <v>23</v>
      </c>
      <c r="U192" s="74">
        <v>783612</v>
      </c>
      <c r="V192" s="74">
        <v>140</v>
      </c>
      <c r="W192" s="74">
        <v>3000</v>
      </c>
      <c r="X192" s="74">
        <v>8245</v>
      </c>
      <c r="Y192" s="74">
        <v>200</v>
      </c>
      <c r="Z192" s="74">
        <v>185064</v>
      </c>
      <c r="AA192" s="74">
        <v>10</v>
      </c>
      <c r="AB192" s="74">
        <v>999566</v>
      </c>
      <c r="AC192" s="74">
        <v>5</v>
      </c>
    </row>
    <row r="193" spans="1:29" ht="14.25">
      <c r="A193" s="89">
        <v>2004102</v>
      </c>
      <c r="B193" s="91">
        <v>38305</v>
      </c>
      <c r="C193" s="97">
        <v>3</v>
      </c>
      <c r="D193" s="93">
        <v>9</v>
      </c>
      <c r="E193" s="93">
        <v>12</v>
      </c>
      <c r="F193" s="93">
        <v>15</v>
      </c>
      <c r="G193" s="93">
        <v>28</v>
      </c>
      <c r="H193" s="93">
        <v>32</v>
      </c>
      <c r="I193" s="99">
        <v>1</v>
      </c>
      <c r="J193" s="93">
        <v>32</v>
      </c>
      <c r="K193" s="93">
        <v>12</v>
      </c>
      <c r="L193" s="93">
        <v>9</v>
      </c>
      <c r="M193" s="93">
        <v>28</v>
      </c>
      <c r="N193" s="93">
        <v>3</v>
      </c>
      <c r="O193" s="94">
        <v>15</v>
      </c>
      <c r="P193" s="74">
        <v>94949994</v>
      </c>
      <c r="Q193" s="74">
        <v>201836811</v>
      </c>
      <c r="R193" s="74">
        <v>0</v>
      </c>
      <c r="S193" s="74">
        <v>0</v>
      </c>
      <c r="T193" s="74">
        <v>33</v>
      </c>
      <c r="U193" s="74">
        <v>904658</v>
      </c>
      <c r="V193" s="74">
        <v>251</v>
      </c>
      <c r="W193" s="74">
        <v>3000</v>
      </c>
      <c r="X193" s="74">
        <v>14521</v>
      </c>
      <c r="Y193" s="74">
        <v>200</v>
      </c>
      <c r="Z193" s="74">
        <v>301315</v>
      </c>
      <c r="AA193" s="74">
        <v>10</v>
      </c>
      <c r="AB193" s="74">
        <v>2000284</v>
      </c>
      <c r="AC193" s="74">
        <v>5</v>
      </c>
    </row>
    <row r="194" spans="1:29" ht="14.25">
      <c r="A194" s="89">
        <v>2004103</v>
      </c>
      <c r="B194" s="91">
        <v>38307</v>
      </c>
      <c r="C194" s="97">
        <v>2</v>
      </c>
      <c r="D194" s="93">
        <v>3</v>
      </c>
      <c r="E194" s="93">
        <v>5</v>
      </c>
      <c r="F194" s="93">
        <v>9</v>
      </c>
      <c r="G194" s="93">
        <v>16</v>
      </c>
      <c r="H194" s="93">
        <v>21</v>
      </c>
      <c r="I194" s="99">
        <v>2</v>
      </c>
      <c r="J194" s="93">
        <v>5</v>
      </c>
      <c r="K194" s="93">
        <v>2</v>
      </c>
      <c r="L194" s="93">
        <v>9</v>
      </c>
      <c r="M194" s="93">
        <v>21</v>
      </c>
      <c r="N194" s="93">
        <v>16</v>
      </c>
      <c r="O194" s="94">
        <v>3</v>
      </c>
      <c r="P194" s="74">
        <v>78484502</v>
      </c>
      <c r="Q194" s="74">
        <v>196836811</v>
      </c>
      <c r="R194" s="74">
        <v>1</v>
      </c>
      <c r="S194" s="74">
        <v>5000000</v>
      </c>
      <c r="T194" s="74">
        <v>11</v>
      </c>
      <c r="U194" s="74">
        <v>2233639</v>
      </c>
      <c r="V194" s="74">
        <v>182</v>
      </c>
      <c r="W194" s="74">
        <v>3000</v>
      </c>
      <c r="X194" s="74">
        <v>9207</v>
      </c>
      <c r="Y194" s="74">
        <v>200</v>
      </c>
      <c r="Z194" s="74">
        <v>188809</v>
      </c>
      <c r="AA194" s="74">
        <v>10</v>
      </c>
      <c r="AB194" s="74">
        <v>1922377</v>
      </c>
      <c r="AC194" s="74">
        <v>5</v>
      </c>
    </row>
    <row r="195" spans="1:29" ht="14.25">
      <c r="A195" s="89">
        <v>2004104</v>
      </c>
      <c r="B195" s="91">
        <v>38309</v>
      </c>
      <c r="C195" s="97">
        <v>7</v>
      </c>
      <c r="D195" s="93">
        <v>11</v>
      </c>
      <c r="E195" s="93">
        <v>17</v>
      </c>
      <c r="F195" s="93">
        <v>18</v>
      </c>
      <c r="G195" s="93">
        <v>24</v>
      </c>
      <c r="H195" s="93">
        <v>29</v>
      </c>
      <c r="I195" s="99">
        <v>5</v>
      </c>
      <c r="J195" s="93">
        <v>17</v>
      </c>
      <c r="K195" s="93">
        <v>18</v>
      </c>
      <c r="L195" s="93">
        <v>11</v>
      </c>
      <c r="M195" s="93">
        <v>29</v>
      </c>
      <c r="N195" s="93">
        <v>24</v>
      </c>
      <c r="O195" s="94">
        <v>7</v>
      </c>
      <c r="P195" s="74">
        <v>77680562</v>
      </c>
      <c r="Q195" s="74">
        <v>110968746</v>
      </c>
      <c r="R195" s="74">
        <v>17</v>
      </c>
      <c r="S195" s="74">
        <v>5000000</v>
      </c>
      <c r="T195" s="74">
        <v>360</v>
      </c>
      <c r="U195" s="74">
        <v>3000</v>
      </c>
      <c r="V195" s="74">
        <v>1568</v>
      </c>
      <c r="W195" s="74">
        <v>3000</v>
      </c>
      <c r="X195" s="74">
        <v>61586</v>
      </c>
      <c r="Y195" s="74">
        <v>200</v>
      </c>
      <c r="Z195" s="74">
        <v>711108</v>
      </c>
      <c r="AA195" s="74">
        <v>10</v>
      </c>
      <c r="AB195" s="74">
        <v>2743824</v>
      </c>
      <c r="AC195" s="74">
        <v>5</v>
      </c>
    </row>
    <row r="196" spans="1:29" ht="14.25">
      <c r="A196" s="89">
        <v>2004105</v>
      </c>
      <c r="B196" s="91">
        <v>38312</v>
      </c>
      <c r="C196" s="97">
        <v>7</v>
      </c>
      <c r="D196" s="93">
        <v>9</v>
      </c>
      <c r="E196" s="93">
        <v>10</v>
      </c>
      <c r="F196" s="93">
        <v>21</v>
      </c>
      <c r="G196" s="93">
        <v>23</v>
      </c>
      <c r="H196" s="93">
        <v>30</v>
      </c>
      <c r="I196" s="99">
        <v>12</v>
      </c>
      <c r="J196" s="93">
        <v>9</v>
      </c>
      <c r="K196" s="93">
        <v>21</v>
      </c>
      <c r="L196" s="93">
        <v>7</v>
      </c>
      <c r="M196" s="93">
        <v>23</v>
      </c>
      <c r="N196" s="93">
        <v>10</v>
      </c>
      <c r="O196" s="94">
        <v>30</v>
      </c>
      <c r="P196" s="74">
        <v>88083126</v>
      </c>
      <c r="Q196" s="74">
        <v>118645698</v>
      </c>
      <c r="R196" s="74">
        <v>0</v>
      </c>
      <c r="S196" s="74">
        <v>0</v>
      </c>
      <c r="T196" s="74">
        <v>25</v>
      </c>
      <c r="U196" s="74">
        <v>716515</v>
      </c>
      <c r="V196" s="74">
        <v>278</v>
      </c>
      <c r="W196" s="74">
        <v>3000</v>
      </c>
      <c r="X196" s="74">
        <v>15616</v>
      </c>
      <c r="Y196" s="74">
        <v>200</v>
      </c>
      <c r="Z196" s="74">
        <v>315732</v>
      </c>
      <c r="AA196" s="74">
        <v>10</v>
      </c>
      <c r="AB196" s="74">
        <v>2091274</v>
      </c>
      <c r="AC196" s="74">
        <v>5</v>
      </c>
    </row>
    <row r="197" spans="1:29" ht="14.25">
      <c r="A197" s="89">
        <v>2004106</v>
      </c>
      <c r="B197" s="91">
        <v>38314</v>
      </c>
      <c r="C197" s="97">
        <v>10</v>
      </c>
      <c r="D197" s="93">
        <v>15</v>
      </c>
      <c r="E197" s="93">
        <v>23</v>
      </c>
      <c r="F197" s="93">
        <v>26</v>
      </c>
      <c r="G197" s="93">
        <v>28</v>
      </c>
      <c r="H197" s="93">
        <v>29</v>
      </c>
      <c r="I197" s="99">
        <v>12</v>
      </c>
      <c r="J197" s="93">
        <v>26</v>
      </c>
      <c r="K197" s="93">
        <v>23</v>
      </c>
      <c r="L197" s="93">
        <v>15</v>
      </c>
      <c r="M197" s="93">
        <v>29</v>
      </c>
      <c r="N197" s="93">
        <v>28</v>
      </c>
      <c r="O197" s="94">
        <v>10</v>
      </c>
      <c r="P197" s="74">
        <v>73170708</v>
      </c>
      <c r="Q197" s="74">
        <v>122108140</v>
      </c>
      <c r="R197" s="74">
        <v>1</v>
      </c>
      <c r="S197" s="74">
        <v>5000000</v>
      </c>
      <c r="T197" s="74">
        <v>7</v>
      </c>
      <c r="U197" s="74">
        <v>2510254</v>
      </c>
      <c r="V197" s="74">
        <v>120</v>
      </c>
      <c r="W197" s="74">
        <v>3000</v>
      </c>
      <c r="X197" s="74">
        <v>8291</v>
      </c>
      <c r="Y197" s="74">
        <v>200</v>
      </c>
      <c r="Z197" s="74">
        <v>186979</v>
      </c>
      <c r="AA197" s="74">
        <v>10</v>
      </c>
      <c r="AB197" s="74">
        <v>1372623</v>
      </c>
      <c r="AC197" s="74">
        <v>5</v>
      </c>
    </row>
    <row r="198" spans="1:29" ht="14.25">
      <c r="A198" s="89">
        <v>2004107</v>
      </c>
      <c r="B198" s="91">
        <v>38316</v>
      </c>
      <c r="C198" s="97">
        <v>1</v>
      </c>
      <c r="D198" s="93">
        <v>8</v>
      </c>
      <c r="E198" s="93">
        <v>12</v>
      </c>
      <c r="F198" s="93">
        <v>13</v>
      </c>
      <c r="G198" s="93">
        <v>18</v>
      </c>
      <c r="H198" s="93">
        <v>20</v>
      </c>
      <c r="I198" s="99">
        <v>7</v>
      </c>
      <c r="J198" s="93">
        <v>20</v>
      </c>
      <c r="K198" s="93">
        <v>18</v>
      </c>
      <c r="L198" s="93">
        <v>1</v>
      </c>
      <c r="M198" s="93">
        <v>8</v>
      </c>
      <c r="N198" s="93">
        <v>13</v>
      </c>
      <c r="O198" s="94">
        <v>12</v>
      </c>
      <c r="P198" s="74">
        <v>73766690</v>
      </c>
      <c r="Q198" s="74">
        <v>120875381</v>
      </c>
      <c r="R198" s="74">
        <v>1</v>
      </c>
      <c r="S198" s="74">
        <v>5000000</v>
      </c>
      <c r="T198" s="74">
        <v>38</v>
      </c>
      <c r="U198" s="74">
        <v>231321</v>
      </c>
      <c r="V198" s="74">
        <v>588</v>
      </c>
      <c r="W198" s="74">
        <v>3000</v>
      </c>
      <c r="X198" s="74">
        <v>25893</v>
      </c>
      <c r="Y198" s="74">
        <v>200</v>
      </c>
      <c r="Z198" s="74">
        <v>410050</v>
      </c>
      <c r="AA198" s="74">
        <v>10</v>
      </c>
      <c r="AB198" s="74">
        <v>2509021</v>
      </c>
      <c r="AC198" s="74">
        <v>5</v>
      </c>
    </row>
    <row r="199" spans="1:29" ht="14.25">
      <c r="A199" s="89">
        <v>2004108</v>
      </c>
      <c r="B199" s="91">
        <v>38319</v>
      </c>
      <c r="C199" s="97">
        <v>8</v>
      </c>
      <c r="D199" s="93">
        <v>13</v>
      </c>
      <c r="E199" s="93">
        <v>14</v>
      </c>
      <c r="F199" s="93">
        <v>27</v>
      </c>
      <c r="G199" s="93">
        <v>28</v>
      </c>
      <c r="H199" s="93">
        <v>31</v>
      </c>
      <c r="I199" s="99">
        <v>12</v>
      </c>
      <c r="J199" s="93">
        <v>27</v>
      </c>
      <c r="K199" s="93">
        <v>14</v>
      </c>
      <c r="L199" s="93">
        <v>28</v>
      </c>
      <c r="M199" s="93">
        <v>31</v>
      </c>
      <c r="N199" s="93">
        <v>8</v>
      </c>
      <c r="O199" s="94">
        <v>13</v>
      </c>
      <c r="P199" s="74">
        <v>87178712</v>
      </c>
      <c r="Q199" s="74">
        <v>78191360</v>
      </c>
      <c r="R199" s="74">
        <v>10</v>
      </c>
      <c r="S199" s="74">
        <v>5000000</v>
      </c>
      <c r="T199" s="74">
        <v>197</v>
      </c>
      <c r="U199" s="74">
        <v>86652</v>
      </c>
      <c r="V199" s="74">
        <v>476</v>
      </c>
      <c r="W199" s="74">
        <v>3000</v>
      </c>
      <c r="X199" s="74">
        <v>28784</v>
      </c>
      <c r="Y199" s="74">
        <v>200</v>
      </c>
      <c r="Z199" s="74">
        <v>484823</v>
      </c>
      <c r="AA199" s="74">
        <v>10</v>
      </c>
      <c r="AB199" s="74">
        <v>1259583</v>
      </c>
      <c r="AC199" s="74">
        <v>5</v>
      </c>
    </row>
    <row r="200" spans="1:29" ht="14.25">
      <c r="A200" s="89">
        <v>2004109</v>
      </c>
      <c r="B200" s="91">
        <v>38321</v>
      </c>
      <c r="C200" s="97">
        <v>6</v>
      </c>
      <c r="D200" s="93">
        <v>8</v>
      </c>
      <c r="E200" s="93">
        <v>10</v>
      </c>
      <c r="F200" s="93">
        <v>17</v>
      </c>
      <c r="G200" s="93">
        <v>30</v>
      </c>
      <c r="H200" s="93">
        <v>31</v>
      </c>
      <c r="I200" s="99">
        <v>14</v>
      </c>
      <c r="J200" s="93">
        <v>17</v>
      </c>
      <c r="K200" s="93">
        <v>8</v>
      </c>
      <c r="L200" s="93">
        <v>10</v>
      </c>
      <c r="M200" s="93">
        <v>6</v>
      </c>
      <c r="N200" s="93">
        <v>31</v>
      </c>
      <c r="O200" s="94">
        <v>30</v>
      </c>
      <c r="P200" s="74">
        <v>70969916</v>
      </c>
      <c r="Q200" s="74">
        <v>93158097</v>
      </c>
      <c r="R200" s="74">
        <v>0</v>
      </c>
      <c r="S200" s="74">
        <v>0</v>
      </c>
      <c r="T200" s="74">
        <v>18</v>
      </c>
      <c r="U200" s="74">
        <v>356350</v>
      </c>
      <c r="V200" s="74">
        <v>171</v>
      </c>
      <c r="W200" s="74">
        <v>3000</v>
      </c>
      <c r="X200" s="74">
        <v>9203</v>
      </c>
      <c r="Y200" s="74">
        <v>200</v>
      </c>
      <c r="Z200" s="74">
        <v>200009</v>
      </c>
      <c r="AA200" s="74">
        <v>10</v>
      </c>
      <c r="AB200" s="74">
        <v>1808103</v>
      </c>
      <c r="AC200" s="74">
        <v>5</v>
      </c>
    </row>
    <row r="201" spans="1:29" ht="14.25">
      <c r="A201" s="89">
        <v>2004110</v>
      </c>
      <c r="B201" s="91">
        <v>38323</v>
      </c>
      <c r="C201" s="97">
        <v>14</v>
      </c>
      <c r="D201" s="93">
        <v>19</v>
      </c>
      <c r="E201" s="93">
        <v>20</v>
      </c>
      <c r="F201" s="93">
        <v>21</v>
      </c>
      <c r="G201" s="93">
        <v>22</v>
      </c>
      <c r="H201" s="93">
        <v>31</v>
      </c>
      <c r="I201" s="99">
        <v>11</v>
      </c>
      <c r="J201" s="93">
        <v>19</v>
      </c>
      <c r="K201" s="93">
        <v>14</v>
      </c>
      <c r="L201" s="93">
        <v>20</v>
      </c>
      <c r="M201" s="93">
        <v>21</v>
      </c>
      <c r="N201" s="93">
        <v>31</v>
      </c>
      <c r="O201" s="94">
        <v>22</v>
      </c>
      <c r="P201" s="74">
        <v>75845326</v>
      </c>
      <c r="Q201" s="74">
        <v>99364513</v>
      </c>
      <c r="R201" s="74">
        <v>0</v>
      </c>
      <c r="S201" s="74">
        <v>0</v>
      </c>
      <c r="T201" s="74">
        <v>15</v>
      </c>
      <c r="U201" s="74">
        <v>177326</v>
      </c>
      <c r="V201" s="74">
        <v>354</v>
      </c>
      <c r="W201" s="74">
        <v>3000</v>
      </c>
      <c r="X201" s="74">
        <v>18064</v>
      </c>
      <c r="Y201" s="74">
        <v>200</v>
      </c>
      <c r="Z201" s="74">
        <v>316013</v>
      </c>
      <c r="AA201" s="74">
        <v>10</v>
      </c>
      <c r="AB201" s="74">
        <v>4092594</v>
      </c>
      <c r="AC201" s="74">
        <v>5</v>
      </c>
    </row>
    <row r="202" spans="1:29" ht="14.25">
      <c r="A202" s="89">
        <v>2004111</v>
      </c>
      <c r="B202" s="91">
        <v>38326</v>
      </c>
      <c r="C202" s="97">
        <v>11</v>
      </c>
      <c r="D202" s="93">
        <v>16</v>
      </c>
      <c r="E202" s="93">
        <v>18</v>
      </c>
      <c r="F202" s="93">
        <v>20</v>
      </c>
      <c r="G202" s="93">
        <v>26</v>
      </c>
      <c r="H202" s="93">
        <v>31</v>
      </c>
      <c r="I202" s="99">
        <v>2</v>
      </c>
      <c r="J202" s="93">
        <v>31</v>
      </c>
      <c r="K202" s="93">
        <v>26</v>
      </c>
      <c r="L202" s="93">
        <v>18</v>
      </c>
      <c r="M202" s="93">
        <v>20</v>
      </c>
      <c r="N202" s="93">
        <v>16</v>
      </c>
      <c r="O202" s="94">
        <v>11</v>
      </c>
      <c r="P202" s="74">
        <v>85650300</v>
      </c>
      <c r="Q202" s="74">
        <v>112873711</v>
      </c>
      <c r="R202" s="74">
        <v>1</v>
      </c>
      <c r="S202" s="74">
        <v>5000000</v>
      </c>
      <c r="T202" s="74">
        <v>24</v>
      </c>
      <c r="U202" s="74">
        <v>330521</v>
      </c>
      <c r="V202" s="74">
        <v>220</v>
      </c>
      <c r="W202" s="74">
        <v>3000</v>
      </c>
      <c r="X202" s="74">
        <v>12778</v>
      </c>
      <c r="Y202" s="74">
        <v>200</v>
      </c>
      <c r="Z202" s="74">
        <v>270821</v>
      </c>
      <c r="AA202" s="74">
        <v>10</v>
      </c>
      <c r="AB202" s="74">
        <v>1920625</v>
      </c>
      <c r="AC202" s="74">
        <v>5</v>
      </c>
    </row>
    <row r="203" spans="1:29" ht="14.25">
      <c r="A203" s="89">
        <v>2004112</v>
      </c>
      <c r="B203" s="91">
        <v>38328</v>
      </c>
      <c r="C203" s="97">
        <v>9</v>
      </c>
      <c r="D203" s="93">
        <v>13</v>
      </c>
      <c r="E203" s="93">
        <v>15</v>
      </c>
      <c r="F203" s="93">
        <v>21</v>
      </c>
      <c r="G203" s="93">
        <v>26</v>
      </c>
      <c r="H203" s="93">
        <v>33</v>
      </c>
      <c r="I203" s="99">
        <v>6</v>
      </c>
      <c r="J203" s="93">
        <v>21</v>
      </c>
      <c r="K203" s="93">
        <v>15</v>
      </c>
      <c r="L203" s="93">
        <v>9</v>
      </c>
      <c r="M203" s="93">
        <v>13</v>
      </c>
      <c r="N203" s="93">
        <v>33</v>
      </c>
      <c r="O203" s="94">
        <v>26</v>
      </c>
      <c r="P203" s="74">
        <v>73167518</v>
      </c>
      <c r="Q203" s="74">
        <v>107032078</v>
      </c>
      <c r="R203" s="74">
        <v>2</v>
      </c>
      <c r="S203" s="74">
        <v>5000000</v>
      </c>
      <c r="T203" s="74">
        <v>65</v>
      </c>
      <c r="U203" s="74">
        <v>149274</v>
      </c>
      <c r="V203" s="74">
        <v>486</v>
      </c>
      <c r="W203" s="74">
        <v>3000</v>
      </c>
      <c r="X203" s="74">
        <v>26210</v>
      </c>
      <c r="Y203" s="74">
        <v>200</v>
      </c>
      <c r="Z203" s="74">
        <v>413179</v>
      </c>
      <c r="AA203" s="74">
        <v>10</v>
      </c>
      <c r="AB203" s="74">
        <v>2231814</v>
      </c>
      <c r="AC203" s="74">
        <v>5</v>
      </c>
    </row>
    <row r="204" spans="1:29" ht="14.25">
      <c r="A204" s="89">
        <v>2004113</v>
      </c>
      <c r="B204" s="91">
        <v>38330</v>
      </c>
      <c r="C204" s="97">
        <v>8</v>
      </c>
      <c r="D204" s="93">
        <v>10</v>
      </c>
      <c r="E204" s="93">
        <v>23</v>
      </c>
      <c r="F204" s="93">
        <v>25</v>
      </c>
      <c r="G204" s="93">
        <v>31</v>
      </c>
      <c r="H204" s="93">
        <v>32</v>
      </c>
      <c r="I204" s="99">
        <v>7</v>
      </c>
      <c r="J204" s="93">
        <v>8</v>
      </c>
      <c r="K204" s="93">
        <v>32</v>
      </c>
      <c r="L204" s="93">
        <v>10</v>
      </c>
      <c r="M204" s="93">
        <v>25</v>
      </c>
      <c r="N204" s="93">
        <v>31</v>
      </c>
      <c r="O204" s="94">
        <v>23</v>
      </c>
      <c r="P204" s="74">
        <v>78297556</v>
      </c>
      <c r="Q204" s="74">
        <v>108655316</v>
      </c>
      <c r="R204" s="74">
        <v>1</v>
      </c>
      <c r="S204" s="74">
        <v>5000000</v>
      </c>
      <c r="T204" s="74">
        <v>20</v>
      </c>
      <c r="U204" s="74">
        <v>772711</v>
      </c>
      <c r="V204" s="74">
        <v>230</v>
      </c>
      <c r="W204" s="74">
        <v>3000</v>
      </c>
      <c r="X204" s="74">
        <v>13172</v>
      </c>
      <c r="Y204" s="74">
        <v>200</v>
      </c>
      <c r="Z204" s="74">
        <v>267220</v>
      </c>
      <c r="AA204" s="74">
        <v>10</v>
      </c>
      <c r="AB204" s="74">
        <v>2058348</v>
      </c>
      <c r="AC204" s="74">
        <v>5</v>
      </c>
    </row>
    <row r="205" spans="1:29" ht="14.25">
      <c r="A205" s="89">
        <v>2004114</v>
      </c>
      <c r="B205" s="91">
        <v>38333</v>
      </c>
      <c r="C205" s="97">
        <v>1</v>
      </c>
      <c r="D205" s="93">
        <v>6</v>
      </c>
      <c r="E205" s="93">
        <v>9</v>
      </c>
      <c r="F205" s="93">
        <v>17</v>
      </c>
      <c r="G205" s="93">
        <v>21</v>
      </c>
      <c r="H205" s="93">
        <v>22</v>
      </c>
      <c r="I205" s="99">
        <v>1</v>
      </c>
      <c r="J205" s="93">
        <v>9</v>
      </c>
      <c r="K205" s="93">
        <v>6</v>
      </c>
      <c r="L205" s="93">
        <v>22</v>
      </c>
      <c r="M205" s="93">
        <v>1</v>
      </c>
      <c r="N205" s="93">
        <v>17</v>
      </c>
      <c r="O205" s="94">
        <v>21</v>
      </c>
      <c r="P205" s="74">
        <v>90387406</v>
      </c>
      <c r="Q205" s="74">
        <v>107140316</v>
      </c>
      <c r="R205" s="74">
        <v>2</v>
      </c>
      <c r="S205" s="74">
        <v>5000000</v>
      </c>
      <c r="T205" s="74">
        <v>14</v>
      </c>
      <c r="U205" s="74">
        <v>1414166</v>
      </c>
      <c r="V205" s="74">
        <v>243</v>
      </c>
      <c r="W205" s="74">
        <v>3000</v>
      </c>
      <c r="X205" s="74">
        <v>12003</v>
      </c>
      <c r="Y205" s="74">
        <v>200</v>
      </c>
      <c r="Z205" s="74">
        <v>248285</v>
      </c>
      <c r="AA205" s="74">
        <v>10</v>
      </c>
      <c r="AB205" s="74">
        <v>2078808</v>
      </c>
      <c r="AC205" s="74">
        <v>5</v>
      </c>
    </row>
    <row r="206" spans="1:29" ht="14.25">
      <c r="A206" s="89">
        <v>2004115</v>
      </c>
      <c r="B206" s="91">
        <v>38335</v>
      </c>
      <c r="C206" s="97">
        <v>2</v>
      </c>
      <c r="D206" s="93">
        <v>16</v>
      </c>
      <c r="E206" s="93">
        <v>20</v>
      </c>
      <c r="F206" s="93">
        <v>30</v>
      </c>
      <c r="G206" s="93">
        <v>31</v>
      </c>
      <c r="H206" s="93">
        <v>33</v>
      </c>
      <c r="I206" s="99">
        <v>1</v>
      </c>
      <c r="J206" s="93">
        <v>20</v>
      </c>
      <c r="K206" s="93">
        <v>33</v>
      </c>
      <c r="L206" s="93">
        <v>16</v>
      </c>
      <c r="M206" s="93">
        <v>30</v>
      </c>
      <c r="N206" s="93">
        <v>2</v>
      </c>
      <c r="O206" s="94">
        <v>31</v>
      </c>
      <c r="P206" s="74">
        <v>73673592</v>
      </c>
      <c r="Q206" s="74">
        <v>114889326</v>
      </c>
      <c r="R206" s="74">
        <v>0</v>
      </c>
      <c r="S206" s="74">
        <v>0</v>
      </c>
      <c r="T206" s="74">
        <v>9</v>
      </c>
      <c r="U206" s="74">
        <v>2009002</v>
      </c>
      <c r="V206" s="74">
        <v>115</v>
      </c>
      <c r="W206" s="74">
        <v>3000</v>
      </c>
      <c r="X206" s="74">
        <v>7383</v>
      </c>
      <c r="Y206" s="74">
        <v>200</v>
      </c>
      <c r="Z206" s="74">
        <v>175320</v>
      </c>
      <c r="AA206" s="74">
        <v>10</v>
      </c>
      <c r="AB206" s="74">
        <v>1339045</v>
      </c>
      <c r="AC206" s="74">
        <v>5</v>
      </c>
    </row>
    <row r="207" spans="1:29" ht="14.25">
      <c r="A207" s="89">
        <v>2004116</v>
      </c>
      <c r="B207" s="91">
        <v>38337</v>
      </c>
      <c r="C207" s="97">
        <v>1</v>
      </c>
      <c r="D207" s="93">
        <v>3</v>
      </c>
      <c r="E207" s="93">
        <v>5</v>
      </c>
      <c r="F207" s="93">
        <v>8</v>
      </c>
      <c r="G207" s="93">
        <v>14</v>
      </c>
      <c r="H207" s="93">
        <v>33</v>
      </c>
      <c r="I207" s="99">
        <v>3</v>
      </c>
      <c r="J207" s="93">
        <v>14</v>
      </c>
      <c r="K207" s="93">
        <v>33</v>
      </c>
      <c r="L207" s="93">
        <v>3</v>
      </c>
      <c r="M207" s="93">
        <v>1</v>
      </c>
      <c r="N207" s="93">
        <v>5</v>
      </c>
      <c r="O207" s="94">
        <v>8</v>
      </c>
      <c r="P207" s="74">
        <v>76958968</v>
      </c>
      <c r="Q207" s="74">
        <v>121746200</v>
      </c>
      <c r="R207" s="74">
        <v>0</v>
      </c>
      <c r="S207" s="74">
        <v>0</v>
      </c>
      <c r="T207" s="74">
        <v>15</v>
      </c>
      <c r="U207" s="74">
        <v>1066624</v>
      </c>
      <c r="V207" s="74">
        <v>179</v>
      </c>
      <c r="W207" s="74">
        <v>3000</v>
      </c>
      <c r="X207" s="74">
        <v>10621</v>
      </c>
      <c r="Y207" s="74">
        <v>200</v>
      </c>
      <c r="Z207" s="74">
        <v>228560</v>
      </c>
      <c r="AA207" s="74">
        <v>10</v>
      </c>
      <c r="AB207" s="74">
        <v>1981369</v>
      </c>
      <c r="AC207" s="74">
        <v>5</v>
      </c>
    </row>
    <row r="208" spans="1:29" ht="14.25">
      <c r="A208" s="89">
        <v>2004117</v>
      </c>
      <c r="B208" s="91">
        <v>38340</v>
      </c>
      <c r="C208" s="97">
        <v>1</v>
      </c>
      <c r="D208" s="93">
        <v>3</v>
      </c>
      <c r="E208" s="93">
        <v>7</v>
      </c>
      <c r="F208" s="93">
        <v>14</v>
      </c>
      <c r="G208" s="93">
        <v>24</v>
      </c>
      <c r="H208" s="93">
        <v>25</v>
      </c>
      <c r="I208" s="99">
        <v>7</v>
      </c>
      <c r="J208" s="93">
        <v>25</v>
      </c>
      <c r="K208" s="93">
        <v>3</v>
      </c>
      <c r="L208" s="93">
        <v>14</v>
      </c>
      <c r="M208" s="93">
        <v>24</v>
      </c>
      <c r="N208" s="93">
        <v>7</v>
      </c>
      <c r="O208" s="94">
        <v>1</v>
      </c>
      <c r="P208" s="74">
        <v>88600982</v>
      </c>
      <c r="Q208" s="74">
        <v>124596504</v>
      </c>
      <c r="R208" s="74">
        <v>1</v>
      </c>
      <c r="S208" s="74">
        <v>5000000</v>
      </c>
      <c r="T208" s="74">
        <v>16</v>
      </c>
      <c r="U208" s="74">
        <v>1144836</v>
      </c>
      <c r="V208" s="74">
        <v>311</v>
      </c>
      <c r="W208" s="74">
        <v>3000</v>
      </c>
      <c r="X208" s="74">
        <v>14699</v>
      </c>
      <c r="Y208" s="74">
        <v>200</v>
      </c>
      <c r="Z208" s="74">
        <v>293129</v>
      </c>
      <c r="AA208" s="74">
        <v>10</v>
      </c>
      <c r="AB208" s="74">
        <v>2088542</v>
      </c>
      <c r="AC208" s="74">
        <v>5</v>
      </c>
    </row>
    <row r="209" spans="1:29" ht="14.25">
      <c r="A209" s="89">
        <v>2004118</v>
      </c>
      <c r="B209" s="91">
        <v>38342</v>
      </c>
      <c r="C209" s="97">
        <v>3</v>
      </c>
      <c r="D209" s="93">
        <v>4</v>
      </c>
      <c r="E209" s="93">
        <v>7</v>
      </c>
      <c r="F209" s="93">
        <v>12</v>
      </c>
      <c r="G209" s="93">
        <v>30</v>
      </c>
      <c r="H209" s="93">
        <v>31</v>
      </c>
      <c r="I209" s="99">
        <v>15</v>
      </c>
      <c r="J209" s="93">
        <v>12</v>
      </c>
      <c r="K209" s="93">
        <v>7</v>
      </c>
      <c r="L209" s="93">
        <v>30</v>
      </c>
      <c r="M209" s="93">
        <v>3</v>
      </c>
      <c r="N209" s="93">
        <v>4</v>
      </c>
      <c r="O209" s="94">
        <v>31</v>
      </c>
      <c r="P209" s="74">
        <v>73120372</v>
      </c>
      <c r="Q209" s="74">
        <v>126497296</v>
      </c>
      <c r="R209" s="74">
        <v>1</v>
      </c>
      <c r="S209" s="74">
        <v>5000000</v>
      </c>
      <c r="T209" s="74">
        <v>17</v>
      </c>
      <c r="U209" s="74">
        <v>947167</v>
      </c>
      <c r="V209" s="74">
        <v>147</v>
      </c>
      <c r="W209" s="74">
        <v>3000</v>
      </c>
      <c r="X209" s="74">
        <v>10511</v>
      </c>
      <c r="Y209" s="74">
        <v>200</v>
      </c>
      <c r="Z209" s="74">
        <v>228393</v>
      </c>
      <c r="AA209" s="74">
        <v>10</v>
      </c>
      <c r="AB209" s="74">
        <v>1599842</v>
      </c>
      <c r="AC209" s="74">
        <v>5</v>
      </c>
    </row>
    <row r="210" spans="1:29" ht="14.25">
      <c r="A210" s="89">
        <v>2004119</v>
      </c>
      <c r="B210" s="91">
        <v>38344</v>
      </c>
      <c r="C210" s="97">
        <v>6</v>
      </c>
      <c r="D210" s="93">
        <v>9</v>
      </c>
      <c r="E210" s="93">
        <v>18</v>
      </c>
      <c r="F210" s="93">
        <v>20</v>
      </c>
      <c r="G210" s="93">
        <v>25</v>
      </c>
      <c r="H210" s="93">
        <v>33</v>
      </c>
      <c r="I210" s="99">
        <v>6</v>
      </c>
      <c r="J210" s="93">
        <v>20</v>
      </c>
      <c r="K210" s="93">
        <v>25</v>
      </c>
      <c r="L210" s="93">
        <v>6</v>
      </c>
      <c r="M210" s="93">
        <v>18</v>
      </c>
      <c r="N210" s="93">
        <v>9</v>
      </c>
      <c r="O210" s="94">
        <v>33</v>
      </c>
      <c r="P210" s="74">
        <v>74319134</v>
      </c>
      <c r="Q210" s="74">
        <v>132457522</v>
      </c>
      <c r="R210" s="74">
        <v>0</v>
      </c>
      <c r="S210" s="74">
        <v>0</v>
      </c>
      <c r="T210" s="74">
        <v>26</v>
      </c>
      <c r="U210" s="74">
        <v>534892</v>
      </c>
      <c r="V210" s="74">
        <v>282</v>
      </c>
      <c r="W210" s="74">
        <v>3000</v>
      </c>
      <c r="X210" s="74">
        <v>14147</v>
      </c>
      <c r="Y210" s="74">
        <v>200</v>
      </c>
      <c r="Z210" s="74">
        <v>268063</v>
      </c>
      <c r="AA210" s="74">
        <v>10</v>
      </c>
      <c r="AB210" s="74">
        <v>2038585</v>
      </c>
      <c r="AC210" s="74">
        <v>5</v>
      </c>
    </row>
    <row r="211" spans="1:29" ht="14.25">
      <c r="A211" s="89">
        <v>2004120</v>
      </c>
      <c r="B211" s="91">
        <v>38347</v>
      </c>
      <c r="C211" s="97">
        <v>7</v>
      </c>
      <c r="D211" s="93">
        <v>8</v>
      </c>
      <c r="E211" s="93">
        <v>18</v>
      </c>
      <c r="F211" s="93">
        <v>21</v>
      </c>
      <c r="G211" s="93">
        <v>27</v>
      </c>
      <c r="H211" s="93">
        <v>32</v>
      </c>
      <c r="I211" s="99">
        <v>10</v>
      </c>
      <c r="J211" s="93">
        <v>7</v>
      </c>
      <c r="K211" s="93">
        <v>27</v>
      </c>
      <c r="L211" s="93">
        <v>8</v>
      </c>
      <c r="M211" s="93">
        <v>21</v>
      </c>
      <c r="N211" s="93">
        <v>32</v>
      </c>
      <c r="O211" s="94">
        <v>18</v>
      </c>
      <c r="P211" s="74">
        <v>87000158</v>
      </c>
      <c r="Q211" s="74">
        <v>125563326</v>
      </c>
      <c r="R211" s="74">
        <v>2</v>
      </c>
      <c r="S211" s="74">
        <v>5000000</v>
      </c>
      <c r="T211" s="74">
        <v>24</v>
      </c>
      <c r="U211" s="74">
        <v>301953</v>
      </c>
      <c r="V211" s="74">
        <v>585</v>
      </c>
      <c r="W211" s="74">
        <v>3000</v>
      </c>
      <c r="X211" s="74">
        <v>26541</v>
      </c>
      <c r="Y211" s="74">
        <v>200</v>
      </c>
      <c r="Z211" s="74">
        <v>449757</v>
      </c>
      <c r="AA211" s="74">
        <v>10</v>
      </c>
      <c r="AB211" s="74">
        <v>4143325</v>
      </c>
      <c r="AC211" s="74">
        <v>5</v>
      </c>
    </row>
    <row r="212" spans="1:29" ht="14.25">
      <c r="A212" s="89">
        <v>2004121</v>
      </c>
      <c r="B212" s="91">
        <v>38349</v>
      </c>
      <c r="C212" s="97">
        <v>7</v>
      </c>
      <c r="D212" s="93">
        <v>13</v>
      </c>
      <c r="E212" s="93">
        <v>16</v>
      </c>
      <c r="F212" s="93">
        <v>18</v>
      </c>
      <c r="G212" s="93">
        <v>30</v>
      </c>
      <c r="H212" s="93">
        <v>32</v>
      </c>
      <c r="I212" s="99">
        <v>10</v>
      </c>
      <c r="J212" s="93">
        <v>32</v>
      </c>
      <c r="K212" s="93">
        <v>30</v>
      </c>
      <c r="L212" s="93">
        <v>18</v>
      </c>
      <c r="M212" s="93">
        <v>7</v>
      </c>
      <c r="N212" s="93">
        <v>13</v>
      </c>
      <c r="O212" s="94">
        <v>16</v>
      </c>
      <c r="P212" s="74">
        <v>71029820</v>
      </c>
      <c r="Q212" s="74">
        <v>126900373</v>
      </c>
      <c r="R212" s="74">
        <v>1</v>
      </c>
      <c r="S212" s="74">
        <v>5000000</v>
      </c>
      <c r="T212" s="74">
        <v>17</v>
      </c>
      <c r="U212" s="74">
        <v>869790</v>
      </c>
      <c r="V212" s="74">
        <v>189</v>
      </c>
      <c r="W212" s="74">
        <v>3000</v>
      </c>
      <c r="X212" s="74">
        <v>9914</v>
      </c>
      <c r="Y212" s="74">
        <v>200</v>
      </c>
      <c r="Z212" s="74">
        <v>203966</v>
      </c>
      <c r="AA212" s="74">
        <v>10</v>
      </c>
      <c r="AB212" s="74">
        <v>1818332</v>
      </c>
      <c r="AC212" s="74">
        <v>5</v>
      </c>
    </row>
    <row r="213" spans="1:29" ht="14.25">
      <c r="A213" s="89">
        <v>2004122</v>
      </c>
      <c r="B213" s="91">
        <v>38351</v>
      </c>
      <c r="C213" s="97">
        <v>3</v>
      </c>
      <c r="D213" s="93">
        <v>11</v>
      </c>
      <c r="E213" s="93">
        <v>14</v>
      </c>
      <c r="F213" s="93">
        <v>22</v>
      </c>
      <c r="G213" s="93">
        <v>24</v>
      </c>
      <c r="H213" s="93">
        <v>31</v>
      </c>
      <c r="I213" s="99">
        <v>15</v>
      </c>
      <c r="J213" s="93">
        <v>31</v>
      </c>
      <c r="K213" s="93">
        <v>14</v>
      </c>
      <c r="L213" s="93">
        <v>11</v>
      </c>
      <c r="M213" s="93">
        <v>22</v>
      </c>
      <c r="N213" s="93">
        <v>3</v>
      </c>
      <c r="O213" s="94">
        <v>24</v>
      </c>
      <c r="P213" s="74">
        <v>73723296</v>
      </c>
      <c r="Q213" s="74">
        <v>123775848</v>
      </c>
      <c r="R213" s="74">
        <v>2</v>
      </c>
      <c r="S213" s="74">
        <v>5000000</v>
      </c>
      <c r="T213" s="74">
        <v>33</v>
      </c>
      <c r="U213" s="74">
        <v>486144</v>
      </c>
      <c r="V213" s="74">
        <v>173</v>
      </c>
      <c r="W213" s="74">
        <v>3000</v>
      </c>
      <c r="X213" s="74">
        <v>11440</v>
      </c>
      <c r="Y213" s="74">
        <v>200</v>
      </c>
      <c r="Z213" s="74">
        <v>239981</v>
      </c>
      <c r="AA213" s="74">
        <v>10</v>
      </c>
      <c r="AB213" s="74">
        <v>1599870</v>
      </c>
      <c r="AC213" s="74">
        <v>5</v>
      </c>
    </row>
    <row r="214" spans="1:29" ht="14.25">
      <c r="A214" s="89">
        <v>2005001</v>
      </c>
      <c r="B214" s="91">
        <v>38354</v>
      </c>
      <c r="C214" s="97">
        <v>1</v>
      </c>
      <c r="D214" s="93">
        <v>7</v>
      </c>
      <c r="E214" s="93">
        <v>8</v>
      </c>
      <c r="F214" s="93">
        <v>23</v>
      </c>
      <c r="G214" s="93">
        <v>27</v>
      </c>
      <c r="H214" s="93">
        <v>28</v>
      </c>
      <c r="I214" s="99">
        <v>14</v>
      </c>
      <c r="J214" s="93">
        <v>8</v>
      </c>
      <c r="K214" s="93">
        <v>27</v>
      </c>
      <c r="L214" s="93">
        <v>28</v>
      </c>
      <c r="M214" s="93">
        <v>23</v>
      </c>
      <c r="N214" s="93">
        <v>1</v>
      </c>
      <c r="O214" s="94">
        <v>7</v>
      </c>
      <c r="P214" s="74">
        <v>82345328</v>
      </c>
      <c r="Q214" s="74">
        <v>130427310</v>
      </c>
      <c r="R214" s="74">
        <v>0</v>
      </c>
      <c r="S214" s="74">
        <v>0</v>
      </c>
      <c r="T214" s="74">
        <v>24</v>
      </c>
      <c r="U214" s="74">
        <v>646669</v>
      </c>
      <c r="V214" s="74">
        <v>336</v>
      </c>
      <c r="W214" s="74">
        <v>3000</v>
      </c>
      <c r="X214" s="74">
        <v>16348</v>
      </c>
      <c r="Y214" s="74">
        <v>200</v>
      </c>
      <c r="Z214" s="74">
        <v>293482</v>
      </c>
      <c r="AA214" s="74">
        <v>10</v>
      </c>
      <c r="AB214" s="74">
        <v>2193050</v>
      </c>
      <c r="AC214" s="74">
        <v>5</v>
      </c>
    </row>
    <row r="215" spans="1:29" ht="14.25">
      <c r="A215" s="89">
        <v>2005002</v>
      </c>
      <c r="B215" s="91">
        <v>38356</v>
      </c>
      <c r="C215" s="97">
        <v>6</v>
      </c>
      <c r="D215" s="93">
        <v>9</v>
      </c>
      <c r="E215" s="93">
        <v>20</v>
      </c>
      <c r="F215" s="93">
        <v>26</v>
      </c>
      <c r="G215" s="93">
        <v>28</v>
      </c>
      <c r="H215" s="93">
        <v>33</v>
      </c>
      <c r="I215" s="99">
        <v>14</v>
      </c>
      <c r="J215" s="93">
        <v>9</v>
      </c>
      <c r="K215" s="93">
        <v>26</v>
      </c>
      <c r="L215" s="93">
        <v>28</v>
      </c>
      <c r="M215" s="93">
        <v>33</v>
      </c>
      <c r="N215" s="93">
        <v>20</v>
      </c>
      <c r="O215" s="94">
        <v>6</v>
      </c>
      <c r="P215" s="74">
        <v>69161632</v>
      </c>
      <c r="Q215" s="74">
        <v>130856606</v>
      </c>
      <c r="R215" s="74">
        <v>1</v>
      </c>
      <c r="S215" s="74">
        <v>5000000</v>
      </c>
      <c r="T215" s="74">
        <v>28</v>
      </c>
      <c r="U215" s="74">
        <v>452441</v>
      </c>
      <c r="V215" s="74">
        <v>395</v>
      </c>
      <c r="W215" s="74">
        <v>3000</v>
      </c>
      <c r="X215" s="74">
        <v>16687</v>
      </c>
      <c r="Y215" s="74">
        <v>200</v>
      </c>
      <c r="Z215" s="74">
        <v>301250</v>
      </c>
      <c r="AA215" s="74">
        <v>10</v>
      </c>
      <c r="AB215" s="74">
        <v>1651329</v>
      </c>
      <c r="AC215" s="74">
        <v>5</v>
      </c>
    </row>
    <row r="216" spans="1:29" ht="14.25">
      <c r="A216" s="89">
        <v>2005003</v>
      </c>
      <c r="B216" s="91">
        <v>38358</v>
      </c>
      <c r="C216" s="97">
        <v>9</v>
      </c>
      <c r="D216" s="93">
        <v>12</v>
      </c>
      <c r="E216" s="93">
        <v>15</v>
      </c>
      <c r="F216" s="93">
        <v>19</v>
      </c>
      <c r="G216" s="93">
        <v>22</v>
      </c>
      <c r="H216" s="93">
        <v>31</v>
      </c>
      <c r="I216" s="99">
        <v>16</v>
      </c>
      <c r="J216" s="93">
        <v>22</v>
      </c>
      <c r="K216" s="93">
        <v>12</v>
      </c>
      <c r="L216" s="93">
        <v>19</v>
      </c>
      <c r="M216" s="93">
        <v>31</v>
      </c>
      <c r="N216" s="93">
        <v>15</v>
      </c>
      <c r="O216" s="94">
        <v>9</v>
      </c>
      <c r="P216" s="74">
        <v>74532408</v>
      </c>
      <c r="Q216" s="74">
        <v>106801512</v>
      </c>
      <c r="R216" s="74">
        <v>6</v>
      </c>
      <c r="S216" s="74">
        <v>5000000</v>
      </c>
      <c r="T216" s="74">
        <v>26</v>
      </c>
      <c r="U216" s="74">
        <v>533517</v>
      </c>
      <c r="V216" s="74">
        <v>223</v>
      </c>
      <c r="W216" s="74">
        <v>3000</v>
      </c>
      <c r="X216" s="74">
        <v>12806</v>
      </c>
      <c r="Y216" s="74">
        <v>200</v>
      </c>
      <c r="Z216" s="74">
        <v>252042</v>
      </c>
      <c r="AA216" s="74">
        <v>10</v>
      </c>
      <c r="AB216" s="74">
        <v>2190780</v>
      </c>
      <c r="AC216" s="74">
        <v>5</v>
      </c>
    </row>
    <row r="217" spans="1:29" ht="14.25">
      <c r="A217" s="89">
        <v>2005004</v>
      </c>
      <c r="B217" s="91">
        <v>38361</v>
      </c>
      <c r="C217" s="97">
        <v>1</v>
      </c>
      <c r="D217" s="93">
        <v>4</v>
      </c>
      <c r="E217" s="93">
        <v>8</v>
      </c>
      <c r="F217" s="93">
        <v>9</v>
      </c>
      <c r="G217" s="93">
        <v>22</v>
      </c>
      <c r="H217" s="93">
        <v>23</v>
      </c>
      <c r="I217" s="99">
        <v>3</v>
      </c>
      <c r="J217" s="93">
        <v>8</v>
      </c>
      <c r="K217" s="93">
        <v>9</v>
      </c>
      <c r="L217" s="93">
        <v>1</v>
      </c>
      <c r="M217" s="93">
        <v>22</v>
      </c>
      <c r="N217" s="93">
        <v>23</v>
      </c>
      <c r="O217" s="94">
        <v>4</v>
      </c>
      <c r="P217" s="74">
        <v>87357176</v>
      </c>
      <c r="Q217" s="74">
        <v>94145228</v>
      </c>
      <c r="R217" s="74">
        <v>4</v>
      </c>
      <c r="S217" s="74">
        <v>5000000</v>
      </c>
      <c r="T217" s="74">
        <v>42</v>
      </c>
      <c r="U217" s="74">
        <v>407984</v>
      </c>
      <c r="V217" s="74">
        <v>234</v>
      </c>
      <c r="W217" s="74">
        <v>3000</v>
      </c>
      <c r="X217" s="74">
        <v>13668</v>
      </c>
      <c r="Y217" s="74">
        <v>200</v>
      </c>
      <c r="Z217" s="74">
        <v>251544</v>
      </c>
      <c r="AA217" s="74">
        <v>10</v>
      </c>
      <c r="AB217" s="74">
        <v>2474984</v>
      </c>
      <c r="AC217" s="74">
        <v>5</v>
      </c>
    </row>
    <row r="218" spans="1:29" ht="14.25">
      <c r="A218" s="89">
        <v>2005005</v>
      </c>
      <c r="B218" s="91">
        <v>38363</v>
      </c>
      <c r="C218" s="97">
        <v>5</v>
      </c>
      <c r="D218" s="93">
        <v>9</v>
      </c>
      <c r="E218" s="93">
        <v>20</v>
      </c>
      <c r="F218" s="93">
        <v>26</v>
      </c>
      <c r="G218" s="93">
        <v>28</v>
      </c>
      <c r="H218" s="93">
        <v>33</v>
      </c>
      <c r="I218" s="99">
        <v>15</v>
      </c>
      <c r="J218" s="93">
        <v>28</v>
      </c>
      <c r="K218" s="93">
        <v>9</v>
      </c>
      <c r="L218" s="93">
        <v>20</v>
      </c>
      <c r="M218" s="93">
        <v>26</v>
      </c>
      <c r="N218" s="93">
        <v>33</v>
      </c>
      <c r="O218" s="94">
        <v>5</v>
      </c>
      <c r="P218" s="74">
        <v>70647958</v>
      </c>
      <c r="Q218" s="74">
        <v>100597478</v>
      </c>
      <c r="R218" s="74">
        <v>2</v>
      </c>
      <c r="S218" s="74">
        <v>5000000</v>
      </c>
      <c r="T218" s="74">
        <v>61</v>
      </c>
      <c r="U218" s="74">
        <v>115589</v>
      </c>
      <c r="V218" s="74">
        <v>270</v>
      </c>
      <c r="W218" s="74">
        <v>3000</v>
      </c>
      <c r="X218" s="74">
        <v>11369</v>
      </c>
      <c r="Y218" s="74">
        <v>200</v>
      </c>
      <c r="Z218" s="74">
        <v>202329</v>
      </c>
      <c r="AA218" s="74">
        <v>10</v>
      </c>
      <c r="AB218" s="74">
        <v>1201439</v>
      </c>
      <c r="AC218" s="74">
        <v>5</v>
      </c>
    </row>
    <row r="219" spans="1:29" ht="14.25">
      <c r="A219" s="89">
        <v>2005006</v>
      </c>
      <c r="B219" s="91">
        <v>38365</v>
      </c>
      <c r="C219" s="97">
        <v>2</v>
      </c>
      <c r="D219" s="93">
        <v>4</v>
      </c>
      <c r="E219" s="93">
        <v>5</v>
      </c>
      <c r="F219" s="93">
        <v>15</v>
      </c>
      <c r="G219" s="93">
        <v>21</v>
      </c>
      <c r="H219" s="93">
        <v>31</v>
      </c>
      <c r="I219" s="99">
        <v>16</v>
      </c>
      <c r="J219" s="93">
        <v>31</v>
      </c>
      <c r="K219" s="93">
        <v>5</v>
      </c>
      <c r="L219" s="93">
        <v>2</v>
      </c>
      <c r="M219" s="93">
        <v>21</v>
      </c>
      <c r="N219" s="93">
        <v>4</v>
      </c>
      <c r="O219" s="94">
        <v>15</v>
      </c>
      <c r="P219" s="74">
        <v>74203108</v>
      </c>
      <c r="Q219" s="74">
        <v>98464204</v>
      </c>
      <c r="R219" s="74">
        <v>2</v>
      </c>
      <c r="S219" s="74">
        <v>5000000</v>
      </c>
      <c r="T219" s="74">
        <v>14</v>
      </c>
      <c r="U219" s="74">
        <v>1311121</v>
      </c>
      <c r="V219" s="74">
        <v>142</v>
      </c>
      <c r="W219" s="74">
        <v>3000</v>
      </c>
      <c r="X219" s="74">
        <v>8478</v>
      </c>
      <c r="Y219" s="74">
        <v>200</v>
      </c>
      <c r="Z219" s="74">
        <v>194398</v>
      </c>
      <c r="AA219" s="74">
        <v>10</v>
      </c>
      <c r="AB219" s="74">
        <v>1214304</v>
      </c>
      <c r="AC219" s="74">
        <v>5</v>
      </c>
    </row>
    <row r="220" spans="1:29" ht="14.25">
      <c r="A220" s="89">
        <v>2005007</v>
      </c>
      <c r="B220" s="91">
        <v>38368</v>
      </c>
      <c r="C220" s="97">
        <v>7</v>
      </c>
      <c r="D220" s="93">
        <v>15</v>
      </c>
      <c r="E220" s="93">
        <v>17</v>
      </c>
      <c r="F220" s="93">
        <v>20</v>
      </c>
      <c r="G220" s="93">
        <v>23</v>
      </c>
      <c r="H220" s="93">
        <v>33</v>
      </c>
      <c r="I220" s="99">
        <v>15</v>
      </c>
      <c r="J220" s="93">
        <v>33</v>
      </c>
      <c r="K220" s="93">
        <v>7</v>
      </c>
      <c r="L220" s="93">
        <v>20</v>
      </c>
      <c r="M220" s="93">
        <v>17</v>
      </c>
      <c r="N220" s="93">
        <v>15</v>
      </c>
      <c r="O220" s="94">
        <v>23</v>
      </c>
      <c r="P220" s="74">
        <v>86322510</v>
      </c>
      <c r="Q220" s="74">
        <v>109791408</v>
      </c>
      <c r="R220" s="74">
        <v>2</v>
      </c>
      <c r="S220" s="74">
        <v>5000000</v>
      </c>
      <c r="T220" s="74">
        <v>15</v>
      </c>
      <c r="U220" s="74">
        <v>609348</v>
      </c>
      <c r="V220" s="74">
        <v>159</v>
      </c>
      <c r="W220" s="74">
        <v>3000</v>
      </c>
      <c r="X220" s="74">
        <v>8769</v>
      </c>
      <c r="Y220" s="74">
        <v>200</v>
      </c>
      <c r="Z220" s="74">
        <v>208128</v>
      </c>
      <c r="AA220" s="74">
        <v>10</v>
      </c>
      <c r="AB220" s="74">
        <v>1503703</v>
      </c>
      <c r="AC220" s="74">
        <v>5</v>
      </c>
    </row>
    <row r="221" spans="1:29" ht="14.25">
      <c r="A221" s="89">
        <v>2005008</v>
      </c>
      <c r="B221" s="91">
        <v>38370</v>
      </c>
      <c r="C221" s="97">
        <v>11</v>
      </c>
      <c r="D221" s="93">
        <v>19</v>
      </c>
      <c r="E221" s="93">
        <v>22</v>
      </c>
      <c r="F221" s="93">
        <v>27</v>
      </c>
      <c r="G221" s="93">
        <v>32</v>
      </c>
      <c r="H221" s="93">
        <v>33</v>
      </c>
      <c r="I221" s="99">
        <v>11</v>
      </c>
      <c r="J221" s="93">
        <v>33</v>
      </c>
      <c r="K221" s="93">
        <v>32</v>
      </c>
      <c r="L221" s="93">
        <v>11</v>
      </c>
      <c r="M221" s="93">
        <v>22</v>
      </c>
      <c r="N221" s="93">
        <v>27</v>
      </c>
      <c r="O221" s="94">
        <v>19</v>
      </c>
      <c r="P221" s="74">
        <v>72041750</v>
      </c>
      <c r="Q221" s="74">
        <v>110005324</v>
      </c>
      <c r="R221" s="74">
        <v>1</v>
      </c>
      <c r="S221" s="74">
        <v>5000000</v>
      </c>
      <c r="T221" s="74">
        <v>26</v>
      </c>
      <c r="U221" s="74">
        <v>467915</v>
      </c>
      <c r="V221" s="74">
        <v>317</v>
      </c>
      <c r="W221" s="74">
        <v>3000</v>
      </c>
      <c r="X221" s="74">
        <v>14929</v>
      </c>
      <c r="Y221" s="74">
        <v>200</v>
      </c>
      <c r="Z221" s="74">
        <v>257635</v>
      </c>
      <c r="AA221" s="74">
        <v>10</v>
      </c>
      <c r="AB221" s="74">
        <v>2281517</v>
      </c>
      <c r="AC221" s="74">
        <v>5</v>
      </c>
    </row>
    <row r="222" spans="1:29" ht="14.25">
      <c r="A222" s="89">
        <v>2005009</v>
      </c>
      <c r="B222" s="91">
        <v>38372</v>
      </c>
      <c r="C222" s="97">
        <v>2</v>
      </c>
      <c r="D222" s="93">
        <v>17</v>
      </c>
      <c r="E222" s="93">
        <v>22</v>
      </c>
      <c r="F222" s="93">
        <v>27</v>
      </c>
      <c r="G222" s="93">
        <v>29</v>
      </c>
      <c r="H222" s="93">
        <v>31</v>
      </c>
      <c r="I222" s="99">
        <v>14</v>
      </c>
      <c r="J222" s="93">
        <v>31</v>
      </c>
      <c r="K222" s="93">
        <v>2</v>
      </c>
      <c r="L222" s="93">
        <v>29</v>
      </c>
      <c r="M222" s="93">
        <v>22</v>
      </c>
      <c r="N222" s="93">
        <v>17</v>
      </c>
      <c r="O222" s="94">
        <v>27</v>
      </c>
      <c r="P222" s="74">
        <v>74072772</v>
      </c>
      <c r="Q222" s="74">
        <v>111376322</v>
      </c>
      <c r="R222" s="74">
        <v>1</v>
      </c>
      <c r="S222" s="74">
        <v>5000000</v>
      </c>
      <c r="T222" s="74">
        <v>11</v>
      </c>
      <c r="U222" s="74">
        <v>1351424</v>
      </c>
      <c r="V222" s="74">
        <v>144</v>
      </c>
      <c r="W222" s="74">
        <v>3000</v>
      </c>
      <c r="X222" s="74">
        <v>9027</v>
      </c>
      <c r="Y222" s="74">
        <v>200</v>
      </c>
      <c r="Z222" s="74">
        <v>195731</v>
      </c>
      <c r="AA222" s="74">
        <v>10</v>
      </c>
      <c r="AB222" s="74">
        <v>2172857</v>
      </c>
      <c r="AC222" s="74">
        <v>5</v>
      </c>
    </row>
    <row r="223" spans="1:29" ht="14.25">
      <c r="A223" s="89">
        <v>2005010</v>
      </c>
      <c r="B223" s="91">
        <v>38375</v>
      </c>
      <c r="C223" s="97">
        <v>8</v>
      </c>
      <c r="D223" s="93">
        <v>10</v>
      </c>
      <c r="E223" s="93">
        <v>11</v>
      </c>
      <c r="F223" s="93">
        <v>18</v>
      </c>
      <c r="G223" s="93">
        <v>25</v>
      </c>
      <c r="H223" s="93">
        <v>26</v>
      </c>
      <c r="I223" s="99">
        <v>1</v>
      </c>
      <c r="J223" s="93">
        <v>18</v>
      </c>
      <c r="K223" s="93">
        <v>8</v>
      </c>
      <c r="L223" s="93">
        <v>11</v>
      </c>
      <c r="M223" s="93">
        <v>26</v>
      </c>
      <c r="N223" s="93">
        <v>25</v>
      </c>
      <c r="O223" s="94">
        <v>10</v>
      </c>
      <c r="P223" s="74">
        <v>86560850</v>
      </c>
      <c r="Q223" s="74">
        <v>91876180</v>
      </c>
      <c r="R223" s="74">
        <v>5</v>
      </c>
      <c r="S223" s="74">
        <v>5000000</v>
      </c>
      <c r="T223" s="74">
        <v>65</v>
      </c>
      <c r="U223" s="74">
        <v>197430</v>
      </c>
      <c r="V223" s="74">
        <v>701</v>
      </c>
      <c r="W223" s="74">
        <v>3000</v>
      </c>
      <c r="X223" s="74">
        <v>29017</v>
      </c>
      <c r="Y223" s="74">
        <v>200</v>
      </c>
      <c r="Z223" s="74">
        <v>458479</v>
      </c>
      <c r="AA223" s="74">
        <v>10</v>
      </c>
      <c r="AB223" s="74">
        <v>2318151</v>
      </c>
      <c r="AC223" s="74">
        <v>5</v>
      </c>
    </row>
    <row r="224" spans="1:29" ht="14.25">
      <c r="A224" s="89">
        <v>2005011</v>
      </c>
      <c r="B224" s="91">
        <v>38377</v>
      </c>
      <c r="C224" s="97">
        <v>9</v>
      </c>
      <c r="D224" s="93">
        <v>11</v>
      </c>
      <c r="E224" s="93">
        <v>13</v>
      </c>
      <c r="F224" s="93">
        <v>15</v>
      </c>
      <c r="G224" s="93">
        <v>22</v>
      </c>
      <c r="H224" s="93">
        <v>30</v>
      </c>
      <c r="I224" s="99">
        <v>15</v>
      </c>
      <c r="J224" s="93">
        <v>9</v>
      </c>
      <c r="K224" s="93">
        <v>13</v>
      </c>
      <c r="L224" s="93">
        <v>15</v>
      </c>
      <c r="M224" s="93">
        <v>30</v>
      </c>
      <c r="N224" s="93">
        <v>11</v>
      </c>
      <c r="O224" s="94">
        <v>22</v>
      </c>
      <c r="P224" s="74">
        <v>70934662</v>
      </c>
      <c r="Q224" s="74">
        <v>102562630</v>
      </c>
      <c r="R224" s="74">
        <v>1</v>
      </c>
      <c r="S224" s="74">
        <v>5000000</v>
      </c>
      <c r="T224" s="74">
        <v>15</v>
      </c>
      <c r="U224" s="74">
        <v>448184</v>
      </c>
      <c r="V224" s="74">
        <v>190</v>
      </c>
      <c r="W224" s="74">
        <v>3000</v>
      </c>
      <c r="X224" s="74">
        <v>10292</v>
      </c>
      <c r="Y224" s="74">
        <v>200</v>
      </c>
      <c r="Z224" s="74">
        <v>226094</v>
      </c>
      <c r="AA224" s="74">
        <v>10</v>
      </c>
      <c r="AB224" s="74">
        <v>1491886</v>
      </c>
      <c r="AC224" s="74">
        <v>5</v>
      </c>
    </row>
    <row r="225" spans="1:29" ht="14.25">
      <c r="A225" s="89">
        <v>2005012</v>
      </c>
      <c r="B225" s="91">
        <v>38379</v>
      </c>
      <c r="C225" s="97">
        <v>2</v>
      </c>
      <c r="D225" s="93">
        <v>3</v>
      </c>
      <c r="E225" s="93">
        <v>6</v>
      </c>
      <c r="F225" s="93">
        <v>16</v>
      </c>
      <c r="G225" s="93">
        <v>22</v>
      </c>
      <c r="H225" s="93">
        <v>31</v>
      </c>
      <c r="I225" s="99">
        <v>5</v>
      </c>
      <c r="J225" s="93">
        <v>6</v>
      </c>
      <c r="K225" s="93">
        <v>2</v>
      </c>
      <c r="L225" s="93">
        <v>22</v>
      </c>
      <c r="M225" s="93">
        <v>16</v>
      </c>
      <c r="N225" s="93">
        <v>31</v>
      </c>
      <c r="O225" s="94">
        <v>3</v>
      </c>
      <c r="P225" s="74">
        <v>73524782</v>
      </c>
      <c r="Q225" s="74">
        <v>98114924</v>
      </c>
      <c r="R225" s="74">
        <v>2</v>
      </c>
      <c r="S225" s="74">
        <v>5000000</v>
      </c>
      <c r="T225" s="74">
        <v>50</v>
      </c>
      <c r="U225" s="74">
        <v>259107</v>
      </c>
      <c r="V225" s="74">
        <v>306</v>
      </c>
      <c r="W225" s="74">
        <v>3000</v>
      </c>
      <c r="X225" s="74">
        <v>18025</v>
      </c>
      <c r="Y225" s="74">
        <v>200</v>
      </c>
      <c r="Z225" s="74">
        <v>328512</v>
      </c>
      <c r="AA225" s="74">
        <v>10</v>
      </c>
      <c r="AB225" s="74">
        <v>1942275</v>
      </c>
      <c r="AC225" s="74">
        <v>5</v>
      </c>
    </row>
    <row r="226" spans="1:29" ht="14.25">
      <c r="A226" s="89">
        <v>2005013</v>
      </c>
      <c r="B226" s="91">
        <v>38382</v>
      </c>
      <c r="C226" s="97">
        <v>7</v>
      </c>
      <c r="D226" s="93">
        <v>8</v>
      </c>
      <c r="E226" s="93">
        <v>16</v>
      </c>
      <c r="F226" s="93">
        <v>19</v>
      </c>
      <c r="G226" s="93">
        <v>20</v>
      </c>
      <c r="H226" s="93">
        <v>24</v>
      </c>
      <c r="I226" s="99">
        <v>6</v>
      </c>
      <c r="J226" s="93">
        <v>20</v>
      </c>
      <c r="K226" s="93">
        <v>7</v>
      </c>
      <c r="L226" s="93">
        <v>24</v>
      </c>
      <c r="M226" s="93">
        <v>19</v>
      </c>
      <c r="N226" s="93">
        <v>8</v>
      </c>
      <c r="O226" s="94">
        <v>16</v>
      </c>
      <c r="P226" s="74">
        <v>85862110</v>
      </c>
      <c r="Q226" s="74">
        <v>59723073</v>
      </c>
      <c r="R226" s="74">
        <v>9</v>
      </c>
      <c r="S226" s="74">
        <v>5000000</v>
      </c>
      <c r="T226" s="74">
        <v>62</v>
      </c>
      <c r="U226" s="74">
        <v>45678</v>
      </c>
      <c r="V226" s="74">
        <v>1119</v>
      </c>
      <c r="W226" s="74">
        <v>3000</v>
      </c>
      <c r="X226" s="74">
        <v>43447</v>
      </c>
      <c r="Y226" s="74">
        <v>200</v>
      </c>
      <c r="Z226" s="74">
        <v>616194</v>
      </c>
      <c r="AA226" s="74">
        <v>10</v>
      </c>
      <c r="AB226" s="74">
        <v>2884774</v>
      </c>
      <c r="AC226" s="74">
        <v>5</v>
      </c>
    </row>
    <row r="227" spans="1:29" ht="14.25">
      <c r="A227" s="89">
        <v>2005014</v>
      </c>
      <c r="B227" s="91">
        <v>38384</v>
      </c>
      <c r="C227" s="97">
        <v>13</v>
      </c>
      <c r="D227" s="93">
        <v>19</v>
      </c>
      <c r="E227" s="93">
        <v>21</v>
      </c>
      <c r="F227" s="93">
        <v>23</v>
      </c>
      <c r="G227" s="93">
        <v>30</v>
      </c>
      <c r="H227" s="93">
        <v>32</v>
      </c>
      <c r="I227" s="99">
        <v>5</v>
      </c>
      <c r="J227" s="93">
        <v>32</v>
      </c>
      <c r="K227" s="93">
        <v>21</v>
      </c>
      <c r="L227" s="93">
        <v>19</v>
      </c>
      <c r="M227" s="93">
        <v>30</v>
      </c>
      <c r="N227" s="93">
        <v>13</v>
      </c>
      <c r="O227" s="94">
        <v>23</v>
      </c>
      <c r="P227" s="74">
        <v>70400450</v>
      </c>
      <c r="Q227" s="74">
        <v>61051878</v>
      </c>
      <c r="R227" s="74">
        <v>3</v>
      </c>
      <c r="S227" s="74">
        <v>5000000</v>
      </c>
      <c r="T227" s="74">
        <v>18</v>
      </c>
      <c r="U227" s="74">
        <v>388781</v>
      </c>
      <c r="V227" s="74">
        <v>150</v>
      </c>
      <c r="W227" s="74">
        <v>3000</v>
      </c>
      <c r="X227" s="74">
        <v>9013</v>
      </c>
      <c r="Y227" s="74">
        <v>200</v>
      </c>
      <c r="Z227" s="74">
        <v>207241</v>
      </c>
      <c r="AA227" s="74">
        <v>10</v>
      </c>
      <c r="AB227" s="74">
        <v>1368869</v>
      </c>
      <c r="AC227" s="74">
        <v>5</v>
      </c>
    </row>
    <row r="228" spans="1:29" ht="14.25">
      <c r="A228" s="89">
        <v>2005015</v>
      </c>
      <c r="B228" s="91">
        <v>38386</v>
      </c>
      <c r="C228" s="97">
        <v>4</v>
      </c>
      <c r="D228" s="93">
        <v>8</v>
      </c>
      <c r="E228" s="93">
        <v>9</v>
      </c>
      <c r="F228" s="93">
        <v>16</v>
      </c>
      <c r="G228" s="93">
        <v>17</v>
      </c>
      <c r="H228" s="93">
        <v>29</v>
      </c>
      <c r="I228" s="99">
        <v>15</v>
      </c>
      <c r="J228" s="93">
        <v>4</v>
      </c>
      <c r="K228" s="93">
        <v>9</v>
      </c>
      <c r="L228" s="93">
        <v>8</v>
      </c>
      <c r="M228" s="93">
        <v>16</v>
      </c>
      <c r="N228" s="93">
        <v>29</v>
      </c>
      <c r="O228" s="94">
        <v>17</v>
      </c>
      <c r="P228" s="74">
        <v>71767638</v>
      </c>
      <c r="Q228" s="74">
        <v>68982783</v>
      </c>
      <c r="R228" s="74">
        <v>1</v>
      </c>
      <c r="S228" s="74">
        <v>5000000</v>
      </c>
      <c r="T228" s="74">
        <v>43</v>
      </c>
      <c r="U228" s="74">
        <v>128879</v>
      </c>
      <c r="V228" s="74">
        <v>250</v>
      </c>
      <c r="W228" s="74">
        <v>3000</v>
      </c>
      <c r="X228" s="74">
        <v>13883</v>
      </c>
      <c r="Y228" s="74">
        <v>200</v>
      </c>
      <c r="Z228" s="74">
        <v>266216</v>
      </c>
      <c r="AA228" s="74">
        <v>10</v>
      </c>
      <c r="AB228" s="74">
        <v>2100932</v>
      </c>
      <c r="AC228" s="74">
        <v>5</v>
      </c>
    </row>
    <row r="229" spans="1:29" ht="14.25">
      <c r="A229" s="89">
        <v>2005016</v>
      </c>
      <c r="B229" s="91">
        <v>38389</v>
      </c>
      <c r="C229" s="97">
        <v>1</v>
      </c>
      <c r="D229" s="93">
        <v>5</v>
      </c>
      <c r="E229" s="93">
        <v>6</v>
      </c>
      <c r="F229" s="93">
        <v>12</v>
      </c>
      <c r="G229" s="93">
        <v>16</v>
      </c>
      <c r="H229" s="93">
        <v>30</v>
      </c>
      <c r="I229" s="99">
        <v>15</v>
      </c>
      <c r="J229" s="93">
        <v>12</v>
      </c>
      <c r="K229" s="93">
        <v>1</v>
      </c>
      <c r="L229" s="93">
        <v>30</v>
      </c>
      <c r="M229" s="93">
        <v>6</v>
      </c>
      <c r="N229" s="93">
        <v>16</v>
      </c>
      <c r="O229" s="94">
        <v>5</v>
      </c>
      <c r="P229" s="74">
        <v>85896264</v>
      </c>
      <c r="Q229" s="74">
        <v>86877775</v>
      </c>
      <c r="R229" s="74">
        <v>0</v>
      </c>
      <c r="S229" s="74">
        <v>0</v>
      </c>
      <c r="T229" s="74">
        <v>27</v>
      </c>
      <c r="U229" s="74">
        <v>284047</v>
      </c>
      <c r="V229" s="74">
        <v>257</v>
      </c>
      <c r="W229" s="74">
        <v>3000</v>
      </c>
      <c r="X229" s="74">
        <v>14865</v>
      </c>
      <c r="Y229" s="74">
        <v>200</v>
      </c>
      <c r="Z229" s="74">
        <v>307963</v>
      </c>
      <c r="AA229" s="74">
        <v>10</v>
      </c>
      <c r="AB229" s="74">
        <v>1940253</v>
      </c>
      <c r="AC229" s="74">
        <v>5</v>
      </c>
    </row>
    <row r="230" spans="1:29" ht="14.25">
      <c r="A230" s="89">
        <v>2005017</v>
      </c>
      <c r="B230" s="91">
        <v>38391</v>
      </c>
      <c r="C230" s="97">
        <v>2</v>
      </c>
      <c r="D230" s="93">
        <v>6</v>
      </c>
      <c r="E230" s="93">
        <v>10</v>
      </c>
      <c r="F230" s="93">
        <v>25</v>
      </c>
      <c r="G230" s="93">
        <v>27</v>
      </c>
      <c r="H230" s="93">
        <v>31</v>
      </c>
      <c r="I230" s="99">
        <v>3</v>
      </c>
      <c r="J230" s="93">
        <v>25</v>
      </c>
      <c r="K230" s="93">
        <v>10</v>
      </c>
      <c r="L230" s="93">
        <v>31</v>
      </c>
      <c r="M230" s="93">
        <v>27</v>
      </c>
      <c r="N230" s="93">
        <v>2</v>
      </c>
      <c r="O230" s="94">
        <v>6</v>
      </c>
      <c r="P230" s="74">
        <v>69139166</v>
      </c>
      <c r="Q230" s="74">
        <v>91571416</v>
      </c>
      <c r="R230" s="74">
        <v>2</v>
      </c>
      <c r="S230" s="74">
        <v>5000000</v>
      </c>
      <c r="T230" s="74">
        <v>17</v>
      </c>
      <c r="U230" s="74">
        <v>370427</v>
      </c>
      <c r="V230" s="74">
        <v>195</v>
      </c>
      <c r="W230" s="74">
        <v>3000</v>
      </c>
      <c r="X230" s="74">
        <v>11775</v>
      </c>
      <c r="Y230" s="74">
        <v>200</v>
      </c>
      <c r="Z230" s="74">
        <v>244368</v>
      </c>
      <c r="AA230" s="74">
        <v>10</v>
      </c>
      <c r="AB230" s="74">
        <v>1500719</v>
      </c>
      <c r="AC230" s="74">
        <v>5</v>
      </c>
    </row>
    <row r="231" spans="1:29" ht="14.25">
      <c r="A231" s="89">
        <v>2005018</v>
      </c>
      <c r="B231" s="91">
        <v>38400</v>
      </c>
      <c r="C231" s="97">
        <v>1</v>
      </c>
      <c r="D231" s="93">
        <v>3</v>
      </c>
      <c r="E231" s="93">
        <v>6</v>
      </c>
      <c r="F231" s="93">
        <v>22</v>
      </c>
      <c r="G231" s="93">
        <v>23</v>
      </c>
      <c r="H231" s="93">
        <v>25</v>
      </c>
      <c r="I231" s="99">
        <v>6</v>
      </c>
      <c r="J231" s="93">
        <v>23</v>
      </c>
      <c r="K231" s="93">
        <v>25</v>
      </c>
      <c r="L231" s="93">
        <v>22</v>
      </c>
      <c r="M231" s="93">
        <v>1</v>
      </c>
      <c r="N231" s="93">
        <v>6</v>
      </c>
      <c r="O231" s="94">
        <v>3</v>
      </c>
      <c r="P231" s="74">
        <v>70853674</v>
      </c>
      <c r="Q231" s="74">
        <v>100709900</v>
      </c>
      <c r="R231" s="74">
        <v>1</v>
      </c>
      <c r="S231" s="74">
        <v>5000000</v>
      </c>
      <c r="T231" s="74">
        <v>22</v>
      </c>
      <c r="U231" s="74">
        <v>275425</v>
      </c>
      <c r="V231" s="74">
        <v>167</v>
      </c>
      <c r="W231" s="74">
        <v>3000</v>
      </c>
      <c r="X231" s="74">
        <v>9324</v>
      </c>
      <c r="Y231" s="74">
        <v>200</v>
      </c>
      <c r="Z231" s="74">
        <v>189902</v>
      </c>
      <c r="AA231" s="74">
        <v>10</v>
      </c>
      <c r="AB231" s="74">
        <v>2051129</v>
      </c>
      <c r="AC231" s="74">
        <v>5</v>
      </c>
    </row>
    <row r="232" spans="1:29" ht="14.25">
      <c r="A232" s="89">
        <v>2005019</v>
      </c>
      <c r="B232" s="91">
        <v>38403</v>
      </c>
      <c r="C232" s="97">
        <v>6</v>
      </c>
      <c r="D232" s="93">
        <v>11</v>
      </c>
      <c r="E232" s="93">
        <v>12</v>
      </c>
      <c r="F232" s="93">
        <v>13</v>
      </c>
      <c r="G232" s="93">
        <v>19</v>
      </c>
      <c r="H232" s="93">
        <v>22</v>
      </c>
      <c r="I232" s="99">
        <v>8</v>
      </c>
      <c r="J232" s="93">
        <v>12</v>
      </c>
      <c r="K232" s="93">
        <v>6</v>
      </c>
      <c r="L232" s="93">
        <v>11</v>
      </c>
      <c r="M232" s="93">
        <v>19</v>
      </c>
      <c r="N232" s="93">
        <v>13</v>
      </c>
      <c r="O232" s="94">
        <v>22</v>
      </c>
      <c r="P232" s="74">
        <v>80017318</v>
      </c>
      <c r="Q232" s="74">
        <v>100789176</v>
      </c>
      <c r="R232" s="74">
        <v>1</v>
      </c>
      <c r="S232" s="74">
        <v>5000000</v>
      </c>
      <c r="T232" s="74">
        <v>17</v>
      </c>
      <c r="U232" s="74">
        <v>697155</v>
      </c>
      <c r="V232" s="74">
        <v>303</v>
      </c>
      <c r="W232" s="74">
        <v>3000</v>
      </c>
      <c r="X232" s="74">
        <v>16473</v>
      </c>
      <c r="Y232" s="74">
        <v>200</v>
      </c>
      <c r="Z232" s="74">
        <v>303009</v>
      </c>
      <c r="AA232" s="74">
        <v>10</v>
      </c>
      <c r="AB232" s="74">
        <v>3008775</v>
      </c>
      <c r="AC232" s="74">
        <v>5</v>
      </c>
    </row>
    <row r="233" spans="1:29" ht="14.25">
      <c r="A233" s="89">
        <v>2005020</v>
      </c>
      <c r="B233" s="91">
        <v>38405</v>
      </c>
      <c r="C233" s="97">
        <v>14</v>
      </c>
      <c r="D233" s="93">
        <v>16</v>
      </c>
      <c r="E233" s="93">
        <v>19</v>
      </c>
      <c r="F233" s="93">
        <v>20</v>
      </c>
      <c r="G233" s="93">
        <v>25</v>
      </c>
      <c r="H233" s="93">
        <v>29</v>
      </c>
      <c r="I233" s="99">
        <v>5</v>
      </c>
      <c r="J233" s="93">
        <v>20</v>
      </c>
      <c r="K233" s="93">
        <v>25</v>
      </c>
      <c r="L233" s="93">
        <v>19</v>
      </c>
      <c r="M233" s="93">
        <v>29</v>
      </c>
      <c r="N233" s="93">
        <v>14</v>
      </c>
      <c r="O233" s="94">
        <v>16</v>
      </c>
      <c r="P233" s="74">
        <v>71772338</v>
      </c>
      <c r="Q233" s="74">
        <v>100848451</v>
      </c>
      <c r="R233" s="74">
        <v>1</v>
      </c>
      <c r="S233" s="74">
        <v>5000000</v>
      </c>
      <c r="T233" s="74">
        <v>27</v>
      </c>
      <c r="U233" s="74">
        <v>437221</v>
      </c>
      <c r="V233" s="74">
        <v>357</v>
      </c>
      <c r="W233" s="74">
        <v>3000</v>
      </c>
      <c r="X233" s="74">
        <v>18299</v>
      </c>
      <c r="Y233" s="74">
        <v>200</v>
      </c>
      <c r="Z233" s="74">
        <v>325640</v>
      </c>
      <c r="AA233" s="74">
        <v>10</v>
      </c>
      <c r="AB233" s="74">
        <v>2063399</v>
      </c>
      <c r="AC233" s="74">
        <v>5</v>
      </c>
    </row>
    <row r="234" spans="1:29" ht="14.25">
      <c r="A234" s="89">
        <v>2005021</v>
      </c>
      <c r="B234" s="91">
        <v>38407</v>
      </c>
      <c r="C234" s="97">
        <v>2</v>
      </c>
      <c r="D234" s="93">
        <v>6</v>
      </c>
      <c r="E234" s="93">
        <v>24</v>
      </c>
      <c r="F234" s="93">
        <v>26</v>
      </c>
      <c r="G234" s="93">
        <v>30</v>
      </c>
      <c r="H234" s="93">
        <v>31</v>
      </c>
      <c r="I234" s="99">
        <v>16</v>
      </c>
      <c r="J234" s="93">
        <v>31</v>
      </c>
      <c r="K234" s="93">
        <v>24</v>
      </c>
      <c r="L234" s="93">
        <v>26</v>
      </c>
      <c r="M234" s="93">
        <v>30</v>
      </c>
      <c r="N234" s="93">
        <v>6</v>
      </c>
      <c r="O234" s="94">
        <v>2</v>
      </c>
      <c r="P234" s="74">
        <v>74925080</v>
      </c>
      <c r="Q234" s="74">
        <v>108056690</v>
      </c>
      <c r="R234" s="74">
        <v>0</v>
      </c>
      <c r="S234" s="74">
        <v>0</v>
      </c>
      <c r="T234" s="74">
        <v>5</v>
      </c>
      <c r="U234" s="74">
        <v>3363844</v>
      </c>
      <c r="V234" s="74">
        <v>165</v>
      </c>
      <c r="W234" s="74">
        <v>3000</v>
      </c>
      <c r="X234" s="74">
        <v>9683</v>
      </c>
      <c r="Y234" s="74">
        <v>200</v>
      </c>
      <c r="Z234" s="74">
        <v>210319</v>
      </c>
      <c r="AA234" s="74">
        <v>10</v>
      </c>
      <c r="AB234" s="74">
        <v>1630207</v>
      </c>
      <c r="AC234" s="74">
        <v>5</v>
      </c>
    </row>
    <row r="235" spans="1:29" ht="14.25">
      <c r="A235" s="89">
        <v>2005022</v>
      </c>
      <c r="B235" s="91">
        <v>38410</v>
      </c>
      <c r="C235" s="97">
        <v>8</v>
      </c>
      <c r="D235" s="93">
        <v>10</v>
      </c>
      <c r="E235" s="93">
        <v>12</v>
      </c>
      <c r="F235" s="93">
        <v>21</v>
      </c>
      <c r="G235" s="93">
        <v>32</v>
      </c>
      <c r="H235" s="93">
        <v>33</v>
      </c>
      <c r="I235" s="99">
        <v>4</v>
      </c>
      <c r="J235" s="93">
        <v>10</v>
      </c>
      <c r="K235" s="93">
        <v>32</v>
      </c>
      <c r="L235" s="93">
        <v>8</v>
      </c>
      <c r="M235" s="93">
        <v>33</v>
      </c>
      <c r="N235" s="93">
        <v>12</v>
      </c>
      <c r="O235" s="94">
        <v>21</v>
      </c>
      <c r="P235" s="74">
        <v>87869528</v>
      </c>
      <c r="Q235" s="74">
        <v>73756112</v>
      </c>
      <c r="R235" s="74">
        <v>8</v>
      </c>
      <c r="S235" s="74">
        <v>5000000</v>
      </c>
      <c r="T235" s="74">
        <v>52</v>
      </c>
      <c r="U235" s="74">
        <v>255743</v>
      </c>
      <c r="V235" s="74">
        <v>688</v>
      </c>
      <c r="W235" s="74">
        <v>3000</v>
      </c>
      <c r="X235" s="74">
        <v>28502</v>
      </c>
      <c r="Y235" s="74">
        <v>200</v>
      </c>
      <c r="Z235" s="74">
        <v>470500</v>
      </c>
      <c r="AA235" s="74">
        <v>10</v>
      </c>
      <c r="AB235" s="74">
        <v>2317715</v>
      </c>
      <c r="AC235" s="74">
        <v>5</v>
      </c>
    </row>
    <row r="236" spans="1:29" ht="14.25">
      <c r="A236" s="89">
        <v>2005023</v>
      </c>
      <c r="B236" s="91">
        <v>38412</v>
      </c>
      <c r="C236" s="97">
        <v>10</v>
      </c>
      <c r="D236" s="93">
        <v>15</v>
      </c>
      <c r="E236" s="93">
        <v>19</v>
      </c>
      <c r="F236" s="93">
        <v>20</v>
      </c>
      <c r="G236" s="93">
        <v>21</v>
      </c>
      <c r="H236" s="93">
        <v>25</v>
      </c>
      <c r="I236" s="99">
        <v>12</v>
      </c>
      <c r="J236" s="93">
        <v>19</v>
      </c>
      <c r="K236" s="93">
        <v>20</v>
      </c>
      <c r="L236" s="93">
        <v>21</v>
      </c>
      <c r="M236" s="93">
        <v>10</v>
      </c>
      <c r="N236" s="93">
        <v>25</v>
      </c>
      <c r="O236" s="94">
        <v>15</v>
      </c>
      <c r="P236" s="74">
        <v>70112088</v>
      </c>
      <c r="Q236" s="74">
        <v>67737564</v>
      </c>
      <c r="R236" s="74">
        <v>4</v>
      </c>
      <c r="S236" s="74">
        <v>5000000</v>
      </c>
      <c r="T236" s="74">
        <v>20</v>
      </c>
      <c r="U236" s="74">
        <v>299602</v>
      </c>
      <c r="V236" s="74">
        <v>217</v>
      </c>
      <c r="W236" s="74">
        <v>3000</v>
      </c>
      <c r="X236" s="74">
        <v>10589</v>
      </c>
      <c r="Y236" s="74">
        <v>200</v>
      </c>
      <c r="Z236" s="74">
        <v>205957</v>
      </c>
      <c r="AA236" s="74">
        <v>10</v>
      </c>
      <c r="AB236" s="74">
        <v>1910609</v>
      </c>
      <c r="AC236" s="74">
        <v>5</v>
      </c>
    </row>
    <row r="237" spans="1:29" ht="14.25">
      <c r="A237" s="89">
        <v>2005024</v>
      </c>
      <c r="B237" s="91">
        <v>38414</v>
      </c>
      <c r="C237" s="97">
        <v>5</v>
      </c>
      <c r="D237" s="93">
        <v>9</v>
      </c>
      <c r="E237" s="93">
        <v>14</v>
      </c>
      <c r="F237" s="93">
        <v>27</v>
      </c>
      <c r="G237" s="93">
        <v>31</v>
      </c>
      <c r="H237" s="93">
        <v>32</v>
      </c>
      <c r="I237" s="99">
        <v>13</v>
      </c>
      <c r="J237" s="93">
        <v>9</v>
      </c>
      <c r="K237" s="93">
        <v>27</v>
      </c>
      <c r="L237" s="93">
        <v>14</v>
      </c>
      <c r="M237" s="93">
        <v>5</v>
      </c>
      <c r="N237" s="93">
        <v>31</v>
      </c>
      <c r="O237" s="94">
        <v>32</v>
      </c>
      <c r="P237" s="74">
        <v>72808046</v>
      </c>
      <c r="Q237" s="74">
        <v>58260000</v>
      </c>
      <c r="R237" s="74">
        <v>4</v>
      </c>
      <c r="S237" s="74">
        <v>5000000</v>
      </c>
      <c r="T237" s="74">
        <v>37</v>
      </c>
      <c r="U237" s="74">
        <v>121881</v>
      </c>
      <c r="V237" s="74">
        <v>450</v>
      </c>
      <c r="W237" s="74">
        <v>3000</v>
      </c>
      <c r="X237" s="74">
        <v>20334</v>
      </c>
      <c r="Y237" s="74">
        <v>200</v>
      </c>
      <c r="Z237" s="74">
        <v>324202</v>
      </c>
      <c r="AA237" s="74">
        <v>10</v>
      </c>
      <c r="AB237" s="74">
        <v>2397014</v>
      </c>
      <c r="AC237" s="74">
        <v>5</v>
      </c>
    </row>
    <row r="238" spans="1:29" ht="14.25">
      <c r="A238" s="89">
        <v>2005025</v>
      </c>
      <c r="B238" s="91">
        <v>38417</v>
      </c>
      <c r="C238" s="97">
        <v>1</v>
      </c>
      <c r="D238" s="93">
        <v>7</v>
      </c>
      <c r="E238" s="93">
        <v>10</v>
      </c>
      <c r="F238" s="93">
        <v>11</v>
      </c>
      <c r="G238" s="93">
        <v>13</v>
      </c>
      <c r="H238" s="93">
        <v>32</v>
      </c>
      <c r="I238" s="99">
        <v>7</v>
      </c>
      <c r="J238" s="93">
        <v>32</v>
      </c>
      <c r="K238" s="93">
        <v>7</v>
      </c>
      <c r="L238" s="93">
        <v>13</v>
      </c>
      <c r="M238" s="93">
        <v>10</v>
      </c>
      <c r="N238" s="93">
        <v>11</v>
      </c>
      <c r="O238" s="94">
        <v>1</v>
      </c>
      <c r="P238" s="74">
        <v>83986854</v>
      </c>
      <c r="Q238" s="74">
        <v>64281922</v>
      </c>
      <c r="R238" s="74">
        <v>1</v>
      </c>
      <c r="S238" s="74">
        <v>5000000</v>
      </c>
      <c r="T238" s="74">
        <v>18</v>
      </c>
      <c r="U238" s="74">
        <v>262426</v>
      </c>
      <c r="V238" s="74">
        <v>288</v>
      </c>
      <c r="W238" s="74">
        <v>3000</v>
      </c>
      <c r="X238" s="74">
        <v>15381</v>
      </c>
      <c r="Y238" s="74">
        <v>200</v>
      </c>
      <c r="Z238" s="74">
        <v>307818</v>
      </c>
      <c r="AA238" s="74">
        <v>10</v>
      </c>
      <c r="AB238" s="74">
        <v>3677915</v>
      </c>
      <c r="AC238" s="74">
        <v>5</v>
      </c>
    </row>
    <row r="239" spans="1:29" ht="14.25">
      <c r="A239" s="89">
        <v>2005026</v>
      </c>
      <c r="B239" s="91">
        <v>38419</v>
      </c>
      <c r="C239" s="97">
        <v>6</v>
      </c>
      <c r="D239" s="93">
        <v>12</v>
      </c>
      <c r="E239" s="93">
        <v>14</v>
      </c>
      <c r="F239" s="93">
        <v>20</v>
      </c>
      <c r="G239" s="93">
        <v>25</v>
      </c>
      <c r="H239" s="93">
        <v>26</v>
      </c>
      <c r="I239" s="99">
        <v>7</v>
      </c>
      <c r="J239" s="93">
        <v>6</v>
      </c>
      <c r="K239" s="93">
        <v>26</v>
      </c>
      <c r="L239" s="93">
        <v>14</v>
      </c>
      <c r="M239" s="93">
        <v>25</v>
      </c>
      <c r="N239" s="93">
        <v>12</v>
      </c>
      <c r="O239" s="94">
        <v>20</v>
      </c>
      <c r="P239" s="74">
        <v>72124158</v>
      </c>
      <c r="Q239" s="74">
        <v>72360968</v>
      </c>
      <c r="R239" s="74">
        <v>1</v>
      </c>
      <c r="S239" s="74">
        <v>5000000</v>
      </c>
      <c r="T239" s="74">
        <v>24</v>
      </c>
      <c r="U239" s="74">
        <v>233554</v>
      </c>
      <c r="V239" s="74">
        <v>317</v>
      </c>
      <c r="W239" s="74">
        <v>3000</v>
      </c>
      <c r="X239" s="74">
        <v>16023</v>
      </c>
      <c r="Y239" s="74">
        <v>200</v>
      </c>
      <c r="Z239" s="74">
        <v>291933</v>
      </c>
      <c r="AA239" s="74">
        <v>10</v>
      </c>
      <c r="AB239" s="74">
        <v>1916311</v>
      </c>
      <c r="AC239" s="74">
        <v>5</v>
      </c>
    </row>
    <row r="240" spans="1:29" ht="14.25">
      <c r="A240" s="89">
        <v>2005027</v>
      </c>
      <c r="B240" s="91">
        <v>38421</v>
      </c>
      <c r="C240" s="97">
        <v>1</v>
      </c>
      <c r="D240" s="93">
        <v>3</v>
      </c>
      <c r="E240" s="93">
        <v>4</v>
      </c>
      <c r="F240" s="93">
        <v>6</v>
      </c>
      <c r="G240" s="93">
        <v>21</v>
      </c>
      <c r="H240" s="93">
        <v>32</v>
      </c>
      <c r="I240" s="99">
        <v>15</v>
      </c>
      <c r="J240" s="93">
        <v>3</v>
      </c>
      <c r="K240" s="93">
        <v>1</v>
      </c>
      <c r="L240" s="93">
        <v>32</v>
      </c>
      <c r="M240" s="93">
        <v>6</v>
      </c>
      <c r="N240" s="93">
        <v>21</v>
      </c>
      <c r="O240" s="94">
        <v>4</v>
      </c>
      <c r="P240" s="74">
        <v>74896882</v>
      </c>
      <c r="Q240" s="74">
        <v>81806582</v>
      </c>
      <c r="R240" s="74">
        <v>1</v>
      </c>
      <c r="S240" s="74">
        <v>5000000</v>
      </c>
      <c r="T240" s="74">
        <v>12</v>
      </c>
      <c r="U240" s="74">
        <v>515914</v>
      </c>
      <c r="V240" s="74">
        <v>166</v>
      </c>
      <c r="W240" s="74">
        <v>3000</v>
      </c>
      <c r="X240" s="74">
        <v>9218</v>
      </c>
      <c r="Y240" s="74">
        <v>200</v>
      </c>
      <c r="Z240" s="74">
        <v>199017</v>
      </c>
      <c r="AA240" s="74">
        <v>10</v>
      </c>
      <c r="AB240" s="74">
        <v>2346222</v>
      </c>
      <c r="AC240" s="74">
        <v>5</v>
      </c>
    </row>
    <row r="241" spans="1:29" ht="14.25">
      <c r="A241" s="89">
        <v>2005028</v>
      </c>
      <c r="B241" s="91">
        <v>38424</v>
      </c>
      <c r="C241" s="97">
        <v>4</v>
      </c>
      <c r="D241" s="93">
        <v>9</v>
      </c>
      <c r="E241" s="93">
        <v>22</v>
      </c>
      <c r="F241" s="93">
        <v>25</v>
      </c>
      <c r="G241" s="93">
        <v>26</v>
      </c>
      <c r="H241" s="93">
        <v>32</v>
      </c>
      <c r="I241" s="99">
        <v>10</v>
      </c>
      <c r="J241" s="93">
        <v>9</v>
      </c>
      <c r="K241" s="93">
        <v>26</v>
      </c>
      <c r="L241" s="93">
        <v>25</v>
      </c>
      <c r="M241" s="93">
        <v>32</v>
      </c>
      <c r="N241" s="93">
        <v>22</v>
      </c>
      <c r="O241" s="94">
        <v>4</v>
      </c>
      <c r="P241" s="74">
        <v>83942448</v>
      </c>
      <c r="Q241" s="74">
        <v>91445748</v>
      </c>
      <c r="R241" s="74">
        <v>1</v>
      </c>
      <c r="S241" s="74">
        <v>5000000</v>
      </c>
      <c r="T241" s="74">
        <v>18</v>
      </c>
      <c r="U241" s="74">
        <v>348551</v>
      </c>
      <c r="V241" s="74">
        <v>210</v>
      </c>
      <c r="W241" s="74">
        <v>3000</v>
      </c>
      <c r="X241" s="74">
        <v>11831</v>
      </c>
      <c r="Y241" s="74">
        <v>200</v>
      </c>
      <c r="Z241" s="74">
        <v>245198</v>
      </c>
      <c r="AA241" s="74">
        <v>10</v>
      </c>
      <c r="AB241" s="74">
        <v>2954105</v>
      </c>
      <c r="AC241" s="74">
        <v>5</v>
      </c>
    </row>
    <row r="242" spans="1:29" ht="14.25">
      <c r="A242" s="89">
        <v>2005029</v>
      </c>
      <c r="B242" s="91">
        <v>38426</v>
      </c>
      <c r="C242" s="97">
        <v>2</v>
      </c>
      <c r="D242" s="93">
        <v>14</v>
      </c>
      <c r="E242" s="93">
        <v>21</v>
      </c>
      <c r="F242" s="93">
        <v>22</v>
      </c>
      <c r="G242" s="93">
        <v>27</v>
      </c>
      <c r="H242" s="93">
        <v>30</v>
      </c>
      <c r="I242" s="99">
        <v>14</v>
      </c>
      <c r="J242" s="93">
        <v>2</v>
      </c>
      <c r="K242" s="93">
        <v>14</v>
      </c>
      <c r="L242" s="93">
        <v>21</v>
      </c>
      <c r="M242" s="93">
        <v>22</v>
      </c>
      <c r="N242" s="93">
        <v>30</v>
      </c>
      <c r="O242" s="94">
        <v>27</v>
      </c>
      <c r="P242" s="74">
        <v>73015078</v>
      </c>
      <c r="Q242" s="74">
        <v>102159495</v>
      </c>
      <c r="R242" s="74">
        <v>0</v>
      </c>
      <c r="S242" s="74">
        <v>0</v>
      </c>
      <c r="T242" s="74">
        <v>12</v>
      </c>
      <c r="U242" s="74">
        <v>382633</v>
      </c>
      <c r="V242" s="74">
        <v>295</v>
      </c>
      <c r="W242" s="74">
        <v>3000</v>
      </c>
      <c r="X242" s="74">
        <v>16789</v>
      </c>
      <c r="Y242" s="74">
        <v>200</v>
      </c>
      <c r="Z242" s="74">
        <v>287132</v>
      </c>
      <c r="AA242" s="74">
        <v>10</v>
      </c>
      <c r="AB242" s="74">
        <v>2671583</v>
      </c>
      <c r="AC242" s="74">
        <v>5</v>
      </c>
    </row>
    <row r="243" spans="1:29" ht="14.25">
      <c r="A243" s="89">
        <v>2005030</v>
      </c>
      <c r="B243" s="91">
        <v>38428</v>
      </c>
      <c r="C243" s="97">
        <v>1</v>
      </c>
      <c r="D243" s="93">
        <v>5</v>
      </c>
      <c r="E243" s="93">
        <v>9</v>
      </c>
      <c r="F243" s="93">
        <v>14</v>
      </c>
      <c r="G243" s="93">
        <v>22</v>
      </c>
      <c r="H243" s="93">
        <v>28</v>
      </c>
      <c r="I243" s="99">
        <v>5</v>
      </c>
      <c r="J243" s="93">
        <v>9</v>
      </c>
      <c r="K243" s="93">
        <v>22</v>
      </c>
      <c r="L243" s="93">
        <v>28</v>
      </c>
      <c r="M243" s="93">
        <v>14</v>
      </c>
      <c r="N243" s="93">
        <v>5</v>
      </c>
      <c r="O243" s="94">
        <v>1</v>
      </c>
      <c r="P243" s="74">
        <v>78215814</v>
      </c>
      <c r="Q243" s="74">
        <v>93374391</v>
      </c>
      <c r="R243" s="74">
        <v>3</v>
      </c>
      <c r="S243" s="74">
        <v>5000000</v>
      </c>
      <c r="T243" s="74">
        <v>34</v>
      </c>
      <c r="U243" s="74">
        <v>426512</v>
      </c>
      <c r="V243" s="74">
        <v>310</v>
      </c>
      <c r="W243" s="74">
        <v>3000</v>
      </c>
      <c r="X243" s="74">
        <v>14268</v>
      </c>
      <c r="Y243" s="74">
        <v>200</v>
      </c>
      <c r="Z243" s="74">
        <v>258524</v>
      </c>
      <c r="AA243" s="74">
        <v>10</v>
      </c>
      <c r="AB243" s="74">
        <v>2248117</v>
      </c>
      <c r="AC243" s="74">
        <v>5</v>
      </c>
    </row>
    <row r="244" spans="1:29" ht="14.25">
      <c r="A244" s="89">
        <v>2005031</v>
      </c>
      <c r="B244" s="91">
        <v>38431</v>
      </c>
      <c r="C244" s="97">
        <v>4</v>
      </c>
      <c r="D244" s="93">
        <v>10</v>
      </c>
      <c r="E244" s="93">
        <v>16</v>
      </c>
      <c r="F244" s="93">
        <v>20</v>
      </c>
      <c r="G244" s="93">
        <v>23</v>
      </c>
      <c r="H244" s="93">
        <v>32</v>
      </c>
      <c r="I244" s="99">
        <v>7</v>
      </c>
      <c r="J244" s="93">
        <v>16</v>
      </c>
      <c r="K244" s="93">
        <v>20</v>
      </c>
      <c r="L244" s="93">
        <v>32</v>
      </c>
      <c r="M244" s="93">
        <v>10</v>
      </c>
      <c r="N244" s="93">
        <v>4</v>
      </c>
      <c r="O244" s="94">
        <v>23</v>
      </c>
      <c r="P244" s="74">
        <v>88181316</v>
      </c>
      <c r="Q244" s="74">
        <v>105294059</v>
      </c>
      <c r="R244" s="74">
        <v>1</v>
      </c>
      <c r="S244" s="74">
        <v>5000000</v>
      </c>
      <c r="T244" s="74">
        <v>44</v>
      </c>
      <c r="U244" s="74">
        <v>164801</v>
      </c>
      <c r="V244" s="74">
        <v>392</v>
      </c>
      <c r="W244" s="74">
        <v>3000</v>
      </c>
      <c r="X244" s="74">
        <v>15930</v>
      </c>
      <c r="Y244" s="74">
        <v>200</v>
      </c>
      <c r="Z244" s="74">
        <v>285642</v>
      </c>
      <c r="AA244" s="74">
        <v>10</v>
      </c>
      <c r="AB244" s="74">
        <v>2363894</v>
      </c>
      <c r="AC244" s="74">
        <v>5</v>
      </c>
    </row>
    <row r="245" spans="1:29" ht="14.25">
      <c r="A245" s="89">
        <v>2005032</v>
      </c>
      <c r="B245" s="91">
        <v>38433</v>
      </c>
      <c r="C245" s="97">
        <v>5</v>
      </c>
      <c r="D245" s="93">
        <v>15</v>
      </c>
      <c r="E245" s="93">
        <v>19</v>
      </c>
      <c r="F245" s="93">
        <v>20</v>
      </c>
      <c r="G245" s="93">
        <v>25</v>
      </c>
      <c r="H245" s="93">
        <v>29</v>
      </c>
      <c r="I245" s="99">
        <v>3</v>
      </c>
      <c r="J245" s="93">
        <v>19</v>
      </c>
      <c r="K245" s="93">
        <v>20</v>
      </c>
      <c r="L245" s="93">
        <v>15</v>
      </c>
      <c r="M245" s="93">
        <v>25</v>
      </c>
      <c r="N245" s="93">
        <v>5</v>
      </c>
      <c r="O245" s="94">
        <v>29</v>
      </c>
      <c r="P245" s="74">
        <v>75420852</v>
      </c>
      <c r="Q245" s="74">
        <v>90569540</v>
      </c>
      <c r="R245" s="74">
        <v>4</v>
      </c>
      <c r="S245" s="74">
        <v>5000000</v>
      </c>
      <c r="T245" s="74">
        <v>52</v>
      </c>
      <c r="U245" s="74">
        <v>236720</v>
      </c>
      <c r="V245" s="74">
        <v>525</v>
      </c>
      <c r="W245" s="74">
        <v>3000</v>
      </c>
      <c r="X245" s="74">
        <v>19307</v>
      </c>
      <c r="Y245" s="74">
        <v>200</v>
      </c>
      <c r="Z245" s="74">
        <v>320499</v>
      </c>
      <c r="AA245" s="74">
        <v>10</v>
      </c>
      <c r="AB245" s="74">
        <v>2145976</v>
      </c>
      <c r="AC245" s="74">
        <v>5</v>
      </c>
    </row>
    <row r="246" spans="1:29" ht="14.25">
      <c r="A246" s="89">
        <v>2005033</v>
      </c>
      <c r="B246" s="91">
        <v>38435</v>
      </c>
      <c r="C246" s="97">
        <v>7</v>
      </c>
      <c r="D246" s="93">
        <v>8</v>
      </c>
      <c r="E246" s="93">
        <v>12</v>
      </c>
      <c r="F246" s="93">
        <v>14</v>
      </c>
      <c r="G246" s="93">
        <v>19</v>
      </c>
      <c r="H246" s="93">
        <v>20</v>
      </c>
      <c r="I246" s="99">
        <v>7</v>
      </c>
      <c r="J246" s="93">
        <v>8</v>
      </c>
      <c r="K246" s="93">
        <v>7</v>
      </c>
      <c r="L246" s="93">
        <v>20</v>
      </c>
      <c r="M246" s="93">
        <v>12</v>
      </c>
      <c r="N246" s="93">
        <v>14</v>
      </c>
      <c r="O246" s="94">
        <v>19</v>
      </c>
      <c r="P246" s="74">
        <v>76996234</v>
      </c>
      <c r="Q246" s="74">
        <v>107761872</v>
      </c>
      <c r="R246" s="74">
        <v>0</v>
      </c>
      <c r="S246" s="74">
        <v>0</v>
      </c>
      <c r="T246" s="74">
        <v>10</v>
      </c>
      <c r="U246" s="74">
        <v>736814</v>
      </c>
      <c r="V246" s="74">
        <v>228</v>
      </c>
      <c r="W246" s="74">
        <v>3000</v>
      </c>
      <c r="X246" s="74">
        <v>11558</v>
      </c>
      <c r="Y246" s="74">
        <v>200</v>
      </c>
      <c r="Z246" s="74">
        <v>243142</v>
      </c>
      <c r="AA246" s="74">
        <v>10</v>
      </c>
      <c r="AB246" s="74">
        <v>1548132</v>
      </c>
      <c r="AC246" s="74">
        <v>5</v>
      </c>
    </row>
    <row r="247" spans="1:29" ht="14.25">
      <c r="A247" s="89">
        <v>2005034</v>
      </c>
      <c r="B247" s="91">
        <v>38438</v>
      </c>
      <c r="C247" s="97">
        <v>5</v>
      </c>
      <c r="D247" s="93">
        <v>17</v>
      </c>
      <c r="E247" s="93">
        <v>18</v>
      </c>
      <c r="F247" s="93">
        <v>25</v>
      </c>
      <c r="G247" s="93">
        <v>28</v>
      </c>
      <c r="H247" s="93">
        <v>32</v>
      </c>
      <c r="I247" s="99">
        <v>9</v>
      </c>
      <c r="J247" s="93">
        <v>28</v>
      </c>
      <c r="K247" s="93">
        <v>17</v>
      </c>
      <c r="L247" s="93">
        <v>5</v>
      </c>
      <c r="M247" s="93">
        <v>25</v>
      </c>
      <c r="N247" s="93">
        <v>32</v>
      </c>
      <c r="O247" s="94">
        <v>18</v>
      </c>
      <c r="P247" s="74">
        <v>92625150</v>
      </c>
      <c r="Q247" s="74">
        <v>69911648</v>
      </c>
      <c r="R247" s="74">
        <v>8</v>
      </c>
      <c r="S247" s="74">
        <v>5000000</v>
      </c>
      <c r="T247" s="74">
        <v>54</v>
      </c>
      <c r="U247" s="74">
        <v>92891</v>
      </c>
      <c r="V247" s="74">
        <v>1087</v>
      </c>
      <c r="W247" s="74">
        <v>3000</v>
      </c>
      <c r="X247" s="74">
        <v>38112</v>
      </c>
      <c r="Y247" s="74">
        <v>200</v>
      </c>
      <c r="Z247" s="74">
        <v>522340</v>
      </c>
      <c r="AA247" s="74">
        <v>10</v>
      </c>
      <c r="AB247" s="74">
        <v>4422716</v>
      </c>
      <c r="AC247" s="74">
        <v>5</v>
      </c>
    </row>
    <row r="248" spans="1:29" ht="14.25">
      <c r="A248" s="89">
        <v>2005035</v>
      </c>
      <c r="B248" s="91">
        <v>38440</v>
      </c>
      <c r="C248" s="97">
        <v>12</v>
      </c>
      <c r="D248" s="93">
        <v>16</v>
      </c>
      <c r="E248" s="93">
        <v>21</v>
      </c>
      <c r="F248" s="93">
        <v>28</v>
      </c>
      <c r="G248" s="93">
        <v>29</v>
      </c>
      <c r="H248" s="93">
        <v>30</v>
      </c>
      <c r="I248" s="99">
        <v>14</v>
      </c>
      <c r="J248" s="93">
        <v>21</v>
      </c>
      <c r="K248" s="93">
        <v>28</v>
      </c>
      <c r="L248" s="93">
        <v>29</v>
      </c>
      <c r="M248" s="93">
        <v>30</v>
      </c>
      <c r="N248" s="93">
        <v>16</v>
      </c>
      <c r="O248" s="94">
        <v>12</v>
      </c>
      <c r="P248" s="74">
        <v>73995036</v>
      </c>
      <c r="Q248" s="74">
        <v>78222863</v>
      </c>
      <c r="R248" s="74">
        <v>1</v>
      </c>
      <c r="S248" s="74">
        <v>5000000</v>
      </c>
      <c r="T248" s="74">
        <v>15</v>
      </c>
      <c r="U248" s="74">
        <v>380320</v>
      </c>
      <c r="V248" s="74">
        <v>275</v>
      </c>
      <c r="W248" s="74">
        <v>3000</v>
      </c>
      <c r="X248" s="74">
        <v>14566</v>
      </c>
      <c r="Y248" s="74">
        <v>200</v>
      </c>
      <c r="Z248" s="74">
        <v>272056</v>
      </c>
      <c r="AA248" s="74">
        <v>10</v>
      </c>
      <c r="AB248" s="74">
        <v>2156557</v>
      </c>
      <c r="AC248" s="74">
        <v>5</v>
      </c>
    </row>
    <row r="249" spans="1:29" ht="14.25">
      <c r="A249" s="89">
        <v>2005036</v>
      </c>
      <c r="B249" s="91">
        <v>38442</v>
      </c>
      <c r="C249" s="97">
        <v>12</v>
      </c>
      <c r="D249" s="93">
        <v>19</v>
      </c>
      <c r="E249" s="93">
        <v>20</v>
      </c>
      <c r="F249" s="93">
        <v>21</v>
      </c>
      <c r="G249" s="93">
        <v>26</v>
      </c>
      <c r="H249" s="93">
        <v>31</v>
      </c>
      <c r="I249" s="99">
        <v>15</v>
      </c>
      <c r="J249" s="93">
        <v>26</v>
      </c>
      <c r="K249" s="93">
        <v>19</v>
      </c>
      <c r="L249" s="93">
        <v>31</v>
      </c>
      <c r="M249" s="93">
        <v>21</v>
      </c>
      <c r="N249" s="93">
        <v>12</v>
      </c>
      <c r="O249" s="94">
        <v>20</v>
      </c>
      <c r="P249" s="74">
        <v>76548738</v>
      </c>
      <c r="Q249" s="74">
        <v>91022448</v>
      </c>
      <c r="R249" s="74">
        <v>0</v>
      </c>
      <c r="S249" s="74">
        <v>0</v>
      </c>
      <c r="T249" s="74">
        <v>21</v>
      </c>
      <c r="U249" s="74">
        <v>261216</v>
      </c>
      <c r="V249" s="74">
        <v>340</v>
      </c>
      <c r="W249" s="74">
        <v>3000</v>
      </c>
      <c r="X249" s="74">
        <v>17075</v>
      </c>
      <c r="Y249" s="74">
        <v>200</v>
      </c>
      <c r="Z249" s="74">
        <v>296202</v>
      </c>
      <c r="AA249" s="74">
        <v>10</v>
      </c>
      <c r="AB249" s="74">
        <v>2365348</v>
      </c>
      <c r="AC249" s="74">
        <v>5</v>
      </c>
    </row>
    <row r="250" spans="1:29" ht="14.25">
      <c r="A250" s="89">
        <v>2005037</v>
      </c>
      <c r="B250" s="91">
        <v>38445</v>
      </c>
      <c r="C250" s="97">
        <v>7</v>
      </c>
      <c r="D250" s="93">
        <v>12</v>
      </c>
      <c r="E250" s="93">
        <v>14</v>
      </c>
      <c r="F250" s="93">
        <v>22</v>
      </c>
      <c r="G250" s="93">
        <v>24</v>
      </c>
      <c r="H250" s="93">
        <v>32</v>
      </c>
      <c r="I250" s="99">
        <v>16</v>
      </c>
      <c r="J250" s="93">
        <v>32</v>
      </c>
      <c r="K250" s="93">
        <v>7</v>
      </c>
      <c r="L250" s="93">
        <v>14</v>
      </c>
      <c r="M250" s="93">
        <v>24</v>
      </c>
      <c r="N250" s="93">
        <v>22</v>
      </c>
      <c r="O250" s="94">
        <v>12</v>
      </c>
      <c r="P250" s="74">
        <v>88843416</v>
      </c>
      <c r="Q250" s="74">
        <v>97865355</v>
      </c>
      <c r="R250" s="74">
        <v>1</v>
      </c>
      <c r="S250" s="74">
        <v>5000000</v>
      </c>
      <c r="T250" s="74">
        <v>25</v>
      </c>
      <c r="U250" s="74">
        <v>203021</v>
      </c>
      <c r="V250" s="74">
        <v>507</v>
      </c>
      <c r="W250" s="74">
        <v>3000</v>
      </c>
      <c r="X250" s="74">
        <v>25264</v>
      </c>
      <c r="Y250" s="74">
        <v>200</v>
      </c>
      <c r="Z250" s="74">
        <v>424670</v>
      </c>
      <c r="AA250" s="74">
        <v>10</v>
      </c>
      <c r="AB250" s="74">
        <v>3158867</v>
      </c>
      <c r="AC250" s="74">
        <v>5</v>
      </c>
    </row>
    <row r="251" spans="1:29" ht="14.25">
      <c r="A251" s="89">
        <v>2005038</v>
      </c>
      <c r="B251" s="91">
        <v>38447</v>
      </c>
      <c r="C251" s="97">
        <v>4</v>
      </c>
      <c r="D251" s="93">
        <v>7</v>
      </c>
      <c r="E251" s="93">
        <v>11</v>
      </c>
      <c r="F251" s="93">
        <v>20</v>
      </c>
      <c r="G251" s="93">
        <v>27</v>
      </c>
      <c r="H251" s="93">
        <v>28</v>
      </c>
      <c r="I251" s="99">
        <v>16</v>
      </c>
      <c r="J251" s="93">
        <v>28</v>
      </c>
      <c r="K251" s="93">
        <v>11</v>
      </c>
      <c r="L251" s="93">
        <v>27</v>
      </c>
      <c r="M251" s="93">
        <v>20</v>
      </c>
      <c r="N251" s="93">
        <v>7</v>
      </c>
      <c r="O251" s="94">
        <v>4</v>
      </c>
      <c r="P251" s="74">
        <v>76754210</v>
      </c>
      <c r="Q251" s="74">
        <v>103430748</v>
      </c>
      <c r="R251" s="74">
        <v>2</v>
      </c>
      <c r="S251" s="74">
        <v>5000000</v>
      </c>
      <c r="T251" s="74">
        <v>69</v>
      </c>
      <c r="U251" s="74">
        <v>96679</v>
      </c>
      <c r="V251" s="74">
        <v>248</v>
      </c>
      <c r="W251" s="74">
        <v>3000</v>
      </c>
      <c r="X251" s="74">
        <v>16282</v>
      </c>
      <c r="Y251" s="74">
        <v>200</v>
      </c>
      <c r="Z251" s="74">
        <v>292191</v>
      </c>
      <c r="AA251" s="74">
        <v>10</v>
      </c>
      <c r="AB251" s="74">
        <v>1690195</v>
      </c>
      <c r="AC251" s="74">
        <v>5</v>
      </c>
    </row>
    <row r="252" spans="1:29" ht="14.25">
      <c r="A252" s="89">
        <v>2005039</v>
      </c>
      <c r="B252" s="91">
        <v>38449</v>
      </c>
      <c r="C252" s="97">
        <v>2</v>
      </c>
      <c r="D252" s="93">
        <v>16</v>
      </c>
      <c r="E252" s="93">
        <v>18</v>
      </c>
      <c r="F252" s="93">
        <v>19</v>
      </c>
      <c r="G252" s="93">
        <v>21</v>
      </c>
      <c r="H252" s="93">
        <v>29</v>
      </c>
      <c r="I252" s="99">
        <v>9</v>
      </c>
      <c r="J252" s="93">
        <v>16</v>
      </c>
      <c r="K252" s="93">
        <v>21</v>
      </c>
      <c r="L252" s="93">
        <v>2</v>
      </c>
      <c r="M252" s="93">
        <v>19</v>
      </c>
      <c r="N252" s="93">
        <v>29</v>
      </c>
      <c r="O252" s="94">
        <v>18</v>
      </c>
      <c r="P252" s="74">
        <v>78209132</v>
      </c>
      <c r="Q252" s="74">
        <v>99858268</v>
      </c>
      <c r="R252" s="74">
        <v>2</v>
      </c>
      <c r="S252" s="74">
        <v>5000000</v>
      </c>
      <c r="T252" s="74">
        <v>18</v>
      </c>
      <c r="U252" s="74">
        <v>833197</v>
      </c>
      <c r="V252" s="74">
        <v>302</v>
      </c>
      <c r="W252" s="74">
        <v>3000</v>
      </c>
      <c r="X252" s="74">
        <v>14399</v>
      </c>
      <c r="Y252" s="74">
        <v>200</v>
      </c>
      <c r="Z252" s="74">
        <v>283970</v>
      </c>
      <c r="AA252" s="74">
        <v>10</v>
      </c>
      <c r="AB252" s="74">
        <v>2054381</v>
      </c>
      <c r="AC252" s="74">
        <v>5</v>
      </c>
    </row>
    <row r="253" spans="1:29" ht="14.25">
      <c r="A253" s="89">
        <v>2005040</v>
      </c>
      <c r="B253" s="91">
        <v>38452</v>
      </c>
      <c r="C253" s="97">
        <v>1</v>
      </c>
      <c r="D253" s="93">
        <v>12</v>
      </c>
      <c r="E253" s="93">
        <v>21</v>
      </c>
      <c r="F253" s="93">
        <v>24</v>
      </c>
      <c r="G253" s="93">
        <v>30</v>
      </c>
      <c r="H253" s="93">
        <v>32</v>
      </c>
      <c r="I253" s="99">
        <v>13</v>
      </c>
      <c r="J253" s="93">
        <v>30</v>
      </c>
      <c r="K253" s="93">
        <v>21</v>
      </c>
      <c r="L253" s="93">
        <v>24</v>
      </c>
      <c r="M253" s="93">
        <v>32</v>
      </c>
      <c r="N253" s="93">
        <v>12</v>
      </c>
      <c r="O253" s="94">
        <v>1</v>
      </c>
      <c r="P253" s="74">
        <v>89311042</v>
      </c>
      <c r="Q253" s="74">
        <v>111329404</v>
      </c>
      <c r="R253" s="74">
        <v>1</v>
      </c>
      <c r="S253" s="74">
        <v>5000000</v>
      </c>
      <c r="T253" s="74">
        <v>14</v>
      </c>
      <c r="U253" s="74">
        <v>504218</v>
      </c>
      <c r="V253" s="74">
        <v>322</v>
      </c>
      <c r="W253" s="74">
        <v>3000</v>
      </c>
      <c r="X253" s="74">
        <v>17615</v>
      </c>
      <c r="Y253" s="74">
        <v>200</v>
      </c>
      <c r="Z253" s="74">
        <v>342452</v>
      </c>
      <c r="AA253" s="74">
        <v>10</v>
      </c>
      <c r="AB253" s="74">
        <v>2463739</v>
      </c>
      <c r="AC253" s="74">
        <v>5</v>
      </c>
    </row>
    <row r="254" spans="1:29" ht="14.25">
      <c r="A254" s="89">
        <v>2005041</v>
      </c>
      <c r="B254" s="91">
        <v>38454</v>
      </c>
      <c r="C254" s="97">
        <v>2</v>
      </c>
      <c r="D254" s="93">
        <v>11</v>
      </c>
      <c r="E254" s="93">
        <v>16</v>
      </c>
      <c r="F254" s="93">
        <v>23</v>
      </c>
      <c r="G254" s="93">
        <v>24</v>
      </c>
      <c r="H254" s="93">
        <v>29</v>
      </c>
      <c r="I254" s="99">
        <v>3</v>
      </c>
      <c r="J254" s="93">
        <v>16</v>
      </c>
      <c r="K254" s="93">
        <v>23</v>
      </c>
      <c r="L254" s="93">
        <v>11</v>
      </c>
      <c r="M254" s="93">
        <v>29</v>
      </c>
      <c r="N254" s="93">
        <v>24</v>
      </c>
      <c r="O254" s="94">
        <v>2</v>
      </c>
      <c r="P254" s="74">
        <v>78144480</v>
      </c>
      <c r="Q254" s="74">
        <v>103667406</v>
      </c>
      <c r="R254" s="74">
        <v>3</v>
      </c>
      <c r="S254" s="74">
        <v>5000000</v>
      </c>
      <c r="T254" s="74">
        <v>36</v>
      </c>
      <c r="U254" s="74">
        <v>475611</v>
      </c>
      <c r="V254" s="74">
        <v>249</v>
      </c>
      <c r="W254" s="74">
        <v>3000</v>
      </c>
      <c r="X254" s="74">
        <v>11414</v>
      </c>
      <c r="Y254" s="74">
        <v>200</v>
      </c>
      <c r="Z254" s="74">
        <v>212071</v>
      </c>
      <c r="AA254" s="74">
        <v>10</v>
      </c>
      <c r="AB254" s="74">
        <v>1736055</v>
      </c>
      <c r="AC254" s="74">
        <v>5</v>
      </c>
    </row>
    <row r="255" spans="1:29" ht="14.25">
      <c r="A255" s="89">
        <v>2005042</v>
      </c>
      <c r="B255" s="91">
        <v>38456</v>
      </c>
      <c r="C255" s="97">
        <v>11</v>
      </c>
      <c r="D255" s="93">
        <v>16</v>
      </c>
      <c r="E255" s="93">
        <v>21</v>
      </c>
      <c r="F255" s="93">
        <v>26</v>
      </c>
      <c r="G255" s="93">
        <v>27</v>
      </c>
      <c r="H255" s="93">
        <v>30</v>
      </c>
      <c r="I255" s="99">
        <v>15</v>
      </c>
      <c r="J255" s="93">
        <v>30</v>
      </c>
      <c r="K255" s="93">
        <v>16</v>
      </c>
      <c r="L255" s="93">
        <v>27</v>
      </c>
      <c r="M255" s="93">
        <v>26</v>
      </c>
      <c r="N255" s="93">
        <v>11</v>
      </c>
      <c r="O255" s="94">
        <v>21</v>
      </c>
      <c r="P255" s="74">
        <v>79192448</v>
      </c>
      <c r="Q255" s="74">
        <v>100786410</v>
      </c>
      <c r="R255" s="74">
        <v>2</v>
      </c>
      <c r="S255" s="74">
        <v>5000000</v>
      </c>
      <c r="T255" s="74">
        <v>24</v>
      </c>
      <c r="U255" s="74">
        <v>692125</v>
      </c>
      <c r="V255" s="74">
        <v>208</v>
      </c>
      <c r="W255" s="74">
        <v>3000</v>
      </c>
      <c r="X255" s="74">
        <v>11549</v>
      </c>
      <c r="Y255" s="74">
        <v>200</v>
      </c>
      <c r="Z255" s="74">
        <v>225396</v>
      </c>
      <c r="AA255" s="74">
        <v>10</v>
      </c>
      <c r="AB255" s="74">
        <v>1977305</v>
      </c>
      <c r="AC255" s="74">
        <v>5</v>
      </c>
    </row>
    <row r="256" spans="1:29" ht="14.25">
      <c r="A256" s="89">
        <v>2005043</v>
      </c>
      <c r="B256" s="91">
        <v>38459</v>
      </c>
      <c r="C256" s="97">
        <v>4</v>
      </c>
      <c r="D256" s="93">
        <v>5</v>
      </c>
      <c r="E256" s="93">
        <v>6</v>
      </c>
      <c r="F256" s="93">
        <v>7</v>
      </c>
      <c r="G256" s="93">
        <v>8</v>
      </c>
      <c r="H256" s="93">
        <v>32</v>
      </c>
      <c r="I256" s="99">
        <v>5</v>
      </c>
      <c r="J256" s="93">
        <v>4</v>
      </c>
      <c r="K256" s="93">
        <v>5</v>
      </c>
      <c r="L256" s="93">
        <v>8</v>
      </c>
      <c r="M256" s="93">
        <v>7</v>
      </c>
      <c r="N256" s="93">
        <v>32</v>
      </c>
      <c r="O256" s="94">
        <v>6</v>
      </c>
      <c r="P256" s="74">
        <v>91903906</v>
      </c>
      <c r="Q256" s="74">
        <v>72411962</v>
      </c>
      <c r="R256" s="74">
        <v>7</v>
      </c>
      <c r="S256" s="74">
        <v>5000000</v>
      </c>
      <c r="T256" s="74">
        <v>14</v>
      </c>
      <c r="U256" s="74">
        <v>1104258</v>
      </c>
      <c r="V256" s="74">
        <v>306</v>
      </c>
      <c r="W256" s="74">
        <v>3000</v>
      </c>
      <c r="X256" s="74">
        <v>14932</v>
      </c>
      <c r="Y256" s="74">
        <v>200</v>
      </c>
      <c r="Z256" s="74">
        <v>309750</v>
      </c>
      <c r="AA256" s="74">
        <v>10</v>
      </c>
      <c r="AB256" s="74">
        <v>3189167</v>
      </c>
      <c r="AC256" s="74">
        <v>5</v>
      </c>
    </row>
    <row r="257" spans="1:29" ht="14.25">
      <c r="A257" s="89">
        <v>2005044</v>
      </c>
      <c r="B257" s="91">
        <v>38461</v>
      </c>
      <c r="C257" s="97">
        <v>1</v>
      </c>
      <c r="D257" s="93">
        <v>6</v>
      </c>
      <c r="E257" s="93">
        <v>16</v>
      </c>
      <c r="F257" s="93">
        <v>17</v>
      </c>
      <c r="G257" s="93">
        <v>18</v>
      </c>
      <c r="H257" s="93">
        <v>22</v>
      </c>
      <c r="I257" s="99">
        <v>9</v>
      </c>
      <c r="J257" s="93">
        <v>18</v>
      </c>
      <c r="K257" s="93">
        <v>22</v>
      </c>
      <c r="L257" s="93">
        <v>6</v>
      </c>
      <c r="M257" s="93">
        <v>17</v>
      </c>
      <c r="N257" s="93">
        <v>16</v>
      </c>
      <c r="O257" s="94">
        <v>1</v>
      </c>
      <c r="P257" s="74">
        <v>70627418</v>
      </c>
      <c r="Q257" s="74">
        <v>83952868</v>
      </c>
      <c r="R257" s="74">
        <v>0</v>
      </c>
      <c r="S257" s="74">
        <v>0</v>
      </c>
      <c r="T257" s="74">
        <v>32</v>
      </c>
      <c r="U257" s="74">
        <v>154565</v>
      </c>
      <c r="V257" s="74">
        <v>357</v>
      </c>
      <c r="W257" s="74">
        <v>3000</v>
      </c>
      <c r="X257" s="74">
        <v>17760</v>
      </c>
      <c r="Y257" s="74">
        <v>200</v>
      </c>
      <c r="Z257" s="74">
        <v>287944</v>
      </c>
      <c r="AA257" s="74">
        <v>10</v>
      </c>
      <c r="AB257" s="74">
        <v>2123597</v>
      </c>
      <c r="AC257" s="74">
        <v>5</v>
      </c>
    </row>
    <row r="258" spans="1:29" ht="14.25">
      <c r="A258" s="89">
        <v>2005045</v>
      </c>
      <c r="B258" s="91">
        <v>38463</v>
      </c>
      <c r="C258" s="97">
        <v>1</v>
      </c>
      <c r="D258" s="93">
        <v>7</v>
      </c>
      <c r="E258" s="93">
        <v>10</v>
      </c>
      <c r="F258" s="93">
        <v>15</v>
      </c>
      <c r="G258" s="93">
        <v>18</v>
      </c>
      <c r="H258" s="93">
        <v>20</v>
      </c>
      <c r="I258" s="99">
        <v>10</v>
      </c>
      <c r="J258" s="93">
        <v>18</v>
      </c>
      <c r="K258" s="93">
        <v>7</v>
      </c>
      <c r="L258" s="93">
        <v>15</v>
      </c>
      <c r="M258" s="93">
        <v>10</v>
      </c>
      <c r="N258" s="93">
        <v>1</v>
      </c>
      <c r="O258" s="94">
        <v>20</v>
      </c>
      <c r="P258" s="74">
        <v>77512424</v>
      </c>
      <c r="Q258" s="74">
        <v>99231829</v>
      </c>
      <c r="R258" s="74">
        <v>0</v>
      </c>
      <c r="S258" s="74">
        <v>0</v>
      </c>
      <c r="T258" s="74">
        <v>19</v>
      </c>
      <c r="U258" s="74">
        <v>344638</v>
      </c>
      <c r="V258" s="74">
        <v>198</v>
      </c>
      <c r="W258" s="74">
        <v>3000</v>
      </c>
      <c r="X258" s="74">
        <v>11098</v>
      </c>
      <c r="Y258" s="74">
        <v>200</v>
      </c>
      <c r="Z258" s="74">
        <v>218662</v>
      </c>
      <c r="AA258" s="74">
        <v>10</v>
      </c>
      <c r="AB258" s="74">
        <v>2230756</v>
      </c>
      <c r="AC258" s="74">
        <v>5</v>
      </c>
    </row>
    <row r="259" spans="1:29" ht="14.25">
      <c r="A259" s="89">
        <v>2005046</v>
      </c>
      <c r="B259" s="91">
        <v>38466</v>
      </c>
      <c r="C259" s="97">
        <v>9</v>
      </c>
      <c r="D259" s="93">
        <v>16</v>
      </c>
      <c r="E259" s="93">
        <v>18</v>
      </c>
      <c r="F259" s="93">
        <v>20</v>
      </c>
      <c r="G259" s="93">
        <v>22</v>
      </c>
      <c r="H259" s="93">
        <v>24</v>
      </c>
      <c r="I259" s="99">
        <v>5</v>
      </c>
      <c r="J259" s="93">
        <v>16</v>
      </c>
      <c r="K259" s="93">
        <v>9</v>
      </c>
      <c r="L259" s="93">
        <v>22</v>
      </c>
      <c r="M259" s="93">
        <v>18</v>
      </c>
      <c r="N259" s="93">
        <v>24</v>
      </c>
      <c r="O259" s="94">
        <v>20</v>
      </c>
      <c r="P259" s="74">
        <v>91639786</v>
      </c>
      <c r="Q259" s="74">
        <v>115619699</v>
      </c>
      <c r="R259" s="74">
        <v>1</v>
      </c>
      <c r="S259" s="74">
        <v>5000000</v>
      </c>
      <c r="T259" s="74">
        <v>23</v>
      </c>
      <c r="U259" s="74">
        <v>398531</v>
      </c>
      <c r="V259" s="74">
        <v>211</v>
      </c>
      <c r="W259" s="74">
        <v>3000</v>
      </c>
      <c r="X259" s="74">
        <v>11562</v>
      </c>
      <c r="Y259" s="74">
        <v>200</v>
      </c>
      <c r="Z259" s="74">
        <v>241990</v>
      </c>
      <c r="AA259" s="74">
        <v>10</v>
      </c>
      <c r="AB259" s="74">
        <v>1796819</v>
      </c>
      <c r="AC259" s="74">
        <v>5</v>
      </c>
    </row>
    <row r="260" spans="1:29" ht="14.25">
      <c r="A260" s="89">
        <v>2005047</v>
      </c>
      <c r="B260" s="91">
        <v>38468</v>
      </c>
      <c r="C260" s="97">
        <v>2</v>
      </c>
      <c r="D260" s="93">
        <v>3</v>
      </c>
      <c r="E260" s="93">
        <v>5</v>
      </c>
      <c r="F260" s="93">
        <v>7</v>
      </c>
      <c r="G260" s="93">
        <v>8</v>
      </c>
      <c r="H260" s="93">
        <v>27</v>
      </c>
      <c r="I260" s="99">
        <v>15</v>
      </c>
      <c r="J260" s="93">
        <v>7</v>
      </c>
      <c r="K260" s="93">
        <v>5</v>
      </c>
      <c r="L260" s="93">
        <v>2</v>
      </c>
      <c r="M260" s="93">
        <v>3</v>
      </c>
      <c r="N260" s="93">
        <v>8</v>
      </c>
      <c r="O260" s="94">
        <v>27</v>
      </c>
      <c r="P260" s="74">
        <v>77150922</v>
      </c>
      <c r="Q260" s="74">
        <v>120368756</v>
      </c>
      <c r="R260" s="74">
        <v>0</v>
      </c>
      <c r="S260" s="74">
        <v>0</v>
      </c>
      <c r="T260" s="74">
        <v>22</v>
      </c>
      <c r="U260" s="74">
        <v>503687</v>
      </c>
      <c r="V260" s="74">
        <v>366</v>
      </c>
      <c r="W260" s="74">
        <v>3000</v>
      </c>
      <c r="X260" s="74">
        <v>17451</v>
      </c>
      <c r="Y260" s="74">
        <v>200</v>
      </c>
      <c r="Z260" s="74">
        <v>325381</v>
      </c>
      <c r="AA260" s="74">
        <v>10</v>
      </c>
      <c r="AB260" s="74">
        <v>2826350</v>
      </c>
      <c r="AC260" s="74">
        <v>5</v>
      </c>
    </row>
    <row r="261" spans="1:29" ht="14.25">
      <c r="A261" s="89">
        <v>2005048</v>
      </c>
      <c r="B261" s="91">
        <v>38470</v>
      </c>
      <c r="C261" s="97">
        <v>6</v>
      </c>
      <c r="D261" s="93">
        <v>7</v>
      </c>
      <c r="E261" s="93">
        <v>8</v>
      </c>
      <c r="F261" s="93">
        <v>10</v>
      </c>
      <c r="G261" s="93">
        <v>16</v>
      </c>
      <c r="H261" s="93">
        <v>28</v>
      </c>
      <c r="I261" s="99">
        <v>2</v>
      </c>
      <c r="J261" s="93">
        <v>16</v>
      </c>
      <c r="K261" s="93">
        <v>10</v>
      </c>
      <c r="L261" s="93">
        <v>6</v>
      </c>
      <c r="M261" s="93">
        <v>28</v>
      </c>
      <c r="N261" s="93">
        <v>7</v>
      </c>
      <c r="O261" s="94">
        <v>8</v>
      </c>
      <c r="P261" s="74">
        <v>80188244</v>
      </c>
      <c r="Q261" s="74">
        <v>126273226</v>
      </c>
      <c r="R261" s="74">
        <v>0</v>
      </c>
      <c r="S261" s="74">
        <v>0</v>
      </c>
      <c r="T261" s="74">
        <v>29</v>
      </c>
      <c r="U261" s="74">
        <v>475072</v>
      </c>
      <c r="V261" s="74">
        <v>259</v>
      </c>
      <c r="W261" s="74">
        <v>3000</v>
      </c>
      <c r="X261" s="74">
        <v>14441</v>
      </c>
      <c r="Y261" s="74">
        <v>200</v>
      </c>
      <c r="Z261" s="74">
        <v>300296</v>
      </c>
      <c r="AA261" s="74">
        <v>10</v>
      </c>
      <c r="AB261" s="74">
        <v>2588502</v>
      </c>
      <c r="AC261" s="74">
        <v>5</v>
      </c>
    </row>
    <row r="262" spans="1:29" ht="14.25">
      <c r="A262" s="89">
        <v>2005049</v>
      </c>
      <c r="B262" s="91">
        <v>38473</v>
      </c>
      <c r="C262" s="97">
        <v>2</v>
      </c>
      <c r="D262" s="93">
        <v>3</v>
      </c>
      <c r="E262" s="93">
        <v>8</v>
      </c>
      <c r="F262" s="93">
        <v>10</v>
      </c>
      <c r="G262" s="93">
        <v>25</v>
      </c>
      <c r="H262" s="93">
        <v>27</v>
      </c>
      <c r="I262" s="99">
        <v>12</v>
      </c>
      <c r="J262" s="93">
        <v>2</v>
      </c>
      <c r="K262" s="93">
        <v>3</v>
      </c>
      <c r="L262" s="93">
        <v>8</v>
      </c>
      <c r="M262" s="93">
        <v>27</v>
      </c>
      <c r="N262" s="93">
        <v>10</v>
      </c>
      <c r="O262" s="94">
        <v>25</v>
      </c>
      <c r="P262" s="74">
        <v>87276712</v>
      </c>
      <c r="Q262" s="74">
        <v>127827112</v>
      </c>
      <c r="R262" s="74">
        <v>1</v>
      </c>
      <c r="S262" s="74">
        <v>5000000</v>
      </c>
      <c r="T262" s="74">
        <v>9</v>
      </c>
      <c r="U262" s="74">
        <v>1699155</v>
      </c>
      <c r="V262" s="74">
        <v>257</v>
      </c>
      <c r="W262" s="74">
        <v>3000</v>
      </c>
      <c r="X262" s="74">
        <v>13442</v>
      </c>
      <c r="Y262" s="74">
        <v>200</v>
      </c>
      <c r="Z262" s="74">
        <v>265899</v>
      </c>
      <c r="AA262" s="74">
        <v>10</v>
      </c>
      <c r="AB262" s="74">
        <v>2960182</v>
      </c>
      <c r="AC262" s="74">
        <v>5</v>
      </c>
    </row>
    <row r="263" spans="1:29" ht="14.25">
      <c r="A263" s="89">
        <v>2005050</v>
      </c>
      <c r="B263" s="91">
        <v>38475</v>
      </c>
      <c r="C263" s="97">
        <v>2</v>
      </c>
      <c r="D263" s="93">
        <v>9</v>
      </c>
      <c r="E263" s="93">
        <v>12</v>
      </c>
      <c r="F263" s="93">
        <v>20</v>
      </c>
      <c r="G263" s="93">
        <v>26</v>
      </c>
      <c r="H263" s="93">
        <v>32</v>
      </c>
      <c r="I263" s="99">
        <v>13</v>
      </c>
      <c r="J263" s="93">
        <v>2</v>
      </c>
      <c r="K263" s="93">
        <v>26</v>
      </c>
      <c r="L263" s="93">
        <v>32</v>
      </c>
      <c r="M263" s="93">
        <v>9</v>
      </c>
      <c r="N263" s="93">
        <v>20</v>
      </c>
      <c r="O263" s="94">
        <v>12</v>
      </c>
      <c r="P263" s="74">
        <v>68676002</v>
      </c>
      <c r="Q263" s="74">
        <v>132579703</v>
      </c>
      <c r="R263" s="74">
        <v>0</v>
      </c>
      <c r="S263" s="74">
        <v>0</v>
      </c>
      <c r="T263" s="74">
        <v>23</v>
      </c>
      <c r="U263" s="74">
        <v>482146</v>
      </c>
      <c r="V263" s="74">
        <v>269</v>
      </c>
      <c r="W263" s="74">
        <v>3000</v>
      </c>
      <c r="X263" s="74">
        <v>15181</v>
      </c>
      <c r="Y263" s="74">
        <v>200</v>
      </c>
      <c r="Z263" s="74">
        <v>283886</v>
      </c>
      <c r="AA263" s="74">
        <v>10</v>
      </c>
      <c r="AB263" s="74">
        <v>2225442</v>
      </c>
      <c r="AC263" s="74">
        <v>5</v>
      </c>
    </row>
    <row r="264" spans="1:29" ht="14.25">
      <c r="A264" s="89">
        <v>2005051</v>
      </c>
      <c r="B264" s="91">
        <v>38477</v>
      </c>
      <c r="C264" s="97">
        <v>3</v>
      </c>
      <c r="D264" s="93">
        <v>6</v>
      </c>
      <c r="E264" s="93">
        <v>14</v>
      </c>
      <c r="F264" s="93">
        <v>19</v>
      </c>
      <c r="G264" s="93">
        <v>20</v>
      </c>
      <c r="H264" s="93">
        <v>21</v>
      </c>
      <c r="I264" s="99">
        <v>2</v>
      </c>
      <c r="J264" s="93">
        <v>21</v>
      </c>
      <c r="K264" s="93">
        <v>14</v>
      </c>
      <c r="L264" s="93">
        <v>20</v>
      </c>
      <c r="M264" s="93">
        <v>3</v>
      </c>
      <c r="N264" s="93">
        <v>19</v>
      </c>
      <c r="O264" s="94">
        <v>6</v>
      </c>
      <c r="P264" s="74">
        <v>72706272</v>
      </c>
      <c r="Q264" s="74">
        <v>134776738</v>
      </c>
      <c r="R264" s="74">
        <v>1</v>
      </c>
      <c r="S264" s="74">
        <v>5000000</v>
      </c>
      <c r="T264" s="74">
        <v>43</v>
      </c>
      <c r="U264" s="74">
        <v>390536</v>
      </c>
      <c r="V264" s="74">
        <v>222</v>
      </c>
      <c r="W264" s="74">
        <v>3000</v>
      </c>
      <c r="X264" s="74">
        <v>13633</v>
      </c>
      <c r="Y264" s="74">
        <v>200</v>
      </c>
      <c r="Z264" s="74">
        <v>287634</v>
      </c>
      <c r="AA264" s="74">
        <v>10</v>
      </c>
      <c r="AB264" s="74">
        <v>1073403</v>
      </c>
      <c r="AC264" s="74">
        <v>5</v>
      </c>
    </row>
    <row r="265" spans="1:29" ht="14.25">
      <c r="A265" s="89">
        <v>2005052</v>
      </c>
      <c r="B265" s="91">
        <v>38480</v>
      </c>
      <c r="C265" s="97">
        <v>1</v>
      </c>
      <c r="D265" s="93">
        <v>2</v>
      </c>
      <c r="E265" s="93">
        <v>14</v>
      </c>
      <c r="F265" s="93">
        <v>17</v>
      </c>
      <c r="G265" s="93">
        <v>30</v>
      </c>
      <c r="H265" s="93">
        <v>32</v>
      </c>
      <c r="I265" s="99">
        <v>1</v>
      </c>
      <c r="J265" s="93">
        <v>1</v>
      </c>
      <c r="K265" s="93">
        <v>14</v>
      </c>
      <c r="L265" s="93">
        <v>17</v>
      </c>
      <c r="M265" s="93">
        <v>32</v>
      </c>
      <c r="N265" s="93">
        <v>2</v>
      </c>
      <c r="O265" s="94">
        <v>30</v>
      </c>
      <c r="P265" s="74">
        <v>90275684</v>
      </c>
      <c r="Q265" s="74">
        <v>137909685</v>
      </c>
      <c r="R265" s="74">
        <v>1</v>
      </c>
      <c r="S265" s="74">
        <v>5000000</v>
      </c>
      <c r="T265" s="74">
        <v>20</v>
      </c>
      <c r="U265" s="74">
        <v>948843</v>
      </c>
      <c r="V265" s="74">
        <v>185</v>
      </c>
      <c r="W265" s="74">
        <v>3000</v>
      </c>
      <c r="X265" s="74">
        <v>11293</v>
      </c>
      <c r="Y265" s="74">
        <v>200</v>
      </c>
      <c r="Z265" s="74">
        <v>237970</v>
      </c>
      <c r="AA265" s="74">
        <v>10</v>
      </c>
      <c r="AB265" s="74">
        <v>2386392</v>
      </c>
      <c r="AC265" s="74">
        <v>5</v>
      </c>
    </row>
    <row r="266" spans="1:29" ht="14.25">
      <c r="A266" s="89">
        <v>2005053</v>
      </c>
      <c r="B266" s="91">
        <v>38482</v>
      </c>
      <c r="C266" s="97">
        <v>4</v>
      </c>
      <c r="D266" s="93">
        <v>7</v>
      </c>
      <c r="E266" s="93">
        <v>10</v>
      </c>
      <c r="F266" s="93">
        <v>14</v>
      </c>
      <c r="G266" s="93">
        <v>27</v>
      </c>
      <c r="H266" s="93">
        <v>29</v>
      </c>
      <c r="I266" s="99">
        <v>9</v>
      </c>
      <c r="J266" s="93">
        <v>4</v>
      </c>
      <c r="K266" s="93">
        <v>7</v>
      </c>
      <c r="L266" s="93">
        <v>14</v>
      </c>
      <c r="M266" s="93">
        <v>29</v>
      </c>
      <c r="N266" s="93">
        <v>27</v>
      </c>
      <c r="O266" s="94">
        <v>10</v>
      </c>
      <c r="P266" s="74">
        <v>76967356</v>
      </c>
      <c r="Q266" s="74">
        <v>128885553</v>
      </c>
      <c r="R266" s="74">
        <v>3</v>
      </c>
      <c r="S266" s="74">
        <v>5000000</v>
      </c>
      <c r="T266" s="74">
        <v>25</v>
      </c>
      <c r="U266" s="74">
        <v>557747</v>
      </c>
      <c r="V266" s="74">
        <v>390</v>
      </c>
      <c r="W266" s="74">
        <v>3000</v>
      </c>
      <c r="X266" s="74">
        <v>18911</v>
      </c>
      <c r="Y266" s="74">
        <v>200</v>
      </c>
      <c r="Z266" s="74">
        <v>339124</v>
      </c>
      <c r="AA266" s="74">
        <v>10</v>
      </c>
      <c r="AB266" s="74">
        <v>1890200</v>
      </c>
      <c r="AC266" s="74">
        <v>5</v>
      </c>
    </row>
    <row r="267" spans="1:29" ht="14.25">
      <c r="A267" s="89">
        <v>2005054</v>
      </c>
      <c r="B267" s="91">
        <v>38484</v>
      </c>
      <c r="C267" s="97">
        <v>5</v>
      </c>
      <c r="D267" s="93">
        <v>13</v>
      </c>
      <c r="E267" s="93">
        <v>17</v>
      </c>
      <c r="F267" s="93">
        <v>18</v>
      </c>
      <c r="G267" s="93">
        <v>21</v>
      </c>
      <c r="H267" s="93">
        <v>29</v>
      </c>
      <c r="I267" s="99">
        <v>14</v>
      </c>
      <c r="J267" s="93">
        <v>29</v>
      </c>
      <c r="K267" s="93">
        <v>17</v>
      </c>
      <c r="L267" s="93">
        <v>13</v>
      </c>
      <c r="M267" s="93">
        <v>5</v>
      </c>
      <c r="N267" s="93">
        <v>18</v>
      </c>
      <c r="O267" s="94">
        <v>21</v>
      </c>
      <c r="P267" s="74">
        <v>81854430</v>
      </c>
      <c r="Q267" s="74">
        <v>129088876</v>
      </c>
      <c r="R267" s="74">
        <v>1</v>
      </c>
      <c r="S267" s="74">
        <v>5000000</v>
      </c>
      <c r="T267" s="74">
        <v>34</v>
      </c>
      <c r="U267" s="74">
        <v>357090</v>
      </c>
      <c r="V267" s="74">
        <v>396</v>
      </c>
      <c r="W267" s="74">
        <v>3000</v>
      </c>
      <c r="X267" s="74">
        <v>18584</v>
      </c>
      <c r="Y267" s="74">
        <v>200</v>
      </c>
      <c r="Z267" s="74">
        <v>324981</v>
      </c>
      <c r="AA267" s="74">
        <v>10</v>
      </c>
      <c r="AB267" s="74">
        <v>2921930</v>
      </c>
      <c r="AC267" s="74">
        <v>5</v>
      </c>
    </row>
    <row r="268" spans="1:29" ht="14.25">
      <c r="A268" s="89">
        <v>2005055</v>
      </c>
      <c r="B268" s="91">
        <v>38487</v>
      </c>
      <c r="C268" s="97">
        <v>5</v>
      </c>
      <c r="D268" s="93">
        <v>20</v>
      </c>
      <c r="E268" s="93">
        <v>22</v>
      </c>
      <c r="F268" s="93">
        <v>30</v>
      </c>
      <c r="G268" s="93">
        <v>32</v>
      </c>
      <c r="H268" s="93">
        <v>33</v>
      </c>
      <c r="I268" s="99">
        <v>9</v>
      </c>
      <c r="J268" s="93">
        <v>30</v>
      </c>
      <c r="K268" s="93">
        <v>5</v>
      </c>
      <c r="L268" s="93">
        <v>32</v>
      </c>
      <c r="M268" s="93">
        <v>22</v>
      </c>
      <c r="N268" s="93">
        <v>20</v>
      </c>
      <c r="O268" s="94">
        <v>33</v>
      </c>
      <c r="P268" s="74">
        <v>93309308</v>
      </c>
      <c r="Q268" s="74">
        <v>128789536</v>
      </c>
      <c r="R268" s="74">
        <v>2</v>
      </c>
      <c r="S268" s="74">
        <v>5000000</v>
      </c>
      <c r="T268" s="74">
        <v>20</v>
      </c>
      <c r="U268" s="74">
        <v>1131743</v>
      </c>
      <c r="V268" s="74">
        <v>152</v>
      </c>
      <c r="W268" s="74">
        <v>3000</v>
      </c>
      <c r="X268" s="74">
        <v>10512</v>
      </c>
      <c r="Y268" s="74">
        <v>200</v>
      </c>
      <c r="Z268" s="74">
        <v>248732</v>
      </c>
      <c r="AA268" s="74">
        <v>10</v>
      </c>
      <c r="AB268" s="74">
        <v>1668061</v>
      </c>
      <c r="AC268" s="74">
        <v>5</v>
      </c>
    </row>
    <row r="269" spans="1:29" ht="14.25">
      <c r="A269" s="89">
        <v>2005056</v>
      </c>
      <c r="B269" s="91">
        <v>38489</v>
      </c>
      <c r="C269" s="97">
        <v>12</v>
      </c>
      <c r="D269" s="93">
        <v>17</v>
      </c>
      <c r="E269" s="93">
        <v>19</v>
      </c>
      <c r="F269" s="93">
        <v>27</v>
      </c>
      <c r="G269" s="93">
        <v>29</v>
      </c>
      <c r="H269" s="93">
        <v>31</v>
      </c>
      <c r="I269" s="99">
        <v>9</v>
      </c>
      <c r="J269" s="93">
        <v>19</v>
      </c>
      <c r="K269" s="93">
        <v>31</v>
      </c>
      <c r="L269" s="93">
        <v>27</v>
      </c>
      <c r="M269" s="93">
        <v>17</v>
      </c>
      <c r="N269" s="93">
        <v>12</v>
      </c>
      <c r="O269" s="94">
        <v>29</v>
      </c>
      <c r="P269" s="74">
        <v>76174508</v>
      </c>
      <c r="Q269" s="74">
        <v>114443196</v>
      </c>
      <c r="R269" s="74">
        <v>4</v>
      </c>
      <c r="S269" s="74">
        <v>5000000</v>
      </c>
      <c r="T269" s="74">
        <v>46</v>
      </c>
      <c r="U269" s="74">
        <v>286780</v>
      </c>
      <c r="V269" s="74">
        <v>476</v>
      </c>
      <c r="W269" s="74">
        <v>3000</v>
      </c>
      <c r="X269" s="74">
        <v>22146</v>
      </c>
      <c r="Y269" s="74">
        <v>200</v>
      </c>
      <c r="Z269" s="74">
        <v>383421</v>
      </c>
      <c r="AA269" s="74">
        <v>10</v>
      </c>
      <c r="AB269" s="74">
        <v>1757711</v>
      </c>
      <c r="AC269" s="74">
        <v>5</v>
      </c>
    </row>
    <row r="270" spans="1:29" ht="14.25">
      <c r="A270" s="89">
        <v>2005057</v>
      </c>
      <c r="B270" s="91">
        <v>38491</v>
      </c>
      <c r="C270" s="97">
        <v>5</v>
      </c>
      <c r="D270" s="93">
        <v>6</v>
      </c>
      <c r="E270" s="93">
        <v>10</v>
      </c>
      <c r="F270" s="93">
        <v>15</v>
      </c>
      <c r="G270" s="93">
        <v>30</v>
      </c>
      <c r="H270" s="93">
        <v>31</v>
      </c>
      <c r="I270" s="99">
        <v>13</v>
      </c>
      <c r="J270" s="93">
        <v>6</v>
      </c>
      <c r="K270" s="93">
        <v>5</v>
      </c>
      <c r="L270" s="93">
        <v>15</v>
      </c>
      <c r="M270" s="93">
        <v>10</v>
      </c>
      <c r="N270" s="93">
        <v>30</v>
      </c>
      <c r="O270" s="94">
        <v>31</v>
      </c>
      <c r="P270" s="74">
        <v>79892628</v>
      </c>
      <c r="Q270" s="74">
        <v>116178805</v>
      </c>
      <c r="R270" s="74">
        <v>1</v>
      </c>
      <c r="S270" s="74">
        <v>5000000</v>
      </c>
      <c r="T270" s="74">
        <v>20</v>
      </c>
      <c r="U270" s="74">
        <v>785821</v>
      </c>
      <c r="V270" s="74">
        <v>213</v>
      </c>
      <c r="W270" s="74">
        <v>3000</v>
      </c>
      <c r="X270" s="74">
        <v>12912</v>
      </c>
      <c r="Y270" s="74">
        <v>200</v>
      </c>
      <c r="Z270" s="74">
        <v>255246</v>
      </c>
      <c r="AA270" s="74">
        <v>10</v>
      </c>
      <c r="AB270" s="74">
        <v>2184299</v>
      </c>
      <c r="AC270" s="74">
        <v>5</v>
      </c>
    </row>
    <row r="271" spans="1:29" ht="14.25">
      <c r="A271" s="89">
        <v>2005058</v>
      </c>
      <c r="B271" s="91">
        <v>38494</v>
      </c>
      <c r="C271" s="97">
        <v>4</v>
      </c>
      <c r="D271" s="93">
        <v>6</v>
      </c>
      <c r="E271" s="93">
        <v>10</v>
      </c>
      <c r="F271" s="93">
        <v>21</v>
      </c>
      <c r="G271" s="93">
        <v>25</v>
      </c>
      <c r="H271" s="93">
        <v>26</v>
      </c>
      <c r="I271" s="99">
        <v>10</v>
      </c>
      <c r="J271" s="93">
        <v>6</v>
      </c>
      <c r="K271" s="93">
        <v>21</v>
      </c>
      <c r="L271" s="93">
        <v>26</v>
      </c>
      <c r="M271" s="93">
        <v>10</v>
      </c>
      <c r="N271" s="93">
        <v>25</v>
      </c>
      <c r="O271" s="94">
        <v>4</v>
      </c>
      <c r="P271" s="74">
        <v>93045298</v>
      </c>
      <c r="Q271" s="74">
        <v>119093702</v>
      </c>
      <c r="R271" s="74">
        <v>1</v>
      </c>
      <c r="S271" s="74">
        <v>5000000</v>
      </c>
      <c r="T271" s="74">
        <v>36</v>
      </c>
      <c r="U271" s="74">
        <v>513002</v>
      </c>
      <c r="V271" s="74">
        <v>346</v>
      </c>
      <c r="W271" s="74">
        <v>3000</v>
      </c>
      <c r="X271" s="74">
        <v>17885</v>
      </c>
      <c r="Y271" s="74">
        <v>200</v>
      </c>
      <c r="Z271" s="74">
        <v>339531</v>
      </c>
      <c r="AA271" s="74">
        <v>10</v>
      </c>
      <c r="AB271" s="74">
        <v>2239779</v>
      </c>
      <c r="AC271" s="74">
        <v>5</v>
      </c>
    </row>
    <row r="272" spans="1:29" ht="14.25">
      <c r="A272" s="89">
        <v>2005059</v>
      </c>
      <c r="B272" s="91">
        <v>38496</v>
      </c>
      <c r="C272" s="97">
        <v>7</v>
      </c>
      <c r="D272" s="93">
        <v>11</v>
      </c>
      <c r="E272" s="93">
        <v>14</v>
      </c>
      <c r="F272" s="93">
        <v>18</v>
      </c>
      <c r="G272" s="93">
        <v>24</v>
      </c>
      <c r="H272" s="93">
        <v>29</v>
      </c>
      <c r="I272" s="99">
        <v>7</v>
      </c>
      <c r="J272" s="93">
        <v>24</v>
      </c>
      <c r="K272" s="93">
        <v>7</v>
      </c>
      <c r="L272" s="93">
        <v>11</v>
      </c>
      <c r="M272" s="93">
        <v>18</v>
      </c>
      <c r="N272" s="93">
        <v>14</v>
      </c>
      <c r="O272" s="94">
        <v>29</v>
      </c>
      <c r="P272" s="74">
        <v>78358206</v>
      </c>
      <c r="Q272" s="74">
        <v>97237525</v>
      </c>
      <c r="R272" s="74">
        <v>5</v>
      </c>
      <c r="S272" s="74">
        <v>5000000</v>
      </c>
      <c r="T272" s="74">
        <v>63</v>
      </c>
      <c r="U272" s="74">
        <v>116437</v>
      </c>
      <c r="V272" s="74">
        <v>811</v>
      </c>
      <c r="W272" s="74">
        <v>3000</v>
      </c>
      <c r="X272" s="74">
        <v>29664</v>
      </c>
      <c r="Y272" s="74">
        <v>200</v>
      </c>
      <c r="Z272" s="74">
        <v>416790</v>
      </c>
      <c r="AA272" s="74">
        <v>10</v>
      </c>
      <c r="AB272" s="74">
        <v>3076481</v>
      </c>
      <c r="AC272" s="74">
        <v>5</v>
      </c>
    </row>
    <row r="273" spans="1:29" ht="14.25">
      <c r="A273" s="89">
        <v>2005060</v>
      </c>
      <c r="B273" s="91">
        <v>38498</v>
      </c>
      <c r="C273" s="97">
        <v>9</v>
      </c>
      <c r="D273" s="93">
        <v>12</v>
      </c>
      <c r="E273" s="93">
        <v>21</v>
      </c>
      <c r="F273" s="93">
        <v>25</v>
      </c>
      <c r="G273" s="93">
        <v>31</v>
      </c>
      <c r="H273" s="93">
        <v>33</v>
      </c>
      <c r="I273" s="99">
        <v>13</v>
      </c>
      <c r="J273" s="93">
        <v>33</v>
      </c>
      <c r="K273" s="93">
        <v>25</v>
      </c>
      <c r="L273" s="93">
        <v>9</v>
      </c>
      <c r="M273" s="93">
        <v>21</v>
      </c>
      <c r="N273" s="93">
        <v>12</v>
      </c>
      <c r="O273" s="94">
        <v>31</v>
      </c>
      <c r="P273" s="74">
        <v>80020874</v>
      </c>
      <c r="Q273" s="74">
        <v>101091978</v>
      </c>
      <c r="R273" s="74">
        <v>3</v>
      </c>
      <c r="S273" s="74">
        <v>5000000</v>
      </c>
      <c r="T273" s="74">
        <v>17</v>
      </c>
      <c r="U273" s="74">
        <v>475322</v>
      </c>
      <c r="V273" s="74">
        <v>168</v>
      </c>
      <c r="W273" s="74">
        <v>3000</v>
      </c>
      <c r="X273" s="74">
        <v>10274</v>
      </c>
      <c r="Y273" s="74">
        <v>200</v>
      </c>
      <c r="Z273" s="74">
        <v>227780</v>
      </c>
      <c r="AA273" s="74">
        <v>10</v>
      </c>
      <c r="AB273" s="74">
        <v>1487739</v>
      </c>
      <c r="AC273" s="74">
        <v>5</v>
      </c>
    </row>
    <row r="274" spans="1:29" ht="14.25">
      <c r="A274" s="89">
        <v>2005061</v>
      </c>
      <c r="B274" s="91">
        <v>38501</v>
      </c>
      <c r="C274" s="97">
        <v>5</v>
      </c>
      <c r="D274" s="93">
        <v>9</v>
      </c>
      <c r="E274" s="93">
        <v>14</v>
      </c>
      <c r="F274" s="93">
        <v>21</v>
      </c>
      <c r="G274" s="93">
        <v>23</v>
      </c>
      <c r="H274" s="93">
        <v>24</v>
      </c>
      <c r="I274" s="99">
        <v>1</v>
      </c>
      <c r="J274" s="93">
        <v>9</v>
      </c>
      <c r="K274" s="93">
        <v>24</v>
      </c>
      <c r="L274" s="93">
        <v>23</v>
      </c>
      <c r="M274" s="93">
        <v>14</v>
      </c>
      <c r="N274" s="93">
        <v>21</v>
      </c>
      <c r="O274" s="94">
        <v>5</v>
      </c>
      <c r="P274" s="74">
        <v>91763234</v>
      </c>
      <c r="Q274" s="74">
        <v>109736636</v>
      </c>
      <c r="R274" s="74">
        <v>0</v>
      </c>
      <c r="S274" s="74">
        <v>0</v>
      </c>
      <c r="T274" s="74">
        <v>20</v>
      </c>
      <c r="U274" s="74">
        <v>1008543</v>
      </c>
      <c r="V274" s="74">
        <v>312</v>
      </c>
      <c r="W274" s="74">
        <v>3000</v>
      </c>
      <c r="X274" s="74">
        <v>13534</v>
      </c>
      <c r="Y274" s="74">
        <v>200</v>
      </c>
      <c r="Z274" s="74">
        <v>247114</v>
      </c>
      <c r="AA274" s="74">
        <v>10</v>
      </c>
      <c r="AB274" s="74">
        <v>2006903</v>
      </c>
      <c r="AC274" s="74">
        <v>5</v>
      </c>
    </row>
    <row r="275" spans="1:29" ht="14.25">
      <c r="A275" s="89">
        <v>2005062</v>
      </c>
      <c r="B275" s="91">
        <v>38503</v>
      </c>
      <c r="C275" s="97">
        <v>2</v>
      </c>
      <c r="D275" s="93">
        <v>7</v>
      </c>
      <c r="E275" s="93">
        <v>11</v>
      </c>
      <c r="F275" s="93">
        <v>12</v>
      </c>
      <c r="G275" s="93">
        <v>20</v>
      </c>
      <c r="H275" s="93">
        <v>23</v>
      </c>
      <c r="I275" s="99">
        <v>7</v>
      </c>
      <c r="J275" s="93">
        <v>2</v>
      </c>
      <c r="K275" s="93">
        <v>11</v>
      </c>
      <c r="L275" s="93">
        <v>23</v>
      </c>
      <c r="M275" s="93">
        <v>12</v>
      </c>
      <c r="N275" s="93">
        <v>7</v>
      </c>
      <c r="O275" s="94">
        <v>20</v>
      </c>
      <c r="P275" s="74">
        <v>78069394</v>
      </c>
      <c r="Q275" s="74">
        <v>96133228</v>
      </c>
      <c r="R275" s="74">
        <v>4</v>
      </c>
      <c r="S275" s="74">
        <v>5000000</v>
      </c>
      <c r="T275" s="74">
        <v>32</v>
      </c>
      <c r="U275" s="74">
        <v>466418</v>
      </c>
      <c r="V275" s="74">
        <v>355</v>
      </c>
      <c r="W275" s="74">
        <v>3000</v>
      </c>
      <c r="X275" s="74">
        <v>15140</v>
      </c>
      <c r="Y275" s="74">
        <v>200</v>
      </c>
      <c r="Z275" s="74">
        <v>274489</v>
      </c>
      <c r="AA275" s="74">
        <v>10</v>
      </c>
      <c r="AB275" s="74">
        <v>2018827</v>
      </c>
      <c r="AC275" s="74">
        <v>5</v>
      </c>
    </row>
    <row r="276" spans="1:29" ht="14.25">
      <c r="A276" s="89">
        <v>2005063</v>
      </c>
      <c r="B276" s="91">
        <v>38505</v>
      </c>
      <c r="C276" s="97">
        <v>2</v>
      </c>
      <c r="D276" s="93">
        <v>11</v>
      </c>
      <c r="E276" s="93">
        <v>13</v>
      </c>
      <c r="F276" s="93">
        <v>18</v>
      </c>
      <c r="G276" s="93">
        <v>22</v>
      </c>
      <c r="H276" s="93">
        <v>30</v>
      </c>
      <c r="I276" s="99">
        <v>4</v>
      </c>
      <c r="J276" s="93">
        <v>18</v>
      </c>
      <c r="K276" s="93">
        <v>30</v>
      </c>
      <c r="L276" s="93">
        <v>2</v>
      </c>
      <c r="M276" s="93">
        <v>13</v>
      </c>
      <c r="N276" s="93">
        <v>22</v>
      </c>
      <c r="O276" s="94">
        <v>11</v>
      </c>
      <c r="P276" s="74">
        <v>78062342</v>
      </c>
      <c r="Q276" s="74">
        <v>100469382</v>
      </c>
      <c r="R276" s="74">
        <v>2</v>
      </c>
      <c r="S276" s="74">
        <v>5000000</v>
      </c>
      <c r="T276" s="74">
        <v>14</v>
      </c>
      <c r="U276" s="74">
        <v>438861</v>
      </c>
      <c r="V276" s="74">
        <v>237</v>
      </c>
      <c r="W276" s="74">
        <v>3000</v>
      </c>
      <c r="X276" s="74">
        <v>12228</v>
      </c>
      <c r="Y276" s="74">
        <v>200</v>
      </c>
      <c r="Z276" s="74">
        <v>239793</v>
      </c>
      <c r="AA276" s="74">
        <v>10</v>
      </c>
      <c r="AB276" s="74">
        <v>2443159</v>
      </c>
      <c r="AC276" s="74">
        <v>5</v>
      </c>
    </row>
    <row r="277" spans="1:29" ht="14.25">
      <c r="A277" s="89">
        <v>2005064</v>
      </c>
      <c r="B277" s="91">
        <v>38508</v>
      </c>
      <c r="C277" s="97">
        <v>10</v>
      </c>
      <c r="D277" s="93">
        <v>18</v>
      </c>
      <c r="E277" s="93">
        <v>23</v>
      </c>
      <c r="F277" s="93">
        <v>27</v>
      </c>
      <c r="G277" s="93">
        <v>30</v>
      </c>
      <c r="H277" s="93">
        <v>32</v>
      </c>
      <c r="I277" s="99">
        <v>8</v>
      </c>
      <c r="J277" s="93">
        <v>18</v>
      </c>
      <c r="K277" s="93">
        <v>32</v>
      </c>
      <c r="L277" s="93">
        <v>30</v>
      </c>
      <c r="M277" s="93">
        <v>10</v>
      </c>
      <c r="N277" s="93">
        <v>27</v>
      </c>
      <c r="O277" s="94">
        <v>23</v>
      </c>
      <c r="P277" s="74">
        <v>91725346</v>
      </c>
      <c r="Q277" s="74">
        <v>99870563</v>
      </c>
      <c r="R277" s="74">
        <v>1</v>
      </c>
      <c r="S277" s="74">
        <v>5000000</v>
      </c>
      <c r="T277" s="74">
        <v>22</v>
      </c>
      <c r="U277" s="74">
        <v>466791</v>
      </c>
      <c r="V277" s="74">
        <v>410</v>
      </c>
      <c r="W277" s="74">
        <v>3000</v>
      </c>
      <c r="X277" s="74">
        <v>19798</v>
      </c>
      <c r="Y277" s="74">
        <v>200</v>
      </c>
      <c r="Z277" s="74">
        <v>350876</v>
      </c>
      <c r="AA277" s="74">
        <v>10</v>
      </c>
      <c r="AB277" s="74">
        <v>4315291</v>
      </c>
      <c r="AC277" s="74">
        <v>5</v>
      </c>
    </row>
    <row r="278" spans="1:29" ht="14.25">
      <c r="A278" s="89">
        <v>2005065</v>
      </c>
      <c r="B278" s="91">
        <v>38510</v>
      </c>
      <c r="C278" s="97">
        <v>12</v>
      </c>
      <c r="D278" s="93">
        <v>16</v>
      </c>
      <c r="E278" s="93">
        <v>17</v>
      </c>
      <c r="F278" s="93">
        <v>21</v>
      </c>
      <c r="G278" s="93">
        <v>22</v>
      </c>
      <c r="H278" s="93">
        <v>23</v>
      </c>
      <c r="I278" s="99">
        <v>16</v>
      </c>
      <c r="J278" s="93">
        <v>12</v>
      </c>
      <c r="K278" s="93">
        <v>16</v>
      </c>
      <c r="L278" s="93">
        <v>21</v>
      </c>
      <c r="M278" s="93">
        <v>17</v>
      </c>
      <c r="N278" s="93">
        <v>23</v>
      </c>
      <c r="O278" s="94">
        <v>22</v>
      </c>
      <c r="P278" s="74">
        <v>78406326</v>
      </c>
      <c r="Q278" s="74">
        <v>105283750</v>
      </c>
      <c r="R278" s="74">
        <v>2</v>
      </c>
      <c r="S278" s="74">
        <v>5000000</v>
      </c>
      <c r="T278" s="74">
        <v>17</v>
      </c>
      <c r="U278" s="74">
        <v>388567</v>
      </c>
      <c r="V278" s="74">
        <v>277</v>
      </c>
      <c r="W278" s="74">
        <v>3000</v>
      </c>
      <c r="X278" s="74">
        <v>12679</v>
      </c>
      <c r="Y278" s="74">
        <v>200</v>
      </c>
      <c r="Z278" s="74">
        <v>266829</v>
      </c>
      <c r="AA278" s="74">
        <v>10</v>
      </c>
      <c r="AB278" s="74">
        <v>2073034</v>
      </c>
      <c r="AC278" s="74">
        <v>5</v>
      </c>
    </row>
    <row r="279" spans="1:29" ht="14.25">
      <c r="A279" s="89">
        <v>2005066</v>
      </c>
      <c r="B279" s="91">
        <v>38512</v>
      </c>
      <c r="C279" s="97">
        <v>2</v>
      </c>
      <c r="D279" s="93">
        <v>4</v>
      </c>
      <c r="E279" s="93">
        <v>10</v>
      </c>
      <c r="F279" s="93">
        <v>11</v>
      </c>
      <c r="G279" s="93">
        <v>25</v>
      </c>
      <c r="H279" s="93">
        <v>28</v>
      </c>
      <c r="I279" s="99">
        <v>5</v>
      </c>
      <c r="J279" s="93">
        <v>2</v>
      </c>
      <c r="K279" s="93">
        <v>4</v>
      </c>
      <c r="L279" s="93">
        <v>10</v>
      </c>
      <c r="M279" s="93">
        <v>25</v>
      </c>
      <c r="N279" s="93">
        <v>28</v>
      </c>
      <c r="O279" s="94">
        <v>11</v>
      </c>
      <c r="P279" s="74">
        <v>78834656</v>
      </c>
      <c r="Q279" s="74">
        <v>100868190</v>
      </c>
      <c r="R279" s="74">
        <v>2</v>
      </c>
      <c r="S279" s="74">
        <v>5000000</v>
      </c>
      <c r="T279" s="74">
        <v>30</v>
      </c>
      <c r="U279" s="74">
        <v>434345</v>
      </c>
      <c r="V279" s="74">
        <v>342</v>
      </c>
      <c r="W279" s="74">
        <v>3000</v>
      </c>
      <c r="X279" s="74">
        <v>14981</v>
      </c>
      <c r="Y279" s="74">
        <v>200</v>
      </c>
      <c r="Z279" s="74">
        <v>277745</v>
      </c>
      <c r="AA279" s="74">
        <v>10</v>
      </c>
      <c r="AB279" s="74">
        <v>2642905</v>
      </c>
      <c r="AC279" s="74">
        <v>5</v>
      </c>
    </row>
    <row r="280" spans="1:29" ht="14.25">
      <c r="A280" s="89">
        <v>2005067</v>
      </c>
      <c r="B280" s="91">
        <v>38515</v>
      </c>
      <c r="C280" s="97">
        <v>3</v>
      </c>
      <c r="D280" s="93">
        <v>12</v>
      </c>
      <c r="E280" s="93">
        <v>16</v>
      </c>
      <c r="F280" s="93">
        <v>20</v>
      </c>
      <c r="G280" s="93">
        <v>21</v>
      </c>
      <c r="H280" s="93">
        <v>26</v>
      </c>
      <c r="I280" s="99">
        <v>16</v>
      </c>
      <c r="J280" s="93">
        <v>16</v>
      </c>
      <c r="K280" s="93">
        <v>26</v>
      </c>
      <c r="L280" s="93">
        <v>21</v>
      </c>
      <c r="M280" s="93">
        <v>3</v>
      </c>
      <c r="N280" s="93">
        <v>20</v>
      </c>
      <c r="O280" s="94">
        <v>12</v>
      </c>
      <c r="P280" s="74">
        <v>91360150</v>
      </c>
      <c r="Q280" s="74">
        <v>100447230</v>
      </c>
      <c r="R280" s="74">
        <v>2</v>
      </c>
      <c r="S280" s="74">
        <v>5000000</v>
      </c>
      <c r="T280" s="74">
        <v>40</v>
      </c>
      <c r="U280" s="74">
        <v>558777</v>
      </c>
      <c r="V280" s="74">
        <v>188</v>
      </c>
      <c r="W280" s="74">
        <v>3000</v>
      </c>
      <c r="X280" s="74">
        <v>14339</v>
      </c>
      <c r="Y280" s="74">
        <v>200</v>
      </c>
      <c r="Z280" s="74">
        <v>320887</v>
      </c>
      <c r="AA280" s="74">
        <v>10</v>
      </c>
      <c r="AB280" s="74">
        <v>1239134</v>
      </c>
      <c r="AC280" s="74">
        <v>5</v>
      </c>
    </row>
    <row r="281" spans="1:29" ht="14.25">
      <c r="A281" s="89">
        <v>2005068</v>
      </c>
      <c r="B281" s="91">
        <v>38517</v>
      </c>
      <c r="C281" s="97">
        <v>1</v>
      </c>
      <c r="D281" s="93">
        <v>8</v>
      </c>
      <c r="E281" s="93">
        <v>10</v>
      </c>
      <c r="F281" s="93">
        <v>13</v>
      </c>
      <c r="G281" s="93">
        <v>25</v>
      </c>
      <c r="H281" s="93">
        <v>33</v>
      </c>
      <c r="I281" s="99">
        <v>13</v>
      </c>
      <c r="J281" s="93">
        <v>33</v>
      </c>
      <c r="K281" s="93">
        <v>1</v>
      </c>
      <c r="L281" s="93">
        <v>25</v>
      </c>
      <c r="M281" s="93">
        <v>8</v>
      </c>
      <c r="N281" s="93">
        <v>13</v>
      </c>
      <c r="O281" s="94">
        <v>10</v>
      </c>
      <c r="P281" s="74">
        <v>76931454</v>
      </c>
      <c r="Q281" s="74">
        <v>91663380</v>
      </c>
      <c r="R281" s="74">
        <v>3</v>
      </c>
      <c r="S281" s="74">
        <v>5000000</v>
      </c>
      <c r="T281" s="74">
        <v>20</v>
      </c>
      <c r="U281" s="74">
        <v>725217</v>
      </c>
      <c r="V281" s="74">
        <v>275</v>
      </c>
      <c r="W281" s="74">
        <v>3000</v>
      </c>
      <c r="X281" s="74">
        <v>14580</v>
      </c>
      <c r="Y281" s="74">
        <v>200</v>
      </c>
      <c r="Z281" s="74">
        <v>286917</v>
      </c>
      <c r="AA281" s="74">
        <v>10</v>
      </c>
      <c r="AB281" s="74">
        <v>2073148</v>
      </c>
      <c r="AC281" s="74">
        <v>5</v>
      </c>
    </row>
    <row r="282" spans="1:29" ht="14.25">
      <c r="A282" s="89">
        <v>2005069</v>
      </c>
      <c r="B282" s="91">
        <v>38519</v>
      </c>
      <c r="C282" s="97">
        <v>7</v>
      </c>
      <c r="D282" s="93">
        <v>9</v>
      </c>
      <c r="E282" s="93">
        <v>21</v>
      </c>
      <c r="F282" s="93">
        <v>24</v>
      </c>
      <c r="G282" s="93">
        <v>31</v>
      </c>
      <c r="H282" s="93">
        <v>33</v>
      </c>
      <c r="I282" s="99">
        <v>12</v>
      </c>
      <c r="J282" s="93">
        <v>33</v>
      </c>
      <c r="K282" s="93">
        <v>7</v>
      </c>
      <c r="L282" s="93">
        <v>31</v>
      </c>
      <c r="M282" s="93">
        <v>24</v>
      </c>
      <c r="N282" s="93">
        <v>9</v>
      </c>
      <c r="O282" s="94">
        <v>21</v>
      </c>
      <c r="P282" s="74">
        <v>77421708</v>
      </c>
      <c r="Q282" s="74">
        <v>106203875</v>
      </c>
      <c r="R282" s="74">
        <v>0</v>
      </c>
      <c r="S282" s="74">
        <v>0</v>
      </c>
      <c r="T282" s="74">
        <v>17</v>
      </c>
      <c r="U282" s="74">
        <v>366567</v>
      </c>
      <c r="V282" s="74">
        <v>274</v>
      </c>
      <c r="W282" s="74">
        <v>3000</v>
      </c>
      <c r="X282" s="74">
        <v>15921</v>
      </c>
      <c r="Y282" s="74">
        <v>200</v>
      </c>
      <c r="Z282" s="74">
        <v>323626</v>
      </c>
      <c r="AA282" s="74">
        <v>10</v>
      </c>
      <c r="AB282" s="74">
        <v>1984408</v>
      </c>
      <c r="AC282" s="74">
        <v>5</v>
      </c>
    </row>
    <row r="283" spans="1:29" ht="14.25">
      <c r="A283" s="89">
        <v>2005070</v>
      </c>
      <c r="B283" s="91">
        <v>38522</v>
      </c>
      <c r="C283" s="97">
        <v>3</v>
      </c>
      <c r="D283" s="93">
        <v>4</v>
      </c>
      <c r="E283" s="93">
        <v>8</v>
      </c>
      <c r="F283" s="93">
        <v>14</v>
      </c>
      <c r="G283" s="93">
        <v>16</v>
      </c>
      <c r="H283" s="93">
        <v>26</v>
      </c>
      <c r="I283" s="99">
        <v>4</v>
      </c>
      <c r="J283" s="93">
        <v>4</v>
      </c>
      <c r="K283" s="93">
        <v>8</v>
      </c>
      <c r="L283" s="93">
        <v>26</v>
      </c>
      <c r="M283" s="93">
        <v>14</v>
      </c>
      <c r="N283" s="93">
        <v>16</v>
      </c>
      <c r="O283" s="94">
        <v>3</v>
      </c>
      <c r="P283" s="74">
        <v>93029490</v>
      </c>
      <c r="Q283" s="74">
        <v>105174796</v>
      </c>
      <c r="R283" s="74">
        <v>2</v>
      </c>
      <c r="S283" s="74">
        <v>5000000</v>
      </c>
      <c r="T283" s="74">
        <v>21</v>
      </c>
      <c r="U283" s="74">
        <v>996769</v>
      </c>
      <c r="V283" s="74">
        <v>249</v>
      </c>
      <c r="W283" s="74">
        <v>3000</v>
      </c>
      <c r="X283" s="74">
        <v>13954</v>
      </c>
      <c r="Y283" s="74">
        <v>200</v>
      </c>
      <c r="Z283" s="74">
        <v>275464</v>
      </c>
      <c r="AA283" s="74">
        <v>10</v>
      </c>
      <c r="AB283" s="74">
        <v>1877788</v>
      </c>
      <c r="AC283" s="74">
        <v>5</v>
      </c>
    </row>
    <row r="284" spans="1:29" ht="14.25">
      <c r="A284" s="89">
        <v>2005071</v>
      </c>
      <c r="B284" s="91">
        <v>38524</v>
      </c>
      <c r="C284" s="97">
        <v>4</v>
      </c>
      <c r="D284" s="93">
        <v>8</v>
      </c>
      <c r="E284" s="93">
        <v>12</v>
      </c>
      <c r="F284" s="93">
        <v>14</v>
      </c>
      <c r="G284" s="93">
        <v>16</v>
      </c>
      <c r="H284" s="93">
        <v>22</v>
      </c>
      <c r="I284" s="99">
        <v>10</v>
      </c>
      <c r="J284" s="93">
        <v>8</v>
      </c>
      <c r="K284" s="93">
        <v>16</v>
      </c>
      <c r="L284" s="93">
        <v>14</v>
      </c>
      <c r="M284" s="93">
        <v>12</v>
      </c>
      <c r="N284" s="93">
        <v>4</v>
      </c>
      <c r="O284" s="94">
        <v>22</v>
      </c>
      <c r="P284" s="74">
        <v>76440970</v>
      </c>
      <c r="Q284" s="74">
        <v>111539233</v>
      </c>
      <c r="R284" s="74">
        <v>0</v>
      </c>
      <c r="S284" s="74">
        <v>0</v>
      </c>
      <c r="T284" s="74">
        <v>15</v>
      </c>
      <c r="U284" s="74">
        <v>990023</v>
      </c>
      <c r="V284" s="74">
        <v>216</v>
      </c>
      <c r="W284" s="74">
        <v>3000</v>
      </c>
      <c r="X284" s="74">
        <v>10773</v>
      </c>
      <c r="Y284" s="74">
        <v>200</v>
      </c>
      <c r="Z284" s="74">
        <v>209392</v>
      </c>
      <c r="AA284" s="74">
        <v>10</v>
      </c>
      <c r="AB284" s="74">
        <v>2268953</v>
      </c>
      <c r="AC284" s="74">
        <v>5</v>
      </c>
    </row>
    <row r="285" spans="1:29" ht="14.25">
      <c r="A285" s="89">
        <v>2005072</v>
      </c>
      <c r="B285" s="91">
        <v>38526</v>
      </c>
      <c r="C285" s="97">
        <v>6</v>
      </c>
      <c r="D285" s="93">
        <v>10</v>
      </c>
      <c r="E285" s="93">
        <v>19</v>
      </c>
      <c r="F285" s="93">
        <v>20</v>
      </c>
      <c r="G285" s="93">
        <v>24</v>
      </c>
      <c r="H285" s="93">
        <v>33</v>
      </c>
      <c r="I285" s="99">
        <v>11</v>
      </c>
      <c r="J285" s="93">
        <v>20</v>
      </c>
      <c r="K285" s="93">
        <v>6</v>
      </c>
      <c r="L285" s="93">
        <v>24</v>
      </c>
      <c r="M285" s="93">
        <v>33</v>
      </c>
      <c r="N285" s="93">
        <v>10</v>
      </c>
      <c r="O285" s="94">
        <v>19</v>
      </c>
      <c r="P285" s="74">
        <v>79624618</v>
      </c>
      <c r="Q285" s="74">
        <v>96894783</v>
      </c>
      <c r="R285" s="74">
        <v>3</v>
      </c>
      <c r="S285" s="74">
        <v>5000000</v>
      </c>
      <c r="T285" s="74">
        <v>38</v>
      </c>
      <c r="U285" s="74">
        <v>21832</v>
      </c>
      <c r="V285" s="74">
        <v>759</v>
      </c>
      <c r="W285" s="74">
        <v>3000</v>
      </c>
      <c r="X285" s="74">
        <v>34722</v>
      </c>
      <c r="Y285" s="74">
        <v>200</v>
      </c>
      <c r="Z285" s="74">
        <v>510383</v>
      </c>
      <c r="AA285" s="74">
        <v>10</v>
      </c>
      <c r="AB285" s="74">
        <v>4701133</v>
      </c>
      <c r="AC285" s="74">
        <v>5</v>
      </c>
    </row>
    <row r="286" spans="1:29" ht="14.25">
      <c r="A286" s="89">
        <v>2005073</v>
      </c>
      <c r="B286" s="91">
        <v>38529</v>
      </c>
      <c r="C286" s="97">
        <v>1</v>
      </c>
      <c r="D286" s="93">
        <v>6</v>
      </c>
      <c r="E286" s="93">
        <v>8</v>
      </c>
      <c r="F286" s="93">
        <v>9</v>
      </c>
      <c r="G286" s="93">
        <v>18</v>
      </c>
      <c r="H286" s="93">
        <v>20</v>
      </c>
      <c r="I286" s="99">
        <v>1</v>
      </c>
      <c r="J286" s="93">
        <v>1</v>
      </c>
      <c r="K286" s="93">
        <v>9</v>
      </c>
      <c r="L286" s="93">
        <v>6</v>
      </c>
      <c r="M286" s="93">
        <v>8</v>
      </c>
      <c r="N286" s="93">
        <v>18</v>
      </c>
      <c r="O286" s="94">
        <v>20</v>
      </c>
      <c r="P286" s="74">
        <v>91231396</v>
      </c>
      <c r="Q286" s="74">
        <v>106273162</v>
      </c>
      <c r="R286" s="74">
        <v>2</v>
      </c>
      <c r="S286" s="74">
        <v>5000000</v>
      </c>
      <c r="T286" s="74">
        <v>29</v>
      </c>
      <c r="U286" s="74">
        <v>286379</v>
      </c>
      <c r="V286" s="74">
        <v>334</v>
      </c>
      <c r="W286" s="74">
        <v>3000</v>
      </c>
      <c r="X286" s="74">
        <v>17280</v>
      </c>
      <c r="Y286" s="74">
        <v>200</v>
      </c>
      <c r="Z286" s="74">
        <v>318976</v>
      </c>
      <c r="AA286" s="74">
        <v>10</v>
      </c>
      <c r="AB286" s="74">
        <v>1874445</v>
      </c>
      <c r="AC286" s="74">
        <v>5</v>
      </c>
    </row>
    <row r="287" spans="1:29" ht="14.25">
      <c r="A287" s="89">
        <v>2005074</v>
      </c>
      <c r="B287" s="91">
        <v>38531</v>
      </c>
      <c r="C287" s="97">
        <v>6</v>
      </c>
      <c r="D287" s="93">
        <v>9</v>
      </c>
      <c r="E287" s="93">
        <v>18</v>
      </c>
      <c r="F287" s="93">
        <v>20</v>
      </c>
      <c r="G287" s="93">
        <v>26</v>
      </c>
      <c r="H287" s="93">
        <v>29</v>
      </c>
      <c r="I287" s="99">
        <v>9</v>
      </c>
      <c r="J287" s="93">
        <v>29</v>
      </c>
      <c r="K287" s="93">
        <v>26</v>
      </c>
      <c r="L287" s="93">
        <v>6</v>
      </c>
      <c r="M287" s="93">
        <v>18</v>
      </c>
      <c r="N287" s="93">
        <v>9</v>
      </c>
      <c r="O287" s="94">
        <v>20</v>
      </c>
      <c r="P287" s="74">
        <v>77117314</v>
      </c>
      <c r="Q287" s="74">
        <v>90304588</v>
      </c>
      <c r="R287" s="74">
        <v>4</v>
      </c>
      <c r="S287" s="74">
        <v>5000000</v>
      </c>
      <c r="T287" s="74">
        <v>26</v>
      </c>
      <c r="U287" s="74">
        <v>361794</v>
      </c>
      <c r="V287" s="74">
        <v>480</v>
      </c>
      <c r="W287" s="74">
        <v>3000</v>
      </c>
      <c r="X287" s="74">
        <v>19672</v>
      </c>
      <c r="Y287" s="74">
        <v>200</v>
      </c>
      <c r="Z287" s="74">
        <v>305096</v>
      </c>
      <c r="AA287" s="74">
        <v>10</v>
      </c>
      <c r="AB287" s="74">
        <v>3184805</v>
      </c>
      <c r="AC287" s="74">
        <v>5</v>
      </c>
    </row>
    <row r="288" spans="1:29" ht="14.25">
      <c r="A288" s="89">
        <v>2005075</v>
      </c>
      <c r="B288" s="91">
        <v>38533</v>
      </c>
      <c r="C288" s="97">
        <v>11</v>
      </c>
      <c r="D288" s="93">
        <v>13</v>
      </c>
      <c r="E288" s="93">
        <v>14</v>
      </c>
      <c r="F288" s="93">
        <v>16</v>
      </c>
      <c r="G288" s="93">
        <v>18</v>
      </c>
      <c r="H288" s="93">
        <v>31</v>
      </c>
      <c r="I288" s="99">
        <v>14</v>
      </c>
      <c r="J288" s="93">
        <v>16</v>
      </c>
      <c r="K288" s="93">
        <v>18</v>
      </c>
      <c r="L288" s="93">
        <v>11</v>
      </c>
      <c r="M288" s="93">
        <v>13</v>
      </c>
      <c r="N288" s="93">
        <v>31</v>
      </c>
      <c r="O288" s="94">
        <v>14</v>
      </c>
      <c r="P288" s="74">
        <v>77727922</v>
      </c>
      <c r="Q288" s="74">
        <v>89204914</v>
      </c>
      <c r="R288" s="74">
        <v>2</v>
      </c>
      <c r="S288" s="74">
        <v>5000000</v>
      </c>
      <c r="T288" s="74">
        <v>14</v>
      </c>
      <c r="U288" s="74">
        <v>272458</v>
      </c>
      <c r="V288" s="74">
        <v>221</v>
      </c>
      <c r="W288" s="74">
        <v>3000</v>
      </c>
      <c r="X288" s="74">
        <v>14664</v>
      </c>
      <c r="Y288" s="74">
        <v>200</v>
      </c>
      <c r="Z288" s="74">
        <v>286569</v>
      </c>
      <c r="AA288" s="74">
        <v>10</v>
      </c>
      <c r="AB288" s="74">
        <v>3782088</v>
      </c>
      <c r="AC288" s="74">
        <v>5</v>
      </c>
    </row>
    <row r="289" spans="1:29" ht="14.25">
      <c r="A289" s="89">
        <v>2005076</v>
      </c>
      <c r="B289" s="91">
        <v>38536</v>
      </c>
      <c r="C289" s="97">
        <v>4</v>
      </c>
      <c r="D289" s="93">
        <v>9</v>
      </c>
      <c r="E289" s="93">
        <v>11</v>
      </c>
      <c r="F289" s="93">
        <v>22</v>
      </c>
      <c r="G289" s="93">
        <v>25</v>
      </c>
      <c r="H289" s="93">
        <v>28</v>
      </c>
      <c r="I289" s="99">
        <v>13</v>
      </c>
      <c r="J289" s="93">
        <v>4</v>
      </c>
      <c r="K289" s="93">
        <v>22</v>
      </c>
      <c r="L289" s="93">
        <v>28</v>
      </c>
      <c r="M289" s="93">
        <v>11</v>
      </c>
      <c r="N289" s="93">
        <v>25</v>
      </c>
      <c r="O289" s="94">
        <v>9</v>
      </c>
      <c r="P289" s="74">
        <v>89406860</v>
      </c>
      <c r="Q289" s="74">
        <v>100832903</v>
      </c>
      <c r="R289" s="74">
        <v>1</v>
      </c>
      <c r="S289" s="74">
        <v>5000000</v>
      </c>
      <c r="T289" s="74">
        <v>45</v>
      </c>
      <c r="U289" s="74">
        <v>158361</v>
      </c>
      <c r="V289" s="74">
        <v>379</v>
      </c>
      <c r="W289" s="74">
        <v>3000</v>
      </c>
      <c r="X289" s="74">
        <v>18249</v>
      </c>
      <c r="Y289" s="74">
        <v>200</v>
      </c>
      <c r="Z289" s="74">
        <v>333234</v>
      </c>
      <c r="AA289" s="74">
        <v>10</v>
      </c>
      <c r="AB289" s="74">
        <v>2387190</v>
      </c>
      <c r="AC289" s="74">
        <v>5</v>
      </c>
    </row>
    <row r="290" spans="1:29" ht="14.25">
      <c r="A290" s="89">
        <v>2005077</v>
      </c>
      <c r="B290" s="91">
        <v>38538</v>
      </c>
      <c r="C290" s="97">
        <v>8</v>
      </c>
      <c r="D290" s="93">
        <v>17</v>
      </c>
      <c r="E290" s="93">
        <v>22</v>
      </c>
      <c r="F290" s="93">
        <v>24</v>
      </c>
      <c r="G290" s="93">
        <v>32</v>
      </c>
      <c r="H290" s="93">
        <v>33</v>
      </c>
      <c r="I290" s="99">
        <v>16</v>
      </c>
      <c r="J290" s="93">
        <v>22</v>
      </c>
      <c r="K290" s="93">
        <v>17</v>
      </c>
      <c r="L290" s="93">
        <v>33</v>
      </c>
      <c r="M290" s="93">
        <v>24</v>
      </c>
      <c r="N290" s="93">
        <v>8</v>
      </c>
      <c r="O290" s="94">
        <v>32</v>
      </c>
      <c r="P290" s="74">
        <v>76776232</v>
      </c>
      <c r="Q290" s="74">
        <v>103010197</v>
      </c>
      <c r="R290" s="74">
        <v>1</v>
      </c>
      <c r="S290" s="74">
        <v>5000000</v>
      </c>
      <c r="T290" s="74">
        <v>25</v>
      </c>
      <c r="U290" s="74">
        <v>669880</v>
      </c>
      <c r="V290" s="74">
        <v>245</v>
      </c>
      <c r="W290" s="74">
        <v>3000</v>
      </c>
      <c r="X290" s="74">
        <v>10794</v>
      </c>
      <c r="Y290" s="74">
        <v>200</v>
      </c>
      <c r="Z290" s="74">
        <v>223534</v>
      </c>
      <c r="AA290" s="74">
        <v>10</v>
      </c>
      <c r="AB290" s="74">
        <v>1713380</v>
      </c>
      <c r="AC290" s="74">
        <v>5</v>
      </c>
    </row>
    <row r="291" spans="1:29" ht="14.25">
      <c r="A291" s="89">
        <v>2005078</v>
      </c>
      <c r="B291" s="91">
        <v>38540</v>
      </c>
      <c r="C291" s="97">
        <v>3</v>
      </c>
      <c r="D291" s="93">
        <v>11</v>
      </c>
      <c r="E291" s="93">
        <v>15</v>
      </c>
      <c r="F291" s="93">
        <v>20</v>
      </c>
      <c r="G291" s="93">
        <v>26</v>
      </c>
      <c r="H291" s="93">
        <v>32</v>
      </c>
      <c r="I291" s="99">
        <v>11</v>
      </c>
      <c r="J291" s="93">
        <v>15</v>
      </c>
      <c r="K291" s="93">
        <v>20</v>
      </c>
      <c r="L291" s="93">
        <v>32</v>
      </c>
      <c r="M291" s="93">
        <v>26</v>
      </c>
      <c r="N291" s="93">
        <v>3</v>
      </c>
      <c r="O291" s="94">
        <v>11</v>
      </c>
      <c r="P291" s="74">
        <v>78597462</v>
      </c>
      <c r="Q291" s="74">
        <v>104648720</v>
      </c>
      <c r="R291" s="74">
        <v>1</v>
      </c>
      <c r="S291" s="74">
        <v>5000000</v>
      </c>
      <c r="T291" s="74">
        <v>24</v>
      </c>
      <c r="U291" s="74">
        <v>645412</v>
      </c>
      <c r="V291" s="74">
        <v>210</v>
      </c>
      <c r="W291" s="74">
        <v>3000</v>
      </c>
      <c r="X291" s="74">
        <v>11942</v>
      </c>
      <c r="Y291" s="74">
        <v>200</v>
      </c>
      <c r="Z291" s="74">
        <v>234460</v>
      </c>
      <c r="AA291" s="74">
        <v>10</v>
      </c>
      <c r="AB291" s="74">
        <v>2204269</v>
      </c>
      <c r="AC291" s="74">
        <v>5</v>
      </c>
    </row>
    <row r="292" spans="1:29" ht="14.25">
      <c r="A292" s="89">
        <v>2005079</v>
      </c>
      <c r="B292" s="91">
        <v>38543</v>
      </c>
      <c r="C292" s="97">
        <v>3</v>
      </c>
      <c r="D292" s="93">
        <v>9</v>
      </c>
      <c r="E292" s="93">
        <v>20</v>
      </c>
      <c r="F292" s="93">
        <v>24</v>
      </c>
      <c r="G292" s="93">
        <v>25</v>
      </c>
      <c r="H292" s="93">
        <v>28</v>
      </c>
      <c r="I292" s="99">
        <v>5</v>
      </c>
      <c r="J292" s="93">
        <v>24</v>
      </c>
      <c r="K292" s="93">
        <v>28</v>
      </c>
      <c r="L292" s="93">
        <v>25</v>
      </c>
      <c r="M292" s="93">
        <v>3</v>
      </c>
      <c r="N292" s="93">
        <v>9</v>
      </c>
      <c r="O292" s="94">
        <v>20</v>
      </c>
      <c r="P292" s="74">
        <v>90690486</v>
      </c>
      <c r="Q292" s="74">
        <v>101141394</v>
      </c>
      <c r="R292" s="74">
        <v>2</v>
      </c>
      <c r="S292" s="74">
        <v>5000000</v>
      </c>
      <c r="T292" s="74">
        <v>24</v>
      </c>
      <c r="U292" s="74">
        <v>631232</v>
      </c>
      <c r="V292" s="74">
        <v>361</v>
      </c>
      <c r="W292" s="74">
        <v>3000</v>
      </c>
      <c r="X292" s="74">
        <v>16749</v>
      </c>
      <c r="Y292" s="74">
        <v>200</v>
      </c>
      <c r="Z292" s="74">
        <v>307894</v>
      </c>
      <c r="AA292" s="74">
        <v>10</v>
      </c>
      <c r="AB292" s="74">
        <v>3056870</v>
      </c>
      <c r="AC292" s="74">
        <v>5</v>
      </c>
    </row>
    <row r="293" spans="1:29" ht="14.25">
      <c r="A293" s="89">
        <v>2005080</v>
      </c>
      <c r="B293" s="91">
        <v>38545</v>
      </c>
      <c r="C293" s="97">
        <v>1</v>
      </c>
      <c r="D293" s="93">
        <v>12</v>
      </c>
      <c r="E293" s="93">
        <v>14</v>
      </c>
      <c r="F293" s="93">
        <v>26</v>
      </c>
      <c r="G293" s="93">
        <v>27</v>
      </c>
      <c r="H293" s="93">
        <v>32</v>
      </c>
      <c r="I293" s="99">
        <v>16</v>
      </c>
      <c r="J293" s="93">
        <v>14</v>
      </c>
      <c r="K293" s="93">
        <v>12</v>
      </c>
      <c r="L293" s="93">
        <v>32</v>
      </c>
      <c r="M293" s="93">
        <v>26</v>
      </c>
      <c r="N293" s="93">
        <v>27</v>
      </c>
      <c r="O293" s="94">
        <v>1</v>
      </c>
      <c r="P293" s="74">
        <v>77732422</v>
      </c>
      <c r="Q293" s="74">
        <v>103587874</v>
      </c>
      <c r="R293" s="74">
        <v>1</v>
      </c>
      <c r="S293" s="74">
        <v>5000000</v>
      </c>
      <c r="T293" s="74">
        <v>27</v>
      </c>
      <c r="U293" s="74">
        <v>643523</v>
      </c>
      <c r="V293" s="74">
        <v>199</v>
      </c>
      <c r="W293" s="74">
        <v>3000</v>
      </c>
      <c r="X293" s="74">
        <v>10837</v>
      </c>
      <c r="Y293" s="74">
        <v>200</v>
      </c>
      <c r="Z293" s="74">
        <v>227776</v>
      </c>
      <c r="AA293" s="74">
        <v>10</v>
      </c>
      <c r="AB293" s="74">
        <v>1645025</v>
      </c>
      <c r="AC293" s="74">
        <v>5</v>
      </c>
    </row>
    <row r="294" spans="1:29" ht="14.25">
      <c r="A294" s="89">
        <v>2005081</v>
      </c>
      <c r="B294" s="91">
        <v>38547</v>
      </c>
      <c r="C294" s="97">
        <v>2</v>
      </c>
      <c r="D294" s="93">
        <v>4</v>
      </c>
      <c r="E294" s="93">
        <v>10</v>
      </c>
      <c r="F294" s="93">
        <v>12</v>
      </c>
      <c r="G294" s="93">
        <v>26</v>
      </c>
      <c r="H294" s="93">
        <v>30</v>
      </c>
      <c r="I294" s="99">
        <v>3</v>
      </c>
      <c r="J294" s="93">
        <v>10</v>
      </c>
      <c r="K294" s="93">
        <v>2</v>
      </c>
      <c r="L294" s="93">
        <v>30</v>
      </c>
      <c r="M294" s="93">
        <v>26</v>
      </c>
      <c r="N294" s="93">
        <v>12</v>
      </c>
      <c r="O294" s="94">
        <v>4</v>
      </c>
      <c r="P294" s="74">
        <v>78229226</v>
      </c>
      <c r="Q294" s="74">
        <v>98671500</v>
      </c>
      <c r="R294" s="74">
        <v>2</v>
      </c>
      <c r="S294" s="74">
        <v>5000000</v>
      </c>
      <c r="T294" s="74">
        <v>37</v>
      </c>
      <c r="U294" s="74">
        <v>320589</v>
      </c>
      <c r="V294" s="74">
        <v>449</v>
      </c>
      <c r="W294" s="74">
        <v>3000</v>
      </c>
      <c r="X294" s="74">
        <v>22207</v>
      </c>
      <c r="Y294" s="74">
        <v>200</v>
      </c>
      <c r="Z294" s="74">
        <v>385375</v>
      </c>
      <c r="AA294" s="74">
        <v>10</v>
      </c>
      <c r="AB294" s="74">
        <v>2348949</v>
      </c>
      <c r="AC294" s="74">
        <v>5</v>
      </c>
    </row>
    <row r="295" spans="1:29" ht="14.25">
      <c r="A295" s="89">
        <v>2005082</v>
      </c>
      <c r="B295" s="91">
        <v>38550</v>
      </c>
      <c r="C295" s="97">
        <v>1</v>
      </c>
      <c r="D295" s="93">
        <v>7</v>
      </c>
      <c r="E295" s="93">
        <v>11</v>
      </c>
      <c r="F295" s="93">
        <v>14</v>
      </c>
      <c r="G295" s="93">
        <v>19</v>
      </c>
      <c r="H295" s="93">
        <v>20</v>
      </c>
      <c r="I295" s="99">
        <v>12</v>
      </c>
      <c r="J295" s="93">
        <v>7</v>
      </c>
      <c r="K295" s="93">
        <v>1</v>
      </c>
      <c r="L295" s="93">
        <v>19</v>
      </c>
      <c r="M295" s="93">
        <v>20</v>
      </c>
      <c r="N295" s="93">
        <v>11</v>
      </c>
      <c r="O295" s="94">
        <v>14</v>
      </c>
      <c r="P295" s="74">
        <v>90397368</v>
      </c>
      <c r="Q295" s="74">
        <v>111449207</v>
      </c>
      <c r="R295" s="74">
        <v>1</v>
      </c>
      <c r="S295" s="74">
        <v>5000000</v>
      </c>
      <c r="T295" s="74">
        <v>40</v>
      </c>
      <c r="U295" s="74">
        <v>190475</v>
      </c>
      <c r="V295" s="74">
        <v>328</v>
      </c>
      <c r="W295" s="74">
        <v>3000</v>
      </c>
      <c r="X295" s="74">
        <v>17205</v>
      </c>
      <c r="Y295" s="74">
        <v>200</v>
      </c>
      <c r="Z295" s="74">
        <v>326382</v>
      </c>
      <c r="AA295" s="74">
        <v>10</v>
      </c>
      <c r="AB295" s="74">
        <v>2241833</v>
      </c>
      <c r="AC295" s="74">
        <v>5</v>
      </c>
    </row>
    <row r="296" spans="1:29" ht="14.25">
      <c r="A296" s="89">
        <v>2005083</v>
      </c>
      <c r="B296" s="91">
        <v>38552</v>
      </c>
      <c r="C296" s="97">
        <v>3</v>
      </c>
      <c r="D296" s="93">
        <v>5</v>
      </c>
      <c r="E296" s="93">
        <v>9</v>
      </c>
      <c r="F296" s="93">
        <v>14</v>
      </c>
      <c r="G296" s="93">
        <v>16</v>
      </c>
      <c r="H296" s="93">
        <v>30</v>
      </c>
      <c r="I296" s="99">
        <v>13</v>
      </c>
      <c r="J296" s="93">
        <v>5</v>
      </c>
      <c r="K296" s="93">
        <v>16</v>
      </c>
      <c r="L296" s="93">
        <v>9</v>
      </c>
      <c r="M296" s="93">
        <v>3</v>
      </c>
      <c r="N296" s="93">
        <v>14</v>
      </c>
      <c r="O296" s="94">
        <v>30</v>
      </c>
      <c r="P296" s="74">
        <v>76251350</v>
      </c>
      <c r="Q296" s="74">
        <v>99788079</v>
      </c>
      <c r="R296" s="74">
        <v>3</v>
      </c>
      <c r="S296" s="74">
        <v>5000000</v>
      </c>
      <c r="T296" s="74">
        <v>25</v>
      </c>
      <c r="U296" s="74">
        <v>311628</v>
      </c>
      <c r="V296" s="74">
        <v>466</v>
      </c>
      <c r="W296" s="74">
        <v>3000</v>
      </c>
      <c r="X296" s="74">
        <v>23887</v>
      </c>
      <c r="Y296" s="74">
        <v>200</v>
      </c>
      <c r="Z296" s="74">
        <v>400320</v>
      </c>
      <c r="AA296" s="74">
        <v>10</v>
      </c>
      <c r="AB296" s="74">
        <v>3210997</v>
      </c>
      <c r="AC296" s="74">
        <v>5</v>
      </c>
    </row>
    <row r="297" spans="1:29" ht="14.25">
      <c r="A297" s="89">
        <v>2005084</v>
      </c>
      <c r="B297" s="91">
        <v>38554</v>
      </c>
      <c r="C297" s="97">
        <v>1</v>
      </c>
      <c r="D297" s="93">
        <v>2</v>
      </c>
      <c r="E297" s="93">
        <v>7</v>
      </c>
      <c r="F297" s="93">
        <v>15</v>
      </c>
      <c r="G297" s="93">
        <v>19</v>
      </c>
      <c r="H297" s="93">
        <v>20</v>
      </c>
      <c r="I297" s="99">
        <v>3</v>
      </c>
      <c r="J297" s="93">
        <v>1</v>
      </c>
      <c r="K297" s="93">
        <v>7</v>
      </c>
      <c r="L297" s="93">
        <v>15</v>
      </c>
      <c r="M297" s="93">
        <v>2</v>
      </c>
      <c r="N297" s="93">
        <v>20</v>
      </c>
      <c r="O297" s="94">
        <v>19</v>
      </c>
      <c r="P297" s="74">
        <v>78941520</v>
      </c>
      <c r="Q297" s="74">
        <v>76757496</v>
      </c>
      <c r="R297" s="74">
        <v>8</v>
      </c>
      <c r="S297" s="74">
        <v>5000000</v>
      </c>
      <c r="T297" s="74">
        <v>28</v>
      </c>
      <c r="U297" s="74">
        <v>259736</v>
      </c>
      <c r="V297" s="74">
        <v>305</v>
      </c>
      <c r="W297" s="74">
        <v>3000</v>
      </c>
      <c r="X297" s="74">
        <v>12770</v>
      </c>
      <c r="Y297" s="74">
        <v>200</v>
      </c>
      <c r="Z297" s="74">
        <v>234713</v>
      </c>
      <c r="AA297" s="74">
        <v>10</v>
      </c>
      <c r="AB297" s="74">
        <v>1724637</v>
      </c>
      <c r="AC297" s="74">
        <v>5</v>
      </c>
    </row>
    <row r="298" spans="1:29" ht="14.25">
      <c r="A298" s="89">
        <v>2005085</v>
      </c>
      <c r="B298" s="91">
        <v>38557</v>
      </c>
      <c r="C298" s="97">
        <v>8</v>
      </c>
      <c r="D298" s="93">
        <v>9</v>
      </c>
      <c r="E298" s="93">
        <v>13</v>
      </c>
      <c r="F298" s="93">
        <v>14</v>
      </c>
      <c r="G298" s="93">
        <v>20</v>
      </c>
      <c r="H298" s="93">
        <v>22</v>
      </c>
      <c r="I298" s="99">
        <v>12</v>
      </c>
      <c r="J298" s="93">
        <v>22</v>
      </c>
      <c r="K298" s="93">
        <v>14</v>
      </c>
      <c r="L298" s="93">
        <v>8</v>
      </c>
      <c r="M298" s="93">
        <v>13</v>
      </c>
      <c r="N298" s="93">
        <v>9</v>
      </c>
      <c r="O298" s="94">
        <v>20</v>
      </c>
      <c r="P298" s="74">
        <v>89568388</v>
      </c>
      <c r="Q298" s="74">
        <v>91933970</v>
      </c>
      <c r="R298" s="74">
        <v>1</v>
      </c>
      <c r="S298" s="74">
        <v>5000000</v>
      </c>
      <c r="T298" s="74">
        <v>47</v>
      </c>
      <c r="U298" s="74">
        <v>183980</v>
      </c>
      <c r="V298" s="74">
        <v>250</v>
      </c>
      <c r="W298" s="74">
        <v>3000</v>
      </c>
      <c r="X298" s="74">
        <v>16461</v>
      </c>
      <c r="Y298" s="74">
        <v>200</v>
      </c>
      <c r="Z298" s="74">
        <v>1229</v>
      </c>
      <c r="AA298" s="74">
        <v>10</v>
      </c>
      <c r="AB298" s="74">
        <v>1503883</v>
      </c>
      <c r="AC298" s="74">
        <v>5</v>
      </c>
    </row>
    <row r="299" spans="1:29" ht="14.25">
      <c r="A299" s="89">
        <v>2005086</v>
      </c>
      <c r="B299" s="91">
        <v>38559</v>
      </c>
      <c r="C299" s="97">
        <v>7</v>
      </c>
      <c r="D299" s="93">
        <v>11</v>
      </c>
      <c r="E299" s="93">
        <v>12</v>
      </c>
      <c r="F299" s="93">
        <v>24</v>
      </c>
      <c r="G299" s="93">
        <v>27</v>
      </c>
      <c r="H299" s="93">
        <v>29</v>
      </c>
      <c r="I299" s="99">
        <v>12</v>
      </c>
      <c r="J299" s="93">
        <v>24</v>
      </c>
      <c r="K299" s="93">
        <v>11</v>
      </c>
      <c r="L299" s="93">
        <v>7</v>
      </c>
      <c r="M299" s="93">
        <v>12</v>
      </c>
      <c r="N299" s="93">
        <v>27</v>
      </c>
      <c r="O299" s="94">
        <v>29</v>
      </c>
      <c r="P299" s="74">
        <v>77364602</v>
      </c>
      <c r="Q299" s="74">
        <v>81535680</v>
      </c>
      <c r="R299" s="74">
        <v>5</v>
      </c>
      <c r="S299" s="74">
        <v>5000000</v>
      </c>
      <c r="T299" s="74">
        <v>61</v>
      </c>
      <c r="U299" s="74">
        <v>102588</v>
      </c>
      <c r="V299" s="74">
        <v>439</v>
      </c>
      <c r="W299" s="74">
        <v>3000</v>
      </c>
      <c r="X299" s="74">
        <v>21421</v>
      </c>
      <c r="Y299" s="74">
        <v>200</v>
      </c>
      <c r="Z299" s="74">
        <v>377674</v>
      </c>
      <c r="AA299" s="74">
        <v>10</v>
      </c>
      <c r="AB299" s="74">
        <v>1534225</v>
      </c>
      <c r="AC299" s="74">
        <v>5</v>
      </c>
    </row>
    <row r="300" spans="1:29" ht="14.25">
      <c r="A300" s="89">
        <v>2005087</v>
      </c>
      <c r="B300" s="91">
        <v>38561</v>
      </c>
      <c r="C300" s="97">
        <v>8</v>
      </c>
      <c r="D300" s="93">
        <v>9</v>
      </c>
      <c r="E300" s="93">
        <v>15</v>
      </c>
      <c r="F300" s="93">
        <v>16</v>
      </c>
      <c r="G300" s="93">
        <v>23</v>
      </c>
      <c r="H300" s="93">
        <v>26</v>
      </c>
      <c r="I300" s="99">
        <v>8</v>
      </c>
      <c r="J300" s="93">
        <v>23</v>
      </c>
      <c r="K300" s="93">
        <v>15</v>
      </c>
      <c r="L300" s="93">
        <v>16</v>
      </c>
      <c r="M300" s="93">
        <v>8</v>
      </c>
      <c r="N300" s="93">
        <v>9</v>
      </c>
      <c r="O300" s="94">
        <v>26</v>
      </c>
      <c r="P300" s="74">
        <v>79213276</v>
      </c>
      <c r="Q300" s="74">
        <v>88467922</v>
      </c>
      <c r="R300" s="74">
        <v>1</v>
      </c>
      <c r="S300" s="74">
        <v>5000000</v>
      </c>
      <c r="T300" s="74">
        <v>37</v>
      </c>
      <c r="U300" s="74">
        <v>138211</v>
      </c>
      <c r="V300" s="74">
        <v>534</v>
      </c>
      <c r="W300" s="74">
        <v>3000</v>
      </c>
      <c r="X300" s="74">
        <v>22354</v>
      </c>
      <c r="Y300" s="74">
        <v>200</v>
      </c>
      <c r="Z300" s="74">
        <v>378428</v>
      </c>
      <c r="AA300" s="74">
        <v>10</v>
      </c>
      <c r="AB300" s="74">
        <v>2382273</v>
      </c>
      <c r="AC300" s="74">
        <v>5</v>
      </c>
    </row>
    <row r="301" spans="1:29" ht="14.25">
      <c r="A301" s="89">
        <v>2005088</v>
      </c>
      <c r="B301" s="91">
        <v>38564</v>
      </c>
      <c r="C301" s="97">
        <v>1</v>
      </c>
      <c r="D301" s="93">
        <v>3</v>
      </c>
      <c r="E301" s="93">
        <v>7</v>
      </c>
      <c r="F301" s="93">
        <v>18</v>
      </c>
      <c r="G301" s="93">
        <v>20</v>
      </c>
      <c r="H301" s="93">
        <v>24</v>
      </c>
      <c r="I301" s="99">
        <v>7</v>
      </c>
      <c r="J301" s="93">
        <v>24</v>
      </c>
      <c r="K301" s="93">
        <v>18</v>
      </c>
      <c r="L301" s="93">
        <v>3</v>
      </c>
      <c r="M301" s="93">
        <v>20</v>
      </c>
      <c r="N301" s="93">
        <v>7</v>
      </c>
      <c r="O301" s="94">
        <v>1</v>
      </c>
      <c r="P301" s="74">
        <v>90904986</v>
      </c>
      <c r="Q301" s="74">
        <v>93975816</v>
      </c>
      <c r="R301" s="74">
        <v>1</v>
      </c>
      <c r="S301" s="74">
        <v>5000000</v>
      </c>
      <c r="T301" s="74">
        <v>27</v>
      </c>
      <c r="U301" s="74">
        <v>166719</v>
      </c>
      <c r="V301" s="74">
        <v>508</v>
      </c>
      <c r="W301" s="74">
        <v>3000</v>
      </c>
      <c r="X301" s="74">
        <v>23778</v>
      </c>
      <c r="Y301" s="74">
        <v>200</v>
      </c>
      <c r="Z301" s="74">
        <v>405538</v>
      </c>
      <c r="AA301" s="74">
        <v>10</v>
      </c>
      <c r="AB301" s="74">
        <v>3839437</v>
      </c>
      <c r="AC301" s="74">
        <v>5</v>
      </c>
    </row>
    <row r="302" spans="1:29" ht="14.25">
      <c r="A302" s="89">
        <v>2005089</v>
      </c>
      <c r="B302" s="91">
        <v>38566</v>
      </c>
      <c r="C302" s="97">
        <v>5</v>
      </c>
      <c r="D302" s="93">
        <v>19</v>
      </c>
      <c r="E302" s="93">
        <v>20</v>
      </c>
      <c r="F302" s="93">
        <v>23</v>
      </c>
      <c r="G302" s="93">
        <v>26</v>
      </c>
      <c r="H302" s="93">
        <v>31</v>
      </c>
      <c r="I302" s="99">
        <v>12</v>
      </c>
      <c r="J302" s="93">
        <v>5</v>
      </c>
      <c r="K302" s="93">
        <v>26</v>
      </c>
      <c r="L302" s="93">
        <v>19</v>
      </c>
      <c r="M302" s="93">
        <v>31</v>
      </c>
      <c r="N302" s="93">
        <v>23</v>
      </c>
      <c r="O302" s="94">
        <v>20</v>
      </c>
      <c r="P302" s="74">
        <v>79337620</v>
      </c>
      <c r="Q302" s="74">
        <v>111214886</v>
      </c>
      <c r="R302" s="74">
        <v>0</v>
      </c>
      <c r="S302" s="74">
        <v>0</v>
      </c>
      <c r="T302" s="74">
        <v>25</v>
      </c>
      <c r="U302" s="74">
        <v>295526</v>
      </c>
      <c r="V302" s="74">
        <v>227</v>
      </c>
      <c r="W302" s="74">
        <v>3000</v>
      </c>
      <c r="X302" s="74">
        <v>13998</v>
      </c>
      <c r="Y302" s="74">
        <v>200</v>
      </c>
      <c r="Z302" s="74">
        <v>290487</v>
      </c>
      <c r="AA302" s="74">
        <v>10</v>
      </c>
      <c r="AB302" s="74">
        <v>1572544</v>
      </c>
      <c r="AC302" s="74">
        <v>5</v>
      </c>
    </row>
    <row r="303" spans="1:29" ht="14.25">
      <c r="A303" s="89">
        <v>2005090</v>
      </c>
      <c r="B303" s="91">
        <v>38568</v>
      </c>
      <c r="C303" s="97">
        <v>1</v>
      </c>
      <c r="D303" s="93">
        <v>9</v>
      </c>
      <c r="E303" s="93">
        <v>21</v>
      </c>
      <c r="F303" s="93">
        <v>25</v>
      </c>
      <c r="G303" s="93">
        <v>29</v>
      </c>
      <c r="H303" s="93">
        <v>32</v>
      </c>
      <c r="I303" s="99">
        <v>3</v>
      </c>
      <c r="J303" s="93">
        <v>9</v>
      </c>
      <c r="K303" s="93">
        <v>21</v>
      </c>
      <c r="L303" s="93">
        <v>25</v>
      </c>
      <c r="M303" s="93">
        <v>29</v>
      </c>
      <c r="N303" s="93">
        <v>1</v>
      </c>
      <c r="O303" s="94">
        <v>32</v>
      </c>
      <c r="P303" s="74">
        <v>82913536</v>
      </c>
      <c r="Q303" s="74">
        <v>114008382</v>
      </c>
      <c r="R303" s="74">
        <v>1</v>
      </c>
      <c r="S303" s="74">
        <v>5000000</v>
      </c>
      <c r="T303" s="74">
        <v>10</v>
      </c>
      <c r="U303" s="74">
        <v>1818482</v>
      </c>
      <c r="V303" s="74">
        <v>167</v>
      </c>
      <c r="W303" s="74">
        <v>3000</v>
      </c>
      <c r="X303" s="74">
        <v>10946</v>
      </c>
      <c r="Y303" s="74">
        <v>200</v>
      </c>
      <c r="Z303" s="74">
        <v>251358</v>
      </c>
      <c r="AA303" s="74">
        <v>10</v>
      </c>
      <c r="AB303" s="74">
        <v>1889106</v>
      </c>
      <c r="AC303" s="74">
        <v>5</v>
      </c>
    </row>
    <row r="304" spans="1:29" ht="14.25">
      <c r="A304" s="89">
        <v>2005091</v>
      </c>
      <c r="B304" s="91">
        <v>38571</v>
      </c>
      <c r="C304" s="97">
        <v>1</v>
      </c>
      <c r="D304" s="93">
        <v>11</v>
      </c>
      <c r="E304" s="93">
        <v>12</v>
      </c>
      <c r="F304" s="93">
        <v>15</v>
      </c>
      <c r="G304" s="93">
        <v>26</v>
      </c>
      <c r="H304" s="93">
        <v>27</v>
      </c>
      <c r="I304" s="99">
        <v>13</v>
      </c>
      <c r="J304" s="93">
        <v>27</v>
      </c>
      <c r="K304" s="93">
        <v>12</v>
      </c>
      <c r="L304" s="93">
        <v>26</v>
      </c>
      <c r="M304" s="93">
        <v>15</v>
      </c>
      <c r="N304" s="93">
        <v>11</v>
      </c>
      <c r="O304" s="94">
        <v>1</v>
      </c>
      <c r="P304" s="74">
        <v>95665834</v>
      </c>
      <c r="Q304" s="74">
        <v>110381478</v>
      </c>
      <c r="R304" s="74">
        <v>2</v>
      </c>
      <c r="S304" s="74">
        <v>5000000</v>
      </c>
      <c r="T304" s="74">
        <v>28</v>
      </c>
      <c r="U304" s="74">
        <v>531091</v>
      </c>
      <c r="V304" s="74">
        <v>362</v>
      </c>
      <c r="W304" s="74">
        <v>3000</v>
      </c>
      <c r="X304" s="74">
        <v>18703</v>
      </c>
      <c r="Y304" s="74">
        <v>200</v>
      </c>
      <c r="Z304" s="74">
        <v>345220</v>
      </c>
      <c r="AA304" s="74">
        <v>10</v>
      </c>
      <c r="AB304" s="74">
        <v>3470761</v>
      </c>
      <c r="AC304" s="74">
        <v>5</v>
      </c>
    </row>
    <row r="305" spans="1:29" ht="14.25">
      <c r="A305" s="89">
        <v>2005092</v>
      </c>
      <c r="B305" s="91">
        <v>38573</v>
      </c>
      <c r="C305" s="97">
        <v>8</v>
      </c>
      <c r="D305" s="93">
        <v>13</v>
      </c>
      <c r="E305" s="93">
        <v>19</v>
      </c>
      <c r="F305" s="93">
        <v>26</v>
      </c>
      <c r="G305" s="93">
        <v>28</v>
      </c>
      <c r="H305" s="93">
        <v>31</v>
      </c>
      <c r="I305" s="99">
        <v>10</v>
      </c>
      <c r="J305" s="93">
        <v>8</v>
      </c>
      <c r="K305" s="93">
        <v>31</v>
      </c>
      <c r="L305" s="93">
        <v>19</v>
      </c>
      <c r="M305" s="93">
        <v>28</v>
      </c>
      <c r="N305" s="93">
        <v>26</v>
      </c>
      <c r="O305" s="94">
        <v>13</v>
      </c>
      <c r="P305" s="74">
        <v>82564864</v>
      </c>
      <c r="Q305" s="74">
        <v>96434568</v>
      </c>
      <c r="R305" s="74">
        <v>4</v>
      </c>
      <c r="S305" s="74">
        <v>5000000</v>
      </c>
      <c r="T305" s="74">
        <v>25</v>
      </c>
      <c r="U305" s="74">
        <v>564955</v>
      </c>
      <c r="V305" s="74">
        <v>374</v>
      </c>
      <c r="W305" s="74">
        <v>3000</v>
      </c>
      <c r="X305" s="74">
        <v>17029</v>
      </c>
      <c r="Y305" s="74">
        <v>200</v>
      </c>
      <c r="Z305" s="74">
        <v>311257</v>
      </c>
      <c r="AA305" s="74">
        <v>10</v>
      </c>
      <c r="AB305" s="74">
        <v>2527888</v>
      </c>
      <c r="AC305" s="74">
        <v>5</v>
      </c>
    </row>
    <row r="306" spans="1:29" ht="14.25">
      <c r="A306" s="89">
        <v>2005093</v>
      </c>
      <c r="B306" s="91">
        <v>38575</v>
      </c>
      <c r="C306" s="97">
        <v>4</v>
      </c>
      <c r="D306" s="93">
        <v>6</v>
      </c>
      <c r="E306" s="93">
        <v>17</v>
      </c>
      <c r="F306" s="93">
        <v>23</v>
      </c>
      <c r="G306" s="93">
        <v>25</v>
      </c>
      <c r="H306" s="93">
        <v>29</v>
      </c>
      <c r="I306" s="99">
        <v>14</v>
      </c>
      <c r="J306" s="93">
        <v>23</v>
      </c>
      <c r="K306" s="93">
        <v>6</v>
      </c>
      <c r="L306" s="93">
        <v>29</v>
      </c>
      <c r="M306" s="93">
        <v>25</v>
      </c>
      <c r="N306" s="93">
        <v>17</v>
      </c>
      <c r="O306" s="94">
        <v>4</v>
      </c>
      <c r="P306" s="74">
        <v>81066546</v>
      </c>
      <c r="Q306" s="74">
        <v>96312056</v>
      </c>
      <c r="R306" s="74">
        <v>2</v>
      </c>
      <c r="S306" s="74">
        <v>5000000</v>
      </c>
      <c r="T306" s="74">
        <v>61</v>
      </c>
      <c r="U306" s="74">
        <v>69396</v>
      </c>
      <c r="V306" s="74">
        <v>690</v>
      </c>
      <c r="W306" s="74">
        <v>3000</v>
      </c>
      <c r="X306" s="74">
        <v>29010</v>
      </c>
      <c r="Y306" s="74">
        <v>200</v>
      </c>
      <c r="Z306" s="74">
        <v>455071</v>
      </c>
      <c r="AA306" s="74">
        <v>10</v>
      </c>
      <c r="AB306" s="74">
        <v>2637840</v>
      </c>
      <c r="AC306" s="74">
        <v>5</v>
      </c>
    </row>
    <row r="307" spans="1:29" ht="14.25">
      <c r="A307" s="89">
        <v>2005094</v>
      </c>
      <c r="B307" s="91">
        <v>38578</v>
      </c>
      <c r="C307" s="97">
        <v>3</v>
      </c>
      <c r="D307" s="93">
        <v>5</v>
      </c>
      <c r="E307" s="93">
        <v>9</v>
      </c>
      <c r="F307" s="93">
        <v>23</v>
      </c>
      <c r="G307" s="93">
        <v>27</v>
      </c>
      <c r="H307" s="93">
        <v>33</v>
      </c>
      <c r="I307" s="99">
        <v>3</v>
      </c>
      <c r="J307" s="93">
        <v>33</v>
      </c>
      <c r="K307" s="93">
        <v>27</v>
      </c>
      <c r="L307" s="93">
        <v>3</v>
      </c>
      <c r="M307" s="93">
        <v>5</v>
      </c>
      <c r="N307" s="93">
        <v>9</v>
      </c>
      <c r="O307" s="94">
        <v>23</v>
      </c>
      <c r="P307" s="74">
        <v>92955416</v>
      </c>
      <c r="Q307" s="74">
        <v>116888019</v>
      </c>
      <c r="R307" s="74">
        <v>0</v>
      </c>
      <c r="S307" s="74">
        <v>0</v>
      </c>
      <c r="T307" s="74">
        <v>16</v>
      </c>
      <c r="U307" s="74">
        <v>551141</v>
      </c>
      <c r="V307" s="74">
        <v>263</v>
      </c>
      <c r="W307" s="74">
        <v>3000</v>
      </c>
      <c r="X307" s="74">
        <v>16006</v>
      </c>
      <c r="Y307" s="74">
        <v>200</v>
      </c>
      <c r="Z307" s="74">
        <v>340546</v>
      </c>
      <c r="AA307" s="74">
        <v>10</v>
      </c>
      <c r="AB307" s="74">
        <v>1751652</v>
      </c>
      <c r="AC307" s="74">
        <v>5</v>
      </c>
    </row>
    <row r="308" spans="1:29" ht="14.25">
      <c r="A308" s="89">
        <v>2005095</v>
      </c>
      <c r="B308" s="91">
        <v>38580</v>
      </c>
      <c r="C308" s="97">
        <v>9</v>
      </c>
      <c r="D308" s="93">
        <v>12</v>
      </c>
      <c r="E308" s="93">
        <v>18</v>
      </c>
      <c r="F308" s="93">
        <v>21</v>
      </c>
      <c r="G308" s="93">
        <v>28</v>
      </c>
      <c r="H308" s="93">
        <v>29</v>
      </c>
      <c r="I308" s="99">
        <v>5</v>
      </c>
      <c r="J308" s="93">
        <v>12</v>
      </c>
      <c r="K308" s="93">
        <v>28</v>
      </c>
      <c r="L308" s="93">
        <v>9</v>
      </c>
      <c r="M308" s="93">
        <v>29</v>
      </c>
      <c r="N308" s="93">
        <v>18</v>
      </c>
      <c r="O308" s="94">
        <v>21</v>
      </c>
      <c r="P308" s="74">
        <v>81902156</v>
      </c>
      <c r="Q308" s="74">
        <v>123187891</v>
      </c>
      <c r="R308" s="74">
        <v>0</v>
      </c>
      <c r="S308" s="74">
        <v>0</v>
      </c>
      <c r="T308" s="74">
        <v>27</v>
      </c>
      <c r="U308" s="74">
        <v>544433</v>
      </c>
      <c r="V308" s="74">
        <v>275</v>
      </c>
      <c r="W308" s="74">
        <v>3000</v>
      </c>
      <c r="X308" s="74">
        <v>16710</v>
      </c>
      <c r="Y308" s="74">
        <v>200</v>
      </c>
      <c r="Z308" s="74">
        <v>301045</v>
      </c>
      <c r="AA308" s="74">
        <v>10</v>
      </c>
      <c r="AB308" s="74">
        <v>2391006</v>
      </c>
      <c r="AC308" s="74">
        <v>5</v>
      </c>
    </row>
    <row r="309" spans="1:29" ht="14.25">
      <c r="A309" s="89">
        <v>2005096</v>
      </c>
      <c r="B309" s="91">
        <v>38582</v>
      </c>
      <c r="C309" s="97">
        <v>4</v>
      </c>
      <c r="D309" s="93">
        <v>5</v>
      </c>
      <c r="E309" s="93">
        <v>17</v>
      </c>
      <c r="F309" s="93">
        <v>18</v>
      </c>
      <c r="G309" s="93">
        <v>26</v>
      </c>
      <c r="H309" s="93">
        <v>33</v>
      </c>
      <c r="I309" s="99">
        <v>4</v>
      </c>
      <c r="J309" s="93">
        <v>26</v>
      </c>
      <c r="K309" s="93">
        <v>17</v>
      </c>
      <c r="L309" s="93">
        <v>4</v>
      </c>
      <c r="M309" s="93">
        <v>33</v>
      </c>
      <c r="N309" s="93">
        <v>5</v>
      </c>
      <c r="O309" s="94">
        <v>18</v>
      </c>
      <c r="P309" s="74">
        <v>85977004</v>
      </c>
      <c r="Q309" s="74">
        <v>126668644</v>
      </c>
      <c r="R309" s="74">
        <v>1</v>
      </c>
      <c r="S309" s="74">
        <v>5000000</v>
      </c>
      <c r="T309" s="74">
        <v>28</v>
      </c>
      <c r="U309" s="74">
        <v>706729</v>
      </c>
      <c r="V309" s="74">
        <v>221</v>
      </c>
      <c r="W309" s="74">
        <v>3000</v>
      </c>
      <c r="X309" s="74">
        <v>11557</v>
      </c>
      <c r="Y309" s="74">
        <v>200</v>
      </c>
      <c r="Z309" s="74">
        <v>214739</v>
      </c>
      <c r="AA309" s="74">
        <v>10</v>
      </c>
      <c r="AB309" s="74">
        <v>1747553</v>
      </c>
      <c r="AC309" s="74">
        <v>5</v>
      </c>
    </row>
    <row r="310" spans="1:29" ht="14.25">
      <c r="A310" s="89">
        <v>2005097</v>
      </c>
      <c r="B310" s="91">
        <v>38585</v>
      </c>
      <c r="C310" s="97">
        <v>5</v>
      </c>
      <c r="D310" s="93">
        <v>10</v>
      </c>
      <c r="E310" s="93">
        <v>23</v>
      </c>
      <c r="F310" s="93">
        <v>27</v>
      </c>
      <c r="G310" s="93">
        <v>28</v>
      </c>
      <c r="H310" s="93">
        <v>30</v>
      </c>
      <c r="I310" s="99">
        <v>15</v>
      </c>
      <c r="J310" s="93">
        <v>28</v>
      </c>
      <c r="K310" s="93">
        <v>10</v>
      </c>
      <c r="L310" s="93">
        <v>5</v>
      </c>
      <c r="M310" s="93">
        <v>27</v>
      </c>
      <c r="N310" s="93">
        <v>30</v>
      </c>
      <c r="O310" s="94">
        <v>23</v>
      </c>
      <c r="P310" s="74">
        <v>95744622</v>
      </c>
      <c r="Q310" s="74">
        <v>112545980</v>
      </c>
      <c r="R310" s="74">
        <v>4</v>
      </c>
      <c r="S310" s="74">
        <v>5000000</v>
      </c>
      <c r="T310" s="74">
        <v>19</v>
      </c>
      <c r="U310" s="74">
        <v>721778</v>
      </c>
      <c r="V310" s="74">
        <v>513</v>
      </c>
      <c r="W310" s="74">
        <v>3000</v>
      </c>
      <c r="X310" s="74">
        <v>21697</v>
      </c>
      <c r="Y310" s="74">
        <v>200</v>
      </c>
      <c r="Z310" s="74">
        <v>1521</v>
      </c>
      <c r="AA310" s="74">
        <v>10</v>
      </c>
      <c r="AB310" s="74">
        <v>1747553</v>
      </c>
      <c r="AC310" s="74">
        <v>5</v>
      </c>
    </row>
    <row r="311" spans="1:29" ht="14.25">
      <c r="A311" s="89">
        <v>2005098</v>
      </c>
      <c r="B311" s="91">
        <v>38587</v>
      </c>
      <c r="C311" s="97">
        <v>12</v>
      </c>
      <c r="D311" s="93">
        <v>15</v>
      </c>
      <c r="E311" s="93">
        <v>19</v>
      </c>
      <c r="F311" s="93">
        <v>22</v>
      </c>
      <c r="G311" s="93">
        <v>31</v>
      </c>
      <c r="H311" s="93">
        <v>33</v>
      </c>
      <c r="I311" s="99">
        <v>1</v>
      </c>
      <c r="J311" s="93">
        <v>33</v>
      </c>
      <c r="K311" s="93">
        <v>15</v>
      </c>
      <c r="L311" s="93">
        <v>12</v>
      </c>
      <c r="M311" s="93">
        <v>31</v>
      </c>
      <c r="N311" s="93">
        <v>22</v>
      </c>
      <c r="O311" s="94">
        <v>19</v>
      </c>
      <c r="P311" s="74">
        <v>82354218</v>
      </c>
      <c r="Q311" s="74">
        <v>110972222</v>
      </c>
      <c r="R311" s="74">
        <v>2</v>
      </c>
      <c r="S311" s="74">
        <v>5000000</v>
      </c>
      <c r="T311" s="74">
        <v>18</v>
      </c>
      <c r="U311" s="74">
        <v>1092290</v>
      </c>
      <c r="V311" s="74">
        <v>174</v>
      </c>
      <c r="W311" s="74">
        <v>3000</v>
      </c>
      <c r="X311" s="74">
        <v>9957</v>
      </c>
      <c r="Y311" s="74">
        <v>200</v>
      </c>
      <c r="Z311" s="74">
        <v>215266</v>
      </c>
      <c r="AA311" s="74">
        <v>10</v>
      </c>
      <c r="AB311" s="74">
        <v>1520006</v>
      </c>
      <c r="AC311" s="74">
        <v>5</v>
      </c>
    </row>
    <row r="312" spans="1:29" ht="14.25">
      <c r="A312" s="89">
        <v>2005099</v>
      </c>
      <c r="B312" s="91">
        <v>38589</v>
      </c>
      <c r="C312" s="97">
        <v>10</v>
      </c>
      <c r="D312" s="93">
        <v>13</v>
      </c>
      <c r="E312" s="93">
        <v>16</v>
      </c>
      <c r="F312" s="93">
        <v>22</v>
      </c>
      <c r="G312" s="93">
        <v>24</v>
      </c>
      <c r="H312" s="93">
        <v>31</v>
      </c>
      <c r="I312" s="99">
        <v>9</v>
      </c>
      <c r="J312" s="93">
        <v>16</v>
      </c>
      <c r="K312" s="93">
        <v>13</v>
      </c>
      <c r="L312" s="93">
        <v>31</v>
      </c>
      <c r="M312" s="93">
        <v>10</v>
      </c>
      <c r="N312" s="93">
        <v>24</v>
      </c>
      <c r="O312" s="94">
        <v>22</v>
      </c>
      <c r="P312" s="74">
        <v>84539242</v>
      </c>
      <c r="Q312" s="74">
        <v>98913156</v>
      </c>
      <c r="R312" s="74">
        <v>3</v>
      </c>
      <c r="S312" s="74">
        <v>5000000</v>
      </c>
      <c r="T312" s="74">
        <v>12</v>
      </c>
      <c r="U312" s="74">
        <v>571848</v>
      </c>
      <c r="V312" s="74">
        <v>478</v>
      </c>
      <c r="W312" s="74">
        <v>3000</v>
      </c>
      <c r="X312" s="74">
        <v>20735</v>
      </c>
      <c r="Y312" s="74">
        <v>200</v>
      </c>
      <c r="Z312" s="74">
        <v>350397</v>
      </c>
      <c r="AA312" s="74">
        <v>10</v>
      </c>
      <c r="AB312" s="74">
        <v>4507229</v>
      </c>
      <c r="AC312" s="74">
        <v>5</v>
      </c>
    </row>
    <row r="313" spans="1:29" ht="14.25">
      <c r="A313" s="89">
        <v>2005100</v>
      </c>
      <c r="B313" s="91">
        <v>38592</v>
      </c>
      <c r="C313" s="97">
        <v>2</v>
      </c>
      <c r="D313" s="93">
        <v>4</v>
      </c>
      <c r="E313" s="93">
        <v>9</v>
      </c>
      <c r="F313" s="93">
        <v>14</v>
      </c>
      <c r="G313" s="93">
        <v>16</v>
      </c>
      <c r="H313" s="93">
        <v>31</v>
      </c>
      <c r="I313" s="99">
        <v>3</v>
      </c>
      <c r="J313" s="93">
        <v>4</v>
      </c>
      <c r="K313" s="93">
        <v>2</v>
      </c>
      <c r="L313" s="93">
        <v>31</v>
      </c>
      <c r="M313" s="93">
        <v>9</v>
      </c>
      <c r="N313" s="93">
        <v>14</v>
      </c>
      <c r="O313" s="94">
        <v>16</v>
      </c>
      <c r="P313" s="74">
        <v>98607066</v>
      </c>
      <c r="Q313" s="74">
        <v>122812351</v>
      </c>
      <c r="R313" s="74">
        <v>0</v>
      </c>
      <c r="S313" s="74">
        <v>0</v>
      </c>
      <c r="T313" s="74">
        <v>19</v>
      </c>
      <c r="U313" s="74">
        <v>539079</v>
      </c>
      <c r="V313" s="74">
        <v>173</v>
      </c>
      <c r="W313" s="74">
        <v>3000</v>
      </c>
      <c r="X313" s="74">
        <v>10617</v>
      </c>
      <c r="Y313" s="74">
        <v>200</v>
      </c>
      <c r="Z313" s="74">
        <v>246097</v>
      </c>
      <c r="AA313" s="74">
        <v>10</v>
      </c>
      <c r="AB313" s="74">
        <v>1814477</v>
      </c>
      <c r="AC313" s="74">
        <v>5</v>
      </c>
    </row>
    <row r="314" spans="1:29" ht="14.25">
      <c r="A314" s="89">
        <v>2005101</v>
      </c>
      <c r="B314" s="91">
        <v>38594</v>
      </c>
      <c r="C314" s="97">
        <v>9</v>
      </c>
      <c r="D314" s="93">
        <v>16</v>
      </c>
      <c r="E314" s="93">
        <v>19</v>
      </c>
      <c r="F314" s="93">
        <v>21</v>
      </c>
      <c r="G314" s="93">
        <v>22</v>
      </c>
      <c r="H314" s="93">
        <v>24</v>
      </c>
      <c r="I314" s="99">
        <v>12</v>
      </c>
      <c r="J314" s="93">
        <v>22</v>
      </c>
      <c r="K314" s="93">
        <v>9</v>
      </c>
      <c r="L314" s="93">
        <v>19</v>
      </c>
      <c r="M314" s="93">
        <v>21</v>
      </c>
      <c r="N314" s="93">
        <v>16</v>
      </c>
      <c r="O314" s="94">
        <v>24</v>
      </c>
      <c r="P314" s="74">
        <v>83203780</v>
      </c>
      <c r="Q314" s="74">
        <v>123863883</v>
      </c>
      <c r="R314" s="74">
        <v>0</v>
      </c>
      <c r="S314" s="74">
        <v>0</v>
      </c>
      <c r="T314" s="74">
        <v>17</v>
      </c>
      <c r="U314" s="74">
        <v>556092</v>
      </c>
      <c r="V314" s="74">
        <v>261</v>
      </c>
      <c r="W314" s="74">
        <v>3000</v>
      </c>
      <c r="X314" s="74">
        <v>16013</v>
      </c>
      <c r="Y314" s="74">
        <v>200</v>
      </c>
      <c r="Z314" s="74">
        <v>306019</v>
      </c>
      <c r="AA314" s="74">
        <v>10</v>
      </c>
      <c r="AB314" s="74">
        <v>4043791</v>
      </c>
      <c r="AC314" s="74">
        <v>5</v>
      </c>
    </row>
    <row r="315" spans="1:29" ht="14.25">
      <c r="A315" s="89">
        <v>2005102</v>
      </c>
      <c r="B315" s="91">
        <v>38596</v>
      </c>
      <c r="C315" s="97">
        <v>2</v>
      </c>
      <c r="D315" s="93">
        <v>5</v>
      </c>
      <c r="E315" s="93">
        <v>6</v>
      </c>
      <c r="F315" s="93">
        <v>14</v>
      </c>
      <c r="G315" s="93">
        <v>24</v>
      </c>
      <c r="H315" s="93">
        <v>31</v>
      </c>
      <c r="I315" s="99">
        <v>12</v>
      </c>
      <c r="J315" s="93">
        <v>14</v>
      </c>
      <c r="K315" s="93">
        <v>6</v>
      </c>
      <c r="L315" s="93">
        <v>5</v>
      </c>
      <c r="M315" s="93">
        <v>24</v>
      </c>
      <c r="N315" s="93">
        <v>2</v>
      </c>
      <c r="O315" s="94">
        <v>31</v>
      </c>
      <c r="P315" s="74">
        <v>85261292</v>
      </c>
      <c r="Q315" s="74">
        <v>135639051</v>
      </c>
      <c r="R315" s="74">
        <v>0</v>
      </c>
      <c r="S315" s="74">
        <v>0</v>
      </c>
      <c r="T315" s="74">
        <v>7</v>
      </c>
      <c r="U315" s="74">
        <v>2925056</v>
      </c>
      <c r="V315" s="74">
        <v>104</v>
      </c>
      <c r="W315" s="74">
        <v>3000</v>
      </c>
      <c r="X315" s="74">
        <v>8668</v>
      </c>
      <c r="Y315" s="74">
        <v>200</v>
      </c>
      <c r="Z315" s="74">
        <v>193672</v>
      </c>
      <c r="AA315" s="74">
        <v>10</v>
      </c>
      <c r="AB315" s="74">
        <v>1709030</v>
      </c>
      <c r="AC315" s="74">
        <v>5</v>
      </c>
    </row>
    <row r="316" spans="1:29" ht="14.25">
      <c r="A316" s="89">
        <v>2005103</v>
      </c>
      <c r="B316" s="91">
        <v>38599</v>
      </c>
      <c r="C316" s="97">
        <v>4</v>
      </c>
      <c r="D316" s="93">
        <v>7</v>
      </c>
      <c r="E316" s="93">
        <v>16</v>
      </c>
      <c r="F316" s="93">
        <v>18</v>
      </c>
      <c r="G316" s="93">
        <v>23</v>
      </c>
      <c r="H316" s="93">
        <v>30</v>
      </c>
      <c r="I316" s="99">
        <v>7</v>
      </c>
      <c r="J316" s="93">
        <v>4</v>
      </c>
      <c r="K316" s="93">
        <v>18</v>
      </c>
      <c r="L316" s="93">
        <v>30</v>
      </c>
      <c r="M316" s="93">
        <v>16</v>
      </c>
      <c r="N316" s="93">
        <v>23</v>
      </c>
      <c r="O316" s="94">
        <v>7</v>
      </c>
      <c r="P316" s="74">
        <v>101882938</v>
      </c>
      <c r="Q316" s="74">
        <v>104535767</v>
      </c>
      <c r="R316" s="74">
        <v>7</v>
      </c>
      <c r="S316" s="74">
        <v>5000000</v>
      </c>
      <c r="T316" s="74">
        <v>72</v>
      </c>
      <c r="U316" s="74">
        <v>126282</v>
      </c>
      <c r="V316" s="74">
        <v>882</v>
      </c>
      <c r="W316" s="74">
        <v>3000</v>
      </c>
      <c r="X316" s="74">
        <v>35093</v>
      </c>
      <c r="Y316" s="74">
        <v>200</v>
      </c>
      <c r="Z316" s="74">
        <v>525097</v>
      </c>
      <c r="AA316" s="74">
        <v>10</v>
      </c>
      <c r="AB316" s="74">
        <v>4403601</v>
      </c>
      <c r="AC316" s="74">
        <v>5</v>
      </c>
    </row>
    <row r="317" spans="1:29" ht="14.25">
      <c r="A317" s="89">
        <v>2005104</v>
      </c>
      <c r="B317" s="91">
        <v>38601</v>
      </c>
      <c r="C317" s="97">
        <v>2</v>
      </c>
      <c r="D317" s="93">
        <v>4</v>
      </c>
      <c r="E317" s="93">
        <v>21</v>
      </c>
      <c r="F317" s="93">
        <v>23</v>
      </c>
      <c r="G317" s="93">
        <v>30</v>
      </c>
      <c r="H317" s="93">
        <v>33</v>
      </c>
      <c r="I317" s="99">
        <v>9</v>
      </c>
      <c r="J317" s="93">
        <v>4</v>
      </c>
      <c r="K317" s="93">
        <v>2</v>
      </c>
      <c r="L317" s="93">
        <v>23</v>
      </c>
      <c r="M317" s="93">
        <v>21</v>
      </c>
      <c r="N317" s="93">
        <v>30</v>
      </c>
      <c r="O317" s="94">
        <v>33</v>
      </c>
      <c r="P317" s="74">
        <v>87523934</v>
      </c>
      <c r="Q317" s="74">
        <v>107423534</v>
      </c>
      <c r="R317" s="74">
        <v>1</v>
      </c>
      <c r="S317" s="74">
        <v>5000000</v>
      </c>
      <c r="T317" s="74">
        <v>7</v>
      </c>
      <c r="U317" s="74">
        <v>2629258</v>
      </c>
      <c r="V317" s="74">
        <v>97</v>
      </c>
      <c r="W317" s="74">
        <v>3000</v>
      </c>
      <c r="X317" s="74">
        <v>7098</v>
      </c>
      <c r="Y317" s="74">
        <v>200</v>
      </c>
      <c r="Z317" s="74">
        <v>154106</v>
      </c>
      <c r="AA317" s="74">
        <v>10</v>
      </c>
      <c r="AB317" s="74">
        <v>2668496</v>
      </c>
      <c r="AC317" s="74">
        <v>5</v>
      </c>
    </row>
    <row r="318" spans="1:29" ht="14.25">
      <c r="A318" s="89">
        <v>2005105</v>
      </c>
      <c r="B318" s="91">
        <v>38603</v>
      </c>
      <c r="C318" s="97">
        <v>4</v>
      </c>
      <c r="D318" s="93">
        <v>15</v>
      </c>
      <c r="E318" s="93">
        <v>23</v>
      </c>
      <c r="F318" s="93">
        <v>30</v>
      </c>
      <c r="G318" s="93">
        <v>32</v>
      </c>
      <c r="H318" s="93">
        <v>33</v>
      </c>
      <c r="I318" s="99">
        <v>3</v>
      </c>
      <c r="J318" s="93">
        <v>23</v>
      </c>
      <c r="K318" s="93">
        <v>15</v>
      </c>
      <c r="L318" s="93">
        <v>32</v>
      </c>
      <c r="M318" s="93">
        <v>4</v>
      </c>
      <c r="N318" s="93">
        <v>33</v>
      </c>
      <c r="O318" s="94">
        <v>30</v>
      </c>
      <c r="P318" s="74">
        <v>87687830</v>
      </c>
      <c r="Q318" s="74">
        <v>105399928</v>
      </c>
      <c r="R318" s="74">
        <v>2</v>
      </c>
      <c r="S318" s="74">
        <v>5000000</v>
      </c>
      <c r="T318" s="74">
        <v>14</v>
      </c>
      <c r="U318" s="74">
        <v>1329397</v>
      </c>
      <c r="V318" s="74">
        <v>168</v>
      </c>
      <c r="W318" s="74">
        <v>3000</v>
      </c>
      <c r="X318" s="74">
        <v>10299</v>
      </c>
      <c r="Y318" s="74">
        <v>200</v>
      </c>
      <c r="Z318" s="74">
        <v>192015</v>
      </c>
      <c r="AA318" s="74">
        <v>10</v>
      </c>
      <c r="AB318" s="74">
        <v>2379027</v>
      </c>
      <c r="AC318" s="74">
        <v>5</v>
      </c>
    </row>
    <row r="319" spans="1:29" ht="14.25">
      <c r="A319" s="89">
        <v>2005106</v>
      </c>
      <c r="B319" s="91">
        <v>38606</v>
      </c>
      <c r="C319" s="97">
        <v>1</v>
      </c>
      <c r="D319" s="93">
        <v>11</v>
      </c>
      <c r="E319" s="93">
        <v>13</v>
      </c>
      <c r="F319" s="93">
        <v>24</v>
      </c>
      <c r="G319" s="93">
        <v>26</v>
      </c>
      <c r="H319" s="93">
        <v>31</v>
      </c>
      <c r="I319" s="99">
        <v>13</v>
      </c>
      <c r="J319" s="93">
        <v>13</v>
      </c>
      <c r="K319" s="93">
        <v>31</v>
      </c>
      <c r="L319" s="93">
        <v>1</v>
      </c>
      <c r="M319" s="93">
        <v>11</v>
      </c>
      <c r="N319" s="93">
        <v>24</v>
      </c>
      <c r="O319" s="94">
        <v>26</v>
      </c>
      <c r="P319" s="74">
        <v>99286104</v>
      </c>
      <c r="Q319" s="74">
        <v>79600650</v>
      </c>
      <c r="R319" s="74">
        <v>6</v>
      </c>
      <c r="S319" s="74">
        <v>5000000</v>
      </c>
      <c r="T319" s="74">
        <v>35</v>
      </c>
      <c r="U319" s="74">
        <v>280048</v>
      </c>
      <c r="V319" s="74">
        <v>766</v>
      </c>
      <c r="W319" s="74">
        <v>3000</v>
      </c>
      <c r="X319" s="74">
        <v>32941</v>
      </c>
      <c r="Y319" s="74">
        <v>200</v>
      </c>
      <c r="Z319" s="74">
        <v>526045</v>
      </c>
      <c r="AA319" s="74">
        <v>10</v>
      </c>
      <c r="AB319" s="74">
        <v>4100223</v>
      </c>
      <c r="AC319" s="74">
        <v>5</v>
      </c>
    </row>
    <row r="320" spans="1:29" ht="14.25">
      <c r="A320" s="89">
        <v>2005107</v>
      </c>
      <c r="B320" s="91">
        <v>38608</v>
      </c>
      <c r="C320" s="97">
        <v>9</v>
      </c>
      <c r="D320" s="93">
        <v>10</v>
      </c>
      <c r="E320" s="93">
        <v>20</v>
      </c>
      <c r="F320" s="93">
        <v>24</v>
      </c>
      <c r="G320" s="93">
        <v>25</v>
      </c>
      <c r="H320" s="93">
        <v>26</v>
      </c>
      <c r="I320" s="99">
        <v>11</v>
      </c>
      <c r="J320" s="93">
        <v>9</v>
      </c>
      <c r="K320" s="93">
        <v>25</v>
      </c>
      <c r="L320" s="93">
        <v>26</v>
      </c>
      <c r="M320" s="93">
        <v>24</v>
      </c>
      <c r="N320" s="93">
        <v>10</v>
      </c>
      <c r="O320" s="94">
        <v>20</v>
      </c>
      <c r="P320" s="74">
        <v>84794920</v>
      </c>
      <c r="Q320" s="74">
        <v>77276274</v>
      </c>
      <c r="R320" s="74">
        <v>3</v>
      </c>
      <c r="S320" s="74">
        <v>5000000</v>
      </c>
      <c r="T320" s="74">
        <v>35</v>
      </c>
      <c r="U320" s="74">
        <v>155211</v>
      </c>
      <c r="V320" s="74">
        <v>562</v>
      </c>
      <c r="W320" s="74">
        <v>3000</v>
      </c>
      <c r="X320" s="74">
        <v>25368</v>
      </c>
      <c r="Y320" s="74">
        <v>200</v>
      </c>
      <c r="Z320" s="74">
        <v>457575</v>
      </c>
      <c r="AA320" s="74">
        <v>10</v>
      </c>
      <c r="AB320" s="74">
        <v>2421225</v>
      </c>
      <c r="AC320" s="74">
        <v>5</v>
      </c>
    </row>
    <row r="321" spans="1:29" ht="14.25">
      <c r="A321" s="89">
        <v>2005108</v>
      </c>
      <c r="B321" s="91">
        <v>38610</v>
      </c>
      <c r="C321" s="97">
        <v>3</v>
      </c>
      <c r="D321" s="93">
        <v>10</v>
      </c>
      <c r="E321" s="93">
        <v>12</v>
      </c>
      <c r="F321" s="93">
        <v>24</v>
      </c>
      <c r="G321" s="93">
        <v>29</v>
      </c>
      <c r="H321" s="93">
        <v>30</v>
      </c>
      <c r="I321" s="99">
        <v>6</v>
      </c>
      <c r="J321" s="93">
        <v>12</v>
      </c>
      <c r="K321" s="93">
        <v>30</v>
      </c>
      <c r="L321" s="93">
        <v>29</v>
      </c>
      <c r="M321" s="93">
        <v>10</v>
      </c>
      <c r="N321" s="93">
        <v>3</v>
      </c>
      <c r="O321" s="94">
        <v>24</v>
      </c>
      <c r="P321" s="74">
        <v>84723006</v>
      </c>
      <c r="Q321" s="74">
        <v>60555032</v>
      </c>
      <c r="R321" s="74">
        <v>4</v>
      </c>
      <c r="S321" s="74">
        <v>5000000</v>
      </c>
      <c r="T321" s="74">
        <v>24</v>
      </c>
      <c r="U321" s="74">
        <v>58549</v>
      </c>
      <c r="V321" s="74">
        <v>582</v>
      </c>
      <c r="W321" s="74">
        <v>3000</v>
      </c>
      <c r="X321" s="74">
        <v>29215</v>
      </c>
      <c r="Y321" s="74">
        <v>200</v>
      </c>
      <c r="Z321" s="74">
        <v>478904</v>
      </c>
      <c r="AA321" s="74">
        <v>10</v>
      </c>
      <c r="AB321" s="74">
        <v>4890458</v>
      </c>
      <c r="AC321" s="74">
        <v>5</v>
      </c>
    </row>
    <row r="322" spans="1:29" ht="14.25">
      <c r="A322" s="89">
        <v>2005109</v>
      </c>
      <c r="B322" s="91">
        <v>38613</v>
      </c>
      <c r="C322" s="97">
        <v>3</v>
      </c>
      <c r="D322" s="93">
        <v>5</v>
      </c>
      <c r="E322" s="93">
        <v>13</v>
      </c>
      <c r="F322" s="93">
        <v>15</v>
      </c>
      <c r="G322" s="93">
        <v>17</v>
      </c>
      <c r="H322" s="93">
        <v>31</v>
      </c>
      <c r="I322" s="99">
        <v>4</v>
      </c>
      <c r="J322" s="93">
        <v>31</v>
      </c>
      <c r="K322" s="93">
        <v>3</v>
      </c>
      <c r="L322" s="93">
        <v>17</v>
      </c>
      <c r="M322" s="93">
        <v>15</v>
      </c>
      <c r="N322" s="93">
        <v>5</v>
      </c>
      <c r="O322" s="94">
        <v>13</v>
      </c>
      <c r="P322" s="74">
        <v>95781382</v>
      </c>
      <c r="Q322" s="74">
        <v>74648356</v>
      </c>
      <c r="R322" s="74">
        <v>1</v>
      </c>
      <c r="S322" s="74">
        <v>5000000</v>
      </c>
      <c r="T322" s="74">
        <v>17</v>
      </c>
      <c r="U322" s="74">
        <v>481344</v>
      </c>
      <c r="V322" s="74">
        <v>303</v>
      </c>
      <c r="W322" s="74">
        <v>3000</v>
      </c>
      <c r="X322" s="74">
        <v>16527</v>
      </c>
      <c r="Y322" s="74">
        <v>200</v>
      </c>
      <c r="Z322" s="74">
        <v>320557</v>
      </c>
      <c r="AA322" s="74">
        <v>10</v>
      </c>
      <c r="AB322" s="74">
        <v>2447346</v>
      </c>
      <c r="AC322" s="74">
        <v>5</v>
      </c>
    </row>
    <row r="323" spans="1:29" ht="14.25">
      <c r="A323" s="89">
        <v>2005110</v>
      </c>
      <c r="B323" s="91">
        <v>38615</v>
      </c>
      <c r="C323" s="97">
        <v>7</v>
      </c>
      <c r="D323" s="93">
        <v>10</v>
      </c>
      <c r="E323" s="93">
        <v>16</v>
      </c>
      <c r="F323" s="93">
        <v>19</v>
      </c>
      <c r="G323" s="93">
        <v>24</v>
      </c>
      <c r="H323" s="93">
        <v>25</v>
      </c>
      <c r="I323" s="99">
        <v>9</v>
      </c>
      <c r="J323" s="93">
        <v>25</v>
      </c>
      <c r="K323" s="93">
        <v>16</v>
      </c>
      <c r="L323" s="93">
        <v>19</v>
      </c>
      <c r="M323" s="93">
        <v>24</v>
      </c>
      <c r="N323" s="93">
        <v>7</v>
      </c>
      <c r="O323" s="94">
        <v>10</v>
      </c>
      <c r="P323" s="74">
        <v>80799964</v>
      </c>
      <c r="Q323" s="74">
        <v>77314136</v>
      </c>
      <c r="R323" s="74">
        <v>2</v>
      </c>
      <c r="S323" s="74">
        <v>5000000</v>
      </c>
      <c r="T323" s="74">
        <v>24</v>
      </c>
      <c r="U323" s="74">
        <v>226172</v>
      </c>
      <c r="V323" s="74">
        <v>345</v>
      </c>
      <c r="W323" s="74">
        <v>3000</v>
      </c>
      <c r="X323" s="74">
        <v>19162</v>
      </c>
      <c r="Y323" s="74">
        <v>200</v>
      </c>
      <c r="Z323" s="74">
        <v>326680</v>
      </c>
      <c r="AA323" s="74">
        <v>10</v>
      </c>
      <c r="AB323" s="74">
        <v>2672762</v>
      </c>
      <c r="AC323" s="74">
        <v>5</v>
      </c>
    </row>
    <row r="324" spans="1:29" ht="14.25">
      <c r="A324" s="89">
        <v>2005111</v>
      </c>
      <c r="B324" s="91">
        <v>38617</v>
      </c>
      <c r="C324" s="97">
        <v>3</v>
      </c>
      <c r="D324" s="93">
        <v>7</v>
      </c>
      <c r="E324" s="93">
        <v>15</v>
      </c>
      <c r="F324" s="93">
        <v>16</v>
      </c>
      <c r="G324" s="93">
        <v>19</v>
      </c>
      <c r="H324" s="93">
        <v>29</v>
      </c>
      <c r="I324" s="99">
        <v>9</v>
      </c>
      <c r="J324" s="93">
        <v>7</v>
      </c>
      <c r="K324" s="93">
        <v>29</v>
      </c>
      <c r="L324" s="93">
        <v>3</v>
      </c>
      <c r="M324" s="93">
        <v>19</v>
      </c>
      <c r="N324" s="93">
        <v>16</v>
      </c>
      <c r="O324" s="94">
        <v>15</v>
      </c>
      <c r="P324" s="74">
        <v>84986902</v>
      </c>
      <c r="Q324" s="74">
        <v>92057094</v>
      </c>
      <c r="R324" s="74">
        <v>1</v>
      </c>
      <c r="S324" s="74">
        <v>5000000</v>
      </c>
      <c r="T324" s="74">
        <v>24</v>
      </c>
      <c r="U324" s="74">
        <v>352552</v>
      </c>
      <c r="V324" s="74">
        <v>280</v>
      </c>
      <c r="W324" s="74">
        <v>3000</v>
      </c>
      <c r="X324" s="74">
        <v>12907</v>
      </c>
      <c r="Y324" s="74">
        <v>200</v>
      </c>
      <c r="Z324" s="74">
        <v>245526</v>
      </c>
      <c r="AA324" s="74">
        <v>10</v>
      </c>
      <c r="AB324" s="74">
        <v>1512539</v>
      </c>
      <c r="AC324" s="74">
        <v>5</v>
      </c>
    </row>
    <row r="325" spans="1:29" ht="14.25">
      <c r="A325" s="89">
        <v>2005112</v>
      </c>
      <c r="B325" s="91">
        <v>38620</v>
      </c>
      <c r="C325" s="97">
        <v>4</v>
      </c>
      <c r="D325" s="93">
        <v>12</v>
      </c>
      <c r="E325" s="93">
        <v>22</v>
      </c>
      <c r="F325" s="93">
        <v>28</v>
      </c>
      <c r="G325" s="93">
        <v>29</v>
      </c>
      <c r="H325" s="93">
        <v>30</v>
      </c>
      <c r="I325" s="99">
        <v>16</v>
      </c>
      <c r="J325" s="93">
        <v>30</v>
      </c>
      <c r="K325" s="93">
        <v>29</v>
      </c>
      <c r="L325" s="93">
        <v>4</v>
      </c>
      <c r="M325" s="93">
        <v>28</v>
      </c>
      <c r="N325" s="93">
        <v>12</v>
      </c>
      <c r="O325" s="94">
        <v>22</v>
      </c>
      <c r="P325" s="74">
        <v>96648022</v>
      </c>
      <c r="Q325" s="74">
        <v>108286349</v>
      </c>
      <c r="R325" s="74">
        <v>0</v>
      </c>
      <c r="S325" s="74">
        <v>0</v>
      </c>
      <c r="T325" s="74">
        <v>24</v>
      </c>
      <c r="U325" s="74">
        <v>289808</v>
      </c>
      <c r="V325" s="74">
        <v>382</v>
      </c>
      <c r="W325" s="74">
        <v>3000</v>
      </c>
      <c r="X325" s="74">
        <v>20248</v>
      </c>
      <c r="Y325" s="74">
        <v>200</v>
      </c>
      <c r="Z325" s="74">
        <v>374644</v>
      </c>
      <c r="AA325" s="74">
        <v>10</v>
      </c>
      <c r="AB325" s="74">
        <v>3046168</v>
      </c>
      <c r="AC325" s="74">
        <v>5</v>
      </c>
    </row>
    <row r="326" spans="1:29" ht="14.25">
      <c r="A326" s="89">
        <v>2005113</v>
      </c>
      <c r="B326" s="91">
        <v>38622</v>
      </c>
      <c r="C326" s="97">
        <v>15</v>
      </c>
      <c r="D326" s="93">
        <v>18</v>
      </c>
      <c r="E326" s="93">
        <v>20</v>
      </c>
      <c r="F326" s="93">
        <v>22</v>
      </c>
      <c r="G326" s="93">
        <v>26</v>
      </c>
      <c r="H326" s="93">
        <v>27</v>
      </c>
      <c r="I326" s="99">
        <v>3</v>
      </c>
      <c r="J326" s="93">
        <v>26</v>
      </c>
      <c r="K326" s="93">
        <v>18</v>
      </c>
      <c r="L326" s="93">
        <v>27</v>
      </c>
      <c r="M326" s="93">
        <v>22</v>
      </c>
      <c r="N326" s="93">
        <v>20</v>
      </c>
      <c r="O326" s="94">
        <v>15</v>
      </c>
      <c r="P326" s="74">
        <v>84045660</v>
      </c>
      <c r="Q326" s="74">
        <v>94310536</v>
      </c>
      <c r="R326" s="74">
        <v>4</v>
      </c>
      <c r="S326" s="74">
        <v>5000000</v>
      </c>
      <c r="T326" s="74">
        <v>11</v>
      </c>
      <c r="U326" s="74">
        <v>1277858</v>
      </c>
      <c r="V326" s="74">
        <v>393</v>
      </c>
      <c r="W326" s="74">
        <v>3000</v>
      </c>
      <c r="X326" s="74">
        <v>17038</v>
      </c>
      <c r="Y326" s="74">
        <v>200</v>
      </c>
      <c r="Z326" s="74">
        <v>332170</v>
      </c>
      <c r="AA326" s="74">
        <v>10</v>
      </c>
      <c r="AB326" s="74">
        <v>2638688</v>
      </c>
      <c r="AC326" s="74">
        <v>5</v>
      </c>
    </row>
    <row r="327" spans="1:29" ht="14.25">
      <c r="A327" s="89">
        <v>2005114</v>
      </c>
      <c r="B327" s="91">
        <v>38624</v>
      </c>
      <c r="C327" s="97">
        <v>6</v>
      </c>
      <c r="D327" s="93">
        <v>7</v>
      </c>
      <c r="E327" s="93">
        <v>10</v>
      </c>
      <c r="F327" s="93">
        <v>15</v>
      </c>
      <c r="G327" s="93">
        <v>21</v>
      </c>
      <c r="H327" s="93">
        <v>27</v>
      </c>
      <c r="I327" s="99">
        <v>6</v>
      </c>
      <c r="J327" s="93">
        <v>15</v>
      </c>
      <c r="K327" s="93">
        <v>21</v>
      </c>
      <c r="L327" s="93">
        <v>10</v>
      </c>
      <c r="M327" s="93">
        <v>27</v>
      </c>
      <c r="N327" s="93">
        <v>7</v>
      </c>
      <c r="O327" s="94">
        <v>6</v>
      </c>
      <c r="P327" s="74">
        <v>83220546</v>
      </c>
      <c r="Q327" s="74">
        <v>99798190</v>
      </c>
      <c r="R327" s="74">
        <v>2</v>
      </c>
      <c r="S327" s="74">
        <v>5000000</v>
      </c>
      <c r="T327" s="74">
        <v>20</v>
      </c>
      <c r="U327" s="74">
        <v>331878</v>
      </c>
      <c r="V327" s="74">
        <v>352</v>
      </c>
      <c r="W327" s="74">
        <v>3000</v>
      </c>
      <c r="X327" s="74">
        <v>15496</v>
      </c>
      <c r="Y327" s="74">
        <v>200</v>
      </c>
      <c r="Z327" s="74">
        <v>261219</v>
      </c>
      <c r="AA327" s="74">
        <v>10</v>
      </c>
      <c r="AB327" s="74">
        <v>2377091</v>
      </c>
      <c r="AC327" s="74">
        <v>5</v>
      </c>
    </row>
    <row r="328" spans="1:29" ht="14.25">
      <c r="A328" s="89">
        <v>2005115</v>
      </c>
      <c r="B328" s="91">
        <v>38627</v>
      </c>
      <c r="C328" s="97">
        <v>3</v>
      </c>
      <c r="D328" s="93">
        <v>12</v>
      </c>
      <c r="E328" s="93">
        <v>18</v>
      </c>
      <c r="F328" s="93">
        <v>23</v>
      </c>
      <c r="G328" s="93">
        <v>30</v>
      </c>
      <c r="H328" s="93">
        <v>33</v>
      </c>
      <c r="I328" s="99">
        <v>2</v>
      </c>
      <c r="J328" s="93">
        <v>33</v>
      </c>
      <c r="K328" s="93">
        <v>18</v>
      </c>
      <c r="L328" s="93">
        <v>3</v>
      </c>
      <c r="M328" s="93">
        <v>12</v>
      </c>
      <c r="N328" s="93">
        <v>23</v>
      </c>
      <c r="O328" s="94">
        <v>30</v>
      </c>
      <c r="P328" s="74">
        <v>100744056</v>
      </c>
      <c r="Q328" s="74">
        <v>105784038</v>
      </c>
      <c r="R328" s="74">
        <v>2</v>
      </c>
      <c r="S328" s="74">
        <v>5000000</v>
      </c>
      <c r="T328" s="74">
        <v>27</v>
      </c>
      <c r="U328" s="74">
        <v>253743</v>
      </c>
      <c r="V328" s="74">
        <v>362</v>
      </c>
      <c r="W328" s="74">
        <v>3000</v>
      </c>
      <c r="X328" s="74">
        <v>20106</v>
      </c>
      <c r="Y328" s="74">
        <v>200</v>
      </c>
      <c r="Z328" s="74">
        <v>359376</v>
      </c>
      <c r="AA328" s="74">
        <v>10</v>
      </c>
      <c r="AB328" s="74">
        <v>3565340</v>
      </c>
      <c r="AC328" s="74">
        <v>5</v>
      </c>
    </row>
    <row r="329" spans="1:29" ht="14.25">
      <c r="A329" s="89">
        <v>2005116</v>
      </c>
      <c r="B329" s="91">
        <v>38629</v>
      </c>
      <c r="C329" s="97">
        <v>4</v>
      </c>
      <c r="D329" s="93">
        <v>6</v>
      </c>
      <c r="E329" s="93">
        <v>8</v>
      </c>
      <c r="F329" s="93">
        <v>14</v>
      </c>
      <c r="G329" s="93">
        <v>15</v>
      </c>
      <c r="H329" s="93">
        <v>30</v>
      </c>
      <c r="I329" s="99">
        <v>10</v>
      </c>
      <c r="J329" s="93">
        <v>15</v>
      </c>
      <c r="K329" s="93">
        <v>30</v>
      </c>
      <c r="L329" s="93">
        <v>14</v>
      </c>
      <c r="M329" s="93">
        <v>6</v>
      </c>
      <c r="N329" s="93">
        <v>8</v>
      </c>
      <c r="O329" s="94">
        <v>4</v>
      </c>
      <c r="P329" s="74">
        <v>82761716</v>
      </c>
      <c r="Q329" s="74">
        <v>100311500</v>
      </c>
      <c r="R329" s="74">
        <v>2</v>
      </c>
      <c r="S329" s="74">
        <v>5000000</v>
      </c>
      <c r="T329" s="74">
        <v>14</v>
      </c>
      <c r="U329" s="74">
        <v>754577</v>
      </c>
      <c r="V329" s="74">
        <v>498</v>
      </c>
      <c r="W329" s="74">
        <v>3000</v>
      </c>
      <c r="X329" s="74">
        <v>20718</v>
      </c>
      <c r="Y329" s="74">
        <v>200</v>
      </c>
      <c r="Z329" s="74">
        <v>366972</v>
      </c>
      <c r="AA329" s="74">
        <v>10</v>
      </c>
      <c r="AB329" s="74">
        <v>3230876</v>
      </c>
      <c r="AC329" s="74">
        <v>5</v>
      </c>
    </row>
    <row r="330" spans="1:29" ht="14.25">
      <c r="A330" s="89">
        <v>2005117</v>
      </c>
      <c r="B330" s="91">
        <v>38631</v>
      </c>
      <c r="C330" s="97">
        <v>6</v>
      </c>
      <c r="D330" s="93">
        <v>17</v>
      </c>
      <c r="E330" s="93">
        <v>22</v>
      </c>
      <c r="F330" s="93">
        <v>27</v>
      </c>
      <c r="G330" s="93">
        <v>28</v>
      </c>
      <c r="H330" s="93">
        <v>32</v>
      </c>
      <c r="I330" s="99">
        <v>3</v>
      </c>
      <c r="J330" s="93">
        <v>28</v>
      </c>
      <c r="K330" s="93">
        <v>22</v>
      </c>
      <c r="L330" s="93">
        <v>27</v>
      </c>
      <c r="M330" s="93">
        <v>6</v>
      </c>
      <c r="N330" s="93">
        <v>17</v>
      </c>
      <c r="O330" s="94">
        <v>32</v>
      </c>
      <c r="P330" s="74">
        <v>88046422</v>
      </c>
      <c r="Q330" s="74">
        <v>103478865</v>
      </c>
      <c r="R330" s="74">
        <v>1</v>
      </c>
      <c r="S330" s="74">
        <v>5000000</v>
      </c>
      <c r="T330" s="74">
        <v>34</v>
      </c>
      <c r="U330" s="74">
        <v>560505</v>
      </c>
      <c r="V330" s="74">
        <v>166</v>
      </c>
      <c r="W330" s="74">
        <v>3000</v>
      </c>
      <c r="X330" s="74">
        <v>12302</v>
      </c>
      <c r="Y330" s="74">
        <v>200</v>
      </c>
      <c r="Z330" s="74">
        <v>254338</v>
      </c>
      <c r="AA330" s="74">
        <v>10</v>
      </c>
      <c r="AB330" s="74">
        <v>2083283</v>
      </c>
      <c r="AC330" s="74">
        <v>5</v>
      </c>
    </row>
    <row r="331" spans="1:29" ht="14.25">
      <c r="A331" s="89">
        <v>2005118</v>
      </c>
      <c r="B331" s="91">
        <v>38634</v>
      </c>
      <c r="C331" s="97">
        <v>4</v>
      </c>
      <c r="D331" s="93">
        <v>9</v>
      </c>
      <c r="E331" s="93">
        <v>12</v>
      </c>
      <c r="F331" s="93">
        <v>15</v>
      </c>
      <c r="G331" s="93">
        <v>26</v>
      </c>
      <c r="H331" s="93">
        <v>31</v>
      </c>
      <c r="I331" s="99">
        <v>16</v>
      </c>
      <c r="J331" s="93">
        <v>15</v>
      </c>
      <c r="K331" s="93">
        <v>4</v>
      </c>
      <c r="L331" s="93">
        <v>9</v>
      </c>
      <c r="M331" s="93">
        <v>26</v>
      </c>
      <c r="N331" s="93">
        <v>12</v>
      </c>
      <c r="O331" s="94">
        <v>31</v>
      </c>
      <c r="P331" s="74">
        <v>100005930</v>
      </c>
      <c r="Q331" s="74">
        <v>97330794</v>
      </c>
      <c r="R331" s="74">
        <v>3</v>
      </c>
      <c r="S331" s="74">
        <v>5000000</v>
      </c>
      <c r="T331" s="74">
        <v>113</v>
      </c>
      <c r="U331" s="74">
        <v>182783</v>
      </c>
      <c r="V331" s="74">
        <v>366</v>
      </c>
      <c r="W331" s="74">
        <v>3000</v>
      </c>
      <c r="X331" s="74">
        <v>24671</v>
      </c>
      <c r="Y331" s="74">
        <v>200</v>
      </c>
      <c r="Z331" s="74">
        <v>441079</v>
      </c>
      <c r="AA331" s="74">
        <v>10</v>
      </c>
      <c r="AB331" s="74">
        <v>1810697</v>
      </c>
      <c r="AC331" s="74">
        <v>5</v>
      </c>
    </row>
    <row r="332" spans="1:29" ht="14.25">
      <c r="A332" s="89">
        <v>2005119</v>
      </c>
      <c r="B332" s="91">
        <v>38636</v>
      </c>
      <c r="C332" s="97">
        <v>1</v>
      </c>
      <c r="D332" s="93">
        <v>7</v>
      </c>
      <c r="E332" s="93">
        <v>11</v>
      </c>
      <c r="F332" s="93">
        <v>18</v>
      </c>
      <c r="G332" s="93">
        <v>20</v>
      </c>
      <c r="H332" s="93">
        <v>22</v>
      </c>
      <c r="I332" s="99">
        <v>2</v>
      </c>
      <c r="J332" s="93">
        <v>1</v>
      </c>
      <c r="K332" s="93">
        <v>20</v>
      </c>
      <c r="L332" s="93">
        <v>11</v>
      </c>
      <c r="M332" s="93">
        <v>18</v>
      </c>
      <c r="N332" s="93">
        <v>22</v>
      </c>
      <c r="O332" s="94">
        <v>7</v>
      </c>
      <c r="P332" s="74">
        <v>84606492</v>
      </c>
      <c r="Q332" s="74">
        <v>111323443</v>
      </c>
      <c r="R332" s="74">
        <v>1</v>
      </c>
      <c r="S332" s="74">
        <v>5000000</v>
      </c>
      <c r="T332" s="74">
        <v>73</v>
      </c>
      <c r="U332" s="74">
        <v>111502</v>
      </c>
      <c r="V332" s="74">
        <v>265</v>
      </c>
      <c r="W332" s="74">
        <v>3000</v>
      </c>
      <c r="X332" s="74">
        <v>15794</v>
      </c>
      <c r="Y332" s="74">
        <v>200</v>
      </c>
      <c r="Z332" s="74">
        <v>304518</v>
      </c>
      <c r="AA332" s="74">
        <v>10</v>
      </c>
      <c r="AB332" s="74">
        <v>1465169</v>
      </c>
      <c r="AC332" s="74">
        <v>5</v>
      </c>
    </row>
    <row r="333" spans="1:29" ht="14.25">
      <c r="A333" s="89">
        <v>2005120</v>
      </c>
      <c r="B333" s="91">
        <v>38638</v>
      </c>
      <c r="C333" s="97">
        <v>1</v>
      </c>
      <c r="D333" s="93">
        <v>6</v>
      </c>
      <c r="E333" s="93">
        <v>13</v>
      </c>
      <c r="F333" s="93">
        <v>18</v>
      </c>
      <c r="G333" s="93">
        <v>30</v>
      </c>
      <c r="H333" s="93">
        <v>32</v>
      </c>
      <c r="I333" s="99">
        <v>14</v>
      </c>
      <c r="J333" s="93">
        <v>18</v>
      </c>
      <c r="K333" s="93">
        <v>6</v>
      </c>
      <c r="L333" s="93">
        <v>1</v>
      </c>
      <c r="M333" s="93">
        <v>13</v>
      </c>
      <c r="N333" s="93">
        <v>32</v>
      </c>
      <c r="O333" s="94">
        <v>30</v>
      </c>
      <c r="P333" s="74">
        <v>85309164</v>
      </c>
      <c r="Q333" s="74">
        <v>119219696</v>
      </c>
      <c r="R333" s="74">
        <v>0</v>
      </c>
      <c r="S333" s="74">
        <v>0</v>
      </c>
      <c r="T333" s="74">
        <v>15</v>
      </c>
      <c r="U333" s="74">
        <v>1228306</v>
      </c>
      <c r="V333" s="74">
        <v>157</v>
      </c>
      <c r="W333" s="74">
        <v>3000</v>
      </c>
      <c r="X333" s="74">
        <v>9864</v>
      </c>
      <c r="Y333" s="74">
        <v>200</v>
      </c>
      <c r="Z333" s="74">
        <v>207501</v>
      </c>
      <c r="AA333" s="74">
        <v>10</v>
      </c>
      <c r="AB333" s="74">
        <v>2192367</v>
      </c>
      <c r="AC333" s="74">
        <v>5</v>
      </c>
    </row>
    <row r="334" spans="1:29" ht="14.25">
      <c r="A334" s="89">
        <v>2005121</v>
      </c>
      <c r="B334" s="91">
        <v>38641</v>
      </c>
      <c r="C334" s="97">
        <v>1</v>
      </c>
      <c r="D334" s="93">
        <v>7</v>
      </c>
      <c r="E334" s="93">
        <v>20</v>
      </c>
      <c r="F334" s="93">
        <v>25</v>
      </c>
      <c r="G334" s="93">
        <v>31</v>
      </c>
      <c r="H334" s="93">
        <v>32</v>
      </c>
      <c r="I334" s="99">
        <v>12</v>
      </c>
      <c r="J334" s="93">
        <v>32</v>
      </c>
      <c r="K334" s="93">
        <v>31</v>
      </c>
      <c r="L334" s="93">
        <v>7</v>
      </c>
      <c r="M334" s="93">
        <v>25</v>
      </c>
      <c r="N334" s="93">
        <v>1</v>
      </c>
      <c r="O334" s="94">
        <v>20</v>
      </c>
      <c r="P334" s="74">
        <v>98424618</v>
      </c>
      <c r="Q334" s="74">
        <v>122045276</v>
      </c>
      <c r="R334" s="74">
        <v>1</v>
      </c>
      <c r="S334" s="74">
        <v>5000000</v>
      </c>
      <c r="T334" s="74">
        <v>9</v>
      </c>
      <c r="U334" s="74">
        <v>2028854</v>
      </c>
      <c r="V334" s="74">
        <v>230</v>
      </c>
      <c r="W334" s="74">
        <v>3000</v>
      </c>
      <c r="X334" s="74">
        <v>12274</v>
      </c>
      <c r="Y334" s="74">
        <v>200</v>
      </c>
      <c r="Z334" s="74">
        <v>244407</v>
      </c>
      <c r="AA334" s="74">
        <v>10</v>
      </c>
      <c r="AB334" s="74">
        <v>3310785</v>
      </c>
      <c r="AC334" s="74">
        <v>5</v>
      </c>
    </row>
    <row r="335" spans="1:29" ht="14.25">
      <c r="A335" s="89">
        <v>2005122</v>
      </c>
      <c r="B335" s="91">
        <v>38643</v>
      </c>
      <c r="C335" s="97">
        <v>1</v>
      </c>
      <c r="D335" s="93">
        <v>4</v>
      </c>
      <c r="E335" s="93">
        <v>7</v>
      </c>
      <c r="F335" s="93">
        <v>14</v>
      </c>
      <c r="G335" s="93">
        <v>30</v>
      </c>
      <c r="H335" s="93">
        <v>32</v>
      </c>
      <c r="I335" s="99">
        <v>9</v>
      </c>
      <c r="J335" s="93">
        <v>32</v>
      </c>
      <c r="K335" s="93">
        <v>14</v>
      </c>
      <c r="L335" s="93">
        <v>1</v>
      </c>
      <c r="M335" s="93">
        <v>30</v>
      </c>
      <c r="N335" s="93">
        <v>4</v>
      </c>
      <c r="O335" s="94">
        <v>7</v>
      </c>
      <c r="P335" s="74">
        <v>86580310</v>
      </c>
      <c r="Q335" s="74">
        <v>122740488</v>
      </c>
      <c r="R335" s="74">
        <v>1</v>
      </c>
      <c r="S335" s="74">
        <v>5000000</v>
      </c>
      <c r="T335" s="74">
        <v>11</v>
      </c>
      <c r="U335" s="74">
        <v>1208075</v>
      </c>
      <c r="V335" s="74">
        <v>271</v>
      </c>
      <c r="W335" s="74">
        <v>3000</v>
      </c>
      <c r="X335" s="74">
        <v>13154</v>
      </c>
      <c r="Y335" s="74">
        <v>200</v>
      </c>
      <c r="Z335" s="74">
        <v>247433</v>
      </c>
      <c r="AA335" s="74">
        <v>10</v>
      </c>
      <c r="AB335" s="74">
        <v>3504436</v>
      </c>
      <c r="AC335" s="74">
        <v>5</v>
      </c>
    </row>
    <row r="336" spans="1:29" ht="14.25">
      <c r="A336" s="89">
        <v>2005123</v>
      </c>
      <c r="B336" s="91">
        <v>38645</v>
      </c>
      <c r="C336" s="97">
        <v>11</v>
      </c>
      <c r="D336" s="93">
        <v>12</v>
      </c>
      <c r="E336" s="93">
        <v>13</v>
      </c>
      <c r="F336" s="93">
        <v>17</v>
      </c>
      <c r="G336" s="93">
        <v>18</v>
      </c>
      <c r="H336" s="93">
        <v>25</v>
      </c>
      <c r="I336" s="99">
        <v>7</v>
      </c>
      <c r="J336" s="93">
        <v>13</v>
      </c>
      <c r="K336" s="93">
        <v>18</v>
      </c>
      <c r="L336" s="93">
        <v>12</v>
      </c>
      <c r="M336" s="93">
        <v>25</v>
      </c>
      <c r="N336" s="93">
        <v>11</v>
      </c>
      <c r="O336" s="94">
        <v>17</v>
      </c>
      <c r="P336" s="74">
        <v>88748762</v>
      </c>
      <c r="Q336" s="74">
        <v>106298320</v>
      </c>
      <c r="R336" s="74">
        <v>4</v>
      </c>
      <c r="S336" s="74">
        <v>5000000</v>
      </c>
      <c r="T336" s="74">
        <v>32</v>
      </c>
      <c r="U336" s="74">
        <v>259425</v>
      </c>
      <c r="V336" s="74">
        <v>522</v>
      </c>
      <c r="W336" s="74">
        <v>3000</v>
      </c>
      <c r="X336" s="74">
        <v>22519</v>
      </c>
      <c r="Y336" s="74">
        <v>200</v>
      </c>
      <c r="Z336" s="74">
        <v>380381</v>
      </c>
      <c r="AA336" s="74">
        <v>10</v>
      </c>
      <c r="AB336" s="74">
        <v>4350768</v>
      </c>
      <c r="AC336" s="74">
        <v>5</v>
      </c>
    </row>
    <row r="337" spans="1:29" ht="14.25">
      <c r="A337" s="89">
        <v>2005124</v>
      </c>
      <c r="B337" s="91">
        <v>38648</v>
      </c>
      <c r="C337" s="97">
        <v>5</v>
      </c>
      <c r="D337" s="93">
        <v>6</v>
      </c>
      <c r="E337" s="93">
        <v>10</v>
      </c>
      <c r="F337" s="93">
        <v>19</v>
      </c>
      <c r="G337" s="93">
        <v>31</v>
      </c>
      <c r="H337" s="93">
        <v>33</v>
      </c>
      <c r="I337" s="99">
        <v>11</v>
      </c>
      <c r="J337" s="93">
        <v>5</v>
      </c>
      <c r="K337" s="93">
        <v>31</v>
      </c>
      <c r="L337" s="93">
        <v>6</v>
      </c>
      <c r="M337" s="93">
        <v>19</v>
      </c>
      <c r="N337" s="93">
        <v>33</v>
      </c>
      <c r="O337" s="94">
        <v>10</v>
      </c>
      <c r="P337" s="74">
        <v>100141228</v>
      </c>
      <c r="Q337" s="74">
        <v>95778891</v>
      </c>
      <c r="R337" s="74">
        <v>3</v>
      </c>
      <c r="S337" s="74">
        <v>5000000</v>
      </c>
      <c r="T337" s="74">
        <v>34</v>
      </c>
      <c r="U337" s="74">
        <v>307490</v>
      </c>
      <c r="V337" s="74">
        <v>747</v>
      </c>
      <c r="W337" s="74">
        <v>3000</v>
      </c>
      <c r="X337" s="74">
        <v>34059</v>
      </c>
      <c r="Y337" s="74">
        <v>200</v>
      </c>
      <c r="Z337" s="74">
        <v>535196</v>
      </c>
      <c r="AA337" s="74">
        <v>10</v>
      </c>
      <c r="AB337" s="74">
        <v>3945840</v>
      </c>
      <c r="AC337" s="74">
        <v>5</v>
      </c>
    </row>
    <row r="338" spans="1:29" ht="14.25">
      <c r="A338" s="89">
        <v>2005125</v>
      </c>
      <c r="B338" s="91">
        <v>38650</v>
      </c>
      <c r="C338" s="97">
        <v>6</v>
      </c>
      <c r="D338" s="93">
        <v>14</v>
      </c>
      <c r="E338" s="93">
        <v>18</v>
      </c>
      <c r="F338" s="93">
        <v>28</v>
      </c>
      <c r="G338" s="93">
        <v>31</v>
      </c>
      <c r="H338" s="93">
        <v>32</v>
      </c>
      <c r="I338" s="99">
        <v>3</v>
      </c>
      <c r="J338" s="93">
        <v>6</v>
      </c>
      <c r="K338" s="93">
        <v>31</v>
      </c>
      <c r="L338" s="93">
        <v>14</v>
      </c>
      <c r="M338" s="93">
        <v>18</v>
      </c>
      <c r="N338" s="93">
        <v>32</v>
      </c>
      <c r="O338" s="94">
        <v>28</v>
      </c>
      <c r="P338" s="74">
        <v>87866546</v>
      </c>
      <c r="Q338" s="74">
        <v>86331035</v>
      </c>
      <c r="R338" s="74">
        <v>5</v>
      </c>
      <c r="S338" s="74">
        <v>5000000</v>
      </c>
      <c r="T338" s="74">
        <v>10</v>
      </c>
      <c r="U338" s="74">
        <v>666520</v>
      </c>
      <c r="V338" s="74">
        <v>302</v>
      </c>
      <c r="W338" s="74">
        <v>3000</v>
      </c>
      <c r="X338" s="74">
        <v>13562</v>
      </c>
      <c r="Y338" s="74">
        <v>200</v>
      </c>
      <c r="Z338" s="74">
        <v>254610</v>
      </c>
      <c r="AA338" s="74">
        <v>10</v>
      </c>
      <c r="AB338" s="74">
        <v>2934551</v>
      </c>
      <c r="AC338" s="74">
        <v>5</v>
      </c>
    </row>
    <row r="339" spans="1:29" ht="14.25">
      <c r="A339" s="89">
        <v>2005126</v>
      </c>
      <c r="B339" s="91">
        <v>38652</v>
      </c>
      <c r="C339" s="97">
        <v>2</v>
      </c>
      <c r="D339" s="93">
        <v>8</v>
      </c>
      <c r="E339" s="93">
        <v>13</v>
      </c>
      <c r="F339" s="93">
        <v>19</v>
      </c>
      <c r="G339" s="93">
        <v>25</v>
      </c>
      <c r="H339" s="93">
        <v>26</v>
      </c>
      <c r="I339" s="99">
        <v>9</v>
      </c>
      <c r="J339" s="93">
        <v>13</v>
      </c>
      <c r="K339" s="93">
        <v>26</v>
      </c>
      <c r="L339" s="93">
        <v>19</v>
      </c>
      <c r="M339" s="93">
        <v>8</v>
      </c>
      <c r="N339" s="93">
        <v>25</v>
      </c>
      <c r="O339" s="94">
        <v>2</v>
      </c>
      <c r="P339" s="74">
        <v>89725146</v>
      </c>
      <c r="Q339" s="74">
        <v>34551075</v>
      </c>
      <c r="R339" s="74">
        <v>13</v>
      </c>
      <c r="S339" s="74">
        <v>5000000</v>
      </c>
      <c r="T339" s="74">
        <v>148</v>
      </c>
      <c r="U339" s="74">
        <v>38281</v>
      </c>
      <c r="V339" s="74">
        <v>685</v>
      </c>
      <c r="W339" s="74">
        <v>3000</v>
      </c>
      <c r="X339" s="74">
        <v>29119</v>
      </c>
      <c r="Y339" s="74">
        <v>200</v>
      </c>
      <c r="Z339" s="74">
        <v>460805</v>
      </c>
      <c r="AA339" s="74">
        <v>10</v>
      </c>
      <c r="AB339" s="74">
        <v>2518540</v>
      </c>
      <c r="AC339" s="74">
        <v>5</v>
      </c>
    </row>
    <row r="340" spans="1:29" ht="14.25">
      <c r="A340" s="89">
        <v>2005127</v>
      </c>
      <c r="B340" s="91">
        <v>38655</v>
      </c>
      <c r="C340" s="97">
        <v>4</v>
      </c>
      <c r="D340" s="93">
        <v>6</v>
      </c>
      <c r="E340" s="93">
        <v>11</v>
      </c>
      <c r="F340" s="93">
        <v>14</v>
      </c>
      <c r="G340" s="93">
        <v>23</v>
      </c>
      <c r="H340" s="93">
        <v>25</v>
      </c>
      <c r="I340" s="99">
        <v>12</v>
      </c>
      <c r="J340" s="93">
        <v>4</v>
      </c>
      <c r="K340" s="93">
        <v>25</v>
      </c>
      <c r="L340" s="93">
        <v>11</v>
      </c>
      <c r="M340" s="93">
        <v>23</v>
      </c>
      <c r="N340" s="93">
        <v>6</v>
      </c>
      <c r="O340" s="94">
        <v>14</v>
      </c>
      <c r="P340" s="74">
        <v>100319936</v>
      </c>
      <c r="Q340" s="74">
        <v>67651420</v>
      </c>
      <c r="R340" s="74">
        <v>2</v>
      </c>
      <c r="S340" s="74">
        <v>5000000</v>
      </c>
      <c r="T340" s="74">
        <v>22</v>
      </c>
      <c r="U340" s="74">
        <v>255201</v>
      </c>
      <c r="V340" s="74">
        <v>470</v>
      </c>
      <c r="W340" s="74">
        <v>3000</v>
      </c>
      <c r="X340" s="74">
        <v>21605</v>
      </c>
      <c r="Y340" s="74">
        <v>200</v>
      </c>
      <c r="Z340" s="74">
        <v>367178</v>
      </c>
      <c r="AA340" s="74">
        <v>10</v>
      </c>
      <c r="AB340" s="74">
        <v>4207842</v>
      </c>
      <c r="AC340" s="74">
        <v>5</v>
      </c>
    </row>
    <row r="341" spans="1:29" ht="14.25">
      <c r="A341" s="89">
        <v>2005128</v>
      </c>
      <c r="B341" s="91">
        <v>38657</v>
      </c>
      <c r="C341" s="97">
        <v>2</v>
      </c>
      <c r="D341" s="93">
        <v>4</v>
      </c>
      <c r="E341" s="93">
        <v>14</v>
      </c>
      <c r="F341" s="93">
        <v>23</v>
      </c>
      <c r="G341" s="93">
        <v>29</v>
      </c>
      <c r="H341" s="93">
        <v>33</v>
      </c>
      <c r="I341" s="99">
        <v>15</v>
      </c>
      <c r="J341" s="93">
        <v>14</v>
      </c>
      <c r="K341" s="93">
        <v>23</v>
      </c>
      <c r="L341" s="93">
        <v>29</v>
      </c>
      <c r="M341" s="93">
        <v>2</v>
      </c>
      <c r="N341" s="93">
        <v>4</v>
      </c>
      <c r="O341" s="94">
        <v>33</v>
      </c>
      <c r="P341" s="74">
        <v>90364038</v>
      </c>
      <c r="Q341" s="74">
        <v>49975632</v>
      </c>
      <c r="R341" s="74">
        <v>7</v>
      </c>
      <c r="S341" s="74">
        <v>5000000</v>
      </c>
      <c r="T341" s="74">
        <v>23</v>
      </c>
      <c r="U341" s="74">
        <v>322811</v>
      </c>
      <c r="V341" s="74">
        <v>276</v>
      </c>
      <c r="W341" s="74">
        <v>3000</v>
      </c>
      <c r="X341" s="74">
        <v>12933</v>
      </c>
      <c r="Y341" s="74">
        <v>200</v>
      </c>
      <c r="Z341" s="74">
        <v>254743</v>
      </c>
      <c r="AA341" s="74">
        <v>10</v>
      </c>
      <c r="AB341" s="74">
        <v>2713494</v>
      </c>
      <c r="AC341" s="74">
        <v>5</v>
      </c>
    </row>
    <row r="342" spans="1:29" ht="14.25">
      <c r="A342" s="89">
        <v>2005129</v>
      </c>
      <c r="B342" s="91">
        <v>38659</v>
      </c>
      <c r="C342" s="97">
        <v>5</v>
      </c>
      <c r="D342" s="93">
        <v>10</v>
      </c>
      <c r="E342" s="93">
        <v>14</v>
      </c>
      <c r="F342" s="93">
        <v>20</v>
      </c>
      <c r="G342" s="93">
        <v>27</v>
      </c>
      <c r="H342" s="93">
        <v>33</v>
      </c>
      <c r="I342" s="99">
        <v>3</v>
      </c>
      <c r="J342" s="93">
        <v>14</v>
      </c>
      <c r="K342" s="93">
        <v>20</v>
      </c>
      <c r="L342" s="93">
        <v>10</v>
      </c>
      <c r="M342" s="93">
        <v>27</v>
      </c>
      <c r="N342" s="93">
        <v>5</v>
      </c>
      <c r="O342" s="94">
        <v>33</v>
      </c>
      <c r="P342" s="74">
        <v>92402414</v>
      </c>
      <c r="Q342" s="74">
        <v>80168399</v>
      </c>
      <c r="R342" s="74">
        <v>1</v>
      </c>
      <c r="S342" s="74">
        <v>5000000</v>
      </c>
      <c r="T342" s="74">
        <v>40</v>
      </c>
      <c r="U342" s="74">
        <v>162779</v>
      </c>
      <c r="V342" s="74">
        <v>394</v>
      </c>
      <c r="W342" s="74">
        <v>3000</v>
      </c>
      <c r="X342" s="74">
        <v>17518</v>
      </c>
      <c r="Y342" s="74">
        <v>200</v>
      </c>
      <c r="Z342" s="74">
        <v>319647</v>
      </c>
      <c r="AA342" s="74">
        <v>10</v>
      </c>
      <c r="AB342" s="74">
        <v>3138232</v>
      </c>
      <c r="AC342" s="74">
        <v>5</v>
      </c>
    </row>
    <row r="343" spans="1:29" ht="14.25">
      <c r="A343" s="89">
        <v>2005130</v>
      </c>
      <c r="B343" s="91">
        <v>38662</v>
      </c>
      <c r="C343" s="97">
        <v>3</v>
      </c>
      <c r="D343" s="93">
        <v>5</v>
      </c>
      <c r="E343" s="93">
        <v>9</v>
      </c>
      <c r="F343" s="93">
        <v>15</v>
      </c>
      <c r="G343" s="93">
        <v>20</v>
      </c>
      <c r="H343" s="93">
        <v>25</v>
      </c>
      <c r="I343" s="99">
        <v>16</v>
      </c>
      <c r="J343" s="93">
        <v>25</v>
      </c>
      <c r="K343" s="93">
        <v>20</v>
      </c>
      <c r="L343" s="93">
        <v>15</v>
      </c>
      <c r="M343" s="93">
        <v>9</v>
      </c>
      <c r="N343" s="93">
        <v>3</v>
      </c>
      <c r="O343" s="94">
        <v>5</v>
      </c>
      <c r="P343" s="74">
        <v>107409392</v>
      </c>
      <c r="Q343" s="74">
        <v>67536960</v>
      </c>
      <c r="R343" s="74">
        <v>6</v>
      </c>
      <c r="S343" s="74">
        <v>5000000</v>
      </c>
      <c r="T343" s="74">
        <v>104</v>
      </c>
      <c r="U343" s="74">
        <v>71573</v>
      </c>
      <c r="V343" s="74">
        <v>691</v>
      </c>
      <c r="W343" s="74">
        <v>3000</v>
      </c>
      <c r="X343" s="74">
        <v>35444</v>
      </c>
      <c r="Y343" s="74">
        <v>200</v>
      </c>
      <c r="Z343" s="74">
        <v>595438</v>
      </c>
      <c r="AA343" s="74">
        <v>10</v>
      </c>
      <c r="AB343" s="74">
        <v>2540438</v>
      </c>
      <c r="AC343" s="74">
        <v>5</v>
      </c>
    </row>
    <row r="344" spans="1:29" ht="14.25">
      <c r="A344" s="89">
        <v>2005131</v>
      </c>
      <c r="B344" s="91">
        <v>38664</v>
      </c>
      <c r="C344" s="97">
        <v>2</v>
      </c>
      <c r="D344" s="93">
        <v>7</v>
      </c>
      <c r="E344" s="93">
        <v>10</v>
      </c>
      <c r="F344" s="93">
        <v>11</v>
      </c>
      <c r="G344" s="93">
        <v>12</v>
      </c>
      <c r="H344" s="93">
        <v>24</v>
      </c>
      <c r="I344" s="99">
        <v>3</v>
      </c>
      <c r="J344" s="93">
        <v>2</v>
      </c>
      <c r="K344" s="93">
        <v>12</v>
      </c>
      <c r="L344" s="93">
        <v>7</v>
      </c>
      <c r="M344" s="93">
        <v>10</v>
      </c>
      <c r="N344" s="93">
        <v>11</v>
      </c>
      <c r="O344" s="94">
        <v>24</v>
      </c>
      <c r="P344" s="74">
        <v>92470384</v>
      </c>
      <c r="Q344" s="74">
        <v>82298616</v>
      </c>
      <c r="R344" s="74">
        <v>1</v>
      </c>
      <c r="S344" s="74">
        <v>5000000</v>
      </c>
      <c r="T344" s="74">
        <v>47</v>
      </c>
      <c r="U344" s="74">
        <v>180197</v>
      </c>
      <c r="V344" s="74">
        <v>386</v>
      </c>
      <c r="W344" s="74">
        <v>3000</v>
      </c>
      <c r="X344" s="74">
        <v>19335</v>
      </c>
      <c r="Y344" s="74">
        <v>200</v>
      </c>
      <c r="Z344" s="74">
        <v>382548</v>
      </c>
      <c r="AA344" s="74">
        <v>10</v>
      </c>
      <c r="AB344" s="74">
        <v>1645814</v>
      </c>
      <c r="AC344" s="74">
        <v>5</v>
      </c>
    </row>
    <row r="345" spans="1:29" ht="14.25">
      <c r="A345" s="89">
        <v>2005132</v>
      </c>
      <c r="B345" s="91">
        <v>38666</v>
      </c>
      <c r="C345" s="97">
        <v>2</v>
      </c>
      <c r="D345" s="93">
        <v>4</v>
      </c>
      <c r="E345" s="93">
        <v>10</v>
      </c>
      <c r="F345" s="93">
        <v>18</v>
      </c>
      <c r="G345" s="93">
        <v>27</v>
      </c>
      <c r="H345" s="93">
        <v>29</v>
      </c>
      <c r="I345" s="99">
        <v>15</v>
      </c>
      <c r="J345" s="93">
        <v>18</v>
      </c>
      <c r="K345" s="93">
        <v>10</v>
      </c>
      <c r="L345" s="93">
        <v>4</v>
      </c>
      <c r="M345" s="93">
        <v>29</v>
      </c>
      <c r="N345" s="93">
        <v>27</v>
      </c>
      <c r="O345" s="94">
        <v>2</v>
      </c>
      <c r="P345" s="74">
        <v>94130152</v>
      </c>
      <c r="Q345" s="74">
        <v>103362613</v>
      </c>
      <c r="R345" s="74">
        <v>0</v>
      </c>
      <c r="S345" s="74">
        <v>5000000</v>
      </c>
      <c r="T345" s="74">
        <v>22</v>
      </c>
      <c r="U345" s="74">
        <v>410337</v>
      </c>
      <c r="V345" s="74">
        <v>218</v>
      </c>
      <c r="W345" s="74">
        <v>3000</v>
      </c>
      <c r="X345" s="74">
        <v>12666</v>
      </c>
      <c r="Y345" s="74">
        <v>200</v>
      </c>
      <c r="Z345" s="74">
        <v>270424</v>
      </c>
      <c r="AA345" s="74">
        <v>10</v>
      </c>
      <c r="AB345" s="74">
        <v>2028182</v>
      </c>
      <c r="AC345" s="74">
        <v>5</v>
      </c>
    </row>
    <row r="346" spans="1:29" ht="14.25">
      <c r="A346" s="89">
        <v>2005133</v>
      </c>
      <c r="B346" s="91">
        <v>38669</v>
      </c>
      <c r="C346" s="97">
        <v>1</v>
      </c>
      <c r="D346" s="93">
        <v>7</v>
      </c>
      <c r="E346" s="93">
        <v>14</v>
      </c>
      <c r="F346" s="93">
        <v>16</v>
      </c>
      <c r="G346" s="93">
        <v>18</v>
      </c>
      <c r="H346" s="93">
        <v>25</v>
      </c>
      <c r="I346" s="99">
        <v>11</v>
      </c>
      <c r="J346" s="93">
        <v>18</v>
      </c>
      <c r="K346" s="93">
        <v>14</v>
      </c>
      <c r="L346" s="93">
        <v>7</v>
      </c>
      <c r="M346" s="93">
        <v>1</v>
      </c>
      <c r="N346" s="93">
        <v>25</v>
      </c>
      <c r="O346" s="94">
        <v>16</v>
      </c>
      <c r="P346" s="74">
        <v>112647856</v>
      </c>
      <c r="Q346" s="74">
        <v>101654338</v>
      </c>
      <c r="R346" s="74">
        <v>2</v>
      </c>
      <c r="S346" s="74">
        <v>5000000</v>
      </c>
      <c r="T346" s="74">
        <v>108</v>
      </c>
      <c r="U346" s="74">
        <v>179142</v>
      </c>
      <c r="V346" s="74">
        <v>589</v>
      </c>
      <c r="W346" s="74">
        <v>3000</v>
      </c>
      <c r="X346" s="74">
        <v>32478</v>
      </c>
      <c r="Y346" s="74">
        <v>200</v>
      </c>
      <c r="Z346" s="74">
        <v>560021</v>
      </c>
      <c r="AA346" s="74">
        <v>10</v>
      </c>
      <c r="AB346" s="74">
        <v>2739110</v>
      </c>
      <c r="AC346" s="74">
        <v>5</v>
      </c>
    </row>
    <row r="347" spans="1:29" ht="14.25">
      <c r="A347" s="89">
        <v>2005134</v>
      </c>
      <c r="B347" s="91">
        <v>38671</v>
      </c>
      <c r="C347" s="97">
        <v>4</v>
      </c>
      <c r="D347" s="93">
        <v>13</v>
      </c>
      <c r="E347" s="93">
        <v>14</v>
      </c>
      <c r="F347" s="93">
        <v>18</v>
      </c>
      <c r="G347" s="93">
        <v>26</v>
      </c>
      <c r="H347" s="93">
        <v>30</v>
      </c>
      <c r="I347" s="99">
        <v>1</v>
      </c>
      <c r="J347" s="93">
        <v>4</v>
      </c>
      <c r="K347" s="93">
        <v>13</v>
      </c>
      <c r="L347" s="93">
        <v>26</v>
      </c>
      <c r="M347" s="93">
        <v>14</v>
      </c>
      <c r="N347" s="93">
        <v>30</v>
      </c>
      <c r="O347" s="94">
        <v>18</v>
      </c>
      <c r="P347" s="74">
        <v>96024468</v>
      </c>
      <c r="Q347" s="74">
        <v>110313635</v>
      </c>
      <c r="R347" s="74">
        <v>0</v>
      </c>
      <c r="S347" s="74">
        <v>0</v>
      </c>
      <c r="T347" s="74">
        <v>27</v>
      </c>
      <c r="U347" s="74">
        <v>748334</v>
      </c>
      <c r="V347" s="74">
        <v>254</v>
      </c>
      <c r="W347" s="74">
        <v>3000</v>
      </c>
      <c r="X347" s="74">
        <v>16286</v>
      </c>
      <c r="Y347" s="74">
        <v>200</v>
      </c>
      <c r="Z347" s="74">
        <v>340686</v>
      </c>
      <c r="AA347" s="74">
        <v>10</v>
      </c>
      <c r="AB347" s="74">
        <v>2152321</v>
      </c>
      <c r="AC347" s="74">
        <v>5</v>
      </c>
    </row>
    <row r="348" spans="1:29" ht="14.25">
      <c r="A348" s="89">
        <v>2005135</v>
      </c>
      <c r="B348" s="91">
        <v>38673</v>
      </c>
      <c r="C348" s="97">
        <v>1</v>
      </c>
      <c r="D348" s="93">
        <v>5</v>
      </c>
      <c r="E348" s="93">
        <v>13</v>
      </c>
      <c r="F348" s="93">
        <v>15</v>
      </c>
      <c r="G348" s="93">
        <v>21</v>
      </c>
      <c r="H348" s="93">
        <v>25</v>
      </c>
      <c r="I348" s="99">
        <v>11</v>
      </c>
      <c r="J348" s="93">
        <v>13</v>
      </c>
      <c r="K348" s="93">
        <v>1</v>
      </c>
      <c r="L348" s="93">
        <v>15</v>
      </c>
      <c r="M348" s="93">
        <v>5</v>
      </c>
      <c r="N348" s="93">
        <v>25</v>
      </c>
      <c r="O348" s="94">
        <v>21</v>
      </c>
      <c r="P348" s="74">
        <v>98055380</v>
      </c>
      <c r="Q348" s="74">
        <v>110858234</v>
      </c>
      <c r="R348" s="74">
        <v>2</v>
      </c>
      <c r="S348" s="74">
        <v>5000000</v>
      </c>
      <c r="T348" s="74">
        <v>15</v>
      </c>
      <c r="U348" s="74">
        <v>1640271</v>
      </c>
      <c r="V348" s="74">
        <v>172</v>
      </c>
      <c r="W348" s="74">
        <v>3000</v>
      </c>
      <c r="X348" s="74">
        <v>10273</v>
      </c>
      <c r="Y348" s="74">
        <v>200</v>
      </c>
      <c r="Z348" s="74">
        <v>234361</v>
      </c>
      <c r="AA348" s="74">
        <v>10</v>
      </c>
      <c r="AB348" s="74">
        <v>1596852</v>
      </c>
      <c r="AC348" s="74">
        <v>5</v>
      </c>
    </row>
    <row r="349" spans="1:29" ht="14.25">
      <c r="A349" s="89">
        <v>2005136</v>
      </c>
      <c r="B349" s="91">
        <v>38676</v>
      </c>
      <c r="C349" s="97">
        <v>5</v>
      </c>
      <c r="D349" s="93">
        <v>14</v>
      </c>
      <c r="E349" s="93">
        <v>16</v>
      </c>
      <c r="F349" s="93">
        <v>18</v>
      </c>
      <c r="G349" s="93">
        <v>25</v>
      </c>
      <c r="H349" s="93">
        <v>27</v>
      </c>
      <c r="I349" s="99">
        <v>13</v>
      </c>
      <c r="J349" s="93">
        <v>27</v>
      </c>
      <c r="K349" s="93">
        <v>16</v>
      </c>
      <c r="L349" s="93">
        <v>5</v>
      </c>
      <c r="M349" s="93">
        <v>25</v>
      </c>
      <c r="N349" s="93">
        <v>14</v>
      </c>
      <c r="O349" s="94">
        <v>18</v>
      </c>
      <c r="P349" s="74">
        <v>110922040</v>
      </c>
      <c r="Q349" s="74">
        <v>109954896</v>
      </c>
      <c r="R349" s="74">
        <v>2</v>
      </c>
      <c r="S349" s="74">
        <v>5000000</v>
      </c>
      <c r="T349" s="74">
        <v>46</v>
      </c>
      <c r="U349" s="74">
        <v>461424</v>
      </c>
      <c r="V349" s="74">
        <v>456</v>
      </c>
      <c r="W349" s="74">
        <v>3000</v>
      </c>
      <c r="X349" s="74">
        <v>20516</v>
      </c>
      <c r="Y349" s="74">
        <v>200</v>
      </c>
      <c r="Z349" s="74">
        <v>371491</v>
      </c>
      <c r="AA349" s="74">
        <v>10</v>
      </c>
      <c r="AB349" s="74">
        <v>2968696</v>
      </c>
      <c r="AC349" s="74">
        <v>5</v>
      </c>
    </row>
    <row r="350" spans="1:29" ht="14.25">
      <c r="A350" s="89">
        <v>2005137</v>
      </c>
      <c r="B350" s="91">
        <v>38678</v>
      </c>
      <c r="C350" s="97">
        <v>3</v>
      </c>
      <c r="D350" s="93">
        <v>9</v>
      </c>
      <c r="E350" s="93">
        <v>15</v>
      </c>
      <c r="F350" s="93">
        <v>23</v>
      </c>
      <c r="G350" s="93">
        <v>25</v>
      </c>
      <c r="H350" s="93">
        <v>33</v>
      </c>
      <c r="I350" s="99">
        <v>12</v>
      </c>
      <c r="J350" s="93">
        <v>9</v>
      </c>
      <c r="K350" s="93">
        <v>23</v>
      </c>
      <c r="L350" s="93">
        <v>33</v>
      </c>
      <c r="M350" s="93">
        <v>25</v>
      </c>
      <c r="N350" s="93">
        <v>15</v>
      </c>
      <c r="O350" s="94">
        <v>3</v>
      </c>
      <c r="P350" s="74">
        <v>94838566</v>
      </c>
      <c r="Q350" s="74">
        <v>106407506</v>
      </c>
      <c r="R350" s="74">
        <v>2</v>
      </c>
      <c r="S350" s="74">
        <v>5000000</v>
      </c>
      <c r="T350" s="74">
        <v>36</v>
      </c>
      <c r="U350" s="74">
        <v>418224</v>
      </c>
      <c r="V350" s="74">
        <v>434</v>
      </c>
      <c r="W350" s="74">
        <v>3000</v>
      </c>
      <c r="X350" s="74">
        <v>20121</v>
      </c>
      <c r="Y350" s="74">
        <v>200</v>
      </c>
      <c r="Z350" s="74">
        <v>353783</v>
      </c>
      <c r="AA350" s="74">
        <v>10</v>
      </c>
      <c r="AB350" s="74">
        <v>3219633</v>
      </c>
      <c r="AC350" s="74">
        <v>5</v>
      </c>
    </row>
    <row r="351" spans="1:29" ht="14.25">
      <c r="A351" s="89">
        <v>2005138</v>
      </c>
      <c r="B351" s="91">
        <v>38680</v>
      </c>
      <c r="C351" s="97">
        <v>3</v>
      </c>
      <c r="D351" s="93">
        <v>5</v>
      </c>
      <c r="E351" s="93">
        <v>6</v>
      </c>
      <c r="F351" s="93">
        <v>11</v>
      </c>
      <c r="G351" s="93">
        <v>20</v>
      </c>
      <c r="H351" s="93">
        <v>22</v>
      </c>
      <c r="I351" s="99">
        <v>13</v>
      </c>
      <c r="J351" s="93">
        <v>3</v>
      </c>
      <c r="K351" s="93">
        <v>20</v>
      </c>
      <c r="L351" s="93">
        <v>5</v>
      </c>
      <c r="M351" s="93">
        <v>22</v>
      </c>
      <c r="N351" s="93">
        <v>11</v>
      </c>
      <c r="O351" s="94">
        <v>6</v>
      </c>
      <c r="P351" s="74">
        <v>99148234</v>
      </c>
      <c r="Q351" s="74">
        <v>116771293</v>
      </c>
      <c r="R351" s="74">
        <v>0</v>
      </c>
      <c r="S351" s="74">
        <v>0</v>
      </c>
      <c r="T351" s="74">
        <v>34</v>
      </c>
      <c r="U351" s="74">
        <v>711240</v>
      </c>
      <c r="V351" s="74">
        <v>170</v>
      </c>
      <c r="W351" s="74">
        <v>3000</v>
      </c>
      <c r="X351" s="74">
        <v>12675</v>
      </c>
      <c r="Y351" s="74">
        <v>200</v>
      </c>
      <c r="Z351" s="74">
        <v>286943</v>
      </c>
      <c r="AA351" s="74">
        <v>10</v>
      </c>
      <c r="AB351" s="74">
        <v>1624449</v>
      </c>
      <c r="AC351" s="74">
        <v>5</v>
      </c>
    </row>
    <row r="352" spans="1:29" ht="14.25">
      <c r="A352" s="89">
        <v>2005139</v>
      </c>
      <c r="B352" s="91">
        <v>38683</v>
      </c>
      <c r="C352" s="97">
        <v>2</v>
      </c>
      <c r="D352" s="93">
        <v>7</v>
      </c>
      <c r="E352" s="93">
        <v>20</v>
      </c>
      <c r="F352" s="93">
        <v>23</v>
      </c>
      <c r="G352" s="93">
        <v>32</v>
      </c>
      <c r="H352" s="93">
        <v>33</v>
      </c>
      <c r="I352" s="99">
        <v>10</v>
      </c>
      <c r="J352" s="93">
        <v>2</v>
      </c>
      <c r="K352" s="93">
        <v>33</v>
      </c>
      <c r="L352" s="93">
        <v>7</v>
      </c>
      <c r="M352" s="93">
        <v>23</v>
      </c>
      <c r="N352" s="93">
        <v>20</v>
      </c>
      <c r="O352" s="94">
        <v>32</v>
      </c>
      <c r="P352" s="74">
        <v>113954368</v>
      </c>
      <c r="Q352" s="74">
        <v>104663808</v>
      </c>
      <c r="R352" s="74">
        <v>4</v>
      </c>
      <c r="S352" s="74">
        <v>5000000</v>
      </c>
      <c r="T352" s="74">
        <v>19</v>
      </c>
      <c r="U352" s="74">
        <v>969256</v>
      </c>
      <c r="V352" s="74">
        <v>434</v>
      </c>
      <c r="W352" s="74">
        <v>3000</v>
      </c>
      <c r="X352" s="74">
        <v>21050</v>
      </c>
      <c r="Y352" s="74">
        <v>200</v>
      </c>
      <c r="Z352" s="74">
        <v>395402</v>
      </c>
      <c r="AA352" s="74">
        <v>10</v>
      </c>
      <c r="AB352" s="74">
        <v>4012646</v>
      </c>
      <c r="AC352" s="74">
        <v>5</v>
      </c>
    </row>
    <row r="353" spans="1:29" ht="14.25">
      <c r="A353" s="89">
        <v>2005140</v>
      </c>
      <c r="B353" s="91">
        <v>38685</v>
      </c>
      <c r="C353" s="97">
        <v>4</v>
      </c>
      <c r="D353" s="93">
        <v>6</v>
      </c>
      <c r="E353" s="93">
        <v>7</v>
      </c>
      <c r="F353" s="93">
        <v>8</v>
      </c>
      <c r="G353" s="93">
        <v>12</v>
      </c>
      <c r="H353" s="93">
        <v>17</v>
      </c>
      <c r="I353" s="99">
        <v>7</v>
      </c>
      <c r="J353" s="93">
        <v>4</v>
      </c>
      <c r="K353" s="93">
        <v>8</v>
      </c>
      <c r="L353" s="93">
        <v>12</v>
      </c>
      <c r="M353" s="93">
        <v>17</v>
      </c>
      <c r="N353" s="93">
        <v>7</v>
      </c>
      <c r="O353" s="94">
        <v>6</v>
      </c>
      <c r="P353" s="74">
        <v>97816778</v>
      </c>
      <c r="Q353" s="74">
        <v>103404410</v>
      </c>
      <c r="R353" s="74">
        <v>1</v>
      </c>
      <c r="S353" s="74">
        <v>5000000</v>
      </c>
      <c r="T353" s="74">
        <v>17</v>
      </c>
      <c r="U353" s="74">
        <v>513416</v>
      </c>
      <c r="V353" s="74">
        <v>810</v>
      </c>
      <c r="W353" s="74">
        <v>3000</v>
      </c>
      <c r="X353" s="74">
        <v>37201</v>
      </c>
      <c r="Y353" s="74">
        <v>200</v>
      </c>
      <c r="Z353" s="74">
        <v>604765</v>
      </c>
      <c r="AA353" s="74">
        <v>10</v>
      </c>
      <c r="AB353" s="74">
        <v>3908739</v>
      </c>
      <c r="AC353" s="74">
        <v>5</v>
      </c>
    </row>
    <row r="354" spans="1:29" ht="14.25">
      <c r="A354" s="89">
        <v>2005141</v>
      </c>
      <c r="B354" s="91">
        <v>38687</v>
      </c>
      <c r="C354" s="97">
        <v>3</v>
      </c>
      <c r="D354" s="93">
        <v>5</v>
      </c>
      <c r="E354" s="93">
        <v>8</v>
      </c>
      <c r="F354" s="93">
        <v>12</v>
      </c>
      <c r="G354" s="93">
        <v>16</v>
      </c>
      <c r="H354" s="93">
        <v>19</v>
      </c>
      <c r="I354" s="99">
        <v>15</v>
      </c>
      <c r="J354" s="93">
        <v>3</v>
      </c>
      <c r="K354" s="93">
        <v>16</v>
      </c>
      <c r="L354" s="93">
        <v>19</v>
      </c>
      <c r="M354" s="93">
        <v>5</v>
      </c>
      <c r="N354" s="93">
        <v>12</v>
      </c>
      <c r="O354" s="94">
        <v>8</v>
      </c>
      <c r="P354" s="74">
        <v>98736818</v>
      </c>
      <c r="Q354" s="74">
        <v>92018980</v>
      </c>
      <c r="R354" s="74">
        <v>4</v>
      </c>
      <c r="S354" s="74">
        <v>5000000</v>
      </c>
      <c r="T354" s="74">
        <v>55</v>
      </c>
      <c r="U354" s="74">
        <v>365466</v>
      </c>
      <c r="V354" s="74">
        <v>355</v>
      </c>
      <c r="W354" s="74">
        <v>3000</v>
      </c>
      <c r="X354" s="74">
        <v>19493</v>
      </c>
      <c r="Y354" s="74">
        <v>200</v>
      </c>
      <c r="Z354" s="74">
        <v>396031</v>
      </c>
      <c r="AA354" s="74">
        <v>10</v>
      </c>
      <c r="AB354" s="74">
        <v>2148377</v>
      </c>
      <c r="AC354" s="74">
        <v>5</v>
      </c>
    </row>
    <row r="355" spans="1:29" ht="14.25">
      <c r="A355" s="89">
        <v>2005142</v>
      </c>
      <c r="B355" s="91">
        <v>38690</v>
      </c>
      <c r="C355" s="97">
        <v>7</v>
      </c>
      <c r="D355" s="93">
        <v>10</v>
      </c>
      <c r="E355" s="93">
        <v>12</v>
      </c>
      <c r="F355" s="93">
        <v>17</v>
      </c>
      <c r="G355" s="93">
        <v>22</v>
      </c>
      <c r="H355" s="93">
        <v>29</v>
      </c>
      <c r="I355" s="99">
        <v>5</v>
      </c>
      <c r="J355" s="93">
        <v>7</v>
      </c>
      <c r="K355" s="93">
        <v>17</v>
      </c>
      <c r="L355" s="93">
        <v>10</v>
      </c>
      <c r="M355" s="93">
        <v>29</v>
      </c>
      <c r="N355" s="93">
        <v>22</v>
      </c>
      <c r="O355" s="94">
        <v>12</v>
      </c>
      <c r="P355" s="74">
        <v>107920884</v>
      </c>
      <c r="Q355" s="74">
        <v>76423134</v>
      </c>
      <c r="R355" s="74">
        <v>6</v>
      </c>
      <c r="S355" s="74">
        <v>5000000</v>
      </c>
      <c r="T355" s="74">
        <v>33</v>
      </c>
      <c r="U355" s="74">
        <v>187066</v>
      </c>
      <c r="V355" s="74">
        <v>683</v>
      </c>
      <c r="W355" s="74">
        <v>3000</v>
      </c>
      <c r="X355" s="74">
        <v>27005</v>
      </c>
      <c r="Y355" s="74">
        <v>200</v>
      </c>
      <c r="Z355" s="74">
        <v>443770</v>
      </c>
      <c r="AA355" s="74">
        <v>10</v>
      </c>
      <c r="AB355" s="74">
        <v>4083234</v>
      </c>
      <c r="AC355" s="74">
        <v>5</v>
      </c>
    </row>
    <row r="356" spans="1:29" ht="14.25">
      <c r="A356" s="89">
        <v>2005143</v>
      </c>
      <c r="B356" s="91">
        <v>38692</v>
      </c>
      <c r="C356" s="97">
        <v>3</v>
      </c>
      <c r="D356" s="93">
        <v>10</v>
      </c>
      <c r="E356" s="93">
        <v>15</v>
      </c>
      <c r="F356" s="93">
        <v>17</v>
      </c>
      <c r="G356" s="93">
        <v>20</v>
      </c>
      <c r="H356" s="93">
        <v>32</v>
      </c>
      <c r="I356" s="99">
        <v>8</v>
      </c>
      <c r="J356" s="93">
        <v>10</v>
      </c>
      <c r="K356" s="93">
        <v>17</v>
      </c>
      <c r="L356" s="93">
        <v>32</v>
      </c>
      <c r="M356" s="93">
        <v>3</v>
      </c>
      <c r="N356" s="93">
        <v>15</v>
      </c>
      <c r="O356" s="94">
        <v>20</v>
      </c>
      <c r="P356" s="74">
        <v>89833786</v>
      </c>
      <c r="Q356" s="74">
        <v>69017880</v>
      </c>
      <c r="R356" s="74">
        <v>3</v>
      </c>
      <c r="S356" s="74">
        <v>5000000</v>
      </c>
      <c r="T356" s="74">
        <v>16</v>
      </c>
      <c r="U356" s="74">
        <v>203430</v>
      </c>
      <c r="V356" s="74">
        <v>334</v>
      </c>
      <c r="W356" s="74">
        <v>3000</v>
      </c>
      <c r="X356" s="74">
        <v>18779</v>
      </c>
      <c r="Y356" s="74">
        <v>200</v>
      </c>
      <c r="Z356" s="74">
        <v>343774</v>
      </c>
      <c r="AA356" s="74">
        <v>10</v>
      </c>
      <c r="AB356" s="74">
        <v>4994675</v>
      </c>
      <c r="AC356" s="74">
        <v>5</v>
      </c>
    </row>
    <row r="357" spans="1:29" ht="14.25">
      <c r="A357" s="89">
        <v>2005144</v>
      </c>
      <c r="B357" s="91">
        <v>38694</v>
      </c>
      <c r="C357" s="97">
        <v>1</v>
      </c>
      <c r="D357" s="93">
        <v>8</v>
      </c>
      <c r="E357" s="93">
        <v>14</v>
      </c>
      <c r="F357" s="93">
        <v>15</v>
      </c>
      <c r="G357" s="93">
        <v>19</v>
      </c>
      <c r="H357" s="93">
        <v>27</v>
      </c>
      <c r="I357" s="99">
        <v>9</v>
      </c>
      <c r="J357" s="93">
        <v>15</v>
      </c>
      <c r="K357" s="93">
        <v>19</v>
      </c>
      <c r="L357" s="93">
        <v>14</v>
      </c>
      <c r="M357" s="93">
        <v>1</v>
      </c>
      <c r="N357" s="93">
        <v>27</v>
      </c>
      <c r="O357" s="94">
        <v>8</v>
      </c>
      <c r="P357" s="74">
        <v>93615492</v>
      </c>
      <c r="Q357" s="74">
        <v>64279302</v>
      </c>
      <c r="R357" s="74">
        <v>3</v>
      </c>
      <c r="S357" s="74">
        <v>5000000</v>
      </c>
      <c r="T357" s="74">
        <v>33</v>
      </c>
      <c r="U357" s="74">
        <v>133265</v>
      </c>
      <c r="V357" s="74">
        <v>672</v>
      </c>
      <c r="W357" s="74">
        <v>3000</v>
      </c>
      <c r="X357" s="74">
        <v>27012</v>
      </c>
      <c r="Y357" s="74">
        <v>200</v>
      </c>
      <c r="Z357" s="74">
        <v>428378</v>
      </c>
      <c r="AA357" s="74">
        <v>10</v>
      </c>
      <c r="AB357" s="74">
        <v>3902047</v>
      </c>
      <c r="AC357" s="74">
        <v>5</v>
      </c>
    </row>
    <row r="358" spans="1:29" ht="14.25">
      <c r="A358" s="89">
        <v>2005145</v>
      </c>
      <c r="B358" s="91">
        <v>38697</v>
      </c>
      <c r="C358" s="97">
        <v>3</v>
      </c>
      <c r="D358" s="93">
        <v>7</v>
      </c>
      <c r="E358" s="93">
        <v>8</v>
      </c>
      <c r="F358" s="93">
        <v>17</v>
      </c>
      <c r="G358" s="93">
        <v>20</v>
      </c>
      <c r="H358" s="93">
        <v>28</v>
      </c>
      <c r="I358" s="99">
        <v>15</v>
      </c>
      <c r="J358" s="93">
        <v>20</v>
      </c>
      <c r="K358" s="93">
        <v>28</v>
      </c>
      <c r="L358" s="93">
        <v>7</v>
      </c>
      <c r="M358" s="93">
        <v>3</v>
      </c>
      <c r="N358" s="93">
        <v>17</v>
      </c>
      <c r="O358" s="94">
        <v>8</v>
      </c>
      <c r="P358" s="74">
        <v>107763236</v>
      </c>
      <c r="Q358" s="74">
        <v>62495300</v>
      </c>
      <c r="R358" s="74">
        <v>5</v>
      </c>
      <c r="S358" s="74">
        <v>5000000</v>
      </c>
      <c r="T358" s="74">
        <v>64</v>
      </c>
      <c r="U358" s="74">
        <v>155464</v>
      </c>
      <c r="V358" s="74">
        <v>474</v>
      </c>
      <c r="W358" s="74">
        <v>3000</v>
      </c>
      <c r="X358" s="74">
        <v>23009</v>
      </c>
      <c r="Y358" s="74">
        <v>200</v>
      </c>
      <c r="Z358" s="74">
        <v>406795</v>
      </c>
      <c r="AA358" s="74">
        <v>10</v>
      </c>
      <c r="AB358" s="74">
        <v>1909304</v>
      </c>
      <c r="AC358" s="74">
        <v>5</v>
      </c>
    </row>
    <row r="359" spans="1:29" ht="14.25">
      <c r="A359" s="89">
        <v>2005146</v>
      </c>
      <c r="B359" s="91">
        <v>38699</v>
      </c>
      <c r="C359" s="97">
        <v>7</v>
      </c>
      <c r="D359" s="93">
        <v>11</v>
      </c>
      <c r="E359" s="93">
        <v>19</v>
      </c>
      <c r="F359" s="93">
        <v>20</v>
      </c>
      <c r="G359" s="93">
        <v>24</v>
      </c>
      <c r="H359" s="93">
        <v>28</v>
      </c>
      <c r="I359" s="99">
        <v>2</v>
      </c>
      <c r="J359" s="93">
        <v>7</v>
      </c>
      <c r="K359" s="93">
        <v>24</v>
      </c>
      <c r="L359" s="93">
        <v>11</v>
      </c>
      <c r="M359" s="93">
        <v>28</v>
      </c>
      <c r="N359" s="93">
        <v>19</v>
      </c>
      <c r="O359" s="94">
        <v>20</v>
      </c>
      <c r="P359" s="74">
        <v>91683000</v>
      </c>
      <c r="Q359" s="74">
        <v>63695577</v>
      </c>
      <c r="R359" s="74">
        <v>3</v>
      </c>
      <c r="S359" s="74">
        <v>5000000</v>
      </c>
      <c r="T359" s="74">
        <v>39</v>
      </c>
      <c r="U359" s="74">
        <v>178025</v>
      </c>
      <c r="V359" s="74">
        <v>413</v>
      </c>
      <c r="W359" s="74">
        <v>3000</v>
      </c>
      <c r="X359" s="74">
        <v>19499</v>
      </c>
      <c r="Y359" s="74">
        <v>200</v>
      </c>
      <c r="Z359" s="74">
        <v>345737</v>
      </c>
      <c r="AA359" s="74">
        <v>10</v>
      </c>
      <c r="AB359" s="74">
        <v>2637049</v>
      </c>
      <c r="AC359" s="74">
        <v>5</v>
      </c>
    </row>
    <row r="360" spans="1:29" ht="14.25">
      <c r="A360" s="89">
        <v>2005147</v>
      </c>
      <c r="B360" s="91">
        <v>38701</v>
      </c>
      <c r="C360" s="97">
        <v>6</v>
      </c>
      <c r="D360" s="93">
        <v>7</v>
      </c>
      <c r="E360" s="93">
        <v>15</v>
      </c>
      <c r="F360" s="93">
        <v>27</v>
      </c>
      <c r="G360" s="93">
        <v>28</v>
      </c>
      <c r="H360" s="93">
        <v>30</v>
      </c>
      <c r="I360" s="99">
        <v>10</v>
      </c>
      <c r="J360" s="93">
        <v>7</v>
      </c>
      <c r="K360" s="93">
        <v>28</v>
      </c>
      <c r="L360" s="93">
        <v>6</v>
      </c>
      <c r="M360" s="93">
        <v>15</v>
      </c>
      <c r="N360" s="93">
        <v>30</v>
      </c>
      <c r="O360" s="94">
        <v>27</v>
      </c>
      <c r="P360" s="74">
        <v>92151598</v>
      </c>
      <c r="Q360" s="74">
        <v>79730381</v>
      </c>
      <c r="R360" s="74">
        <v>0</v>
      </c>
      <c r="S360" s="74">
        <v>0</v>
      </c>
      <c r="T360" s="74">
        <v>27</v>
      </c>
      <c r="U360" s="74">
        <v>254520</v>
      </c>
      <c r="V360" s="74">
        <v>391</v>
      </c>
      <c r="W360" s="74">
        <v>3000</v>
      </c>
      <c r="X360" s="74">
        <v>16478</v>
      </c>
      <c r="Y360" s="74">
        <v>200</v>
      </c>
      <c r="Z360" s="74">
        <v>305445</v>
      </c>
      <c r="AA360" s="74">
        <v>10</v>
      </c>
      <c r="AB360" s="74">
        <v>2944874</v>
      </c>
      <c r="AC360" s="74">
        <v>5</v>
      </c>
    </row>
    <row r="361" spans="1:29" ht="14.25">
      <c r="A361" s="89">
        <v>2005148</v>
      </c>
      <c r="B361" s="91">
        <v>38704</v>
      </c>
      <c r="C361" s="97">
        <v>3</v>
      </c>
      <c r="D361" s="93">
        <v>15</v>
      </c>
      <c r="E361" s="93">
        <v>17</v>
      </c>
      <c r="F361" s="93">
        <v>23</v>
      </c>
      <c r="G361" s="93">
        <v>24</v>
      </c>
      <c r="H361" s="93">
        <v>29</v>
      </c>
      <c r="I361" s="99">
        <v>13</v>
      </c>
      <c r="J361" s="93">
        <v>3</v>
      </c>
      <c r="K361" s="93">
        <v>29</v>
      </c>
      <c r="L361" s="93">
        <v>15</v>
      </c>
      <c r="M361" s="93">
        <v>23</v>
      </c>
      <c r="N361" s="93">
        <v>24</v>
      </c>
      <c r="O361" s="94">
        <v>17</v>
      </c>
      <c r="P361" s="74">
        <v>107658676</v>
      </c>
      <c r="Q361" s="74">
        <v>78871896</v>
      </c>
      <c r="R361" s="74">
        <v>3</v>
      </c>
      <c r="S361" s="74">
        <v>5000000</v>
      </c>
      <c r="T361" s="74">
        <v>47</v>
      </c>
      <c r="U361" s="74">
        <v>128950</v>
      </c>
      <c r="V361" s="74">
        <v>643</v>
      </c>
      <c r="W361" s="74">
        <v>3000</v>
      </c>
      <c r="X361" s="74">
        <v>27940</v>
      </c>
      <c r="Y361" s="74">
        <v>200</v>
      </c>
      <c r="Z361" s="74">
        <v>453917</v>
      </c>
      <c r="AA361" s="74">
        <v>10</v>
      </c>
      <c r="AB361" s="74">
        <v>4098883</v>
      </c>
      <c r="AC361" s="74">
        <v>5</v>
      </c>
    </row>
    <row r="362" spans="1:29" ht="14.25">
      <c r="A362" s="89">
        <v>2005149</v>
      </c>
      <c r="B362" s="91">
        <v>38706</v>
      </c>
      <c r="C362" s="97">
        <v>11</v>
      </c>
      <c r="D362" s="93">
        <v>16</v>
      </c>
      <c r="E362" s="93">
        <v>21</v>
      </c>
      <c r="F362" s="93">
        <v>23</v>
      </c>
      <c r="G362" s="93">
        <v>25</v>
      </c>
      <c r="H362" s="93">
        <v>32</v>
      </c>
      <c r="I362" s="99">
        <v>7</v>
      </c>
      <c r="J362" s="93">
        <v>16</v>
      </c>
      <c r="K362" s="93">
        <v>11</v>
      </c>
      <c r="L362" s="93">
        <v>25</v>
      </c>
      <c r="M362" s="93">
        <v>23</v>
      </c>
      <c r="N362" s="93">
        <v>21</v>
      </c>
      <c r="O362" s="94">
        <v>32</v>
      </c>
      <c r="P362" s="74">
        <v>93699080</v>
      </c>
      <c r="Q362" s="74">
        <v>84032106</v>
      </c>
      <c r="R362" s="74">
        <v>2</v>
      </c>
      <c r="S362" s="74">
        <v>5000000</v>
      </c>
      <c r="T362" s="74">
        <v>27</v>
      </c>
      <c r="U362" s="74">
        <v>240638</v>
      </c>
      <c r="V362" s="74">
        <v>356</v>
      </c>
      <c r="W362" s="74">
        <v>3000</v>
      </c>
      <c r="X362" s="74">
        <v>18617</v>
      </c>
      <c r="Y362" s="74">
        <v>200</v>
      </c>
      <c r="Z362" s="74">
        <v>341229</v>
      </c>
      <c r="AA362" s="74">
        <v>10</v>
      </c>
      <c r="AB362" s="74">
        <v>3210283</v>
      </c>
      <c r="AC362" s="74">
        <v>5</v>
      </c>
    </row>
    <row r="363" spans="1:29" ht="14.25">
      <c r="A363" s="89">
        <v>2005150</v>
      </c>
      <c r="B363" s="91">
        <v>38708</v>
      </c>
      <c r="C363" s="97">
        <v>3</v>
      </c>
      <c r="D363" s="93">
        <v>7</v>
      </c>
      <c r="E363" s="93">
        <v>10</v>
      </c>
      <c r="F363" s="93">
        <v>14</v>
      </c>
      <c r="G363" s="93">
        <v>18</v>
      </c>
      <c r="H363" s="93">
        <v>20</v>
      </c>
      <c r="I363" s="99">
        <v>2</v>
      </c>
      <c r="J363" s="93">
        <v>14</v>
      </c>
      <c r="K363" s="93">
        <v>20</v>
      </c>
      <c r="L363" s="93">
        <v>18</v>
      </c>
      <c r="M363" s="93">
        <v>10</v>
      </c>
      <c r="N363" s="93">
        <v>3</v>
      </c>
      <c r="O363" s="94">
        <v>7</v>
      </c>
      <c r="P363" s="74">
        <v>94339478</v>
      </c>
      <c r="Q363" s="74">
        <v>100206958</v>
      </c>
      <c r="R363" s="74">
        <v>1</v>
      </c>
      <c r="S363" s="74">
        <v>5000000</v>
      </c>
      <c r="T363" s="74">
        <v>54</v>
      </c>
      <c r="U363" s="74">
        <v>168054</v>
      </c>
      <c r="V363" s="74">
        <v>332</v>
      </c>
      <c r="W363" s="74">
        <v>3000</v>
      </c>
      <c r="X363" s="74">
        <v>17654</v>
      </c>
      <c r="Y363" s="74">
        <v>200</v>
      </c>
      <c r="Z363" s="74">
        <v>352344</v>
      </c>
      <c r="AA363" s="74">
        <v>10</v>
      </c>
      <c r="AB363" s="74">
        <v>1585263</v>
      </c>
      <c r="AC363" s="74">
        <v>5</v>
      </c>
    </row>
    <row r="364" spans="1:29" ht="14.25">
      <c r="A364" s="89">
        <v>2005151</v>
      </c>
      <c r="B364" s="91">
        <v>38711</v>
      </c>
      <c r="C364" s="97">
        <v>4</v>
      </c>
      <c r="D364" s="93">
        <v>11</v>
      </c>
      <c r="E364" s="93">
        <v>12</v>
      </c>
      <c r="F364" s="93">
        <v>13</v>
      </c>
      <c r="G364" s="93">
        <v>19</v>
      </c>
      <c r="H364" s="93">
        <v>30</v>
      </c>
      <c r="I364" s="99">
        <v>5</v>
      </c>
      <c r="J364" s="93">
        <v>19</v>
      </c>
      <c r="K364" s="93">
        <v>4</v>
      </c>
      <c r="L364" s="93">
        <v>13</v>
      </c>
      <c r="M364" s="93">
        <v>12</v>
      </c>
      <c r="N364" s="93">
        <v>30</v>
      </c>
      <c r="O364" s="94">
        <v>11</v>
      </c>
      <c r="P364" s="74">
        <v>112380820</v>
      </c>
      <c r="Q364" s="74">
        <v>92564091</v>
      </c>
      <c r="R364" s="74">
        <v>3</v>
      </c>
      <c r="S364" s="74">
        <v>5000000</v>
      </c>
      <c r="T364" s="74">
        <v>56</v>
      </c>
      <c r="U364" s="74">
        <v>306547</v>
      </c>
      <c r="V364" s="74">
        <v>683</v>
      </c>
      <c r="W364" s="74">
        <v>3000</v>
      </c>
      <c r="X364" s="74">
        <v>32207</v>
      </c>
      <c r="Y364" s="74">
        <v>200</v>
      </c>
      <c r="Z364" s="74">
        <v>560661</v>
      </c>
      <c r="AA364" s="74">
        <v>10</v>
      </c>
      <c r="AB364" s="74">
        <v>3289163</v>
      </c>
      <c r="AC364" s="74">
        <v>5</v>
      </c>
    </row>
    <row r="365" spans="1:29" ht="14.25">
      <c r="A365" s="89">
        <v>2005152</v>
      </c>
      <c r="B365" s="91">
        <v>38713</v>
      </c>
      <c r="C365" s="97">
        <v>1</v>
      </c>
      <c r="D365" s="93">
        <v>5</v>
      </c>
      <c r="E365" s="93">
        <v>12</v>
      </c>
      <c r="F365" s="93">
        <v>14</v>
      </c>
      <c r="G365" s="93">
        <v>21</v>
      </c>
      <c r="H365" s="93">
        <v>27</v>
      </c>
      <c r="I365" s="99">
        <v>3</v>
      </c>
      <c r="J365" s="93">
        <v>12</v>
      </c>
      <c r="K365" s="93">
        <v>27</v>
      </c>
      <c r="L365" s="93">
        <v>14</v>
      </c>
      <c r="M365" s="93">
        <v>5</v>
      </c>
      <c r="N365" s="93">
        <v>21</v>
      </c>
      <c r="O365" s="94">
        <v>1</v>
      </c>
      <c r="P365" s="74">
        <v>94543810</v>
      </c>
      <c r="Q365" s="74">
        <v>66041168</v>
      </c>
      <c r="R365" s="74">
        <v>8</v>
      </c>
      <c r="S365" s="74">
        <v>5000000</v>
      </c>
      <c r="T365" s="74">
        <v>46</v>
      </c>
      <c r="U365" s="74">
        <v>125562</v>
      </c>
      <c r="V365" s="74">
        <v>627</v>
      </c>
      <c r="W365" s="74">
        <v>3000</v>
      </c>
      <c r="X365" s="74">
        <v>26379</v>
      </c>
      <c r="Y365" s="74">
        <v>200</v>
      </c>
      <c r="Z365" s="74">
        <v>439078</v>
      </c>
      <c r="AA365" s="74">
        <v>10</v>
      </c>
      <c r="AB365" s="74">
        <v>3105182</v>
      </c>
      <c r="AC365" s="74">
        <v>5</v>
      </c>
    </row>
    <row r="366" spans="1:29" ht="14.25">
      <c r="A366" s="89">
        <v>2005153</v>
      </c>
      <c r="B366" s="91">
        <v>38715</v>
      </c>
      <c r="C366" s="97">
        <v>4</v>
      </c>
      <c r="D366" s="93">
        <v>5</v>
      </c>
      <c r="E366" s="93">
        <v>7</v>
      </c>
      <c r="F366" s="93">
        <v>21</v>
      </c>
      <c r="G366" s="93">
        <v>26</v>
      </c>
      <c r="H366" s="93">
        <v>29</v>
      </c>
      <c r="I366" s="99">
        <v>1</v>
      </c>
      <c r="J366" s="93">
        <v>7</v>
      </c>
      <c r="K366" s="93">
        <v>4</v>
      </c>
      <c r="L366" s="93">
        <v>5</v>
      </c>
      <c r="M366" s="93">
        <v>21</v>
      </c>
      <c r="N366" s="93">
        <v>26</v>
      </c>
      <c r="O366" s="94">
        <v>29</v>
      </c>
      <c r="P366" s="74">
        <v>97908590</v>
      </c>
      <c r="Q366" s="74">
        <v>83439714</v>
      </c>
      <c r="R366" s="74">
        <v>1</v>
      </c>
      <c r="S366" s="74">
        <v>5000000</v>
      </c>
      <c r="T366" s="74">
        <v>16</v>
      </c>
      <c r="U366" s="74">
        <v>599961</v>
      </c>
      <c r="V366" s="74">
        <v>143</v>
      </c>
      <c r="W366" s="74">
        <v>3000</v>
      </c>
      <c r="X366" s="74">
        <v>12251</v>
      </c>
      <c r="Y366" s="74">
        <v>200</v>
      </c>
      <c r="Z366" s="74">
        <v>285073</v>
      </c>
      <c r="AA366" s="74">
        <v>10</v>
      </c>
      <c r="AB366" s="74">
        <v>2049471</v>
      </c>
      <c r="AC366" s="74">
        <v>5</v>
      </c>
    </row>
    <row r="367" spans="1:29" ht="14.25">
      <c r="A367" s="89">
        <v>2006001</v>
      </c>
      <c r="B367" s="91">
        <v>38718</v>
      </c>
      <c r="C367" s="97">
        <v>1</v>
      </c>
      <c r="D367" s="93">
        <v>12</v>
      </c>
      <c r="E367" s="93">
        <v>15</v>
      </c>
      <c r="F367" s="93">
        <v>19</v>
      </c>
      <c r="G367" s="93">
        <v>21</v>
      </c>
      <c r="H367" s="93">
        <v>28</v>
      </c>
      <c r="I367" s="99">
        <v>3</v>
      </c>
      <c r="J367" s="93">
        <v>28</v>
      </c>
      <c r="K367" s="93">
        <v>12</v>
      </c>
      <c r="L367" s="93">
        <v>15</v>
      </c>
      <c r="M367" s="93">
        <v>21</v>
      </c>
      <c r="N367" s="93">
        <v>19</v>
      </c>
      <c r="O367" s="94">
        <v>1</v>
      </c>
      <c r="P367" s="74">
        <v>118081372</v>
      </c>
      <c r="Q367" s="74">
        <v>101571550</v>
      </c>
      <c r="R367" s="74">
        <v>2</v>
      </c>
      <c r="S367" s="74">
        <v>5000000</v>
      </c>
      <c r="T367" s="74">
        <v>21</v>
      </c>
      <c r="U367" s="74">
        <v>574119</v>
      </c>
      <c r="V367" s="74">
        <v>318</v>
      </c>
      <c r="W367" s="74">
        <v>3000</v>
      </c>
      <c r="X367" s="74">
        <v>14882</v>
      </c>
      <c r="Y367" s="74">
        <v>200</v>
      </c>
      <c r="Z367" s="74">
        <v>308638</v>
      </c>
      <c r="AA367" s="74">
        <v>10</v>
      </c>
      <c r="AB367" s="74">
        <v>2130951</v>
      </c>
      <c r="AC367" s="74">
        <v>5</v>
      </c>
    </row>
    <row r="368" spans="1:29" ht="14.25">
      <c r="A368" s="89">
        <v>2006002</v>
      </c>
      <c r="B368" s="91">
        <v>38720</v>
      </c>
      <c r="C368" s="97">
        <v>7</v>
      </c>
      <c r="D368" s="93">
        <v>13</v>
      </c>
      <c r="E368" s="93">
        <v>16</v>
      </c>
      <c r="F368" s="93">
        <v>21</v>
      </c>
      <c r="G368" s="93">
        <v>26</v>
      </c>
      <c r="H368" s="93">
        <v>28</v>
      </c>
      <c r="I368" s="99">
        <v>9</v>
      </c>
      <c r="J368" s="93">
        <v>13</v>
      </c>
      <c r="K368" s="93">
        <v>28</v>
      </c>
      <c r="L368" s="93">
        <v>7</v>
      </c>
      <c r="M368" s="93">
        <v>21</v>
      </c>
      <c r="N368" s="93">
        <v>26</v>
      </c>
      <c r="O368" s="94">
        <v>16</v>
      </c>
      <c r="P368" s="74">
        <v>94624640</v>
      </c>
      <c r="Q368" s="74">
        <v>82549305</v>
      </c>
      <c r="R368" s="74">
        <v>5</v>
      </c>
      <c r="S368" s="74">
        <v>5000000</v>
      </c>
      <c r="T368" s="74">
        <v>34</v>
      </c>
      <c r="U368" s="74">
        <v>410238</v>
      </c>
      <c r="V368" s="74">
        <v>398</v>
      </c>
      <c r="W368" s="74">
        <v>3000</v>
      </c>
      <c r="X368" s="74">
        <v>19318</v>
      </c>
      <c r="Y368" s="74">
        <v>200</v>
      </c>
      <c r="Z368" s="74">
        <v>336551</v>
      </c>
      <c r="AA368" s="74">
        <v>10</v>
      </c>
      <c r="AB368" s="74">
        <v>3603422</v>
      </c>
      <c r="AC368" s="74">
        <v>5</v>
      </c>
    </row>
    <row r="369" spans="1:29" ht="14.25">
      <c r="A369" s="89">
        <v>2006003</v>
      </c>
      <c r="B369" s="91">
        <v>38722</v>
      </c>
      <c r="C369" s="97">
        <v>2</v>
      </c>
      <c r="D369" s="93">
        <v>4</v>
      </c>
      <c r="E369" s="93">
        <v>5</v>
      </c>
      <c r="F369" s="93">
        <v>6</v>
      </c>
      <c r="G369" s="93">
        <v>16</v>
      </c>
      <c r="H369" s="93">
        <v>20</v>
      </c>
      <c r="I369" s="99">
        <v>12</v>
      </c>
      <c r="J369" s="93">
        <v>16</v>
      </c>
      <c r="K369" s="93">
        <v>4</v>
      </c>
      <c r="L369" s="93">
        <v>5</v>
      </c>
      <c r="M369" s="93">
        <v>2</v>
      </c>
      <c r="N369" s="93">
        <v>6</v>
      </c>
      <c r="O369" s="94">
        <v>20</v>
      </c>
      <c r="P369" s="74">
        <v>97626902</v>
      </c>
      <c r="Q369" s="74">
        <v>82391486</v>
      </c>
      <c r="R369" s="74">
        <v>1</v>
      </c>
      <c r="S369" s="74">
        <v>5000000</v>
      </c>
      <c r="T369" s="74">
        <v>17</v>
      </c>
      <c r="U369" s="74">
        <v>122071</v>
      </c>
      <c r="V369" s="74">
        <v>441</v>
      </c>
      <c r="W369" s="74">
        <v>3000</v>
      </c>
      <c r="X369" s="74">
        <v>25749</v>
      </c>
      <c r="Y369" s="74">
        <v>200</v>
      </c>
      <c r="Z369" s="74">
        <v>466452</v>
      </c>
      <c r="AA369" s="74">
        <v>10</v>
      </c>
      <c r="AB369" s="74">
        <v>5956492</v>
      </c>
      <c r="AC369" s="74">
        <v>5</v>
      </c>
    </row>
    <row r="370" spans="1:29" ht="14.25">
      <c r="A370" s="89">
        <v>2006004</v>
      </c>
      <c r="B370" s="91">
        <v>38725</v>
      </c>
      <c r="C370" s="97">
        <v>4</v>
      </c>
      <c r="D370" s="93">
        <v>8</v>
      </c>
      <c r="E370" s="93">
        <v>17</v>
      </c>
      <c r="F370" s="93">
        <v>27</v>
      </c>
      <c r="G370" s="93">
        <v>28</v>
      </c>
      <c r="H370" s="93">
        <v>31</v>
      </c>
      <c r="I370" s="99">
        <v>7</v>
      </c>
      <c r="J370" s="93">
        <v>4</v>
      </c>
      <c r="K370" s="93">
        <v>8</v>
      </c>
      <c r="L370" s="93">
        <v>17</v>
      </c>
      <c r="M370" s="93">
        <v>27</v>
      </c>
      <c r="N370" s="93">
        <v>31</v>
      </c>
      <c r="O370" s="94">
        <v>28</v>
      </c>
      <c r="P370" s="74">
        <v>110726140</v>
      </c>
      <c r="Q370" s="74">
        <v>62785044</v>
      </c>
      <c r="R370" s="74">
        <v>7</v>
      </c>
      <c r="S370" s="74">
        <v>5000000</v>
      </c>
      <c r="T370" s="74">
        <v>61</v>
      </c>
      <c r="U370" s="74">
        <v>108151</v>
      </c>
      <c r="V370" s="74">
        <v>672</v>
      </c>
      <c r="W370" s="74">
        <v>3000</v>
      </c>
      <c r="X370" s="74">
        <v>28607</v>
      </c>
      <c r="Y370" s="74">
        <v>200</v>
      </c>
      <c r="Z370" s="74">
        <v>470220</v>
      </c>
      <c r="AA370" s="74">
        <v>10</v>
      </c>
      <c r="AB370" s="74">
        <v>3965082</v>
      </c>
      <c r="AC370" s="74">
        <v>5</v>
      </c>
    </row>
    <row r="371" spans="1:29" ht="14.25">
      <c r="A371" s="89">
        <v>2006005</v>
      </c>
      <c r="B371" s="91">
        <v>38727</v>
      </c>
      <c r="C371" s="97">
        <v>3</v>
      </c>
      <c r="D371" s="93">
        <v>19</v>
      </c>
      <c r="E371" s="93">
        <v>20</v>
      </c>
      <c r="F371" s="93">
        <v>24</v>
      </c>
      <c r="G371" s="93">
        <v>26</v>
      </c>
      <c r="H371" s="93">
        <v>27</v>
      </c>
      <c r="I371" s="99">
        <v>11</v>
      </c>
      <c r="J371" s="93">
        <v>19</v>
      </c>
      <c r="K371" s="93">
        <v>24</v>
      </c>
      <c r="L371" s="93">
        <v>20</v>
      </c>
      <c r="M371" s="93">
        <v>27</v>
      </c>
      <c r="N371" s="93">
        <v>3</v>
      </c>
      <c r="O371" s="94">
        <v>26</v>
      </c>
      <c r="P371" s="74">
        <v>95099522</v>
      </c>
      <c r="Q371" s="74">
        <v>63085358</v>
      </c>
      <c r="R371" s="74">
        <v>2</v>
      </c>
      <c r="S371" s="74">
        <v>5000000</v>
      </c>
      <c r="T371" s="74">
        <v>20</v>
      </c>
      <c r="U371" s="74">
        <v>220721</v>
      </c>
      <c r="V371" s="74">
        <v>540</v>
      </c>
      <c r="W371" s="74">
        <v>3000</v>
      </c>
      <c r="X371" s="74">
        <v>27594</v>
      </c>
      <c r="Y371" s="74">
        <v>200</v>
      </c>
      <c r="Z371" s="74">
        <v>469165</v>
      </c>
      <c r="AA371" s="74">
        <v>10</v>
      </c>
      <c r="AB371" s="74">
        <v>4010716</v>
      </c>
      <c r="AC371" s="74">
        <v>5</v>
      </c>
    </row>
    <row r="372" spans="1:29" ht="14.25">
      <c r="A372" s="89">
        <v>2006006</v>
      </c>
      <c r="B372" s="91">
        <v>38729</v>
      </c>
      <c r="C372" s="97">
        <v>8</v>
      </c>
      <c r="D372" s="93">
        <v>21</v>
      </c>
      <c r="E372" s="93">
        <v>22</v>
      </c>
      <c r="F372" s="93">
        <v>23</v>
      </c>
      <c r="G372" s="93">
        <v>26</v>
      </c>
      <c r="H372" s="93">
        <v>32</v>
      </c>
      <c r="I372" s="99">
        <v>14</v>
      </c>
      <c r="J372" s="93">
        <v>32</v>
      </c>
      <c r="K372" s="93">
        <v>22</v>
      </c>
      <c r="L372" s="93">
        <v>8</v>
      </c>
      <c r="M372" s="93">
        <v>26</v>
      </c>
      <c r="N372" s="93">
        <v>21</v>
      </c>
      <c r="O372" s="94">
        <v>23</v>
      </c>
      <c r="P372" s="74">
        <v>95871778</v>
      </c>
      <c r="Q372" s="74">
        <v>61496982</v>
      </c>
      <c r="R372" s="74">
        <v>3</v>
      </c>
      <c r="S372" s="74">
        <v>5000000</v>
      </c>
      <c r="T372" s="74">
        <v>14</v>
      </c>
      <c r="U372" s="74">
        <v>410559</v>
      </c>
      <c r="V372" s="74">
        <v>433</v>
      </c>
      <c r="W372" s="74">
        <v>3000</v>
      </c>
      <c r="X372" s="74">
        <v>19585</v>
      </c>
      <c r="Y372" s="74">
        <v>200</v>
      </c>
      <c r="Z372" s="74">
        <v>350853</v>
      </c>
      <c r="AA372" s="74">
        <v>10</v>
      </c>
      <c r="AB372" s="74">
        <v>3818635</v>
      </c>
      <c r="AC372" s="74">
        <v>5</v>
      </c>
    </row>
    <row r="373" spans="1:29" ht="14.25">
      <c r="A373" s="89">
        <v>2006007</v>
      </c>
      <c r="B373" s="91">
        <v>38732</v>
      </c>
      <c r="C373" s="97">
        <v>4</v>
      </c>
      <c r="D373" s="93">
        <v>16</v>
      </c>
      <c r="E373" s="93">
        <v>18</v>
      </c>
      <c r="F373" s="93">
        <v>27</v>
      </c>
      <c r="G373" s="93">
        <v>32</v>
      </c>
      <c r="H373" s="93">
        <v>33</v>
      </c>
      <c r="I373" s="99">
        <v>7</v>
      </c>
      <c r="J373" s="93">
        <v>32</v>
      </c>
      <c r="K373" s="93">
        <v>27</v>
      </c>
      <c r="L373" s="93">
        <v>33</v>
      </c>
      <c r="M373" s="93">
        <v>16</v>
      </c>
      <c r="N373" s="93">
        <v>18</v>
      </c>
      <c r="O373" s="94">
        <v>4</v>
      </c>
      <c r="P373" s="74">
        <v>111611858</v>
      </c>
      <c r="Q373" s="74">
        <v>77433748</v>
      </c>
      <c r="R373" s="74">
        <v>2</v>
      </c>
      <c r="S373" s="74">
        <v>5000000</v>
      </c>
      <c r="T373" s="74">
        <v>22</v>
      </c>
      <c r="U373" s="74">
        <v>505261</v>
      </c>
      <c r="V373" s="74">
        <v>225</v>
      </c>
      <c r="W373" s="74">
        <v>3000</v>
      </c>
      <c r="X373" s="74">
        <v>12947</v>
      </c>
      <c r="Y373" s="74">
        <v>200</v>
      </c>
      <c r="Z373" s="74">
        <v>267010</v>
      </c>
      <c r="AA373" s="74">
        <v>10</v>
      </c>
      <c r="AB373" s="74">
        <v>2340557</v>
      </c>
      <c r="AC373" s="74">
        <v>5</v>
      </c>
    </row>
    <row r="374" spans="1:29" ht="14.25">
      <c r="A374" s="89">
        <v>2006008</v>
      </c>
      <c r="B374" s="91">
        <v>38734</v>
      </c>
      <c r="C374" s="97">
        <v>3</v>
      </c>
      <c r="D374" s="93">
        <v>5</v>
      </c>
      <c r="E374" s="93">
        <v>9</v>
      </c>
      <c r="F374" s="93">
        <v>18</v>
      </c>
      <c r="G374" s="93">
        <v>28</v>
      </c>
      <c r="H374" s="93">
        <v>32</v>
      </c>
      <c r="I374" s="99">
        <v>16</v>
      </c>
      <c r="J374" s="93">
        <v>18</v>
      </c>
      <c r="K374" s="93">
        <v>28</v>
      </c>
      <c r="L374" s="93">
        <v>5</v>
      </c>
      <c r="M374" s="93">
        <v>3</v>
      </c>
      <c r="N374" s="93">
        <v>32</v>
      </c>
      <c r="O374" s="94">
        <v>9</v>
      </c>
      <c r="P374" s="74">
        <v>91800142</v>
      </c>
      <c r="Q374" s="74">
        <v>64683656</v>
      </c>
      <c r="R374" s="74">
        <v>9</v>
      </c>
      <c r="S374" s="74">
        <v>5000000</v>
      </c>
      <c r="T374" s="74">
        <v>117</v>
      </c>
      <c r="U374" s="74">
        <v>44871</v>
      </c>
      <c r="V374" s="74">
        <v>912</v>
      </c>
      <c r="W374" s="74">
        <v>3000</v>
      </c>
      <c r="X374" s="74">
        <v>33893</v>
      </c>
      <c r="Y374" s="74">
        <v>200</v>
      </c>
      <c r="Z374" s="74">
        <v>509084</v>
      </c>
      <c r="AA374" s="74">
        <v>10</v>
      </c>
      <c r="AB374" s="74">
        <v>2575352</v>
      </c>
      <c r="AC374" s="74">
        <v>5</v>
      </c>
    </row>
    <row r="375" spans="1:29" ht="14.25">
      <c r="A375" s="89">
        <v>2006009</v>
      </c>
      <c r="B375" s="91">
        <v>38736</v>
      </c>
      <c r="C375" s="97">
        <v>5</v>
      </c>
      <c r="D375" s="93">
        <v>6</v>
      </c>
      <c r="E375" s="93">
        <v>8</v>
      </c>
      <c r="F375" s="93">
        <v>20</v>
      </c>
      <c r="G375" s="93">
        <v>26</v>
      </c>
      <c r="H375" s="93">
        <v>30</v>
      </c>
      <c r="I375" s="99">
        <v>6</v>
      </c>
      <c r="J375" s="93">
        <v>26</v>
      </c>
      <c r="K375" s="93">
        <v>8</v>
      </c>
      <c r="L375" s="93">
        <v>5</v>
      </c>
      <c r="M375" s="93">
        <v>20</v>
      </c>
      <c r="N375" s="93">
        <v>30</v>
      </c>
      <c r="O375" s="94">
        <v>6</v>
      </c>
      <c r="P375" s="74">
        <v>91943224</v>
      </c>
      <c r="Q375" s="74">
        <v>53869004</v>
      </c>
      <c r="R375" s="74">
        <v>4</v>
      </c>
      <c r="S375" s="74">
        <v>5000000</v>
      </c>
      <c r="T375" s="74">
        <v>51</v>
      </c>
      <c r="U375" s="74">
        <v>77187</v>
      </c>
      <c r="V375" s="74">
        <v>637</v>
      </c>
      <c r="W375" s="74">
        <v>3000</v>
      </c>
      <c r="X375" s="74">
        <v>29831</v>
      </c>
      <c r="Y375" s="74">
        <v>200</v>
      </c>
      <c r="Z375" s="74">
        <v>493097</v>
      </c>
      <c r="AA375" s="74">
        <v>10</v>
      </c>
      <c r="AB375" s="74">
        <v>3824416</v>
      </c>
      <c r="AC375" s="74">
        <v>5</v>
      </c>
    </row>
    <row r="376" spans="1:29" ht="14.25">
      <c r="A376" s="89">
        <v>2006010</v>
      </c>
      <c r="B376" s="91">
        <v>38739</v>
      </c>
      <c r="C376" s="97">
        <v>4</v>
      </c>
      <c r="D376" s="93">
        <v>6</v>
      </c>
      <c r="E376" s="93">
        <v>12</v>
      </c>
      <c r="F376" s="93">
        <v>19</v>
      </c>
      <c r="G376" s="93">
        <v>27</v>
      </c>
      <c r="H376" s="93">
        <v>29</v>
      </c>
      <c r="I376" s="99">
        <v>8</v>
      </c>
      <c r="J376" s="93">
        <v>4</v>
      </c>
      <c r="K376" s="93">
        <v>29</v>
      </c>
      <c r="L376" s="93">
        <v>6</v>
      </c>
      <c r="M376" s="93">
        <v>19</v>
      </c>
      <c r="N376" s="93">
        <v>12</v>
      </c>
      <c r="O376" s="94">
        <v>27</v>
      </c>
      <c r="P376" s="74">
        <v>110089308</v>
      </c>
      <c r="Q376" s="74">
        <v>30000000</v>
      </c>
      <c r="R376" s="74">
        <v>17</v>
      </c>
      <c r="S376" s="74">
        <v>3878424</v>
      </c>
      <c r="T376" s="74">
        <v>93</v>
      </c>
      <c r="U376" s="74">
        <v>55595</v>
      </c>
      <c r="V376" s="74">
        <v>1013</v>
      </c>
      <c r="W376" s="74">
        <v>3000</v>
      </c>
      <c r="X376" s="74">
        <v>41771</v>
      </c>
      <c r="Y376" s="74">
        <v>200</v>
      </c>
      <c r="Z376" s="74">
        <v>632538</v>
      </c>
      <c r="AA376" s="74">
        <v>10</v>
      </c>
      <c r="AB376" s="74">
        <v>3798119</v>
      </c>
      <c r="AC376" s="74">
        <v>5</v>
      </c>
    </row>
    <row r="377" spans="1:29" ht="14.25">
      <c r="A377" s="89">
        <v>2006011</v>
      </c>
      <c r="B377" s="91">
        <v>38741</v>
      </c>
      <c r="C377" s="97">
        <v>5</v>
      </c>
      <c r="D377" s="93">
        <v>7</v>
      </c>
      <c r="E377" s="93">
        <v>8</v>
      </c>
      <c r="F377" s="93">
        <v>14</v>
      </c>
      <c r="G377" s="93">
        <v>27</v>
      </c>
      <c r="H377" s="93">
        <v>31</v>
      </c>
      <c r="I377" s="99">
        <v>11</v>
      </c>
      <c r="J377" s="93">
        <v>31</v>
      </c>
      <c r="K377" s="93">
        <v>8</v>
      </c>
      <c r="L377" s="93">
        <v>5</v>
      </c>
      <c r="M377" s="93">
        <v>27</v>
      </c>
      <c r="N377" s="93">
        <v>7</v>
      </c>
      <c r="O377" s="94">
        <v>14</v>
      </c>
      <c r="P377" s="74">
        <v>89227522</v>
      </c>
      <c r="Q377" s="74">
        <v>32470552</v>
      </c>
      <c r="R377" s="74">
        <v>2</v>
      </c>
      <c r="S377" s="74">
        <v>5000000</v>
      </c>
      <c r="T377" s="74">
        <v>28</v>
      </c>
      <c r="U377" s="74">
        <v>190875</v>
      </c>
      <c r="V377" s="74">
        <v>570</v>
      </c>
      <c r="W377" s="74">
        <v>3000</v>
      </c>
      <c r="X377" s="74">
        <v>22707</v>
      </c>
      <c r="Y377" s="74">
        <v>200</v>
      </c>
      <c r="Z377" s="74">
        <v>396361</v>
      </c>
      <c r="AA377" s="74">
        <v>10</v>
      </c>
      <c r="AB377" s="74">
        <v>3138280</v>
      </c>
      <c r="AC377" s="74">
        <v>5</v>
      </c>
    </row>
    <row r="378" spans="1:29" ht="14.25">
      <c r="A378" s="89">
        <v>2006012</v>
      </c>
      <c r="B378" s="91">
        <v>38743</v>
      </c>
      <c r="C378" s="97">
        <v>9</v>
      </c>
      <c r="D378" s="93">
        <v>11</v>
      </c>
      <c r="E378" s="93">
        <v>13</v>
      </c>
      <c r="F378" s="93">
        <v>27</v>
      </c>
      <c r="G378" s="93">
        <v>31</v>
      </c>
      <c r="H378" s="93">
        <v>33</v>
      </c>
      <c r="I378" s="99">
        <v>10</v>
      </c>
      <c r="J378" s="93">
        <v>31</v>
      </c>
      <c r="K378" s="93">
        <v>9</v>
      </c>
      <c r="L378" s="93">
        <v>11</v>
      </c>
      <c r="M378" s="93">
        <v>33</v>
      </c>
      <c r="N378" s="93">
        <v>13</v>
      </c>
      <c r="O378" s="94">
        <v>27</v>
      </c>
      <c r="P378" s="74">
        <v>101562774</v>
      </c>
      <c r="Q378" s="74">
        <v>37022589</v>
      </c>
      <c r="R378" s="74">
        <v>3</v>
      </c>
      <c r="S378" s="74">
        <v>5000000</v>
      </c>
      <c r="T378" s="74">
        <v>28</v>
      </c>
      <c r="U378" s="74">
        <v>299265</v>
      </c>
      <c r="V378" s="74">
        <v>310</v>
      </c>
      <c r="W378" s="74">
        <v>3000</v>
      </c>
      <c r="X378" s="74">
        <v>16367</v>
      </c>
      <c r="Y378" s="74">
        <v>200</v>
      </c>
      <c r="Z378" s="74">
        <v>311834</v>
      </c>
      <c r="AA378" s="74">
        <v>10</v>
      </c>
      <c r="AB378" s="74">
        <v>2902507</v>
      </c>
      <c r="AC378" s="74">
        <v>5</v>
      </c>
    </row>
    <row r="379" spans="1:29" ht="14.25">
      <c r="A379" s="89">
        <v>2006013</v>
      </c>
      <c r="B379" s="91">
        <v>38753</v>
      </c>
      <c r="C379" s="97">
        <v>1</v>
      </c>
      <c r="D379" s="93">
        <v>5</v>
      </c>
      <c r="E379" s="93">
        <v>6</v>
      </c>
      <c r="F379" s="93">
        <v>12</v>
      </c>
      <c r="G379" s="93">
        <v>16</v>
      </c>
      <c r="H379" s="93">
        <v>21</v>
      </c>
      <c r="I379" s="99">
        <v>11</v>
      </c>
      <c r="J379" s="93">
        <v>16</v>
      </c>
      <c r="K379" s="93">
        <v>5</v>
      </c>
      <c r="L379" s="93">
        <v>1</v>
      </c>
      <c r="M379" s="93">
        <v>21</v>
      </c>
      <c r="N379" s="93">
        <v>6</v>
      </c>
      <c r="O379" s="94">
        <v>12</v>
      </c>
      <c r="P379" s="74">
        <v>84977250</v>
      </c>
      <c r="Q379" s="74">
        <v>49687923</v>
      </c>
      <c r="R379" s="74">
        <v>1</v>
      </c>
      <c r="S379" s="74">
        <v>5000000</v>
      </c>
      <c r="T379" s="74">
        <v>30</v>
      </c>
      <c r="U379" s="74">
        <v>252361</v>
      </c>
      <c r="V379" s="74">
        <v>298</v>
      </c>
      <c r="W379" s="74">
        <v>3000</v>
      </c>
      <c r="X379" s="74">
        <v>14910</v>
      </c>
      <c r="Y379" s="74">
        <v>200</v>
      </c>
      <c r="Z379" s="74">
        <v>293972</v>
      </c>
      <c r="AA379" s="74">
        <v>10</v>
      </c>
      <c r="AB379" s="74">
        <v>1917388</v>
      </c>
      <c r="AC379" s="74">
        <v>5</v>
      </c>
    </row>
    <row r="380" spans="1:29" ht="14.25">
      <c r="A380" s="89">
        <v>2006014</v>
      </c>
      <c r="B380" s="91">
        <v>38755</v>
      </c>
      <c r="C380" s="97">
        <v>6</v>
      </c>
      <c r="D380" s="93">
        <v>14</v>
      </c>
      <c r="E380" s="93">
        <v>26</v>
      </c>
      <c r="F380" s="93">
        <v>29</v>
      </c>
      <c r="G380" s="93">
        <v>32</v>
      </c>
      <c r="H380" s="93">
        <v>33</v>
      </c>
      <c r="I380" s="99">
        <v>7</v>
      </c>
      <c r="J380" s="93">
        <v>32</v>
      </c>
      <c r="K380" s="93">
        <v>33</v>
      </c>
      <c r="L380" s="93">
        <v>14</v>
      </c>
      <c r="M380" s="93">
        <v>29</v>
      </c>
      <c r="N380" s="93">
        <v>6</v>
      </c>
      <c r="O380" s="94">
        <v>26</v>
      </c>
      <c r="P380" s="74">
        <v>82668894</v>
      </c>
      <c r="Q380" s="74">
        <v>53020860</v>
      </c>
      <c r="R380" s="74">
        <v>2</v>
      </c>
      <c r="S380" s="74">
        <v>5000000</v>
      </c>
      <c r="T380" s="74">
        <v>12</v>
      </c>
      <c r="U380" s="74">
        <v>476176</v>
      </c>
      <c r="V380" s="74">
        <v>287</v>
      </c>
      <c r="W380" s="74">
        <v>3000</v>
      </c>
      <c r="X380" s="74">
        <v>13020</v>
      </c>
      <c r="Y380" s="74">
        <v>200</v>
      </c>
      <c r="Z380" s="74">
        <v>250780</v>
      </c>
      <c r="AA380" s="74">
        <v>10</v>
      </c>
      <c r="AB380" s="74">
        <v>3097581</v>
      </c>
      <c r="AC380" s="74">
        <v>5</v>
      </c>
    </row>
    <row r="381" spans="1:29" ht="14.25">
      <c r="A381" s="89">
        <v>2006015</v>
      </c>
      <c r="B381" s="91">
        <v>38757</v>
      </c>
      <c r="C381" s="97">
        <v>2</v>
      </c>
      <c r="D381" s="93">
        <v>3</v>
      </c>
      <c r="E381" s="93">
        <v>9</v>
      </c>
      <c r="F381" s="93">
        <v>15</v>
      </c>
      <c r="G381" s="93">
        <v>29</v>
      </c>
      <c r="H381" s="93">
        <v>32</v>
      </c>
      <c r="I381" s="99">
        <v>3</v>
      </c>
      <c r="J381" s="93">
        <v>29</v>
      </c>
      <c r="K381" s="93">
        <v>9</v>
      </c>
      <c r="L381" s="93">
        <v>32</v>
      </c>
      <c r="M381" s="93">
        <v>2</v>
      </c>
      <c r="N381" s="93">
        <v>3</v>
      </c>
      <c r="O381" s="94">
        <v>15</v>
      </c>
      <c r="P381" s="74">
        <v>88355360</v>
      </c>
      <c r="Q381" s="74">
        <v>40249445</v>
      </c>
      <c r="R381" s="74">
        <v>5</v>
      </c>
      <c r="S381" s="74">
        <v>5000000</v>
      </c>
      <c r="T381" s="74">
        <v>22</v>
      </c>
      <c r="U381" s="74">
        <v>238219</v>
      </c>
      <c r="V381" s="74">
        <v>400</v>
      </c>
      <c r="W381" s="74">
        <v>3000</v>
      </c>
      <c r="X381" s="74">
        <v>20135</v>
      </c>
      <c r="Y381" s="74">
        <v>200</v>
      </c>
      <c r="Z381" s="74">
        <v>363717</v>
      </c>
      <c r="AA381" s="74">
        <v>10</v>
      </c>
      <c r="AB381" s="74">
        <v>3392109</v>
      </c>
      <c r="AC381" s="74">
        <v>5</v>
      </c>
    </row>
    <row r="382" spans="1:29" ht="14.25">
      <c r="A382" s="89">
        <v>2006016</v>
      </c>
      <c r="B382" s="91">
        <v>38760</v>
      </c>
      <c r="C382" s="97">
        <v>1</v>
      </c>
      <c r="D382" s="93">
        <v>7</v>
      </c>
      <c r="E382" s="93">
        <v>13</v>
      </c>
      <c r="F382" s="93">
        <v>17</v>
      </c>
      <c r="G382" s="93">
        <v>23</v>
      </c>
      <c r="H382" s="93">
        <v>30</v>
      </c>
      <c r="I382" s="99">
        <v>16</v>
      </c>
      <c r="J382" s="93">
        <v>1</v>
      </c>
      <c r="K382" s="93">
        <v>7</v>
      </c>
      <c r="L382" s="93">
        <v>17</v>
      </c>
      <c r="M382" s="93">
        <v>23</v>
      </c>
      <c r="N382" s="93">
        <v>30</v>
      </c>
      <c r="O382" s="94">
        <v>13</v>
      </c>
      <c r="P382" s="74">
        <v>103427620</v>
      </c>
      <c r="Q382" s="74">
        <v>49855100</v>
      </c>
      <c r="R382" s="74">
        <v>2</v>
      </c>
      <c r="S382" s="74">
        <v>5000000</v>
      </c>
      <c r="T382" s="74">
        <v>105</v>
      </c>
      <c r="U382" s="74">
        <v>80023</v>
      </c>
      <c r="V382" s="74">
        <v>492</v>
      </c>
      <c r="W382" s="74">
        <v>3000</v>
      </c>
      <c r="X382" s="74">
        <v>23835</v>
      </c>
      <c r="Y382" s="74">
        <v>200</v>
      </c>
      <c r="Z382" s="74">
        <v>435541</v>
      </c>
      <c r="AA382" s="74">
        <v>10</v>
      </c>
      <c r="AB382" s="74">
        <v>2414609</v>
      </c>
      <c r="AC382" s="74">
        <v>5</v>
      </c>
    </row>
    <row r="383" spans="1:29" ht="14.25">
      <c r="A383" s="89">
        <v>2006017</v>
      </c>
      <c r="B383" s="91">
        <v>38762</v>
      </c>
      <c r="C383" s="97">
        <v>3</v>
      </c>
      <c r="D383" s="93">
        <v>4</v>
      </c>
      <c r="E383" s="93">
        <v>8</v>
      </c>
      <c r="F383" s="93">
        <v>31</v>
      </c>
      <c r="G383" s="93">
        <v>32</v>
      </c>
      <c r="H383" s="93">
        <v>33</v>
      </c>
      <c r="I383" s="99">
        <v>2</v>
      </c>
      <c r="J383" s="93">
        <v>31</v>
      </c>
      <c r="K383" s="93">
        <v>8</v>
      </c>
      <c r="L383" s="93">
        <v>33</v>
      </c>
      <c r="M383" s="93">
        <v>4</v>
      </c>
      <c r="N383" s="93">
        <v>32</v>
      </c>
      <c r="O383" s="94">
        <v>3</v>
      </c>
      <c r="P383" s="74">
        <v>89616926</v>
      </c>
      <c r="Q383" s="74">
        <v>57626236</v>
      </c>
      <c r="R383" s="74">
        <v>2</v>
      </c>
      <c r="S383" s="74">
        <v>5000000</v>
      </c>
      <c r="T383" s="74">
        <v>28</v>
      </c>
      <c r="U383" s="74">
        <v>272007</v>
      </c>
      <c r="V383" s="74">
        <v>225</v>
      </c>
      <c r="W383" s="74">
        <v>3000</v>
      </c>
      <c r="X383" s="74">
        <v>13163</v>
      </c>
      <c r="Y383" s="74">
        <v>200</v>
      </c>
      <c r="Z383" s="74">
        <v>259383</v>
      </c>
      <c r="AA383" s="74">
        <v>10</v>
      </c>
      <c r="AB383" s="74">
        <v>2524705</v>
      </c>
      <c r="AC383" s="74">
        <v>5</v>
      </c>
    </row>
    <row r="384" spans="1:29" ht="14.25">
      <c r="A384" s="89">
        <v>2006018</v>
      </c>
      <c r="B384" s="91">
        <v>38764</v>
      </c>
      <c r="C384" s="97">
        <v>1</v>
      </c>
      <c r="D384" s="93">
        <v>13</v>
      </c>
      <c r="E384" s="93">
        <v>14</v>
      </c>
      <c r="F384" s="93">
        <v>17</v>
      </c>
      <c r="G384" s="93">
        <v>24</v>
      </c>
      <c r="H384" s="93">
        <v>26</v>
      </c>
      <c r="I384" s="99">
        <v>5</v>
      </c>
      <c r="J384" s="93">
        <v>17</v>
      </c>
      <c r="K384" s="93">
        <v>26</v>
      </c>
      <c r="L384" s="93">
        <v>24</v>
      </c>
      <c r="M384" s="93">
        <v>14</v>
      </c>
      <c r="N384" s="93">
        <v>1</v>
      </c>
      <c r="O384" s="94">
        <v>13</v>
      </c>
      <c r="P384" s="74">
        <v>87008450</v>
      </c>
      <c r="Q384" s="74">
        <v>70286614</v>
      </c>
      <c r="R384" s="74">
        <v>0</v>
      </c>
      <c r="S384" s="74">
        <v>5000000</v>
      </c>
      <c r="T384" s="74">
        <v>17</v>
      </c>
      <c r="U384" s="74">
        <v>319169</v>
      </c>
      <c r="V384" s="74">
        <v>248</v>
      </c>
      <c r="W384" s="74">
        <v>3000</v>
      </c>
      <c r="X384" s="74">
        <v>12970</v>
      </c>
      <c r="Y384" s="74">
        <v>200</v>
      </c>
      <c r="Z384" s="74">
        <v>253051</v>
      </c>
      <c r="AA384" s="74">
        <v>10</v>
      </c>
      <c r="AB384" s="74">
        <v>3735875</v>
      </c>
      <c r="AC384" s="74">
        <v>5</v>
      </c>
    </row>
    <row r="385" spans="1:29" ht="14.25">
      <c r="A385" s="89">
        <v>2006019</v>
      </c>
      <c r="B385" s="91">
        <v>38767</v>
      </c>
      <c r="C385" s="97">
        <v>4</v>
      </c>
      <c r="D385" s="93">
        <v>6</v>
      </c>
      <c r="E385" s="93">
        <v>13</v>
      </c>
      <c r="F385" s="93">
        <v>22</v>
      </c>
      <c r="G385" s="93">
        <v>26</v>
      </c>
      <c r="H385" s="93">
        <v>32</v>
      </c>
      <c r="I385" s="99">
        <v>7</v>
      </c>
      <c r="J385" s="93">
        <v>22</v>
      </c>
      <c r="K385" s="93">
        <v>13</v>
      </c>
      <c r="L385" s="93">
        <v>32</v>
      </c>
      <c r="M385" s="93">
        <v>6</v>
      </c>
      <c r="N385" s="93">
        <v>26</v>
      </c>
      <c r="O385" s="94">
        <v>4</v>
      </c>
      <c r="P385" s="74">
        <v>105480332</v>
      </c>
      <c r="Q385" s="74">
        <v>78092000</v>
      </c>
      <c r="R385" s="74">
        <v>2</v>
      </c>
      <c r="S385" s="74">
        <v>5000000</v>
      </c>
      <c r="T385" s="74">
        <v>21</v>
      </c>
      <c r="U385" s="74">
        <v>363375</v>
      </c>
      <c r="V385" s="74">
        <v>392</v>
      </c>
      <c r="W385" s="74">
        <v>3000</v>
      </c>
      <c r="X385" s="74">
        <v>21011</v>
      </c>
      <c r="Y385" s="74">
        <v>200</v>
      </c>
      <c r="Z385" s="74">
        <v>349499</v>
      </c>
      <c r="AA385" s="74">
        <v>10</v>
      </c>
      <c r="AB385" s="74">
        <v>3475181</v>
      </c>
      <c r="AC385" s="74">
        <v>5</v>
      </c>
    </row>
    <row r="386" spans="1:29" ht="14.25">
      <c r="A386" s="89">
        <v>2006020</v>
      </c>
      <c r="B386" s="91">
        <v>38769</v>
      </c>
      <c r="C386" s="97">
        <v>5</v>
      </c>
      <c r="D386" s="93">
        <v>9</v>
      </c>
      <c r="E386" s="93">
        <v>21</v>
      </c>
      <c r="F386" s="93">
        <v>23</v>
      </c>
      <c r="G386" s="93">
        <v>26</v>
      </c>
      <c r="H386" s="93">
        <v>29</v>
      </c>
      <c r="I386" s="99">
        <v>6</v>
      </c>
      <c r="J386" s="93">
        <v>26</v>
      </c>
      <c r="K386" s="93">
        <v>21</v>
      </c>
      <c r="L386" s="93">
        <v>23</v>
      </c>
      <c r="M386" s="93">
        <v>5</v>
      </c>
      <c r="N386" s="93">
        <v>29</v>
      </c>
      <c r="O386" s="94">
        <v>9</v>
      </c>
      <c r="P386" s="74">
        <v>93253284</v>
      </c>
      <c r="Q386" s="74">
        <v>90611991</v>
      </c>
      <c r="R386" s="74">
        <v>1</v>
      </c>
      <c r="S386" s="74">
        <v>5000000</v>
      </c>
      <c r="T386" s="74">
        <v>39</v>
      </c>
      <c r="U386" s="74">
        <v>192527</v>
      </c>
      <c r="V386" s="74">
        <v>399</v>
      </c>
      <c r="W386" s="74">
        <v>3000</v>
      </c>
      <c r="X386" s="74">
        <v>21067</v>
      </c>
      <c r="Y386" s="74">
        <v>200</v>
      </c>
      <c r="Z386" s="74">
        <v>397825</v>
      </c>
      <c r="AA386" s="74">
        <v>10</v>
      </c>
      <c r="AB386" s="74">
        <v>2255380</v>
      </c>
      <c r="AC386" s="74">
        <v>5</v>
      </c>
    </row>
    <row r="387" spans="1:29" ht="14.25">
      <c r="A387" s="89">
        <v>2006021</v>
      </c>
      <c r="B387" s="91">
        <v>38771</v>
      </c>
      <c r="C387" s="97">
        <v>1</v>
      </c>
      <c r="D387" s="93">
        <v>2</v>
      </c>
      <c r="E387" s="93">
        <v>5</v>
      </c>
      <c r="F387" s="93">
        <v>20</v>
      </c>
      <c r="G387" s="93">
        <v>21</v>
      </c>
      <c r="H387" s="93">
        <v>22</v>
      </c>
      <c r="I387" s="99">
        <v>9</v>
      </c>
      <c r="J387" s="93">
        <v>21</v>
      </c>
      <c r="K387" s="93">
        <v>22</v>
      </c>
      <c r="L387" s="93">
        <v>1</v>
      </c>
      <c r="M387" s="93">
        <v>2</v>
      </c>
      <c r="N387" s="93">
        <v>20</v>
      </c>
      <c r="O387" s="94">
        <v>5</v>
      </c>
      <c r="P387" s="74">
        <v>94454936</v>
      </c>
      <c r="Q387" s="74">
        <v>89973418</v>
      </c>
      <c r="R387" s="74">
        <v>2</v>
      </c>
      <c r="S387" s="74">
        <v>5000000</v>
      </c>
      <c r="T387" s="74">
        <v>26</v>
      </c>
      <c r="U387" s="74">
        <v>154309</v>
      </c>
      <c r="V387" s="74">
        <v>396</v>
      </c>
      <c r="W387" s="74">
        <v>3000</v>
      </c>
      <c r="X387" s="74">
        <v>18694</v>
      </c>
      <c r="Y387" s="74">
        <v>200</v>
      </c>
      <c r="Z387" s="74">
        <v>342152</v>
      </c>
      <c r="AA387" s="74">
        <v>10</v>
      </c>
      <c r="AB387" s="74">
        <v>4912226</v>
      </c>
      <c r="AC387" s="74">
        <v>5</v>
      </c>
    </row>
    <row r="388" spans="1:29" ht="14.25">
      <c r="A388" s="89">
        <v>2006022</v>
      </c>
      <c r="B388" s="91">
        <v>38774</v>
      </c>
      <c r="C388" s="97">
        <v>2</v>
      </c>
      <c r="D388" s="93">
        <v>3</v>
      </c>
      <c r="E388" s="93">
        <v>4</v>
      </c>
      <c r="F388" s="93">
        <v>13</v>
      </c>
      <c r="G388" s="93">
        <v>16</v>
      </c>
      <c r="H388" s="93">
        <v>27</v>
      </c>
      <c r="I388" s="99">
        <v>13</v>
      </c>
      <c r="J388" s="93">
        <v>4</v>
      </c>
      <c r="K388" s="93">
        <v>3</v>
      </c>
      <c r="L388" s="93">
        <v>16</v>
      </c>
      <c r="M388" s="93">
        <v>13</v>
      </c>
      <c r="N388" s="93">
        <v>27</v>
      </c>
      <c r="O388" s="94">
        <v>2</v>
      </c>
      <c r="P388" s="74">
        <v>109077186</v>
      </c>
      <c r="Q388" s="74">
        <v>98963672</v>
      </c>
      <c r="R388" s="74">
        <v>0</v>
      </c>
      <c r="S388" s="74">
        <v>0</v>
      </c>
      <c r="T388" s="74">
        <v>17</v>
      </c>
      <c r="U388" s="74">
        <v>226645</v>
      </c>
      <c r="V388" s="74">
        <v>526</v>
      </c>
      <c r="W388" s="74">
        <v>3000</v>
      </c>
      <c r="X388" s="74">
        <v>29080</v>
      </c>
      <c r="Y388" s="74">
        <v>200</v>
      </c>
      <c r="Z388" s="74">
        <v>523761</v>
      </c>
      <c r="AA388" s="74">
        <v>10</v>
      </c>
      <c r="AB388" s="74">
        <v>5594598</v>
      </c>
      <c r="AC388" s="74">
        <v>5</v>
      </c>
    </row>
    <row r="389" spans="1:29" ht="14.25">
      <c r="A389" s="89">
        <v>2006023</v>
      </c>
      <c r="B389" s="91">
        <v>38776</v>
      </c>
      <c r="C389" s="97">
        <v>4</v>
      </c>
      <c r="D389" s="93">
        <v>13</v>
      </c>
      <c r="E389" s="93">
        <v>14</v>
      </c>
      <c r="F389" s="93">
        <v>19</v>
      </c>
      <c r="G389" s="93">
        <v>23</v>
      </c>
      <c r="H389" s="93">
        <v>28</v>
      </c>
      <c r="I389" s="99">
        <v>8</v>
      </c>
      <c r="J389" s="93">
        <v>13</v>
      </c>
      <c r="K389" s="93">
        <v>14</v>
      </c>
      <c r="L389" s="93">
        <v>4</v>
      </c>
      <c r="M389" s="93">
        <v>19</v>
      </c>
      <c r="N389" s="93">
        <v>23</v>
      </c>
      <c r="O389" s="94">
        <v>28</v>
      </c>
      <c r="P389" s="74">
        <v>94622606</v>
      </c>
      <c r="Q389" s="74">
        <v>79005696</v>
      </c>
      <c r="R389" s="74">
        <v>6</v>
      </c>
      <c r="S389" s="74">
        <v>5000000</v>
      </c>
      <c r="T389" s="74">
        <v>32</v>
      </c>
      <c r="U389" s="74">
        <v>134491</v>
      </c>
      <c r="V389" s="74">
        <v>672</v>
      </c>
      <c r="W389" s="74">
        <v>3000</v>
      </c>
      <c r="X389" s="74">
        <v>28037</v>
      </c>
      <c r="Y389" s="74">
        <v>200</v>
      </c>
      <c r="Z389" s="74">
        <v>442912</v>
      </c>
      <c r="AA389" s="74">
        <v>10</v>
      </c>
      <c r="AB389" s="74">
        <v>3993361</v>
      </c>
      <c r="AC389" s="74">
        <v>5</v>
      </c>
    </row>
    <row r="390" spans="1:29" ht="14.25">
      <c r="A390" s="89">
        <v>2006024</v>
      </c>
      <c r="B390" s="91">
        <v>38778</v>
      </c>
      <c r="C390" s="97">
        <v>2</v>
      </c>
      <c r="D390" s="93">
        <v>7</v>
      </c>
      <c r="E390" s="93">
        <v>9</v>
      </c>
      <c r="F390" s="93">
        <v>11</v>
      </c>
      <c r="G390" s="93">
        <v>21</v>
      </c>
      <c r="H390" s="93">
        <v>27</v>
      </c>
      <c r="I390" s="99">
        <v>6</v>
      </c>
      <c r="J390" s="93">
        <v>2</v>
      </c>
      <c r="K390" s="93">
        <v>11</v>
      </c>
      <c r="L390" s="93">
        <v>27</v>
      </c>
      <c r="M390" s="93">
        <v>9</v>
      </c>
      <c r="N390" s="93">
        <v>7</v>
      </c>
      <c r="O390" s="94">
        <v>21</v>
      </c>
      <c r="P390" s="74">
        <v>99899450</v>
      </c>
      <c r="Q390" s="74">
        <v>90168028</v>
      </c>
      <c r="R390" s="74">
        <v>2</v>
      </c>
      <c r="S390" s="74">
        <v>5000000</v>
      </c>
      <c r="T390" s="74">
        <v>43</v>
      </c>
      <c r="U390" s="74">
        <v>210920</v>
      </c>
      <c r="V390" s="74">
        <v>370</v>
      </c>
      <c r="W390" s="74">
        <v>3000</v>
      </c>
      <c r="X390" s="74">
        <v>17888</v>
      </c>
      <c r="Y390" s="74">
        <v>200</v>
      </c>
      <c r="Z390" s="74">
        <v>340267</v>
      </c>
      <c r="AA390" s="74">
        <v>10</v>
      </c>
      <c r="AB390" s="74">
        <v>2125711</v>
      </c>
      <c r="AC390" s="74">
        <v>5</v>
      </c>
    </row>
    <row r="391" spans="1:29" ht="14.25">
      <c r="A391" s="89">
        <v>2006025</v>
      </c>
      <c r="B391" s="91">
        <v>38781</v>
      </c>
      <c r="C391" s="97">
        <v>3</v>
      </c>
      <c r="D391" s="93">
        <v>4</v>
      </c>
      <c r="E391" s="93">
        <v>17</v>
      </c>
      <c r="F391" s="93">
        <v>19</v>
      </c>
      <c r="G391" s="93">
        <v>24</v>
      </c>
      <c r="H391" s="93">
        <v>32</v>
      </c>
      <c r="I391" s="99">
        <v>5</v>
      </c>
      <c r="J391" s="93">
        <v>24</v>
      </c>
      <c r="K391" s="93">
        <v>3</v>
      </c>
      <c r="L391" s="93">
        <v>17</v>
      </c>
      <c r="M391" s="93">
        <v>4</v>
      </c>
      <c r="N391" s="93">
        <v>19</v>
      </c>
      <c r="O391" s="94">
        <v>32</v>
      </c>
      <c r="P391" s="74">
        <v>114242160</v>
      </c>
      <c r="Q391" s="74">
        <v>104040034</v>
      </c>
      <c r="R391" s="74">
        <v>2</v>
      </c>
      <c r="S391" s="74">
        <v>5000000</v>
      </c>
      <c r="T391" s="74">
        <v>26</v>
      </c>
      <c r="U391" s="74">
        <v>393494</v>
      </c>
      <c r="V391" s="74">
        <v>366</v>
      </c>
      <c r="W391" s="74">
        <v>3000</v>
      </c>
      <c r="X391" s="74">
        <v>18516</v>
      </c>
      <c r="Y391" s="74">
        <v>200</v>
      </c>
      <c r="Z391" s="74">
        <v>361504</v>
      </c>
      <c r="AA391" s="74">
        <v>10</v>
      </c>
      <c r="AB391" s="74">
        <v>2691910</v>
      </c>
      <c r="AC391" s="74">
        <v>5</v>
      </c>
    </row>
    <row r="392" spans="1:29" ht="14.25">
      <c r="A392" s="89">
        <v>2006026</v>
      </c>
      <c r="B392" s="91">
        <v>38783</v>
      </c>
      <c r="C392" s="97">
        <v>1</v>
      </c>
      <c r="D392" s="93">
        <v>2</v>
      </c>
      <c r="E392" s="93">
        <v>18</v>
      </c>
      <c r="F392" s="93">
        <v>22</v>
      </c>
      <c r="G392" s="93">
        <v>29</v>
      </c>
      <c r="H392" s="93">
        <v>32</v>
      </c>
      <c r="I392" s="99">
        <v>3</v>
      </c>
      <c r="J392" s="93">
        <v>2</v>
      </c>
      <c r="K392" s="93">
        <v>1</v>
      </c>
      <c r="L392" s="93">
        <v>32</v>
      </c>
      <c r="M392" s="93">
        <v>29</v>
      </c>
      <c r="N392" s="93">
        <v>22</v>
      </c>
      <c r="O392" s="94">
        <v>18</v>
      </c>
      <c r="P392" s="74">
        <v>101697504</v>
      </c>
      <c r="Q392" s="74">
        <v>100694096</v>
      </c>
      <c r="R392" s="74">
        <v>2</v>
      </c>
      <c r="S392" s="74">
        <v>5000000</v>
      </c>
      <c r="T392" s="74">
        <v>19</v>
      </c>
      <c r="U392" s="74">
        <v>817165</v>
      </c>
      <c r="V392" s="74">
        <v>450</v>
      </c>
      <c r="W392" s="74">
        <v>3000</v>
      </c>
      <c r="X392" s="74">
        <v>21373</v>
      </c>
      <c r="Y392" s="74">
        <v>200</v>
      </c>
      <c r="Z392" s="74">
        <v>388480</v>
      </c>
      <c r="AA392" s="74">
        <v>10</v>
      </c>
      <c r="AB392" s="74">
        <v>3628434</v>
      </c>
      <c r="AC392" s="74">
        <v>5</v>
      </c>
    </row>
    <row r="393" spans="1:29" ht="14.25">
      <c r="A393" s="89">
        <v>2006027</v>
      </c>
      <c r="B393" s="91">
        <v>38785</v>
      </c>
      <c r="C393" s="97">
        <v>6</v>
      </c>
      <c r="D393" s="93">
        <v>8</v>
      </c>
      <c r="E393" s="93">
        <v>11</v>
      </c>
      <c r="F393" s="93">
        <v>14</v>
      </c>
      <c r="G393" s="93">
        <v>16</v>
      </c>
      <c r="H393" s="93">
        <v>27</v>
      </c>
      <c r="I393" s="99">
        <v>15</v>
      </c>
      <c r="J393" s="93">
        <v>27</v>
      </c>
      <c r="K393" s="93">
        <v>6</v>
      </c>
      <c r="L393" s="93">
        <v>8</v>
      </c>
      <c r="M393" s="93">
        <v>11</v>
      </c>
      <c r="N393" s="93">
        <v>16</v>
      </c>
      <c r="O393" s="94">
        <v>14</v>
      </c>
      <c r="P393" s="74">
        <v>105074006</v>
      </c>
      <c r="Q393" s="74">
        <v>96381836</v>
      </c>
      <c r="R393" s="74">
        <v>2</v>
      </c>
      <c r="S393" s="74">
        <v>5000000</v>
      </c>
      <c r="T393" s="74">
        <v>27</v>
      </c>
      <c r="U393" s="74">
        <v>491533</v>
      </c>
      <c r="V393" s="74">
        <v>633</v>
      </c>
      <c r="W393" s="74">
        <v>3000</v>
      </c>
      <c r="X393" s="74">
        <v>27047</v>
      </c>
      <c r="Y393" s="74">
        <v>200</v>
      </c>
      <c r="Z393" s="74">
        <v>455807</v>
      </c>
      <c r="AA393" s="74">
        <v>10</v>
      </c>
      <c r="AB393" s="74">
        <v>4132131</v>
      </c>
      <c r="AC393" s="74">
        <v>5</v>
      </c>
    </row>
    <row r="394" spans="1:29" ht="14.25">
      <c r="A394" s="89">
        <v>2006028</v>
      </c>
      <c r="B394" s="91">
        <v>38788</v>
      </c>
      <c r="C394" s="97">
        <v>5</v>
      </c>
      <c r="D394" s="93">
        <v>7</v>
      </c>
      <c r="E394" s="93">
        <v>14</v>
      </c>
      <c r="F394" s="93">
        <v>16</v>
      </c>
      <c r="G394" s="93">
        <v>17</v>
      </c>
      <c r="H394" s="93">
        <v>27</v>
      </c>
      <c r="I394" s="99">
        <v>4</v>
      </c>
      <c r="J394" s="93">
        <v>14</v>
      </c>
      <c r="K394" s="93">
        <v>7</v>
      </c>
      <c r="L394" s="93">
        <v>27</v>
      </c>
      <c r="M394" s="93">
        <v>16</v>
      </c>
      <c r="N394" s="93">
        <v>17</v>
      </c>
      <c r="O394" s="94">
        <v>5</v>
      </c>
      <c r="P394" s="74">
        <v>101076256</v>
      </c>
      <c r="Q394" s="74">
        <v>93284310</v>
      </c>
      <c r="R394" s="74">
        <v>3</v>
      </c>
      <c r="S394" s="74">
        <v>5000000</v>
      </c>
      <c r="T394" s="74">
        <v>28</v>
      </c>
      <c r="U394" s="74">
        <v>241349</v>
      </c>
      <c r="V394" s="74">
        <v>512</v>
      </c>
      <c r="W394" s="74">
        <v>3000</v>
      </c>
      <c r="X394" s="74">
        <v>25657</v>
      </c>
      <c r="Y394" s="74">
        <v>200</v>
      </c>
      <c r="Z394" s="74">
        <v>473666</v>
      </c>
      <c r="AA394" s="74">
        <v>10</v>
      </c>
      <c r="AB394" s="74">
        <v>3119470</v>
      </c>
      <c r="AC394" s="74">
        <v>5</v>
      </c>
    </row>
    <row r="395" spans="1:29" ht="14.25">
      <c r="A395" s="89">
        <v>2006029</v>
      </c>
      <c r="B395" s="91">
        <v>38790</v>
      </c>
      <c r="C395" s="97">
        <v>3</v>
      </c>
      <c r="D395" s="93">
        <v>4</v>
      </c>
      <c r="E395" s="93">
        <v>7</v>
      </c>
      <c r="F395" s="93">
        <v>9</v>
      </c>
      <c r="G395" s="93">
        <v>14</v>
      </c>
      <c r="H395" s="93">
        <v>19</v>
      </c>
      <c r="I395" s="99">
        <v>8</v>
      </c>
      <c r="J395" s="93">
        <v>4</v>
      </c>
      <c r="K395" s="93">
        <v>14</v>
      </c>
      <c r="L395" s="93">
        <v>3</v>
      </c>
      <c r="M395" s="93">
        <v>7</v>
      </c>
      <c r="N395" s="93">
        <v>19</v>
      </c>
      <c r="O395" s="94">
        <v>9</v>
      </c>
      <c r="P395" s="74">
        <v>101076256</v>
      </c>
      <c r="Q395" s="74">
        <v>93284310</v>
      </c>
      <c r="R395" s="74">
        <v>3</v>
      </c>
      <c r="S395" s="74">
        <v>5000000</v>
      </c>
      <c r="T395" s="74">
        <v>28</v>
      </c>
      <c r="U395" s="74">
        <v>241349</v>
      </c>
      <c r="V395" s="74">
        <v>512</v>
      </c>
      <c r="W395" s="74">
        <v>3000</v>
      </c>
      <c r="X395" s="74">
        <v>25657</v>
      </c>
      <c r="Y395" s="74">
        <v>200</v>
      </c>
      <c r="Z395" s="74">
        <v>473666</v>
      </c>
      <c r="AA395" s="74">
        <v>10</v>
      </c>
      <c r="AB395" s="74">
        <v>3119470</v>
      </c>
      <c r="AC395" s="74">
        <v>5</v>
      </c>
    </row>
    <row r="396" spans="1:29" ht="14.25">
      <c r="A396" s="89">
        <v>2006030</v>
      </c>
      <c r="B396" s="91">
        <v>38792</v>
      </c>
      <c r="C396" s="97">
        <v>8</v>
      </c>
      <c r="D396" s="93">
        <v>13</v>
      </c>
      <c r="E396" s="93">
        <v>15</v>
      </c>
      <c r="F396" s="93">
        <v>17</v>
      </c>
      <c r="G396" s="93">
        <v>20</v>
      </c>
      <c r="H396" s="93">
        <v>32</v>
      </c>
      <c r="I396" s="99">
        <v>14</v>
      </c>
      <c r="J396" s="93">
        <v>32</v>
      </c>
      <c r="K396" s="93">
        <v>20</v>
      </c>
      <c r="L396" s="93">
        <v>15</v>
      </c>
      <c r="M396" s="93">
        <v>8</v>
      </c>
      <c r="N396" s="93">
        <v>13</v>
      </c>
      <c r="O396" s="94">
        <v>17</v>
      </c>
      <c r="P396" s="74">
        <v>104007536</v>
      </c>
      <c r="Q396" s="74">
        <v>114378629</v>
      </c>
      <c r="R396" s="74">
        <v>0</v>
      </c>
      <c r="S396" s="74">
        <v>0</v>
      </c>
      <c r="T396" s="74">
        <v>21</v>
      </c>
      <c r="U396" s="74">
        <v>430496</v>
      </c>
      <c r="V396" s="74">
        <v>399</v>
      </c>
      <c r="W396" s="74">
        <v>3000</v>
      </c>
      <c r="X396" s="74">
        <v>19574</v>
      </c>
      <c r="Y396" s="74">
        <v>200</v>
      </c>
      <c r="Z396" s="74">
        <v>399840</v>
      </c>
      <c r="AA396" s="74">
        <v>10</v>
      </c>
      <c r="AB396" s="74">
        <v>2343750</v>
      </c>
      <c r="AC396" s="74">
        <v>5</v>
      </c>
    </row>
    <row r="397" spans="1:29" ht="14.25">
      <c r="A397" s="89">
        <v>2006031</v>
      </c>
      <c r="B397" s="91">
        <v>38795</v>
      </c>
      <c r="C397" s="97">
        <v>3</v>
      </c>
      <c r="D397" s="93">
        <v>10</v>
      </c>
      <c r="E397" s="93">
        <v>12</v>
      </c>
      <c r="F397" s="93">
        <v>16</v>
      </c>
      <c r="G397" s="93">
        <v>31</v>
      </c>
      <c r="H397" s="93">
        <v>32</v>
      </c>
      <c r="I397" s="99">
        <v>14</v>
      </c>
      <c r="J397" s="93">
        <v>16</v>
      </c>
      <c r="K397" s="93">
        <v>32</v>
      </c>
      <c r="L397" s="93">
        <v>3</v>
      </c>
      <c r="M397" s="93">
        <v>10</v>
      </c>
      <c r="N397" s="93">
        <v>31</v>
      </c>
      <c r="O397" s="94">
        <v>12</v>
      </c>
      <c r="P397" s="74">
        <v>124118424</v>
      </c>
      <c r="Q397" s="74">
        <v>128524999</v>
      </c>
      <c r="R397" s="74">
        <v>0</v>
      </c>
      <c r="S397" s="74">
        <v>0</v>
      </c>
      <c r="T397" s="74">
        <v>16</v>
      </c>
      <c r="U397" s="74">
        <v>2063012</v>
      </c>
      <c r="V397" s="74">
        <v>178</v>
      </c>
      <c r="W397" s="74">
        <v>3000</v>
      </c>
      <c r="X397" s="74">
        <v>12785</v>
      </c>
      <c r="Y397" s="74">
        <v>200</v>
      </c>
      <c r="Z397" s="74">
        <v>341801</v>
      </c>
      <c r="AA397" s="74">
        <v>10</v>
      </c>
      <c r="AB397" s="74">
        <v>1430890</v>
      </c>
      <c r="AC397" s="74">
        <v>5</v>
      </c>
    </row>
    <row r="398" spans="1:29" ht="14.25">
      <c r="A398" s="89">
        <v>2006032</v>
      </c>
      <c r="B398" s="91">
        <v>38797</v>
      </c>
      <c r="C398" s="97">
        <v>5</v>
      </c>
      <c r="D398" s="93">
        <v>18</v>
      </c>
      <c r="E398" s="93">
        <v>20</v>
      </c>
      <c r="F398" s="93">
        <v>24</v>
      </c>
      <c r="G398" s="93">
        <v>26</v>
      </c>
      <c r="H398" s="93">
        <v>31</v>
      </c>
      <c r="I398" s="99">
        <v>9</v>
      </c>
      <c r="J398" s="93">
        <v>24</v>
      </c>
      <c r="K398" s="93">
        <v>20</v>
      </c>
      <c r="L398" s="93">
        <v>26</v>
      </c>
      <c r="M398" s="93">
        <v>18</v>
      </c>
      <c r="N398" s="93">
        <v>5</v>
      </c>
      <c r="O398" s="94">
        <v>31</v>
      </c>
      <c r="P398" s="74">
        <v>110906190</v>
      </c>
      <c r="Q398" s="74">
        <v>122970002</v>
      </c>
      <c r="R398" s="74">
        <v>4</v>
      </c>
      <c r="S398" s="74">
        <v>5000000</v>
      </c>
      <c r="T398" s="74">
        <v>24</v>
      </c>
      <c r="U398" s="74">
        <v>501510</v>
      </c>
      <c r="V398" s="74">
        <v>689</v>
      </c>
      <c r="W398" s="74">
        <v>3000</v>
      </c>
      <c r="X398" s="74">
        <v>29263</v>
      </c>
      <c r="Y398" s="74">
        <v>200</v>
      </c>
      <c r="Z398" s="74">
        <v>479909</v>
      </c>
      <c r="AA398" s="74">
        <v>10</v>
      </c>
      <c r="AB398" s="74">
        <v>4886137</v>
      </c>
      <c r="AC398" s="74">
        <v>5</v>
      </c>
    </row>
    <row r="399" spans="1:29" ht="14.25">
      <c r="A399" s="89">
        <v>2006033</v>
      </c>
      <c r="B399" s="91">
        <v>38799</v>
      </c>
      <c r="C399" s="97">
        <v>15</v>
      </c>
      <c r="D399" s="93">
        <v>20</v>
      </c>
      <c r="E399" s="93">
        <v>22</v>
      </c>
      <c r="F399" s="93">
        <v>23</v>
      </c>
      <c r="G399" s="93">
        <v>27</v>
      </c>
      <c r="H399" s="93">
        <v>31</v>
      </c>
      <c r="I399" s="99">
        <v>6</v>
      </c>
      <c r="J399" s="93">
        <v>15</v>
      </c>
      <c r="K399" s="93">
        <v>23</v>
      </c>
      <c r="L399" s="93">
        <v>27</v>
      </c>
      <c r="M399" s="93">
        <v>31</v>
      </c>
      <c r="N399" s="93">
        <v>22</v>
      </c>
      <c r="O399" s="94">
        <v>20</v>
      </c>
      <c r="P399" s="74">
        <v>111163226</v>
      </c>
      <c r="Q399" s="74">
        <v>122970002</v>
      </c>
      <c r="R399" s="74">
        <v>0</v>
      </c>
      <c r="S399" s="74">
        <v>0</v>
      </c>
      <c r="T399" s="74">
        <v>5</v>
      </c>
      <c r="U399" s="74">
        <v>4333749</v>
      </c>
      <c r="V399" s="74">
        <v>198</v>
      </c>
      <c r="W399" s="74">
        <v>3000</v>
      </c>
      <c r="X399" s="74">
        <v>12848</v>
      </c>
      <c r="Y399" s="74">
        <v>200</v>
      </c>
      <c r="Z399" s="74">
        <v>283094</v>
      </c>
      <c r="AA399" s="74">
        <v>10</v>
      </c>
      <c r="AB399" s="74">
        <v>3504017</v>
      </c>
      <c r="AC399" s="74">
        <v>5</v>
      </c>
    </row>
    <row r="400" spans="1:29" ht="14.25">
      <c r="A400" s="89">
        <v>2006034</v>
      </c>
      <c r="B400" s="91">
        <v>38802</v>
      </c>
      <c r="C400" s="97">
        <v>2</v>
      </c>
      <c r="D400" s="93">
        <v>10</v>
      </c>
      <c r="E400" s="93">
        <v>15</v>
      </c>
      <c r="F400" s="93">
        <v>16</v>
      </c>
      <c r="G400" s="93">
        <v>17</v>
      </c>
      <c r="H400" s="93">
        <v>33</v>
      </c>
      <c r="I400" s="99">
        <v>13</v>
      </c>
      <c r="J400" s="93">
        <v>33</v>
      </c>
      <c r="K400" s="93">
        <v>16</v>
      </c>
      <c r="L400" s="93">
        <v>10</v>
      </c>
      <c r="M400" s="93">
        <v>2</v>
      </c>
      <c r="N400" s="93">
        <v>17</v>
      </c>
      <c r="O400" s="94">
        <v>15</v>
      </c>
      <c r="P400" s="74">
        <v>128871804</v>
      </c>
      <c r="Q400" s="74">
        <v>112727952</v>
      </c>
      <c r="R400" s="74">
        <v>4</v>
      </c>
      <c r="S400" s="74">
        <v>5000000</v>
      </c>
      <c r="T400" s="74">
        <v>38</v>
      </c>
      <c r="U400" s="74">
        <v>599172</v>
      </c>
      <c r="V400" s="74">
        <v>406</v>
      </c>
      <c r="W400" s="74">
        <v>3000</v>
      </c>
      <c r="X400" s="74">
        <v>21512</v>
      </c>
      <c r="Y400" s="74">
        <v>200</v>
      </c>
      <c r="Z400" s="74">
        <v>406553</v>
      </c>
      <c r="AA400" s="74">
        <v>10</v>
      </c>
      <c r="AB400" s="74">
        <v>4206949</v>
      </c>
      <c r="AC400" s="74">
        <v>5</v>
      </c>
    </row>
    <row r="401" spans="1:29" ht="14.25">
      <c r="A401" s="89">
        <v>2006035</v>
      </c>
      <c r="B401" s="91">
        <v>38804</v>
      </c>
      <c r="C401" s="97">
        <v>3</v>
      </c>
      <c r="D401" s="93">
        <v>9</v>
      </c>
      <c r="E401" s="93">
        <v>13</v>
      </c>
      <c r="F401" s="93">
        <v>21</v>
      </c>
      <c r="G401" s="93">
        <v>27</v>
      </c>
      <c r="H401" s="93">
        <v>29</v>
      </c>
      <c r="I401" s="99">
        <v>13</v>
      </c>
      <c r="J401" s="93">
        <v>3</v>
      </c>
      <c r="K401" s="93">
        <v>29</v>
      </c>
      <c r="L401" s="93">
        <v>9</v>
      </c>
      <c r="M401" s="93">
        <v>13</v>
      </c>
      <c r="N401" s="93">
        <v>21</v>
      </c>
      <c r="O401" s="94">
        <v>27</v>
      </c>
      <c r="P401" s="74">
        <v>107522946</v>
      </c>
      <c r="Q401" s="74">
        <v>113614740</v>
      </c>
      <c r="R401" s="74">
        <v>2</v>
      </c>
      <c r="S401" s="74">
        <v>5000000</v>
      </c>
      <c r="T401" s="74">
        <v>117</v>
      </c>
      <c r="U401" s="74">
        <v>217115</v>
      </c>
      <c r="V401" s="74">
        <v>238</v>
      </c>
      <c r="W401" s="74">
        <v>3000</v>
      </c>
      <c r="X401" s="74">
        <v>23853</v>
      </c>
      <c r="Y401" s="74">
        <v>200</v>
      </c>
      <c r="Z401" s="74">
        <v>482206</v>
      </c>
      <c r="AA401" s="74">
        <v>10</v>
      </c>
      <c r="AB401" s="74">
        <v>1218057</v>
      </c>
      <c r="AC401" s="74">
        <v>5</v>
      </c>
    </row>
    <row r="402" spans="1:29" ht="14.25">
      <c r="A402" s="89">
        <v>2006036</v>
      </c>
      <c r="B402" s="91">
        <v>38806</v>
      </c>
      <c r="C402" s="97">
        <v>4</v>
      </c>
      <c r="D402" s="93">
        <v>7</v>
      </c>
      <c r="E402" s="93">
        <v>10</v>
      </c>
      <c r="F402" s="93">
        <v>16</v>
      </c>
      <c r="G402" s="93">
        <v>17</v>
      </c>
      <c r="H402" s="93">
        <v>21</v>
      </c>
      <c r="I402" s="99">
        <v>9</v>
      </c>
      <c r="J402" s="93">
        <v>10</v>
      </c>
      <c r="K402" s="93">
        <v>7</v>
      </c>
      <c r="L402" s="93">
        <v>4</v>
      </c>
      <c r="M402" s="93">
        <v>17</v>
      </c>
      <c r="N402" s="93">
        <v>16</v>
      </c>
      <c r="O402" s="94">
        <v>21</v>
      </c>
      <c r="P402" s="74">
        <v>109841862</v>
      </c>
      <c r="Q402" s="74">
        <v>117338673</v>
      </c>
      <c r="R402" s="74">
        <v>1</v>
      </c>
      <c r="S402" s="74">
        <v>5000000</v>
      </c>
      <c r="T402" s="74">
        <v>38</v>
      </c>
      <c r="U402" s="74">
        <v>535680</v>
      </c>
      <c r="V402" s="74">
        <v>437</v>
      </c>
      <c r="W402" s="74">
        <v>3000</v>
      </c>
      <c r="X402" s="74">
        <v>22982</v>
      </c>
      <c r="Y402" s="74">
        <v>200</v>
      </c>
      <c r="Z402" s="74">
        <v>428631</v>
      </c>
      <c r="AA402" s="74">
        <v>10</v>
      </c>
      <c r="AB402" s="74">
        <v>2909805</v>
      </c>
      <c r="AC402" s="74">
        <v>5</v>
      </c>
    </row>
    <row r="403" spans="1:29" ht="14.25">
      <c r="A403" s="89">
        <v>2006037</v>
      </c>
      <c r="B403" s="91">
        <v>38809</v>
      </c>
      <c r="C403" s="97">
        <v>2</v>
      </c>
      <c r="D403" s="93">
        <v>12</v>
      </c>
      <c r="E403" s="93">
        <v>23</v>
      </c>
      <c r="F403" s="93">
        <v>24</v>
      </c>
      <c r="G403" s="93">
        <v>25</v>
      </c>
      <c r="H403" s="93">
        <v>32</v>
      </c>
      <c r="I403" s="99">
        <v>14</v>
      </c>
      <c r="J403" s="93">
        <v>32</v>
      </c>
      <c r="K403" s="93">
        <v>25</v>
      </c>
      <c r="L403" s="93">
        <v>12</v>
      </c>
      <c r="M403" s="93">
        <v>2</v>
      </c>
      <c r="N403" s="93">
        <v>24</v>
      </c>
      <c r="O403" s="94">
        <v>23</v>
      </c>
      <c r="P403" s="74">
        <v>124438394</v>
      </c>
      <c r="Q403" s="74">
        <v>124709476</v>
      </c>
      <c r="R403" s="74">
        <v>1</v>
      </c>
      <c r="S403" s="74">
        <v>5000000</v>
      </c>
      <c r="T403" s="74">
        <v>59</v>
      </c>
      <c r="U403" s="74">
        <v>489240</v>
      </c>
      <c r="V403" s="74">
        <v>337</v>
      </c>
      <c r="W403" s="74">
        <v>3000</v>
      </c>
      <c r="X403" s="74">
        <v>18227</v>
      </c>
      <c r="Y403" s="74">
        <v>200</v>
      </c>
      <c r="Z403" s="74">
        <v>368473</v>
      </c>
      <c r="AA403" s="74">
        <v>10</v>
      </c>
      <c r="AB403" s="74">
        <v>2279534</v>
      </c>
      <c r="AC403" s="74">
        <v>5</v>
      </c>
    </row>
    <row r="404" spans="1:29" ht="14.25">
      <c r="A404" s="89">
        <v>2006038</v>
      </c>
      <c r="B404" s="91">
        <v>38811</v>
      </c>
      <c r="C404" s="97">
        <v>2</v>
      </c>
      <c r="D404" s="93">
        <v>14</v>
      </c>
      <c r="E404" s="93">
        <v>17</v>
      </c>
      <c r="F404" s="93">
        <v>19</v>
      </c>
      <c r="G404" s="93">
        <v>22</v>
      </c>
      <c r="H404" s="93">
        <v>30</v>
      </c>
      <c r="I404" s="99">
        <v>10</v>
      </c>
      <c r="J404" s="93">
        <v>19</v>
      </c>
      <c r="K404" s="93">
        <v>2</v>
      </c>
      <c r="L404" s="93">
        <v>17</v>
      </c>
      <c r="M404" s="93">
        <v>30</v>
      </c>
      <c r="N404" s="93">
        <v>22</v>
      </c>
      <c r="O404" s="94">
        <v>14</v>
      </c>
      <c r="P404" s="74">
        <v>101996466</v>
      </c>
      <c r="Q404" s="74">
        <v>121715084</v>
      </c>
      <c r="R404" s="74">
        <v>2</v>
      </c>
      <c r="S404" s="74">
        <v>5000000</v>
      </c>
      <c r="T404" s="74">
        <v>32</v>
      </c>
      <c r="U404" s="74">
        <v>510825</v>
      </c>
      <c r="V404" s="74">
        <v>391</v>
      </c>
      <c r="W404" s="74">
        <v>3000</v>
      </c>
      <c r="X404" s="74">
        <v>21824</v>
      </c>
      <c r="Y404" s="74">
        <v>200</v>
      </c>
      <c r="Z404" s="74">
        <v>395617</v>
      </c>
      <c r="AA404" s="74">
        <v>10</v>
      </c>
      <c r="AB404" s="74">
        <v>3426454</v>
      </c>
      <c r="AC404" s="74">
        <v>5</v>
      </c>
    </row>
    <row r="405" spans="1:29" ht="14.25">
      <c r="A405" s="89">
        <v>2006039</v>
      </c>
      <c r="B405" s="91">
        <v>38813</v>
      </c>
      <c r="C405" s="97">
        <v>16</v>
      </c>
      <c r="D405" s="93">
        <v>19</v>
      </c>
      <c r="E405" s="93">
        <v>22</v>
      </c>
      <c r="F405" s="93">
        <v>28</v>
      </c>
      <c r="G405" s="93">
        <v>31</v>
      </c>
      <c r="H405" s="93">
        <v>32</v>
      </c>
      <c r="I405" s="99">
        <v>3</v>
      </c>
      <c r="J405" s="93">
        <v>19</v>
      </c>
      <c r="K405" s="93">
        <v>31</v>
      </c>
      <c r="L405" s="93">
        <v>32</v>
      </c>
      <c r="M405" s="93">
        <v>16</v>
      </c>
      <c r="N405" s="93">
        <v>28</v>
      </c>
      <c r="O405" s="94">
        <v>22</v>
      </c>
      <c r="P405" s="74">
        <v>106258396</v>
      </c>
      <c r="Q405" s="74">
        <v>124949353</v>
      </c>
      <c r="R405" s="74">
        <v>1</v>
      </c>
      <c r="S405" s="74">
        <v>5000000</v>
      </c>
      <c r="T405" s="74">
        <v>18</v>
      </c>
      <c r="U405" s="74">
        <v>1067405</v>
      </c>
      <c r="V405" s="74">
        <v>298</v>
      </c>
      <c r="W405" s="74">
        <v>3000</v>
      </c>
      <c r="X405" s="74">
        <v>14798</v>
      </c>
      <c r="Y405" s="74">
        <v>200</v>
      </c>
      <c r="Z405" s="74">
        <v>303074</v>
      </c>
      <c r="AA405" s="74">
        <v>10</v>
      </c>
      <c r="AB405" s="74">
        <v>3546942</v>
      </c>
      <c r="AC405" s="74">
        <v>5</v>
      </c>
    </row>
    <row r="406" spans="1:29" ht="14.25">
      <c r="A406" s="89">
        <v>2006040</v>
      </c>
      <c r="B406" s="91">
        <v>38816</v>
      </c>
      <c r="C406" s="97">
        <v>15</v>
      </c>
      <c r="D406" s="93">
        <v>22</v>
      </c>
      <c r="E406" s="93">
        <v>25</v>
      </c>
      <c r="F406" s="93">
        <v>26</v>
      </c>
      <c r="G406" s="93">
        <v>28</v>
      </c>
      <c r="H406" s="93">
        <v>33</v>
      </c>
      <c r="I406" s="99">
        <v>3</v>
      </c>
      <c r="J406" s="93">
        <v>25</v>
      </c>
      <c r="K406" s="93">
        <v>15</v>
      </c>
      <c r="L406" s="93">
        <v>26</v>
      </c>
      <c r="M406" s="93">
        <v>28</v>
      </c>
      <c r="N406" s="93">
        <v>33</v>
      </c>
      <c r="O406" s="94">
        <v>22</v>
      </c>
      <c r="P406" s="74">
        <v>123352566</v>
      </c>
      <c r="Q406" s="74">
        <v>138991437</v>
      </c>
      <c r="R406" s="74">
        <v>0</v>
      </c>
      <c r="S406" s="74">
        <v>0</v>
      </c>
      <c r="T406" s="74">
        <v>20</v>
      </c>
      <c r="U406" s="74">
        <v>1638243</v>
      </c>
      <c r="V406" s="74">
        <v>159</v>
      </c>
      <c r="W406" s="74">
        <v>3000</v>
      </c>
      <c r="X406" s="74">
        <v>10911</v>
      </c>
      <c r="Y406" s="74">
        <v>200</v>
      </c>
      <c r="Z406" s="74">
        <v>279441</v>
      </c>
      <c r="AA406" s="74">
        <v>10</v>
      </c>
      <c r="AB406" s="74">
        <v>1636440</v>
      </c>
      <c r="AC406" s="74">
        <v>5</v>
      </c>
    </row>
    <row r="407" spans="1:29" ht="14.25">
      <c r="A407" s="89">
        <v>2006041</v>
      </c>
      <c r="B407" s="91">
        <v>38818</v>
      </c>
      <c r="C407" s="97">
        <v>3</v>
      </c>
      <c r="D407" s="93">
        <v>10</v>
      </c>
      <c r="E407" s="93">
        <v>16</v>
      </c>
      <c r="F407" s="93">
        <v>18</v>
      </c>
      <c r="G407" s="93">
        <v>21</v>
      </c>
      <c r="H407" s="93">
        <v>28</v>
      </c>
      <c r="I407" s="99">
        <v>4</v>
      </c>
      <c r="J407" s="93">
        <v>28</v>
      </c>
      <c r="K407" s="93">
        <v>18</v>
      </c>
      <c r="L407" s="93">
        <v>16</v>
      </c>
      <c r="M407" s="93">
        <v>21</v>
      </c>
      <c r="N407" s="93">
        <v>10</v>
      </c>
      <c r="O407" s="94">
        <v>3</v>
      </c>
      <c r="P407" s="74">
        <v>105725214</v>
      </c>
      <c r="Q407" s="74">
        <v>138392950</v>
      </c>
      <c r="R407" s="74">
        <v>2</v>
      </c>
      <c r="S407" s="74">
        <v>5000000</v>
      </c>
      <c r="T407" s="74">
        <v>49</v>
      </c>
      <c r="U407" s="74">
        <v>447691</v>
      </c>
      <c r="V407" s="74">
        <v>362</v>
      </c>
      <c r="W407" s="74">
        <v>3000</v>
      </c>
      <c r="X407" s="74">
        <v>19236</v>
      </c>
      <c r="Y407" s="74">
        <v>200</v>
      </c>
      <c r="Z407" s="74">
        <v>364581</v>
      </c>
      <c r="AA407" s="74">
        <v>10</v>
      </c>
      <c r="AB407" s="74">
        <v>2377593</v>
      </c>
      <c r="AC407" s="74">
        <v>5</v>
      </c>
    </row>
    <row r="408" spans="1:29" ht="14.25">
      <c r="A408" s="89">
        <v>2006042</v>
      </c>
      <c r="B408" s="91">
        <v>38820</v>
      </c>
      <c r="C408" s="97">
        <v>3</v>
      </c>
      <c r="D408" s="93">
        <v>16</v>
      </c>
      <c r="E408" s="93">
        <v>23</v>
      </c>
      <c r="F408" s="93">
        <v>26</v>
      </c>
      <c r="G408" s="93">
        <v>28</v>
      </c>
      <c r="H408" s="93">
        <v>31</v>
      </c>
      <c r="I408" s="99">
        <v>11</v>
      </c>
      <c r="J408" s="93">
        <v>26</v>
      </c>
      <c r="K408" s="93">
        <v>3</v>
      </c>
      <c r="L408" s="93">
        <v>28</v>
      </c>
      <c r="M408" s="93">
        <v>16</v>
      </c>
      <c r="N408" s="93">
        <v>31</v>
      </c>
      <c r="O408" s="94">
        <v>23</v>
      </c>
      <c r="P408" s="74">
        <v>105723260</v>
      </c>
      <c r="Q408" s="74">
        <v>139676741</v>
      </c>
      <c r="R408" s="74">
        <v>1</v>
      </c>
      <c r="S408" s="74">
        <v>5000000</v>
      </c>
      <c r="T408" s="74">
        <v>7</v>
      </c>
      <c r="U408" s="74">
        <v>2094597</v>
      </c>
      <c r="V408" s="74">
        <v>291</v>
      </c>
      <c r="W408" s="74">
        <v>3000</v>
      </c>
      <c r="X408" s="74">
        <v>15836</v>
      </c>
      <c r="Y408" s="74">
        <v>200</v>
      </c>
      <c r="Z408" s="74">
        <v>291600</v>
      </c>
      <c r="AA408" s="74">
        <v>10</v>
      </c>
      <c r="AB408" s="74">
        <v>4780445</v>
      </c>
      <c r="AC408" s="74">
        <v>5</v>
      </c>
    </row>
    <row r="409" spans="1:29" ht="14.25">
      <c r="A409" s="89">
        <v>2006043</v>
      </c>
      <c r="B409" s="91">
        <v>38823</v>
      </c>
      <c r="C409" s="97">
        <v>5</v>
      </c>
      <c r="D409" s="93">
        <v>12</v>
      </c>
      <c r="E409" s="93">
        <v>13</v>
      </c>
      <c r="F409" s="93">
        <v>16</v>
      </c>
      <c r="G409" s="93">
        <v>23</v>
      </c>
      <c r="H409" s="93">
        <v>32</v>
      </c>
      <c r="I409" s="99">
        <v>3</v>
      </c>
      <c r="J409" s="93">
        <v>32</v>
      </c>
      <c r="K409" s="93">
        <v>16</v>
      </c>
      <c r="L409" s="93">
        <v>12</v>
      </c>
      <c r="M409" s="93">
        <v>13</v>
      </c>
      <c r="N409" s="93">
        <v>5</v>
      </c>
      <c r="O409" s="94">
        <v>23</v>
      </c>
      <c r="P409" s="74">
        <v>125637310</v>
      </c>
      <c r="Q409" s="74">
        <v>143000486</v>
      </c>
      <c r="R409" s="74">
        <v>2</v>
      </c>
      <c r="S409" s="74">
        <v>5000000</v>
      </c>
      <c r="T409" s="74">
        <v>36</v>
      </c>
      <c r="U409" s="74">
        <v>863576</v>
      </c>
      <c r="V409" s="74">
        <v>244</v>
      </c>
      <c r="W409" s="74">
        <v>3000</v>
      </c>
      <c r="X409" s="74">
        <v>16643</v>
      </c>
      <c r="Y409" s="74">
        <v>200</v>
      </c>
      <c r="Z409" s="74">
        <v>364465</v>
      </c>
      <c r="AA409" s="74">
        <v>10</v>
      </c>
      <c r="AB409" s="74">
        <v>1888909</v>
      </c>
      <c r="AC409" s="74">
        <v>5</v>
      </c>
    </row>
    <row r="410" spans="1:29" ht="14.25">
      <c r="A410" s="89">
        <v>2006044</v>
      </c>
      <c r="B410" s="91">
        <v>38825</v>
      </c>
      <c r="C410" s="97">
        <v>2</v>
      </c>
      <c r="D410" s="93">
        <v>10</v>
      </c>
      <c r="E410" s="93">
        <v>18</v>
      </c>
      <c r="F410" s="93">
        <v>21</v>
      </c>
      <c r="G410" s="93">
        <v>30</v>
      </c>
      <c r="H410" s="93">
        <v>31</v>
      </c>
      <c r="I410" s="99">
        <v>5</v>
      </c>
      <c r="J410" s="93">
        <v>10</v>
      </c>
      <c r="K410" s="93">
        <v>21</v>
      </c>
      <c r="L410" s="93">
        <v>2</v>
      </c>
      <c r="M410" s="93">
        <v>18</v>
      </c>
      <c r="N410" s="93">
        <v>30</v>
      </c>
      <c r="O410" s="94">
        <v>31</v>
      </c>
      <c r="P410" s="74">
        <v>107026164</v>
      </c>
      <c r="Q410" s="74">
        <v>151058247</v>
      </c>
      <c r="R410" s="74">
        <v>0</v>
      </c>
      <c r="S410" s="74">
        <v>0</v>
      </c>
      <c r="T410" s="74">
        <v>24</v>
      </c>
      <c r="U410" s="74">
        <v>783393</v>
      </c>
      <c r="V410" s="74">
        <v>431</v>
      </c>
      <c r="W410" s="74">
        <v>3000</v>
      </c>
      <c r="X410" s="74">
        <v>20493</v>
      </c>
      <c r="Y410" s="74">
        <v>200</v>
      </c>
      <c r="Z410" s="74">
        <v>358269</v>
      </c>
      <c r="AA410" s="74">
        <v>10</v>
      </c>
      <c r="AB410" s="74">
        <v>3321865</v>
      </c>
      <c r="AC410" s="74">
        <v>5</v>
      </c>
    </row>
    <row r="411" spans="1:29" ht="14.25">
      <c r="A411" s="89">
        <v>2006045</v>
      </c>
      <c r="B411" s="91">
        <v>38827</v>
      </c>
      <c r="C411" s="97">
        <v>6</v>
      </c>
      <c r="D411" s="93">
        <v>7</v>
      </c>
      <c r="E411" s="93">
        <v>10</v>
      </c>
      <c r="F411" s="93">
        <v>14</v>
      </c>
      <c r="G411" s="93">
        <v>20</v>
      </c>
      <c r="H411" s="93">
        <v>21</v>
      </c>
      <c r="I411" s="99">
        <v>4</v>
      </c>
      <c r="J411" s="93">
        <v>21</v>
      </c>
      <c r="K411" s="93">
        <v>7</v>
      </c>
      <c r="L411" s="93">
        <v>6</v>
      </c>
      <c r="M411" s="93">
        <v>20</v>
      </c>
      <c r="N411" s="93">
        <v>10</v>
      </c>
      <c r="O411" s="94">
        <v>14</v>
      </c>
      <c r="P411" s="74">
        <v>109852122</v>
      </c>
      <c r="Q411" s="74">
        <v>160942652</v>
      </c>
      <c r="R411" s="74">
        <v>0</v>
      </c>
      <c r="S411" s="74">
        <v>0</v>
      </c>
      <c r="T411" s="74">
        <v>53</v>
      </c>
      <c r="U411" s="74">
        <v>435162</v>
      </c>
      <c r="V411" s="74">
        <v>392</v>
      </c>
      <c r="W411" s="74">
        <v>3000</v>
      </c>
      <c r="X411" s="74">
        <v>22280</v>
      </c>
      <c r="Y411" s="74">
        <v>200</v>
      </c>
      <c r="Z411" s="74">
        <v>471472</v>
      </c>
      <c r="AA411" s="74">
        <v>10</v>
      </c>
      <c r="AB411" s="74">
        <v>2106560</v>
      </c>
      <c r="AC411" s="74">
        <v>5</v>
      </c>
    </row>
    <row r="412" spans="1:29" ht="14.25">
      <c r="A412" s="89">
        <v>2006046</v>
      </c>
      <c r="B412" s="91">
        <v>38830</v>
      </c>
      <c r="C412" s="97">
        <v>13</v>
      </c>
      <c r="D412" s="93">
        <v>18</v>
      </c>
      <c r="E412" s="93">
        <v>23</v>
      </c>
      <c r="F412" s="93">
        <v>29</v>
      </c>
      <c r="G412" s="93">
        <v>31</v>
      </c>
      <c r="H412" s="93">
        <v>32</v>
      </c>
      <c r="I412" s="99">
        <v>8</v>
      </c>
      <c r="J412" s="93">
        <v>32</v>
      </c>
      <c r="K412" s="93">
        <v>18</v>
      </c>
      <c r="L412" s="93">
        <v>29</v>
      </c>
      <c r="M412" s="93">
        <v>31</v>
      </c>
      <c r="N412" s="93">
        <v>13</v>
      </c>
      <c r="O412" s="94">
        <v>23</v>
      </c>
      <c r="P412" s="74">
        <v>128175586</v>
      </c>
      <c r="Q412" s="74">
        <v>153531387</v>
      </c>
      <c r="R412" s="74">
        <v>3</v>
      </c>
      <c r="S412" s="74">
        <v>5000000</v>
      </c>
      <c r="T412" s="74">
        <v>22</v>
      </c>
      <c r="U412" s="74">
        <v>804865</v>
      </c>
      <c r="V412" s="74">
        <v>529</v>
      </c>
      <c r="W412" s="74">
        <v>3000</v>
      </c>
      <c r="X412" s="74">
        <v>24219</v>
      </c>
      <c r="Y412" s="74">
        <v>200</v>
      </c>
      <c r="Z412" s="74">
        <v>448894</v>
      </c>
      <c r="AA412" s="74">
        <v>10</v>
      </c>
      <c r="AB412" s="74">
        <v>5318102</v>
      </c>
      <c r="AC412" s="74">
        <v>5</v>
      </c>
    </row>
    <row r="413" spans="1:29" ht="14.25">
      <c r="A413" s="89">
        <v>2006047</v>
      </c>
      <c r="B413" s="91">
        <v>38832</v>
      </c>
      <c r="C413" s="97">
        <v>2</v>
      </c>
      <c r="D413" s="93">
        <v>17</v>
      </c>
      <c r="E413" s="93">
        <v>20</v>
      </c>
      <c r="F413" s="93">
        <v>22</v>
      </c>
      <c r="G413" s="93">
        <v>28</v>
      </c>
      <c r="H413" s="93">
        <v>32</v>
      </c>
      <c r="I413" s="99">
        <v>3</v>
      </c>
      <c r="J413" s="93">
        <v>17</v>
      </c>
      <c r="K413" s="93">
        <v>32</v>
      </c>
      <c r="L413" s="93">
        <v>2</v>
      </c>
      <c r="M413" s="93">
        <v>20</v>
      </c>
      <c r="N413" s="93">
        <v>28</v>
      </c>
      <c r="O413" s="94">
        <v>22</v>
      </c>
      <c r="P413" s="74">
        <v>109048914</v>
      </c>
      <c r="Q413" s="74">
        <v>154170844</v>
      </c>
      <c r="R413" s="74">
        <v>2</v>
      </c>
      <c r="S413" s="74">
        <v>5000000</v>
      </c>
      <c r="T413" s="74">
        <v>20</v>
      </c>
      <c r="U413" s="74">
        <v>1241270</v>
      </c>
      <c r="V413" s="74">
        <v>270</v>
      </c>
      <c r="W413" s="74">
        <v>3000</v>
      </c>
      <c r="X413" s="74">
        <v>14580</v>
      </c>
      <c r="Y413" s="74">
        <v>200</v>
      </c>
      <c r="Z413" s="74">
        <v>288345</v>
      </c>
      <c r="AA413" s="74">
        <v>10</v>
      </c>
      <c r="AB413" s="74">
        <v>2271931</v>
      </c>
      <c r="AC413" s="74">
        <v>5</v>
      </c>
    </row>
    <row r="414" spans="1:29" ht="14.25">
      <c r="A414" s="89">
        <v>2006048</v>
      </c>
      <c r="B414" s="91">
        <v>38834</v>
      </c>
      <c r="C414" s="97">
        <v>9</v>
      </c>
      <c r="D414" s="93">
        <v>13</v>
      </c>
      <c r="E414" s="93">
        <v>19</v>
      </c>
      <c r="F414" s="93">
        <v>25</v>
      </c>
      <c r="G414" s="93">
        <v>29</v>
      </c>
      <c r="H414" s="93">
        <v>32</v>
      </c>
      <c r="I414" s="99">
        <v>12</v>
      </c>
      <c r="J414" s="93">
        <v>19</v>
      </c>
      <c r="K414" s="93">
        <v>29</v>
      </c>
      <c r="L414" s="93">
        <v>32</v>
      </c>
      <c r="M414" s="93">
        <v>25</v>
      </c>
      <c r="N414" s="93">
        <v>9</v>
      </c>
      <c r="O414" s="94">
        <v>13</v>
      </c>
      <c r="P414" s="74">
        <v>108892170</v>
      </c>
      <c r="Q414" s="74">
        <v>143211009</v>
      </c>
      <c r="R414" s="74">
        <v>3</v>
      </c>
      <c r="S414" s="74">
        <v>5000000</v>
      </c>
      <c r="T414" s="74">
        <v>20</v>
      </c>
      <c r="U414" s="74">
        <v>471352</v>
      </c>
      <c r="V414" s="74">
        <v>650</v>
      </c>
      <c r="W414" s="74">
        <v>3000</v>
      </c>
      <c r="X414" s="74">
        <v>28277</v>
      </c>
      <c r="Y414" s="74">
        <v>200</v>
      </c>
      <c r="Z414" s="74">
        <v>475329</v>
      </c>
      <c r="AA414" s="74">
        <v>10</v>
      </c>
      <c r="AB414" s="74">
        <v>5506251</v>
      </c>
      <c r="AC414" s="74">
        <v>5</v>
      </c>
    </row>
    <row r="415" spans="1:29" ht="14.25">
      <c r="A415" s="89">
        <v>2006049</v>
      </c>
      <c r="B415" s="91">
        <v>38837</v>
      </c>
      <c r="C415" s="97">
        <v>6</v>
      </c>
      <c r="D415" s="93">
        <v>10</v>
      </c>
      <c r="E415" s="93">
        <v>12</v>
      </c>
      <c r="F415" s="93">
        <v>13</v>
      </c>
      <c r="G415" s="93">
        <v>17</v>
      </c>
      <c r="H415" s="93">
        <v>20</v>
      </c>
      <c r="I415" s="99">
        <v>3</v>
      </c>
      <c r="J415" s="93">
        <v>10</v>
      </c>
      <c r="K415" s="93">
        <v>12</v>
      </c>
      <c r="L415" s="93">
        <v>20</v>
      </c>
      <c r="M415" s="93">
        <v>6</v>
      </c>
      <c r="N415" s="93">
        <v>17</v>
      </c>
      <c r="O415" s="94">
        <v>13</v>
      </c>
      <c r="P415" s="74">
        <v>123714924</v>
      </c>
      <c r="Q415" s="74">
        <v>140966397</v>
      </c>
      <c r="R415" s="74">
        <v>3</v>
      </c>
      <c r="S415" s="74">
        <v>5000000</v>
      </c>
      <c r="T415" s="74">
        <v>29</v>
      </c>
      <c r="U415" s="74">
        <v>1026295</v>
      </c>
      <c r="V415" s="74">
        <v>346</v>
      </c>
      <c r="W415" s="74">
        <v>3000</v>
      </c>
      <c r="X415" s="74">
        <v>16569</v>
      </c>
      <c r="Y415" s="74">
        <v>200</v>
      </c>
      <c r="Z415" s="74">
        <v>360437</v>
      </c>
      <c r="AA415" s="74">
        <v>10</v>
      </c>
      <c r="AB415" s="74">
        <v>2029235</v>
      </c>
      <c r="AC415" s="74">
        <v>5</v>
      </c>
    </row>
    <row r="416" spans="1:29" ht="14.25">
      <c r="A416" s="89">
        <v>2006050</v>
      </c>
      <c r="B416" s="91">
        <v>38839</v>
      </c>
      <c r="C416" s="97">
        <v>2</v>
      </c>
      <c r="D416" s="93">
        <v>6</v>
      </c>
      <c r="E416" s="93">
        <v>12</v>
      </c>
      <c r="F416" s="93">
        <v>15</v>
      </c>
      <c r="G416" s="93">
        <v>25</v>
      </c>
      <c r="H416" s="93">
        <v>31</v>
      </c>
      <c r="I416" s="99">
        <v>7</v>
      </c>
      <c r="J416" s="93">
        <v>15</v>
      </c>
      <c r="K416" s="93">
        <v>31</v>
      </c>
      <c r="L416" s="93">
        <v>25</v>
      </c>
      <c r="M416" s="93">
        <v>12</v>
      </c>
      <c r="N416" s="93">
        <v>6</v>
      </c>
      <c r="O416" s="94">
        <v>2</v>
      </c>
      <c r="P416" s="74">
        <v>94915860</v>
      </c>
      <c r="Q416" s="74">
        <v>138448657</v>
      </c>
      <c r="R416" s="74">
        <v>1</v>
      </c>
      <c r="S416" s="74">
        <v>5000000</v>
      </c>
      <c r="T416" s="74">
        <v>39</v>
      </c>
      <c r="U416" s="74">
        <v>148511</v>
      </c>
      <c r="V416" s="74">
        <v>596</v>
      </c>
      <c r="W416" s="74">
        <v>3000</v>
      </c>
      <c r="X416" s="74">
        <v>24365</v>
      </c>
      <c r="Y416" s="74">
        <v>200</v>
      </c>
      <c r="Z416" s="74">
        <v>384959</v>
      </c>
      <c r="AA416" s="74">
        <v>10</v>
      </c>
      <c r="AB416" s="74">
        <v>5544796</v>
      </c>
      <c r="AC416" s="74">
        <v>5</v>
      </c>
    </row>
    <row r="417" spans="1:29" ht="14.25">
      <c r="A417" s="89">
        <v>2006051</v>
      </c>
      <c r="B417" s="91">
        <v>38841</v>
      </c>
      <c r="C417" s="97">
        <v>2</v>
      </c>
      <c r="D417" s="93">
        <v>6</v>
      </c>
      <c r="E417" s="93">
        <v>7</v>
      </c>
      <c r="F417" s="93">
        <v>17</v>
      </c>
      <c r="G417" s="93">
        <v>27</v>
      </c>
      <c r="H417" s="93">
        <v>30</v>
      </c>
      <c r="I417" s="99">
        <v>16</v>
      </c>
      <c r="J417" s="93">
        <v>30</v>
      </c>
      <c r="K417" s="93">
        <v>27</v>
      </c>
      <c r="L417" s="93">
        <v>2</v>
      </c>
      <c r="M417" s="93">
        <v>7</v>
      </c>
      <c r="N417" s="93">
        <v>17</v>
      </c>
      <c r="O417" s="94">
        <v>6</v>
      </c>
      <c r="P417" s="74">
        <v>97800512</v>
      </c>
      <c r="Q417" s="74">
        <v>140350449</v>
      </c>
      <c r="R417" s="74">
        <v>1</v>
      </c>
      <c r="S417" s="74">
        <v>5000000</v>
      </c>
      <c r="T417" s="74">
        <v>30</v>
      </c>
      <c r="U417" s="74">
        <v>536806</v>
      </c>
      <c r="V417" s="74">
        <v>383</v>
      </c>
      <c r="W417" s="74">
        <v>3000</v>
      </c>
      <c r="X417" s="74">
        <v>21430</v>
      </c>
      <c r="Y417" s="74">
        <v>200</v>
      </c>
      <c r="Z417" s="74">
        <v>391447</v>
      </c>
      <c r="AA417" s="74">
        <v>10</v>
      </c>
      <c r="AB417" s="74">
        <v>3113361</v>
      </c>
      <c r="AC417" s="74">
        <v>5</v>
      </c>
    </row>
    <row r="418" spans="1:29" ht="14.25">
      <c r="A418" s="89">
        <v>2006052</v>
      </c>
      <c r="B418" s="91">
        <v>38844</v>
      </c>
      <c r="C418" s="97">
        <v>11</v>
      </c>
      <c r="D418" s="93">
        <v>24</v>
      </c>
      <c r="E418" s="93">
        <v>26</v>
      </c>
      <c r="F418" s="93">
        <v>27</v>
      </c>
      <c r="G418" s="93">
        <v>30</v>
      </c>
      <c r="H418" s="93">
        <v>32</v>
      </c>
      <c r="I418" s="99">
        <v>3</v>
      </c>
      <c r="J418" s="93">
        <v>27</v>
      </c>
      <c r="K418" s="93">
        <v>32</v>
      </c>
      <c r="L418" s="93">
        <v>26</v>
      </c>
      <c r="M418" s="93">
        <v>24</v>
      </c>
      <c r="N418" s="93">
        <v>30</v>
      </c>
      <c r="O418" s="94">
        <v>11</v>
      </c>
      <c r="P418" s="74">
        <v>118886736</v>
      </c>
      <c r="Q418" s="74">
        <v>146136139</v>
      </c>
      <c r="R418" s="74">
        <v>1</v>
      </c>
      <c r="S418" s="74">
        <v>5000000</v>
      </c>
      <c r="T418" s="74">
        <v>27</v>
      </c>
      <c r="U418" s="74">
        <v>932096</v>
      </c>
      <c r="V418" s="74">
        <v>269</v>
      </c>
      <c r="W418" s="74">
        <v>3000</v>
      </c>
      <c r="X418" s="74">
        <v>14042</v>
      </c>
      <c r="Y418" s="74">
        <v>200</v>
      </c>
      <c r="Z418" s="74">
        <v>321241</v>
      </c>
      <c r="AA418" s="74">
        <v>10</v>
      </c>
      <c r="AB418" s="74">
        <v>3094878</v>
      </c>
      <c r="AC418" s="74">
        <v>5</v>
      </c>
    </row>
    <row r="419" spans="1:29" ht="14.25">
      <c r="A419" s="89">
        <v>2006053</v>
      </c>
      <c r="B419" s="91">
        <v>38846</v>
      </c>
      <c r="C419" s="97">
        <v>1</v>
      </c>
      <c r="D419" s="93">
        <v>11</v>
      </c>
      <c r="E419" s="93">
        <v>17</v>
      </c>
      <c r="F419" s="93">
        <v>27</v>
      </c>
      <c r="G419" s="93">
        <v>28</v>
      </c>
      <c r="H419" s="93">
        <v>31</v>
      </c>
      <c r="I419" s="99">
        <v>2</v>
      </c>
      <c r="J419" s="93">
        <v>28</v>
      </c>
      <c r="K419" s="93">
        <v>31</v>
      </c>
      <c r="L419" s="93">
        <v>17</v>
      </c>
      <c r="M419" s="93">
        <v>1</v>
      </c>
      <c r="N419" s="93">
        <v>27</v>
      </c>
      <c r="O419" s="94">
        <v>11</v>
      </c>
      <c r="P419" s="74">
        <v>100676240</v>
      </c>
      <c r="Q419" s="74">
        <v>119397726</v>
      </c>
      <c r="R419" s="74">
        <v>7</v>
      </c>
      <c r="S419" s="74">
        <v>5000000</v>
      </c>
      <c r="T419" s="74">
        <v>59</v>
      </c>
      <c r="U419" s="74">
        <v>326729</v>
      </c>
      <c r="V419" s="74">
        <v>514</v>
      </c>
      <c r="W419" s="74">
        <v>3000</v>
      </c>
      <c r="X419" s="74">
        <v>21047</v>
      </c>
      <c r="Y419" s="74">
        <v>200</v>
      </c>
      <c r="Z419" s="74">
        <v>356941</v>
      </c>
      <c r="AA419" s="74">
        <v>10</v>
      </c>
      <c r="AB419" s="74">
        <v>2494383</v>
      </c>
      <c r="AC419" s="74">
        <v>5</v>
      </c>
    </row>
    <row r="420" spans="1:29" ht="14.25">
      <c r="A420" s="89">
        <v>2006054</v>
      </c>
      <c r="B420" s="91">
        <v>38848</v>
      </c>
      <c r="C420" s="97">
        <v>3</v>
      </c>
      <c r="D420" s="93">
        <v>5</v>
      </c>
      <c r="E420" s="93">
        <v>7</v>
      </c>
      <c r="F420" s="93">
        <v>10</v>
      </c>
      <c r="G420" s="93">
        <v>28</v>
      </c>
      <c r="H420" s="93">
        <v>30</v>
      </c>
      <c r="I420" s="99">
        <v>4</v>
      </c>
      <c r="J420" s="93">
        <v>3</v>
      </c>
      <c r="K420" s="93">
        <v>10</v>
      </c>
      <c r="L420" s="93">
        <v>7</v>
      </c>
      <c r="M420" s="93">
        <v>5</v>
      </c>
      <c r="N420" s="93">
        <v>28</v>
      </c>
      <c r="O420" s="94">
        <v>30</v>
      </c>
      <c r="P420" s="74">
        <v>103152448</v>
      </c>
      <c r="Q420" s="74">
        <v>112143957</v>
      </c>
      <c r="R420" s="74">
        <v>3</v>
      </c>
      <c r="S420" s="74">
        <v>5000000</v>
      </c>
      <c r="T420" s="74">
        <v>47</v>
      </c>
      <c r="U420" s="74">
        <v>384564</v>
      </c>
      <c r="V420" s="74">
        <v>509</v>
      </c>
      <c r="W420" s="74">
        <v>3000</v>
      </c>
      <c r="X420" s="74">
        <v>25469</v>
      </c>
      <c r="Y420" s="74">
        <v>200</v>
      </c>
      <c r="Z420" s="74">
        <v>480865</v>
      </c>
      <c r="AA420" s="74">
        <v>10</v>
      </c>
      <c r="AB420" s="74">
        <v>2658894</v>
      </c>
      <c r="AC420" s="74">
        <v>5</v>
      </c>
    </row>
    <row r="421" spans="1:29" ht="14.25">
      <c r="A421" s="89">
        <v>2006055</v>
      </c>
      <c r="B421" s="91">
        <v>38851</v>
      </c>
      <c r="C421" s="97">
        <v>4</v>
      </c>
      <c r="D421" s="93">
        <v>5</v>
      </c>
      <c r="E421" s="93">
        <v>28</v>
      </c>
      <c r="F421" s="93">
        <v>29</v>
      </c>
      <c r="G421" s="93">
        <v>31</v>
      </c>
      <c r="H421" s="93">
        <v>33</v>
      </c>
      <c r="I421" s="99">
        <v>11</v>
      </c>
      <c r="J421" s="93">
        <v>4</v>
      </c>
      <c r="K421" s="93">
        <v>31</v>
      </c>
      <c r="L421" s="93">
        <v>28</v>
      </c>
      <c r="M421" s="93">
        <v>5</v>
      </c>
      <c r="N421" s="93">
        <v>29</v>
      </c>
      <c r="O421" s="94">
        <v>33</v>
      </c>
      <c r="P421" s="74">
        <v>119895110</v>
      </c>
      <c r="Q421" s="74">
        <v>93348960</v>
      </c>
      <c r="R421" s="74">
        <v>5</v>
      </c>
      <c r="S421" s="74">
        <v>5000000</v>
      </c>
      <c r="T421" s="74">
        <v>29</v>
      </c>
      <c r="U421" s="74">
        <v>499253</v>
      </c>
      <c r="V421" s="74">
        <v>611</v>
      </c>
      <c r="W421" s="74">
        <v>3000</v>
      </c>
      <c r="X421" s="74">
        <v>29796</v>
      </c>
      <c r="Y421" s="74">
        <v>200</v>
      </c>
      <c r="Z421" s="74">
        <v>556138</v>
      </c>
      <c r="AA421" s="74">
        <v>10</v>
      </c>
      <c r="AB421" s="74">
        <v>4942335</v>
      </c>
      <c r="AC421" s="74">
        <v>5</v>
      </c>
    </row>
    <row r="422" spans="1:29" ht="14.25">
      <c r="A422" s="89">
        <v>2006056</v>
      </c>
      <c r="B422" s="91">
        <v>38853</v>
      </c>
      <c r="C422" s="97">
        <v>11</v>
      </c>
      <c r="D422" s="93">
        <v>13</v>
      </c>
      <c r="E422" s="93">
        <v>15</v>
      </c>
      <c r="F422" s="93">
        <v>21</v>
      </c>
      <c r="G422" s="93">
        <v>23</v>
      </c>
      <c r="H422" s="93">
        <v>25</v>
      </c>
      <c r="I422" s="99">
        <v>8</v>
      </c>
      <c r="J422" s="93">
        <v>13</v>
      </c>
      <c r="K422" s="93">
        <v>25</v>
      </c>
      <c r="L422" s="93">
        <v>21</v>
      </c>
      <c r="M422" s="93">
        <v>11</v>
      </c>
      <c r="N422" s="93">
        <v>23</v>
      </c>
      <c r="O422" s="94">
        <v>15</v>
      </c>
      <c r="P422" s="74">
        <v>103929956</v>
      </c>
      <c r="Q422" s="74">
        <v>60756660</v>
      </c>
      <c r="R422" s="74">
        <v>10</v>
      </c>
      <c r="S422" s="74">
        <v>5000000</v>
      </c>
      <c r="T422" s="74">
        <v>76</v>
      </c>
      <c r="U422" s="74">
        <v>98163</v>
      </c>
      <c r="V422" s="74">
        <v>450</v>
      </c>
      <c r="W422" s="74">
        <v>3000</v>
      </c>
      <c r="X422" s="74">
        <v>21487</v>
      </c>
      <c r="Y422" s="74">
        <v>200</v>
      </c>
      <c r="Z422" s="74">
        <v>370856</v>
      </c>
      <c r="AA422" s="74">
        <v>10</v>
      </c>
      <c r="AB422" s="74">
        <v>3340314</v>
      </c>
      <c r="AC422" s="74">
        <v>5</v>
      </c>
    </row>
    <row r="423" spans="1:29" ht="14.25">
      <c r="A423" s="89">
        <v>2006057</v>
      </c>
      <c r="B423" s="91">
        <v>38855</v>
      </c>
      <c r="C423" s="97">
        <v>3</v>
      </c>
      <c r="D423" s="93">
        <v>4</v>
      </c>
      <c r="E423" s="93">
        <v>17</v>
      </c>
      <c r="F423" s="93">
        <v>18</v>
      </c>
      <c r="G423" s="93">
        <v>21</v>
      </c>
      <c r="H423" s="93">
        <v>31</v>
      </c>
      <c r="I423" s="99">
        <v>8</v>
      </c>
      <c r="J423" s="93">
        <v>18</v>
      </c>
      <c r="K423" s="93">
        <v>3</v>
      </c>
      <c r="L423" s="93">
        <v>17</v>
      </c>
      <c r="M423" s="93">
        <v>4</v>
      </c>
      <c r="N423" s="93">
        <v>21</v>
      </c>
      <c r="O423" s="94">
        <v>31</v>
      </c>
      <c r="P423" s="74">
        <v>99929702</v>
      </c>
      <c r="Q423" s="74">
        <v>70227630</v>
      </c>
      <c r="R423" s="74">
        <v>3</v>
      </c>
      <c r="S423" s="74">
        <v>5000000</v>
      </c>
      <c r="T423" s="74">
        <v>30</v>
      </c>
      <c r="U423" s="74">
        <v>349585</v>
      </c>
      <c r="V423" s="74">
        <v>238</v>
      </c>
      <c r="W423" s="74">
        <v>3000</v>
      </c>
      <c r="X423" s="74">
        <v>14292</v>
      </c>
      <c r="Y423" s="74">
        <v>200</v>
      </c>
      <c r="Z423" s="74">
        <v>309653</v>
      </c>
      <c r="AA423" s="74">
        <v>10</v>
      </c>
      <c r="AB423" s="74">
        <v>1467619</v>
      </c>
      <c r="AC423" s="74">
        <v>5</v>
      </c>
    </row>
    <row r="424" spans="1:29" ht="14.25">
      <c r="A424" s="89">
        <v>2006058</v>
      </c>
      <c r="B424" s="91">
        <v>38858</v>
      </c>
      <c r="C424" s="97">
        <v>1</v>
      </c>
      <c r="D424" s="93">
        <v>12</v>
      </c>
      <c r="E424" s="93">
        <v>22</v>
      </c>
      <c r="F424" s="93">
        <v>23</v>
      </c>
      <c r="G424" s="93">
        <v>24</v>
      </c>
      <c r="H424" s="93">
        <v>25</v>
      </c>
      <c r="I424" s="99">
        <v>14</v>
      </c>
      <c r="J424" s="93">
        <v>12</v>
      </c>
      <c r="K424" s="93">
        <v>24</v>
      </c>
      <c r="L424" s="93">
        <v>22</v>
      </c>
      <c r="M424" s="93">
        <v>1</v>
      </c>
      <c r="N424" s="93">
        <v>25</v>
      </c>
      <c r="O424" s="94">
        <v>23</v>
      </c>
      <c r="P424" s="74">
        <v>116033720</v>
      </c>
      <c r="Q424" s="74">
        <v>81135276</v>
      </c>
      <c r="R424" s="74">
        <v>2</v>
      </c>
      <c r="S424" s="74">
        <v>5000000</v>
      </c>
      <c r="T424" s="74">
        <v>50</v>
      </c>
      <c r="U424" s="74">
        <v>179208</v>
      </c>
      <c r="V424" s="74">
        <v>651</v>
      </c>
      <c r="W424" s="74">
        <v>3000</v>
      </c>
      <c r="X424" s="74">
        <v>26077</v>
      </c>
      <c r="Y424" s="74">
        <v>200</v>
      </c>
      <c r="Z424" s="74">
        <v>416329</v>
      </c>
      <c r="AA424" s="74">
        <v>10</v>
      </c>
      <c r="AB424" s="74">
        <v>3131353</v>
      </c>
      <c r="AC424" s="74">
        <v>5</v>
      </c>
    </row>
    <row r="425" spans="1:29" ht="14.25">
      <c r="A425" s="89">
        <v>2006059</v>
      </c>
      <c r="B425" s="91">
        <v>38860</v>
      </c>
      <c r="C425" s="97">
        <v>5</v>
      </c>
      <c r="D425" s="93">
        <v>10</v>
      </c>
      <c r="E425" s="93">
        <v>15</v>
      </c>
      <c r="F425" s="93">
        <v>17</v>
      </c>
      <c r="G425" s="93">
        <v>27</v>
      </c>
      <c r="H425" s="93">
        <v>29</v>
      </c>
      <c r="I425" s="99">
        <v>11</v>
      </c>
      <c r="J425" s="93">
        <v>17</v>
      </c>
      <c r="K425" s="93">
        <v>27</v>
      </c>
      <c r="L425" s="93">
        <v>29</v>
      </c>
      <c r="M425" s="93">
        <v>10</v>
      </c>
      <c r="N425" s="93">
        <v>5</v>
      </c>
      <c r="O425" s="94">
        <v>15</v>
      </c>
      <c r="P425" s="74">
        <v>100396304</v>
      </c>
      <c r="Q425" s="74">
        <v>81841407</v>
      </c>
      <c r="R425" s="74">
        <v>3</v>
      </c>
      <c r="S425" s="74">
        <v>5000000</v>
      </c>
      <c r="T425" s="74">
        <v>60</v>
      </c>
      <c r="U425" s="74">
        <v>112186</v>
      </c>
      <c r="V425" s="74">
        <v>594</v>
      </c>
      <c r="W425" s="74">
        <v>3000</v>
      </c>
      <c r="X425" s="74">
        <v>28106</v>
      </c>
      <c r="Y425" s="74">
        <v>200</v>
      </c>
      <c r="Z425" s="74">
        <v>451350</v>
      </c>
      <c r="AA425" s="74">
        <v>10</v>
      </c>
      <c r="AB425" s="74">
        <v>2968031</v>
      </c>
      <c r="AC425" s="74">
        <v>5</v>
      </c>
    </row>
    <row r="426" spans="1:29" ht="14.25">
      <c r="A426" s="89">
        <v>2006060</v>
      </c>
      <c r="B426" s="91">
        <v>38862</v>
      </c>
      <c r="C426" s="97">
        <v>5</v>
      </c>
      <c r="D426" s="93">
        <v>15</v>
      </c>
      <c r="E426" s="93">
        <v>19</v>
      </c>
      <c r="F426" s="93">
        <v>23</v>
      </c>
      <c r="G426" s="93">
        <v>30</v>
      </c>
      <c r="H426" s="93">
        <v>32</v>
      </c>
      <c r="I426" s="99">
        <v>14</v>
      </c>
      <c r="J426" s="93">
        <v>30</v>
      </c>
      <c r="K426" s="93">
        <v>19</v>
      </c>
      <c r="L426" s="93">
        <v>15</v>
      </c>
      <c r="M426" s="93">
        <v>32</v>
      </c>
      <c r="N426" s="93">
        <v>5</v>
      </c>
      <c r="O426" s="94">
        <v>23</v>
      </c>
      <c r="P426" s="74">
        <v>103935570</v>
      </c>
      <c r="Q426" s="74">
        <v>103787721</v>
      </c>
      <c r="R426" s="74">
        <v>1</v>
      </c>
      <c r="S426" s="74">
        <v>5000000</v>
      </c>
      <c r="T426" s="74">
        <v>33</v>
      </c>
      <c r="U426" s="74">
        <v>349952</v>
      </c>
      <c r="V426" s="74">
        <v>161</v>
      </c>
      <c r="W426" s="74">
        <v>3000</v>
      </c>
      <c r="X426" s="74">
        <v>10672</v>
      </c>
      <c r="Y426" s="74">
        <v>200</v>
      </c>
      <c r="Z426" s="74">
        <v>258499</v>
      </c>
      <c r="AA426" s="74">
        <v>10</v>
      </c>
      <c r="AB426" s="74">
        <v>1446261</v>
      </c>
      <c r="AC426" s="74">
        <v>5</v>
      </c>
    </row>
    <row r="427" spans="1:29" ht="14.25">
      <c r="A427" s="89">
        <v>2006061</v>
      </c>
      <c r="B427" s="91">
        <v>38865</v>
      </c>
      <c r="C427" s="97">
        <v>5</v>
      </c>
      <c r="D427" s="93">
        <v>13</v>
      </c>
      <c r="E427" s="93">
        <v>17</v>
      </c>
      <c r="F427" s="93">
        <v>19</v>
      </c>
      <c r="G427" s="93">
        <v>25</v>
      </c>
      <c r="H427" s="93">
        <v>30</v>
      </c>
      <c r="I427" s="99">
        <v>11</v>
      </c>
      <c r="J427" s="93">
        <v>19</v>
      </c>
      <c r="K427" s="93">
        <v>25</v>
      </c>
      <c r="L427" s="93">
        <v>5</v>
      </c>
      <c r="M427" s="93">
        <v>30</v>
      </c>
      <c r="N427" s="93">
        <v>13</v>
      </c>
      <c r="O427" s="94">
        <v>17</v>
      </c>
      <c r="P427" s="74">
        <v>119567188</v>
      </c>
      <c r="Q427" s="74">
        <v>100176429</v>
      </c>
      <c r="R427" s="74">
        <v>3</v>
      </c>
      <c r="S427" s="74">
        <v>5000000</v>
      </c>
      <c r="T427" s="74">
        <v>45</v>
      </c>
      <c r="U427" s="74">
        <v>590525</v>
      </c>
      <c r="V427" s="74">
        <v>387</v>
      </c>
      <c r="W427" s="74">
        <v>3000</v>
      </c>
      <c r="X427" s="74">
        <v>20408</v>
      </c>
      <c r="Y427" s="74">
        <v>200</v>
      </c>
      <c r="Z427" s="74">
        <v>394805</v>
      </c>
      <c r="AA427" s="74">
        <v>10</v>
      </c>
      <c r="AB427" s="74">
        <v>2286982</v>
      </c>
      <c r="AC427" s="74">
        <v>5</v>
      </c>
    </row>
    <row r="428" spans="1:29" ht="14.25">
      <c r="A428" s="89">
        <v>2006062</v>
      </c>
      <c r="B428" s="91">
        <v>38867</v>
      </c>
      <c r="C428" s="97">
        <v>18</v>
      </c>
      <c r="D428" s="93">
        <v>22</v>
      </c>
      <c r="E428" s="93">
        <v>23</v>
      </c>
      <c r="F428" s="93">
        <v>24</v>
      </c>
      <c r="G428" s="93">
        <v>26</v>
      </c>
      <c r="H428" s="93">
        <v>30</v>
      </c>
      <c r="I428" s="99">
        <v>1</v>
      </c>
      <c r="J428" s="93">
        <v>30</v>
      </c>
      <c r="K428" s="93">
        <v>18</v>
      </c>
      <c r="L428" s="93">
        <v>24</v>
      </c>
      <c r="M428" s="93">
        <v>26</v>
      </c>
      <c r="N428" s="93">
        <v>22</v>
      </c>
      <c r="O428" s="94">
        <v>23</v>
      </c>
      <c r="P428" s="74">
        <v>103173418</v>
      </c>
      <c r="Q428" s="74">
        <v>107665930</v>
      </c>
      <c r="R428" s="74">
        <v>0</v>
      </c>
      <c r="S428" s="74">
        <v>0</v>
      </c>
      <c r="T428" s="74">
        <v>16</v>
      </c>
      <c r="U428" s="74">
        <v>1092218</v>
      </c>
      <c r="V428" s="74">
        <v>305</v>
      </c>
      <c r="W428" s="74">
        <v>3000</v>
      </c>
      <c r="X428" s="74">
        <v>15627</v>
      </c>
      <c r="Y428" s="74">
        <v>200</v>
      </c>
      <c r="Z428" s="74">
        <v>307374</v>
      </c>
      <c r="AA428" s="74">
        <v>10</v>
      </c>
      <c r="AB428" s="74">
        <v>3695166</v>
      </c>
      <c r="AC428" s="74">
        <v>5</v>
      </c>
    </row>
    <row r="429" spans="1:29" ht="14.25">
      <c r="A429" s="89">
        <v>2006063</v>
      </c>
      <c r="B429" s="91">
        <v>38869</v>
      </c>
      <c r="C429" s="97">
        <v>4</v>
      </c>
      <c r="D429" s="93">
        <v>5</v>
      </c>
      <c r="E429" s="93">
        <v>15</v>
      </c>
      <c r="F429" s="93">
        <v>21</v>
      </c>
      <c r="G429" s="93">
        <v>23</v>
      </c>
      <c r="H429" s="93">
        <v>24</v>
      </c>
      <c r="I429" s="99">
        <v>8</v>
      </c>
      <c r="J429" s="93">
        <v>23</v>
      </c>
      <c r="K429" s="93">
        <v>24</v>
      </c>
      <c r="L429" s="93">
        <v>15</v>
      </c>
      <c r="M429" s="93">
        <v>21</v>
      </c>
      <c r="N429" s="93">
        <v>4</v>
      </c>
      <c r="O429" s="94">
        <v>5</v>
      </c>
      <c r="P429" s="74">
        <v>101449632</v>
      </c>
      <c r="Q429" s="74">
        <v>106641730</v>
      </c>
      <c r="R429" s="74">
        <v>2</v>
      </c>
      <c r="S429" s="74">
        <v>5000000</v>
      </c>
      <c r="T429" s="74">
        <v>18</v>
      </c>
      <c r="U429" s="74">
        <v>1163529</v>
      </c>
      <c r="V429" s="74">
        <v>285</v>
      </c>
      <c r="W429" s="74">
        <v>3000</v>
      </c>
      <c r="X429" s="74">
        <v>13148</v>
      </c>
      <c r="Y429" s="74">
        <v>200</v>
      </c>
      <c r="Z429" s="74">
        <v>263015</v>
      </c>
      <c r="AA429" s="74">
        <v>10</v>
      </c>
      <c r="AB429" s="74">
        <v>2735246</v>
      </c>
      <c r="AC429" s="74">
        <v>5</v>
      </c>
    </row>
    <row r="430" spans="1:29" ht="14.25">
      <c r="A430" s="89">
        <v>2006064</v>
      </c>
      <c r="B430" s="91">
        <v>38872</v>
      </c>
      <c r="C430" s="97">
        <v>3</v>
      </c>
      <c r="D430" s="93">
        <v>12</v>
      </c>
      <c r="E430" s="93">
        <v>14</v>
      </c>
      <c r="F430" s="93">
        <v>21</v>
      </c>
      <c r="G430" s="93">
        <v>24</v>
      </c>
      <c r="H430" s="93">
        <v>28</v>
      </c>
      <c r="I430" s="99">
        <v>11</v>
      </c>
      <c r="J430" s="93">
        <v>28</v>
      </c>
      <c r="K430" s="93">
        <v>3</v>
      </c>
      <c r="L430" s="93">
        <v>12</v>
      </c>
      <c r="M430" s="93">
        <v>24</v>
      </c>
      <c r="N430" s="93">
        <v>21</v>
      </c>
      <c r="O430" s="94">
        <v>14</v>
      </c>
      <c r="P430" s="74">
        <v>120208036</v>
      </c>
      <c r="Q430" s="74">
        <v>94302188</v>
      </c>
      <c r="R430" s="74">
        <v>4</v>
      </c>
      <c r="S430" s="74">
        <v>5000000</v>
      </c>
      <c r="T430" s="74">
        <v>76</v>
      </c>
      <c r="U430" s="74">
        <v>235189</v>
      </c>
      <c r="V430" s="74">
        <v>825</v>
      </c>
      <c r="W430" s="74">
        <v>3000</v>
      </c>
      <c r="X430" s="74">
        <v>34175</v>
      </c>
      <c r="Y430" s="74">
        <v>200</v>
      </c>
      <c r="Z430" s="74">
        <v>572578</v>
      </c>
      <c r="AA430" s="74">
        <v>10</v>
      </c>
      <c r="AB430" s="74">
        <v>3666258</v>
      </c>
      <c r="AC430" s="74">
        <v>5</v>
      </c>
    </row>
    <row r="431" spans="1:29" ht="14.25">
      <c r="A431" s="89">
        <v>2006065</v>
      </c>
      <c r="B431" s="91">
        <v>38874</v>
      </c>
      <c r="C431" s="97">
        <v>4</v>
      </c>
      <c r="D431" s="93">
        <v>8</v>
      </c>
      <c r="E431" s="93">
        <v>17</v>
      </c>
      <c r="F431" s="93">
        <v>28</v>
      </c>
      <c r="G431" s="93">
        <v>29</v>
      </c>
      <c r="H431" s="93">
        <v>30</v>
      </c>
      <c r="I431" s="99">
        <v>13</v>
      </c>
      <c r="J431" s="93">
        <v>8</v>
      </c>
      <c r="K431" s="93">
        <v>30</v>
      </c>
      <c r="L431" s="93">
        <v>29</v>
      </c>
      <c r="M431" s="93">
        <v>17</v>
      </c>
      <c r="N431" s="93">
        <v>28</v>
      </c>
      <c r="O431" s="94">
        <v>4</v>
      </c>
      <c r="P431" s="74">
        <v>105179330</v>
      </c>
      <c r="Q431" s="74">
        <v>101227502</v>
      </c>
      <c r="R431" s="74">
        <v>2</v>
      </c>
      <c r="S431" s="74">
        <v>5000000</v>
      </c>
      <c r="T431" s="74">
        <v>39</v>
      </c>
      <c r="U431" s="74">
        <v>185992</v>
      </c>
      <c r="V431" s="74">
        <v>574</v>
      </c>
      <c r="W431" s="74">
        <v>3000</v>
      </c>
      <c r="X431" s="74">
        <v>27389</v>
      </c>
      <c r="Y431" s="74">
        <v>200</v>
      </c>
      <c r="Z431" s="74">
        <v>476781</v>
      </c>
      <c r="AA431" s="74">
        <v>10</v>
      </c>
      <c r="AB431" s="74">
        <v>3078248</v>
      </c>
      <c r="AC431" s="74">
        <v>5</v>
      </c>
    </row>
    <row r="432" spans="1:29" ht="14.25">
      <c r="A432" s="89">
        <v>2006066</v>
      </c>
      <c r="B432" s="91">
        <v>38876</v>
      </c>
      <c r="C432" s="97">
        <v>6</v>
      </c>
      <c r="D432" s="93">
        <v>8</v>
      </c>
      <c r="E432" s="93">
        <v>11</v>
      </c>
      <c r="F432" s="93">
        <v>18</v>
      </c>
      <c r="G432" s="93">
        <v>30</v>
      </c>
      <c r="H432" s="93">
        <v>33</v>
      </c>
      <c r="I432" s="99">
        <v>5</v>
      </c>
      <c r="J432" s="93">
        <v>18</v>
      </c>
      <c r="K432" s="93">
        <v>33</v>
      </c>
      <c r="L432" s="93">
        <v>11</v>
      </c>
      <c r="M432" s="93">
        <v>6</v>
      </c>
      <c r="N432" s="93">
        <v>30</v>
      </c>
      <c r="O432" s="94">
        <v>8</v>
      </c>
      <c r="P432" s="74">
        <v>105113854</v>
      </c>
      <c r="Q432" s="74">
        <v>104811700</v>
      </c>
      <c r="R432" s="74">
        <v>1</v>
      </c>
      <c r="S432" s="74">
        <v>5000000</v>
      </c>
      <c r="T432" s="74">
        <v>22</v>
      </c>
      <c r="U432" s="74">
        <v>910445</v>
      </c>
      <c r="V432" s="74">
        <v>297</v>
      </c>
      <c r="W432" s="74">
        <v>3000</v>
      </c>
      <c r="X432" s="74">
        <v>18622</v>
      </c>
      <c r="Y432" s="74">
        <v>200</v>
      </c>
      <c r="Z432" s="74">
        <v>357528</v>
      </c>
      <c r="AA432" s="74">
        <v>10</v>
      </c>
      <c r="AB432" s="74">
        <v>2940223</v>
      </c>
      <c r="AC432" s="74">
        <v>5</v>
      </c>
    </row>
    <row r="433" spans="1:29" ht="14.25">
      <c r="A433" s="89">
        <v>2006067</v>
      </c>
      <c r="B433" s="91">
        <v>38879</v>
      </c>
      <c r="C433" s="97">
        <v>7</v>
      </c>
      <c r="D433" s="93">
        <v>8</v>
      </c>
      <c r="E433" s="93">
        <v>11</v>
      </c>
      <c r="F433" s="93">
        <v>16</v>
      </c>
      <c r="G433" s="93">
        <v>17</v>
      </c>
      <c r="H433" s="93">
        <v>24</v>
      </c>
      <c r="I433" s="99">
        <v>13</v>
      </c>
      <c r="J433" s="93">
        <v>8</v>
      </c>
      <c r="K433" s="93">
        <v>7</v>
      </c>
      <c r="L433" s="93">
        <v>16</v>
      </c>
      <c r="M433" s="93">
        <v>11</v>
      </c>
      <c r="N433" s="93">
        <v>24</v>
      </c>
      <c r="O433" s="94">
        <v>17</v>
      </c>
      <c r="P433" s="74">
        <v>119304720</v>
      </c>
      <c r="Q433" s="74">
        <v>116658336</v>
      </c>
      <c r="R433" s="74">
        <v>0</v>
      </c>
      <c r="S433" s="74">
        <v>0</v>
      </c>
      <c r="T433" s="74">
        <v>36</v>
      </c>
      <c r="U433" s="74">
        <v>767837</v>
      </c>
      <c r="V433" s="74">
        <v>285</v>
      </c>
      <c r="W433" s="74">
        <v>3000</v>
      </c>
      <c r="X433" s="74">
        <v>20381</v>
      </c>
      <c r="Y433" s="74">
        <v>200</v>
      </c>
      <c r="Z433" s="74">
        <v>448661</v>
      </c>
      <c r="AA433" s="74">
        <v>10</v>
      </c>
      <c r="AB433" s="74">
        <v>1910543</v>
      </c>
      <c r="AC433" s="74">
        <v>5</v>
      </c>
    </row>
    <row r="434" spans="1:29" ht="14.25">
      <c r="A434" s="89">
        <v>2006068</v>
      </c>
      <c r="B434" s="91">
        <v>38881</v>
      </c>
      <c r="C434" s="97">
        <v>3</v>
      </c>
      <c r="D434" s="93">
        <v>7</v>
      </c>
      <c r="E434" s="93">
        <v>10</v>
      </c>
      <c r="F434" s="93">
        <v>14</v>
      </c>
      <c r="G434" s="93">
        <v>30</v>
      </c>
      <c r="H434" s="93">
        <v>33</v>
      </c>
      <c r="I434" s="99">
        <v>10</v>
      </c>
      <c r="J434" s="93">
        <v>10</v>
      </c>
      <c r="K434" s="93">
        <v>30</v>
      </c>
      <c r="L434" s="93">
        <v>14</v>
      </c>
      <c r="M434" s="93">
        <v>33</v>
      </c>
      <c r="N434" s="93">
        <v>3</v>
      </c>
      <c r="O434" s="94">
        <v>7</v>
      </c>
      <c r="P434" s="74">
        <v>101776294</v>
      </c>
      <c r="Q434" s="74">
        <v>113605314</v>
      </c>
      <c r="R434" s="74">
        <v>2</v>
      </c>
      <c r="S434" s="74">
        <v>5000000</v>
      </c>
      <c r="T434" s="74">
        <v>40</v>
      </c>
      <c r="U434" s="74">
        <v>405240</v>
      </c>
      <c r="V434" s="74">
        <v>382</v>
      </c>
      <c r="W434" s="74">
        <v>3000</v>
      </c>
      <c r="X434" s="74">
        <v>20886</v>
      </c>
      <c r="Y434" s="74">
        <v>200</v>
      </c>
      <c r="Z434" s="74">
        <v>381665</v>
      </c>
      <c r="AA434" s="74">
        <v>10</v>
      </c>
      <c r="AB434" s="74">
        <v>3514788</v>
      </c>
      <c r="AC434" s="74">
        <v>5</v>
      </c>
    </row>
    <row r="435" spans="1:29" ht="14.25">
      <c r="A435" s="89">
        <v>2006069</v>
      </c>
      <c r="B435" s="91">
        <v>38883</v>
      </c>
      <c r="C435" s="97">
        <v>5</v>
      </c>
      <c r="D435" s="93">
        <v>16</v>
      </c>
      <c r="E435" s="93">
        <v>20</v>
      </c>
      <c r="F435" s="93">
        <v>22</v>
      </c>
      <c r="G435" s="93">
        <v>29</v>
      </c>
      <c r="H435" s="93">
        <v>30</v>
      </c>
      <c r="I435" s="99">
        <v>8</v>
      </c>
      <c r="J435" s="93">
        <v>20</v>
      </c>
      <c r="K435" s="93">
        <v>16</v>
      </c>
      <c r="L435" s="93">
        <v>29</v>
      </c>
      <c r="M435" s="93">
        <v>30</v>
      </c>
      <c r="N435" s="93">
        <v>22</v>
      </c>
      <c r="O435" s="94">
        <v>5</v>
      </c>
      <c r="P435" s="74">
        <v>103486846</v>
      </c>
      <c r="Q435" s="74">
        <v>115666244</v>
      </c>
      <c r="R435" s="74">
        <v>1</v>
      </c>
      <c r="S435" s="74">
        <v>5000000</v>
      </c>
      <c r="T435" s="74">
        <v>18</v>
      </c>
      <c r="U435" s="74">
        <v>915305</v>
      </c>
      <c r="V435" s="74">
        <v>470</v>
      </c>
      <c r="W435" s="74">
        <v>3000</v>
      </c>
      <c r="X435" s="74">
        <v>20955</v>
      </c>
      <c r="Y435" s="74">
        <v>200</v>
      </c>
      <c r="Z435" s="74">
        <v>401171</v>
      </c>
      <c r="AA435" s="74">
        <v>10</v>
      </c>
      <c r="AB435" s="74">
        <v>3511882</v>
      </c>
      <c r="AC435" s="74">
        <v>5</v>
      </c>
    </row>
    <row r="436" spans="1:29" ht="14.25">
      <c r="A436" s="89">
        <v>2006070</v>
      </c>
      <c r="B436" s="91">
        <v>38886</v>
      </c>
      <c r="C436" s="97">
        <v>2</v>
      </c>
      <c r="D436" s="93">
        <v>3</v>
      </c>
      <c r="E436" s="93">
        <v>11</v>
      </c>
      <c r="F436" s="93">
        <v>13</v>
      </c>
      <c r="G436" s="93">
        <v>20</v>
      </c>
      <c r="H436" s="93">
        <v>27</v>
      </c>
      <c r="I436" s="99">
        <v>2</v>
      </c>
      <c r="J436" s="93">
        <v>13</v>
      </c>
      <c r="K436" s="93">
        <v>20</v>
      </c>
      <c r="L436" s="93">
        <v>3</v>
      </c>
      <c r="M436" s="93">
        <v>11</v>
      </c>
      <c r="N436" s="93">
        <v>2</v>
      </c>
      <c r="O436" s="94">
        <v>27</v>
      </c>
      <c r="P436" s="74">
        <v>117810232</v>
      </c>
      <c r="Q436" s="74">
        <v>116179310</v>
      </c>
      <c r="R436" s="74">
        <v>2</v>
      </c>
      <c r="S436" s="74">
        <v>5000000</v>
      </c>
      <c r="T436" s="74">
        <v>49</v>
      </c>
      <c r="U436" s="74">
        <v>500622</v>
      </c>
      <c r="V436" s="74">
        <v>427</v>
      </c>
      <c r="W436" s="74">
        <v>3000</v>
      </c>
      <c r="X436" s="74">
        <v>24151</v>
      </c>
      <c r="Y436" s="74">
        <v>200</v>
      </c>
      <c r="Z436" s="74">
        <v>457408</v>
      </c>
      <c r="AA436" s="74">
        <v>10</v>
      </c>
      <c r="AB436" s="74">
        <v>2399636</v>
      </c>
      <c r="AC436" s="74">
        <v>5</v>
      </c>
    </row>
    <row r="437" spans="1:29" ht="14.25">
      <c r="A437" s="89">
        <v>2006071</v>
      </c>
      <c r="B437" s="91">
        <v>38888</v>
      </c>
      <c r="C437" s="97">
        <v>5</v>
      </c>
      <c r="D437" s="93">
        <v>11</v>
      </c>
      <c r="E437" s="93">
        <v>12</v>
      </c>
      <c r="F437" s="93">
        <v>19</v>
      </c>
      <c r="G437" s="93">
        <v>29</v>
      </c>
      <c r="H437" s="93">
        <v>31</v>
      </c>
      <c r="I437" s="99">
        <v>1</v>
      </c>
      <c r="J437" s="93">
        <v>29</v>
      </c>
      <c r="K437" s="93">
        <v>31</v>
      </c>
      <c r="L437" s="93">
        <v>19</v>
      </c>
      <c r="M437" s="93">
        <v>11</v>
      </c>
      <c r="N437" s="93">
        <v>5</v>
      </c>
      <c r="O437" s="94">
        <v>12</v>
      </c>
      <c r="P437" s="74">
        <v>98069610</v>
      </c>
      <c r="Q437" s="74">
        <v>115888856</v>
      </c>
      <c r="R437" s="74">
        <v>2</v>
      </c>
      <c r="S437" s="74">
        <v>5000000</v>
      </c>
      <c r="T437" s="74">
        <v>46</v>
      </c>
      <c r="U437" s="74">
        <v>492513</v>
      </c>
      <c r="V437" s="74">
        <v>206</v>
      </c>
      <c r="W437" s="74">
        <v>3000</v>
      </c>
      <c r="X437" s="74">
        <v>15411</v>
      </c>
      <c r="Y437" s="74">
        <v>200</v>
      </c>
      <c r="Z437" s="74">
        <v>325037</v>
      </c>
      <c r="AA437" s="74">
        <v>10</v>
      </c>
      <c r="AB437" s="74">
        <v>1747676</v>
      </c>
      <c r="AC437" s="74">
        <v>5</v>
      </c>
    </row>
    <row r="438" spans="1:29" ht="14.25">
      <c r="A438" s="89">
        <v>2006072</v>
      </c>
      <c r="B438" s="91">
        <v>38890</v>
      </c>
      <c r="C438" s="97">
        <v>2</v>
      </c>
      <c r="D438" s="93">
        <v>3</v>
      </c>
      <c r="E438" s="93">
        <v>5</v>
      </c>
      <c r="F438" s="93">
        <v>20</v>
      </c>
      <c r="G438" s="93">
        <v>21</v>
      </c>
      <c r="H438" s="93">
        <v>24</v>
      </c>
      <c r="I438" s="99">
        <v>8</v>
      </c>
      <c r="J438" s="93">
        <v>20</v>
      </c>
      <c r="K438" s="93">
        <v>21</v>
      </c>
      <c r="L438" s="93">
        <v>3</v>
      </c>
      <c r="M438" s="93">
        <v>2</v>
      </c>
      <c r="N438" s="93">
        <v>5</v>
      </c>
      <c r="O438" s="94">
        <v>24</v>
      </c>
      <c r="P438" s="74">
        <v>97222706</v>
      </c>
      <c r="Q438" s="74">
        <v>124246824</v>
      </c>
      <c r="R438" s="74">
        <v>0</v>
      </c>
      <c r="S438" s="74">
        <v>0</v>
      </c>
      <c r="T438" s="74">
        <v>14</v>
      </c>
      <c r="U438" s="74">
        <v>1392994</v>
      </c>
      <c r="V438" s="74">
        <v>219</v>
      </c>
      <c r="W438" s="74">
        <v>3000</v>
      </c>
      <c r="X438" s="74">
        <v>14172</v>
      </c>
      <c r="Y438" s="74">
        <v>200</v>
      </c>
      <c r="Z438" s="74">
        <v>296754</v>
      </c>
      <c r="AA438" s="74">
        <v>10</v>
      </c>
      <c r="AB438" s="74">
        <v>2664058</v>
      </c>
      <c r="AC438" s="74">
        <v>5</v>
      </c>
    </row>
    <row r="439" spans="1:29" ht="14.25">
      <c r="A439" s="89">
        <v>2006073</v>
      </c>
      <c r="B439" s="91">
        <v>38893</v>
      </c>
      <c r="C439" s="97">
        <v>5</v>
      </c>
      <c r="D439" s="93">
        <v>13</v>
      </c>
      <c r="E439" s="93">
        <v>16</v>
      </c>
      <c r="F439" s="93">
        <v>18</v>
      </c>
      <c r="G439" s="93">
        <v>27</v>
      </c>
      <c r="H439" s="93">
        <v>29</v>
      </c>
      <c r="I439" s="99">
        <v>12</v>
      </c>
      <c r="J439" s="93">
        <v>16</v>
      </c>
      <c r="K439" s="93">
        <v>13</v>
      </c>
      <c r="L439" s="93">
        <v>18</v>
      </c>
      <c r="M439" s="93">
        <v>29</v>
      </c>
      <c r="N439" s="93">
        <v>5</v>
      </c>
      <c r="O439" s="94">
        <v>27</v>
      </c>
      <c r="P439" s="74">
        <v>113616244</v>
      </c>
      <c r="Q439" s="74">
        <v>111844608</v>
      </c>
      <c r="R439" s="74">
        <v>4</v>
      </c>
      <c r="S439" s="74">
        <v>5000000</v>
      </c>
      <c r="T439" s="74">
        <v>74</v>
      </c>
      <c r="U439" s="74">
        <v>239569</v>
      </c>
      <c r="V439" s="74">
        <v>613</v>
      </c>
      <c r="W439" s="74">
        <v>3000</v>
      </c>
      <c r="X439" s="74">
        <v>28165</v>
      </c>
      <c r="Y439" s="74">
        <v>200</v>
      </c>
      <c r="Z439" s="74">
        <v>484163</v>
      </c>
      <c r="AA439" s="74">
        <v>10</v>
      </c>
      <c r="AB439" s="74">
        <v>3606475</v>
      </c>
      <c r="AC439" s="74">
        <v>5</v>
      </c>
    </row>
    <row r="440" spans="1:29" ht="14.25">
      <c r="A440" s="89">
        <v>2006074</v>
      </c>
      <c r="B440" s="91">
        <v>38895</v>
      </c>
      <c r="C440" s="97">
        <v>1</v>
      </c>
      <c r="D440" s="93">
        <v>3</v>
      </c>
      <c r="E440" s="93">
        <v>15</v>
      </c>
      <c r="F440" s="93">
        <v>19</v>
      </c>
      <c r="G440" s="93">
        <v>25</v>
      </c>
      <c r="H440" s="93">
        <v>33</v>
      </c>
      <c r="I440" s="99">
        <v>4</v>
      </c>
      <c r="J440" s="93">
        <v>19</v>
      </c>
      <c r="K440" s="93">
        <v>3</v>
      </c>
      <c r="L440" s="93">
        <v>33</v>
      </c>
      <c r="M440" s="93">
        <v>1</v>
      </c>
      <c r="N440" s="93">
        <v>25</v>
      </c>
      <c r="O440" s="94">
        <v>15</v>
      </c>
      <c r="P440" s="74">
        <v>120780908</v>
      </c>
      <c r="Q440" s="74">
        <v>120780908</v>
      </c>
      <c r="R440" s="74">
        <v>0</v>
      </c>
      <c r="S440" s="74">
        <v>0</v>
      </c>
      <c r="T440" s="74">
        <v>22</v>
      </c>
      <c r="U440" s="74">
        <v>947789</v>
      </c>
      <c r="V440" s="74">
        <v>236</v>
      </c>
      <c r="W440" s="74">
        <v>3000</v>
      </c>
      <c r="X440" s="74">
        <v>13668</v>
      </c>
      <c r="Y440" s="74">
        <v>200</v>
      </c>
      <c r="Z440" s="74">
        <v>281462</v>
      </c>
      <c r="AA440" s="74">
        <v>10</v>
      </c>
      <c r="AB440" s="74">
        <v>2394701</v>
      </c>
      <c r="AC440" s="74">
        <v>5</v>
      </c>
    </row>
    <row r="441" spans="1:29" ht="14.25">
      <c r="A441" s="89">
        <v>2006075</v>
      </c>
      <c r="B441" s="91">
        <v>38897</v>
      </c>
      <c r="C441" s="97">
        <v>10</v>
      </c>
      <c r="D441" s="93">
        <v>21</v>
      </c>
      <c r="E441" s="93">
        <v>22</v>
      </c>
      <c r="F441" s="93">
        <v>23</v>
      </c>
      <c r="G441" s="93">
        <v>25</v>
      </c>
      <c r="H441" s="93">
        <v>33</v>
      </c>
      <c r="I441" s="99">
        <v>11</v>
      </c>
      <c r="J441" s="93">
        <v>22</v>
      </c>
      <c r="K441" s="93">
        <v>23</v>
      </c>
      <c r="L441" s="93">
        <v>21</v>
      </c>
      <c r="M441" s="93">
        <v>25</v>
      </c>
      <c r="N441" s="93">
        <v>10</v>
      </c>
      <c r="O441" s="94">
        <v>33</v>
      </c>
      <c r="P441" s="74">
        <v>98135212</v>
      </c>
      <c r="Q441" s="74">
        <v>120547424</v>
      </c>
      <c r="R441" s="74">
        <v>1</v>
      </c>
      <c r="S441" s="74">
        <v>5000000</v>
      </c>
      <c r="T441" s="74">
        <v>18</v>
      </c>
      <c r="U441" s="74">
        <v>617881</v>
      </c>
      <c r="V441" s="74">
        <v>288</v>
      </c>
      <c r="W441" s="74">
        <v>3000</v>
      </c>
      <c r="X441" s="74">
        <v>16574</v>
      </c>
      <c r="Y441" s="74">
        <v>200</v>
      </c>
      <c r="Z441" s="74">
        <v>313902</v>
      </c>
      <c r="AA441" s="74">
        <v>10</v>
      </c>
      <c r="AB441" s="74">
        <v>4976009</v>
      </c>
      <c r="AC441" s="74">
        <v>5</v>
      </c>
    </row>
    <row r="442" spans="1:29" ht="14.25">
      <c r="A442" s="89">
        <v>2006076</v>
      </c>
      <c r="B442" s="91">
        <v>38900</v>
      </c>
      <c r="C442" s="97">
        <v>4</v>
      </c>
      <c r="D442" s="93">
        <v>10</v>
      </c>
      <c r="E442" s="93">
        <v>17</v>
      </c>
      <c r="F442" s="93">
        <v>21</v>
      </c>
      <c r="G442" s="93">
        <v>29</v>
      </c>
      <c r="H442" s="93">
        <v>32</v>
      </c>
      <c r="I442" s="99">
        <v>14</v>
      </c>
      <c r="J442" s="93">
        <v>32</v>
      </c>
      <c r="K442" s="93">
        <v>29</v>
      </c>
      <c r="L442" s="93">
        <v>17</v>
      </c>
      <c r="M442" s="93">
        <v>21</v>
      </c>
      <c r="N442" s="93">
        <v>4</v>
      </c>
      <c r="O442" s="94">
        <v>10</v>
      </c>
      <c r="P442" s="74">
        <v>111315098</v>
      </c>
      <c r="Q442" s="74">
        <v>91956935</v>
      </c>
      <c r="R442" s="74">
        <v>7</v>
      </c>
      <c r="S442" s="74">
        <v>5000000</v>
      </c>
      <c r="T442" s="74">
        <v>48</v>
      </c>
      <c r="U442" s="74">
        <v>311573</v>
      </c>
      <c r="V442" s="74">
        <v>738</v>
      </c>
      <c r="W442" s="74">
        <v>3000</v>
      </c>
      <c r="X442" s="74">
        <v>35314</v>
      </c>
      <c r="Y442" s="74">
        <v>200</v>
      </c>
      <c r="Z442" s="74">
        <v>566681</v>
      </c>
      <c r="AA442" s="74">
        <v>10</v>
      </c>
      <c r="AB442" s="74">
        <v>3647149</v>
      </c>
      <c r="AC442" s="74">
        <v>5</v>
      </c>
    </row>
    <row r="443" spans="1:29" ht="14.25">
      <c r="A443" s="89">
        <v>2006077</v>
      </c>
      <c r="B443" s="91">
        <v>38902</v>
      </c>
      <c r="C443" s="97">
        <v>8</v>
      </c>
      <c r="D443" s="93">
        <v>9</v>
      </c>
      <c r="E443" s="93">
        <v>12</v>
      </c>
      <c r="F443" s="93">
        <v>13</v>
      </c>
      <c r="G443" s="93">
        <v>19</v>
      </c>
      <c r="H443" s="93">
        <v>33</v>
      </c>
      <c r="I443" s="99">
        <v>9</v>
      </c>
      <c r="J443" s="93">
        <v>19</v>
      </c>
      <c r="K443" s="93">
        <v>13</v>
      </c>
      <c r="L443" s="93">
        <v>9</v>
      </c>
      <c r="M443" s="93">
        <v>12</v>
      </c>
      <c r="N443" s="93">
        <v>8</v>
      </c>
      <c r="O443" s="94">
        <v>33</v>
      </c>
      <c r="P443" s="74">
        <v>95566810</v>
      </c>
      <c r="Q443" s="74">
        <v>98162082</v>
      </c>
      <c r="R443" s="74">
        <v>0</v>
      </c>
      <c r="S443" s="74">
        <v>0</v>
      </c>
      <c r="T443" s="74">
        <v>21</v>
      </c>
      <c r="U443" s="74">
        <v>126635</v>
      </c>
      <c r="V443" s="74">
        <v>519</v>
      </c>
      <c r="W443" s="74">
        <v>3000</v>
      </c>
      <c r="X443" s="74">
        <v>27068</v>
      </c>
      <c r="Y443" s="74">
        <v>200</v>
      </c>
      <c r="Z443" s="74">
        <v>478303</v>
      </c>
      <c r="AA443" s="74">
        <v>10</v>
      </c>
      <c r="AB443" s="74">
        <v>5241922</v>
      </c>
      <c r="AC443" s="74">
        <v>5</v>
      </c>
    </row>
    <row r="444" spans="1:29" ht="14.25">
      <c r="A444" s="89">
        <v>2006078</v>
      </c>
      <c r="B444" s="91">
        <v>38904</v>
      </c>
      <c r="C444" s="97">
        <v>3</v>
      </c>
      <c r="D444" s="93">
        <v>5</v>
      </c>
      <c r="E444" s="93">
        <v>17</v>
      </c>
      <c r="F444" s="93">
        <v>22</v>
      </c>
      <c r="G444" s="93">
        <v>31</v>
      </c>
      <c r="H444" s="93">
        <v>33</v>
      </c>
      <c r="I444" s="99">
        <v>12</v>
      </c>
      <c r="J444" s="93">
        <v>5</v>
      </c>
      <c r="K444" s="93">
        <v>22</v>
      </c>
      <c r="L444" s="93">
        <v>17</v>
      </c>
      <c r="M444" s="93">
        <v>33</v>
      </c>
      <c r="N444" s="93">
        <v>31</v>
      </c>
      <c r="O444" s="94">
        <v>3</v>
      </c>
      <c r="P444" s="74">
        <v>96331128</v>
      </c>
      <c r="Q444" s="74">
        <v>106559472</v>
      </c>
      <c r="R444" s="74">
        <v>2</v>
      </c>
      <c r="S444" s="74">
        <v>5000000</v>
      </c>
      <c r="T444" s="74">
        <v>45</v>
      </c>
      <c r="U444" s="74">
        <v>175213</v>
      </c>
      <c r="V444" s="74">
        <v>385</v>
      </c>
      <c r="W444" s="74">
        <v>3000</v>
      </c>
      <c r="X444" s="74">
        <v>21012</v>
      </c>
      <c r="Y444" s="74">
        <v>200</v>
      </c>
      <c r="Z444" s="74">
        <v>392482</v>
      </c>
      <c r="AA444" s="74">
        <v>10</v>
      </c>
      <c r="AB444" s="74">
        <v>2327609</v>
      </c>
      <c r="AC444" s="74">
        <v>5</v>
      </c>
    </row>
    <row r="445" spans="1:29" ht="14.25">
      <c r="A445" s="89">
        <v>2006079</v>
      </c>
      <c r="B445" s="91">
        <v>38907</v>
      </c>
      <c r="C445" s="97">
        <v>6</v>
      </c>
      <c r="D445" s="93">
        <v>11</v>
      </c>
      <c r="E445" s="93">
        <v>13</v>
      </c>
      <c r="F445" s="93">
        <v>17</v>
      </c>
      <c r="G445" s="93">
        <v>20</v>
      </c>
      <c r="H445" s="93">
        <v>32</v>
      </c>
      <c r="I445" s="99">
        <v>8</v>
      </c>
      <c r="J445" s="93">
        <v>11</v>
      </c>
      <c r="K445" s="93">
        <v>6</v>
      </c>
      <c r="L445" s="93">
        <v>20</v>
      </c>
      <c r="M445" s="93">
        <v>17</v>
      </c>
      <c r="N445" s="93">
        <v>13</v>
      </c>
      <c r="O445" s="94">
        <v>32</v>
      </c>
      <c r="P445" s="74">
        <v>113367342</v>
      </c>
      <c r="Q445" s="74">
        <v>99173775</v>
      </c>
      <c r="R445" s="74">
        <v>3</v>
      </c>
      <c r="S445" s="74">
        <v>5000000</v>
      </c>
      <c r="T445" s="74">
        <v>53</v>
      </c>
      <c r="U445" s="74">
        <v>335220</v>
      </c>
      <c r="V445" s="74">
        <v>514</v>
      </c>
      <c r="W445" s="74">
        <v>3000</v>
      </c>
      <c r="X445" s="74">
        <v>22285</v>
      </c>
      <c r="Y445" s="74">
        <v>200</v>
      </c>
      <c r="Z445" s="74">
        <v>410506</v>
      </c>
      <c r="AA445" s="74">
        <v>10</v>
      </c>
      <c r="AB445" s="74">
        <v>4012985</v>
      </c>
      <c r="AC445" s="74">
        <v>5</v>
      </c>
    </row>
    <row r="446" spans="1:29" ht="14.25">
      <c r="A446" s="89">
        <v>2006080</v>
      </c>
      <c r="B446" s="91">
        <v>38909</v>
      </c>
      <c r="C446" s="97">
        <v>15</v>
      </c>
      <c r="D446" s="93">
        <v>17</v>
      </c>
      <c r="E446" s="93">
        <v>20</v>
      </c>
      <c r="F446" s="93">
        <v>22</v>
      </c>
      <c r="G446" s="93">
        <v>26</v>
      </c>
      <c r="H446" s="93">
        <v>29</v>
      </c>
      <c r="I446" s="99">
        <v>9</v>
      </c>
      <c r="J446" s="93">
        <v>26</v>
      </c>
      <c r="K446" s="93">
        <v>22</v>
      </c>
      <c r="L446" s="93">
        <v>15</v>
      </c>
      <c r="M446" s="93">
        <v>29</v>
      </c>
      <c r="N446" s="93">
        <v>17</v>
      </c>
      <c r="O446" s="94">
        <v>20</v>
      </c>
      <c r="P446" s="74">
        <v>95689488</v>
      </c>
      <c r="Q446" s="74">
        <v>116315344</v>
      </c>
      <c r="R446" s="74">
        <v>1</v>
      </c>
      <c r="S446" s="74">
        <v>5000000</v>
      </c>
      <c r="T446" s="74">
        <v>8</v>
      </c>
      <c r="U446" s="74">
        <v>1186155</v>
      </c>
      <c r="V446" s="74">
        <v>153</v>
      </c>
      <c r="W446" s="74">
        <v>3000</v>
      </c>
      <c r="X446" s="74">
        <v>10275</v>
      </c>
      <c r="Y446" s="74">
        <v>200</v>
      </c>
      <c r="Z446" s="74">
        <v>232519</v>
      </c>
      <c r="AA446" s="74">
        <v>10</v>
      </c>
      <c r="AB446" s="74">
        <v>2083569</v>
      </c>
      <c r="AC446" s="74">
        <v>5</v>
      </c>
    </row>
    <row r="447" spans="1:29" ht="14.25">
      <c r="A447" s="89">
        <v>2006081</v>
      </c>
      <c r="B447" s="91">
        <v>38911</v>
      </c>
      <c r="C447" s="97">
        <v>14</v>
      </c>
      <c r="D447" s="93">
        <v>16</v>
      </c>
      <c r="E447" s="93">
        <v>18</v>
      </c>
      <c r="F447" s="93">
        <v>21</v>
      </c>
      <c r="G447" s="93">
        <v>22</v>
      </c>
      <c r="H447" s="93">
        <v>32</v>
      </c>
      <c r="I447" s="99">
        <v>4</v>
      </c>
      <c r="J447" s="93">
        <v>14</v>
      </c>
      <c r="K447" s="93">
        <v>18</v>
      </c>
      <c r="L447" s="93">
        <v>21</v>
      </c>
      <c r="M447" s="93">
        <v>16</v>
      </c>
      <c r="N447" s="93">
        <v>22</v>
      </c>
      <c r="O447" s="94">
        <v>32</v>
      </c>
      <c r="P447" s="74">
        <v>94879564</v>
      </c>
      <c r="Q447" s="74">
        <v>120292242</v>
      </c>
      <c r="R447" s="74">
        <v>1</v>
      </c>
      <c r="S447" s="74">
        <v>5000000</v>
      </c>
      <c r="T447" s="74">
        <v>31</v>
      </c>
      <c r="U447" s="74">
        <v>675680</v>
      </c>
      <c r="V447" s="74">
        <v>227</v>
      </c>
      <c r="W447" s="74">
        <v>3000</v>
      </c>
      <c r="X447" s="74">
        <v>14342</v>
      </c>
      <c r="Y447" s="74">
        <v>200</v>
      </c>
      <c r="Z447" s="74">
        <v>298999</v>
      </c>
      <c r="AA447" s="74">
        <v>10</v>
      </c>
      <c r="AB447" s="74">
        <v>2005720</v>
      </c>
      <c r="AC447" s="74">
        <v>5</v>
      </c>
    </row>
    <row r="448" spans="1:29" ht="14.25">
      <c r="A448" s="89">
        <v>2006082</v>
      </c>
      <c r="B448" s="91">
        <v>38914</v>
      </c>
      <c r="C448" s="97">
        <v>3</v>
      </c>
      <c r="D448" s="93">
        <v>13</v>
      </c>
      <c r="E448" s="93">
        <v>15</v>
      </c>
      <c r="F448" s="93">
        <v>23</v>
      </c>
      <c r="G448" s="93">
        <v>28</v>
      </c>
      <c r="H448" s="93">
        <v>29</v>
      </c>
      <c r="I448" s="99">
        <v>9</v>
      </c>
      <c r="J448" s="93">
        <v>15</v>
      </c>
      <c r="K448" s="93">
        <v>3</v>
      </c>
      <c r="L448" s="93">
        <v>13</v>
      </c>
      <c r="M448" s="93">
        <v>28</v>
      </c>
      <c r="N448" s="93">
        <v>29</v>
      </c>
      <c r="O448" s="94">
        <v>23</v>
      </c>
      <c r="P448" s="74">
        <v>110771614</v>
      </c>
      <c r="Q448" s="74">
        <v>90186744</v>
      </c>
      <c r="R448" s="74">
        <v>8</v>
      </c>
      <c r="S448" s="74">
        <v>5000000</v>
      </c>
      <c r="T448" s="74">
        <v>86</v>
      </c>
      <c r="U448" s="74">
        <v>268455</v>
      </c>
      <c r="V448" s="74">
        <v>403</v>
      </c>
      <c r="W448" s="74">
        <v>3000</v>
      </c>
      <c r="X448" s="74">
        <v>23713</v>
      </c>
      <c r="Y448" s="74">
        <v>200</v>
      </c>
      <c r="Z448" s="74">
        <v>472456</v>
      </c>
      <c r="AA448" s="74">
        <v>10</v>
      </c>
      <c r="AB448" s="74">
        <v>2124051</v>
      </c>
      <c r="AC448" s="74">
        <v>5</v>
      </c>
    </row>
    <row r="449" spans="1:29" ht="14.25">
      <c r="A449" s="89">
        <v>2006083</v>
      </c>
      <c r="B449" s="91">
        <v>38916</v>
      </c>
      <c r="C449" s="97">
        <v>7</v>
      </c>
      <c r="D449" s="93">
        <v>9</v>
      </c>
      <c r="E449" s="93">
        <v>18</v>
      </c>
      <c r="F449" s="93">
        <v>19</v>
      </c>
      <c r="G449" s="93">
        <v>26</v>
      </c>
      <c r="H449" s="93">
        <v>29</v>
      </c>
      <c r="I449" s="99">
        <v>10</v>
      </c>
      <c r="J449" s="93">
        <v>18</v>
      </c>
      <c r="K449" s="93">
        <v>29</v>
      </c>
      <c r="L449" s="93">
        <v>9</v>
      </c>
      <c r="M449" s="93">
        <v>19</v>
      </c>
      <c r="N449" s="93">
        <v>26</v>
      </c>
      <c r="O449" s="94">
        <v>7</v>
      </c>
      <c r="P449" s="74">
        <v>94698606</v>
      </c>
      <c r="Q449" s="74">
        <v>73263015</v>
      </c>
      <c r="R449" s="74">
        <v>7</v>
      </c>
      <c r="S449" s="74">
        <v>5000000</v>
      </c>
      <c r="T449" s="74">
        <v>66</v>
      </c>
      <c r="U449" s="74">
        <v>117378</v>
      </c>
      <c r="V449" s="74">
        <v>472</v>
      </c>
      <c r="W449" s="74">
        <v>3000</v>
      </c>
      <c r="X449" s="74">
        <v>21842</v>
      </c>
      <c r="Y449" s="74">
        <v>200</v>
      </c>
      <c r="Z449" s="74">
        <v>376474</v>
      </c>
      <c r="AA449" s="74">
        <v>10</v>
      </c>
      <c r="AB449" s="74">
        <v>2205985</v>
      </c>
      <c r="AC449" s="74">
        <v>5</v>
      </c>
    </row>
    <row r="450" spans="1:29" ht="14.25">
      <c r="A450" s="89">
        <v>2006084</v>
      </c>
      <c r="B450" s="91">
        <v>38918</v>
      </c>
      <c r="C450" s="97">
        <v>1</v>
      </c>
      <c r="D450" s="93">
        <v>12</v>
      </c>
      <c r="E450" s="93">
        <v>17</v>
      </c>
      <c r="F450" s="93">
        <v>21</v>
      </c>
      <c r="G450" s="93">
        <v>25</v>
      </c>
      <c r="H450" s="93">
        <v>28</v>
      </c>
      <c r="I450" s="99">
        <v>12</v>
      </c>
      <c r="J450" s="93">
        <v>12</v>
      </c>
      <c r="K450" s="93">
        <v>17</v>
      </c>
      <c r="L450" s="93">
        <v>21</v>
      </c>
      <c r="M450" s="93">
        <v>25</v>
      </c>
      <c r="N450" s="93">
        <v>28</v>
      </c>
      <c r="O450" s="94">
        <v>1</v>
      </c>
      <c r="P450" s="74">
        <v>95796786</v>
      </c>
      <c r="Q450" s="74">
        <v>67114345</v>
      </c>
      <c r="R450" s="74">
        <v>5</v>
      </c>
      <c r="S450" s="74">
        <v>5000000</v>
      </c>
      <c r="T450" s="74">
        <v>24</v>
      </c>
      <c r="U450" s="74">
        <v>336630</v>
      </c>
      <c r="V450" s="74">
        <v>262</v>
      </c>
      <c r="W450" s="74">
        <v>3000</v>
      </c>
      <c r="X450" s="74">
        <v>15358</v>
      </c>
      <c r="Y450" s="74">
        <v>200</v>
      </c>
      <c r="Z450" s="74">
        <v>315452</v>
      </c>
      <c r="AA450" s="74">
        <v>10</v>
      </c>
      <c r="AB450" s="74">
        <v>2599566</v>
      </c>
      <c r="AC450" s="74">
        <v>5</v>
      </c>
    </row>
    <row r="451" spans="1:29" ht="14.25">
      <c r="A451" s="89">
        <v>2006085</v>
      </c>
      <c r="B451" s="91">
        <v>38921</v>
      </c>
      <c r="C451" s="97">
        <v>2</v>
      </c>
      <c r="D451" s="93">
        <v>6</v>
      </c>
      <c r="E451" s="93">
        <v>18</v>
      </c>
      <c r="F451" s="93">
        <v>21</v>
      </c>
      <c r="G451" s="93">
        <v>24</v>
      </c>
      <c r="H451" s="93">
        <v>25</v>
      </c>
      <c r="I451" s="99">
        <v>8</v>
      </c>
      <c r="J451" s="93">
        <v>18</v>
      </c>
      <c r="K451" s="93">
        <v>6</v>
      </c>
      <c r="L451" s="93">
        <v>21</v>
      </c>
      <c r="M451" s="93">
        <v>24</v>
      </c>
      <c r="N451" s="93">
        <v>25</v>
      </c>
      <c r="O451" s="94">
        <v>2</v>
      </c>
      <c r="P451" s="74">
        <v>113841824</v>
      </c>
      <c r="Q451" s="74">
        <v>66565353</v>
      </c>
      <c r="R451" s="74">
        <v>3</v>
      </c>
      <c r="S451" s="74">
        <v>5000000</v>
      </c>
      <c r="T451" s="74">
        <v>30</v>
      </c>
      <c r="U451" s="74">
        <v>206442</v>
      </c>
      <c r="V451" s="74">
        <v>503</v>
      </c>
      <c r="W451" s="74">
        <v>3000</v>
      </c>
      <c r="X451" s="74">
        <v>24391</v>
      </c>
      <c r="Y451" s="74">
        <v>200</v>
      </c>
      <c r="Z451" s="74">
        <v>459769</v>
      </c>
      <c r="AA451" s="74">
        <v>10</v>
      </c>
      <c r="AB451" s="74">
        <v>4830661</v>
      </c>
      <c r="AC451" s="74">
        <v>5</v>
      </c>
    </row>
    <row r="452" spans="1:29" ht="14.25">
      <c r="A452" s="89">
        <v>2006086</v>
      </c>
      <c r="B452" s="91">
        <v>38923</v>
      </c>
      <c r="C452" s="97">
        <v>4</v>
      </c>
      <c r="D452" s="93">
        <v>6</v>
      </c>
      <c r="E452" s="93">
        <v>10</v>
      </c>
      <c r="F452" s="93">
        <v>24</v>
      </c>
      <c r="G452" s="93">
        <v>26</v>
      </c>
      <c r="H452" s="93">
        <v>31</v>
      </c>
      <c r="I452" s="99">
        <v>6</v>
      </c>
      <c r="J452" s="93">
        <v>6</v>
      </c>
      <c r="K452" s="93">
        <v>10</v>
      </c>
      <c r="L452" s="93">
        <v>4</v>
      </c>
      <c r="M452" s="93">
        <v>31</v>
      </c>
      <c r="N452" s="93">
        <v>26</v>
      </c>
      <c r="O452" s="94">
        <v>24</v>
      </c>
      <c r="P452" s="74">
        <v>100268238</v>
      </c>
      <c r="Q452" s="74">
        <v>65991876</v>
      </c>
      <c r="R452" s="74">
        <v>3</v>
      </c>
      <c r="S452" s="74">
        <v>5000000</v>
      </c>
      <c r="T452" s="74">
        <v>43</v>
      </c>
      <c r="U452" s="74">
        <v>143785</v>
      </c>
      <c r="V452" s="74">
        <v>676</v>
      </c>
      <c r="W452" s="74">
        <v>3000</v>
      </c>
      <c r="X452" s="74">
        <v>25726</v>
      </c>
      <c r="Y452" s="74">
        <v>200</v>
      </c>
      <c r="Z452" s="74">
        <v>424000</v>
      </c>
      <c r="AA452" s="74">
        <v>10</v>
      </c>
      <c r="AB452" s="74">
        <v>3421783</v>
      </c>
      <c r="AC452" s="74">
        <v>5</v>
      </c>
    </row>
    <row r="453" spans="1:29" ht="14.25">
      <c r="A453" s="89">
        <v>2006087</v>
      </c>
      <c r="B453" s="91">
        <v>38925</v>
      </c>
      <c r="C453" s="97">
        <v>4</v>
      </c>
      <c r="D453" s="93">
        <v>5</v>
      </c>
      <c r="E453" s="93">
        <v>8</v>
      </c>
      <c r="F453" s="93">
        <v>9</v>
      </c>
      <c r="G453" s="93">
        <v>12</v>
      </c>
      <c r="H453" s="93">
        <v>30</v>
      </c>
      <c r="I453" s="99">
        <v>5</v>
      </c>
      <c r="J453" s="93">
        <v>9</v>
      </c>
      <c r="K453" s="93">
        <v>12</v>
      </c>
      <c r="L453" s="93">
        <v>8</v>
      </c>
      <c r="M453" s="93">
        <v>4</v>
      </c>
      <c r="N453" s="93">
        <v>30</v>
      </c>
      <c r="O453" s="94">
        <v>5</v>
      </c>
      <c r="P453" s="74">
        <v>100404616</v>
      </c>
      <c r="Q453" s="74">
        <v>68575468</v>
      </c>
      <c r="R453" s="74">
        <v>2</v>
      </c>
      <c r="S453" s="74">
        <v>5000000</v>
      </c>
      <c r="T453" s="74">
        <v>32</v>
      </c>
      <c r="U453" s="74">
        <v>168530</v>
      </c>
      <c r="V453" s="74">
        <v>589</v>
      </c>
      <c r="W453" s="74">
        <v>3000</v>
      </c>
      <c r="X453" s="74">
        <v>28389</v>
      </c>
      <c r="Y453" s="74">
        <v>200</v>
      </c>
      <c r="Z453" s="74">
        <v>525871</v>
      </c>
      <c r="AA453" s="74">
        <v>10</v>
      </c>
      <c r="AB453" s="74">
        <v>3703638</v>
      </c>
      <c r="AC453" s="74">
        <v>5</v>
      </c>
    </row>
    <row r="454" spans="1:29" ht="14.25">
      <c r="A454" s="89">
        <v>2006088</v>
      </c>
      <c r="B454" s="91">
        <v>38928</v>
      </c>
      <c r="C454" s="97">
        <v>3</v>
      </c>
      <c r="D454" s="93">
        <v>11</v>
      </c>
      <c r="E454" s="93">
        <v>20</v>
      </c>
      <c r="F454" s="93">
        <v>24</v>
      </c>
      <c r="G454" s="93">
        <v>25</v>
      </c>
      <c r="H454" s="93">
        <v>26</v>
      </c>
      <c r="I454" s="99">
        <v>1</v>
      </c>
      <c r="J454" s="93">
        <v>25</v>
      </c>
      <c r="K454" s="93">
        <v>3</v>
      </c>
      <c r="L454" s="93">
        <v>11</v>
      </c>
      <c r="M454" s="93">
        <v>24</v>
      </c>
      <c r="N454" s="93">
        <v>20</v>
      </c>
      <c r="O454" s="94">
        <v>26</v>
      </c>
      <c r="P454" s="74">
        <v>114786458</v>
      </c>
      <c r="Q454" s="74">
        <v>71337415</v>
      </c>
      <c r="R454" s="74">
        <v>5</v>
      </c>
      <c r="S454" s="74">
        <v>5000000</v>
      </c>
      <c r="T454" s="74">
        <v>27</v>
      </c>
      <c r="U454" s="74">
        <v>440665</v>
      </c>
      <c r="V454" s="74">
        <v>271</v>
      </c>
      <c r="W454" s="74">
        <v>3000</v>
      </c>
      <c r="X454" s="74">
        <v>15139</v>
      </c>
      <c r="Y454" s="74">
        <v>200</v>
      </c>
      <c r="Z454" s="74">
        <v>335211</v>
      </c>
      <c r="AA454" s="74">
        <v>10</v>
      </c>
      <c r="AB454" s="74">
        <v>1878505</v>
      </c>
      <c r="AC454" s="74">
        <v>5</v>
      </c>
    </row>
    <row r="455" spans="1:29" ht="14.25">
      <c r="A455" s="89">
        <v>2006089</v>
      </c>
      <c r="B455" s="91">
        <v>38930</v>
      </c>
      <c r="C455" s="97">
        <v>1</v>
      </c>
      <c r="D455" s="93">
        <v>13</v>
      </c>
      <c r="E455" s="93">
        <v>16</v>
      </c>
      <c r="F455" s="93">
        <v>18</v>
      </c>
      <c r="G455" s="93">
        <v>19</v>
      </c>
      <c r="H455" s="93">
        <v>22</v>
      </c>
      <c r="I455" s="99">
        <v>1</v>
      </c>
      <c r="J455" s="93">
        <v>1</v>
      </c>
      <c r="K455" s="93">
        <v>16</v>
      </c>
      <c r="L455" s="93">
        <v>22</v>
      </c>
      <c r="M455" s="93">
        <v>13</v>
      </c>
      <c r="N455" s="93">
        <v>18</v>
      </c>
      <c r="O455" s="94">
        <v>19</v>
      </c>
      <c r="P455" s="74">
        <v>94591130</v>
      </c>
      <c r="Q455" s="74">
        <v>86285876</v>
      </c>
      <c r="R455" s="74">
        <v>2</v>
      </c>
      <c r="S455" s="74">
        <v>5000000</v>
      </c>
      <c r="T455" s="74">
        <v>32</v>
      </c>
      <c r="U455" s="74">
        <v>334131</v>
      </c>
      <c r="V455" s="74">
        <v>156</v>
      </c>
      <c r="W455" s="74">
        <v>3000</v>
      </c>
      <c r="X455" s="74">
        <v>11632</v>
      </c>
      <c r="Y455" s="74">
        <v>200</v>
      </c>
      <c r="Z455" s="74">
        <v>288582</v>
      </c>
      <c r="AA455" s="74">
        <v>10</v>
      </c>
      <c r="AB455" s="74">
        <v>1005755</v>
      </c>
      <c r="AC455" s="74">
        <v>5</v>
      </c>
    </row>
    <row r="456" spans="1:29" ht="14.25">
      <c r="A456" s="89">
        <v>2006090</v>
      </c>
      <c r="B456" s="91">
        <v>38932</v>
      </c>
      <c r="C456" s="97">
        <v>2</v>
      </c>
      <c r="D456" s="93">
        <v>11</v>
      </c>
      <c r="E456" s="93">
        <v>15</v>
      </c>
      <c r="F456" s="93">
        <v>20</v>
      </c>
      <c r="G456" s="93">
        <v>23</v>
      </c>
      <c r="H456" s="93">
        <v>29</v>
      </c>
      <c r="I456" s="99">
        <v>11</v>
      </c>
      <c r="J456" s="93">
        <v>20</v>
      </c>
      <c r="K456" s="93">
        <v>2</v>
      </c>
      <c r="L456" s="93">
        <v>11</v>
      </c>
      <c r="M456" s="93">
        <v>15</v>
      </c>
      <c r="N456" s="93">
        <v>23</v>
      </c>
      <c r="O456" s="94">
        <v>29</v>
      </c>
      <c r="P456" s="74">
        <v>96271594</v>
      </c>
      <c r="Q456" s="74">
        <v>81755244</v>
      </c>
      <c r="R456" s="74">
        <v>3</v>
      </c>
      <c r="S456" s="74">
        <v>5000000</v>
      </c>
      <c r="T456" s="74">
        <v>59</v>
      </c>
      <c r="U456" s="74">
        <v>76048</v>
      </c>
      <c r="V456" s="74">
        <v>773</v>
      </c>
      <c r="W456" s="74">
        <v>3000</v>
      </c>
      <c r="X456" s="74">
        <v>34316</v>
      </c>
      <c r="Y456" s="74">
        <v>200</v>
      </c>
      <c r="Z456" s="74">
        <v>545164</v>
      </c>
      <c r="AA456" s="74">
        <v>10</v>
      </c>
      <c r="AB456" s="74">
        <v>3516600</v>
      </c>
      <c r="AC456" s="74">
        <v>5</v>
      </c>
    </row>
    <row r="457" spans="1:29" ht="14.25">
      <c r="A457" s="89">
        <v>2006091</v>
      </c>
      <c r="B457" s="91">
        <v>38935</v>
      </c>
      <c r="C457" s="97">
        <v>7</v>
      </c>
      <c r="D457" s="93">
        <v>8</v>
      </c>
      <c r="E457" s="93">
        <v>12</v>
      </c>
      <c r="F457" s="93">
        <v>21</v>
      </c>
      <c r="G457" s="93">
        <v>22</v>
      </c>
      <c r="H457" s="93">
        <v>24</v>
      </c>
      <c r="I457" s="99">
        <v>7</v>
      </c>
      <c r="J457" s="93">
        <v>8</v>
      </c>
      <c r="K457" s="93">
        <v>12</v>
      </c>
      <c r="L457" s="93">
        <v>22</v>
      </c>
      <c r="M457" s="93">
        <v>7</v>
      </c>
      <c r="N457" s="93">
        <v>24</v>
      </c>
      <c r="O457" s="94">
        <v>21</v>
      </c>
      <c r="P457" s="74">
        <v>117308110</v>
      </c>
      <c r="Q457" s="74">
        <v>90646515</v>
      </c>
      <c r="R457" s="74">
        <v>1</v>
      </c>
      <c r="S457" s="74">
        <v>5000000</v>
      </c>
      <c r="T457" s="74">
        <v>45</v>
      </c>
      <c r="U457" s="74">
        <v>132297</v>
      </c>
      <c r="V457" s="74">
        <v>694</v>
      </c>
      <c r="W457" s="74">
        <v>3000</v>
      </c>
      <c r="X457" s="74">
        <v>33817</v>
      </c>
      <c r="Y457" s="74">
        <v>200</v>
      </c>
      <c r="Z457" s="74">
        <v>585197</v>
      </c>
      <c r="AA457" s="74">
        <v>10</v>
      </c>
      <c r="AB457" s="74">
        <v>4587786</v>
      </c>
      <c r="AC457" s="74">
        <v>5</v>
      </c>
    </row>
    <row r="458" spans="1:29" ht="14.25">
      <c r="A458" s="89">
        <v>2006092</v>
      </c>
      <c r="B458" s="91">
        <v>38937</v>
      </c>
      <c r="C458" s="97">
        <v>2</v>
      </c>
      <c r="D458" s="93">
        <v>8</v>
      </c>
      <c r="E458" s="93">
        <v>11</v>
      </c>
      <c r="F458" s="93">
        <v>16</v>
      </c>
      <c r="G458" s="93">
        <v>20</v>
      </c>
      <c r="H458" s="93">
        <v>21</v>
      </c>
      <c r="I458" s="99">
        <v>14</v>
      </c>
      <c r="J458" s="93">
        <v>8</v>
      </c>
      <c r="K458" s="93">
        <v>2</v>
      </c>
      <c r="L458" s="93">
        <v>20</v>
      </c>
      <c r="M458" s="93">
        <v>21</v>
      </c>
      <c r="N458" s="93">
        <v>16</v>
      </c>
      <c r="O458" s="94">
        <v>11</v>
      </c>
      <c r="P458" s="74">
        <v>100741394</v>
      </c>
      <c r="Q458" s="74">
        <v>101941173</v>
      </c>
      <c r="R458" s="74">
        <v>1</v>
      </c>
      <c r="S458" s="74">
        <v>5000000</v>
      </c>
      <c r="T458" s="74">
        <v>27</v>
      </c>
      <c r="U458" s="74">
        <v>258645</v>
      </c>
      <c r="V458" s="74">
        <v>319</v>
      </c>
      <c r="W458" s="74">
        <v>3000</v>
      </c>
      <c r="X458" s="74">
        <v>17107</v>
      </c>
      <c r="Y458" s="74">
        <v>200</v>
      </c>
      <c r="Z458" s="74">
        <v>328589</v>
      </c>
      <c r="AA458" s="74">
        <v>10</v>
      </c>
      <c r="AB458" s="74">
        <v>3684182</v>
      </c>
      <c r="AC458" s="74">
        <v>5</v>
      </c>
    </row>
    <row r="459" spans="1:29" ht="14.25">
      <c r="A459" s="89">
        <v>2006093</v>
      </c>
      <c r="B459" s="91">
        <v>38939</v>
      </c>
      <c r="C459" s="97">
        <v>2</v>
      </c>
      <c r="D459" s="93">
        <v>12</v>
      </c>
      <c r="E459" s="93">
        <v>16</v>
      </c>
      <c r="F459" s="93">
        <v>18</v>
      </c>
      <c r="G459" s="93">
        <v>19</v>
      </c>
      <c r="H459" s="93">
        <v>23</v>
      </c>
      <c r="I459" s="99">
        <v>5</v>
      </c>
      <c r="J459" s="93">
        <v>16</v>
      </c>
      <c r="K459" s="93">
        <v>19</v>
      </c>
      <c r="L459" s="93">
        <v>12</v>
      </c>
      <c r="M459" s="93">
        <v>23</v>
      </c>
      <c r="N459" s="93">
        <v>18</v>
      </c>
      <c r="O459" s="94">
        <v>2</v>
      </c>
      <c r="P459" s="74">
        <v>103069550</v>
      </c>
      <c r="Q459" s="74">
        <v>112211224</v>
      </c>
      <c r="R459" s="74">
        <v>0</v>
      </c>
      <c r="S459" s="74">
        <v>0</v>
      </c>
      <c r="T459" s="74">
        <v>27</v>
      </c>
      <c r="U459" s="74">
        <v>887535</v>
      </c>
      <c r="V459" s="74">
        <v>197</v>
      </c>
      <c r="W459" s="74">
        <v>3000</v>
      </c>
      <c r="X459" s="74">
        <v>12200</v>
      </c>
      <c r="Y459" s="74">
        <v>200</v>
      </c>
      <c r="Z459" s="74">
        <v>265363</v>
      </c>
      <c r="AA459" s="74">
        <v>10</v>
      </c>
      <c r="AB459" s="74">
        <v>2117189</v>
      </c>
      <c r="AC459" s="74">
        <v>5</v>
      </c>
    </row>
    <row r="460" spans="1:29" ht="14.25">
      <c r="A460" s="89">
        <v>2006094</v>
      </c>
      <c r="B460" s="91">
        <v>38942</v>
      </c>
      <c r="C460" s="97">
        <v>15</v>
      </c>
      <c r="D460" s="93">
        <v>16</v>
      </c>
      <c r="E460" s="93">
        <v>17</v>
      </c>
      <c r="F460" s="93">
        <v>18</v>
      </c>
      <c r="G460" s="93">
        <v>24</v>
      </c>
      <c r="H460" s="93">
        <v>33</v>
      </c>
      <c r="I460" s="99">
        <v>13</v>
      </c>
      <c r="J460" s="93">
        <v>17</v>
      </c>
      <c r="K460" s="93">
        <v>18</v>
      </c>
      <c r="L460" s="93">
        <v>33</v>
      </c>
      <c r="M460" s="93">
        <v>16</v>
      </c>
      <c r="N460" s="93">
        <v>24</v>
      </c>
      <c r="O460" s="94">
        <v>15</v>
      </c>
      <c r="P460" s="74">
        <v>118981520</v>
      </c>
      <c r="Q460" s="74">
        <v>114861640</v>
      </c>
      <c r="R460" s="74">
        <v>1</v>
      </c>
      <c r="S460" s="74">
        <v>5000000</v>
      </c>
      <c r="T460" s="74">
        <v>22</v>
      </c>
      <c r="U460" s="74">
        <v>811407</v>
      </c>
      <c r="V460" s="74">
        <v>392</v>
      </c>
      <c r="W460" s="74">
        <v>3000</v>
      </c>
      <c r="X460" s="74">
        <v>24649</v>
      </c>
      <c r="Y460" s="74">
        <v>200</v>
      </c>
      <c r="Z460" s="74">
        <v>467646</v>
      </c>
      <c r="AA460" s="74">
        <v>10</v>
      </c>
      <c r="AB460" s="74">
        <v>4403459</v>
      </c>
      <c r="AC460" s="74">
        <v>5</v>
      </c>
    </row>
    <row r="461" spans="1:29" ht="14.25">
      <c r="A461" s="89">
        <v>2006095</v>
      </c>
      <c r="B461" s="91">
        <v>38944</v>
      </c>
      <c r="C461" s="97">
        <v>1</v>
      </c>
      <c r="D461" s="93">
        <v>3</v>
      </c>
      <c r="E461" s="93">
        <v>17</v>
      </c>
      <c r="F461" s="93">
        <v>20</v>
      </c>
      <c r="G461" s="93">
        <v>21</v>
      </c>
      <c r="H461" s="93">
        <v>29</v>
      </c>
      <c r="I461" s="99">
        <v>16</v>
      </c>
      <c r="J461" s="93">
        <v>29</v>
      </c>
      <c r="K461" s="93">
        <v>17</v>
      </c>
      <c r="L461" s="93">
        <v>3</v>
      </c>
      <c r="M461" s="93">
        <v>20</v>
      </c>
      <c r="N461" s="93">
        <v>21</v>
      </c>
      <c r="O461" s="94">
        <v>1</v>
      </c>
      <c r="P461" s="74">
        <v>102008350</v>
      </c>
      <c r="Q461" s="74">
        <v>123013291</v>
      </c>
      <c r="R461" s="74">
        <v>0</v>
      </c>
      <c r="S461" s="74">
        <v>0</v>
      </c>
      <c r="T461" s="74">
        <v>22</v>
      </c>
      <c r="U461" s="74">
        <v>864569</v>
      </c>
      <c r="V461" s="74">
        <v>337</v>
      </c>
      <c r="W461" s="74">
        <v>3000</v>
      </c>
      <c r="X461" s="74">
        <v>18946</v>
      </c>
      <c r="Y461" s="74">
        <v>200</v>
      </c>
      <c r="Z461" s="74">
        <v>383772</v>
      </c>
      <c r="AA461" s="74">
        <v>10</v>
      </c>
      <c r="AB461" s="74">
        <v>2834800</v>
      </c>
      <c r="AC461" s="74">
        <v>5</v>
      </c>
    </row>
    <row r="462" spans="1:29" ht="14.25">
      <c r="A462" s="89">
        <v>2006096</v>
      </c>
      <c r="B462" s="91">
        <v>38946</v>
      </c>
      <c r="C462" s="97">
        <v>1</v>
      </c>
      <c r="D462" s="93">
        <v>5</v>
      </c>
      <c r="E462" s="93">
        <v>9</v>
      </c>
      <c r="F462" s="93">
        <v>13</v>
      </c>
      <c r="G462" s="93">
        <v>18</v>
      </c>
      <c r="H462" s="93">
        <v>33</v>
      </c>
      <c r="I462" s="99">
        <v>14</v>
      </c>
      <c r="J462" s="93">
        <v>33</v>
      </c>
      <c r="K462" s="93">
        <v>9</v>
      </c>
      <c r="L462" s="93">
        <v>18</v>
      </c>
      <c r="M462" s="93">
        <v>13</v>
      </c>
      <c r="N462" s="93">
        <v>5</v>
      </c>
      <c r="O462" s="94">
        <v>1</v>
      </c>
      <c r="P462" s="74">
        <v>104405910</v>
      </c>
      <c r="Q462" s="74">
        <v>133571360</v>
      </c>
      <c r="R462" s="74">
        <v>0</v>
      </c>
      <c r="S462" s="74">
        <v>0</v>
      </c>
      <c r="T462" s="74">
        <v>92</v>
      </c>
      <c r="U462" s="74">
        <v>267777</v>
      </c>
      <c r="V462" s="74">
        <v>241</v>
      </c>
      <c r="W462" s="74">
        <v>3000</v>
      </c>
      <c r="X462" s="74">
        <v>14567</v>
      </c>
      <c r="Y462" s="74">
        <v>200</v>
      </c>
      <c r="Z462" s="74">
        <v>322130</v>
      </c>
      <c r="AA462" s="74">
        <v>10</v>
      </c>
      <c r="AB462" s="74">
        <v>1821526</v>
      </c>
      <c r="AC462" s="74">
        <v>5</v>
      </c>
    </row>
    <row r="463" spans="1:29" ht="14.25">
      <c r="A463" s="89">
        <v>2006097</v>
      </c>
      <c r="B463" s="91">
        <v>38949</v>
      </c>
      <c r="C463" s="97">
        <v>11</v>
      </c>
      <c r="D463" s="93">
        <v>14</v>
      </c>
      <c r="E463" s="93">
        <v>15</v>
      </c>
      <c r="F463" s="93">
        <v>20</v>
      </c>
      <c r="G463" s="93">
        <v>26</v>
      </c>
      <c r="H463" s="93">
        <v>27</v>
      </c>
      <c r="I463" s="99">
        <v>12</v>
      </c>
      <c r="J463" s="93">
        <v>11</v>
      </c>
      <c r="K463" s="93">
        <v>20</v>
      </c>
      <c r="L463" s="93">
        <v>14</v>
      </c>
      <c r="M463" s="93">
        <v>15</v>
      </c>
      <c r="N463" s="93">
        <v>26</v>
      </c>
      <c r="O463" s="94">
        <v>27</v>
      </c>
      <c r="P463" s="74">
        <v>121243358</v>
      </c>
      <c r="Q463" s="74">
        <v>142398104</v>
      </c>
      <c r="R463" s="74">
        <v>0</v>
      </c>
      <c r="S463" s="74">
        <v>0</v>
      </c>
      <c r="T463" s="74">
        <v>36</v>
      </c>
      <c r="U463" s="74">
        <v>572103</v>
      </c>
      <c r="V463" s="74">
        <v>451</v>
      </c>
      <c r="W463" s="74">
        <v>3000</v>
      </c>
      <c r="X463" s="74">
        <v>24778</v>
      </c>
      <c r="Y463" s="74">
        <v>200</v>
      </c>
      <c r="Z463" s="74">
        <v>491811</v>
      </c>
      <c r="AA463" s="74">
        <v>10</v>
      </c>
      <c r="AB463" s="74">
        <v>3752011</v>
      </c>
      <c r="AC463" s="74">
        <v>5</v>
      </c>
    </row>
    <row r="464" spans="1:29" ht="14.25">
      <c r="A464" s="89">
        <v>2006098</v>
      </c>
      <c r="B464" s="91">
        <v>38951</v>
      </c>
      <c r="C464" s="97">
        <v>6</v>
      </c>
      <c r="D464" s="93">
        <v>7</v>
      </c>
      <c r="E464" s="93">
        <v>10</v>
      </c>
      <c r="F464" s="93">
        <v>11</v>
      </c>
      <c r="G464" s="93">
        <v>18</v>
      </c>
      <c r="H464" s="93">
        <v>23</v>
      </c>
      <c r="I464" s="99">
        <v>16</v>
      </c>
      <c r="J464" s="93">
        <v>10</v>
      </c>
      <c r="K464" s="93">
        <v>6</v>
      </c>
      <c r="L464" s="93">
        <v>7</v>
      </c>
      <c r="M464" s="93">
        <v>11</v>
      </c>
      <c r="N464" s="93">
        <v>18</v>
      </c>
      <c r="O464" s="94">
        <v>23</v>
      </c>
      <c r="P464" s="74">
        <v>106596798</v>
      </c>
      <c r="Q464" s="74">
        <v>143945640</v>
      </c>
      <c r="R464" s="74">
        <v>2</v>
      </c>
      <c r="S464" s="74">
        <v>5000000</v>
      </c>
      <c r="T464" s="74">
        <v>49</v>
      </c>
      <c r="U464" s="74">
        <v>549882</v>
      </c>
      <c r="V464" s="74">
        <v>219</v>
      </c>
      <c r="W464" s="74">
        <v>3000</v>
      </c>
      <c r="X464" s="74">
        <v>14844</v>
      </c>
      <c r="Y464" s="74">
        <v>200</v>
      </c>
      <c r="Z464" s="74">
        <v>351642</v>
      </c>
      <c r="AA464" s="74">
        <v>10</v>
      </c>
      <c r="AB464" s="74">
        <v>1319684</v>
      </c>
      <c r="AC464" s="74">
        <v>5</v>
      </c>
    </row>
    <row r="465" spans="1:29" ht="14.25">
      <c r="A465" s="89">
        <v>2006099</v>
      </c>
      <c r="B465" s="91">
        <v>38953</v>
      </c>
      <c r="C465" s="97">
        <v>9</v>
      </c>
      <c r="D465" s="93">
        <v>12</v>
      </c>
      <c r="E465" s="93">
        <v>18</v>
      </c>
      <c r="F465" s="93">
        <v>23</v>
      </c>
      <c r="G465" s="93">
        <v>24</v>
      </c>
      <c r="H465" s="93">
        <v>27</v>
      </c>
      <c r="I465" s="99">
        <v>5</v>
      </c>
      <c r="J465" s="93">
        <v>12</v>
      </c>
      <c r="K465" s="93">
        <v>24</v>
      </c>
      <c r="L465" s="93">
        <v>27</v>
      </c>
      <c r="M465" s="93">
        <v>18</v>
      </c>
      <c r="N465" s="93">
        <v>9</v>
      </c>
      <c r="O465" s="94">
        <v>23</v>
      </c>
      <c r="P465" s="74">
        <v>104632276</v>
      </c>
      <c r="Q465" s="74">
        <v>136601442</v>
      </c>
      <c r="R465" s="74">
        <v>3</v>
      </c>
      <c r="S465" s="74">
        <v>5000000</v>
      </c>
      <c r="T465" s="74">
        <v>37</v>
      </c>
      <c r="U465" s="74">
        <v>482798</v>
      </c>
      <c r="V465" s="74">
        <v>493</v>
      </c>
      <c r="W465" s="74">
        <v>3000</v>
      </c>
      <c r="X465" s="74">
        <v>23891</v>
      </c>
      <c r="Y465" s="74">
        <v>200</v>
      </c>
      <c r="Z465" s="74">
        <v>425946</v>
      </c>
      <c r="AA465" s="74">
        <v>10</v>
      </c>
      <c r="AB465" s="74">
        <v>3046762</v>
      </c>
      <c r="AC465" s="74">
        <v>5</v>
      </c>
    </row>
    <row r="466" spans="1:29" ht="14.25">
      <c r="A466" s="89">
        <v>2006100</v>
      </c>
      <c r="B466" s="91">
        <v>38956</v>
      </c>
      <c r="C466" s="97">
        <v>1</v>
      </c>
      <c r="D466" s="93">
        <v>11</v>
      </c>
      <c r="E466" s="93">
        <v>18</v>
      </c>
      <c r="F466" s="93">
        <v>26</v>
      </c>
      <c r="G466" s="93">
        <v>30</v>
      </c>
      <c r="H466" s="93">
        <v>32</v>
      </c>
      <c r="I466" s="99">
        <v>3</v>
      </c>
      <c r="J466" s="93">
        <v>32</v>
      </c>
      <c r="K466" s="93">
        <v>30</v>
      </c>
      <c r="L466" s="93">
        <v>26</v>
      </c>
      <c r="M466" s="93">
        <v>18</v>
      </c>
      <c r="N466" s="93">
        <v>1</v>
      </c>
      <c r="O466" s="94">
        <v>11</v>
      </c>
      <c r="P466" s="74">
        <v>121377382</v>
      </c>
      <c r="Q466" s="74">
        <v>143109384</v>
      </c>
      <c r="R466" s="74">
        <v>0</v>
      </c>
      <c r="S466" s="74">
        <v>5000000</v>
      </c>
      <c r="T466" s="74">
        <v>26</v>
      </c>
      <c r="U466" s="74">
        <v>584046</v>
      </c>
      <c r="V466" s="74">
        <v>386</v>
      </c>
      <c r="W466" s="74">
        <v>3000</v>
      </c>
      <c r="X466" s="74">
        <v>19626</v>
      </c>
      <c r="Y466" s="74">
        <v>200</v>
      </c>
      <c r="Z466" s="74">
        <v>365155</v>
      </c>
      <c r="AA466" s="74">
        <v>10</v>
      </c>
      <c r="AB466" s="74">
        <v>5809405</v>
      </c>
      <c r="AC466" s="74">
        <v>5</v>
      </c>
    </row>
    <row r="467" spans="1:29" ht="14.25">
      <c r="A467" s="89">
        <v>2006101</v>
      </c>
      <c r="B467" s="91">
        <v>38958</v>
      </c>
      <c r="C467" s="97">
        <v>9</v>
      </c>
      <c r="D467" s="93">
        <v>12</v>
      </c>
      <c r="E467" s="93">
        <v>20</v>
      </c>
      <c r="F467" s="93">
        <v>26</v>
      </c>
      <c r="G467" s="93">
        <v>27</v>
      </c>
      <c r="H467" s="93">
        <v>28</v>
      </c>
      <c r="I467" s="99">
        <v>16</v>
      </c>
      <c r="J467" s="93">
        <v>12</v>
      </c>
      <c r="K467" s="93">
        <v>9</v>
      </c>
      <c r="L467" s="93">
        <v>27</v>
      </c>
      <c r="M467" s="93">
        <v>26</v>
      </c>
      <c r="N467" s="93">
        <v>28</v>
      </c>
      <c r="O467" s="94">
        <v>20</v>
      </c>
      <c r="P467" s="74">
        <v>103642530</v>
      </c>
      <c r="Q467" s="74">
        <v>139155564</v>
      </c>
      <c r="R467" s="74">
        <v>3</v>
      </c>
      <c r="S467" s="74">
        <v>5000000</v>
      </c>
      <c r="T467" s="74">
        <v>34</v>
      </c>
      <c r="U467" s="74">
        <v>758071</v>
      </c>
      <c r="V467" s="74">
        <v>294</v>
      </c>
      <c r="W467" s="74">
        <v>3000</v>
      </c>
      <c r="X467" s="74">
        <v>16707</v>
      </c>
      <c r="Y467" s="74">
        <v>200</v>
      </c>
      <c r="Z467" s="74">
        <v>352306</v>
      </c>
      <c r="AA467" s="74">
        <v>10</v>
      </c>
      <c r="AB467" s="74">
        <v>1243554</v>
      </c>
      <c r="AC467" s="74">
        <v>5</v>
      </c>
    </row>
    <row r="468" spans="1:29" ht="14.25">
      <c r="A468" s="89">
        <v>2006102</v>
      </c>
      <c r="B468" s="91">
        <v>38960</v>
      </c>
      <c r="C468" s="97">
        <v>1</v>
      </c>
      <c r="D468" s="93">
        <v>4</v>
      </c>
      <c r="E468" s="93">
        <v>13</v>
      </c>
      <c r="F468" s="93">
        <v>19</v>
      </c>
      <c r="G468" s="93">
        <v>20</v>
      </c>
      <c r="H468" s="93">
        <v>24</v>
      </c>
      <c r="I468" s="99">
        <v>11</v>
      </c>
      <c r="J468" s="93">
        <v>19</v>
      </c>
      <c r="K468" s="93">
        <v>20</v>
      </c>
      <c r="L468" s="93">
        <v>24</v>
      </c>
      <c r="M468" s="93">
        <v>13</v>
      </c>
      <c r="N468" s="93">
        <v>1</v>
      </c>
      <c r="O468" s="94">
        <v>4</v>
      </c>
      <c r="P468" s="74">
        <v>101870248</v>
      </c>
      <c r="Q468" s="74">
        <v>145599783</v>
      </c>
      <c r="R468" s="74">
        <v>0</v>
      </c>
      <c r="S468" s="74">
        <v>0</v>
      </c>
      <c r="T468" s="74">
        <v>29</v>
      </c>
      <c r="U468" s="74">
        <v>518500</v>
      </c>
      <c r="V468" s="74">
        <v>526</v>
      </c>
      <c r="W468" s="74">
        <v>3000</v>
      </c>
      <c r="X468" s="74">
        <v>22986</v>
      </c>
      <c r="Y468" s="74">
        <v>200</v>
      </c>
      <c r="Z468" s="74">
        <v>400662</v>
      </c>
      <c r="AA468" s="74">
        <v>10</v>
      </c>
      <c r="AB468" s="74">
        <v>3650774</v>
      </c>
      <c r="AC468" s="74">
        <v>5</v>
      </c>
    </row>
    <row r="469" spans="1:29" ht="14.25">
      <c r="A469" s="89">
        <v>2006103</v>
      </c>
      <c r="B469" s="91">
        <v>38963</v>
      </c>
      <c r="C469" s="97">
        <v>12</v>
      </c>
      <c r="D469" s="93">
        <v>14</v>
      </c>
      <c r="E469" s="93">
        <v>15</v>
      </c>
      <c r="F469" s="93">
        <v>25</v>
      </c>
      <c r="G469" s="93">
        <v>28</v>
      </c>
      <c r="H469" s="93">
        <v>31</v>
      </c>
      <c r="I469" s="99">
        <v>6</v>
      </c>
      <c r="J469" s="93">
        <v>28</v>
      </c>
      <c r="K469" s="93">
        <v>12</v>
      </c>
      <c r="L469" s="93">
        <v>31</v>
      </c>
      <c r="M469" s="93">
        <v>25</v>
      </c>
      <c r="N469" s="93">
        <v>14</v>
      </c>
      <c r="O469" s="94">
        <v>15</v>
      </c>
      <c r="P469" s="74">
        <v>121181078</v>
      </c>
      <c r="Q469" s="74">
        <v>148745838</v>
      </c>
      <c r="R469" s="74">
        <v>1</v>
      </c>
      <c r="S469" s="74">
        <v>5000000</v>
      </c>
      <c r="T469" s="74">
        <v>33</v>
      </c>
      <c r="U469" s="74">
        <v>575983</v>
      </c>
      <c r="V469" s="74">
        <v>701</v>
      </c>
      <c r="W469" s="74">
        <v>3000</v>
      </c>
      <c r="X469" s="74">
        <v>31478</v>
      </c>
      <c r="Y469" s="74">
        <v>200</v>
      </c>
      <c r="Z469" s="74">
        <v>556694</v>
      </c>
      <c r="AA469" s="74">
        <v>10</v>
      </c>
      <c r="AB469" s="74">
        <v>3651934</v>
      </c>
      <c r="AC469" s="74">
        <v>5</v>
      </c>
    </row>
    <row r="470" spans="1:29" ht="14.25">
      <c r="A470" s="89">
        <v>2006104</v>
      </c>
      <c r="B470" s="91">
        <v>38965</v>
      </c>
      <c r="C470" s="97">
        <v>3</v>
      </c>
      <c r="D470" s="93">
        <v>7</v>
      </c>
      <c r="E470" s="93">
        <v>22</v>
      </c>
      <c r="F470" s="93">
        <v>27</v>
      </c>
      <c r="G470" s="93">
        <v>28</v>
      </c>
      <c r="H470" s="93">
        <v>31</v>
      </c>
      <c r="I470" s="99">
        <v>11</v>
      </c>
      <c r="J470" s="93">
        <v>7</v>
      </c>
      <c r="K470" s="93">
        <v>3</v>
      </c>
      <c r="L470" s="93">
        <v>22</v>
      </c>
      <c r="M470" s="93">
        <v>28</v>
      </c>
      <c r="N470" s="93">
        <v>31</v>
      </c>
      <c r="O470" s="94">
        <v>27</v>
      </c>
      <c r="P470" s="74">
        <v>103600434</v>
      </c>
      <c r="Q470" s="74">
        <v>153867079</v>
      </c>
      <c r="R470" s="74">
        <v>1</v>
      </c>
      <c r="S470" s="74">
        <v>5000000</v>
      </c>
      <c r="T470" s="74">
        <v>27</v>
      </c>
      <c r="U470" s="74">
        <v>874675</v>
      </c>
      <c r="V470" s="74">
        <v>264</v>
      </c>
      <c r="W470" s="74">
        <v>3000</v>
      </c>
      <c r="X470" s="74">
        <v>15534</v>
      </c>
      <c r="Y470" s="74">
        <v>200</v>
      </c>
      <c r="Z470" s="74">
        <v>326114</v>
      </c>
      <c r="AA470" s="74">
        <v>10</v>
      </c>
      <c r="AB470" s="74">
        <v>1973360</v>
      </c>
      <c r="AC470" s="74">
        <v>5</v>
      </c>
    </row>
    <row r="471" spans="1:29" ht="14.25">
      <c r="A471" s="89">
        <v>2006105</v>
      </c>
      <c r="B471" s="91">
        <v>38967</v>
      </c>
      <c r="C471" s="97">
        <v>5</v>
      </c>
      <c r="D471" s="93">
        <v>12</v>
      </c>
      <c r="E471" s="93">
        <v>14</v>
      </c>
      <c r="F471" s="93">
        <v>15</v>
      </c>
      <c r="G471" s="93">
        <v>20</v>
      </c>
      <c r="H471" s="93">
        <v>31</v>
      </c>
      <c r="I471" s="99">
        <v>1</v>
      </c>
      <c r="J471" s="93">
        <v>15</v>
      </c>
      <c r="K471" s="93">
        <v>14</v>
      </c>
      <c r="L471" s="93">
        <v>31</v>
      </c>
      <c r="M471" s="93">
        <v>5</v>
      </c>
      <c r="N471" s="93">
        <v>12</v>
      </c>
      <c r="O471" s="94">
        <v>20</v>
      </c>
      <c r="P471" s="74">
        <v>107101384</v>
      </c>
      <c r="Q471" s="74">
        <v>164297659</v>
      </c>
      <c r="R471" s="74">
        <v>0</v>
      </c>
      <c r="S471" s="74">
        <v>0</v>
      </c>
      <c r="T471" s="74">
        <v>24</v>
      </c>
      <c r="U471" s="74">
        <v>1014084</v>
      </c>
      <c r="V471" s="74">
        <v>258</v>
      </c>
      <c r="W471" s="74">
        <v>3000</v>
      </c>
      <c r="X471" s="74">
        <v>14896</v>
      </c>
      <c r="Y471" s="74">
        <v>200</v>
      </c>
      <c r="Z471" s="74">
        <v>314010</v>
      </c>
      <c r="AA471" s="74">
        <v>10</v>
      </c>
      <c r="AB471" s="74">
        <v>2163555</v>
      </c>
      <c r="AC471" s="74">
        <v>5</v>
      </c>
    </row>
    <row r="472" spans="1:29" ht="14.25">
      <c r="A472" s="89">
        <v>2006106</v>
      </c>
      <c r="B472" s="91">
        <v>38970</v>
      </c>
      <c r="C472" s="97">
        <v>2</v>
      </c>
      <c r="D472" s="93">
        <v>12</v>
      </c>
      <c r="E472" s="93">
        <v>14</v>
      </c>
      <c r="F472" s="93">
        <v>19</v>
      </c>
      <c r="G472" s="93">
        <v>28</v>
      </c>
      <c r="H472" s="93">
        <v>33</v>
      </c>
      <c r="I472" s="99">
        <v>10</v>
      </c>
      <c r="J472" s="93">
        <v>2</v>
      </c>
      <c r="K472" s="93">
        <v>28</v>
      </c>
      <c r="L472" s="93">
        <v>12</v>
      </c>
      <c r="M472" s="93">
        <v>19</v>
      </c>
      <c r="N472" s="93">
        <v>14</v>
      </c>
      <c r="O472" s="94">
        <v>33</v>
      </c>
      <c r="P472" s="74">
        <v>125436850</v>
      </c>
      <c r="Q472" s="74">
        <v>159571905</v>
      </c>
      <c r="R472" s="74">
        <v>3</v>
      </c>
      <c r="S472" s="74">
        <v>5000000</v>
      </c>
      <c r="T472" s="74">
        <v>43</v>
      </c>
      <c r="U472" s="74">
        <v>557517</v>
      </c>
      <c r="V472" s="74">
        <v>330</v>
      </c>
      <c r="W472" s="74">
        <v>3000</v>
      </c>
      <c r="X472" s="74">
        <v>16692</v>
      </c>
      <c r="Y472" s="74">
        <v>200</v>
      </c>
      <c r="Z472" s="74">
        <v>341276</v>
      </c>
      <c r="AA472" s="74">
        <v>10</v>
      </c>
      <c r="AB472" s="74">
        <v>3895080</v>
      </c>
      <c r="AC472" s="74">
        <v>5</v>
      </c>
    </row>
    <row r="473" spans="1:29" ht="14.25">
      <c r="A473" s="89">
        <v>2006107</v>
      </c>
      <c r="B473" s="91">
        <v>38972</v>
      </c>
      <c r="C473" s="97">
        <v>1</v>
      </c>
      <c r="D473" s="93">
        <v>6</v>
      </c>
      <c r="E473" s="93">
        <v>8</v>
      </c>
      <c r="F473" s="93">
        <v>13</v>
      </c>
      <c r="G473" s="93">
        <v>17</v>
      </c>
      <c r="H473" s="93">
        <v>30</v>
      </c>
      <c r="I473" s="99">
        <v>7</v>
      </c>
      <c r="J473" s="93">
        <v>30</v>
      </c>
      <c r="K473" s="93">
        <v>13</v>
      </c>
      <c r="L473" s="93">
        <v>8</v>
      </c>
      <c r="M473" s="93">
        <v>1</v>
      </c>
      <c r="N473" s="93">
        <v>17</v>
      </c>
      <c r="O473" s="94">
        <v>6</v>
      </c>
      <c r="P473" s="74">
        <v>104721686</v>
      </c>
      <c r="Q473" s="74">
        <v>143020688</v>
      </c>
      <c r="R473" s="74">
        <v>4</v>
      </c>
      <c r="S473" s="74">
        <v>5000000</v>
      </c>
      <c r="T473" s="74">
        <v>52</v>
      </c>
      <c r="U473" s="74">
        <v>154753</v>
      </c>
      <c r="V473" s="74">
        <v>979</v>
      </c>
      <c r="W473" s="74">
        <v>3000</v>
      </c>
      <c r="X473" s="74">
        <v>40895</v>
      </c>
      <c r="Y473" s="74">
        <v>200</v>
      </c>
      <c r="Z473" s="74">
        <v>609011</v>
      </c>
      <c r="AA473" s="74">
        <v>10</v>
      </c>
      <c r="AB473" s="74">
        <v>4522314</v>
      </c>
      <c r="AC473" s="74">
        <v>5</v>
      </c>
    </row>
    <row r="474" spans="1:29" ht="14.25">
      <c r="A474" s="89">
        <v>2006108</v>
      </c>
      <c r="B474" s="91">
        <v>38974</v>
      </c>
      <c r="C474" s="97">
        <v>2</v>
      </c>
      <c r="D474" s="93">
        <v>6</v>
      </c>
      <c r="E474" s="93">
        <v>8</v>
      </c>
      <c r="F474" s="93">
        <v>20</v>
      </c>
      <c r="G474" s="93">
        <v>24</v>
      </c>
      <c r="H474" s="93">
        <v>30</v>
      </c>
      <c r="I474" s="99">
        <v>9</v>
      </c>
      <c r="J474" s="93">
        <v>8</v>
      </c>
      <c r="K474" s="93">
        <v>6</v>
      </c>
      <c r="L474" s="93">
        <v>30</v>
      </c>
      <c r="M474" s="93">
        <v>24</v>
      </c>
      <c r="N474" s="93">
        <v>2</v>
      </c>
      <c r="O474" s="94">
        <v>20</v>
      </c>
      <c r="P474" s="74">
        <v>109119888</v>
      </c>
      <c r="Q474" s="74">
        <v>117656898</v>
      </c>
      <c r="R474" s="74">
        <v>6</v>
      </c>
      <c r="S474" s="74">
        <v>5000000</v>
      </c>
      <c r="T474" s="74">
        <v>39</v>
      </c>
      <c r="U474" s="74">
        <v>277380</v>
      </c>
      <c r="V474" s="74">
        <v>628</v>
      </c>
      <c r="W474" s="74">
        <v>3000</v>
      </c>
      <c r="X474" s="74">
        <v>25495</v>
      </c>
      <c r="Y474" s="74">
        <v>200</v>
      </c>
      <c r="Z474" s="74">
        <v>423753</v>
      </c>
      <c r="AA474" s="74">
        <v>10</v>
      </c>
      <c r="AB474" s="74">
        <v>5358835</v>
      </c>
      <c r="AC474" s="74">
        <v>5</v>
      </c>
    </row>
    <row r="475" spans="1:29" ht="14.25">
      <c r="A475" s="89">
        <v>2006109</v>
      </c>
      <c r="B475" s="91">
        <v>38977</v>
      </c>
      <c r="C475" s="97">
        <v>1</v>
      </c>
      <c r="D475" s="93">
        <v>5</v>
      </c>
      <c r="E475" s="93">
        <v>17</v>
      </c>
      <c r="F475" s="93">
        <v>18</v>
      </c>
      <c r="G475" s="93">
        <v>23</v>
      </c>
      <c r="H475" s="93">
        <v>26</v>
      </c>
      <c r="I475" s="99">
        <v>13</v>
      </c>
      <c r="J475" s="93">
        <v>5</v>
      </c>
      <c r="K475" s="93">
        <v>18</v>
      </c>
      <c r="L475" s="93">
        <v>17</v>
      </c>
      <c r="M475" s="93">
        <v>1</v>
      </c>
      <c r="N475" s="93">
        <v>26</v>
      </c>
      <c r="O475" s="94">
        <v>23</v>
      </c>
      <c r="P475" s="74">
        <v>126119150</v>
      </c>
      <c r="Q475" s="74">
        <v>121401005</v>
      </c>
      <c r="R475" s="74">
        <v>1</v>
      </c>
      <c r="S475" s="74">
        <v>5000000</v>
      </c>
      <c r="T475" s="74">
        <v>55</v>
      </c>
      <c r="U475" s="74">
        <v>370962</v>
      </c>
      <c r="V475" s="74">
        <v>531</v>
      </c>
      <c r="W475" s="74">
        <v>3000</v>
      </c>
      <c r="X475" s="74">
        <v>28008</v>
      </c>
      <c r="Y475" s="74">
        <v>200</v>
      </c>
      <c r="Z475" s="74">
        <v>499731</v>
      </c>
      <c r="AA475" s="74">
        <v>10</v>
      </c>
      <c r="AB475" s="74">
        <v>4091890</v>
      </c>
      <c r="AC475" s="74">
        <v>5</v>
      </c>
    </row>
    <row r="476" spans="1:29" ht="14.25">
      <c r="A476" s="89">
        <v>2006110</v>
      </c>
      <c r="B476" s="91">
        <v>38979</v>
      </c>
      <c r="C476" s="97">
        <v>9</v>
      </c>
      <c r="D476" s="93">
        <v>12</v>
      </c>
      <c r="E476" s="93">
        <v>14</v>
      </c>
      <c r="F476" s="93">
        <v>18</v>
      </c>
      <c r="G476" s="93">
        <v>27</v>
      </c>
      <c r="H476" s="93">
        <v>33</v>
      </c>
      <c r="I476" s="99">
        <v>13</v>
      </c>
      <c r="J476" s="93">
        <v>14</v>
      </c>
      <c r="K476" s="93">
        <v>33</v>
      </c>
      <c r="L476" s="93">
        <v>18</v>
      </c>
      <c r="M476" s="93">
        <v>12</v>
      </c>
      <c r="N476" s="93">
        <v>9</v>
      </c>
      <c r="O476" s="94">
        <v>27</v>
      </c>
      <c r="P476" s="74">
        <v>109867074</v>
      </c>
      <c r="Q476" s="74">
        <v>133669148</v>
      </c>
      <c r="R476" s="74">
        <v>0</v>
      </c>
      <c r="S476" s="74">
        <v>0</v>
      </c>
      <c r="T476" s="74">
        <v>37</v>
      </c>
      <c r="U476" s="74">
        <v>773666</v>
      </c>
      <c r="V476" s="74">
        <v>191</v>
      </c>
      <c r="W476" s="74">
        <v>3000</v>
      </c>
      <c r="X476" s="74">
        <v>12597</v>
      </c>
      <c r="Y476" s="74">
        <v>200</v>
      </c>
      <c r="Z476" s="74">
        <v>289799</v>
      </c>
      <c r="AA476" s="74">
        <v>10</v>
      </c>
      <c r="AB476" s="74">
        <v>1390133</v>
      </c>
      <c r="AC476" s="74">
        <v>5</v>
      </c>
    </row>
    <row r="477" spans="1:29" ht="14.25">
      <c r="A477" s="89">
        <v>2006111</v>
      </c>
      <c r="B477" s="91">
        <v>38981</v>
      </c>
      <c r="C477" s="97">
        <v>1</v>
      </c>
      <c r="D477" s="93">
        <v>8</v>
      </c>
      <c r="E477" s="93">
        <v>11</v>
      </c>
      <c r="F477" s="93">
        <v>16</v>
      </c>
      <c r="G477" s="93">
        <v>17</v>
      </c>
      <c r="H477" s="93">
        <v>22</v>
      </c>
      <c r="I477" s="99">
        <v>15</v>
      </c>
      <c r="J477" s="93">
        <v>11</v>
      </c>
      <c r="K477" s="93">
        <v>8</v>
      </c>
      <c r="L477" s="93">
        <v>22</v>
      </c>
      <c r="M477" s="93">
        <v>1</v>
      </c>
      <c r="N477" s="93">
        <v>17</v>
      </c>
      <c r="O477" s="94">
        <v>16</v>
      </c>
      <c r="P477" s="74">
        <v>108913454</v>
      </c>
      <c r="Q477" s="74">
        <v>128132828</v>
      </c>
      <c r="R477" s="74">
        <v>2</v>
      </c>
      <c r="S477" s="74">
        <v>5000000</v>
      </c>
      <c r="T477" s="74">
        <v>57</v>
      </c>
      <c r="U477" s="74">
        <v>182723</v>
      </c>
      <c r="V477" s="74">
        <v>646</v>
      </c>
      <c r="W477" s="74">
        <v>3000</v>
      </c>
      <c r="X477" s="74">
        <v>31756</v>
      </c>
      <c r="Y477" s="74">
        <v>200</v>
      </c>
      <c r="Z477" s="74">
        <v>537760</v>
      </c>
      <c r="AA477" s="74">
        <v>10</v>
      </c>
      <c r="AB477" s="74">
        <v>4964371</v>
      </c>
      <c r="AC477" s="74">
        <v>5</v>
      </c>
    </row>
    <row r="478" spans="1:29" ht="14.25">
      <c r="A478" s="89">
        <v>2006112</v>
      </c>
      <c r="B478" s="91">
        <v>38984</v>
      </c>
      <c r="C478" s="97">
        <v>4</v>
      </c>
      <c r="D478" s="93">
        <v>9</v>
      </c>
      <c r="E478" s="93">
        <v>13</v>
      </c>
      <c r="F478" s="93">
        <v>15</v>
      </c>
      <c r="G478" s="93">
        <v>31</v>
      </c>
      <c r="H478" s="93">
        <v>33</v>
      </c>
      <c r="I478" s="99">
        <v>11</v>
      </c>
      <c r="J478" s="93">
        <v>13</v>
      </c>
      <c r="K478" s="93">
        <v>33</v>
      </c>
      <c r="L478" s="93">
        <v>31</v>
      </c>
      <c r="M478" s="93">
        <v>15</v>
      </c>
      <c r="N478" s="93">
        <v>4</v>
      </c>
      <c r="O478" s="94">
        <v>9</v>
      </c>
      <c r="P478" s="74">
        <v>125399344</v>
      </c>
      <c r="Q478" s="74">
        <v>128216984</v>
      </c>
      <c r="R478" s="74">
        <v>2</v>
      </c>
      <c r="S478" s="74">
        <v>5000000</v>
      </c>
      <c r="T478" s="74">
        <v>24</v>
      </c>
      <c r="U478" s="74">
        <v>980404</v>
      </c>
      <c r="V478" s="74">
        <v>365</v>
      </c>
      <c r="W478" s="74">
        <v>3000</v>
      </c>
      <c r="X478" s="74">
        <v>20316</v>
      </c>
      <c r="Y478" s="74">
        <v>200</v>
      </c>
      <c r="Z478" s="74">
        <v>400765</v>
      </c>
      <c r="AA478" s="74">
        <v>10</v>
      </c>
      <c r="AB478" s="74">
        <v>3733194</v>
      </c>
      <c r="AC478" s="74">
        <v>5</v>
      </c>
    </row>
    <row r="479" spans="1:29" ht="14.25">
      <c r="A479" s="89">
        <v>2006113</v>
      </c>
      <c r="B479" s="91">
        <v>38986</v>
      </c>
      <c r="C479" s="97">
        <v>5</v>
      </c>
      <c r="D479" s="93">
        <v>14</v>
      </c>
      <c r="E479" s="93">
        <v>17</v>
      </c>
      <c r="F479" s="93">
        <v>18</v>
      </c>
      <c r="G479" s="93">
        <v>28</v>
      </c>
      <c r="H479" s="93">
        <v>33</v>
      </c>
      <c r="I479" s="99">
        <v>2</v>
      </c>
      <c r="J479" s="93">
        <v>14</v>
      </c>
      <c r="K479" s="93">
        <v>18</v>
      </c>
      <c r="L479" s="93">
        <v>28</v>
      </c>
      <c r="M479" s="93">
        <v>5</v>
      </c>
      <c r="N479" s="93">
        <v>33</v>
      </c>
      <c r="O479" s="94">
        <v>17</v>
      </c>
      <c r="P479" s="74">
        <v>107572058</v>
      </c>
      <c r="Q479" s="74">
        <v>115495976</v>
      </c>
      <c r="R479" s="74">
        <v>4</v>
      </c>
      <c r="S479" s="74">
        <v>5000000</v>
      </c>
      <c r="T479" s="74">
        <v>43</v>
      </c>
      <c r="U479" s="74">
        <v>394984</v>
      </c>
      <c r="V479" s="74">
        <v>389</v>
      </c>
      <c r="W479" s="74">
        <v>3000</v>
      </c>
      <c r="X479" s="74">
        <v>21940</v>
      </c>
      <c r="Y479" s="74">
        <v>200</v>
      </c>
      <c r="Z479" s="74">
        <v>417807</v>
      </c>
      <c r="AA479" s="74">
        <v>10</v>
      </c>
      <c r="AB479" s="74">
        <v>3742785</v>
      </c>
      <c r="AC479" s="74">
        <v>5</v>
      </c>
    </row>
    <row r="480" spans="1:29" ht="14.25">
      <c r="A480" s="89">
        <v>2006114</v>
      </c>
      <c r="B480" s="91">
        <v>38988</v>
      </c>
      <c r="C480" s="97">
        <v>8</v>
      </c>
      <c r="D480" s="93">
        <v>10</v>
      </c>
      <c r="E480" s="93">
        <v>14</v>
      </c>
      <c r="F480" s="93">
        <v>20</v>
      </c>
      <c r="G480" s="93">
        <v>27</v>
      </c>
      <c r="H480" s="93">
        <v>29</v>
      </c>
      <c r="I480" s="99">
        <v>16</v>
      </c>
      <c r="J480" s="93">
        <v>29</v>
      </c>
      <c r="K480" s="93">
        <v>27</v>
      </c>
      <c r="L480" s="93">
        <v>8</v>
      </c>
      <c r="M480" s="93">
        <v>20</v>
      </c>
      <c r="N480" s="93">
        <v>14</v>
      </c>
      <c r="O480" s="94">
        <v>10</v>
      </c>
      <c r="P480" s="74">
        <v>108934344</v>
      </c>
      <c r="Q480" s="74">
        <v>116771282</v>
      </c>
      <c r="R480" s="74">
        <v>2</v>
      </c>
      <c r="S480" s="74">
        <v>5000000</v>
      </c>
      <c r="T480" s="74">
        <v>38</v>
      </c>
      <c r="U480" s="74">
        <v>692343</v>
      </c>
      <c r="V480" s="74">
        <v>238</v>
      </c>
      <c r="W480" s="74">
        <v>3000</v>
      </c>
      <c r="X480" s="74">
        <v>15749</v>
      </c>
      <c r="Y480" s="74">
        <v>200</v>
      </c>
      <c r="Z480" s="74">
        <v>365286</v>
      </c>
      <c r="AA480" s="74">
        <v>10</v>
      </c>
      <c r="AB480" s="74">
        <v>1655362</v>
      </c>
      <c r="AC480" s="74">
        <v>5</v>
      </c>
    </row>
    <row r="481" spans="1:29" ht="14.25">
      <c r="A481" s="89">
        <v>2006115</v>
      </c>
      <c r="B481" s="91">
        <v>38991</v>
      </c>
      <c r="C481" s="97">
        <v>1</v>
      </c>
      <c r="D481" s="93">
        <v>10</v>
      </c>
      <c r="E481" s="93">
        <v>20</v>
      </c>
      <c r="F481" s="93">
        <v>26</v>
      </c>
      <c r="G481" s="93">
        <v>28</v>
      </c>
      <c r="H481" s="93">
        <v>29</v>
      </c>
      <c r="I481" s="99">
        <v>15</v>
      </c>
      <c r="J481" s="93">
        <v>1</v>
      </c>
      <c r="K481" s="93">
        <v>29</v>
      </c>
      <c r="L481" s="93">
        <v>26</v>
      </c>
      <c r="M481" s="93">
        <v>20</v>
      </c>
      <c r="N481" s="93">
        <v>28</v>
      </c>
      <c r="O481" s="94">
        <v>10</v>
      </c>
      <c r="P481" s="74">
        <v>124883314</v>
      </c>
      <c r="Q481" s="74">
        <v>88229360</v>
      </c>
      <c r="R481" s="74">
        <v>8</v>
      </c>
      <c r="S481" s="74">
        <v>5000000</v>
      </c>
      <c r="T481" s="74">
        <v>26</v>
      </c>
      <c r="U481" s="74">
        <v>1028289</v>
      </c>
      <c r="V481" s="74">
        <v>337</v>
      </c>
      <c r="W481" s="74">
        <v>3000</v>
      </c>
      <c r="X481" s="74">
        <v>19215</v>
      </c>
      <c r="Y481" s="74">
        <v>200</v>
      </c>
      <c r="Z481" s="74">
        <v>377789</v>
      </c>
      <c r="AA481" s="74">
        <v>10</v>
      </c>
      <c r="AB481" s="74">
        <v>2873464</v>
      </c>
      <c r="AC481" s="74">
        <v>5</v>
      </c>
    </row>
    <row r="482" spans="1:29" ht="14.25">
      <c r="A482" s="89">
        <v>2006116</v>
      </c>
      <c r="B482" s="91">
        <v>38993</v>
      </c>
      <c r="C482" s="97">
        <v>5</v>
      </c>
      <c r="D482" s="93">
        <v>16</v>
      </c>
      <c r="E482" s="93">
        <v>21</v>
      </c>
      <c r="F482" s="93">
        <v>22</v>
      </c>
      <c r="G482" s="93">
        <v>32</v>
      </c>
      <c r="H482" s="93">
        <v>33</v>
      </c>
      <c r="I482" s="99">
        <v>9</v>
      </c>
      <c r="J482" s="93">
        <v>33</v>
      </c>
      <c r="K482" s="93">
        <v>21</v>
      </c>
      <c r="L482" s="93">
        <v>32</v>
      </c>
      <c r="M482" s="93">
        <v>22</v>
      </c>
      <c r="N482" s="93">
        <v>5</v>
      </c>
      <c r="O482" s="94">
        <v>16</v>
      </c>
      <c r="P482" s="74">
        <v>98613202</v>
      </c>
      <c r="Q482" s="74">
        <v>84271636</v>
      </c>
      <c r="R482" s="74">
        <v>4</v>
      </c>
      <c r="S482" s="74">
        <v>5000000</v>
      </c>
      <c r="T482" s="74">
        <v>19</v>
      </c>
      <c r="U482" s="74">
        <v>361855</v>
      </c>
      <c r="V482" s="74">
        <v>360</v>
      </c>
      <c r="W482" s="74">
        <v>3000</v>
      </c>
      <c r="X482" s="74">
        <v>19169</v>
      </c>
      <c r="Y482" s="74">
        <v>200</v>
      </c>
      <c r="Z482" s="74">
        <v>350988</v>
      </c>
      <c r="AA482" s="74">
        <v>10</v>
      </c>
      <c r="AB482" s="74">
        <v>3395850</v>
      </c>
      <c r="AC482" s="74">
        <v>5</v>
      </c>
    </row>
    <row r="483" spans="1:29" ht="14.25">
      <c r="A483" s="89">
        <v>2006117</v>
      </c>
      <c r="B483" s="91">
        <v>38995</v>
      </c>
      <c r="C483" s="97">
        <v>6</v>
      </c>
      <c r="D483" s="93">
        <v>14</v>
      </c>
      <c r="E483" s="93">
        <v>20</v>
      </c>
      <c r="F483" s="93">
        <v>22</v>
      </c>
      <c r="G483" s="93">
        <v>23</v>
      </c>
      <c r="H483" s="93">
        <v>26</v>
      </c>
      <c r="I483" s="99">
        <v>9</v>
      </c>
      <c r="J483" s="93">
        <v>20</v>
      </c>
      <c r="K483" s="93">
        <v>22</v>
      </c>
      <c r="L483" s="93">
        <v>23</v>
      </c>
      <c r="M483" s="93">
        <v>26</v>
      </c>
      <c r="N483" s="93">
        <v>14</v>
      </c>
      <c r="O483" s="94">
        <v>6</v>
      </c>
      <c r="P483" s="74">
        <v>102567054</v>
      </c>
      <c r="Q483" s="74">
        <v>109790770</v>
      </c>
      <c r="R483" s="74">
        <v>0</v>
      </c>
      <c r="S483" s="74">
        <v>0</v>
      </c>
      <c r="T483" s="74">
        <v>27</v>
      </c>
      <c r="U483" s="74">
        <v>405065</v>
      </c>
      <c r="V483" s="74">
        <v>165</v>
      </c>
      <c r="W483" s="74">
        <v>3000</v>
      </c>
      <c r="X483" s="74">
        <v>11828</v>
      </c>
      <c r="Y483" s="74">
        <v>200</v>
      </c>
      <c r="Z483" s="74">
        <v>267153</v>
      </c>
      <c r="AA483" s="74">
        <v>10</v>
      </c>
      <c r="AB483" s="74">
        <v>1653964</v>
      </c>
      <c r="AC483" s="74">
        <v>5</v>
      </c>
    </row>
    <row r="484" spans="1:29" ht="14.25">
      <c r="A484" s="89">
        <v>2006118</v>
      </c>
      <c r="B484" s="91">
        <v>38998</v>
      </c>
      <c r="C484" s="97">
        <v>1</v>
      </c>
      <c r="D484" s="93">
        <v>3</v>
      </c>
      <c r="E484" s="93">
        <v>7</v>
      </c>
      <c r="F484" s="93">
        <v>8</v>
      </c>
      <c r="G484" s="93">
        <v>10</v>
      </c>
      <c r="H484" s="93">
        <v>30</v>
      </c>
      <c r="I484" s="99">
        <v>5</v>
      </c>
      <c r="J484" s="93">
        <v>1</v>
      </c>
      <c r="K484" s="93">
        <v>7</v>
      </c>
      <c r="L484" s="93">
        <v>8</v>
      </c>
      <c r="M484" s="93">
        <v>3</v>
      </c>
      <c r="N484" s="93">
        <v>30</v>
      </c>
      <c r="O484" s="94">
        <v>10</v>
      </c>
      <c r="P484" s="74">
        <v>120456838</v>
      </c>
      <c r="Q484" s="74">
        <v>114506559</v>
      </c>
      <c r="R484" s="74">
        <v>1</v>
      </c>
      <c r="S484" s="74">
        <v>5000000</v>
      </c>
      <c r="T484" s="74">
        <v>38</v>
      </c>
      <c r="U484" s="74">
        <v>596583</v>
      </c>
      <c r="V484" s="74">
        <v>406</v>
      </c>
      <c r="W484" s="74">
        <v>3000</v>
      </c>
      <c r="X484" s="74">
        <v>22764</v>
      </c>
      <c r="Y484" s="74">
        <v>200</v>
      </c>
      <c r="Z484" s="74">
        <v>459768</v>
      </c>
      <c r="AA484" s="74">
        <v>10</v>
      </c>
      <c r="AB484" s="74">
        <v>3253881</v>
      </c>
      <c r="AC484" s="74">
        <v>5</v>
      </c>
    </row>
    <row r="485" spans="1:29" ht="14.25">
      <c r="A485" s="89">
        <v>2006119</v>
      </c>
      <c r="B485" s="91">
        <v>39000</v>
      </c>
      <c r="C485" s="97">
        <v>1</v>
      </c>
      <c r="D485" s="93">
        <v>2</v>
      </c>
      <c r="E485" s="93">
        <v>14</v>
      </c>
      <c r="F485" s="93">
        <v>20</v>
      </c>
      <c r="G485" s="93">
        <v>27</v>
      </c>
      <c r="H485" s="93">
        <v>30</v>
      </c>
      <c r="I485" s="99">
        <v>2</v>
      </c>
      <c r="J485" s="93">
        <v>1</v>
      </c>
      <c r="K485" s="93">
        <v>20</v>
      </c>
      <c r="L485" s="93">
        <v>30</v>
      </c>
      <c r="M485" s="93">
        <v>27</v>
      </c>
      <c r="N485" s="93">
        <v>2</v>
      </c>
      <c r="O485" s="94">
        <v>14</v>
      </c>
      <c r="P485" s="74">
        <v>104253630</v>
      </c>
      <c r="Q485" s="74">
        <v>109004982</v>
      </c>
      <c r="R485" s="74">
        <v>3</v>
      </c>
      <c r="S485" s="74">
        <v>5000000</v>
      </c>
      <c r="T485" s="74">
        <v>18</v>
      </c>
      <c r="U485" s="74">
        <v>1231277</v>
      </c>
      <c r="V485" s="74">
        <v>318</v>
      </c>
      <c r="W485" s="74">
        <v>3000</v>
      </c>
      <c r="X485" s="74">
        <v>15851</v>
      </c>
      <c r="Y485" s="74">
        <v>200</v>
      </c>
      <c r="Z485" s="74">
        <v>313905</v>
      </c>
      <c r="AA485" s="74">
        <v>10</v>
      </c>
      <c r="AB485" s="74">
        <v>2431923</v>
      </c>
      <c r="AC485" s="74">
        <v>5</v>
      </c>
    </row>
    <row r="486" spans="1:29" ht="14.25">
      <c r="A486" s="89">
        <v>2006120</v>
      </c>
      <c r="B486" s="91">
        <v>39002</v>
      </c>
      <c r="C486" s="97">
        <v>6</v>
      </c>
      <c r="D486" s="93">
        <v>8</v>
      </c>
      <c r="E486" s="93">
        <v>14</v>
      </c>
      <c r="F486" s="93">
        <v>15</v>
      </c>
      <c r="G486" s="93">
        <v>24</v>
      </c>
      <c r="H486" s="93">
        <v>33</v>
      </c>
      <c r="I486" s="99">
        <v>9</v>
      </c>
      <c r="J486" s="93">
        <v>8</v>
      </c>
      <c r="K486" s="93">
        <v>15</v>
      </c>
      <c r="L486" s="93">
        <v>6</v>
      </c>
      <c r="M486" s="93">
        <v>24</v>
      </c>
      <c r="N486" s="93">
        <v>33</v>
      </c>
      <c r="O486" s="94">
        <v>14</v>
      </c>
      <c r="P486" s="74">
        <v>106800148</v>
      </c>
      <c r="Q486" s="74">
        <v>59338240</v>
      </c>
      <c r="R486" s="74">
        <v>16</v>
      </c>
      <c r="S486" s="74">
        <v>5000000</v>
      </c>
      <c r="T486" s="74">
        <v>45</v>
      </c>
      <c r="U486" s="74">
        <v>535799</v>
      </c>
      <c r="V486" s="74">
        <v>345</v>
      </c>
      <c r="W486" s="74">
        <v>3000</v>
      </c>
      <c r="X486" s="74">
        <v>17505</v>
      </c>
      <c r="Y486" s="74">
        <v>200</v>
      </c>
      <c r="Z486" s="74">
        <v>330525</v>
      </c>
      <c r="AA486" s="74">
        <v>10</v>
      </c>
      <c r="AB486" s="74">
        <v>2009320</v>
      </c>
      <c r="AC486" s="74">
        <v>5</v>
      </c>
    </row>
    <row r="487" spans="1:29" ht="14.25">
      <c r="A487" s="89">
        <v>2006121</v>
      </c>
      <c r="B487" s="91">
        <v>39005</v>
      </c>
      <c r="C487" s="97">
        <v>3</v>
      </c>
      <c r="D487" s="93">
        <v>4</v>
      </c>
      <c r="E487" s="93">
        <v>6</v>
      </c>
      <c r="F487" s="93">
        <v>27</v>
      </c>
      <c r="G487" s="93">
        <v>31</v>
      </c>
      <c r="H487" s="93">
        <v>33</v>
      </c>
      <c r="I487" s="99">
        <v>6</v>
      </c>
      <c r="J487" s="93">
        <v>4</v>
      </c>
      <c r="K487" s="93">
        <v>3</v>
      </c>
      <c r="L487" s="93">
        <v>6</v>
      </c>
      <c r="M487" s="93">
        <v>33</v>
      </c>
      <c r="N487" s="93">
        <v>31</v>
      </c>
      <c r="O487" s="94">
        <v>27</v>
      </c>
      <c r="P487" s="74">
        <v>121563190</v>
      </c>
      <c r="Q487" s="74">
        <v>81572370</v>
      </c>
      <c r="R487" s="74">
        <v>0</v>
      </c>
      <c r="S487" s="74">
        <v>0</v>
      </c>
      <c r="T487" s="74">
        <v>20</v>
      </c>
      <c r="U487" s="74">
        <v>476445</v>
      </c>
      <c r="V487" s="74">
        <v>269</v>
      </c>
      <c r="W487" s="74">
        <v>3000</v>
      </c>
      <c r="X487" s="74">
        <v>15598</v>
      </c>
      <c r="Y487" s="74">
        <v>200</v>
      </c>
      <c r="Z487" s="74">
        <v>335959</v>
      </c>
      <c r="AA487" s="74">
        <v>10</v>
      </c>
      <c r="AB487" s="74">
        <v>4103346</v>
      </c>
      <c r="AC487" s="74">
        <v>5</v>
      </c>
    </row>
    <row r="488" spans="1:29" ht="14.25">
      <c r="A488" s="89">
        <v>2006122</v>
      </c>
      <c r="B488" s="91">
        <v>39007</v>
      </c>
      <c r="C488" s="97">
        <v>4</v>
      </c>
      <c r="D488" s="93">
        <v>5</v>
      </c>
      <c r="E488" s="93">
        <v>6</v>
      </c>
      <c r="F488" s="93">
        <v>8</v>
      </c>
      <c r="G488" s="93">
        <v>22</v>
      </c>
      <c r="H488" s="93">
        <v>24</v>
      </c>
      <c r="I488" s="99">
        <v>3</v>
      </c>
      <c r="J488" s="93">
        <v>24</v>
      </c>
      <c r="K488" s="93">
        <v>6</v>
      </c>
      <c r="L488" s="93">
        <v>5</v>
      </c>
      <c r="M488" s="93">
        <v>22</v>
      </c>
      <c r="N488" s="93">
        <v>8</v>
      </c>
      <c r="O488" s="94">
        <v>4</v>
      </c>
      <c r="P488" s="74">
        <v>106944306</v>
      </c>
      <c r="Q488" s="74">
        <v>65977722</v>
      </c>
      <c r="R488" s="74">
        <v>6</v>
      </c>
      <c r="S488" s="74">
        <v>5000000</v>
      </c>
      <c r="T488" s="74">
        <v>26</v>
      </c>
      <c r="U488" s="74">
        <v>237450</v>
      </c>
      <c r="V488" s="74">
        <v>601</v>
      </c>
      <c r="W488" s="74">
        <v>3000</v>
      </c>
      <c r="X488" s="74">
        <v>28479</v>
      </c>
      <c r="Y488" s="74">
        <v>200</v>
      </c>
      <c r="Z488" s="74">
        <v>465207</v>
      </c>
      <c r="AA488" s="74">
        <v>10</v>
      </c>
      <c r="AB488" s="74">
        <v>3934552</v>
      </c>
      <c r="AC488" s="74">
        <v>5</v>
      </c>
    </row>
    <row r="489" spans="1:29" ht="14.25">
      <c r="A489" s="89">
        <v>2006123</v>
      </c>
      <c r="B489" s="91">
        <v>39009</v>
      </c>
      <c r="C489" s="97">
        <v>2</v>
      </c>
      <c r="D489" s="93">
        <v>3</v>
      </c>
      <c r="E489" s="93">
        <v>20</v>
      </c>
      <c r="F489" s="93">
        <v>25</v>
      </c>
      <c r="G489" s="93">
        <v>28</v>
      </c>
      <c r="H489" s="93">
        <v>32</v>
      </c>
      <c r="I489" s="99">
        <v>6</v>
      </c>
      <c r="J489" s="93">
        <v>20</v>
      </c>
      <c r="K489" s="93">
        <v>2</v>
      </c>
      <c r="L489" s="93">
        <v>25</v>
      </c>
      <c r="M489" s="93">
        <v>3</v>
      </c>
      <c r="N489" s="93">
        <v>28</v>
      </c>
      <c r="O489" s="94">
        <v>32</v>
      </c>
      <c r="P489" s="74">
        <v>109186124</v>
      </c>
      <c r="Q489" s="74">
        <v>90869747</v>
      </c>
      <c r="R489" s="74">
        <v>0</v>
      </c>
      <c r="S489" s="74">
        <v>0</v>
      </c>
      <c r="T489" s="74">
        <v>29</v>
      </c>
      <c r="U489" s="74">
        <v>367862</v>
      </c>
      <c r="V489" s="74">
        <v>252</v>
      </c>
      <c r="W489" s="74">
        <v>3000</v>
      </c>
      <c r="X489" s="74">
        <v>16433</v>
      </c>
      <c r="Y489" s="74">
        <v>200</v>
      </c>
      <c r="Z489" s="74">
        <v>365122</v>
      </c>
      <c r="AA489" s="74">
        <v>10</v>
      </c>
      <c r="AB489" s="74">
        <v>2049469</v>
      </c>
      <c r="AC489" s="74">
        <v>5</v>
      </c>
    </row>
    <row r="490" spans="1:29" ht="14.25">
      <c r="A490" s="89">
        <v>2006124</v>
      </c>
      <c r="B490" s="91">
        <v>39012</v>
      </c>
      <c r="C490" s="97">
        <v>12</v>
      </c>
      <c r="D490" s="93">
        <v>13</v>
      </c>
      <c r="E490" s="93">
        <v>14</v>
      </c>
      <c r="F490" s="93">
        <v>18</v>
      </c>
      <c r="G490" s="93">
        <v>31</v>
      </c>
      <c r="H490" s="93">
        <v>32</v>
      </c>
      <c r="I490" s="99">
        <v>13</v>
      </c>
      <c r="J490" s="93">
        <v>31</v>
      </c>
      <c r="K490" s="93">
        <v>18</v>
      </c>
      <c r="L490" s="93">
        <v>13</v>
      </c>
      <c r="M490" s="93">
        <v>32</v>
      </c>
      <c r="N490" s="93">
        <v>14</v>
      </c>
      <c r="O490" s="94">
        <v>12</v>
      </c>
      <c r="P490" s="74">
        <v>126512484</v>
      </c>
      <c r="Q490" s="74">
        <v>98741457</v>
      </c>
      <c r="R490" s="74">
        <v>3</v>
      </c>
      <c r="S490" s="74">
        <v>5000000</v>
      </c>
      <c r="T490" s="74">
        <v>33</v>
      </c>
      <c r="U490" s="74">
        <v>297035</v>
      </c>
      <c r="V490" s="74">
        <v>416</v>
      </c>
      <c r="W490" s="74">
        <v>3000</v>
      </c>
      <c r="X490" s="74">
        <v>22400</v>
      </c>
      <c r="Y490" s="74">
        <v>200</v>
      </c>
      <c r="Z490" s="74">
        <v>435336</v>
      </c>
      <c r="AA490" s="74">
        <v>10</v>
      </c>
      <c r="AB490" s="74">
        <v>3847177</v>
      </c>
      <c r="AC490" s="74">
        <v>5</v>
      </c>
    </row>
    <row r="491" spans="1:29" ht="14.25">
      <c r="A491" s="89">
        <v>2006125</v>
      </c>
      <c r="B491" s="91">
        <v>39014</v>
      </c>
      <c r="C491" s="97">
        <v>15</v>
      </c>
      <c r="D491" s="93">
        <v>19</v>
      </c>
      <c r="E491" s="93">
        <v>23</v>
      </c>
      <c r="F491" s="93">
        <v>30</v>
      </c>
      <c r="G491" s="93">
        <v>32</v>
      </c>
      <c r="H491" s="93">
        <v>33</v>
      </c>
      <c r="I491" s="99">
        <v>6</v>
      </c>
      <c r="J491" s="93">
        <v>19</v>
      </c>
      <c r="K491" s="93">
        <v>33</v>
      </c>
      <c r="L491" s="93">
        <v>32</v>
      </c>
      <c r="M491" s="93">
        <v>30</v>
      </c>
      <c r="N491" s="93">
        <v>23</v>
      </c>
      <c r="O491" s="94">
        <v>15</v>
      </c>
      <c r="P491" s="74">
        <v>108541420</v>
      </c>
      <c r="Q491" s="74">
        <v>125085299</v>
      </c>
      <c r="R491" s="74">
        <v>0</v>
      </c>
      <c r="S491" s="74">
        <v>0</v>
      </c>
      <c r="T491" s="74">
        <v>23</v>
      </c>
      <c r="U491" s="74">
        <v>490879</v>
      </c>
      <c r="V491" s="74">
        <v>194</v>
      </c>
      <c r="W491" s="74">
        <v>3000</v>
      </c>
      <c r="X491" s="74">
        <v>13029</v>
      </c>
      <c r="Y491" s="74">
        <v>200</v>
      </c>
      <c r="Z491" s="74">
        <v>288399</v>
      </c>
      <c r="AA491" s="74">
        <v>10</v>
      </c>
      <c r="AB491" s="74">
        <v>1895889</v>
      </c>
      <c r="AC491" s="74">
        <v>5</v>
      </c>
    </row>
    <row r="492" spans="1:29" ht="14.25">
      <c r="A492" s="89">
        <v>2006126</v>
      </c>
      <c r="B492" s="91">
        <v>39016</v>
      </c>
      <c r="C492" s="97">
        <v>2</v>
      </c>
      <c r="D492" s="93">
        <v>8</v>
      </c>
      <c r="E492" s="93">
        <v>13</v>
      </c>
      <c r="F492" s="93">
        <v>16</v>
      </c>
      <c r="G492" s="93">
        <v>24</v>
      </c>
      <c r="H492" s="93">
        <v>33</v>
      </c>
      <c r="I492" s="99">
        <v>9</v>
      </c>
      <c r="J492" s="93">
        <v>2</v>
      </c>
      <c r="K492" s="93">
        <v>16</v>
      </c>
      <c r="L492" s="93">
        <v>24</v>
      </c>
      <c r="M492" s="93">
        <v>33</v>
      </c>
      <c r="N492" s="93">
        <v>8</v>
      </c>
      <c r="O492" s="94">
        <v>13</v>
      </c>
      <c r="P492" s="74">
        <v>112001142</v>
      </c>
      <c r="Q492" s="74">
        <v>106706025</v>
      </c>
      <c r="R492" s="74">
        <v>5</v>
      </c>
      <c r="S492" s="74">
        <v>5000000</v>
      </c>
      <c r="T492" s="74">
        <v>32</v>
      </c>
      <c r="U492" s="74">
        <v>482761</v>
      </c>
      <c r="V492" s="74">
        <v>700</v>
      </c>
      <c r="W492" s="74">
        <v>3000</v>
      </c>
      <c r="X492" s="74">
        <v>26102</v>
      </c>
      <c r="Y492" s="74">
        <v>200</v>
      </c>
      <c r="Z492" s="74">
        <v>430185</v>
      </c>
      <c r="AA492" s="74">
        <v>10</v>
      </c>
      <c r="AB492" s="74">
        <v>4237843</v>
      </c>
      <c r="AC492" s="74">
        <v>5</v>
      </c>
    </row>
    <row r="493" spans="1:29" ht="14.25">
      <c r="A493" s="89">
        <v>2006127</v>
      </c>
      <c r="B493" s="91">
        <v>39019</v>
      </c>
      <c r="C493" s="97">
        <v>3</v>
      </c>
      <c r="D493" s="93">
        <v>4</v>
      </c>
      <c r="E493" s="93">
        <v>11</v>
      </c>
      <c r="F493" s="93">
        <v>17</v>
      </c>
      <c r="G493" s="93">
        <v>19</v>
      </c>
      <c r="H493" s="93">
        <v>30</v>
      </c>
      <c r="I493" s="99">
        <v>1</v>
      </c>
      <c r="J493" s="93">
        <v>11</v>
      </c>
      <c r="K493" s="93">
        <v>3</v>
      </c>
      <c r="L493" s="93">
        <v>17</v>
      </c>
      <c r="M493" s="93">
        <v>19</v>
      </c>
      <c r="N493" s="93">
        <v>4</v>
      </c>
      <c r="O493" s="94">
        <v>30</v>
      </c>
      <c r="P493" s="74">
        <v>132007038</v>
      </c>
      <c r="Q493" s="74">
        <v>114489426</v>
      </c>
      <c r="R493" s="74">
        <v>1</v>
      </c>
      <c r="S493" s="74">
        <v>5000000</v>
      </c>
      <c r="T493" s="74">
        <v>68</v>
      </c>
      <c r="U493" s="74">
        <v>438646</v>
      </c>
      <c r="V493" s="74">
        <v>398</v>
      </c>
      <c r="W493" s="74">
        <v>3000</v>
      </c>
      <c r="X493" s="74">
        <v>22853</v>
      </c>
      <c r="Y493" s="74">
        <v>200</v>
      </c>
      <c r="Z493" s="74">
        <v>465622</v>
      </c>
      <c r="AA493" s="74">
        <v>10</v>
      </c>
      <c r="AB493" s="74">
        <v>2330258</v>
      </c>
      <c r="AC493" s="74">
        <v>5</v>
      </c>
    </row>
    <row r="494" spans="1:29" ht="14.25">
      <c r="A494" s="89">
        <v>2006128</v>
      </c>
      <c r="B494" s="91">
        <v>39021</v>
      </c>
      <c r="C494" s="97">
        <v>4</v>
      </c>
      <c r="D494" s="93">
        <v>15</v>
      </c>
      <c r="E494" s="93">
        <v>21</v>
      </c>
      <c r="F494" s="93">
        <v>30</v>
      </c>
      <c r="G494" s="93">
        <v>31</v>
      </c>
      <c r="H494" s="93">
        <v>33</v>
      </c>
      <c r="I494" s="99">
        <v>5</v>
      </c>
      <c r="J494" s="93">
        <v>30</v>
      </c>
      <c r="K494" s="93">
        <v>21</v>
      </c>
      <c r="L494" s="93">
        <v>33</v>
      </c>
      <c r="M494" s="93">
        <v>15</v>
      </c>
      <c r="N494" s="93">
        <v>31</v>
      </c>
      <c r="O494" s="94">
        <v>4</v>
      </c>
      <c r="P494" s="74">
        <v>112378664</v>
      </c>
      <c r="Q494" s="74">
        <v>113709638</v>
      </c>
      <c r="R494" s="74">
        <v>2</v>
      </c>
      <c r="S494" s="74">
        <v>5000000</v>
      </c>
      <c r="T494" s="74">
        <v>27</v>
      </c>
      <c r="U494" s="74">
        <v>796808</v>
      </c>
      <c r="V494" s="74">
        <v>221</v>
      </c>
      <c r="W494" s="74">
        <v>3000</v>
      </c>
      <c r="X494" s="74">
        <v>13480</v>
      </c>
      <c r="Y494" s="74">
        <v>200</v>
      </c>
      <c r="Z494" s="74">
        <v>285168</v>
      </c>
      <c r="AA494" s="74">
        <v>10</v>
      </c>
      <c r="AB494" s="74">
        <v>3624164</v>
      </c>
      <c r="AC494" s="74">
        <v>5</v>
      </c>
    </row>
    <row r="495" spans="1:29" ht="14.25">
      <c r="A495" s="89">
        <v>2006129</v>
      </c>
      <c r="B495" s="91">
        <v>39023</v>
      </c>
      <c r="C495" s="97">
        <v>9</v>
      </c>
      <c r="D495" s="93">
        <v>14</v>
      </c>
      <c r="E495" s="93">
        <v>18</v>
      </c>
      <c r="F495" s="93">
        <v>22</v>
      </c>
      <c r="G495" s="93">
        <v>27</v>
      </c>
      <c r="H495" s="93">
        <v>29</v>
      </c>
      <c r="I495" s="99">
        <v>12</v>
      </c>
      <c r="J495" s="93">
        <v>29</v>
      </c>
      <c r="K495" s="93">
        <v>18</v>
      </c>
      <c r="L495" s="93">
        <v>22</v>
      </c>
      <c r="M495" s="93">
        <v>14</v>
      </c>
      <c r="N495" s="93">
        <v>27</v>
      </c>
      <c r="O495" s="94">
        <v>9</v>
      </c>
      <c r="P495" s="74">
        <v>114763814</v>
      </c>
      <c r="Q495" s="74">
        <v>55852518</v>
      </c>
      <c r="R495" s="74">
        <v>18</v>
      </c>
      <c r="S495" s="74">
        <v>5000000</v>
      </c>
      <c r="T495" s="74">
        <v>192</v>
      </c>
      <c r="U495" s="74">
        <v>26041</v>
      </c>
      <c r="V495" s="74">
        <v>2369</v>
      </c>
      <c r="W495" s="74">
        <v>3000</v>
      </c>
      <c r="X495" s="74">
        <v>67581</v>
      </c>
      <c r="Y495" s="74">
        <v>200</v>
      </c>
      <c r="Z495" s="74">
        <v>807934</v>
      </c>
      <c r="AA495" s="74">
        <v>10</v>
      </c>
      <c r="AB495" s="74">
        <v>4077759</v>
      </c>
      <c r="AC495" s="74">
        <v>5</v>
      </c>
    </row>
    <row r="496" spans="1:29" ht="14.25">
      <c r="A496" s="89">
        <v>2006130</v>
      </c>
      <c r="B496" s="91">
        <v>39026</v>
      </c>
      <c r="C496" s="97">
        <v>1</v>
      </c>
      <c r="D496" s="93">
        <v>12</v>
      </c>
      <c r="E496" s="93">
        <v>21</v>
      </c>
      <c r="F496" s="93">
        <v>22</v>
      </c>
      <c r="G496" s="93">
        <v>30</v>
      </c>
      <c r="H496" s="93">
        <v>32</v>
      </c>
      <c r="I496" s="99">
        <v>2</v>
      </c>
      <c r="J496" s="93">
        <v>12</v>
      </c>
      <c r="K496" s="93">
        <v>32</v>
      </c>
      <c r="L496" s="93">
        <v>30</v>
      </c>
      <c r="M496" s="93">
        <v>22</v>
      </c>
      <c r="N496" s="93">
        <v>1</v>
      </c>
      <c r="O496" s="94">
        <v>21</v>
      </c>
      <c r="P496" s="74">
        <v>127450422</v>
      </c>
      <c r="Q496" s="74">
        <v>76044452</v>
      </c>
      <c r="R496" s="74">
        <v>2</v>
      </c>
      <c r="S496" s="74">
        <v>5000000</v>
      </c>
      <c r="T496" s="74">
        <v>36</v>
      </c>
      <c r="U496" s="74">
        <v>359427</v>
      </c>
      <c r="V496" s="74">
        <v>336</v>
      </c>
      <c r="W496" s="74">
        <v>3000</v>
      </c>
      <c r="X496" s="74">
        <v>16099</v>
      </c>
      <c r="Y496" s="74">
        <v>200</v>
      </c>
      <c r="Z496" s="74">
        <v>321533</v>
      </c>
      <c r="AA496" s="74">
        <v>10</v>
      </c>
      <c r="AB496" s="74">
        <v>2375248</v>
      </c>
      <c r="AC496" s="74">
        <v>5</v>
      </c>
    </row>
    <row r="497" spans="1:29" ht="14.25">
      <c r="A497" s="89">
        <v>2006131</v>
      </c>
      <c r="B497" s="91">
        <v>39028</v>
      </c>
      <c r="C497" s="97">
        <v>3</v>
      </c>
      <c r="D497" s="93">
        <v>4</v>
      </c>
      <c r="E497" s="93">
        <v>9</v>
      </c>
      <c r="F497" s="93">
        <v>22</v>
      </c>
      <c r="G497" s="93">
        <v>26</v>
      </c>
      <c r="H497" s="93">
        <v>33</v>
      </c>
      <c r="I497" s="99">
        <v>1</v>
      </c>
      <c r="J497" s="93">
        <v>4</v>
      </c>
      <c r="K497" s="93">
        <v>9</v>
      </c>
      <c r="L497" s="93">
        <v>26</v>
      </c>
      <c r="M497" s="93">
        <v>33</v>
      </c>
      <c r="N497" s="93">
        <v>3</v>
      </c>
      <c r="O497" s="94">
        <v>22</v>
      </c>
      <c r="P497" s="74">
        <v>109252010</v>
      </c>
      <c r="Q497" s="74">
        <v>104396474</v>
      </c>
      <c r="R497" s="74">
        <v>0</v>
      </c>
      <c r="S497" s="74">
        <v>0</v>
      </c>
      <c r="T497" s="74">
        <v>30</v>
      </c>
      <c r="U497" s="74">
        <v>405028</v>
      </c>
      <c r="V497" s="74">
        <v>145</v>
      </c>
      <c r="W497" s="74">
        <v>3000</v>
      </c>
      <c r="X497" s="74">
        <v>10918</v>
      </c>
      <c r="Y497" s="74">
        <v>200</v>
      </c>
      <c r="Z497" s="74">
        <v>253382</v>
      </c>
      <c r="AA497" s="74">
        <v>10</v>
      </c>
      <c r="AB497" s="74">
        <v>1575635</v>
      </c>
      <c r="AC497" s="74">
        <v>5</v>
      </c>
    </row>
    <row r="498" spans="1:29" ht="14.25">
      <c r="A498" s="89">
        <v>2006132</v>
      </c>
      <c r="B498" s="91">
        <v>39030</v>
      </c>
      <c r="C498" s="97">
        <v>6</v>
      </c>
      <c r="D498" s="93">
        <v>14</v>
      </c>
      <c r="E498" s="93">
        <v>22</v>
      </c>
      <c r="F498" s="93">
        <v>26</v>
      </c>
      <c r="G498" s="93">
        <v>30</v>
      </c>
      <c r="H498" s="93">
        <v>33</v>
      </c>
      <c r="I498" s="99">
        <v>1</v>
      </c>
      <c r="J498" s="93">
        <v>26</v>
      </c>
      <c r="K498" s="93">
        <v>33</v>
      </c>
      <c r="L498" s="93">
        <v>14</v>
      </c>
      <c r="M498" s="93">
        <v>6</v>
      </c>
      <c r="N498" s="93">
        <v>30</v>
      </c>
      <c r="O498" s="94">
        <v>22</v>
      </c>
      <c r="P498" s="74">
        <v>112975272</v>
      </c>
      <c r="Q498" s="74">
        <v>117608722</v>
      </c>
      <c r="R498" s="74">
        <v>0</v>
      </c>
      <c r="S498" s="74">
        <v>0</v>
      </c>
      <c r="T498" s="74">
        <v>19</v>
      </c>
      <c r="U498" s="74">
        <v>1622556</v>
      </c>
      <c r="V498" s="74">
        <v>148</v>
      </c>
      <c r="W498" s="74">
        <v>3000</v>
      </c>
      <c r="X498" s="74">
        <v>10920</v>
      </c>
      <c r="Y498" s="74">
        <v>200</v>
      </c>
      <c r="Z498" s="74">
        <v>245413</v>
      </c>
      <c r="AA498" s="74">
        <v>10</v>
      </c>
      <c r="AB498" s="74">
        <v>1246985</v>
      </c>
      <c r="AC498" s="74">
        <v>5</v>
      </c>
    </row>
    <row r="499" spans="1:29" ht="14.25">
      <c r="A499" s="89">
        <v>2006133</v>
      </c>
      <c r="B499" s="91">
        <v>39033</v>
      </c>
      <c r="C499" s="97">
        <v>4</v>
      </c>
      <c r="D499" s="93">
        <v>6</v>
      </c>
      <c r="E499" s="93">
        <v>20</v>
      </c>
      <c r="F499" s="93">
        <v>25</v>
      </c>
      <c r="G499" s="93">
        <v>29</v>
      </c>
      <c r="H499" s="93">
        <v>31</v>
      </c>
      <c r="I499" s="99">
        <v>3</v>
      </c>
      <c r="J499" s="93">
        <v>29</v>
      </c>
      <c r="K499" s="93">
        <v>4</v>
      </c>
      <c r="L499" s="93">
        <v>20</v>
      </c>
      <c r="M499" s="93">
        <v>31</v>
      </c>
      <c r="N499" s="93">
        <v>25</v>
      </c>
      <c r="O499" s="94">
        <v>6</v>
      </c>
      <c r="P499" s="74">
        <v>132260424</v>
      </c>
      <c r="Q499" s="74">
        <v>127782601</v>
      </c>
      <c r="R499" s="74">
        <v>0</v>
      </c>
      <c r="S499" s="74">
        <v>0</v>
      </c>
      <c r="T499" s="74">
        <v>29</v>
      </c>
      <c r="U499" s="74">
        <v>818588</v>
      </c>
      <c r="V499" s="74">
        <v>437</v>
      </c>
      <c r="W499" s="74">
        <v>3000</v>
      </c>
      <c r="X499" s="74">
        <v>23770</v>
      </c>
      <c r="Y499" s="74">
        <v>200</v>
      </c>
      <c r="Z499" s="74">
        <v>468681</v>
      </c>
      <c r="AA499" s="74">
        <v>10</v>
      </c>
      <c r="AB499" s="74">
        <v>4028573</v>
      </c>
      <c r="AC499" s="74">
        <v>5</v>
      </c>
    </row>
    <row r="500" spans="1:29" ht="14.25">
      <c r="A500" s="89">
        <v>2006134</v>
      </c>
      <c r="B500" s="91">
        <v>39035</v>
      </c>
      <c r="C500" s="97">
        <v>10</v>
      </c>
      <c r="D500" s="93">
        <v>13</v>
      </c>
      <c r="E500" s="93">
        <v>18</v>
      </c>
      <c r="F500" s="93">
        <v>26</v>
      </c>
      <c r="G500" s="93">
        <v>28</v>
      </c>
      <c r="H500" s="93">
        <v>30</v>
      </c>
      <c r="I500" s="99">
        <v>12</v>
      </c>
      <c r="J500" s="93">
        <v>13</v>
      </c>
      <c r="K500" s="93">
        <v>30</v>
      </c>
      <c r="L500" s="93">
        <v>28</v>
      </c>
      <c r="M500" s="93">
        <v>26</v>
      </c>
      <c r="N500" s="93">
        <v>18</v>
      </c>
      <c r="O500" s="94">
        <v>10</v>
      </c>
      <c r="P500" s="74">
        <v>117122256</v>
      </c>
      <c r="Q500" s="74">
        <v>122511330</v>
      </c>
      <c r="R500" s="74">
        <v>3</v>
      </c>
      <c r="S500" s="74">
        <v>5000000</v>
      </c>
      <c r="T500" s="74">
        <v>26</v>
      </c>
      <c r="U500" s="74">
        <v>873091</v>
      </c>
      <c r="V500" s="74">
        <v>459</v>
      </c>
      <c r="W500" s="74">
        <v>3000</v>
      </c>
      <c r="X500" s="74">
        <v>24327</v>
      </c>
      <c r="Y500" s="74">
        <v>200</v>
      </c>
      <c r="Z500" s="74">
        <v>496730</v>
      </c>
      <c r="AA500" s="74">
        <v>10</v>
      </c>
      <c r="AB500" s="74">
        <v>2750220</v>
      </c>
      <c r="AC500" s="74">
        <v>5</v>
      </c>
    </row>
    <row r="501" spans="1:29" ht="14.25">
      <c r="A501" s="89">
        <v>2006135</v>
      </c>
      <c r="B501" s="91">
        <v>39037</v>
      </c>
      <c r="C501" s="97">
        <v>4</v>
      </c>
      <c r="D501" s="93">
        <v>19</v>
      </c>
      <c r="E501" s="93">
        <v>21</v>
      </c>
      <c r="F501" s="93">
        <v>22</v>
      </c>
      <c r="G501" s="93">
        <v>23</v>
      </c>
      <c r="H501" s="93">
        <v>31</v>
      </c>
      <c r="I501" s="99">
        <v>4</v>
      </c>
      <c r="J501" s="93">
        <v>23</v>
      </c>
      <c r="K501" s="93">
        <v>19</v>
      </c>
      <c r="L501" s="93">
        <v>4</v>
      </c>
      <c r="M501" s="93">
        <v>22</v>
      </c>
      <c r="N501" s="93">
        <v>21</v>
      </c>
      <c r="O501" s="94">
        <v>31</v>
      </c>
      <c r="P501" s="74">
        <v>117256018</v>
      </c>
      <c r="Q501" s="74">
        <v>125602187</v>
      </c>
      <c r="R501" s="74">
        <v>1</v>
      </c>
      <c r="S501" s="74">
        <v>5000000</v>
      </c>
      <c r="T501" s="74">
        <v>11</v>
      </c>
      <c r="U501" s="74">
        <v>1716242</v>
      </c>
      <c r="V501" s="74">
        <v>390</v>
      </c>
      <c r="W501" s="74">
        <v>3000</v>
      </c>
      <c r="X501" s="74">
        <v>17551</v>
      </c>
      <c r="Y501" s="74">
        <v>200</v>
      </c>
      <c r="Z501" s="74">
        <v>353284</v>
      </c>
      <c r="AA501" s="74">
        <v>10</v>
      </c>
      <c r="AB501" s="74">
        <v>4454577</v>
      </c>
      <c r="AC501" s="74">
        <v>5</v>
      </c>
    </row>
    <row r="502" spans="1:29" ht="14.25">
      <c r="A502" s="89">
        <v>2006136</v>
      </c>
      <c r="B502" s="91">
        <v>39040</v>
      </c>
      <c r="C502" s="97">
        <v>11</v>
      </c>
      <c r="D502" s="93">
        <v>15</v>
      </c>
      <c r="E502" s="93">
        <v>17</v>
      </c>
      <c r="F502" s="93">
        <v>21</v>
      </c>
      <c r="G502" s="93">
        <v>22</v>
      </c>
      <c r="H502" s="93">
        <v>24</v>
      </c>
      <c r="I502" s="99">
        <v>5</v>
      </c>
      <c r="J502" s="93">
        <v>15</v>
      </c>
      <c r="K502" s="93">
        <v>24</v>
      </c>
      <c r="L502" s="93">
        <v>22</v>
      </c>
      <c r="M502" s="93">
        <v>21</v>
      </c>
      <c r="N502" s="93">
        <v>11</v>
      </c>
      <c r="O502" s="94">
        <v>17</v>
      </c>
      <c r="P502" s="74">
        <v>134814524</v>
      </c>
      <c r="Q502" s="74">
        <v>132177251</v>
      </c>
      <c r="R502" s="74">
        <v>1</v>
      </c>
      <c r="S502" s="74">
        <v>5000000</v>
      </c>
      <c r="T502" s="74">
        <v>33</v>
      </c>
      <c r="U502" s="74">
        <v>818438</v>
      </c>
      <c r="V502" s="74">
        <v>382</v>
      </c>
      <c r="W502" s="74">
        <v>3000</v>
      </c>
      <c r="X502" s="74">
        <v>20570</v>
      </c>
      <c r="Y502" s="74">
        <v>200</v>
      </c>
      <c r="Z502" s="74">
        <v>441371</v>
      </c>
      <c r="AA502" s="74">
        <v>10</v>
      </c>
      <c r="AB502" s="74">
        <v>3560372</v>
      </c>
      <c r="AC502" s="74">
        <v>5</v>
      </c>
    </row>
    <row r="503" spans="1:29" ht="14.25">
      <c r="A503" s="89">
        <v>2006137</v>
      </c>
      <c r="B503" s="91">
        <v>39042</v>
      </c>
      <c r="C503" s="97">
        <v>10</v>
      </c>
      <c r="D503" s="93">
        <v>14</v>
      </c>
      <c r="E503" s="93">
        <v>17</v>
      </c>
      <c r="F503" s="93">
        <v>21</v>
      </c>
      <c r="G503" s="93">
        <v>27</v>
      </c>
      <c r="H503" s="93">
        <v>31</v>
      </c>
      <c r="I503" s="99">
        <v>9</v>
      </c>
      <c r="J503" s="93">
        <v>14</v>
      </c>
      <c r="K503" s="93">
        <v>31</v>
      </c>
      <c r="L503" s="93">
        <v>27</v>
      </c>
      <c r="M503" s="93">
        <v>10</v>
      </c>
      <c r="N503" s="93">
        <v>17</v>
      </c>
      <c r="O503" s="94">
        <v>21</v>
      </c>
      <c r="P503" s="74">
        <v>114978368</v>
      </c>
      <c r="Q503" s="74">
        <v>101321304</v>
      </c>
      <c r="R503" s="74">
        <v>7</v>
      </c>
      <c r="S503" s="74">
        <v>5000000</v>
      </c>
      <c r="T503" s="74">
        <v>31</v>
      </c>
      <c r="U503" s="74">
        <v>311918</v>
      </c>
      <c r="V503" s="74">
        <v>839</v>
      </c>
      <c r="W503" s="74">
        <v>3000</v>
      </c>
      <c r="X503" s="74">
        <v>35127</v>
      </c>
      <c r="Y503" s="74">
        <v>200</v>
      </c>
      <c r="Z503" s="74">
        <v>557857</v>
      </c>
      <c r="AA503" s="74">
        <v>10</v>
      </c>
      <c r="AB503" s="74">
        <v>5480983</v>
      </c>
      <c r="AC503" s="74">
        <v>5</v>
      </c>
    </row>
    <row r="504" spans="1:29" ht="14.25">
      <c r="A504" s="89">
        <v>2006138</v>
      </c>
      <c r="B504" s="91">
        <v>39044</v>
      </c>
      <c r="C504" s="97">
        <v>4</v>
      </c>
      <c r="D504" s="93">
        <v>9</v>
      </c>
      <c r="E504" s="93">
        <v>11</v>
      </c>
      <c r="F504" s="93">
        <v>17</v>
      </c>
      <c r="G504" s="93">
        <v>18</v>
      </c>
      <c r="H504" s="93">
        <v>26</v>
      </c>
      <c r="I504" s="99">
        <v>8</v>
      </c>
      <c r="J504" s="93">
        <v>4</v>
      </c>
      <c r="K504" s="93">
        <v>11</v>
      </c>
      <c r="L504" s="93">
        <v>9</v>
      </c>
      <c r="M504" s="93">
        <v>26</v>
      </c>
      <c r="N504" s="93">
        <v>17</v>
      </c>
      <c r="O504" s="94">
        <v>18</v>
      </c>
      <c r="P504" s="74">
        <v>117330686</v>
      </c>
      <c r="Q504" s="74">
        <v>63194512</v>
      </c>
      <c r="R504" s="74">
        <v>8</v>
      </c>
      <c r="S504" s="74">
        <v>5000000</v>
      </c>
      <c r="T504" s="74">
        <v>65</v>
      </c>
      <c r="U504" s="74">
        <v>67243</v>
      </c>
      <c r="V504" s="74">
        <v>1278</v>
      </c>
      <c r="W504" s="74">
        <v>3000</v>
      </c>
      <c r="X504" s="74">
        <v>48970</v>
      </c>
      <c r="Y504" s="74">
        <v>200</v>
      </c>
      <c r="Z504" s="74">
        <v>705176</v>
      </c>
      <c r="AA504" s="74">
        <v>10</v>
      </c>
      <c r="AB504" s="74">
        <v>6113647</v>
      </c>
      <c r="AC504" s="74">
        <v>5</v>
      </c>
    </row>
    <row r="505" spans="1:29" ht="14.25">
      <c r="A505" s="89">
        <v>2006139</v>
      </c>
      <c r="B505" s="91">
        <v>39047</v>
      </c>
      <c r="C505" s="97">
        <v>7</v>
      </c>
      <c r="D505" s="93">
        <v>8</v>
      </c>
      <c r="E505" s="93">
        <v>14</v>
      </c>
      <c r="F505" s="93">
        <v>21</v>
      </c>
      <c r="G505" s="93">
        <v>23</v>
      </c>
      <c r="H505" s="93">
        <v>25</v>
      </c>
      <c r="I505" s="99">
        <v>5</v>
      </c>
      <c r="J505" s="93">
        <v>7</v>
      </c>
      <c r="K505" s="93">
        <v>8</v>
      </c>
      <c r="L505" s="93">
        <v>14</v>
      </c>
      <c r="M505" s="93">
        <v>23</v>
      </c>
      <c r="N505" s="93">
        <v>21</v>
      </c>
      <c r="O505" s="94">
        <v>25</v>
      </c>
      <c r="P505" s="74">
        <v>131547148</v>
      </c>
      <c r="Q505" s="74">
        <v>86676824</v>
      </c>
      <c r="R505" s="74">
        <v>1</v>
      </c>
      <c r="S505" s="74">
        <v>5000000</v>
      </c>
      <c r="T505" s="74">
        <v>62</v>
      </c>
      <c r="U505" s="74">
        <v>196882</v>
      </c>
      <c r="V505" s="74">
        <v>373</v>
      </c>
      <c r="W505" s="74">
        <v>3000</v>
      </c>
      <c r="X505" s="74">
        <v>22483</v>
      </c>
      <c r="Y505" s="74">
        <v>200</v>
      </c>
      <c r="Z505" s="74">
        <v>467975</v>
      </c>
      <c r="AA505" s="74">
        <v>10</v>
      </c>
      <c r="AB505" s="74">
        <v>2694747</v>
      </c>
      <c r="AC505" s="74">
        <v>5</v>
      </c>
    </row>
    <row r="506" spans="1:29" ht="14.25">
      <c r="A506" s="89">
        <v>2006140</v>
      </c>
      <c r="B506" s="91">
        <v>39049</v>
      </c>
      <c r="C506" s="97">
        <v>1</v>
      </c>
      <c r="D506" s="93">
        <v>8</v>
      </c>
      <c r="E506" s="93">
        <v>11</v>
      </c>
      <c r="F506" s="93">
        <v>18</v>
      </c>
      <c r="G506" s="93">
        <v>19</v>
      </c>
      <c r="H506" s="93">
        <v>23</v>
      </c>
      <c r="I506" s="99">
        <v>5</v>
      </c>
      <c r="J506" s="93">
        <v>23</v>
      </c>
      <c r="K506" s="93">
        <v>8</v>
      </c>
      <c r="L506" s="93">
        <v>18</v>
      </c>
      <c r="M506" s="93">
        <v>1</v>
      </c>
      <c r="N506" s="93">
        <v>19</v>
      </c>
      <c r="O506" s="94">
        <v>11</v>
      </c>
      <c r="P506" s="74">
        <v>113078350</v>
      </c>
      <c r="Q506" s="74">
        <v>95320228</v>
      </c>
      <c r="R506" s="74">
        <v>4</v>
      </c>
      <c r="S506" s="74">
        <v>5000000</v>
      </c>
      <c r="T506" s="74">
        <v>46</v>
      </c>
      <c r="U506" s="74">
        <v>266864</v>
      </c>
      <c r="V506" s="74">
        <v>270</v>
      </c>
      <c r="W506" s="74">
        <v>3000</v>
      </c>
      <c r="X506" s="74">
        <v>15318</v>
      </c>
      <c r="Y506" s="74">
        <v>200</v>
      </c>
      <c r="Z506" s="74">
        <v>324284</v>
      </c>
      <c r="AA506" s="74">
        <v>10</v>
      </c>
      <c r="AB506" s="74">
        <v>1474560</v>
      </c>
      <c r="AC506" s="74">
        <v>5</v>
      </c>
    </row>
    <row r="507" spans="1:29" ht="14.25">
      <c r="A507" s="89">
        <v>2006141</v>
      </c>
      <c r="B507" s="91">
        <v>39051</v>
      </c>
      <c r="C507" s="97">
        <v>16</v>
      </c>
      <c r="D507" s="93">
        <v>18</v>
      </c>
      <c r="E507" s="93">
        <v>22</v>
      </c>
      <c r="F507" s="93">
        <v>23</v>
      </c>
      <c r="G507" s="93">
        <v>25</v>
      </c>
      <c r="H507" s="93">
        <v>31</v>
      </c>
      <c r="I507" s="99">
        <v>11</v>
      </c>
      <c r="J507" s="93">
        <v>25</v>
      </c>
      <c r="K507" s="93">
        <v>31</v>
      </c>
      <c r="L507" s="93">
        <v>22</v>
      </c>
      <c r="M507" s="93">
        <v>18</v>
      </c>
      <c r="N507" s="93">
        <v>16</v>
      </c>
      <c r="O507" s="94">
        <v>23</v>
      </c>
      <c r="P507" s="74">
        <v>113085938</v>
      </c>
      <c r="Q507" s="74">
        <v>90887284</v>
      </c>
      <c r="R507" s="74">
        <v>4</v>
      </c>
      <c r="S507" s="74">
        <v>5000000</v>
      </c>
      <c r="T507" s="74">
        <v>18</v>
      </c>
      <c r="U507" s="74">
        <v>370644</v>
      </c>
      <c r="V507" s="74">
        <v>340</v>
      </c>
      <c r="W507" s="74">
        <v>3000</v>
      </c>
      <c r="X507" s="74">
        <v>18366</v>
      </c>
      <c r="Y507" s="74">
        <v>200</v>
      </c>
      <c r="Z507" s="74">
        <v>352653</v>
      </c>
      <c r="AA507" s="74">
        <v>10</v>
      </c>
      <c r="AB507" s="74">
        <v>4990745</v>
      </c>
      <c r="AC507" s="74">
        <v>5</v>
      </c>
    </row>
    <row r="508" spans="1:29" ht="14.25">
      <c r="A508" s="89">
        <v>2006142</v>
      </c>
      <c r="B508" s="91">
        <v>39054</v>
      </c>
      <c r="C508" s="97">
        <v>10</v>
      </c>
      <c r="D508" s="93">
        <v>16</v>
      </c>
      <c r="E508" s="93">
        <v>19</v>
      </c>
      <c r="F508" s="93">
        <v>22</v>
      </c>
      <c r="G508" s="93">
        <v>26</v>
      </c>
      <c r="H508" s="93">
        <v>27</v>
      </c>
      <c r="I508" s="99">
        <v>16</v>
      </c>
      <c r="J508" s="93">
        <v>27</v>
      </c>
      <c r="K508" s="93">
        <v>10</v>
      </c>
      <c r="L508" s="93">
        <v>26</v>
      </c>
      <c r="M508" s="93">
        <v>22</v>
      </c>
      <c r="N508" s="93">
        <v>16</v>
      </c>
      <c r="O508" s="94">
        <v>19</v>
      </c>
      <c r="P508" s="74">
        <v>129524666</v>
      </c>
      <c r="Q508" s="74">
        <v>89639025</v>
      </c>
      <c r="R508" s="74">
        <v>5</v>
      </c>
      <c r="S508" s="74">
        <v>5000000</v>
      </c>
      <c r="T508" s="74">
        <v>50</v>
      </c>
      <c r="U508" s="74">
        <v>203586</v>
      </c>
      <c r="V508" s="74">
        <v>409</v>
      </c>
      <c r="W508" s="74">
        <v>3000</v>
      </c>
      <c r="X508" s="74">
        <v>22449</v>
      </c>
      <c r="Y508" s="74">
        <v>200</v>
      </c>
      <c r="Z508" s="74">
        <v>451994</v>
      </c>
      <c r="AA508" s="74">
        <v>10</v>
      </c>
      <c r="AB508" s="74">
        <v>3859857</v>
      </c>
      <c r="AC508" s="74">
        <v>5</v>
      </c>
    </row>
    <row r="509" spans="1:29" ht="14.25">
      <c r="A509" s="89">
        <v>2006143</v>
      </c>
      <c r="B509" s="91">
        <v>39056</v>
      </c>
      <c r="C509" s="97">
        <v>1</v>
      </c>
      <c r="D509" s="93">
        <v>15</v>
      </c>
      <c r="E509" s="93">
        <v>20</v>
      </c>
      <c r="F509" s="93">
        <v>29</v>
      </c>
      <c r="G509" s="93">
        <v>31</v>
      </c>
      <c r="H509" s="93">
        <v>32</v>
      </c>
      <c r="I509" s="99">
        <v>8</v>
      </c>
      <c r="J509" s="93">
        <v>29</v>
      </c>
      <c r="K509" s="93">
        <v>1</v>
      </c>
      <c r="L509" s="93">
        <v>15</v>
      </c>
      <c r="M509" s="93">
        <v>31</v>
      </c>
      <c r="N509" s="93">
        <v>32</v>
      </c>
      <c r="O509" s="94">
        <v>20</v>
      </c>
      <c r="P509" s="74">
        <v>112319084</v>
      </c>
      <c r="Q509" s="74">
        <v>106171634</v>
      </c>
      <c r="R509" s="74">
        <v>1</v>
      </c>
      <c r="S509" s="74">
        <v>5000000</v>
      </c>
      <c r="T509" s="74">
        <v>19</v>
      </c>
      <c r="U509" s="74">
        <v>485697</v>
      </c>
      <c r="V509" s="74">
        <v>240</v>
      </c>
      <c r="W509" s="74">
        <v>3000</v>
      </c>
      <c r="X509" s="74">
        <v>16476</v>
      </c>
      <c r="Y509" s="74">
        <v>200</v>
      </c>
      <c r="Z509" s="74">
        <v>355942</v>
      </c>
      <c r="AA509" s="74">
        <v>10</v>
      </c>
      <c r="AB509" s="74">
        <v>3340172</v>
      </c>
      <c r="AC509" s="74">
        <v>5</v>
      </c>
    </row>
    <row r="510" spans="1:29" ht="14.25">
      <c r="A510" s="89">
        <v>2006144</v>
      </c>
      <c r="B510" s="91">
        <v>39058</v>
      </c>
      <c r="C510" s="97">
        <v>4</v>
      </c>
      <c r="D510" s="93">
        <v>10</v>
      </c>
      <c r="E510" s="93">
        <v>13</v>
      </c>
      <c r="F510" s="93">
        <v>16</v>
      </c>
      <c r="G510" s="93">
        <v>22</v>
      </c>
      <c r="H510" s="93">
        <v>29</v>
      </c>
      <c r="I510" s="99">
        <v>6</v>
      </c>
      <c r="J510" s="93">
        <v>22</v>
      </c>
      <c r="K510" s="93">
        <v>4</v>
      </c>
      <c r="L510" s="93">
        <v>29</v>
      </c>
      <c r="M510" s="93">
        <v>13</v>
      </c>
      <c r="N510" s="93">
        <v>10</v>
      </c>
      <c r="O510" s="94">
        <v>16</v>
      </c>
      <c r="P510" s="74">
        <v>114335670</v>
      </c>
      <c r="Q510" s="74">
        <v>114624730</v>
      </c>
      <c r="R510" s="74">
        <v>0</v>
      </c>
      <c r="S510" s="74">
        <v>0</v>
      </c>
      <c r="T510" s="74">
        <v>29</v>
      </c>
      <c r="U510" s="74">
        <v>680134</v>
      </c>
      <c r="V510" s="74">
        <v>457</v>
      </c>
      <c r="W510" s="74">
        <v>3000</v>
      </c>
      <c r="X510" s="74">
        <v>18861</v>
      </c>
      <c r="Y510" s="74">
        <v>200</v>
      </c>
      <c r="Z510" s="74">
        <v>340350</v>
      </c>
      <c r="AA510" s="74">
        <v>10</v>
      </c>
      <c r="AB510" s="74">
        <v>3860158</v>
      </c>
      <c r="AC510" s="74">
        <v>5</v>
      </c>
    </row>
    <row r="511" spans="1:29" ht="14.25">
      <c r="A511" s="89">
        <v>2006145</v>
      </c>
      <c r="B511" s="91">
        <v>39061</v>
      </c>
      <c r="C511" s="97">
        <v>2</v>
      </c>
      <c r="D511" s="93">
        <v>7</v>
      </c>
      <c r="E511" s="93">
        <v>23</v>
      </c>
      <c r="F511" s="93">
        <v>26</v>
      </c>
      <c r="G511" s="93">
        <v>28</v>
      </c>
      <c r="H511" s="93">
        <v>31</v>
      </c>
      <c r="I511" s="99">
        <v>7</v>
      </c>
      <c r="J511" s="93">
        <v>2</v>
      </c>
      <c r="K511" s="93">
        <v>7</v>
      </c>
      <c r="L511" s="93">
        <v>23</v>
      </c>
      <c r="M511" s="93">
        <v>31</v>
      </c>
      <c r="N511" s="93">
        <v>26</v>
      </c>
      <c r="O511" s="94">
        <v>28</v>
      </c>
      <c r="P511" s="74">
        <v>132458778</v>
      </c>
      <c r="Q511" s="74">
        <v>111444436</v>
      </c>
      <c r="R511" s="74">
        <v>2</v>
      </c>
      <c r="S511" s="74">
        <v>5000000</v>
      </c>
      <c r="T511" s="74">
        <v>33</v>
      </c>
      <c r="U511" s="74">
        <v>482201</v>
      </c>
      <c r="V511" s="74">
        <v>627</v>
      </c>
      <c r="W511" s="74">
        <v>3000</v>
      </c>
      <c r="X511" s="74">
        <v>31071</v>
      </c>
      <c r="Y511" s="74">
        <v>200</v>
      </c>
      <c r="Z511" s="74">
        <v>567963</v>
      </c>
      <c r="AA511" s="74">
        <v>10</v>
      </c>
      <c r="AB511" s="74">
        <v>5679523</v>
      </c>
      <c r="AC511" s="74">
        <v>5</v>
      </c>
    </row>
    <row r="512" spans="1:29" ht="14.25">
      <c r="A512" s="89">
        <v>2006146</v>
      </c>
      <c r="B512" s="91">
        <v>39063</v>
      </c>
      <c r="C512" s="97">
        <v>3</v>
      </c>
      <c r="D512" s="93">
        <v>9</v>
      </c>
      <c r="E512" s="93">
        <v>13</v>
      </c>
      <c r="F512" s="93">
        <v>23</v>
      </c>
      <c r="G512" s="93">
        <v>28</v>
      </c>
      <c r="H512" s="93">
        <v>30</v>
      </c>
      <c r="I512" s="99">
        <v>5</v>
      </c>
      <c r="J512" s="93">
        <v>28</v>
      </c>
      <c r="K512" s="93">
        <v>23</v>
      </c>
      <c r="L512" s="93">
        <v>30</v>
      </c>
      <c r="M512" s="93">
        <v>9</v>
      </c>
      <c r="N512" s="93">
        <v>3</v>
      </c>
      <c r="O512" s="94">
        <v>13</v>
      </c>
      <c r="P512" s="74">
        <v>115654738</v>
      </c>
      <c r="Q512" s="74">
        <v>104953950</v>
      </c>
      <c r="R512" s="74">
        <v>3</v>
      </c>
      <c r="S512" s="74">
        <v>5000000</v>
      </c>
      <c r="T512" s="74">
        <v>62</v>
      </c>
      <c r="U512" s="74">
        <v>320250</v>
      </c>
      <c r="V512" s="74">
        <v>607</v>
      </c>
      <c r="W512" s="74">
        <v>3000</v>
      </c>
      <c r="X512" s="74">
        <v>27466</v>
      </c>
      <c r="Y512" s="74">
        <v>200</v>
      </c>
      <c r="Z512" s="74">
        <v>492445</v>
      </c>
      <c r="AA512" s="74">
        <v>10</v>
      </c>
      <c r="AB512" s="74">
        <v>3213425</v>
      </c>
      <c r="AC512" s="74">
        <v>5</v>
      </c>
    </row>
    <row r="513" spans="1:29" ht="14.25">
      <c r="A513" s="89">
        <v>2006147</v>
      </c>
      <c r="B513" s="91">
        <v>39065</v>
      </c>
      <c r="C513" s="97">
        <v>1</v>
      </c>
      <c r="D513" s="93">
        <v>4</v>
      </c>
      <c r="E513" s="93">
        <v>15</v>
      </c>
      <c r="F513" s="93">
        <v>17</v>
      </c>
      <c r="G513" s="93">
        <v>27</v>
      </c>
      <c r="H513" s="93">
        <v>31</v>
      </c>
      <c r="I513" s="99">
        <v>1</v>
      </c>
      <c r="J513" s="93">
        <v>1</v>
      </c>
      <c r="K513" s="93">
        <v>17</v>
      </c>
      <c r="L513" s="93">
        <v>31</v>
      </c>
      <c r="M513" s="93">
        <v>15</v>
      </c>
      <c r="N513" s="93">
        <v>27</v>
      </c>
      <c r="O513" s="94">
        <v>4</v>
      </c>
      <c r="P513" s="74">
        <v>116514674</v>
      </c>
      <c r="Q513" s="74">
        <v>99795009</v>
      </c>
      <c r="R513" s="74">
        <v>3</v>
      </c>
      <c r="S513" s="74">
        <v>5000000</v>
      </c>
      <c r="T513" s="74">
        <v>62</v>
      </c>
      <c r="U513" s="74">
        <v>370362</v>
      </c>
      <c r="V513" s="74">
        <v>582</v>
      </c>
      <c r="W513" s="74">
        <v>3000</v>
      </c>
      <c r="X513" s="74">
        <v>27591</v>
      </c>
      <c r="Y513" s="74">
        <v>200</v>
      </c>
      <c r="Z513" s="74">
        <v>498586</v>
      </c>
      <c r="AA513" s="74">
        <v>10</v>
      </c>
      <c r="AB513" s="74">
        <v>2407719</v>
      </c>
      <c r="AC513" s="74">
        <v>5</v>
      </c>
    </row>
    <row r="514" spans="1:29" ht="14.25">
      <c r="A514" s="89">
        <v>2006148</v>
      </c>
      <c r="B514" s="91">
        <v>39068</v>
      </c>
      <c r="C514" s="97">
        <v>4</v>
      </c>
      <c r="D514" s="93">
        <v>8</v>
      </c>
      <c r="E514" s="93">
        <v>12</v>
      </c>
      <c r="F514" s="93">
        <v>13</v>
      </c>
      <c r="G514" s="93">
        <v>23</v>
      </c>
      <c r="H514" s="93">
        <v>29</v>
      </c>
      <c r="I514" s="99">
        <v>1</v>
      </c>
      <c r="J514" s="93">
        <v>8</v>
      </c>
      <c r="K514" s="93">
        <v>12</v>
      </c>
      <c r="L514" s="93">
        <v>13</v>
      </c>
      <c r="M514" s="93">
        <v>23</v>
      </c>
      <c r="N514" s="93">
        <v>29</v>
      </c>
      <c r="O514" s="94">
        <v>4</v>
      </c>
      <c r="P514" s="74">
        <v>132637320</v>
      </c>
      <c r="Q514" s="74">
        <v>122270018</v>
      </c>
      <c r="R514" s="74">
        <v>2</v>
      </c>
      <c r="S514" s="74">
        <v>5000000</v>
      </c>
      <c r="T514" s="74">
        <v>64</v>
      </c>
      <c r="U514" s="74">
        <v>217466</v>
      </c>
      <c r="V514" s="74">
        <v>246</v>
      </c>
      <c r="W514" s="74">
        <v>3000</v>
      </c>
      <c r="X514" s="74">
        <v>18364</v>
      </c>
      <c r="Y514" s="74">
        <v>200</v>
      </c>
      <c r="Z514" s="74">
        <v>392446</v>
      </c>
      <c r="AA514" s="74">
        <v>10</v>
      </c>
      <c r="AB514" s="74">
        <v>2052831</v>
      </c>
      <c r="AC514" s="74">
        <v>5</v>
      </c>
    </row>
    <row r="515" spans="1:29" ht="14.25">
      <c r="A515" s="89">
        <v>2006149</v>
      </c>
      <c r="B515" s="91">
        <v>39070</v>
      </c>
      <c r="C515" s="97">
        <v>2</v>
      </c>
      <c r="D515" s="93">
        <v>3</v>
      </c>
      <c r="E515" s="93">
        <v>5</v>
      </c>
      <c r="F515" s="93">
        <v>11</v>
      </c>
      <c r="G515" s="93">
        <v>15</v>
      </c>
      <c r="H515" s="93">
        <v>32</v>
      </c>
      <c r="I515" s="99">
        <v>15</v>
      </c>
      <c r="J515" s="93">
        <v>5</v>
      </c>
      <c r="K515" s="93">
        <v>2</v>
      </c>
      <c r="L515" s="93">
        <v>15</v>
      </c>
      <c r="M515" s="93">
        <v>32</v>
      </c>
      <c r="N515" s="93">
        <v>11</v>
      </c>
      <c r="O515" s="94">
        <v>3</v>
      </c>
      <c r="P515" s="74">
        <v>115306168</v>
      </c>
      <c r="Q515" s="74">
        <v>117578658</v>
      </c>
      <c r="R515" s="74">
        <v>3</v>
      </c>
      <c r="S515" s="74">
        <v>5000000</v>
      </c>
      <c r="T515" s="74">
        <v>34</v>
      </c>
      <c r="U515" s="74">
        <v>707455</v>
      </c>
      <c r="V515" s="74">
        <v>384</v>
      </c>
      <c r="W515" s="74">
        <v>3000</v>
      </c>
      <c r="X515" s="74">
        <v>21645</v>
      </c>
      <c r="Y515" s="74">
        <v>200</v>
      </c>
      <c r="Z515" s="74">
        <v>443436</v>
      </c>
      <c r="AA515" s="74">
        <v>10</v>
      </c>
      <c r="AB515" s="74">
        <v>2444505</v>
      </c>
      <c r="AC515" s="74">
        <v>5</v>
      </c>
    </row>
    <row r="516" spans="1:29" ht="14.25">
      <c r="A516" s="89">
        <v>2006150</v>
      </c>
      <c r="B516" s="91">
        <v>39072</v>
      </c>
      <c r="C516" s="97">
        <v>8</v>
      </c>
      <c r="D516" s="93">
        <v>9</v>
      </c>
      <c r="E516" s="93">
        <v>12</v>
      </c>
      <c r="F516" s="93">
        <v>18</v>
      </c>
      <c r="G516" s="93">
        <v>25</v>
      </c>
      <c r="H516" s="93">
        <v>27</v>
      </c>
      <c r="I516" s="99">
        <v>12</v>
      </c>
      <c r="J516" s="93">
        <v>27</v>
      </c>
      <c r="K516" s="93">
        <v>25</v>
      </c>
      <c r="L516" s="93">
        <v>9</v>
      </c>
      <c r="M516" s="93">
        <v>18</v>
      </c>
      <c r="N516" s="93">
        <v>8</v>
      </c>
      <c r="O516" s="94">
        <v>12</v>
      </c>
      <c r="P516" s="74">
        <v>115993740</v>
      </c>
      <c r="Q516" s="74">
        <v>107609196</v>
      </c>
      <c r="R516" s="74">
        <v>3</v>
      </c>
      <c r="S516" s="74">
        <v>5000000</v>
      </c>
      <c r="T516" s="74">
        <v>84</v>
      </c>
      <c r="U516" s="74">
        <v>139737</v>
      </c>
      <c r="V516" s="74">
        <v>851</v>
      </c>
      <c r="W516" s="74">
        <v>3000</v>
      </c>
      <c r="X516" s="74">
        <v>41874</v>
      </c>
      <c r="Y516" s="74">
        <v>200</v>
      </c>
      <c r="Z516" s="74">
        <v>591352</v>
      </c>
      <c r="AA516" s="74">
        <v>10</v>
      </c>
      <c r="AB516" s="74">
        <v>4645429</v>
      </c>
      <c r="AC516" s="74">
        <v>5</v>
      </c>
    </row>
    <row r="517" spans="1:29" ht="14.25">
      <c r="A517" s="89">
        <v>2006151</v>
      </c>
      <c r="B517" s="91">
        <v>39075</v>
      </c>
      <c r="C517" s="97">
        <v>1</v>
      </c>
      <c r="D517" s="93">
        <v>3</v>
      </c>
      <c r="E517" s="93">
        <v>4</v>
      </c>
      <c r="F517" s="93">
        <v>6</v>
      </c>
      <c r="G517" s="93">
        <v>16</v>
      </c>
      <c r="H517" s="93">
        <v>22</v>
      </c>
      <c r="I517" s="99">
        <v>8</v>
      </c>
      <c r="J517" s="93">
        <v>4</v>
      </c>
      <c r="K517" s="93">
        <v>22</v>
      </c>
      <c r="L517" s="93">
        <v>3</v>
      </c>
      <c r="M517" s="93">
        <v>6</v>
      </c>
      <c r="N517" s="93">
        <v>16</v>
      </c>
      <c r="O517" s="94">
        <v>1</v>
      </c>
      <c r="P517" s="74">
        <v>138410226</v>
      </c>
      <c r="Q517" s="74">
        <v>100254102</v>
      </c>
      <c r="R517" s="74">
        <v>3</v>
      </c>
      <c r="S517" s="74">
        <v>5000000</v>
      </c>
      <c r="T517" s="74">
        <v>29</v>
      </c>
      <c r="U517" s="74">
        <v>615107</v>
      </c>
      <c r="V517" s="74">
        <v>545</v>
      </c>
      <c r="W517" s="74">
        <v>3000</v>
      </c>
      <c r="X517" s="74">
        <v>30957</v>
      </c>
      <c r="Y517" s="74">
        <v>200</v>
      </c>
      <c r="Z517" s="74">
        <v>576147</v>
      </c>
      <c r="AA517" s="74">
        <v>10</v>
      </c>
      <c r="AB517" s="74">
        <v>5750023</v>
      </c>
      <c r="AC517" s="74">
        <v>5</v>
      </c>
    </row>
    <row r="518" spans="1:29" ht="14.25">
      <c r="A518" s="89">
        <v>2006152</v>
      </c>
      <c r="B518" s="91">
        <v>39077</v>
      </c>
      <c r="C518" s="97">
        <v>1</v>
      </c>
      <c r="D518" s="93">
        <v>14</v>
      </c>
      <c r="E518" s="93">
        <v>20</v>
      </c>
      <c r="F518" s="93">
        <v>25</v>
      </c>
      <c r="G518" s="93">
        <v>27</v>
      </c>
      <c r="H518" s="93">
        <v>31</v>
      </c>
      <c r="I518" s="99">
        <v>15</v>
      </c>
      <c r="J518" s="93">
        <v>1</v>
      </c>
      <c r="K518" s="93">
        <v>20</v>
      </c>
      <c r="L518" s="93">
        <v>25</v>
      </c>
      <c r="M518" s="93">
        <v>31</v>
      </c>
      <c r="N518" s="93">
        <v>14</v>
      </c>
      <c r="O518" s="94">
        <v>27</v>
      </c>
      <c r="P518" s="74">
        <v>119601334</v>
      </c>
      <c r="Q518" s="74">
        <v>103194508</v>
      </c>
      <c r="R518" s="74">
        <v>2</v>
      </c>
      <c r="S518" s="74">
        <v>5000000</v>
      </c>
      <c r="T518" s="74">
        <v>29</v>
      </c>
      <c r="U518" s="74">
        <v>1041182</v>
      </c>
      <c r="V518" s="74">
        <v>210</v>
      </c>
      <c r="W518" s="74">
        <v>3000</v>
      </c>
      <c r="X518" s="74">
        <v>14234</v>
      </c>
      <c r="Y518" s="74">
        <v>200</v>
      </c>
      <c r="Z518" s="74">
        <v>309655</v>
      </c>
      <c r="AA518" s="74">
        <v>10</v>
      </c>
      <c r="AB518" s="74">
        <v>1779323</v>
      </c>
      <c r="AC518" s="74">
        <v>5</v>
      </c>
    </row>
    <row r="519" spans="1:29" ht="14.25">
      <c r="A519" s="89">
        <v>2006153</v>
      </c>
      <c r="B519" s="91">
        <v>39079</v>
      </c>
      <c r="C519" s="97">
        <v>1</v>
      </c>
      <c r="D519" s="93">
        <v>7</v>
      </c>
      <c r="E519" s="93">
        <v>11</v>
      </c>
      <c r="F519" s="93">
        <v>20</v>
      </c>
      <c r="G519" s="93">
        <v>30</v>
      </c>
      <c r="H519" s="93">
        <v>33</v>
      </c>
      <c r="I519" s="99">
        <v>10</v>
      </c>
      <c r="J519" s="93">
        <v>30</v>
      </c>
      <c r="K519" s="93">
        <v>33</v>
      </c>
      <c r="L519" s="93">
        <v>1</v>
      </c>
      <c r="M519" s="93">
        <v>20</v>
      </c>
      <c r="N519" s="93">
        <v>11</v>
      </c>
      <c r="O519" s="94">
        <v>7</v>
      </c>
      <c r="P519" s="74">
        <v>116654792</v>
      </c>
      <c r="Q519" s="74">
        <v>96548648</v>
      </c>
      <c r="R519" s="74">
        <v>2</v>
      </c>
      <c r="S519" s="74">
        <v>5000000</v>
      </c>
      <c r="T519" s="74">
        <v>26</v>
      </c>
      <c r="U519" s="74">
        <v>301012</v>
      </c>
      <c r="V519" s="74">
        <v>699</v>
      </c>
      <c r="W519" s="74">
        <v>3000</v>
      </c>
      <c r="X519" s="74">
        <v>34051</v>
      </c>
      <c r="Y519" s="74">
        <v>200</v>
      </c>
      <c r="Z519" s="74">
        <v>556290</v>
      </c>
      <c r="AA519" s="74">
        <v>10</v>
      </c>
      <c r="AB519" s="74">
        <v>6302056</v>
      </c>
      <c r="AC519" s="74">
        <v>5</v>
      </c>
    </row>
    <row r="520" spans="1:29" ht="14.25">
      <c r="A520" s="89">
        <v>2006154</v>
      </c>
      <c r="B520" s="91">
        <v>39082</v>
      </c>
      <c r="C520" s="97">
        <v>7</v>
      </c>
      <c r="D520" s="93">
        <v>14</v>
      </c>
      <c r="E520" s="93">
        <v>18</v>
      </c>
      <c r="F520" s="93">
        <v>20</v>
      </c>
      <c r="G520" s="93">
        <v>30</v>
      </c>
      <c r="H520" s="93">
        <v>33</v>
      </c>
      <c r="I520" s="99">
        <v>13</v>
      </c>
      <c r="J520" s="93">
        <v>7</v>
      </c>
      <c r="K520" s="93">
        <v>18</v>
      </c>
      <c r="L520" s="93">
        <v>14</v>
      </c>
      <c r="M520" s="93">
        <v>30</v>
      </c>
      <c r="N520" s="93">
        <v>20</v>
      </c>
      <c r="O520" s="94">
        <v>33</v>
      </c>
      <c r="P520" s="74">
        <v>141112320</v>
      </c>
      <c r="Q520" s="74">
        <v>97703100</v>
      </c>
      <c r="R520" s="74">
        <v>4</v>
      </c>
      <c r="S520" s="74">
        <v>5000000</v>
      </c>
      <c r="T520" s="74">
        <v>34</v>
      </c>
      <c r="U520" s="74">
        <v>266652</v>
      </c>
      <c r="V520" s="74">
        <v>535</v>
      </c>
      <c r="W520" s="74">
        <v>3000</v>
      </c>
      <c r="X520" s="74">
        <v>27908</v>
      </c>
      <c r="Y520" s="74">
        <v>200</v>
      </c>
      <c r="Z520" s="74">
        <v>519148</v>
      </c>
      <c r="AA520" s="74">
        <v>10</v>
      </c>
      <c r="AB520" s="74">
        <v>5309262</v>
      </c>
      <c r="AC520" s="74">
        <v>5</v>
      </c>
    </row>
    <row r="521" spans="1:29" ht="14.25">
      <c r="A521" s="89">
        <v>2007001</v>
      </c>
      <c r="B521" s="91">
        <v>39084</v>
      </c>
      <c r="C521" s="97">
        <v>2</v>
      </c>
      <c r="D521" s="93">
        <v>4</v>
      </c>
      <c r="E521" s="93">
        <v>9</v>
      </c>
      <c r="F521" s="93">
        <v>10</v>
      </c>
      <c r="G521" s="93">
        <v>20</v>
      </c>
      <c r="H521" s="93">
        <v>26</v>
      </c>
      <c r="I521" s="99">
        <v>14</v>
      </c>
      <c r="J521" s="93">
        <v>26</v>
      </c>
      <c r="K521" s="93">
        <v>2</v>
      </c>
      <c r="L521" s="93">
        <v>20</v>
      </c>
      <c r="M521" s="93">
        <v>10</v>
      </c>
      <c r="N521" s="93">
        <v>9</v>
      </c>
      <c r="O521" s="94">
        <v>4</v>
      </c>
      <c r="P521" s="74">
        <v>107551896</v>
      </c>
      <c r="Q521" s="74">
        <v>109312240</v>
      </c>
      <c r="R521" s="74">
        <v>1</v>
      </c>
      <c r="S521" s="74">
        <v>5000000</v>
      </c>
      <c r="T521" s="74">
        <v>40</v>
      </c>
      <c r="U521" s="74">
        <v>177955</v>
      </c>
      <c r="V521" s="74">
        <v>365</v>
      </c>
      <c r="W521" s="74">
        <v>3000</v>
      </c>
      <c r="X521" s="74">
        <v>21637</v>
      </c>
      <c r="Y521" s="74">
        <v>200</v>
      </c>
      <c r="Z521" s="74">
        <v>398227</v>
      </c>
      <c r="AA521" s="74">
        <v>10</v>
      </c>
      <c r="AB521" s="74">
        <v>3913683</v>
      </c>
      <c r="AC521" s="74">
        <v>5</v>
      </c>
    </row>
    <row r="522" spans="1:29" ht="14.25">
      <c r="A522" s="89">
        <v>2007002</v>
      </c>
      <c r="B522" s="91">
        <v>39086</v>
      </c>
      <c r="C522" s="97">
        <v>5</v>
      </c>
      <c r="D522" s="93">
        <v>6</v>
      </c>
      <c r="E522" s="93">
        <v>14</v>
      </c>
      <c r="F522" s="93">
        <v>20</v>
      </c>
      <c r="G522" s="93">
        <v>21</v>
      </c>
      <c r="H522" s="93">
        <v>22</v>
      </c>
      <c r="I522" s="99">
        <v>1</v>
      </c>
      <c r="J522" s="93">
        <v>22</v>
      </c>
      <c r="K522" s="93">
        <v>20</v>
      </c>
      <c r="L522" s="93">
        <v>6</v>
      </c>
      <c r="M522" s="93">
        <v>14</v>
      </c>
      <c r="N522" s="93">
        <v>21</v>
      </c>
      <c r="O522" s="94">
        <v>5</v>
      </c>
      <c r="P522" s="74">
        <v>112130528</v>
      </c>
      <c r="Q522" s="74">
        <v>115844064</v>
      </c>
      <c r="R522" s="74">
        <v>1</v>
      </c>
      <c r="S522" s="74">
        <v>5000000</v>
      </c>
      <c r="T522" s="74">
        <v>45</v>
      </c>
      <c r="U522" s="74">
        <v>597946</v>
      </c>
      <c r="V522" s="74">
        <v>271</v>
      </c>
      <c r="W522" s="74">
        <v>3000</v>
      </c>
      <c r="X522" s="74">
        <v>17653</v>
      </c>
      <c r="Y522" s="74">
        <v>200</v>
      </c>
      <c r="Z522" s="74">
        <v>396389</v>
      </c>
      <c r="AA522" s="74">
        <v>10</v>
      </c>
      <c r="AB522" s="74">
        <v>1639411</v>
      </c>
      <c r="AC522" s="74">
        <v>5</v>
      </c>
    </row>
    <row r="523" spans="1:29" ht="14.25">
      <c r="A523" s="89">
        <v>2007003</v>
      </c>
      <c r="B523" s="91">
        <v>39089</v>
      </c>
      <c r="C523" s="97">
        <v>5</v>
      </c>
      <c r="D523" s="93">
        <v>9</v>
      </c>
      <c r="E523" s="93">
        <v>11</v>
      </c>
      <c r="F523" s="93">
        <v>12</v>
      </c>
      <c r="G523" s="93">
        <v>22</v>
      </c>
      <c r="H523" s="93">
        <v>27</v>
      </c>
      <c r="I523" s="99">
        <v>15</v>
      </c>
      <c r="J523" s="93">
        <v>5</v>
      </c>
      <c r="K523" s="93">
        <v>22</v>
      </c>
      <c r="L523" s="93">
        <v>9</v>
      </c>
      <c r="M523" s="93">
        <v>27</v>
      </c>
      <c r="N523" s="93">
        <v>11</v>
      </c>
      <c r="O523" s="94">
        <v>12</v>
      </c>
      <c r="P523" s="74">
        <v>129783464</v>
      </c>
      <c r="Q523" s="74">
        <v>118050456</v>
      </c>
      <c r="R523" s="74">
        <v>2</v>
      </c>
      <c r="S523" s="74">
        <v>5000000</v>
      </c>
      <c r="T523" s="74">
        <v>98</v>
      </c>
      <c r="U523" s="74">
        <v>290628</v>
      </c>
      <c r="V523" s="74">
        <v>435</v>
      </c>
      <c r="W523" s="74">
        <v>3000</v>
      </c>
      <c r="X523" s="74">
        <v>26384</v>
      </c>
      <c r="Y523" s="74">
        <v>200</v>
      </c>
      <c r="Z523" s="74">
        <v>520644</v>
      </c>
      <c r="AA523" s="74">
        <v>10</v>
      </c>
      <c r="AB523" s="74">
        <v>2223536</v>
      </c>
      <c r="AC523" s="74">
        <v>5</v>
      </c>
    </row>
    <row r="524" spans="1:29" ht="14.25">
      <c r="A524" s="89">
        <v>2007004</v>
      </c>
      <c r="B524" s="91">
        <v>39091</v>
      </c>
      <c r="C524" s="97">
        <v>3</v>
      </c>
      <c r="D524" s="93">
        <v>7</v>
      </c>
      <c r="E524" s="93">
        <v>10</v>
      </c>
      <c r="F524" s="93">
        <v>13</v>
      </c>
      <c r="G524" s="93">
        <v>25</v>
      </c>
      <c r="H524" s="93">
        <v>33</v>
      </c>
      <c r="I524" s="99">
        <v>10</v>
      </c>
      <c r="J524" s="93">
        <v>25</v>
      </c>
      <c r="K524" s="93">
        <v>3</v>
      </c>
      <c r="L524" s="93">
        <v>33</v>
      </c>
      <c r="M524" s="93">
        <v>7</v>
      </c>
      <c r="N524" s="93">
        <v>10</v>
      </c>
      <c r="O524" s="94">
        <v>13</v>
      </c>
      <c r="P524" s="74">
        <v>109946044</v>
      </c>
      <c r="Q524" s="74">
        <v>111071937</v>
      </c>
      <c r="R524" s="74">
        <v>3</v>
      </c>
      <c r="S524" s="74">
        <v>5000000</v>
      </c>
      <c r="T524" s="74">
        <v>38</v>
      </c>
      <c r="U524" s="74">
        <v>492547</v>
      </c>
      <c r="V524" s="74">
        <v>563</v>
      </c>
      <c r="W524" s="74">
        <v>3000</v>
      </c>
      <c r="X524" s="74">
        <v>26827</v>
      </c>
      <c r="Y524" s="74">
        <v>200</v>
      </c>
      <c r="Z524" s="74">
        <v>473623</v>
      </c>
      <c r="AA524" s="74">
        <v>10</v>
      </c>
      <c r="AB524" s="74">
        <v>3068932</v>
      </c>
      <c r="AC524" s="74">
        <v>5</v>
      </c>
    </row>
    <row r="525" spans="1:29" ht="14.25">
      <c r="A525" s="89">
        <v>2007005</v>
      </c>
      <c r="B525" s="91">
        <v>39093</v>
      </c>
      <c r="C525" s="97">
        <v>1</v>
      </c>
      <c r="D525" s="93">
        <v>5</v>
      </c>
      <c r="E525" s="93">
        <v>6</v>
      </c>
      <c r="F525" s="93">
        <v>16</v>
      </c>
      <c r="G525" s="93">
        <v>24</v>
      </c>
      <c r="H525" s="93">
        <v>30</v>
      </c>
      <c r="I525" s="99">
        <v>12</v>
      </c>
      <c r="J525" s="93">
        <v>6</v>
      </c>
      <c r="K525" s="93">
        <v>24</v>
      </c>
      <c r="L525" s="93">
        <v>16</v>
      </c>
      <c r="M525" s="93">
        <v>1</v>
      </c>
      <c r="N525" s="93">
        <v>5</v>
      </c>
      <c r="O525" s="94">
        <v>30</v>
      </c>
      <c r="P525" s="74">
        <v>113427606</v>
      </c>
      <c r="Q525" s="74">
        <v>115070485</v>
      </c>
      <c r="R525" s="74">
        <v>1</v>
      </c>
      <c r="S525" s="74">
        <v>5000000</v>
      </c>
      <c r="T525" s="74">
        <v>28</v>
      </c>
      <c r="U525" s="74">
        <v>749879</v>
      </c>
      <c r="V525" s="74">
        <v>396</v>
      </c>
      <c r="W525" s="74">
        <v>3000</v>
      </c>
      <c r="X525" s="74">
        <v>21567</v>
      </c>
      <c r="Y525" s="74">
        <v>200</v>
      </c>
      <c r="Z525" s="74">
        <v>400940</v>
      </c>
      <c r="AA525" s="74">
        <v>10</v>
      </c>
      <c r="AB525" s="74">
        <v>3214713</v>
      </c>
      <c r="AC525" s="74">
        <v>5</v>
      </c>
    </row>
    <row r="526" spans="1:29" ht="14.25">
      <c r="A526" s="89">
        <v>2007006</v>
      </c>
      <c r="B526" s="91">
        <v>39096</v>
      </c>
      <c r="C526" s="97">
        <v>6</v>
      </c>
      <c r="D526" s="93">
        <v>10</v>
      </c>
      <c r="E526" s="93">
        <v>14</v>
      </c>
      <c r="F526" s="93">
        <v>22</v>
      </c>
      <c r="G526" s="93">
        <v>26</v>
      </c>
      <c r="H526" s="93">
        <v>27</v>
      </c>
      <c r="I526" s="99">
        <v>11</v>
      </c>
      <c r="J526" s="93">
        <v>27</v>
      </c>
      <c r="K526" s="93">
        <v>14</v>
      </c>
      <c r="L526" s="93">
        <v>6</v>
      </c>
      <c r="M526" s="93">
        <v>22</v>
      </c>
      <c r="N526" s="93">
        <v>26</v>
      </c>
      <c r="O526" s="94">
        <v>10</v>
      </c>
      <c r="P526" s="74">
        <v>130460716</v>
      </c>
      <c r="Q526" s="74">
        <v>88001697</v>
      </c>
      <c r="R526" s="74">
        <v>7</v>
      </c>
      <c r="S526" s="74">
        <v>5000000</v>
      </c>
      <c r="T526" s="74">
        <v>82</v>
      </c>
      <c r="U526" s="74">
        <v>225684</v>
      </c>
      <c r="V526" s="74">
        <v>784</v>
      </c>
      <c r="W526" s="74">
        <v>3000</v>
      </c>
      <c r="X526" s="74">
        <v>33644</v>
      </c>
      <c r="Y526" s="74">
        <v>200</v>
      </c>
      <c r="Z526" s="74">
        <v>550683</v>
      </c>
      <c r="AA526" s="74">
        <v>10</v>
      </c>
      <c r="AB526" s="74">
        <v>4580149</v>
      </c>
      <c r="AC526" s="74">
        <v>5</v>
      </c>
    </row>
    <row r="527" spans="1:29" ht="14.25">
      <c r="A527" s="89">
        <v>2007007</v>
      </c>
      <c r="B527" s="91">
        <v>39098</v>
      </c>
      <c r="C527" s="97">
        <v>4</v>
      </c>
      <c r="D527" s="93">
        <v>12</v>
      </c>
      <c r="E527" s="93">
        <v>15</v>
      </c>
      <c r="F527" s="93">
        <v>17</v>
      </c>
      <c r="G527" s="93">
        <v>22</v>
      </c>
      <c r="H527" s="93">
        <v>32</v>
      </c>
      <c r="I527" s="99">
        <v>14</v>
      </c>
      <c r="J527" s="93">
        <v>32</v>
      </c>
      <c r="K527" s="93">
        <v>15</v>
      </c>
      <c r="L527" s="93">
        <v>4</v>
      </c>
      <c r="M527" s="93">
        <v>17</v>
      </c>
      <c r="N527" s="93">
        <v>22</v>
      </c>
      <c r="O527" s="94">
        <v>12</v>
      </c>
      <c r="P527" s="74">
        <v>111917406</v>
      </c>
      <c r="Q527" s="74">
        <v>93803121</v>
      </c>
      <c r="R527" s="74">
        <v>3</v>
      </c>
      <c r="S527" s="74">
        <v>5000000</v>
      </c>
      <c r="T527" s="74">
        <v>31</v>
      </c>
      <c r="U527" s="74">
        <v>287577</v>
      </c>
      <c r="V527" s="74">
        <v>541</v>
      </c>
      <c r="W527" s="74">
        <v>3000</v>
      </c>
      <c r="X527" s="74">
        <v>25584</v>
      </c>
      <c r="Y527" s="74">
        <v>200</v>
      </c>
      <c r="Z527" s="74">
        <v>488088</v>
      </c>
      <c r="AA527" s="74">
        <v>10</v>
      </c>
      <c r="AB527" s="74">
        <v>2700505</v>
      </c>
      <c r="AC527" s="74">
        <v>5</v>
      </c>
    </row>
    <row r="528" spans="1:29" ht="14.25">
      <c r="A528" s="89">
        <v>2007008</v>
      </c>
      <c r="B528" s="91">
        <v>39100</v>
      </c>
      <c r="C528" s="97">
        <v>1</v>
      </c>
      <c r="D528" s="93">
        <v>4</v>
      </c>
      <c r="E528" s="93">
        <v>5</v>
      </c>
      <c r="F528" s="93">
        <v>18</v>
      </c>
      <c r="G528" s="93">
        <v>19</v>
      </c>
      <c r="H528" s="93">
        <v>25</v>
      </c>
      <c r="I528" s="99">
        <v>10</v>
      </c>
      <c r="J528" s="93">
        <v>4</v>
      </c>
      <c r="K528" s="93">
        <v>25</v>
      </c>
      <c r="L528" s="93">
        <v>18</v>
      </c>
      <c r="M528" s="93">
        <v>5</v>
      </c>
      <c r="N528" s="93">
        <v>19</v>
      </c>
      <c r="O528" s="94">
        <v>1</v>
      </c>
      <c r="P528" s="74">
        <v>116492752</v>
      </c>
      <c r="Q528" s="74">
        <v>108205308</v>
      </c>
      <c r="R528" s="74">
        <v>2</v>
      </c>
      <c r="S528" s="74">
        <v>5000000</v>
      </c>
      <c r="T528" s="74">
        <v>38</v>
      </c>
      <c r="U528" s="74">
        <v>277235</v>
      </c>
      <c r="V528" s="74">
        <v>345</v>
      </c>
      <c r="W528" s="74">
        <v>3000</v>
      </c>
      <c r="X528" s="74">
        <v>18059</v>
      </c>
      <c r="Y528" s="74">
        <v>200</v>
      </c>
      <c r="Z528" s="74">
        <v>365704</v>
      </c>
      <c r="AA528" s="74">
        <v>10</v>
      </c>
      <c r="AB528" s="74">
        <v>2732216</v>
      </c>
      <c r="AC528" s="74">
        <v>5</v>
      </c>
    </row>
    <row r="529" spans="1:29" ht="14.25">
      <c r="A529" s="89">
        <v>2007009</v>
      </c>
      <c r="B529" s="91">
        <v>39103</v>
      </c>
      <c r="C529" s="97">
        <v>2</v>
      </c>
      <c r="D529" s="93">
        <v>4</v>
      </c>
      <c r="E529" s="93">
        <v>14</v>
      </c>
      <c r="F529" s="93">
        <v>15</v>
      </c>
      <c r="G529" s="93">
        <v>25</v>
      </c>
      <c r="H529" s="93">
        <v>27</v>
      </c>
      <c r="I529" s="99">
        <v>15</v>
      </c>
      <c r="J529" s="93">
        <v>15</v>
      </c>
      <c r="K529" s="93">
        <v>4</v>
      </c>
      <c r="L529" s="93">
        <v>27</v>
      </c>
      <c r="M529" s="93">
        <v>2</v>
      </c>
      <c r="N529" s="93">
        <v>25</v>
      </c>
      <c r="O529" s="94">
        <v>14</v>
      </c>
      <c r="P529" s="74">
        <v>132693662</v>
      </c>
      <c r="Q529" s="74">
        <v>104424915</v>
      </c>
      <c r="R529" s="74">
        <v>3</v>
      </c>
      <c r="S529" s="74">
        <v>5000000</v>
      </c>
      <c r="T529" s="74">
        <v>78</v>
      </c>
      <c r="U529" s="74">
        <v>335629</v>
      </c>
      <c r="V529" s="74">
        <v>458</v>
      </c>
      <c r="W529" s="74">
        <v>3000</v>
      </c>
      <c r="X529" s="74">
        <v>24087</v>
      </c>
      <c r="Y529" s="74">
        <v>200</v>
      </c>
      <c r="Z529" s="74">
        <v>445178</v>
      </c>
      <c r="AA529" s="74">
        <v>10</v>
      </c>
      <c r="AB529" s="74">
        <v>3395604</v>
      </c>
      <c r="AC529" s="74">
        <v>5</v>
      </c>
    </row>
    <row r="530" spans="1:29" ht="14.25">
      <c r="A530" s="89">
        <v>2007010</v>
      </c>
      <c r="B530" s="91">
        <v>39105</v>
      </c>
      <c r="C530" s="97">
        <v>3</v>
      </c>
      <c r="D530" s="93">
        <v>8</v>
      </c>
      <c r="E530" s="93">
        <v>14</v>
      </c>
      <c r="F530" s="93">
        <v>17</v>
      </c>
      <c r="G530" s="93">
        <v>30</v>
      </c>
      <c r="H530" s="93">
        <v>32</v>
      </c>
      <c r="I530" s="99">
        <v>5</v>
      </c>
      <c r="J530" s="93">
        <v>32</v>
      </c>
      <c r="K530" s="93">
        <v>30</v>
      </c>
      <c r="L530" s="93">
        <v>17</v>
      </c>
      <c r="M530" s="93">
        <v>8</v>
      </c>
      <c r="N530" s="93">
        <v>14</v>
      </c>
      <c r="O530" s="94">
        <v>3</v>
      </c>
      <c r="P530" s="74">
        <v>115335536</v>
      </c>
      <c r="Q530" s="74">
        <v>96939315</v>
      </c>
      <c r="R530" s="74">
        <v>3</v>
      </c>
      <c r="S530" s="74">
        <v>5000000</v>
      </c>
      <c r="T530" s="74">
        <v>37</v>
      </c>
      <c r="U530" s="74">
        <v>473881</v>
      </c>
      <c r="V530" s="74">
        <v>676</v>
      </c>
      <c r="W530" s="74">
        <v>3000</v>
      </c>
      <c r="X530" s="74">
        <v>29678</v>
      </c>
      <c r="Y530" s="74">
        <v>200</v>
      </c>
      <c r="Z530" s="74">
        <v>519869</v>
      </c>
      <c r="AA530" s="74">
        <v>10</v>
      </c>
      <c r="AB530" s="74">
        <v>3660824</v>
      </c>
      <c r="AC530" s="74">
        <v>5</v>
      </c>
    </row>
    <row r="531" spans="1:29" ht="14.25">
      <c r="A531" s="89">
        <v>2007011</v>
      </c>
      <c r="B531" s="91">
        <v>39107</v>
      </c>
      <c r="C531" s="97">
        <v>3</v>
      </c>
      <c r="D531" s="93">
        <v>10</v>
      </c>
      <c r="E531" s="93">
        <v>15</v>
      </c>
      <c r="F531" s="93">
        <v>25</v>
      </c>
      <c r="G531" s="93">
        <v>28</v>
      </c>
      <c r="H531" s="93">
        <v>33</v>
      </c>
      <c r="I531" s="99">
        <v>16</v>
      </c>
      <c r="J531" s="93">
        <v>3</v>
      </c>
      <c r="K531" s="93">
        <v>33</v>
      </c>
      <c r="L531" s="93">
        <v>25</v>
      </c>
      <c r="M531" s="93">
        <v>28</v>
      </c>
      <c r="N531" s="93">
        <v>15</v>
      </c>
      <c r="O531" s="94">
        <v>10</v>
      </c>
      <c r="P531" s="74">
        <v>115841486</v>
      </c>
      <c r="Q531" s="74">
        <v>117061179</v>
      </c>
      <c r="R531" s="74">
        <v>1</v>
      </c>
      <c r="S531" s="74">
        <v>5000000</v>
      </c>
      <c r="T531" s="74">
        <v>24</v>
      </c>
      <c r="U531" s="74">
        <v>448604</v>
      </c>
      <c r="V531" s="74">
        <v>320</v>
      </c>
      <c r="W531" s="74">
        <v>3000</v>
      </c>
      <c r="X531" s="74">
        <v>16382</v>
      </c>
      <c r="Y531" s="74">
        <v>200</v>
      </c>
      <c r="Z531" s="74">
        <v>328307</v>
      </c>
      <c r="AA531" s="74">
        <v>10</v>
      </c>
      <c r="AB531" s="74">
        <v>2670896</v>
      </c>
      <c r="AC531" s="74">
        <v>5</v>
      </c>
    </row>
    <row r="532" spans="1:29" ht="14.25">
      <c r="A532" s="89">
        <v>2007012</v>
      </c>
      <c r="B532" s="91">
        <v>39110</v>
      </c>
      <c r="C532" s="97">
        <v>3</v>
      </c>
      <c r="D532" s="93">
        <v>5</v>
      </c>
      <c r="E532" s="93">
        <v>7</v>
      </c>
      <c r="F532" s="93">
        <v>21</v>
      </c>
      <c r="G532" s="93">
        <v>26</v>
      </c>
      <c r="H532" s="93">
        <v>28</v>
      </c>
      <c r="I532" s="99">
        <v>4</v>
      </c>
      <c r="J532" s="93">
        <v>5</v>
      </c>
      <c r="K532" s="93">
        <v>3</v>
      </c>
      <c r="L532" s="93">
        <v>28</v>
      </c>
      <c r="M532" s="93">
        <v>21</v>
      </c>
      <c r="N532" s="93">
        <v>26</v>
      </c>
      <c r="O532" s="94">
        <v>7</v>
      </c>
      <c r="P532" s="74">
        <v>134084158</v>
      </c>
      <c r="Q532" s="74">
        <v>123299827</v>
      </c>
      <c r="R532" s="74">
        <v>1</v>
      </c>
      <c r="S532" s="74">
        <v>5000000</v>
      </c>
      <c r="T532" s="74">
        <v>26</v>
      </c>
      <c r="U532" s="74">
        <v>1008596</v>
      </c>
      <c r="V532" s="74">
        <v>439</v>
      </c>
      <c r="W532" s="74">
        <v>3000</v>
      </c>
      <c r="X532" s="74">
        <v>22863</v>
      </c>
      <c r="Y532" s="74">
        <v>200</v>
      </c>
      <c r="Z532" s="74">
        <v>467523</v>
      </c>
      <c r="AA532" s="74">
        <v>10</v>
      </c>
      <c r="AB532" s="74">
        <v>3534849</v>
      </c>
      <c r="AC532" s="74">
        <v>5</v>
      </c>
    </row>
    <row r="533" spans="1:29" ht="14.25">
      <c r="A533" s="89">
        <v>2007013</v>
      </c>
      <c r="B533" s="91">
        <v>39112</v>
      </c>
      <c r="C533" s="97">
        <v>5</v>
      </c>
      <c r="D533" s="93">
        <v>15</v>
      </c>
      <c r="E533" s="93">
        <v>18</v>
      </c>
      <c r="F533" s="93">
        <v>27</v>
      </c>
      <c r="G533" s="93">
        <v>29</v>
      </c>
      <c r="H533" s="93">
        <v>32</v>
      </c>
      <c r="I533" s="99">
        <v>5</v>
      </c>
      <c r="J533" s="93">
        <v>5</v>
      </c>
      <c r="K533" s="93">
        <v>32</v>
      </c>
      <c r="L533" s="93">
        <v>27</v>
      </c>
      <c r="M533" s="93">
        <v>15</v>
      </c>
      <c r="N533" s="93">
        <v>29</v>
      </c>
      <c r="O533" s="94">
        <v>18</v>
      </c>
      <c r="P533" s="74">
        <v>115053692</v>
      </c>
      <c r="Q533" s="74">
        <v>128007099</v>
      </c>
      <c r="R533" s="74">
        <v>1</v>
      </c>
      <c r="S533" s="74">
        <v>5000000</v>
      </c>
      <c r="T533" s="74">
        <v>45</v>
      </c>
      <c r="U533" s="74">
        <v>503340</v>
      </c>
      <c r="V533" s="74">
        <v>363</v>
      </c>
      <c r="W533" s="74">
        <v>3000</v>
      </c>
      <c r="X533" s="74">
        <v>21964</v>
      </c>
      <c r="Y533" s="74">
        <v>200</v>
      </c>
      <c r="Z533" s="74">
        <v>428430</v>
      </c>
      <c r="AA533" s="74">
        <v>10</v>
      </c>
      <c r="AB533" s="74">
        <v>2850527</v>
      </c>
      <c r="AC533" s="74">
        <v>5</v>
      </c>
    </row>
    <row r="534" spans="1:29" ht="14.25">
      <c r="A534" s="89">
        <v>2007014</v>
      </c>
      <c r="B534" s="91">
        <v>39114</v>
      </c>
      <c r="C534" s="97">
        <v>1</v>
      </c>
      <c r="D534" s="93">
        <v>13</v>
      </c>
      <c r="E534" s="93">
        <v>16</v>
      </c>
      <c r="F534" s="93">
        <v>20</v>
      </c>
      <c r="G534" s="93">
        <v>24</v>
      </c>
      <c r="H534" s="93">
        <v>26</v>
      </c>
      <c r="I534" s="99">
        <v>9</v>
      </c>
      <c r="J534" s="93">
        <v>24</v>
      </c>
      <c r="K534" s="93">
        <v>13</v>
      </c>
      <c r="L534" s="93">
        <v>16</v>
      </c>
      <c r="M534" s="93">
        <v>1</v>
      </c>
      <c r="N534" s="93">
        <v>20</v>
      </c>
      <c r="O534" s="94">
        <v>26</v>
      </c>
      <c r="P534" s="74">
        <v>115219742</v>
      </c>
      <c r="Q534" s="74">
        <v>118007099</v>
      </c>
      <c r="R534" s="74">
        <v>2</v>
      </c>
      <c r="S534" s="74">
        <v>5000000</v>
      </c>
      <c r="T534" s="74">
        <v>33</v>
      </c>
      <c r="U534" s="74">
        <v>3000</v>
      </c>
      <c r="V534" s="74">
        <v>1162</v>
      </c>
      <c r="W534" s="74">
        <v>3000</v>
      </c>
      <c r="X534" s="74">
        <v>52434</v>
      </c>
      <c r="Y534" s="74">
        <v>200</v>
      </c>
      <c r="Z534" s="74">
        <v>728310</v>
      </c>
      <c r="AA534" s="74">
        <v>10</v>
      </c>
      <c r="AB534" s="74">
        <v>7338874</v>
      </c>
      <c r="AC534" s="74">
        <v>5</v>
      </c>
    </row>
    <row r="535" spans="1:29" ht="14.25">
      <c r="A535" s="89">
        <v>2007015</v>
      </c>
      <c r="B535" s="91">
        <v>39117</v>
      </c>
      <c r="C535" s="97">
        <v>3</v>
      </c>
      <c r="D535" s="93">
        <v>4</v>
      </c>
      <c r="E535" s="93">
        <v>8</v>
      </c>
      <c r="F535" s="93">
        <v>18</v>
      </c>
      <c r="G535" s="93">
        <v>22</v>
      </c>
      <c r="H535" s="93">
        <v>30</v>
      </c>
      <c r="I535" s="99">
        <v>15</v>
      </c>
      <c r="J535" s="93">
        <v>4</v>
      </c>
      <c r="K535" s="93">
        <v>30</v>
      </c>
      <c r="L535" s="93">
        <v>3</v>
      </c>
      <c r="M535" s="93">
        <v>22</v>
      </c>
      <c r="N535" s="93">
        <v>18</v>
      </c>
      <c r="O535" s="94">
        <v>8</v>
      </c>
      <c r="P535" s="74">
        <v>139341652</v>
      </c>
      <c r="Q535" s="74">
        <v>120412106</v>
      </c>
      <c r="R535" s="74">
        <v>2</v>
      </c>
      <c r="S535" s="74">
        <v>5000000</v>
      </c>
      <c r="T535" s="74">
        <v>72</v>
      </c>
      <c r="U535" s="74">
        <v>402014</v>
      </c>
      <c r="V535" s="74">
        <v>569</v>
      </c>
      <c r="W535" s="74">
        <v>3000</v>
      </c>
      <c r="X535" s="74">
        <v>31721</v>
      </c>
      <c r="Y535" s="74">
        <v>200</v>
      </c>
      <c r="Z535" s="74">
        <v>617433</v>
      </c>
      <c r="AA535" s="74">
        <v>10</v>
      </c>
      <c r="AB535" s="74">
        <v>2540370</v>
      </c>
      <c r="AC535" s="74">
        <v>5</v>
      </c>
    </row>
    <row r="536" spans="1:29" ht="14.25">
      <c r="A536" s="89">
        <v>2007016</v>
      </c>
      <c r="B536" s="91">
        <v>39119</v>
      </c>
      <c r="C536" s="97">
        <v>1</v>
      </c>
      <c r="D536" s="93">
        <v>18</v>
      </c>
      <c r="E536" s="93">
        <v>20</v>
      </c>
      <c r="F536" s="93">
        <v>22</v>
      </c>
      <c r="G536" s="93">
        <v>26</v>
      </c>
      <c r="H536" s="93">
        <v>33</v>
      </c>
      <c r="I536" s="99">
        <v>5</v>
      </c>
      <c r="J536" s="93">
        <v>18</v>
      </c>
      <c r="K536" s="93">
        <v>1</v>
      </c>
      <c r="L536" s="93">
        <v>22</v>
      </c>
      <c r="M536" s="93">
        <v>20</v>
      </c>
      <c r="N536" s="93">
        <v>26</v>
      </c>
      <c r="O536" s="94">
        <v>33</v>
      </c>
      <c r="P536" s="74">
        <v>116998640</v>
      </c>
      <c r="Q536" s="74">
        <v>89511352</v>
      </c>
      <c r="R536" s="74">
        <v>8</v>
      </c>
      <c r="S536" s="74">
        <v>5000000</v>
      </c>
      <c r="T536" s="74">
        <v>35</v>
      </c>
      <c r="U536" s="74">
        <v>606616</v>
      </c>
      <c r="V536" s="74">
        <v>670</v>
      </c>
      <c r="W536" s="74">
        <v>3000</v>
      </c>
      <c r="X536" s="74">
        <v>24031</v>
      </c>
      <c r="Y536" s="74">
        <v>200</v>
      </c>
      <c r="Z536" s="74">
        <v>397380</v>
      </c>
      <c r="AA536" s="74">
        <v>10</v>
      </c>
      <c r="AB536" s="74">
        <v>3241699</v>
      </c>
      <c r="AC536" s="74">
        <v>5</v>
      </c>
    </row>
    <row r="537" spans="1:29" ht="14.25">
      <c r="A537" s="89">
        <v>2007017</v>
      </c>
      <c r="B537" s="91">
        <v>39121</v>
      </c>
      <c r="C537" s="97">
        <v>5</v>
      </c>
      <c r="D537" s="93">
        <v>9</v>
      </c>
      <c r="E537" s="93">
        <v>10</v>
      </c>
      <c r="F537" s="93">
        <v>24</v>
      </c>
      <c r="G537" s="93">
        <v>25</v>
      </c>
      <c r="H537" s="93">
        <v>32</v>
      </c>
      <c r="I537" s="99">
        <v>14</v>
      </c>
      <c r="J537" s="93">
        <v>25</v>
      </c>
      <c r="K537" s="93">
        <v>9</v>
      </c>
      <c r="L537" s="93">
        <v>24</v>
      </c>
      <c r="M537" s="93">
        <v>10</v>
      </c>
      <c r="N537" s="93">
        <v>5</v>
      </c>
      <c r="O537" s="94">
        <v>32</v>
      </c>
      <c r="P537" s="74">
        <v>114012860</v>
      </c>
      <c r="Q537" s="74">
        <v>96497853</v>
      </c>
      <c r="R537" s="74">
        <v>3</v>
      </c>
      <c r="S537" s="74">
        <v>5000000</v>
      </c>
      <c r="T537" s="74">
        <v>46</v>
      </c>
      <c r="U537" s="74">
        <v>204843</v>
      </c>
      <c r="V537" s="74">
        <v>544</v>
      </c>
      <c r="W537" s="74">
        <v>3000</v>
      </c>
      <c r="X537" s="74">
        <v>25688</v>
      </c>
      <c r="Y537" s="74">
        <v>200</v>
      </c>
      <c r="Z537" s="74">
        <v>443784</v>
      </c>
      <c r="AA537" s="74">
        <v>10</v>
      </c>
      <c r="AB537" s="74">
        <v>2649914</v>
      </c>
      <c r="AC537" s="74">
        <v>5</v>
      </c>
    </row>
    <row r="538" spans="1:29" ht="14.25">
      <c r="A538" s="89">
        <v>2007018</v>
      </c>
      <c r="B538" s="91">
        <v>39124</v>
      </c>
      <c r="C538" s="97">
        <v>1</v>
      </c>
      <c r="D538" s="93">
        <v>12</v>
      </c>
      <c r="E538" s="93">
        <v>18</v>
      </c>
      <c r="F538" s="93">
        <v>20</v>
      </c>
      <c r="G538" s="93">
        <v>21</v>
      </c>
      <c r="H538" s="93">
        <v>26</v>
      </c>
      <c r="I538" s="99">
        <v>11</v>
      </c>
      <c r="J538" s="93">
        <v>26</v>
      </c>
      <c r="K538" s="93">
        <v>21</v>
      </c>
      <c r="L538" s="93">
        <v>20</v>
      </c>
      <c r="M538" s="93">
        <v>1</v>
      </c>
      <c r="N538" s="93">
        <v>12</v>
      </c>
      <c r="O538" s="94">
        <v>18</v>
      </c>
      <c r="P538" s="74">
        <v>133609680</v>
      </c>
      <c r="Q538" s="74">
        <v>75085794</v>
      </c>
      <c r="R538" s="74">
        <v>7</v>
      </c>
      <c r="S538" s="74">
        <v>5000000</v>
      </c>
      <c r="T538" s="74">
        <v>77</v>
      </c>
      <c r="U538" s="74">
        <v>75628</v>
      </c>
      <c r="V538" s="74">
        <v>1325</v>
      </c>
      <c r="W538" s="74">
        <v>3000</v>
      </c>
      <c r="X538" s="74">
        <v>47261</v>
      </c>
      <c r="Y538" s="74">
        <v>200</v>
      </c>
      <c r="Z538" s="74">
        <v>694584</v>
      </c>
      <c r="AA538" s="74">
        <v>10</v>
      </c>
      <c r="AB538" s="74">
        <v>5136871</v>
      </c>
      <c r="AC538" s="74">
        <v>5</v>
      </c>
    </row>
    <row r="539" spans="1:29" ht="14.25">
      <c r="A539" s="89">
        <v>2007019</v>
      </c>
      <c r="B539" s="91">
        <v>39126</v>
      </c>
      <c r="C539" s="97">
        <v>4</v>
      </c>
      <c r="D539" s="93">
        <v>11</v>
      </c>
      <c r="E539" s="93">
        <v>16</v>
      </c>
      <c r="F539" s="93">
        <v>23</v>
      </c>
      <c r="G539" s="93">
        <v>29</v>
      </c>
      <c r="H539" s="93">
        <v>31</v>
      </c>
      <c r="I539" s="99">
        <v>14</v>
      </c>
      <c r="J539" s="93">
        <v>23</v>
      </c>
      <c r="K539" s="93">
        <v>11</v>
      </c>
      <c r="L539" s="93">
        <v>31</v>
      </c>
      <c r="M539" s="93">
        <v>4</v>
      </c>
      <c r="N539" s="93">
        <v>29</v>
      </c>
      <c r="O539" s="94">
        <v>16</v>
      </c>
      <c r="P539" s="74">
        <v>115956594</v>
      </c>
      <c r="Q539" s="74">
        <v>80869806</v>
      </c>
      <c r="R539" s="74">
        <v>3</v>
      </c>
      <c r="S539" s="74">
        <v>5000000</v>
      </c>
      <c r="T539" s="74">
        <v>210</v>
      </c>
      <c r="U539" s="74">
        <v>42416</v>
      </c>
      <c r="V539" s="74">
        <v>639</v>
      </c>
      <c r="W539" s="74">
        <v>3000</v>
      </c>
      <c r="X539" s="74">
        <v>36442</v>
      </c>
      <c r="Y539" s="74">
        <v>200</v>
      </c>
      <c r="Z539" s="74">
        <v>621493</v>
      </c>
      <c r="AA539" s="74">
        <v>10</v>
      </c>
      <c r="AB539" s="74">
        <v>2341391</v>
      </c>
      <c r="AC539" s="74">
        <v>5</v>
      </c>
    </row>
    <row r="540" spans="1:29" ht="14.25">
      <c r="A540" s="89">
        <v>2007020</v>
      </c>
      <c r="B540" s="91">
        <v>39128</v>
      </c>
      <c r="C540" s="97">
        <v>5</v>
      </c>
      <c r="D540" s="93">
        <v>10</v>
      </c>
      <c r="E540" s="93">
        <v>16</v>
      </c>
      <c r="F540" s="93">
        <v>20</v>
      </c>
      <c r="G540" s="93">
        <v>28</v>
      </c>
      <c r="H540" s="93">
        <v>31</v>
      </c>
      <c r="I540" s="99">
        <v>14</v>
      </c>
      <c r="J540" s="93">
        <v>20</v>
      </c>
      <c r="K540" s="93">
        <v>5</v>
      </c>
      <c r="L540" s="93">
        <v>31</v>
      </c>
      <c r="M540" s="93">
        <v>10</v>
      </c>
      <c r="N540" s="93">
        <v>28</v>
      </c>
      <c r="O540" s="94">
        <v>16</v>
      </c>
      <c r="P540" s="74">
        <v>126700040</v>
      </c>
      <c r="Q540" s="74">
        <v>107657897</v>
      </c>
      <c r="R540" s="74">
        <v>1</v>
      </c>
      <c r="S540" s="74">
        <v>5000000</v>
      </c>
      <c r="T540" s="74">
        <v>86</v>
      </c>
      <c r="U540" s="74">
        <v>158412</v>
      </c>
      <c r="V540" s="74">
        <v>305</v>
      </c>
      <c r="W540" s="74">
        <v>3000</v>
      </c>
      <c r="X540" s="74">
        <v>19071</v>
      </c>
      <c r="Y540" s="74">
        <v>200</v>
      </c>
      <c r="Z540" s="74">
        <v>383470</v>
      </c>
      <c r="AA540" s="74">
        <v>10</v>
      </c>
      <c r="AB540" s="74">
        <v>1621512</v>
      </c>
      <c r="AC540" s="74">
        <v>5</v>
      </c>
    </row>
    <row r="541" spans="1:29" ht="14.25">
      <c r="A541" s="89">
        <v>2007021</v>
      </c>
      <c r="B541" s="91">
        <v>39138</v>
      </c>
      <c r="C541" s="97">
        <v>3</v>
      </c>
      <c r="D541" s="93">
        <v>6</v>
      </c>
      <c r="E541" s="93">
        <v>9</v>
      </c>
      <c r="F541" s="93">
        <v>11</v>
      </c>
      <c r="G541" s="93">
        <v>25</v>
      </c>
      <c r="H541" s="93">
        <v>31</v>
      </c>
      <c r="I541" s="99">
        <v>13</v>
      </c>
      <c r="J541" s="93">
        <v>11</v>
      </c>
      <c r="K541" s="93">
        <v>25</v>
      </c>
      <c r="L541" s="93">
        <v>3</v>
      </c>
      <c r="M541" s="93">
        <v>6</v>
      </c>
      <c r="N541" s="93">
        <v>31</v>
      </c>
      <c r="O541" s="94">
        <v>9</v>
      </c>
      <c r="P541" s="74">
        <v>113756430</v>
      </c>
      <c r="Q541" s="74">
        <v>96683828</v>
      </c>
      <c r="R541" s="74">
        <v>4</v>
      </c>
      <c r="S541" s="74">
        <v>5000000</v>
      </c>
      <c r="T541" s="74">
        <v>30</v>
      </c>
      <c r="U541" s="74">
        <v>702017</v>
      </c>
      <c r="V541" s="74">
        <v>535</v>
      </c>
      <c r="W541" s="74">
        <v>3000</v>
      </c>
      <c r="X541" s="74">
        <v>24214</v>
      </c>
      <c r="Y541" s="74">
        <v>200</v>
      </c>
      <c r="Z541" s="74">
        <v>461188</v>
      </c>
      <c r="AA541" s="74">
        <v>10</v>
      </c>
      <c r="AB541" s="74">
        <v>2918905</v>
      </c>
      <c r="AC541" s="74">
        <v>5</v>
      </c>
    </row>
    <row r="542" spans="1:29" ht="14.25">
      <c r="A542" s="89">
        <v>2007022</v>
      </c>
      <c r="B542" s="91">
        <v>39140</v>
      </c>
      <c r="C542" s="97">
        <v>2</v>
      </c>
      <c r="D542" s="93">
        <v>4</v>
      </c>
      <c r="E542" s="93">
        <v>7</v>
      </c>
      <c r="F542" s="93">
        <v>10</v>
      </c>
      <c r="G542" s="93">
        <v>18</v>
      </c>
      <c r="H542" s="93">
        <v>27</v>
      </c>
      <c r="I542" s="99">
        <v>10</v>
      </c>
      <c r="J542" s="93">
        <v>7</v>
      </c>
      <c r="K542" s="93">
        <v>10</v>
      </c>
      <c r="L542" s="93">
        <v>27</v>
      </c>
      <c r="M542" s="93">
        <v>2</v>
      </c>
      <c r="N542" s="93">
        <v>18</v>
      </c>
      <c r="O542" s="94">
        <v>4</v>
      </c>
      <c r="P542" s="74">
        <v>107756880</v>
      </c>
      <c r="Q542" s="74">
        <v>65835680</v>
      </c>
      <c r="R542" s="74">
        <v>8</v>
      </c>
      <c r="S542" s="74">
        <v>5000000</v>
      </c>
      <c r="T542" s="74">
        <v>52</v>
      </c>
      <c r="U542" s="74">
        <v>75427</v>
      </c>
      <c r="V542" s="74">
        <v>1152</v>
      </c>
      <c r="W542" s="74">
        <v>3000</v>
      </c>
      <c r="X542" s="74">
        <v>45028</v>
      </c>
      <c r="Y542" s="74">
        <v>200</v>
      </c>
      <c r="Z542" s="74">
        <v>661542</v>
      </c>
      <c r="AA542" s="74">
        <v>10</v>
      </c>
      <c r="AB542" s="74">
        <v>4129955</v>
      </c>
      <c r="AC542" s="74">
        <v>5</v>
      </c>
    </row>
    <row r="543" spans="1:29" ht="14.25">
      <c r="A543" s="89">
        <v>2007023</v>
      </c>
      <c r="B543" s="91">
        <v>39142</v>
      </c>
      <c r="C543" s="97">
        <v>3</v>
      </c>
      <c r="D543" s="93">
        <v>7</v>
      </c>
      <c r="E543" s="93">
        <v>13</v>
      </c>
      <c r="F543" s="93">
        <v>17</v>
      </c>
      <c r="G543" s="93">
        <v>32</v>
      </c>
      <c r="H543" s="93">
        <v>33</v>
      </c>
      <c r="I543" s="99">
        <v>2</v>
      </c>
      <c r="J543" s="93">
        <v>13</v>
      </c>
      <c r="K543" s="93">
        <v>33</v>
      </c>
      <c r="L543" s="93">
        <v>3</v>
      </c>
      <c r="M543" s="93">
        <v>7</v>
      </c>
      <c r="N543" s="93">
        <v>17</v>
      </c>
      <c r="O543" s="94">
        <v>32</v>
      </c>
      <c r="P543" s="74">
        <v>112284838</v>
      </c>
      <c r="Q543" s="74">
        <v>82944858</v>
      </c>
      <c r="R543" s="74">
        <v>1</v>
      </c>
      <c r="S543" s="74">
        <v>5000000</v>
      </c>
      <c r="T543" s="74">
        <v>38</v>
      </c>
      <c r="U543" s="74">
        <v>249351</v>
      </c>
      <c r="V543" s="74">
        <v>349</v>
      </c>
      <c r="W543" s="74">
        <v>3000</v>
      </c>
      <c r="X543" s="74">
        <v>19117</v>
      </c>
      <c r="Y543" s="74">
        <v>200</v>
      </c>
      <c r="Z543" s="74">
        <v>356925</v>
      </c>
      <c r="AA543" s="74">
        <v>10</v>
      </c>
      <c r="AB543" s="74">
        <v>2999076</v>
      </c>
      <c r="AC543" s="74">
        <v>5</v>
      </c>
    </row>
    <row r="544" spans="1:29" ht="14.25">
      <c r="A544" s="89">
        <v>2007024</v>
      </c>
      <c r="B544" s="91">
        <v>39145</v>
      </c>
      <c r="C544" s="97">
        <v>8</v>
      </c>
      <c r="D544" s="93">
        <v>9</v>
      </c>
      <c r="E544" s="93">
        <v>17</v>
      </c>
      <c r="F544" s="93">
        <v>25</v>
      </c>
      <c r="G544" s="93">
        <v>27</v>
      </c>
      <c r="H544" s="93">
        <v>32</v>
      </c>
      <c r="I544" s="99">
        <v>6</v>
      </c>
      <c r="J544" s="93">
        <v>27</v>
      </c>
      <c r="K544" s="93">
        <v>25</v>
      </c>
      <c r="L544" s="93">
        <v>9</v>
      </c>
      <c r="M544" s="93">
        <v>17</v>
      </c>
      <c r="N544" s="93">
        <v>32</v>
      </c>
      <c r="O544" s="94">
        <v>8</v>
      </c>
      <c r="P544" s="74">
        <v>121542842</v>
      </c>
      <c r="Q544" s="74">
        <v>87396552</v>
      </c>
      <c r="R544" s="74">
        <v>3</v>
      </c>
      <c r="S544" s="74">
        <v>5000000</v>
      </c>
      <c r="T544" s="74">
        <v>52</v>
      </c>
      <c r="U544" s="74">
        <v>160316</v>
      </c>
      <c r="V544" s="74">
        <v>555</v>
      </c>
      <c r="W544" s="74">
        <v>3000</v>
      </c>
      <c r="X544" s="74">
        <v>24126</v>
      </c>
      <c r="Y544" s="74">
        <v>200</v>
      </c>
      <c r="Z544" s="74">
        <v>429660</v>
      </c>
      <c r="AA544" s="74">
        <v>10</v>
      </c>
      <c r="AB544" s="74">
        <v>4196211</v>
      </c>
      <c r="AC544" s="74">
        <v>5</v>
      </c>
    </row>
    <row r="545" spans="1:29" ht="14.25">
      <c r="A545" s="89">
        <v>2007025</v>
      </c>
      <c r="B545" s="91">
        <v>39147</v>
      </c>
      <c r="C545" s="97">
        <v>3</v>
      </c>
      <c r="D545" s="93">
        <v>16</v>
      </c>
      <c r="E545" s="93">
        <v>18</v>
      </c>
      <c r="F545" s="93">
        <v>22</v>
      </c>
      <c r="G545" s="93">
        <v>23</v>
      </c>
      <c r="H545" s="93">
        <v>26</v>
      </c>
      <c r="I545" s="99">
        <v>3</v>
      </c>
      <c r="J545" s="93">
        <v>18</v>
      </c>
      <c r="K545" s="93">
        <v>26</v>
      </c>
      <c r="L545" s="93">
        <v>3</v>
      </c>
      <c r="M545" s="93">
        <v>22</v>
      </c>
      <c r="N545" s="93">
        <v>16</v>
      </c>
      <c r="O545" s="94">
        <v>23</v>
      </c>
      <c r="P545" s="74">
        <v>104560512</v>
      </c>
      <c r="Q545" s="74">
        <v>69428520</v>
      </c>
      <c r="R545" s="74">
        <v>5</v>
      </c>
      <c r="S545" s="74">
        <v>5000000</v>
      </c>
      <c r="T545" s="74">
        <v>50</v>
      </c>
      <c r="U545" s="74">
        <v>60274</v>
      </c>
      <c r="V545" s="74">
        <v>931</v>
      </c>
      <c r="W545" s="74">
        <v>3000</v>
      </c>
      <c r="X545" s="74">
        <v>40730</v>
      </c>
      <c r="Y545" s="74">
        <v>200</v>
      </c>
      <c r="Z545" s="74">
        <v>625169</v>
      </c>
      <c r="AA545" s="74">
        <v>10</v>
      </c>
      <c r="AB545" s="74">
        <v>4799658</v>
      </c>
      <c r="AC545" s="74">
        <v>5</v>
      </c>
    </row>
    <row r="546" spans="1:29" ht="14.25">
      <c r="A546" s="89">
        <v>2007026</v>
      </c>
      <c r="B546" s="91">
        <v>39149</v>
      </c>
      <c r="C546" s="97">
        <v>1</v>
      </c>
      <c r="D546" s="93">
        <v>4</v>
      </c>
      <c r="E546" s="93">
        <v>14</v>
      </c>
      <c r="F546" s="93">
        <v>16</v>
      </c>
      <c r="G546" s="93">
        <v>26</v>
      </c>
      <c r="H546" s="93">
        <v>29</v>
      </c>
      <c r="I546" s="99">
        <v>10</v>
      </c>
      <c r="J546" s="93">
        <v>16</v>
      </c>
      <c r="K546" s="93">
        <v>4</v>
      </c>
      <c r="L546" s="93">
        <v>29</v>
      </c>
      <c r="M546" s="93">
        <v>14</v>
      </c>
      <c r="N546" s="93">
        <v>26</v>
      </c>
      <c r="O546" s="94">
        <v>1</v>
      </c>
      <c r="P546" s="74">
        <v>109462504</v>
      </c>
      <c r="Q546" s="74">
        <v>82089880</v>
      </c>
      <c r="R546" s="74">
        <v>2</v>
      </c>
      <c r="S546" s="74">
        <v>5000000</v>
      </c>
      <c r="T546" s="74">
        <v>51</v>
      </c>
      <c r="U546" s="74">
        <v>190431</v>
      </c>
      <c r="V546" s="74">
        <v>385</v>
      </c>
      <c r="W546" s="74">
        <v>3000</v>
      </c>
      <c r="X546" s="74">
        <v>19991</v>
      </c>
      <c r="Y546" s="74">
        <v>200</v>
      </c>
      <c r="Z546" s="74">
        <v>404600</v>
      </c>
      <c r="AA546" s="74">
        <v>10</v>
      </c>
      <c r="AB546" s="74">
        <v>2412811</v>
      </c>
      <c r="AC546" s="74">
        <v>5</v>
      </c>
    </row>
    <row r="547" spans="1:29" ht="14.25">
      <c r="A547" s="89">
        <v>2007027</v>
      </c>
      <c r="B547" s="91">
        <v>39152</v>
      </c>
      <c r="C547" s="97">
        <v>2</v>
      </c>
      <c r="D547" s="93">
        <v>3</v>
      </c>
      <c r="E547" s="93">
        <v>9</v>
      </c>
      <c r="F547" s="93">
        <v>22</v>
      </c>
      <c r="G547" s="93">
        <v>24</v>
      </c>
      <c r="H547" s="93">
        <v>27</v>
      </c>
      <c r="I547" s="99">
        <v>11</v>
      </c>
      <c r="J547" s="93">
        <v>24</v>
      </c>
      <c r="K547" s="93">
        <v>22</v>
      </c>
      <c r="L547" s="93">
        <v>3</v>
      </c>
      <c r="M547" s="93">
        <v>9</v>
      </c>
      <c r="N547" s="93">
        <v>27</v>
      </c>
      <c r="O547" s="94">
        <v>2</v>
      </c>
      <c r="P547" s="74">
        <v>128748636</v>
      </c>
      <c r="Q547" s="74">
        <v>104509442</v>
      </c>
      <c r="R547" s="74">
        <v>0</v>
      </c>
      <c r="S547" s="74">
        <v>0</v>
      </c>
      <c r="T547" s="74">
        <v>25</v>
      </c>
      <c r="U547" s="74">
        <v>384335</v>
      </c>
      <c r="V547" s="74">
        <v>481</v>
      </c>
      <c r="W547" s="74">
        <v>3000</v>
      </c>
      <c r="X547" s="74">
        <v>26002</v>
      </c>
      <c r="Y547" s="74">
        <v>200</v>
      </c>
      <c r="Z547" s="74">
        <v>484707</v>
      </c>
      <c r="AA547" s="74">
        <v>10</v>
      </c>
      <c r="AB547" s="74">
        <v>3913683</v>
      </c>
      <c r="AC547" s="74">
        <v>5</v>
      </c>
    </row>
    <row r="548" spans="1:29" ht="14.25">
      <c r="A548" s="89">
        <v>2007028</v>
      </c>
      <c r="B548" s="91">
        <v>39154</v>
      </c>
      <c r="C548" s="97">
        <v>3</v>
      </c>
      <c r="D548" s="93">
        <v>8</v>
      </c>
      <c r="E548" s="93">
        <v>13</v>
      </c>
      <c r="F548" s="93">
        <v>20</v>
      </c>
      <c r="G548" s="93">
        <v>29</v>
      </c>
      <c r="H548" s="93">
        <v>30</v>
      </c>
      <c r="I548" s="99">
        <v>11</v>
      </c>
      <c r="J548" s="93">
        <v>3</v>
      </c>
      <c r="K548" s="93">
        <v>20</v>
      </c>
      <c r="L548" s="93">
        <v>13</v>
      </c>
      <c r="M548" s="93">
        <v>30</v>
      </c>
      <c r="N548" s="93">
        <v>8</v>
      </c>
      <c r="O548" s="94">
        <v>29</v>
      </c>
      <c r="P548" s="74">
        <v>116965154</v>
      </c>
      <c r="Q548" s="74">
        <v>91392725</v>
      </c>
      <c r="R548" s="74">
        <v>5</v>
      </c>
      <c r="S548" s="74">
        <v>5000000</v>
      </c>
      <c r="T548" s="74">
        <v>69</v>
      </c>
      <c r="U548" s="74">
        <v>401850</v>
      </c>
      <c r="V548" s="74">
        <v>310</v>
      </c>
      <c r="W548" s="74">
        <v>3000</v>
      </c>
      <c r="X548" s="74">
        <v>18582</v>
      </c>
      <c r="Y548" s="74">
        <v>200</v>
      </c>
      <c r="Z548" s="74">
        <v>378392</v>
      </c>
      <c r="AA548" s="74">
        <v>10</v>
      </c>
      <c r="AB548" s="74">
        <v>1854331</v>
      </c>
      <c r="AC548" s="74">
        <v>5</v>
      </c>
    </row>
    <row r="549" spans="1:29" ht="14.25">
      <c r="A549" s="89">
        <v>2007029</v>
      </c>
      <c r="B549" s="91">
        <v>39156</v>
      </c>
      <c r="C549" s="97">
        <v>6</v>
      </c>
      <c r="D549" s="93">
        <v>8</v>
      </c>
      <c r="E549" s="93">
        <v>9</v>
      </c>
      <c r="F549" s="93">
        <v>11</v>
      </c>
      <c r="G549" s="93">
        <v>19</v>
      </c>
      <c r="H549" s="93">
        <v>21</v>
      </c>
      <c r="I549" s="99">
        <v>10</v>
      </c>
      <c r="J549" s="93">
        <v>19</v>
      </c>
      <c r="K549" s="93">
        <v>6</v>
      </c>
      <c r="L549" s="93">
        <v>8</v>
      </c>
      <c r="M549" s="93">
        <v>21</v>
      </c>
      <c r="N549" s="93">
        <v>11</v>
      </c>
      <c r="O549" s="94">
        <v>9</v>
      </c>
      <c r="P549" s="74">
        <v>113666804</v>
      </c>
      <c r="Q549" s="74">
        <v>105876498</v>
      </c>
      <c r="R549" s="74">
        <v>2</v>
      </c>
      <c r="S549" s="74">
        <v>5000000</v>
      </c>
      <c r="T549" s="74">
        <v>64</v>
      </c>
      <c r="U549" s="74">
        <v>163953</v>
      </c>
      <c r="V549" s="74">
        <v>354</v>
      </c>
      <c r="W549" s="74">
        <v>3000</v>
      </c>
      <c r="X549" s="74">
        <v>19262</v>
      </c>
      <c r="Y549" s="74">
        <v>200</v>
      </c>
      <c r="Z549" s="74">
        <v>394975</v>
      </c>
      <c r="AA549" s="74">
        <v>10</v>
      </c>
      <c r="AB549" s="74">
        <v>2371153</v>
      </c>
      <c r="AC549" s="74">
        <v>5</v>
      </c>
    </row>
    <row r="550" spans="1:29" ht="14.25">
      <c r="A550" s="89">
        <v>2007030</v>
      </c>
      <c r="B550" s="91">
        <v>39159</v>
      </c>
      <c r="C550" s="97">
        <v>3</v>
      </c>
      <c r="D550" s="93">
        <v>16</v>
      </c>
      <c r="E550" s="93">
        <v>21</v>
      </c>
      <c r="F550" s="93">
        <v>22</v>
      </c>
      <c r="G550" s="93">
        <v>27</v>
      </c>
      <c r="H550" s="93">
        <v>30</v>
      </c>
      <c r="I550" s="99">
        <v>4</v>
      </c>
      <c r="J550" s="93">
        <v>30</v>
      </c>
      <c r="K550" s="93">
        <v>16</v>
      </c>
      <c r="L550" s="93">
        <v>27</v>
      </c>
      <c r="M550" s="93">
        <v>22</v>
      </c>
      <c r="N550" s="93">
        <v>3</v>
      </c>
      <c r="O550" s="94">
        <v>21</v>
      </c>
      <c r="P550" s="74">
        <v>133913730</v>
      </c>
      <c r="Q550" s="74">
        <v>107508776</v>
      </c>
      <c r="R550" s="74">
        <v>2</v>
      </c>
      <c r="S550" s="74">
        <v>5000000</v>
      </c>
      <c r="T550" s="74">
        <v>51</v>
      </c>
      <c r="U550" s="74">
        <v>532195</v>
      </c>
      <c r="V550" s="74">
        <v>404</v>
      </c>
      <c r="W550" s="74">
        <v>3000</v>
      </c>
      <c r="X550" s="74">
        <v>22399</v>
      </c>
      <c r="Y550" s="74">
        <v>200</v>
      </c>
      <c r="Z550" s="74">
        <v>432857</v>
      </c>
      <c r="AA550" s="74">
        <v>10</v>
      </c>
      <c r="AB550" s="74">
        <v>3364619</v>
      </c>
      <c r="AC550" s="74">
        <v>5</v>
      </c>
    </row>
    <row r="551" spans="1:29" ht="14.25">
      <c r="A551" s="89">
        <v>2007031</v>
      </c>
      <c r="B551" s="91">
        <v>39161</v>
      </c>
      <c r="C551" s="97">
        <v>4</v>
      </c>
      <c r="D551" s="93">
        <v>6</v>
      </c>
      <c r="E551" s="93">
        <v>10</v>
      </c>
      <c r="F551" s="93">
        <v>12</v>
      </c>
      <c r="G551" s="93">
        <v>19</v>
      </c>
      <c r="H551" s="93">
        <v>31</v>
      </c>
      <c r="I551" s="99">
        <v>1</v>
      </c>
      <c r="J551" s="93">
        <v>4</v>
      </c>
      <c r="K551" s="93">
        <v>19</v>
      </c>
      <c r="L551" s="93">
        <v>12</v>
      </c>
      <c r="M551" s="93">
        <v>6</v>
      </c>
      <c r="N551" s="93">
        <v>31</v>
      </c>
      <c r="O551" s="94">
        <v>10</v>
      </c>
      <c r="P551" s="74">
        <v>117363182</v>
      </c>
      <c r="Q551" s="74">
        <v>106701892</v>
      </c>
      <c r="R551" s="74">
        <v>2</v>
      </c>
      <c r="S551" s="74">
        <v>5000000</v>
      </c>
      <c r="T551" s="74">
        <v>41</v>
      </c>
      <c r="U551" s="74">
        <v>523185</v>
      </c>
      <c r="V551" s="74">
        <v>439</v>
      </c>
      <c r="W551" s="74">
        <v>3000</v>
      </c>
      <c r="X551" s="74">
        <v>24535</v>
      </c>
      <c r="Y551" s="74">
        <v>200</v>
      </c>
      <c r="Z551" s="74">
        <v>467735</v>
      </c>
      <c r="AA551" s="74">
        <v>10</v>
      </c>
      <c r="AB551" s="74">
        <v>3192577</v>
      </c>
      <c r="AC551" s="74">
        <v>5</v>
      </c>
    </row>
    <row r="552" spans="1:29" ht="14.25">
      <c r="A552" s="89">
        <v>2007032</v>
      </c>
      <c r="B552" s="91">
        <v>39163</v>
      </c>
      <c r="C552" s="97">
        <v>4</v>
      </c>
      <c r="D552" s="93">
        <v>8</v>
      </c>
      <c r="E552" s="93">
        <v>16</v>
      </c>
      <c r="F552" s="93">
        <v>24</v>
      </c>
      <c r="G552" s="93">
        <v>30</v>
      </c>
      <c r="H552" s="93">
        <v>32</v>
      </c>
      <c r="I552" s="99">
        <v>16</v>
      </c>
      <c r="J552" s="93">
        <v>8</v>
      </c>
      <c r="K552" s="93">
        <v>16</v>
      </c>
      <c r="L552" s="93">
        <v>32</v>
      </c>
      <c r="M552" s="93">
        <v>24</v>
      </c>
      <c r="N552" s="93">
        <v>4</v>
      </c>
      <c r="O552" s="94">
        <v>30</v>
      </c>
      <c r="P552" s="74">
        <v>119343222</v>
      </c>
      <c r="Q552" s="74">
        <v>83426623</v>
      </c>
      <c r="R552" s="74">
        <v>7</v>
      </c>
      <c r="S552" s="74">
        <v>5000000</v>
      </c>
      <c r="T552" s="74">
        <v>50</v>
      </c>
      <c r="U552" s="74">
        <v>547154</v>
      </c>
      <c r="V552" s="74">
        <v>376</v>
      </c>
      <c r="W552" s="74">
        <v>3000</v>
      </c>
      <c r="X552" s="74">
        <v>18463</v>
      </c>
      <c r="Y552" s="74">
        <v>200</v>
      </c>
      <c r="Z552" s="74">
        <v>352329</v>
      </c>
      <c r="AA552" s="74">
        <v>10</v>
      </c>
      <c r="AB552" s="74">
        <v>2210367</v>
      </c>
      <c r="AC552" s="74">
        <v>5</v>
      </c>
    </row>
    <row r="553" spans="1:29" ht="14.25">
      <c r="A553" s="89">
        <v>2007033</v>
      </c>
      <c r="B553" s="91">
        <v>39166</v>
      </c>
      <c r="C553" s="97">
        <v>3</v>
      </c>
      <c r="D553" s="93">
        <v>4</v>
      </c>
      <c r="E553" s="93">
        <v>11</v>
      </c>
      <c r="F553" s="93">
        <v>17</v>
      </c>
      <c r="G553" s="93">
        <v>18</v>
      </c>
      <c r="H553" s="93">
        <v>28</v>
      </c>
      <c r="I553" s="99">
        <v>9</v>
      </c>
      <c r="J553" s="93">
        <v>18</v>
      </c>
      <c r="K553" s="93">
        <v>4</v>
      </c>
      <c r="L553" s="93">
        <v>3</v>
      </c>
      <c r="M553" s="93">
        <v>17</v>
      </c>
      <c r="N553" s="93">
        <v>11</v>
      </c>
      <c r="O553" s="94">
        <v>28</v>
      </c>
      <c r="P553" s="74">
        <v>134912082</v>
      </c>
      <c r="Q553" s="74">
        <v>58629880</v>
      </c>
      <c r="R553" s="74">
        <v>8</v>
      </c>
      <c r="S553" s="74">
        <v>5000000</v>
      </c>
      <c r="T553" s="74">
        <v>103</v>
      </c>
      <c r="U553" s="74">
        <v>63259</v>
      </c>
      <c r="V553" s="74">
        <v>1102</v>
      </c>
      <c r="W553" s="74">
        <v>3000</v>
      </c>
      <c r="X553" s="74">
        <v>42518</v>
      </c>
      <c r="Y553" s="74">
        <v>200</v>
      </c>
      <c r="Z553" s="74">
        <v>656374</v>
      </c>
      <c r="AA553" s="74">
        <v>10</v>
      </c>
      <c r="AB553" s="74">
        <v>5202928</v>
      </c>
      <c r="AC553" s="74">
        <v>5</v>
      </c>
    </row>
    <row r="554" spans="1:29" ht="14.25">
      <c r="A554" s="89">
        <v>2007034</v>
      </c>
      <c r="B554" s="91">
        <v>39168</v>
      </c>
      <c r="C554" s="97">
        <v>2</v>
      </c>
      <c r="D554" s="93">
        <v>9</v>
      </c>
      <c r="E554" s="93">
        <v>12</v>
      </c>
      <c r="F554" s="93">
        <v>14</v>
      </c>
      <c r="G554" s="93">
        <v>23</v>
      </c>
      <c r="H554" s="93">
        <v>25</v>
      </c>
      <c r="I554" s="99">
        <v>16</v>
      </c>
      <c r="J554" s="93">
        <v>14</v>
      </c>
      <c r="K554" s="93">
        <v>2</v>
      </c>
      <c r="L554" s="93">
        <v>9</v>
      </c>
      <c r="M554" s="93">
        <v>12</v>
      </c>
      <c r="N554" s="93">
        <v>25</v>
      </c>
      <c r="O554" s="94">
        <v>23</v>
      </c>
      <c r="P554" s="74">
        <v>114516916</v>
      </c>
      <c r="Q554" s="74">
        <v>87631008</v>
      </c>
      <c r="R554" s="74">
        <v>0</v>
      </c>
      <c r="S554" s="74">
        <v>0</v>
      </c>
      <c r="T554" s="74">
        <v>61</v>
      </c>
      <c r="U554" s="74">
        <v>203755</v>
      </c>
      <c r="V554" s="74">
        <v>165</v>
      </c>
      <c r="W554" s="74">
        <v>3000</v>
      </c>
      <c r="X554" s="74">
        <v>16572</v>
      </c>
      <c r="Y554" s="74">
        <v>200</v>
      </c>
      <c r="Z554" s="74">
        <v>388543</v>
      </c>
      <c r="AA554" s="74">
        <v>10</v>
      </c>
      <c r="AB554" s="74">
        <v>1397655</v>
      </c>
      <c r="AC554" s="74">
        <v>5</v>
      </c>
    </row>
    <row r="555" spans="1:29" ht="14.25">
      <c r="A555" s="89">
        <v>2007035</v>
      </c>
      <c r="B555" s="91">
        <v>39170</v>
      </c>
      <c r="C555" s="97">
        <v>1</v>
      </c>
      <c r="D555" s="93">
        <v>4</v>
      </c>
      <c r="E555" s="93">
        <v>8</v>
      </c>
      <c r="F555" s="93">
        <v>12</v>
      </c>
      <c r="G555" s="93">
        <v>29</v>
      </c>
      <c r="H555" s="93">
        <v>31</v>
      </c>
      <c r="I555" s="99">
        <v>6</v>
      </c>
      <c r="J555" s="93">
        <v>31</v>
      </c>
      <c r="K555" s="93">
        <v>1</v>
      </c>
      <c r="L555" s="93">
        <v>29</v>
      </c>
      <c r="M555" s="93">
        <v>12</v>
      </c>
      <c r="N555" s="93">
        <v>8</v>
      </c>
      <c r="O555" s="94">
        <v>4</v>
      </c>
      <c r="P555" s="74">
        <v>114653702</v>
      </c>
      <c r="Q555" s="74">
        <v>100205090</v>
      </c>
      <c r="R555" s="74">
        <v>2</v>
      </c>
      <c r="S555" s="74">
        <v>5000000</v>
      </c>
      <c r="T555" s="74">
        <v>15</v>
      </c>
      <c r="U555" s="74">
        <v>644973</v>
      </c>
      <c r="V555" s="74">
        <v>354</v>
      </c>
      <c r="W555" s="74">
        <v>3000</v>
      </c>
      <c r="X555" s="74">
        <v>18782</v>
      </c>
      <c r="Y555" s="74">
        <v>200</v>
      </c>
      <c r="Z555" s="74">
        <v>363997</v>
      </c>
      <c r="AA555" s="74">
        <v>10</v>
      </c>
      <c r="AB555" s="74">
        <v>3094651</v>
      </c>
      <c r="AC555" s="74">
        <v>5</v>
      </c>
    </row>
    <row r="556" spans="1:29" ht="14.25">
      <c r="A556" s="89">
        <v>2007036</v>
      </c>
      <c r="B556" s="91">
        <v>39173</v>
      </c>
      <c r="C556" s="97">
        <v>3</v>
      </c>
      <c r="D556" s="93">
        <v>14</v>
      </c>
      <c r="E556" s="93">
        <v>21</v>
      </c>
      <c r="F556" s="93">
        <v>23</v>
      </c>
      <c r="G556" s="93">
        <v>30</v>
      </c>
      <c r="H556" s="93">
        <v>31</v>
      </c>
      <c r="I556" s="99">
        <v>10</v>
      </c>
      <c r="J556" s="93">
        <v>3</v>
      </c>
      <c r="K556" s="93">
        <v>21</v>
      </c>
      <c r="L556" s="93">
        <v>23</v>
      </c>
      <c r="M556" s="93">
        <v>14</v>
      </c>
      <c r="N556" s="93">
        <v>30</v>
      </c>
      <c r="O556" s="94">
        <v>31</v>
      </c>
      <c r="P556" s="74">
        <v>134541242</v>
      </c>
      <c r="Q556" s="74">
        <v>106803130</v>
      </c>
      <c r="R556" s="74">
        <v>1</v>
      </c>
      <c r="S556" s="74">
        <v>5000000</v>
      </c>
      <c r="T556" s="74">
        <v>18</v>
      </c>
      <c r="U556" s="74">
        <v>1503449</v>
      </c>
      <c r="V556" s="74">
        <v>388</v>
      </c>
      <c r="W556" s="74">
        <v>3000</v>
      </c>
      <c r="X556" s="74">
        <v>20779</v>
      </c>
      <c r="Y556" s="74">
        <v>200</v>
      </c>
      <c r="Z556" s="74">
        <v>423407</v>
      </c>
      <c r="AA556" s="74">
        <v>10</v>
      </c>
      <c r="AB556" s="74">
        <v>3542241</v>
      </c>
      <c r="AC556" s="74">
        <v>5</v>
      </c>
    </row>
    <row r="557" spans="1:29" ht="14.25">
      <c r="A557" s="89">
        <v>2007037</v>
      </c>
      <c r="B557" s="91">
        <v>39175</v>
      </c>
      <c r="C557" s="97">
        <v>10</v>
      </c>
      <c r="D557" s="93">
        <v>11</v>
      </c>
      <c r="E557" s="93">
        <v>16</v>
      </c>
      <c r="F557" s="93">
        <v>23</v>
      </c>
      <c r="G557" s="93">
        <v>31</v>
      </c>
      <c r="H557" s="93">
        <v>33</v>
      </c>
      <c r="I557" s="99">
        <v>16</v>
      </c>
      <c r="J557" s="93">
        <v>23</v>
      </c>
      <c r="K557" s="93">
        <v>10</v>
      </c>
      <c r="L557" s="93">
        <v>11</v>
      </c>
      <c r="M557" s="93">
        <v>31</v>
      </c>
      <c r="N557" s="93">
        <v>16</v>
      </c>
      <c r="O557" s="94">
        <v>33</v>
      </c>
      <c r="P557" s="74">
        <v>116812284</v>
      </c>
      <c r="Q557" s="74">
        <v>119971358</v>
      </c>
      <c r="R557" s="74">
        <v>0</v>
      </c>
      <c r="S557" s="74">
        <v>0</v>
      </c>
      <c r="T557" s="74">
        <v>12</v>
      </c>
      <c r="U557" s="74">
        <v>2560488</v>
      </c>
      <c r="V557" s="74">
        <v>173</v>
      </c>
      <c r="W557" s="74">
        <v>3000</v>
      </c>
      <c r="X557" s="74">
        <v>12154</v>
      </c>
      <c r="Y557" s="74">
        <v>200</v>
      </c>
      <c r="Z557" s="74">
        <v>298245</v>
      </c>
      <c r="AA557" s="74">
        <v>10</v>
      </c>
      <c r="AB557" s="74">
        <v>1482335</v>
      </c>
      <c r="AC557" s="74">
        <v>5</v>
      </c>
    </row>
    <row r="558" spans="1:29" ht="14.25">
      <c r="A558" s="89">
        <v>2007038</v>
      </c>
      <c r="B558" s="91">
        <v>39177</v>
      </c>
      <c r="C558" s="97">
        <v>3</v>
      </c>
      <c r="D558" s="93">
        <v>11</v>
      </c>
      <c r="E558" s="93">
        <v>14</v>
      </c>
      <c r="F558" s="93">
        <v>19</v>
      </c>
      <c r="G558" s="93">
        <v>21</v>
      </c>
      <c r="H558" s="93">
        <v>30</v>
      </c>
      <c r="I558" s="99">
        <v>5</v>
      </c>
      <c r="J558" s="93">
        <v>11</v>
      </c>
      <c r="K558" s="93">
        <v>30</v>
      </c>
      <c r="L558" s="93">
        <v>21</v>
      </c>
      <c r="M558" s="93">
        <v>3</v>
      </c>
      <c r="N558" s="93">
        <v>14</v>
      </c>
      <c r="O558" s="94">
        <v>19</v>
      </c>
      <c r="P558" s="74">
        <v>119984574</v>
      </c>
      <c r="Q558" s="74">
        <v>111020550</v>
      </c>
      <c r="R558" s="74">
        <v>3</v>
      </c>
      <c r="S558" s="74">
        <v>5000000</v>
      </c>
      <c r="T558" s="74">
        <v>26</v>
      </c>
      <c r="U558" s="74">
        <v>542876</v>
      </c>
      <c r="V558" s="74">
        <v>674</v>
      </c>
      <c r="W558" s="74">
        <v>3000</v>
      </c>
      <c r="X558" s="74">
        <v>31005</v>
      </c>
      <c r="Y558" s="74">
        <v>200</v>
      </c>
      <c r="Z558" s="74">
        <v>514497</v>
      </c>
      <c r="AA558" s="74">
        <v>10</v>
      </c>
      <c r="AB558" s="74">
        <v>5052098</v>
      </c>
      <c r="AC558" s="74">
        <v>5</v>
      </c>
    </row>
    <row r="559" spans="1:29" ht="14.25">
      <c r="A559" s="89">
        <v>2007039</v>
      </c>
      <c r="B559" s="91">
        <v>39180</v>
      </c>
      <c r="C559" s="97">
        <v>6</v>
      </c>
      <c r="D559" s="93">
        <v>7</v>
      </c>
      <c r="E559" s="93">
        <v>19</v>
      </c>
      <c r="F559" s="93">
        <v>24</v>
      </c>
      <c r="G559" s="93">
        <v>27</v>
      </c>
      <c r="H559" s="93">
        <v>29</v>
      </c>
      <c r="I559" s="99">
        <v>1</v>
      </c>
      <c r="J559" s="93">
        <v>27</v>
      </c>
      <c r="K559" s="93">
        <v>24</v>
      </c>
      <c r="L559" s="93">
        <v>7</v>
      </c>
      <c r="M559" s="93">
        <v>6</v>
      </c>
      <c r="N559" s="93">
        <v>29</v>
      </c>
      <c r="O559" s="94">
        <v>19</v>
      </c>
      <c r="P559" s="74">
        <v>143011060</v>
      </c>
      <c r="Q559" s="74">
        <v>98857405</v>
      </c>
      <c r="R559" s="74">
        <v>5</v>
      </c>
      <c r="S559" s="74">
        <v>5000000</v>
      </c>
      <c r="T559" s="74">
        <v>82</v>
      </c>
      <c r="U559" s="74">
        <v>365276</v>
      </c>
      <c r="V559" s="74">
        <v>445</v>
      </c>
      <c r="W559" s="74">
        <v>3000</v>
      </c>
      <c r="X559" s="74">
        <v>29312</v>
      </c>
      <c r="Y559" s="74">
        <v>200</v>
      </c>
      <c r="Z559" s="74">
        <v>575516</v>
      </c>
      <c r="AA559" s="74">
        <v>10</v>
      </c>
      <c r="AB559" s="74">
        <v>2866667</v>
      </c>
      <c r="AC559" s="74">
        <v>5</v>
      </c>
    </row>
    <row r="560" spans="1:29" ht="14.25">
      <c r="A560" s="89">
        <v>2007040</v>
      </c>
      <c r="B560" s="91">
        <v>39182</v>
      </c>
      <c r="C560" s="97">
        <v>13</v>
      </c>
      <c r="D560" s="93">
        <v>14</v>
      </c>
      <c r="E560" s="93">
        <v>15</v>
      </c>
      <c r="F560" s="93">
        <v>19</v>
      </c>
      <c r="G560" s="93">
        <v>24</v>
      </c>
      <c r="H560" s="93">
        <v>30</v>
      </c>
      <c r="I560" s="99">
        <v>10</v>
      </c>
      <c r="J560" s="93">
        <v>19</v>
      </c>
      <c r="K560" s="93">
        <v>30</v>
      </c>
      <c r="L560" s="93">
        <v>14</v>
      </c>
      <c r="M560" s="93">
        <v>13</v>
      </c>
      <c r="N560" s="93">
        <v>24</v>
      </c>
      <c r="O560" s="94">
        <v>15</v>
      </c>
      <c r="P560" s="74">
        <v>118331436</v>
      </c>
      <c r="Q560" s="74">
        <v>122492627</v>
      </c>
      <c r="R560" s="74">
        <v>0</v>
      </c>
      <c r="S560" s="74">
        <v>0</v>
      </c>
      <c r="T560" s="74">
        <v>45</v>
      </c>
      <c r="U560" s="74">
        <v>225097</v>
      </c>
      <c r="V560" s="74">
        <v>315</v>
      </c>
      <c r="W560" s="74">
        <v>3000</v>
      </c>
      <c r="X560" s="74">
        <v>18382</v>
      </c>
      <c r="Y560" s="74">
        <v>200</v>
      </c>
      <c r="Z560" s="74">
        <v>371376</v>
      </c>
      <c r="AA560" s="74">
        <v>10</v>
      </c>
      <c r="AB560" s="74">
        <v>3176528</v>
      </c>
      <c r="AC560" s="74">
        <v>5</v>
      </c>
    </row>
    <row r="561" spans="1:29" ht="14.25">
      <c r="A561" s="89">
        <v>2007041</v>
      </c>
      <c r="B561" s="91">
        <v>39184</v>
      </c>
      <c r="C561" s="97">
        <v>1</v>
      </c>
      <c r="D561" s="93">
        <v>3</v>
      </c>
      <c r="E561" s="93">
        <v>9</v>
      </c>
      <c r="F561" s="93">
        <v>11</v>
      </c>
      <c r="G561" s="93">
        <v>26</v>
      </c>
      <c r="H561" s="93">
        <v>31</v>
      </c>
      <c r="I561" s="99">
        <v>12</v>
      </c>
      <c r="J561" s="93">
        <v>3</v>
      </c>
      <c r="K561" s="93">
        <v>9</v>
      </c>
      <c r="L561" s="93">
        <v>31</v>
      </c>
      <c r="M561" s="93">
        <v>26</v>
      </c>
      <c r="N561" s="93">
        <v>1</v>
      </c>
      <c r="O561" s="94">
        <v>11</v>
      </c>
      <c r="P561" s="74">
        <v>121205882</v>
      </c>
      <c r="Q561" s="74">
        <v>124694666</v>
      </c>
      <c r="R561" s="74">
        <v>1</v>
      </c>
      <c r="S561" s="74">
        <v>5000000</v>
      </c>
      <c r="T561" s="74">
        <v>47</v>
      </c>
      <c r="U561" s="74">
        <v>357548</v>
      </c>
      <c r="V561" s="74">
        <v>662</v>
      </c>
      <c r="W561" s="74">
        <v>3000</v>
      </c>
      <c r="X561" s="74">
        <v>34117</v>
      </c>
      <c r="Y561" s="74">
        <v>200</v>
      </c>
      <c r="Z561" s="74">
        <v>593307</v>
      </c>
      <c r="AA561" s="74">
        <v>10</v>
      </c>
      <c r="AB561" s="74">
        <v>4128323</v>
      </c>
      <c r="AC561" s="74">
        <v>5</v>
      </c>
    </row>
    <row r="562" spans="1:29" ht="14.25">
      <c r="A562" s="89">
        <v>2007042</v>
      </c>
      <c r="B562" s="91">
        <v>39187</v>
      </c>
      <c r="C562" s="97">
        <v>3</v>
      </c>
      <c r="D562" s="93">
        <v>13</v>
      </c>
      <c r="E562" s="93">
        <v>16</v>
      </c>
      <c r="F562" s="93">
        <v>19</v>
      </c>
      <c r="G562" s="93">
        <v>32</v>
      </c>
      <c r="H562" s="93">
        <v>33</v>
      </c>
      <c r="I562" s="99">
        <v>8</v>
      </c>
      <c r="J562" s="93">
        <v>19</v>
      </c>
      <c r="K562" s="93">
        <v>3</v>
      </c>
      <c r="L562" s="93">
        <v>32</v>
      </c>
      <c r="M562" s="93">
        <v>16</v>
      </c>
      <c r="N562" s="93">
        <v>13</v>
      </c>
      <c r="O562" s="94">
        <v>33</v>
      </c>
      <c r="P562" s="74">
        <v>142691830</v>
      </c>
      <c r="Q562" s="74">
        <v>130625495</v>
      </c>
      <c r="R562" s="74">
        <v>0</v>
      </c>
      <c r="S562" s="74">
        <v>0</v>
      </c>
      <c r="T562" s="74">
        <v>27</v>
      </c>
      <c r="U562" s="74">
        <v>512540</v>
      </c>
      <c r="V562" s="74">
        <v>502</v>
      </c>
      <c r="W562" s="74">
        <v>3000</v>
      </c>
      <c r="X562" s="74">
        <v>27575</v>
      </c>
      <c r="Y562" s="74">
        <v>200</v>
      </c>
      <c r="Z562" s="74">
        <v>502787</v>
      </c>
      <c r="AA562" s="74">
        <v>10</v>
      </c>
      <c r="AB562" s="74">
        <v>7620139</v>
      </c>
      <c r="AC562" s="74">
        <v>5</v>
      </c>
    </row>
    <row r="563" spans="1:29" ht="14.25">
      <c r="A563" s="89">
        <v>2007043</v>
      </c>
      <c r="B563" s="91">
        <v>39189</v>
      </c>
      <c r="C563" s="97">
        <v>3</v>
      </c>
      <c r="D563" s="93">
        <v>8</v>
      </c>
      <c r="E563" s="93">
        <v>10</v>
      </c>
      <c r="F563" s="93">
        <v>11</v>
      </c>
      <c r="G563" s="93">
        <v>14</v>
      </c>
      <c r="H563" s="93">
        <v>30</v>
      </c>
      <c r="I563" s="99">
        <v>5</v>
      </c>
      <c r="J563" s="93">
        <v>3</v>
      </c>
      <c r="K563" s="93">
        <v>30</v>
      </c>
      <c r="L563" s="93">
        <v>10</v>
      </c>
      <c r="M563" s="93">
        <v>14</v>
      </c>
      <c r="N563" s="93">
        <v>11</v>
      </c>
      <c r="O563" s="94">
        <v>8</v>
      </c>
      <c r="P563" s="74">
        <v>122386058</v>
      </c>
      <c r="Q563" s="74">
        <v>118014140</v>
      </c>
      <c r="R563" s="74">
        <v>4</v>
      </c>
      <c r="S563" s="74">
        <v>5000000</v>
      </c>
      <c r="T563" s="74">
        <v>39</v>
      </c>
      <c r="U563" s="74">
        <v>442055</v>
      </c>
      <c r="V563" s="74">
        <v>739</v>
      </c>
      <c r="W563" s="74">
        <v>3000</v>
      </c>
      <c r="X563" s="74">
        <v>33287</v>
      </c>
      <c r="Y563" s="74">
        <v>200</v>
      </c>
      <c r="Z563" s="74">
        <v>519448</v>
      </c>
      <c r="AA563" s="74">
        <v>10</v>
      </c>
      <c r="AB563" s="74">
        <v>4254292</v>
      </c>
      <c r="AC563" s="74">
        <v>5</v>
      </c>
    </row>
    <row r="564" spans="1:29" ht="14.25">
      <c r="A564" s="89">
        <v>2007044</v>
      </c>
      <c r="B564" s="91">
        <v>39191</v>
      </c>
      <c r="C564" s="97">
        <v>9</v>
      </c>
      <c r="D564" s="93">
        <v>13</v>
      </c>
      <c r="E564" s="93">
        <v>20</v>
      </c>
      <c r="F564" s="93">
        <v>21</v>
      </c>
      <c r="G564" s="93">
        <v>24</v>
      </c>
      <c r="H564" s="93">
        <v>32</v>
      </c>
      <c r="I564" s="99">
        <v>8</v>
      </c>
      <c r="J564" s="93">
        <v>9</v>
      </c>
      <c r="K564" s="93">
        <v>24</v>
      </c>
      <c r="L564" s="93">
        <v>21</v>
      </c>
      <c r="M564" s="93">
        <v>20</v>
      </c>
      <c r="N564" s="93">
        <v>13</v>
      </c>
      <c r="O564" s="94">
        <v>32</v>
      </c>
      <c r="P564" s="74">
        <v>124340438</v>
      </c>
      <c r="Q564" s="74">
        <v>125002097</v>
      </c>
      <c r="R564" s="74">
        <v>1</v>
      </c>
      <c r="S564" s="74">
        <v>5000000</v>
      </c>
      <c r="T564" s="74">
        <v>47</v>
      </c>
      <c r="U564" s="74">
        <v>595146</v>
      </c>
      <c r="V564" s="74">
        <v>354</v>
      </c>
      <c r="W564" s="74">
        <v>3000</v>
      </c>
      <c r="X564" s="74">
        <v>18223</v>
      </c>
      <c r="Y564" s="74">
        <v>200</v>
      </c>
      <c r="Z564" s="74">
        <v>374648</v>
      </c>
      <c r="AA564" s="74">
        <v>10</v>
      </c>
      <c r="AB564" s="74">
        <v>2502775</v>
      </c>
      <c r="AC564" s="74">
        <v>5</v>
      </c>
    </row>
    <row r="565" spans="1:29" ht="14.25">
      <c r="A565" s="89">
        <v>2007045</v>
      </c>
      <c r="B565" s="91">
        <v>39194</v>
      </c>
      <c r="C565" s="97">
        <v>1</v>
      </c>
      <c r="D565" s="93">
        <v>12</v>
      </c>
      <c r="E565" s="93">
        <v>18</v>
      </c>
      <c r="F565" s="93">
        <v>21</v>
      </c>
      <c r="G565" s="93">
        <v>28</v>
      </c>
      <c r="H565" s="93">
        <v>30</v>
      </c>
      <c r="I565" s="99">
        <v>10</v>
      </c>
      <c r="J565" s="93">
        <v>28</v>
      </c>
      <c r="K565" s="93">
        <v>12</v>
      </c>
      <c r="L565" s="93">
        <v>30</v>
      </c>
      <c r="M565" s="93">
        <v>21</v>
      </c>
      <c r="N565" s="93">
        <v>18</v>
      </c>
      <c r="O565" s="94">
        <v>1</v>
      </c>
      <c r="P565" s="74">
        <v>136615924</v>
      </c>
      <c r="Q565" s="74">
        <v>125430648</v>
      </c>
      <c r="R565" s="74">
        <v>2</v>
      </c>
      <c r="S565" s="74">
        <v>5000000</v>
      </c>
      <c r="T565" s="74">
        <v>71</v>
      </c>
      <c r="U565" s="74">
        <v>342722</v>
      </c>
      <c r="V565" s="74">
        <v>568</v>
      </c>
      <c r="W565" s="74">
        <v>3000</v>
      </c>
      <c r="X565" s="74">
        <v>29467</v>
      </c>
      <c r="Y565" s="74">
        <v>200</v>
      </c>
      <c r="Z565" s="74">
        <v>539900</v>
      </c>
      <c r="AA565" s="74">
        <v>10</v>
      </c>
      <c r="AB565" s="74">
        <v>3836713</v>
      </c>
      <c r="AC565" s="74">
        <v>5</v>
      </c>
    </row>
    <row r="566" spans="1:29" ht="14.25">
      <c r="A566" s="89">
        <v>2007046</v>
      </c>
      <c r="B566" s="91">
        <v>39196</v>
      </c>
      <c r="C566" s="97">
        <v>2</v>
      </c>
      <c r="D566" s="93">
        <v>6</v>
      </c>
      <c r="E566" s="93">
        <v>7</v>
      </c>
      <c r="F566" s="93">
        <v>9</v>
      </c>
      <c r="G566" s="93">
        <v>19</v>
      </c>
      <c r="H566" s="93">
        <v>26</v>
      </c>
      <c r="I566" s="99">
        <v>14</v>
      </c>
      <c r="J566" s="93">
        <v>6</v>
      </c>
      <c r="K566" s="93">
        <v>19</v>
      </c>
      <c r="L566" s="93">
        <v>26</v>
      </c>
      <c r="M566" s="93">
        <v>9</v>
      </c>
      <c r="N566" s="93">
        <v>7</v>
      </c>
      <c r="O566" s="94">
        <v>2</v>
      </c>
      <c r="P566" s="74">
        <v>119427296</v>
      </c>
      <c r="Q566" s="74">
        <v>115125408</v>
      </c>
      <c r="R566" s="74">
        <v>4</v>
      </c>
      <c r="S566" s="74">
        <v>5000000</v>
      </c>
      <c r="T566" s="74">
        <v>54</v>
      </c>
      <c r="U566" s="74">
        <v>418909</v>
      </c>
      <c r="V566" s="74">
        <v>455</v>
      </c>
      <c r="W566" s="74">
        <v>3000</v>
      </c>
      <c r="X566" s="74">
        <v>23530</v>
      </c>
      <c r="Y566" s="74">
        <v>200</v>
      </c>
      <c r="Z566" s="74">
        <v>438832</v>
      </c>
      <c r="AA566" s="74">
        <v>10</v>
      </c>
      <c r="AB566" s="74">
        <v>3148836</v>
      </c>
      <c r="AC566" s="74">
        <v>5</v>
      </c>
    </row>
    <row r="567" spans="1:29" ht="14.25">
      <c r="A567" s="89">
        <v>2007047</v>
      </c>
      <c r="B567" s="91">
        <v>39198</v>
      </c>
      <c r="C567" s="97">
        <v>2</v>
      </c>
      <c r="D567" s="93">
        <v>4</v>
      </c>
      <c r="E567" s="93">
        <v>16</v>
      </c>
      <c r="F567" s="93">
        <v>18</v>
      </c>
      <c r="G567" s="93">
        <v>23</v>
      </c>
      <c r="H567" s="93">
        <v>30</v>
      </c>
      <c r="I567" s="99">
        <v>6</v>
      </c>
      <c r="J567" s="93">
        <v>4</v>
      </c>
      <c r="K567" s="93">
        <v>23</v>
      </c>
      <c r="L567" s="93">
        <v>16</v>
      </c>
      <c r="M567" s="93">
        <v>2</v>
      </c>
      <c r="N567" s="93">
        <v>18</v>
      </c>
      <c r="O567" s="94">
        <v>30</v>
      </c>
      <c r="P567" s="74">
        <v>119916622</v>
      </c>
      <c r="Q567" s="74">
        <v>110480448</v>
      </c>
      <c r="R567" s="74">
        <v>3</v>
      </c>
      <c r="S567" s="74">
        <v>5000000</v>
      </c>
      <c r="T567" s="74">
        <v>57</v>
      </c>
      <c r="U567" s="74">
        <v>423890</v>
      </c>
      <c r="V567" s="74">
        <v>423</v>
      </c>
      <c r="W567" s="74">
        <v>3000</v>
      </c>
      <c r="X567" s="74">
        <v>21973</v>
      </c>
      <c r="Y567" s="74">
        <v>200</v>
      </c>
      <c r="Z567" s="74">
        <v>424853</v>
      </c>
      <c r="AA567" s="74">
        <v>10</v>
      </c>
      <c r="AB567" s="74">
        <v>2866042</v>
      </c>
      <c r="AC567" s="74">
        <v>5</v>
      </c>
    </row>
    <row r="568" spans="1:29" ht="14.25">
      <c r="A568" s="89">
        <v>2007048</v>
      </c>
      <c r="B568" s="91">
        <v>39201</v>
      </c>
      <c r="C568" s="97">
        <v>2</v>
      </c>
      <c r="D568" s="93">
        <v>11</v>
      </c>
      <c r="E568" s="93">
        <v>12</v>
      </c>
      <c r="F568" s="93">
        <v>15</v>
      </c>
      <c r="G568" s="93">
        <v>17</v>
      </c>
      <c r="H568" s="93">
        <v>28</v>
      </c>
      <c r="I568" s="99">
        <v>12</v>
      </c>
      <c r="J568" s="93">
        <v>2</v>
      </c>
      <c r="K568" s="93">
        <v>12</v>
      </c>
      <c r="L568" s="93">
        <v>11</v>
      </c>
      <c r="M568" s="93">
        <v>17</v>
      </c>
      <c r="N568" s="93">
        <v>28</v>
      </c>
      <c r="O568" s="94">
        <v>15</v>
      </c>
      <c r="P568" s="74">
        <v>136379094</v>
      </c>
      <c r="Q568" s="74">
        <v>97830540</v>
      </c>
      <c r="R568" s="74">
        <v>5</v>
      </c>
      <c r="S568" s="74">
        <v>5000000</v>
      </c>
      <c r="T568" s="74">
        <v>56</v>
      </c>
      <c r="U568" s="74">
        <v>514587</v>
      </c>
      <c r="V568" s="74">
        <v>417</v>
      </c>
      <c r="W568" s="74">
        <v>3000</v>
      </c>
      <c r="X568" s="74">
        <v>24765</v>
      </c>
      <c r="Y568" s="74">
        <v>200</v>
      </c>
      <c r="Z568" s="74">
        <v>495335</v>
      </c>
      <c r="AA568" s="74">
        <v>10</v>
      </c>
      <c r="AB568" s="74">
        <v>2900284</v>
      </c>
      <c r="AC568" s="74">
        <v>5</v>
      </c>
    </row>
    <row r="569" spans="1:29" ht="14.25">
      <c r="A569" s="89">
        <v>2007049</v>
      </c>
      <c r="B569" s="91">
        <v>39203</v>
      </c>
      <c r="C569" s="97">
        <v>4</v>
      </c>
      <c r="D569" s="93">
        <v>14</v>
      </c>
      <c r="E569" s="93">
        <v>18</v>
      </c>
      <c r="F569" s="93">
        <v>19</v>
      </c>
      <c r="G569" s="93">
        <v>31</v>
      </c>
      <c r="H569" s="93">
        <v>33</v>
      </c>
      <c r="I569" s="99">
        <v>2</v>
      </c>
      <c r="J569" s="93">
        <v>4</v>
      </c>
      <c r="K569" s="93">
        <v>33</v>
      </c>
      <c r="L569" s="93">
        <v>19</v>
      </c>
      <c r="M569" s="93">
        <v>31</v>
      </c>
      <c r="N569" s="93">
        <v>14</v>
      </c>
      <c r="O569" s="94">
        <v>18</v>
      </c>
      <c r="P569" s="74">
        <v>109032730</v>
      </c>
      <c r="Q569" s="74">
        <v>112092768</v>
      </c>
      <c r="R569" s="74">
        <v>2</v>
      </c>
      <c r="S569" s="74">
        <v>5000000</v>
      </c>
      <c r="T569" s="74">
        <v>39</v>
      </c>
      <c r="U569" s="74">
        <v>266617</v>
      </c>
      <c r="V569" s="74">
        <v>278</v>
      </c>
      <c r="W569" s="74">
        <v>3000</v>
      </c>
      <c r="X569" s="74">
        <v>17941</v>
      </c>
      <c r="Y569" s="74">
        <v>200</v>
      </c>
      <c r="Z569" s="74">
        <v>391773</v>
      </c>
      <c r="AA569" s="74">
        <v>10</v>
      </c>
      <c r="AB569" s="74">
        <v>2085156</v>
      </c>
      <c r="AC569" s="74">
        <v>5</v>
      </c>
    </row>
    <row r="570" spans="1:29" ht="14.25">
      <c r="A570" s="89">
        <v>2007050</v>
      </c>
      <c r="B570" s="91">
        <v>39205</v>
      </c>
      <c r="C570" s="97">
        <v>1</v>
      </c>
      <c r="D570" s="93">
        <v>5</v>
      </c>
      <c r="E570" s="93">
        <v>8</v>
      </c>
      <c r="F570" s="93">
        <v>13</v>
      </c>
      <c r="G570" s="93">
        <v>18</v>
      </c>
      <c r="H570" s="93">
        <v>25</v>
      </c>
      <c r="I570" s="99">
        <v>2</v>
      </c>
      <c r="J570" s="93">
        <v>25</v>
      </c>
      <c r="K570" s="93">
        <v>13</v>
      </c>
      <c r="L570" s="93">
        <v>18</v>
      </c>
      <c r="M570" s="93">
        <v>5</v>
      </c>
      <c r="N570" s="93">
        <v>1</v>
      </c>
      <c r="O570" s="94">
        <v>8</v>
      </c>
      <c r="P570" s="74">
        <v>105495070</v>
      </c>
      <c r="Q570" s="74">
        <v>107678022</v>
      </c>
      <c r="R570" s="74">
        <v>3</v>
      </c>
      <c r="S570" s="74">
        <v>5000000</v>
      </c>
      <c r="T570" s="74">
        <v>87</v>
      </c>
      <c r="U570" s="74">
        <v>283895</v>
      </c>
      <c r="V570" s="74">
        <v>278</v>
      </c>
      <c r="W570" s="74">
        <v>3000</v>
      </c>
      <c r="X570" s="74">
        <v>23294</v>
      </c>
      <c r="Y570" s="74">
        <v>200</v>
      </c>
      <c r="Z570" s="74">
        <v>506011</v>
      </c>
      <c r="AA570" s="74">
        <v>10</v>
      </c>
      <c r="AB570" s="74">
        <v>1171098</v>
      </c>
      <c r="AC570" s="74">
        <v>5</v>
      </c>
    </row>
    <row r="571" spans="1:29" ht="14.25">
      <c r="A571" s="89">
        <v>2007051</v>
      </c>
      <c r="B571" s="91">
        <v>39208</v>
      </c>
      <c r="C571" s="97">
        <v>3</v>
      </c>
      <c r="D571" s="93">
        <v>14</v>
      </c>
      <c r="E571" s="93">
        <v>16</v>
      </c>
      <c r="F571" s="93">
        <v>26</v>
      </c>
      <c r="G571" s="93">
        <v>27</v>
      </c>
      <c r="H571" s="93">
        <v>33</v>
      </c>
      <c r="I571" s="99">
        <v>13</v>
      </c>
      <c r="J571" s="93">
        <v>14</v>
      </c>
      <c r="K571" s="93">
        <v>33</v>
      </c>
      <c r="L571" s="93">
        <v>3</v>
      </c>
      <c r="M571" s="93">
        <v>27</v>
      </c>
      <c r="N571" s="93">
        <v>26</v>
      </c>
      <c r="O571" s="94">
        <v>16</v>
      </c>
      <c r="P571" s="74">
        <v>128364720</v>
      </c>
      <c r="Q571" s="74">
        <v>86681988</v>
      </c>
      <c r="R571" s="74">
        <v>6</v>
      </c>
      <c r="S571" s="74">
        <v>5000000</v>
      </c>
      <c r="T571" s="74">
        <v>30</v>
      </c>
      <c r="U571" s="74">
        <v>700308</v>
      </c>
      <c r="V571" s="74">
        <v>718</v>
      </c>
      <c r="W571" s="74">
        <v>3000</v>
      </c>
      <c r="X571" s="74">
        <v>31187</v>
      </c>
      <c r="Y571" s="74">
        <v>200</v>
      </c>
      <c r="Z571" s="74">
        <v>561905</v>
      </c>
      <c r="AA571" s="74">
        <v>10</v>
      </c>
      <c r="AB571" s="74">
        <v>3775006</v>
      </c>
      <c r="AC571" s="74">
        <v>5</v>
      </c>
    </row>
    <row r="572" spans="1:29" ht="14.25">
      <c r="A572" s="89">
        <v>2007052</v>
      </c>
      <c r="B572" s="91">
        <v>39210</v>
      </c>
      <c r="C572" s="97">
        <v>2</v>
      </c>
      <c r="D572" s="93">
        <v>3</v>
      </c>
      <c r="E572" s="93">
        <v>7</v>
      </c>
      <c r="F572" s="93">
        <v>8</v>
      </c>
      <c r="G572" s="93">
        <v>26</v>
      </c>
      <c r="H572" s="93">
        <v>29</v>
      </c>
      <c r="I572" s="99">
        <v>7</v>
      </c>
      <c r="J572" s="93">
        <v>3</v>
      </c>
      <c r="K572" s="93">
        <v>2</v>
      </c>
      <c r="L572" s="93">
        <v>8</v>
      </c>
      <c r="M572" s="93">
        <v>7</v>
      </c>
      <c r="N572" s="93">
        <v>26</v>
      </c>
      <c r="O572" s="94">
        <v>29</v>
      </c>
      <c r="P572" s="74">
        <v>107460952</v>
      </c>
      <c r="Q572" s="74">
        <v>76681988</v>
      </c>
      <c r="R572" s="74">
        <v>2</v>
      </c>
      <c r="S572" s="74">
        <v>5000000</v>
      </c>
      <c r="T572" s="74">
        <v>25</v>
      </c>
      <c r="U572" s="74">
        <v>3000</v>
      </c>
      <c r="V572" s="74">
        <v>880</v>
      </c>
      <c r="W572" s="74">
        <v>3000</v>
      </c>
      <c r="X572" s="74">
        <v>40233</v>
      </c>
      <c r="Y572" s="74">
        <v>200</v>
      </c>
      <c r="Z572" s="74">
        <v>649575</v>
      </c>
      <c r="AA572" s="74">
        <v>10</v>
      </c>
      <c r="AB572" s="74">
        <v>8818589</v>
      </c>
      <c r="AC572" s="74">
        <v>5</v>
      </c>
    </row>
    <row r="573" spans="1:29" ht="14.25">
      <c r="A573" s="89">
        <v>2007053</v>
      </c>
      <c r="B573" s="91">
        <v>39212</v>
      </c>
      <c r="C573" s="97">
        <v>10</v>
      </c>
      <c r="D573" s="93">
        <v>13</v>
      </c>
      <c r="E573" s="93">
        <v>16</v>
      </c>
      <c r="F573" s="93">
        <v>17</v>
      </c>
      <c r="G573" s="93">
        <v>18</v>
      </c>
      <c r="H573" s="93">
        <v>27</v>
      </c>
      <c r="I573" s="99">
        <v>11</v>
      </c>
      <c r="J573" s="93">
        <v>13</v>
      </c>
      <c r="K573" s="93">
        <v>17</v>
      </c>
      <c r="L573" s="93">
        <v>18</v>
      </c>
      <c r="M573" s="93">
        <v>16</v>
      </c>
      <c r="N573" s="93">
        <v>27</v>
      </c>
      <c r="O573" s="94">
        <v>10</v>
      </c>
      <c r="P573" s="74">
        <v>109175190</v>
      </c>
      <c r="Q573" s="74">
        <v>78099634</v>
      </c>
      <c r="R573" s="74">
        <v>2</v>
      </c>
      <c r="S573" s="74">
        <v>5000000</v>
      </c>
      <c r="T573" s="74">
        <v>19</v>
      </c>
      <c r="U573" s="74">
        <v>257540</v>
      </c>
      <c r="V573" s="74">
        <v>524</v>
      </c>
      <c r="W573" s="74">
        <v>3000</v>
      </c>
      <c r="X573" s="74">
        <v>25683</v>
      </c>
      <c r="Y573" s="74">
        <v>200</v>
      </c>
      <c r="Z573" s="74">
        <v>448711</v>
      </c>
      <c r="AA573" s="74">
        <v>10</v>
      </c>
      <c r="AB573" s="74">
        <v>5197842</v>
      </c>
      <c r="AC573" s="74">
        <v>5</v>
      </c>
    </row>
    <row r="574" spans="1:29" ht="14.25">
      <c r="A574" s="89">
        <v>2007054</v>
      </c>
      <c r="B574" s="91">
        <v>39215</v>
      </c>
      <c r="C574" s="97">
        <v>1</v>
      </c>
      <c r="D574" s="93">
        <v>3</v>
      </c>
      <c r="E574" s="93">
        <v>16</v>
      </c>
      <c r="F574" s="93">
        <v>18</v>
      </c>
      <c r="G574" s="93">
        <v>23</v>
      </c>
      <c r="H574" s="93">
        <v>28</v>
      </c>
      <c r="I574" s="99">
        <v>5</v>
      </c>
      <c r="J574" s="93">
        <v>28</v>
      </c>
      <c r="K574" s="93">
        <v>16</v>
      </c>
      <c r="L574" s="93">
        <v>18</v>
      </c>
      <c r="M574" s="93">
        <v>23</v>
      </c>
      <c r="N574" s="93">
        <v>3</v>
      </c>
      <c r="O574" s="94">
        <v>1</v>
      </c>
      <c r="P574" s="74">
        <v>126641628</v>
      </c>
      <c r="Q574" s="74">
        <v>94220186</v>
      </c>
      <c r="R574" s="74">
        <v>1</v>
      </c>
      <c r="S574" s="74">
        <v>5000000</v>
      </c>
      <c r="T574" s="74">
        <v>35</v>
      </c>
      <c r="U574" s="74">
        <v>258619</v>
      </c>
      <c r="V574" s="74">
        <v>502</v>
      </c>
      <c r="W574" s="74">
        <v>3000</v>
      </c>
      <c r="X574" s="74">
        <v>27529</v>
      </c>
      <c r="Y574" s="74">
        <v>200</v>
      </c>
      <c r="Z574" s="74">
        <v>498561</v>
      </c>
      <c r="AA574" s="74">
        <v>10</v>
      </c>
      <c r="AB574" s="74">
        <v>3976954</v>
      </c>
      <c r="AC574" s="74">
        <v>5</v>
      </c>
    </row>
    <row r="575" spans="1:29" ht="14.25">
      <c r="A575" s="89">
        <v>2007055</v>
      </c>
      <c r="B575" s="91">
        <v>39217</v>
      </c>
      <c r="C575" s="97">
        <v>2</v>
      </c>
      <c r="D575" s="93">
        <v>6</v>
      </c>
      <c r="E575" s="93">
        <v>11</v>
      </c>
      <c r="F575" s="93">
        <v>22</v>
      </c>
      <c r="G575" s="93">
        <v>28</v>
      </c>
      <c r="H575" s="93">
        <v>29</v>
      </c>
      <c r="I575" s="99">
        <v>2</v>
      </c>
      <c r="J575" s="93">
        <v>28</v>
      </c>
      <c r="K575" s="93">
        <v>29</v>
      </c>
      <c r="L575" s="93">
        <v>22</v>
      </c>
      <c r="M575" s="93">
        <v>2</v>
      </c>
      <c r="N575" s="93">
        <v>6</v>
      </c>
      <c r="O575" s="94">
        <v>11</v>
      </c>
      <c r="P575" s="74">
        <v>109364728</v>
      </c>
      <c r="Q575" s="74">
        <v>107553346</v>
      </c>
      <c r="R575" s="74">
        <v>2</v>
      </c>
      <c r="S575" s="74">
        <v>5000000</v>
      </c>
      <c r="T575" s="74">
        <v>66</v>
      </c>
      <c r="U575" s="74">
        <v>151514</v>
      </c>
      <c r="V575" s="74">
        <v>381</v>
      </c>
      <c r="W575" s="74">
        <v>3000</v>
      </c>
      <c r="X575" s="74">
        <v>22200</v>
      </c>
      <c r="Y575" s="74">
        <v>200</v>
      </c>
      <c r="Z575" s="74">
        <v>433574</v>
      </c>
      <c r="AA575" s="74">
        <v>10</v>
      </c>
      <c r="AB575" s="74">
        <v>2067378</v>
      </c>
      <c r="AC575" s="74">
        <v>5</v>
      </c>
    </row>
    <row r="576" spans="1:29" ht="14.25">
      <c r="A576" s="89">
        <v>2007056</v>
      </c>
      <c r="B576" s="91">
        <v>39219</v>
      </c>
      <c r="C576" s="97">
        <v>14</v>
      </c>
      <c r="D576" s="93">
        <v>17</v>
      </c>
      <c r="E576" s="93">
        <v>21</v>
      </c>
      <c r="F576" s="93">
        <v>29</v>
      </c>
      <c r="G576" s="93">
        <v>31</v>
      </c>
      <c r="H576" s="93">
        <v>32</v>
      </c>
      <c r="I576" s="99">
        <v>12</v>
      </c>
      <c r="J576" s="93">
        <v>32</v>
      </c>
      <c r="K576" s="93">
        <v>21</v>
      </c>
      <c r="L576" s="93">
        <v>31</v>
      </c>
      <c r="M576" s="93">
        <v>14</v>
      </c>
      <c r="N576" s="93">
        <v>17</v>
      </c>
      <c r="O576" s="94">
        <v>29</v>
      </c>
      <c r="P576" s="74">
        <v>111070368</v>
      </c>
      <c r="Q576" s="74">
        <v>110967359</v>
      </c>
      <c r="R576" s="74">
        <v>1</v>
      </c>
      <c r="S576" s="74">
        <v>5000000</v>
      </c>
      <c r="T576" s="74">
        <v>26</v>
      </c>
      <c r="U576" s="74">
        <v>755103</v>
      </c>
      <c r="V576" s="74">
        <v>331</v>
      </c>
      <c r="W576" s="74">
        <v>3000</v>
      </c>
      <c r="X576" s="74">
        <v>18085</v>
      </c>
      <c r="Y576" s="74">
        <v>200</v>
      </c>
      <c r="Z576" s="74">
        <v>367620</v>
      </c>
      <c r="AA576" s="74">
        <v>10</v>
      </c>
      <c r="AB576" s="74">
        <v>3618314</v>
      </c>
      <c r="AC576" s="74">
        <v>5</v>
      </c>
    </row>
    <row r="577" spans="1:29" ht="14.25">
      <c r="A577" s="89">
        <v>2007057</v>
      </c>
      <c r="B577" s="91">
        <v>39222</v>
      </c>
      <c r="C577" s="97">
        <v>5</v>
      </c>
      <c r="D577" s="93">
        <v>11</v>
      </c>
      <c r="E577" s="93">
        <v>18</v>
      </c>
      <c r="F577" s="93">
        <v>19</v>
      </c>
      <c r="G577" s="93">
        <v>20</v>
      </c>
      <c r="H577" s="93">
        <v>21</v>
      </c>
      <c r="I577" s="99">
        <v>9</v>
      </c>
      <c r="J577" s="93">
        <v>19</v>
      </c>
      <c r="K577" s="93">
        <v>11</v>
      </c>
      <c r="L577" s="93">
        <v>18</v>
      </c>
      <c r="M577" s="93">
        <v>20</v>
      </c>
      <c r="N577" s="93">
        <v>21</v>
      </c>
      <c r="O577" s="94">
        <v>5</v>
      </c>
      <c r="P577" s="74">
        <v>125193540</v>
      </c>
      <c r="Q577" s="74">
        <v>98367957</v>
      </c>
      <c r="R577" s="74">
        <v>3</v>
      </c>
      <c r="S577" s="74">
        <v>5000000</v>
      </c>
      <c r="T577" s="74">
        <v>27</v>
      </c>
      <c r="U577" s="74">
        <v>207459</v>
      </c>
      <c r="V577" s="74">
        <v>1084</v>
      </c>
      <c r="W577" s="74">
        <v>3000</v>
      </c>
      <c r="X577" s="74">
        <v>50892</v>
      </c>
      <c r="Y577" s="74">
        <v>200</v>
      </c>
      <c r="Z577" s="74">
        <v>796228</v>
      </c>
      <c r="AA577" s="74">
        <v>10</v>
      </c>
      <c r="AB577" s="74">
        <v>6390031</v>
      </c>
      <c r="AC577" s="74">
        <v>5</v>
      </c>
    </row>
    <row r="578" spans="1:29" ht="14.25">
      <c r="A578" s="89">
        <v>2007058</v>
      </c>
      <c r="B578" s="91">
        <v>39224</v>
      </c>
      <c r="C578" s="97">
        <v>7</v>
      </c>
      <c r="D578" s="93">
        <v>8</v>
      </c>
      <c r="E578" s="93">
        <v>10</v>
      </c>
      <c r="F578" s="93">
        <v>13</v>
      </c>
      <c r="G578" s="93">
        <v>25</v>
      </c>
      <c r="H578" s="93">
        <v>27</v>
      </c>
      <c r="I578" s="99">
        <v>7</v>
      </c>
      <c r="J578" s="93">
        <v>25</v>
      </c>
      <c r="K578" s="93">
        <v>8</v>
      </c>
      <c r="L578" s="93">
        <v>10</v>
      </c>
      <c r="M578" s="93">
        <v>7</v>
      </c>
      <c r="N578" s="93">
        <v>13</v>
      </c>
      <c r="O578" s="94">
        <v>27</v>
      </c>
      <c r="P578" s="74">
        <v>106118326</v>
      </c>
      <c r="Q578" s="74">
        <v>81636258</v>
      </c>
      <c r="R578" s="74">
        <v>6</v>
      </c>
      <c r="S578" s="74">
        <v>5000000</v>
      </c>
      <c r="T578" s="74">
        <v>85</v>
      </c>
      <c r="U578" s="74">
        <v>66899</v>
      </c>
      <c r="V578" s="74">
        <v>849</v>
      </c>
      <c r="W578" s="74">
        <v>3000</v>
      </c>
      <c r="X578" s="74">
        <v>33077</v>
      </c>
      <c r="Y578" s="74">
        <v>200</v>
      </c>
      <c r="Z578" s="74">
        <v>530115</v>
      </c>
      <c r="AA578" s="74">
        <v>10</v>
      </c>
      <c r="AB578" s="74">
        <v>3715942</v>
      </c>
      <c r="AC578" s="74">
        <v>5</v>
      </c>
    </row>
    <row r="579" spans="1:29" ht="14.25">
      <c r="A579" s="89">
        <v>2007059</v>
      </c>
      <c r="B579" s="91">
        <v>39226</v>
      </c>
      <c r="C579" s="97">
        <v>1</v>
      </c>
      <c r="D579" s="93">
        <v>3</v>
      </c>
      <c r="E579" s="93">
        <v>4</v>
      </c>
      <c r="F579" s="93">
        <v>6</v>
      </c>
      <c r="G579" s="93">
        <v>7</v>
      </c>
      <c r="H579" s="93">
        <v>29</v>
      </c>
      <c r="I579" s="99">
        <v>14</v>
      </c>
      <c r="J579" s="93">
        <v>4</v>
      </c>
      <c r="K579" s="93">
        <v>1</v>
      </c>
      <c r="L579" s="93">
        <v>3</v>
      </c>
      <c r="M579" s="93">
        <v>6</v>
      </c>
      <c r="N579" s="93">
        <v>29</v>
      </c>
      <c r="O579" s="94">
        <v>7</v>
      </c>
      <c r="P579" s="74">
        <v>107668468</v>
      </c>
      <c r="Q579" s="74">
        <v>100734154</v>
      </c>
      <c r="R579" s="74">
        <v>0</v>
      </c>
      <c r="S579" s="74">
        <v>0</v>
      </c>
      <c r="T579" s="74">
        <v>12</v>
      </c>
      <c r="U579" s="74">
        <v>682067</v>
      </c>
      <c r="V579" s="74">
        <v>217</v>
      </c>
      <c r="W579" s="74">
        <v>3000</v>
      </c>
      <c r="X579" s="74">
        <v>17710</v>
      </c>
      <c r="Y579" s="74">
        <v>200</v>
      </c>
      <c r="Z579" s="74">
        <v>396875</v>
      </c>
      <c r="AA579" s="74">
        <v>10</v>
      </c>
      <c r="AB579" s="74">
        <v>3462618</v>
      </c>
      <c r="AC579" s="74">
        <v>5</v>
      </c>
    </row>
    <row r="580" spans="1:29" ht="14.25">
      <c r="A580" s="89">
        <v>2007060</v>
      </c>
      <c r="B580" s="91">
        <v>39229</v>
      </c>
      <c r="C580" s="97">
        <v>1</v>
      </c>
      <c r="D580" s="93">
        <v>2</v>
      </c>
      <c r="E580" s="93">
        <v>8</v>
      </c>
      <c r="F580" s="93">
        <v>16</v>
      </c>
      <c r="G580" s="93">
        <v>19</v>
      </c>
      <c r="H580" s="93">
        <v>29</v>
      </c>
      <c r="I580" s="99">
        <v>5</v>
      </c>
      <c r="J580" s="93">
        <v>29</v>
      </c>
      <c r="K580" s="93">
        <v>8</v>
      </c>
      <c r="L580" s="93">
        <v>19</v>
      </c>
      <c r="M580" s="93">
        <v>1</v>
      </c>
      <c r="N580" s="93">
        <v>2</v>
      </c>
      <c r="O580" s="94">
        <v>16</v>
      </c>
      <c r="P580" s="74">
        <v>122877416</v>
      </c>
      <c r="Q580" s="74">
        <v>104817064</v>
      </c>
      <c r="R580" s="74">
        <v>1</v>
      </c>
      <c r="S580" s="74">
        <v>5000000</v>
      </c>
      <c r="T580" s="74">
        <v>42</v>
      </c>
      <c r="U580" s="74">
        <v>504606</v>
      </c>
      <c r="V580" s="74">
        <v>463</v>
      </c>
      <c r="W580" s="74">
        <v>3000</v>
      </c>
      <c r="X580" s="74">
        <v>23376</v>
      </c>
      <c r="Y580" s="74">
        <v>200</v>
      </c>
      <c r="Z580" s="74">
        <v>437355</v>
      </c>
      <c r="AA580" s="74">
        <v>10</v>
      </c>
      <c r="AB580" s="74">
        <v>3899163</v>
      </c>
      <c r="AC580" s="74">
        <v>5</v>
      </c>
    </row>
    <row r="581" spans="1:29" ht="14.25">
      <c r="A581" s="89">
        <v>2007061</v>
      </c>
      <c r="B581" s="91">
        <v>39231</v>
      </c>
      <c r="C581" s="97">
        <v>1</v>
      </c>
      <c r="D581" s="93">
        <v>6</v>
      </c>
      <c r="E581" s="93">
        <v>7</v>
      </c>
      <c r="F581" s="93">
        <v>11</v>
      </c>
      <c r="G581" s="93">
        <v>20</v>
      </c>
      <c r="H581" s="93">
        <v>23</v>
      </c>
      <c r="I581" s="99">
        <v>5</v>
      </c>
      <c r="J581" s="93">
        <v>7</v>
      </c>
      <c r="K581" s="93">
        <v>11</v>
      </c>
      <c r="L581" s="93">
        <v>20</v>
      </c>
      <c r="M581" s="93">
        <v>6</v>
      </c>
      <c r="N581" s="93">
        <v>23</v>
      </c>
      <c r="O581" s="94">
        <v>1</v>
      </c>
      <c r="P581" s="74">
        <v>107509478</v>
      </c>
      <c r="Q581" s="74">
        <v>116607972</v>
      </c>
      <c r="R581" s="74">
        <v>0</v>
      </c>
      <c r="S581" s="74">
        <v>0</v>
      </c>
      <c r="T581" s="74">
        <v>25</v>
      </c>
      <c r="U581" s="74">
        <v>1100484</v>
      </c>
      <c r="V581" s="74">
        <v>210</v>
      </c>
      <c r="W581" s="74">
        <v>3000</v>
      </c>
      <c r="X581" s="74">
        <v>11620</v>
      </c>
      <c r="Y581" s="74">
        <v>200</v>
      </c>
      <c r="Z581" s="74">
        <v>253402</v>
      </c>
      <c r="AA581" s="74">
        <v>10</v>
      </c>
      <c r="AB581" s="74">
        <v>1577719</v>
      </c>
      <c r="AC581" s="74">
        <v>5</v>
      </c>
    </row>
    <row r="582" spans="1:29" ht="14.25">
      <c r="A582" s="89">
        <v>2007062</v>
      </c>
      <c r="B582" s="91">
        <v>39233</v>
      </c>
      <c r="C582" s="97">
        <v>8</v>
      </c>
      <c r="D582" s="93">
        <v>17</v>
      </c>
      <c r="E582" s="93">
        <v>20</v>
      </c>
      <c r="F582" s="93">
        <v>29</v>
      </c>
      <c r="G582" s="93">
        <v>30</v>
      </c>
      <c r="H582" s="93">
        <v>33</v>
      </c>
      <c r="I582" s="99">
        <v>9</v>
      </c>
      <c r="J582" s="93">
        <v>30</v>
      </c>
      <c r="K582" s="93">
        <v>8</v>
      </c>
      <c r="L582" s="93">
        <v>17</v>
      </c>
      <c r="M582" s="93">
        <v>20</v>
      </c>
      <c r="N582" s="93">
        <v>33</v>
      </c>
      <c r="O582" s="94">
        <v>29</v>
      </c>
      <c r="P582" s="74">
        <v>106979026</v>
      </c>
      <c r="Q582" s="74">
        <v>114902128</v>
      </c>
      <c r="R582" s="74">
        <v>2</v>
      </c>
      <c r="S582" s="74">
        <v>5000000</v>
      </c>
      <c r="T582" s="74">
        <v>30</v>
      </c>
      <c r="U582" s="74">
        <v>645101</v>
      </c>
      <c r="V582" s="74">
        <v>311</v>
      </c>
      <c r="W582" s="74">
        <v>3000</v>
      </c>
      <c r="X582" s="74">
        <v>17618</v>
      </c>
      <c r="Y582" s="74">
        <v>200</v>
      </c>
      <c r="Z582" s="74">
        <v>341718</v>
      </c>
      <c r="AA582" s="74">
        <v>10</v>
      </c>
      <c r="AB582" s="74">
        <v>3379751</v>
      </c>
      <c r="AC582" s="74">
        <v>5</v>
      </c>
    </row>
    <row r="583" spans="1:29" ht="14.25">
      <c r="A583" s="89">
        <v>2007063</v>
      </c>
      <c r="B583" s="91">
        <v>39236</v>
      </c>
      <c r="C583" s="97">
        <v>10</v>
      </c>
      <c r="D583" s="93">
        <v>15</v>
      </c>
      <c r="E583" s="93">
        <v>17</v>
      </c>
      <c r="F583" s="93">
        <v>24</v>
      </c>
      <c r="G583" s="93">
        <v>26</v>
      </c>
      <c r="H583" s="93">
        <v>28</v>
      </c>
      <c r="I583" s="99">
        <v>12</v>
      </c>
      <c r="J583" s="93">
        <v>15</v>
      </c>
      <c r="K583" s="93">
        <v>28</v>
      </c>
      <c r="L583" s="93">
        <v>24</v>
      </c>
      <c r="M583" s="93">
        <v>17</v>
      </c>
      <c r="N583" s="93">
        <v>10</v>
      </c>
      <c r="O583" s="94">
        <v>26</v>
      </c>
      <c r="P583" s="74">
        <v>124445210</v>
      </c>
      <c r="Q583" s="74">
        <v>106832163</v>
      </c>
      <c r="R583" s="74">
        <v>3</v>
      </c>
      <c r="S583" s="74">
        <v>5000000</v>
      </c>
      <c r="T583" s="74">
        <v>48</v>
      </c>
      <c r="U583" s="74">
        <v>336876</v>
      </c>
      <c r="V583" s="74">
        <v>685</v>
      </c>
      <c r="W583" s="74">
        <v>3000</v>
      </c>
      <c r="X583" s="74">
        <v>32077</v>
      </c>
      <c r="Y583" s="74">
        <v>200</v>
      </c>
      <c r="Z583" s="74">
        <v>569241</v>
      </c>
      <c r="AA583" s="74">
        <v>10</v>
      </c>
      <c r="AB583" s="74">
        <v>4743044</v>
      </c>
      <c r="AC583" s="74">
        <v>5</v>
      </c>
    </row>
    <row r="584" spans="1:29" ht="14.25">
      <c r="A584" s="89">
        <v>2007064</v>
      </c>
      <c r="B584" s="91">
        <v>39238</v>
      </c>
      <c r="C584" s="97">
        <v>2</v>
      </c>
      <c r="D584" s="93">
        <v>6</v>
      </c>
      <c r="E584" s="93">
        <v>9</v>
      </c>
      <c r="F584" s="93">
        <v>16</v>
      </c>
      <c r="G584" s="93">
        <v>21</v>
      </c>
      <c r="H584" s="93">
        <v>23</v>
      </c>
      <c r="I584" s="99">
        <v>16</v>
      </c>
      <c r="J584" s="93">
        <v>21</v>
      </c>
      <c r="K584" s="93">
        <v>9</v>
      </c>
      <c r="L584" s="93">
        <v>2</v>
      </c>
      <c r="M584" s="93">
        <v>23</v>
      </c>
      <c r="N584" s="93">
        <v>6</v>
      </c>
      <c r="O584" s="94">
        <v>16</v>
      </c>
      <c r="P584" s="74">
        <v>107504678</v>
      </c>
      <c r="Q584" s="74">
        <v>110036169</v>
      </c>
      <c r="R584" s="74">
        <v>1</v>
      </c>
      <c r="S584" s="74">
        <v>5000000</v>
      </c>
      <c r="T584" s="74">
        <v>23</v>
      </c>
      <c r="U584" s="74">
        <v>832290</v>
      </c>
      <c r="V584" s="74">
        <v>441</v>
      </c>
      <c r="W584" s="74">
        <v>3000</v>
      </c>
      <c r="X584" s="74">
        <v>21681</v>
      </c>
      <c r="Y584" s="74">
        <v>200</v>
      </c>
      <c r="Z584" s="74">
        <v>413532</v>
      </c>
      <c r="AA584" s="74">
        <v>10</v>
      </c>
      <c r="AB584" s="74">
        <v>3107217</v>
      </c>
      <c r="AC584" s="74">
        <v>5</v>
      </c>
    </row>
    <row r="585" spans="1:29" ht="14.25">
      <c r="A585" s="89">
        <v>2007065</v>
      </c>
      <c r="B585" s="91">
        <v>39240</v>
      </c>
      <c r="C585" s="97">
        <v>4</v>
      </c>
      <c r="D585" s="93">
        <v>7</v>
      </c>
      <c r="E585" s="93">
        <v>19</v>
      </c>
      <c r="F585" s="93">
        <v>21</v>
      </c>
      <c r="G585" s="93">
        <v>25</v>
      </c>
      <c r="H585" s="93">
        <v>31</v>
      </c>
      <c r="I585" s="99">
        <v>7</v>
      </c>
      <c r="J585" s="93">
        <v>21</v>
      </c>
      <c r="K585" s="93">
        <v>19</v>
      </c>
      <c r="L585" s="93">
        <v>31</v>
      </c>
      <c r="M585" s="93">
        <v>25</v>
      </c>
      <c r="N585" s="93">
        <v>7</v>
      </c>
      <c r="O585" s="94">
        <v>4</v>
      </c>
      <c r="P585" s="74">
        <v>106720024</v>
      </c>
      <c r="Q585" s="74">
        <v>83340246</v>
      </c>
      <c r="R585" s="74">
        <v>6</v>
      </c>
      <c r="S585" s="74">
        <v>5000000</v>
      </c>
      <c r="T585" s="74">
        <v>69</v>
      </c>
      <c r="U585" s="74">
        <v>111732</v>
      </c>
      <c r="V585" s="74">
        <v>1239</v>
      </c>
      <c r="W585" s="74">
        <v>3000</v>
      </c>
      <c r="X585" s="74">
        <v>47353</v>
      </c>
      <c r="Y585" s="74">
        <v>200</v>
      </c>
      <c r="Z585" s="74">
        <v>660483</v>
      </c>
      <c r="AA585" s="74">
        <v>10</v>
      </c>
      <c r="AB585" s="74">
        <v>4297357</v>
      </c>
      <c r="AC585" s="74">
        <v>5</v>
      </c>
    </row>
    <row r="586" spans="1:29" ht="14.25">
      <c r="A586" s="89">
        <v>2007066</v>
      </c>
      <c r="B586" s="91">
        <v>39243</v>
      </c>
      <c r="C586" s="97">
        <v>5</v>
      </c>
      <c r="D586" s="93">
        <v>11</v>
      </c>
      <c r="E586" s="93">
        <v>16</v>
      </c>
      <c r="F586" s="93">
        <v>24</v>
      </c>
      <c r="G586" s="93">
        <v>32</v>
      </c>
      <c r="H586" s="93">
        <v>33</v>
      </c>
      <c r="I586" s="99">
        <v>8</v>
      </c>
      <c r="J586" s="93">
        <v>32</v>
      </c>
      <c r="K586" s="93">
        <v>33</v>
      </c>
      <c r="L586" s="93">
        <v>11</v>
      </c>
      <c r="M586" s="93">
        <v>24</v>
      </c>
      <c r="N586" s="93">
        <v>16</v>
      </c>
      <c r="O586" s="94">
        <v>5</v>
      </c>
      <c r="P586" s="74">
        <v>122787844</v>
      </c>
      <c r="Q586" s="74">
        <v>96919886</v>
      </c>
      <c r="R586" s="74">
        <v>1</v>
      </c>
      <c r="S586" s="74">
        <v>5000000</v>
      </c>
      <c r="T586" s="74">
        <v>49</v>
      </c>
      <c r="U586" s="74">
        <v>162504</v>
      </c>
      <c r="V586" s="74">
        <v>590</v>
      </c>
      <c r="W586" s="74">
        <v>3000</v>
      </c>
      <c r="X586" s="74">
        <v>27764</v>
      </c>
      <c r="Y586" s="74">
        <v>200</v>
      </c>
      <c r="Z586" s="74">
        <v>478209</v>
      </c>
      <c r="AA586" s="74">
        <v>10</v>
      </c>
      <c r="AB586" s="74">
        <v>4303762</v>
      </c>
      <c r="AC586" s="74">
        <v>5</v>
      </c>
    </row>
    <row r="587" spans="1:29" ht="14.25">
      <c r="A587" s="89">
        <v>2007067</v>
      </c>
      <c r="B587" s="91">
        <v>39245</v>
      </c>
      <c r="C587" s="97">
        <v>6</v>
      </c>
      <c r="D587" s="93">
        <v>11</v>
      </c>
      <c r="E587" s="93">
        <v>13</v>
      </c>
      <c r="F587" s="93">
        <v>17</v>
      </c>
      <c r="G587" s="93">
        <v>21</v>
      </c>
      <c r="H587" s="93">
        <v>23</v>
      </c>
      <c r="I587" s="99">
        <v>11</v>
      </c>
      <c r="J587" s="93">
        <v>11</v>
      </c>
      <c r="K587" s="93">
        <v>13</v>
      </c>
      <c r="L587" s="93">
        <v>23</v>
      </c>
      <c r="M587" s="93">
        <v>6</v>
      </c>
      <c r="N587" s="93">
        <v>21</v>
      </c>
      <c r="O587" s="94">
        <v>17</v>
      </c>
      <c r="P587" s="74">
        <v>106213796</v>
      </c>
      <c r="Q587" s="74">
        <v>103289153</v>
      </c>
      <c r="R587" s="74">
        <v>1</v>
      </c>
      <c r="S587" s="74">
        <v>5000000</v>
      </c>
      <c r="T587" s="74">
        <v>27</v>
      </c>
      <c r="U587" s="74">
        <v>180464</v>
      </c>
      <c r="V587" s="74">
        <v>708</v>
      </c>
      <c r="W587" s="74">
        <v>3000</v>
      </c>
      <c r="X587" s="74">
        <v>32436</v>
      </c>
      <c r="Y587" s="74">
        <v>200</v>
      </c>
      <c r="Z587" s="74">
        <v>541162</v>
      </c>
      <c r="AA587" s="74">
        <v>10</v>
      </c>
      <c r="AB587" s="74">
        <v>4356026</v>
      </c>
      <c r="AC587" s="74">
        <v>5</v>
      </c>
    </row>
    <row r="588" spans="1:29" ht="14.25">
      <c r="A588" s="89">
        <v>2007068</v>
      </c>
      <c r="B588" s="91">
        <v>39247</v>
      </c>
      <c r="C588" s="97">
        <v>11</v>
      </c>
      <c r="D588" s="93">
        <v>18</v>
      </c>
      <c r="E588" s="93">
        <v>19</v>
      </c>
      <c r="F588" s="93">
        <v>22</v>
      </c>
      <c r="G588" s="93">
        <v>23</v>
      </c>
      <c r="H588" s="93">
        <v>28</v>
      </c>
      <c r="I588" s="99">
        <v>1</v>
      </c>
      <c r="J588" s="93">
        <v>23</v>
      </c>
      <c r="K588" s="93">
        <v>18</v>
      </c>
      <c r="L588" s="93">
        <v>19</v>
      </c>
      <c r="M588" s="93">
        <v>11</v>
      </c>
      <c r="N588" s="93">
        <v>28</v>
      </c>
      <c r="O588" s="94">
        <v>22</v>
      </c>
      <c r="P588" s="74">
        <v>109334584</v>
      </c>
      <c r="Q588" s="74">
        <v>107727339</v>
      </c>
      <c r="R588" s="74">
        <v>1</v>
      </c>
      <c r="S588" s="74">
        <v>5000000</v>
      </c>
      <c r="T588" s="74">
        <v>24</v>
      </c>
      <c r="U588" s="74">
        <v>917601</v>
      </c>
      <c r="V588" s="74">
        <v>315</v>
      </c>
      <c r="W588" s="74">
        <v>3000</v>
      </c>
      <c r="X588" s="74">
        <v>19258</v>
      </c>
      <c r="Y588" s="74">
        <v>200</v>
      </c>
      <c r="Z588" s="74">
        <v>396294</v>
      </c>
      <c r="AA588" s="74">
        <v>10</v>
      </c>
      <c r="AB588" s="74">
        <v>2670757</v>
      </c>
      <c r="AC588" s="74">
        <v>5</v>
      </c>
    </row>
    <row r="589" spans="1:29" ht="14.25">
      <c r="A589" s="89">
        <v>2007069</v>
      </c>
      <c r="B589" s="91">
        <v>39250</v>
      </c>
      <c r="C589" s="97">
        <v>3</v>
      </c>
      <c r="D589" s="93">
        <v>4</v>
      </c>
      <c r="E589" s="93">
        <v>11</v>
      </c>
      <c r="F589" s="93">
        <v>12</v>
      </c>
      <c r="G589" s="93">
        <v>14</v>
      </c>
      <c r="H589" s="93">
        <v>32</v>
      </c>
      <c r="I589" s="99">
        <v>12</v>
      </c>
      <c r="J589" s="93">
        <v>32</v>
      </c>
      <c r="K589" s="93">
        <v>12</v>
      </c>
      <c r="L589" s="93">
        <v>4</v>
      </c>
      <c r="M589" s="93">
        <v>3</v>
      </c>
      <c r="N589" s="93">
        <v>14</v>
      </c>
      <c r="O589" s="94">
        <v>11</v>
      </c>
      <c r="P589" s="74">
        <v>137143568</v>
      </c>
      <c r="Q589" s="74">
        <v>99446444</v>
      </c>
      <c r="R589" s="74">
        <v>4</v>
      </c>
      <c r="S589" s="74">
        <v>5000000</v>
      </c>
      <c r="T589" s="74">
        <v>17</v>
      </c>
      <c r="U589" s="74">
        <v>1608504</v>
      </c>
      <c r="V589" s="74">
        <v>324</v>
      </c>
      <c r="W589" s="74">
        <v>3000</v>
      </c>
      <c r="X589" s="74">
        <v>19340</v>
      </c>
      <c r="Y589" s="74">
        <v>200</v>
      </c>
      <c r="Z589" s="74">
        <v>425787</v>
      </c>
      <c r="AA589" s="74">
        <v>10</v>
      </c>
      <c r="AB589" s="74">
        <v>3807758</v>
      </c>
      <c r="AC589" s="74">
        <v>5</v>
      </c>
    </row>
    <row r="590" spans="1:29" ht="14.25">
      <c r="A590" s="89">
        <v>2007070</v>
      </c>
      <c r="B590" s="91">
        <v>39252</v>
      </c>
      <c r="C590" s="97">
        <v>6</v>
      </c>
      <c r="D590" s="93">
        <v>8</v>
      </c>
      <c r="E590" s="93">
        <v>15</v>
      </c>
      <c r="F590" s="93">
        <v>17</v>
      </c>
      <c r="G590" s="93">
        <v>18</v>
      </c>
      <c r="H590" s="93">
        <v>30</v>
      </c>
      <c r="I590" s="99">
        <v>12</v>
      </c>
      <c r="J590" s="93">
        <v>18</v>
      </c>
      <c r="K590" s="93">
        <v>30</v>
      </c>
      <c r="L590" s="93">
        <v>15</v>
      </c>
      <c r="M590" s="93">
        <v>6</v>
      </c>
      <c r="N590" s="93">
        <v>17</v>
      </c>
      <c r="O590" s="94">
        <v>8</v>
      </c>
      <c r="P590" s="74">
        <v>114811644</v>
      </c>
      <c r="Q590" s="74">
        <v>106780760</v>
      </c>
      <c r="R590" s="74">
        <v>4</v>
      </c>
      <c r="S590" s="74">
        <v>5000000</v>
      </c>
      <c r="T590" s="74">
        <v>54</v>
      </c>
      <c r="U590" s="74">
        <v>216939</v>
      </c>
      <c r="V590" s="74">
        <v>337</v>
      </c>
      <c r="W590" s="74">
        <v>3000</v>
      </c>
      <c r="X590" s="74">
        <v>20934</v>
      </c>
      <c r="Y590" s="74">
        <v>200</v>
      </c>
      <c r="Z590" s="74">
        <v>460518</v>
      </c>
      <c r="AA590" s="74">
        <v>10</v>
      </c>
      <c r="AB590" s="74">
        <v>1481140</v>
      </c>
      <c r="AC590" s="74">
        <v>5</v>
      </c>
    </row>
    <row r="591" spans="1:29" ht="14.25">
      <c r="A591" s="89">
        <v>2007071</v>
      </c>
      <c r="B591" s="91">
        <v>39254</v>
      </c>
      <c r="C591" s="97">
        <v>1</v>
      </c>
      <c r="D591" s="93">
        <v>6</v>
      </c>
      <c r="E591" s="93">
        <v>14</v>
      </c>
      <c r="F591" s="93">
        <v>21</v>
      </c>
      <c r="G591" s="93">
        <v>30</v>
      </c>
      <c r="H591" s="93">
        <v>31</v>
      </c>
      <c r="I591" s="99">
        <v>9</v>
      </c>
      <c r="J591" s="93">
        <v>1</v>
      </c>
      <c r="K591" s="93">
        <v>14</v>
      </c>
      <c r="L591" s="93">
        <v>21</v>
      </c>
      <c r="M591" s="93">
        <v>31</v>
      </c>
      <c r="N591" s="93">
        <v>6</v>
      </c>
      <c r="O591" s="94">
        <v>30</v>
      </c>
      <c r="P591" s="74">
        <v>116647272</v>
      </c>
      <c r="Q591" s="74">
        <v>94053292</v>
      </c>
      <c r="R591" s="74">
        <v>4</v>
      </c>
      <c r="S591" s="74">
        <v>5000000</v>
      </c>
      <c r="T591" s="74">
        <v>37</v>
      </c>
      <c r="U591" s="74">
        <v>458628</v>
      </c>
      <c r="V591" s="74">
        <v>449</v>
      </c>
      <c r="W591" s="74">
        <v>3000</v>
      </c>
      <c r="X591" s="74">
        <v>19560</v>
      </c>
      <c r="Y591" s="74">
        <v>200</v>
      </c>
      <c r="Z591" s="74">
        <v>368357</v>
      </c>
      <c r="AA591" s="74">
        <v>10</v>
      </c>
      <c r="AB591" s="74">
        <v>4794563</v>
      </c>
      <c r="AC591" s="74">
        <v>5</v>
      </c>
    </row>
    <row r="592" spans="1:29" ht="14.25">
      <c r="A592" s="89">
        <v>2007072</v>
      </c>
      <c r="B592" s="91">
        <v>39257</v>
      </c>
      <c r="C592" s="97">
        <v>2</v>
      </c>
      <c r="D592" s="93">
        <v>4</v>
      </c>
      <c r="E592" s="93">
        <v>8</v>
      </c>
      <c r="F592" s="93">
        <v>13</v>
      </c>
      <c r="G592" s="93">
        <v>14</v>
      </c>
      <c r="H592" s="93">
        <v>33</v>
      </c>
      <c r="I592" s="99">
        <v>16</v>
      </c>
      <c r="J592" s="93">
        <v>4</v>
      </c>
      <c r="K592" s="93">
        <v>13</v>
      </c>
      <c r="L592" s="93">
        <v>14</v>
      </c>
      <c r="M592" s="93">
        <v>33</v>
      </c>
      <c r="N592" s="93">
        <v>2</v>
      </c>
      <c r="O592" s="94">
        <v>8</v>
      </c>
      <c r="P592" s="74">
        <v>131085768</v>
      </c>
      <c r="Q592" s="74">
        <v>97941980</v>
      </c>
      <c r="R592" s="74">
        <v>5</v>
      </c>
      <c r="S592" s="74">
        <v>5000000</v>
      </c>
      <c r="T592" s="74">
        <v>40</v>
      </c>
      <c r="U592" s="74">
        <v>309521</v>
      </c>
      <c r="V592" s="74">
        <v>403</v>
      </c>
      <c r="W592" s="74">
        <v>3000</v>
      </c>
      <c r="X592" s="74">
        <v>22321</v>
      </c>
      <c r="Y592" s="74">
        <v>200</v>
      </c>
      <c r="Z592" s="74">
        <v>449189</v>
      </c>
      <c r="AA592" s="74">
        <v>10</v>
      </c>
      <c r="AB592" s="74">
        <v>2559476</v>
      </c>
      <c r="AC592" s="74">
        <v>5</v>
      </c>
    </row>
    <row r="593" spans="1:29" ht="14.25">
      <c r="A593" s="89">
        <v>2007073</v>
      </c>
      <c r="B593" s="91">
        <v>39259</v>
      </c>
      <c r="C593" s="97">
        <v>5</v>
      </c>
      <c r="D593" s="93">
        <v>9</v>
      </c>
      <c r="E593" s="93">
        <v>11</v>
      </c>
      <c r="F593" s="93">
        <v>19</v>
      </c>
      <c r="G593" s="93">
        <v>28</v>
      </c>
      <c r="H593" s="93">
        <v>31</v>
      </c>
      <c r="I593" s="99">
        <v>2</v>
      </c>
      <c r="J593" s="93">
        <v>11</v>
      </c>
      <c r="K593" s="93">
        <v>28</v>
      </c>
      <c r="L593" s="93">
        <v>5</v>
      </c>
      <c r="M593" s="93">
        <v>31</v>
      </c>
      <c r="N593" s="93">
        <v>9</v>
      </c>
      <c r="O593" s="94">
        <v>19</v>
      </c>
      <c r="P593" s="74">
        <v>109359702</v>
      </c>
      <c r="Q593" s="74">
        <v>99771100</v>
      </c>
      <c r="R593" s="74">
        <v>4</v>
      </c>
      <c r="S593" s="74">
        <v>5000000</v>
      </c>
      <c r="T593" s="74">
        <v>55</v>
      </c>
      <c r="U593" s="74">
        <v>170097</v>
      </c>
      <c r="V593" s="74">
        <v>504</v>
      </c>
      <c r="W593" s="74">
        <v>3000</v>
      </c>
      <c r="X593" s="74">
        <v>26745</v>
      </c>
      <c r="Y593" s="74">
        <v>200</v>
      </c>
      <c r="Z593" s="74">
        <v>514164</v>
      </c>
      <c r="AA593" s="74">
        <v>10</v>
      </c>
      <c r="AB593" s="74">
        <v>2079831</v>
      </c>
      <c r="AC593" s="74">
        <v>5</v>
      </c>
    </row>
    <row r="594" spans="1:29" ht="14.25">
      <c r="A594" s="89">
        <v>2007074</v>
      </c>
      <c r="B594" s="91">
        <v>39261</v>
      </c>
      <c r="C594" s="97">
        <v>8</v>
      </c>
      <c r="D594" s="93">
        <v>13</v>
      </c>
      <c r="E594" s="93">
        <v>15</v>
      </c>
      <c r="F594" s="93">
        <v>25</v>
      </c>
      <c r="G594" s="93">
        <v>27</v>
      </c>
      <c r="H594" s="93">
        <v>28</v>
      </c>
      <c r="I594" s="99">
        <v>3</v>
      </c>
      <c r="J594" s="93">
        <v>28</v>
      </c>
      <c r="K594" s="93">
        <v>13</v>
      </c>
      <c r="L594" s="93">
        <v>27</v>
      </c>
      <c r="M594" s="93">
        <v>25</v>
      </c>
      <c r="N594" s="93">
        <v>15</v>
      </c>
      <c r="O594" s="94">
        <v>8</v>
      </c>
      <c r="P594" s="74">
        <v>108638452</v>
      </c>
      <c r="Q594" s="74">
        <v>89486080</v>
      </c>
      <c r="R594" s="74">
        <v>5</v>
      </c>
      <c r="S594" s="74">
        <v>5000000</v>
      </c>
      <c r="T594" s="74">
        <v>47</v>
      </c>
      <c r="U594" s="74">
        <v>134179</v>
      </c>
      <c r="V594" s="74">
        <v>682</v>
      </c>
      <c r="W594" s="74">
        <v>3000</v>
      </c>
      <c r="X594" s="74">
        <v>29697</v>
      </c>
      <c r="Y594" s="74">
        <v>200</v>
      </c>
      <c r="Z594" s="74">
        <v>487448</v>
      </c>
      <c r="AA594" s="74">
        <v>10</v>
      </c>
      <c r="AB594" s="74">
        <v>3870311</v>
      </c>
      <c r="AC594" s="74">
        <v>5</v>
      </c>
    </row>
    <row r="595" spans="1:29" ht="14.25">
      <c r="A595" s="89">
        <v>2007075</v>
      </c>
      <c r="B595" s="91">
        <v>39264</v>
      </c>
      <c r="C595" s="97">
        <v>13</v>
      </c>
      <c r="D595" s="93">
        <v>16</v>
      </c>
      <c r="E595" s="93">
        <v>17</v>
      </c>
      <c r="F595" s="93">
        <v>22</v>
      </c>
      <c r="G595" s="93">
        <v>30</v>
      </c>
      <c r="H595" s="93">
        <v>32</v>
      </c>
      <c r="I595" s="99">
        <v>3</v>
      </c>
      <c r="J595" s="93">
        <v>17</v>
      </c>
      <c r="K595" s="93">
        <v>22</v>
      </c>
      <c r="L595" s="93">
        <v>32</v>
      </c>
      <c r="M595" s="93">
        <v>13</v>
      </c>
      <c r="N595" s="93">
        <v>16</v>
      </c>
      <c r="O595" s="94">
        <v>30</v>
      </c>
      <c r="P595" s="74">
        <v>125477334</v>
      </c>
      <c r="Q595" s="74">
        <v>111628560</v>
      </c>
      <c r="R595" s="74">
        <v>2</v>
      </c>
      <c r="S595" s="74">
        <v>5000000</v>
      </c>
      <c r="T595" s="74">
        <v>34</v>
      </c>
      <c r="U595" s="74">
        <v>405157</v>
      </c>
      <c r="V595" s="74">
        <v>151</v>
      </c>
      <c r="W595" s="74">
        <v>3000</v>
      </c>
      <c r="X595" s="74">
        <v>12518</v>
      </c>
      <c r="Y595" s="74">
        <v>200</v>
      </c>
      <c r="Z595" s="74">
        <v>320888</v>
      </c>
      <c r="AA595" s="74">
        <v>10</v>
      </c>
      <c r="AB595" s="74">
        <v>1880117</v>
      </c>
      <c r="AC595" s="74">
        <v>5</v>
      </c>
    </row>
    <row r="596" spans="1:29" ht="14.25">
      <c r="A596" s="89">
        <v>2007076</v>
      </c>
      <c r="B596" s="91">
        <v>39266</v>
      </c>
      <c r="C596" s="97">
        <v>6</v>
      </c>
      <c r="D596" s="93">
        <v>12</v>
      </c>
      <c r="E596" s="93">
        <v>15</v>
      </c>
      <c r="F596" s="93">
        <v>16</v>
      </c>
      <c r="G596" s="93">
        <v>20</v>
      </c>
      <c r="H596" s="93">
        <v>31</v>
      </c>
      <c r="I596" s="99">
        <v>2</v>
      </c>
      <c r="J596" s="93">
        <v>6</v>
      </c>
      <c r="K596" s="93">
        <v>16</v>
      </c>
      <c r="L596" s="93">
        <v>15</v>
      </c>
      <c r="M596" s="93">
        <v>12</v>
      </c>
      <c r="N596" s="93">
        <v>20</v>
      </c>
      <c r="O596" s="94">
        <v>31</v>
      </c>
      <c r="P596" s="74">
        <v>106329426</v>
      </c>
      <c r="Q596" s="74">
        <v>123005273</v>
      </c>
      <c r="R596" s="74">
        <v>0</v>
      </c>
      <c r="S596" s="74">
        <v>0</v>
      </c>
      <c r="T596" s="74">
        <v>29</v>
      </c>
      <c r="U596" s="74">
        <v>915367</v>
      </c>
      <c r="V596" s="74">
        <v>235</v>
      </c>
      <c r="W596" s="74">
        <v>3000</v>
      </c>
      <c r="X596" s="74">
        <v>13233</v>
      </c>
      <c r="Y596" s="74">
        <v>200</v>
      </c>
      <c r="Z596" s="74">
        <v>292651</v>
      </c>
      <c r="AA596" s="74">
        <v>10</v>
      </c>
      <c r="AB596" s="74">
        <v>1580186</v>
      </c>
      <c r="AC596" s="74">
        <v>5</v>
      </c>
    </row>
    <row r="597" spans="1:29" ht="14.25">
      <c r="A597" s="89">
        <v>2007077</v>
      </c>
      <c r="B597" s="91">
        <v>39268</v>
      </c>
      <c r="C597" s="97">
        <v>6</v>
      </c>
      <c r="D597" s="93">
        <v>8</v>
      </c>
      <c r="E597" s="93">
        <v>14</v>
      </c>
      <c r="F597" s="93">
        <v>21</v>
      </c>
      <c r="G597" s="93">
        <v>28</v>
      </c>
      <c r="H597" s="93">
        <v>29</v>
      </c>
      <c r="I597" s="99">
        <v>2</v>
      </c>
      <c r="J597" s="93">
        <v>14</v>
      </c>
      <c r="K597" s="93">
        <v>28</v>
      </c>
      <c r="L597" s="93">
        <v>6</v>
      </c>
      <c r="M597" s="93">
        <v>8</v>
      </c>
      <c r="N597" s="93">
        <v>21</v>
      </c>
      <c r="O597" s="94">
        <v>29</v>
      </c>
      <c r="P597" s="74">
        <v>107569632</v>
      </c>
      <c r="Q597" s="74">
        <v>124864516</v>
      </c>
      <c r="R597" s="74">
        <v>2</v>
      </c>
      <c r="S597" s="74">
        <v>5000000</v>
      </c>
      <c r="T597" s="74">
        <v>68</v>
      </c>
      <c r="U597" s="74">
        <v>406934</v>
      </c>
      <c r="V597" s="74">
        <v>231</v>
      </c>
      <c r="W597" s="74">
        <v>3000</v>
      </c>
      <c r="X597" s="74">
        <v>16335</v>
      </c>
      <c r="Y597" s="74">
        <v>200</v>
      </c>
      <c r="Z597" s="74">
        <v>371921</v>
      </c>
      <c r="AA597" s="74">
        <v>10</v>
      </c>
      <c r="AB597" s="74">
        <v>1099819</v>
      </c>
      <c r="AC597" s="74">
        <v>5</v>
      </c>
    </row>
    <row r="598" spans="1:29" ht="14.25">
      <c r="A598" s="89">
        <v>2007078</v>
      </c>
      <c r="B598" s="91">
        <v>39271</v>
      </c>
      <c r="C598" s="97">
        <v>4</v>
      </c>
      <c r="D598" s="93">
        <v>6</v>
      </c>
      <c r="E598" s="93">
        <v>7</v>
      </c>
      <c r="F598" s="93">
        <v>23</v>
      </c>
      <c r="G598" s="93">
        <v>25</v>
      </c>
      <c r="H598" s="93">
        <v>32</v>
      </c>
      <c r="I598" s="99">
        <v>1</v>
      </c>
      <c r="J598" s="93">
        <v>7</v>
      </c>
      <c r="K598" s="93">
        <v>23</v>
      </c>
      <c r="L598" s="93">
        <v>4</v>
      </c>
      <c r="M598" s="93">
        <v>6</v>
      </c>
      <c r="N598" s="93">
        <v>25</v>
      </c>
      <c r="O598" s="94">
        <v>32</v>
      </c>
      <c r="P598" s="74">
        <v>121749606</v>
      </c>
      <c r="Q598" s="74">
        <v>121501677</v>
      </c>
      <c r="R598" s="74">
        <v>3</v>
      </c>
      <c r="S598" s="74">
        <v>5000000</v>
      </c>
      <c r="T598" s="74">
        <v>23</v>
      </c>
      <c r="U598" s="74">
        <v>1180581</v>
      </c>
      <c r="V598" s="74">
        <v>232</v>
      </c>
      <c r="W598" s="74">
        <v>3000</v>
      </c>
      <c r="X598" s="74">
        <v>16732</v>
      </c>
      <c r="Y598" s="74">
        <v>200</v>
      </c>
      <c r="Z598" s="74">
        <v>370907</v>
      </c>
      <c r="AA598" s="74">
        <v>10</v>
      </c>
      <c r="AB598" s="74">
        <v>2623059</v>
      </c>
      <c r="AC598" s="74">
        <v>5</v>
      </c>
    </row>
    <row r="599" spans="1:29" ht="14.25">
      <c r="A599" s="89">
        <v>2007079</v>
      </c>
      <c r="B599" s="91">
        <v>39273</v>
      </c>
      <c r="C599" s="97">
        <v>3</v>
      </c>
      <c r="D599" s="93">
        <v>4</v>
      </c>
      <c r="E599" s="93">
        <v>14</v>
      </c>
      <c r="F599" s="93">
        <v>20</v>
      </c>
      <c r="G599" s="93">
        <v>21</v>
      </c>
      <c r="H599" s="93">
        <v>25</v>
      </c>
      <c r="I599" s="99">
        <v>14</v>
      </c>
      <c r="J599" s="93">
        <v>20</v>
      </c>
      <c r="K599" s="93">
        <v>25</v>
      </c>
      <c r="L599" s="93">
        <v>3</v>
      </c>
      <c r="M599" s="93">
        <v>14</v>
      </c>
      <c r="N599" s="93">
        <v>21</v>
      </c>
      <c r="O599" s="94">
        <v>4</v>
      </c>
      <c r="P599" s="74">
        <v>103249956</v>
      </c>
      <c r="Q599" s="74">
        <v>125649416</v>
      </c>
      <c r="R599" s="74">
        <v>1</v>
      </c>
      <c r="S599" s="74">
        <v>5000000</v>
      </c>
      <c r="T599" s="74">
        <v>41</v>
      </c>
      <c r="U599" s="74">
        <v>520603</v>
      </c>
      <c r="V599" s="74">
        <v>398</v>
      </c>
      <c r="W599" s="74">
        <v>3000</v>
      </c>
      <c r="X599" s="74">
        <v>18859</v>
      </c>
      <c r="Y599" s="74">
        <v>200</v>
      </c>
      <c r="Z599" s="74">
        <v>350047</v>
      </c>
      <c r="AA599" s="74">
        <v>10</v>
      </c>
      <c r="AB599" s="74">
        <v>2326749</v>
      </c>
      <c r="AC599" s="74">
        <v>5</v>
      </c>
    </row>
    <row r="600" spans="1:29" ht="14.25">
      <c r="A600" s="89">
        <v>2007080</v>
      </c>
      <c r="B600" s="91">
        <v>39275</v>
      </c>
      <c r="C600" s="97">
        <v>1</v>
      </c>
      <c r="D600" s="93">
        <v>8</v>
      </c>
      <c r="E600" s="93">
        <v>16</v>
      </c>
      <c r="F600" s="93">
        <v>18</v>
      </c>
      <c r="G600" s="93">
        <v>19</v>
      </c>
      <c r="H600" s="93">
        <v>29</v>
      </c>
      <c r="I600" s="99">
        <v>4</v>
      </c>
      <c r="J600" s="93">
        <v>18</v>
      </c>
      <c r="K600" s="93">
        <v>8</v>
      </c>
      <c r="L600" s="93">
        <v>29</v>
      </c>
      <c r="M600" s="93">
        <v>16</v>
      </c>
      <c r="N600" s="93">
        <v>1</v>
      </c>
      <c r="O600" s="94">
        <v>19</v>
      </c>
      <c r="P600" s="74">
        <v>105252328</v>
      </c>
      <c r="Q600" s="74">
        <v>97226409</v>
      </c>
      <c r="R600" s="74">
        <v>7</v>
      </c>
      <c r="S600" s="74">
        <v>5000000</v>
      </c>
      <c r="T600" s="74">
        <v>125</v>
      </c>
      <c r="U600" s="74">
        <v>122770</v>
      </c>
      <c r="V600" s="74">
        <v>755</v>
      </c>
      <c r="W600" s="74">
        <v>3000</v>
      </c>
      <c r="X600" s="74">
        <v>36583</v>
      </c>
      <c r="Y600" s="74">
        <v>200</v>
      </c>
      <c r="Z600" s="74">
        <v>559710</v>
      </c>
      <c r="AA600" s="74">
        <v>10</v>
      </c>
      <c r="AB600" s="74">
        <v>2894323</v>
      </c>
      <c r="AC600" s="74">
        <v>5</v>
      </c>
    </row>
    <row r="601" spans="1:29" ht="14.25">
      <c r="A601" s="89">
        <v>2007081</v>
      </c>
      <c r="B601" s="91">
        <v>39278</v>
      </c>
      <c r="C601" s="97">
        <v>9</v>
      </c>
      <c r="D601" s="93">
        <v>14</v>
      </c>
      <c r="E601" s="93">
        <v>15</v>
      </c>
      <c r="F601" s="93">
        <v>19</v>
      </c>
      <c r="G601" s="93">
        <v>24</v>
      </c>
      <c r="H601" s="93">
        <v>33</v>
      </c>
      <c r="I601" s="99">
        <v>13</v>
      </c>
      <c r="J601" s="93">
        <v>24</v>
      </c>
      <c r="K601" s="93">
        <v>33</v>
      </c>
      <c r="L601" s="93">
        <v>19</v>
      </c>
      <c r="M601" s="93">
        <v>15</v>
      </c>
      <c r="N601" s="93">
        <v>9</v>
      </c>
      <c r="O601" s="94">
        <v>14</v>
      </c>
      <c r="P601" s="74">
        <v>120651274</v>
      </c>
      <c r="Q601" s="74">
        <v>93048135</v>
      </c>
      <c r="R601" s="74">
        <v>5</v>
      </c>
      <c r="S601" s="74">
        <v>5000000</v>
      </c>
      <c r="T601" s="74">
        <v>58</v>
      </c>
      <c r="U601" s="74">
        <v>153855</v>
      </c>
      <c r="V601" s="74">
        <v>632</v>
      </c>
      <c r="W601" s="74">
        <v>3000</v>
      </c>
      <c r="X601" s="74">
        <v>28128</v>
      </c>
      <c r="Y601" s="74">
        <v>200</v>
      </c>
      <c r="Z601" s="74">
        <v>485278</v>
      </c>
      <c r="AA601" s="74">
        <v>10</v>
      </c>
      <c r="AB601" s="74">
        <v>3399883</v>
      </c>
      <c r="AC601" s="74">
        <v>5</v>
      </c>
    </row>
    <row r="602" spans="1:29" ht="14.25">
      <c r="A602" s="89">
        <v>2007082</v>
      </c>
      <c r="B602" s="91">
        <v>39280</v>
      </c>
      <c r="C602" s="97">
        <v>5</v>
      </c>
      <c r="D602" s="93">
        <v>15</v>
      </c>
      <c r="E602" s="93">
        <v>17</v>
      </c>
      <c r="F602" s="93">
        <v>18</v>
      </c>
      <c r="G602" s="93">
        <v>25</v>
      </c>
      <c r="H602" s="93">
        <v>32</v>
      </c>
      <c r="I602" s="99">
        <v>15</v>
      </c>
      <c r="J602" s="93">
        <v>32</v>
      </c>
      <c r="K602" s="93">
        <v>17</v>
      </c>
      <c r="L602" s="93">
        <v>5</v>
      </c>
      <c r="M602" s="93">
        <v>15</v>
      </c>
      <c r="N602" s="93">
        <v>25</v>
      </c>
      <c r="O602" s="94">
        <v>18</v>
      </c>
      <c r="P602" s="74">
        <v>101473624</v>
      </c>
      <c r="Q602" s="74">
        <v>63491988</v>
      </c>
      <c r="R602" s="74">
        <v>7</v>
      </c>
      <c r="S602" s="74">
        <v>5000000</v>
      </c>
      <c r="T602" s="74">
        <v>46</v>
      </c>
      <c r="U602" s="74">
        <v>50719</v>
      </c>
      <c r="V602" s="74">
        <v>863</v>
      </c>
      <c r="W602" s="74">
        <v>3000</v>
      </c>
      <c r="X602" s="74">
        <v>35752</v>
      </c>
      <c r="Y602" s="74">
        <v>200</v>
      </c>
      <c r="Z602" s="74">
        <v>523220</v>
      </c>
      <c r="AA602" s="74">
        <v>10</v>
      </c>
      <c r="AB602" s="74">
        <v>5394708</v>
      </c>
      <c r="AC602" s="74">
        <v>5</v>
      </c>
    </row>
    <row r="603" spans="1:29" ht="14.25">
      <c r="A603" s="89">
        <v>2007083</v>
      </c>
      <c r="B603" s="91">
        <v>39282</v>
      </c>
      <c r="C603" s="97">
        <v>11</v>
      </c>
      <c r="D603" s="93">
        <v>14</v>
      </c>
      <c r="E603" s="93">
        <v>18</v>
      </c>
      <c r="F603" s="93">
        <v>20</v>
      </c>
      <c r="G603" s="93">
        <v>21</v>
      </c>
      <c r="H603" s="93">
        <v>26</v>
      </c>
      <c r="I603" s="99">
        <v>5</v>
      </c>
      <c r="J603" s="93">
        <v>14</v>
      </c>
      <c r="K603" s="93">
        <v>21</v>
      </c>
      <c r="L603" s="93">
        <v>11</v>
      </c>
      <c r="M603" s="93">
        <v>18</v>
      </c>
      <c r="N603" s="93">
        <v>26</v>
      </c>
      <c r="O603" s="94">
        <v>20</v>
      </c>
      <c r="P603" s="74">
        <v>100264804</v>
      </c>
      <c r="Q603" s="74">
        <v>49759465</v>
      </c>
      <c r="R603" s="74">
        <v>5</v>
      </c>
      <c r="S603" s="74">
        <v>5000000</v>
      </c>
      <c r="T603" s="74">
        <v>37</v>
      </c>
      <c r="U603" s="74">
        <v>130511</v>
      </c>
      <c r="V603" s="74">
        <v>828</v>
      </c>
      <c r="W603" s="74">
        <v>3000</v>
      </c>
      <c r="X603" s="74">
        <v>31719</v>
      </c>
      <c r="Y603" s="74">
        <v>200</v>
      </c>
      <c r="Z603" s="74">
        <v>500136</v>
      </c>
      <c r="AA603" s="74">
        <v>10</v>
      </c>
      <c r="AB603" s="74">
        <v>3840839</v>
      </c>
      <c r="AC603" s="74">
        <v>5</v>
      </c>
    </row>
    <row r="604" spans="1:29" ht="14.25">
      <c r="A604" s="89">
        <v>2007084</v>
      </c>
      <c r="B604" s="91">
        <v>39285</v>
      </c>
      <c r="C604" s="97">
        <v>6</v>
      </c>
      <c r="D604" s="93">
        <v>10</v>
      </c>
      <c r="E604" s="93">
        <v>12</v>
      </c>
      <c r="F604" s="93">
        <v>14</v>
      </c>
      <c r="G604" s="93">
        <v>20</v>
      </c>
      <c r="H604" s="93">
        <v>27</v>
      </c>
      <c r="I604" s="99">
        <v>10</v>
      </c>
      <c r="J604" s="93">
        <v>14</v>
      </c>
      <c r="K604" s="93">
        <v>20</v>
      </c>
      <c r="L604" s="93">
        <v>12</v>
      </c>
      <c r="M604" s="93">
        <v>6</v>
      </c>
      <c r="N604" s="93">
        <v>27</v>
      </c>
      <c r="O604" s="94">
        <v>10</v>
      </c>
      <c r="P604" s="74">
        <v>117091964</v>
      </c>
      <c r="Q604" s="74">
        <v>52464240</v>
      </c>
      <c r="R604" s="74">
        <v>4</v>
      </c>
      <c r="S604" s="74">
        <v>5000000</v>
      </c>
      <c r="T604" s="74">
        <v>29</v>
      </c>
      <c r="U604" s="74">
        <v>39972</v>
      </c>
      <c r="V604" s="74">
        <v>847</v>
      </c>
      <c r="W604" s="74">
        <v>3000</v>
      </c>
      <c r="X604" s="74">
        <v>45491</v>
      </c>
      <c r="Y604" s="74">
        <v>200</v>
      </c>
      <c r="Z604" s="74">
        <v>721975</v>
      </c>
      <c r="AA604" s="74">
        <v>10</v>
      </c>
      <c r="AB604" s="74">
        <v>6930429</v>
      </c>
      <c r="AC604" s="74">
        <v>5</v>
      </c>
    </row>
    <row r="605" spans="1:29" ht="14.25">
      <c r="A605" s="89">
        <v>2007085</v>
      </c>
      <c r="B605" s="91">
        <v>39287</v>
      </c>
      <c r="C605" s="97">
        <v>2</v>
      </c>
      <c r="D605" s="93">
        <v>12</v>
      </c>
      <c r="E605" s="93">
        <v>17</v>
      </c>
      <c r="F605" s="93">
        <v>19</v>
      </c>
      <c r="G605" s="93">
        <v>29</v>
      </c>
      <c r="H605" s="93">
        <v>30</v>
      </c>
      <c r="I605" s="99">
        <v>12</v>
      </c>
      <c r="J605" s="93">
        <v>30</v>
      </c>
      <c r="K605" s="93">
        <v>2</v>
      </c>
      <c r="L605" s="93">
        <v>29</v>
      </c>
      <c r="M605" s="93">
        <v>19</v>
      </c>
      <c r="N605" s="93">
        <v>17</v>
      </c>
      <c r="O605" s="94">
        <v>12</v>
      </c>
      <c r="P605" s="74">
        <v>101375038</v>
      </c>
      <c r="Q605" s="74">
        <v>51669400</v>
      </c>
      <c r="R605" s="74">
        <v>4</v>
      </c>
      <c r="S605" s="74">
        <v>5000000</v>
      </c>
      <c r="T605" s="74">
        <v>48</v>
      </c>
      <c r="U605" s="74">
        <v>82188</v>
      </c>
      <c r="V605" s="74">
        <v>867</v>
      </c>
      <c r="W605" s="74">
        <v>3000</v>
      </c>
      <c r="X605" s="74">
        <v>36036</v>
      </c>
      <c r="Y605" s="74">
        <v>200</v>
      </c>
      <c r="Z605" s="74">
        <v>552512</v>
      </c>
      <c r="AA605" s="74">
        <v>10</v>
      </c>
      <c r="AB605" s="74">
        <v>4238043</v>
      </c>
      <c r="AC605" s="74">
        <v>5</v>
      </c>
    </row>
    <row r="606" spans="1:29" ht="14.25">
      <c r="A606" s="89">
        <v>2007086</v>
      </c>
      <c r="B606" s="91">
        <v>39289</v>
      </c>
      <c r="C606" s="97">
        <v>5</v>
      </c>
      <c r="D606" s="93">
        <v>8</v>
      </c>
      <c r="E606" s="93">
        <v>14</v>
      </c>
      <c r="F606" s="93">
        <v>22</v>
      </c>
      <c r="G606" s="93">
        <v>27</v>
      </c>
      <c r="H606" s="93">
        <v>29</v>
      </c>
      <c r="I606" s="99">
        <v>16</v>
      </c>
      <c r="J606" s="93">
        <v>8</v>
      </c>
      <c r="K606" s="93">
        <v>5</v>
      </c>
      <c r="L606" s="93">
        <v>29</v>
      </c>
      <c r="M606" s="93">
        <v>27</v>
      </c>
      <c r="N606" s="93">
        <v>22</v>
      </c>
      <c r="O606" s="94">
        <v>14</v>
      </c>
      <c r="P606" s="74">
        <v>102347618</v>
      </c>
      <c r="Q606" s="74">
        <v>56776770</v>
      </c>
      <c r="R606" s="74">
        <v>3</v>
      </c>
      <c r="S606" s="74">
        <v>5000000</v>
      </c>
      <c r="T606" s="74">
        <v>67</v>
      </c>
      <c r="U606" s="74">
        <v>128618</v>
      </c>
      <c r="V606" s="74">
        <v>313</v>
      </c>
      <c r="W606" s="74">
        <v>3000</v>
      </c>
      <c r="X606" s="74">
        <v>19231</v>
      </c>
      <c r="Y606" s="74">
        <v>200</v>
      </c>
      <c r="Z606" s="74">
        <v>359673</v>
      </c>
      <c r="AA606" s="74">
        <v>10</v>
      </c>
      <c r="AB606" s="74">
        <v>2608717</v>
      </c>
      <c r="AC606" s="74">
        <v>5</v>
      </c>
    </row>
    <row r="607" spans="1:29" ht="14.25">
      <c r="A607" s="89">
        <v>2007087</v>
      </c>
      <c r="B607" s="91">
        <v>39292</v>
      </c>
      <c r="C607" s="97">
        <v>1</v>
      </c>
      <c r="D607" s="93">
        <v>3</v>
      </c>
      <c r="E607" s="93">
        <v>4</v>
      </c>
      <c r="F607" s="93">
        <v>5</v>
      </c>
      <c r="G607" s="93">
        <v>8</v>
      </c>
      <c r="H607" s="93">
        <v>21</v>
      </c>
      <c r="I607" s="99">
        <v>9</v>
      </c>
      <c r="J607" s="93">
        <v>21</v>
      </c>
      <c r="K607" s="93">
        <v>3</v>
      </c>
      <c r="L607" s="93">
        <v>5</v>
      </c>
      <c r="M607" s="93">
        <v>4</v>
      </c>
      <c r="N607" s="93">
        <v>8</v>
      </c>
      <c r="O607" s="94">
        <v>1</v>
      </c>
      <c r="P607" s="74">
        <v>115648010</v>
      </c>
      <c r="Q607" s="74">
        <v>61822770</v>
      </c>
      <c r="R607" s="74">
        <v>1</v>
      </c>
      <c r="S607" s="74">
        <v>5000000</v>
      </c>
      <c r="T607" s="74">
        <v>34</v>
      </c>
      <c r="U607" s="74">
        <v>126630</v>
      </c>
      <c r="V607" s="74">
        <v>481</v>
      </c>
      <c r="W607" s="74">
        <v>3000</v>
      </c>
      <c r="X607" s="74">
        <v>26397</v>
      </c>
      <c r="Y607" s="74">
        <v>200</v>
      </c>
      <c r="Z607" s="74">
        <v>502451</v>
      </c>
      <c r="AA607" s="74">
        <v>10</v>
      </c>
      <c r="AB607" s="74">
        <v>6113837</v>
      </c>
      <c r="AC607" s="74">
        <v>5</v>
      </c>
    </row>
    <row r="608" spans="1:29" ht="14.25">
      <c r="A608" s="89">
        <v>2007088</v>
      </c>
      <c r="B608" s="91">
        <v>39294</v>
      </c>
      <c r="C608" s="97">
        <v>2</v>
      </c>
      <c r="D608" s="93">
        <v>4</v>
      </c>
      <c r="E608" s="93">
        <v>10</v>
      </c>
      <c r="F608" s="93">
        <v>28</v>
      </c>
      <c r="G608" s="93">
        <v>29</v>
      </c>
      <c r="H608" s="93">
        <v>33</v>
      </c>
      <c r="I608" s="99">
        <v>6</v>
      </c>
      <c r="J608" s="93">
        <v>28</v>
      </c>
      <c r="K608" s="93">
        <v>2</v>
      </c>
      <c r="L608" s="93">
        <v>33</v>
      </c>
      <c r="M608" s="93">
        <v>4</v>
      </c>
      <c r="N608" s="93">
        <v>10</v>
      </c>
      <c r="O608" s="94">
        <v>29</v>
      </c>
      <c r="P608" s="74">
        <v>97931132</v>
      </c>
      <c r="Q608" s="74">
        <v>66151984</v>
      </c>
      <c r="R608" s="74">
        <v>1</v>
      </c>
      <c r="S608" s="74">
        <v>5000000</v>
      </c>
      <c r="T608" s="74">
        <v>22</v>
      </c>
      <c r="U608" s="74">
        <v>181737</v>
      </c>
      <c r="V608" s="74">
        <v>394</v>
      </c>
      <c r="W608" s="74">
        <v>3000</v>
      </c>
      <c r="X608" s="74">
        <v>20658</v>
      </c>
      <c r="Y608" s="74">
        <v>200</v>
      </c>
      <c r="Z608" s="74">
        <v>386962</v>
      </c>
      <c r="AA608" s="74">
        <v>10</v>
      </c>
      <c r="AB608" s="74">
        <v>5095117</v>
      </c>
      <c r="AC608" s="74">
        <v>5</v>
      </c>
    </row>
    <row r="609" spans="1:29" ht="14.25">
      <c r="A609" s="89">
        <v>2007089</v>
      </c>
      <c r="B609" s="91">
        <v>39296</v>
      </c>
      <c r="C609" s="97">
        <v>3</v>
      </c>
      <c r="D609" s="93">
        <v>7</v>
      </c>
      <c r="E609" s="93">
        <v>8</v>
      </c>
      <c r="F609" s="93">
        <v>15</v>
      </c>
      <c r="G609" s="93">
        <v>19</v>
      </c>
      <c r="H609" s="93">
        <v>28</v>
      </c>
      <c r="I609" s="99">
        <v>3</v>
      </c>
      <c r="J609" s="93">
        <v>19</v>
      </c>
      <c r="K609" s="93">
        <v>28</v>
      </c>
      <c r="L609" s="93">
        <v>8</v>
      </c>
      <c r="M609" s="93">
        <v>7</v>
      </c>
      <c r="N609" s="93">
        <v>3</v>
      </c>
      <c r="O609" s="94">
        <v>15</v>
      </c>
      <c r="P609" s="74">
        <v>99074148</v>
      </c>
      <c r="Q609" s="74">
        <v>48194132</v>
      </c>
      <c r="R609" s="74">
        <v>11</v>
      </c>
      <c r="S609" s="74">
        <v>5000000</v>
      </c>
      <c r="T609" s="74">
        <v>102</v>
      </c>
      <c r="U609" s="74">
        <v>29588</v>
      </c>
      <c r="V609" s="74">
        <v>1194</v>
      </c>
      <c r="W609" s="74">
        <v>3000</v>
      </c>
      <c r="X609" s="74">
        <v>45715</v>
      </c>
      <c r="Y609" s="74">
        <v>200</v>
      </c>
      <c r="Z609" s="74">
        <v>648131</v>
      </c>
      <c r="AA609" s="74">
        <v>10</v>
      </c>
      <c r="AB609" s="74">
        <v>3855962</v>
      </c>
      <c r="AC609" s="74">
        <v>5</v>
      </c>
    </row>
    <row r="610" spans="1:29" ht="14.25">
      <c r="A610" s="89">
        <v>2007090</v>
      </c>
      <c r="B610" s="91">
        <v>39299</v>
      </c>
      <c r="C610" s="97">
        <v>5</v>
      </c>
      <c r="D610" s="93">
        <v>11</v>
      </c>
      <c r="E610" s="93">
        <v>13</v>
      </c>
      <c r="F610" s="93">
        <v>27</v>
      </c>
      <c r="G610" s="93">
        <v>30</v>
      </c>
      <c r="H610" s="93">
        <v>31</v>
      </c>
      <c r="I610" s="99">
        <v>2</v>
      </c>
      <c r="J610" s="93">
        <v>30</v>
      </c>
      <c r="K610" s="93">
        <v>31</v>
      </c>
      <c r="L610" s="93">
        <v>27</v>
      </c>
      <c r="M610" s="93">
        <v>5</v>
      </c>
      <c r="N610" s="93">
        <v>13</v>
      </c>
      <c r="O610" s="94">
        <v>11</v>
      </c>
      <c r="P610" s="74">
        <v>114857394</v>
      </c>
      <c r="Q610" s="74">
        <v>62685021</v>
      </c>
      <c r="R610" s="74">
        <v>1</v>
      </c>
      <c r="S610" s="74">
        <v>5000000</v>
      </c>
      <c r="T610" s="74">
        <v>49</v>
      </c>
      <c r="U610" s="74">
        <v>170474</v>
      </c>
      <c r="V610" s="74">
        <v>592</v>
      </c>
      <c r="W610" s="74">
        <v>3000</v>
      </c>
      <c r="X610" s="74">
        <v>31068</v>
      </c>
      <c r="Y610" s="74">
        <v>200</v>
      </c>
      <c r="Z610" s="74">
        <v>572968</v>
      </c>
      <c r="AA610" s="74">
        <v>10</v>
      </c>
      <c r="AB610" s="74">
        <v>2943343</v>
      </c>
      <c r="AC610" s="74">
        <v>5</v>
      </c>
    </row>
    <row r="611" spans="1:29" ht="14.25">
      <c r="A611" s="89">
        <v>2007091</v>
      </c>
      <c r="B611" s="91">
        <v>39301</v>
      </c>
      <c r="C611" s="97">
        <v>2</v>
      </c>
      <c r="D611" s="93">
        <v>11</v>
      </c>
      <c r="E611" s="93">
        <v>17</v>
      </c>
      <c r="F611" s="93">
        <v>30</v>
      </c>
      <c r="G611" s="93">
        <v>31</v>
      </c>
      <c r="H611" s="93">
        <v>32</v>
      </c>
      <c r="I611" s="99">
        <v>7</v>
      </c>
      <c r="J611" s="93">
        <v>30</v>
      </c>
      <c r="K611" s="93">
        <v>11</v>
      </c>
      <c r="L611" s="93">
        <v>32</v>
      </c>
      <c r="M611" s="93">
        <v>17</v>
      </c>
      <c r="N611" s="93">
        <v>31</v>
      </c>
      <c r="O611" s="94">
        <v>2</v>
      </c>
      <c r="P611" s="74">
        <v>98640430</v>
      </c>
      <c r="Q611" s="74">
        <v>60352834</v>
      </c>
      <c r="R611" s="74">
        <v>2</v>
      </c>
      <c r="S611" s="74">
        <v>5000000</v>
      </c>
      <c r="T611" s="74">
        <v>25</v>
      </c>
      <c r="U611" s="74">
        <v>131448</v>
      </c>
      <c r="V611" s="74">
        <v>454</v>
      </c>
      <c r="W611" s="74">
        <v>3000</v>
      </c>
      <c r="X611" s="74">
        <v>25059</v>
      </c>
      <c r="Y611" s="74">
        <v>200</v>
      </c>
      <c r="Z611" s="74">
        <v>439913</v>
      </c>
      <c r="AA611" s="74">
        <v>10</v>
      </c>
      <c r="AB611" s="74">
        <v>5321372</v>
      </c>
      <c r="AC611" s="74">
        <v>5</v>
      </c>
    </row>
    <row r="612" spans="1:29" ht="14.25">
      <c r="A612" s="89">
        <v>2007092</v>
      </c>
      <c r="B612" s="91">
        <v>39303</v>
      </c>
      <c r="C612" s="97">
        <v>14</v>
      </c>
      <c r="D612" s="93">
        <v>18</v>
      </c>
      <c r="E612" s="93">
        <v>22</v>
      </c>
      <c r="F612" s="93">
        <v>23</v>
      </c>
      <c r="G612" s="93">
        <v>24</v>
      </c>
      <c r="H612" s="93">
        <v>33</v>
      </c>
      <c r="I612" s="99">
        <v>9</v>
      </c>
      <c r="J612" s="93">
        <v>24</v>
      </c>
      <c r="K612" s="93">
        <v>14</v>
      </c>
      <c r="L612" s="93">
        <v>23</v>
      </c>
      <c r="M612" s="93">
        <v>18</v>
      </c>
      <c r="N612" s="93">
        <v>22</v>
      </c>
      <c r="O612" s="94">
        <v>33</v>
      </c>
      <c r="P612" s="74">
        <v>100547190</v>
      </c>
      <c r="Q612" s="74">
        <v>70959546</v>
      </c>
      <c r="R612" s="74">
        <v>1</v>
      </c>
      <c r="S612" s="74">
        <v>5000000</v>
      </c>
      <c r="T612" s="74">
        <v>33</v>
      </c>
      <c r="U612" s="74">
        <v>202684</v>
      </c>
      <c r="V612" s="74">
        <v>410</v>
      </c>
      <c r="W612" s="74">
        <v>3000</v>
      </c>
      <c r="X612" s="74">
        <v>20379</v>
      </c>
      <c r="Y612" s="74">
        <v>200</v>
      </c>
      <c r="Z612" s="74">
        <v>396606</v>
      </c>
      <c r="AA612" s="74">
        <v>10</v>
      </c>
      <c r="AB612" s="74">
        <v>3540192</v>
      </c>
      <c r="AC612" s="74">
        <v>5</v>
      </c>
    </row>
    <row r="613" spans="1:29" ht="14.25">
      <c r="A613" s="89">
        <v>2007093</v>
      </c>
      <c r="B613" s="91">
        <v>39306</v>
      </c>
      <c r="C613" s="97">
        <v>5</v>
      </c>
      <c r="D613" s="93">
        <v>10</v>
      </c>
      <c r="E613" s="93">
        <v>13</v>
      </c>
      <c r="F613" s="93">
        <v>15</v>
      </c>
      <c r="G613" s="93">
        <v>19</v>
      </c>
      <c r="H613" s="93">
        <v>29</v>
      </c>
      <c r="I613" s="99">
        <v>2</v>
      </c>
      <c r="J613" s="93">
        <v>13</v>
      </c>
      <c r="K613" s="93">
        <v>5</v>
      </c>
      <c r="L613" s="93">
        <v>10</v>
      </c>
      <c r="M613" s="93">
        <v>19</v>
      </c>
      <c r="N613" s="93">
        <v>29</v>
      </c>
      <c r="O613" s="94">
        <v>15</v>
      </c>
      <c r="P613" s="74">
        <v>115267274</v>
      </c>
      <c r="Q613" s="74">
        <v>90503771</v>
      </c>
      <c r="R613" s="74">
        <v>1</v>
      </c>
      <c r="S613" s="74">
        <v>5000000</v>
      </c>
      <c r="T613" s="74">
        <v>142</v>
      </c>
      <c r="U613" s="74">
        <v>74077</v>
      </c>
      <c r="V613" s="74">
        <v>387</v>
      </c>
      <c r="W613" s="74">
        <v>3000</v>
      </c>
      <c r="X613" s="74">
        <v>31685</v>
      </c>
      <c r="Y613" s="74">
        <v>200</v>
      </c>
      <c r="Z613" s="74">
        <v>584392</v>
      </c>
      <c r="AA613" s="74">
        <v>10</v>
      </c>
      <c r="AB613" s="74">
        <v>1615173</v>
      </c>
      <c r="AC613" s="74">
        <v>5</v>
      </c>
    </row>
    <row r="614" spans="1:29" ht="14.25">
      <c r="A614" s="89">
        <v>2007094</v>
      </c>
      <c r="B614" s="91">
        <v>39308</v>
      </c>
      <c r="C614" s="97">
        <v>3</v>
      </c>
      <c r="D614" s="93">
        <v>5</v>
      </c>
      <c r="E614" s="93">
        <v>18</v>
      </c>
      <c r="F614" s="93">
        <v>19</v>
      </c>
      <c r="G614" s="93">
        <v>24</v>
      </c>
      <c r="H614" s="93">
        <v>32</v>
      </c>
      <c r="I614" s="99">
        <v>2</v>
      </c>
      <c r="J614" s="93">
        <v>19</v>
      </c>
      <c r="K614" s="93">
        <v>3</v>
      </c>
      <c r="L614" s="93">
        <v>24</v>
      </c>
      <c r="M614" s="93">
        <v>18</v>
      </c>
      <c r="N614" s="93">
        <v>5</v>
      </c>
      <c r="O614" s="94">
        <v>32</v>
      </c>
      <c r="P614" s="74">
        <v>100279716</v>
      </c>
      <c r="Q614" s="74">
        <v>100452531</v>
      </c>
      <c r="R614" s="74">
        <v>3</v>
      </c>
      <c r="S614" s="74">
        <v>5000000</v>
      </c>
      <c r="T614" s="74">
        <v>41</v>
      </c>
      <c r="U614" s="74">
        <v>260788</v>
      </c>
      <c r="V614" s="74">
        <v>184</v>
      </c>
      <c r="W614" s="74">
        <v>3000</v>
      </c>
      <c r="X614" s="74">
        <v>12182</v>
      </c>
      <c r="Y614" s="74">
        <v>200</v>
      </c>
      <c r="Z614" s="74">
        <v>253802</v>
      </c>
      <c r="AA614" s="74">
        <v>10</v>
      </c>
      <c r="AB614" s="74">
        <v>1593911</v>
      </c>
      <c r="AC614" s="74">
        <v>5</v>
      </c>
    </row>
    <row r="615" spans="1:29" ht="14.25">
      <c r="A615" s="89">
        <v>2007095</v>
      </c>
      <c r="B615" s="91">
        <v>39310</v>
      </c>
      <c r="C615" s="97">
        <v>1</v>
      </c>
      <c r="D615" s="93">
        <v>6</v>
      </c>
      <c r="E615" s="93">
        <v>8</v>
      </c>
      <c r="F615" s="93">
        <v>18</v>
      </c>
      <c r="G615" s="93">
        <v>29</v>
      </c>
      <c r="H615" s="93">
        <v>32</v>
      </c>
      <c r="I615" s="99">
        <v>7</v>
      </c>
      <c r="J615" s="93">
        <v>8</v>
      </c>
      <c r="K615" s="93">
        <v>6</v>
      </c>
      <c r="L615" s="93">
        <v>32</v>
      </c>
      <c r="M615" s="93">
        <v>18</v>
      </c>
      <c r="N615" s="93">
        <v>1</v>
      </c>
      <c r="O615" s="94">
        <v>29</v>
      </c>
      <c r="P615" s="74">
        <v>101322650</v>
      </c>
      <c r="Q615" s="74">
        <v>88670436</v>
      </c>
      <c r="R615" s="74">
        <v>4</v>
      </c>
      <c r="S615" s="74">
        <v>5000000</v>
      </c>
      <c r="T615" s="74">
        <v>54</v>
      </c>
      <c r="U615" s="74">
        <v>355094</v>
      </c>
      <c r="V615" s="74">
        <v>493</v>
      </c>
      <c r="W615" s="74">
        <v>3000</v>
      </c>
      <c r="X615" s="74">
        <v>20764</v>
      </c>
      <c r="Y615" s="74">
        <v>200</v>
      </c>
      <c r="Z615" s="74">
        <v>396328</v>
      </c>
      <c r="AA615" s="74">
        <v>10</v>
      </c>
      <c r="AB615" s="74">
        <v>2532000</v>
      </c>
      <c r="AC615" s="74">
        <v>5</v>
      </c>
    </row>
    <row r="616" spans="1:29" ht="14.25">
      <c r="A616" s="89">
        <v>2007096</v>
      </c>
      <c r="B616" s="91">
        <v>39313</v>
      </c>
      <c r="C616" s="97">
        <v>9</v>
      </c>
      <c r="D616" s="93">
        <v>10</v>
      </c>
      <c r="E616" s="93">
        <v>20</v>
      </c>
      <c r="F616" s="93">
        <v>22</v>
      </c>
      <c r="G616" s="93">
        <v>30</v>
      </c>
      <c r="H616" s="93">
        <v>32</v>
      </c>
      <c r="I616" s="99">
        <v>8</v>
      </c>
      <c r="J616" s="93">
        <v>32</v>
      </c>
      <c r="K616" s="93">
        <v>22</v>
      </c>
      <c r="L616" s="93">
        <v>10</v>
      </c>
      <c r="M616" s="93">
        <v>9</v>
      </c>
      <c r="N616" s="93">
        <v>20</v>
      </c>
      <c r="O616" s="94">
        <v>30</v>
      </c>
      <c r="P616" s="74">
        <v>116298698</v>
      </c>
      <c r="Q616" s="74">
        <v>88142080</v>
      </c>
      <c r="R616" s="74">
        <v>2</v>
      </c>
      <c r="S616" s="74">
        <v>5000000</v>
      </c>
      <c r="T616" s="74">
        <v>31</v>
      </c>
      <c r="U616" s="74">
        <v>130944</v>
      </c>
      <c r="V616" s="74">
        <v>575</v>
      </c>
      <c r="W616" s="74">
        <v>3000</v>
      </c>
      <c r="X616" s="74">
        <v>27894</v>
      </c>
      <c r="Y616" s="74">
        <v>200</v>
      </c>
      <c r="Z616" s="74">
        <v>480689</v>
      </c>
      <c r="AA616" s="74">
        <v>10</v>
      </c>
      <c r="AB616" s="74">
        <v>6268950</v>
      </c>
      <c r="AC616" s="74">
        <v>5</v>
      </c>
    </row>
    <row r="617" spans="1:29" ht="14.25">
      <c r="A617" s="89">
        <v>2007097</v>
      </c>
      <c r="B617" s="91">
        <v>39315</v>
      </c>
      <c r="C617" s="97">
        <v>4</v>
      </c>
      <c r="D617" s="93">
        <v>8</v>
      </c>
      <c r="E617" s="93">
        <v>13</v>
      </c>
      <c r="F617" s="93">
        <v>18</v>
      </c>
      <c r="G617" s="93">
        <v>26</v>
      </c>
      <c r="H617" s="93">
        <v>30</v>
      </c>
      <c r="I617" s="99">
        <v>11</v>
      </c>
      <c r="J617" s="93">
        <v>4</v>
      </c>
      <c r="K617" s="93">
        <v>13</v>
      </c>
      <c r="L617" s="93">
        <v>26</v>
      </c>
      <c r="M617" s="93">
        <v>18</v>
      </c>
      <c r="N617" s="93">
        <v>30</v>
      </c>
      <c r="O617" s="94">
        <v>8</v>
      </c>
      <c r="P617" s="74">
        <v>99828090</v>
      </c>
      <c r="Q617" s="74">
        <v>58142076</v>
      </c>
      <c r="R617" s="74">
        <v>12</v>
      </c>
      <c r="S617" s="74">
        <v>5000000</v>
      </c>
      <c r="T617" s="74">
        <v>48</v>
      </c>
      <c r="U617" s="74">
        <v>3000</v>
      </c>
      <c r="V617" s="74">
        <v>1436</v>
      </c>
      <c r="W617" s="74">
        <v>3000</v>
      </c>
      <c r="X617" s="74">
        <v>48471</v>
      </c>
      <c r="Y617" s="74">
        <v>200</v>
      </c>
      <c r="Z617" s="74">
        <v>668504</v>
      </c>
      <c r="AA617" s="74">
        <v>10</v>
      </c>
      <c r="AB617" s="74">
        <v>8486313</v>
      </c>
      <c r="AC617" s="74">
        <v>5</v>
      </c>
    </row>
    <row r="618" spans="1:29" ht="14.25">
      <c r="A618" s="89">
        <v>2007098</v>
      </c>
      <c r="B618" s="91">
        <v>39317</v>
      </c>
      <c r="C618" s="97">
        <v>2</v>
      </c>
      <c r="D618" s="93">
        <v>3</v>
      </c>
      <c r="E618" s="93">
        <v>5</v>
      </c>
      <c r="F618" s="93">
        <v>11</v>
      </c>
      <c r="G618" s="93">
        <v>19</v>
      </c>
      <c r="H618" s="93">
        <v>20</v>
      </c>
      <c r="I618" s="99">
        <v>12</v>
      </c>
      <c r="J618" s="93">
        <v>3</v>
      </c>
      <c r="K618" s="93">
        <v>2</v>
      </c>
      <c r="L618" s="93">
        <v>19</v>
      </c>
      <c r="M618" s="93">
        <v>11</v>
      </c>
      <c r="N618" s="93">
        <v>5</v>
      </c>
      <c r="O618" s="94">
        <v>20</v>
      </c>
      <c r="P618" s="74">
        <v>103284906</v>
      </c>
      <c r="Q618" s="74">
        <v>57206046</v>
      </c>
      <c r="R618" s="74">
        <v>3</v>
      </c>
      <c r="S618" s="74">
        <v>5000000</v>
      </c>
      <c r="T618" s="74">
        <v>45</v>
      </c>
      <c r="U618" s="74">
        <v>133942</v>
      </c>
      <c r="V618" s="74">
        <v>733</v>
      </c>
      <c r="W618" s="74">
        <v>3000</v>
      </c>
      <c r="X618" s="74">
        <v>35071</v>
      </c>
      <c r="Y618" s="74">
        <v>200</v>
      </c>
      <c r="Z618" s="74">
        <v>581083</v>
      </c>
      <c r="AA618" s="74">
        <v>10</v>
      </c>
      <c r="AB618" s="74">
        <v>3098837</v>
      </c>
      <c r="AC618" s="74">
        <v>5</v>
      </c>
    </row>
    <row r="619" spans="1:29" ht="14.25">
      <c r="A619" s="89">
        <v>2007099</v>
      </c>
      <c r="B619" s="91">
        <v>39320</v>
      </c>
      <c r="C619" s="97">
        <v>3</v>
      </c>
      <c r="D619" s="93">
        <v>4</v>
      </c>
      <c r="E619" s="93">
        <v>14</v>
      </c>
      <c r="F619" s="93">
        <v>27</v>
      </c>
      <c r="G619" s="93">
        <v>31</v>
      </c>
      <c r="H619" s="93">
        <v>33</v>
      </c>
      <c r="I619" s="99">
        <v>5</v>
      </c>
      <c r="J619" s="93">
        <v>31</v>
      </c>
      <c r="K619" s="93">
        <v>3</v>
      </c>
      <c r="L619" s="93">
        <v>33</v>
      </c>
      <c r="M619" s="93">
        <v>4</v>
      </c>
      <c r="N619" s="93">
        <v>27</v>
      </c>
      <c r="O619" s="94">
        <v>14</v>
      </c>
      <c r="P619" s="74">
        <v>115727006</v>
      </c>
      <c r="Q619" s="74">
        <v>47539875</v>
      </c>
      <c r="R619" s="74">
        <v>5</v>
      </c>
      <c r="S619" s="74">
        <v>5000000</v>
      </c>
      <c r="T619" s="74">
        <v>61</v>
      </c>
      <c r="U619" s="74">
        <v>107731</v>
      </c>
      <c r="V619" s="74">
        <v>740</v>
      </c>
      <c r="W619" s="74">
        <v>3000</v>
      </c>
      <c r="X619" s="74">
        <v>29419</v>
      </c>
      <c r="Y619" s="74">
        <v>200</v>
      </c>
      <c r="Z619" s="74">
        <v>486519</v>
      </c>
      <c r="AA619" s="74">
        <v>10</v>
      </c>
      <c r="AB619" s="74">
        <v>4366354</v>
      </c>
      <c r="AC619" s="74">
        <v>5</v>
      </c>
    </row>
    <row r="620" spans="1:29" ht="14.25">
      <c r="A620" s="89">
        <v>2007100</v>
      </c>
      <c r="B620" s="91">
        <v>39322</v>
      </c>
      <c r="C620" s="97">
        <v>8</v>
      </c>
      <c r="D620" s="93">
        <v>18</v>
      </c>
      <c r="E620" s="93">
        <v>27</v>
      </c>
      <c r="F620" s="93">
        <v>29</v>
      </c>
      <c r="G620" s="93">
        <v>30</v>
      </c>
      <c r="H620" s="93">
        <v>32</v>
      </c>
      <c r="I620" s="99">
        <v>6</v>
      </c>
      <c r="J620" s="93">
        <v>18</v>
      </c>
      <c r="K620" s="93">
        <v>27</v>
      </c>
      <c r="L620" s="93">
        <v>29</v>
      </c>
      <c r="M620" s="93">
        <v>30</v>
      </c>
      <c r="N620" s="93">
        <v>32</v>
      </c>
      <c r="O620" s="94">
        <v>8</v>
      </c>
      <c r="P620" s="74">
        <v>100804514</v>
      </c>
      <c r="Q620" s="74">
        <v>58132155</v>
      </c>
      <c r="R620" s="74">
        <v>5</v>
      </c>
      <c r="S620" s="74">
        <v>5000000</v>
      </c>
      <c r="T620" s="74">
        <v>43</v>
      </c>
      <c r="U620" s="74">
        <v>155404</v>
      </c>
      <c r="V620" s="74">
        <v>613</v>
      </c>
      <c r="W620" s="74">
        <v>3000</v>
      </c>
      <c r="X620" s="74">
        <v>26446</v>
      </c>
      <c r="Y620" s="74">
        <v>200</v>
      </c>
      <c r="Z620" s="74">
        <v>472405</v>
      </c>
      <c r="AA620" s="74">
        <v>10</v>
      </c>
      <c r="AB620" s="74">
        <v>3053454</v>
      </c>
      <c r="AC620" s="74">
        <v>5</v>
      </c>
    </row>
    <row r="621" spans="1:29" ht="14.25">
      <c r="A621" s="89">
        <v>2007101</v>
      </c>
      <c r="B621" s="91">
        <v>39324</v>
      </c>
      <c r="C621" s="97">
        <v>15</v>
      </c>
      <c r="D621" s="93">
        <v>16</v>
      </c>
      <c r="E621" s="93">
        <v>18</v>
      </c>
      <c r="F621" s="93">
        <v>21</v>
      </c>
      <c r="G621" s="93">
        <v>22</v>
      </c>
      <c r="H621" s="93">
        <v>30</v>
      </c>
      <c r="I621" s="99">
        <v>14</v>
      </c>
      <c r="J621" s="93">
        <v>18</v>
      </c>
      <c r="K621" s="93">
        <v>16</v>
      </c>
      <c r="L621" s="93">
        <v>15</v>
      </c>
      <c r="M621" s="93">
        <v>22</v>
      </c>
      <c r="N621" s="93">
        <v>30</v>
      </c>
      <c r="O621" s="94">
        <v>21</v>
      </c>
      <c r="P621" s="74">
        <v>103261246</v>
      </c>
      <c r="Q621" s="74">
        <v>65672848</v>
      </c>
      <c r="R621" s="74">
        <v>2</v>
      </c>
      <c r="S621" s="74">
        <v>5000000</v>
      </c>
      <c r="T621" s="74">
        <v>19</v>
      </c>
      <c r="U621" s="74">
        <v>395654</v>
      </c>
      <c r="V621" s="74">
        <v>323</v>
      </c>
      <c r="W621" s="74">
        <v>3000</v>
      </c>
      <c r="X621" s="74">
        <v>18464</v>
      </c>
      <c r="Y621" s="74">
        <v>200</v>
      </c>
      <c r="Z621" s="74">
        <v>372283</v>
      </c>
      <c r="AA621" s="74">
        <v>10</v>
      </c>
      <c r="AB621" s="74">
        <v>3431049</v>
      </c>
      <c r="AC621" s="74">
        <v>5</v>
      </c>
    </row>
    <row r="622" spans="1:29" ht="14.25">
      <c r="A622" s="89">
        <v>2007102</v>
      </c>
      <c r="B622" s="91">
        <v>39327</v>
      </c>
      <c r="C622" s="97">
        <v>4</v>
      </c>
      <c r="D622" s="93">
        <v>6</v>
      </c>
      <c r="E622" s="93">
        <v>8</v>
      </c>
      <c r="F622" s="93">
        <v>18</v>
      </c>
      <c r="G622" s="93">
        <v>20</v>
      </c>
      <c r="H622" s="93">
        <v>33</v>
      </c>
      <c r="I622" s="99">
        <v>11</v>
      </c>
      <c r="J622" s="93">
        <v>18</v>
      </c>
      <c r="K622" s="93">
        <v>8</v>
      </c>
      <c r="L622" s="93">
        <v>33</v>
      </c>
      <c r="M622" s="93">
        <v>6</v>
      </c>
      <c r="N622" s="93">
        <v>4</v>
      </c>
      <c r="O622" s="94">
        <v>20</v>
      </c>
      <c r="P622" s="74">
        <v>119528600</v>
      </c>
      <c r="Q622" s="74">
        <v>78198594</v>
      </c>
      <c r="R622" s="74">
        <v>2</v>
      </c>
      <c r="S622" s="74">
        <v>5000000</v>
      </c>
      <c r="T622" s="74">
        <v>27</v>
      </c>
      <c r="U622" s="74">
        <v>357551</v>
      </c>
      <c r="V622" s="74">
        <v>346</v>
      </c>
      <c r="W622" s="74">
        <v>3000</v>
      </c>
      <c r="X622" s="74">
        <v>19116</v>
      </c>
      <c r="Y622" s="74">
        <v>200</v>
      </c>
      <c r="Z622" s="74">
        <v>373867</v>
      </c>
      <c r="AA622" s="74">
        <v>10</v>
      </c>
      <c r="AB622" s="74">
        <v>3557901</v>
      </c>
      <c r="AC622" s="74">
        <v>5</v>
      </c>
    </row>
    <row r="623" spans="1:29" ht="14.25">
      <c r="A623" s="89">
        <v>2007103</v>
      </c>
      <c r="B623" s="91">
        <v>39329</v>
      </c>
      <c r="C623" s="97">
        <v>7</v>
      </c>
      <c r="D623" s="93">
        <v>9</v>
      </c>
      <c r="E623" s="93">
        <v>25</v>
      </c>
      <c r="F623" s="93">
        <v>27</v>
      </c>
      <c r="G623" s="93">
        <v>30</v>
      </c>
      <c r="H623" s="93">
        <v>32</v>
      </c>
      <c r="I623" s="99">
        <v>1</v>
      </c>
      <c r="J623" s="93">
        <v>25</v>
      </c>
      <c r="K623" s="93">
        <v>7</v>
      </c>
      <c r="L623" s="93">
        <v>27</v>
      </c>
      <c r="M623" s="93">
        <v>32</v>
      </c>
      <c r="N623" s="93">
        <v>30</v>
      </c>
      <c r="O623" s="94">
        <v>9</v>
      </c>
      <c r="P623" s="74">
        <v>102844920</v>
      </c>
      <c r="Q623" s="74">
        <v>92238351</v>
      </c>
      <c r="R623" s="74">
        <v>0</v>
      </c>
      <c r="S623" s="74">
        <v>0</v>
      </c>
      <c r="T623" s="74">
        <v>26</v>
      </c>
      <c r="U623" s="74">
        <v>231424</v>
      </c>
      <c r="V623" s="74">
        <v>360</v>
      </c>
      <c r="W623" s="74">
        <v>3000</v>
      </c>
      <c r="X623" s="74">
        <v>20392</v>
      </c>
      <c r="Y623" s="74">
        <v>200</v>
      </c>
      <c r="Z623" s="74">
        <v>430450</v>
      </c>
      <c r="AA623" s="74">
        <v>10</v>
      </c>
      <c r="AB623" s="74">
        <v>4174863</v>
      </c>
      <c r="AC623" s="74">
        <v>5</v>
      </c>
    </row>
    <row r="624" spans="1:29" ht="14.25">
      <c r="A624" s="89">
        <v>2007104</v>
      </c>
      <c r="B624" s="91">
        <v>39331</v>
      </c>
      <c r="C624" s="97">
        <v>2</v>
      </c>
      <c r="D624" s="93">
        <v>8</v>
      </c>
      <c r="E624" s="93">
        <v>12</v>
      </c>
      <c r="F624" s="93">
        <v>14</v>
      </c>
      <c r="G624" s="93">
        <v>20</v>
      </c>
      <c r="H624" s="93">
        <v>32</v>
      </c>
      <c r="I624" s="99">
        <v>4</v>
      </c>
      <c r="J624" s="93">
        <v>20</v>
      </c>
      <c r="K624" s="93">
        <v>8</v>
      </c>
      <c r="L624" s="93">
        <v>12</v>
      </c>
      <c r="M624" s="93">
        <v>14</v>
      </c>
      <c r="N624" s="93">
        <v>32</v>
      </c>
      <c r="O624" s="94">
        <v>2</v>
      </c>
      <c r="P624" s="74">
        <v>108150420</v>
      </c>
      <c r="Q624" s="74">
        <v>87272631</v>
      </c>
      <c r="R624" s="74">
        <v>3</v>
      </c>
      <c r="S624" s="74">
        <v>5000000</v>
      </c>
      <c r="T624" s="74">
        <v>30</v>
      </c>
      <c r="U624" s="74">
        <v>143346</v>
      </c>
      <c r="V624" s="74">
        <v>574</v>
      </c>
      <c r="W624" s="74">
        <v>3000</v>
      </c>
      <c r="X624" s="74">
        <v>24903</v>
      </c>
      <c r="Y624" s="74">
        <v>200</v>
      </c>
      <c r="Z624" s="74">
        <v>445438</v>
      </c>
      <c r="AA624" s="74">
        <v>10</v>
      </c>
      <c r="AB624" s="74">
        <v>5500408</v>
      </c>
      <c r="AC624" s="74">
        <v>5</v>
      </c>
    </row>
    <row r="625" spans="1:29" ht="14.25">
      <c r="A625" s="89">
        <v>2007105</v>
      </c>
      <c r="B625" s="91">
        <v>39334</v>
      </c>
      <c r="C625" s="97">
        <v>2</v>
      </c>
      <c r="D625" s="93">
        <v>7</v>
      </c>
      <c r="E625" s="93">
        <v>10</v>
      </c>
      <c r="F625" s="93">
        <v>17</v>
      </c>
      <c r="G625" s="93">
        <v>23</v>
      </c>
      <c r="H625" s="93">
        <v>29</v>
      </c>
      <c r="I625" s="99">
        <v>14</v>
      </c>
      <c r="J625" s="93">
        <v>17</v>
      </c>
      <c r="K625" s="93">
        <v>7</v>
      </c>
      <c r="L625" s="93">
        <v>10</v>
      </c>
      <c r="M625" s="93">
        <v>29</v>
      </c>
      <c r="N625" s="93">
        <v>23</v>
      </c>
      <c r="O625" s="94">
        <v>2</v>
      </c>
      <c r="P625" s="74">
        <v>134273360</v>
      </c>
      <c r="Q625" s="74">
        <v>87904974</v>
      </c>
      <c r="R625" s="74">
        <v>6</v>
      </c>
      <c r="S625" s="74">
        <v>5500000</v>
      </c>
      <c r="T625" s="74">
        <v>111</v>
      </c>
      <c r="U625" s="74">
        <v>118271</v>
      </c>
      <c r="V625" s="74">
        <v>335</v>
      </c>
      <c r="W625" s="74">
        <v>3000</v>
      </c>
      <c r="X625" s="74">
        <v>23767</v>
      </c>
      <c r="Y625" s="74">
        <v>200</v>
      </c>
      <c r="Z625" s="74">
        <v>495830</v>
      </c>
      <c r="AA625" s="74">
        <v>10</v>
      </c>
      <c r="AB625" s="74">
        <v>2263350</v>
      </c>
      <c r="AC625" s="74">
        <v>5</v>
      </c>
    </row>
    <row r="626" spans="1:29" ht="14.25">
      <c r="A626" s="89">
        <v>2007106</v>
      </c>
      <c r="B626" s="91">
        <v>39336</v>
      </c>
      <c r="C626" s="97">
        <v>12</v>
      </c>
      <c r="D626" s="93">
        <v>18</v>
      </c>
      <c r="E626" s="93">
        <v>21</v>
      </c>
      <c r="F626" s="93">
        <v>24</v>
      </c>
      <c r="G626" s="93">
        <v>25</v>
      </c>
      <c r="H626" s="93">
        <v>29</v>
      </c>
      <c r="I626" s="99">
        <v>8</v>
      </c>
      <c r="J626" s="93">
        <v>12</v>
      </c>
      <c r="K626" s="93">
        <v>18</v>
      </c>
      <c r="L626" s="93">
        <v>21</v>
      </c>
      <c r="M626" s="93">
        <v>24</v>
      </c>
      <c r="N626" s="93">
        <v>25</v>
      </c>
      <c r="O626" s="94">
        <v>29</v>
      </c>
      <c r="P626" s="74">
        <v>113328304</v>
      </c>
      <c r="Q626" s="74">
        <v>103883381</v>
      </c>
      <c r="R626" s="74">
        <v>1</v>
      </c>
      <c r="S626" s="74">
        <v>8000000</v>
      </c>
      <c r="T626" s="74">
        <v>20</v>
      </c>
      <c r="U626" s="74">
        <v>449537</v>
      </c>
      <c r="V626" s="74">
        <v>332</v>
      </c>
      <c r="W626" s="74">
        <v>3000</v>
      </c>
      <c r="X626" s="74">
        <v>18298</v>
      </c>
      <c r="Y626" s="74">
        <v>200</v>
      </c>
      <c r="Z626" s="74">
        <v>355033</v>
      </c>
      <c r="AA626" s="74">
        <v>10</v>
      </c>
      <c r="AB626" s="74">
        <v>3471157</v>
      </c>
      <c r="AC626" s="74">
        <v>5</v>
      </c>
    </row>
    <row r="627" spans="1:29" ht="14.25">
      <c r="A627" s="89">
        <v>2007107</v>
      </c>
      <c r="B627" s="91">
        <v>39338</v>
      </c>
      <c r="C627" s="97">
        <v>2</v>
      </c>
      <c r="D627" s="93">
        <v>8</v>
      </c>
      <c r="E627" s="93">
        <v>9</v>
      </c>
      <c r="F627" s="93">
        <v>18</v>
      </c>
      <c r="G627" s="93">
        <v>24</v>
      </c>
      <c r="H627" s="93">
        <v>28</v>
      </c>
      <c r="I627" s="99">
        <v>10</v>
      </c>
      <c r="J627" s="93">
        <v>28</v>
      </c>
      <c r="K627" s="93">
        <v>9</v>
      </c>
      <c r="L627" s="93">
        <v>8</v>
      </c>
      <c r="M627" s="93">
        <v>2</v>
      </c>
      <c r="N627" s="93">
        <v>24</v>
      </c>
      <c r="O627" s="94">
        <v>18</v>
      </c>
      <c r="P627" s="74">
        <v>118762906</v>
      </c>
      <c r="Q627" s="74">
        <v>81343980</v>
      </c>
      <c r="R627" s="74">
        <v>6</v>
      </c>
      <c r="S627" s="74">
        <v>5500000</v>
      </c>
      <c r="T627" s="74">
        <v>38</v>
      </c>
      <c r="U627" s="74">
        <v>458107</v>
      </c>
      <c r="V627" s="74">
        <v>556</v>
      </c>
      <c r="W627" s="74">
        <v>3000</v>
      </c>
      <c r="X627" s="74">
        <v>25542</v>
      </c>
      <c r="Y627" s="74">
        <v>200</v>
      </c>
      <c r="Z627" s="74">
        <v>447275</v>
      </c>
      <c r="AA627" s="74">
        <v>10</v>
      </c>
      <c r="AB627" s="74">
        <v>4415201</v>
      </c>
      <c r="AC627" s="74">
        <v>5</v>
      </c>
    </row>
    <row r="628" spans="1:29" ht="14.25">
      <c r="A628" s="89">
        <v>2007108</v>
      </c>
      <c r="B628" s="91">
        <v>39341</v>
      </c>
      <c r="C628" s="97">
        <v>3</v>
      </c>
      <c r="D628" s="93">
        <v>7</v>
      </c>
      <c r="E628" s="93">
        <v>12</v>
      </c>
      <c r="F628" s="93">
        <v>13</v>
      </c>
      <c r="G628" s="93">
        <v>20</v>
      </c>
      <c r="H628" s="93">
        <v>33</v>
      </c>
      <c r="I628" s="99">
        <v>2</v>
      </c>
      <c r="J628" s="93">
        <v>33</v>
      </c>
      <c r="K628" s="93">
        <v>12</v>
      </c>
      <c r="L628" s="93">
        <v>7</v>
      </c>
      <c r="M628" s="93">
        <v>20</v>
      </c>
      <c r="N628" s="93">
        <v>13</v>
      </c>
      <c r="O628" s="94">
        <v>3</v>
      </c>
      <c r="P628" s="74">
        <v>136419830</v>
      </c>
      <c r="Q628" s="74">
        <v>93725910</v>
      </c>
      <c r="R628" s="74">
        <v>3</v>
      </c>
      <c r="S628" s="74">
        <v>6000000</v>
      </c>
      <c r="T628" s="74">
        <v>77</v>
      </c>
      <c r="U628" s="74">
        <v>152404</v>
      </c>
      <c r="V628" s="74">
        <v>513</v>
      </c>
      <c r="W628" s="74">
        <v>3000</v>
      </c>
      <c r="X628" s="74">
        <v>27213</v>
      </c>
      <c r="Y628" s="74">
        <v>200</v>
      </c>
      <c r="Z628" s="74">
        <v>514631</v>
      </c>
      <c r="AA628" s="74">
        <v>10</v>
      </c>
      <c r="AB628" s="74">
        <v>3120152</v>
      </c>
      <c r="AC628" s="74">
        <v>5</v>
      </c>
    </row>
    <row r="629" spans="1:29" ht="14.25">
      <c r="A629" s="89">
        <v>2007109</v>
      </c>
      <c r="B629" s="91">
        <v>39343</v>
      </c>
      <c r="C629" s="97">
        <v>1</v>
      </c>
      <c r="D629" s="93">
        <v>4</v>
      </c>
      <c r="E629" s="93">
        <v>7</v>
      </c>
      <c r="F629" s="93">
        <v>8</v>
      </c>
      <c r="G629" s="93">
        <v>13</v>
      </c>
      <c r="H629" s="93">
        <v>14</v>
      </c>
      <c r="I629" s="99">
        <v>4</v>
      </c>
      <c r="J629" s="93">
        <v>1</v>
      </c>
      <c r="K629" s="93">
        <v>7</v>
      </c>
      <c r="L629" s="93">
        <v>14</v>
      </c>
      <c r="M629" s="93">
        <v>13</v>
      </c>
      <c r="N629" s="93">
        <v>4</v>
      </c>
      <c r="O629" s="94">
        <v>8</v>
      </c>
      <c r="P629" s="74">
        <v>117653172</v>
      </c>
      <c r="Q629" s="74">
        <v>111274026</v>
      </c>
      <c r="R629" s="74">
        <v>2</v>
      </c>
      <c r="S629" s="74">
        <v>6500000</v>
      </c>
      <c r="T629" s="74">
        <v>50</v>
      </c>
      <c r="U629" s="74">
        <v>236126</v>
      </c>
      <c r="V629" s="74">
        <v>304</v>
      </c>
      <c r="W629" s="74">
        <v>3000</v>
      </c>
      <c r="X629" s="74">
        <v>18348</v>
      </c>
      <c r="Y629" s="74">
        <v>200</v>
      </c>
      <c r="Z629" s="74">
        <v>395187</v>
      </c>
      <c r="AA629" s="74">
        <v>10</v>
      </c>
      <c r="AB629" s="74">
        <v>1952426</v>
      </c>
      <c r="AC629" s="74">
        <v>5</v>
      </c>
    </row>
    <row r="630" spans="1:29" ht="14.25">
      <c r="A630" s="89">
        <v>2007110</v>
      </c>
      <c r="B630" s="91">
        <v>39345</v>
      </c>
      <c r="C630" s="97">
        <v>2</v>
      </c>
      <c r="D630" s="93">
        <v>4</v>
      </c>
      <c r="E630" s="93">
        <v>7</v>
      </c>
      <c r="F630" s="93">
        <v>15</v>
      </c>
      <c r="G630" s="93">
        <v>24</v>
      </c>
      <c r="H630" s="93">
        <v>28</v>
      </c>
      <c r="I630" s="99">
        <v>3</v>
      </c>
      <c r="J630" s="93">
        <v>7</v>
      </c>
      <c r="K630" s="93">
        <v>4</v>
      </c>
      <c r="L630" s="93">
        <v>15</v>
      </c>
      <c r="M630" s="93">
        <v>28</v>
      </c>
      <c r="N630" s="93">
        <v>2</v>
      </c>
      <c r="O630" s="94">
        <v>24</v>
      </c>
      <c r="P630" s="74">
        <v>119714108</v>
      </c>
      <c r="Q630" s="74">
        <v>100710964</v>
      </c>
      <c r="R630" s="74">
        <v>4</v>
      </c>
      <c r="S630" s="74">
        <v>5750000</v>
      </c>
      <c r="T630" s="74">
        <v>41</v>
      </c>
      <c r="U630" s="74">
        <v>537061</v>
      </c>
      <c r="V630" s="74">
        <v>378</v>
      </c>
      <c r="W630" s="74">
        <v>3000</v>
      </c>
      <c r="X630" s="74">
        <v>20270</v>
      </c>
      <c r="Y630" s="74">
        <v>200</v>
      </c>
      <c r="Z630" s="74">
        <v>375867</v>
      </c>
      <c r="AA630" s="74">
        <v>10</v>
      </c>
      <c r="AB630" s="74">
        <v>3651356</v>
      </c>
      <c r="AC630" s="74">
        <v>5</v>
      </c>
    </row>
    <row r="631" spans="1:29" ht="14.25">
      <c r="A631" s="89">
        <v>2007111</v>
      </c>
      <c r="B631" s="91">
        <v>39348</v>
      </c>
      <c r="C631" s="97">
        <v>2</v>
      </c>
      <c r="D631" s="93">
        <v>9</v>
      </c>
      <c r="E631" s="93">
        <v>10</v>
      </c>
      <c r="F631" s="93">
        <v>12</v>
      </c>
      <c r="G631" s="93">
        <v>13</v>
      </c>
      <c r="H631" s="93">
        <v>17</v>
      </c>
      <c r="I631" s="99">
        <v>11</v>
      </c>
      <c r="J631" s="93">
        <v>17</v>
      </c>
      <c r="K631" s="93">
        <v>9</v>
      </c>
      <c r="L631" s="93">
        <v>12</v>
      </c>
      <c r="M631" s="93">
        <v>13</v>
      </c>
      <c r="N631" s="93">
        <v>2</v>
      </c>
      <c r="O631" s="94">
        <v>10</v>
      </c>
      <c r="P631" s="74">
        <v>136651412</v>
      </c>
      <c r="Q631" s="74">
        <v>111861375</v>
      </c>
      <c r="R631" s="74">
        <v>0</v>
      </c>
      <c r="S631" s="74">
        <v>0</v>
      </c>
      <c r="T631" s="74">
        <v>20</v>
      </c>
      <c r="U631" s="74">
        <v>1300881</v>
      </c>
      <c r="V631" s="74">
        <v>304</v>
      </c>
      <c r="W631" s="74">
        <v>3000</v>
      </c>
      <c r="X631" s="74">
        <v>19512</v>
      </c>
      <c r="Y631" s="74">
        <v>200</v>
      </c>
      <c r="Z631" s="74">
        <v>399402</v>
      </c>
      <c r="AA631" s="74">
        <v>10</v>
      </c>
      <c r="AB631" s="74">
        <v>4196547</v>
      </c>
      <c r="AC631" s="74">
        <v>5</v>
      </c>
    </row>
    <row r="632" spans="1:29" ht="14.25">
      <c r="A632" s="89">
        <v>2007112</v>
      </c>
      <c r="B632" s="91">
        <v>39350</v>
      </c>
      <c r="C632" s="97">
        <v>7</v>
      </c>
      <c r="D632" s="93">
        <v>11</v>
      </c>
      <c r="E632" s="93">
        <v>14</v>
      </c>
      <c r="F632" s="93">
        <v>16</v>
      </c>
      <c r="G632" s="93">
        <v>25</v>
      </c>
      <c r="H632" s="93">
        <v>32</v>
      </c>
      <c r="I632" s="99">
        <v>11</v>
      </c>
      <c r="J632" s="93">
        <v>16</v>
      </c>
      <c r="K632" s="93">
        <v>7</v>
      </c>
      <c r="L632" s="93">
        <v>32</v>
      </c>
      <c r="M632" s="93">
        <v>14</v>
      </c>
      <c r="N632" s="93">
        <v>25</v>
      </c>
      <c r="O632" s="94">
        <v>11</v>
      </c>
      <c r="P632" s="74">
        <v>128550874</v>
      </c>
      <c r="Q632" s="74">
        <v>119680548</v>
      </c>
      <c r="R632" s="74">
        <v>1</v>
      </c>
      <c r="S632" s="74">
        <v>11000000</v>
      </c>
      <c r="T632" s="74">
        <v>38</v>
      </c>
      <c r="U632" s="74">
        <v>787142</v>
      </c>
      <c r="V632" s="74">
        <v>388</v>
      </c>
      <c r="W632" s="74">
        <v>3000</v>
      </c>
      <c r="X632" s="74">
        <v>17910</v>
      </c>
      <c r="Y632" s="74">
        <v>200</v>
      </c>
      <c r="Z632" s="74">
        <v>391423</v>
      </c>
      <c r="AA632" s="74">
        <v>10</v>
      </c>
      <c r="AB632" s="74">
        <v>2319824</v>
      </c>
      <c r="AC632" s="74">
        <v>5</v>
      </c>
    </row>
    <row r="633" spans="1:29" ht="14.25">
      <c r="A633" s="89">
        <v>2007113</v>
      </c>
      <c r="B633" s="91">
        <v>39352</v>
      </c>
      <c r="C633" s="97">
        <v>4</v>
      </c>
      <c r="D633" s="93">
        <v>18</v>
      </c>
      <c r="E633" s="93">
        <v>23</v>
      </c>
      <c r="F633" s="93">
        <v>25</v>
      </c>
      <c r="G633" s="93">
        <v>26</v>
      </c>
      <c r="H633" s="93">
        <v>31</v>
      </c>
      <c r="I633" s="99">
        <v>10</v>
      </c>
      <c r="J633" s="93">
        <v>18</v>
      </c>
      <c r="K633" s="93">
        <v>23</v>
      </c>
      <c r="L633" s="93">
        <v>31</v>
      </c>
      <c r="M633" s="93">
        <v>25</v>
      </c>
      <c r="N633" s="93">
        <v>26</v>
      </c>
      <c r="O633" s="94">
        <v>4</v>
      </c>
      <c r="P633" s="74">
        <v>124724404</v>
      </c>
      <c r="Q633" s="74">
        <v>124934931</v>
      </c>
      <c r="R633" s="74">
        <v>1</v>
      </c>
      <c r="S633" s="74">
        <v>8000000</v>
      </c>
      <c r="T633" s="74">
        <v>26</v>
      </c>
      <c r="U633" s="74">
        <v>920265</v>
      </c>
      <c r="V633" s="74">
        <v>400</v>
      </c>
      <c r="W633" s="74">
        <v>3000</v>
      </c>
      <c r="X633" s="74">
        <v>22978</v>
      </c>
      <c r="Y633" s="74">
        <v>200</v>
      </c>
      <c r="Z633" s="74">
        <v>452359</v>
      </c>
      <c r="AA633" s="74">
        <v>10</v>
      </c>
      <c r="AB633" s="74">
        <v>3322898</v>
      </c>
      <c r="AC633" s="74">
        <v>5</v>
      </c>
    </row>
    <row r="634" spans="1:29" ht="14.25">
      <c r="A634" s="89">
        <v>2007114</v>
      </c>
      <c r="B634" s="91">
        <v>39355</v>
      </c>
      <c r="C634" s="97">
        <v>5</v>
      </c>
      <c r="D634" s="93">
        <v>12</v>
      </c>
      <c r="E634" s="93">
        <v>15</v>
      </c>
      <c r="F634" s="93">
        <v>24</v>
      </c>
      <c r="G634" s="93">
        <v>27</v>
      </c>
      <c r="H634" s="93">
        <v>33</v>
      </c>
      <c r="I634" s="99">
        <v>5</v>
      </c>
      <c r="J634" s="93">
        <v>27</v>
      </c>
      <c r="K634" s="93">
        <v>12</v>
      </c>
      <c r="L634" s="93">
        <v>15</v>
      </c>
      <c r="M634" s="93">
        <v>5</v>
      </c>
      <c r="N634" s="93">
        <v>33</v>
      </c>
      <c r="O634" s="94">
        <v>24</v>
      </c>
      <c r="P634" s="74">
        <v>143109004</v>
      </c>
      <c r="Q634" s="74">
        <v>71085396</v>
      </c>
      <c r="R634" s="74">
        <v>12</v>
      </c>
      <c r="S634" s="74">
        <v>5250000</v>
      </c>
      <c r="T634" s="74">
        <v>167</v>
      </c>
      <c r="U634" s="74">
        <v>85934</v>
      </c>
      <c r="V634" s="74">
        <v>1537</v>
      </c>
      <c r="W634" s="74">
        <v>3000</v>
      </c>
      <c r="X634" s="74">
        <v>59284</v>
      </c>
      <c r="Y634" s="74">
        <v>200</v>
      </c>
      <c r="Z634" s="74">
        <v>851703</v>
      </c>
      <c r="AA634" s="74">
        <v>10</v>
      </c>
      <c r="AB634" s="74">
        <v>4927400</v>
      </c>
      <c r="AC634" s="74">
        <v>5</v>
      </c>
    </row>
    <row r="635" spans="1:29" ht="14.25">
      <c r="A635" s="89">
        <v>2007115</v>
      </c>
      <c r="B635" s="91">
        <v>39357</v>
      </c>
      <c r="C635" s="97">
        <v>1</v>
      </c>
      <c r="D635" s="93">
        <v>5</v>
      </c>
      <c r="E635" s="93">
        <v>10</v>
      </c>
      <c r="F635" s="93">
        <v>16</v>
      </c>
      <c r="G635" s="93">
        <v>20</v>
      </c>
      <c r="H635" s="93">
        <v>26</v>
      </c>
      <c r="I635" s="99">
        <v>2</v>
      </c>
      <c r="J635" s="93">
        <v>16</v>
      </c>
      <c r="K635" s="93">
        <v>20</v>
      </c>
      <c r="L635" s="93">
        <v>1</v>
      </c>
      <c r="M635" s="93">
        <v>26</v>
      </c>
      <c r="N635" s="93">
        <v>10</v>
      </c>
      <c r="O635" s="94">
        <v>5</v>
      </c>
      <c r="P635" s="74">
        <v>108125704</v>
      </c>
      <c r="Q635" s="74">
        <v>93248246</v>
      </c>
      <c r="R635" s="74">
        <v>0</v>
      </c>
      <c r="S635" s="74">
        <v>0</v>
      </c>
      <c r="T635" s="74">
        <v>53</v>
      </c>
      <c r="U635" s="74">
        <v>179214</v>
      </c>
      <c r="V635" s="74">
        <v>278</v>
      </c>
      <c r="W635" s="74">
        <v>3000</v>
      </c>
      <c r="X635" s="74">
        <v>16861</v>
      </c>
      <c r="Y635" s="74">
        <v>200</v>
      </c>
      <c r="Z635" s="74">
        <v>324666</v>
      </c>
      <c r="AA635" s="74">
        <v>10</v>
      </c>
      <c r="AB635" s="74">
        <v>2773504</v>
      </c>
      <c r="AC635" s="74">
        <v>5</v>
      </c>
    </row>
    <row r="636" spans="1:29" ht="14.25">
      <c r="A636" s="89">
        <v>2007116</v>
      </c>
      <c r="B636" s="91">
        <v>39359</v>
      </c>
      <c r="C636" s="97">
        <v>3</v>
      </c>
      <c r="D636" s="93">
        <v>5</v>
      </c>
      <c r="E636" s="93">
        <v>7</v>
      </c>
      <c r="F636" s="93">
        <v>11</v>
      </c>
      <c r="G636" s="93">
        <v>17</v>
      </c>
      <c r="H636" s="93">
        <v>27</v>
      </c>
      <c r="I636" s="99">
        <v>13</v>
      </c>
      <c r="J636" s="93">
        <v>11</v>
      </c>
      <c r="K636" s="93">
        <v>5</v>
      </c>
      <c r="L636" s="93">
        <v>7</v>
      </c>
      <c r="M636" s="93">
        <v>27</v>
      </c>
      <c r="N636" s="93">
        <v>17</v>
      </c>
      <c r="O636" s="94">
        <v>3</v>
      </c>
      <c r="P636" s="74">
        <v>113457608</v>
      </c>
      <c r="Q636" s="74">
        <v>68977594</v>
      </c>
      <c r="R636" s="74">
        <v>7</v>
      </c>
      <c r="S636" s="74">
        <v>5857142</v>
      </c>
      <c r="T636" s="74">
        <v>85</v>
      </c>
      <c r="U636" s="74">
        <v>54097</v>
      </c>
      <c r="V636" s="74">
        <v>898</v>
      </c>
      <c r="W636" s="74">
        <v>3000</v>
      </c>
      <c r="X636" s="74">
        <v>40146</v>
      </c>
      <c r="Y636" s="74">
        <v>200</v>
      </c>
      <c r="Z636" s="74">
        <v>620625</v>
      </c>
      <c r="AA636" s="74">
        <v>10</v>
      </c>
      <c r="AB636" s="74">
        <v>4667426</v>
      </c>
      <c r="AC636" s="74">
        <v>5</v>
      </c>
    </row>
    <row r="637" spans="1:29" ht="14.25">
      <c r="A637" s="89">
        <v>2007117</v>
      </c>
      <c r="B637" s="91">
        <v>39362</v>
      </c>
      <c r="C637" s="97">
        <v>3</v>
      </c>
      <c r="D637" s="93">
        <v>7</v>
      </c>
      <c r="E637" s="93">
        <v>9</v>
      </c>
      <c r="F637" s="93">
        <v>10</v>
      </c>
      <c r="G637" s="93">
        <v>26</v>
      </c>
      <c r="H637" s="93">
        <v>32</v>
      </c>
      <c r="I637" s="99">
        <v>1</v>
      </c>
      <c r="J637" s="93">
        <v>32</v>
      </c>
      <c r="K637" s="93">
        <v>7</v>
      </c>
      <c r="L637" s="93">
        <v>26</v>
      </c>
      <c r="M637" s="93">
        <v>10</v>
      </c>
      <c r="N637" s="93">
        <v>9</v>
      </c>
      <c r="O637" s="94">
        <v>3</v>
      </c>
      <c r="P637" s="74">
        <v>132239116</v>
      </c>
      <c r="Q637" s="74">
        <v>101751738</v>
      </c>
      <c r="R637" s="74">
        <v>0</v>
      </c>
      <c r="S637" s="74">
        <v>0</v>
      </c>
      <c r="T637" s="74">
        <v>31</v>
      </c>
      <c r="U637" s="74">
        <v>453098</v>
      </c>
      <c r="V637" s="74">
        <v>246</v>
      </c>
      <c r="W637" s="74">
        <v>3000</v>
      </c>
      <c r="X637" s="74">
        <v>15275</v>
      </c>
      <c r="Y637" s="74">
        <v>200</v>
      </c>
      <c r="Z637" s="74">
        <v>337798</v>
      </c>
      <c r="AA637" s="74">
        <v>10</v>
      </c>
      <c r="AB637" s="74">
        <v>2161196</v>
      </c>
      <c r="AC637" s="74">
        <v>5</v>
      </c>
    </row>
    <row r="638" spans="1:29" ht="14.25">
      <c r="A638" s="89">
        <v>2007118</v>
      </c>
      <c r="B638" s="91">
        <v>39364</v>
      </c>
      <c r="C638" s="97">
        <v>4</v>
      </c>
      <c r="D638" s="93">
        <v>10</v>
      </c>
      <c r="E638" s="93">
        <v>16</v>
      </c>
      <c r="F638" s="93">
        <v>18</v>
      </c>
      <c r="G638" s="93">
        <v>25</v>
      </c>
      <c r="H638" s="93">
        <v>32</v>
      </c>
      <c r="I638" s="99">
        <v>15</v>
      </c>
      <c r="J638" s="93">
        <v>32</v>
      </c>
      <c r="K638" s="93">
        <v>18</v>
      </c>
      <c r="L638" s="93">
        <v>4</v>
      </c>
      <c r="M638" s="93">
        <v>25</v>
      </c>
      <c r="N638" s="93">
        <v>16</v>
      </c>
      <c r="O638" s="94">
        <v>10</v>
      </c>
      <c r="P638" s="74">
        <v>124978730</v>
      </c>
      <c r="Q638" s="74">
        <v>83695185</v>
      </c>
      <c r="R638" s="74">
        <v>5</v>
      </c>
      <c r="S638" s="74">
        <v>6200000</v>
      </c>
      <c r="T638" s="74">
        <v>48</v>
      </c>
      <c r="U638" s="74">
        <v>337528</v>
      </c>
      <c r="V638" s="74">
        <v>738</v>
      </c>
      <c r="W638" s="74">
        <v>3000</v>
      </c>
      <c r="X638" s="74">
        <v>31471</v>
      </c>
      <c r="Y638" s="74">
        <v>200</v>
      </c>
      <c r="Z638" s="74">
        <v>542476</v>
      </c>
      <c r="AA638" s="74">
        <v>10</v>
      </c>
      <c r="AB638" s="74">
        <v>4832356</v>
      </c>
      <c r="AC638" s="74">
        <v>5</v>
      </c>
    </row>
    <row r="639" spans="1:29" ht="14.25">
      <c r="A639" s="89">
        <v>2007119</v>
      </c>
      <c r="B639" s="91">
        <v>39366</v>
      </c>
      <c r="C639" s="97">
        <v>3</v>
      </c>
      <c r="D639" s="93">
        <v>8</v>
      </c>
      <c r="E639" s="93">
        <v>11</v>
      </c>
      <c r="F639" s="93">
        <v>13</v>
      </c>
      <c r="G639" s="93">
        <v>25</v>
      </c>
      <c r="H639" s="93">
        <v>31</v>
      </c>
      <c r="I639" s="99">
        <v>12</v>
      </c>
      <c r="J639" s="93">
        <v>31</v>
      </c>
      <c r="K639" s="93">
        <v>8</v>
      </c>
      <c r="L639" s="93">
        <v>25</v>
      </c>
      <c r="M639" s="93">
        <v>3</v>
      </c>
      <c r="N639" s="93">
        <v>11</v>
      </c>
      <c r="O639" s="94">
        <v>13</v>
      </c>
      <c r="P639" s="74">
        <v>124850416</v>
      </c>
      <c r="Q639" s="74">
        <v>30000000</v>
      </c>
      <c r="R639" s="74">
        <v>23</v>
      </c>
      <c r="S639" s="74">
        <v>4336379</v>
      </c>
      <c r="T639" s="74">
        <v>58</v>
      </c>
      <c r="U639" s="74">
        <v>96366</v>
      </c>
      <c r="V639" s="74">
        <v>872</v>
      </c>
      <c r="W639" s="74">
        <v>3000</v>
      </c>
      <c r="X639" s="74">
        <v>36486</v>
      </c>
      <c r="Y639" s="74">
        <v>200</v>
      </c>
      <c r="Z639" s="74">
        <v>584892</v>
      </c>
      <c r="AA639" s="74">
        <v>10</v>
      </c>
      <c r="AB639" s="74">
        <v>5356754</v>
      </c>
      <c r="AC639" s="74">
        <v>5</v>
      </c>
    </row>
    <row r="640" spans="1:29" ht="14.25">
      <c r="A640" s="89">
        <v>2007120</v>
      </c>
      <c r="B640" s="91">
        <v>39369</v>
      </c>
      <c r="C640" s="97">
        <v>6</v>
      </c>
      <c r="D640" s="93">
        <v>7</v>
      </c>
      <c r="E640" s="93">
        <v>11</v>
      </c>
      <c r="F640" s="93">
        <v>12</v>
      </c>
      <c r="G640" s="93">
        <v>18</v>
      </c>
      <c r="H640" s="93">
        <v>25</v>
      </c>
      <c r="I640" s="99">
        <v>1</v>
      </c>
      <c r="J640" s="93">
        <v>12</v>
      </c>
      <c r="K640" s="93">
        <v>7</v>
      </c>
      <c r="L640" s="93">
        <v>18</v>
      </c>
      <c r="M640" s="93">
        <v>11</v>
      </c>
      <c r="N640" s="93">
        <v>6</v>
      </c>
      <c r="O640" s="94">
        <v>25</v>
      </c>
      <c r="P640" s="74">
        <v>136778106</v>
      </c>
      <c r="Q640" s="74">
        <v>65393593</v>
      </c>
      <c r="R640" s="74">
        <v>0</v>
      </c>
      <c r="S640" s="74">
        <v>0</v>
      </c>
      <c r="T640" s="74">
        <v>38</v>
      </c>
      <c r="U640" s="74">
        <v>399175</v>
      </c>
      <c r="V640" s="74">
        <v>253</v>
      </c>
      <c r="W640" s="74">
        <v>3000</v>
      </c>
      <c r="X640" s="74">
        <v>18194</v>
      </c>
      <c r="Y640" s="74">
        <v>200</v>
      </c>
      <c r="Z640" s="74">
        <v>408498</v>
      </c>
      <c r="AA640" s="74">
        <v>10</v>
      </c>
      <c r="AB640" s="74">
        <v>1595243</v>
      </c>
      <c r="AC640" s="74">
        <v>5</v>
      </c>
    </row>
    <row r="641" spans="1:29" ht="14.25">
      <c r="A641" s="89">
        <v>2007121</v>
      </c>
      <c r="B641" s="91">
        <v>39371</v>
      </c>
      <c r="C641" s="97">
        <v>3</v>
      </c>
      <c r="D641" s="93">
        <v>10</v>
      </c>
      <c r="E641" s="93">
        <v>21</v>
      </c>
      <c r="F641" s="93">
        <v>22</v>
      </c>
      <c r="G641" s="93">
        <v>27</v>
      </c>
      <c r="H641" s="93">
        <v>28</v>
      </c>
      <c r="I641" s="99">
        <v>6</v>
      </c>
      <c r="J641" s="93">
        <v>21</v>
      </c>
      <c r="K641" s="93">
        <v>3</v>
      </c>
      <c r="L641" s="93">
        <v>28</v>
      </c>
      <c r="M641" s="93">
        <v>22</v>
      </c>
      <c r="N641" s="93">
        <v>10</v>
      </c>
      <c r="O641" s="94">
        <v>27</v>
      </c>
      <c r="P641" s="74">
        <v>125337786</v>
      </c>
      <c r="Q641" s="74">
        <v>78286342</v>
      </c>
      <c r="R641" s="74">
        <v>1</v>
      </c>
      <c r="S641" s="74">
        <v>11000000</v>
      </c>
      <c r="T641" s="74">
        <v>28</v>
      </c>
      <c r="U641" s="74">
        <v>273868</v>
      </c>
      <c r="V641" s="74">
        <v>542</v>
      </c>
      <c r="W641" s="74">
        <v>3000</v>
      </c>
      <c r="X641" s="74">
        <v>27681</v>
      </c>
      <c r="Y641" s="74">
        <v>200</v>
      </c>
      <c r="Z641" s="74">
        <v>479617</v>
      </c>
      <c r="AA641" s="74">
        <v>10</v>
      </c>
      <c r="AB641" s="74">
        <v>4779215</v>
      </c>
      <c r="AC641" s="74">
        <v>5</v>
      </c>
    </row>
    <row r="642" spans="1:29" ht="14.25">
      <c r="A642" s="89">
        <v>2007122</v>
      </c>
      <c r="B642" s="91">
        <v>39373</v>
      </c>
      <c r="C642" s="97">
        <v>4</v>
      </c>
      <c r="D642" s="93">
        <v>7</v>
      </c>
      <c r="E642" s="93">
        <v>19</v>
      </c>
      <c r="F642" s="93">
        <v>24</v>
      </c>
      <c r="G642" s="93">
        <v>26</v>
      </c>
      <c r="H642" s="93">
        <v>32</v>
      </c>
      <c r="I642" s="99">
        <v>9</v>
      </c>
      <c r="J642" s="93">
        <v>7</v>
      </c>
      <c r="K642" s="93">
        <v>4</v>
      </c>
      <c r="L642" s="93">
        <v>32</v>
      </c>
      <c r="M642" s="93">
        <v>24</v>
      </c>
      <c r="N642" s="93">
        <v>26</v>
      </c>
      <c r="O642" s="94">
        <v>19</v>
      </c>
      <c r="P642" s="74">
        <v>130402942</v>
      </c>
      <c r="Q642" s="74">
        <v>63286341</v>
      </c>
      <c r="R642" s="74">
        <v>7</v>
      </c>
      <c r="S642" s="74">
        <v>5428571</v>
      </c>
      <c r="T642" s="74">
        <v>80</v>
      </c>
      <c r="U642" s="74">
        <v>3000</v>
      </c>
      <c r="V642" s="74">
        <v>1550</v>
      </c>
      <c r="W642" s="74">
        <v>3000</v>
      </c>
      <c r="X642" s="74">
        <v>58326</v>
      </c>
      <c r="Y642" s="74">
        <v>200</v>
      </c>
      <c r="Z642" s="74">
        <v>817274</v>
      </c>
      <c r="AA642" s="74">
        <v>10</v>
      </c>
      <c r="AB642" s="74">
        <v>8797240</v>
      </c>
      <c r="AC642" s="74">
        <v>5</v>
      </c>
    </row>
    <row r="643" spans="1:29" ht="14.25">
      <c r="A643" s="89">
        <v>2007123</v>
      </c>
      <c r="B643" s="91">
        <v>39376</v>
      </c>
      <c r="C643" s="97">
        <v>1</v>
      </c>
      <c r="D643" s="93">
        <v>13</v>
      </c>
      <c r="E643" s="93">
        <v>15</v>
      </c>
      <c r="F643" s="93">
        <v>23</v>
      </c>
      <c r="G643" s="93">
        <v>28</v>
      </c>
      <c r="H643" s="93">
        <v>32</v>
      </c>
      <c r="I643" s="99">
        <v>2</v>
      </c>
      <c r="J643" s="93">
        <v>28</v>
      </c>
      <c r="K643" s="93">
        <v>1</v>
      </c>
      <c r="L643" s="93">
        <v>23</v>
      </c>
      <c r="M643" s="93">
        <v>13</v>
      </c>
      <c r="N643" s="93">
        <v>15</v>
      </c>
      <c r="O643" s="94">
        <v>32</v>
      </c>
      <c r="P643" s="74">
        <v>149864730</v>
      </c>
      <c r="Q643" s="74">
        <v>85715304</v>
      </c>
      <c r="R643" s="74">
        <v>2</v>
      </c>
      <c r="S643" s="74">
        <v>6500000</v>
      </c>
      <c r="T643" s="74">
        <v>19</v>
      </c>
      <c r="U643" s="74">
        <v>731480</v>
      </c>
      <c r="V643" s="74">
        <v>344</v>
      </c>
      <c r="W643" s="74">
        <v>3000</v>
      </c>
      <c r="X643" s="74">
        <v>19434</v>
      </c>
      <c r="Y643" s="74">
        <v>200</v>
      </c>
      <c r="Z643" s="74">
        <v>392684</v>
      </c>
      <c r="AA643" s="74">
        <v>10</v>
      </c>
      <c r="AB643" s="74">
        <v>3652197</v>
      </c>
      <c r="AC643" s="74">
        <v>5</v>
      </c>
    </row>
    <row r="644" spans="1:29" ht="14.25">
      <c r="A644" s="89">
        <v>2007124</v>
      </c>
      <c r="B644" s="91">
        <v>39378</v>
      </c>
      <c r="C644" s="97">
        <v>3</v>
      </c>
      <c r="D644" s="93">
        <v>7</v>
      </c>
      <c r="E644" s="93">
        <v>13</v>
      </c>
      <c r="F644" s="93">
        <v>16</v>
      </c>
      <c r="G644" s="93">
        <v>19</v>
      </c>
      <c r="H644" s="93">
        <v>32</v>
      </c>
      <c r="I644" s="99">
        <v>16</v>
      </c>
      <c r="J644" s="93">
        <v>19</v>
      </c>
      <c r="K644" s="93">
        <v>3</v>
      </c>
      <c r="L644" s="93">
        <v>32</v>
      </c>
      <c r="M644" s="93">
        <v>7</v>
      </c>
      <c r="N644" s="93">
        <v>13</v>
      </c>
      <c r="O644" s="94">
        <v>16</v>
      </c>
      <c r="P644" s="74">
        <v>131087996</v>
      </c>
      <c r="Q644" s="74">
        <v>98375173</v>
      </c>
      <c r="R644" s="74">
        <v>0</v>
      </c>
      <c r="S644" s="74">
        <v>0</v>
      </c>
      <c r="T644" s="74">
        <v>41</v>
      </c>
      <c r="U644" s="74">
        <v>132333</v>
      </c>
      <c r="V644" s="74">
        <v>564</v>
      </c>
      <c r="W644" s="74">
        <v>3000</v>
      </c>
      <c r="X644" s="74">
        <v>27627</v>
      </c>
      <c r="Y644" s="74">
        <v>200</v>
      </c>
      <c r="Z644" s="74">
        <v>480715</v>
      </c>
      <c r="AA644" s="74">
        <v>10</v>
      </c>
      <c r="AB644" s="74">
        <v>6824608</v>
      </c>
      <c r="AC644" s="74">
        <v>5</v>
      </c>
    </row>
    <row r="645" spans="1:29" ht="14.25">
      <c r="A645" s="89">
        <v>2007125</v>
      </c>
      <c r="B645" s="91">
        <v>39380</v>
      </c>
      <c r="C645" s="97">
        <v>3</v>
      </c>
      <c r="D645" s="93">
        <v>5</v>
      </c>
      <c r="E645" s="93">
        <v>18</v>
      </c>
      <c r="F645" s="93">
        <v>20</v>
      </c>
      <c r="G645" s="93">
        <v>27</v>
      </c>
      <c r="H645" s="93">
        <v>33</v>
      </c>
      <c r="I645" s="99">
        <v>1</v>
      </c>
      <c r="J645" s="93">
        <v>5</v>
      </c>
      <c r="K645" s="93">
        <v>33</v>
      </c>
      <c r="L645" s="93">
        <v>3</v>
      </c>
      <c r="M645" s="93">
        <v>27</v>
      </c>
      <c r="N645" s="93">
        <v>18</v>
      </c>
      <c r="O645" s="94">
        <v>20</v>
      </c>
      <c r="P645" s="74">
        <v>137439952</v>
      </c>
      <c r="Q645" s="74">
        <v>133082056</v>
      </c>
      <c r="R645" s="74">
        <v>0</v>
      </c>
      <c r="S645" s="74">
        <v>0</v>
      </c>
      <c r="T645" s="74">
        <v>71</v>
      </c>
      <c r="U645" s="74">
        <v>209498</v>
      </c>
      <c r="V645" s="74">
        <v>282</v>
      </c>
      <c r="W645" s="74">
        <v>3000</v>
      </c>
      <c r="X645" s="74">
        <v>18735</v>
      </c>
      <c r="Y645" s="74">
        <v>200</v>
      </c>
      <c r="Z645" s="74">
        <v>437274</v>
      </c>
      <c r="AA645" s="74">
        <v>10</v>
      </c>
      <c r="AB645" s="74">
        <v>1759715</v>
      </c>
      <c r="AC645" s="74">
        <v>5</v>
      </c>
    </row>
    <row r="646" spans="1:29" ht="14.25">
      <c r="A646" s="89">
        <v>2007126</v>
      </c>
      <c r="B646" s="91">
        <v>39383</v>
      </c>
      <c r="C646" s="97">
        <v>9</v>
      </c>
      <c r="D646" s="93">
        <v>10</v>
      </c>
      <c r="E646" s="93">
        <v>19</v>
      </c>
      <c r="F646" s="93">
        <v>23</v>
      </c>
      <c r="G646" s="93">
        <v>26</v>
      </c>
      <c r="H646" s="93">
        <v>31</v>
      </c>
      <c r="I646" s="99">
        <v>9</v>
      </c>
      <c r="J646" s="93">
        <v>31</v>
      </c>
      <c r="K646" s="93">
        <v>26</v>
      </c>
      <c r="L646" s="93">
        <v>10</v>
      </c>
      <c r="M646" s="93">
        <v>19</v>
      </c>
      <c r="N646" s="93">
        <v>9</v>
      </c>
      <c r="O646" s="94">
        <v>23</v>
      </c>
      <c r="P646" s="74">
        <v>170508318</v>
      </c>
      <c r="Q646" s="74">
        <v>71731920</v>
      </c>
      <c r="R646" s="74">
        <v>15</v>
      </c>
      <c r="S646" s="74">
        <v>5600000</v>
      </c>
      <c r="T646" s="74">
        <v>124</v>
      </c>
      <c r="U646" s="74">
        <v>256852</v>
      </c>
      <c r="V646" s="74">
        <v>836</v>
      </c>
      <c r="W646" s="74">
        <v>3000</v>
      </c>
      <c r="X646" s="74">
        <v>37444</v>
      </c>
      <c r="Y646" s="74">
        <v>200</v>
      </c>
      <c r="Z646" s="74">
        <v>667893</v>
      </c>
      <c r="AA646" s="74">
        <v>10</v>
      </c>
      <c r="AB646" s="74">
        <v>4274757</v>
      </c>
      <c r="AC646" s="74">
        <v>5</v>
      </c>
    </row>
    <row r="647" spans="1:29" ht="14.25">
      <c r="A647" s="89">
        <v>2007127</v>
      </c>
      <c r="B647" s="91">
        <v>39385</v>
      </c>
      <c r="C647" s="97">
        <v>6</v>
      </c>
      <c r="D647" s="93">
        <v>9</v>
      </c>
      <c r="E647" s="93">
        <v>13</v>
      </c>
      <c r="F647" s="93">
        <v>16</v>
      </c>
      <c r="G647" s="93">
        <v>24</v>
      </c>
      <c r="H647" s="93">
        <v>28</v>
      </c>
      <c r="I647" s="99">
        <v>11</v>
      </c>
      <c r="J647" s="93">
        <v>28</v>
      </c>
      <c r="K647" s="93">
        <v>13</v>
      </c>
      <c r="L647" s="93">
        <v>9</v>
      </c>
      <c r="M647" s="93">
        <v>24</v>
      </c>
      <c r="N647" s="93">
        <v>16</v>
      </c>
      <c r="O647" s="94">
        <v>6</v>
      </c>
      <c r="P647" s="74">
        <v>131706110</v>
      </c>
      <c r="Q647" s="74">
        <v>36329644</v>
      </c>
      <c r="R647" s="74">
        <v>17</v>
      </c>
      <c r="S647" s="74">
        <v>5176470</v>
      </c>
      <c r="T647" s="74">
        <v>78</v>
      </c>
      <c r="U647" s="74">
        <v>107679</v>
      </c>
      <c r="V647" s="74">
        <v>740</v>
      </c>
      <c r="W647" s="74">
        <v>3000</v>
      </c>
      <c r="X647" s="74">
        <v>31702</v>
      </c>
      <c r="Y647" s="74">
        <v>200</v>
      </c>
      <c r="Z647" s="74">
        <v>525949</v>
      </c>
      <c r="AA647" s="74">
        <v>10</v>
      </c>
      <c r="AB647" s="74">
        <v>4543867</v>
      </c>
      <c r="AC647" s="74">
        <v>5</v>
      </c>
    </row>
    <row r="648" spans="1:29" ht="14.25">
      <c r="A648" s="89">
        <v>2007128</v>
      </c>
      <c r="B648" s="91">
        <v>39387</v>
      </c>
      <c r="C648" s="97">
        <v>9</v>
      </c>
      <c r="D648" s="93">
        <v>10</v>
      </c>
      <c r="E648" s="93">
        <v>19</v>
      </c>
      <c r="F648" s="93">
        <v>21</v>
      </c>
      <c r="G648" s="93">
        <v>27</v>
      </c>
      <c r="H648" s="93">
        <v>31</v>
      </c>
      <c r="I648" s="99">
        <v>5</v>
      </c>
      <c r="J648" s="93">
        <v>27</v>
      </c>
      <c r="K648" s="93">
        <v>21</v>
      </c>
      <c r="L648" s="93">
        <v>31</v>
      </c>
      <c r="M648" s="93">
        <v>19</v>
      </c>
      <c r="N648" s="93">
        <v>10</v>
      </c>
      <c r="O648" s="94">
        <v>9</v>
      </c>
      <c r="P648" s="74">
        <v>130058308</v>
      </c>
      <c r="Q648" s="74">
        <v>55153745</v>
      </c>
      <c r="R648" s="74">
        <v>1</v>
      </c>
      <c r="S648" s="74">
        <v>8000000</v>
      </c>
      <c r="T648" s="74">
        <v>45</v>
      </c>
      <c r="U648" s="74">
        <v>226896</v>
      </c>
      <c r="V648" s="74">
        <v>452</v>
      </c>
      <c r="W648" s="74">
        <v>3000</v>
      </c>
      <c r="X648" s="74">
        <v>21084</v>
      </c>
      <c r="Y648" s="74">
        <v>200</v>
      </c>
      <c r="Z648" s="74">
        <v>387414</v>
      </c>
      <c r="AA648" s="74">
        <v>10</v>
      </c>
      <c r="AB648" s="74">
        <v>4049440</v>
      </c>
      <c r="AC648" s="74">
        <v>5</v>
      </c>
    </row>
    <row r="649" spans="1:29" ht="14.25">
      <c r="A649" s="89">
        <v>2007129</v>
      </c>
      <c r="B649" s="91">
        <v>39390</v>
      </c>
      <c r="C649" s="97">
        <v>5</v>
      </c>
      <c r="D649" s="93">
        <v>7</v>
      </c>
      <c r="E649" s="93">
        <v>20</v>
      </c>
      <c r="F649" s="93">
        <v>21</v>
      </c>
      <c r="G649" s="93">
        <v>22</v>
      </c>
      <c r="H649" s="93">
        <v>30</v>
      </c>
      <c r="I649" s="99">
        <v>8</v>
      </c>
      <c r="J649" s="93">
        <v>7</v>
      </c>
      <c r="K649" s="93">
        <v>20</v>
      </c>
      <c r="L649" s="93">
        <v>22</v>
      </c>
      <c r="M649" s="93">
        <v>21</v>
      </c>
      <c r="N649" s="93">
        <v>5</v>
      </c>
      <c r="O649" s="94">
        <v>30</v>
      </c>
      <c r="P649" s="74">
        <v>152215698</v>
      </c>
      <c r="Q649" s="74">
        <v>30000000</v>
      </c>
      <c r="R649" s="74">
        <v>12</v>
      </c>
      <c r="S649" s="74">
        <v>5174527</v>
      </c>
      <c r="T649" s="74">
        <v>93</v>
      </c>
      <c r="U649" s="74">
        <v>18159</v>
      </c>
      <c r="V649" s="74">
        <v>1841</v>
      </c>
      <c r="W649" s="74">
        <v>3000</v>
      </c>
      <c r="X649" s="74">
        <v>66570</v>
      </c>
      <c r="Y649" s="74">
        <v>200</v>
      </c>
      <c r="Z649" s="74">
        <v>965478</v>
      </c>
      <c r="AA649" s="74">
        <v>10</v>
      </c>
      <c r="AB649" s="74">
        <v>8092902</v>
      </c>
      <c r="AC649" s="74">
        <v>5</v>
      </c>
    </row>
    <row r="650" spans="1:29" ht="14.25">
      <c r="A650" s="89">
        <v>2007130</v>
      </c>
      <c r="B650" s="91">
        <v>39392</v>
      </c>
      <c r="C650" s="97">
        <v>3</v>
      </c>
      <c r="D650" s="93">
        <v>5</v>
      </c>
      <c r="E650" s="93">
        <v>9</v>
      </c>
      <c r="F650" s="93">
        <v>11</v>
      </c>
      <c r="G650" s="93">
        <v>27</v>
      </c>
      <c r="H650" s="93">
        <v>31</v>
      </c>
      <c r="I650" s="99">
        <v>4</v>
      </c>
      <c r="J650" s="93">
        <v>5</v>
      </c>
      <c r="K650" s="93">
        <v>9</v>
      </c>
      <c r="L650" s="93">
        <v>31</v>
      </c>
      <c r="M650" s="93">
        <v>27</v>
      </c>
      <c r="N650" s="93">
        <v>3</v>
      </c>
      <c r="O650" s="94">
        <v>11</v>
      </c>
      <c r="P650" s="74">
        <v>134915286</v>
      </c>
      <c r="Q650" s="74">
        <v>58548310</v>
      </c>
      <c r="R650" s="74">
        <v>5</v>
      </c>
      <c r="S650" s="74">
        <v>5600000</v>
      </c>
      <c r="T650" s="74">
        <v>98</v>
      </c>
      <c r="U650" s="74">
        <v>102980</v>
      </c>
      <c r="V650" s="74">
        <v>596</v>
      </c>
      <c r="W650" s="74">
        <v>3000</v>
      </c>
      <c r="X650" s="74">
        <v>30238</v>
      </c>
      <c r="Y650" s="74">
        <v>200</v>
      </c>
      <c r="Z650" s="74">
        <v>530790</v>
      </c>
      <c r="AA650" s="74">
        <v>10</v>
      </c>
      <c r="AB650" s="74">
        <v>3864909</v>
      </c>
      <c r="AC650" s="74">
        <v>5</v>
      </c>
    </row>
    <row r="651" spans="1:29" ht="14.25">
      <c r="A651" s="89">
        <v>2007131</v>
      </c>
      <c r="B651" s="91">
        <v>39394</v>
      </c>
      <c r="C651" s="97">
        <v>3</v>
      </c>
      <c r="D651" s="93">
        <v>5</v>
      </c>
      <c r="E651" s="93">
        <v>7</v>
      </c>
      <c r="F651" s="93">
        <v>16</v>
      </c>
      <c r="G651" s="93">
        <v>22</v>
      </c>
      <c r="H651" s="93">
        <v>27</v>
      </c>
      <c r="I651" s="99">
        <v>5</v>
      </c>
      <c r="J651" s="93">
        <v>5</v>
      </c>
      <c r="K651" s="93">
        <v>22</v>
      </c>
      <c r="L651" s="93">
        <v>7</v>
      </c>
      <c r="M651" s="93">
        <v>3</v>
      </c>
      <c r="N651" s="93">
        <v>27</v>
      </c>
      <c r="O651" s="94">
        <v>16</v>
      </c>
      <c r="P651" s="74">
        <v>139489488</v>
      </c>
      <c r="Q651" s="74">
        <v>76223517</v>
      </c>
      <c r="R651" s="74">
        <v>3</v>
      </c>
      <c r="S651" s="74">
        <v>6000000</v>
      </c>
      <c r="T651" s="74">
        <v>29</v>
      </c>
      <c r="U651" s="74">
        <v>482884</v>
      </c>
      <c r="V651" s="74">
        <v>339</v>
      </c>
      <c r="W651" s="74">
        <v>3000</v>
      </c>
      <c r="X651" s="74">
        <v>19985</v>
      </c>
      <c r="Y651" s="74">
        <v>200</v>
      </c>
      <c r="Z651" s="74">
        <v>395130</v>
      </c>
      <c r="AA651" s="74">
        <v>10</v>
      </c>
      <c r="AB651" s="74">
        <v>2541136</v>
      </c>
      <c r="AC651" s="74">
        <v>5</v>
      </c>
    </row>
    <row r="652" spans="1:29" ht="14.25">
      <c r="A652" s="89">
        <v>2007132</v>
      </c>
      <c r="B652" s="91">
        <v>39397</v>
      </c>
      <c r="C652" s="97">
        <v>1</v>
      </c>
      <c r="D652" s="93">
        <v>9</v>
      </c>
      <c r="E652" s="93">
        <v>16</v>
      </c>
      <c r="F652" s="93">
        <v>21</v>
      </c>
      <c r="G652" s="93">
        <v>22</v>
      </c>
      <c r="H652" s="93">
        <v>23</v>
      </c>
      <c r="I652" s="99">
        <v>5</v>
      </c>
      <c r="J652" s="93">
        <v>22</v>
      </c>
      <c r="K652" s="93">
        <v>23</v>
      </c>
      <c r="L652" s="93">
        <v>1</v>
      </c>
      <c r="M652" s="93">
        <v>21</v>
      </c>
      <c r="N652" s="93">
        <v>9</v>
      </c>
      <c r="O652" s="94">
        <v>16</v>
      </c>
      <c r="P652" s="74">
        <v>155862750</v>
      </c>
      <c r="Q652" s="74">
        <v>114258687</v>
      </c>
      <c r="R652" s="74">
        <v>0</v>
      </c>
      <c r="S652" s="74">
        <v>0</v>
      </c>
      <c r="T652" s="74">
        <v>33</v>
      </c>
      <c r="U652" s="74">
        <v>493963</v>
      </c>
      <c r="V652" s="74">
        <v>406</v>
      </c>
      <c r="W652" s="74">
        <v>3000</v>
      </c>
      <c r="X652" s="74">
        <v>20308</v>
      </c>
      <c r="Y652" s="74">
        <v>200</v>
      </c>
      <c r="Z652" s="74">
        <v>402594</v>
      </c>
      <c r="AA652" s="74">
        <v>10</v>
      </c>
      <c r="AB652" s="74">
        <v>2546250</v>
      </c>
      <c r="AC652" s="74">
        <v>5</v>
      </c>
    </row>
    <row r="653" spans="1:29" ht="14.25">
      <c r="A653" s="89">
        <v>2007133</v>
      </c>
      <c r="B653" s="91">
        <v>39399</v>
      </c>
      <c r="C653" s="97">
        <v>3</v>
      </c>
      <c r="D653" s="93">
        <v>6</v>
      </c>
      <c r="E653" s="93">
        <v>7</v>
      </c>
      <c r="F653" s="93">
        <v>11</v>
      </c>
      <c r="G653" s="93">
        <v>13</v>
      </c>
      <c r="H653" s="93">
        <v>33</v>
      </c>
      <c r="I653" s="99">
        <v>10</v>
      </c>
      <c r="J653" s="93">
        <v>6</v>
      </c>
      <c r="K653" s="93">
        <v>33</v>
      </c>
      <c r="L653" s="93">
        <v>13</v>
      </c>
      <c r="M653" s="93">
        <v>11</v>
      </c>
      <c r="N653" s="93">
        <v>7</v>
      </c>
      <c r="O653" s="94">
        <v>3</v>
      </c>
      <c r="P653" s="74">
        <v>145163392</v>
      </c>
      <c r="Q653" s="74">
        <v>63276884</v>
      </c>
      <c r="R653" s="74">
        <v>11</v>
      </c>
      <c r="S653" s="74">
        <v>5545454</v>
      </c>
      <c r="T653" s="74">
        <v>64</v>
      </c>
      <c r="U653" s="74">
        <v>146497</v>
      </c>
      <c r="V653" s="74">
        <v>1262</v>
      </c>
      <c r="W653" s="74">
        <v>3000</v>
      </c>
      <c r="X653" s="74">
        <v>51735</v>
      </c>
      <c r="Y653" s="74">
        <v>200</v>
      </c>
      <c r="Z653" s="74">
        <v>800437</v>
      </c>
      <c r="AA653" s="74">
        <v>10</v>
      </c>
      <c r="AB653" s="74">
        <v>7119736</v>
      </c>
      <c r="AC653" s="74">
        <v>5</v>
      </c>
    </row>
    <row r="654" spans="1:29" ht="14.25">
      <c r="A654" s="89">
        <v>2007134</v>
      </c>
      <c r="B654" s="91">
        <v>39401</v>
      </c>
      <c r="C654" s="97">
        <v>1</v>
      </c>
      <c r="D654" s="93">
        <v>4</v>
      </c>
      <c r="E654" s="93">
        <v>10</v>
      </c>
      <c r="F654" s="93">
        <v>13</v>
      </c>
      <c r="G654" s="93">
        <v>18</v>
      </c>
      <c r="H654" s="93">
        <v>25</v>
      </c>
      <c r="I654" s="99">
        <v>15</v>
      </c>
      <c r="J654" s="93">
        <v>1</v>
      </c>
      <c r="K654" s="93">
        <v>10</v>
      </c>
      <c r="L654" s="93">
        <v>4</v>
      </c>
      <c r="M654" s="93">
        <v>18</v>
      </c>
      <c r="N654" s="93">
        <v>13</v>
      </c>
      <c r="O654" s="94">
        <v>25</v>
      </c>
      <c r="P654" s="74">
        <v>141752438</v>
      </c>
      <c r="Q654" s="74">
        <v>80724144</v>
      </c>
      <c r="R654" s="74">
        <v>1</v>
      </c>
      <c r="S654" s="74">
        <v>8000000</v>
      </c>
      <c r="T654" s="74">
        <v>47</v>
      </c>
      <c r="U654" s="74">
        <v>204686</v>
      </c>
      <c r="V654" s="74">
        <v>776</v>
      </c>
      <c r="W654" s="74">
        <v>3000</v>
      </c>
      <c r="X654" s="74">
        <v>38367</v>
      </c>
      <c r="Y654" s="74">
        <v>200</v>
      </c>
      <c r="Z654" s="74">
        <v>642657</v>
      </c>
      <c r="AA654" s="74">
        <v>10</v>
      </c>
      <c r="AB654" s="74">
        <v>4192642</v>
      </c>
      <c r="AC654" s="74">
        <v>5</v>
      </c>
    </row>
    <row r="655" spans="1:29" ht="14.25">
      <c r="A655" s="89">
        <v>2007135</v>
      </c>
      <c r="B655" s="91">
        <v>39404</v>
      </c>
      <c r="C655" s="97">
        <v>1</v>
      </c>
      <c r="D655" s="93">
        <v>11</v>
      </c>
      <c r="E655" s="93">
        <v>16</v>
      </c>
      <c r="F655" s="93">
        <v>26</v>
      </c>
      <c r="G655" s="93">
        <v>31</v>
      </c>
      <c r="H655" s="93">
        <v>33</v>
      </c>
      <c r="I655" s="99">
        <v>16</v>
      </c>
      <c r="J655" s="93">
        <v>11</v>
      </c>
      <c r="K655" s="93">
        <v>16</v>
      </c>
      <c r="L655" s="93">
        <v>1</v>
      </c>
      <c r="M655" s="93">
        <v>31</v>
      </c>
      <c r="N655" s="93">
        <v>33</v>
      </c>
      <c r="O655" s="94">
        <v>26</v>
      </c>
      <c r="P655" s="74">
        <v>159526566</v>
      </c>
      <c r="Q655" s="74">
        <v>119586385</v>
      </c>
      <c r="R655" s="74">
        <v>0</v>
      </c>
      <c r="S655" s="74">
        <v>0</v>
      </c>
      <c r="T655" s="74">
        <v>32</v>
      </c>
      <c r="U655" s="74">
        <v>520476</v>
      </c>
      <c r="V655" s="74">
        <v>283</v>
      </c>
      <c r="W655" s="74">
        <v>3000</v>
      </c>
      <c r="X655" s="74">
        <v>16171</v>
      </c>
      <c r="Y655" s="74">
        <v>200</v>
      </c>
      <c r="Z655" s="74">
        <v>334193</v>
      </c>
      <c r="AA655" s="74">
        <v>10</v>
      </c>
      <c r="AB655" s="74">
        <v>3045080</v>
      </c>
      <c r="AC655" s="74">
        <v>5</v>
      </c>
    </row>
    <row r="656" spans="1:29" ht="14.25">
      <c r="A656" s="89">
        <v>2007136</v>
      </c>
      <c r="B656" s="91">
        <v>39406</v>
      </c>
      <c r="C656" s="97">
        <v>1</v>
      </c>
      <c r="D656" s="93">
        <v>2</v>
      </c>
      <c r="E656" s="93">
        <v>18</v>
      </c>
      <c r="F656" s="93">
        <v>21</v>
      </c>
      <c r="G656" s="93">
        <v>25</v>
      </c>
      <c r="H656" s="93">
        <v>29</v>
      </c>
      <c r="I656" s="99">
        <v>14</v>
      </c>
      <c r="J656" s="93">
        <v>25</v>
      </c>
      <c r="K656" s="93">
        <v>1</v>
      </c>
      <c r="L656" s="93">
        <v>18</v>
      </c>
      <c r="M656" s="93">
        <v>2</v>
      </c>
      <c r="N656" s="93">
        <v>21</v>
      </c>
      <c r="O656" s="94">
        <v>29</v>
      </c>
      <c r="P656" s="74">
        <v>148075802</v>
      </c>
      <c r="Q656" s="74">
        <v>111148212</v>
      </c>
      <c r="R656" s="74">
        <v>4</v>
      </c>
      <c r="S656" s="74">
        <v>6500000</v>
      </c>
      <c r="T656" s="74">
        <v>26</v>
      </c>
      <c r="U656" s="74">
        <v>1037600</v>
      </c>
      <c r="V656" s="74">
        <v>484</v>
      </c>
      <c r="W656" s="74">
        <v>3000</v>
      </c>
      <c r="X656" s="74">
        <v>25883</v>
      </c>
      <c r="Y656" s="74">
        <v>200</v>
      </c>
      <c r="Z656" s="74">
        <v>510436</v>
      </c>
      <c r="AA656" s="74">
        <v>10</v>
      </c>
      <c r="AB656" s="74">
        <v>4456950</v>
      </c>
      <c r="AC656" s="74">
        <v>5</v>
      </c>
    </row>
    <row r="657" spans="1:29" ht="14.25">
      <c r="A657" s="89">
        <v>2007137</v>
      </c>
      <c r="B657" s="91">
        <v>39408</v>
      </c>
      <c r="C657" s="97">
        <v>3</v>
      </c>
      <c r="D657" s="93">
        <v>7</v>
      </c>
      <c r="E657" s="93">
        <v>8</v>
      </c>
      <c r="F657" s="93">
        <v>18</v>
      </c>
      <c r="G657" s="93">
        <v>20</v>
      </c>
      <c r="H657" s="93">
        <v>22</v>
      </c>
      <c r="I657" s="99">
        <v>3</v>
      </c>
      <c r="J657" s="93">
        <v>20</v>
      </c>
      <c r="K657" s="93">
        <v>8</v>
      </c>
      <c r="L657" s="93">
        <v>22</v>
      </c>
      <c r="M657" s="93">
        <v>7</v>
      </c>
      <c r="N657" s="93">
        <v>18</v>
      </c>
      <c r="O657" s="94">
        <v>3</v>
      </c>
      <c r="P657" s="74">
        <v>148358822</v>
      </c>
      <c r="Q657" s="74">
        <v>84084091</v>
      </c>
      <c r="R657" s="74">
        <v>7</v>
      </c>
      <c r="S657" s="74">
        <v>5428571</v>
      </c>
      <c r="T657" s="74">
        <v>74</v>
      </c>
      <c r="U657" s="74">
        <v>250230</v>
      </c>
      <c r="V657" s="74">
        <v>927</v>
      </c>
      <c r="W657" s="74">
        <v>3000</v>
      </c>
      <c r="X657" s="74">
        <v>45726</v>
      </c>
      <c r="Y657" s="74">
        <v>200</v>
      </c>
      <c r="Z657" s="74">
        <v>791011</v>
      </c>
      <c r="AA657" s="74">
        <v>10</v>
      </c>
      <c r="AB657" s="74">
        <v>5281313</v>
      </c>
      <c r="AC657" s="74">
        <v>5</v>
      </c>
    </row>
    <row r="658" spans="1:29" ht="14.25">
      <c r="A658" s="89">
        <v>2007138</v>
      </c>
      <c r="B658" s="91">
        <v>39411</v>
      </c>
      <c r="C658" s="97">
        <v>2</v>
      </c>
      <c r="D658" s="93">
        <v>3</v>
      </c>
      <c r="E658" s="93">
        <v>15</v>
      </c>
      <c r="F658" s="93">
        <v>17</v>
      </c>
      <c r="G658" s="93">
        <v>19</v>
      </c>
      <c r="H658" s="93">
        <v>25</v>
      </c>
      <c r="I658" s="99">
        <v>16</v>
      </c>
      <c r="J658" s="93">
        <v>25</v>
      </c>
      <c r="K658" s="93">
        <v>17</v>
      </c>
      <c r="L658" s="93">
        <v>19</v>
      </c>
      <c r="M658" s="93">
        <v>3</v>
      </c>
      <c r="N658" s="93">
        <v>2</v>
      </c>
      <c r="O658" s="94">
        <v>15</v>
      </c>
      <c r="P658" s="74">
        <v>167481164</v>
      </c>
      <c r="Q658" s="74">
        <v>128761636</v>
      </c>
      <c r="R658" s="74">
        <v>0</v>
      </c>
      <c r="S658" s="74">
        <v>0</v>
      </c>
      <c r="T658" s="74">
        <v>85</v>
      </c>
      <c r="U658" s="74">
        <v>225264</v>
      </c>
      <c r="V658" s="74">
        <v>226</v>
      </c>
      <c r="W658" s="74">
        <v>3000</v>
      </c>
      <c r="X658" s="74">
        <v>17893</v>
      </c>
      <c r="Y658" s="74">
        <v>200</v>
      </c>
      <c r="Z658" s="74">
        <v>440698</v>
      </c>
      <c r="AA658" s="74">
        <v>10</v>
      </c>
      <c r="AB658" s="74">
        <v>1915425</v>
      </c>
      <c r="AC658" s="74">
        <v>5</v>
      </c>
    </row>
    <row r="659" spans="1:29" ht="14.25">
      <c r="A659" s="89">
        <v>2007139</v>
      </c>
      <c r="B659" s="91">
        <v>39413</v>
      </c>
      <c r="C659" s="97">
        <v>6</v>
      </c>
      <c r="D659" s="93">
        <v>10</v>
      </c>
      <c r="E659" s="93">
        <v>12</v>
      </c>
      <c r="F659" s="93">
        <v>14</v>
      </c>
      <c r="G659" s="93">
        <v>16</v>
      </c>
      <c r="H659" s="93">
        <v>22</v>
      </c>
      <c r="I659" s="99">
        <v>6</v>
      </c>
      <c r="J659" s="93">
        <v>6</v>
      </c>
      <c r="K659" s="93">
        <v>16</v>
      </c>
      <c r="L659" s="93">
        <v>14</v>
      </c>
      <c r="M659" s="93">
        <v>10</v>
      </c>
      <c r="N659" s="93">
        <v>22</v>
      </c>
      <c r="O659" s="94">
        <v>12</v>
      </c>
      <c r="P659" s="74">
        <v>147362270</v>
      </c>
      <c r="Q659" s="74">
        <v>49342984</v>
      </c>
      <c r="R659" s="74">
        <v>22</v>
      </c>
      <c r="S659" s="74">
        <v>5136363</v>
      </c>
      <c r="T659" s="74">
        <v>62</v>
      </c>
      <c r="U659" s="74">
        <v>398223</v>
      </c>
      <c r="V659" s="74">
        <v>652</v>
      </c>
      <c r="W659" s="74">
        <v>3000</v>
      </c>
      <c r="X659" s="74">
        <v>34727</v>
      </c>
      <c r="Y659" s="74">
        <v>200</v>
      </c>
      <c r="Z659" s="74">
        <v>645850</v>
      </c>
      <c r="AA659" s="74">
        <v>10</v>
      </c>
      <c r="AB659" s="74">
        <v>4315283</v>
      </c>
      <c r="AC659" s="74">
        <v>5</v>
      </c>
    </row>
    <row r="660" spans="1:29" ht="14.25">
      <c r="A660" s="89">
        <v>2007140</v>
      </c>
      <c r="B660" s="91">
        <v>39415</v>
      </c>
      <c r="C660" s="97">
        <v>1</v>
      </c>
      <c r="D660" s="93">
        <v>5</v>
      </c>
      <c r="E660" s="93">
        <v>16</v>
      </c>
      <c r="F660" s="93">
        <v>21</v>
      </c>
      <c r="G660" s="93">
        <v>22</v>
      </c>
      <c r="H660" s="93">
        <v>26</v>
      </c>
      <c r="I660" s="99">
        <v>11</v>
      </c>
      <c r="J660" s="93">
        <v>1</v>
      </c>
      <c r="K660" s="93">
        <v>5</v>
      </c>
      <c r="L660" s="93">
        <v>22</v>
      </c>
      <c r="M660" s="93">
        <v>26</v>
      </c>
      <c r="N660" s="93">
        <v>16</v>
      </c>
      <c r="O660" s="94">
        <v>21</v>
      </c>
      <c r="P660" s="74">
        <v>143598644</v>
      </c>
      <c r="Q660" s="74">
        <v>48688880</v>
      </c>
      <c r="R660" s="74">
        <v>4</v>
      </c>
      <c r="S660" s="74">
        <v>5000000</v>
      </c>
      <c r="T660" s="74">
        <v>54</v>
      </c>
      <c r="U660" s="74">
        <v>153538</v>
      </c>
      <c r="V660" s="74">
        <v>689</v>
      </c>
      <c r="W660" s="74">
        <v>3000</v>
      </c>
      <c r="X660" s="74">
        <v>30444</v>
      </c>
      <c r="Y660" s="74">
        <v>200</v>
      </c>
      <c r="Z660" s="74">
        <v>529387</v>
      </c>
      <c r="AA660" s="74">
        <v>10</v>
      </c>
      <c r="AB660" s="74">
        <v>5855334</v>
      </c>
      <c r="AC660" s="74">
        <v>5</v>
      </c>
    </row>
    <row r="661" spans="1:29" ht="14.25">
      <c r="A661" s="89">
        <v>2007141</v>
      </c>
      <c r="B661" s="91">
        <v>39418</v>
      </c>
      <c r="C661" s="97">
        <v>2</v>
      </c>
      <c r="D661" s="93">
        <v>3</v>
      </c>
      <c r="E661" s="93">
        <v>4</v>
      </c>
      <c r="F661" s="93">
        <v>6</v>
      </c>
      <c r="G661" s="93">
        <v>17</v>
      </c>
      <c r="H661" s="93">
        <v>31</v>
      </c>
      <c r="I661" s="99">
        <v>8</v>
      </c>
      <c r="J661" s="93">
        <v>3</v>
      </c>
      <c r="K661" s="93">
        <v>31</v>
      </c>
      <c r="L661" s="93">
        <v>6</v>
      </c>
      <c r="M661" s="93">
        <v>2</v>
      </c>
      <c r="N661" s="93">
        <v>17</v>
      </c>
      <c r="O661" s="94">
        <v>4</v>
      </c>
      <c r="P661" s="74">
        <v>166050194</v>
      </c>
      <c r="Q661" s="74">
        <v>60194361</v>
      </c>
      <c r="R661" s="74">
        <v>3</v>
      </c>
      <c r="S661" s="74">
        <v>5000000</v>
      </c>
      <c r="T661" s="74">
        <v>33</v>
      </c>
      <c r="U661" s="74">
        <v>344227</v>
      </c>
      <c r="V661" s="74">
        <v>553</v>
      </c>
      <c r="W661" s="74">
        <v>3000</v>
      </c>
      <c r="X661" s="74">
        <v>30965</v>
      </c>
      <c r="Y661" s="74">
        <v>200</v>
      </c>
      <c r="Z661" s="74">
        <v>619878</v>
      </c>
      <c r="AA661" s="74">
        <v>10</v>
      </c>
      <c r="AB661" s="74">
        <v>5889768</v>
      </c>
      <c r="AC661" s="74">
        <v>5</v>
      </c>
    </row>
    <row r="662" spans="1:29" ht="14.25">
      <c r="A662" s="89">
        <v>2007142</v>
      </c>
      <c r="B662" s="91">
        <v>39420</v>
      </c>
      <c r="C662" s="97">
        <v>11</v>
      </c>
      <c r="D662" s="93">
        <v>20</v>
      </c>
      <c r="E662" s="93">
        <v>25</v>
      </c>
      <c r="F662" s="93">
        <v>26</v>
      </c>
      <c r="G662" s="93">
        <v>27</v>
      </c>
      <c r="H662" s="93">
        <v>30</v>
      </c>
      <c r="I662" s="99">
        <v>8</v>
      </c>
      <c r="J662" s="93">
        <v>30</v>
      </c>
      <c r="K662" s="93">
        <v>25</v>
      </c>
      <c r="L662" s="93">
        <v>20</v>
      </c>
      <c r="M662" s="93">
        <v>26</v>
      </c>
      <c r="N662" s="93">
        <v>11</v>
      </c>
      <c r="O662" s="94">
        <v>27</v>
      </c>
      <c r="P662" s="74">
        <v>148389454</v>
      </c>
      <c r="Q662" s="74">
        <v>97282809</v>
      </c>
      <c r="R662" s="74">
        <v>0</v>
      </c>
      <c r="S662" s="74">
        <v>0</v>
      </c>
      <c r="T662" s="74">
        <v>35</v>
      </c>
      <c r="U662" s="74">
        <v>454144</v>
      </c>
      <c r="V662" s="74">
        <v>234</v>
      </c>
      <c r="W662" s="74">
        <v>3000</v>
      </c>
      <c r="X662" s="74">
        <v>16063</v>
      </c>
      <c r="Y662" s="74">
        <v>200</v>
      </c>
      <c r="Z662" s="74">
        <v>406922</v>
      </c>
      <c r="AA662" s="74">
        <v>10</v>
      </c>
      <c r="AB662" s="74">
        <v>2348703</v>
      </c>
      <c r="AC662" s="74">
        <v>5</v>
      </c>
    </row>
    <row r="663" spans="1:29" ht="14.25">
      <c r="A663" s="89">
        <v>2007143</v>
      </c>
      <c r="B663" s="91">
        <v>39422</v>
      </c>
      <c r="C663" s="97">
        <v>1</v>
      </c>
      <c r="D663" s="93">
        <v>6</v>
      </c>
      <c r="E663" s="93">
        <v>22</v>
      </c>
      <c r="F663" s="93">
        <v>23</v>
      </c>
      <c r="G663" s="93">
        <v>24</v>
      </c>
      <c r="H663" s="93">
        <v>26</v>
      </c>
      <c r="I663" s="99">
        <v>4</v>
      </c>
      <c r="J663" s="93">
        <v>24</v>
      </c>
      <c r="K663" s="93">
        <v>26</v>
      </c>
      <c r="L663" s="93">
        <v>22</v>
      </c>
      <c r="M663" s="93">
        <v>1</v>
      </c>
      <c r="N663" s="93">
        <v>23</v>
      </c>
      <c r="O663" s="94">
        <v>6</v>
      </c>
      <c r="P663" s="74">
        <v>152332662</v>
      </c>
      <c r="Q663" s="74">
        <v>126145669</v>
      </c>
      <c r="R663" s="74">
        <v>1</v>
      </c>
      <c r="S663" s="74">
        <v>5000000</v>
      </c>
      <c r="T663" s="74">
        <v>22</v>
      </c>
      <c r="U663" s="74">
        <v>659666</v>
      </c>
      <c r="V663" s="74">
        <v>277</v>
      </c>
      <c r="W663" s="74">
        <v>3000</v>
      </c>
      <c r="X663" s="74">
        <v>16524</v>
      </c>
      <c r="Y663" s="74">
        <v>200</v>
      </c>
      <c r="Z663" s="74">
        <v>360075</v>
      </c>
      <c r="AA663" s="74">
        <v>10</v>
      </c>
      <c r="AB663" s="74">
        <v>3706188</v>
      </c>
      <c r="AC663" s="74">
        <v>5</v>
      </c>
    </row>
    <row r="664" spans="1:29" ht="14.25">
      <c r="A664" s="89">
        <v>2007144</v>
      </c>
      <c r="B664" s="91">
        <v>39425</v>
      </c>
      <c r="C664" s="97">
        <v>8</v>
      </c>
      <c r="D664" s="93">
        <v>14</v>
      </c>
      <c r="E664" s="93">
        <v>23</v>
      </c>
      <c r="F664" s="93">
        <v>25</v>
      </c>
      <c r="G664" s="93">
        <v>28</v>
      </c>
      <c r="H664" s="93">
        <v>32</v>
      </c>
      <c r="I664" s="99">
        <v>16</v>
      </c>
      <c r="J664" s="93">
        <v>8</v>
      </c>
      <c r="K664" s="93">
        <v>28</v>
      </c>
      <c r="L664" s="93">
        <v>14</v>
      </c>
      <c r="M664" s="93">
        <v>32</v>
      </c>
      <c r="N664" s="93">
        <v>25</v>
      </c>
      <c r="O664" s="94">
        <v>23</v>
      </c>
      <c r="P664" s="74">
        <v>178734532</v>
      </c>
      <c r="Q664" s="74">
        <v>135261122</v>
      </c>
      <c r="R664" s="74">
        <v>2</v>
      </c>
      <c r="S664" s="74">
        <v>5000000</v>
      </c>
      <c r="T664" s="74">
        <v>59</v>
      </c>
      <c r="U664" s="74">
        <v>755978</v>
      </c>
      <c r="V664" s="74">
        <v>272</v>
      </c>
      <c r="W664" s="74">
        <v>3000</v>
      </c>
      <c r="X664" s="74">
        <v>25835</v>
      </c>
      <c r="Y664" s="74">
        <v>200</v>
      </c>
      <c r="Z664" s="74">
        <v>615752</v>
      </c>
      <c r="AA664" s="74">
        <v>10</v>
      </c>
      <c r="AB664" s="74">
        <v>2344244</v>
      </c>
      <c r="AC664" s="74">
        <v>5</v>
      </c>
    </row>
    <row r="665" spans="1:29" ht="14.25">
      <c r="A665" s="89">
        <v>2007145</v>
      </c>
      <c r="B665" s="91">
        <v>39427</v>
      </c>
      <c r="C665" s="97">
        <v>8</v>
      </c>
      <c r="D665" s="93">
        <v>9</v>
      </c>
      <c r="E665" s="93">
        <v>11</v>
      </c>
      <c r="F665" s="93">
        <v>12</v>
      </c>
      <c r="G665" s="93">
        <v>25</v>
      </c>
      <c r="H665" s="93">
        <v>31</v>
      </c>
      <c r="I665" s="99">
        <v>11</v>
      </c>
      <c r="J665" s="93">
        <v>31</v>
      </c>
      <c r="K665" s="93">
        <v>11</v>
      </c>
      <c r="L665" s="93">
        <v>25</v>
      </c>
      <c r="M665" s="93">
        <v>9</v>
      </c>
      <c r="N665" s="93">
        <v>8</v>
      </c>
      <c r="O665" s="94">
        <v>12</v>
      </c>
      <c r="P665" s="74">
        <v>156683190</v>
      </c>
      <c r="Q665" s="74">
        <v>127241856</v>
      </c>
      <c r="R665" s="74">
        <v>4</v>
      </c>
      <c r="S665" s="74">
        <v>5000000</v>
      </c>
      <c r="T665" s="74">
        <v>44</v>
      </c>
      <c r="U665" s="74">
        <v>635342</v>
      </c>
      <c r="V665" s="74">
        <v>698</v>
      </c>
      <c r="W665" s="74">
        <v>3000</v>
      </c>
      <c r="X665" s="74">
        <v>33129</v>
      </c>
      <c r="Y665" s="74">
        <v>200</v>
      </c>
      <c r="Z665" s="74">
        <v>591570</v>
      </c>
      <c r="AA665" s="74">
        <v>10</v>
      </c>
      <c r="AB665" s="74">
        <v>4440696</v>
      </c>
      <c r="AC665" s="74">
        <v>5</v>
      </c>
    </row>
    <row r="666" spans="1:29" ht="14.25">
      <c r="A666" s="89">
        <v>2007146</v>
      </c>
      <c r="B666" s="91">
        <v>39429</v>
      </c>
      <c r="C666" s="97">
        <v>4</v>
      </c>
      <c r="D666" s="93">
        <v>18</v>
      </c>
      <c r="E666" s="93">
        <v>22</v>
      </c>
      <c r="F666" s="93">
        <v>24</v>
      </c>
      <c r="G666" s="93">
        <v>26</v>
      </c>
      <c r="H666" s="93">
        <v>30</v>
      </c>
      <c r="I666" s="99">
        <v>9</v>
      </c>
      <c r="J666" s="93">
        <v>18</v>
      </c>
      <c r="K666" s="93">
        <v>4</v>
      </c>
      <c r="L666" s="93">
        <v>30</v>
      </c>
      <c r="M666" s="93">
        <v>24</v>
      </c>
      <c r="N666" s="93">
        <v>22</v>
      </c>
      <c r="O666" s="94">
        <v>26</v>
      </c>
      <c r="P666" s="74">
        <v>158863498</v>
      </c>
      <c r="Q666" s="74">
        <v>124899782</v>
      </c>
      <c r="R666" s="74">
        <v>2</v>
      </c>
      <c r="S666" s="74">
        <v>5000000</v>
      </c>
      <c r="T666" s="74">
        <v>41</v>
      </c>
      <c r="U666" s="74">
        <v>435816</v>
      </c>
      <c r="V666" s="74">
        <v>908</v>
      </c>
      <c r="W666" s="74">
        <v>3000</v>
      </c>
      <c r="X666" s="74">
        <v>43534</v>
      </c>
      <c r="Y666" s="74">
        <v>200</v>
      </c>
      <c r="Z666" s="74">
        <v>732187</v>
      </c>
      <c r="AA666" s="74">
        <v>10</v>
      </c>
      <c r="AB666" s="74">
        <v>6712804</v>
      </c>
      <c r="AC666" s="74">
        <v>5</v>
      </c>
    </row>
    <row r="667" spans="1:29" ht="14.25">
      <c r="A667" s="89">
        <v>2007147</v>
      </c>
      <c r="B667" s="91">
        <v>39432</v>
      </c>
      <c r="C667" s="97">
        <v>3</v>
      </c>
      <c r="D667" s="93">
        <v>7</v>
      </c>
      <c r="E667" s="93">
        <v>18</v>
      </c>
      <c r="F667" s="93">
        <v>24</v>
      </c>
      <c r="G667" s="93">
        <v>26</v>
      </c>
      <c r="H667" s="93">
        <v>27</v>
      </c>
      <c r="I667" s="99">
        <v>4</v>
      </c>
      <c r="J667" s="93">
        <v>24</v>
      </c>
      <c r="K667" s="93">
        <v>26</v>
      </c>
      <c r="L667" s="93">
        <v>18</v>
      </c>
      <c r="M667" s="93">
        <v>7</v>
      </c>
      <c r="N667" s="93">
        <v>3</v>
      </c>
      <c r="O667" s="94">
        <v>27</v>
      </c>
      <c r="P667" s="74">
        <v>179005766</v>
      </c>
      <c r="Q667" s="74">
        <v>121358164</v>
      </c>
      <c r="R667" s="74">
        <v>4</v>
      </c>
      <c r="S667" s="74">
        <v>5000000</v>
      </c>
      <c r="T667" s="74">
        <v>74</v>
      </c>
      <c r="U667" s="74">
        <v>518958</v>
      </c>
      <c r="V667" s="74">
        <v>617</v>
      </c>
      <c r="W667" s="74">
        <v>3000</v>
      </c>
      <c r="X667" s="74">
        <v>37246</v>
      </c>
      <c r="Y667" s="74">
        <v>200</v>
      </c>
      <c r="Z667" s="74">
        <v>758861</v>
      </c>
      <c r="AA667" s="74">
        <v>10</v>
      </c>
      <c r="AB667" s="74">
        <v>3192546</v>
      </c>
      <c r="AC667" s="74">
        <v>5</v>
      </c>
    </row>
    <row r="668" spans="1:29" ht="14.25">
      <c r="A668" s="89">
        <v>2007148</v>
      </c>
      <c r="B668" s="91">
        <v>39434</v>
      </c>
      <c r="C668" s="97">
        <v>3</v>
      </c>
      <c r="D668" s="93">
        <v>9</v>
      </c>
      <c r="E668" s="93">
        <v>16</v>
      </c>
      <c r="F668" s="93">
        <v>17</v>
      </c>
      <c r="G668" s="93">
        <v>23</v>
      </c>
      <c r="H668" s="93">
        <v>28</v>
      </c>
      <c r="I668" s="99">
        <v>7</v>
      </c>
      <c r="J668" s="93">
        <v>28</v>
      </c>
      <c r="K668" s="93">
        <v>3</v>
      </c>
      <c r="L668" s="93">
        <v>17</v>
      </c>
      <c r="M668" s="93">
        <v>16</v>
      </c>
      <c r="N668" s="93">
        <v>23</v>
      </c>
      <c r="O668" s="94">
        <v>9</v>
      </c>
      <c r="P668" s="74">
        <v>158818618</v>
      </c>
      <c r="Q668" s="74">
        <v>30000000</v>
      </c>
      <c r="R668" s="74">
        <v>59</v>
      </c>
      <c r="S668" s="74">
        <v>2056918</v>
      </c>
      <c r="T668" s="74">
        <v>169</v>
      </c>
      <c r="U668" s="74">
        <v>6000</v>
      </c>
      <c r="V668" s="74">
        <v>4175</v>
      </c>
      <c r="W668" s="74">
        <v>3000</v>
      </c>
      <c r="X668" s="74">
        <v>125589</v>
      </c>
      <c r="Y668" s="74">
        <v>200</v>
      </c>
      <c r="Z668" s="74">
        <v>1465042</v>
      </c>
      <c r="AA668" s="74">
        <v>10</v>
      </c>
      <c r="AB668" s="74">
        <v>15037816</v>
      </c>
      <c r="AC668" s="74">
        <v>5</v>
      </c>
    </row>
    <row r="669" spans="1:29" ht="14.25">
      <c r="A669" s="89">
        <v>2007149</v>
      </c>
      <c r="B669" s="91">
        <v>39436</v>
      </c>
      <c r="C669" s="97">
        <v>1</v>
      </c>
      <c r="D669" s="93">
        <v>17</v>
      </c>
      <c r="E669" s="93">
        <v>19</v>
      </c>
      <c r="F669" s="93">
        <v>22</v>
      </c>
      <c r="G669" s="93">
        <v>28</v>
      </c>
      <c r="H669" s="93">
        <v>30</v>
      </c>
      <c r="I669" s="99">
        <v>3</v>
      </c>
      <c r="J669" s="93">
        <v>1</v>
      </c>
      <c r="K669" s="93">
        <v>19</v>
      </c>
      <c r="L669" s="93">
        <v>30</v>
      </c>
      <c r="M669" s="93">
        <v>28</v>
      </c>
      <c r="N669" s="93">
        <v>17</v>
      </c>
      <c r="O669" s="94">
        <v>22</v>
      </c>
      <c r="P669" s="74">
        <v>149288714</v>
      </c>
      <c r="Q669" s="74">
        <v>50801224</v>
      </c>
      <c r="R669" s="74">
        <v>2</v>
      </c>
      <c r="S669" s="74">
        <v>5000000</v>
      </c>
      <c r="T669" s="74">
        <v>23</v>
      </c>
      <c r="U669" s="74">
        <v>573935</v>
      </c>
      <c r="V669" s="74">
        <v>340</v>
      </c>
      <c r="W669" s="74">
        <v>3000</v>
      </c>
      <c r="X669" s="74">
        <v>18443</v>
      </c>
      <c r="Y669" s="74">
        <v>200</v>
      </c>
      <c r="Z669" s="74">
        <v>392865</v>
      </c>
      <c r="AA669" s="74">
        <v>10</v>
      </c>
      <c r="AB669" s="74">
        <v>4102494</v>
      </c>
      <c r="AC669" s="74">
        <v>5</v>
      </c>
    </row>
    <row r="670" spans="1:29" ht="14.25">
      <c r="A670" s="89">
        <v>2007150</v>
      </c>
      <c r="B670" s="91">
        <v>39439</v>
      </c>
      <c r="C670" s="97">
        <v>3</v>
      </c>
      <c r="D670" s="93">
        <v>5</v>
      </c>
      <c r="E670" s="93">
        <v>11</v>
      </c>
      <c r="F670" s="93">
        <v>13</v>
      </c>
      <c r="G670" s="93">
        <v>19</v>
      </c>
      <c r="H670" s="93">
        <v>24</v>
      </c>
      <c r="I670" s="99">
        <v>5</v>
      </c>
      <c r="J670" s="93">
        <v>13</v>
      </c>
      <c r="K670" s="93">
        <v>11</v>
      </c>
      <c r="L670" s="93">
        <v>3</v>
      </c>
      <c r="M670" s="93">
        <v>5</v>
      </c>
      <c r="N670" s="93">
        <v>24</v>
      </c>
      <c r="O670" s="94">
        <v>19</v>
      </c>
      <c r="P670" s="74">
        <v>166649572</v>
      </c>
      <c r="Q670" s="74">
        <v>60689682</v>
      </c>
      <c r="R670" s="74">
        <v>2</v>
      </c>
      <c r="S670" s="74">
        <v>5000000</v>
      </c>
      <c r="T670" s="74">
        <v>78</v>
      </c>
      <c r="U670" s="74">
        <v>109277</v>
      </c>
      <c r="V670" s="74">
        <v>1303</v>
      </c>
      <c r="W670" s="74">
        <v>3000</v>
      </c>
      <c r="X670" s="74">
        <v>54878</v>
      </c>
      <c r="Y670" s="74">
        <v>200</v>
      </c>
      <c r="Z670" s="74">
        <v>897067</v>
      </c>
      <c r="AA670" s="74">
        <v>10</v>
      </c>
      <c r="AB670" s="74">
        <v>5878187</v>
      </c>
      <c r="AC670" s="74">
        <v>5</v>
      </c>
    </row>
    <row r="671" spans="1:29" ht="14.25">
      <c r="A671" s="89">
        <v>2007151</v>
      </c>
      <c r="B671" s="91">
        <v>39441</v>
      </c>
      <c r="C671" s="97">
        <v>1</v>
      </c>
      <c r="D671" s="93">
        <v>6</v>
      </c>
      <c r="E671" s="93">
        <v>10</v>
      </c>
      <c r="F671" s="93">
        <v>11</v>
      </c>
      <c r="G671" s="93">
        <v>23</v>
      </c>
      <c r="H671" s="93">
        <v>25</v>
      </c>
      <c r="I671" s="99">
        <v>2</v>
      </c>
      <c r="J671" s="93">
        <v>11</v>
      </c>
      <c r="K671" s="93">
        <v>23</v>
      </c>
      <c r="L671" s="93">
        <v>6</v>
      </c>
      <c r="M671" s="93">
        <v>25</v>
      </c>
      <c r="N671" s="93">
        <v>10</v>
      </c>
      <c r="O671" s="94">
        <v>1</v>
      </c>
      <c r="P671" s="74">
        <v>153939934</v>
      </c>
      <c r="Q671" s="74">
        <v>35258288</v>
      </c>
      <c r="R671" s="74">
        <v>8</v>
      </c>
      <c r="S671" s="74">
        <v>5000000</v>
      </c>
      <c r="T671" s="74">
        <v>73</v>
      </c>
      <c r="U671" s="74">
        <v>85530</v>
      </c>
      <c r="V671" s="74">
        <v>1135</v>
      </c>
      <c r="W671" s="74">
        <v>3000</v>
      </c>
      <c r="X671" s="74">
        <v>48265</v>
      </c>
      <c r="Y671" s="74">
        <v>200</v>
      </c>
      <c r="Z671" s="74">
        <v>752236</v>
      </c>
      <c r="AA671" s="74">
        <v>10</v>
      </c>
      <c r="AB671" s="74">
        <v>6807581</v>
      </c>
      <c r="AC671" s="74">
        <v>5</v>
      </c>
    </row>
    <row r="672" spans="1:29" ht="14.25">
      <c r="A672" s="89">
        <v>2007152</v>
      </c>
      <c r="B672" s="91">
        <v>39443</v>
      </c>
      <c r="C672" s="97">
        <v>11</v>
      </c>
      <c r="D672" s="93">
        <v>17</v>
      </c>
      <c r="E672" s="93">
        <v>21</v>
      </c>
      <c r="F672" s="93">
        <v>29</v>
      </c>
      <c r="G672" s="93">
        <v>30</v>
      </c>
      <c r="H672" s="93">
        <v>33</v>
      </c>
      <c r="I672" s="99">
        <v>8</v>
      </c>
      <c r="J672" s="93">
        <v>30</v>
      </c>
      <c r="K672" s="93">
        <v>17</v>
      </c>
      <c r="L672" s="93">
        <v>21</v>
      </c>
      <c r="M672" s="93">
        <v>29</v>
      </c>
      <c r="N672" s="93">
        <v>11</v>
      </c>
      <c r="O672" s="94">
        <v>33</v>
      </c>
      <c r="P672" s="74">
        <v>156184910</v>
      </c>
      <c r="Q672" s="74">
        <v>57125181</v>
      </c>
      <c r="R672" s="74">
        <v>1</v>
      </c>
      <c r="S672" s="74">
        <v>5000000</v>
      </c>
      <c r="T672" s="74">
        <v>33</v>
      </c>
      <c r="U672" s="74">
        <v>348920</v>
      </c>
      <c r="V672" s="74">
        <v>446</v>
      </c>
      <c r="W672" s="74">
        <v>3000</v>
      </c>
      <c r="X672" s="74">
        <v>22798</v>
      </c>
      <c r="Y672" s="74">
        <v>200</v>
      </c>
      <c r="Z672" s="74">
        <v>453664</v>
      </c>
      <c r="AA672" s="74">
        <v>10</v>
      </c>
      <c r="AB672" s="74">
        <v>5543018</v>
      </c>
      <c r="AC672" s="74">
        <v>5</v>
      </c>
    </row>
    <row r="673" spans="1:29" ht="14.25">
      <c r="A673" s="89">
        <v>2007153</v>
      </c>
      <c r="B673" s="91">
        <v>39446</v>
      </c>
      <c r="C673" s="97">
        <v>1</v>
      </c>
      <c r="D673" s="93">
        <v>4</v>
      </c>
      <c r="E673" s="93">
        <v>19</v>
      </c>
      <c r="F673" s="93">
        <v>20</v>
      </c>
      <c r="G673" s="93">
        <v>25</v>
      </c>
      <c r="H673" s="93">
        <v>31</v>
      </c>
      <c r="I673" s="99">
        <v>15</v>
      </c>
      <c r="J673" s="93">
        <v>4</v>
      </c>
      <c r="K673" s="93">
        <v>1</v>
      </c>
      <c r="L673" s="93">
        <v>31</v>
      </c>
      <c r="M673" s="93">
        <v>20</v>
      </c>
      <c r="N673" s="93">
        <v>19</v>
      </c>
      <c r="O673" s="94">
        <v>25</v>
      </c>
      <c r="P673" s="74">
        <v>169633854</v>
      </c>
      <c r="Q673" s="74">
        <v>84553908</v>
      </c>
      <c r="R673" s="74">
        <v>1</v>
      </c>
      <c r="S673" s="74">
        <v>5000000</v>
      </c>
      <c r="T673" s="74">
        <v>79</v>
      </c>
      <c r="U673" s="74">
        <v>175924</v>
      </c>
      <c r="V673" s="74">
        <v>677</v>
      </c>
      <c r="W673" s="74">
        <v>3000</v>
      </c>
      <c r="X673" s="74">
        <v>36873</v>
      </c>
      <c r="Y673" s="74">
        <v>200</v>
      </c>
      <c r="Z673" s="74">
        <v>680509</v>
      </c>
      <c r="AA673" s="74">
        <v>10</v>
      </c>
      <c r="AB673" s="74">
        <v>4116629</v>
      </c>
      <c r="AC673" s="74">
        <v>5</v>
      </c>
    </row>
    <row r="674" spans="1:29" ht="14.25">
      <c r="A674" s="89">
        <v>2008001</v>
      </c>
      <c r="B674" s="91">
        <v>39448</v>
      </c>
      <c r="C674" s="97">
        <v>2</v>
      </c>
      <c r="D674" s="93">
        <v>4</v>
      </c>
      <c r="E674" s="93">
        <v>7</v>
      </c>
      <c r="F674" s="93">
        <v>9</v>
      </c>
      <c r="G674" s="93">
        <v>14</v>
      </c>
      <c r="H674" s="93">
        <v>29</v>
      </c>
      <c r="I674" s="99">
        <v>3</v>
      </c>
      <c r="J674" s="93">
        <v>14</v>
      </c>
      <c r="K674" s="93">
        <v>29</v>
      </c>
      <c r="L674" s="93">
        <v>4</v>
      </c>
      <c r="M674" s="93">
        <v>9</v>
      </c>
      <c r="N674" s="93">
        <v>7</v>
      </c>
      <c r="O674" s="94">
        <v>2</v>
      </c>
      <c r="P674" s="74">
        <v>143343976</v>
      </c>
      <c r="Q674" s="74">
        <v>111094951</v>
      </c>
      <c r="R674" s="74">
        <v>1</v>
      </c>
      <c r="S674" s="74">
        <v>5000000</v>
      </c>
      <c r="T674" s="74">
        <v>53</v>
      </c>
      <c r="U674" s="74">
        <v>255048</v>
      </c>
      <c r="V674" s="74">
        <v>476</v>
      </c>
      <c r="W674" s="74">
        <v>3000</v>
      </c>
      <c r="X674" s="74">
        <v>28556</v>
      </c>
      <c r="Y674" s="74">
        <v>200</v>
      </c>
      <c r="Z674" s="74">
        <v>603906</v>
      </c>
      <c r="AA674" s="74">
        <v>10</v>
      </c>
      <c r="AB674" s="74">
        <v>2400331</v>
      </c>
      <c r="AC674" s="74">
        <v>5</v>
      </c>
    </row>
    <row r="675" spans="1:29" ht="14.25">
      <c r="A675" s="89">
        <v>2008002</v>
      </c>
      <c r="B675" s="91">
        <v>39450</v>
      </c>
      <c r="C675" s="97">
        <v>3</v>
      </c>
      <c r="D675" s="93">
        <v>4</v>
      </c>
      <c r="E675" s="93">
        <v>18</v>
      </c>
      <c r="F675" s="93">
        <v>22</v>
      </c>
      <c r="G675" s="93">
        <v>25</v>
      </c>
      <c r="H675" s="93">
        <v>29</v>
      </c>
      <c r="I675" s="99">
        <v>9</v>
      </c>
      <c r="J675" s="93">
        <v>4</v>
      </c>
      <c r="K675" s="93">
        <v>18</v>
      </c>
      <c r="L675" s="93">
        <v>22</v>
      </c>
      <c r="M675" s="93">
        <v>25</v>
      </c>
      <c r="N675" s="93">
        <v>3</v>
      </c>
      <c r="O675" s="94">
        <v>29</v>
      </c>
      <c r="P675" s="74">
        <v>153610222</v>
      </c>
      <c r="Q675" s="74">
        <v>90539172</v>
      </c>
      <c r="R675" s="74">
        <v>6</v>
      </c>
      <c r="S675" s="74">
        <v>5000000</v>
      </c>
      <c r="T675" s="74">
        <v>66</v>
      </c>
      <c r="U675" s="74">
        <v>333886</v>
      </c>
      <c r="V675" s="74">
        <v>952</v>
      </c>
      <c r="W675" s="74">
        <v>3000</v>
      </c>
      <c r="X675" s="74">
        <v>43225</v>
      </c>
      <c r="Y675" s="74">
        <v>200</v>
      </c>
      <c r="Z675" s="74">
        <v>743254</v>
      </c>
      <c r="AA675" s="74">
        <v>10</v>
      </c>
      <c r="AB675" s="74">
        <v>4970945</v>
      </c>
      <c r="AC675" s="74">
        <v>5</v>
      </c>
    </row>
    <row r="676" spans="1:29" ht="14.25">
      <c r="A676" s="89">
        <v>2008003</v>
      </c>
      <c r="B676" s="91">
        <v>39453</v>
      </c>
      <c r="C676" s="97">
        <v>6</v>
      </c>
      <c r="D676" s="93">
        <v>8</v>
      </c>
      <c r="E676" s="93">
        <v>11</v>
      </c>
      <c r="F676" s="93">
        <v>13</v>
      </c>
      <c r="G676" s="93">
        <v>17</v>
      </c>
      <c r="H676" s="93">
        <v>19</v>
      </c>
      <c r="I676" s="99">
        <v>12</v>
      </c>
      <c r="J676" s="93">
        <v>17</v>
      </c>
      <c r="K676" s="93">
        <v>8</v>
      </c>
      <c r="L676" s="93">
        <v>6</v>
      </c>
      <c r="M676" s="93">
        <v>13</v>
      </c>
      <c r="N676" s="93">
        <v>11</v>
      </c>
      <c r="O676" s="94">
        <v>19</v>
      </c>
      <c r="P676" s="74">
        <v>175940428</v>
      </c>
      <c r="Q676" s="74">
        <v>30539172</v>
      </c>
      <c r="R676" s="74">
        <v>18</v>
      </c>
      <c r="S676" s="74">
        <v>5000000</v>
      </c>
      <c r="T676" s="74">
        <v>76</v>
      </c>
      <c r="U676" s="74">
        <v>6000</v>
      </c>
      <c r="V676" s="74">
        <v>2070</v>
      </c>
      <c r="W676" s="74">
        <v>3000</v>
      </c>
      <c r="X676" s="74">
        <v>86778</v>
      </c>
      <c r="Y676" s="74">
        <v>200</v>
      </c>
      <c r="Z676" s="74">
        <v>1276303</v>
      </c>
      <c r="AA676" s="74">
        <v>10</v>
      </c>
      <c r="AB676" s="74">
        <v>10665831</v>
      </c>
      <c r="AC676" s="74">
        <v>5</v>
      </c>
    </row>
    <row r="677" spans="1:29" ht="14.25">
      <c r="A677" s="89">
        <v>2008004</v>
      </c>
      <c r="B677" s="91">
        <v>39455</v>
      </c>
      <c r="C677" s="97">
        <v>4</v>
      </c>
      <c r="D677" s="93">
        <v>8</v>
      </c>
      <c r="E677" s="93">
        <v>22</v>
      </c>
      <c r="F677" s="93">
        <v>23</v>
      </c>
      <c r="G677" s="93">
        <v>27</v>
      </c>
      <c r="H677" s="93">
        <v>29</v>
      </c>
      <c r="I677" s="99">
        <v>8</v>
      </c>
      <c r="J677" s="93">
        <v>29</v>
      </c>
      <c r="K677" s="93">
        <v>27</v>
      </c>
      <c r="L677" s="93">
        <v>8</v>
      </c>
      <c r="M677" s="93">
        <v>4</v>
      </c>
      <c r="N677" s="93">
        <v>23</v>
      </c>
      <c r="O677" s="94">
        <v>22</v>
      </c>
      <c r="P677" s="74">
        <v>154299042</v>
      </c>
      <c r="Q677" s="74">
        <v>34402240</v>
      </c>
      <c r="R677" s="74">
        <v>5</v>
      </c>
      <c r="S677" s="74">
        <v>5000000</v>
      </c>
      <c r="T677" s="74">
        <v>40</v>
      </c>
      <c r="U677" s="74">
        <v>309247</v>
      </c>
      <c r="V677" s="74">
        <v>536</v>
      </c>
      <c r="W677" s="74">
        <v>3000</v>
      </c>
      <c r="X677" s="74">
        <v>25756</v>
      </c>
      <c r="Y677" s="74">
        <v>200</v>
      </c>
      <c r="Z677" s="74">
        <v>483570</v>
      </c>
      <c r="AA677" s="74">
        <v>10</v>
      </c>
      <c r="AB677" s="74">
        <v>4555734</v>
      </c>
      <c r="AC677" s="74">
        <v>5</v>
      </c>
    </row>
    <row r="678" spans="1:29" ht="14.25">
      <c r="A678" s="89">
        <v>2008005</v>
      </c>
      <c r="B678" s="91">
        <v>39457</v>
      </c>
      <c r="C678" s="97">
        <v>3</v>
      </c>
      <c r="D678" s="93">
        <v>5</v>
      </c>
      <c r="E678" s="93">
        <v>15</v>
      </c>
      <c r="F678" s="93">
        <v>22</v>
      </c>
      <c r="G678" s="93">
        <v>24</v>
      </c>
      <c r="H678" s="93">
        <v>25</v>
      </c>
      <c r="I678" s="99">
        <v>15</v>
      </c>
      <c r="J678" s="93">
        <v>3</v>
      </c>
      <c r="K678" s="93">
        <v>24</v>
      </c>
      <c r="L678" s="93">
        <v>25</v>
      </c>
      <c r="M678" s="93">
        <v>22</v>
      </c>
      <c r="N678" s="93">
        <v>15</v>
      </c>
      <c r="O678" s="94">
        <v>5</v>
      </c>
      <c r="P678" s="74">
        <v>154340740</v>
      </c>
      <c r="Q678" s="74">
        <v>57955436</v>
      </c>
      <c r="R678" s="74">
        <v>2</v>
      </c>
      <c r="S678" s="74">
        <v>5000000</v>
      </c>
      <c r="T678" s="74">
        <v>93</v>
      </c>
      <c r="U678" s="74">
        <v>154623</v>
      </c>
      <c r="V678" s="74">
        <v>517</v>
      </c>
      <c r="W678" s="74">
        <v>3000</v>
      </c>
      <c r="X678" s="74">
        <v>33438</v>
      </c>
      <c r="Y678" s="74">
        <v>200</v>
      </c>
      <c r="Z678" s="74">
        <v>697383</v>
      </c>
      <c r="AA678" s="74">
        <v>10</v>
      </c>
      <c r="AB678" s="74">
        <v>2496279</v>
      </c>
      <c r="AC678" s="74">
        <v>5</v>
      </c>
    </row>
    <row r="679" spans="1:29" ht="14.25">
      <c r="A679" s="89">
        <v>2008006</v>
      </c>
      <c r="B679" s="91">
        <v>39460</v>
      </c>
      <c r="C679" s="97">
        <v>1</v>
      </c>
      <c r="D679" s="93">
        <v>14</v>
      </c>
      <c r="E679" s="93">
        <v>16</v>
      </c>
      <c r="F679" s="93">
        <v>18</v>
      </c>
      <c r="G679" s="93">
        <v>22</v>
      </c>
      <c r="H679" s="93">
        <v>27</v>
      </c>
      <c r="I679" s="99">
        <v>14</v>
      </c>
      <c r="J679" s="93">
        <v>18</v>
      </c>
      <c r="K679" s="93">
        <v>27</v>
      </c>
      <c r="L679" s="93">
        <v>14</v>
      </c>
      <c r="M679" s="93">
        <v>22</v>
      </c>
      <c r="N679" s="93">
        <v>16</v>
      </c>
      <c r="O679" s="94">
        <v>1</v>
      </c>
      <c r="P679" s="74">
        <v>165907668</v>
      </c>
      <c r="Q679" s="74">
        <v>89631944</v>
      </c>
      <c r="R679" s="74">
        <v>1</v>
      </c>
      <c r="S679" s="74">
        <v>5000000</v>
      </c>
      <c r="T679" s="74">
        <v>35</v>
      </c>
      <c r="U679" s="74">
        <v>449100</v>
      </c>
      <c r="V679" s="74">
        <v>439</v>
      </c>
      <c r="W679" s="74">
        <v>3000</v>
      </c>
      <c r="X679" s="74">
        <v>26673</v>
      </c>
      <c r="Y679" s="74">
        <v>200</v>
      </c>
      <c r="Z679" s="74">
        <v>556513</v>
      </c>
      <c r="AA679" s="74">
        <v>10</v>
      </c>
      <c r="AB679" s="74">
        <v>3336603</v>
      </c>
      <c r="AC679" s="74">
        <v>5</v>
      </c>
    </row>
    <row r="680" spans="1:29" ht="14.25">
      <c r="A680" s="89">
        <v>2008007</v>
      </c>
      <c r="B680" s="91">
        <v>39462</v>
      </c>
      <c r="C680" s="97">
        <v>1</v>
      </c>
      <c r="D680" s="93">
        <v>13</v>
      </c>
      <c r="E680" s="93">
        <v>17</v>
      </c>
      <c r="F680" s="93">
        <v>22</v>
      </c>
      <c r="G680" s="93">
        <v>23</v>
      </c>
      <c r="H680" s="93">
        <v>30</v>
      </c>
      <c r="I680" s="99">
        <v>11</v>
      </c>
      <c r="J680" s="93">
        <v>30</v>
      </c>
      <c r="K680" s="93">
        <v>22</v>
      </c>
      <c r="L680" s="93">
        <v>13</v>
      </c>
      <c r="M680" s="93">
        <v>17</v>
      </c>
      <c r="N680" s="93">
        <v>23</v>
      </c>
      <c r="O680" s="94">
        <v>1</v>
      </c>
      <c r="P680" s="74">
        <v>145532348</v>
      </c>
      <c r="Q680" s="74">
        <v>94233045</v>
      </c>
      <c r="R680" s="74">
        <v>3</v>
      </c>
      <c r="S680" s="74">
        <v>5000000</v>
      </c>
      <c r="T680" s="74">
        <v>26</v>
      </c>
      <c r="U680" s="74">
        <v>323095</v>
      </c>
      <c r="V680" s="74">
        <v>484</v>
      </c>
      <c r="W680" s="74">
        <v>3000</v>
      </c>
      <c r="X680" s="74">
        <v>27131</v>
      </c>
      <c r="Y680" s="74">
        <v>200</v>
      </c>
      <c r="Z680" s="74">
        <v>507206</v>
      </c>
      <c r="AA680" s="74">
        <v>10</v>
      </c>
      <c r="AB680" s="74">
        <v>6271803</v>
      </c>
      <c r="AC680" s="74">
        <v>5</v>
      </c>
    </row>
    <row r="681" spans="1:29" ht="14.25">
      <c r="A681" s="89">
        <v>2008008</v>
      </c>
      <c r="B681" s="91">
        <v>39464</v>
      </c>
      <c r="C681" s="97">
        <v>2</v>
      </c>
      <c r="D681" s="93">
        <v>15</v>
      </c>
      <c r="E681" s="93">
        <v>16</v>
      </c>
      <c r="F681" s="93">
        <v>23</v>
      </c>
      <c r="G681" s="93">
        <v>26</v>
      </c>
      <c r="H681" s="93">
        <v>27</v>
      </c>
      <c r="I681" s="99">
        <v>7</v>
      </c>
      <c r="J681" s="93">
        <v>2</v>
      </c>
      <c r="K681" s="93">
        <v>16</v>
      </c>
      <c r="L681" s="93">
        <v>27</v>
      </c>
      <c r="M681" s="93">
        <v>15</v>
      </c>
      <c r="N681" s="93">
        <v>23</v>
      </c>
      <c r="O681" s="94">
        <v>26</v>
      </c>
      <c r="P681" s="74">
        <v>150661200</v>
      </c>
      <c r="Q681" s="74">
        <v>78226614</v>
      </c>
      <c r="R681" s="74">
        <v>6</v>
      </c>
      <c r="S681" s="74">
        <v>5000000</v>
      </c>
      <c r="T681" s="74">
        <v>43</v>
      </c>
      <c r="U681" s="74">
        <v>139470</v>
      </c>
      <c r="V681" s="74">
        <v>913</v>
      </c>
      <c r="W681" s="74">
        <v>3000</v>
      </c>
      <c r="X681" s="74">
        <v>44055</v>
      </c>
      <c r="Y681" s="74">
        <v>200</v>
      </c>
      <c r="Z681" s="74">
        <v>708540</v>
      </c>
      <c r="AA681" s="74">
        <v>10</v>
      </c>
      <c r="AB681" s="74">
        <v>7039554</v>
      </c>
      <c r="AC681" s="74">
        <v>5</v>
      </c>
    </row>
    <row r="682" spans="1:29" ht="14.25">
      <c r="A682" s="89">
        <v>2008009</v>
      </c>
      <c r="B682" s="91">
        <v>39467</v>
      </c>
      <c r="C682" s="97">
        <v>9</v>
      </c>
      <c r="D682" s="93">
        <v>21</v>
      </c>
      <c r="E682" s="93">
        <v>29</v>
      </c>
      <c r="F682" s="93">
        <v>30</v>
      </c>
      <c r="G682" s="93">
        <v>31</v>
      </c>
      <c r="H682" s="93">
        <v>32</v>
      </c>
      <c r="I682" s="99">
        <v>16</v>
      </c>
      <c r="J682" s="93">
        <v>21</v>
      </c>
      <c r="K682" s="93">
        <v>31</v>
      </c>
      <c r="L682" s="93">
        <v>32</v>
      </c>
      <c r="M682" s="93">
        <v>9</v>
      </c>
      <c r="N682" s="93">
        <v>30</v>
      </c>
      <c r="O682" s="94">
        <v>29</v>
      </c>
      <c r="P682" s="74">
        <v>165349862</v>
      </c>
      <c r="Q682" s="74">
        <v>102644740</v>
      </c>
      <c r="R682" s="74">
        <v>2</v>
      </c>
      <c r="S682" s="74">
        <v>5000000</v>
      </c>
      <c r="T682" s="74">
        <v>39</v>
      </c>
      <c r="U682" s="74">
        <v>378221</v>
      </c>
      <c r="V682" s="74">
        <v>366</v>
      </c>
      <c r="W682" s="74">
        <v>3000</v>
      </c>
      <c r="X682" s="74">
        <v>23979</v>
      </c>
      <c r="Y682" s="74">
        <v>200</v>
      </c>
      <c r="Z682" s="74">
        <v>497470</v>
      </c>
      <c r="AA682" s="74">
        <v>10</v>
      </c>
      <c r="AB682" s="74">
        <v>4196836</v>
      </c>
      <c r="AC682" s="74">
        <v>5</v>
      </c>
    </row>
    <row r="683" spans="1:29" ht="14.25">
      <c r="A683" s="89">
        <v>2008010</v>
      </c>
      <c r="B683" s="91">
        <v>39469</v>
      </c>
      <c r="C683" s="97">
        <v>3</v>
      </c>
      <c r="D683" s="93">
        <v>8</v>
      </c>
      <c r="E683" s="93">
        <v>11</v>
      </c>
      <c r="F683" s="93">
        <v>17</v>
      </c>
      <c r="G683" s="93">
        <v>21</v>
      </c>
      <c r="H683" s="93">
        <v>27</v>
      </c>
      <c r="I683" s="99">
        <v>9</v>
      </c>
      <c r="J683" s="93">
        <v>3</v>
      </c>
      <c r="K683" s="93">
        <v>8</v>
      </c>
      <c r="L683" s="93">
        <v>27</v>
      </c>
      <c r="M683" s="93">
        <v>17</v>
      </c>
      <c r="N683" s="93">
        <v>21</v>
      </c>
      <c r="O683" s="94">
        <v>11</v>
      </c>
      <c r="P683" s="74">
        <v>146738458</v>
      </c>
      <c r="Q683" s="74">
        <v>30000000</v>
      </c>
      <c r="R683" s="74">
        <v>26</v>
      </c>
      <c r="S683" s="74">
        <v>4174608</v>
      </c>
      <c r="T683" s="74">
        <v>196</v>
      </c>
      <c r="U683" s="74">
        <v>70179</v>
      </c>
      <c r="V683" s="74">
        <v>1774</v>
      </c>
      <c r="W683" s="74">
        <v>3000</v>
      </c>
      <c r="X683" s="74">
        <v>62513</v>
      </c>
      <c r="Y683" s="74">
        <v>200</v>
      </c>
      <c r="Z683" s="74">
        <v>818925</v>
      </c>
      <c r="AA683" s="74">
        <v>10</v>
      </c>
      <c r="AB683" s="74">
        <v>5247545</v>
      </c>
      <c r="AC683" s="74">
        <v>5</v>
      </c>
    </row>
    <row r="684" spans="1:29" ht="14.25">
      <c r="A684" s="89">
        <v>2008011</v>
      </c>
      <c r="B684" s="91">
        <v>39471</v>
      </c>
      <c r="C684" s="97">
        <v>2</v>
      </c>
      <c r="D684" s="93">
        <v>14</v>
      </c>
      <c r="E684" s="93">
        <v>17</v>
      </c>
      <c r="F684" s="93">
        <v>21</v>
      </c>
      <c r="G684" s="93">
        <v>30</v>
      </c>
      <c r="H684" s="93">
        <v>32</v>
      </c>
      <c r="I684" s="99">
        <v>3</v>
      </c>
      <c r="J684" s="93">
        <v>17</v>
      </c>
      <c r="K684" s="93">
        <v>14</v>
      </c>
      <c r="L684" s="93">
        <v>30</v>
      </c>
      <c r="M684" s="93">
        <v>21</v>
      </c>
      <c r="N684" s="93">
        <v>32</v>
      </c>
      <c r="O684" s="94">
        <v>2</v>
      </c>
      <c r="P684" s="74">
        <v>142739106</v>
      </c>
      <c r="Q684" s="74">
        <v>53054681</v>
      </c>
      <c r="R684" s="74">
        <v>1</v>
      </c>
      <c r="S684" s="74">
        <v>5000000</v>
      </c>
      <c r="T684" s="74">
        <v>21</v>
      </c>
      <c r="U684" s="74">
        <v>572544</v>
      </c>
      <c r="V684" s="74">
        <v>339</v>
      </c>
      <c r="W684" s="74">
        <v>3000</v>
      </c>
      <c r="X684" s="74">
        <v>19001</v>
      </c>
      <c r="Y684" s="74">
        <v>200</v>
      </c>
      <c r="Z684" s="74">
        <v>379789</v>
      </c>
      <c r="AA684" s="74">
        <v>10</v>
      </c>
      <c r="AB684" s="74">
        <v>4249791</v>
      </c>
      <c r="AC684" s="74">
        <v>5</v>
      </c>
    </row>
    <row r="685" spans="1:29" ht="14.25">
      <c r="A685" s="89">
        <v>2008012</v>
      </c>
      <c r="B685" s="91">
        <v>39474</v>
      </c>
      <c r="C685" s="97">
        <v>3</v>
      </c>
      <c r="D685" s="93">
        <v>4</v>
      </c>
      <c r="E685" s="93">
        <v>5</v>
      </c>
      <c r="F685" s="93">
        <v>16</v>
      </c>
      <c r="G685" s="93">
        <v>20</v>
      </c>
      <c r="H685" s="93">
        <v>30</v>
      </c>
      <c r="I685" s="99">
        <v>13</v>
      </c>
      <c r="J685" s="93">
        <v>20</v>
      </c>
      <c r="K685" s="93">
        <v>5</v>
      </c>
      <c r="L685" s="93">
        <v>3</v>
      </c>
      <c r="M685" s="93">
        <v>16</v>
      </c>
      <c r="N685" s="93">
        <v>4</v>
      </c>
      <c r="O685" s="94">
        <v>30</v>
      </c>
      <c r="P685" s="74">
        <v>154610224</v>
      </c>
      <c r="Q685" s="74">
        <v>51190784</v>
      </c>
      <c r="R685" s="74">
        <v>8</v>
      </c>
      <c r="S685" s="74">
        <v>5000000</v>
      </c>
      <c r="T685" s="74">
        <v>54</v>
      </c>
      <c r="U685" s="74">
        <v>64572</v>
      </c>
      <c r="V685" s="74">
        <v>1011</v>
      </c>
      <c r="W685" s="74">
        <v>3000</v>
      </c>
      <c r="X685" s="74">
        <v>47630</v>
      </c>
      <c r="Y685" s="74">
        <v>200</v>
      </c>
      <c r="Z685" s="74">
        <v>791724</v>
      </c>
      <c r="AA685" s="74">
        <v>10</v>
      </c>
      <c r="AB685" s="74">
        <v>8731953</v>
      </c>
      <c r="AC685" s="74">
        <v>5</v>
      </c>
    </row>
    <row r="686" spans="1:29" ht="14.25">
      <c r="A686" s="89">
        <v>2008013</v>
      </c>
      <c r="B686" s="91">
        <v>39476</v>
      </c>
      <c r="C686" s="97">
        <v>2</v>
      </c>
      <c r="D686" s="93">
        <v>8</v>
      </c>
      <c r="E686" s="93">
        <v>15</v>
      </c>
      <c r="F686" s="93">
        <v>16</v>
      </c>
      <c r="G686" s="93">
        <v>22</v>
      </c>
      <c r="H686" s="93">
        <v>28</v>
      </c>
      <c r="I686" s="99">
        <v>10</v>
      </c>
      <c r="J686" s="93">
        <v>28</v>
      </c>
      <c r="K686" s="93">
        <v>8</v>
      </c>
      <c r="L686" s="93">
        <v>2</v>
      </c>
      <c r="M686" s="93">
        <v>15</v>
      </c>
      <c r="N686" s="93">
        <v>16</v>
      </c>
      <c r="O686" s="94">
        <v>22</v>
      </c>
      <c r="P686" s="74">
        <v>134411428</v>
      </c>
      <c r="Q686" s="74">
        <v>30000000</v>
      </c>
      <c r="R686" s="74">
        <v>15</v>
      </c>
      <c r="S686" s="74">
        <v>3412718</v>
      </c>
      <c r="T686" s="74">
        <v>144</v>
      </c>
      <c r="U686" s="74">
        <v>6000</v>
      </c>
      <c r="V686" s="74">
        <v>2090</v>
      </c>
      <c r="W686" s="74">
        <v>3000</v>
      </c>
      <c r="X686" s="74">
        <v>67879</v>
      </c>
      <c r="Y686" s="74">
        <v>200</v>
      </c>
      <c r="Z686" s="74">
        <v>885313</v>
      </c>
      <c r="AA686" s="74">
        <v>10</v>
      </c>
      <c r="AB686" s="74">
        <v>9262109</v>
      </c>
      <c r="AC686" s="74">
        <v>5</v>
      </c>
    </row>
    <row r="687" spans="1:29" ht="14.25">
      <c r="A687" s="89">
        <v>2008014</v>
      </c>
      <c r="B687" s="91">
        <v>39478</v>
      </c>
      <c r="C687" s="97">
        <v>3</v>
      </c>
      <c r="D687" s="93">
        <v>9</v>
      </c>
      <c r="E687" s="93">
        <v>11</v>
      </c>
      <c r="F687" s="93">
        <v>17</v>
      </c>
      <c r="G687" s="93">
        <v>21</v>
      </c>
      <c r="H687" s="93">
        <v>31</v>
      </c>
      <c r="I687" s="99">
        <v>14</v>
      </c>
      <c r="J687" s="93">
        <v>11</v>
      </c>
      <c r="K687" s="93">
        <v>31</v>
      </c>
      <c r="L687" s="93">
        <v>3</v>
      </c>
      <c r="M687" s="93">
        <v>21</v>
      </c>
      <c r="N687" s="93">
        <v>17</v>
      </c>
      <c r="O687" s="94">
        <v>9</v>
      </c>
      <c r="P687" s="74">
        <v>135835312</v>
      </c>
      <c r="Q687" s="74">
        <v>19914148</v>
      </c>
      <c r="R687" s="74">
        <v>9</v>
      </c>
      <c r="S687" s="74">
        <v>5000000</v>
      </c>
      <c r="T687" s="74">
        <v>195</v>
      </c>
      <c r="U687" s="74">
        <v>54756</v>
      </c>
      <c r="V687" s="74">
        <v>741</v>
      </c>
      <c r="W687" s="74">
        <v>3000</v>
      </c>
      <c r="X687" s="74">
        <v>39929</v>
      </c>
      <c r="Y687" s="74">
        <v>200</v>
      </c>
      <c r="Z687" s="74">
        <v>645197</v>
      </c>
      <c r="AA687" s="74">
        <v>10</v>
      </c>
      <c r="AB687" s="74">
        <v>2861377</v>
      </c>
      <c r="AC687" s="74">
        <v>5</v>
      </c>
    </row>
    <row r="688" spans="1:29" ht="14.25">
      <c r="A688" s="89">
        <v>2008015</v>
      </c>
      <c r="B688" s="91">
        <v>39481</v>
      </c>
      <c r="C688" s="97">
        <v>6</v>
      </c>
      <c r="D688" s="93">
        <v>8</v>
      </c>
      <c r="E688" s="93">
        <v>11</v>
      </c>
      <c r="F688" s="93">
        <v>16</v>
      </c>
      <c r="G688" s="93">
        <v>29</v>
      </c>
      <c r="H688" s="93">
        <v>33</v>
      </c>
      <c r="I688" s="99">
        <v>3</v>
      </c>
      <c r="J688" s="93">
        <v>33</v>
      </c>
      <c r="K688" s="93">
        <v>8</v>
      </c>
      <c r="L688" s="93">
        <v>6</v>
      </c>
      <c r="M688" s="93">
        <v>29</v>
      </c>
      <c r="N688" s="93">
        <v>11</v>
      </c>
      <c r="O688" s="94">
        <v>16</v>
      </c>
      <c r="P688" s="74">
        <v>150230862</v>
      </c>
      <c r="Q688" s="74">
        <v>53096396</v>
      </c>
      <c r="R688" s="74">
        <v>0</v>
      </c>
      <c r="S688" s="74">
        <v>0</v>
      </c>
      <c r="T688" s="74">
        <v>46</v>
      </c>
      <c r="U688" s="74">
        <v>309151</v>
      </c>
      <c r="V688" s="74">
        <v>436</v>
      </c>
      <c r="W688" s="74">
        <v>3000</v>
      </c>
      <c r="X688" s="74">
        <v>23252</v>
      </c>
      <c r="Y688" s="74">
        <v>200</v>
      </c>
      <c r="Z688" s="74">
        <v>481201</v>
      </c>
      <c r="AA688" s="74">
        <v>10</v>
      </c>
      <c r="AB688" s="74">
        <v>3087900</v>
      </c>
      <c r="AC688" s="74">
        <v>5</v>
      </c>
    </row>
    <row r="689" spans="1:29" ht="14.25">
      <c r="A689" s="89">
        <v>2008016</v>
      </c>
      <c r="B689" s="91">
        <v>39483</v>
      </c>
      <c r="C689" s="97">
        <v>3</v>
      </c>
      <c r="D689" s="93">
        <v>12</v>
      </c>
      <c r="E689" s="93">
        <v>14</v>
      </c>
      <c r="F689" s="93">
        <v>21</v>
      </c>
      <c r="G689" s="93">
        <v>29</v>
      </c>
      <c r="H689" s="93">
        <v>33</v>
      </c>
      <c r="I689" s="99">
        <v>13</v>
      </c>
      <c r="J689" s="93">
        <v>14</v>
      </c>
      <c r="K689" s="93">
        <v>3</v>
      </c>
      <c r="L689" s="93">
        <v>21</v>
      </c>
      <c r="M689" s="93">
        <v>29</v>
      </c>
      <c r="N689" s="93">
        <v>12</v>
      </c>
      <c r="O689" s="94">
        <v>33</v>
      </c>
      <c r="P689" s="74">
        <v>140568370</v>
      </c>
      <c r="Q689" s="74">
        <v>88155385</v>
      </c>
      <c r="R689" s="74">
        <v>0</v>
      </c>
      <c r="S689" s="74">
        <v>0</v>
      </c>
      <c r="T689" s="74">
        <v>22</v>
      </c>
      <c r="U689" s="74">
        <v>682967</v>
      </c>
      <c r="V689" s="74">
        <v>343</v>
      </c>
      <c r="W689" s="74">
        <v>3000</v>
      </c>
      <c r="X689" s="74">
        <v>15095</v>
      </c>
      <c r="Y689" s="74">
        <v>200</v>
      </c>
      <c r="Z689" s="74">
        <v>326895</v>
      </c>
      <c r="AA689" s="74">
        <v>10</v>
      </c>
      <c r="AB689" s="74">
        <v>2295456</v>
      </c>
      <c r="AC689" s="74">
        <v>5</v>
      </c>
    </row>
    <row r="690" spans="1:29" ht="14.25">
      <c r="A690" s="89">
        <v>2008017</v>
      </c>
      <c r="B690" s="91">
        <v>39492</v>
      </c>
      <c r="C690" s="97">
        <v>2</v>
      </c>
      <c r="D690" s="93">
        <v>5</v>
      </c>
      <c r="E690" s="93">
        <v>7</v>
      </c>
      <c r="F690" s="93">
        <v>17</v>
      </c>
      <c r="G690" s="93">
        <v>20</v>
      </c>
      <c r="H690" s="93">
        <v>22</v>
      </c>
      <c r="I690" s="99">
        <v>2</v>
      </c>
      <c r="J690" s="93">
        <v>20</v>
      </c>
      <c r="K690" s="93">
        <v>22</v>
      </c>
      <c r="L690" s="93">
        <v>2</v>
      </c>
      <c r="M690" s="93">
        <v>7</v>
      </c>
      <c r="N690" s="93">
        <v>17</v>
      </c>
      <c r="O690" s="94">
        <v>5</v>
      </c>
      <c r="P690" s="74">
        <v>132359640</v>
      </c>
      <c r="Q690" s="74">
        <v>102042212</v>
      </c>
      <c r="R690" s="74">
        <v>2</v>
      </c>
      <c r="S690" s="74">
        <v>5000000</v>
      </c>
      <c r="T690" s="74">
        <v>50</v>
      </c>
      <c r="U690" s="74">
        <v>204744</v>
      </c>
      <c r="V690" s="74">
        <v>656</v>
      </c>
      <c r="W690" s="74">
        <v>3000</v>
      </c>
      <c r="X690" s="74">
        <v>32042</v>
      </c>
      <c r="Y690" s="74">
        <v>200</v>
      </c>
      <c r="Z690" s="74">
        <v>588832</v>
      </c>
      <c r="AA690" s="74">
        <v>10</v>
      </c>
      <c r="AB690" s="74">
        <v>3293493</v>
      </c>
      <c r="AC690" s="74">
        <v>5</v>
      </c>
    </row>
    <row r="691" spans="1:29" ht="14.25">
      <c r="A691" s="89">
        <v>2008018</v>
      </c>
      <c r="B691" s="91">
        <v>39495</v>
      </c>
      <c r="C691" s="97">
        <v>2</v>
      </c>
      <c r="D691" s="93">
        <v>5</v>
      </c>
      <c r="E691" s="93">
        <v>6</v>
      </c>
      <c r="F691" s="93">
        <v>23</v>
      </c>
      <c r="G691" s="93">
        <v>26</v>
      </c>
      <c r="H691" s="93">
        <v>33</v>
      </c>
      <c r="I691" s="99">
        <v>13</v>
      </c>
      <c r="J691" s="93">
        <v>33</v>
      </c>
      <c r="K691" s="93">
        <v>23</v>
      </c>
      <c r="L691" s="93">
        <v>6</v>
      </c>
      <c r="M691" s="93">
        <v>5</v>
      </c>
      <c r="N691" s="93">
        <v>2</v>
      </c>
      <c r="O691" s="94">
        <v>26</v>
      </c>
      <c r="P691" s="74">
        <v>157186176</v>
      </c>
      <c r="Q691" s="74">
        <v>115153263</v>
      </c>
      <c r="R691" s="74">
        <v>1</v>
      </c>
      <c r="S691" s="74">
        <v>5000000</v>
      </c>
      <c r="T691" s="74">
        <v>23</v>
      </c>
      <c r="U691" s="74">
        <v>1837353</v>
      </c>
      <c r="V691" s="74">
        <v>214</v>
      </c>
      <c r="W691" s="74">
        <v>3000</v>
      </c>
      <c r="X691" s="74">
        <v>13326</v>
      </c>
      <c r="Y691" s="74">
        <v>200</v>
      </c>
      <c r="Z691" s="74">
        <v>303162</v>
      </c>
      <c r="AA691" s="74">
        <v>10</v>
      </c>
      <c r="AB691" s="74">
        <v>2062447</v>
      </c>
      <c r="AC691" s="74">
        <v>5</v>
      </c>
    </row>
    <row r="692" spans="1:29" ht="14.25">
      <c r="A692" s="89">
        <v>2008019</v>
      </c>
      <c r="B692" s="91">
        <v>39497</v>
      </c>
      <c r="C692" s="97">
        <v>2</v>
      </c>
      <c r="D692" s="93">
        <v>9</v>
      </c>
      <c r="E692" s="93">
        <v>11</v>
      </c>
      <c r="F692" s="93">
        <v>17</v>
      </c>
      <c r="G692" s="93">
        <v>27</v>
      </c>
      <c r="H692" s="93">
        <v>31</v>
      </c>
      <c r="I692" s="99">
        <v>5</v>
      </c>
      <c r="J692" s="93">
        <v>31</v>
      </c>
      <c r="K692" s="93">
        <v>9</v>
      </c>
      <c r="L692" s="93">
        <v>11</v>
      </c>
      <c r="M692" s="93">
        <v>2</v>
      </c>
      <c r="N692" s="93">
        <v>17</v>
      </c>
      <c r="O692" s="94">
        <v>27</v>
      </c>
      <c r="P692" s="74">
        <v>141971234</v>
      </c>
      <c r="Q692" s="74">
        <v>98387535</v>
      </c>
      <c r="R692" s="74">
        <v>5</v>
      </c>
      <c r="S692" s="74">
        <v>5000000</v>
      </c>
      <c r="T692" s="74">
        <v>103</v>
      </c>
      <c r="U692" s="74">
        <v>186536</v>
      </c>
      <c r="V692" s="74">
        <v>971</v>
      </c>
      <c r="W692" s="74">
        <v>3000</v>
      </c>
      <c r="X692" s="74">
        <v>40649</v>
      </c>
      <c r="Y692" s="74">
        <v>200</v>
      </c>
      <c r="Z692" s="74">
        <v>652082</v>
      </c>
      <c r="AA692" s="74">
        <v>10</v>
      </c>
      <c r="AB692" s="74">
        <v>4910940</v>
      </c>
      <c r="AC692" s="74">
        <v>5</v>
      </c>
    </row>
    <row r="693" spans="1:29" ht="14.25">
      <c r="A693" s="89">
        <v>2008020</v>
      </c>
      <c r="B693" s="91">
        <v>39499</v>
      </c>
      <c r="C693" s="97">
        <v>3</v>
      </c>
      <c r="D693" s="93">
        <v>10</v>
      </c>
      <c r="E693" s="93">
        <v>13</v>
      </c>
      <c r="F693" s="93">
        <v>15</v>
      </c>
      <c r="G693" s="93">
        <v>28</v>
      </c>
      <c r="H693" s="93">
        <v>30</v>
      </c>
      <c r="I693" s="99">
        <v>3</v>
      </c>
      <c r="J693" s="93">
        <v>28</v>
      </c>
      <c r="K693" s="93">
        <v>30</v>
      </c>
      <c r="L693" s="93">
        <v>15</v>
      </c>
      <c r="M693" s="93">
        <v>10</v>
      </c>
      <c r="N693" s="93">
        <v>3</v>
      </c>
      <c r="O693" s="94">
        <v>13</v>
      </c>
      <c r="P693" s="74">
        <v>146348748</v>
      </c>
      <c r="Q693" s="74">
        <v>85157728</v>
      </c>
      <c r="R693" s="74">
        <v>8</v>
      </c>
      <c r="S693" s="74">
        <v>5000000</v>
      </c>
      <c r="T693" s="74">
        <v>207</v>
      </c>
      <c r="U693" s="74">
        <v>55424</v>
      </c>
      <c r="V693" s="74">
        <v>828</v>
      </c>
      <c r="W693" s="74">
        <v>3000</v>
      </c>
      <c r="X693" s="74">
        <v>45792</v>
      </c>
      <c r="Y693" s="74">
        <v>200</v>
      </c>
      <c r="Z693" s="74">
        <v>832698</v>
      </c>
      <c r="AA693" s="74">
        <v>10</v>
      </c>
      <c r="AB693" s="74">
        <v>2699673</v>
      </c>
      <c r="AC693" s="74">
        <v>5</v>
      </c>
    </row>
    <row r="694" spans="1:29" ht="14.25">
      <c r="A694" s="89">
        <v>2008021</v>
      </c>
      <c r="B694" s="91">
        <v>39502</v>
      </c>
      <c r="C694" s="97">
        <v>9</v>
      </c>
      <c r="D694" s="93">
        <v>12</v>
      </c>
      <c r="E694" s="93">
        <v>19</v>
      </c>
      <c r="F694" s="93">
        <v>20</v>
      </c>
      <c r="G694" s="93">
        <v>26</v>
      </c>
      <c r="H694" s="93">
        <v>28</v>
      </c>
      <c r="I694" s="99">
        <v>15</v>
      </c>
      <c r="J694" s="93">
        <v>12</v>
      </c>
      <c r="K694" s="93">
        <v>26</v>
      </c>
      <c r="L694" s="93">
        <v>20</v>
      </c>
      <c r="M694" s="93">
        <v>28</v>
      </c>
      <c r="N694" s="93">
        <v>19</v>
      </c>
      <c r="O694" s="94">
        <v>9</v>
      </c>
      <c r="P694" s="74">
        <v>160910474</v>
      </c>
      <c r="Q694" s="74">
        <v>106187436</v>
      </c>
      <c r="R694" s="74">
        <v>3</v>
      </c>
      <c r="S694" s="74">
        <v>5000000</v>
      </c>
      <c r="T694" s="74">
        <v>95</v>
      </c>
      <c r="U694" s="74">
        <v>162540</v>
      </c>
      <c r="V694" s="74">
        <v>459</v>
      </c>
      <c r="W694" s="74">
        <v>3000</v>
      </c>
      <c r="X694" s="74">
        <v>27404</v>
      </c>
      <c r="Y694" s="74">
        <v>200</v>
      </c>
      <c r="Z694" s="74">
        <v>537414</v>
      </c>
      <c r="AA694" s="74">
        <v>10</v>
      </c>
      <c r="AB694" s="74">
        <v>3028636</v>
      </c>
      <c r="AC694" s="74">
        <v>5</v>
      </c>
    </row>
    <row r="695" spans="1:29" ht="14.25">
      <c r="A695" s="89">
        <v>2008022</v>
      </c>
      <c r="B695" s="91">
        <v>39504</v>
      </c>
      <c r="C695" s="97">
        <v>12</v>
      </c>
      <c r="D695" s="93">
        <v>18</v>
      </c>
      <c r="E695" s="93">
        <v>20</v>
      </c>
      <c r="F695" s="93">
        <v>24</v>
      </c>
      <c r="G695" s="93">
        <v>28</v>
      </c>
      <c r="H695" s="93">
        <v>32</v>
      </c>
      <c r="I695" s="99">
        <v>5</v>
      </c>
      <c r="J695" s="93">
        <v>28</v>
      </c>
      <c r="K695" s="93">
        <v>24</v>
      </c>
      <c r="L695" s="93">
        <v>32</v>
      </c>
      <c r="M695" s="93">
        <v>12</v>
      </c>
      <c r="N695" s="93">
        <v>20</v>
      </c>
      <c r="O695" s="94">
        <v>18</v>
      </c>
      <c r="P695" s="74">
        <v>144863010</v>
      </c>
      <c r="Q695" s="74">
        <v>120907235</v>
      </c>
      <c r="R695" s="74">
        <v>0</v>
      </c>
      <c r="S695" s="74">
        <v>0</v>
      </c>
      <c r="T695" s="74">
        <v>59</v>
      </c>
      <c r="U695" s="74">
        <v>582138</v>
      </c>
      <c r="V695" s="74">
        <v>315</v>
      </c>
      <c r="W695" s="74">
        <v>3000</v>
      </c>
      <c r="X695" s="74">
        <v>19477</v>
      </c>
      <c r="Y695" s="74">
        <v>200</v>
      </c>
      <c r="Z695" s="74">
        <v>406806</v>
      </c>
      <c r="AA695" s="74">
        <v>10</v>
      </c>
      <c r="AB695" s="74">
        <v>2601683</v>
      </c>
      <c r="AC695" s="74">
        <v>5</v>
      </c>
    </row>
    <row r="696" spans="1:29" ht="14.25">
      <c r="A696" s="89">
        <v>2008023</v>
      </c>
      <c r="B696" s="91">
        <v>39506</v>
      </c>
      <c r="C696" s="97">
        <v>8</v>
      </c>
      <c r="D696" s="93">
        <v>16</v>
      </c>
      <c r="E696" s="93">
        <v>18</v>
      </c>
      <c r="F696" s="93">
        <v>25</v>
      </c>
      <c r="G696" s="93">
        <v>26</v>
      </c>
      <c r="H696" s="93">
        <v>32</v>
      </c>
      <c r="I696" s="99">
        <v>2</v>
      </c>
      <c r="J696" s="93">
        <v>18</v>
      </c>
      <c r="K696" s="93">
        <v>25</v>
      </c>
      <c r="L696" s="93">
        <v>32</v>
      </c>
      <c r="M696" s="93">
        <v>8</v>
      </c>
      <c r="N696" s="93">
        <v>16</v>
      </c>
      <c r="O696" s="94">
        <v>26</v>
      </c>
      <c r="P696" s="74">
        <v>153560364</v>
      </c>
      <c r="Q696" s="74">
        <v>112888712</v>
      </c>
      <c r="R696" s="74">
        <v>4</v>
      </c>
      <c r="S696" s="74">
        <v>5000000</v>
      </c>
      <c r="T696" s="74">
        <v>82</v>
      </c>
      <c r="U696" s="74">
        <v>340936</v>
      </c>
      <c r="V696" s="74">
        <v>622</v>
      </c>
      <c r="W696" s="74">
        <v>3000</v>
      </c>
      <c r="X696" s="74">
        <v>35555</v>
      </c>
      <c r="Y696" s="74">
        <v>200</v>
      </c>
      <c r="Z696" s="74">
        <v>649671</v>
      </c>
      <c r="AA696" s="74">
        <v>10</v>
      </c>
      <c r="AB696" s="74">
        <v>3966520</v>
      </c>
      <c r="AC696" s="74">
        <v>5</v>
      </c>
    </row>
    <row r="697" spans="1:29" ht="14.25">
      <c r="A697" s="89">
        <v>2008024</v>
      </c>
      <c r="B697" s="91">
        <v>39509</v>
      </c>
      <c r="C697" s="97">
        <v>11</v>
      </c>
      <c r="D697" s="93">
        <v>20</v>
      </c>
      <c r="E697" s="93">
        <v>21</v>
      </c>
      <c r="F697" s="93">
        <v>26</v>
      </c>
      <c r="G697" s="93">
        <v>28</v>
      </c>
      <c r="H697" s="93">
        <v>30</v>
      </c>
      <c r="I697" s="99">
        <v>13</v>
      </c>
      <c r="J697" s="93">
        <v>28</v>
      </c>
      <c r="K697" s="93">
        <v>20</v>
      </c>
      <c r="L697" s="93">
        <v>26</v>
      </c>
      <c r="M697" s="93">
        <v>30</v>
      </c>
      <c r="N697" s="93">
        <v>11</v>
      </c>
      <c r="O697" s="94">
        <v>21</v>
      </c>
      <c r="P697" s="74">
        <v>170256022</v>
      </c>
      <c r="Q697" s="74">
        <v>119269174</v>
      </c>
      <c r="R697" s="74">
        <v>2</v>
      </c>
      <c r="S697" s="74">
        <v>5000000</v>
      </c>
      <c r="T697" s="74">
        <v>30</v>
      </c>
      <c r="U697" s="74">
        <v>1274035</v>
      </c>
      <c r="V697" s="74">
        <v>452</v>
      </c>
      <c r="W697" s="74">
        <v>3000</v>
      </c>
      <c r="X697" s="74">
        <v>22659</v>
      </c>
      <c r="Y697" s="74">
        <v>200</v>
      </c>
      <c r="Z697" s="74">
        <v>466933</v>
      </c>
      <c r="AA697" s="74">
        <v>10</v>
      </c>
      <c r="AB697" s="74">
        <v>3653356</v>
      </c>
      <c r="AC697" s="74">
        <v>5</v>
      </c>
    </row>
    <row r="698" spans="1:29" ht="14.25">
      <c r="A698" s="89">
        <v>2008025</v>
      </c>
      <c r="B698" s="91">
        <v>39511</v>
      </c>
      <c r="C698" s="97">
        <v>8</v>
      </c>
      <c r="D698" s="93">
        <v>16</v>
      </c>
      <c r="E698" s="93">
        <v>17</v>
      </c>
      <c r="F698" s="93">
        <v>18</v>
      </c>
      <c r="G698" s="93">
        <v>19</v>
      </c>
      <c r="H698" s="93">
        <v>21</v>
      </c>
      <c r="I698" s="99">
        <v>14</v>
      </c>
      <c r="J698" s="93">
        <v>17</v>
      </c>
      <c r="K698" s="93">
        <v>8</v>
      </c>
      <c r="L698" s="93">
        <v>21</v>
      </c>
      <c r="M698" s="93">
        <v>19</v>
      </c>
      <c r="N698" s="93">
        <v>16</v>
      </c>
      <c r="O698" s="94">
        <v>18</v>
      </c>
      <c r="P698" s="74">
        <v>153154654</v>
      </c>
      <c r="Q698" s="74">
        <v>125247286</v>
      </c>
      <c r="R698" s="74">
        <v>2</v>
      </c>
      <c r="S698" s="74">
        <v>5000000</v>
      </c>
      <c r="T698" s="74">
        <v>48</v>
      </c>
      <c r="U698" s="74">
        <v>776713</v>
      </c>
      <c r="V698" s="74">
        <v>285</v>
      </c>
      <c r="W698" s="74">
        <v>3000</v>
      </c>
      <c r="X698" s="74">
        <v>19438</v>
      </c>
      <c r="Y698" s="74">
        <v>200</v>
      </c>
      <c r="Z698" s="74">
        <v>448006</v>
      </c>
      <c r="AA698" s="74">
        <v>10</v>
      </c>
      <c r="AB698" s="74">
        <v>2512549</v>
      </c>
      <c r="AC698" s="74">
        <v>5</v>
      </c>
    </row>
    <row r="699" spans="1:29" ht="14.25">
      <c r="A699" s="89">
        <v>2008026</v>
      </c>
      <c r="B699" s="91">
        <v>39513</v>
      </c>
      <c r="C699" s="97">
        <v>5</v>
      </c>
      <c r="D699" s="93">
        <v>17</v>
      </c>
      <c r="E699" s="93">
        <v>19</v>
      </c>
      <c r="F699" s="93">
        <v>27</v>
      </c>
      <c r="G699" s="93">
        <v>29</v>
      </c>
      <c r="H699" s="93">
        <v>32</v>
      </c>
      <c r="I699" s="99">
        <v>3</v>
      </c>
      <c r="J699" s="93">
        <v>5</v>
      </c>
      <c r="K699" s="93">
        <v>29</v>
      </c>
      <c r="L699" s="93">
        <v>17</v>
      </c>
      <c r="M699" s="93">
        <v>19</v>
      </c>
      <c r="N699" s="93">
        <v>32</v>
      </c>
      <c r="O699" s="94">
        <v>27</v>
      </c>
      <c r="P699" s="74">
        <v>152462456</v>
      </c>
      <c r="Q699" s="74">
        <v>117046228</v>
      </c>
      <c r="R699" s="74">
        <v>4</v>
      </c>
      <c r="S699" s="74">
        <v>5000000</v>
      </c>
      <c r="T699" s="74">
        <v>42</v>
      </c>
      <c r="U699" s="74">
        <v>655496</v>
      </c>
      <c r="V699" s="74">
        <v>558</v>
      </c>
      <c r="W699" s="74">
        <v>3000</v>
      </c>
      <c r="X699" s="74">
        <v>29507</v>
      </c>
      <c r="Y699" s="74">
        <v>200</v>
      </c>
      <c r="Z699" s="74">
        <v>566842</v>
      </c>
      <c r="AA699" s="74">
        <v>10</v>
      </c>
      <c r="AB699" s="74">
        <v>4426593</v>
      </c>
      <c r="AC699" s="74">
        <v>5</v>
      </c>
    </row>
    <row r="700" spans="1:29" ht="14.25">
      <c r="A700" s="89">
        <v>2008027</v>
      </c>
      <c r="B700" s="91">
        <v>39516</v>
      </c>
      <c r="C700" s="97">
        <v>15</v>
      </c>
      <c r="D700" s="93">
        <v>18</v>
      </c>
      <c r="E700" s="93">
        <v>19</v>
      </c>
      <c r="F700" s="93">
        <v>23</v>
      </c>
      <c r="G700" s="93">
        <v>24</v>
      </c>
      <c r="H700" s="93">
        <v>26</v>
      </c>
      <c r="I700" s="99">
        <v>13</v>
      </c>
      <c r="J700" s="93">
        <v>18</v>
      </c>
      <c r="K700" s="93">
        <v>23</v>
      </c>
      <c r="L700" s="93">
        <v>24</v>
      </c>
      <c r="M700" s="93">
        <v>26</v>
      </c>
      <c r="N700" s="93">
        <v>19</v>
      </c>
      <c r="O700" s="94">
        <v>15</v>
      </c>
      <c r="P700" s="74">
        <v>174009958</v>
      </c>
      <c r="Q700" s="74">
        <v>134342360</v>
      </c>
      <c r="R700" s="74">
        <v>0</v>
      </c>
      <c r="S700" s="74">
        <v>0</v>
      </c>
      <c r="T700" s="74">
        <v>37</v>
      </c>
      <c r="U700" s="74">
        <v>1090747</v>
      </c>
      <c r="V700" s="74">
        <v>325</v>
      </c>
      <c r="W700" s="74">
        <v>3000</v>
      </c>
      <c r="X700" s="74">
        <v>19240</v>
      </c>
      <c r="Y700" s="74">
        <v>200</v>
      </c>
      <c r="Z700" s="74">
        <v>431087</v>
      </c>
      <c r="AA700" s="74">
        <v>10</v>
      </c>
      <c r="AB700" s="74">
        <v>3695447</v>
      </c>
      <c r="AC700" s="74">
        <v>5</v>
      </c>
    </row>
    <row r="701" spans="1:29" ht="14.25">
      <c r="A701" s="89">
        <v>2008028</v>
      </c>
      <c r="B701" s="91">
        <v>39518</v>
      </c>
      <c r="C701" s="97">
        <v>1</v>
      </c>
      <c r="D701" s="93">
        <v>13</v>
      </c>
      <c r="E701" s="93">
        <v>21</v>
      </c>
      <c r="F701" s="93">
        <v>26</v>
      </c>
      <c r="G701" s="93">
        <v>29</v>
      </c>
      <c r="H701" s="93">
        <v>32</v>
      </c>
      <c r="I701" s="99">
        <v>10</v>
      </c>
      <c r="J701" s="93">
        <v>26</v>
      </c>
      <c r="K701" s="93">
        <v>1</v>
      </c>
      <c r="L701" s="93">
        <v>32</v>
      </c>
      <c r="M701" s="93">
        <v>29</v>
      </c>
      <c r="N701" s="93">
        <v>13</v>
      </c>
      <c r="O701" s="94">
        <v>21</v>
      </c>
      <c r="P701" s="74">
        <v>160518620</v>
      </c>
      <c r="Q701" s="74">
        <v>139571098</v>
      </c>
      <c r="R701" s="74">
        <v>1</v>
      </c>
      <c r="S701" s="74">
        <v>5000000</v>
      </c>
      <c r="T701" s="74">
        <v>40</v>
      </c>
      <c r="U701" s="74">
        <v>596676</v>
      </c>
      <c r="V701" s="74">
        <v>431</v>
      </c>
      <c r="W701" s="74">
        <v>3000</v>
      </c>
      <c r="X701" s="74">
        <v>24345</v>
      </c>
      <c r="Y701" s="74">
        <v>200</v>
      </c>
      <c r="Z701" s="74">
        <v>476743</v>
      </c>
      <c r="AA701" s="74">
        <v>10</v>
      </c>
      <c r="AB701" s="74">
        <v>6725780</v>
      </c>
      <c r="AC701" s="74">
        <v>5</v>
      </c>
    </row>
    <row r="702" spans="1:29" ht="14.25">
      <c r="A702" s="89">
        <v>2008029</v>
      </c>
      <c r="B702" s="91">
        <v>39520</v>
      </c>
      <c r="C702" s="97">
        <v>1</v>
      </c>
      <c r="D702" s="93">
        <v>9</v>
      </c>
      <c r="E702" s="93">
        <v>14</v>
      </c>
      <c r="F702" s="93">
        <v>22</v>
      </c>
      <c r="G702" s="93">
        <v>29</v>
      </c>
      <c r="H702" s="93">
        <v>32</v>
      </c>
      <c r="I702" s="99">
        <v>12</v>
      </c>
      <c r="J702" s="93">
        <v>9</v>
      </c>
      <c r="K702" s="93">
        <v>1</v>
      </c>
      <c r="L702" s="93">
        <v>14</v>
      </c>
      <c r="M702" s="93">
        <v>22</v>
      </c>
      <c r="N702" s="93">
        <v>29</v>
      </c>
      <c r="O702" s="94">
        <v>32</v>
      </c>
      <c r="P702" s="74">
        <v>161219452</v>
      </c>
      <c r="Q702" s="74">
        <v>141809150</v>
      </c>
      <c r="R702" s="74">
        <v>2</v>
      </c>
      <c r="S702" s="74">
        <v>5000000</v>
      </c>
      <c r="T702" s="74">
        <v>44</v>
      </c>
      <c r="U702" s="74">
        <v>648987</v>
      </c>
      <c r="V702" s="74">
        <v>572</v>
      </c>
      <c r="W702" s="74">
        <v>3000</v>
      </c>
      <c r="X702" s="74">
        <v>29266</v>
      </c>
      <c r="Y702" s="74">
        <v>200</v>
      </c>
      <c r="Z702" s="74">
        <v>542656</v>
      </c>
      <c r="AA702" s="74">
        <v>10</v>
      </c>
      <c r="AB702" s="74">
        <v>5041652</v>
      </c>
      <c r="AC702" s="74">
        <v>5</v>
      </c>
    </row>
    <row r="703" spans="1:29" ht="14.25">
      <c r="A703" s="89">
        <v>2008030</v>
      </c>
      <c r="B703" s="91">
        <v>39523</v>
      </c>
      <c r="C703" s="97">
        <v>6</v>
      </c>
      <c r="D703" s="93">
        <v>15</v>
      </c>
      <c r="E703" s="93">
        <v>18</v>
      </c>
      <c r="F703" s="93">
        <v>19</v>
      </c>
      <c r="G703" s="93">
        <v>20</v>
      </c>
      <c r="H703" s="93">
        <v>28</v>
      </c>
      <c r="I703" s="99">
        <v>11</v>
      </c>
      <c r="J703" s="93">
        <v>15</v>
      </c>
      <c r="K703" s="93">
        <v>28</v>
      </c>
      <c r="L703" s="93">
        <v>18</v>
      </c>
      <c r="M703" s="93">
        <v>19</v>
      </c>
      <c r="N703" s="93">
        <v>20</v>
      </c>
      <c r="O703" s="94">
        <v>6</v>
      </c>
      <c r="P703" s="74">
        <v>179312028</v>
      </c>
      <c r="Q703" s="74">
        <v>140137059</v>
      </c>
      <c r="R703" s="74">
        <v>3</v>
      </c>
      <c r="S703" s="74">
        <v>5000000</v>
      </c>
      <c r="T703" s="74">
        <v>44</v>
      </c>
      <c r="U703" s="74">
        <v>706783</v>
      </c>
      <c r="V703" s="74">
        <v>773</v>
      </c>
      <c r="W703" s="74">
        <v>3000</v>
      </c>
      <c r="X703" s="74">
        <v>37416</v>
      </c>
      <c r="Y703" s="74">
        <v>200</v>
      </c>
      <c r="Z703" s="74">
        <v>698273</v>
      </c>
      <c r="AA703" s="74">
        <v>10</v>
      </c>
      <c r="AB703" s="74">
        <v>5330320</v>
      </c>
      <c r="AC703" s="74">
        <v>5</v>
      </c>
    </row>
    <row r="704" spans="1:29" ht="14.25">
      <c r="A704" s="89">
        <v>2008031</v>
      </c>
      <c r="B704" s="91">
        <v>39525</v>
      </c>
      <c r="C704" s="97">
        <v>3</v>
      </c>
      <c r="D704" s="93">
        <v>6</v>
      </c>
      <c r="E704" s="93">
        <v>11</v>
      </c>
      <c r="F704" s="93">
        <v>15</v>
      </c>
      <c r="G704" s="93">
        <v>21</v>
      </c>
      <c r="H704" s="93">
        <v>31</v>
      </c>
      <c r="I704" s="99">
        <v>13</v>
      </c>
      <c r="J704" s="93">
        <v>6</v>
      </c>
      <c r="K704" s="93">
        <v>31</v>
      </c>
      <c r="L704" s="93">
        <v>21</v>
      </c>
      <c r="M704" s="93">
        <v>3</v>
      </c>
      <c r="N704" s="93">
        <v>11</v>
      </c>
      <c r="O704" s="94">
        <v>15</v>
      </c>
      <c r="P704" s="74">
        <v>158624334</v>
      </c>
      <c r="Q704" s="74">
        <v>139648344</v>
      </c>
      <c r="R704" s="74">
        <v>3</v>
      </c>
      <c r="S704" s="74">
        <v>5000000</v>
      </c>
      <c r="T704" s="74">
        <v>79</v>
      </c>
      <c r="U704" s="74">
        <v>428603</v>
      </c>
      <c r="V704" s="74">
        <v>479</v>
      </c>
      <c r="W704" s="74">
        <v>3000</v>
      </c>
      <c r="X704" s="74">
        <v>31213</v>
      </c>
      <c r="Y704" s="74">
        <v>200</v>
      </c>
      <c r="Z704" s="74">
        <v>651280</v>
      </c>
      <c r="AA704" s="74">
        <v>10</v>
      </c>
      <c r="AB704" s="74">
        <v>3032514</v>
      </c>
      <c r="AC704" s="74">
        <v>5</v>
      </c>
    </row>
    <row r="705" spans="1:29" ht="14.25">
      <c r="A705" s="89">
        <v>2008032</v>
      </c>
      <c r="B705" s="91">
        <v>39527</v>
      </c>
      <c r="C705" s="97">
        <v>5</v>
      </c>
      <c r="D705" s="93">
        <v>14</v>
      </c>
      <c r="E705" s="93">
        <v>16</v>
      </c>
      <c r="F705" s="93">
        <v>21</v>
      </c>
      <c r="G705" s="93">
        <v>23</v>
      </c>
      <c r="H705" s="93">
        <v>28</v>
      </c>
      <c r="I705" s="99">
        <v>13</v>
      </c>
      <c r="J705" s="93">
        <v>14</v>
      </c>
      <c r="K705" s="93">
        <v>21</v>
      </c>
      <c r="L705" s="93">
        <v>28</v>
      </c>
      <c r="M705" s="93">
        <v>16</v>
      </c>
      <c r="N705" s="93">
        <v>23</v>
      </c>
      <c r="O705" s="94">
        <v>5</v>
      </c>
      <c r="P705" s="74">
        <v>160439648</v>
      </c>
      <c r="Q705" s="74">
        <v>157270392</v>
      </c>
      <c r="R705" s="74">
        <v>0</v>
      </c>
      <c r="S705" s="74">
        <v>0</v>
      </c>
      <c r="T705" s="74">
        <v>61</v>
      </c>
      <c r="U705" s="74">
        <v>674067</v>
      </c>
      <c r="V705" s="74">
        <v>324</v>
      </c>
      <c r="W705" s="74">
        <v>3000</v>
      </c>
      <c r="X705" s="74">
        <v>18925</v>
      </c>
      <c r="Y705" s="74">
        <v>200</v>
      </c>
      <c r="Z705" s="74">
        <v>427289</v>
      </c>
      <c r="AA705" s="74">
        <v>10</v>
      </c>
      <c r="AB705" s="74">
        <v>2169075</v>
      </c>
      <c r="AC705" s="74">
        <v>5</v>
      </c>
    </row>
    <row r="706" spans="1:29" ht="14.25">
      <c r="A706" s="89">
        <v>2008033</v>
      </c>
      <c r="B706" s="91">
        <v>39530</v>
      </c>
      <c r="C706" s="97">
        <v>12</v>
      </c>
      <c r="D706" s="93">
        <v>17</v>
      </c>
      <c r="E706" s="93">
        <v>18</v>
      </c>
      <c r="F706" s="93">
        <v>30</v>
      </c>
      <c r="G706" s="93">
        <v>31</v>
      </c>
      <c r="H706" s="93">
        <v>33</v>
      </c>
      <c r="I706" s="99">
        <v>4</v>
      </c>
      <c r="J706" s="93">
        <v>18</v>
      </c>
      <c r="K706" s="93">
        <v>30</v>
      </c>
      <c r="L706" s="93">
        <v>33</v>
      </c>
      <c r="M706" s="93">
        <v>12</v>
      </c>
      <c r="N706" s="93">
        <v>17</v>
      </c>
      <c r="O706" s="94">
        <v>31</v>
      </c>
      <c r="P706" s="74">
        <v>180595348</v>
      </c>
      <c r="Q706" s="74">
        <v>166374754</v>
      </c>
      <c r="R706" s="74">
        <v>1</v>
      </c>
      <c r="S706" s="74">
        <v>5000000</v>
      </c>
      <c r="T706" s="74">
        <v>37</v>
      </c>
      <c r="U706" s="74">
        <v>889464</v>
      </c>
      <c r="V706" s="74">
        <v>551</v>
      </c>
      <c r="W706" s="74">
        <v>3000</v>
      </c>
      <c r="X706" s="74">
        <v>31547</v>
      </c>
      <c r="Y706" s="74">
        <v>200</v>
      </c>
      <c r="Z706" s="74">
        <v>660175</v>
      </c>
      <c r="AA706" s="74">
        <v>10</v>
      </c>
      <c r="AB706" s="74">
        <v>5382606</v>
      </c>
      <c r="AC706" s="74">
        <v>5</v>
      </c>
    </row>
    <row r="707" spans="1:29" ht="14.25">
      <c r="A707" s="89">
        <v>2008034</v>
      </c>
      <c r="B707" s="91">
        <v>39532</v>
      </c>
      <c r="C707" s="97">
        <v>3</v>
      </c>
      <c r="D707" s="93">
        <v>5</v>
      </c>
      <c r="E707" s="93">
        <v>9</v>
      </c>
      <c r="F707" s="93">
        <v>11</v>
      </c>
      <c r="G707" s="93">
        <v>21</v>
      </c>
      <c r="H707" s="93">
        <v>29</v>
      </c>
      <c r="I707" s="99">
        <v>9</v>
      </c>
      <c r="J707" s="93">
        <v>3</v>
      </c>
      <c r="K707" s="93">
        <v>29</v>
      </c>
      <c r="L707" s="93">
        <v>5</v>
      </c>
      <c r="M707" s="93">
        <v>9</v>
      </c>
      <c r="N707" s="93">
        <v>21</v>
      </c>
      <c r="O707" s="94">
        <v>11</v>
      </c>
      <c r="P707" s="74">
        <v>159514754</v>
      </c>
      <c r="Q707" s="74">
        <v>96408435</v>
      </c>
      <c r="R707" s="74">
        <v>15</v>
      </c>
      <c r="S707" s="74">
        <v>5000000</v>
      </c>
      <c r="T707" s="74">
        <v>123</v>
      </c>
      <c r="U707" s="74">
        <v>95490</v>
      </c>
      <c r="V707" s="74">
        <v>1872</v>
      </c>
      <c r="W707" s="74">
        <v>3000</v>
      </c>
      <c r="X707" s="74">
        <v>66974</v>
      </c>
      <c r="Y707" s="74">
        <v>200</v>
      </c>
      <c r="Z707" s="74">
        <v>897921</v>
      </c>
      <c r="AA707" s="74">
        <v>10</v>
      </c>
      <c r="AB707" s="74">
        <v>6678652</v>
      </c>
      <c r="AC707" s="74">
        <v>5</v>
      </c>
    </row>
    <row r="708" spans="1:29" ht="14.25">
      <c r="A708" s="89">
        <v>2008035</v>
      </c>
      <c r="B708" s="91">
        <v>39534</v>
      </c>
      <c r="C708" s="97">
        <v>7</v>
      </c>
      <c r="D708" s="93">
        <v>11</v>
      </c>
      <c r="E708" s="93">
        <v>14</v>
      </c>
      <c r="F708" s="93">
        <v>17</v>
      </c>
      <c r="G708" s="93">
        <v>18</v>
      </c>
      <c r="H708" s="93">
        <v>29</v>
      </c>
      <c r="I708" s="99">
        <v>16</v>
      </c>
      <c r="J708" s="93">
        <v>18</v>
      </c>
      <c r="K708" s="93">
        <v>7</v>
      </c>
      <c r="L708" s="93">
        <v>29</v>
      </c>
      <c r="M708" s="93">
        <v>14</v>
      </c>
      <c r="N708" s="93">
        <v>11</v>
      </c>
      <c r="O708" s="94">
        <v>17</v>
      </c>
      <c r="P708" s="74">
        <v>157220200</v>
      </c>
      <c r="Q708" s="74">
        <v>122288881</v>
      </c>
      <c r="R708" s="74">
        <v>1</v>
      </c>
      <c r="S708" s="74">
        <v>5000000</v>
      </c>
      <c r="T708" s="74">
        <v>48</v>
      </c>
      <c r="U708" s="74">
        <v>275718</v>
      </c>
      <c r="V708" s="74">
        <v>528</v>
      </c>
      <c r="W708" s="74">
        <v>3000</v>
      </c>
      <c r="X708" s="74">
        <v>28417</v>
      </c>
      <c r="Y708" s="74">
        <v>200</v>
      </c>
      <c r="Z708" s="74">
        <v>567152</v>
      </c>
      <c r="AA708" s="74">
        <v>10</v>
      </c>
      <c r="AB708" s="74">
        <v>3996811</v>
      </c>
      <c r="AC708" s="74">
        <v>5</v>
      </c>
    </row>
    <row r="709" spans="1:29" ht="14.25">
      <c r="A709" s="89">
        <v>2008036</v>
      </c>
      <c r="B709" s="91">
        <v>39537</v>
      </c>
      <c r="C709" s="97">
        <v>2</v>
      </c>
      <c r="D709" s="93">
        <v>6</v>
      </c>
      <c r="E709" s="93">
        <v>13</v>
      </c>
      <c r="F709" s="93">
        <v>18</v>
      </c>
      <c r="G709" s="93">
        <v>23</v>
      </c>
      <c r="H709" s="93">
        <v>28</v>
      </c>
      <c r="I709" s="99">
        <v>16</v>
      </c>
      <c r="J709" s="93">
        <v>18</v>
      </c>
      <c r="K709" s="93">
        <v>2</v>
      </c>
      <c r="L709" s="93">
        <v>28</v>
      </c>
      <c r="M709" s="93">
        <v>23</v>
      </c>
      <c r="N709" s="93">
        <v>6</v>
      </c>
      <c r="O709" s="94">
        <v>13</v>
      </c>
      <c r="P709" s="74">
        <v>175839426</v>
      </c>
      <c r="Q709" s="74">
        <v>116325030</v>
      </c>
      <c r="R709" s="74">
        <v>5</v>
      </c>
      <c r="S709" s="74">
        <v>5000000</v>
      </c>
      <c r="T709" s="74">
        <v>218</v>
      </c>
      <c r="U709" s="74">
        <v>203750</v>
      </c>
      <c r="V709" s="74">
        <v>270</v>
      </c>
      <c r="W709" s="74">
        <v>3000</v>
      </c>
      <c r="X709" s="74">
        <v>32278</v>
      </c>
      <c r="Y709" s="74">
        <v>200</v>
      </c>
      <c r="Z709" s="74">
        <v>660463</v>
      </c>
      <c r="AA709" s="74">
        <v>10</v>
      </c>
      <c r="AB709" s="74">
        <v>1767450</v>
      </c>
      <c r="AC709" s="74">
        <v>5</v>
      </c>
    </row>
    <row r="710" spans="1:29" ht="14.25">
      <c r="A710" s="89">
        <v>2008037</v>
      </c>
      <c r="B710" s="91">
        <v>39539</v>
      </c>
      <c r="C710" s="97">
        <v>1</v>
      </c>
      <c r="D710" s="93">
        <v>12</v>
      </c>
      <c r="E710" s="93">
        <v>22</v>
      </c>
      <c r="F710" s="93">
        <v>24</v>
      </c>
      <c r="G710" s="93">
        <v>28</v>
      </c>
      <c r="H710" s="93">
        <v>31</v>
      </c>
      <c r="I710" s="99">
        <v>6</v>
      </c>
      <c r="J710" s="93">
        <v>1</v>
      </c>
      <c r="K710" s="93">
        <v>22</v>
      </c>
      <c r="L710" s="93">
        <v>12</v>
      </c>
      <c r="M710" s="93">
        <v>31</v>
      </c>
      <c r="N710" s="93">
        <v>24</v>
      </c>
      <c r="O710" s="94">
        <v>28</v>
      </c>
      <c r="P710" s="74">
        <v>155799266</v>
      </c>
      <c r="Q710" s="74">
        <v>102655300</v>
      </c>
      <c r="R710" s="74">
        <v>4</v>
      </c>
      <c r="S710" s="74">
        <v>5000000</v>
      </c>
      <c r="T710" s="74">
        <v>34</v>
      </c>
      <c r="U710" s="74">
        <v>434430</v>
      </c>
      <c r="V710" s="74">
        <v>762</v>
      </c>
      <c r="W710" s="74">
        <v>3000</v>
      </c>
      <c r="X710" s="74">
        <v>38736</v>
      </c>
      <c r="Y710" s="74">
        <v>200</v>
      </c>
      <c r="Z710" s="74">
        <v>677405</v>
      </c>
      <c r="AA710" s="74">
        <v>10</v>
      </c>
      <c r="AB710" s="74">
        <v>7686697</v>
      </c>
      <c r="AC710" s="74">
        <v>5</v>
      </c>
    </row>
    <row r="711" spans="1:29" ht="14.25">
      <c r="A711" s="89">
        <v>2008038</v>
      </c>
      <c r="B711" s="91">
        <v>39541</v>
      </c>
      <c r="C711" s="97">
        <v>3</v>
      </c>
      <c r="D711" s="93">
        <v>9</v>
      </c>
      <c r="E711" s="93">
        <v>10</v>
      </c>
      <c r="F711" s="93">
        <v>11</v>
      </c>
      <c r="G711" s="93">
        <v>15</v>
      </c>
      <c r="H711" s="93">
        <v>19</v>
      </c>
      <c r="I711" s="99">
        <v>13</v>
      </c>
      <c r="J711" s="93">
        <v>10</v>
      </c>
      <c r="K711" s="93">
        <v>3</v>
      </c>
      <c r="L711" s="93">
        <v>9</v>
      </c>
      <c r="M711" s="93">
        <v>11</v>
      </c>
      <c r="N711" s="93">
        <v>19</v>
      </c>
      <c r="O711" s="94">
        <v>15</v>
      </c>
      <c r="P711" s="74">
        <v>156472902</v>
      </c>
      <c r="Q711" s="74">
        <v>95546028</v>
      </c>
      <c r="R711" s="74">
        <v>4</v>
      </c>
      <c r="S711" s="74">
        <v>5000000</v>
      </c>
      <c r="T711" s="74">
        <v>38</v>
      </c>
      <c r="U711" s="74">
        <v>791535</v>
      </c>
      <c r="V711" s="74">
        <v>595</v>
      </c>
      <c r="W711" s="74">
        <v>3000</v>
      </c>
      <c r="X711" s="74">
        <v>35076</v>
      </c>
      <c r="Y711" s="74">
        <v>200</v>
      </c>
      <c r="Z711" s="74">
        <v>710305</v>
      </c>
      <c r="AA711" s="74">
        <v>10</v>
      </c>
      <c r="AB711" s="74">
        <v>3559875</v>
      </c>
      <c r="AC711" s="74">
        <v>5</v>
      </c>
    </row>
    <row r="712" spans="1:29" ht="14.25">
      <c r="A712" s="89">
        <v>2008039</v>
      </c>
      <c r="B712" s="91">
        <v>39544</v>
      </c>
      <c r="C712" s="97">
        <v>1</v>
      </c>
      <c r="D712" s="93">
        <v>7</v>
      </c>
      <c r="E712" s="93">
        <v>10</v>
      </c>
      <c r="F712" s="93">
        <v>13</v>
      </c>
      <c r="G712" s="93">
        <v>22</v>
      </c>
      <c r="H712" s="93">
        <v>29</v>
      </c>
      <c r="I712" s="99">
        <v>1</v>
      </c>
      <c r="J712" s="93">
        <v>7</v>
      </c>
      <c r="K712" s="93">
        <v>13</v>
      </c>
      <c r="L712" s="93">
        <v>1</v>
      </c>
      <c r="M712" s="93">
        <v>10</v>
      </c>
      <c r="N712" s="93">
        <v>22</v>
      </c>
      <c r="O712" s="94">
        <v>29</v>
      </c>
      <c r="P712" s="74">
        <v>167098814</v>
      </c>
      <c r="Q712" s="74">
        <v>90042831</v>
      </c>
      <c r="R712" s="74">
        <v>3</v>
      </c>
      <c r="S712" s="74">
        <v>5000000</v>
      </c>
      <c r="T712" s="74">
        <v>80</v>
      </c>
      <c r="U712" s="74">
        <v>50875</v>
      </c>
      <c r="V712" s="74">
        <v>1302</v>
      </c>
      <c r="W712" s="74">
        <v>3000</v>
      </c>
      <c r="X712" s="74">
        <v>49467</v>
      </c>
      <c r="Y712" s="74">
        <v>200</v>
      </c>
      <c r="Z712" s="74">
        <v>750442</v>
      </c>
      <c r="AA712" s="74">
        <v>10</v>
      </c>
      <c r="AB712" s="74">
        <v>9401547</v>
      </c>
      <c r="AC712" s="74">
        <v>5</v>
      </c>
    </row>
    <row r="713" spans="1:29" ht="14.25">
      <c r="A713" s="89">
        <v>2008040</v>
      </c>
      <c r="B713" s="91">
        <v>39546</v>
      </c>
      <c r="C713" s="97">
        <v>6</v>
      </c>
      <c r="D713" s="93">
        <v>13</v>
      </c>
      <c r="E713" s="93">
        <v>22</v>
      </c>
      <c r="F713" s="93">
        <v>25</v>
      </c>
      <c r="G713" s="93">
        <v>27</v>
      </c>
      <c r="H713" s="93">
        <v>28</v>
      </c>
      <c r="I713" s="99">
        <v>9</v>
      </c>
      <c r="J713" s="93">
        <v>25</v>
      </c>
      <c r="K713" s="93">
        <v>22</v>
      </c>
      <c r="L713" s="93">
        <v>27</v>
      </c>
      <c r="M713" s="93">
        <v>6</v>
      </c>
      <c r="N713" s="93">
        <v>28</v>
      </c>
      <c r="O713" s="94">
        <v>13</v>
      </c>
      <c r="P713" s="74">
        <v>147866454</v>
      </c>
      <c r="Q713" s="74">
        <v>102671865</v>
      </c>
      <c r="R713" s="74">
        <v>3</v>
      </c>
      <c r="S713" s="74">
        <v>5000000</v>
      </c>
      <c r="T713" s="74">
        <v>29</v>
      </c>
      <c r="U713" s="74">
        <v>408310</v>
      </c>
      <c r="V713" s="74">
        <v>436</v>
      </c>
      <c r="W713" s="74">
        <v>3000</v>
      </c>
      <c r="X713" s="74">
        <v>24869</v>
      </c>
      <c r="Y713" s="74">
        <v>200</v>
      </c>
      <c r="Z713" s="74">
        <v>491410</v>
      </c>
      <c r="AA713" s="74">
        <v>10</v>
      </c>
      <c r="AB713" s="74">
        <v>4357722</v>
      </c>
      <c r="AC713" s="74">
        <v>5</v>
      </c>
    </row>
    <row r="714" spans="1:29" ht="14.25">
      <c r="A714" s="89">
        <v>2008041</v>
      </c>
      <c r="B714" s="91">
        <v>39548</v>
      </c>
      <c r="C714" s="97">
        <v>8</v>
      </c>
      <c r="D714" s="93">
        <v>11</v>
      </c>
      <c r="E714" s="93">
        <v>20</v>
      </c>
      <c r="F714" s="93">
        <v>22</v>
      </c>
      <c r="G714" s="93">
        <v>23</v>
      </c>
      <c r="H714" s="93">
        <v>27</v>
      </c>
      <c r="I714" s="99">
        <v>4</v>
      </c>
      <c r="J714" s="93">
        <v>27</v>
      </c>
      <c r="K714" s="93">
        <v>22</v>
      </c>
      <c r="L714" s="93">
        <v>20</v>
      </c>
      <c r="M714" s="93">
        <v>23</v>
      </c>
      <c r="N714" s="93">
        <v>11</v>
      </c>
      <c r="O714" s="94">
        <v>8</v>
      </c>
      <c r="P714" s="74">
        <v>153107854</v>
      </c>
      <c r="Q714" s="74">
        <v>108186443</v>
      </c>
      <c r="R714" s="74">
        <v>1</v>
      </c>
      <c r="S714" s="74">
        <v>5000000</v>
      </c>
      <c r="T714" s="74">
        <v>29</v>
      </c>
      <c r="U714" s="74">
        <v>846000</v>
      </c>
      <c r="V714" s="74">
        <v>722</v>
      </c>
      <c r="W714" s="74">
        <v>3000</v>
      </c>
      <c r="X714" s="74">
        <v>36261</v>
      </c>
      <c r="Y714" s="74">
        <v>200</v>
      </c>
      <c r="Z714" s="74">
        <v>659587</v>
      </c>
      <c r="AA714" s="74">
        <v>10</v>
      </c>
      <c r="AB714" s="74">
        <v>4792037</v>
      </c>
      <c r="AC714" s="74">
        <v>5</v>
      </c>
    </row>
    <row r="715" spans="1:29" ht="14.25">
      <c r="A715" s="89">
        <v>2008042</v>
      </c>
      <c r="B715" s="91">
        <v>39551</v>
      </c>
      <c r="C715" s="97">
        <v>3</v>
      </c>
      <c r="D715" s="93">
        <v>4</v>
      </c>
      <c r="E715" s="93">
        <v>9</v>
      </c>
      <c r="F715" s="93">
        <v>11</v>
      </c>
      <c r="G715" s="93">
        <v>12</v>
      </c>
      <c r="H715" s="93">
        <v>24</v>
      </c>
      <c r="I715" s="99">
        <v>1</v>
      </c>
      <c r="J715" s="93">
        <v>12</v>
      </c>
      <c r="K715" s="93">
        <v>9</v>
      </c>
      <c r="L715" s="93">
        <v>24</v>
      </c>
      <c r="M715" s="93">
        <v>4</v>
      </c>
      <c r="N715" s="93">
        <v>3</v>
      </c>
      <c r="O715" s="94">
        <v>11</v>
      </c>
      <c r="P715" s="74">
        <v>172844294</v>
      </c>
      <c r="Q715" s="74">
        <v>102226580</v>
      </c>
      <c r="R715" s="74">
        <v>4</v>
      </c>
      <c r="S715" s="74">
        <v>5000000</v>
      </c>
      <c r="T715" s="74">
        <v>168</v>
      </c>
      <c r="U715" s="74">
        <v>195001</v>
      </c>
      <c r="V715" s="74">
        <v>887</v>
      </c>
      <c r="W715" s="74">
        <v>3000</v>
      </c>
      <c r="X715" s="74">
        <v>54362</v>
      </c>
      <c r="Y715" s="74">
        <v>200</v>
      </c>
      <c r="Z715" s="74">
        <v>1016508</v>
      </c>
      <c r="AA715" s="74">
        <v>10</v>
      </c>
      <c r="AB715" s="74">
        <v>2838953</v>
      </c>
      <c r="AC715" s="74">
        <v>5</v>
      </c>
    </row>
    <row r="716" spans="1:29" ht="14.25">
      <c r="A716" s="89">
        <v>2008043</v>
      </c>
      <c r="B716" s="91">
        <v>39553</v>
      </c>
      <c r="C716" s="97">
        <v>3</v>
      </c>
      <c r="D716" s="93">
        <v>10</v>
      </c>
      <c r="E716" s="93">
        <v>16</v>
      </c>
      <c r="F716" s="93">
        <v>22</v>
      </c>
      <c r="G716" s="93">
        <v>27</v>
      </c>
      <c r="H716" s="93">
        <v>33</v>
      </c>
      <c r="I716" s="99">
        <v>14</v>
      </c>
      <c r="J716" s="93">
        <v>33</v>
      </c>
      <c r="K716" s="93">
        <v>16</v>
      </c>
      <c r="L716" s="93">
        <v>22</v>
      </c>
      <c r="M716" s="93">
        <v>10</v>
      </c>
      <c r="N716" s="93">
        <v>27</v>
      </c>
      <c r="O716" s="94">
        <v>3</v>
      </c>
      <c r="P716" s="74">
        <v>152620756</v>
      </c>
      <c r="Q716" s="74">
        <v>106605432</v>
      </c>
      <c r="R716" s="74">
        <v>2</v>
      </c>
      <c r="S716" s="74">
        <v>5000000</v>
      </c>
      <c r="T716" s="74">
        <v>38</v>
      </c>
      <c r="U716" s="74">
        <v>882912</v>
      </c>
      <c r="V716" s="74">
        <v>440</v>
      </c>
      <c r="W716" s="74">
        <v>3000</v>
      </c>
      <c r="X716" s="74">
        <v>19305</v>
      </c>
      <c r="Y716" s="74">
        <v>200</v>
      </c>
      <c r="Z716" s="74">
        <v>382885</v>
      </c>
      <c r="AA716" s="74">
        <v>10</v>
      </c>
      <c r="AB716" s="74">
        <v>3568962</v>
      </c>
      <c r="AC716" s="74">
        <v>5</v>
      </c>
    </row>
    <row r="717" spans="1:29" ht="14.25">
      <c r="A717" s="89">
        <v>2008044</v>
      </c>
      <c r="B717" s="91">
        <v>39555</v>
      </c>
      <c r="C717" s="97">
        <v>5</v>
      </c>
      <c r="D717" s="93">
        <v>7</v>
      </c>
      <c r="E717" s="93">
        <v>9</v>
      </c>
      <c r="F717" s="93">
        <v>20</v>
      </c>
      <c r="G717" s="93">
        <v>26</v>
      </c>
      <c r="H717" s="93">
        <v>29</v>
      </c>
      <c r="I717" s="99">
        <v>9</v>
      </c>
      <c r="J717" s="93">
        <v>26</v>
      </c>
      <c r="K717" s="93">
        <v>9</v>
      </c>
      <c r="L717" s="93">
        <v>29</v>
      </c>
      <c r="M717" s="93">
        <v>5</v>
      </c>
      <c r="N717" s="93">
        <v>20</v>
      </c>
      <c r="O717" s="94">
        <v>7</v>
      </c>
      <c r="P717" s="74">
        <v>154045626</v>
      </c>
      <c r="Q717" s="74">
        <v>98073492</v>
      </c>
      <c r="R717" s="74">
        <v>4</v>
      </c>
      <c r="S717" s="74">
        <v>5000000</v>
      </c>
      <c r="T717" s="74">
        <v>63</v>
      </c>
      <c r="U717" s="74">
        <v>424742</v>
      </c>
      <c r="V717" s="74">
        <v>931</v>
      </c>
      <c r="W717" s="74">
        <v>3000</v>
      </c>
      <c r="X717" s="74">
        <v>41458</v>
      </c>
      <c r="Y717" s="74">
        <v>200</v>
      </c>
      <c r="Z717" s="74">
        <v>771840</v>
      </c>
      <c r="AA717" s="74">
        <v>10</v>
      </c>
      <c r="AB717" s="74">
        <v>3690498</v>
      </c>
      <c r="AC717" s="74">
        <v>5</v>
      </c>
    </row>
    <row r="718" spans="1:29" ht="14.25">
      <c r="A718" s="89">
        <v>2008045</v>
      </c>
      <c r="B718" s="91">
        <v>39558</v>
      </c>
      <c r="C718" s="97">
        <v>1</v>
      </c>
      <c r="D718" s="93">
        <v>10</v>
      </c>
      <c r="E718" s="93">
        <v>13</v>
      </c>
      <c r="F718" s="93">
        <v>21</v>
      </c>
      <c r="G718" s="93">
        <v>29</v>
      </c>
      <c r="H718" s="93">
        <v>32</v>
      </c>
      <c r="I718" s="99">
        <v>4</v>
      </c>
      <c r="J718" s="93">
        <v>21</v>
      </c>
      <c r="K718" s="93">
        <v>10</v>
      </c>
      <c r="L718" s="93">
        <v>32</v>
      </c>
      <c r="M718" s="93">
        <v>13</v>
      </c>
      <c r="N718" s="93">
        <v>1</v>
      </c>
      <c r="O718" s="94">
        <v>29</v>
      </c>
      <c r="P718" s="74">
        <v>166853172</v>
      </c>
      <c r="Q718" s="74">
        <v>122970012</v>
      </c>
      <c r="R718" s="74">
        <v>2</v>
      </c>
      <c r="S718" s="74">
        <v>5000000</v>
      </c>
      <c r="T718" s="74">
        <v>81</v>
      </c>
      <c r="U718" s="74">
        <v>184637</v>
      </c>
      <c r="V718" s="74">
        <v>616</v>
      </c>
      <c r="W718" s="74">
        <v>3000</v>
      </c>
      <c r="X718" s="74">
        <v>27340</v>
      </c>
      <c r="Y718" s="74">
        <v>200</v>
      </c>
      <c r="Z718" s="74">
        <v>486600</v>
      </c>
      <c r="AA718" s="74">
        <v>10</v>
      </c>
      <c r="AB718" s="74">
        <v>3944776</v>
      </c>
      <c r="AC718" s="74">
        <v>5</v>
      </c>
    </row>
    <row r="719" spans="1:29" ht="14.25">
      <c r="A719" s="89">
        <v>2008046</v>
      </c>
      <c r="B719" s="91">
        <v>39560</v>
      </c>
      <c r="C719" s="97">
        <v>15</v>
      </c>
      <c r="D719" s="93">
        <v>16</v>
      </c>
      <c r="E719" s="93">
        <v>18</v>
      </c>
      <c r="F719" s="93">
        <v>24</v>
      </c>
      <c r="G719" s="93">
        <v>28</v>
      </c>
      <c r="H719" s="93">
        <v>33</v>
      </c>
      <c r="I719" s="99">
        <v>15</v>
      </c>
      <c r="J719" s="93">
        <v>16</v>
      </c>
      <c r="K719" s="93">
        <v>18</v>
      </c>
      <c r="L719" s="93">
        <v>28</v>
      </c>
      <c r="M719" s="93">
        <v>24</v>
      </c>
      <c r="N719" s="93">
        <v>33</v>
      </c>
      <c r="O719" s="94">
        <v>15</v>
      </c>
      <c r="P719" s="74">
        <v>154575398</v>
      </c>
      <c r="Q719" s="74">
        <v>131877614</v>
      </c>
      <c r="R719" s="74">
        <v>1</v>
      </c>
      <c r="S719" s="74">
        <v>5000000</v>
      </c>
      <c r="T719" s="74">
        <v>21</v>
      </c>
      <c r="U719" s="74">
        <v>1545289</v>
      </c>
      <c r="V719" s="74">
        <v>418</v>
      </c>
      <c r="W719" s="74">
        <v>3000</v>
      </c>
      <c r="X719" s="74">
        <v>21593</v>
      </c>
      <c r="Y719" s="74">
        <v>200</v>
      </c>
      <c r="Z719" s="74">
        <v>459345</v>
      </c>
      <c r="AA719" s="74">
        <v>10</v>
      </c>
      <c r="AB719" s="74">
        <v>3843444</v>
      </c>
      <c r="AC719" s="74">
        <v>5</v>
      </c>
    </row>
    <row r="720" spans="1:29" ht="14.25">
      <c r="A720" s="89">
        <v>2008047</v>
      </c>
      <c r="B720" s="91">
        <v>39562</v>
      </c>
      <c r="C720" s="97">
        <v>9</v>
      </c>
      <c r="D720" s="93">
        <v>12</v>
      </c>
      <c r="E720" s="93">
        <v>13</v>
      </c>
      <c r="F720" s="93">
        <v>14</v>
      </c>
      <c r="G720" s="93">
        <v>20</v>
      </c>
      <c r="H720" s="93">
        <v>22</v>
      </c>
      <c r="I720" s="99">
        <v>10</v>
      </c>
      <c r="J720" s="93">
        <v>14</v>
      </c>
      <c r="K720" s="93">
        <v>22</v>
      </c>
      <c r="L720" s="93">
        <v>13</v>
      </c>
      <c r="M720" s="93">
        <v>12</v>
      </c>
      <c r="N720" s="93">
        <v>9</v>
      </c>
      <c r="O720" s="94">
        <v>20</v>
      </c>
      <c r="P720" s="74">
        <v>159244658</v>
      </c>
      <c r="Q720" s="74">
        <v>127184673</v>
      </c>
      <c r="R720" s="74">
        <v>3</v>
      </c>
      <c r="S720" s="74">
        <v>5000000</v>
      </c>
      <c r="T720" s="74">
        <v>30</v>
      </c>
      <c r="U720" s="74">
        <v>801660</v>
      </c>
      <c r="V720" s="74">
        <v>670</v>
      </c>
      <c r="W720" s="74">
        <v>3000</v>
      </c>
      <c r="X720" s="74">
        <v>32520</v>
      </c>
      <c r="Y720" s="74">
        <v>200</v>
      </c>
      <c r="Z720" s="74">
        <v>595397</v>
      </c>
      <c r="AA720" s="74">
        <v>10</v>
      </c>
      <c r="AB720" s="74">
        <v>5841009</v>
      </c>
      <c r="AC720" s="74">
        <v>5</v>
      </c>
    </row>
    <row r="721" spans="1:29" ht="14.25">
      <c r="A721" s="89">
        <v>2008048</v>
      </c>
      <c r="B721" s="91">
        <v>39565</v>
      </c>
      <c r="C721" s="97">
        <v>11</v>
      </c>
      <c r="D721" s="93">
        <v>18</v>
      </c>
      <c r="E721" s="93">
        <v>21</v>
      </c>
      <c r="F721" s="93">
        <v>27</v>
      </c>
      <c r="G721" s="93">
        <v>30</v>
      </c>
      <c r="H721" s="93">
        <v>32</v>
      </c>
      <c r="I721" s="99">
        <v>1</v>
      </c>
      <c r="J721" s="93">
        <v>30</v>
      </c>
      <c r="K721" s="93">
        <v>27</v>
      </c>
      <c r="L721" s="93">
        <v>32</v>
      </c>
      <c r="M721" s="93">
        <v>11</v>
      </c>
      <c r="N721" s="93">
        <v>21</v>
      </c>
      <c r="O721" s="94">
        <v>18</v>
      </c>
      <c r="P721" s="74">
        <v>177125564</v>
      </c>
      <c r="Q721" s="74">
        <v>114604014</v>
      </c>
      <c r="R721" s="74">
        <v>6</v>
      </c>
      <c r="S721" s="74">
        <v>5000000</v>
      </c>
      <c r="T721" s="74">
        <v>66</v>
      </c>
      <c r="U721" s="74">
        <v>615835</v>
      </c>
      <c r="V721" s="74">
        <v>538</v>
      </c>
      <c r="W721" s="74">
        <v>3000</v>
      </c>
      <c r="X721" s="74">
        <v>30426</v>
      </c>
      <c r="Y721" s="74">
        <v>200</v>
      </c>
      <c r="Z721" s="74">
        <v>689879</v>
      </c>
      <c r="AA721" s="74">
        <v>10</v>
      </c>
      <c r="AB721" s="74">
        <v>2825812</v>
      </c>
      <c r="AC721" s="74">
        <v>5</v>
      </c>
    </row>
    <row r="722" spans="1:29" ht="14.25">
      <c r="A722" s="89">
        <v>2008049</v>
      </c>
      <c r="B722" s="91">
        <v>39567</v>
      </c>
      <c r="C722" s="97">
        <v>3</v>
      </c>
      <c r="D722" s="93">
        <v>10</v>
      </c>
      <c r="E722" s="93">
        <v>12</v>
      </c>
      <c r="F722" s="93">
        <v>13</v>
      </c>
      <c r="G722" s="93">
        <v>19</v>
      </c>
      <c r="H722" s="93">
        <v>25</v>
      </c>
      <c r="I722" s="99">
        <v>4</v>
      </c>
      <c r="J722" s="93">
        <v>13</v>
      </c>
      <c r="K722" s="93">
        <v>3</v>
      </c>
      <c r="L722" s="93">
        <v>10</v>
      </c>
      <c r="M722" s="93">
        <v>25</v>
      </c>
      <c r="N722" s="93">
        <v>12</v>
      </c>
      <c r="O722" s="94">
        <v>19</v>
      </c>
      <c r="P722" s="74">
        <v>156554264</v>
      </c>
      <c r="Q722" s="74">
        <v>112085727</v>
      </c>
      <c r="R722" s="74">
        <v>3</v>
      </c>
      <c r="S722" s="74">
        <v>5000000</v>
      </c>
      <c r="T722" s="74">
        <v>63</v>
      </c>
      <c r="U722" s="74">
        <v>462285</v>
      </c>
      <c r="V722" s="74">
        <v>612</v>
      </c>
      <c r="W722" s="74">
        <v>3000</v>
      </c>
      <c r="X722" s="74">
        <v>30804</v>
      </c>
      <c r="Y722" s="74">
        <v>200</v>
      </c>
      <c r="Z722" s="74">
        <v>617792</v>
      </c>
      <c r="AA722" s="74">
        <v>10</v>
      </c>
      <c r="AB722" s="74">
        <v>4186231</v>
      </c>
      <c r="AC722" s="74">
        <v>5</v>
      </c>
    </row>
    <row r="723" spans="1:29" ht="14.25">
      <c r="A723" s="89">
        <v>2008050</v>
      </c>
      <c r="B723" s="91">
        <v>39569</v>
      </c>
      <c r="C723" s="97">
        <v>1</v>
      </c>
      <c r="D723" s="93">
        <v>11</v>
      </c>
      <c r="E723" s="93">
        <v>19</v>
      </c>
      <c r="F723" s="93">
        <v>24</v>
      </c>
      <c r="G723" s="93">
        <v>26</v>
      </c>
      <c r="H723" s="93">
        <v>27</v>
      </c>
      <c r="I723" s="99">
        <v>3</v>
      </c>
      <c r="J723" s="93">
        <v>27</v>
      </c>
      <c r="K723" s="93">
        <v>11</v>
      </c>
      <c r="L723" s="93">
        <v>1</v>
      </c>
      <c r="M723" s="93">
        <v>26</v>
      </c>
      <c r="N723" s="93">
        <v>19</v>
      </c>
      <c r="O723" s="94">
        <v>24</v>
      </c>
      <c r="P723" s="74">
        <v>143428932</v>
      </c>
      <c r="Q723" s="74">
        <v>100533855</v>
      </c>
      <c r="R723" s="74">
        <v>5</v>
      </c>
      <c r="S723" s="74">
        <v>5000000</v>
      </c>
      <c r="T723" s="74">
        <v>39</v>
      </c>
      <c r="U723" s="74">
        <v>804589</v>
      </c>
      <c r="V723" s="74">
        <v>357</v>
      </c>
      <c r="W723" s="74">
        <v>3000</v>
      </c>
      <c r="X723" s="74">
        <v>20639</v>
      </c>
      <c r="Y723" s="74">
        <v>200</v>
      </c>
      <c r="Z723" s="74">
        <v>426218</v>
      </c>
      <c r="AA723" s="74">
        <v>10</v>
      </c>
      <c r="AB723" s="74">
        <v>3198419</v>
      </c>
      <c r="AC723" s="74">
        <v>5</v>
      </c>
    </row>
    <row r="724" spans="1:29" ht="14.25">
      <c r="A724" s="89">
        <v>2008051</v>
      </c>
      <c r="B724" s="91">
        <v>39572</v>
      </c>
      <c r="C724" s="97">
        <v>1</v>
      </c>
      <c r="D724" s="93">
        <v>4</v>
      </c>
      <c r="E724" s="93">
        <v>8</v>
      </c>
      <c r="F724" s="93">
        <v>10</v>
      </c>
      <c r="G724" s="93">
        <v>13</v>
      </c>
      <c r="H724" s="93">
        <v>33</v>
      </c>
      <c r="I724" s="99">
        <v>11</v>
      </c>
      <c r="J724" s="93">
        <v>4</v>
      </c>
      <c r="K724" s="93">
        <v>8</v>
      </c>
      <c r="L724" s="93">
        <v>1</v>
      </c>
      <c r="M724" s="93">
        <v>13</v>
      </c>
      <c r="N724" s="93">
        <v>10</v>
      </c>
      <c r="O724" s="94">
        <v>33</v>
      </c>
      <c r="P724" s="74">
        <v>168795820</v>
      </c>
      <c r="Q724" s="74">
        <v>87318515</v>
      </c>
      <c r="R724" s="74">
        <v>5</v>
      </c>
      <c r="S724" s="74">
        <v>5000000</v>
      </c>
      <c r="T724" s="74">
        <v>32</v>
      </c>
      <c r="U724" s="74">
        <v>859298</v>
      </c>
      <c r="V724" s="74">
        <v>426</v>
      </c>
      <c r="W724" s="74">
        <v>3000</v>
      </c>
      <c r="X724" s="74">
        <v>22001</v>
      </c>
      <c r="Y724" s="74">
        <v>200</v>
      </c>
      <c r="Z724" s="74">
        <v>458605</v>
      </c>
      <c r="AA724" s="74">
        <v>10</v>
      </c>
      <c r="AB724" s="74">
        <v>6632698</v>
      </c>
      <c r="AC724" s="74">
        <v>5</v>
      </c>
    </row>
    <row r="725" spans="1:29" ht="14.25">
      <c r="A725" s="89">
        <v>2008052</v>
      </c>
      <c r="B725" s="91">
        <v>39574</v>
      </c>
      <c r="C725" s="97">
        <v>2</v>
      </c>
      <c r="D725" s="93">
        <v>10</v>
      </c>
      <c r="E725" s="93">
        <v>17</v>
      </c>
      <c r="F725" s="93">
        <v>23</v>
      </c>
      <c r="G725" s="93">
        <v>29</v>
      </c>
      <c r="H725" s="93">
        <v>31</v>
      </c>
      <c r="I725" s="99">
        <v>10</v>
      </c>
      <c r="J725" s="93">
        <v>31</v>
      </c>
      <c r="K725" s="93">
        <v>2</v>
      </c>
      <c r="L725" s="93">
        <v>29</v>
      </c>
      <c r="M725" s="93">
        <v>23</v>
      </c>
      <c r="N725" s="93">
        <v>10</v>
      </c>
      <c r="O725" s="94">
        <v>17</v>
      </c>
      <c r="P725" s="74">
        <v>150880684</v>
      </c>
      <c r="Q725" s="74">
        <v>40520662</v>
      </c>
      <c r="R725" s="74">
        <v>13</v>
      </c>
      <c r="S725" s="74">
        <v>5000000</v>
      </c>
      <c r="T725" s="74">
        <v>311</v>
      </c>
      <c r="U725" s="74">
        <v>25083</v>
      </c>
      <c r="V725" s="74">
        <v>1148</v>
      </c>
      <c r="W725" s="74">
        <v>3000</v>
      </c>
      <c r="X725" s="74">
        <v>87456</v>
      </c>
      <c r="Y725" s="74">
        <v>200</v>
      </c>
      <c r="Z725" s="74">
        <v>1076882</v>
      </c>
      <c r="AA725" s="74">
        <v>10</v>
      </c>
      <c r="AB725" s="74">
        <v>3244886</v>
      </c>
      <c r="AC725" s="74">
        <v>5</v>
      </c>
    </row>
    <row r="726" spans="1:29" ht="14.25">
      <c r="A726" s="89">
        <v>2008053</v>
      </c>
      <c r="B726" s="91">
        <v>39576</v>
      </c>
      <c r="C726" s="97">
        <v>6</v>
      </c>
      <c r="D726" s="93">
        <v>12</v>
      </c>
      <c r="E726" s="93">
        <v>19</v>
      </c>
      <c r="F726" s="93">
        <v>20</v>
      </c>
      <c r="G726" s="93">
        <v>21</v>
      </c>
      <c r="H726" s="93">
        <v>27</v>
      </c>
      <c r="I726" s="99">
        <v>4</v>
      </c>
      <c r="J726" s="93">
        <v>21</v>
      </c>
      <c r="K726" s="93">
        <v>12</v>
      </c>
      <c r="L726" s="93">
        <v>19</v>
      </c>
      <c r="M726" s="93">
        <v>20</v>
      </c>
      <c r="N726" s="93">
        <v>6</v>
      </c>
      <c r="O726" s="94">
        <v>27</v>
      </c>
      <c r="P726" s="74">
        <v>150163792</v>
      </c>
      <c r="Q726" s="74">
        <v>29018768</v>
      </c>
      <c r="R726" s="74">
        <v>8</v>
      </c>
      <c r="S726" s="74">
        <v>5000000</v>
      </c>
      <c r="T726" s="74">
        <v>175</v>
      </c>
      <c r="U726" s="74">
        <v>69791</v>
      </c>
      <c r="V726" s="74">
        <v>866</v>
      </c>
      <c r="W726" s="74">
        <v>3000</v>
      </c>
      <c r="X726" s="74">
        <v>39232</v>
      </c>
      <c r="Y726" s="74">
        <v>200</v>
      </c>
      <c r="Z726" s="74">
        <v>646167</v>
      </c>
      <c r="AA726" s="74">
        <v>10</v>
      </c>
      <c r="AB726" s="74">
        <v>3192520</v>
      </c>
      <c r="AC726" s="74">
        <v>5</v>
      </c>
    </row>
    <row r="727" spans="1:29" ht="14.25">
      <c r="A727" s="89">
        <v>2008054</v>
      </c>
      <c r="B727" s="91">
        <v>39579</v>
      </c>
      <c r="C727" s="97">
        <v>2</v>
      </c>
      <c r="D727" s="93">
        <v>6</v>
      </c>
      <c r="E727" s="93">
        <v>16</v>
      </c>
      <c r="F727" s="93">
        <v>17</v>
      </c>
      <c r="G727" s="93">
        <v>20</v>
      </c>
      <c r="H727" s="93">
        <v>25</v>
      </c>
      <c r="I727" s="99">
        <v>7</v>
      </c>
      <c r="J727" s="93">
        <v>2</v>
      </c>
      <c r="K727" s="93">
        <v>16</v>
      </c>
      <c r="L727" s="93">
        <v>17</v>
      </c>
      <c r="M727" s="93">
        <v>25</v>
      </c>
      <c r="N727" s="93">
        <v>6</v>
      </c>
      <c r="O727" s="94">
        <v>20</v>
      </c>
      <c r="P727" s="74">
        <v>166384318</v>
      </c>
      <c r="Q727" s="74">
        <v>20000000</v>
      </c>
      <c r="R727" s="74">
        <v>9</v>
      </c>
      <c r="S727" s="74">
        <v>3914695</v>
      </c>
      <c r="T727" s="74">
        <v>58</v>
      </c>
      <c r="U727" s="74">
        <v>45912</v>
      </c>
      <c r="V727" s="74">
        <v>1324</v>
      </c>
      <c r="W727" s="74">
        <v>3000</v>
      </c>
      <c r="X727" s="74">
        <v>54061</v>
      </c>
      <c r="Y727" s="74">
        <v>200</v>
      </c>
      <c r="Z727" s="74">
        <v>772276</v>
      </c>
      <c r="AA727" s="74">
        <v>10</v>
      </c>
      <c r="AB727" s="74">
        <v>10028987</v>
      </c>
      <c r="AC727" s="74">
        <v>5</v>
      </c>
    </row>
    <row r="728" spans="1:29" ht="14.25">
      <c r="A728" s="89">
        <v>2008055</v>
      </c>
      <c r="B728" s="91">
        <v>39581</v>
      </c>
      <c r="C728" s="97">
        <v>11</v>
      </c>
      <c r="D728" s="93">
        <v>16</v>
      </c>
      <c r="E728" s="93">
        <v>19</v>
      </c>
      <c r="F728" s="93">
        <v>23</v>
      </c>
      <c r="G728" s="93">
        <v>26</v>
      </c>
      <c r="H728" s="93">
        <v>31</v>
      </c>
      <c r="I728" s="99">
        <v>4</v>
      </c>
      <c r="J728" s="93">
        <v>26</v>
      </c>
      <c r="K728" s="93">
        <v>16</v>
      </c>
      <c r="L728" s="93">
        <v>23</v>
      </c>
      <c r="M728" s="93">
        <v>11</v>
      </c>
      <c r="N728" s="93">
        <v>19</v>
      </c>
      <c r="O728" s="94">
        <v>31</v>
      </c>
      <c r="P728" s="74">
        <v>140054516</v>
      </c>
      <c r="Q728" s="74">
        <v>41171283</v>
      </c>
      <c r="R728" s="74">
        <v>3</v>
      </c>
      <c r="S728" s="74">
        <v>5000000</v>
      </c>
      <c r="T728" s="74">
        <v>44</v>
      </c>
      <c r="U728" s="74">
        <v>352317</v>
      </c>
      <c r="V728" s="74">
        <v>250</v>
      </c>
      <c r="W728" s="74">
        <v>3000</v>
      </c>
      <c r="X728" s="74">
        <v>16299</v>
      </c>
      <c r="Y728" s="74">
        <v>200</v>
      </c>
      <c r="Z728" s="74">
        <v>386972</v>
      </c>
      <c r="AA728" s="74">
        <v>10</v>
      </c>
      <c r="AB728" s="74">
        <v>1814786</v>
      </c>
      <c r="AC728" s="74">
        <v>5</v>
      </c>
    </row>
    <row r="729" spans="1:29" ht="14.25">
      <c r="A729" s="89">
        <v>2008056</v>
      </c>
      <c r="B729" s="91">
        <v>39583</v>
      </c>
      <c r="C729" s="97">
        <v>8</v>
      </c>
      <c r="D729" s="93">
        <v>13</v>
      </c>
      <c r="E729" s="93">
        <v>22</v>
      </c>
      <c r="F729" s="93">
        <v>23</v>
      </c>
      <c r="G729" s="93">
        <v>25</v>
      </c>
      <c r="H729" s="93">
        <v>30</v>
      </c>
      <c r="I729" s="99">
        <v>7</v>
      </c>
      <c r="J729" s="93">
        <v>8</v>
      </c>
      <c r="K729" s="93">
        <v>30</v>
      </c>
      <c r="L729" s="93">
        <v>22</v>
      </c>
      <c r="M729" s="93">
        <v>23</v>
      </c>
      <c r="N729" s="93">
        <v>13</v>
      </c>
      <c r="O729" s="94">
        <v>25</v>
      </c>
      <c r="P729" s="74">
        <v>143711520</v>
      </c>
      <c r="Q729" s="74">
        <v>42117390</v>
      </c>
      <c r="R729" s="74">
        <v>6</v>
      </c>
      <c r="S729" s="74">
        <v>5000000</v>
      </c>
      <c r="T729" s="74">
        <v>65</v>
      </c>
      <c r="U729" s="74">
        <v>204040</v>
      </c>
      <c r="V729" s="74">
        <v>448</v>
      </c>
      <c r="W729" s="74">
        <v>3000</v>
      </c>
      <c r="X729" s="74">
        <v>24931</v>
      </c>
      <c r="Y729" s="74">
        <v>200</v>
      </c>
      <c r="Z729" s="74">
        <v>498393</v>
      </c>
      <c r="AA729" s="74">
        <v>10</v>
      </c>
      <c r="AB729" s="74">
        <v>2979157</v>
      </c>
      <c r="AC729" s="74">
        <v>5</v>
      </c>
    </row>
    <row r="730" spans="1:29" ht="14.25">
      <c r="A730" s="89">
        <v>2008057</v>
      </c>
      <c r="B730" s="91">
        <v>39586</v>
      </c>
      <c r="C730" s="97">
        <v>19</v>
      </c>
      <c r="D730" s="93">
        <v>20</v>
      </c>
      <c r="E730" s="93">
        <v>21</v>
      </c>
      <c r="F730" s="93">
        <v>26</v>
      </c>
      <c r="G730" s="93">
        <v>28</v>
      </c>
      <c r="H730" s="93">
        <v>30</v>
      </c>
      <c r="I730" s="99">
        <v>8</v>
      </c>
      <c r="J730" s="93">
        <v>28</v>
      </c>
      <c r="K730" s="93">
        <v>20</v>
      </c>
      <c r="L730" s="93">
        <v>30</v>
      </c>
      <c r="M730" s="93">
        <v>21</v>
      </c>
      <c r="N730" s="93">
        <v>19</v>
      </c>
      <c r="O730" s="94">
        <v>26</v>
      </c>
      <c r="P730" s="74">
        <v>157009320</v>
      </c>
      <c r="Q730" s="74">
        <v>23571670</v>
      </c>
      <c r="R730" s="74">
        <v>5</v>
      </c>
      <c r="S730" s="74">
        <v>5000000</v>
      </c>
      <c r="T730" s="74">
        <v>32</v>
      </c>
      <c r="U730" s="74">
        <v>86441</v>
      </c>
      <c r="V730" s="74">
        <v>800</v>
      </c>
      <c r="W730" s="74">
        <v>3000</v>
      </c>
      <c r="X730" s="74">
        <v>40822</v>
      </c>
      <c r="Y730" s="74">
        <v>200</v>
      </c>
      <c r="Z730" s="74">
        <v>701084</v>
      </c>
      <c r="AA730" s="74">
        <v>10</v>
      </c>
      <c r="AB730" s="74">
        <v>10027785</v>
      </c>
      <c r="AC730" s="74">
        <v>5</v>
      </c>
    </row>
    <row r="731" spans="1:29" ht="14.25">
      <c r="A731" s="89">
        <v>2008058</v>
      </c>
      <c r="B731" s="91">
        <v>39588</v>
      </c>
      <c r="C731" s="97">
        <v>1</v>
      </c>
      <c r="D731" s="93">
        <v>12</v>
      </c>
      <c r="E731" s="93">
        <v>21</v>
      </c>
      <c r="F731" s="93">
        <v>27</v>
      </c>
      <c r="G731" s="93">
        <v>29</v>
      </c>
      <c r="H731" s="93">
        <v>31</v>
      </c>
      <c r="I731" s="99">
        <v>11</v>
      </c>
      <c r="J731" s="93">
        <v>27</v>
      </c>
      <c r="K731" s="93">
        <v>21</v>
      </c>
      <c r="L731" s="93">
        <v>12</v>
      </c>
      <c r="M731" s="93">
        <v>31</v>
      </c>
      <c r="N731" s="93">
        <v>1</v>
      </c>
      <c r="O731" s="94">
        <v>29</v>
      </c>
      <c r="P731" s="74">
        <v>133093020</v>
      </c>
      <c r="Q731" s="74">
        <v>20383306</v>
      </c>
      <c r="R731" s="74">
        <v>7</v>
      </c>
      <c r="S731" s="74">
        <v>5000000</v>
      </c>
      <c r="T731" s="74">
        <v>79</v>
      </c>
      <c r="U731" s="74">
        <v>64077</v>
      </c>
      <c r="V731" s="74">
        <v>1580</v>
      </c>
      <c r="W731" s="74">
        <v>3000</v>
      </c>
      <c r="X731" s="74">
        <v>50893</v>
      </c>
      <c r="Y731" s="74">
        <v>200</v>
      </c>
      <c r="Z731" s="74">
        <v>714926</v>
      </c>
      <c r="AA731" s="74">
        <v>10</v>
      </c>
      <c r="AB731" s="74">
        <v>5254790</v>
      </c>
      <c r="AC731" s="74">
        <v>5</v>
      </c>
    </row>
    <row r="732" spans="1:29" ht="14.25">
      <c r="A732" s="89">
        <v>2008059</v>
      </c>
      <c r="B732" s="91">
        <v>39590</v>
      </c>
      <c r="C732" s="97">
        <v>2</v>
      </c>
      <c r="D732" s="93">
        <v>6</v>
      </c>
      <c r="E732" s="93">
        <v>15</v>
      </c>
      <c r="F732" s="93">
        <v>29</v>
      </c>
      <c r="G732" s="93">
        <v>31</v>
      </c>
      <c r="H732" s="93">
        <v>32</v>
      </c>
      <c r="I732" s="99">
        <v>16</v>
      </c>
      <c r="J732" s="93">
        <v>6</v>
      </c>
      <c r="K732" s="93">
        <v>15</v>
      </c>
      <c r="L732" s="93">
        <v>2</v>
      </c>
      <c r="M732" s="93">
        <v>32</v>
      </c>
      <c r="N732" s="93">
        <v>29</v>
      </c>
      <c r="O732" s="94">
        <v>31</v>
      </c>
      <c r="P732" s="74">
        <v>138178008</v>
      </c>
      <c r="Q732" s="74">
        <v>50267824</v>
      </c>
      <c r="R732" s="74">
        <v>0</v>
      </c>
      <c r="S732" s="74">
        <v>0</v>
      </c>
      <c r="T732" s="74">
        <v>29</v>
      </c>
      <c r="U732" s="74">
        <v>441643</v>
      </c>
      <c r="V732" s="74">
        <v>346</v>
      </c>
      <c r="W732" s="74">
        <v>3000</v>
      </c>
      <c r="X732" s="74">
        <v>17507</v>
      </c>
      <c r="Y732" s="74">
        <v>200</v>
      </c>
      <c r="Z732" s="74">
        <v>368180</v>
      </c>
      <c r="AA732" s="74">
        <v>10</v>
      </c>
      <c r="AB732" s="74">
        <v>3358771</v>
      </c>
      <c r="AC732" s="74">
        <v>5</v>
      </c>
    </row>
    <row r="733" spans="1:29" ht="14.25">
      <c r="A733" s="89">
        <v>2008060</v>
      </c>
      <c r="B733" s="91">
        <v>39593</v>
      </c>
      <c r="C733" s="97">
        <v>6</v>
      </c>
      <c r="D733" s="93">
        <v>7</v>
      </c>
      <c r="E733" s="93">
        <v>8</v>
      </c>
      <c r="F733" s="93">
        <v>17</v>
      </c>
      <c r="G733" s="93">
        <v>30</v>
      </c>
      <c r="H733" s="93">
        <v>32</v>
      </c>
      <c r="I733" s="99">
        <v>3</v>
      </c>
      <c r="J733" s="93">
        <v>32</v>
      </c>
      <c r="K733" s="93">
        <v>30</v>
      </c>
      <c r="L733" s="93">
        <v>6</v>
      </c>
      <c r="M733" s="93">
        <v>8</v>
      </c>
      <c r="N733" s="93">
        <v>17</v>
      </c>
      <c r="O733" s="94">
        <v>7</v>
      </c>
      <c r="P733" s="74">
        <v>152605692</v>
      </c>
      <c r="Q733" s="74">
        <v>64781184</v>
      </c>
      <c r="R733" s="74">
        <v>3</v>
      </c>
      <c r="S733" s="74">
        <v>5000000</v>
      </c>
      <c r="T733" s="74">
        <v>34</v>
      </c>
      <c r="U733" s="74">
        <v>372017</v>
      </c>
      <c r="V733" s="74">
        <v>468</v>
      </c>
      <c r="W733" s="74">
        <v>3000</v>
      </c>
      <c r="X733" s="74">
        <v>24251</v>
      </c>
      <c r="Y733" s="74">
        <v>200</v>
      </c>
      <c r="Z733" s="74">
        <v>477309</v>
      </c>
      <c r="AA733" s="74">
        <v>10</v>
      </c>
      <c r="AB733" s="74">
        <v>4317511</v>
      </c>
      <c r="AC733" s="74">
        <v>5</v>
      </c>
    </row>
    <row r="734" spans="1:29" ht="14.25">
      <c r="A734" s="89">
        <v>2008061</v>
      </c>
      <c r="B734" s="91">
        <v>39595</v>
      </c>
      <c r="C734" s="97">
        <v>1</v>
      </c>
      <c r="D734" s="93">
        <v>2</v>
      </c>
      <c r="E734" s="93">
        <v>5</v>
      </c>
      <c r="F734" s="93">
        <v>12</v>
      </c>
      <c r="G734" s="93">
        <v>26</v>
      </c>
      <c r="H734" s="93">
        <v>31</v>
      </c>
      <c r="I734" s="99">
        <v>6</v>
      </c>
      <c r="J734" s="93">
        <v>2</v>
      </c>
      <c r="K734" s="93">
        <v>5</v>
      </c>
      <c r="L734" s="93">
        <v>12</v>
      </c>
      <c r="M734" s="93">
        <v>1</v>
      </c>
      <c r="N734" s="93">
        <v>31</v>
      </c>
      <c r="O734" s="94">
        <v>26</v>
      </c>
      <c r="P734" s="74">
        <v>133881926</v>
      </c>
      <c r="Q734" s="74">
        <v>79315110</v>
      </c>
      <c r="R734" s="74">
        <v>1</v>
      </c>
      <c r="S734" s="74">
        <v>5000000</v>
      </c>
      <c r="T734" s="74">
        <v>14</v>
      </c>
      <c r="U734" s="74">
        <v>597977</v>
      </c>
      <c r="V734" s="74">
        <v>391</v>
      </c>
      <c r="W734" s="74">
        <v>3000</v>
      </c>
      <c r="X734" s="74">
        <v>22796</v>
      </c>
      <c r="Y734" s="74">
        <v>200</v>
      </c>
      <c r="Z734" s="74">
        <v>431776</v>
      </c>
      <c r="AA734" s="74">
        <v>10</v>
      </c>
      <c r="AB734" s="74">
        <v>5529315</v>
      </c>
      <c r="AC734" s="74">
        <v>5</v>
      </c>
    </row>
    <row r="735" spans="1:29" ht="14.25">
      <c r="A735" s="89">
        <v>2008062</v>
      </c>
      <c r="B735" s="91">
        <v>39597</v>
      </c>
      <c r="C735" s="97">
        <v>6</v>
      </c>
      <c r="D735" s="93">
        <v>8</v>
      </c>
      <c r="E735" s="93">
        <v>13</v>
      </c>
      <c r="F735" s="93">
        <v>17</v>
      </c>
      <c r="G735" s="93">
        <v>24</v>
      </c>
      <c r="H735" s="93">
        <v>27</v>
      </c>
      <c r="I735" s="99">
        <v>15</v>
      </c>
      <c r="J735" s="93">
        <v>17</v>
      </c>
      <c r="K735" s="93">
        <v>24</v>
      </c>
      <c r="L735" s="93">
        <v>27</v>
      </c>
      <c r="M735" s="93">
        <v>6</v>
      </c>
      <c r="N735" s="93">
        <v>13</v>
      </c>
      <c r="O735" s="94">
        <v>8</v>
      </c>
      <c r="P735" s="74">
        <v>137719710</v>
      </c>
      <c r="Q735" s="74">
        <v>98202858</v>
      </c>
      <c r="R735" s="74">
        <v>2</v>
      </c>
      <c r="S735" s="74">
        <v>5000000</v>
      </c>
      <c r="T735" s="74">
        <v>59</v>
      </c>
      <c r="U735" s="74">
        <v>209838</v>
      </c>
      <c r="V735" s="74">
        <v>429</v>
      </c>
      <c r="W735" s="74">
        <v>3000</v>
      </c>
      <c r="X735" s="74">
        <v>25866</v>
      </c>
      <c r="Y735" s="74">
        <v>200</v>
      </c>
      <c r="Z735" s="74">
        <v>501131</v>
      </c>
      <c r="AA735" s="74">
        <v>10</v>
      </c>
      <c r="AB735" s="74">
        <v>2948587</v>
      </c>
      <c r="AC735" s="74">
        <v>5</v>
      </c>
    </row>
    <row r="736" spans="1:29" ht="14.25">
      <c r="A736" s="89">
        <v>2008063</v>
      </c>
      <c r="B736" s="91">
        <v>39600</v>
      </c>
      <c r="C736" s="97">
        <v>5</v>
      </c>
      <c r="D736" s="93">
        <v>9</v>
      </c>
      <c r="E736" s="93">
        <v>11</v>
      </c>
      <c r="F736" s="93">
        <v>14</v>
      </c>
      <c r="G736" s="93">
        <v>16</v>
      </c>
      <c r="H736" s="93">
        <v>17</v>
      </c>
      <c r="I736" s="99">
        <v>15</v>
      </c>
      <c r="J736" s="93">
        <v>14</v>
      </c>
      <c r="K736" s="93">
        <v>9</v>
      </c>
      <c r="L736" s="93">
        <v>5</v>
      </c>
      <c r="M736" s="93">
        <v>17</v>
      </c>
      <c r="N736" s="93">
        <v>11</v>
      </c>
      <c r="O736" s="94">
        <v>16</v>
      </c>
      <c r="P736" s="74">
        <v>155226836</v>
      </c>
      <c r="Q736" s="74">
        <v>126168572</v>
      </c>
      <c r="R736" s="74">
        <v>2</v>
      </c>
      <c r="S736" s="74">
        <v>5000000</v>
      </c>
      <c r="T736" s="74">
        <v>48</v>
      </c>
      <c r="U736" s="74">
        <v>338979</v>
      </c>
      <c r="V736" s="74">
        <v>380</v>
      </c>
      <c r="W736" s="74">
        <v>3000</v>
      </c>
      <c r="X736" s="74">
        <v>24524</v>
      </c>
      <c r="Y736" s="74">
        <v>200</v>
      </c>
      <c r="Z736" s="74">
        <v>610796</v>
      </c>
      <c r="AA736" s="74">
        <v>10</v>
      </c>
      <c r="AB736" s="74">
        <v>1934331</v>
      </c>
      <c r="AC736" s="74">
        <v>5</v>
      </c>
    </row>
    <row r="737" spans="1:29" ht="14.25">
      <c r="A737" s="89">
        <v>2008064</v>
      </c>
      <c r="B737" s="91">
        <v>39602</v>
      </c>
      <c r="C737" s="97">
        <v>1</v>
      </c>
      <c r="D737" s="93">
        <v>2</v>
      </c>
      <c r="E737" s="93">
        <v>7</v>
      </c>
      <c r="F737" s="93">
        <v>9</v>
      </c>
      <c r="G737" s="93">
        <v>12</v>
      </c>
      <c r="H737" s="93">
        <v>18</v>
      </c>
      <c r="I737" s="99">
        <v>12</v>
      </c>
      <c r="J737" s="93">
        <v>1</v>
      </c>
      <c r="K737" s="93">
        <v>12</v>
      </c>
      <c r="L737" s="93">
        <v>7</v>
      </c>
      <c r="M737" s="93">
        <v>2</v>
      </c>
      <c r="N737" s="93">
        <v>9</v>
      </c>
      <c r="O737" s="94">
        <v>18</v>
      </c>
      <c r="P737" s="74">
        <v>142377766</v>
      </c>
      <c r="Q737" s="74">
        <v>101983920</v>
      </c>
      <c r="R737" s="74">
        <v>6</v>
      </c>
      <c r="S737" s="74">
        <v>5000000</v>
      </c>
      <c r="T737" s="74">
        <v>43</v>
      </c>
      <c r="U737" s="74">
        <v>315561</v>
      </c>
      <c r="V737" s="74">
        <v>817</v>
      </c>
      <c r="W737" s="74">
        <v>3000</v>
      </c>
      <c r="X737" s="74">
        <v>37232</v>
      </c>
      <c r="Y737" s="74">
        <v>200</v>
      </c>
      <c r="Z737" s="74">
        <v>666490</v>
      </c>
      <c r="AA737" s="74">
        <v>10</v>
      </c>
      <c r="AB737" s="74">
        <v>6763660</v>
      </c>
      <c r="AC737" s="74">
        <v>5</v>
      </c>
    </row>
    <row r="738" spans="1:29" ht="14.25">
      <c r="A738" s="89">
        <v>2008065</v>
      </c>
      <c r="B738" s="91">
        <v>39604</v>
      </c>
      <c r="C738" s="97">
        <v>5</v>
      </c>
      <c r="D738" s="93">
        <v>13</v>
      </c>
      <c r="E738" s="93">
        <v>15</v>
      </c>
      <c r="F738" s="93">
        <v>19</v>
      </c>
      <c r="G738" s="93">
        <v>30</v>
      </c>
      <c r="H738" s="93">
        <v>31</v>
      </c>
      <c r="I738" s="99">
        <v>5</v>
      </c>
      <c r="J738" s="93">
        <v>13</v>
      </c>
      <c r="K738" s="93">
        <v>30</v>
      </c>
      <c r="L738" s="93">
        <v>19</v>
      </c>
      <c r="M738" s="93">
        <v>31</v>
      </c>
      <c r="N738" s="93">
        <v>15</v>
      </c>
      <c r="O738" s="94">
        <v>5</v>
      </c>
      <c r="P738" s="74">
        <v>148399068</v>
      </c>
      <c r="Q738" s="74">
        <v>84928072</v>
      </c>
      <c r="R738" s="74">
        <v>4</v>
      </c>
      <c r="S738" s="74">
        <v>5000000</v>
      </c>
      <c r="T738" s="74">
        <v>69</v>
      </c>
      <c r="U738" s="74">
        <v>99560</v>
      </c>
      <c r="V738" s="74">
        <v>1082</v>
      </c>
      <c r="W738" s="74">
        <v>3000</v>
      </c>
      <c r="X738" s="74">
        <v>53710</v>
      </c>
      <c r="Y738" s="74">
        <v>200</v>
      </c>
      <c r="Z738" s="74">
        <v>891064</v>
      </c>
      <c r="AA738" s="74">
        <v>10</v>
      </c>
      <c r="AB738" s="74">
        <v>8000610</v>
      </c>
      <c r="AC738" s="74">
        <v>5</v>
      </c>
    </row>
    <row r="739" spans="1:29" ht="14.25">
      <c r="A739" s="89">
        <v>2008066</v>
      </c>
      <c r="B739" s="91">
        <v>39607</v>
      </c>
      <c r="C739" s="97">
        <v>7</v>
      </c>
      <c r="D739" s="93">
        <v>12</v>
      </c>
      <c r="E739" s="93">
        <v>21</v>
      </c>
      <c r="F739" s="93">
        <v>22</v>
      </c>
      <c r="G739" s="93">
        <v>29</v>
      </c>
      <c r="H739" s="93">
        <v>30</v>
      </c>
      <c r="I739" s="99">
        <v>8</v>
      </c>
      <c r="J739" s="93">
        <v>7</v>
      </c>
      <c r="K739" s="93">
        <v>21</v>
      </c>
      <c r="L739" s="93">
        <v>22</v>
      </c>
      <c r="M739" s="93">
        <v>30</v>
      </c>
      <c r="N739" s="93">
        <v>12</v>
      </c>
      <c r="O739" s="94">
        <v>29</v>
      </c>
      <c r="P739" s="74">
        <v>157257472</v>
      </c>
      <c r="Q739" s="74">
        <v>38711673</v>
      </c>
      <c r="R739" s="74">
        <v>11</v>
      </c>
      <c r="S739" s="74">
        <v>5000000</v>
      </c>
      <c r="T739" s="74">
        <v>92</v>
      </c>
      <c r="U739" s="74">
        <v>40917</v>
      </c>
      <c r="V739" s="74">
        <v>1360</v>
      </c>
      <c r="W739" s="74">
        <v>3000</v>
      </c>
      <c r="X739" s="74">
        <v>52375</v>
      </c>
      <c r="Y739" s="74">
        <v>200</v>
      </c>
      <c r="Z739" s="74">
        <v>788129</v>
      </c>
      <c r="AA739" s="74">
        <v>10</v>
      </c>
      <c r="AB739" s="74">
        <v>8414372</v>
      </c>
      <c r="AC739" s="74">
        <v>5</v>
      </c>
    </row>
    <row r="740" spans="1:29" ht="14.25">
      <c r="A740" s="89">
        <v>2008067</v>
      </c>
      <c r="B740" s="91">
        <v>39609</v>
      </c>
      <c r="C740" s="97">
        <v>10</v>
      </c>
      <c r="D740" s="93">
        <v>11</v>
      </c>
      <c r="E740" s="93">
        <v>15</v>
      </c>
      <c r="F740" s="93">
        <v>19</v>
      </c>
      <c r="G740" s="93">
        <v>26</v>
      </c>
      <c r="H740" s="93">
        <v>33</v>
      </c>
      <c r="I740" s="99">
        <v>13</v>
      </c>
      <c r="J740" s="93">
        <v>19</v>
      </c>
      <c r="K740" s="93">
        <v>11</v>
      </c>
      <c r="L740" s="93">
        <v>10</v>
      </c>
      <c r="M740" s="93">
        <v>26</v>
      </c>
      <c r="N740" s="93">
        <v>33</v>
      </c>
      <c r="O740" s="94">
        <v>15</v>
      </c>
      <c r="P740" s="74">
        <v>139167536</v>
      </c>
      <c r="Q740" s="74">
        <v>30995856</v>
      </c>
      <c r="R740" s="74">
        <v>3</v>
      </c>
      <c r="S740" s="74">
        <v>5000000</v>
      </c>
      <c r="T740" s="74">
        <v>35</v>
      </c>
      <c r="U740" s="74">
        <v>89194</v>
      </c>
      <c r="V740" s="74">
        <v>968</v>
      </c>
      <c r="W740" s="74">
        <v>3000</v>
      </c>
      <c r="X740" s="74">
        <v>46751</v>
      </c>
      <c r="Y740" s="74">
        <v>200</v>
      </c>
      <c r="Z740" s="74">
        <v>740715</v>
      </c>
      <c r="AA740" s="74">
        <v>10</v>
      </c>
      <c r="AB740" s="74">
        <v>7624953</v>
      </c>
      <c r="AC740" s="74">
        <v>5</v>
      </c>
    </row>
    <row r="741" spans="1:29" ht="14.25">
      <c r="A741" s="89">
        <v>2008068</v>
      </c>
      <c r="B741" s="91">
        <v>39611</v>
      </c>
      <c r="C741" s="97">
        <v>5</v>
      </c>
      <c r="D741" s="93">
        <v>7</v>
      </c>
      <c r="E741" s="93">
        <v>17</v>
      </c>
      <c r="F741" s="93">
        <v>23</v>
      </c>
      <c r="G741" s="93">
        <v>27</v>
      </c>
      <c r="H741" s="93">
        <v>29</v>
      </c>
      <c r="I741" s="99">
        <v>7</v>
      </c>
      <c r="J741" s="93">
        <v>5</v>
      </c>
      <c r="K741" s="93">
        <v>23</v>
      </c>
      <c r="L741" s="93">
        <v>29</v>
      </c>
      <c r="M741" s="93">
        <v>17</v>
      </c>
      <c r="N741" s="93">
        <v>7</v>
      </c>
      <c r="O741" s="94">
        <v>27</v>
      </c>
      <c r="P741" s="74">
        <v>146064510</v>
      </c>
      <c r="Q741" s="74">
        <v>37121202</v>
      </c>
      <c r="R741" s="74">
        <v>3</v>
      </c>
      <c r="S741" s="74">
        <v>5000000</v>
      </c>
      <c r="T741" s="74">
        <v>66</v>
      </c>
      <c r="U741" s="74">
        <v>137177</v>
      </c>
      <c r="V741" s="74">
        <v>1049</v>
      </c>
      <c r="W741" s="74">
        <v>3000</v>
      </c>
      <c r="X741" s="74">
        <v>47492</v>
      </c>
      <c r="Y741" s="74">
        <v>200</v>
      </c>
      <c r="Z741" s="74">
        <v>761166</v>
      </c>
      <c r="AA741" s="74">
        <v>10</v>
      </c>
      <c r="AB741" s="74">
        <v>4227096</v>
      </c>
      <c r="AC741" s="74">
        <v>5</v>
      </c>
    </row>
    <row r="742" spans="1:29" ht="14.25">
      <c r="A742" s="89">
        <v>2008069</v>
      </c>
      <c r="B742" s="91">
        <v>39614</v>
      </c>
      <c r="C742" s="97">
        <v>5</v>
      </c>
      <c r="D742" s="93">
        <v>8</v>
      </c>
      <c r="E742" s="93">
        <v>17</v>
      </c>
      <c r="F742" s="93">
        <v>20</v>
      </c>
      <c r="G742" s="93">
        <v>26</v>
      </c>
      <c r="H742" s="93">
        <v>30</v>
      </c>
      <c r="I742" s="99">
        <v>10</v>
      </c>
      <c r="J742" s="93">
        <v>8</v>
      </c>
      <c r="K742" s="93">
        <v>5</v>
      </c>
      <c r="L742" s="93">
        <v>26</v>
      </c>
      <c r="M742" s="93">
        <v>17</v>
      </c>
      <c r="N742" s="93">
        <v>20</v>
      </c>
      <c r="O742" s="94">
        <v>30</v>
      </c>
      <c r="P742" s="74">
        <v>160540160</v>
      </c>
      <c r="Q742" s="74">
        <v>24929340</v>
      </c>
      <c r="R742" s="74">
        <v>10</v>
      </c>
      <c r="S742" s="74">
        <v>5000000</v>
      </c>
      <c r="T742" s="74">
        <v>76</v>
      </c>
      <c r="U742" s="74">
        <v>100421</v>
      </c>
      <c r="V742" s="74">
        <v>996</v>
      </c>
      <c r="W742" s="74">
        <v>3000</v>
      </c>
      <c r="X742" s="74">
        <v>41743</v>
      </c>
      <c r="Y742" s="74">
        <v>200</v>
      </c>
      <c r="Z742" s="74">
        <v>672925</v>
      </c>
      <c r="AA742" s="74">
        <v>10</v>
      </c>
      <c r="AB742" s="74">
        <v>7031725</v>
      </c>
      <c r="AC742" s="74">
        <v>5</v>
      </c>
    </row>
    <row r="743" spans="1:29" ht="14.25">
      <c r="A743" s="89">
        <v>2008070</v>
      </c>
      <c r="B743" s="91">
        <v>39616</v>
      </c>
      <c r="C743" s="97">
        <v>5</v>
      </c>
      <c r="D743" s="93">
        <v>6</v>
      </c>
      <c r="E743" s="93">
        <v>12</v>
      </c>
      <c r="F743" s="93">
        <v>15</v>
      </c>
      <c r="G743" s="93">
        <v>18</v>
      </c>
      <c r="H743" s="93">
        <v>33</v>
      </c>
      <c r="I743" s="99">
        <v>13</v>
      </c>
      <c r="J743" s="93">
        <v>12</v>
      </c>
      <c r="K743" s="93">
        <v>33</v>
      </c>
      <c r="L743" s="93">
        <v>6</v>
      </c>
      <c r="M743" s="93">
        <v>15</v>
      </c>
      <c r="N743" s="93">
        <v>18</v>
      </c>
      <c r="O743" s="94">
        <v>5</v>
      </c>
      <c r="P743" s="74">
        <v>143853670</v>
      </c>
      <c r="Q743" s="74">
        <v>56125892</v>
      </c>
      <c r="R743" s="74">
        <v>0</v>
      </c>
      <c r="S743" s="74">
        <v>0</v>
      </c>
      <c r="T743" s="74">
        <v>52</v>
      </c>
      <c r="U743" s="74">
        <v>534798</v>
      </c>
      <c r="V743" s="74">
        <v>299</v>
      </c>
      <c r="W743" s="74">
        <v>3000</v>
      </c>
      <c r="X743" s="74">
        <v>18169</v>
      </c>
      <c r="Y743" s="74">
        <v>200</v>
      </c>
      <c r="Z743" s="74">
        <v>385587</v>
      </c>
      <c r="AA743" s="74">
        <v>10</v>
      </c>
      <c r="AB743" s="74">
        <v>3507025</v>
      </c>
      <c r="AC743" s="74">
        <v>5</v>
      </c>
    </row>
    <row r="744" spans="1:29" ht="14.25">
      <c r="A744" s="89">
        <v>2008071</v>
      </c>
      <c r="B744" s="91">
        <v>39618</v>
      </c>
      <c r="C744" s="97">
        <v>1</v>
      </c>
      <c r="D744" s="93">
        <v>6</v>
      </c>
      <c r="E744" s="93">
        <v>21</v>
      </c>
      <c r="F744" s="93">
        <v>26</v>
      </c>
      <c r="G744" s="93">
        <v>27</v>
      </c>
      <c r="H744" s="93">
        <v>28</v>
      </c>
      <c r="I744" s="99">
        <v>9</v>
      </c>
      <c r="J744" s="93">
        <v>21</v>
      </c>
      <c r="K744" s="93">
        <v>1</v>
      </c>
      <c r="L744" s="93">
        <v>26</v>
      </c>
      <c r="M744" s="93">
        <v>27</v>
      </c>
      <c r="N744" s="93">
        <v>6</v>
      </c>
      <c r="O744" s="94">
        <v>28</v>
      </c>
      <c r="P744" s="74">
        <v>149342332</v>
      </c>
      <c r="Q744" s="74">
        <v>35692188</v>
      </c>
      <c r="R744" s="74">
        <v>6</v>
      </c>
      <c r="S744" s="74">
        <v>5000000</v>
      </c>
      <c r="T744" s="74">
        <v>52</v>
      </c>
      <c r="U744" s="74">
        <v>78843</v>
      </c>
      <c r="V744" s="74">
        <v>1069</v>
      </c>
      <c r="W744" s="74">
        <v>3000</v>
      </c>
      <c r="X744" s="74">
        <v>44739</v>
      </c>
      <c r="Y744" s="74">
        <v>200</v>
      </c>
      <c r="Z744" s="74">
        <v>722436</v>
      </c>
      <c r="AA744" s="74">
        <v>10</v>
      </c>
      <c r="AB744" s="74">
        <v>8026489</v>
      </c>
      <c r="AC744" s="74">
        <v>5</v>
      </c>
    </row>
    <row r="745" spans="1:29" ht="14.25">
      <c r="A745" s="89">
        <v>2008072</v>
      </c>
      <c r="B745" s="91">
        <v>39621</v>
      </c>
      <c r="C745" s="97">
        <v>1</v>
      </c>
      <c r="D745" s="93">
        <v>5</v>
      </c>
      <c r="E745" s="93">
        <v>10</v>
      </c>
      <c r="F745" s="93">
        <v>18</v>
      </c>
      <c r="G745" s="93">
        <v>22</v>
      </c>
      <c r="H745" s="93">
        <v>30</v>
      </c>
      <c r="I745" s="99">
        <v>9</v>
      </c>
      <c r="J745" s="93">
        <v>18</v>
      </c>
      <c r="K745" s="93">
        <v>1</v>
      </c>
      <c r="L745" s="93">
        <v>5</v>
      </c>
      <c r="M745" s="93">
        <v>22</v>
      </c>
      <c r="N745" s="93">
        <v>10</v>
      </c>
      <c r="O745" s="94">
        <v>30</v>
      </c>
      <c r="P745" s="74">
        <v>161487324</v>
      </c>
      <c r="Q745" s="74">
        <v>64812320</v>
      </c>
      <c r="R745" s="74">
        <v>2</v>
      </c>
      <c r="S745" s="74">
        <v>5000000</v>
      </c>
      <c r="T745" s="74">
        <v>70</v>
      </c>
      <c r="U745" s="74">
        <v>239511</v>
      </c>
      <c r="V745" s="74">
        <v>428</v>
      </c>
      <c r="W745" s="74">
        <v>3000</v>
      </c>
      <c r="X745" s="74">
        <v>20774</v>
      </c>
      <c r="Y745" s="74">
        <v>200</v>
      </c>
      <c r="Z745" s="74">
        <v>417150</v>
      </c>
      <c r="AA745" s="74">
        <v>10</v>
      </c>
      <c r="AB745" s="74">
        <v>2726517</v>
      </c>
      <c r="AC745" s="74">
        <v>5</v>
      </c>
    </row>
    <row r="746" spans="1:29" ht="14.25">
      <c r="A746" s="89">
        <v>2008073</v>
      </c>
      <c r="B746" s="91">
        <v>39623</v>
      </c>
      <c r="C746" s="97">
        <v>1</v>
      </c>
      <c r="D746" s="93">
        <v>9</v>
      </c>
      <c r="E746" s="93">
        <v>13</v>
      </c>
      <c r="F746" s="93">
        <v>22</v>
      </c>
      <c r="G746" s="93">
        <v>28</v>
      </c>
      <c r="H746" s="93">
        <v>33</v>
      </c>
      <c r="I746" s="99">
        <v>8</v>
      </c>
      <c r="J746" s="93">
        <v>22</v>
      </c>
      <c r="K746" s="93">
        <v>13</v>
      </c>
      <c r="L746" s="93">
        <v>28</v>
      </c>
      <c r="M746" s="93">
        <v>33</v>
      </c>
      <c r="N746" s="93">
        <v>9</v>
      </c>
      <c r="O746" s="94">
        <v>1</v>
      </c>
      <c r="P746" s="74">
        <v>145507408</v>
      </c>
      <c r="Q746" s="74">
        <v>82483486</v>
      </c>
      <c r="R746" s="74">
        <v>2</v>
      </c>
      <c r="S746" s="74">
        <v>5000000</v>
      </c>
      <c r="T746" s="74">
        <v>39</v>
      </c>
      <c r="U746" s="74">
        <v>304078</v>
      </c>
      <c r="V746" s="74">
        <v>564</v>
      </c>
      <c r="W746" s="74">
        <v>3000</v>
      </c>
      <c r="X746" s="74">
        <v>25507</v>
      </c>
      <c r="Y746" s="74">
        <v>200</v>
      </c>
      <c r="Z746" s="74">
        <v>447395</v>
      </c>
      <c r="AA746" s="74">
        <v>10</v>
      </c>
      <c r="AB746" s="74">
        <v>4100208</v>
      </c>
      <c r="AC746" s="74">
        <v>5</v>
      </c>
    </row>
    <row r="747" spans="1:29" ht="14.25">
      <c r="A747" s="89">
        <v>2008074</v>
      </c>
      <c r="B747" s="91">
        <v>39625</v>
      </c>
      <c r="C747" s="97">
        <v>1</v>
      </c>
      <c r="D747" s="93">
        <v>11</v>
      </c>
      <c r="E747" s="93">
        <v>15</v>
      </c>
      <c r="F747" s="93">
        <v>19</v>
      </c>
      <c r="G747" s="93">
        <v>20</v>
      </c>
      <c r="H747" s="93">
        <v>24</v>
      </c>
      <c r="I747" s="99">
        <v>9</v>
      </c>
      <c r="J747" s="93">
        <v>24</v>
      </c>
      <c r="K747" s="93">
        <v>19</v>
      </c>
      <c r="L747" s="93">
        <v>15</v>
      </c>
      <c r="M747" s="93">
        <v>11</v>
      </c>
      <c r="N747" s="93">
        <v>20</v>
      </c>
      <c r="O747" s="94">
        <v>1</v>
      </c>
      <c r="P747" s="74">
        <v>144760564</v>
      </c>
      <c r="Q747" s="74">
        <v>120042441</v>
      </c>
      <c r="R747" s="74">
        <v>0</v>
      </c>
      <c r="S747" s="74">
        <v>0</v>
      </c>
      <c r="T747" s="74">
        <v>38</v>
      </c>
      <c r="U747" s="74">
        <v>423597</v>
      </c>
      <c r="V747" s="74">
        <v>195</v>
      </c>
      <c r="W747" s="74">
        <v>3000</v>
      </c>
      <c r="X747" s="74">
        <v>13480</v>
      </c>
      <c r="Y747" s="74">
        <v>200</v>
      </c>
      <c r="Z747" s="74">
        <v>325170</v>
      </c>
      <c r="AA747" s="74">
        <v>10</v>
      </c>
      <c r="AB747" s="74">
        <v>2148865</v>
      </c>
      <c r="AC747" s="74">
        <v>5</v>
      </c>
    </row>
    <row r="748" spans="1:29" ht="14.25">
      <c r="A748" s="89">
        <v>2008075</v>
      </c>
      <c r="B748" s="91">
        <v>39628</v>
      </c>
      <c r="C748" s="97">
        <v>1</v>
      </c>
      <c r="D748" s="93">
        <v>8</v>
      </c>
      <c r="E748" s="93">
        <v>14</v>
      </c>
      <c r="F748" s="93">
        <v>18</v>
      </c>
      <c r="G748" s="93">
        <v>22</v>
      </c>
      <c r="H748" s="93">
        <v>30</v>
      </c>
      <c r="I748" s="99">
        <v>3</v>
      </c>
      <c r="J748" s="93">
        <v>18</v>
      </c>
      <c r="K748" s="93">
        <v>22</v>
      </c>
      <c r="L748" s="93">
        <v>1</v>
      </c>
      <c r="M748" s="93">
        <v>14</v>
      </c>
      <c r="N748" s="93">
        <v>30</v>
      </c>
      <c r="O748" s="94">
        <v>8</v>
      </c>
      <c r="P748" s="74">
        <v>165190272</v>
      </c>
      <c r="Q748" s="74">
        <v>129796542</v>
      </c>
      <c r="R748" s="74">
        <v>1</v>
      </c>
      <c r="S748" s="74">
        <v>5000000</v>
      </c>
      <c r="T748" s="74">
        <v>32</v>
      </c>
      <c r="U748" s="74">
        <v>1075819</v>
      </c>
      <c r="V748" s="74">
        <v>411</v>
      </c>
      <c r="W748" s="74">
        <v>3000</v>
      </c>
      <c r="X748" s="74">
        <v>22979</v>
      </c>
      <c r="Y748" s="74">
        <v>200</v>
      </c>
      <c r="Z748" s="74">
        <v>475888</v>
      </c>
      <c r="AA748" s="74">
        <v>10</v>
      </c>
      <c r="AB748" s="74">
        <v>4235043</v>
      </c>
      <c r="AC748" s="74">
        <v>5</v>
      </c>
    </row>
    <row r="749" spans="1:29" ht="14.25">
      <c r="A749" s="89">
        <v>2008076</v>
      </c>
      <c r="B749" s="91">
        <v>39630</v>
      </c>
      <c r="C749" s="97">
        <v>2</v>
      </c>
      <c r="D749" s="93">
        <v>5</v>
      </c>
      <c r="E749" s="93">
        <v>7</v>
      </c>
      <c r="F749" s="93">
        <v>11</v>
      </c>
      <c r="G749" s="93">
        <v>13</v>
      </c>
      <c r="H749" s="93">
        <v>18</v>
      </c>
      <c r="I749" s="99">
        <v>11</v>
      </c>
      <c r="J749" s="93">
        <v>18</v>
      </c>
      <c r="K749" s="93">
        <v>11</v>
      </c>
      <c r="L749" s="93">
        <v>5</v>
      </c>
      <c r="M749" s="93">
        <v>13</v>
      </c>
      <c r="N749" s="93">
        <v>7</v>
      </c>
      <c r="O749" s="94">
        <v>2</v>
      </c>
      <c r="P749" s="74">
        <v>149452982</v>
      </c>
      <c r="Q749" s="74">
        <v>133839763</v>
      </c>
      <c r="R749" s="74">
        <v>1</v>
      </c>
      <c r="S749" s="74">
        <v>5000000</v>
      </c>
      <c r="T749" s="74">
        <v>44</v>
      </c>
      <c r="U749" s="74">
        <v>479564</v>
      </c>
      <c r="V749" s="74">
        <v>721</v>
      </c>
      <c r="W749" s="74">
        <v>3000</v>
      </c>
      <c r="X749" s="74">
        <v>38620</v>
      </c>
      <c r="Y749" s="74">
        <v>200</v>
      </c>
      <c r="Z749" s="74">
        <v>697597</v>
      </c>
      <c r="AA749" s="74">
        <v>10</v>
      </c>
      <c r="AB749" s="74">
        <v>5244984</v>
      </c>
      <c r="AC749" s="74">
        <v>5</v>
      </c>
    </row>
    <row r="750" spans="1:29" ht="14.25">
      <c r="A750" s="89">
        <v>2008077</v>
      </c>
      <c r="B750" s="91">
        <v>39632</v>
      </c>
      <c r="C750" s="97">
        <v>4</v>
      </c>
      <c r="D750" s="93">
        <v>12</v>
      </c>
      <c r="E750" s="93">
        <v>22</v>
      </c>
      <c r="F750" s="93">
        <v>26</v>
      </c>
      <c r="G750" s="93">
        <v>30</v>
      </c>
      <c r="H750" s="93">
        <v>33</v>
      </c>
      <c r="I750" s="99">
        <v>9</v>
      </c>
      <c r="J750" s="93">
        <v>30</v>
      </c>
      <c r="K750" s="93">
        <v>26</v>
      </c>
      <c r="L750" s="93">
        <v>4</v>
      </c>
      <c r="M750" s="93">
        <v>12</v>
      </c>
      <c r="N750" s="93">
        <v>33</v>
      </c>
      <c r="O750" s="94">
        <v>22</v>
      </c>
      <c r="P750" s="74">
        <v>150267928</v>
      </c>
      <c r="Q750" s="74">
        <v>133938729</v>
      </c>
      <c r="R750" s="74">
        <v>3</v>
      </c>
      <c r="S750" s="74">
        <v>5000000</v>
      </c>
      <c r="T750" s="74">
        <v>27</v>
      </c>
      <c r="U750" s="74">
        <v>1304849</v>
      </c>
      <c r="V750" s="74">
        <v>351</v>
      </c>
      <c r="W750" s="74">
        <v>3000</v>
      </c>
      <c r="X750" s="74">
        <v>19841</v>
      </c>
      <c r="Y750" s="74">
        <v>200</v>
      </c>
      <c r="Z750" s="74">
        <v>414083</v>
      </c>
      <c r="AA750" s="74">
        <v>10</v>
      </c>
      <c r="AB750" s="74">
        <v>2827872</v>
      </c>
      <c r="AC750" s="74">
        <v>5</v>
      </c>
    </row>
    <row r="751" spans="1:29" ht="14.25">
      <c r="A751" s="89">
        <v>2008078</v>
      </c>
      <c r="B751" s="91">
        <v>39635</v>
      </c>
      <c r="C751" s="97">
        <v>6</v>
      </c>
      <c r="D751" s="93">
        <v>13</v>
      </c>
      <c r="E751" s="93">
        <v>16</v>
      </c>
      <c r="F751" s="93">
        <v>26</v>
      </c>
      <c r="G751" s="93">
        <v>30</v>
      </c>
      <c r="H751" s="93">
        <v>33</v>
      </c>
      <c r="I751" s="99">
        <v>1</v>
      </c>
      <c r="J751" s="93">
        <v>13</v>
      </c>
      <c r="K751" s="93">
        <v>30</v>
      </c>
      <c r="L751" s="93">
        <v>16</v>
      </c>
      <c r="M751" s="93">
        <v>26</v>
      </c>
      <c r="N751" s="93">
        <v>33</v>
      </c>
      <c r="O751" s="94">
        <v>6</v>
      </c>
      <c r="P751" s="74">
        <v>163038372</v>
      </c>
      <c r="Q751" s="74">
        <v>135542103</v>
      </c>
      <c r="R751" s="74">
        <v>3</v>
      </c>
      <c r="S751" s="74">
        <v>5000000</v>
      </c>
      <c r="T751" s="74">
        <v>29</v>
      </c>
      <c r="U751" s="74">
        <v>1335903</v>
      </c>
      <c r="V751" s="74">
        <v>392</v>
      </c>
      <c r="W751" s="74">
        <v>3000</v>
      </c>
      <c r="X751" s="74">
        <v>18689</v>
      </c>
      <c r="Y751" s="74">
        <v>200</v>
      </c>
      <c r="Z751" s="74">
        <v>405411</v>
      </c>
      <c r="AA751" s="74">
        <v>10</v>
      </c>
      <c r="AB751" s="74">
        <v>3115262</v>
      </c>
      <c r="AC751" s="74">
        <v>5</v>
      </c>
    </row>
    <row r="752" spans="1:29" ht="14.25">
      <c r="A752" s="89">
        <v>2008079</v>
      </c>
      <c r="B752" s="91">
        <v>39637</v>
      </c>
      <c r="C752" s="97">
        <v>3</v>
      </c>
      <c r="D752" s="93">
        <v>4</v>
      </c>
      <c r="E752" s="93">
        <v>5</v>
      </c>
      <c r="F752" s="93">
        <v>10</v>
      </c>
      <c r="G752" s="93">
        <v>20</v>
      </c>
      <c r="H752" s="93">
        <v>32</v>
      </c>
      <c r="I752" s="99">
        <v>9</v>
      </c>
      <c r="J752" s="93">
        <v>32</v>
      </c>
      <c r="K752" s="93">
        <v>5</v>
      </c>
      <c r="L752" s="93">
        <v>20</v>
      </c>
      <c r="M752" s="93">
        <v>4</v>
      </c>
      <c r="N752" s="93">
        <v>3</v>
      </c>
      <c r="O752" s="94">
        <v>10</v>
      </c>
      <c r="P752" s="74">
        <v>146233386</v>
      </c>
      <c r="Q752" s="74">
        <v>134132604</v>
      </c>
      <c r="R752" s="74">
        <v>3</v>
      </c>
      <c r="S752" s="74">
        <v>5000000</v>
      </c>
      <c r="T752" s="74">
        <v>56</v>
      </c>
      <c r="U752" s="74">
        <v>566270</v>
      </c>
      <c r="V752" s="74">
        <v>340</v>
      </c>
      <c r="W752" s="74">
        <v>3000</v>
      </c>
      <c r="X752" s="74">
        <v>27007</v>
      </c>
      <c r="Y752" s="74">
        <v>200</v>
      </c>
      <c r="Z752" s="74">
        <v>606836</v>
      </c>
      <c r="AA752" s="74">
        <v>10</v>
      </c>
      <c r="AB752" s="74">
        <v>2772584</v>
      </c>
      <c r="AC752" s="74">
        <v>5</v>
      </c>
    </row>
    <row r="753" spans="1:29" ht="14.25">
      <c r="A753" s="89">
        <v>2008080</v>
      </c>
      <c r="B753" s="91">
        <v>39639</v>
      </c>
      <c r="C753" s="97">
        <v>4</v>
      </c>
      <c r="D753" s="93">
        <v>14</v>
      </c>
      <c r="E753" s="93">
        <v>22</v>
      </c>
      <c r="F753" s="93">
        <v>25</v>
      </c>
      <c r="G753" s="93">
        <v>29</v>
      </c>
      <c r="H753" s="93">
        <v>32</v>
      </c>
      <c r="I753" s="99">
        <v>14</v>
      </c>
      <c r="J753" s="93">
        <v>14</v>
      </c>
      <c r="K753" s="93">
        <v>4</v>
      </c>
      <c r="L753" s="93">
        <v>25</v>
      </c>
      <c r="M753" s="93">
        <v>29</v>
      </c>
      <c r="N753" s="93">
        <v>22</v>
      </c>
      <c r="O753" s="94">
        <v>32</v>
      </c>
      <c r="P753" s="74">
        <v>147833964</v>
      </c>
      <c r="Q753" s="74">
        <v>131935706</v>
      </c>
      <c r="R753" s="74">
        <v>2</v>
      </c>
      <c r="S753" s="74">
        <v>5000000</v>
      </c>
      <c r="T753" s="74">
        <v>37</v>
      </c>
      <c r="U753" s="74">
        <v>492087</v>
      </c>
      <c r="V753" s="74">
        <v>974</v>
      </c>
      <c r="W753" s="74">
        <v>3000</v>
      </c>
      <c r="X753" s="74">
        <v>43370</v>
      </c>
      <c r="Y753" s="74">
        <v>200</v>
      </c>
      <c r="Z753" s="74">
        <v>668395</v>
      </c>
      <c r="AA753" s="74">
        <v>10</v>
      </c>
      <c r="AB753" s="74">
        <v>5629670</v>
      </c>
      <c r="AC753" s="74">
        <v>5</v>
      </c>
    </row>
    <row r="754" spans="1:29" ht="14.25">
      <c r="A754" s="89">
        <v>2008081</v>
      </c>
      <c r="B754" s="91">
        <v>39642</v>
      </c>
      <c r="C754" s="97">
        <v>2</v>
      </c>
      <c r="D754" s="93">
        <v>12</v>
      </c>
      <c r="E754" s="93">
        <v>13</v>
      </c>
      <c r="F754" s="93">
        <v>18</v>
      </c>
      <c r="G754" s="93">
        <v>25</v>
      </c>
      <c r="H754" s="93">
        <v>31</v>
      </c>
      <c r="I754" s="99">
        <v>4</v>
      </c>
      <c r="J754" s="93">
        <v>25</v>
      </c>
      <c r="K754" s="93">
        <v>31</v>
      </c>
      <c r="L754" s="93">
        <v>18</v>
      </c>
      <c r="M754" s="93">
        <v>13</v>
      </c>
      <c r="N754" s="93">
        <v>12</v>
      </c>
      <c r="O754" s="94">
        <v>2</v>
      </c>
      <c r="P754" s="74">
        <v>164515530</v>
      </c>
      <c r="Q754" s="74">
        <v>72356284</v>
      </c>
      <c r="R754" s="74">
        <v>13</v>
      </c>
      <c r="S754" s="74">
        <v>5000000</v>
      </c>
      <c r="T754" s="74">
        <v>182</v>
      </c>
      <c r="U754" s="74">
        <v>69494</v>
      </c>
      <c r="V754" s="74">
        <v>2004</v>
      </c>
      <c r="W754" s="74">
        <v>3000</v>
      </c>
      <c r="X754" s="74">
        <v>75081</v>
      </c>
      <c r="Y754" s="74">
        <v>200</v>
      </c>
      <c r="Z754" s="74">
        <v>1040585</v>
      </c>
      <c r="AA754" s="74">
        <v>10</v>
      </c>
      <c r="AB754" s="74">
        <v>6221990</v>
      </c>
      <c r="AC754" s="74">
        <v>5</v>
      </c>
    </row>
    <row r="755" spans="1:29" ht="14.25">
      <c r="A755" s="89">
        <v>2008082</v>
      </c>
      <c r="B755" s="91">
        <v>39644</v>
      </c>
      <c r="C755" s="97">
        <v>4</v>
      </c>
      <c r="D755" s="93">
        <v>8</v>
      </c>
      <c r="E755" s="93">
        <v>10</v>
      </c>
      <c r="F755" s="93">
        <v>12</v>
      </c>
      <c r="G755" s="93">
        <v>21</v>
      </c>
      <c r="H755" s="93">
        <v>26</v>
      </c>
      <c r="I755" s="99">
        <v>9</v>
      </c>
      <c r="J755" s="93">
        <v>8</v>
      </c>
      <c r="K755" s="93">
        <v>4</v>
      </c>
      <c r="L755" s="93">
        <v>26</v>
      </c>
      <c r="M755" s="93">
        <v>21</v>
      </c>
      <c r="N755" s="93">
        <v>10</v>
      </c>
      <c r="O755" s="94">
        <v>12</v>
      </c>
      <c r="P755" s="74">
        <v>145747052</v>
      </c>
      <c r="Q755" s="74">
        <v>81260097</v>
      </c>
      <c r="R755" s="74">
        <v>3</v>
      </c>
      <c r="S755" s="74">
        <v>5000000</v>
      </c>
      <c r="T755" s="74">
        <v>52</v>
      </c>
      <c r="U755" s="74">
        <v>197009</v>
      </c>
      <c r="V755" s="74">
        <v>686</v>
      </c>
      <c r="W755" s="74">
        <v>3000</v>
      </c>
      <c r="X755" s="74">
        <v>29258</v>
      </c>
      <c r="Y755" s="74">
        <v>200</v>
      </c>
      <c r="Z755" s="74">
        <v>527485</v>
      </c>
      <c r="AA755" s="74">
        <v>10</v>
      </c>
      <c r="AB755" s="74">
        <v>4816660</v>
      </c>
      <c r="AC755" s="74">
        <v>5</v>
      </c>
    </row>
    <row r="756" spans="1:29" ht="14.25">
      <c r="A756" s="89">
        <v>2008083</v>
      </c>
      <c r="B756" s="91">
        <v>39646</v>
      </c>
      <c r="C756" s="97">
        <v>7</v>
      </c>
      <c r="D756" s="93">
        <v>8</v>
      </c>
      <c r="E756" s="93">
        <v>9</v>
      </c>
      <c r="F756" s="93">
        <v>18</v>
      </c>
      <c r="G756" s="93">
        <v>29</v>
      </c>
      <c r="H756" s="93">
        <v>32</v>
      </c>
      <c r="I756" s="99">
        <v>9</v>
      </c>
      <c r="J756" s="93">
        <v>9</v>
      </c>
      <c r="K756" s="93">
        <v>29</v>
      </c>
      <c r="L756" s="93">
        <v>7</v>
      </c>
      <c r="M756" s="93">
        <v>8</v>
      </c>
      <c r="N756" s="93">
        <v>18</v>
      </c>
      <c r="O756" s="94">
        <v>32</v>
      </c>
      <c r="P756" s="74">
        <v>148998496</v>
      </c>
      <c r="Q756" s="74">
        <v>110369093</v>
      </c>
      <c r="R756" s="74">
        <v>1</v>
      </c>
      <c r="S756" s="74">
        <v>5000000</v>
      </c>
      <c r="T756" s="74">
        <v>59</v>
      </c>
      <c r="U756" s="74">
        <v>247765</v>
      </c>
      <c r="V756" s="74">
        <v>469</v>
      </c>
      <c r="W756" s="74">
        <v>3000</v>
      </c>
      <c r="X756" s="74">
        <v>24709</v>
      </c>
      <c r="Y756" s="74">
        <v>200</v>
      </c>
      <c r="Z756" s="74">
        <v>487594</v>
      </c>
      <c r="AA756" s="74">
        <v>10</v>
      </c>
      <c r="AB756" s="74">
        <v>2611477</v>
      </c>
      <c r="AC756" s="74">
        <v>5</v>
      </c>
    </row>
    <row r="757" spans="1:29" ht="14.25">
      <c r="A757" s="89">
        <v>2008084</v>
      </c>
      <c r="B757" s="91">
        <v>39649</v>
      </c>
      <c r="C757" s="97">
        <v>4</v>
      </c>
      <c r="D757" s="93">
        <v>7</v>
      </c>
      <c r="E757" s="93">
        <v>13</v>
      </c>
      <c r="F757" s="93">
        <v>20</v>
      </c>
      <c r="G757" s="93">
        <v>29</v>
      </c>
      <c r="H757" s="93">
        <v>30</v>
      </c>
      <c r="I757" s="99">
        <v>16</v>
      </c>
      <c r="J757" s="93">
        <v>20</v>
      </c>
      <c r="K757" s="93">
        <v>13</v>
      </c>
      <c r="L757" s="93">
        <v>4</v>
      </c>
      <c r="M757" s="93">
        <v>30</v>
      </c>
      <c r="N757" s="93">
        <v>7</v>
      </c>
      <c r="O757" s="94">
        <v>29</v>
      </c>
      <c r="P757" s="74">
        <v>164902436</v>
      </c>
      <c r="Q757" s="74">
        <v>96175310</v>
      </c>
      <c r="R757" s="74">
        <v>5</v>
      </c>
      <c r="S757" s="74">
        <v>5000000</v>
      </c>
      <c r="T757" s="74">
        <v>133</v>
      </c>
      <c r="U757" s="74">
        <v>189582</v>
      </c>
      <c r="V757" s="74">
        <v>919</v>
      </c>
      <c r="W757" s="74">
        <v>3000</v>
      </c>
      <c r="X757" s="74">
        <v>45539</v>
      </c>
      <c r="Y757" s="74">
        <v>200</v>
      </c>
      <c r="Z757" s="74">
        <v>747120</v>
      </c>
      <c r="AA757" s="74">
        <v>10</v>
      </c>
      <c r="AB757" s="74">
        <v>5089093</v>
      </c>
      <c r="AC757" s="74">
        <v>5</v>
      </c>
    </row>
    <row r="758" spans="1:29" ht="14.25">
      <c r="A758" s="89">
        <v>2008085</v>
      </c>
      <c r="B758" s="91">
        <v>39651</v>
      </c>
      <c r="C758" s="97">
        <v>1</v>
      </c>
      <c r="D758" s="93">
        <v>4</v>
      </c>
      <c r="E758" s="93">
        <v>12</v>
      </c>
      <c r="F758" s="93">
        <v>20</v>
      </c>
      <c r="G758" s="93">
        <v>24</v>
      </c>
      <c r="H758" s="93">
        <v>29</v>
      </c>
      <c r="I758" s="99">
        <v>15</v>
      </c>
      <c r="J758" s="93">
        <v>24</v>
      </c>
      <c r="K758" s="93">
        <v>1</v>
      </c>
      <c r="L758" s="93">
        <v>20</v>
      </c>
      <c r="M758" s="93">
        <v>12</v>
      </c>
      <c r="N758" s="93">
        <v>4</v>
      </c>
      <c r="O758" s="94">
        <v>29</v>
      </c>
      <c r="P758" s="74">
        <v>147121156</v>
      </c>
      <c r="Q758" s="74">
        <v>122468200</v>
      </c>
      <c r="R758" s="74">
        <v>2</v>
      </c>
      <c r="S758" s="74">
        <v>5000000</v>
      </c>
      <c r="T758" s="74">
        <v>29</v>
      </c>
      <c r="U758" s="74">
        <v>536348</v>
      </c>
      <c r="V758" s="74">
        <v>245</v>
      </c>
      <c r="W758" s="74">
        <v>3000</v>
      </c>
      <c r="X758" s="74">
        <v>14147</v>
      </c>
      <c r="Y758" s="74">
        <v>200</v>
      </c>
      <c r="Z758" s="74">
        <v>302564</v>
      </c>
      <c r="AA758" s="74">
        <v>10</v>
      </c>
      <c r="AB758" s="74">
        <v>2730468</v>
      </c>
      <c r="AC758" s="74">
        <v>5</v>
      </c>
    </row>
    <row r="759" spans="1:29" ht="14.25">
      <c r="A759" s="89">
        <v>2008086</v>
      </c>
      <c r="B759" s="91">
        <v>39653</v>
      </c>
      <c r="C759" s="97">
        <v>4</v>
      </c>
      <c r="D759" s="93">
        <v>5</v>
      </c>
      <c r="E759" s="93">
        <v>10</v>
      </c>
      <c r="F759" s="93">
        <v>26</v>
      </c>
      <c r="G759" s="93">
        <v>27</v>
      </c>
      <c r="H759" s="93">
        <v>30</v>
      </c>
      <c r="I759" s="99">
        <v>12</v>
      </c>
      <c r="J759" s="93">
        <v>27</v>
      </c>
      <c r="K759" s="93">
        <v>10</v>
      </c>
      <c r="L759" s="93">
        <v>26</v>
      </c>
      <c r="M759" s="93">
        <v>30</v>
      </c>
      <c r="N759" s="93">
        <v>4</v>
      </c>
      <c r="O759" s="94">
        <v>5</v>
      </c>
      <c r="P759" s="74">
        <v>149218680</v>
      </c>
      <c r="Q759" s="74">
        <v>127320587</v>
      </c>
      <c r="R759" s="74">
        <v>1</v>
      </c>
      <c r="S759" s="74">
        <v>5000000</v>
      </c>
      <c r="T759" s="74">
        <v>37</v>
      </c>
      <c r="U759" s="74">
        <v>621321</v>
      </c>
      <c r="V759" s="74">
        <v>587</v>
      </c>
      <c r="W759" s="74">
        <v>3000</v>
      </c>
      <c r="X759" s="74">
        <v>29499</v>
      </c>
      <c r="Y759" s="74">
        <v>200</v>
      </c>
      <c r="Z759" s="74">
        <v>547709</v>
      </c>
      <c r="AA759" s="74">
        <v>10</v>
      </c>
      <c r="AB759" s="74">
        <v>5427594</v>
      </c>
      <c r="AC759" s="74">
        <v>5</v>
      </c>
    </row>
    <row r="760" spans="1:29" ht="14.25">
      <c r="A760" s="89">
        <v>2008087</v>
      </c>
      <c r="B760" s="91">
        <v>39656</v>
      </c>
      <c r="C760" s="97">
        <v>1</v>
      </c>
      <c r="D760" s="93">
        <v>7</v>
      </c>
      <c r="E760" s="93">
        <v>26</v>
      </c>
      <c r="F760" s="93">
        <v>29</v>
      </c>
      <c r="G760" s="93">
        <v>30</v>
      </c>
      <c r="H760" s="93">
        <v>31</v>
      </c>
      <c r="I760" s="99">
        <v>6</v>
      </c>
      <c r="J760" s="93">
        <v>30</v>
      </c>
      <c r="K760" s="93">
        <v>1</v>
      </c>
      <c r="L760" s="93">
        <v>29</v>
      </c>
      <c r="M760" s="93">
        <v>31</v>
      </c>
      <c r="N760" s="93">
        <v>7</v>
      </c>
      <c r="O760" s="94">
        <v>26</v>
      </c>
      <c r="P760" s="74">
        <v>165513430</v>
      </c>
      <c r="Q760" s="74">
        <v>113351325</v>
      </c>
      <c r="R760" s="74">
        <v>5</v>
      </c>
      <c r="S760" s="74">
        <v>5000000</v>
      </c>
      <c r="T760" s="74">
        <v>59</v>
      </c>
      <c r="U760" s="74">
        <v>436243</v>
      </c>
      <c r="V760" s="74">
        <v>580</v>
      </c>
      <c r="W760" s="74">
        <v>3000</v>
      </c>
      <c r="X760" s="74">
        <v>29908</v>
      </c>
      <c r="Y760" s="74">
        <v>200</v>
      </c>
      <c r="Z760" s="74">
        <v>575753</v>
      </c>
      <c r="AA760" s="74">
        <v>10</v>
      </c>
      <c r="AB760" s="74">
        <v>6170664</v>
      </c>
      <c r="AC760" s="74">
        <v>5</v>
      </c>
    </row>
    <row r="761" spans="1:29" ht="14.25">
      <c r="A761" s="89">
        <v>2008088</v>
      </c>
      <c r="B761" s="91">
        <v>39658</v>
      </c>
      <c r="C761" s="97">
        <v>1</v>
      </c>
      <c r="D761" s="93">
        <v>6</v>
      </c>
      <c r="E761" s="93">
        <v>8</v>
      </c>
      <c r="F761" s="93">
        <v>16</v>
      </c>
      <c r="G761" s="93">
        <v>17</v>
      </c>
      <c r="H761" s="93">
        <v>23</v>
      </c>
      <c r="I761" s="99">
        <v>5</v>
      </c>
      <c r="J761" s="93">
        <v>6</v>
      </c>
      <c r="K761" s="93">
        <v>17</v>
      </c>
      <c r="L761" s="93">
        <v>8</v>
      </c>
      <c r="M761" s="93">
        <v>23</v>
      </c>
      <c r="N761" s="93">
        <v>16</v>
      </c>
      <c r="O761" s="94">
        <v>1</v>
      </c>
      <c r="P761" s="74">
        <v>145378764</v>
      </c>
      <c r="Q761" s="74">
        <v>101236320</v>
      </c>
      <c r="R761" s="74">
        <v>4</v>
      </c>
      <c r="S761" s="74">
        <v>5000000</v>
      </c>
      <c r="T761" s="74">
        <v>40</v>
      </c>
      <c r="U761" s="74">
        <v>459958</v>
      </c>
      <c r="V761" s="74">
        <v>923</v>
      </c>
      <c r="W761" s="74">
        <v>3000</v>
      </c>
      <c r="X761" s="74">
        <v>46673</v>
      </c>
      <c r="Y761" s="74">
        <v>200</v>
      </c>
      <c r="Z761" s="74">
        <v>737458</v>
      </c>
      <c r="AA761" s="74">
        <v>10</v>
      </c>
      <c r="AB761" s="74">
        <v>5094819</v>
      </c>
      <c r="AC761" s="74">
        <v>5</v>
      </c>
    </row>
    <row r="762" spans="1:29" ht="14.25">
      <c r="A762" s="89">
        <v>2008089</v>
      </c>
      <c r="B762" s="91">
        <v>39660</v>
      </c>
      <c r="C762" s="97">
        <v>3</v>
      </c>
      <c r="D762" s="93">
        <v>6</v>
      </c>
      <c r="E762" s="93">
        <v>11</v>
      </c>
      <c r="F762" s="93">
        <v>16</v>
      </c>
      <c r="G762" s="93">
        <v>22</v>
      </c>
      <c r="H762" s="93">
        <v>27</v>
      </c>
      <c r="I762" s="99">
        <v>11</v>
      </c>
      <c r="J762" s="93">
        <v>22</v>
      </c>
      <c r="K762" s="93">
        <v>27</v>
      </c>
      <c r="L762" s="93">
        <v>3</v>
      </c>
      <c r="M762" s="93">
        <v>16</v>
      </c>
      <c r="N762" s="93">
        <v>11</v>
      </c>
      <c r="O762" s="94">
        <v>6</v>
      </c>
      <c r="P762" s="74">
        <v>152919280</v>
      </c>
      <c r="Q762" s="74">
        <v>27499936</v>
      </c>
      <c r="R762" s="74">
        <v>16</v>
      </c>
      <c r="S762" s="74">
        <v>5000000</v>
      </c>
      <c r="T762" s="74">
        <v>192</v>
      </c>
      <c r="U762" s="74">
        <v>76120</v>
      </c>
      <c r="V762" s="74">
        <v>1809</v>
      </c>
      <c r="W762" s="74">
        <v>3000</v>
      </c>
      <c r="X762" s="74">
        <v>61533</v>
      </c>
      <c r="Y762" s="74">
        <v>200</v>
      </c>
      <c r="Z762" s="74">
        <v>867845</v>
      </c>
      <c r="AA762" s="74">
        <v>10</v>
      </c>
      <c r="AB762" s="74">
        <v>5527930</v>
      </c>
      <c r="AC762" s="74">
        <v>5</v>
      </c>
    </row>
    <row r="763" spans="1:29" ht="14.25">
      <c r="A763" s="89">
        <v>2008090</v>
      </c>
      <c r="B763" s="91">
        <v>39663</v>
      </c>
      <c r="C763" s="97">
        <v>2</v>
      </c>
      <c r="D763" s="93">
        <v>7</v>
      </c>
      <c r="E763" s="93">
        <v>14</v>
      </c>
      <c r="F763" s="93">
        <v>18</v>
      </c>
      <c r="G763" s="93">
        <v>19</v>
      </c>
      <c r="H763" s="93">
        <v>24</v>
      </c>
      <c r="I763" s="99">
        <v>1</v>
      </c>
      <c r="J763" s="93">
        <v>14</v>
      </c>
      <c r="K763" s="93">
        <v>19</v>
      </c>
      <c r="L763" s="93">
        <v>2</v>
      </c>
      <c r="M763" s="93">
        <v>24</v>
      </c>
      <c r="N763" s="93">
        <v>18</v>
      </c>
      <c r="O763" s="94">
        <v>7</v>
      </c>
      <c r="P763" s="74">
        <v>161612270</v>
      </c>
      <c r="Q763" s="74">
        <v>47964342</v>
      </c>
      <c r="R763" s="74">
        <v>3</v>
      </c>
      <c r="S763" s="74">
        <v>5000000</v>
      </c>
      <c r="T763" s="74">
        <v>96</v>
      </c>
      <c r="U763" s="74">
        <v>158323</v>
      </c>
      <c r="V763" s="74">
        <v>612</v>
      </c>
      <c r="W763" s="74">
        <v>3000</v>
      </c>
      <c r="X763" s="74">
        <v>33156</v>
      </c>
      <c r="Y763" s="74">
        <v>200</v>
      </c>
      <c r="Z763" s="74">
        <v>639851</v>
      </c>
      <c r="AA763" s="74">
        <v>10</v>
      </c>
      <c r="AB763" s="74">
        <v>2732173</v>
      </c>
      <c r="AC763" s="74">
        <v>5</v>
      </c>
    </row>
    <row r="764" spans="1:29" ht="14.25">
      <c r="A764" s="89">
        <v>2008091</v>
      </c>
      <c r="B764" s="91">
        <v>39665</v>
      </c>
      <c r="C764" s="97">
        <v>3</v>
      </c>
      <c r="D764" s="93">
        <v>12</v>
      </c>
      <c r="E764" s="93">
        <v>14</v>
      </c>
      <c r="F764" s="93">
        <v>23</v>
      </c>
      <c r="G764" s="93">
        <v>31</v>
      </c>
      <c r="H764" s="93">
        <v>32</v>
      </c>
      <c r="I764" s="99">
        <v>10</v>
      </c>
      <c r="J764" s="93">
        <v>31</v>
      </c>
      <c r="K764" s="93">
        <v>23</v>
      </c>
      <c r="L764" s="93">
        <v>3</v>
      </c>
      <c r="M764" s="93">
        <v>12</v>
      </c>
      <c r="N764" s="93">
        <v>14</v>
      </c>
      <c r="O764" s="94">
        <v>32</v>
      </c>
      <c r="P764" s="74">
        <v>144363788</v>
      </c>
      <c r="Q764" s="74">
        <v>52601487</v>
      </c>
      <c r="R764" s="74">
        <v>3</v>
      </c>
      <c r="S764" s="74">
        <v>5000000</v>
      </c>
      <c r="T764" s="74">
        <v>38</v>
      </c>
      <c r="U764" s="74">
        <v>221471</v>
      </c>
      <c r="V764" s="74">
        <v>538</v>
      </c>
      <c r="W764" s="74">
        <v>3000</v>
      </c>
      <c r="X764" s="74">
        <v>25139</v>
      </c>
      <c r="Y764" s="74">
        <v>200</v>
      </c>
      <c r="Z764" s="74">
        <v>459205</v>
      </c>
      <c r="AA764" s="74">
        <v>10</v>
      </c>
      <c r="AB764" s="74">
        <v>6290268</v>
      </c>
      <c r="AC764" s="74">
        <v>5</v>
      </c>
    </row>
    <row r="765" spans="1:29" ht="14.25">
      <c r="A765" s="89">
        <v>2008092</v>
      </c>
      <c r="B765" s="91">
        <v>39667</v>
      </c>
      <c r="C765" s="97">
        <v>1</v>
      </c>
      <c r="D765" s="93">
        <v>3</v>
      </c>
      <c r="E765" s="93">
        <v>18</v>
      </c>
      <c r="F765" s="93">
        <v>27</v>
      </c>
      <c r="G765" s="93">
        <v>28</v>
      </c>
      <c r="H765" s="93">
        <v>30</v>
      </c>
      <c r="I765" s="99">
        <v>5</v>
      </c>
      <c r="J765" s="93">
        <v>28</v>
      </c>
      <c r="K765" s="93">
        <v>27</v>
      </c>
      <c r="L765" s="93">
        <v>30</v>
      </c>
      <c r="M765" s="93">
        <v>18</v>
      </c>
      <c r="N765" s="93">
        <v>3</v>
      </c>
      <c r="O765" s="94">
        <v>1</v>
      </c>
      <c r="P765" s="74">
        <v>147648912</v>
      </c>
      <c r="Q765" s="74">
        <v>39468357</v>
      </c>
      <c r="R765" s="74">
        <v>9</v>
      </c>
      <c r="S765" s="74">
        <v>5000000</v>
      </c>
      <c r="T765" s="74">
        <v>43</v>
      </c>
      <c r="U765" s="74">
        <v>317610</v>
      </c>
      <c r="V765" s="74">
        <v>394</v>
      </c>
      <c r="W765" s="74">
        <v>3000</v>
      </c>
      <c r="X765" s="74">
        <v>23597</v>
      </c>
      <c r="Y765" s="74">
        <v>200</v>
      </c>
      <c r="Z765" s="74">
        <v>49584</v>
      </c>
      <c r="AA765" s="74">
        <v>10</v>
      </c>
      <c r="AB765" s="74">
        <v>3189323</v>
      </c>
      <c r="AC765" s="74">
        <v>5</v>
      </c>
    </row>
    <row r="766" spans="1:29" ht="14.25">
      <c r="A766" s="89">
        <v>2008093</v>
      </c>
      <c r="B766" s="91">
        <v>39670</v>
      </c>
      <c r="C766" s="97">
        <v>4</v>
      </c>
      <c r="D766" s="93">
        <v>10</v>
      </c>
      <c r="E766" s="93">
        <v>12</v>
      </c>
      <c r="F766" s="93">
        <v>16</v>
      </c>
      <c r="G766" s="93">
        <v>26</v>
      </c>
      <c r="H766" s="93">
        <v>28</v>
      </c>
      <c r="I766" s="99">
        <v>7</v>
      </c>
      <c r="J766" s="93">
        <v>26</v>
      </c>
      <c r="K766" s="93">
        <v>16</v>
      </c>
      <c r="L766" s="93">
        <v>4</v>
      </c>
      <c r="M766" s="93">
        <v>10</v>
      </c>
      <c r="N766" s="93">
        <v>12</v>
      </c>
      <c r="O766" s="94">
        <v>28</v>
      </c>
      <c r="P766" s="74">
        <v>155710670</v>
      </c>
      <c r="Q766" s="74">
        <v>21460880</v>
      </c>
      <c r="R766" s="74">
        <v>10</v>
      </c>
      <c r="S766" s="74">
        <v>5000000</v>
      </c>
      <c r="T766" s="74">
        <v>84</v>
      </c>
      <c r="U766" s="74">
        <v>112206</v>
      </c>
      <c r="V766" s="74">
        <v>959</v>
      </c>
      <c r="W766" s="74">
        <v>3000</v>
      </c>
      <c r="X766" s="74">
        <v>39755</v>
      </c>
      <c r="Y766" s="74">
        <v>200</v>
      </c>
      <c r="Z766" s="74">
        <v>666542</v>
      </c>
      <c r="AA766" s="74">
        <v>10</v>
      </c>
      <c r="AB766" s="74">
        <v>5477383</v>
      </c>
      <c r="AC766" s="74">
        <v>5</v>
      </c>
    </row>
    <row r="767" spans="1:29" ht="14.25">
      <c r="A767" s="89">
        <v>2008094</v>
      </c>
      <c r="B767" s="91">
        <v>39672</v>
      </c>
      <c r="C767" s="97">
        <v>1</v>
      </c>
      <c r="D767" s="93">
        <v>4</v>
      </c>
      <c r="E767" s="93">
        <v>15</v>
      </c>
      <c r="F767" s="93">
        <v>16</v>
      </c>
      <c r="G767" s="93">
        <v>23</v>
      </c>
      <c r="H767" s="93">
        <v>28</v>
      </c>
      <c r="I767" s="99">
        <v>14</v>
      </c>
      <c r="J767" s="93">
        <v>28</v>
      </c>
      <c r="K767" s="93">
        <v>1</v>
      </c>
      <c r="L767" s="93">
        <v>15</v>
      </c>
      <c r="M767" s="93">
        <v>23</v>
      </c>
      <c r="N767" s="93">
        <v>16</v>
      </c>
      <c r="O767" s="94">
        <v>4</v>
      </c>
      <c r="P767" s="74">
        <v>138848472</v>
      </c>
      <c r="Q767" s="74">
        <v>51035380</v>
      </c>
      <c r="R767" s="74">
        <v>0</v>
      </c>
      <c r="S767" s="74">
        <v>0</v>
      </c>
      <c r="T767" s="74">
        <v>45</v>
      </c>
      <c r="U767" s="74">
        <v>281661</v>
      </c>
      <c r="V767" s="74">
        <v>366</v>
      </c>
      <c r="W767" s="74">
        <v>3000</v>
      </c>
      <c r="X767" s="74">
        <v>20178</v>
      </c>
      <c r="Y767" s="74">
        <v>200</v>
      </c>
      <c r="Z767" s="74">
        <v>387041</v>
      </c>
      <c r="AA767" s="74">
        <v>10</v>
      </c>
      <c r="AB767" s="74">
        <v>3356491</v>
      </c>
      <c r="AC767" s="74">
        <v>5</v>
      </c>
    </row>
    <row r="768" spans="1:29" ht="14.25">
      <c r="A768" s="89">
        <v>2008095</v>
      </c>
      <c r="B768" s="91">
        <v>39674</v>
      </c>
      <c r="C768" s="97">
        <v>3</v>
      </c>
      <c r="D768" s="93">
        <v>8</v>
      </c>
      <c r="E768" s="93">
        <v>14</v>
      </c>
      <c r="F768" s="93">
        <v>21</v>
      </c>
      <c r="G768" s="93">
        <v>28</v>
      </c>
      <c r="H768" s="93">
        <v>29</v>
      </c>
      <c r="I768" s="99">
        <v>3</v>
      </c>
      <c r="J768" s="93">
        <v>8</v>
      </c>
      <c r="K768" s="93">
        <v>14</v>
      </c>
      <c r="L768" s="93">
        <v>21</v>
      </c>
      <c r="M768" s="93">
        <v>29</v>
      </c>
      <c r="N768" s="93">
        <v>28</v>
      </c>
      <c r="O768" s="94">
        <v>3</v>
      </c>
      <c r="P768" s="74">
        <v>141671626</v>
      </c>
      <c r="Q768" s="74">
        <v>20550733</v>
      </c>
      <c r="R768" s="74">
        <v>11</v>
      </c>
      <c r="S768" s="74">
        <v>5000000</v>
      </c>
      <c r="T768" s="74">
        <v>108</v>
      </c>
      <c r="U768" s="74">
        <v>77441</v>
      </c>
      <c r="V768" s="74">
        <v>1028</v>
      </c>
      <c r="W768" s="74">
        <v>3000</v>
      </c>
      <c r="X768" s="74">
        <v>41459</v>
      </c>
      <c r="Y768" s="74">
        <v>200</v>
      </c>
      <c r="Z768" s="74">
        <v>661281</v>
      </c>
      <c r="AA768" s="74">
        <v>10</v>
      </c>
      <c r="AB768" s="74">
        <v>4710280</v>
      </c>
      <c r="AC768" s="74">
        <v>5</v>
      </c>
    </row>
    <row r="769" spans="1:29" ht="14.25">
      <c r="A769" s="89">
        <v>2008096</v>
      </c>
      <c r="B769" s="91">
        <v>39677</v>
      </c>
      <c r="C769" s="97">
        <v>6</v>
      </c>
      <c r="D769" s="93">
        <v>8</v>
      </c>
      <c r="E769" s="93">
        <v>12</v>
      </c>
      <c r="F769" s="93">
        <v>24</v>
      </c>
      <c r="G769" s="93">
        <v>27</v>
      </c>
      <c r="H769" s="93">
        <v>31</v>
      </c>
      <c r="I769" s="99">
        <v>14</v>
      </c>
      <c r="J769" s="93">
        <v>8</v>
      </c>
      <c r="K769" s="93">
        <v>6</v>
      </c>
      <c r="L769" s="93">
        <v>27</v>
      </c>
      <c r="M769" s="93">
        <v>24</v>
      </c>
      <c r="N769" s="93">
        <v>12</v>
      </c>
      <c r="O769" s="94">
        <v>31</v>
      </c>
      <c r="P769" s="74">
        <v>155836508</v>
      </c>
      <c r="Q769" s="74">
        <v>55717575</v>
      </c>
      <c r="R769" s="74">
        <v>1</v>
      </c>
      <c r="S769" s="74">
        <v>5000000</v>
      </c>
      <c r="T769" s="74">
        <v>83</v>
      </c>
      <c r="U769" s="74">
        <v>207401</v>
      </c>
      <c r="V769" s="74">
        <v>320</v>
      </c>
      <c r="W769" s="74">
        <v>3000</v>
      </c>
      <c r="X769" s="74">
        <v>23204</v>
      </c>
      <c r="Y769" s="74">
        <v>200</v>
      </c>
      <c r="Z769" s="74">
        <v>488061</v>
      </c>
      <c r="AA769" s="74">
        <v>10</v>
      </c>
      <c r="AB769" s="74">
        <v>1699455</v>
      </c>
      <c r="AC769" s="74">
        <v>5</v>
      </c>
    </row>
    <row r="770" spans="1:29" ht="14.25">
      <c r="A770" s="89">
        <v>2008097</v>
      </c>
      <c r="B770" s="91">
        <v>39679</v>
      </c>
      <c r="C770" s="97">
        <v>3</v>
      </c>
      <c r="D770" s="93">
        <v>6</v>
      </c>
      <c r="E770" s="93">
        <v>8</v>
      </c>
      <c r="F770" s="93">
        <v>9</v>
      </c>
      <c r="G770" s="93">
        <v>16</v>
      </c>
      <c r="H770" s="93">
        <v>17</v>
      </c>
      <c r="I770" s="99">
        <v>13</v>
      </c>
      <c r="J770" s="93">
        <v>6</v>
      </c>
      <c r="K770" s="93">
        <v>16</v>
      </c>
      <c r="L770" s="93">
        <v>17</v>
      </c>
      <c r="M770" s="93">
        <v>3</v>
      </c>
      <c r="N770" s="93">
        <v>8</v>
      </c>
      <c r="O770" s="94">
        <v>9</v>
      </c>
      <c r="P770" s="74">
        <v>139512854</v>
      </c>
      <c r="Q770" s="74">
        <v>53916840</v>
      </c>
      <c r="R770" s="74">
        <v>5</v>
      </c>
      <c r="S770" s="74">
        <v>5000000</v>
      </c>
      <c r="T770" s="74">
        <v>30</v>
      </c>
      <c r="U770" s="74">
        <v>331418</v>
      </c>
      <c r="V770" s="74">
        <v>578</v>
      </c>
      <c r="W770" s="74">
        <v>3000</v>
      </c>
      <c r="X770" s="74">
        <v>28952</v>
      </c>
      <c r="Y770" s="74">
        <v>200</v>
      </c>
      <c r="Z770" s="74">
        <v>558071</v>
      </c>
      <c r="AA770" s="74">
        <v>10</v>
      </c>
      <c r="AB770" s="74">
        <v>4422875</v>
      </c>
      <c r="AC770" s="74">
        <v>5</v>
      </c>
    </row>
    <row r="771" spans="1:29" ht="14.25">
      <c r="A771" s="89">
        <v>2008098</v>
      </c>
      <c r="B771" s="91">
        <v>39681</v>
      </c>
      <c r="C771" s="97">
        <v>6</v>
      </c>
      <c r="D771" s="93">
        <v>7</v>
      </c>
      <c r="E771" s="93">
        <v>10</v>
      </c>
      <c r="F771" s="93">
        <v>11</v>
      </c>
      <c r="G771" s="93">
        <v>15</v>
      </c>
      <c r="H771" s="93">
        <v>30</v>
      </c>
      <c r="I771" s="99">
        <v>1</v>
      </c>
      <c r="J771" s="93">
        <v>11</v>
      </c>
      <c r="K771" s="93">
        <v>10</v>
      </c>
      <c r="L771" s="93">
        <v>6</v>
      </c>
      <c r="M771" s="93">
        <v>7</v>
      </c>
      <c r="N771" s="93">
        <v>15</v>
      </c>
      <c r="O771" s="94">
        <v>30</v>
      </c>
      <c r="P771" s="74">
        <v>141788216</v>
      </c>
      <c r="Q771" s="74">
        <v>80570714</v>
      </c>
      <c r="R771" s="74">
        <v>1</v>
      </c>
      <c r="S771" s="74">
        <v>5000000</v>
      </c>
      <c r="T771" s="74">
        <v>55</v>
      </c>
      <c r="U771" s="74">
        <v>246653</v>
      </c>
      <c r="V771" s="74">
        <v>401</v>
      </c>
      <c r="W771" s="74">
        <v>3000</v>
      </c>
      <c r="X771" s="74">
        <v>23917</v>
      </c>
      <c r="Y771" s="74">
        <v>200</v>
      </c>
      <c r="Z771" s="74">
        <v>537744</v>
      </c>
      <c r="AA771" s="74">
        <v>10</v>
      </c>
      <c r="AB771" s="74">
        <v>2578513</v>
      </c>
      <c r="AC771" s="74">
        <v>5</v>
      </c>
    </row>
    <row r="772" spans="1:29" ht="14.25">
      <c r="A772" s="89">
        <v>2008099</v>
      </c>
      <c r="B772" s="91">
        <v>39684</v>
      </c>
      <c r="C772" s="97">
        <v>10</v>
      </c>
      <c r="D772" s="93">
        <v>15</v>
      </c>
      <c r="E772" s="93">
        <v>16</v>
      </c>
      <c r="F772" s="93">
        <v>22</v>
      </c>
      <c r="G772" s="93">
        <v>23</v>
      </c>
      <c r="H772" s="93">
        <v>24</v>
      </c>
      <c r="I772" s="99">
        <v>7</v>
      </c>
      <c r="J772" s="93">
        <v>24</v>
      </c>
      <c r="K772" s="93">
        <v>23</v>
      </c>
      <c r="L772" s="93">
        <v>22</v>
      </c>
      <c r="M772" s="93">
        <v>15</v>
      </c>
      <c r="N772" s="93">
        <v>16</v>
      </c>
      <c r="O772" s="94">
        <v>10</v>
      </c>
      <c r="P772" s="74">
        <v>161894814</v>
      </c>
      <c r="Q772" s="74">
        <v>80391500</v>
      </c>
      <c r="R772" s="74">
        <v>7</v>
      </c>
      <c r="S772" s="74">
        <v>5000000</v>
      </c>
      <c r="T772" s="74">
        <v>68</v>
      </c>
      <c r="U772" s="74">
        <v>219458</v>
      </c>
      <c r="V772" s="74">
        <v>403</v>
      </c>
      <c r="W772" s="74">
        <v>3000</v>
      </c>
      <c r="X772" s="74">
        <v>19962</v>
      </c>
      <c r="Y772" s="74">
        <v>200</v>
      </c>
      <c r="Z772" s="74">
        <v>394963</v>
      </c>
      <c r="AA772" s="74">
        <v>10</v>
      </c>
      <c r="AB772" s="74">
        <v>4086688</v>
      </c>
      <c r="AC772" s="74">
        <v>5</v>
      </c>
    </row>
    <row r="773" spans="1:29" ht="14.25">
      <c r="A773" s="89">
        <v>2008100</v>
      </c>
      <c r="B773" s="91">
        <v>39686</v>
      </c>
      <c r="C773" s="97">
        <v>8</v>
      </c>
      <c r="D773" s="93">
        <v>14</v>
      </c>
      <c r="E773" s="93">
        <v>17</v>
      </c>
      <c r="F773" s="93">
        <v>21</v>
      </c>
      <c r="G773" s="93">
        <v>27</v>
      </c>
      <c r="H773" s="93">
        <v>28</v>
      </c>
      <c r="I773" s="99">
        <v>14</v>
      </c>
      <c r="J773" s="93">
        <v>8</v>
      </c>
      <c r="K773" s="93">
        <v>14</v>
      </c>
      <c r="L773" s="93">
        <v>21</v>
      </c>
      <c r="M773" s="93">
        <v>28</v>
      </c>
      <c r="N773" s="93">
        <v>27</v>
      </c>
      <c r="O773" s="94">
        <v>17</v>
      </c>
      <c r="P773" s="74">
        <v>143116762</v>
      </c>
      <c r="Q773" s="74">
        <v>67480016</v>
      </c>
      <c r="R773" s="74">
        <v>8</v>
      </c>
      <c r="S773" s="74">
        <v>5000000</v>
      </c>
      <c r="T773" s="74">
        <v>121</v>
      </c>
      <c r="U773" s="74">
        <v>95945</v>
      </c>
      <c r="V773" s="74">
        <v>1184</v>
      </c>
      <c r="W773" s="74">
        <v>3000</v>
      </c>
      <c r="X773" s="74">
        <v>42345</v>
      </c>
      <c r="Y773" s="74">
        <v>200</v>
      </c>
      <c r="Z773" s="74">
        <v>652758</v>
      </c>
      <c r="AA773" s="74">
        <v>10</v>
      </c>
      <c r="AB773" s="74">
        <v>2576149</v>
      </c>
      <c r="AC773" s="74">
        <v>5</v>
      </c>
    </row>
    <row r="774" spans="1:29" ht="14.25">
      <c r="A774" s="89">
        <v>2008101</v>
      </c>
      <c r="B774" s="91">
        <v>39688</v>
      </c>
      <c r="C774" s="97">
        <v>9</v>
      </c>
      <c r="D774" s="93">
        <v>17</v>
      </c>
      <c r="E774" s="93">
        <v>21</v>
      </c>
      <c r="F774" s="93">
        <v>26</v>
      </c>
      <c r="G774" s="93">
        <v>28</v>
      </c>
      <c r="H774" s="93">
        <v>30</v>
      </c>
      <c r="I774" s="99">
        <v>4</v>
      </c>
      <c r="J774" s="93">
        <v>26</v>
      </c>
      <c r="K774" s="93">
        <v>17</v>
      </c>
      <c r="L774" s="93">
        <v>21</v>
      </c>
      <c r="M774" s="93">
        <v>30</v>
      </c>
      <c r="N774" s="93">
        <v>9</v>
      </c>
      <c r="O774" s="94">
        <v>28</v>
      </c>
      <c r="P774" s="74">
        <v>146389400</v>
      </c>
      <c r="Q774" s="74">
        <v>45685017</v>
      </c>
      <c r="R774" s="74">
        <v>9</v>
      </c>
      <c r="S774" s="74">
        <v>5000000</v>
      </c>
      <c r="T774" s="74">
        <v>32</v>
      </c>
      <c r="U774" s="74">
        <v>310781</v>
      </c>
      <c r="V774" s="74">
        <v>739</v>
      </c>
      <c r="W774" s="74">
        <v>3000</v>
      </c>
      <c r="X774" s="74">
        <v>33063</v>
      </c>
      <c r="Y774" s="74">
        <v>200</v>
      </c>
      <c r="Z774" s="74">
        <v>570101</v>
      </c>
      <c r="AA774" s="74">
        <v>10</v>
      </c>
      <c r="AB774" s="74">
        <v>4810038</v>
      </c>
      <c r="AC774" s="74">
        <v>5</v>
      </c>
    </row>
    <row r="775" spans="1:29" ht="14.25">
      <c r="A775" s="89">
        <v>2008102</v>
      </c>
      <c r="B775" s="91">
        <v>39691</v>
      </c>
      <c r="C775" s="97">
        <v>3</v>
      </c>
      <c r="D775" s="93">
        <v>7</v>
      </c>
      <c r="E775" s="93">
        <v>12</v>
      </c>
      <c r="F775" s="93">
        <v>21</v>
      </c>
      <c r="G775" s="93">
        <v>25</v>
      </c>
      <c r="H775" s="93">
        <v>32</v>
      </c>
      <c r="I775" s="99">
        <v>5</v>
      </c>
      <c r="J775" s="93">
        <v>7</v>
      </c>
      <c r="K775" s="93">
        <v>32</v>
      </c>
      <c r="L775" s="93">
        <v>3</v>
      </c>
      <c r="M775" s="93">
        <v>25</v>
      </c>
      <c r="N775" s="93">
        <v>12</v>
      </c>
      <c r="O775" s="94">
        <v>21</v>
      </c>
      <c r="P775" s="74">
        <v>163061174</v>
      </c>
      <c r="Q775" s="74">
        <v>46230420</v>
      </c>
      <c r="R775" s="74">
        <v>6</v>
      </c>
      <c r="S775" s="74">
        <v>5000000</v>
      </c>
      <c r="T775" s="74">
        <v>106</v>
      </c>
      <c r="U775" s="74">
        <v>123498</v>
      </c>
      <c r="V775" s="74">
        <v>846</v>
      </c>
      <c r="W775" s="74">
        <v>3000</v>
      </c>
      <c r="X775" s="74">
        <v>37838</v>
      </c>
      <c r="Y775" s="74">
        <v>200</v>
      </c>
      <c r="Z775" s="74">
        <v>649820</v>
      </c>
      <c r="AA775" s="74">
        <v>10</v>
      </c>
      <c r="AB775" s="74">
        <v>3931976</v>
      </c>
      <c r="AC775" s="74">
        <v>5</v>
      </c>
    </row>
    <row r="776" spans="1:29" ht="14.25">
      <c r="A776" s="89">
        <v>2008103</v>
      </c>
      <c r="B776" s="91">
        <v>39693</v>
      </c>
      <c r="C776" s="97">
        <v>1</v>
      </c>
      <c r="D776" s="93">
        <v>12</v>
      </c>
      <c r="E776" s="93">
        <v>16</v>
      </c>
      <c r="F776" s="93">
        <v>18</v>
      </c>
      <c r="G776" s="93">
        <v>22</v>
      </c>
      <c r="H776" s="93">
        <v>33</v>
      </c>
      <c r="I776" s="99">
        <v>4</v>
      </c>
      <c r="J776" s="93">
        <v>22</v>
      </c>
      <c r="K776" s="93">
        <v>12</v>
      </c>
      <c r="L776" s="93">
        <v>33</v>
      </c>
      <c r="M776" s="93">
        <v>16</v>
      </c>
      <c r="N776" s="93">
        <v>1</v>
      </c>
      <c r="O776" s="94">
        <v>18</v>
      </c>
      <c r="P776" s="74">
        <v>145961956</v>
      </c>
      <c r="Q776" s="74">
        <v>69864603</v>
      </c>
      <c r="R776" s="74">
        <v>3</v>
      </c>
      <c r="S776" s="74">
        <v>5000000</v>
      </c>
      <c r="T776" s="74">
        <v>29</v>
      </c>
      <c r="U776" s="74">
        <v>570948</v>
      </c>
      <c r="V776" s="74">
        <v>198</v>
      </c>
      <c r="W776" s="74">
        <v>3000</v>
      </c>
      <c r="X776" s="74">
        <v>14216</v>
      </c>
      <c r="Y776" s="74">
        <v>200</v>
      </c>
      <c r="Z776" s="74">
        <v>353647</v>
      </c>
      <c r="AA776" s="74">
        <v>10</v>
      </c>
      <c r="AB776" s="74">
        <v>1871199</v>
      </c>
      <c r="AC776" s="74">
        <v>5</v>
      </c>
    </row>
    <row r="777" spans="1:29" ht="14.25">
      <c r="A777" s="89">
        <v>2008104</v>
      </c>
      <c r="B777" s="91">
        <v>39695</v>
      </c>
      <c r="C777" s="97">
        <v>3</v>
      </c>
      <c r="D777" s="93">
        <v>6</v>
      </c>
      <c r="E777" s="93">
        <v>8</v>
      </c>
      <c r="F777" s="93">
        <v>17</v>
      </c>
      <c r="G777" s="93">
        <v>24</v>
      </c>
      <c r="H777" s="93">
        <v>31</v>
      </c>
      <c r="I777" s="99">
        <v>1</v>
      </c>
      <c r="J777" s="93">
        <v>31</v>
      </c>
      <c r="K777" s="93">
        <v>24</v>
      </c>
      <c r="L777" s="93">
        <v>3</v>
      </c>
      <c r="M777" s="93">
        <v>6</v>
      </c>
      <c r="N777" s="93">
        <v>8</v>
      </c>
      <c r="O777" s="94">
        <v>17</v>
      </c>
      <c r="P777" s="74">
        <v>146186834</v>
      </c>
      <c r="Q777" s="74">
        <v>90517482</v>
      </c>
      <c r="R777" s="74">
        <v>2</v>
      </c>
      <c r="S777" s="74">
        <v>5000000</v>
      </c>
      <c r="T777" s="74">
        <v>101</v>
      </c>
      <c r="U777" s="74">
        <v>130068</v>
      </c>
      <c r="V777" s="74">
        <v>574</v>
      </c>
      <c r="W777" s="74">
        <v>3000</v>
      </c>
      <c r="X777" s="74">
        <v>34023</v>
      </c>
      <c r="Y777" s="74">
        <v>200</v>
      </c>
      <c r="Z777" s="74">
        <v>612893</v>
      </c>
      <c r="AA777" s="74">
        <v>10</v>
      </c>
      <c r="AB777" s="74">
        <v>2637238</v>
      </c>
      <c r="AC777" s="74">
        <v>5</v>
      </c>
    </row>
    <row r="778" spans="1:29" ht="14.25">
      <c r="A778" s="89">
        <v>2008105</v>
      </c>
      <c r="B778" s="91">
        <v>39698</v>
      </c>
      <c r="C778" s="97">
        <v>5</v>
      </c>
      <c r="D778" s="93">
        <v>17</v>
      </c>
      <c r="E778" s="93">
        <v>19</v>
      </c>
      <c r="F778" s="93">
        <v>27</v>
      </c>
      <c r="G778" s="93">
        <v>28</v>
      </c>
      <c r="H778" s="93">
        <v>32</v>
      </c>
      <c r="I778" s="99">
        <v>2</v>
      </c>
      <c r="J778" s="93">
        <v>27</v>
      </c>
      <c r="K778" s="93">
        <v>19</v>
      </c>
      <c r="L778" s="93">
        <v>5</v>
      </c>
      <c r="M778" s="93">
        <v>17</v>
      </c>
      <c r="N778" s="93">
        <v>28</v>
      </c>
      <c r="O778" s="94">
        <v>32</v>
      </c>
      <c r="P778" s="74">
        <v>166483810</v>
      </c>
      <c r="Q778" s="74">
        <v>62624640</v>
      </c>
      <c r="R778" s="74">
        <v>6</v>
      </c>
      <c r="S778" s="74">
        <v>5000000</v>
      </c>
      <c r="T778" s="74">
        <v>41</v>
      </c>
      <c r="U778" s="74">
        <v>22026</v>
      </c>
      <c r="V778" s="74">
        <v>1491</v>
      </c>
      <c r="W778" s="74">
        <v>3000</v>
      </c>
      <c r="X778" s="74">
        <v>62897</v>
      </c>
      <c r="Y778" s="74">
        <v>200</v>
      </c>
      <c r="Z778" s="74">
        <v>983840</v>
      </c>
      <c r="AA778" s="74">
        <v>10</v>
      </c>
      <c r="AB778" s="74">
        <v>10335208</v>
      </c>
      <c r="AC778" s="74">
        <v>5</v>
      </c>
    </row>
    <row r="779" spans="1:29" ht="14.25">
      <c r="A779" s="89">
        <v>2008106</v>
      </c>
      <c r="B779" s="91">
        <v>39700</v>
      </c>
      <c r="C779" s="97">
        <v>14</v>
      </c>
      <c r="D779" s="93">
        <v>19</v>
      </c>
      <c r="E779" s="93">
        <v>25</v>
      </c>
      <c r="F779" s="93">
        <v>27</v>
      </c>
      <c r="G779" s="93">
        <v>29</v>
      </c>
      <c r="H779" s="93">
        <v>30</v>
      </c>
      <c r="I779" s="99">
        <v>15</v>
      </c>
      <c r="J779" s="93">
        <v>27</v>
      </c>
      <c r="K779" s="93">
        <v>29</v>
      </c>
      <c r="L779" s="93">
        <v>30</v>
      </c>
      <c r="M779" s="93">
        <v>14</v>
      </c>
      <c r="N779" s="93">
        <v>25</v>
      </c>
      <c r="O779" s="94">
        <v>19</v>
      </c>
      <c r="P779" s="74">
        <v>145583846</v>
      </c>
      <c r="Q779" s="74">
        <v>88687594</v>
      </c>
      <c r="R779" s="74">
        <v>1</v>
      </c>
      <c r="S779" s="74">
        <v>5000000</v>
      </c>
      <c r="T779" s="74">
        <v>24</v>
      </c>
      <c r="U779" s="74">
        <v>554695</v>
      </c>
      <c r="V779" s="74">
        <v>416</v>
      </c>
      <c r="W779" s="74">
        <v>3000</v>
      </c>
      <c r="X779" s="74">
        <v>23075</v>
      </c>
      <c r="Y779" s="74">
        <v>200</v>
      </c>
      <c r="Z779" s="74">
        <v>499366</v>
      </c>
      <c r="AA779" s="74">
        <v>10</v>
      </c>
      <c r="AB779" s="74">
        <v>3220755</v>
      </c>
      <c r="AC779" s="74">
        <v>5</v>
      </c>
    </row>
    <row r="780" spans="1:29" ht="14.25">
      <c r="A780" s="89">
        <v>2008107</v>
      </c>
      <c r="B780" s="91">
        <v>39702</v>
      </c>
      <c r="C780" s="97">
        <v>6</v>
      </c>
      <c r="D780" s="93">
        <v>13</v>
      </c>
      <c r="E780" s="93">
        <v>18</v>
      </c>
      <c r="F780" s="93">
        <v>22</v>
      </c>
      <c r="G780" s="93">
        <v>27</v>
      </c>
      <c r="H780" s="93">
        <v>32</v>
      </c>
      <c r="I780" s="99">
        <v>4</v>
      </c>
      <c r="J780" s="93">
        <v>13</v>
      </c>
      <c r="K780" s="93">
        <v>22</v>
      </c>
      <c r="L780" s="93">
        <v>32</v>
      </c>
      <c r="M780" s="93">
        <v>18</v>
      </c>
      <c r="N780" s="93">
        <v>27</v>
      </c>
      <c r="O780" s="94">
        <v>6</v>
      </c>
      <c r="P780" s="74">
        <v>145917756</v>
      </c>
      <c r="Q780" s="74">
        <v>101974896</v>
      </c>
      <c r="R780" s="74">
        <v>4</v>
      </c>
      <c r="S780" s="74">
        <v>5000000</v>
      </c>
      <c r="T780" s="74">
        <v>94</v>
      </c>
      <c r="U780" s="74">
        <v>151765</v>
      </c>
      <c r="V780" s="74">
        <v>447</v>
      </c>
      <c r="W780" s="74">
        <v>3000</v>
      </c>
      <c r="X780" s="74">
        <v>23040</v>
      </c>
      <c r="Y780" s="74">
        <v>200</v>
      </c>
      <c r="Z780" s="74">
        <v>440324</v>
      </c>
      <c r="AA780" s="74">
        <v>10</v>
      </c>
      <c r="AB780" s="74">
        <v>2718834</v>
      </c>
      <c r="AC780" s="74">
        <v>5</v>
      </c>
    </row>
    <row r="781" spans="1:29" ht="14.25">
      <c r="A781" s="89">
        <v>2008108</v>
      </c>
      <c r="B781" s="91">
        <v>39705</v>
      </c>
      <c r="C781" s="97">
        <v>9</v>
      </c>
      <c r="D781" s="93">
        <v>10</v>
      </c>
      <c r="E781" s="93">
        <v>15</v>
      </c>
      <c r="F781" s="93">
        <v>17</v>
      </c>
      <c r="G781" s="93">
        <v>23</v>
      </c>
      <c r="H781" s="93">
        <v>30</v>
      </c>
      <c r="I781" s="99">
        <v>12</v>
      </c>
      <c r="J781" s="93">
        <v>30</v>
      </c>
      <c r="K781" s="93">
        <v>15</v>
      </c>
      <c r="L781" s="93">
        <v>9</v>
      </c>
      <c r="M781" s="93">
        <v>23</v>
      </c>
      <c r="N781" s="93">
        <v>17</v>
      </c>
      <c r="O781" s="94">
        <v>10</v>
      </c>
      <c r="P781" s="74">
        <v>161811898</v>
      </c>
      <c r="Q781" s="74">
        <v>108779387</v>
      </c>
      <c r="R781" s="74">
        <v>1</v>
      </c>
      <c r="S781" s="74">
        <v>5000000</v>
      </c>
      <c r="T781" s="74">
        <v>70</v>
      </c>
      <c r="U781" s="74">
        <v>393483</v>
      </c>
      <c r="V781" s="74">
        <v>740</v>
      </c>
      <c r="W781" s="74">
        <v>3000</v>
      </c>
      <c r="X781" s="74">
        <v>39263</v>
      </c>
      <c r="Y781" s="74">
        <v>200</v>
      </c>
      <c r="Z781" s="74">
        <v>676584</v>
      </c>
      <c r="AA781" s="74">
        <v>10</v>
      </c>
      <c r="AB781" s="74">
        <v>4620217</v>
      </c>
      <c r="AC781" s="74">
        <v>5</v>
      </c>
    </row>
    <row r="782" spans="1:29" ht="14.25">
      <c r="A782" s="89">
        <v>2008109</v>
      </c>
      <c r="B782" s="91">
        <v>39707</v>
      </c>
      <c r="C782" s="97">
        <v>4</v>
      </c>
      <c r="D782" s="93">
        <v>7</v>
      </c>
      <c r="E782" s="93">
        <v>9</v>
      </c>
      <c r="F782" s="93">
        <v>16</v>
      </c>
      <c r="G782" s="93">
        <v>21</v>
      </c>
      <c r="H782" s="93">
        <v>28</v>
      </c>
      <c r="I782" s="99">
        <v>10</v>
      </c>
      <c r="J782" s="93">
        <v>28</v>
      </c>
      <c r="K782" s="93">
        <v>7</v>
      </c>
      <c r="L782" s="93">
        <v>4</v>
      </c>
      <c r="M782" s="93">
        <v>16</v>
      </c>
      <c r="N782" s="93">
        <v>21</v>
      </c>
      <c r="O782" s="94">
        <v>9</v>
      </c>
      <c r="P782" s="74">
        <v>149534090</v>
      </c>
      <c r="Q782" s="74">
        <v>46577706</v>
      </c>
      <c r="R782" s="74">
        <v>14</v>
      </c>
      <c r="S782" s="74">
        <v>5000000</v>
      </c>
      <c r="T782" s="74">
        <v>142</v>
      </c>
      <c r="U782" s="74">
        <v>128141</v>
      </c>
      <c r="V782" s="74">
        <v>1678</v>
      </c>
      <c r="W782" s="74">
        <v>3000</v>
      </c>
      <c r="X782" s="74">
        <v>67343</v>
      </c>
      <c r="Y782" s="74">
        <v>200</v>
      </c>
      <c r="Z782" s="74">
        <v>994084</v>
      </c>
      <c r="AA782" s="74">
        <v>10</v>
      </c>
      <c r="AB782" s="74">
        <v>3766771</v>
      </c>
      <c r="AC782" s="74">
        <v>5</v>
      </c>
    </row>
    <row r="783" spans="1:29" ht="14.25">
      <c r="A783" s="89">
        <v>2008110</v>
      </c>
      <c r="B783" s="91">
        <v>39709</v>
      </c>
      <c r="C783" s="97">
        <v>10</v>
      </c>
      <c r="D783" s="93">
        <v>16</v>
      </c>
      <c r="E783" s="93">
        <v>22</v>
      </c>
      <c r="F783" s="93">
        <v>23</v>
      </c>
      <c r="G783" s="93">
        <v>29</v>
      </c>
      <c r="H783" s="93">
        <v>31</v>
      </c>
      <c r="I783" s="99">
        <v>2</v>
      </c>
      <c r="J783" s="93">
        <v>16</v>
      </c>
      <c r="K783" s="93">
        <v>22</v>
      </c>
      <c r="L783" s="93">
        <v>10</v>
      </c>
      <c r="M783" s="93">
        <v>29</v>
      </c>
      <c r="N783" s="93">
        <v>23</v>
      </c>
      <c r="O783" s="94">
        <v>31</v>
      </c>
      <c r="P783" s="74">
        <v>150162970</v>
      </c>
      <c r="Q783" s="74">
        <v>73209813</v>
      </c>
      <c r="R783" s="74">
        <v>1</v>
      </c>
      <c r="S783" s="74">
        <v>5000000</v>
      </c>
      <c r="T783" s="74">
        <v>35</v>
      </c>
      <c r="U783" s="74">
        <v>387331</v>
      </c>
      <c r="V783" s="74">
        <v>364</v>
      </c>
      <c r="W783" s="74">
        <v>3000</v>
      </c>
      <c r="X783" s="74">
        <v>19944</v>
      </c>
      <c r="Y783" s="74">
        <v>200</v>
      </c>
      <c r="Z783" s="74">
        <v>405921</v>
      </c>
      <c r="AA783" s="74">
        <v>10</v>
      </c>
      <c r="AB783" s="74">
        <v>3850224</v>
      </c>
      <c r="AC783" s="74">
        <v>5</v>
      </c>
    </row>
    <row r="784" spans="1:29" ht="14.25">
      <c r="A784" s="89">
        <v>2008111</v>
      </c>
      <c r="B784" s="91">
        <v>39712</v>
      </c>
      <c r="C784" s="97">
        <v>17</v>
      </c>
      <c r="D784" s="93">
        <v>18</v>
      </c>
      <c r="E784" s="93">
        <v>21</v>
      </c>
      <c r="F784" s="93">
        <v>25</v>
      </c>
      <c r="G784" s="93">
        <v>31</v>
      </c>
      <c r="H784" s="93">
        <v>32</v>
      </c>
      <c r="I784" s="99">
        <v>6</v>
      </c>
      <c r="J784" s="93">
        <v>21</v>
      </c>
      <c r="K784" s="93">
        <v>18</v>
      </c>
      <c r="L784" s="93">
        <v>17</v>
      </c>
      <c r="M784" s="93">
        <v>31</v>
      </c>
      <c r="N784" s="93">
        <v>25</v>
      </c>
      <c r="O784" s="94">
        <v>32</v>
      </c>
      <c r="P784" s="74">
        <v>165394226</v>
      </c>
      <c r="Q784" s="74">
        <v>93807436</v>
      </c>
      <c r="R784" s="74">
        <v>2</v>
      </c>
      <c r="S784" s="74">
        <v>5000000</v>
      </c>
      <c r="T784" s="74">
        <v>23</v>
      </c>
      <c r="U784" s="74">
        <v>570142</v>
      </c>
      <c r="V784" s="74">
        <v>419</v>
      </c>
      <c r="W784" s="74">
        <v>3000</v>
      </c>
      <c r="X784" s="74">
        <v>24944</v>
      </c>
      <c r="Y784" s="74">
        <v>200</v>
      </c>
      <c r="Z784" s="74">
        <v>521851</v>
      </c>
      <c r="AA784" s="74">
        <v>10</v>
      </c>
      <c r="AB784" s="74">
        <v>5173594</v>
      </c>
      <c r="AC784" s="74">
        <v>5</v>
      </c>
    </row>
    <row r="785" spans="1:29" ht="14.25">
      <c r="A785" s="89">
        <v>2008112</v>
      </c>
      <c r="B785" s="91">
        <v>39714</v>
      </c>
      <c r="C785" s="97">
        <v>5</v>
      </c>
      <c r="D785" s="93">
        <v>13</v>
      </c>
      <c r="E785" s="93">
        <v>14</v>
      </c>
      <c r="F785" s="93">
        <v>19</v>
      </c>
      <c r="G785" s="93">
        <v>22</v>
      </c>
      <c r="H785" s="93">
        <v>23</v>
      </c>
      <c r="I785" s="99">
        <v>6</v>
      </c>
      <c r="J785" s="93">
        <v>19</v>
      </c>
      <c r="K785" s="93">
        <v>14</v>
      </c>
      <c r="L785" s="93">
        <v>13</v>
      </c>
      <c r="M785" s="93">
        <v>23</v>
      </c>
      <c r="N785" s="93">
        <v>22</v>
      </c>
      <c r="O785" s="94">
        <v>5</v>
      </c>
      <c r="P785" s="74">
        <v>147917738</v>
      </c>
      <c r="Q785" s="74">
        <v>129341859</v>
      </c>
      <c r="R785" s="74">
        <v>0</v>
      </c>
      <c r="S785" s="74">
        <v>0</v>
      </c>
      <c r="T785" s="74">
        <v>38</v>
      </c>
      <c r="U785" s="74">
        <v>400764</v>
      </c>
      <c r="V785" s="74">
        <v>323</v>
      </c>
      <c r="W785" s="74">
        <v>3000</v>
      </c>
      <c r="X785" s="74">
        <v>20380</v>
      </c>
      <c r="Y785" s="74">
        <v>200</v>
      </c>
      <c r="Z785" s="74">
        <v>474566</v>
      </c>
      <c r="AA785" s="74">
        <v>10</v>
      </c>
      <c r="AB785" s="74">
        <v>2385114</v>
      </c>
      <c r="AC785" s="74">
        <v>5</v>
      </c>
    </row>
    <row r="786" spans="1:29" ht="14.25">
      <c r="A786" s="89">
        <v>2008113</v>
      </c>
      <c r="B786" s="91">
        <v>39716</v>
      </c>
      <c r="C786" s="97">
        <v>6</v>
      </c>
      <c r="D786" s="93">
        <v>9</v>
      </c>
      <c r="E786" s="93">
        <v>10</v>
      </c>
      <c r="F786" s="93">
        <v>12</v>
      </c>
      <c r="G786" s="93">
        <v>17</v>
      </c>
      <c r="H786" s="93">
        <v>22</v>
      </c>
      <c r="I786" s="99">
        <v>9</v>
      </c>
      <c r="J786" s="93">
        <v>6</v>
      </c>
      <c r="K786" s="93">
        <v>10</v>
      </c>
      <c r="L786" s="93">
        <v>22</v>
      </c>
      <c r="M786" s="93">
        <v>9</v>
      </c>
      <c r="N786" s="93">
        <v>12</v>
      </c>
      <c r="O786" s="94">
        <v>17</v>
      </c>
      <c r="P786" s="74">
        <v>154470240</v>
      </c>
      <c r="Q786" s="74">
        <v>81751350</v>
      </c>
      <c r="R786" s="74">
        <v>10</v>
      </c>
      <c r="S786" s="74">
        <v>5000000</v>
      </c>
      <c r="T786" s="74">
        <v>58</v>
      </c>
      <c r="U786" s="74">
        <v>96933</v>
      </c>
      <c r="V786" s="74">
        <v>1200</v>
      </c>
      <c r="W786" s="74">
        <v>3000</v>
      </c>
      <c r="X786" s="74">
        <v>49641</v>
      </c>
      <c r="Y786" s="74">
        <v>200</v>
      </c>
      <c r="Z786" s="74">
        <v>771825</v>
      </c>
      <c r="AA786" s="74">
        <v>10</v>
      </c>
      <c r="AB786" s="74">
        <v>9292266</v>
      </c>
      <c r="AC786" s="74">
        <v>5</v>
      </c>
    </row>
    <row r="787" spans="1:29" ht="14.25">
      <c r="A787" s="89">
        <v>2008114</v>
      </c>
      <c r="B787" s="91">
        <v>39719</v>
      </c>
      <c r="C787" s="97">
        <v>4</v>
      </c>
      <c r="D787" s="93">
        <v>9</v>
      </c>
      <c r="E787" s="93">
        <v>20</v>
      </c>
      <c r="F787" s="93">
        <v>24</v>
      </c>
      <c r="G787" s="93">
        <v>25</v>
      </c>
      <c r="H787" s="93">
        <v>31</v>
      </c>
      <c r="I787" s="99">
        <v>14</v>
      </c>
      <c r="J787" s="93">
        <v>24</v>
      </c>
      <c r="K787" s="93">
        <v>25</v>
      </c>
      <c r="L787" s="93">
        <v>4</v>
      </c>
      <c r="M787" s="93">
        <v>9</v>
      </c>
      <c r="N787" s="93">
        <v>20</v>
      </c>
      <c r="O787" s="94">
        <v>31</v>
      </c>
      <c r="P787" s="74">
        <v>164160014</v>
      </c>
      <c r="Q787" s="74">
        <v>95409920</v>
      </c>
      <c r="R787" s="74">
        <v>4</v>
      </c>
      <c r="S787" s="74">
        <v>5000000</v>
      </c>
      <c r="T787" s="74">
        <v>69</v>
      </c>
      <c r="U787" s="74">
        <v>209059</v>
      </c>
      <c r="V787" s="74">
        <v>546</v>
      </c>
      <c r="W787" s="74">
        <v>3000</v>
      </c>
      <c r="X787" s="74">
        <v>27007</v>
      </c>
      <c r="Y787" s="74">
        <v>200</v>
      </c>
      <c r="Z787" s="74">
        <v>504876</v>
      </c>
      <c r="AA787" s="74">
        <v>10</v>
      </c>
      <c r="AB787" s="74">
        <v>4053314</v>
      </c>
      <c r="AC787" s="74">
        <v>5</v>
      </c>
    </row>
    <row r="788" spans="1:29" ht="14.25">
      <c r="A788" s="89">
        <v>2008115</v>
      </c>
      <c r="B788" s="91">
        <v>39721</v>
      </c>
      <c r="C788" s="97">
        <v>2</v>
      </c>
      <c r="D788" s="93">
        <v>12</v>
      </c>
      <c r="E788" s="93">
        <v>13</v>
      </c>
      <c r="F788" s="93">
        <v>14</v>
      </c>
      <c r="G788" s="93">
        <v>17</v>
      </c>
      <c r="H788" s="93">
        <v>18</v>
      </c>
      <c r="I788" s="99">
        <v>6</v>
      </c>
      <c r="J788" s="93">
        <v>18</v>
      </c>
      <c r="K788" s="93">
        <v>13</v>
      </c>
      <c r="L788" s="93">
        <v>17</v>
      </c>
      <c r="M788" s="93">
        <v>2</v>
      </c>
      <c r="N788" s="93">
        <v>12</v>
      </c>
      <c r="O788" s="94">
        <v>14</v>
      </c>
      <c r="P788" s="74">
        <v>135827902</v>
      </c>
      <c r="Q788" s="74">
        <v>118662496</v>
      </c>
      <c r="R788" s="74">
        <v>2</v>
      </c>
      <c r="S788" s="74">
        <v>5000000</v>
      </c>
      <c r="T788" s="74">
        <v>35</v>
      </c>
      <c r="U788" s="74">
        <v>407174</v>
      </c>
      <c r="V788" s="74">
        <v>242</v>
      </c>
      <c r="W788" s="74">
        <v>3000</v>
      </c>
      <c r="X788" s="74">
        <v>15457</v>
      </c>
      <c r="Y788" s="74">
        <v>200</v>
      </c>
      <c r="Z788" s="74">
        <v>360789</v>
      </c>
      <c r="AA788" s="74">
        <v>10</v>
      </c>
      <c r="AB788" s="74">
        <v>2325340</v>
      </c>
      <c r="AC788" s="74">
        <v>5</v>
      </c>
    </row>
    <row r="789" spans="1:29" ht="14.25">
      <c r="A789" s="89">
        <v>2008116</v>
      </c>
      <c r="B789" s="91">
        <v>39723</v>
      </c>
      <c r="C789" s="97">
        <v>3</v>
      </c>
      <c r="D789" s="93">
        <v>7</v>
      </c>
      <c r="E789" s="93">
        <v>21</v>
      </c>
      <c r="F789" s="93">
        <v>22</v>
      </c>
      <c r="G789" s="93">
        <v>24</v>
      </c>
      <c r="H789" s="93">
        <v>29</v>
      </c>
      <c r="I789" s="99">
        <v>14</v>
      </c>
      <c r="J789" s="93">
        <v>3</v>
      </c>
      <c r="K789" s="93">
        <v>21</v>
      </c>
      <c r="L789" s="93">
        <v>24</v>
      </c>
      <c r="M789" s="93">
        <v>22</v>
      </c>
      <c r="N789" s="93">
        <v>29</v>
      </c>
      <c r="O789" s="94">
        <v>7</v>
      </c>
      <c r="P789" s="74">
        <v>131959380</v>
      </c>
      <c r="Q789" s="74">
        <v>117526488</v>
      </c>
      <c r="R789" s="74">
        <v>3</v>
      </c>
      <c r="S789" s="74">
        <v>5000000</v>
      </c>
      <c r="T789" s="74">
        <v>88</v>
      </c>
      <c r="U789" s="74">
        <v>367605</v>
      </c>
      <c r="V789" s="74">
        <v>251</v>
      </c>
      <c r="W789" s="74">
        <v>3000</v>
      </c>
      <c r="X789" s="74">
        <v>22638</v>
      </c>
      <c r="Y789" s="74">
        <v>200</v>
      </c>
      <c r="Z789" s="74">
        <v>514834</v>
      </c>
      <c r="AA789" s="74">
        <v>10</v>
      </c>
      <c r="AB789" s="74">
        <v>1603568</v>
      </c>
      <c r="AC789" s="74">
        <v>5</v>
      </c>
    </row>
    <row r="790" spans="1:29" ht="14.25">
      <c r="A790" s="89">
        <v>2008117</v>
      </c>
      <c r="B790" s="91">
        <v>39726</v>
      </c>
      <c r="C790" s="97">
        <v>3</v>
      </c>
      <c r="D790" s="93">
        <v>5</v>
      </c>
      <c r="E790" s="93">
        <v>7</v>
      </c>
      <c r="F790" s="93">
        <v>10</v>
      </c>
      <c r="G790" s="93">
        <v>14</v>
      </c>
      <c r="H790" s="93">
        <v>33</v>
      </c>
      <c r="I790" s="99">
        <v>7</v>
      </c>
      <c r="J790" s="93">
        <v>3</v>
      </c>
      <c r="K790" s="93">
        <v>33</v>
      </c>
      <c r="L790" s="93">
        <v>5</v>
      </c>
      <c r="M790" s="93">
        <v>7</v>
      </c>
      <c r="N790" s="93">
        <v>10</v>
      </c>
      <c r="O790" s="94">
        <v>14</v>
      </c>
      <c r="P790" s="74">
        <v>159338244</v>
      </c>
      <c r="Q790" s="74">
        <v>117361114</v>
      </c>
      <c r="R790" s="74">
        <v>2</v>
      </c>
      <c r="S790" s="74">
        <v>5000000</v>
      </c>
      <c r="T790" s="74">
        <v>54</v>
      </c>
      <c r="U790" s="74">
        <v>424953</v>
      </c>
      <c r="V790" s="74">
        <v>510</v>
      </c>
      <c r="W790" s="74">
        <v>3000</v>
      </c>
      <c r="X790" s="74">
        <v>27419</v>
      </c>
      <c r="Y790" s="74">
        <v>200</v>
      </c>
      <c r="Z790" s="74">
        <v>523331</v>
      </c>
      <c r="AA790" s="74">
        <v>10</v>
      </c>
      <c r="AB790" s="74">
        <v>6609308</v>
      </c>
      <c r="AC790" s="74">
        <v>5</v>
      </c>
    </row>
    <row r="791" spans="1:29" ht="14.25">
      <c r="A791" s="89">
        <v>2008118</v>
      </c>
      <c r="B791" s="91">
        <v>39728</v>
      </c>
      <c r="C791" s="97">
        <v>4</v>
      </c>
      <c r="D791" s="93">
        <v>9</v>
      </c>
      <c r="E791" s="93">
        <v>16</v>
      </c>
      <c r="F791" s="93">
        <v>27</v>
      </c>
      <c r="G791" s="93">
        <v>31</v>
      </c>
      <c r="H791" s="93">
        <v>33</v>
      </c>
      <c r="I791" s="99">
        <v>1</v>
      </c>
      <c r="J791" s="93">
        <v>27</v>
      </c>
      <c r="K791" s="93">
        <v>4</v>
      </c>
      <c r="L791" s="93">
        <v>31</v>
      </c>
      <c r="M791" s="93">
        <v>33</v>
      </c>
      <c r="N791" s="93">
        <v>9</v>
      </c>
      <c r="O791" s="94">
        <v>16</v>
      </c>
      <c r="P791" s="74">
        <v>151771380</v>
      </c>
      <c r="Q791" s="74">
        <v>123613595</v>
      </c>
      <c r="R791" s="74">
        <v>1</v>
      </c>
      <c r="S791" s="74">
        <v>5000000</v>
      </c>
      <c r="T791" s="74">
        <v>43</v>
      </c>
      <c r="U791" s="74">
        <v>610599</v>
      </c>
      <c r="V791" s="74">
        <v>753</v>
      </c>
      <c r="W791" s="74">
        <v>3000</v>
      </c>
      <c r="X791" s="74">
        <v>37356</v>
      </c>
      <c r="Y791" s="74">
        <v>200</v>
      </c>
      <c r="Z791" s="74">
        <v>650131</v>
      </c>
      <c r="AA791" s="74">
        <v>10</v>
      </c>
      <c r="AB791" s="74">
        <v>4125639</v>
      </c>
      <c r="AC791" s="74">
        <v>5</v>
      </c>
    </row>
    <row r="792" spans="1:29" ht="14.25">
      <c r="A792" s="89">
        <v>2008119</v>
      </c>
      <c r="B792" s="91">
        <v>39730</v>
      </c>
      <c r="C792" s="97">
        <v>5</v>
      </c>
      <c r="D792" s="93">
        <v>7</v>
      </c>
      <c r="E792" s="93">
        <v>9</v>
      </c>
      <c r="F792" s="93">
        <v>15</v>
      </c>
      <c r="G792" s="93">
        <v>24</v>
      </c>
      <c r="H792" s="93">
        <v>29</v>
      </c>
      <c r="I792" s="99">
        <v>7</v>
      </c>
      <c r="J792" s="93">
        <v>9</v>
      </c>
      <c r="K792" s="93">
        <v>5</v>
      </c>
      <c r="L792" s="93">
        <v>7</v>
      </c>
      <c r="M792" s="93">
        <v>29</v>
      </c>
      <c r="N792" s="93">
        <v>24</v>
      </c>
      <c r="O792" s="94">
        <v>15</v>
      </c>
      <c r="P792" s="74">
        <v>159160812</v>
      </c>
      <c r="Q792" s="74">
        <v>123128505</v>
      </c>
      <c r="R792" s="74">
        <v>3</v>
      </c>
      <c r="S792" s="74">
        <v>5000000</v>
      </c>
      <c r="T792" s="74">
        <v>45</v>
      </c>
      <c r="U792" s="74">
        <v>752625</v>
      </c>
      <c r="V792" s="74">
        <v>628</v>
      </c>
      <c r="W792" s="74">
        <v>3000</v>
      </c>
      <c r="X792" s="74">
        <v>28482</v>
      </c>
      <c r="Y792" s="74">
        <v>200</v>
      </c>
      <c r="Z792" s="74">
        <v>541710</v>
      </c>
      <c r="AA792" s="74">
        <v>10</v>
      </c>
      <c r="AB792" s="74">
        <v>3321652</v>
      </c>
      <c r="AC792" s="74">
        <v>5</v>
      </c>
    </row>
    <row r="793" spans="1:29" ht="14.25">
      <c r="A793" s="89">
        <v>2008120</v>
      </c>
      <c r="B793" s="91">
        <v>39733</v>
      </c>
      <c r="C793" s="97">
        <v>10</v>
      </c>
      <c r="D793" s="93">
        <v>11</v>
      </c>
      <c r="E793" s="93">
        <v>22</v>
      </c>
      <c r="F793" s="93">
        <v>24</v>
      </c>
      <c r="G793" s="93">
        <v>26</v>
      </c>
      <c r="H793" s="93">
        <v>33</v>
      </c>
      <c r="I793" s="99">
        <v>2</v>
      </c>
      <c r="J793" s="93">
        <v>11</v>
      </c>
      <c r="K793" s="93">
        <v>24</v>
      </c>
      <c r="L793" s="93">
        <v>33</v>
      </c>
      <c r="M793" s="93">
        <v>22</v>
      </c>
      <c r="N793" s="93">
        <v>10</v>
      </c>
      <c r="O793" s="94">
        <v>26</v>
      </c>
      <c r="P793" s="74">
        <v>173258446</v>
      </c>
      <c r="Q793" s="74">
        <v>135033500</v>
      </c>
      <c r="R793" s="74">
        <v>1</v>
      </c>
      <c r="S793" s="74">
        <v>5000000</v>
      </c>
      <c r="T793" s="74">
        <v>42</v>
      </c>
      <c r="U793" s="74">
        <v>939166</v>
      </c>
      <c r="V793" s="74">
        <v>348</v>
      </c>
      <c r="W793" s="74">
        <v>3000</v>
      </c>
      <c r="X793" s="74">
        <v>21605</v>
      </c>
      <c r="Y793" s="74">
        <v>200</v>
      </c>
      <c r="Z793" s="74">
        <v>467290</v>
      </c>
      <c r="AA793" s="74">
        <v>10</v>
      </c>
      <c r="AB793" s="74">
        <v>4100317</v>
      </c>
      <c r="AC793" s="74">
        <v>5</v>
      </c>
    </row>
    <row r="794" spans="1:29" ht="14.25">
      <c r="A794" s="89">
        <v>2008121</v>
      </c>
      <c r="B794" s="91">
        <v>39735</v>
      </c>
      <c r="C794" s="97">
        <v>2</v>
      </c>
      <c r="D794" s="93">
        <v>22</v>
      </c>
      <c r="E794" s="93">
        <v>23</v>
      </c>
      <c r="F794" s="93">
        <v>27</v>
      </c>
      <c r="G794" s="93">
        <v>31</v>
      </c>
      <c r="H794" s="93">
        <v>32</v>
      </c>
      <c r="I794" s="99">
        <v>6</v>
      </c>
      <c r="J794" s="93">
        <v>27</v>
      </c>
      <c r="K794" s="93">
        <v>2</v>
      </c>
      <c r="L794" s="93">
        <v>22</v>
      </c>
      <c r="M794" s="93">
        <v>31</v>
      </c>
      <c r="N794" s="93">
        <v>23</v>
      </c>
      <c r="O794" s="94">
        <v>32</v>
      </c>
      <c r="P794" s="74">
        <v>159325560</v>
      </c>
      <c r="Q794" s="74">
        <v>138101604</v>
      </c>
      <c r="R794" s="74">
        <v>2</v>
      </c>
      <c r="S794" s="74">
        <v>5000000</v>
      </c>
      <c r="T794" s="74">
        <v>19</v>
      </c>
      <c r="U794" s="74">
        <v>1604854</v>
      </c>
      <c r="V794" s="74">
        <v>493</v>
      </c>
      <c r="W794" s="74">
        <v>3000</v>
      </c>
      <c r="X794" s="74">
        <v>25588</v>
      </c>
      <c r="Y794" s="74">
        <v>200</v>
      </c>
      <c r="Z794" s="74">
        <v>508596</v>
      </c>
      <c r="AA794" s="74">
        <v>10</v>
      </c>
      <c r="AB794" s="74">
        <v>4565323</v>
      </c>
      <c r="AC794" s="74">
        <v>5</v>
      </c>
    </row>
    <row r="795" spans="1:29" ht="14.25">
      <c r="A795" s="89">
        <v>2008122</v>
      </c>
      <c r="B795" s="91">
        <v>39737</v>
      </c>
      <c r="C795" s="97">
        <v>2</v>
      </c>
      <c r="D795" s="93">
        <v>8</v>
      </c>
      <c r="E795" s="93">
        <v>11</v>
      </c>
      <c r="F795" s="93">
        <v>14</v>
      </c>
      <c r="G795" s="93">
        <v>19</v>
      </c>
      <c r="H795" s="93">
        <v>26</v>
      </c>
      <c r="I795" s="99">
        <v>15</v>
      </c>
      <c r="J795" s="93">
        <v>14</v>
      </c>
      <c r="K795" s="93">
        <v>19</v>
      </c>
      <c r="L795" s="93">
        <v>8</v>
      </c>
      <c r="M795" s="93">
        <v>11</v>
      </c>
      <c r="N795" s="93">
        <v>2</v>
      </c>
      <c r="O795" s="94">
        <v>26</v>
      </c>
      <c r="P795" s="74">
        <v>183419190</v>
      </c>
      <c r="Q795" s="74">
        <v>142776382</v>
      </c>
      <c r="R795" s="74">
        <v>2</v>
      </c>
      <c r="S795" s="74">
        <v>7000000</v>
      </c>
      <c r="T795" s="74">
        <v>134</v>
      </c>
      <c r="U795" s="74">
        <v>255530</v>
      </c>
      <c r="V795" s="74">
        <v>797</v>
      </c>
      <c r="W795" s="74">
        <v>3000</v>
      </c>
      <c r="X795" s="74">
        <v>41648</v>
      </c>
      <c r="Y795" s="74">
        <v>200</v>
      </c>
      <c r="Z795" s="74">
        <v>730227</v>
      </c>
      <c r="AA795" s="74">
        <v>10</v>
      </c>
      <c r="AB795" s="74">
        <v>4587321</v>
      </c>
      <c r="AC795" s="74">
        <v>5</v>
      </c>
    </row>
    <row r="796" spans="1:29" ht="14.25">
      <c r="A796" s="89">
        <v>2008123</v>
      </c>
      <c r="B796" s="91">
        <v>39740</v>
      </c>
      <c r="C796" s="97">
        <v>10</v>
      </c>
      <c r="D796" s="93">
        <v>11</v>
      </c>
      <c r="E796" s="93">
        <v>15</v>
      </c>
      <c r="F796" s="93">
        <v>16</v>
      </c>
      <c r="G796" s="93">
        <v>25</v>
      </c>
      <c r="H796" s="93">
        <v>29</v>
      </c>
      <c r="I796" s="99">
        <v>2</v>
      </c>
      <c r="J796" s="93">
        <v>10</v>
      </c>
      <c r="K796" s="93">
        <v>16</v>
      </c>
      <c r="L796" s="93">
        <v>15</v>
      </c>
      <c r="M796" s="93">
        <v>29</v>
      </c>
      <c r="N796" s="93">
        <v>25</v>
      </c>
      <c r="O796" s="94">
        <v>11</v>
      </c>
      <c r="P796" s="74">
        <v>200338784</v>
      </c>
      <c r="Q796" s="74">
        <v>152809210</v>
      </c>
      <c r="R796" s="74">
        <v>2</v>
      </c>
      <c r="S796" s="74">
        <v>7000000</v>
      </c>
      <c r="T796" s="74">
        <v>83</v>
      </c>
      <c r="U796" s="74">
        <v>563171</v>
      </c>
      <c r="V796" s="74">
        <v>567</v>
      </c>
      <c r="W796" s="74">
        <v>3000</v>
      </c>
      <c r="X796" s="74">
        <v>34640</v>
      </c>
      <c r="Y796" s="74">
        <v>200</v>
      </c>
      <c r="Z796" s="74">
        <v>737896</v>
      </c>
      <c r="AA796" s="74">
        <v>10</v>
      </c>
      <c r="AB796" s="74">
        <v>3076390</v>
      </c>
      <c r="AC796" s="74">
        <v>5</v>
      </c>
    </row>
    <row r="797" spans="1:29" ht="14.25">
      <c r="A797" s="89">
        <v>2008124</v>
      </c>
      <c r="B797" s="91">
        <v>39742</v>
      </c>
      <c r="C797" s="97">
        <v>1</v>
      </c>
      <c r="D797" s="93">
        <v>7</v>
      </c>
      <c r="E797" s="93">
        <v>10</v>
      </c>
      <c r="F797" s="93">
        <v>13</v>
      </c>
      <c r="G797" s="93">
        <v>21</v>
      </c>
      <c r="H797" s="93">
        <v>22</v>
      </c>
      <c r="I797" s="99">
        <v>3</v>
      </c>
      <c r="J797" s="93">
        <v>22</v>
      </c>
      <c r="K797" s="93">
        <v>7</v>
      </c>
      <c r="L797" s="93">
        <v>21</v>
      </c>
      <c r="M797" s="93">
        <v>10</v>
      </c>
      <c r="N797" s="93">
        <v>13</v>
      </c>
      <c r="O797" s="94">
        <v>1</v>
      </c>
      <c r="P797" s="74">
        <v>182202870</v>
      </c>
      <c r="Q797" s="74">
        <v>157531410</v>
      </c>
      <c r="R797" s="74">
        <v>2</v>
      </c>
      <c r="S797" s="74">
        <v>7000000</v>
      </c>
      <c r="T797" s="74">
        <v>69</v>
      </c>
      <c r="U797" s="74">
        <v>497852</v>
      </c>
      <c r="V797" s="74">
        <v>704</v>
      </c>
      <c r="W797" s="74">
        <v>3000</v>
      </c>
      <c r="X797" s="74">
        <v>34678</v>
      </c>
      <c r="Y797" s="74">
        <v>200</v>
      </c>
      <c r="Z797" s="74">
        <v>639624</v>
      </c>
      <c r="AA797" s="74">
        <v>10</v>
      </c>
      <c r="AB797" s="74">
        <v>4952312</v>
      </c>
      <c r="AC797" s="74">
        <v>5</v>
      </c>
    </row>
    <row r="798" spans="1:29" ht="14.25">
      <c r="A798" s="89">
        <v>2008125</v>
      </c>
      <c r="B798" s="91">
        <v>39744</v>
      </c>
      <c r="C798" s="97">
        <v>10</v>
      </c>
      <c r="D798" s="93">
        <v>11</v>
      </c>
      <c r="E798" s="93">
        <v>12</v>
      </c>
      <c r="F798" s="93">
        <v>15</v>
      </c>
      <c r="G798" s="93">
        <v>26</v>
      </c>
      <c r="H798" s="93">
        <v>29</v>
      </c>
      <c r="I798" s="99">
        <v>9</v>
      </c>
      <c r="J798" s="93">
        <v>15</v>
      </c>
      <c r="K798" s="93">
        <v>26</v>
      </c>
      <c r="L798" s="93">
        <v>11</v>
      </c>
      <c r="M798" s="93">
        <v>29</v>
      </c>
      <c r="N798" s="93">
        <v>10</v>
      </c>
      <c r="O798" s="94">
        <v>12</v>
      </c>
      <c r="P798" s="74">
        <v>180560840</v>
      </c>
      <c r="Q798" s="74">
        <v>149192508</v>
      </c>
      <c r="R798" s="74">
        <v>4</v>
      </c>
      <c r="S798" s="74">
        <v>6000000</v>
      </c>
      <c r="T798" s="74">
        <v>41</v>
      </c>
      <c r="U798" s="74">
        <v>663639</v>
      </c>
      <c r="V798" s="74">
        <v>698</v>
      </c>
      <c r="W798" s="74">
        <v>3000</v>
      </c>
      <c r="X798" s="74">
        <v>32498</v>
      </c>
      <c r="Y798" s="74">
        <v>200</v>
      </c>
      <c r="Z798" s="74">
        <v>595993</v>
      </c>
      <c r="AA798" s="74">
        <v>10</v>
      </c>
      <c r="AB798" s="74">
        <v>7010190</v>
      </c>
      <c r="AC798" s="74">
        <v>5</v>
      </c>
    </row>
    <row r="799" spans="1:29" ht="14.25">
      <c r="A799" s="89">
        <v>2008126</v>
      </c>
      <c r="B799" s="91">
        <v>39747</v>
      </c>
      <c r="C799" s="97">
        <v>4</v>
      </c>
      <c r="D799" s="93">
        <v>11</v>
      </c>
      <c r="E799" s="93">
        <v>12</v>
      </c>
      <c r="F799" s="93">
        <v>14</v>
      </c>
      <c r="G799" s="93">
        <v>20</v>
      </c>
      <c r="H799" s="93">
        <v>30</v>
      </c>
      <c r="I799" s="99">
        <v>13</v>
      </c>
      <c r="J799" s="93">
        <v>20</v>
      </c>
      <c r="K799" s="93">
        <v>4</v>
      </c>
      <c r="L799" s="93">
        <v>14</v>
      </c>
      <c r="M799" s="93">
        <v>12</v>
      </c>
      <c r="N799" s="93">
        <v>11</v>
      </c>
      <c r="O799" s="94">
        <v>30</v>
      </c>
      <c r="P799" s="74">
        <v>198648614</v>
      </c>
      <c r="Q799" s="74">
        <v>143629960</v>
      </c>
      <c r="R799" s="74">
        <v>4</v>
      </c>
      <c r="S799" s="74">
        <v>6000000</v>
      </c>
      <c r="T799" s="74">
        <v>47</v>
      </c>
      <c r="U799" s="74">
        <v>716752</v>
      </c>
      <c r="V799" s="74">
        <v>693</v>
      </c>
      <c r="W799" s="74">
        <v>3000</v>
      </c>
      <c r="X799" s="74">
        <v>39660</v>
      </c>
      <c r="Y799" s="74">
        <v>200</v>
      </c>
      <c r="Z799" s="74">
        <v>770223</v>
      </c>
      <c r="AA799" s="74">
        <v>10</v>
      </c>
      <c r="AB799" s="74">
        <v>6299950</v>
      </c>
      <c r="AC799" s="74">
        <v>5</v>
      </c>
    </row>
    <row r="800" spans="1:29" ht="14.25">
      <c r="A800" s="89">
        <v>2008127</v>
      </c>
      <c r="B800" s="91">
        <v>39749</v>
      </c>
      <c r="C800" s="97">
        <v>5</v>
      </c>
      <c r="D800" s="93">
        <v>8</v>
      </c>
      <c r="E800" s="93">
        <v>19</v>
      </c>
      <c r="F800" s="93">
        <v>22</v>
      </c>
      <c r="G800" s="93">
        <v>27</v>
      </c>
      <c r="H800" s="93">
        <v>30</v>
      </c>
      <c r="I800" s="99">
        <v>13</v>
      </c>
      <c r="J800" s="93">
        <v>5</v>
      </c>
      <c r="K800" s="93">
        <v>8</v>
      </c>
      <c r="L800" s="93">
        <v>30</v>
      </c>
      <c r="M800" s="93">
        <v>22</v>
      </c>
      <c r="N800" s="93">
        <v>19</v>
      </c>
      <c r="O800" s="94">
        <v>27</v>
      </c>
      <c r="P800" s="74">
        <v>181580160</v>
      </c>
      <c r="Q800" s="74">
        <v>146840901</v>
      </c>
      <c r="R800" s="74">
        <v>3</v>
      </c>
      <c r="S800" s="74">
        <v>6333333</v>
      </c>
      <c r="T800" s="74">
        <v>163</v>
      </c>
      <c r="U800" s="74">
        <v>260688</v>
      </c>
      <c r="V800" s="74">
        <v>534</v>
      </c>
      <c r="W800" s="74">
        <v>3000</v>
      </c>
      <c r="X800" s="74">
        <v>35407</v>
      </c>
      <c r="Y800" s="74">
        <v>200</v>
      </c>
      <c r="Z800" s="74">
        <v>704005</v>
      </c>
      <c r="AA800" s="74">
        <v>10</v>
      </c>
      <c r="AB800" s="74">
        <v>2509538</v>
      </c>
      <c r="AC800" s="74">
        <v>5</v>
      </c>
    </row>
    <row r="801" spans="1:29" ht="14.25">
      <c r="A801" s="89">
        <v>2008128</v>
      </c>
      <c r="B801" s="91">
        <v>39751</v>
      </c>
      <c r="C801" s="97">
        <v>1</v>
      </c>
      <c r="D801" s="93">
        <v>5</v>
      </c>
      <c r="E801" s="93">
        <v>19</v>
      </c>
      <c r="F801" s="93">
        <v>20</v>
      </c>
      <c r="G801" s="93">
        <v>27</v>
      </c>
      <c r="H801" s="93">
        <v>33</v>
      </c>
      <c r="I801" s="99">
        <v>5</v>
      </c>
      <c r="J801" s="93">
        <v>1</v>
      </c>
      <c r="K801" s="93">
        <v>33</v>
      </c>
      <c r="L801" s="93">
        <v>27</v>
      </c>
      <c r="M801" s="93">
        <v>5</v>
      </c>
      <c r="N801" s="93">
        <v>19</v>
      </c>
      <c r="O801" s="94">
        <v>20</v>
      </c>
      <c r="P801" s="74">
        <v>181169198</v>
      </c>
      <c r="Q801" s="74">
        <v>141696972</v>
      </c>
      <c r="R801" s="74">
        <v>4</v>
      </c>
      <c r="S801" s="74">
        <v>6000000</v>
      </c>
      <c r="T801" s="74">
        <v>52</v>
      </c>
      <c r="U801" s="74">
        <v>666618</v>
      </c>
      <c r="V801" s="74">
        <v>536</v>
      </c>
      <c r="W801" s="74">
        <v>3000</v>
      </c>
      <c r="X801" s="74">
        <v>27529</v>
      </c>
      <c r="Y801" s="74">
        <v>200</v>
      </c>
      <c r="Z801" s="74">
        <v>506546</v>
      </c>
      <c r="AA801" s="74">
        <v>10</v>
      </c>
      <c r="AB801" s="74">
        <v>5414681</v>
      </c>
      <c r="AC801" s="74">
        <v>5</v>
      </c>
    </row>
    <row r="802" spans="1:29" ht="14.25">
      <c r="A802" s="89">
        <v>2008129</v>
      </c>
      <c r="B802" s="91">
        <v>39754</v>
      </c>
      <c r="C802" s="97">
        <v>1</v>
      </c>
      <c r="D802" s="93">
        <v>3</v>
      </c>
      <c r="E802" s="93">
        <v>18</v>
      </c>
      <c r="F802" s="93">
        <v>24</v>
      </c>
      <c r="G802" s="93">
        <v>25</v>
      </c>
      <c r="H802" s="93">
        <v>32</v>
      </c>
      <c r="I802" s="99">
        <v>15</v>
      </c>
      <c r="J802" s="93">
        <v>1</v>
      </c>
      <c r="K802" s="93">
        <v>24</v>
      </c>
      <c r="L802" s="93">
        <v>18</v>
      </c>
      <c r="M802" s="93">
        <v>32</v>
      </c>
      <c r="N802" s="93">
        <v>3</v>
      </c>
      <c r="O802" s="94">
        <v>25</v>
      </c>
      <c r="P802" s="74">
        <v>197717092</v>
      </c>
      <c r="Q802" s="74">
        <v>157033001</v>
      </c>
      <c r="R802" s="74">
        <v>1</v>
      </c>
      <c r="S802" s="74">
        <v>9000000</v>
      </c>
      <c r="T802" s="74">
        <v>100</v>
      </c>
      <c r="U802" s="74">
        <v>474507</v>
      </c>
      <c r="V802" s="74">
        <v>405</v>
      </c>
      <c r="W802" s="74">
        <v>3000</v>
      </c>
      <c r="X802" s="74">
        <v>31540</v>
      </c>
      <c r="Y802" s="74">
        <v>200</v>
      </c>
      <c r="Z802" s="74">
        <v>727568</v>
      </c>
      <c r="AA802" s="74">
        <v>10</v>
      </c>
      <c r="AB802" s="74">
        <v>2859186</v>
      </c>
      <c r="AC802" s="74">
        <v>5</v>
      </c>
    </row>
    <row r="803" spans="1:29" ht="14.25">
      <c r="A803" s="89">
        <v>2008130</v>
      </c>
      <c r="B803" s="91">
        <v>39756</v>
      </c>
      <c r="C803" s="97">
        <v>1</v>
      </c>
      <c r="D803" s="93">
        <v>12</v>
      </c>
      <c r="E803" s="93">
        <v>18</v>
      </c>
      <c r="F803" s="93">
        <v>28</v>
      </c>
      <c r="G803" s="93">
        <v>30</v>
      </c>
      <c r="H803" s="93">
        <v>32</v>
      </c>
      <c r="I803" s="99">
        <v>6</v>
      </c>
      <c r="J803" s="93">
        <v>18</v>
      </c>
      <c r="K803" s="93">
        <v>32</v>
      </c>
      <c r="L803" s="93">
        <v>28</v>
      </c>
      <c r="M803" s="93">
        <v>30</v>
      </c>
      <c r="N803" s="93">
        <v>1</v>
      </c>
      <c r="O803" s="94">
        <v>12</v>
      </c>
      <c r="P803" s="74">
        <v>181993644</v>
      </c>
      <c r="Q803" s="74">
        <v>161632234</v>
      </c>
      <c r="R803" s="74">
        <v>2</v>
      </c>
      <c r="S803" s="74">
        <v>7000000</v>
      </c>
      <c r="T803" s="74">
        <v>37</v>
      </c>
      <c r="U803" s="74">
        <v>920672</v>
      </c>
      <c r="V803" s="74">
        <v>420</v>
      </c>
      <c r="W803" s="74">
        <v>3000</v>
      </c>
      <c r="X803" s="74">
        <v>24865</v>
      </c>
      <c r="Y803" s="74">
        <v>200</v>
      </c>
      <c r="Z803" s="74">
        <v>500459</v>
      </c>
      <c r="AA803" s="74">
        <v>10</v>
      </c>
      <c r="AB803" s="74">
        <v>5855037</v>
      </c>
      <c r="AC803" s="74">
        <v>5</v>
      </c>
    </row>
    <row r="804" spans="1:29" ht="14.25">
      <c r="A804" s="89">
        <v>2008131</v>
      </c>
      <c r="B804" s="91">
        <v>39758</v>
      </c>
      <c r="C804" s="97">
        <v>2</v>
      </c>
      <c r="D804" s="93">
        <v>12</v>
      </c>
      <c r="E804" s="93">
        <v>15</v>
      </c>
      <c r="F804" s="93">
        <v>18</v>
      </c>
      <c r="G804" s="93">
        <v>22</v>
      </c>
      <c r="H804" s="93">
        <v>32</v>
      </c>
      <c r="I804" s="99">
        <v>8</v>
      </c>
      <c r="J804" s="93">
        <v>32</v>
      </c>
      <c r="K804" s="93">
        <v>2</v>
      </c>
      <c r="L804" s="93">
        <v>22</v>
      </c>
      <c r="M804" s="93">
        <v>18</v>
      </c>
      <c r="N804" s="93">
        <v>12</v>
      </c>
      <c r="O804" s="94">
        <v>15</v>
      </c>
      <c r="P804" s="74">
        <v>174009788</v>
      </c>
      <c r="Q804" s="74">
        <v>128764083</v>
      </c>
      <c r="R804" s="74">
        <v>7</v>
      </c>
      <c r="S804" s="74">
        <v>5571428</v>
      </c>
      <c r="T804" s="74">
        <v>59</v>
      </c>
      <c r="U804" s="74">
        <v>84310</v>
      </c>
      <c r="V804" s="74">
        <v>1107</v>
      </c>
      <c r="W804" s="74">
        <v>3000</v>
      </c>
      <c r="X804" s="74">
        <v>43426</v>
      </c>
      <c r="Y804" s="74">
        <v>200</v>
      </c>
      <c r="Z804" s="74">
        <v>673666</v>
      </c>
      <c r="AA804" s="74">
        <v>10</v>
      </c>
      <c r="AB804" s="74">
        <v>11885113</v>
      </c>
      <c r="AC804" s="74">
        <v>5</v>
      </c>
    </row>
    <row r="805" spans="1:29" ht="14.25">
      <c r="A805" s="89">
        <v>2008132</v>
      </c>
      <c r="B805" s="91">
        <v>39761</v>
      </c>
      <c r="C805" s="97">
        <v>9</v>
      </c>
      <c r="D805" s="93">
        <v>13</v>
      </c>
      <c r="E805" s="93">
        <v>16</v>
      </c>
      <c r="F805" s="93">
        <v>25</v>
      </c>
      <c r="G805" s="93">
        <v>27</v>
      </c>
      <c r="H805" s="93">
        <v>33</v>
      </c>
      <c r="I805" s="99">
        <v>8</v>
      </c>
      <c r="J805" s="93">
        <v>16</v>
      </c>
      <c r="K805" s="93">
        <v>13</v>
      </c>
      <c r="L805" s="93">
        <v>33</v>
      </c>
      <c r="M805" s="93">
        <v>25</v>
      </c>
      <c r="N805" s="93">
        <v>27</v>
      </c>
      <c r="O805" s="94">
        <v>9</v>
      </c>
      <c r="P805" s="74">
        <v>196454404</v>
      </c>
      <c r="Q805" s="74">
        <v>135183556</v>
      </c>
      <c r="R805" s="74">
        <v>2</v>
      </c>
      <c r="S805" s="74">
        <v>7000000</v>
      </c>
      <c r="T805" s="74">
        <v>95</v>
      </c>
      <c r="U805" s="74">
        <v>403285</v>
      </c>
      <c r="V805" s="74">
        <v>539</v>
      </c>
      <c r="W805" s="74">
        <v>3000</v>
      </c>
      <c r="X805" s="74">
        <v>34803</v>
      </c>
      <c r="Y805" s="74">
        <v>200</v>
      </c>
      <c r="Z805" s="74">
        <v>697184</v>
      </c>
      <c r="AA805" s="74">
        <v>10</v>
      </c>
      <c r="AB805" s="74">
        <v>5196328</v>
      </c>
      <c r="AC805" s="74">
        <v>5</v>
      </c>
    </row>
    <row r="806" spans="1:29" ht="14.25">
      <c r="A806" s="89">
        <v>2008133</v>
      </c>
      <c r="B806" s="91">
        <v>39763</v>
      </c>
      <c r="C806" s="97">
        <v>8</v>
      </c>
      <c r="D806" s="93">
        <v>11</v>
      </c>
      <c r="E806" s="93">
        <v>16</v>
      </c>
      <c r="F806" s="93">
        <v>19</v>
      </c>
      <c r="G806" s="93">
        <v>24</v>
      </c>
      <c r="H806" s="93">
        <v>26</v>
      </c>
      <c r="I806" s="99">
        <v>11</v>
      </c>
      <c r="J806" s="93">
        <v>26</v>
      </c>
      <c r="K806" s="93">
        <v>24</v>
      </c>
      <c r="L806" s="93">
        <v>8</v>
      </c>
      <c r="M806" s="93">
        <v>19</v>
      </c>
      <c r="N806" s="93">
        <v>11</v>
      </c>
      <c r="O806" s="94">
        <v>16</v>
      </c>
      <c r="P806" s="74">
        <v>180872408</v>
      </c>
      <c r="Q806" s="74">
        <v>80183554</v>
      </c>
      <c r="R806" s="74">
        <v>11</v>
      </c>
      <c r="S806" s="74">
        <v>5363636</v>
      </c>
      <c r="T806" s="74">
        <v>79</v>
      </c>
      <c r="U806" s="74">
        <v>6000</v>
      </c>
      <c r="V806" s="74">
        <v>2420</v>
      </c>
      <c r="W806" s="74">
        <v>3000</v>
      </c>
      <c r="X806" s="74">
        <v>97693</v>
      </c>
      <c r="Y806" s="74">
        <v>200</v>
      </c>
      <c r="Z806" s="74">
        <v>1328281</v>
      </c>
      <c r="AA806" s="74">
        <v>10</v>
      </c>
      <c r="AB806" s="74">
        <v>13103194</v>
      </c>
      <c r="AC806" s="74">
        <v>5</v>
      </c>
    </row>
    <row r="807" spans="1:29" ht="14.25">
      <c r="A807" s="89">
        <v>2008134</v>
      </c>
      <c r="B807" s="91">
        <v>39765</v>
      </c>
      <c r="C807" s="97">
        <v>10</v>
      </c>
      <c r="D807" s="93">
        <v>15</v>
      </c>
      <c r="E807" s="93">
        <v>19</v>
      </c>
      <c r="F807" s="93">
        <v>20</v>
      </c>
      <c r="G807" s="93">
        <v>28</v>
      </c>
      <c r="H807" s="93">
        <v>32</v>
      </c>
      <c r="I807" s="99">
        <v>2</v>
      </c>
      <c r="J807" s="93">
        <v>32</v>
      </c>
      <c r="K807" s="93">
        <v>20</v>
      </c>
      <c r="L807" s="93">
        <v>19</v>
      </c>
      <c r="M807" s="93">
        <v>10</v>
      </c>
      <c r="N807" s="93">
        <v>15</v>
      </c>
      <c r="O807" s="94">
        <v>28</v>
      </c>
      <c r="P807" s="74">
        <v>184911938</v>
      </c>
      <c r="Q807" s="74">
        <v>94010770</v>
      </c>
      <c r="R807" s="74">
        <v>5</v>
      </c>
      <c r="S807" s="74">
        <v>5800000</v>
      </c>
      <c r="T807" s="74">
        <v>84</v>
      </c>
      <c r="U807" s="74">
        <v>198098</v>
      </c>
      <c r="V807" s="74">
        <v>572</v>
      </c>
      <c r="W807" s="74">
        <v>3000</v>
      </c>
      <c r="X807" s="74">
        <v>33605</v>
      </c>
      <c r="Y807" s="74">
        <v>200</v>
      </c>
      <c r="Z807" s="74">
        <v>632831</v>
      </c>
      <c r="AA807" s="74">
        <v>10</v>
      </c>
      <c r="AB807" s="74">
        <v>4074817</v>
      </c>
      <c r="AC807" s="74">
        <v>5</v>
      </c>
    </row>
    <row r="808" spans="1:29" ht="14.25">
      <c r="A808" s="89">
        <v>2008135</v>
      </c>
      <c r="B808" s="91">
        <v>39768</v>
      </c>
      <c r="C808" s="97">
        <v>5</v>
      </c>
      <c r="D808" s="93">
        <v>14</v>
      </c>
      <c r="E808" s="93">
        <v>15</v>
      </c>
      <c r="F808" s="93">
        <v>16</v>
      </c>
      <c r="G808" s="93">
        <v>19</v>
      </c>
      <c r="H808" s="93">
        <v>21</v>
      </c>
      <c r="I808" s="99">
        <v>15</v>
      </c>
      <c r="J808" s="93">
        <v>21</v>
      </c>
      <c r="K808" s="93">
        <v>15</v>
      </c>
      <c r="L808" s="93">
        <v>16</v>
      </c>
      <c r="M808" s="93">
        <v>14</v>
      </c>
      <c r="N808" s="93">
        <v>5</v>
      </c>
      <c r="O808" s="94">
        <v>19</v>
      </c>
      <c r="P808" s="74">
        <v>199297252</v>
      </c>
      <c r="Q808" s="74">
        <v>130976410</v>
      </c>
      <c r="R808" s="74">
        <v>2</v>
      </c>
      <c r="S808" s="74">
        <v>7000000</v>
      </c>
      <c r="T808" s="74">
        <v>51</v>
      </c>
      <c r="U808" s="74">
        <v>394669</v>
      </c>
      <c r="V808" s="74">
        <v>467</v>
      </c>
      <c r="W808" s="74">
        <v>3000</v>
      </c>
      <c r="X808" s="74">
        <v>24073</v>
      </c>
      <c r="Y808" s="74">
        <v>200</v>
      </c>
      <c r="Z808" s="74">
        <v>518638</v>
      </c>
      <c r="AA808" s="74">
        <v>10</v>
      </c>
      <c r="AB808" s="74">
        <v>3831980</v>
      </c>
      <c r="AC808" s="74">
        <v>5</v>
      </c>
    </row>
    <row r="809" spans="1:29" ht="14.25">
      <c r="A809" s="89">
        <v>2008136</v>
      </c>
      <c r="B809" s="91">
        <v>39770</v>
      </c>
      <c r="C809" s="97">
        <v>5</v>
      </c>
      <c r="D809" s="93">
        <v>9</v>
      </c>
      <c r="E809" s="93">
        <v>10</v>
      </c>
      <c r="F809" s="93">
        <v>12</v>
      </c>
      <c r="G809" s="93">
        <v>18</v>
      </c>
      <c r="H809" s="93">
        <v>28</v>
      </c>
      <c r="I809" s="99">
        <v>2</v>
      </c>
      <c r="J809" s="93">
        <v>18</v>
      </c>
      <c r="K809" s="93">
        <v>10</v>
      </c>
      <c r="L809" s="93">
        <v>28</v>
      </c>
      <c r="M809" s="93">
        <v>5</v>
      </c>
      <c r="N809" s="93">
        <v>9</v>
      </c>
      <c r="O809" s="94">
        <v>12</v>
      </c>
      <c r="P809" s="74">
        <v>175281498</v>
      </c>
      <c r="Q809" s="74">
        <v>143763910</v>
      </c>
      <c r="R809" s="74">
        <v>1</v>
      </c>
      <c r="S809" s="74">
        <v>9000000</v>
      </c>
      <c r="T809" s="74">
        <v>104</v>
      </c>
      <c r="U809" s="74">
        <v>399078</v>
      </c>
      <c r="V809" s="74">
        <v>578</v>
      </c>
      <c r="W809" s="74">
        <v>3000</v>
      </c>
      <c r="X809" s="74">
        <v>31515</v>
      </c>
      <c r="Y809" s="74">
        <v>200</v>
      </c>
      <c r="Z809" s="74">
        <v>630375</v>
      </c>
      <c r="AA809" s="74">
        <v>10</v>
      </c>
      <c r="AB809" s="74">
        <v>2451103</v>
      </c>
      <c r="AC809" s="74">
        <v>5</v>
      </c>
    </row>
    <row r="810" spans="1:29" ht="14.25">
      <c r="A810" s="89">
        <v>2008137</v>
      </c>
      <c r="B810" s="91">
        <v>39772</v>
      </c>
      <c r="C810" s="97">
        <v>1</v>
      </c>
      <c r="D810" s="93">
        <v>4</v>
      </c>
      <c r="E810" s="93">
        <v>24</v>
      </c>
      <c r="F810" s="93">
        <v>28</v>
      </c>
      <c r="G810" s="93">
        <v>29</v>
      </c>
      <c r="H810" s="93">
        <v>33</v>
      </c>
      <c r="I810" s="99">
        <v>9</v>
      </c>
      <c r="J810" s="93">
        <v>4</v>
      </c>
      <c r="K810" s="93">
        <v>29</v>
      </c>
      <c r="L810" s="93">
        <v>1</v>
      </c>
      <c r="M810" s="93">
        <v>33</v>
      </c>
      <c r="N810" s="93">
        <v>24</v>
      </c>
      <c r="O810" s="94">
        <v>28</v>
      </c>
      <c r="P810" s="74">
        <v>178412318</v>
      </c>
      <c r="Q810" s="74">
        <v>134420368</v>
      </c>
      <c r="R810" s="74">
        <v>4</v>
      </c>
      <c r="S810" s="74">
        <v>6000000</v>
      </c>
      <c r="T810" s="74">
        <v>21</v>
      </c>
      <c r="U810" s="74">
        <v>1184051</v>
      </c>
      <c r="V810" s="74">
        <v>614</v>
      </c>
      <c r="W810" s="74">
        <v>3000</v>
      </c>
      <c r="X810" s="74">
        <v>31429</v>
      </c>
      <c r="Y810" s="74">
        <v>200</v>
      </c>
      <c r="Z810" s="74">
        <v>604284</v>
      </c>
      <c r="AA810" s="74">
        <v>10</v>
      </c>
      <c r="AB810" s="74">
        <v>7545972</v>
      </c>
      <c r="AC810" s="74">
        <v>5</v>
      </c>
    </row>
    <row r="811" spans="1:29" ht="14.25">
      <c r="A811" s="89">
        <v>2008138</v>
      </c>
      <c r="B811" s="91">
        <v>39775</v>
      </c>
      <c r="C811" s="97">
        <v>7</v>
      </c>
      <c r="D811" s="93">
        <v>14</v>
      </c>
      <c r="E811" s="93">
        <v>19</v>
      </c>
      <c r="F811" s="93">
        <v>23</v>
      </c>
      <c r="G811" s="93">
        <v>25</v>
      </c>
      <c r="H811" s="93">
        <v>32</v>
      </c>
      <c r="I811" s="99">
        <v>4</v>
      </c>
      <c r="J811" s="93">
        <v>32</v>
      </c>
      <c r="K811" s="93">
        <v>25</v>
      </c>
      <c r="L811" s="93">
        <v>19</v>
      </c>
      <c r="M811" s="93">
        <v>7</v>
      </c>
      <c r="N811" s="93">
        <v>14</v>
      </c>
      <c r="O811" s="94">
        <v>23</v>
      </c>
      <c r="P811" s="74">
        <v>197283238</v>
      </c>
      <c r="Q811" s="74">
        <v>116511474</v>
      </c>
      <c r="R811" s="74">
        <v>6</v>
      </c>
      <c r="S811" s="74">
        <v>5666666</v>
      </c>
      <c r="T811" s="74">
        <v>44</v>
      </c>
      <c r="U811" s="74">
        <v>641195</v>
      </c>
      <c r="V811" s="74">
        <v>1121</v>
      </c>
      <c r="W811" s="74">
        <v>3000</v>
      </c>
      <c r="X811" s="74">
        <v>50446</v>
      </c>
      <c r="Y811" s="74">
        <v>200</v>
      </c>
      <c r="Z811" s="74">
        <v>847940</v>
      </c>
      <c r="AA811" s="74">
        <v>10</v>
      </c>
      <c r="AB811" s="74">
        <v>6886696</v>
      </c>
      <c r="AC811" s="74">
        <v>5</v>
      </c>
    </row>
    <row r="812" spans="1:29" ht="14.25">
      <c r="A812" s="89">
        <v>2008139</v>
      </c>
      <c r="B812" s="91">
        <v>39777</v>
      </c>
      <c r="C812" s="97">
        <v>8</v>
      </c>
      <c r="D812" s="93">
        <v>9</v>
      </c>
      <c r="E812" s="93">
        <v>19</v>
      </c>
      <c r="F812" s="93">
        <v>23</v>
      </c>
      <c r="G812" s="93">
        <v>25</v>
      </c>
      <c r="H812" s="93">
        <v>26</v>
      </c>
      <c r="I812" s="99">
        <v>7</v>
      </c>
      <c r="J812" s="93">
        <v>19</v>
      </c>
      <c r="K812" s="93">
        <v>8</v>
      </c>
      <c r="L812" s="93">
        <v>23</v>
      </c>
      <c r="M812" s="93">
        <v>25</v>
      </c>
      <c r="N812" s="93">
        <v>9</v>
      </c>
      <c r="O812" s="94">
        <v>26</v>
      </c>
      <c r="P812" s="74">
        <v>180577258</v>
      </c>
      <c r="Q812" s="74">
        <v>108497139</v>
      </c>
      <c r="R812" s="74">
        <v>3</v>
      </c>
      <c r="S812" s="74">
        <v>6333333</v>
      </c>
      <c r="T812" s="74">
        <v>47</v>
      </c>
      <c r="U812" s="74">
        <v>346806</v>
      </c>
      <c r="V812" s="74">
        <v>957</v>
      </c>
      <c r="W812" s="74">
        <v>3000</v>
      </c>
      <c r="X812" s="74">
        <v>45099</v>
      </c>
      <c r="Y812" s="74">
        <v>200</v>
      </c>
      <c r="Z812" s="74">
        <v>801619</v>
      </c>
      <c r="AA812" s="74">
        <v>10</v>
      </c>
      <c r="AB812" s="74">
        <v>9058062</v>
      </c>
      <c r="AC812" s="74">
        <v>5</v>
      </c>
    </row>
    <row r="813" spans="1:29" ht="14.25">
      <c r="A813" s="89">
        <v>2008140</v>
      </c>
      <c r="B813" s="91">
        <v>39779</v>
      </c>
      <c r="C813" s="97">
        <v>7</v>
      </c>
      <c r="D813" s="93">
        <v>14</v>
      </c>
      <c r="E813" s="93">
        <v>16</v>
      </c>
      <c r="F813" s="93">
        <v>29</v>
      </c>
      <c r="G813" s="93">
        <v>30</v>
      </c>
      <c r="H813" s="93">
        <v>31</v>
      </c>
      <c r="I813" s="99">
        <v>14</v>
      </c>
      <c r="J813" s="93">
        <v>30</v>
      </c>
      <c r="K813" s="93">
        <v>16</v>
      </c>
      <c r="L813" s="93">
        <v>7</v>
      </c>
      <c r="M813" s="93">
        <v>31</v>
      </c>
      <c r="N813" s="93">
        <v>29</v>
      </c>
      <c r="O813" s="94">
        <v>14</v>
      </c>
      <c r="P813" s="74">
        <v>182798276</v>
      </c>
      <c r="Q813" s="74">
        <v>84161756</v>
      </c>
      <c r="R813" s="74">
        <v>7</v>
      </c>
      <c r="S813" s="74">
        <v>5571428</v>
      </c>
      <c r="T813" s="74">
        <v>38</v>
      </c>
      <c r="U813" s="74">
        <v>654845</v>
      </c>
      <c r="V813" s="74">
        <v>905</v>
      </c>
      <c r="W813" s="74">
        <v>3000</v>
      </c>
      <c r="X813" s="74">
        <v>43215</v>
      </c>
      <c r="Y813" s="74">
        <v>200</v>
      </c>
      <c r="Z813" s="74">
        <v>772058</v>
      </c>
      <c r="AA813" s="74">
        <v>10</v>
      </c>
      <c r="AB813" s="74">
        <v>6988768</v>
      </c>
      <c r="AC813" s="74">
        <v>5</v>
      </c>
    </row>
    <row r="814" spans="1:29" ht="14.25">
      <c r="A814" s="89">
        <v>2008141</v>
      </c>
      <c r="B814" s="91">
        <v>39782</v>
      </c>
      <c r="C814" s="97">
        <v>3</v>
      </c>
      <c r="D814" s="93">
        <v>13</v>
      </c>
      <c r="E814" s="93">
        <v>20</v>
      </c>
      <c r="F814" s="93">
        <v>25</v>
      </c>
      <c r="G814" s="93">
        <v>29</v>
      </c>
      <c r="H814" s="93">
        <v>33</v>
      </c>
      <c r="I814" s="99">
        <v>15</v>
      </c>
      <c r="J814" s="93">
        <v>25</v>
      </c>
      <c r="K814" s="93">
        <v>13</v>
      </c>
      <c r="L814" s="93">
        <v>3</v>
      </c>
      <c r="M814" s="93">
        <v>20</v>
      </c>
      <c r="N814" s="93">
        <v>29</v>
      </c>
      <c r="O814" s="94">
        <v>33</v>
      </c>
      <c r="P814" s="74">
        <v>198694026</v>
      </c>
      <c r="Q814" s="74">
        <v>127460973</v>
      </c>
      <c r="R814" s="74">
        <v>1</v>
      </c>
      <c r="S814" s="74">
        <v>9000000</v>
      </c>
      <c r="T814" s="74">
        <v>40</v>
      </c>
      <c r="U814" s="74">
        <v>517491</v>
      </c>
      <c r="V814" s="74">
        <v>395</v>
      </c>
      <c r="W814" s="74">
        <v>3000</v>
      </c>
      <c r="X814" s="74">
        <v>24543</v>
      </c>
      <c r="Y814" s="74">
        <v>200</v>
      </c>
      <c r="Z814" s="74">
        <v>532806</v>
      </c>
      <c r="AA814" s="74">
        <v>10</v>
      </c>
      <c r="AB814" s="74">
        <v>3387906</v>
      </c>
      <c r="AC814" s="74">
        <v>5</v>
      </c>
    </row>
    <row r="815" spans="1:29" ht="14.25">
      <c r="A815" s="89">
        <v>2008142</v>
      </c>
      <c r="B815" s="91">
        <v>39784</v>
      </c>
      <c r="C815" s="97">
        <v>5</v>
      </c>
      <c r="D815" s="93">
        <v>6</v>
      </c>
      <c r="E815" s="93">
        <v>10</v>
      </c>
      <c r="F815" s="93">
        <v>13</v>
      </c>
      <c r="G815" s="93">
        <v>17</v>
      </c>
      <c r="H815" s="93">
        <v>28</v>
      </c>
      <c r="I815" s="99">
        <v>15</v>
      </c>
      <c r="J815" s="93">
        <v>5</v>
      </c>
      <c r="K815" s="93">
        <v>13</v>
      </c>
      <c r="L815" s="93">
        <v>17</v>
      </c>
      <c r="M815" s="93">
        <v>6</v>
      </c>
      <c r="N815" s="93">
        <v>28</v>
      </c>
      <c r="O815" s="94">
        <v>10</v>
      </c>
      <c r="P815" s="74">
        <v>181220636</v>
      </c>
      <c r="Q815" s="74">
        <v>110909554</v>
      </c>
      <c r="R815" s="74">
        <v>7</v>
      </c>
      <c r="S815" s="74">
        <v>5571428</v>
      </c>
      <c r="T815" s="74">
        <v>127</v>
      </c>
      <c r="U815" s="74">
        <v>338950</v>
      </c>
      <c r="V815" s="74">
        <v>489</v>
      </c>
      <c r="W815" s="74">
        <v>3000</v>
      </c>
      <c r="X815" s="74">
        <v>36004</v>
      </c>
      <c r="Y815" s="74">
        <v>200</v>
      </c>
      <c r="Z815" s="74">
        <v>812949</v>
      </c>
      <c r="AA815" s="74">
        <v>10</v>
      </c>
      <c r="AB815" s="74">
        <v>2101110</v>
      </c>
      <c r="AC815" s="74">
        <v>5</v>
      </c>
    </row>
    <row r="816" spans="1:29" ht="14.25">
      <c r="A816" s="89">
        <v>2008143</v>
      </c>
      <c r="B816" s="91">
        <v>39786</v>
      </c>
      <c r="C816" s="97">
        <v>12</v>
      </c>
      <c r="D816" s="93">
        <v>17</v>
      </c>
      <c r="E816" s="93">
        <v>18</v>
      </c>
      <c r="F816" s="93">
        <v>19</v>
      </c>
      <c r="G816" s="93">
        <v>26</v>
      </c>
      <c r="H816" s="93">
        <v>27</v>
      </c>
      <c r="I816" s="99">
        <v>6</v>
      </c>
      <c r="J816" s="93">
        <v>18</v>
      </c>
      <c r="K816" s="93">
        <v>26</v>
      </c>
      <c r="L816" s="93">
        <v>19</v>
      </c>
      <c r="M816" s="93">
        <v>12</v>
      </c>
      <c r="N816" s="93">
        <v>17</v>
      </c>
      <c r="O816" s="94">
        <v>27</v>
      </c>
      <c r="P816" s="74">
        <v>175828406</v>
      </c>
      <c r="Q816" s="74">
        <v>93237655</v>
      </c>
      <c r="R816" s="74">
        <v>5</v>
      </c>
      <c r="S816" s="74">
        <v>5800000</v>
      </c>
      <c r="T816" s="74">
        <v>85</v>
      </c>
      <c r="U816" s="74">
        <v>201163</v>
      </c>
      <c r="V816" s="74">
        <v>1263</v>
      </c>
      <c r="W816" s="74">
        <v>3000</v>
      </c>
      <c r="X816" s="74">
        <v>65342</v>
      </c>
      <c r="Y816" s="74">
        <v>200</v>
      </c>
      <c r="Z816" s="74">
        <v>1066511</v>
      </c>
      <c r="AA816" s="74">
        <v>10</v>
      </c>
      <c r="AB816" s="74">
        <v>6841280</v>
      </c>
      <c r="AC816" s="74">
        <v>5</v>
      </c>
    </row>
    <row r="817" spans="1:29" ht="14.25">
      <c r="A817" s="89">
        <v>2008144</v>
      </c>
      <c r="B817" s="91">
        <v>39789</v>
      </c>
      <c r="C817" s="97">
        <v>2</v>
      </c>
      <c r="D817" s="93">
        <v>5</v>
      </c>
      <c r="E817" s="93">
        <v>10</v>
      </c>
      <c r="F817" s="93">
        <v>27</v>
      </c>
      <c r="G817" s="93">
        <v>29</v>
      </c>
      <c r="H817" s="93">
        <v>33</v>
      </c>
      <c r="I817" s="99">
        <v>15</v>
      </c>
      <c r="J817" s="93">
        <v>5</v>
      </c>
      <c r="K817" s="93">
        <v>10</v>
      </c>
      <c r="L817" s="93">
        <v>29</v>
      </c>
      <c r="M817" s="93">
        <v>27</v>
      </c>
      <c r="N817" s="93">
        <v>33</v>
      </c>
      <c r="O817" s="94">
        <v>2</v>
      </c>
      <c r="P817" s="74">
        <v>194035022</v>
      </c>
      <c r="Q817" s="74">
        <v>125100184</v>
      </c>
      <c r="R817" s="74">
        <v>4</v>
      </c>
      <c r="S817" s="74">
        <v>6000000</v>
      </c>
      <c r="T817" s="74">
        <v>41</v>
      </c>
      <c r="U817" s="74">
        <v>542117</v>
      </c>
      <c r="V817" s="74">
        <v>310</v>
      </c>
      <c r="W817" s="74">
        <v>3000</v>
      </c>
      <c r="X817" s="74">
        <v>19510</v>
      </c>
      <c r="Y817" s="74">
        <v>200</v>
      </c>
      <c r="Z817" s="74">
        <v>456525</v>
      </c>
      <c r="AA817" s="74">
        <v>10</v>
      </c>
      <c r="AB817" s="74">
        <v>2318116</v>
      </c>
      <c r="AC817" s="74">
        <v>5</v>
      </c>
    </row>
    <row r="818" spans="1:29" ht="14.25">
      <c r="A818" s="89">
        <v>2008145</v>
      </c>
      <c r="B818" s="91">
        <v>39791</v>
      </c>
      <c r="C818" s="97">
        <v>7</v>
      </c>
      <c r="D818" s="93">
        <v>13</v>
      </c>
      <c r="E818" s="93">
        <v>18</v>
      </c>
      <c r="F818" s="93">
        <v>22</v>
      </c>
      <c r="G818" s="93">
        <v>26</v>
      </c>
      <c r="H818" s="93">
        <v>29</v>
      </c>
      <c r="I818" s="99">
        <v>2</v>
      </c>
      <c r="J818" s="93">
        <v>22</v>
      </c>
      <c r="K818" s="93">
        <v>29</v>
      </c>
      <c r="L818" s="93">
        <v>18</v>
      </c>
      <c r="M818" s="93">
        <v>13</v>
      </c>
      <c r="N818" s="93">
        <v>7</v>
      </c>
      <c r="O818" s="94">
        <v>26</v>
      </c>
      <c r="P818" s="74">
        <v>178220662</v>
      </c>
      <c r="Q818" s="74">
        <v>102065593</v>
      </c>
      <c r="R818" s="74">
        <v>7</v>
      </c>
      <c r="S818" s="74">
        <v>5571428</v>
      </c>
      <c r="T818" s="74">
        <v>102</v>
      </c>
      <c r="U818" s="74">
        <v>273718</v>
      </c>
      <c r="V818" s="74">
        <v>1007</v>
      </c>
      <c r="W818" s="74">
        <v>3000</v>
      </c>
      <c r="X818" s="74">
        <v>44113</v>
      </c>
      <c r="Y818" s="74">
        <v>200</v>
      </c>
      <c r="Z818" s="74">
        <v>727168</v>
      </c>
      <c r="AA818" s="74">
        <v>10</v>
      </c>
      <c r="AB818" s="74">
        <v>5665626</v>
      </c>
      <c r="AC818" s="74">
        <v>5</v>
      </c>
    </row>
    <row r="819" spans="1:29" ht="14.25">
      <c r="A819" s="89">
        <v>2008146</v>
      </c>
      <c r="B819" s="91">
        <v>39793</v>
      </c>
      <c r="C819" s="97">
        <v>7</v>
      </c>
      <c r="D819" s="93">
        <v>8</v>
      </c>
      <c r="E819" s="93">
        <v>17</v>
      </c>
      <c r="F819" s="93">
        <v>19</v>
      </c>
      <c r="G819" s="93">
        <v>31</v>
      </c>
      <c r="H819" s="93">
        <v>32</v>
      </c>
      <c r="I819" s="99">
        <v>10</v>
      </c>
      <c r="J819" s="93">
        <v>7</v>
      </c>
      <c r="K819" s="93">
        <v>19</v>
      </c>
      <c r="L819" s="93">
        <v>31</v>
      </c>
      <c r="M819" s="93">
        <v>32</v>
      </c>
      <c r="N819" s="93">
        <v>17</v>
      </c>
      <c r="O819" s="94">
        <v>8</v>
      </c>
      <c r="P819" s="74">
        <v>186410548</v>
      </c>
      <c r="Q819" s="74">
        <v>77942543</v>
      </c>
      <c r="R819" s="74">
        <v>7</v>
      </c>
      <c r="S819" s="74">
        <v>5571428</v>
      </c>
      <c r="T819" s="74">
        <v>79</v>
      </c>
      <c r="U819" s="74">
        <v>321260</v>
      </c>
      <c r="V819" s="74">
        <v>821</v>
      </c>
      <c r="W819" s="74">
        <v>3000</v>
      </c>
      <c r="X819" s="74">
        <v>41005</v>
      </c>
      <c r="Y819" s="74">
        <v>200</v>
      </c>
      <c r="Z819" s="74">
        <v>755015</v>
      </c>
      <c r="AA819" s="74">
        <v>10</v>
      </c>
      <c r="AB819" s="74">
        <v>7374100</v>
      </c>
      <c r="AC819" s="74">
        <v>5</v>
      </c>
    </row>
    <row r="820" spans="1:29" ht="14.25">
      <c r="A820" s="89">
        <v>2008147</v>
      </c>
      <c r="B820" s="91">
        <v>39796</v>
      </c>
      <c r="C820" s="97">
        <v>7</v>
      </c>
      <c r="D820" s="93">
        <v>8</v>
      </c>
      <c r="E820" s="93">
        <v>14</v>
      </c>
      <c r="F820" s="93">
        <v>22</v>
      </c>
      <c r="G820" s="93">
        <v>26</v>
      </c>
      <c r="H820" s="93">
        <v>33</v>
      </c>
      <c r="I820" s="99">
        <v>2</v>
      </c>
      <c r="J820" s="93">
        <v>33</v>
      </c>
      <c r="K820" s="93">
        <v>22</v>
      </c>
      <c r="L820" s="93">
        <v>8</v>
      </c>
      <c r="M820" s="93">
        <v>26</v>
      </c>
      <c r="N820" s="93">
        <v>7</v>
      </c>
      <c r="O820" s="94">
        <v>14</v>
      </c>
      <c r="P820" s="74">
        <v>201725324</v>
      </c>
      <c r="Q820" s="74">
        <v>116318904</v>
      </c>
      <c r="R820" s="74">
        <v>2</v>
      </c>
      <c r="S820" s="74">
        <v>7000000</v>
      </c>
      <c r="T820" s="74">
        <v>38</v>
      </c>
      <c r="U820" s="74">
        <v>545598</v>
      </c>
      <c r="V820" s="74">
        <v>456</v>
      </c>
      <c r="W820" s="74">
        <v>3000</v>
      </c>
      <c r="X820" s="74">
        <v>27180</v>
      </c>
      <c r="Y820" s="74">
        <v>200</v>
      </c>
      <c r="Z820" s="74">
        <v>570247</v>
      </c>
      <c r="AA820" s="74">
        <v>10</v>
      </c>
      <c r="AB820" s="74">
        <v>3445970</v>
      </c>
      <c r="AC820" s="74">
        <v>5</v>
      </c>
    </row>
    <row r="821" spans="1:29" ht="14.25">
      <c r="A821" s="89">
        <v>2008148</v>
      </c>
      <c r="B821" s="91">
        <v>39798</v>
      </c>
      <c r="C821" s="97">
        <v>3</v>
      </c>
      <c r="D821" s="93">
        <v>5</v>
      </c>
      <c r="E821" s="93">
        <v>9</v>
      </c>
      <c r="F821" s="93">
        <v>22</v>
      </c>
      <c r="G821" s="93">
        <v>26</v>
      </c>
      <c r="H821" s="93">
        <v>28</v>
      </c>
      <c r="I821" s="99">
        <v>9</v>
      </c>
      <c r="J821" s="93">
        <v>22</v>
      </c>
      <c r="K821" s="93">
        <v>9</v>
      </c>
      <c r="L821" s="93">
        <v>26</v>
      </c>
      <c r="M821" s="93">
        <v>5</v>
      </c>
      <c r="N821" s="93">
        <v>28</v>
      </c>
      <c r="O821" s="94">
        <v>3</v>
      </c>
      <c r="P821" s="74">
        <v>184713626</v>
      </c>
      <c r="Q821" s="74">
        <v>118780453</v>
      </c>
      <c r="R821" s="74">
        <v>1</v>
      </c>
      <c r="S821" s="74">
        <v>9000000</v>
      </c>
      <c r="T821" s="74">
        <v>56</v>
      </c>
      <c r="U821" s="74">
        <v>310897</v>
      </c>
      <c r="V821" s="74">
        <v>1194</v>
      </c>
      <c r="W821" s="74">
        <v>3000</v>
      </c>
      <c r="X821" s="74">
        <v>56804</v>
      </c>
      <c r="Y821" s="74">
        <v>200</v>
      </c>
      <c r="Z821" s="74">
        <v>943603</v>
      </c>
      <c r="AA821" s="74">
        <v>10</v>
      </c>
      <c r="AB821" s="74">
        <v>8251803</v>
      </c>
      <c r="AC821" s="74">
        <v>5</v>
      </c>
    </row>
    <row r="822" spans="1:29" ht="14.25">
      <c r="A822" s="89">
        <v>2008149</v>
      </c>
      <c r="B822" s="91">
        <v>39800</v>
      </c>
      <c r="C822" s="97">
        <v>10</v>
      </c>
      <c r="D822" s="93">
        <v>14</v>
      </c>
      <c r="E822" s="93">
        <v>22</v>
      </c>
      <c r="F822" s="93">
        <v>28</v>
      </c>
      <c r="G822" s="93">
        <v>29</v>
      </c>
      <c r="H822" s="93">
        <v>33</v>
      </c>
      <c r="I822" s="99">
        <v>2</v>
      </c>
      <c r="J822" s="93">
        <v>14</v>
      </c>
      <c r="K822" s="93">
        <v>29</v>
      </c>
      <c r="L822" s="93">
        <v>28</v>
      </c>
      <c r="M822" s="93">
        <v>33</v>
      </c>
      <c r="N822" s="93">
        <v>22</v>
      </c>
      <c r="O822" s="94">
        <v>10</v>
      </c>
      <c r="P822" s="74">
        <v>192954686</v>
      </c>
      <c r="Q822" s="74">
        <v>109689174</v>
      </c>
      <c r="R822" s="74">
        <v>6</v>
      </c>
      <c r="S822" s="74">
        <v>5666666</v>
      </c>
      <c r="T822" s="74">
        <v>43</v>
      </c>
      <c r="U822" s="74">
        <v>1134582</v>
      </c>
      <c r="V822" s="74">
        <v>471</v>
      </c>
      <c r="W822" s="74">
        <v>3000</v>
      </c>
      <c r="X822" s="74">
        <v>25468</v>
      </c>
      <c r="Y822" s="74">
        <v>200</v>
      </c>
      <c r="Z822" s="74">
        <v>523609</v>
      </c>
      <c r="AA822" s="74">
        <v>10</v>
      </c>
      <c r="AB822" s="74">
        <v>2621870</v>
      </c>
      <c r="AC822" s="74">
        <v>5</v>
      </c>
    </row>
    <row r="823" spans="1:29" ht="14.25">
      <c r="A823" s="89">
        <v>2008150</v>
      </c>
      <c r="B823" s="91">
        <v>39803</v>
      </c>
      <c r="C823" s="97">
        <v>4</v>
      </c>
      <c r="D823" s="93">
        <v>19</v>
      </c>
      <c r="E823" s="93">
        <v>22</v>
      </c>
      <c r="F823" s="93">
        <v>24</v>
      </c>
      <c r="G823" s="93">
        <v>29</v>
      </c>
      <c r="H823" s="93">
        <v>32</v>
      </c>
      <c r="I823" s="99">
        <v>2</v>
      </c>
      <c r="J823" s="93">
        <v>22</v>
      </c>
      <c r="K823" s="93">
        <v>24</v>
      </c>
      <c r="L823" s="93">
        <v>32</v>
      </c>
      <c r="M823" s="93">
        <v>4</v>
      </c>
      <c r="N823" s="93">
        <v>29</v>
      </c>
      <c r="O823" s="94">
        <v>19</v>
      </c>
      <c r="P823" s="74">
        <v>199701670</v>
      </c>
      <c r="Q823" s="74">
        <v>122143128</v>
      </c>
      <c r="R823" s="74">
        <v>2</v>
      </c>
      <c r="S823" s="74">
        <v>7000000</v>
      </c>
      <c r="T823" s="74">
        <v>41</v>
      </c>
      <c r="U823" s="74">
        <v>1277867</v>
      </c>
      <c r="V823" s="74">
        <v>293</v>
      </c>
      <c r="W823" s="74">
        <v>3000</v>
      </c>
      <c r="X823" s="74">
        <v>20749</v>
      </c>
      <c r="Y823" s="74">
        <v>200</v>
      </c>
      <c r="Z823" s="74">
        <v>532413</v>
      </c>
      <c r="AA823" s="74">
        <v>10</v>
      </c>
      <c r="AB823" s="74">
        <v>2530874</v>
      </c>
      <c r="AC823" s="74">
        <v>5</v>
      </c>
    </row>
    <row r="824" spans="1:29" ht="14.25">
      <c r="A824" s="89">
        <v>2008151</v>
      </c>
      <c r="B824" s="91">
        <v>39805</v>
      </c>
      <c r="C824" s="97">
        <v>6</v>
      </c>
      <c r="D824" s="93">
        <v>8</v>
      </c>
      <c r="E824" s="93">
        <v>10</v>
      </c>
      <c r="F824" s="93">
        <v>14</v>
      </c>
      <c r="G824" s="93">
        <v>17</v>
      </c>
      <c r="H824" s="93">
        <v>19</v>
      </c>
      <c r="I824" s="99">
        <v>6</v>
      </c>
      <c r="J824" s="93">
        <v>10</v>
      </c>
      <c r="K824" s="93">
        <v>17</v>
      </c>
      <c r="L824" s="93">
        <v>8</v>
      </c>
      <c r="M824" s="93">
        <v>14</v>
      </c>
      <c r="N824" s="93">
        <v>6</v>
      </c>
      <c r="O824" s="94">
        <v>19</v>
      </c>
      <c r="P824" s="74">
        <v>178836934</v>
      </c>
      <c r="Q824" s="74">
        <v>104993154</v>
      </c>
      <c r="R824" s="74">
        <v>6</v>
      </c>
      <c r="S824" s="74">
        <v>5666666</v>
      </c>
      <c r="T824" s="74">
        <v>45</v>
      </c>
      <c r="U824" s="74">
        <v>666297</v>
      </c>
      <c r="V824" s="74">
        <v>759</v>
      </c>
      <c r="W824" s="74">
        <v>3000</v>
      </c>
      <c r="X824" s="74">
        <v>41215</v>
      </c>
      <c r="Y824" s="74">
        <v>200</v>
      </c>
      <c r="Z824" s="74">
        <v>759829</v>
      </c>
      <c r="AA824" s="74">
        <v>10</v>
      </c>
      <c r="AB824" s="74">
        <v>5335676</v>
      </c>
      <c r="AC824" s="74">
        <v>5</v>
      </c>
    </row>
    <row r="825" spans="1:29" ht="14.25">
      <c r="A825" s="89">
        <v>2008152</v>
      </c>
      <c r="B825" s="91">
        <v>39807</v>
      </c>
      <c r="C825" s="97">
        <v>1</v>
      </c>
      <c r="D825" s="93">
        <v>4</v>
      </c>
      <c r="E825" s="93">
        <v>6</v>
      </c>
      <c r="F825" s="93">
        <v>22</v>
      </c>
      <c r="G825" s="93">
        <v>26</v>
      </c>
      <c r="H825" s="93">
        <v>30</v>
      </c>
      <c r="I825" s="99">
        <v>8</v>
      </c>
      <c r="J825" s="93">
        <v>30</v>
      </c>
      <c r="K825" s="93">
        <v>22</v>
      </c>
      <c r="L825" s="93">
        <v>4</v>
      </c>
      <c r="M825" s="93">
        <v>26</v>
      </c>
      <c r="N825" s="93">
        <v>1</v>
      </c>
      <c r="O825" s="94">
        <v>6</v>
      </c>
      <c r="P825" s="74">
        <v>185010624</v>
      </c>
      <c r="Q825" s="74">
        <v>96725236</v>
      </c>
      <c r="R825" s="74">
        <v>4</v>
      </c>
      <c r="S825" s="74">
        <v>6000000</v>
      </c>
      <c r="T825" s="74">
        <v>46</v>
      </c>
      <c r="U825" s="74">
        <v>595105</v>
      </c>
      <c r="V825" s="74">
        <v>721</v>
      </c>
      <c r="W825" s="74">
        <v>3000</v>
      </c>
      <c r="X825" s="74">
        <v>34570</v>
      </c>
      <c r="Y825" s="74">
        <v>200</v>
      </c>
      <c r="Z825" s="74">
        <v>641698</v>
      </c>
      <c r="AA825" s="74">
        <v>10</v>
      </c>
      <c r="AB825" s="74">
        <v>7210856</v>
      </c>
      <c r="AC825" s="74">
        <v>5</v>
      </c>
    </row>
    <row r="826" spans="1:29" ht="14.25">
      <c r="A826" s="89">
        <v>2008153</v>
      </c>
      <c r="B826" s="91">
        <v>39810</v>
      </c>
      <c r="C826" s="97">
        <v>1</v>
      </c>
      <c r="D826" s="93">
        <v>4</v>
      </c>
      <c r="E826" s="93">
        <v>18</v>
      </c>
      <c r="F826" s="93">
        <v>21</v>
      </c>
      <c r="G826" s="93">
        <v>24</v>
      </c>
      <c r="H826" s="93">
        <v>30</v>
      </c>
      <c r="I826" s="99">
        <v>16</v>
      </c>
      <c r="J826" s="93">
        <v>30</v>
      </c>
      <c r="K826" s="93">
        <v>18</v>
      </c>
      <c r="L826" s="93">
        <v>24</v>
      </c>
      <c r="M826" s="93">
        <v>1</v>
      </c>
      <c r="N826" s="93">
        <v>21</v>
      </c>
      <c r="O826" s="94">
        <v>4</v>
      </c>
      <c r="P826" s="74">
        <v>203192356</v>
      </c>
      <c r="Q826" s="74">
        <v>115517390</v>
      </c>
      <c r="R826" s="74">
        <v>2</v>
      </c>
      <c r="S826" s="74">
        <v>7000000</v>
      </c>
      <c r="T826" s="74">
        <v>40</v>
      </c>
      <c r="U826" s="74">
        <v>308487</v>
      </c>
      <c r="V826" s="74">
        <v>1068</v>
      </c>
      <c r="W826" s="74">
        <v>3000</v>
      </c>
      <c r="X826" s="74">
        <v>42542</v>
      </c>
      <c r="Y826" s="74">
        <v>200</v>
      </c>
      <c r="Z826" s="74">
        <v>704851</v>
      </c>
      <c r="AA826" s="74">
        <v>10</v>
      </c>
      <c r="AB826" s="74">
        <v>7934339</v>
      </c>
      <c r="AC826" s="74">
        <v>5</v>
      </c>
    </row>
    <row r="827" spans="1:29" ht="14.25">
      <c r="A827" s="89">
        <v>2008154</v>
      </c>
      <c r="B827" s="91">
        <v>39812</v>
      </c>
      <c r="C827" s="97">
        <v>2</v>
      </c>
      <c r="D827" s="93">
        <v>5</v>
      </c>
      <c r="E827" s="93">
        <v>7</v>
      </c>
      <c r="F827" s="93">
        <v>21</v>
      </c>
      <c r="G827" s="93">
        <v>22</v>
      </c>
      <c r="H827" s="93">
        <v>26</v>
      </c>
      <c r="I827" s="99">
        <v>8</v>
      </c>
      <c r="J827" s="93">
        <v>21</v>
      </c>
      <c r="K827" s="93">
        <v>2</v>
      </c>
      <c r="L827" s="93">
        <v>5</v>
      </c>
      <c r="M827" s="93">
        <v>22</v>
      </c>
      <c r="N827" s="93">
        <v>7</v>
      </c>
      <c r="O827" s="94">
        <v>26</v>
      </c>
      <c r="P827" s="74">
        <v>187460204</v>
      </c>
      <c r="Q827" s="74">
        <v>105212795</v>
      </c>
      <c r="R827" s="74">
        <v>5</v>
      </c>
      <c r="S827" s="74">
        <v>5800000</v>
      </c>
      <c r="T827" s="74">
        <v>89</v>
      </c>
      <c r="U827" s="74">
        <v>385272</v>
      </c>
      <c r="V827" s="74">
        <v>924</v>
      </c>
      <c r="W827" s="74">
        <v>3000</v>
      </c>
      <c r="X827" s="74">
        <v>44939</v>
      </c>
      <c r="Y827" s="74">
        <v>200</v>
      </c>
      <c r="Z827" s="74">
        <v>813165</v>
      </c>
      <c r="AA827" s="74">
        <v>10</v>
      </c>
      <c r="AB827" s="74">
        <v>4595873</v>
      </c>
      <c r="AC827" s="74">
        <v>5</v>
      </c>
    </row>
    <row r="828" spans="1:29" ht="14.25">
      <c r="A828" s="89">
        <v>2009001</v>
      </c>
      <c r="B828" s="91">
        <v>39814</v>
      </c>
      <c r="C828" s="97">
        <v>4</v>
      </c>
      <c r="D828" s="93">
        <v>21</v>
      </c>
      <c r="E828" s="93">
        <v>23</v>
      </c>
      <c r="F828" s="93">
        <v>24</v>
      </c>
      <c r="G828" s="93">
        <v>30</v>
      </c>
      <c r="H828" s="93">
        <v>31</v>
      </c>
      <c r="I828" s="99">
        <v>4</v>
      </c>
      <c r="J828" s="93">
        <v>4</v>
      </c>
      <c r="K828" s="93">
        <v>24</v>
      </c>
      <c r="L828" s="93">
        <v>21</v>
      </c>
      <c r="M828" s="93">
        <v>31</v>
      </c>
      <c r="N828" s="93">
        <v>23</v>
      </c>
      <c r="O828" s="94">
        <v>30</v>
      </c>
      <c r="P828" s="74">
        <v>188339912</v>
      </c>
      <c r="Q828" s="74">
        <v>139963106</v>
      </c>
      <c r="R828" s="74">
        <v>1</v>
      </c>
      <c r="S828" s="74">
        <v>14000000</v>
      </c>
      <c r="T828" s="74">
        <v>36</v>
      </c>
      <c r="U828" s="74">
        <v>532741</v>
      </c>
      <c r="V828" s="74">
        <v>313</v>
      </c>
      <c r="W828" s="74">
        <v>3000</v>
      </c>
      <c r="X828" s="74">
        <v>20834</v>
      </c>
      <c r="Y828" s="74">
        <v>200</v>
      </c>
      <c r="Z828" s="74">
        <v>448094</v>
      </c>
      <c r="AA828" s="74">
        <v>10</v>
      </c>
      <c r="AB828" s="74">
        <v>3754160</v>
      </c>
      <c r="AC828" s="74">
        <v>5</v>
      </c>
    </row>
    <row r="829" spans="1:29" ht="14.25">
      <c r="A829" s="89">
        <v>2009002</v>
      </c>
      <c r="B829" s="91">
        <v>39817</v>
      </c>
      <c r="C829" s="97">
        <v>10</v>
      </c>
      <c r="D829" s="93">
        <v>14</v>
      </c>
      <c r="E829" s="93">
        <v>17</v>
      </c>
      <c r="F829" s="93">
        <v>25</v>
      </c>
      <c r="G829" s="93">
        <v>29</v>
      </c>
      <c r="H829" s="93">
        <v>33</v>
      </c>
      <c r="I829" s="99">
        <v>14</v>
      </c>
      <c r="J829" s="93">
        <v>29</v>
      </c>
      <c r="K829" s="93">
        <v>33</v>
      </c>
      <c r="L829" s="93">
        <v>10</v>
      </c>
      <c r="M829" s="93">
        <v>25</v>
      </c>
      <c r="N829" s="93">
        <v>17</v>
      </c>
      <c r="O829" s="94">
        <v>14</v>
      </c>
      <c r="P829" s="74">
        <v>214099642</v>
      </c>
      <c r="Q829" s="74">
        <v>148564860</v>
      </c>
      <c r="R829" s="74">
        <v>5</v>
      </c>
      <c r="S829" s="74">
        <v>8488140</v>
      </c>
      <c r="T829" s="74">
        <v>143</v>
      </c>
      <c r="U829" s="74">
        <v>140986</v>
      </c>
      <c r="V829" s="74">
        <v>857</v>
      </c>
      <c r="W829" s="74">
        <v>3000</v>
      </c>
      <c r="X829" s="74">
        <v>44048</v>
      </c>
      <c r="Y829" s="74">
        <v>200</v>
      </c>
      <c r="Z829" s="74">
        <v>815648</v>
      </c>
      <c r="AA829" s="74">
        <v>10</v>
      </c>
      <c r="AB829" s="74">
        <v>3633647</v>
      </c>
      <c r="AC829" s="74">
        <v>5</v>
      </c>
    </row>
    <row r="830" spans="1:29" ht="14.25">
      <c r="A830" s="89">
        <v>2009003</v>
      </c>
      <c r="B830" s="91">
        <v>39819</v>
      </c>
      <c r="C830" s="97">
        <v>2</v>
      </c>
      <c r="D830" s="93">
        <v>3</v>
      </c>
      <c r="E830" s="93">
        <v>6</v>
      </c>
      <c r="F830" s="93">
        <v>15</v>
      </c>
      <c r="G830" s="93">
        <v>25</v>
      </c>
      <c r="H830" s="93">
        <v>30</v>
      </c>
      <c r="I830" s="99">
        <v>2</v>
      </c>
      <c r="J830" s="93">
        <v>3</v>
      </c>
      <c r="K830" s="93">
        <v>25</v>
      </c>
      <c r="L830" s="93">
        <v>15</v>
      </c>
      <c r="M830" s="93">
        <v>30</v>
      </c>
      <c r="N830" s="93">
        <v>6</v>
      </c>
      <c r="O830" s="94">
        <v>2</v>
      </c>
      <c r="P830" s="74">
        <v>191963484</v>
      </c>
      <c r="Q830" s="74">
        <v>184833086</v>
      </c>
      <c r="R830" s="74">
        <v>1</v>
      </c>
      <c r="S830" s="74">
        <v>14000000</v>
      </c>
      <c r="T830" s="74">
        <v>45</v>
      </c>
      <c r="U830" s="74">
        <v>440649</v>
      </c>
      <c r="V830" s="74">
        <v>404</v>
      </c>
      <c r="W830" s="74">
        <v>3000</v>
      </c>
      <c r="X830" s="74">
        <v>24855</v>
      </c>
      <c r="Y830" s="74">
        <v>200</v>
      </c>
      <c r="Z830" s="74">
        <v>541443</v>
      </c>
      <c r="AA830" s="74">
        <v>10</v>
      </c>
      <c r="AB830" s="74">
        <v>3273442</v>
      </c>
      <c r="AC830" s="74">
        <v>5</v>
      </c>
    </row>
    <row r="831" spans="1:29" ht="14.25">
      <c r="A831" s="89">
        <v>2009004</v>
      </c>
      <c r="B831" s="91">
        <v>39821</v>
      </c>
      <c r="C831" s="97">
        <v>3</v>
      </c>
      <c r="D831" s="93">
        <v>11</v>
      </c>
      <c r="E831" s="93">
        <v>13</v>
      </c>
      <c r="F831" s="93">
        <v>17</v>
      </c>
      <c r="G831" s="93">
        <v>28</v>
      </c>
      <c r="H831" s="93">
        <v>31</v>
      </c>
      <c r="I831" s="99">
        <v>3</v>
      </c>
      <c r="J831" s="93">
        <v>28</v>
      </c>
      <c r="K831" s="93">
        <v>3</v>
      </c>
      <c r="L831" s="93">
        <v>13</v>
      </c>
      <c r="M831" s="93">
        <v>17</v>
      </c>
      <c r="N831" s="93">
        <v>31</v>
      </c>
      <c r="O831" s="94">
        <v>11</v>
      </c>
      <c r="P831" s="74">
        <v>196964008</v>
      </c>
      <c r="Q831" s="74">
        <v>164435256</v>
      </c>
      <c r="R831" s="74">
        <v>8</v>
      </c>
      <c r="S831" s="74">
        <v>6480108</v>
      </c>
      <c r="T831" s="74">
        <v>84</v>
      </c>
      <c r="U831" s="74">
        <v>140015</v>
      </c>
      <c r="V831" s="74">
        <v>1417</v>
      </c>
      <c r="W831" s="74">
        <v>3000</v>
      </c>
      <c r="X831" s="74">
        <v>60654</v>
      </c>
      <c r="Y831" s="74">
        <v>200</v>
      </c>
      <c r="Z831" s="74">
        <v>963010</v>
      </c>
      <c r="AA831" s="74">
        <v>10</v>
      </c>
      <c r="AB831" s="74">
        <v>6259223</v>
      </c>
      <c r="AC831" s="74">
        <v>5</v>
      </c>
    </row>
    <row r="832" spans="1:29" ht="14.25">
      <c r="A832" s="89">
        <v>2009005</v>
      </c>
      <c r="B832" s="91">
        <v>39824</v>
      </c>
      <c r="C832" s="97">
        <v>1</v>
      </c>
      <c r="D832" s="93">
        <v>3</v>
      </c>
      <c r="E832" s="93">
        <v>8</v>
      </c>
      <c r="F832" s="93">
        <v>15</v>
      </c>
      <c r="G832" s="93">
        <v>17</v>
      </c>
      <c r="H832" s="93">
        <v>21</v>
      </c>
      <c r="I832" s="99">
        <v>13</v>
      </c>
      <c r="J832" s="93">
        <v>15</v>
      </c>
      <c r="K832" s="93">
        <v>1</v>
      </c>
      <c r="L832" s="93">
        <v>17</v>
      </c>
      <c r="M832" s="93">
        <v>8</v>
      </c>
      <c r="N832" s="93">
        <v>21</v>
      </c>
      <c r="O832" s="94">
        <v>3</v>
      </c>
      <c r="P832" s="74">
        <v>213622966</v>
      </c>
      <c r="Q832" s="74">
        <v>150370376</v>
      </c>
      <c r="R832" s="74">
        <v>8</v>
      </c>
      <c r="S832" s="74">
        <v>6796756</v>
      </c>
      <c r="T832" s="74">
        <v>76</v>
      </c>
      <c r="U832" s="74">
        <v>204750</v>
      </c>
      <c r="V832" s="74">
        <v>684</v>
      </c>
      <c r="W832" s="74">
        <v>3000</v>
      </c>
      <c r="X832" s="74">
        <v>35766</v>
      </c>
      <c r="Y832" s="74">
        <v>200</v>
      </c>
      <c r="Z832" s="74">
        <v>692734</v>
      </c>
      <c r="AA832" s="74">
        <v>10</v>
      </c>
      <c r="AB832" s="74">
        <v>7334493</v>
      </c>
      <c r="AC832" s="74">
        <v>5</v>
      </c>
    </row>
    <row r="833" spans="1:29" ht="14.25">
      <c r="A833" s="89">
        <v>2009006</v>
      </c>
      <c r="B833" s="91">
        <v>39826</v>
      </c>
      <c r="C833" s="97">
        <v>6</v>
      </c>
      <c r="D833" s="93">
        <v>12</v>
      </c>
      <c r="E833" s="93">
        <v>18</v>
      </c>
      <c r="F833" s="93">
        <v>20</v>
      </c>
      <c r="G833" s="93">
        <v>26</v>
      </c>
      <c r="H833" s="93">
        <v>33</v>
      </c>
      <c r="I833" s="99">
        <v>2</v>
      </c>
      <c r="J833" s="93">
        <v>6</v>
      </c>
      <c r="K833" s="93">
        <v>12</v>
      </c>
      <c r="L833" s="93">
        <v>33</v>
      </c>
      <c r="M833" s="93">
        <v>26</v>
      </c>
      <c r="N833" s="93">
        <v>18</v>
      </c>
      <c r="O833" s="94">
        <v>20</v>
      </c>
      <c r="P833" s="74">
        <v>184731320</v>
      </c>
      <c r="Q833" s="74">
        <v>172457546</v>
      </c>
      <c r="R833" s="74">
        <v>2</v>
      </c>
      <c r="S833" s="74">
        <v>10000000</v>
      </c>
      <c r="T833" s="74">
        <v>80</v>
      </c>
      <c r="U833" s="74">
        <v>225466</v>
      </c>
      <c r="V833" s="74">
        <v>499</v>
      </c>
      <c r="W833" s="74">
        <v>3000</v>
      </c>
      <c r="X833" s="74">
        <v>30252</v>
      </c>
      <c r="Y833" s="74">
        <v>200</v>
      </c>
      <c r="Z833" s="74">
        <v>646163</v>
      </c>
      <c r="AA833" s="74">
        <v>10</v>
      </c>
      <c r="AB833" s="74">
        <v>3276957</v>
      </c>
      <c r="AC833" s="74">
        <v>5</v>
      </c>
    </row>
    <row r="834" spans="1:29" ht="14.25">
      <c r="A834" s="89">
        <v>2009007</v>
      </c>
      <c r="B834" s="91">
        <v>39828</v>
      </c>
      <c r="C834" s="97">
        <v>1</v>
      </c>
      <c r="D834" s="93">
        <v>5</v>
      </c>
      <c r="E834" s="93">
        <v>12</v>
      </c>
      <c r="F834" s="93">
        <v>23</v>
      </c>
      <c r="G834" s="93">
        <v>25</v>
      </c>
      <c r="H834" s="93">
        <v>26</v>
      </c>
      <c r="I834" s="99">
        <v>15</v>
      </c>
      <c r="J834" s="93">
        <v>25</v>
      </c>
      <c r="K834" s="93">
        <v>1</v>
      </c>
      <c r="L834" s="93">
        <v>26</v>
      </c>
      <c r="M834" s="93">
        <v>12</v>
      </c>
      <c r="N834" s="93">
        <v>23</v>
      </c>
      <c r="O834" s="94">
        <v>5</v>
      </c>
      <c r="P834" s="74">
        <v>185060730</v>
      </c>
      <c r="Q834" s="74">
        <v>163208038</v>
      </c>
      <c r="R834" s="74">
        <v>7</v>
      </c>
      <c r="S834" s="74">
        <v>6471456</v>
      </c>
      <c r="T834" s="74">
        <v>42</v>
      </c>
      <c r="U834" s="74">
        <v>367864</v>
      </c>
      <c r="V834" s="74">
        <v>507</v>
      </c>
      <c r="W834" s="74">
        <v>3000</v>
      </c>
      <c r="X834" s="74">
        <v>27398</v>
      </c>
      <c r="Y834" s="74">
        <v>200</v>
      </c>
      <c r="Z834" s="74">
        <v>545014</v>
      </c>
      <c r="AA834" s="74">
        <v>10</v>
      </c>
      <c r="AB834" s="74">
        <v>5345606</v>
      </c>
      <c r="AC834" s="74">
        <v>5</v>
      </c>
    </row>
    <row r="835" spans="1:29" ht="14.25">
      <c r="A835" s="89">
        <v>2009008</v>
      </c>
      <c r="B835" s="91">
        <v>39831</v>
      </c>
      <c r="C835" s="97">
        <v>4</v>
      </c>
      <c r="D835" s="93">
        <v>15</v>
      </c>
      <c r="E835" s="93">
        <v>16</v>
      </c>
      <c r="F835" s="93">
        <v>22</v>
      </c>
      <c r="G835" s="93">
        <v>32</v>
      </c>
      <c r="H835" s="93">
        <v>33</v>
      </c>
      <c r="I835" s="99">
        <v>2</v>
      </c>
      <c r="J835" s="93">
        <v>4</v>
      </c>
      <c r="K835" s="93">
        <v>33</v>
      </c>
      <c r="L835" s="93">
        <v>22</v>
      </c>
      <c r="M835" s="93">
        <v>15</v>
      </c>
      <c r="N835" s="93">
        <v>16</v>
      </c>
      <c r="O835" s="94">
        <v>32</v>
      </c>
      <c r="P835" s="74">
        <v>207103370</v>
      </c>
      <c r="Q835" s="74">
        <v>172397120</v>
      </c>
      <c r="R835" s="74">
        <v>4</v>
      </c>
      <c r="S835" s="74">
        <v>7918908</v>
      </c>
      <c r="T835" s="74">
        <v>99</v>
      </c>
      <c r="U835" s="74">
        <v>176903</v>
      </c>
      <c r="V835" s="74">
        <v>642</v>
      </c>
      <c r="W835" s="74">
        <v>3000</v>
      </c>
      <c r="X835" s="74">
        <v>38124</v>
      </c>
      <c r="Y835" s="74">
        <v>200</v>
      </c>
      <c r="Z835" s="74">
        <v>801321</v>
      </c>
      <c r="AA835" s="74">
        <v>10</v>
      </c>
      <c r="AB835" s="74">
        <v>5107694</v>
      </c>
      <c r="AC835" s="74">
        <v>5</v>
      </c>
    </row>
    <row r="836" spans="1:29" ht="14.25">
      <c r="A836" s="89">
        <v>2009009</v>
      </c>
      <c r="B836" s="91">
        <v>39833</v>
      </c>
      <c r="C836" s="97">
        <v>8</v>
      </c>
      <c r="D836" s="93">
        <v>15</v>
      </c>
      <c r="E836" s="93">
        <v>21</v>
      </c>
      <c r="F836" s="93">
        <v>30</v>
      </c>
      <c r="G836" s="93">
        <v>31</v>
      </c>
      <c r="H836" s="93">
        <v>33</v>
      </c>
      <c r="I836" s="99">
        <v>2</v>
      </c>
      <c r="J836" s="93">
        <v>30</v>
      </c>
      <c r="K836" s="93">
        <v>31</v>
      </c>
      <c r="L836" s="93">
        <v>33</v>
      </c>
      <c r="M836" s="93">
        <v>8</v>
      </c>
      <c r="N836" s="93">
        <v>21</v>
      </c>
      <c r="O836" s="94">
        <v>15</v>
      </c>
      <c r="P836" s="74">
        <v>181279024</v>
      </c>
      <c r="Q836" s="74">
        <v>195864714</v>
      </c>
      <c r="R836" s="74">
        <v>2</v>
      </c>
      <c r="S836" s="74">
        <v>10000000</v>
      </c>
      <c r="T836" s="74">
        <v>35</v>
      </c>
      <c r="U836" s="74">
        <v>532256</v>
      </c>
      <c r="V836" s="74">
        <v>395</v>
      </c>
      <c r="W836" s="74">
        <v>3000</v>
      </c>
      <c r="X836" s="74">
        <v>20624</v>
      </c>
      <c r="Y836" s="74">
        <v>200</v>
      </c>
      <c r="Z836" s="74">
        <v>451464</v>
      </c>
      <c r="AA836" s="74">
        <v>10</v>
      </c>
      <c r="AB836" s="74">
        <v>3381143</v>
      </c>
      <c r="AC836" s="74">
        <v>5</v>
      </c>
    </row>
    <row r="837" spans="1:29" ht="14.25">
      <c r="A837" s="89">
        <v>2009010</v>
      </c>
      <c r="B837" s="91">
        <v>39835</v>
      </c>
      <c r="C837" s="97">
        <v>3</v>
      </c>
      <c r="D837" s="93">
        <v>10</v>
      </c>
      <c r="E837" s="93">
        <v>17</v>
      </c>
      <c r="F837" s="93">
        <v>19</v>
      </c>
      <c r="G837" s="93">
        <v>20</v>
      </c>
      <c r="H837" s="93">
        <v>24</v>
      </c>
      <c r="I837" s="99">
        <v>2</v>
      </c>
      <c r="J837" s="93">
        <v>17</v>
      </c>
      <c r="K837" s="93">
        <v>19</v>
      </c>
      <c r="L837" s="93">
        <v>3</v>
      </c>
      <c r="M837" s="93">
        <v>20</v>
      </c>
      <c r="N837" s="93">
        <v>10</v>
      </c>
      <c r="O837" s="94">
        <v>24</v>
      </c>
      <c r="P837" s="74">
        <v>189703670</v>
      </c>
      <c r="Q837" s="74">
        <v>240301198</v>
      </c>
      <c r="R837" s="74">
        <v>0</v>
      </c>
      <c r="S837" s="74">
        <v>0</v>
      </c>
      <c r="T837" s="74">
        <v>100</v>
      </c>
      <c r="U837" s="74">
        <v>190442</v>
      </c>
      <c r="V837" s="74">
        <v>460</v>
      </c>
      <c r="W837" s="74">
        <v>3000</v>
      </c>
      <c r="X837" s="74">
        <v>33308</v>
      </c>
      <c r="Y837" s="74">
        <v>200</v>
      </c>
      <c r="Z837" s="74">
        <v>742358</v>
      </c>
      <c r="AA837" s="74">
        <v>10</v>
      </c>
      <c r="AB837" s="74">
        <v>2801785</v>
      </c>
      <c r="AC837" s="74">
        <v>5</v>
      </c>
    </row>
    <row r="838" spans="1:29" ht="14.25">
      <c r="A838" s="89">
        <v>2009011</v>
      </c>
      <c r="B838" s="91">
        <v>39845</v>
      </c>
      <c r="C838" s="97">
        <v>2</v>
      </c>
      <c r="D838" s="93">
        <v>4</v>
      </c>
      <c r="E838" s="93">
        <v>13</v>
      </c>
      <c r="F838" s="93">
        <v>14</v>
      </c>
      <c r="G838" s="93">
        <v>18</v>
      </c>
      <c r="H838" s="93">
        <v>23</v>
      </c>
      <c r="I838" s="99">
        <v>15</v>
      </c>
      <c r="J838" s="93">
        <v>18</v>
      </c>
      <c r="K838" s="93">
        <v>23</v>
      </c>
      <c r="L838" s="93">
        <v>4</v>
      </c>
      <c r="M838" s="93">
        <v>14</v>
      </c>
      <c r="N838" s="93">
        <v>2</v>
      </c>
      <c r="O838" s="94">
        <v>13</v>
      </c>
      <c r="P838" s="74">
        <v>189123128</v>
      </c>
      <c r="Q838" s="74">
        <v>260497594</v>
      </c>
      <c r="R838" s="74">
        <v>2</v>
      </c>
      <c r="S838" s="74">
        <v>10000000</v>
      </c>
      <c r="T838" s="74">
        <v>55</v>
      </c>
      <c r="U838" s="74">
        <v>313218</v>
      </c>
      <c r="V838" s="74">
        <v>538</v>
      </c>
      <c r="W838" s="74">
        <v>3000</v>
      </c>
      <c r="X838" s="74">
        <v>30961</v>
      </c>
      <c r="Y838" s="74">
        <v>200</v>
      </c>
      <c r="Z838" s="74">
        <v>645088</v>
      </c>
      <c r="AA838" s="74">
        <v>10</v>
      </c>
      <c r="AB838" s="74">
        <v>4197965</v>
      </c>
      <c r="AC838" s="74">
        <v>5</v>
      </c>
    </row>
    <row r="839" spans="1:29" ht="14.25">
      <c r="A839" s="89">
        <v>2009012</v>
      </c>
      <c r="B839" s="91">
        <v>39847</v>
      </c>
      <c r="C839" s="97">
        <v>5</v>
      </c>
      <c r="D839" s="93">
        <v>11</v>
      </c>
      <c r="E839" s="93">
        <v>14</v>
      </c>
      <c r="F839" s="93">
        <v>17</v>
      </c>
      <c r="G839" s="93">
        <v>18</v>
      </c>
      <c r="H839" s="93">
        <v>28</v>
      </c>
      <c r="I839" s="99">
        <v>1</v>
      </c>
      <c r="J839" s="93">
        <v>14</v>
      </c>
      <c r="K839" s="93">
        <v>17</v>
      </c>
      <c r="L839" s="93">
        <v>5</v>
      </c>
      <c r="M839" s="93">
        <v>11</v>
      </c>
      <c r="N839" s="93">
        <v>18</v>
      </c>
      <c r="O839" s="94">
        <v>28</v>
      </c>
      <c r="P839" s="74">
        <v>175832284</v>
      </c>
      <c r="Q839" s="74">
        <v>265024872</v>
      </c>
      <c r="R839" s="74">
        <v>4</v>
      </c>
      <c r="S839" s="74">
        <v>7452727</v>
      </c>
      <c r="T839" s="74">
        <v>80</v>
      </c>
      <c r="U839" s="74">
        <v>183954</v>
      </c>
      <c r="V839" s="74">
        <v>641</v>
      </c>
      <c r="W839" s="74">
        <v>3000</v>
      </c>
      <c r="X839" s="74">
        <v>37798</v>
      </c>
      <c r="Y839" s="74">
        <v>200</v>
      </c>
      <c r="Z839" s="74">
        <v>756575</v>
      </c>
      <c r="AA839" s="74">
        <v>10</v>
      </c>
      <c r="AB839" s="74">
        <v>4010982</v>
      </c>
      <c r="AC839" s="74">
        <v>5</v>
      </c>
    </row>
    <row r="840" spans="1:29" ht="14.25">
      <c r="A840" s="89">
        <v>2009013</v>
      </c>
      <c r="B840" s="91">
        <v>39849</v>
      </c>
      <c r="C840" s="97">
        <v>4</v>
      </c>
      <c r="D840" s="93">
        <v>8</v>
      </c>
      <c r="E840" s="93">
        <v>9</v>
      </c>
      <c r="F840" s="93">
        <v>21</v>
      </c>
      <c r="G840" s="93">
        <v>26</v>
      </c>
      <c r="H840" s="93">
        <v>27</v>
      </c>
      <c r="I840" s="99">
        <v>9</v>
      </c>
      <c r="J840" s="93">
        <v>8</v>
      </c>
      <c r="K840" s="93">
        <v>21</v>
      </c>
      <c r="L840" s="93">
        <v>9</v>
      </c>
      <c r="M840" s="93">
        <v>4</v>
      </c>
      <c r="N840" s="93">
        <v>27</v>
      </c>
      <c r="O840" s="94">
        <v>26</v>
      </c>
      <c r="P840" s="74">
        <v>182623460</v>
      </c>
      <c r="Q840" s="74">
        <v>252907356</v>
      </c>
      <c r="R840" s="74">
        <v>4</v>
      </c>
      <c r="S840" s="74">
        <v>5788248</v>
      </c>
      <c r="T840" s="74">
        <v>118</v>
      </c>
      <c r="U840" s="74">
        <v>40080</v>
      </c>
      <c r="V840" s="74">
        <v>2162</v>
      </c>
      <c r="W840" s="74">
        <v>3000</v>
      </c>
      <c r="X840" s="74">
        <v>85759</v>
      </c>
      <c r="Y840" s="74">
        <v>200</v>
      </c>
      <c r="Z840" s="74">
        <v>1248503</v>
      </c>
      <c r="AA840" s="74">
        <v>10</v>
      </c>
      <c r="AB840" s="74">
        <v>7519538</v>
      </c>
      <c r="AC840" s="74">
        <v>5</v>
      </c>
    </row>
    <row r="841" spans="1:29" ht="14.25">
      <c r="A841" s="89">
        <v>2009014</v>
      </c>
      <c r="B841" s="91">
        <v>39852</v>
      </c>
      <c r="C841" s="97">
        <v>3</v>
      </c>
      <c r="D841" s="93">
        <v>6</v>
      </c>
      <c r="E841" s="93">
        <v>9</v>
      </c>
      <c r="F841" s="93">
        <v>14</v>
      </c>
      <c r="G841" s="93">
        <v>15</v>
      </c>
      <c r="H841" s="93">
        <v>18</v>
      </c>
      <c r="I841" s="99">
        <v>2</v>
      </c>
      <c r="J841" s="93">
        <v>3</v>
      </c>
      <c r="K841" s="93">
        <v>15</v>
      </c>
      <c r="L841" s="93">
        <v>14</v>
      </c>
      <c r="M841" s="93">
        <v>6</v>
      </c>
      <c r="N841" s="93">
        <v>18</v>
      </c>
      <c r="O841" s="94">
        <v>9</v>
      </c>
      <c r="P841" s="74">
        <v>209566064</v>
      </c>
      <c r="Q841" s="74">
        <v>259603164</v>
      </c>
      <c r="R841" s="74">
        <v>4</v>
      </c>
      <c r="S841" s="74">
        <v>7669580</v>
      </c>
      <c r="T841" s="74">
        <v>70</v>
      </c>
      <c r="U841" s="74">
        <v>228821</v>
      </c>
      <c r="V841" s="74">
        <v>902</v>
      </c>
      <c r="W841" s="74">
        <v>3000</v>
      </c>
      <c r="X841" s="74">
        <v>42313</v>
      </c>
      <c r="Y841" s="74">
        <v>200</v>
      </c>
      <c r="Z841" s="74">
        <v>763350</v>
      </c>
      <c r="AA841" s="74">
        <v>10</v>
      </c>
      <c r="AB841" s="74">
        <v>6098731</v>
      </c>
      <c r="AC841" s="74">
        <v>5</v>
      </c>
    </row>
    <row r="842" spans="1:29" ht="14.25">
      <c r="A842" s="89">
        <v>2009015</v>
      </c>
      <c r="B842" s="91">
        <v>39854</v>
      </c>
      <c r="C842" s="97">
        <v>2</v>
      </c>
      <c r="D842" s="93">
        <v>4</v>
      </c>
      <c r="E842" s="93">
        <v>6</v>
      </c>
      <c r="F842" s="93">
        <v>15</v>
      </c>
      <c r="G842" s="93">
        <v>17</v>
      </c>
      <c r="H842" s="93">
        <v>32</v>
      </c>
      <c r="I842" s="99">
        <v>5</v>
      </c>
      <c r="J842" s="93">
        <v>15</v>
      </c>
      <c r="K842" s="93">
        <v>4</v>
      </c>
      <c r="L842" s="93">
        <v>32</v>
      </c>
      <c r="M842" s="93">
        <v>17</v>
      </c>
      <c r="N842" s="93">
        <v>6</v>
      </c>
      <c r="O842" s="94">
        <v>2</v>
      </c>
      <c r="P842" s="74">
        <v>185426162</v>
      </c>
      <c r="Q842" s="74">
        <v>280999811</v>
      </c>
      <c r="R842" s="74">
        <v>1</v>
      </c>
      <c r="S842" s="74">
        <v>10000000</v>
      </c>
      <c r="T842" s="74">
        <v>37</v>
      </c>
      <c r="U842" s="74">
        <v>363667</v>
      </c>
      <c r="V842" s="74">
        <v>657</v>
      </c>
      <c r="W842" s="74">
        <v>3000</v>
      </c>
      <c r="X842" s="74">
        <v>32950</v>
      </c>
      <c r="Y842" s="74">
        <v>200</v>
      </c>
      <c r="Z842" s="74">
        <v>633021</v>
      </c>
      <c r="AA842" s="74">
        <v>10</v>
      </c>
      <c r="AB842" s="74">
        <v>6223051</v>
      </c>
      <c r="AC842" s="74">
        <v>5</v>
      </c>
    </row>
    <row r="843" spans="1:29" ht="14.25">
      <c r="A843" s="89">
        <v>2009016</v>
      </c>
      <c r="B843" s="91">
        <v>39856</v>
      </c>
      <c r="C843" s="97">
        <v>2</v>
      </c>
      <c r="D843" s="93">
        <v>7</v>
      </c>
      <c r="E843" s="93">
        <v>13</v>
      </c>
      <c r="F843" s="93">
        <v>16</v>
      </c>
      <c r="G843" s="93">
        <v>20</v>
      </c>
      <c r="H843" s="93">
        <v>33</v>
      </c>
      <c r="I843" s="99">
        <v>3</v>
      </c>
      <c r="J843" s="93">
        <v>13</v>
      </c>
      <c r="K843" s="93">
        <v>16</v>
      </c>
      <c r="L843" s="93">
        <v>2</v>
      </c>
      <c r="M843" s="93">
        <v>7</v>
      </c>
      <c r="N843" s="93">
        <v>33</v>
      </c>
      <c r="O843" s="94">
        <v>20</v>
      </c>
      <c r="P843" s="74">
        <v>193953514</v>
      </c>
      <c r="Q843" s="74">
        <v>265498528</v>
      </c>
      <c r="R843" s="74">
        <v>8</v>
      </c>
      <c r="S843" s="74">
        <v>6224936</v>
      </c>
      <c r="T843" s="74">
        <v>85</v>
      </c>
      <c r="U843" s="74">
        <v>172932</v>
      </c>
      <c r="V843" s="74">
        <v>768</v>
      </c>
      <c r="W843" s="74">
        <v>3000</v>
      </c>
      <c r="X843" s="74">
        <v>44123</v>
      </c>
      <c r="Y843" s="74">
        <v>200</v>
      </c>
      <c r="Z843" s="74">
        <v>819017</v>
      </c>
      <c r="AA843" s="74">
        <v>10</v>
      </c>
      <c r="AB843" s="74">
        <v>5344201</v>
      </c>
      <c r="AC843" s="74">
        <v>5</v>
      </c>
    </row>
    <row r="844" spans="1:29" ht="14.25">
      <c r="A844" s="89">
        <v>2009017</v>
      </c>
      <c r="B844" s="91">
        <v>39859</v>
      </c>
      <c r="C844" s="97">
        <v>6</v>
      </c>
      <c r="D844" s="93">
        <v>14</v>
      </c>
      <c r="E844" s="93">
        <v>15</v>
      </c>
      <c r="F844" s="93">
        <v>19</v>
      </c>
      <c r="G844" s="93">
        <v>25</v>
      </c>
      <c r="H844" s="93">
        <v>26</v>
      </c>
      <c r="I844" s="99">
        <v>8</v>
      </c>
      <c r="J844" s="93">
        <v>26</v>
      </c>
      <c r="K844" s="93">
        <v>15</v>
      </c>
      <c r="L844" s="93">
        <v>25</v>
      </c>
      <c r="M844" s="93">
        <v>14</v>
      </c>
      <c r="N844" s="93">
        <v>19</v>
      </c>
      <c r="O844" s="94">
        <v>6</v>
      </c>
      <c r="P844" s="74">
        <v>214067758</v>
      </c>
      <c r="Q844" s="74">
        <v>259534635</v>
      </c>
      <c r="R844" s="74">
        <v>5</v>
      </c>
      <c r="S844" s="74">
        <v>6522888</v>
      </c>
      <c r="T844" s="74">
        <v>70</v>
      </c>
      <c r="U844" s="74">
        <v>163166</v>
      </c>
      <c r="V844" s="74">
        <v>1107</v>
      </c>
      <c r="W844" s="74">
        <v>3000</v>
      </c>
      <c r="X844" s="74">
        <v>50687</v>
      </c>
      <c r="Y844" s="74">
        <v>200</v>
      </c>
      <c r="Z844" s="74">
        <v>859738</v>
      </c>
      <c r="AA844" s="74">
        <v>10</v>
      </c>
      <c r="AB844" s="74">
        <v>8953040</v>
      </c>
      <c r="AC844" s="74">
        <v>5</v>
      </c>
    </row>
    <row r="845" spans="1:29" ht="14.25">
      <c r="A845" s="89">
        <v>2009018</v>
      </c>
      <c r="B845" s="91">
        <v>39861</v>
      </c>
      <c r="C845" s="97">
        <v>2</v>
      </c>
      <c r="D845" s="93">
        <v>5</v>
      </c>
      <c r="E845" s="93">
        <v>6</v>
      </c>
      <c r="F845" s="93">
        <v>19</v>
      </c>
      <c r="G845" s="93">
        <v>27</v>
      </c>
      <c r="H845" s="93">
        <v>30</v>
      </c>
      <c r="I845" s="99">
        <v>15</v>
      </c>
      <c r="J845" s="93">
        <v>5</v>
      </c>
      <c r="K845" s="93">
        <v>6</v>
      </c>
      <c r="L845" s="93">
        <v>30</v>
      </c>
      <c r="M845" s="93">
        <v>27</v>
      </c>
      <c r="N845" s="93">
        <v>19</v>
      </c>
      <c r="O845" s="94">
        <v>2</v>
      </c>
      <c r="P845" s="74">
        <v>194471112</v>
      </c>
      <c r="Q845" s="74">
        <v>268726136</v>
      </c>
      <c r="R845" s="74">
        <v>4</v>
      </c>
      <c r="S845" s="74">
        <v>7919150</v>
      </c>
      <c r="T845" s="74">
        <v>78</v>
      </c>
      <c r="U845" s="74">
        <v>224550</v>
      </c>
      <c r="V845" s="74">
        <v>660</v>
      </c>
      <c r="W845" s="74">
        <v>3000</v>
      </c>
      <c r="X845" s="74">
        <v>32122</v>
      </c>
      <c r="Y845" s="74">
        <v>200</v>
      </c>
      <c r="Z845" s="74">
        <v>630552</v>
      </c>
      <c r="AA845" s="74">
        <v>10</v>
      </c>
      <c r="AB845" s="74">
        <v>4439583</v>
      </c>
      <c r="AC845" s="74">
        <v>5</v>
      </c>
    </row>
    <row r="846" spans="1:29" ht="14.25">
      <c r="A846" s="89">
        <v>2009019</v>
      </c>
      <c r="B846" s="91">
        <v>39863</v>
      </c>
      <c r="C846" s="97">
        <v>6</v>
      </c>
      <c r="D846" s="93">
        <v>17</v>
      </c>
      <c r="E846" s="93">
        <v>19</v>
      </c>
      <c r="F846" s="93">
        <v>20</v>
      </c>
      <c r="G846" s="93">
        <v>26</v>
      </c>
      <c r="H846" s="93">
        <v>27</v>
      </c>
      <c r="I846" s="99">
        <v>4</v>
      </c>
      <c r="J846" s="93">
        <v>26</v>
      </c>
      <c r="K846" s="93">
        <v>17</v>
      </c>
      <c r="L846" s="93">
        <v>19</v>
      </c>
      <c r="M846" s="93">
        <v>27</v>
      </c>
      <c r="N846" s="93">
        <v>6</v>
      </c>
      <c r="O846" s="94">
        <v>20</v>
      </c>
      <c r="P846" s="74">
        <v>193303346</v>
      </c>
      <c r="Q846" s="74">
        <v>304117385</v>
      </c>
      <c r="R846" s="74">
        <v>0</v>
      </c>
      <c r="S846" s="74">
        <v>0</v>
      </c>
      <c r="T846" s="74">
        <v>76</v>
      </c>
      <c r="U846" s="74">
        <v>199574</v>
      </c>
      <c r="V846" s="74">
        <v>549</v>
      </c>
      <c r="W846" s="74">
        <v>3000</v>
      </c>
      <c r="X846" s="74">
        <v>32182</v>
      </c>
      <c r="Y846" s="74">
        <v>200</v>
      </c>
      <c r="Z846" s="74">
        <v>608177</v>
      </c>
      <c r="AA846" s="74">
        <v>10</v>
      </c>
      <c r="AB846" s="74">
        <v>5998908</v>
      </c>
      <c r="AC846" s="74">
        <v>5</v>
      </c>
    </row>
    <row r="847" spans="1:29" ht="14.25">
      <c r="A847" s="89">
        <v>2009020</v>
      </c>
      <c r="B847" s="91">
        <v>39866</v>
      </c>
      <c r="C847" s="97">
        <v>3</v>
      </c>
      <c r="D847" s="93">
        <v>5</v>
      </c>
      <c r="E847" s="93">
        <v>7</v>
      </c>
      <c r="F847" s="93">
        <v>10</v>
      </c>
      <c r="G847" s="93">
        <v>19</v>
      </c>
      <c r="H847" s="93">
        <v>23</v>
      </c>
      <c r="I847" s="99">
        <v>13</v>
      </c>
      <c r="J847" s="93">
        <v>7</v>
      </c>
      <c r="K847" s="93">
        <v>3</v>
      </c>
      <c r="L847" s="93">
        <v>19</v>
      </c>
      <c r="M847" s="93">
        <v>10</v>
      </c>
      <c r="N847" s="93">
        <v>23</v>
      </c>
      <c r="O847" s="94">
        <v>5</v>
      </c>
      <c r="P847" s="74">
        <v>231854880</v>
      </c>
      <c r="Q847" s="74">
        <v>315891352</v>
      </c>
      <c r="R847" s="74">
        <v>4</v>
      </c>
      <c r="S847" s="74">
        <v>8177396</v>
      </c>
      <c r="T847" s="74">
        <v>65</v>
      </c>
      <c r="U847" s="74">
        <v>293298</v>
      </c>
      <c r="V847" s="74">
        <v>755</v>
      </c>
      <c r="W847" s="74">
        <v>3000</v>
      </c>
      <c r="X847" s="74">
        <v>44439</v>
      </c>
      <c r="Y847" s="74">
        <v>200</v>
      </c>
      <c r="Z847" s="74">
        <v>860737</v>
      </c>
      <c r="AA847" s="74">
        <v>10</v>
      </c>
      <c r="AB847" s="74">
        <v>6060157</v>
      </c>
      <c r="AC847" s="74">
        <v>5</v>
      </c>
    </row>
    <row r="848" spans="1:29" ht="14.25">
      <c r="A848" s="89">
        <v>2009021</v>
      </c>
      <c r="B848" s="91">
        <v>39868</v>
      </c>
      <c r="C848" s="97">
        <v>1</v>
      </c>
      <c r="D848" s="93">
        <v>4</v>
      </c>
      <c r="E848" s="93">
        <v>5</v>
      </c>
      <c r="F848" s="93">
        <v>17</v>
      </c>
      <c r="G848" s="93">
        <v>24</v>
      </c>
      <c r="H848" s="93">
        <v>27</v>
      </c>
      <c r="I848" s="99">
        <v>9</v>
      </c>
      <c r="J848" s="93">
        <v>24</v>
      </c>
      <c r="K848" s="93">
        <v>5</v>
      </c>
      <c r="L848" s="93">
        <v>17</v>
      </c>
      <c r="M848" s="93">
        <v>1</v>
      </c>
      <c r="N848" s="93">
        <v>4</v>
      </c>
      <c r="O848" s="94">
        <v>27</v>
      </c>
      <c r="P848" s="74">
        <v>207029170</v>
      </c>
      <c r="Q848" s="74">
        <v>321957786</v>
      </c>
      <c r="R848" s="74">
        <v>3</v>
      </c>
      <c r="S848" s="74">
        <v>7808857</v>
      </c>
      <c r="T848" s="74">
        <v>52</v>
      </c>
      <c r="U848" s="74">
        <v>243074</v>
      </c>
      <c r="V848" s="74">
        <v>990</v>
      </c>
      <c r="W848" s="74">
        <v>3000</v>
      </c>
      <c r="X848" s="74">
        <v>46273</v>
      </c>
      <c r="Y848" s="74">
        <v>200</v>
      </c>
      <c r="Z848" s="74">
        <v>839094</v>
      </c>
      <c r="AA848" s="74">
        <v>10</v>
      </c>
      <c r="AB848" s="74">
        <v>7739177</v>
      </c>
      <c r="AC848" s="74">
        <v>5</v>
      </c>
    </row>
    <row r="849" spans="1:29" ht="14.25">
      <c r="A849" s="89">
        <v>2009022</v>
      </c>
      <c r="B849" s="91">
        <v>39870</v>
      </c>
      <c r="C849" s="97">
        <v>5</v>
      </c>
      <c r="D849" s="93">
        <v>8</v>
      </c>
      <c r="E849" s="93">
        <v>9</v>
      </c>
      <c r="F849" s="93">
        <v>10</v>
      </c>
      <c r="G849" s="93">
        <v>11</v>
      </c>
      <c r="H849" s="93">
        <v>18</v>
      </c>
      <c r="I849" s="99">
        <v>8</v>
      </c>
      <c r="J849" s="93">
        <v>11</v>
      </c>
      <c r="K849" s="93">
        <v>10</v>
      </c>
      <c r="L849" s="93">
        <v>9</v>
      </c>
      <c r="M849" s="93">
        <v>18</v>
      </c>
      <c r="N849" s="93">
        <v>8</v>
      </c>
      <c r="O849" s="94">
        <v>5</v>
      </c>
      <c r="P849" s="74">
        <v>212225776</v>
      </c>
      <c r="Q849" s="74">
        <v>322713790</v>
      </c>
      <c r="R849" s="74">
        <v>5</v>
      </c>
      <c r="S849" s="74">
        <v>7060480</v>
      </c>
      <c r="T849" s="74">
        <v>69</v>
      </c>
      <c r="U849" s="74">
        <v>223965</v>
      </c>
      <c r="V849" s="74">
        <v>1293</v>
      </c>
      <c r="W849" s="74">
        <v>3000</v>
      </c>
      <c r="X849" s="74">
        <v>54826</v>
      </c>
      <c r="Y849" s="74">
        <v>200</v>
      </c>
      <c r="Z849" s="74">
        <v>1013476</v>
      </c>
      <c r="AA849" s="74">
        <v>10</v>
      </c>
      <c r="AB849" s="74">
        <v>5499932</v>
      </c>
      <c r="AC849" s="74">
        <v>5</v>
      </c>
    </row>
    <row r="850" spans="1:29" ht="14.25">
      <c r="A850" s="89">
        <v>2009023</v>
      </c>
      <c r="B850" s="91">
        <v>39873</v>
      </c>
      <c r="C850" s="97">
        <v>1</v>
      </c>
      <c r="D850" s="93">
        <v>6</v>
      </c>
      <c r="E850" s="93">
        <v>7</v>
      </c>
      <c r="F850" s="93">
        <v>15</v>
      </c>
      <c r="G850" s="93">
        <v>24</v>
      </c>
      <c r="H850" s="93">
        <v>30</v>
      </c>
      <c r="I850" s="99">
        <v>8</v>
      </c>
      <c r="J850" s="93">
        <v>1</v>
      </c>
      <c r="K850" s="93">
        <v>15</v>
      </c>
      <c r="L850" s="93">
        <v>7</v>
      </c>
      <c r="M850" s="93">
        <v>24</v>
      </c>
      <c r="N850" s="93">
        <v>6</v>
      </c>
      <c r="O850" s="94">
        <v>30</v>
      </c>
      <c r="P850" s="74">
        <v>229895788</v>
      </c>
      <c r="Q850" s="74">
        <v>342515538</v>
      </c>
      <c r="R850" s="74">
        <v>3</v>
      </c>
      <c r="S850" s="74">
        <v>9640233</v>
      </c>
      <c r="T850" s="74">
        <v>67</v>
      </c>
      <c r="U850" s="74">
        <v>311657</v>
      </c>
      <c r="V850" s="74">
        <v>782</v>
      </c>
      <c r="W850" s="74">
        <v>3000</v>
      </c>
      <c r="X850" s="74">
        <v>36412</v>
      </c>
      <c r="Y850" s="74">
        <v>200</v>
      </c>
      <c r="Z850" s="74">
        <v>721518</v>
      </c>
      <c r="AA850" s="74">
        <v>10</v>
      </c>
      <c r="AB850" s="74">
        <v>5240371</v>
      </c>
      <c r="AC850" s="74">
        <v>5</v>
      </c>
    </row>
    <row r="851" spans="1:29" ht="14.25">
      <c r="A851" s="89">
        <v>2009024</v>
      </c>
      <c r="B851" s="91">
        <v>39875</v>
      </c>
      <c r="C851" s="97">
        <v>1</v>
      </c>
      <c r="D851" s="93">
        <v>3</v>
      </c>
      <c r="E851" s="93">
        <v>17</v>
      </c>
      <c r="F851" s="93">
        <v>23</v>
      </c>
      <c r="G851" s="93">
        <v>30</v>
      </c>
      <c r="H851" s="93">
        <v>33</v>
      </c>
      <c r="I851" s="99">
        <v>12</v>
      </c>
      <c r="J851" s="93">
        <v>30</v>
      </c>
      <c r="K851" s="93">
        <v>33</v>
      </c>
      <c r="L851" s="93">
        <v>1</v>
      </c>
      <c r="M851" s="93">
        <v>23</v>
      </c>
      <c r="N851" s="93">
        <v>3</v>
      </c>
      <c r="O851" s="94">
        <v>17</v>
      </c>
      <c r="P851" s="74">
        <v>208357346</v>
      </c>
      <c r="Q851" s="74">
        <v>342914844</v>
      </c>
      <c r="R851" s="74">
        <v>3</v>
      </c>
      <c r="S851" s="74">
        <v>7053240</v>
      </c>
      <c r="T851" s="74">
        <v>51</v>
      </c>
      <c r="U851" s="74">
        <v>181168</v>
      </c>
      <c r="V851" s="74">
        <v>1016</v>
      </c>
      <c r="W851" s="74">
        <v>3000</v>
      </c>
      <c r="X851" s="74">
        <v>46349</v>
      </c>
      <c r="Y851" s="74">
        <v>200</v>
      </c>
      <c r="Z851" s="74">
        <v>841814</v>
      </c>
      <c r="AA851" s="74">
        <v>10</v>
      </c>
      <c r="AB851" s="74">
        <v>10112109</v>
      </c>
      <c r="AC851" s="74">
        <v>5</v>
      </c>
    </row>
    <row r="852" spans="1:29" ht="14.25">
      <c r="A852" s="89">
        <v>2009025</v>
      </c>
      <c r="B852" s="91">
        <v>39877</v>
      </c>
      <c r="C852" s="97">
        <v>10</v>
      </c>
      <c r="D852" s="93">
        <v>20</v>
      </c>
      <c r="E852" s="93">
        <v>22</v>
      </c>
      <c r="F852" s="93">
        <v>23</v>
      </c>
      <c r="G852" s="93">
        <v>26</v>
      </c>
      <c r="H852" s="93">
        <v>33</v>
      </c>
      <c r="I852" s="99">
        <v>11</v>
      </c>
      <c r="J852" s="93">
        <v>20</v>
      </c>
      <c r="K852" s="93">
        <v>26</v>
      </c>
      <c r="L852" s="93">
        <v>23</v>
      </c>
      <c r="M852" s="93">
        <v>22</v>
      </c>
      <c r="N852" s="93">
        <v>10</v>
      </c>
      <c r="O852" s="94">
        <v>33</v>
      </c>
      <c r="P852" s="74">
        <v>208731366</v>
      </c>
      <c r="Q852" s="74">
        <v>349045602</v>
      </c>
      <c r="R852" s="74">
        <v>3</v>
      </c>
      <c r="S852" s="74">
        <v>7817434</v>
      </c>
      <c r="T852" s="74">
        <v>23</v>
      </c>
      <c r="U852" s="74">
        <v>551237</v>
      </c>
      <c r="V852" s="74">
        <v>632</v>
      </c>
      <c r="W852" s="74">
        <v>3000</v>
      </c>
      <c r="X852" s="74">
        <v>35707</v>
      </c>
      <c r="Y852" s="74">
        <v>200</v>
      </c>
      <c r="Z852" s="74">
        <v>693124</v>
      </c>
      <c r="AA852" s="74">
        <v>10</v>
      </c>
      <c r="AB852" s="74">
        <v>8809642</v>
      </c>
      <c r="AC852" s="74">
        <v>5</v>
      </c>
    </row>
    <row r="853" spans="1:29" ht="14.25">
      <c r="A853" s="89">
        <v>2009026</v>
      </c>
      <c r="B853" s="91">
        <v>39880</v>
      </c>
      <c r="C853" s="97">
        <v>11</v>
      </c>
      <c r="D853" s="93">
        <v>15</v>
      </c>
      <c r="E853" s="93">
        <v>17</v>
      </c>
      <c r="F853" s="93">
        <v>18</v>
      </c>
      <c r="G853" s="93">
        <v>20</v>
      </c>
      <c r="H853" s="93">
        <v>30</v>
      </c>
      <c r="I853" s="99">
        <v>16</v>
      </c>
      <c r="J853" s="93">
        <v>20</v>
      </c>
      <c r="K853" s="93">
        <v>17</v>
      </c>
      <c r="L853" s="93">
        <v>11</v>
      </c>
      <c r="M853" s="93">
        <v>18</v>
      </c>
      <c r="N853" s="93">
        <v>15</v>
      </c>
      <c r="O853" s="94">
        <v>30</v>
      </c>
      <c r="P853" s="74">
        <v>232338570</v>
      </c>
      <c r="Q853" s="74">
        <v>351118314</v>
      </c>
      <c r="R853" s="74">
        <v>6</v>
      </c>
      <c r="S853" s="74">
        <v>7138180</v>
      </c>
      <c r="T853" s="74">
        <v>73</v>
      </c>
      <c r="U853" s="74">
        <v>263611</v>
      </c>
      <c r="V853" s="74">
        <v>701</v>
      </c>
      <c r="W853" s="74">
        <v>3000</v>
      </c>
      <c r="X853" s="74">
        <v>36718</v>
      </c>
      <c r="Y853" s="74">
        <v>200</v>
      </c>
      <c r="Z853" s="74">
        <v>716239</v>
      </c>
      <c r="AA853" s="74">
        <v>10</v>
      </c>
      <c r="AB853" s="74">
        <v>6618296</v>
      </c>
      <c r="AC853" s="74">
        <v>5</v>
      </c>
    </row>
    <row r="854" spans="1:29" ht="14.25">
      <c r="A854" s="89">
        <v>2009027</v>
      </c>
      <c r="B854" s="91">
        <v>39882</v>
      </c>
      <c r="C854" s="97">
        <v>2</v>
      </c>
      <c r="D854" s="93">
        <v>7</v>
      </c>
      <c r="E854" s="93">
        <v>11</v>
      </c>
      <c r="F854" s="93">
        <v>16</v>
      </c>
      <c r="G854" s="93">
        <v>27</v>
      </c>
      <c r="H854" s="93">
        <v>32</v>
      </c>
      <c r="I854" s="99">
        <v>6</v>
      </c>
      <c r="J854" s="93">
        <v>27</v>
      </c>
      <c r="K854" s="93">
        <v>7</v>
      </c>
      <c r="L854" s="93">
        <v>16</v>
      </c>
      <c r="M854" s="93">
        <v>32</v>
      </c>
      <c r="N854" s="93">
        <v>2</v>
      </c>
      <c r="O854" s="94">
        <v>11</v>
      </c>
      <c r="P854" s="74">
        <v>210676594</v>
      </c>
      <c r="Q854" s="74">
        <v>271912458</v>
      </c>
      <c r="R854" s="74">
        <v>19</v>
      </c>
      <c r="S854" s="74">
        <v>5332508</v>
      </c>
      <c r="T854" s="74">
        <v>153</v>
      </c>
      <c r="U854" s="74">
        <v>61937</v>
      </c>
      <c r="V854" s="74">
        <v>1834</v>
      </c>
      <c r="W854" s="74">
        <v>3000</v>
      </c>
      <c r="X854" s="74">
        <v>67636</v>
      </c>
      <c r="Y854" s="74">
        <v>200</v>
      </c>
      <c r="Z854" s="74">
        <v>1000661</v>
      </c>
      <c r="AA854" s="74">
        <v>10</v>
      </c>
      <c r="AB854" s="74">
        <v>8521484</v>
      </c>
      <c r="AC854" s="74">
        <v>5</v>
      </c>
    </row>
    <row r="855" spans="1:29" ht="14.25">
      <c r="A855" s="89">
        <v>2009028</v>
      </c>
      <c r="B855" s="91">
        <v>39884</v>
      </c>
      <c r="C855" s="97">
        <v>3</v>
      </c>
      <c r="D855" s="93">
        <v>6</v>
      </c>
      <c r="E855" s="93">
        <v>12</v>
      </c>
      <c r="F855" s="93">
        <v>15</v>
      </c>
      <c r="G855" s="93">
        <v>23</v>
      </c>
      <c r="H855" s="93">
        <v>26</v>
      </c>
      <c r="I855" s="99">
        <v>10</v>
      </c>
      <c r="J855" s="93">
        <v>3</v>
      </c>
      <c r="K855" s="93">
        <v>15</v>
      </c>
      <c r="L855" s="93">
        <v>6</v>
      </c>
      <c r="M855" s="93">
        <v>23</v>
      </c>
      <c r="N855" s="93">
        <v>12</v>
      </c>
      <c r="O855" s="94">
        <v>26</v>
      </c>
      <c r="P855" s="74">
        <v>212975332</v>
      </c>
      <c r="Q855" s="74">
        <v>74192493</v>
      </c>
      <c r="R855" s="74">
        <v>41</v>
      </c>
      <c r="S855" s="74">
        <v>5071025</v>
      </c>
      <c r="T855" s="74">
        <v>258</v>
      </c>
      <c r="U855" s="74">
        <v>16930</v>
      </c>
      <c r="V855" s="74">
        <v>3167</v>
      </c>
      <c r="W855" s="74">
        <v>3000</v>
      </c>
      <c r="X855" s="74">
        <v>106679</v>
      </c>
      <c r="Y855" s="74">
        <v>200</v>
      </c>
      <c r="Z855" s="74">
        <v>1432693</v>
      </c>
      <c r="AA855" s="74">
        <v>10</v>
      </c>
      <c r="AB855" s="74">
        <v>8926810</v>
      </c>
      <c r="AC855" s="74">
        <v>5</v>
      </c>
    </row>
    <row r="856" spans="1:29" ht="14.25">
      <c r="A856" s="89">
        <v>2009029</v>
      </c>
      <c r="B856" s="91">
        <v>39887</v>
      </c>
      <c r="C856" s="97">
        <v>12</v>
      </c>
      <c r="D856" s="93">
        <v>13</v>
      </c>
      <c r="E856" s="93">
        <v>15</v>
      </c>
      <c r="F856" s="93">
        <v>22</v>
      </c>
      <c r="G856" s="93">
        <v>23</v>
      </c>
      <c r="H856" s="93">
        <v>29</v>
      </c>
      <c r="I856" s="99">
        <v>13</v>
      </c>
      <c r="J856" s="93">
        <v>15</v>
      </c>
      <c r="K856" s="93">
        <v>13</v>
      </c>
      <c r="L856" s="93">
        <v>23</v>
      </c>
      <c r="M856" s="93">
        <v>22</v>
      </c>
      <c r="N856" s="93">
        <v>29</v>
      </c>
      <c r="O856" s="94">
        <v>12</v>
      </c>
      <c r="P856" s="74">
        <v>243921424</v>
      </c>
      <c r="Q856" s="74">
        <v>105172029</v>
      </c>
      <c r="R856" s="74">
        <v>3</v>
      </c>
      <c r="S856" s="74">
        <v>5000000</v>
      </c>
      <c r="T856" s="74">
        <v>65</v>
      </c>
      <c r="U856" s="74">
        <v>303161</v>
      </c>
      <c r="V856" s="74">
        <v>808</v>
      </c>
      <c r="W856" s="74">
        <v>3000</v>
      </c>
      <c r="X856" s="74">
        <v>44026</v>
      </c>
      <c r="Y856" s="74">
        <v>200</v>
      </c>
      <c r="Z856" s="74">
        <v>871654</v>
      </c>
      <c r="AA856" s="74">
        <v>10</v>
      </c>
      <c r="AB856" s="74">
        <v>6778141</v>
      </c>
      <c r="AC856" s="74">
        <v>5</v>
      </c>
    </row>
    <row r="857" spans="1:29" ht="14.25">
      <c r="A857" s="89">
        <v>2009030</v>
      </c>
      <c r="B857" s="91">
        <v>39889</v>
      </c>
      <c r="C857" s="97">
        <v>8</v>
      </c>
      <c r="D857" s="93">
        <v>14</v>
      </c>
      <c r="E857" s="93">
        <v>24</v>
      </c>
      <c r="F857" s="93">
        <v>26</v>
      </c>
      <c r="G857" s="93">
        <v>28</v>
      </c>
      <c r="H857" s="93">
        <v>32</v>
      </c>
      <c r="I857" s="99">
        <v>7</v>
      </c>
      <c r="J857" s="93">
        <v>26</v>
      </c>
      <c r="K857" s="93">
        <v>32</v>
      </c>
      <c r="L857" s="93">
        <v>24</v>
      </c>
      <c r="M857" s="93">
        <v>14</v>
      </c>
      <c r="N857" s="93">
        <v>28</v>
      </c>
      <c r="O857" s="94">
        <v>8</v>
      </c>
      <c r="P857" s="74">
        <v>218775106</v>
      </c>
      <c r="Q857" s="74">
        <v>65172024</v>
      </c>
      <c r="R857" s="74">
        <v>8</v>
      </c>
      <c r="S857" s="74">
        <v>5000000</v>
      </c>
      <c r="T857" s="74">
        <v>56</v>
      </c>
      <c r="U857" s="74">
        <v>6000</v>
      </c>
      <c r="V857" s="74">
        <v>2294</v>
      </c>
      <c r="W857" s="74">
        <v>3000</v>
      </c>
      <c r="X857" s="74">
        <v>102679</v>
      </c>
      <c r="Y857" s="74">
        <v>200</v>
      </c>
      <c r="Z857" s="74">
        <v>1501230</v>
      </c>
      <c r="AA857" s="74">
        <v>10</v>
      </c>
      <c r="AB857" s="74">
        <v>14265909</v>
      </c>
      <c r="AC857" s="74">
        <v>5</v>
      </c>
    </row>
    <row r="858" spans="1:29" ht="14.25">
      <c r="A858" s="89">
        <v>2009031</v>
      </c>
      <c r="B858" s="91">
        <v>39891</v>
      </c>
      <c r="C858" s="97">
        <v>1</v>
      </c>
      <c r="D858" s="93">
        <v>2</v>
      </c>
      <c r="E858" s="93">
        <v>3</v>
      </c>
      <c r="F858" s="93">
        <v>15</v>
      </c>
      <c r="G858" s="93">
        <v>30</v>
      </c>
      <c r="H858" s="93">
        <v>33</v>
      </c>
      <c r="I858" s="99">
        <v>1</v>
      </c>
      <c r="J858" s="93">
        <v>3</v>
      </c>
      <c r="K858" s="93">
        <v>1</v>
      </c>
      <c r="L858" s="93">
        <v>30</v>
      </c>
      <c r="M858" s="93">
        <v>2</v>
      </c>
      <c r="N858" s="93">
        <v>33</v>
      </c>
      <c r="O858" s="94">
        <v>15</v>
      </c>
      <c r="P858" s="74">
        <v>220305014</v>
      </c>
      <c r="Q858" s="74">
        <v>78366498</v>
      </c>
      <c r="R858" s="74">
        <v>6</v>
      </c>
      <c r="S858" s="74">
        <v>5000000</v>
      </c>
      <c r="T858" s="74">
        <v>66</v>
      </c>
      <c r="U858" s="74">
        <v>280483</v>
      </c>
      <c r="V858" s="74">
        <v>816</v>
      </c>
      <c r="W858" s="74">
        <v>3000</v>
      </c>
      <c r="X858" s="74">
        <v>32579</v>
      </c>
      <c r="Y858" s="74">
        <v>200</v>
      </c>
      <c r="Z858" s="74">
        <v>595398</v>
      </c>
      <c r="AA858" s="74">
        <v>10</v>
      </c>
      <c r="AB858" s="74">
        <v>6265056</v>
      </c>
      <c r="AC858" s="74">
        <v>5</v>
      </c>
    </row>
    <row r="859" spans="1:29" ht="14.25">
      <c r="A859" s="89">
        <v>2009032</v>
      </c>
      <c r="B859" s="91">
        <v>39894</v>
      </c>
      <c r="C859" s="97">
        <v>9</v>
      </c>
      <c r="D859" s="93">
        <v>11</v>
      </c>
      <c r="E859" s="93">
        <v>12</v>
      </c>
      <c r="F859" s="93">
        <v>19</v>
      </c>
      <c r="G859" s="93">
        <v>27</v>
      </c>
      <c r="H859" s="93">
        <v>32</v>
      </c>
      <c r="I859" s="99">
        <v>6</v>
      </c>
      <c r="J859" s="93">
        <v>9</v>
      </c>
      <c r="K859" s="93">
        <v>12</v>
      </c>
      <c r="L859" s="93">
        <v>11</v>
      </c>
      <c r="M859" s="93">
        <v>27</v>
      </c>
      <c r="N859" s="93">
        <v>32</v>
      </c>
      <c r="O859" s="94">
        <v>19</v>
      </c>
      <c r="P859" s="74">
        <v>231465250</v>
      </c>
      <c r="Q859" s="74">
        <v>103112040</v>
      </c>
      <c r="R859" s="74">
        <v>3</v>
      </c>
      <c r="S859" s="74">
        <v>5000000</v>
      </c>
      <c r="T859" s="74">
        <v>102</v>
      </c>
      <c r="U859" s="74">
        <v>166998</v>
      </c>
      <c r="V859" s="74">
        <v>1089</v>
      </c>
      <c r="W859" s="74">
        <v>3000</v>
      </c>
      <c r="X859" s="74">
        <v>53707</v>
      </c>
      <c r="Y859" s="74">
        <v>200</v>
      </c>
      <c r="Z859" s="74">
        <v>944881</v>
      </c>
      <c r="AA859" s="74">
        <v>10</v>
      </c>
      <c r="AB859" s="74">
        <v>6636283</v>
      </c>
      <c r="AC859" s="74">
        <v>5</v>
      </c>
    </row>
    <row r="860" spans="1:29" ht="14.25">
      <c r="A860" s="89">
        <v>2009033</v>
      </c>
      <c r="B860" s="91">
        <v>39896</v>
      </c>
      <c r="C860" s="97">
        <v>7</v>
      </c>
      <c r="D860" s="93">
        <v>8</v>
      </c>
      <c r="E860" s="93">
        <v>13</v>
      </c>
      <c r="F860" s="93">
        <v>14</v>
      </c>
      <c r="G860" s="93">
        <v>29</v>
      </c>
      <c r="H860" s="93">
        <v>30</v>
      </c>
      <c r="I860" s="99">
        <v>6</v>
      </c>
      <c r="J860" s="93">
        <v>8</v>
      </c>
      <c r="K860" s="93">
        <v>13</v>
      </c>
      <c r="L860" s="93">
        <v>7</v>
      </c>
      <c r="M860" s="93">
        <v>30</v>
      </c>
      <c r="N860" s="93">
        <v>14</v>
      </c>
      <c r="O860" s="94">
        <v>29</v>
      </c>
      <c r="P860" s="74">
        <v>212148538</v>
      </c>
      <c r="Q860" s="74">
        <v>106568418</v>
      </c>
      <c r="R860" s="74">
        <v>6</v>
      </c>
      <c r="S860" s="74">
        <v>7230425</v>
      </c>
      <c r="T860" s="74">
        <v>125</v>
      </c>
      <c r="U860" s="74">
        <v>160590</v>
      </c>
      <c r="V860" s="74">
        <v>695</v>
      </c>
      <c r="W860" s="74">
        <v>3000</v>
      </c>
      <c r="X860" s="74">
        <v>39461</v>
      </c>
      <c r="Y860" s="74">
        <v>200</v>
      </c>
      <c r="Z860" s="74">
        <v>781421</v>
      </c>
      <c r="AA860" s="74">
        <v>10</v>
      </c>
      <c r="AB860" s="74">
        <v>3849722</v>
      </c>
      <c r="AC860" s="74">
        <v>5</v>
      </c>
    </row>
    <row r="861" spans="1:29" ht="14.25">
      <c r="A861" s="89">
        <v>2009034</v>
      </c>
      <c r="B861" s="91">
        <v>39898</v>
      </c>
      <c r="C861" s="97">
        <v>9</v>
      </c>
      <c r="D861" s="93">
        <v>12</v>
      </c>
      <c r="E861" s="93">
        <v>18</v>
      </c>
      <c r="F861" s="93">
        <v>21</v>
      </c>
      <c r="G861" s="93">
        <v>22</v>
      </c>
      <c r="H861" s="93">
        <v>26</v>
      </c>
      <c r="I861" s="99">
        <v>7</v>
      </c>
      <c r="J861" s="93">
        <v>21</v>
      </c>
      <c r="K861" s="93">
        <v>18</v>
      </c>
      <c r="L861" s="93">
        <v>26</v>
      </c>
      <c r="M861" s="93">
        <v>12</v>
      </c>
      <c r="N861" s="93">
        <v>22</v>
      </c>
      <c r="O861" s="94">
        <v>9</v>
      </c>
      <c r="P861" s="74">
        <v>214772934</v>
      </c>
      <c r="Q861" s="74">
        <v>112700695</v>
      </c>
      <c r="R861" s="74">
        <v>5</v>
      </c>
      <c r="S861" s="74">
        <v>7490582</v>
      </c>
      <c r="T861" s="74">
        <v>107</v>
      </c>
      <c r="U861" s="74">
        <v>174573</v>
      </c>
      <c r="V861" s="74">
        <v>787</v>
      </c>
      <c r="W861" s="74">
        <v>3000</v>
      </c>
      <c r="X861" s="74">
        <v>41338</v>
      </c>
      <c r="Y861" s="74">
        <v>200</v>
      </c>
      <c r="Z861" s="74">
        <v>797597</v>
      </c>
      <c r="AA861" s="74">
        <v>10</v>
      </c>
      <c r="AB861" s="74">
        <v>4873922</v>
      </c>
      <c r="AC861" s="74">
        <v>5</v>
      </c>
    </row>
    <row r="862" spans="1:29" ht="14.25">
      <c r="A862" s="89">
        <v>2009035</v>
      </c>
      <c r="B862" s="91">
        <v>39901</v>
      </c>
      <c r="C862" s="97">
        <v>6</v>
      </c>
      <c r="D862" s="93">
        <v>15</v>
      </c>
      <c r="E862" s="93">
        <v>21</v>
      </c>
      <c r="F862" s="93">
        <v>26</v>
      </c>
      <c r="G862" s="93">
        <v>29</v>
      </c>
      <c r="H862" s="93">
        <v>31</v>
      </c>
      <c r="I862" s="99">
        <v>5</v>
      </c>
      <c r="J862" s="93">
        <v>29</v>
      </c>
      <c r="K862" s="93">
        <v>26</v>
      </c>
      <c r="L862" s="93">
        <v>31</v>
      </c>
      <c r="M862" s="93">
        <v>15</v>
      </c>
      <c r="N862" s="93">
        <v>6</v>
      </c>
      <c r="O862" s="94">
        <v>21</v>
      </c>
      <c r="P862" s="74">
        <v>236221934</v>
      </c>
      <c r="Q862" s="74">
        <v>110757102</v>
      </c>
      <c r="R862" s="74">
        <v>6</v>
      </c>
      <c r="S862" s="74">
        <v>6870427</v>
      </c>
      <c r="T862" s="74">
        <v>87</v>
      </c>
      <c r="U862" s="74">
        <v>193492</v>
      </c>
      <c r="V862" s="74">
        <v>1027</v>
      </c>
      <c r="W862" s="74">
        <v>3000</v>
      </c>
      <c r="X862" s="74">
        <v>52862</v>
      </c>
      <c r="Y862" s="74">
        <v>200</v>
      </c>
      <c r="Z862" s="74">
        <v>942456</v>
      </c>
      <c r="AA862" s="74">
        <v>10</v>
      </c>
      <c r="AB862" s="74">
        <v>7311593</v>
      </c>
      <c r="AC862" s="74">
        <v>5</v>
      </c>
    </row>
    <row r="863" spans="1:29" ht="14.25">
      <c r="A863" s="89">
        <v>2009036</v>
      </c>
      <c r="B863" s="91">
        <v>39903</v>
      </c>
      <c r="C863" s="97">
        <v>6</v>
      </c>
      <c r="D863" s="93">
        <v>9</v>
      </c>
      <c r="E863" s="93">
        <v>18</v>
      </c>
      <c r="F863" s="93">
        <v>23</v>
      </c>
      <c r="G863" s="93">
        <v>32</v>
      </c>
      <c r="H863" s="93">
        <v>33</v>
      </c>
      <c r="I863" s="99">
        <v>7</v>
      </c>
      <c r="J863" s="93">
        <v>33</v>
      </c>
      <c r="K863" s="93">
        <v>6</v>
      </c>
      <c r="L863" s="93">
        <v>9</v>
      </c>
      <c r="M863" s="93">
        <v>23</v>
      </c>
      <c r="N863" s="93">
        <v>32</v>
      </c>
      <c r="O863" s="94">
        <v>18</v>
      </c>
      <c r="P863" s="74">
        <v>215060184</v>
      </c>
      <c r="Q863" s="74">
        <v>111106317</v>
      </c>
      <c r="R863" s="74">
        <v>7</v>
      </c>
      <c r="S863" s="74">
        <v>7019955</v>
      </c>
      <c r="T863" s="74">
        <v>69</v>
      </c>
      <c r="U863" s="74">
        <v>307384</v>
      </c>
      <c r="V863" s="74">
        <v>673</v>
      </c>
      <c r="W863" s="74">
        <v>3000</v>
      </c>
      <c r="X863" s="74">
        <v>31529</v>
      </c>
      <c r="Y863" s="74">
        <v>200</v>
      </c>
      <c r="Z863" s="74">
        <v>627044</v>
      </c>
      <c r="AA863" s="74">
        <v>10</v>
      </c>
      <c r="AB863" s="74">
        <v>4017164</v>
      </c>
      <c r="AC863" s="74">
        <v>5</v>
      </c>
    </row>
    <row r="864" spans="1:29" ht="14.25">
      <c r="A864" s="89">
        <v>2009037</v>
      </c>
      <c r="B864" s="91">
        <v>39905</v>
      </c>
      <c r="C864" s="97">
        <v>2</v>
      </c>
      <c r="D864" s="93">
        <v>6</v>
      </c>
      <c r="E864" s="93">
        <v>15</v>
      </c>
      <c r="F864" s="93">
        <v>18</v>
      </c>
      <c r="G864" s="93">
        <v>20</v>
      </c>
      <c r="H864" s="93">
        <v>31</v>
      </c>
      <c r="I864" s="99">
        <v>3</v>
      </c>
      <c r="J864" s="93">
        <v>18</v>
      </c>
      <c r="K864" s="93">
        <v>20</v>
      </c>
      <c r="L864" s="93">
        <v>15</v>
      </c>
      <c r="M864" s="93">
        <v>6</v>
      </c>
      <c r="N864" s="93">
        <v>31</v>
      </c>
      <c r="O864" s="94">
        <v>2</v>
      </c>
      <c r="P864" s="74">
        <v>213602348</v>
      </c>
      <c r="Q864" s="74">
        <v>143838132</v>
      </c>
      <c r="R864" s="74">
        <v>1</v>
      </c>
      <c r="S864" s="74">
        <v>10000000</v>
      </c>
      <c r="T864" s="74">
        <v>59</v>
      </c>
      <c r="U864" s="74">
        <v>310400</v>
      </c>
      <c r="V864" s="74">
        <v>717</v>
      </c>
      <c r="W864" s="74">
        <v>3000</v>
      </c>
      <c r="X864" s="74">
        <v>32620</v>
      </c>
      <c r="Y864" s="74">
        <v>200</v>
      </c>
      <c r="Z864" s="74">
        <v>610999</v>
      </c>
      <c r="AA864" s="74">
        <v>10</v>
      </c>
      <c r="AB864" s="74">
        <v>5766942</v>
      </c>
      <c r="AC864" s="74">
        <v>5</v>
      </c>
    </row>
    <row r="865" spans="1:29" ht="14.25">
      <c r="A865" s="89">
        <v>2009038</v>
      </c>
      <c r="B865" s="91">
        <v>39908</v>
      </c>
      <c r="C865" s="97">
        <v>12</v>
      </c>
      <c r="D865" s="93">
        <v>13</v>
      </c>
      <c r="E865" s="93">
        <v>15</v>
      </c>
      <c r="F865" s="93">
        <v>23</v>
      </c>
      <c r="G865" s="93">
        <v>28</v>
      </c>
      <c r="H865" s="93">
        <v>32</v>
      </c>
      <c r="I865" s="99">
        <v>5</v>
      </c>
      <c r="J865" s="93">
        <v>13</v>
      </c>
      <c r="K865" s="93">
        <v>12</v>
      </c>
      <c r="L865" s="93">
        <v>23</v>
      </c>
      <c r="M865" s="93">
        <v>28</v>
      </c>
      <c r="N865" s="93">
        <v>15</v>
      </c>
      <c r="O865" s="94">
        <v>32</v>
      </c>
      <c r="P865" s="74">
        <v>229578934</v>
      </c>
      <c r="Q865" s="74">
        <v>80229620</v>
      </c>
      <c r="R865" s="74">
        <v>20</v>
      </c>
      <c r="S865" s="74">
        <v>5727829</v>
      </c>
      <c r="T865" s="74">
        <v>52</v>
      </c>
      <c r="U865" s="74">
        <v>419901</v>
      </c>
      <c r="V865" s="74">
        <v>599</v>
      </c>
      <c r="W865" s="74">
        <v>3000</v>
      </c>
      <c r="X865" s="74">
        <v>31716</v>
      </c>
      <c r="Y865" s="74">
        <v>200</v>
      </c>
      <c r="Z865" s="74">
        <v>660089</v>
      </c>
      <c r="AA865" s="74">
        <v>10</v>
      </c>
      <c r="AB865" s="74">
        <v>4993921</v>
      </c>
      <c r="AC865" s="74">
        <v>5</v>
      </c>
    </row>
    <row r="866" spans="1:29" ht="14.25">
      <c r="A866" s="89">
        <v>2009039</v>
      </c>
      <c r="B866" s="91">
        <v>39910</v>
      </c>
      <c r="C866" s="97">
        <v>5</v>
      </c>
      <c r="D866" s="93">
        <v>12</v>
      </c>
      <c r="E866" s="93">
        <v>14</v>
      </c>
      <c r="F866" s="93">
        <v>15</v>
      </c>
      <c r="G866" s="93">
        <v>21</v>
      </c>
      <c r="H866" s="93">
        <v>27</v>
      </c>
      <c r="I866" s="99">
        <v>3</v>
      </c>
      <c r="J866" s="93">
        <v>27</v>
      </c>
      <c r="K866" s="93">
        <v>12</v>
      </c>
      <c r="L866" s="93">
        <v>14</v>
      </c>
      <c r="M866" s="93">
        <v>15</v>
      </c>
      <c r="N866" s="93">
        <v>21</v>
      </c>
      <c r="O866" s="94">
        <v>5</v>
      </c>
      <c r="P866" s="74">
        <v>207130808</v>
      </c>
      <c r="Q866" s="74">
        <v>110627535</v>
      </c>
      <c r="R866" s="74">
        <v>3</v>
      </c>
      <c r="S866" s="74">
        <v>5000000</v>
      </c>
      <c r="T866" s="74">
        <v>81</v>
      </c>
      <c r="U866" s="74">
        <v>240200</v>
      </c>
      <c r="V866" s="74">
        <v>634</v>
      </c>
      <c r="W866" s="74">
        <v>3000</v>
      </c>
      <c r="X866" s="74">
        <v>33539</v>
      </c>
      <c r="Y866" s="74">
        <v>200</v>
      </c>
      <c r="Z866" s="74">
        <v>692990</v>
      </c>
      <c r="AA866" s="74">
        <v>10</v>
      </c>
      <c r="AB866" s="74">
        <v>4220046</v>
      </c>
      <c r="AC866" s="74">
        <v>5</v>
      </c>
    </row>
    <row r="867" spans="1:29" ht="14.25">
      <c r="A867" s="89">
        <v>2009040</v>
      </c>
      <c r="B867" s="91">
        <v>39912</v>
      </c>
      <c r="C867" s="97">
        <v>4</v>
      </c>
      <c r="D867" s="93">
        <v>7</v>
      </c>
      <c r="E867" s="93">
        <v>10</v>
      </c>
      <c r="F867" s="93">
        <v>20</v>
      </c>
      <c r="G867" s="93">
        <v>26</v>
      </c>
      <c r="H867" s="93">
        <v>30</v>
      </c>
      <c r="I867" s="99">
        <v>12</v>
      </c>
      <c r="J867" s="93">
        <v>4</v>
      </c>
      <c r="K867" s="93">
        <v>7</v>
      </c>
      <c r="L867" s="93">
        <v>26</v>
      </c>
      <c r="M867" s="93">
        <v>10</v>
      </c>
      <c r="N867" s="93">
        <v>30</v>
      </c>
      <c r="O867" s="94">
        <v>20</v>
      </c>
      <c r="P867" s="74">
        <v>212931272</v>
      </c>
      <c r="Q867" s="74">
        <v>45714888</v>
      </c>
      <c r="R867" s="74">
        <v>21</v>
      </c>
      <c r="S867" s="74">
        <v>5192140</v>
      </c>
      <c r="T867" s="74">
        <v>246</v>
      </c>
      <c r="U867" s="74">
        <v>24603</v>
      </c>
      <c r="V867" s="74">
        <v>3358</v>
      </c>
      <c r="W867" s="74">
        <v>3000</v>
      </c>
      <c r="X867" s="74">
        <v>116221</v>
      </c>
      <c r="Y867" s="74">
        <v>200</v>
      </c>
      <c r="Z867" s="74">
        <v>1523650</v>
      </c>
      <c r="AA867" s="74">
        <v>10</v>
      </c>
      <c r="AB867" s="74">
        <v>7121382</v>
      </c>
      <c r="AC867" s="74">
        <v>5</v>
      </c>
    </row>
    <row r="868" spans="1:29" ht="14.25">
      <c r="A868" s="89">
        <v>2009041</v>
      </c>
      <c r="B868" s="91">
        <v>39915</v>
      </c>
      <c r="C868" s="97">
        <v>1</v>
      </c>
      <c r="D868" s="93">
        <v>8</v>
      </c>
      <c r="E868" s="93">
        <v>23</v>
      </c>
      <c r="F868" s="93">
        <v>26</v>
      </c>
      <c r="G868" s="93">
        <v>28</v>
      </c>
      <c r="H868" s="93">
        <v>33</v>
      </c>
      <c r="I868" s="99">
        <v>8</v>
      </c>
      <c r="J868" s="93">
        <v>28</v>
      </c>
      <c r="K868" s="93">
        <v>23</v>
      </c>
      <c r="L868" s="93">
        <v>26</v>
      </c>
      <c r="M868" s="93">
        <v>1</v>
      </c>
      <c r="N868" s="93">
        <v>8</v>
      </c>
      <c r="O868" s="94">
        <v>33</v>
      </c>
      <c r="P868" s="74">
        <v>229731450</v>
      </c>
      <c r="Q868" s="74">
        <v>50284857</v>
      </c>
      <c r="R868" s="74">
        <v>9</v>
      </c>
      <c r="S868" s="74">
        <v>5000000</v>
      </c>
      <c r="T868" s="74">
        <v>45</v>
      </c>
      <c r="U868" s="74">
        <v>186380</v>
      </c>
      <c r="V868" s="74">
        <v>1369</v>
      </c>
      <c r="W868" s="74">
        <v>3000</v>
      </c>
      <c r="X868" s="74">
        <v>60961</v>
      </c>
      <c r="Y868" s="74">
        <v>200</v>
      </c>
      <c r="Z868" s="74">
        <v>1029514</v>
      </c>
      <c r="AA868" s="74">
        <v>10</v>
      </c>
      <c r="AB868" s="74">
        <v>11603392</v>
      </c>
      <c r="AC868" s="74">
        <v>5</v>
      </c>
    </row>
    <row r="869" spans="1:29" ht="14.25">
      <c r="A869" s="89">
        <v>2009042</v>
      </c>
      <c r="B869" s="91">
        <v>39917</v>
      </c>
      <c r="C869" s="97">
        <v>8</v>
      </c>
      <c r="D869" s="93">
        <v>16</v>
      </c>
      <c r="E869" s="93">
        <v>22</v>
      </c>
      <c r="F869" s="93">
        <v>23</v>
      </c>
      <c r="G869" s="93">
        <v>27</v>
      </c>
      <c r="H869" s="93">
        <v>30</v>
      </c>
      <c r="I869" s="99">
        <v>11</v>
      </c>
      <c r="J869" s="93">
        <v>8</v>
      </c>
      <c r="K869" s="93">
        <v>30</v>
      </c>
      <c r="L869" s="93">
        <v>22</v>
      </c>
      <c r="M869" s="93">
        <v>23</v>
      </c>
      <c r="N869" s="93">
        <v>16</v>
      </c>
      <c r="O869" s="94">
        <v>27</v>
      </c>
      <c r="P869" s="74">
        <v>207877744</v>
      </c>
      <c r="Q869" s="74">
        <v>66936596</v>
      </c>
      <c r="R869" s="74">
        <v>2</v>
      </c>
      <c r="S869" s="74">
        <v>5000000</v>
      </c>
      <c r="T869" s="74">
        <v>79</v>
      </c>
      <c r="U869" s="74">
        <v>144584</v>
      </c>
      <c r="V869" s="74">
        <v>1156</v>
      </c>
      <c r="W869" s="74">
        <v>3000</v>
      </c>
      <c r="X869" s="74">
        <v>54330</v>
      </c>
      <c r="Y869" s="74">
        <v>200</v>
      </c>
      <c r="Z869" s="74">
        <v>908198</v>
      </c>
      <c r="AA869" s="74">
        <v>10</v>
      </c>
      <c r="AB869" s="74">
        <v>8074040</v>
      </c>
      <c r="AC869" s="74">
        <v>5</v>
      </c>
    </row>
    <row r="870" spans="1:29" ht="14.25">
      <c r="A870" s="89">
        <v>2009043</v>
      </c>
      <c r="B870" s="91">
        <v>39919</v>
      </c>
      <c r="C870" s="97">
        <v>4</v>
      </c>
      <c r="D870" s="93">
        <v>9</v>
      </c>
      <c r="E870" s="93">
        <v>10</v>
      </c>
      <c r="F870" s="93">
        <v>15</v>
      </c>
      <c r="G870" s="93">
        <v>18</v>
      </c>
      <c r="H870" s="93">
        <v>26</v>
      </c>
      <c r="I870" s="99">
        <v>7</v>
      </c>
      <c r="J870" s="93">
        <v>26</v>
      </c>
      <c r="K870" s="93">
        <v>10</v>
      </c>
      <c r="L870" s="93">
        <v>18</v>
      </c>
      <c r="M870" s="93">
        <v>4</v>
      </c>
      <c r="N870" s="93">
        <v>15</v>
      </c>
      <c r="O870" s="94">
        <v>9</v>
      </c>
      <c r="P870" s="74">
        <v>211334106</v>
      </c>
      <c r="Q870" s="74">
        <v>72474230</v>
      </c>
      <c r="R870" s="74">
        <v>5</v>
      </c>
      <c r="S870" s="74">
        <v>5000000</v>
      </c>
      <c r="T870" s="74">
        <v>110</v>
      </c>
      <c r="U870" s="74">
        <v>118977</v>
      </c>
      <c r="V870" s="74">
        <v>1497</v>
      </c>
      <c r="W870" s="74">
        <v>3000</v>
      </c>
      <c r="X870" s="74">
        <v>64230</v>
      </c>
      <c r="Y870" s="74">
        <v>200</v>
      </c>
      <c r="Z870" s="74">
        <v>1049170</v>
      </c>
      <c r="AA870" s="74">
        <v>10</v>
      </c>
      <c r="AB870" s="74">
        <v>6419963</v>
      </c>
      <c r="AC870" s="74">
        <v>5</v>
      </c>
    </row>
    <row r="871" spans="1:29" ht="14.25">
      <c r="A871" s="89">
        <v>2009044</v>
      </c>
      <c r="B871" s="91">
        <v>39922</v>
      </c>
      <c r="C871" s="97">
        <v>11</v>
      </c>
      <c r="D871" s="93">
        <v>14</v>
      </c>
      <c r="E871" s="93">
        <v>16</v>
      </c>
      <c r="F871" s="93">
        <v>18</v>
      </c>
      <c r="G871" s="93">
        <v>26</v>
      </c>
      <c r="H871" s="93">
        <v>30</v>
      </c>
      <c r="I871" s="99">
        <v>1</v>
      </c>
      <c r="J871" s="93">
        <v>30</v>
      </c>
      <c r="K871" s="93">
        <v>11</v>
      </c>
      <c r="L871" s="93">
        <v>18</v>
      </c>
      <c r="M871" s="93">
        <v>26</v>
      </c>
      <c r="N871" s="93">
        <v>16</v>
      </c>
      <c r="O871" s="94">
        <v>14</v>
      </c>
      <c r="P871" s="74">
        <v>229851250</v>
      </c>
      <c r="Q871" s="74">
        <v>115105218</v>
      </c>
      <c r="R871" s="74">
        <v>2</v>
      </c>
      <c r="S871" s="74">
        <v>5000000</v>
      </c>
      <c r="T871" s="74">
        <v>50</v>
      </c>
      <c r="U871" s="74">
        <v>451122</v>
      </c>
      <c r="V871" s="74">
        <v>623</v>
      </c>
      <c r="W871" s="74">
        <v>3000</v>
      </c>
      <c r="X871" s="74">
        <v>33943</v>
      </c>
      <c r="Y871" s="74">
        <v>200</v>
      </c>
      <c r="Z871" s="74">
        <v>704549</v>
      </c>
      <c r="AA871" s="74">
        <v>10</v>
      </c>
      <c r="AB871" s="74">
        <v>4347379</v>
      </c>
      <c r="AC871" s="74">
        <v>5</v>
      </c>
    </row>
    <row r="872" spans="1:29" ht="14.25">
      <c r="A872" s="89">
        <v>2009045</v>
      </c>
      <c r="B872" s="91">
        <v>39924</v>
      </c>
      <c r="C872" s="97">
        <v>3</v>
      </c>
      <c r="D872" s="93">
        <v>4</v>
      </c>
      <c r="E872" s="93">
        <v>6</v>
      </c>
      <c r="F872" s="93">
        <v>23</v>
      </c>
      <c r="G872" s="93">
        <v>30</v>
      </c>
      <c r="H872" s="93">
        <v>32</v>
      </c>
      <c r="I872" s="99">
        <v>1</v>
      </c>
      <c r="J872" s="93">
        <v>32</v>
      </c>
      <c r="K872" s="93">
        <v>4</v>
      </c>
      <c r="L872" s="93">
        <v>30</v>
      </c>
      <c r="M872" s="93">
        <v>23</v>
      </c>
      <c r="N872" s="93">
        <v>3</v>
      </c>
      <c r="O872" s="94">
        <v>6</v>
      </c>
      <c r="P872" s="74">
        <v>210992934</v>
      </c>
      <c r="Q872" s="74">
        <v>170687987</v>
      </c>
      <c r="R872" s="74">
        <v>0</v>
      </c>
      <c r="S872" s="74">
        <v>0</v>
      </c>
      <c r="T872" s="74">
        <v>39</v>
      </c>
      <c r="U872" s="74">
        <v>610799</v>
      </c>
      <c r="V872" s="74">
        <v>258</v>
      </c>
      <c r="W872" s="74">
        <v>3000</v>
      </c>
      <c r="X872" s="74">
        <v>19815</v>
      </c>
      <c r="Y872" s="74">
        <v>200</v>
      </c>
      <c r="Z872" s="74">
        <v>532992</v>
      </c>
      <c r="AA872" s="74">
        <v>10</v>
      </c>
      <c r="AB872" s="74">
        <v>2783132</v>
      </c>
      <c r="AC872" s="74">
        <v>5</v>
      </c>
    </row>
    <row r="873" spans="1:29" ht="14.25">
      <c r="A873" s="89">
        <v>2009046</v>
      </c>
      <c r="B873" s="91">
        <v>39926</v>
      </c>
      <c r="C873" s="97">
        <v>16</v>
      </c>
      <c r="D873" s="93">
        <v>20</v>
      </c>
      <c r="E873" s="93">
        <v>21</v>
      </c>
      <c r="F873" s="93">
        <v>26</v>
      </c>
      <c r="G873" s="93">
        <v>29</v>
      </c>
      <c r="H873" s="93">
        <v>30</v>
      </c>
      <c r="I873" s="99">
        <v>9</v>
      </c>
      <c r="J873" s="93">
        <v>21</v>
      </c>
      <c r="K873" s="93">
        <v>16</v>
      </c>
      <c r="L873" s="93">
        <v>20</v>
      </c>
      <c r="M873" s="93">
        <v>29</v>
      </c>
      <c r="N873" s="93">
        <v>26</v>
      </c>
      <c r="O873" s="94">
        <v>30</v>
      </c>
      <c r="P873" s="74">
        <v>212241096</v>
      </c>
      <c r="Q873" s="74">
        <v>170377314</v>
      </c>
      <c r="R873" s="74">
        <v>3</v>
      </c>
      <c r="S873" s="74">
        <v>6958577</v>
      </c>
      <c r="T873" s="74">
        <v>37</v>
      </c>
      <c r="U873" s="74">
        <v>238205</v>
      </c>
      <c r="V873" s="74">
        <v>922</v>
      </c>
      <c r="W873" s="74">
        <v>3000</v>
      </c>
      <c r="X873" s="74">
        <v>45493</v>
      </c>
      <c r="Y873" s="74">
        <v>200</v>
      </c>
      <c r="Z873" s="74">
        <v>808597</v>
      </c>
      <c r="AA873" s="74">
        <v>10</v>
      </c>
      <c r="AB873" s="74">
        <v>10933782</v>
      </c>
      <c r="AC873" s="74">
        <v>5</v>
      </c>
    </row>
    <row r="874" spans="1:29" ht="14.25">
      <c r="A874" s="89">
        <v>2009047</v>
      </c>
      <c r="B874" s="91">
        <v>39929</v>
      </c>
      <c r="C874" s="97">
        <v>6</v>
      </c>
      <c r="D874" s="93">
        <v>8</v>
      </c>
      <c r="E874" s="93">
        <v>11</v>
      </c>
      <c r="F874" s="93">
        <v>15</v>
      </c>
      <c r="G874" s="93">
        <v>21</v>
      </c>
      <c r="H874" s="93">
        <v>22</v>
      </c>
      <c r="I874" s="99">
        <v>16</v>
      </c>
      <c r="J874" s="93">
        <v>11</v>
      </c>
      <c r="K874" s="93">
        <v>6</v>
      </c>
      <c r="L874" s="93">
        <v>22</v>
      </c>
      <c r="M874" s="93">
        <v>21</v>
      </c>
      <c r="N874" s="93">
        <v>15</v>
      </c>
      <c r="O874" s="94">
        <v>8</v>
      </c>
      <c r="P874" s="74">
        <v>236616310</v>
      </c>
      <c r="Q874" s="74">
        <v>178087150</v>
      </c>
      <c r="R874" s="74">
        <v>5</v>
      </c>
      <c r="S874" s="74">
        <v>7616787</v>
      </c>
      <c r="T874" s="74">
        <v>99</v>
      </c>
      <c r="U874" s="74">
        <v>198241</v>
      </c>
      <c r="V874" s="74">
        <v>926</v>
      </c>
      <c r="W874" s="74">
        <v>3000</v>
      </c>
      <c r="X874" s="74">
        <v>48280</v>
      </c>
      <c r="Y874" s="74">
        <v>200</v>
      </c>
      <c r="Z874" s="74">
        <v>922890</v>
      </c>
      <c r="AA874" s="74">
        <v>10</v>
      </c>
      <c r="AB874" s="74">
        <v>5771882</v>
      </c>
      <c r="AC874" s="74">
        <v>5</v>
      </c>
    </row>
    <row r="875" spans="1:29" ht="14.25">
      <c r="A875" s="89">
        <v>2009048</v>
      </c>
      <c r="B875" s="91">
        <v>39931</v>
      </c>
      <c r="C875" s="97">
        <v>3</v>
      </c>
      <c r="D875" s="93">
        <v>7</v>
      </c>
      <c r="E875" s="93">
        <v>11</v>
      </c>
      <c r="F875" s="93">
        <v>15</v>
      </c>
      <c r="G875" s="93">
        <v>17</v>
      </c>
      <c r="H875" s="93">
        <v>31</v>
      </c>
      <c r="I875" s="99">
        <v>1</v>
      </c>
      <c r="J875" s="93">
        <v>7</v>
      </c>
      <c r="K875" s="93">
        <v>17</v>
      </c>
      <c r="L875" s="93">
        <v>11</v>
      </c>
      <c r="M875" s="93">
        <v>15</v>
      </c>
      <c r="N875" s="93">
        <v>3</v>
      </c>
      <c r="O875" s="94">
        <v>31</v>
      </c>
      <c r="P875" s="74">
        <v>210372082</v>
      </c>
      <c r="Q875" s="74">
        <v>196214620</v>
      </c>
      <c r="R875" s="74">
        <v>4</v>
      </c>
      <c r="S875" s="74">
        <v>8812747</v>
      </c>
      <c r="T875" s="74">
        <v>85</v>
      </c>
      <c r="U875" s="74">
        <v>269135</v>
      </c>
      <c r="V875" s="74">
        <v>510</v>
      </c>
      <c r="W875" s="74">
        <v>3000</v>
      </c>
      <c r="X875" s="74">
        <v>31056</v>
      </c>
      <c r="Y875" s="74">
        <v>200</v>
      </c>
      <c r="Z875" s="74">
        <v>687006</v>
      </c>
      <c r="AA875" s="74">
        <v>10</v>
      </c>
      <c r="AB875" s="74">
        <v>2443223</v>
      </c>
      <c r="AC875" s="74">
        <v>5</v>
      </c>
    </row>
    <row r="876" spans="1:29" ht="14.25">
      <c r="A876" s="89">
        <v>2009049</v>
      </c>
      <c r="B876" s="91">
        <v>39933</v>
      </c>
      <c r="C876" s="97">
        <v>9</v>
      </c>
      <c r="D876" s="93">
        <v>12</v>
      </c>
      <c r="E876" s="93">
        <v>14</v>
      </c>
      <c r="F876" s="93">
        <v>20</v>
      </c>
      <c r="G876" s="93">
        <v>30</v>
      </c>
      <c r="H876" s="93">
        <v>31</v>
      </c>
      <c r="I876" s="99">
        <v>6</v>
      </c>
      <c r="J876" s="93">
        <v>30</v>
      </c>
      <c r="K876" s="93">
        <v>12</v>
      </c>
      <c r="L876" s="93">
        <v>14</v>
      </c>
      <c r="M876" s="93">
        <v>9</v>
      </c>
      <c r="N876" s="93">
        <v>20</v>
      </c>
      <c r="O876" s="94">
        <v>31</v>
      </c>
      <c r="P876" s="74">
        <v>204405802</v>
      </c>
      <c r="Q876" s="74">
        <v>197639586</v>
      </c>
      <c r="R876" s="74">
        <v>3</v>
      </c>
      <c r="S876" s="74">
        <v>7189995</v>
      </c>
      <c r="T876" s="74">
        <v>45</v>
      </c>
      <c r="U876" s="74">
        <v>218999</v>
      </c>
      <c r="V876" s="74">
        <v>1044</v>
      </c>
      <c r="W876" s="74">
        <v>3000</v>
      </c>
      <c r="X876" s="74">
        <v>50747</v>
      </c>
      <c r="Y876" s="74">
        <v>200</v>
      </c>
      <c r="Z876" s="74">
        <v>894109</v>
      </c>
      <c r="AA876" s="74">
        <v>10</v>
      </c>
      <c r="AB876" s="74">
        <v>9017284</v>
      </c>
      <c r="AC876" s="74">
        <v>5</v>
      </c>
    </row>
    <row r="877" spans="1:29" ht="14.25">
      <c r="A877" s="89">
        <v>2009050</v>
      </c>
      <c r="B877" s="91">
        <v>39936</v>
      </c>
      <c r="C877" s="97">
        <v>13</v>
      </c>
      <c r="D877" s="93">
        <v>21</v>
      </c>
      <c r="E877" s="93">
        <v>24</v>
      </c>
      <c r="F877" s="93">
        <v>29</v>
      </c>
      <c r="G877" s="93">
        <v>30</v>
      </c>
      <c r="H877" s="93">
        <v>32</v>
      </c>
      <c r="I877" s="99">
        <v>4</v>
      </c>
      <c r="J877" s="93">
        <v>24</v>
      </c>
      <c r="K877" s="93">
        <v>30</v>
      </c>
      <c r="L877" s="93">
        <v>29</v>
      </c>
      <c r="M877" s="93">
        <v>21</v>
      </c>
      <c r="N877" s="93">
        <v>13</v>
      </c>
      <c r="O877" s="94">
        <v>32</v>
      </c>
      <c r="P877" s="74">
        <v>223078776</v>
      </c>
      <c r="Q877" s="74">
        <v>213518652</v>
      </c>
      <c r="R877" s="74">
        <v>3</v>
      </c>
      <c r="S877" s="74">
        <v>9117209</v>
      </c>
      <c r="T877" s="74">
        <v>35</v>
      </c>
      <c r="U877" s="74">
        <v>529355</v>
      </c>
      <c r="V877" s="74">
        <v>521</v>
      </c>
      <c r="W877" s="74">
        <v>3000</v>
      </c>
      <c r="X877" s="74">
        <v>35400</v>
      </c>
      <c r="Y877" s="74">
        <v>200</v>
      </c>
      <c r="Z877" s="74">
        <v>757582</v>
      </c>
      <c r="AA877" s="74">
        <v>10</v>
      </c>
      <c r="AB877" s="74">
        <v>6266329</v>
      </c>
      <c r="AC877" s="74">
        <v>5</v>
      </c>
    </row>
    <row r="878" spans="1:29" ht="14.25">
      <c r="A878" s="89">
        <v>2009051</v>
      </c>
      <c r="B878" s="91">
        <v>39938</v>
      </c>
      <c r="C878" s="97">
        <v>6</v>
      </c>
      <c r="D878" s="93">
        <v>10</v>
      </c>
      <c r="E878" s="93">
        <v>13</v>
      </c>
      <c r="F878" s="93">
        <v>16</v>
      </c>
      <c r="G878" s="93">
        <v>21</v>
      </c>
      <c r="H878" s="93">
        <v>23</v>
      </c>
      <c r="I878" s="99">
        <v>7</v>
      </c>
      <c r="J878" s="93">
        <v>10</v>
      </c>
      <c r="K878" s="93">
        <v>16</v>
      </c>
      <c r="L878" s="93">
        <v>23</v>
      </c>
      <c r="M878" s="93">
        <v>6</v>
      </c>
      <c r="N878" s="93">
        <v>13</v>
      </c>
      <c r="O878" s="94">
        <v>21</v>
      </c>
      <c r="P878" s="74">
        <v>211832930</v>
      </c>
      <c r="Q878" s="74">
        <v>210276470</v>
      </c>
      <c r="R878" s="74">
        <v>5</v>
      </c>
      <c r="S878" s="74">
        <v>6740625</v>
      </c>
      <c r="T878" s="74">
        <v>69</v>
      </c>
      <c r="U878" s="74">
        <v>189198</v>
      </c>
      <c r="V878" s="74">
        <v>903</v>
      </c>
      <c r="W878" s="74">
        <v>3000</v>
      </c>
      <c r="X878" s="74">
        <v>44616</v>
      </c>
      <c r="Y878" s="74">
        <v>200</v>
      </c>
      <c r="Z878" s="74">
        <v>800660</v>
      </c>
      <c r="AA878" s="74">
        <v>10</v>
      </c>
      <c r="AB878" s="74">
        <v>8128739</v>
      </c>
      <c r="AC878" s="74">
        <v>5</v>
      </c>
    </row>
    <row r="879" spans="1:29" ht="14.25">
      <c r="A879" s="89">
        <v>2009052</v>
      </c>
      <c r="B879" s="91">
        <v>39940</v>
      </c>
      <c r="C879" s="97">
        <v>9</v>
      </c>
      <c r="D879" s="93">
        <v>11</v>
      </c>
      <c r="E879" s="93">
        <v>15</v>
      </c>
      <c r="F879" s="93">
        <v>19</v>
      </c>
      <c r="G879" s="93">
        <v>21</v>
      </c>
      <c r="H879" s="93">
        <v>30</v>
      </c>
      <c r="I879" s="99">
        <v>8</v>
      </c>
      <c r="J879" s="93">
        <v>11</v>
      </c>
      <c r="K879" s="93">
        <v>15</v>
      </c>
      <c r="L879" s="93">
        <v>21</v>
      </c>
      <c r="M879" s="93">
        <v>30</v>
      </c>
      <c r="N879" s="93">
        <v>9</v>
      </c>
      <c r="O879" s="94">
        <v>19</v>
      </c>
      <c r="P879" s="74">
        <v>215699408</v>
      </c>
      <c r="Q879" s="74">
        <v>190191519</v>
      </c>
      <c r="R879" s="74">
        <v>9</v>
      </c>
      <c r="S879" s="74">
        <v>6107335</v>
      </c>
      <c r="T879" s="74">
        <v>66</v>
      </c>
      <c r="U879" s="74">
        <v>226500</v>
      </c>
      <c r="V879" s="74">
        <v>1125</v>
      </c>
      <c r="W879" s="74">
        <v>3000</v>
      </c>
      <c r="X879" s="74">
        <v>50594</v>
      </c>
      <c r="Y879" s="74">
        <v>200</v>
      </c>
      <c r="Z879" s="74">
        <v>895308</v>
      </c>
      <c r="AA879" s="74">
        <v>10</v>
      </c>
      <c r="AB879" s="74">
        <v>6683144</v>
      </c>
      <c r="AC879" s="74">
        <v>5</v>
      </c>
    </row>
    <row r="880" spans="1:29" ht="14.25">
      <c r="A880" s="89">
        <v>2009053</v>
      </c>
      <c r="B880" s="91">
        <v>39943</v>
      </c>
      <c r="C880" s="97">
        <v>7</v>
      </c>
      <c r="D880" s="93">
        <v>12</v>
      </c>
      <c r="E880" s="93">
        <v>18</v>
      </c>
      <c r="F880" s="93">
        <v>19</v>
      </c>
      <c r="G880" s="93">
        <v>22</v>
      </c>
      <c r="H880" s="93">
        <v>28</v>
      </c>
      <c r="I880" s="99">
        <v>4</v>
      </c>
      <c r="J880" s="93">
        <v>19</v>
      </c>
      <c r="K880" s="93">
        <v>28</v>
      </c>
      <c r="L880" s="93">
        <v>12</v>
      </c>
      <c r="M880" s="93">
        <v>7</v>
      </c>
      <c r="N880" s="93">
        <v>22</v>
      </c>
      <c r="O880" s="94">
        <v>18</v>
      </c>
      <c r="P880" s="74">
        <v>231922796</v>
      </c>
      <c r="Q880" s="74">
        <v>202797176</v>
      </c>
      <c r="R880" s="74">
        <v>4</v>
      </c>
      <c r="S880" s="74">
        <v>8260566</v>
      </c>
      <c r="T880" s="74">
        <v>239</v>
      </c>
      <c r="U880" s="74">
        <v>81855</v>
      </c>
      <c r="V880" s="74">
        <v>1105</v>
      </c>
      <c r="W880" s="74">
        <v>3000</v>
      </c>
      <c r="X880" s="74">
        <v>62905</v>
      </c>
      <c r="Y880" s="74">
        <v>200</v>
      </c>
      <c r="Z880" s="74">
        <v>1149801</v>
      </c>
      <c r="AA880" s="74">
        <v>10</v>
      </c>
      <c r="AB880" s="74">
        <v>4207368</v>
      </c>
      <c r="AC880" s="74">
        <v>5</v>
      </c>
    </row>
    <row r="881" spans="1:29" ht="14.25">
      <c r="A881" s="89">
        <v>2009054</v>
      </c>
      <c r="B881" s="91">
        <v>39945</v>
      </c>
      <c r="C881" s="97">
        <v>16</v>
      </c>
      <c r="D881" s="93">
        <v>17</v>
      </c>
      <c r="E881" s="93">
        <v>23</v>
      </c>
      <c r="F881" s="93">
        <v>26</v>
      </c>
      <c r="G881" s="93">
        <v>31</v>
      </c>
      <c r="H881" s="93">
        <v>32</v>
      </c>
      <c r="I881" s="99">
        <v>11</v>
      </c>
      <c r="J881" s="93">
        <v>26</v>
      </c>
      <c r="K881" s="93">
        <v>32</v>
      </c>
      <c r="L881" s="93">
        <v>23</v>
      </c>
      <c r="M881" s="93">
        <v>17</v>
      </c>
      <c r="N881" s="93">
        <v>31</v>
      </c>
      <c r="O881" s="94">
        <v>16</v>
      </c>
      <c r="P881" s="74">
        <v>212918588</v>
      </c>
      <c r="Q881" s="74">
        <v>192320136</v>
      </c>
      <c r="R881" s="74">
        <v>6</v>
      </c>
      <c r="S881" s="74">
        <v>6301530</v>
      </c>
      <c r="T881" s="74">
        <v>73</v>
      </c>
      <c r="U881" s="74">
        <v>160462</v>
      </c>
      <c r="V881" s="74">
        <v>1355</v>
      </c>
      <c r="W881" s="74">
        <v>3000</v>
      </c>
      <c r="X881" s="74">
        <v>62999</v>
      </c>
      <c r="Y881" s="74">
        <v>200</v>
      </c>
      <c r="Z881" s="74">
        <v>1058923</v>
      </c>
      <c r="AA881" s="74">
        <v>10</v>
      </c>
      <c r="AB881" s="74">
        <v>7606030</v>
      </c>
      <c r="AC881" s="74">
        <v>5</v>
      </c>
    </row>
    <row r="882" spans="1:29" ht="14.25">
      <c r="A882" s="89">
        <v>2009055</v>
      </c>
      <c r="B882" s="91">
        <v>39947</v>
      </c>
      <c r="C882" s="97">
        <v>3</v>
      </c>
      <c r="D882" s="93">
        <v>4</v>
      </c>
      <c r="E882" s="93">
        <v>18</v>
      </c>
      <c r="F882" s="93">
        <v>22</v>
      </c>
      <c r="G882" s="93">
        <v>24</v>
      </c>
      <c r="H882" s="93">
        <v>29</v>
      </c>
      <c r="I882" s="99">
        <v>11</v>
      </c>
      <c r="J882" s="93">
        <v>29</v>
      </c>
      <c r="K882" s="93">
        <v>24</v>
      </c>
      <c r="L882" s="93">
        <v>4</v>
      </c>
      <c r="M882" s="93">
        <v>3</v>
      </c>
      <c r="N882" s="93">
        <v>22</v>
      </c>
      <c r="O882" s="94">
        <v>18</v>
      </c>
      <c r="P882" s="74">
        <v>213511884</v>
      </c>
      <c r="Q882" s="74">
        <v>214221969</v>
      </c>
      <c r="R882" s="74">
        <v>3</v>
      </c>
      <c r="S882" s="74">
        <v>9920244</v>
      </c>
      <c r="T882" s="74">
        <v>69</v>
      </c>
      <c r="U882" s="74">
        <v>320885</v>
      </c>
      <c r="V882" s="74">
        <v>398</v>
      </c>
      <c r="W882" s="74">
        <v>3000</v>
      </c>
      <c r="X882" s="74">
        <v>27205</v>
      </c>
      <c r="Y882" s="74">
        <v>200</v>
      </c>
      <c r="Z882" s="74">
        <v>607941</v>
      </c>
      <c r="AA882" s="74">
        <v>10</v>
      </c>
      <c r="AB882" s="74">
        <v>3620549</v>
      </c>
      <c r="AC882" s="74">
        <v>5</v>
      </c>
    </row>
    <row r="883" spans="1:29" ht="14.25">
      <c r="A883" s="89">
        <v>2009056</v>
      </c>
      <c r="B883" s="91">
        <v>39950</v>
      </c>
      <c r="C883" s="97">
        <v>4</v>
      </c>
      <c r="D883" s="93">
        <v>9</v>
      </c>
      <c r="E883" s="93">
        <v>10</v>
      </c>
      <c r="F883" s="93">
        <v>18</v>
      </c>
      <c r="G883" s="93">
        <v>29</v>
      </c>
      <c r="H883" s="93">
        <v>32</v>
      </c>
      <c r="I883" s="99">
        <v>8</v>
      </c>
      <c r="J883" s="93">
        <v>10</v>
      </c>
      <c r="K883" s="93">
        <v>32</v>
      </c>
      <c r="L883" s="93">
        <v>4</v>
      </c>
      <c r="M883" s="93">
        <v>29</v>
      </c>
      <c r="N883" s="93">
        <v>18</v>
      </c>
      <c r="O883" s="94">
        <v>9</v>
      </c>
      <c r="P883" s="74">
        <v>232354314</v>
      </c>
      <c r="Q883" s="74">
        <v>218862140</v>
      </c>
      <c r="R883" s="74">
        <v>5</v>
      </c>
      <c r="S883" s="74">
        <v>7371213</v>
      </c>
      <c r="T883" s="74">
        <v>66</v>
      </c>
      <c r="U883" s="74">
        <v>269456</v>
      </c>
      <c r="V883" s="74">
        <v>946</v>
      </c>
      <c r="W883" s="74">
        <v>3000</v>
      </c>
      <c r="X883" s="74">
        <v>44763</v>
      </c>
      <c r="Y883" s="74">
        <v>200</v>
      </c>
      <c r="Z883" s="74">
        <v>783814</v>
      </c>
      <c r="AA883" s="74">
        <v>10</v>
      </c>
      <c r="AB883" s="74">
        <v>6988906</v>
      </c>
      <c r="AC883" s="74">
        <v>5</v>
      </c>
    </row>
    <row r="884" spans="1:29" ht="14.25">
      <c r="A884" s="89">
        <v>2009057</v>
      </c>
      <c r="B884" s="91">
        <v>39952</v>
      </c>
      <c r="C884" s="97">
        <v>5</v>
      </c>
      <c r="D884" s="93">
        <v>7</v>
      </c>
      <c r="E884" s="93">
        <v>10</v>
      </c>
      <c r="F884" s="93">
        <v>14</v>
      </c>
      <c r="G884" s="93">
        <v>17</v>
      </c>
      <c r="H884" s="93">
        <v>25</v>
      </c>
      <c r="I884" s="99">
        <v>11</v>
      </c>
      <c r="J884" s="93">
        <v>10</v>
      </c>
      <c r="K884" s="93">
        <v>25</v>
      </c>
      <c r="L884" s="93">
        <v>7</v>
      </c>
      <c r="M884" s="93">
        <v>5</v>
      </c>
      <c r="N884" s="93">
        <v>14</v>
      </c>
      <c r="O884" s="94">
        <v>17</v>
      </c>
      <c r="P884" s="74">
        <v>209587496</v>
      </c>
      <c r="Q884" s="74">
        <v>218792028</v>
      </c>
      <c r="R884" s="74">
        <v>6</v>
      </c>
      <c r="S884" s="74">
        <v>6995326</v>
      </c>
      <c r="T884" s="74">
        <v>180</v>
      </c>
      <c r="U884" s="74">
        <v>99766</v>
      </c>
      <c r="V884" s="74">
        <v>807</v>
      </c>
      <c r="W884" s="74">
        <v>3000</v>
      </c>
      <c r="X884" s="74">
        <v>54004</v>
      </c>
      <c r="Y884" s="74">
        <v>200</v>
      </c>
      <c r="Z884" s="74">
        <v>1033304</v>
      </c>
      <c r="AA884" s="74">
        <v>10</v>
      </c>
      <c r="AB884" s="74">
        <v>3856650</v>
      </c>
      <c r="AC884" s="74">
        <v>5</v>
      </c>
    </row>
    <row r="885" spans="1:29" ht="14.25">
      <c r="A885" s="89">
        <v>2009058</v>
      </c>
      <c r="B885" s="91">
        <v>39954</v>
      </c>
      <c r="C885" s="97">
        <v>5</v>
      </c>
      <c r="D885" s="93">
        <v>8</v>
      </c>
      <c r="E885" s="93">
        <v>10</v>
      </c>
      <c r="F885" s="93">
        <v>15</v>
      </c>
      <c r="G885" s="93">
        <v>23</v>
      </c>
      <c r="H885" s="93">
        <v>26</v>
      </c>
      <c r="I885" s="99">
        <v>9</v>
      </c>
      <c r="J885" s="93">
        <v>8</v>
      </c>
      <c r="K885" s="93">
        <v>10</v>
      </c>
      <c r="L885" s="93">
        <v>23</v>
      </c>
      <c r="M885" s="93">
        <v>5</v>
      </c>
      <c r="N885" s="93">
        <v>26</v>
      </c>
      <c r="O885" s="94">
        <v>15</v>
      </c>
      <c r="P885" s="74">
        <v>211477696</v>
      </c>
      <c r="Q885" s="74">
        <v>171214875</v>
      </c>
      <c r="R885" s="74">
        <v>13</v>
      </c>
      <c r="S885" s="74">
        <v>5536087</v>
      </c>
      <c r="T885" s="74">
        <v>150</v>
      </c>
      <c r="U885" s="74">
        <v>69691</v>
      </c>
      <c r="V885" s="74">
        <v>1732</v>
      </c>
      <c r="W885" s="74">
        <v>3000</v>
      </c>
      <c r="X885" s="74">
        <v>73325</v>
      </c>
      <c r="Y885" s="74">
        <v>200</v>
      </c>
      <c r="Z885" s="74">
        <v>1146426</v>
      </c>
      <c r="AA885" s="74">
        <v>10</v>
      </c>
      <c r="AB885" s="74">
        <v>7490621</v>
      </c>
      <c r="AC885" s="74">
        <v>5</v>
      </c>
    </row>
    <row r="886" spans="1:29" ht="14.25">
      <c r="A886" s="89">
        <v>2009059</v>
      </c>
      <c r="B886" s="91">
        <v>39957</v>
      </c>
      <c r="C886" s="97">
        <v>3</v>
      </c>
      <c r="D886" s="93">
        <v>7</v>
      </c>
      <c r="E886" s="93">
        <v>13</v>
      </c>
      <c r="F886" s="93">
        <v>23</v>
      </c>
      <c r="G886" s="93">
        <v>27</v>
      </c>
      <c r="H886" s="93">
        <v>30</v>
      </c>
      <c r="I886" s="99">
        <v>11</v>
      </c>
      <c r="J886" s="93">
        <v>3</v>
      </c>
      <c r="K886" s="93">
        <v>7</v>
      </c>
      <c r="L886" s="93">
        <v>27</v>
      </c>
      <c r="M886" s="93">
        <v>23</v>
      </c>
      <c r="N886" s="93">
        <v>30</v>
      </c>
      <c r="O886" s="94">
        <v>13</v>
      </c>
      <c r="P886" s="74">
        <v>236158050</v>
      </c>
      <c r="Q886" s="74">
        <v>199269816</v>
      </c>
      <c r="R886" s="74">
        <v>2</v>
      </c>
      <c r="S886" s="74">
        <v>10000000</v>
      </c>
      <c r="T886" s="74">
        <v>184</v>
      </c>
      <c r="U886" s="74">
        <v>111929</v>
      </c>
      <c r="V886" s="74">
        <v>1174</v>
      </c>
      <c r="W886" s="74">
        <v>3000</v>
      </c>
      <c r="X886" s="74">
        <v>58471</v>
      </c>
      <c r="Y886" s="74">
        <v>200</v>
      </c>
      <c r="Z886" s="74">
        <v>1045921</v>
      </c>
      <c r="AA886" s="74">
        <v>10</v>
      </c>
      <c r="AB886" s="74">
        <v>4278423</v>
      </c>
      <c r="AC886" s="74">
        <v>5</v>
      </c>
    </row>
    <row r="887" spans="1:29" ht="14.25">
      <c r="A887" s="89">
        <v>2009060</v>
      </c>
      <c r="B887" s="91">
        <v>39959</v>
      </c>
      <c r="C887" s="97">
        <v>7</v>
      </c>
      <c r="D887" s="93">
        <v>13</v>
      </c>
      <c r="E887" s="93">
        <v>17</v>
      </c>
      <c r="F887" s="93">
        <v>26</v>
      </c>
      <c r="G887" s="93">
        <v>32</v>
      </c>
      <c r="H887" s="93">
        <v>33</v>
      </c>
      <c r="I887" s="99">
        <v>4</v>
      </c>
      <c r="J887" s="93">
        <v>13</v>
      </c>
      <c r="K887" s="93">
        <v>17</v>
      </c>
      <c r="L887" s="93">
        <v>7</v>
      </c>
      <c r="M887" s="93">
        <v>26</v>
      </c>
      <c r="N887" s="93">
        <v>32</v>
      </c>
      <c r="O887" s="94">
        <v>33</v>
      </c>
      <c r="P887" s="74">
        <v>214031372</v>
      </c>
      <c r="Q887" s="74">
        <v>224183916</v>
      </c>
      <c r="R887" s="74">
        <v>2</v>
      </c>
      <c r="S887" s="74">
        <v>10000000</v>
      </c>
      <c r="T887" s="74">
        <v>40</v>
      </c>
      <c r="U887" s="74">
        <v>481222</v>
      </c>
      <c r="V887" s="74">
        <v>695</v>
      </c>
      <c r="W887" s="74">
        <v>3000</v>
      </c>
      <c r="X887" s="74">
        <v>32736</v>
      </c>
      <c r="Y887" s="74">
        <v>200</v>
      </c>
      <c r="Z887" s="74">
        <v>633773</v>
      </c>
      <c r="AA887" s="74">
        <v>10</v>
      </c>
      <c r="AB887" s="74">
        <v>5148488</v>
      </c>
      <c r="AC887" s="74">
        <v>5</v>
      </c>
    </row>
    <row r="888" spans="1:29" ht="14.25">
      <c r="A888" s="89">
        <v>2009061</v>
      </c>
      <c r="B888" s="91">
        <v>39961</v>
      </c>
      <c r="C888" s="97">
        <v>10</v>
      </c>
      <c r="D888" s="93">
        <v>11</v>
      </c>
      <c r="E888" s="93">
        <v>13</v>
      </c>
      <c r="F888" s="93">
        <v>16</v>
      </c>
      <c r="G888" s="93">
        <v>19</v>
      </c>
      <c r="H888" s="93">
        <v>30</v>
      </c>
      <c r="I888" s="99">
        <v>3</v>
      </c>
      <c r="J888" s="93">
        <v>16</v>
      </c>
      <c r="K888" s="93">
        <v>13</v>
      </c>
      <c r="L888" s="93">
        <v>11</v>
      </c>
      <c r="M888" s="93">
        <v>19</v>
      </c>
      <c r="N888" s="93">
        <v>10</v>
      </c>
      <c r="O888" s="94">
        <v>30</v>
      </c>
      <c r="P888" s="74">
        <v>202235730</v>
      </c>
      <c r="Q888" s="74">
        <v>260474031</v>
      </c>
      <c r="R888" s="74">
        <v>1</v>
      </c>
      <c r="S888" s="74">
        <v>10000000</v>
      </c>
      <c r="T888" s="74">
        <v>32</v>
      </c>
      <c r="U888" s="74">
        <v>619956</v>
      </c>
      <c r="V888" s="74">
        <v>412</v>
      </c>
      <c r="W888" s="74">
        <v>3000</v>
      </c>
      <c r="X888" s="74">
        <v>25055</v>
      </c>
      <c r="Y888" s="74">
        <v>200</v>
      </c>
      <c r="Z888" s="74">
        <v>555210</v>
      </c>
      <c r="AA888" s="74">
        <v>10</v>
      </c>
      <c r="AB888" s="74">
        <v>4233534</v>
      </c>
      <c r="AC888" s="74">
        <v>5</v>
      </c>
    </row>
    <row r="889" spans="1:29" ht="14.25">
      <c r="A889" s="89">
        <v>2009062</v>
      </c>
      <c r="B889" s="91">
        <v>39964</v>
      </c>
      <c r="C889" s="97">
        <v>10</v>
      </c>
      <c r="D889" s="93">
        <v>19</v>
      </c>
      <c r="E889" s="93">
        <v>20</v>
      </c>
      <c r="F889" s="93">
        <v>21</v>
      </c>
      <c r="G889" s="93">
        <v>23</v>
      </c>
      <c r="H889" s="93">
        <v>32</v>
      </c>
      <c r="I889" s="99">
        <v>10</v>
      </c>
      <c r="J889" s="93">
        <v>21</v>
      </c>
      <c r="K889" s="93">
        <v>32</v>
      </c>
      <c r="L889" s="93">
        <v>20</v>
      </c>
      <c r="M889" s="93">
        <v>23</v>
      </c>
      <c r="N889" s="93">
        <v>10</v>
      </c>
      <c r="O889" s="94">
        <v>19</v>
      </c>
      <c r="P889" s="74">
        <v>239346092</v>
      </c>
      <c r="Q889" s="74">
        <v>252528787</v>
      </c>
      <c r="R889" s="74">
        <v>7</v>
      </c>
      <c r="S889" s="74">
        <v>6545986</v>
      </c>
      <c r="T889" s="74">
        <v>120</v>
      </c>
      <c r="U889" s="74">
        <v>135273</v>
      </c>
      <c r="V889" s="74">
        <v>963</v>
      </c>
      <c r="W889" s="74">
        <v>3000</v>
      </c>
      <c r="X889" s="74">
        <v>46648</v>
      </c>
      <c r="Y889" s="74">
        <v>200</v>
      </c>
      <c r="Z889" s="74">
        <v>845648</v>
      </c>
      <c r="AA889" s="74">
        <v>10</v>
      </c>
      <c r="AB889" s="74">
        <v>8498996</v>
      </c>
      <c r="AC889" s="74">
        <v>5</v>
      </c>
    </row>
    <row r="890" spans="1:29" ht="14.25">
      <c r="A890" s="89">
        <v>2009063</v>
      </c>
      <c r="B890" s="91">
        <v>39966</v>
      </c>
      <c r="C890" s="97">
        <v>2</v>
      </c>
      <c r="D890" s="93">
        <v>5</v>
      </c>
      <c r="E890" s="93">
        <v>11</v>
      </c>
      <c r="F890" s="93">
        <v>26</v>
      </c>
      <c r="G890" s="93">
        <v>30</v>
      </c>
      <c r="H890" s="93">
        <v>32</v>
      </c>
      <c r="I890" s="99">
        <v>16</v>
      </c>
      <c r="J890" s="93">
        <v>5</v>
      </c>
      <c r="K890" s="93">
        <v>32</v>
      </c>
      <c r="L890" s="93">
        <v>30</v>
      </c>
      <c r="M890" s="93">
        <v>11</v>
      </c>
      <c r="N890" s="93">
        <v>26</v>
      </c>
      <c r="O890" s="94">
        <v>2</v>
      </c>
      <c r="P890" s="74">
        <v>210071776</v>
      </c>
      <c r="Q890" s="74">
        <v>300980246</v>
      </c>
      <c r="R890" s="74">
        <v>0</v>
      </c>
      <c r="S890" s="74">
        <v>0</v>
      </c>
      <c r="T890" s="74">
        <v>47</v>
      </c>
      <c r="U890" s="74">
        <v>441806</v>
      </c>
      <c r="V890" s="74">
        <v>461</v>
      </c>
      <c r="W890" s="74">
        <v>3000</v>
      </c>
      <c r="X890" s="74">
        <v>27359</v>
      </c>
      <c r="Y890" s="74">
        <v>200</v>
      </c>
      <c r="Z890" s="74">
        <v>600135</v>
      </c>
      <c r="AA890" s="74">
        <v>10</v>
      </c>
      <c r="AB890" s="74">
        <v>4172530</v>
      </c>
      <c r="AC890" s="74">
        <v>5</v>
      </c>
    </row>
    <row r="891" spans="1:29" ht="14.25">
      <c r="A891" s="89">
        <v>2009064</v>
      </c>
      <c r="B891" s="91">
        <v>39968</v>
      </c>
      <c r="C891" s="97">
        <v>1</v>
      </c>
      <c r="D891" s="93">
        <v>2</v>
      </c>
      <c r="E891" s="93">
        <v>14</v>
      </c>
      <c r="F891" s="93">
        <v>23</v>
      </c>
      <c r="G891" s="93">
        <v>28</v>
      </c>
      <c r="H891" s="93">
        <v>29</v>
      </c>
      <c r="I891" s="99">
        <v>15</v>
      </c>
      <c r="J891" s="93">
        <v>23</v>
      </c>
      <c r="K891" s="93">
        <v>28</v>
      </c>
      <c r="L891" s="93">
        <v>2</v>
      </c>
      <c r="M891" s="93">
        <v>14</v>
      </c>
      <c r="N891" s="93">
        <v>1</v>
      </c>
      <c r="O891" s="94">
        <v>29</v>
      </c>
      <c r="P891" s="74">
        <v>226247318</v>
      </c>
      <c r="Q891" s="74">
        <v>313149980</v>
      </c>
      <c r="R891" s="74">
        <v>4</v>
      </c>
      <c r="S891" s="74">
        <v>8216973</v>
      </c>
      <c r="T891" s="74">
        <v>66</v>
      </c>
      <c r="U891" s="74">
        <v>292452</v>
      </c>
      <c r="V891" s="74">
        <v>899</v>
      </c>
      <c r="W891" s="74">
        <v>3000</v>
      </c>
      <c r="X891" s="74">
        <v>40079</v>
      </c>
      <c r="Y891" s="74">
        <v>200</v>
      </c>
      <c r="Z891" s="74">
        <v>735037</v>
      </c>
      <c r="AA891" s="74">
        <v>10</v>
      </c>
      <c r="AB891" s="74">
        <v>5691708</v>
      </c>
      <c r="AC891" s="74">
        <v>5</v>
      </c>
    </row>
    <row r="892" spans="1:29" ht="14.25">
      <c r="A892" s="89">
        <v>2009065</v>
      </c>
      <c r="B892" s="91">
        <v>39971</v>
      </c>
      <c r="C892" s="97">
        <v>8</v>
      </c>
      <c r="D892" s="93">
        <v>12</v>
      </c>
      <c r="E892" s="93">
        <v>20</v>
      </c>
      <c r="F892" s="93">
        <v>22</v>
      </c>
      <c r="G892" s="93">
        <v>30</v>
      </c>
      <c r="H892" s="93">
        <v>33</v>
      </c>
      <c r="I892" s="99">
        <v>2</v>
      </c>
      <c r="J892" s="93">
        <v>33</v>
      </c>
      <c r="K892" s="93">
        <v>8</v>
      </c>
      <c r="L892" s="93">
        <v>30</v>
      </c>
      <c r="M892" s="93">
        <v>22</v>
      </c>
      <c r="N892" s="93">
        <v>20</v>
      </c>
      <c r="O892" s="94">
        <v>12</v>
      </c>
      <c r="P892" s="74">
        <v>242812406</v>
      </c>
      <c r="Q892" s="74">
        <v>308574135</v>
      </c>
      <c r="R892" s="74">
        <v>5</v>
      </c>
      <c r="S892" s="74">
        <v>6633932</v>
      </c>
      <c r="T892" s="74">
        <v>63</v>
      </c>
      <c r="U892" s="74">
        <v>194515</v>
      </c>
      <c r="V892" s="74">
        <v>1360</v>
      </c>
      <c r="W892" s="74">
        <v>3000</v>
      </c>
      <c r="X892" s="74">
        <v>65001</v>
      </c>
      <c r="Y892" s="74">
        <v>200</v>
      </c>
      <c r="Z892" s="74">
        <v>1112380</v>
      </c>
      <c r="AA892" s="74">
        <v>10</v>
      </c>
      <c r="AB892" s="74">
        <v>9985153</v>
      </c>
      <c r="AC892" s="74">
        <v>5</v>
      </c>
    </row>
    <row r="893" spans="1:29" ht="14.25">
      <c r="A893" s="89">
        <v>2009066</v>
      </c>
      <c r="B893" s="91">
        <v>39973</v>
      </c>
      <c r="C893" s="97">
        <v>2</v>
      </c>
      <c r="D893" s="93">
        <v>15</v>
      </c>
      <c r="E893" s="93">
        <v>19</v>
      </c>
      <c r="F893" s="93">
        <v>24</v>
      </c>
      <c r="G893" s="93">
        <v>31</v>
      </c>
      <c r="H893" s="93">
        <v>32</v>
      </c>
      <c r="I893" s="99">
        <v>4</v>
      </c>
      <c r="J893" s="93">
        <v>19</v>
      </c>
      <c r="K893" s="93">
        <v>24</v>
      </c>
      <c r="L893" s="93">
        <v>15</v>
      </c>
      <c r="M893" s="93">
        <v>2</v>
      </c>
      <c r="N893" s="93">
        <v>31</v>
      </c>
      <c r="O893" s="94">
        <v>32</v>
      </c>
      <c r="P893" s="74">
        <v>218893000</v>
      </c>
      <c r="Q893" s="74">
        <v>299814732</v>
      </c>
      <c r="R893" s="74">
        <v>9</v>
      </c>
      <c r="S893" s="74">
        <v>6610693</v>
      </c>
      <c r="T893" s="74">
        <v>34</v>
      </c>
      <c r="U893" s="74">
        <v>639539</v>
      </c>
      <c r="V893" s="74">
        <v>520</v>
      </c>
      <c r="W893" s="74">
        <v>3000</v>
      </c>
      <c r="X893" s="74">
        <v>27159</v>
      </c>
      <c r="Y893" s="74">
        <v>200</v>
      </c>
      <c r="Z893" s="74">
        <v>606803</v>
      </c>
      <c r="AA893" s="74">
        <v>10</v>
      </c>
      <c r="AB893" s="74">
        <v>4343309</v>
      </c>
      <c r="AC893" s="74">
        <v>5</v>
      </c>
    </row>
    <row r="894" spans="1:29" ht="14.25">
      <c r="A894" s="89">
        <v>2009067</v>
      </c>
      <c r="B894" s="91">
        <v>39975</v>
      </c>
      <c r="C894" s="97">
        <v>4</v>
      </c>
      <c r="D894" s="93">
        <v>10</v>
      </c>
      <c r="E894" s="93">
        <v>16</v>
      </c>
      <c r="F894" s="93">
        <v>23</v>
      </c>
      <c r="G894" s="93">
        <v>28</v>
      </c>
      <c r="H894" s="93">
        <v>30</v>
      </c>
      <c r="I894" s="99">
        <v>5</v>
      </c>
      <c r="J894" s="93">
        <v>4</v>
      </c>
      <c r="K894" s="93">
        <v>10</v>
      </c>
      <c r="L894" s="93">
        <v>30</v>
      </c>
      <c r="M894" s="93">
        <v>28</v>
      </c>
      <c r="N894" s="93">
        <v>16</v>
      </c>
      <c r="O894" s="94">
        <v>23</v>
      </c>
      <c r="P894" s="74">
        <v>219034212</v>
      </c>
      <c r="Q894" s="74">
        <v>261496188</v>
      </c>
      <c r="R894" s="74">
        <v>12</v>
      </c>
      <c r="S894" s="74">
        <v>5722715</v>
      </c>
      <c r="T894" s="74">
        <v>168</v>
      </c>
      <c r="U894" s="74">
        <v>77433</v>
      </c>
      <c r="V894" s="74">
        <v>1575</v>
      </c>
      <c r="W894" s="74">
        <v>3000</v>
      </c>
      <c r="X894" s="74">
        <v>66102</v>
      </c>
      <c r="Y894" s="74">
        <v>200</v>
      </c>
      <c r="Z894" s="74">
        <v>1038819</v>
      </c>
      <c r="AA894" s="74">
        <v>10</v>
      </c>
      <c r="AB894" s="74">
        <v>7126051</v>
      </c>
      <c r="AC894" s="74">
        <v>5</v>
      </c>
    </row>
    <row r="895" spans="1:29" ht="14.25">
      <c r="A895" s="89">
        <v>2009068</v>
      </c>
      <c r="B895" s="91">
        <v>39978</v>
      </c>
      <c r="C895" s="97">
        <v>6</v>
      </c>
      <c r="D895" s="93">
        <v>11</v>
      </c>
      <c r="E895" s="93">
        <v>18</v>
      </c>
      <c r="F895" s="93">
        <v>20</v>
      </c>
      <c r="G895" s="93">
        <v>25</v>
      </c>
      <c r="H895" s="93">
        <v>30</v>
      </c>
      <c r="I895" s="99">
        <v>5</v>
      </c>
      <c r="J895" s="93">
        <v>11</v>
      </c>
      <c r="K895" s="93">
        <v>30</v>
      </c>
      <c r="L895" s="93">
        <v>20</v>
      </c>
      <c r="M895" s="93">
        <v>25</v>
      </c>
      <c r="N895" s="93">
        <v>6</v>
      </c>
      <c r="O895" s="94">
        <v>18</v>
      </c>
      <c r="P895" s="74">
        <v>241709362</v>
      </c>
      <c r="Q895" s="74">
        <v>242438490</v>
      </c>
      <c r="R895" s="74">
        <v>10</v>
      </c>
      <c r="S895" s="74">
        <v>6237692</v>
      </c>
      <c r="T895" s="74">
        <v>213</v>
      </c>
      <c r="U895" s="74">
        <v>87161</v>
      </c>
      <c r="V895" s="74">
        <v>1501</v>
      </c>
      <c r="W895" s="74">
        <v>3000</v>
      </c>
      <c r="X895" s="74">
        <v>64205</v>
      </c>
      <c r="Y895" s="74">
        <v>200</v>
      </c>
      <c r="Z895" s="74">
        <v>1168507</v>
      </c>
      <c r="AA895" s="74">
        <v>10</v>
      </c>
      <c r="AB895" s="74">
        <v>5504782</v>
      </c>
      <c r="AC895" s="74">
        <v>5</v>
      </c>
    </row>
    <row r="896" spans="1:29" ht="14.25">
      <c r="A896" s="89">
        <v>2009069</v>
      </c>
      <c r="B896" s="91">
        <v>39980</v>
      </c>
      <c r="C896" s="97">
        <v>3</v>
      </c>
      <c r="D896" s="93">
        <v>5</v>
      </c>
      <c r="E896" s="93">
        <v>12</v>
      </c>
      <c r="F896" s="93">
        <v>18</v>
      </c>
      <c r="G896" s="93">
        <v>21</v>
      </c>
      <c r="H896" s="93">
        <v>23</v>
      </c>
      <c r="I896" s="99">
        <v>2</v>
      </c>
      <c r="J896" s="93">
        <v>12</v>
      </c>
      <c r="K896" s="93">
        <v>23</v>
      </c>
      <c r="L896" s="93">
        <v>3</v>
      </c>
      <c r="M896" s="93">
        <v>18</v>
      </c>
      <c r="N896" s="93">
        <v>21</v>
      </c>
      <c r="O896" s="94">
        <v>5</v>
      </c>
      <c r="P896" s="74">
        <v>218479274</v>
      </c>
      <c r="Q896" s="74">
        <v>234034416</v>
      </c>
      <c r="R896" s="74">
        <v>7</v>
      </c>
      <c r="S896" s="74">
        <v>6519767</v>
      </c>
      <c r="T896" s="74">
        <v>157</v>
      </c>
      <c r="U896" s="74">
        <v>101640</v>
      </c>
      <c r="V896" s="74">
        <v>1267</v>
      </c>
      <c r="W896" s="74">
        <v>3000</v>
      </c>
      <c r="X896" s="74">
        <v>64656</v>
      </c>
      <c r="Y896" s="74">
        <v>200</v>
      </c>
      <c r="Z896" s="74">
        <v>1134537</v>
      </c>
      <c r="AA896" s="74">
        <v>10</v>
      </c>
      <c r="AB896" s="74">
        <v>5157082</v>
      </c>
      <c r="AC896" s="74">
        <v>5</v>
      </c>
    </row>
    <row r="897" spans="1:29" ht="14.25">
      <c r="A897" s="89">
        <v>2009070</v>
      </c>
      <c r="B897" s="91">
        <v>39982</v>
      </c>
      <c r="C897" s="97">
        <v>1</v>
      </c>
      <c r="D897" s="93">
        <v>2</v>
      </c>
      <c r="E897" s="93">
        <v>9</v>
      </c>
      <c r="F897" s="93">
        <v>10</v>
      </c>
      <c r="G897" s="93">
        <v>21</v>
      </c>
      <c r="H897" s="93">
        <v>31</v>
      </c>
      <c r="I897" s="99">
        <v>10</v>
      </c>
      <c r="J897" s="93">
        <v>10</v>
      </c>
      <c r="K897" s="93">
        <v>9</v>
      </c>
      <c r="L897" s="93">
        <v>2</v>
      </c>
      <c r="M897" s="93">
        <v>31</v>
      </c>
      <c r="N897" s="93">
        <v>21</v>
      </c>
      <c r="O897" s="94">
        <v>1</v>
      </c>
      <c r="P897" s="74">
        <v>219945468</v>
      </c>
      <c r="Q897" s="74">
        <v>246355720</v>
      </c>
      <c r="R897" s="74">
        <v>4</v>
      </c>
      <c r="S897" s="74">
        <v>8232130</v>
      </c>
      <c r="T897" s="74">
        <v>42</v>
      </c>
      <c r="U897" s="74">
        <v>461732</v>
      </c>
      <c r="V897" s="74">
        <v>614</v>
      </c>
      <c r="W897" s="74">
        <v>3000</v>
      </c>
      <c r="X897" s="74">
        <v>33016</v>
      </c>
      <c r="Y897" s="74">
        <v>200</v>
      </c>
      <c r="Z897" s="74">
        <v>641836</v>
      </c>
      <c r="AA897" s="74">
        <v>10</v>
      </c>
      <c r="AB897" s="74">
        <v>5653421</v>
      </c>
      <c r="AC897" s="74">
        <v>5</v>
      </c>
    </row>
    <row r="898" spans="1:29" ht="14.25">
      <c r="A898" s="89">
        <v>2009071</v>
      </c>
      <c r="B898" s="91">
        <v>39985</v>
      </c>
      <c r="C898" s="97">
        <v>4</v>
      </c>
      <c r="D898" s="93">
        <v>5</v>
      </c>
      <c r="E898" s="93">
        <v>23</v>
      </c>
      <c r="F898" s="93">
        <v>26</v>
      </c>
      <c r="G898" s="93">
        <v>31</v>
      </c>
      <c r="H898" s="93">
        <v>32</v>
      </c>
      <c r="I898" s="99">
        <v>6</v>
      </c>
      <c r="J898" s="93">
        <v>26</v>
      </c>
      <c r="K898" s="93">
        <v>4</v>
      </c>
      <c r="L898" s="93">
        <v>5</v>
      </c>
      <c r="M898" s="93">
        <v>32</v>
      </c>
      <c r="N898" s="93">
        <v>31</v>
      </c>
      <c r="O898" s="94">
        <v>23</v>
      </c>
      <c r="P898" s="74">
        <v>231131078</v>
      </c>
      <c r="Q898" s="74">
        <v>250678205</v>
      </c>
      <c r="R898" s="74">
        <v>5</v>
      </c>
      <c r="S898" s="74">
        <v>7345798</v>
      </c>
      <c r="T898" s="74">
        <v>40</v>
      </c>
      <c r="U898" s="74">
        <v>439837</v>
      </c>
      <c r="V898" s="74">
        <v>730</v>
      </c>
      <c r="W898" s="74">
        <v>3000</v>
      </c>
      <c r="X898" s="74">
        <v>37461</v>
      </c>
      <c r="Y898" s="74">
        <v>200</v>
      </c>
      <c r="Z898" s="74">
        <v>773242</v>
      </c>
      <c r="AA898" s="74">
        <v>10</v>
      </c>
      <c r="AB898" s="74">
        <v>7438927</v>
      </c>
      <c r="AC898" s="74">
        <v>5</v>
      </c>
    </row>
    <row r="899" spans="1:29" ht="14.25">
      <c r="A899" s="89">
        <v>2009072</v>
      </c>
      <c r="B899" s="91">
        <v>39987</v>
      </c>
      <c r="C899" s="97">
        <v>1</v>
      </c>
      <c r="D899" s="93">
        <v>3</v>
      </c>
      <c r="E899" s="93">
        <v>12</v>
      </c>
      <c r="F899" s="93">
        <v>20</v>
      </c>
      <c r="G899" s="93">
        <v>21</v>
      </c>
      <c r="H899" s="93">
        <v>29</v>
      </c>
      <c r="I899" s="99">
        <v>4</v>
      </c>
      <c r="J899" s="93">
        <v>20</v>
      </c>
      <c r="K899" s="93">
        <v>12</v>
      </c>
      <c r="L899" s="93">
        <v>21</v>
      </c>
      <c r="M899" s="93">
        <v>29</v>
      </c>
      <c r="N899" s="93">
        <v>3</v>
      </c>
      <c r="O899" s="94">
        <v>1</v>
      </c>
      <c r="P899" s="74">
        <v>211601456</v>
      </c>
      <c r="Q899" s="74">
        <v>247623670</v>
      </c>
      <c r="R899" s="74">
        <v>7</v>
      </c>
      <c r="S899" s="74">
        <v>6825455</v>
      </c>
      <c r="T899" s="74">
        <v>40</v>
      </c>
      <c r="U899" s="74">
        <v>479182</v>
      </c>
      <c r="V899" s="74">
        <v>567</v>
      </c>
      <c r="W899" s="74">
        <v>3000</v>
      </c>
      <c r="X899" s="74">
        <v>30759</v>
      </c>
      <c r="Y899" s="74">
        <v>200</v>
      </c>
      <c r="Z899" s="74">
        <v>607837</v>
      </c>
      <c r="AA899" s="74">
        <v>10</v>
      </c>
      <c r="AB899" s="74">
        <v>5172520</v>
      </c>
      <c r="AC899" s="74">
        <v>5</v>
      </c>
    </row>
    <row r="900" spans="1:29" ht="14.25">
      <c r="A900" s="89">
        <v>2009073</v>
      </c>
      <c r="B900" s="91">
        <v>39989</v>
      </c>
      <c r="C900" s="97">
        <v>9</v>
      </c>
      <c r="D900" s="93">
        <v>16</v>
      </c>
      <c r="E900" s="93">
        <v>17</v>
      </c>
      <c r="F900" s="93">
        <v>18</v>
      </c>
      <c r="G900" s="93">
        <v>22</v>
      </c>
      <c r="H900" s="93">
        <v>27</v>
      </c>
      <c r="I900" s="99">
        <v>14</v>
      </c>
      <c r="J900" s="93">
        <v>16</v>
      </c>
      <c r="K900" s="93">
        <v>9</v>
      </c>
      <c r="L900" s="93">
        <v>18</v>
      </c>
      <c r="M900" s="93">
        <v>27</v>
      </c>
      <c r="N900" s="93">
        <v>17</v>
      </c>
      <c r="O900" s="94">
        <v>22</v>
      </c>
      <c r="P900" s="74">
        <v>208376662</v>
      </c>
      <c r="Q900" s="74">
        <v>167623664</v>
      </c>
      <c r="R900" s="74">
        <v>16</v>
      </c>
      <c r="S900" s="74">
        <v>5000000</v>
      </c>
      <c r="T900" s="74">
        <v>103</v>
      </c>
      <c r="U900" s="74">
        <v>6000</v>
      </c>
      <c r="V900" s="74">
        <v>3390</v>
      </c>
      <c r="W900" s="74">
        <v>3000</v>
      </c>
      <c r="X900" s="74">
        <v>113630</v>
      </c>
      <c r="Y900" s="74">
        <v>200</v>
      </c>
      <c r="Z900" s="74">
        <v>1445695</v>
      </c>
      <c r="AA900" s="74">
        <v>10</v>
      </c>
      <c r="AB900" s="74">
        <v>11036713</v>
      </c>
      <c r="AC900" s="74">
        <v>5</v>
      </c>
    </row>
    <row r="901" spans="1:29" ht="14.25">
      <c r="A901" s="89">
        <v>2009074</v>
      </c>
      <c r="B901" s="91">
        <v>39992</v>
      </c>
      <c r="C901" s="97">
        <v>5</v>
      </c>
      <c r="D901" s="93">
        <v>10</v>
      </c>
      <c r="E901" s="93">
        <v>16</v>
      </c>
      <c r="F901" s="93">
        <v>19</v>
      </c>
      <c r="G901" s="93">
        <v>23</v>
      </c>
      <c r="H901" s="93">
        <v>28</v>
      </c>
      <c r="I901" s="99">
        <v>13</v>
      </c>
      <c r="J901" s="93">
        <v>28</v>
      </c>
      <c r="K901" s="93">
        <v>10</v>
      </c>
      <c r="L901" s="93">
        <v>23</v>
      </c>
      <c r="M901" s="93">
        <v>19</v>
      </c>
      <c r="N901" s="93">
        <v>5</v>
      </c>
      <c r="O901" s="94">
        <v>16</v>
      </c>
      <c r="P901" s="74">
        <v>223339000</v>
      </c>
      <c r="Q901" s="74">
        <v>68676204</v>
      </c>
      <c r="R901" s="74">
        <v>28</v>
      </c>
      <c r="S901" s="74">
        <v>5157893</v>
      </c>
      <c r="T901" s="74">
        <v>296</v>
      </c>
      <c r="U901" s="74">
        <v>22403</v>
      </c>
      <c r="V901" s="74">
        <v>2798</v>
      </c>
      <c r="W901" s="74">
        <v>3000</v>
      </c>
      <c r="X901" s="74">
        <v>100788</v>
      </c>
      <c r="Y901" s="74">
        <v>200</v>
      </c>
      <c r="Z901" s="74">
        <v>1376100</v>
      </c>
      <c r="AA901" s="74">
        <v>10</v>
      </c>
      <c r="AB901" s="74">
        <v>9003685</v>
      </c>
      <c r="AC901" s="74">
        <v>5</v>
      </c>
    </row>
    <row r="902" spans="1:29" ht="14.25">
      <c r="A902" s="89">
        <v>2009075</v>
      </c>
      <c r="B902" s="91">
        <v>39994</v>
      </c>
      <c r="C902" s="97">
        <v>1</v>
      </c>
      <c r="D902" s="93">
        <v>13</v>
      </c>
      <c r="E902" s="93">
        <v>15</v>
      </c>
      <c r="F902" s="93">
        <v>17</v>
      </c>
      <c r="G902" s="93">
        <v>20</v>
      </c>
      <c r="H902" s="93">
        <v>30</v>
      </c>
      <c r="I902" s="99">
        <v>5</v>
      </c>
      <c r="J902" s="93">
        <v>13</v>
      </c>
      <c r="K902" s="93">
        <v>20</v>
      </c>
      <c r="L902" s="93">
        <v>1</v>
      </c>
      <c r="M902" s="93">
        <v>30</v>
      </c>
      <c r="N902" s="93">
        <v>17</v>
      </c>
      <c r="O902" s="94">
        <v>15</v>
      </c>
      <c r="P902" s="74">
        <v>198114500</v>
      </c>
      <c r="Q902" s="74">
        <v>102504840</v>
      </c>
      <c r="R902" s="74">
        <v>1</v>
      </c>
      <c r="S902" s="74">
        <v>5000000</v>
      </c>
      <c r="T902" s="74">
        <v>53</v>
      </c>
      <c r="U902" s="74">
        <v>313978</v>
      </c>
      <c r="V902" s="74">
        <v>594</v>
      </c>
      <c r="W902" s="74">
        <v>3000</v>
      </c>
      <c r="X902" s="74">
        <v>35167</v>
      </c>
      <c r="Y902" s="74">
        <v>200</v>
      </c>
      <c r="Z902" s="74">
        <v>739312</v>
      </c>
      <c r="AA902" s="74">
        <v>10</v>
      </c>
      <c r="AB902" s="74">
        <v>5079621</v>
      </c>
      <c r="AC902" s="74">
        <v>5</v>
      </c>
    </row>
    <row r="903" spans="1:29" ht="14.25">
      <c r="A903" s="89">
        <v>2009076</v>
      </c>
      <c r="B903" s="91">
        <v>39996</v>
      </c>
      <c r="C903" s="97">
        <v>9</v>
      </c>
      <c r="D903" s="93">
        <v>18</v>
      </c>
      <c r="E903" s="93">
        <v>19</v>
      </c>
      <c r="F903" s="93">
        <v>25</v>
      </c>
      <c r="G903" s="93">
        <v>28</v>
      </c>
      <c r="H903" s="93">
        <v>31</v>
      </c>
      <c r="I903" s="99">
        <v>6</v>
      </c>
      <c r="J903" s="93">
        <v>28</v>
      </c>
      <c r="K903" s="93">
        <v>31</v>
      </c>
      <c r="L903" s="93">
        <v>18</v>
      </c>
      <c r="M903" s="93">
        <v>9</v>
      </c>
      <c r="N903" s="93">
        <v>25</v>
      </c>
      <c r="O903" s="94">
        <v>19</v>
      </c>
      <c r="P903" s="74">
        <v>202715574</v>
      </c>
      <c r="Q903" s="74">
        <v>30000000</v>
      </c>
      <c r="R903" s="74">
        <v>29</v>
      </c>
      <c r="S903" s="74">
        <v>4834333</v>
      </c>
      <c r="T903" s="74">
        <v>98</v>
      </c>
      <c r="U903" s="74">
        <v>164828</v>
      </c>
      <c r="V903" s="74">
        <v>930</v>
      </c>
      <c r="W903" s="74">
        <v>3000</v>
      </c>
      <c r="X903" s="74">
        <v>44431</v>
      </c>
      <c r="Y903" s="74">
        <v>200</v>
      </c>
      <c r="Z903" s="74">
        <v>796659</v>
      </c>
      <c r="AA903" s="74">
        <v>10</v>
      </c>
      <c r="AB903" s="74">
        <v>5168760</v>
      </c>
      <c r="AC903" s="74">
        <v>5</v>
      </c>
    </row>
    <row r="904" spans="1:29" ht="14.25">
      <c r="A904" s="89">
        <v>2009077</v>
      </c>
      <c r="B904" s="91">
        <v>39999</v>
      </c>
      <c r="C904" s="97">
        <v>1</v>
      </c>
      <c r="D904" s="93">
        <v>9</v>
      </c>
      <c r="E904" s="93">
        <v>14</v>
      </c>
      <c r="F904" s="93">
        <v>16</v>
      </c>
      <c r="G904" s="93">
        <v>28</v>
      </c>
      <c r="H904" s="93">
        <v>32</v>
      </c>
      <c r="I904" s="99">
        <v>16</v>
      </c>
      <c r="J904" s="93">
        <v>32</v>
      </c>
      <c r="K904" s="93">
        <v>1</v>
      </c>
      <c r="L904" s="93">
        <v>9</v>
      </c>
      <c r="M904" s="93">
        <v>14</v>
      </c>
      <c r="N904" s="93">
        <v>28</v>
      </c>
      <c r="O904" s="94">
        <v>16</v>
      </c>
      <c r="P904" s="74">
        <v>216463266</v>
      </c>
      <c r="Q904" s="74">
        <v>61683808</v>
      </c>
      <c r="R904" s="74">
        <v>4</v>
      </c>
      <c r="S904" s="74">
        <v>5000000</v>
      </c>
      <c r="T904" s="74">
        <v>75</v>
      </c>
      <c r="U904" s="74">
        <v>295336</v>
      </c>
      <c r="V904" s="74">
        <v>485</v>
      </c>
      <c r="W904" s="74">
        <v>3000</v>
      </c>
      <c r="X904" s="74">
        <v>26100</v>
      </c>
      <c r="Y904" s="74">
        <v>200</v>
      </c>
      <c r="Z904" s="74">
        <v>541578</v>
      </c>
      <c r="AA904" s="74">
        <v>10</v>
      </c>
      <c r="AB904" s="74">
        <v>4028441</v>
      </c>
      <c r="AC904" s="74">
        <v>5</v>
      </c>
    </row>
    <row r="905" spans="1:29" ht="14.25">
      <c r="A905" s="89">
        <v>2009078</v>
      </c>
      <c r="B905" s="91">
        <v>40001</v>
      </c>
      <c r="C905" s="97">
        <v>5</v>
      </c>
      <c r="D905" s="93">
        <v>7</v>
      </c>
      <c r="E905" s="93">
        <v>12</v>
      </c>
      <c r="F905" s="93">
        <v>14</v>
      </c>
      <c r="G905" s="93">
        <v>15</v>
      </c>
      <c r="H905" s="93">
        <v>20</v>
      </c>
      <c r="I905" s="99">
        <v>13</v>
      </c>
      <c r="J905" s="93">
        <v>12</v>
      </c>
      <c r="K905" s="93">
        <v>5</v>
      </c>
      <c r="L905" s="93">
        <v>7</v>
      </c>
      <c r="M905" s="93">
        <v>14</v>
      </c>
      <c r="N905" s="93">
        <v>15</v>
      </c>
      <c r="O905" s="94">
        <v>20</v>
      </c>
      <c r="P905" s="74">
        <v>196218272</v>
      </c>
      <c r="Q905" s="74">
        <v>93411342</v>
      </c>
      <c r="R905" s="74">
        <v>2</v>
      </c>
      <c r="S905" s="74">
        <v>5000000</v>
      </c>
      <c r="T905" s="74">
        <v>88</v>
      </c>
      <c r="U905" s="74">
        <v>203218</v>
      </c>
      <c r="V905" s="74">
        <v>552</v>
      </c>
      <c r="W905" s="74">
        <v>3000</v>
      </c>
      <c r="X905" s="74">
        <v>37333</v>
      </c>
      <c r="Y905" s="74">
        <v>200</v>
      </c>
      <c r="Z905" s="74">
        <v>771528</v>
      </c>
      <c r="AA905" s="74">
        <v>10</v>
      </c>
      <c r="AB905" s="74">
        <v>3939662</v>
      </c>
      <c r="AC905" s="74">
        <v>5</v>
      </c>
    </row>
    <row r="906" spans="1:29" ht="14.25">
      <c r="A906" s="89">
        <v>2009079</v>
      </c>
      <c r="B906" s="91">
        <v>40003</v>
      </c>
      <c r="C906" s="97">
        <v>2</v>
      </c>
      <c r="D906" s="93">
        <v>9</v>
      </c>
      <c r="E906" s="93">
        <v>16</v>
      </c>
      <c r="F906" s="93">
        <v>21</v>
      </c>
      <c r="G906" s="93">
        <v>30</v>
      </c>
      <c r="H906" s="93">
        <v>31</v>
      </c>
      <c r="I906" s="99">
        <v>13</v>
      </c>
      <c r="J906" s="93">
        <v>2</v>
      </c>
      <c r="K906" s="93">
        <v>9</v>
      </c>
      <c r="L906" s="93">
        <v>16</v>
      </c>
      <c r="M906" s="93">
        <v>30</v>
      </c>
      <c r="N906" s="93">
        <v>21</v>
      </c>
      <c r="O906" s="94">
        <v>31</v>
      </c>
      <c r="P906" s="74">
        <v>200470322</v>
      </c>
      <c r="Q906" s="74">
        <v>133772824</v>
      </c>
      <c r="R906" s="74">
        <v>1</v>
      </c>
      <c r="S906" s="74">
        <v>5000000</v>
      </c>
      <c r="T906" s="74">
        <v>122</v>
      </c>
      <c r="U906" s="74">
        <v>159349</v>
      </c>
      <c r="V906" s="74">
        <v>484</v>
      </c>
      <c r="W906" s="74">
        <v>3000</v>
      </c>
      <c r="X906" s="74">
        <v>33419</v>
      </c>
      <c r="Y906" s="74">
        <v>200</v>
      </c>
      <c r="Z906" s="74">
        <v>645593</v>
      </c>
      <c r="AA906" s="74">
        <v>10</v>
      </c>
      <c r="AB906" s="74">
        <v>3767322</v>
      </c>
      <c r="AC906" s="74">
        <v>5</v>
      </c>
    </row>
    <row r="907" spans="1:29" ht="14.25">
      <c r="A907" s="89">
        <v>2009080</v>
      </c>
      <c r="B907" s="91">
        <v>40006</v>
      </c>
      <c r="C907" s="97">
        <v>1</v>
      </c>
      <c r="D907" s="93">
        <v>11</v>
      </c>
      <c r="E907" s="93">
        <v>13</v>
      </c>
      <c r="F907" s="93">
        <v>25</v>
      </c>
      <c r="G907" s="93">
        <v>32</v>
      </c>
      <c r="H907" s="93">
        <v>33</v>
      </c>
      <c r="I907" s="99">
        <v>6</v>
      </c>
      <c r="J907" s="93">
        <v>25</v>
      </c>
      <c r="K907" s="93">
        <v>32</v>
      </c>
      <c r="L907" s="93">
        <v>13</v>
      </c>
      <c r="M907" s="93">
        <v>33</v>
      </c>
      <c r="N907" s="93">
        <v>1</v>
      </c>
      <c r="O907" s="94">
        <v>11</v>
      </c>
      <c r="P907" s="74">
        <v>220533638</v>
      </c>
      <c r="Q907" s="74">
        <v>145301904</v>
      </c>
      <c r="R907" s="74">
        <v>4</v>
      </c>
      <c r="S907" s="74">
        <v>8152908</v>
      </c>
      <c r="T907" s="74">
        <v>48</v>
      </c>
      <c r="U907" s="74">
        <v>394113</v>
      </c>
      <c r="V907" s="74">
        <v>584</v>
      </c>
      <c r="W907" s="74">
        <v>3000</v>
      </c>
      <c r="X907" s="74">
        <v>30720</v>
      </c>
      <c r="Y907" s="74">
        <v>200</v>
      </c>
      <c r="Z907" s="74">
        <v>644251</v>
      </c>
      <c r="AA907" s="74">
        <v>10</v>
      </c>
      <c r="AB907" s="74">
        <v>6132961</v>
      </c>
      <c r="AC907" s="74">
        <v>5</v>
      </c>
    </row>
    <row r="908" spans="1:29" ht="14.25">
      <c r="A908" s="89">
        <v>2009081</v>
      </c>
      <c r="B908" s="91">
        <v>40008</v>
      </c>
      <c r="C908" s="97">
        <v>4</v>
      </c>
      <c r="D908" s="93">
        <v>5</v>
      </c>
      <c r="E908" s="93">
        <v>6</v>
      </c>
      <c r="F908" s="93">
        <v>25</v>
      </c>
      <c r="G908" s="93">
        <v>29</v>
      </c>
      <c r="H908" s="93">
        <v>30</v>
      </c>
      <c r="I908" s="99">
        <v>3</v>
      </c>
      <c r="J908" s="93">
        <v>4</v>
      </c>
      <c r="K908" s="93">
        <v>30</v>
      </c>
      <c r="L908" s="93">
        <v>6</v>
      </c>
      <c r="M908" s="93">
        <v>25</v>
      </c>
      <c r="N908" s="93">
        <v>29</v>
      </c>
      <c r="O908" s="94">
        <v>5</v>
      </c>
      <c r="P908" s="74">
        <v>198933210</v>
      </c>
      <c r="Q908" s="74">
        <v>171454521</v>
      </c>
      <c r="R908" s="74">
        <v>1</v>
      </c>
      <c r="S908" s="74">
        <v>10000000</v>
      </c>
      <c r="T908" s="74">
        <v>56</v>
      </c>
      <c r="U908" s="74">
        <v>276678</v>
      </c>
      <c r="V908" s="74">
        <v>728</v>
      </c>
      <c r="W908" s="74">
        <v>3000</v>
      </c>
      <c r="X908" s="74">
        <v>39564</v>
      </c>
      <c r="Y908" s="74">
        <v>200</v>
      </c>
      <c r="Z908" s="74">
        <v>779707</v>
      </c>
      <c r="AA908" s="74">
        <v>10</v>
      </c>
      <c r="AB908" s="74">
        <v>5587361</v>
      </c>
      <c r="AC908" s="74">
        <v>5</v>
      </c>
    </row>
    <row r="909" spans="1:29" ht="14.25">
      <c r="A909" s="89">
        <v>2009082</v>
      </c>
      <c r="B909" s="91">
        <v>40010</v>
      </c>
      <c r="C909" s="97">
        <v>11</v>
      </c>
      <c r="D909" s="93">
        <v>15</v>
      </c>
      <c r="E909" s="93">
        <v>18</v>
      </c>
      <c r="F909" s="93">
        <v>21</v>
      </c>
      <c r="G909" s="93">
        <v>27</v>
      </c>
      <c r="H909" s="93">
        <v>29</v>
      </c>
      <c r="I909" s="99">
        <v>2</v>
      </c>
      <c r="J909" s="93">
        <v>15</v>
      </c>
      <c r="K909" s="93">
        <v>11</v>
      </c>
      <c r="L909" s="93">
        <v>18</v>
      </c>
      <c r="M909" s="93">
        <v>21</v>
      </c>
      <c r="N909" s="93">
        <v>27</v>
      </c>
      <c r="O909" s="94">
        <v>29</v>
      </c>
      <c r="P909" s="74">
        <v>200877058</v>
      </c>
      <c r="Q909" s="74">
        <v>190914628</v>
      </c>
      <c r="R909" s="74">
        <v>2</v>
      </c>
      <c r="S909" s="74">
        <v>10000000</v>
      </c>
      <c r="T909" s="74">
        <v>52</v>
      </c>
      <c r="U909" s="74">
        <v>325220</v>
      </c>
      <c r="V909" s="74">
        <v>533</v>
      </c>
      <c r="W909" s="74">
        <v>3000</v>
      </c>
      <c r="X909" s="74">
        <v>31689</v>
      </c>
      <c r="Y909" s="74">
        <v>200</v>
      </c>
      <c r="Z909" s="74">
        <v>654488</v>
      </c>
      <c r="AA909" s="74">
        <v>10</v>
      </c>
      <c r="AB909" s="74">
        <v>5515299</v>
      </c>
      <c r="AC909" s="74">
        <v>5</v>
      </c>
    </row>
    <row r="910" spans="1:29" ht="14.25">
      <c r="A910" s="89">
        <v>2009083</v>
      </c>
      <c r="B910" s="91">
        <v>40013</v>
      </c>
      <c r="C910" s="97">
        <v>2</v>
      </c>
      <c r="D910" s="93">
        <v>8</v>
      </c>
      <c r="E910" s="93">
        <v>12</v>
      </c>
      <c r="F910" s="93">
        <v>18</v>
      </c>
      <c r="G910" s="93">
        <v>24</v>
      </c>
      <c r="H910" s="93">
        <v>28</v>
      </c>
      <c r="I910" s="99">
        <v>4</v>
      </c>
      <c r="J910" s="93">
        <v>18</v>
      </c>
      <c r="K910" s="93">
        <v>24</v>
      </c>
      <c r="L910" s="93">
        <v>8</v>
      </c>
      <c r="M910" s="93">
        <v>2</v>
      </c>
      <c r="N910" s="93">
        <v>28</v>
      </c>
      <c r="O910" s="94">
        <v>12</v>
      </c>
      <c r="P910" s="74">
        <v>219733470</v>
      </c>
      <c r="Q910" s="74">
        <v>161490252</v>
      </c>
      <c r="R910" s="74">
        <v>11</v>
      </c>
      <c r="S910" s="74">
        <v>5930022</v>
      </c>
      <c r="T910" s="74">
        <v>361</v>
      </c>
      <c r="U910" s="74">
        <v>42507</v>
      </c>
      <c r="V910" s="74">
        <v>1348</v>
      </c>
      <c r="W910" s="74">
        <v>3000</v>
      </c>
      <c r="X910" s="74">
        <v>70735</v>
      </c>
      <c r="Y910" s="74">
        <v>200</v>
      </c>
      <c r="Z910" s="74">
        <v>1166400</v>
      </c>
      <c r="AA910" s="74">
        <v>10</v>
      </c>
      <c r="AB910" s="74">
        <v>5332630</v>
      </c>
      <c r="AC910" s="74">
        <v>5</v>
      </c>
    </row>
    <row r="911" spans="1:29" ht="14.25">
      <c r="A911" s="89">
        <v>2009084</v>
      </c>
      <c r="B911" s="91">
        <v>40015</v>
      </c>
      <c r="C911" s="97">
        <v>4</v>
      </c>
      <c r="D911" s="93">
        <v>9</v>
      </c>
      <c r="E911" s="93">
        <v>11</v>
      </c>
      <c r="F911" s="93">
        <v>20</v>
      </c>
      <c r="G911" s="93">
        <v>32</v>
      </c>
      <c r="H911" s="93">
        <v>33</v>
      </c>
      <c r="I911" s="99">
        <v>13</v>
      </c>
      <c r="J911" s="93">
        <v>9</v>
      </c>
      <c r="K911" s="93">
        <v>20</v>
      </c>
      <c r="L911" s="93">
        <v>32</v>
      </c>
      <c r="M911" s="93">
        <v>33</v>
      </c>
      <c r="N911" s="93">
        <v>11</v>
      </c>
      <c r="O911" s="94">
        <v>4</v>
      </c>
      <c r="P911" s="74">
        <v>187152834</v>
      </c>
      <c r="Q911" s="74">
        <v>198945272</v>
      </c>
      <c r="R911" s="74">
        <v>2</v>
      </c>
      <c r="S911" s="74">
        <v>10000000</v>
      </c>
      <c r="T911" s="74">
        <v>53</v>
      </c>
      <c r="U911" s="74">
        <v>369239</v>
      </c>
      <c r="V911" s="74">
        <v>443</v>
      </c>
      <c r="W911" s="74">
        <v>3000</v>
      </c>
      <c r="X911" s="74">
        <v>27224</v>
      </c>
      <c r="Y911" s="74">
        <v>200</v>
      </c>
      <c r="Z911" s="74">
        <v>546017</v>
      </c>
      <c r="AA911" s="74">
        <v>10</v>
      </c>
      <c r="AB911" s="74">
        <v>4003390</v>
      </c>
      <c r="AC911" s="74">
        <v>5</v>
      </c>
    </row>
    <row r="912" spans="1:29" ht="14.25">
      <c r="A912" s="89">
        <v>2009085</v>
      </c>
      <c r="B912" s="91">
        <v>40017</v>
      </c>
      <c r="C912" s="97">
        <v>4</v>
      </c>
      <c r="D912" s="93">
        <v>8</v>
      </c>
      <c r="E912" s="93">
        <v>12</v>
      </c>
      <c r="F912" s="93">
        <v>17</v>
      </c>
      <c r="G912" s="93">
        <v>20</v>
      </c>
      <c r="H912" s="93">
        <v>30</v>
      </c>
      <c r="I912" s="99">
        <v>3</v>
      </c>
      <c r="J912" s="93">
        <v>20</v>
      </c>
      <c r="K912" s="93">
        <v>4</v>
      </c>
      <c r="L912" s="93">
        <v>12</v>
      </c>
      <c r="M912" s="93">
        <v>17</v>
      </c>
      <c r="N912" s="93">
        <v>8</v>
      </c>
      <c r="O912" s="94">
        <v>30</v>
      </c>
      <c r="P912" s="74">
        <v>201602548</v>
      </c>
      <c r="Q912" s="74">
        <v>179416312</v>
      </c>
      <c r="R912" s="74">
        <v>8</v>
      </c>
      <c r="S912" s="74">
        <v>6613174</v>
      </c>
      <c r="T912" s="74">
        <v>93</v>
      </c>
      <c r="U912" s="74">
        <v>208151</v>
      </c>
      <c r="V912" s="74">
        <v>586</v>
      </c>
      <c r="W912" s="74">
        <v>3000</v>
      </c>
      <c r="X912" s="74">
        <v>32100</v>
      </c>
      <c r="Y912" s="74">
        <v>200</v>
      </c>
      <c r="Z912" s="74">
        <v>621696</v>
      </c>
      <c r="AA912" s="74">
        <v>10</v>
      </c>
      <c r="AB912" s="74">
        <v>3972664</v>
      </c>
      <c r="AC912" s="74">
        <v>5</v>
      </c>
    </row>
    <row r="913" spans="1:29" ht="14.25">
      <c r="A913" s="89">
        <v>2009086</v>
      </c>
      <c r="B913" s="91">
        <v>40020</v>
      </c>
      <c r="C913" s="97">
        <v>11</v>
      </c>
      <c r="D913" s="93">
        <v>12</v>
      </c>
      <c r="E913" s="93">
        <v>13</v>
      </c>
      <c r="F913" s="93">
        <v>18</v>
      </c>
      <c r="G913" s="93">
        <v>23</v>
      </c>
      <c r="H913" s="93">
        <v>32</v>
      </c>
      <c r="I913" s="99">
        <v>11</v>
      </c>
      <c r="J913" s="93">
        <v>32</v>
      </c>
      <c r="K913" s="93">
        <v>12</v>
      </c>
      <c r="L913" s="93">
        <v>23</v>
      </c>
      <c r="M913" s="93">
        <v>18</v>
      </c>
      <c r="N913" s="93">
        <v>11</v>
      </c>
      <c r="O913" s="94">
        <v>13</v>
      </c>
      <c r="P913" s="74">
        <v>222559596</v>
      </c>
      <c r="Q913" s="74">
        <v>192178002</v>
      </c>
      <c r="R913" s="74">
        <v>3</v>
      </c>
      <c r="S913" s="74">
        <v>8701558</v>
      </c>
      <c r="T913" s="74">
        <v>47</v>
      </c>
      <c r="U913" s="74">
        <v>354404</v>
      </c>
      <c r="V913" s="74">
        <v>860</v>
      </c>
      <c r="W913" s="74">
        <v>3000</v>
      </c>
      <c r="X913" s="74">
        <v>47570</v>
      </c>
      <c r="Y913" s="74">
        <v>200</v>
      </c>
      <c r="Z913" s="74">
        <v>866259</v>
      </c>
      <c r="AA913" s="74">
        <v>10</v>
      </c>
      <c r="AB913" s="74">
        <v>6554846</v>
      </c>
      <c r="AC913" s="74">
        <v>5</v>
      </c>
    </row>
    <row r="914" spans="1:29" ht="14.25">
      <c r="A914" s="89">
        <v>2009087</v>
      </c>
      <c r="B914" s="91">
        <v>40022</v>
      </c>
      <c r="C914" s="97">
        <v>6</v>
      </c>
      <c r="D914" s="93">
        <v>11</v>
      </c>
      <c r="E914" s="93">
        <v>13</v>
      </c>
      <c r="F914" s="93">
        <v>20</v>
      </c>
      <c r="G914" s="93">
        <v>28</v>
      </c>
      <c r="H914" s="93">
        <v>32</v>
      </c>
      <c r="I914" s="99">
        <v>6</v>
      </c>
      <c r="J914" s="93">
        <v>13</v>
      </c>
      <c r="K914" s="93">
        <v>11</v>
      </c>
      <c r="L914" s="93">
        <v>6</v>
      </c>
      <c r="M914" s="93">
        <v>28</v>
      </c>
      <c r="N914" s="93">
        <v>20</v>
      </c>
      <c r="O914" s="94">
        <v>32</v>
      </c>
      <c r="P914" s="74">
        <v>201493798</v>
      </c>
      <c r="Q914" s="74">
        <v>209161942</v>
      </c>
      <c r="R914" s="74">
        <v>2</v>
      </c>
      <c r="S914" s="74">
        <v>10000000</v>
      </c>
      <c r="T914" s="74">
        <v>40</v>
      </c>
      <c r="U914" s="74">
        <v>396256</v>
      </c>
      <c r="V914" s="74">
        <v>670</v>
      </c>
      <c r="W914" s="74">
        <v>3000</v>
      </c>
      <c r="X914" s="74">
        <v>33795</v>
      </c>
      <c r="Y914" s="74">
        <v>200</v>
      </c>
      <c r="Z914" s="74">
        <v>611868</v>
      </c>
      <c r="AA914" s="74">
        <v>10</v>
      </c>
      <c r="AB914" s="74">
        <v>6202016</v>
      </c>
      <c r="AC914" s="74">
        <v>5</v>
      </c>
    </row>
    <row r="915" spans="1:29" ht="14.25">
      <c r="A915" s="89">
        <v>2009088</v>
      </c>
      <c r="B915" s="91">
        <v>40024</v>
      </c>
      <c r="C915" s="97">
        <v>4</v>
      </c>
      <c r="D915" s="93">
        <v>7</v>
      </c>
      <c r="E915" s="93">
        <v>11</v>
      </c>
      <c r="F915" s="93">
        <v>15</v>
      </c>
      <c r="G915" s="93">
        <v>16</v>
      </c>
      <c r="H915" s="93">
        <v>17</v>
      </c>
      <c r="I915" s="99">
        <v>2</v>
      </c>
      <c r="J915" s="93">
        <v>7</v>
      </c>
      <c r="K915" s="93">
        <v>15</v>
      </c>
      <c r="L915" s="93">
        <v>4</v>
      </c>
      <c r="M915" s="93">
        <v>11</v>
      </c>
      <c r="N915" s="93">
        <v>17</v>
      </c>
      <c r="O915" s="94">
        <v>16</v>
      </c>
      <c r="P915" s="74">
        <v>204688536</v>
      </c>
      <c r="Q915" s="74">
        <v>252704834</v>
      </c>
      <c r="R915" s="74">
        <v>0</v>
      </c>
      <c r="S915" s="74">
        <v>0</v>
      </c>
      <c r="T915" s="74">
        <v>78</v>
      </c>
      <c r="U915" s="74">
        <v>239246</v>
      </c>
      <c r="V915" s="74">
        <v>490</v>
      </c>
      <c r="W915" s="74">
        <v>3000</v>
      </c>
      <c r="X915" s="74">
        <v>30415</v>
      </c>
      <c r="Y915" s="74">
        <v>200</v>
      </c>
      <c r="Z915" s="74">
        <v>636852</v>
      </c>
      <c r="AA915" s="74">
        <v>10</v>
      </c>
      <c r="AB915" s="74">
        <v>4834346</v>
      </c>
      <c r="AC915" s="74">
        <v>5</v>
      </c>
    </row>
    <row r="916" spans="1:29" ht="14.25">
      <c r="A916" s="89">
        <v>2009089</v>
      </c>
      <c r="B916" s="91">
        <v>40027</v>
      </c>
      <c r="C916" s="97">
        <v>2</v>
      </c>
      <c r="D916" s="93">
        <v>3</v>
      </c>
      <c r="E916" s="93">
        <v>7</v>
      </c>
      <c r="F916" s="93">
        <v>11</v>
      </c>
      <c r="G916" s="93">
        <v>19</v>
      </c>
      <c r="H916" s="93">
        <v>32</v>
      </c>
      <c r="I916" s="99">
        <v>4</v>
      </c>
      <c r="J916" s="93">
        <v>2</v>
      </c>
      <c r="K916" s="93">
        <v>32</v>
      </c>
      <c r="L916" s="93">
        <v>19</v>
      </c>
      <c r="M916" s="93">
        <v>7</v>
      </c>
      <c r="N916" s="93">
        <v>11</v>
      </c>
      <c r="O916" s="94">
        <v>3</v>
      </c>
      <c r="P916" s="74">
        <v>230854186</v>
      </c>
      <c r="Q916" s="74">
        <v>276593622</v>
      </c>
      <c r="R916" s="74">
        <v>2</v>
      </c>
      <c r="S916" s="74">
        <v>10000000</v>
      </c>
      <c r="T916" s="74">
        <v>58</v>
      </c>
      <c r="U916" s="74">
        <v>324301</v>
      </c>
      <c r="V916" s="74">
        <v>769</v>
      </c>
      <c r="W916" s="74">
        <v>3000</v>
      </c>
      <c r="X916" s="74">
        <v>36458</v>
      </c>
      <c r="Y916" s="74">
        <v>200</v>
      </c>
      <c r="Z916" s="74">
        <v>717095</v>
      </c>
      <c r="AA916" s="74">
        <v>10</v>
      </c>
      <c r="AB916" s="74">
        <v>6730146</v>
      </c>
      <c r="AC916" s="74">
        <v>5</v>
      </c>
    </row>
    <row r="917" spans="1:29" ht="14.25">
      <c r="A917" s="89">
        <v>2009090</v>
      </c>
      <c r="B917" s="91">
        <v>40029</v>
      </c>
      <c r="C917" s="97">
        <v>7</v>
      </c>
      <c r="D917" s="93">
        <v>9</v>
      </c>
      <c r="E917" s="93">
        <v>14</v>
      </c>
      <c r="F917" s="93">
        <v>20</v>
      </c>
      <c r="G917" s="93">
        <v>23</v>
      </c>
      <c r="H917" s="93">
        <v>30</v>
      </c>
      <c r="I917" s="99">
        <v>14</v>
      </c>
      <c r="J917" s="93">
        <v>14</v>
      </c>
      <c r="K917" s="93">
        <v>20</v>
      </c>
      <c r="L917" s="93">
        <v>23</v>
      </c>
      <c r="M917" s="93">
        <v>9</v>
      </c>
      <c r="N917" s="93">
        <v>30</v>
      </c>
      <c r="O917" s="94">
        <v>7</v>
      </c>
      <c r="P917" s="74">
        <v>206728590</v>
      </c>
      <c r="Q917" s="74">
        <v>287832879</v>
      </c>
      <c r="R917" s="74">
        <v>3</v>
      </c>
      <c r="S917" s="74">
        <v>8498567</v>
      </c>
      <c r="T917" s="74">
        <v>137</v>
      </c>
      <c r="U917" s="74">
        <v>114916</v>
      </c>
      <c r="V917" s="74">
        <v>1054</v>
      </c>
      <c r="W917" s="74">
        <v>3000</v>
      </c>
      <c r="X917" s="74">
        <v>58208</v>
      </c>
      <c r="Y917" s="74">
        <v>200</v>
      </c>
      <c r="Z917" s="74">
        <v>1045507</v>
      </c>
      <c r="AA917" s="74">
        <v>10</v>
      </c>
      <c r="AB917" s="74">
        <v>4711965</v>
      </c>
      <c r="AC917" s="74">
        <v>5</v>
      </c>
    </row>
    <row r="918" spans="1:29" ht="14.25">
      <c r="A918" s="89">
        <v>2009091</v>
      </c>
      <c r="B918" s="91">
        <v>40031</v>
      </c>
      <c r="C918" s="97">
        <v>3</v>
      </c>
      <c r="D918" s="93">
        <v>8</v>
      </c>
      <c r="E918" s="93">
        <v>11</v>
      </c>
      <c r="F918" s="93">
        <v>14</v>
      </c>
      <c r="G918" s="93">
        <v>25</v>
      </c>
      <c r="H918" s="93">
        <v>29</v>
      </c>
      <c r="I918" s="99">
        <v>4</v>
      </c>
      <c r="J918" s="93">
        <v>14</v>
      </c>
      <c r="K918" s="93">
        <v>8</v>
      </c>
      <c r="L918" s="93">
        <v>25</v>
      </c>
      <c r="M918" s="93">
        <v>11</v>
      </c>
      <c r="N918" s="93">
        <v>3</v>
      </c>
      <c r="O918" s="94">
        <v>29</v>
      </c>
      <c r="P918" s="74">
        <v>211875120</v>
      </c>
      <c r="Q918" s="74">
        <v>303468948</v>
      </c>
      <c r="R918" s="74">
        <v>4</v>
      </c>
      <c r="S918" s="74">
        <v>8563606</v>
      </c>
      <c r="T918" s="74">
        <v>168</v>
      </c>
      <c r="U918" s="74">
        <v>127271</v>
      </c>
      <c r="V918" s="74">
        <v>748</v>
      </c>
      <c r="W918" s="74">
        <v>3000</v>
      </c>
      <c r="X918" s="74">
        <v>36495</v>
      </c>
      <c r="Y918" s="74">
        <v>200</v>
      </c>
      <c r="Z918" s="74">
        <v>702749</v>
      </c>
      <c r="AA918" s="74">
        <v>10</v>
      </c>
      <c r="AB918" s="74">
        <v>3195236</v>
      </c>
      <c r="AC918" s="74">
        <v>5</v>
      </c>
    </row>
    <row r="919" spans="1:29" ht="14.25">
      <c r="A919" s="89">
        <v>2009092</v>
      </c>
      <c r="B919" s="91">
        <v>40034</v>
      </c>
      <c r="C919" s="97">
        <v>2</v>
      </c>
      <c r="D919" s="93">
        <v>6</v>
      </c>
      <c r="E919" s="93">
        <v>7</v>
      </c>
      <c r="F919" s="93">
        <v>14</v>
      </c>
      <c r="G919" s="93">
        <v>18</v>
      </c>
      <c r="H919" s="93">
        <v>31</v>
      </c>
      <c r="I919" s="99">
        <v>8</v>
      </c>
      <c r="J919" s="93">
        <v>14</v>
      </c>
      <c r="K919" s="93">
        <v>31</v>
      </c>
      <c r="L919" s="93">
        <v>6</v>
      </c>
      <c r="M919" s="93">
        <v>2</v>
      </c>
      <c r="N919" s="93">
        <v>7</v>
      </c>
      <c r="O919" s="94">
        <v>18</v>
      </c>
      <c r="P919" s="74">
        <v>233413914</v>
      </c>
      <c r="Q919" s="74">
        <v>298051302</v>
      </c>
      <c r="R919" s="74">
        <v>6</v>
      </c>
      <c r="S919" s="74">
        <v>6638823</v>
      </c>
      <c r="T919" s="74">
        <v>66</v>
      </c>
      <c r="U919" s="74">
        <v>223475</v>
      </c>
      <c r="V919" s="74">
        <v>940</v>
      </c>
      <c r="W919" s="74">
        <v>3000</v>
      </c>
      <c r="X919" s="74">
        <v>50464</v>
      </c>
      <c r="Y919" s="74">
        <v>200</v>
      </c>
      <c r="Z919" s="74">
        <v>890182</v>
      </c>
      <c r="AA919" s="74">
        <v>10</v>
      </c>
      <c r="AB919" s="74">
        <v>8678696</v>
      </c>
      <c r="AC919" s="74">
        <v>5</v>
      </c>
    </row>
    <row r="920" spans="1:29" ht="14.25">
      <c r="A920" s="89">
        <v>2009093</v>
      </c>
      <c r="B920" s="91">
        <v>40036</v>
      </c>
      <c r="C920" s="97">
        <v>1</v>
      </c>
      <c r="D920" s="93">
        <v>11</v>
      </c>
      <c r="E920" s="93">
        <v>20</v>
      </c>
      <c r="F920" s="93">
        <v>31</v>
      </c>
      <c r="G920" s="93">
        <v>32</v>
      </c>
      <c r="H920" s="93">
        <v>33</v>
      </c>
      <c r="I920" s="99">
        <v>1</v>
      </c>
      <c r="J920" s="93">
        <v>32</v>
      </c>
      <c r="K920" s="93">
        <v>1</v>
      </c>
      <c r="L920" s="93">
        <v>20</v>
      </c>
      <c r="M920" s="93">
        <v>33</v>
      </c>
      <c r="N920" s="93">
        <v>31</v>
      </c>
      <c r="O920" s="94">
        <v>11</v>
      </c>
      <c r="P920" s="74">
        <v>209331254</v>
      </c>
      <c r="Q920" s="74">
        <v>215414283</v>
      </c>
      <c r="R920" s="74">
        <v>21</v>
      </c>
      <c r="S920" s="74">
        <v>5425961</v>
      </c>
      <c r="T920" s="74">
        <v>198</v>
      </c>
      <c r="U920" s="74">
        <v>67766</v>
      </c>
      <c r="V920" s="74">
        <v>2350</v>
      </c>
      <c r="W920" s="74">
        <v>3000</v>
      </c>
      <c r="X920" s="74">
        <v>76179</v>
      </c>
      <c r="Y920" s="74">
        <v>200</v>
      </c>
      <c r="Z920" s="74">
        <v>1034079</v>
      </c>
      <c r="AA920" s="74">
        <v>10</v>
      </c>
      <c r="AB920" s="74">
        <v>5043949</v>
      </c>
      <c r="AC920" s="74">
        <v>5</v>
      </c>
    </row>
    <row r="921" spans="1:29" ht="14.25">
      <c r="A921" s="89">
        <v>2009094</v>
      </c>
      <c r="B921" s="91">
        <v>40038</v>
      </c>
      <c r="C921" s="97">
        <v>3</v>
      </c>
      <c r="D921" s="93">
        <v>16</v>
      </c>
      <c r="E921" s="93">
        <v>22</v>
      </c>
      <c r="F921" s="93">
        <v>25</v>
      </c>
      <c r="G921" s="93">
        <v>26</v>
      </c>
      <c r="H921" s="93">
        <v>33</v>
      </c>
      <c r="I921" s="99">
        <v>14</v>
      </c>
      <c r="J921" s="93">
        <v>3</v>
      </c>
      <c r="K921" s="93">
        <v>16</v>
      </c>
      <c r="L921" s="93">
        <v>22</v>
      </c>
      <c r="M921" s="93">
        <v>33</v>
      </c>
      <c r="N921" s="93">
        <v>25</v>
      </c>
      <c r="O921" s="94">
        <v>26</v>
      </c>
      <c r="P921" s="74">
        <v>207069924</v>
      </c>
      <c r="Q921" s="74">
        <v>237780876</v>
      </c>
      <c r="R921" s="74">
        <v>3</v>
      </c>
      <c r="S921" s="74">
        <v>9982212</v>
      </c>
      <c r="T921" s="74">
        <v>90</v>
      </c>
      <c r="U921" s="74">
        <v>249110</v>
      </c>
      <c r="V921" s="74">
        <v>475</v>
      </c>
      <c r="W921" s="74">
        <v>3000</v>
      </c>
      <c r="X921" s="74">
        <v>26583</v>
      </c>
      <c r="Y921" s="74">
        <v>200</v>
      </c>
      <c r="Z921" s="74">
        <v>579892</v>
      </c>
      <c r="AA921" s="74">
        <v>10</v>
      </c>
      <c r="AB921" s="74">
        <v>2838111</v>
      </c>
      <c r="AC921" s="74">
        <v>5</v>
      </c>
    </row>
    <row r="922" spans="1:29" ht="14.25">
      <c r="A922" s="89">
        <v>2009095</v>
      </c>
      <c r="B922" s="91">
        <v>40041</v>
      </c>
      <c r="C922" s="97">
        <v>8</v>
      </c>
      <c r="D922" s="93">
        <v>9</v>
      </c>
      <c r="E922" s="93">
        <v>14</v>
      </c>
      <c r="F922" s="93">
        <v>28</v>
      </c>
      <c r="G922" s="93">
        <v>31</v>
      </c>
      <c r="H922" s="93">
        <v>33</v>
      </c>
      <c r="I922" s="99">
        <v>15</v>
      </c>
      <c r="J922" s="93">
        <v>14</v>
      </c>
      <c r="K922" s="93">
        <v>28</v>
      </c>
      <c r="L922" s="93">
        <v>33</v>
      </c>
      <c r="M922" s="93">
        <v>9</v>
      </c>
      <c r="N922" s="93">
        <v>8</v>
      </c>
      <c r="O922" s="94">
        <v>31</v>
      </c>
      <c r="P922" s="74">
        <v>226862140</v>
      </c>
      <c r="Q922" s="74">
        <v>284973985</v>
      </c>
      <c r="R922" s="74">
        <v>0</v>
      </c>
      <c r="S922" s="74">
        <v>0</v>
      </c>
      <c r="T922" s="74">
        <v>39</v>
      </c>
      <c r="U922" s="74">
        <v>518605</v>
      </c>
      <c r="V922" s="74">
        <v>545</v>
      </c>
      <c r="W922" s="74">
        <v>3000</v>
      </c>
      <c r="X922" s="74">
        <v>30520</v>
      </c>
      <c r="Y922" s="74">
        <v>200</v>
      </c>
      <c r="Z922" s="74">
        <v>643276</v>
      </c>
      <c r="AA922" s="74">
        <v>10</v>
      </c>
      <c r="AB922" s="74">
        <v>5914392</v>
      </c>
      <c r="AC922" s="74">
        <v>5</v>
      </c>
    </row>
    <row r="923" spans="1:29" ht="14.25">
      <c r="A923" s="89">
        <v>2009096</v>
      </c>
      <c r="B923" s="91">
        <v>40043</v>
      </c>
      <c r="C923" s="97">
        <v>1</v>
      </c>
      <c r="D923" s="93">
        <v>26</v>
      </c>
      <c r="E923" s="93">
        <v>27</v>
      </c>
      <c r="F923" s="93">
        <v>31</v>
      </c>
      <c r="G923" s="93">
        <v>32</v>
      </c>
      <c r="H923" s="93">
        <v>33</v>
      </c>
      <c r="I923" s="99">
        <v>3</v>
      </c>
      <c r="J923" s="93">
        <v>26</v>
      </c>
      <c r="K923" s="93">
        <v>32</v>
      </c>
      <c r="L923" s="93">
        <v>33</v>
      </c>
      <c r="M923" s="93">
        <v>1</v>
      </c>
      <c r="N923" s="93">
        <v>31</v>
      </c>
      <c r="O923" s="94">
        <v>27</v>
      </c>
      <c r="P923" s="74">
        <v>209639476</v>
      </c>
      <c r="Q923" s="74">
        <v>312914368</v>
      </c>
      <c r="R923" s="74">
        <v>2</v>
      </c>
      <c r="S923" s="74">
        <v>10000000</v>
      </c>
      <c r="T923" s="74">
        <v>93</v>
      </c>
      <c r="U923" s="74">
        <v>220923</v>
      </c>
      <c r="V923" s="74">
        <v>287</v>
      </c>
      <c r="W923" s="74">
        <v>3000</v>
      </c>
      <c r="X923" s="74">
        <v>17004</v>
      </c>
      <c r="Y923" s="74">
        <v>200</v>
      </c>
      <c r="Z923" s="74">
        <v>393723</v>
      </c>
      <c r="AA923" s="74">
        <v>10</v>
      </c>
      <c r="AB923" s="74">
        <v>5207610</v>
      </c>
      <c r="AC923" s="74">
        <v>5</v>
      </c>
    </row>
    <row r="924" spans="1:29" ht="14.25">
      <c r="A924" s="89">
        <v>2009097</v>
      </c>
      <c r="B924" s="91">
        <v>40045</v>
      </c>
      <c r="C924" s="97">
        <v>7</v>
      </c>
      <c r="D924" s="93">
        <v>13</v>
      </c>
      <c r="E924" s="93">
        <v>24</v>
      </c>
      <c r="F924" s="93">
        <v>26</v>
      </c>
      <c r="G924" s="93">
        <v>28</v>
      </c>
      <c r="H924" s="93">
        <v>32</v>
      </c>
      <c r="I924" s="99">
        <v>14</v>
      </c>
      <c r="J924" s="93">
        <v>28</v>
      </c>
      <c r="K924" s="93">
        <v>13</v>
      </c>
      <c r="L924" s="93">
        <v>32</v>
      </c>
      <c r="M924" s="93">
        <v>26</v>
      </c>
      <c r="N924" s="93">
        <v>24</v>
      </c>
      <c r="O924" s="94">
        <v>7</v>
      </c>
      <c r="P924" s="74">
        <v>209714238</v>
      </c>
      <c r="Q924" s="74">
        <v>330759140</v>
      </c>
      <c r="R924" s="74">
        <v>4</v>
      </c>
      <c r="S924" s="74">
        <v>8784477</v>
      </c>
      <c r="T924" s="74">
        <v>50</v>
      </c>
      <c r="U924" s="74">
        <v>454137</v>
      </c>
      <c r="V924" s="74">
        <v>417</v>
      </c>
      <c r="W924" s="74">
        <v>3000</v>
      </c>
      <c r="X924" s="74">
        <v>25991</v>
      </c>
      <c r="Y924" s="74">
        <v>200</v>
      </c>
      <c r="Z924" s="74">
        <v>588715</v>
      </c>
      <c r="AA924" s="74">
        <v>10</v>
      </c>
      <c r="AB924" s="74">
        <v>2946815</v>
      </c>
      <c r="AC924" s="74">
        <v>5</v>
      </c>
    </row>
    <row r="925" spans="1:29" ht="14.25">
      <c r="A925" s="89">
        <v>2009098</v>
      </c>
      <c r="B925" s="91">
        <v>40048</v>
      </c>
      <c r="C925" s="97">
        <v>3</v>
      </c>
      <c r="D925" s="93">
        <v>14</v>
      </c>
      <c r="E925" s="93">
        <v>15</v>
      </c>
      <c r="F925" s="93">
        <v>20</v>
      </c>
      <c r="G925" s="93">
        <v>23</v>
      </c>
      <c r="H925" s="93">
        <v>30</v>
      </c>
      <c r="I925" s="99">
        <v>2</v>
      </c>
      <c r="J925" s="93">
        <v>23</v>
      </c>
      <c r="K925" s="93">
        <v>15</v>
      </c>
      <c r="L925" s="93">
        <v>30</v>
      </c>
      <c r="M925" s="93">
        <v>14</v>
      </c>
      <c r="N925" s="93">
        <v>20</v>
      </c>
      <c r="O925" s="94">
        <v>3</v>
      </c>
      <c r="P925" s="74">
        <v>234823318</v>
      </c>
      <c r="Q925" s="74">
        <v>302262070</v>
      </c>
      <c r="R925" s="74">
        <v>11</v>
      </c>
      <c r="S925" s="74">
        <v>5963743</v>
      </c>
      <c r="T925" s="74">
        <v>265</v>
      </c>
      <c r="U925" s="74">
        <v>60006</v>
      </c>
      <c r="V925" s="74">
        <v>1963</v>
      </c>
      <c r="W925" s="74">
        <v>3000</v>
      </c>
      <c r="X925" s="74">
        <v>79995</v>
      </c>
      <c r="Y925" s="74">
        <v>200</v>
      </c>
      <c r="Z925" s="74">
        <v>1214690</v>
      </c>
      <c r="AA925" s="74">
        <v>10</v>
      </c>
      <c r="AB925" s="74">
        <v>5604530</v>
      </c>
      <c r="AC925" s="74">
        <v>5</v>
      </c>
    </row>
    <row r="926" spans="1:29" ht="14.25">
      <c r="A926" s="89">
        <v>2009099</v>
      </c>
      <c r="B926" s="91">
        <v>40050</v>
      </c>
      <c r="C926" s="97">
        <v>8</v>
      </c>
      <c r="D926" s="93">
        <v>9</v>
      </c>
      <c r="E926" s="93">
        <v>18</v>
      </c>
      <c r="F926" s="93">
        <v>20</v>
      </c>
      <c r="G926" s="93">
        <v>25</v>
      </c>
      <c r="H926" s="93">
        <v>29</v>
      </c>
      <c r="I926" s="99">
        <v>9</v>
      </c>
      <c r="J926" s="93">
        <v>25</v>
      </c>
      <c r="K926" s="93">
        <v>20</v>
      </c>
      <c r="L926" s="93">
        <v>8</v>
      </c>
      <c r="M926" s="93">
        <v>18</v>
      </c>
      <c r="N926" s="93">
        <v>9</v>
      </c>
      <c r="O926" s="94">
        <v>29</v>
      </c>
      <c r="P926" s="74">
        <v>215841514</v>
      </c>
      <c r="Q926" s="74">
        <v>215008974</v>
      </c>
      <c r="R926" s="74">
        <v>18</v>
      </c>
      <c r="S926" s="74">
        <v>5061042</v>
      </c>
      <c r="T926" s="74">
        <v>243</v>
      </c>
      <c r="U926" s="74">
        <v>6782</v>
      </c>
      <c r="V926" s="74">
        <v>3698</v>
      </c>
      <c r="W926" s="74">
        <v>3000</v>
      </c>
      <c r="X926" s="74">
        <v>116423</v>
      </c>
      <c r="Y926" s="74">
        <v>200</v>
      </c>
      <c r="Z926" s="74">
        <v>1559449</v>
      </c>
      <c r="AA926" s="74">
        <v>10</v>
      </c>
      <c r="AB926" s="74">
        <v>10059087</v>
      </c>
      <c r="AC926" s="74">
        <v>5</v>
      </c>
    </row>
    <row r="927" spans="1:29" ht="14.25">
      <c r="A927" s="89">
        <v>2009100</v>
      </c>
      <c r="B927" s="91">
        <v>40052</v>
      </c>
      <c r="C927" s="97">
        <v>2</v>
      </c>
      <c r="D927" s="93">
        <v>11</v>
      </c>
      <c r="E927" s="93">
        <v>17</v>
      </c>
      <c r="F927" s="93">
        <v>27</v>
      </c>
      <c r="G927" s="93">
        <v>30</v>
      </c>
      <c r="H927" s="93">
        <v>33</v>
      </c>
      <c r="I927" s="99">
        <v>11</v>
      </c>
      <c r="J927" s="93">
        <v>30</v>
      </c>
      <c r="K927" s="93">
        <v>11</v>
      </c>
      <c r="L927" s="93">
        <v>2</v>
      </c>
      <c r="M927" s="93">
        <v>17</v>
      </c>
      <c r="N927" s="93">
        <v>27</v>
      </c>
      <c r="O927" s="94">
        <v>33</v>
      </c>
      <c r="P927" s="74">
        <v>213445814</v>
      </c>
      <c r="Q927" s="74">
        <v>199315403</v>
      </c>
      <c r="R927" s="74">
        <v>7</v>
      </c>
      <c r="S927" s="74">
        <v>6103224</v>
      </c>
      <c r="T927" s="74">
        <v>75</v>
      </c>
      <c r="U927" s="74">
        <v>154451</v>
      </c>
      <c r="V927" s="74">
        <v>1431</v>
      </c>
      <c r="W927" s="74">
        <v>3000</v>
      </c>
      <c r="X927" s="74">
        <v>58325</v>
      </c>
      <c r="Y927" s="74">
        <v>200</v>
      </c>
      <c r="Z927" s="74">
        <v>949945</v>
      </c>
      <c r="AA927" s="74">
        <v>10</v>
      </c>
      <c r="AB927" s="74">
        <v>8103628</v>
      </c>
      <c r="AC927" s="74">
        <v>5</v>
      </c>
    </row>
    <row r="928" spans="1:29" ht="14.25">
      <c r="A928" s="89">
        <v>2009101</v>
      </c>
      <c r="B928" s="91">
        <v>40055</v>
      </c>
      <c r="C928" s="97">
        <v>1</v>
      </c>
      <c r="D928" s="93">
        <v>2</v>
      </c>
      <c r="E928" s="93">
        <v>5</v>
      </c>
      <c r="F928" s="93">
        <v>10</v>
      </c>
      <c r="G928" s="93">
        <v>19</v>
      </c>
      <c r="H928" s="93">
        <v>24</v>
      </c>
      <c r="I928" s="99">
        <v>14</v>
      </c>
      <c r="J928" s="93">
        <v>1</v>
      </c>
      <c r="K928" s="93">
        <v>10</v>
      </c>
      <c r="L928" s="93">
        <v>24</v>
      </c>
      <c r="M928" s="93">
        <v>2</v>
      </c>
      <c r="N928" s="93">
        <v>5</v>
      </c>
      <c r="O928" s="94">
        <v>19</v>
      </c>
      <c r="P928" s="74">
        <v>235272092</v>
      </c>
      <c r="Q928" s="74">
        <v>251620680</v>
      </c>
      <c r="R928" s="74">
        <v>0</v>
      </c>
      <c r="S928" s="74">
        <v>0</v>
      </c>
      <c r="T928" s="74">
        <v>112</v>
      </c>
      <c r="U928" s="74">
        <v>200147</v>
      </c>
      <c r="V928" s="74">
        <v>550</v>
      </c>
      <c r="W928" s="74">
        <v>3000</v>
      </c>
      <c r="X928" s="74">
        <v>37508</v>
      </c>
      <c r="Y928" s="74">
        <v>200</v>
      </c>
      <c r="Z928" s="74">
        <v>833787</v>
      </c>
      <c r="AA928" s="74">
        <v>10</v>
      </c>
      <c r="AB928" s="74">
        <v>4614406</v>
      </c>
      <c r="AC928" s="74">
        <v>5</v>
      </c>
    </row>
    <row r="929" spans="1:29" ht="14.25">
      <c r="A929" s="89">
        <v>2009102</v>
      </c>
      <c r="B929" s="91">
        <v>40057</v>
      </c>
      <c r="C929" s="97">
        <v>3</v>
      </c>
      <c r="D929" s="93">
        <v>5</v>
      </c>
      <c r="E929" s="93">
        <v>7</v>
      </c>
      <c r="F929" s="93">
        <v>8</v>
      </c>
      <c r="G929" s="93">
        <v>14</v>
      </c>
      <c r="H929" s="93">
        <v>31</v>
      </c>
      <c r="I929" s="99">
        <v>10</v>
      </c>
      <c r="J929" s="93">
        <v>7</v>
      </c>
      <c r="K929" s="93">
        <v>31</v>
      </c>
      <c r="L929" s="93">
        <v>5</v>
      </c>
      <c r="M929" s="93">
        <v>14</v>
      </c>
      <c r="N929" s="93">
        <v>8</v>
      </c>
      <c r="O929" s="94">
        <v>3</v>
      </c>
      <c r="P929" s="74">
        <v>211207990</v>
      </c>
      <c r="Q929" s="74">
        <v>241353840</v>
      </c>
      <c r="R929" s="74">
        <v>7</v>
      </c>
      <c r="S929" s="74">
        <v>6413323</v>
      </c>
      <c r="T929" s="74">
        <v>63</v>
      </c>
      <c r="U929" s="74">
        <v>235553</v>
      </c>
      <c r="V929" s="74">
        <v>816</v>
      </c>
      <c r="W929" s="74">
        <v>3000</v>
      </c>
      <c r="X929" s="74">
        <v>49509</v>
      </c>
      <c r="Y929" s="74">
        <v>200</v>
      </c>
      <c r="Z929" s="74">
        <v>984335</v>
      </c>
      <c r="AA929" s="74">
        <v>10</v>
      </c>
      <c r="AB929" s="74">
        <v>6366489</v>
      </c>
      <c r="AC929" s="74">
        <v>5</v>
      </c>
    </row>
    <row r="930" spans="1:29" ht="14.25">
      <c r="A930" s="89">
        <v>2009103</v>
      </c>
      <c r="B930" s="91">
        <v>40059</v>
      </c>
      <c r="C930" s="97">
        <v>6</v>
      </c>
      <c r="D930" s="93">
        <v>11</v>
      </c>
      <c r="E930" s="93">
        <v>17</v>
      </c>
      <c r="F930" s="93">
        <v>20</v>
      </c>
      <c r="G930" s="93">
        <v>23</v>
      </c>
      <c r="H930" s="93">
        <v>24</v>
      </c>
      <c r="I930" s="99">
        <v>9</v>
      </c>
      <c r="J930" s="93">
        <v>24</v>
      </c>
      <c r="K930" s="93">
        <v>23</v>
      </c>
      <c r="L930" s="93">
        <v>11</v>
      </c>
      <c r="M930" s="93">
        <v>20</v>
      </c>
      <c r="N930" s="93">
        <v>17</v>
      </c>
      <c r="O930" s="94">
        <v>6</v>
      </c>
      <c r="P930" s="74">
        <v>215101390</v>
      </c>
      <c r="Q930" s="74">
        <v>220236030</v>
      </c>
      <c r="R930" s="74">
        <v>10</v>
      </c>
      <c r="S930" s="74">
        <v>6155287</v>
      </c>
      <c r="T930" s="74">
        <v>53</v>
      </c>
      <c r="U930" s="74">
        <v>326968</v>
      </c>
      <c r="V930" s="74">
        <v>846</v>
      </c>
      <c r="W930" s="74">
        <v>3000</v>
      </c>
      <c r="X930" s="74">
        <v>41334</v>
      </c>
      <c r="Y930" s="74">
        <v>200</v>
      </c>
      <c r="Z930" s="74">
        <v>810586</v>
      </c>
      <c r="AA930" s="74">
        <v>10</v>
      </c>
      <c r="AB930" s="74">
        <v>5744926</v>
      </c>
      <c r="AC930" s="74">
        <v>5</v>
      </c>
    </row>
    <row r="931" spans="1:29" ht="14.25">
      <c r="A931" s="89">
        <v>2009104</v>
      </c>
      <c r="B931" s="91">
        <v>40062</v>
      </c>
      <c r="C931" s="97">
        <v>20</v>
      </c>
      <c r="D931" s="93">
        <v>22</v>
      </c>
      <c r="E931" s="93">
        <v>26</v>
      </c>
      <c r="F931" s="93">
        <v>29</v>
      </c>
      <c r="G931" s="93">
        <v>30</v>
      </c>
      <c r="H931" s="93">
        <v>32</v>
      </c>
      <c r="I931" s="99">
        <v>16</v>
      </c>
      <c r="J931" s="93">
        <v>20</v>
      </c>
      <c r="K931" s="93">
        <v>32</v>
      </c>
      <c r="L931" s="93">
        <v>30</v>
      </c>
      <c r="M931" s="93">
        <v>29</v>
      </c>
      <c r="N931" s="93">
        <v>22</v>
      </c>
      <c r="O931" s="94">
        <v>26</v>
      </c>
      <c r="P931" s="74">
        <v>233718766</v>
      </c>
      <c r="Q931" s="74">
        <v>231255420</v>
      </c>
      <c r="R931" s="74">
        <v>5</v>
      </c>
      <c r="S931" s="74">
        <v>7881551</v>
      </c>
      <c r="T931" s="74">
        <v>39</v>
      </c>
      <c r="U931" s="74">
        <v>554144</v>
      </c>
      <c r="V931" s="74">
        <v>530</v>
      </c>
      <c r="W931" s="74">
        <v>3000</v>
      </c>
      <c r="X931" s="74">
        <v>32447</v>
      </c>
      <c r="Y931" s="74">
        <v>200</v>
      </c>
      <c r="Z931" s="74">
        <v>699574</v>
      </c>
      <c r="AA931" s="74">
        <v>10</v>
      </c>
      <c r="AB931" s="74">
        <v>5481654</v>
      </c>
      <c r="AC931" s="74">
        <v>5</v>
      </c>
    </row>
    <row r="932" spans="1:29" ht="14.25">
      <c r="A932" s="89">
        <v>2009105</v>
      </c>
      <c r="B932" s="91">
        <v>40064</v>
      </c>
      <c r="C932" s="97">
        <v>2</v>
      </c>
      <c r="D932" s="93">
        <v>8</v>
      </c>
      <c r="E932" s="93">
        <v>10</v>
      </c>
      <c r="F932" s="93">
        <v>16</v>
      </c>
      <c r="G932" s="93">
        <v>27</v>
      </c>
      <c r="H932" s="93">
        <v>30</v>
      </c>
      <c r="I932" s="99">
        <v>15</v>
      </c>
      <c r="J932" s="93">
        <v>10</v>
      </c>
      <c r="K932" s="93">
        <v>16</v>
      </c>
      <c r="L932" s="93">
        <v>2</v>
      </c>
      <c r="M932" s="93">
        <v>27</v>
      </c>
      <c r="N932" s="93">
        <v>30</v>
      </c>
      <c r="O932" s="94">
        <v>8</v>
      </c>
      <c r="P932" s="74">
        <v>208614594</v>
      </c>
      <c r="Q932" s="74">
        <v>254322534</v>
      </c>
      <c r="R932" s="74">
        <v>2</v>
      </c>
      <c r="S932" s="74">
        <v>10000000</v>
      </c>
      <c r="T932" s="74">
        <v>103</v>
      </c>
      <c r="U932" s="74">
        <v>179197</v>
      </c>
      <c r="V932" s="74">
        <v>643</v>
      </c>
      <c r="W932" s="74">
        <v>3000</v>
      </c>
      <c r="X932" s="74">
        <v>36461</v>
      </c>
      <c r="Y932" s="74">
        <v>200</v>
      </c>
      <c r="Z932" s="74">
        <v>699224</v>
      </c>
      <c r="AA932" s="74">
        <v>10</v>
      </c>
      <c r="AB932" s="74">
        <v>4896652</v>
      </c>
      <c r="AC932" s="74">
        <v>5</v>
      </c>
    </row>
    <row r="933" spans="1:29" ht="14.25">
      <c r="A933" s="89">
        <v>2009106</v>
      </c>
      <c r="B933" s="91">
        <v>40066</v>
      </c>
      <c r="C933" s="97">
        <v>1</v>
      </c>
      <c r="D933" s="93">
        <v>2</v>
      </c>
      <c r="E933" s="93">
        <v>15</v>
      </c>
      <c r="F933" s="93">
        <v>18</v>
      </c>
      <c r="G933" s="93">
        <v>20</v>
      </c>
      <c r="H933" s="93">
        <v>29</v>
      </c>
      <c r="I933" s="99">
        <v>4</v>
      </c>
      <c r="J933" s="93">
        <v>20</v>
      </c>
      <c r="K933" s="93">
        <v>18</v>
      </c>
      <c r="L933" s="93">
        <v>15</v>
      </c>
      <c r="M933" s="93">
        <v>29</v>
      </c>
      <c r="N933" s="93">
        <v>1</v>
      </c>
      <c r="O933" s="94">
        <v>2</v>
      </c>
      <c r="P933" s="74">
        <v>218443162</v>
      </c>
      <c r="Q933" s="74">
        <v>263344464</v>
      </c>
      <c r="R933" s="74">
        <v>4</v>
      </c>
      <c r="S933" s="74">
        <v>7902193</v>
      </c>
      <c r="T933" s="74">
        <v>48</v>
      </c>
      <c r="U933" s="74">
        <v>362774</v>
      </c>
      <c r="V933" s="74">
        <v>654</v>
      </c>
      <c r="W933" s="74">
        <v>3000</v>
      </c>
      <c r="X933" s="74">
        <v>33949</v>
      </c>
      <c r="Y933" s="74">
        <v>200</v>
      </c>
      <c r="Z933" s="74">
        <v>663877</v>
      </c>
      <c r="AA933" s="74">
        <v>10</v>
      </c>
      <c r="AB933" s="74">
        <v>6720543</v>
      </c>
      <c r="AC933" s="74">
        <v>5</v>
      </c>
    </row>
    <row r="934" spans="1:29" ht="14.25">
      <c r="A934" s="89">
        <v>2009107</v>
      </c>
      <c r="B934" s="91">
        <v>40069</v>
      </c>
      <c r="C934" s="97">
        <v>7</v>
      </c>
      <c r="D934" s="93">
        <v>8</v>
      </c>
      <c r="E934" s="93">
        <v>20</v>
      </c>
      <c r="F934" s="93">
        <v>23</v>
      </c>
      <c r="G934" s="93">
        <v>28</v>
      </c>
      <c r="H934" s="93">
        <v>29</v>
      </c>
      <c r="I934" s="99">
        <v>5</v>
      </c>
      <c r="J934" s="93">
        <v>7</v>
      </c>
      <c r="K934" s="93">
        <v>28</v>
      </c>
      <c r="L934" s="93">
        <v>23</v>
      </c>
      <c r="M934" s="93">
        <v>8</v>
      </c>
      <c r="N934" s="93">
        <v>20</v>
      </c>
      <c r="O934" s="94">
        <v>29</v>
      </c>
      <c r="P934" s="74">
        <v>239917960</v>
      </c>
      <c r="Q934" s="74">
        <v>267698792</v>
      </c>
      <c r="R934" s="74">
        <v>4</v>
      </c>
      <c r="S934" s="74">
        <v>7435433</v>
      </c>
      <c r="T934" s="74">
        <v>70</v>
      </c>
      <c r="U934" s="74">
        <v>208751</v>
      </c>
      <c r="V934" s="74">
        <v>1210</v>
      </c>
      <c r="W934" s="74">
        <v>3000</v>
      </c>
      <c r="X934" s="74">
        <v>58706</v>
      </c>
      <c r="Y934" s="74">
        <v>200</v>
      </c>
      <c r="Z934" s="74">
        <v>1055170</v>
      </c>
      <c r="AA934" s="74">
        <v>10</v>
      </c>
      <c r="AB934" s="74">
        <v>8585648</v>
      </c>
      <c r="AC934" s="74">
        <v>5</v>
      </c>
    </row>
    <row r="935" spans="1:29" ht="14.25">
      <c r="A935" s="89">
        <v>2009108</v>
      </c>
      <c r="B935" s="91">
        <v>40071</v>
      </c>
      <c r="C935" s="97">
        <v>4</v>
      </c>
      <c r="D935" s="93">
        <v>10</v>
      </c>
      <c r="E935" s="93">
        <v>17</v>
      </c>
      <c r="F935" s="93">
        <v>28</v>
      </c>
      <c r="G935" s="93">
        <v>32</v>
      </c>
      <c r="H935" s="93">
        <v>33</v>
      </c>
      <c r="I935" s="99">
        <v>2</v>
      </c>
      <c r="J935" s="93">
        <v>33</v>
      </c>
      <c r="K935" s="93">
        <v>4</v>
      </c>
      <c r="L935" s="93">
        <v>10</v>
      </c>
      <c r="M935" s="93">
        <v>17</v>
      </c>
      <c r="N935" s="93">
        <v>28</v>
      </c>
      <c r="O935" s="94">
        <v>32</v>
      </c>
      <c r="P935" s="74">
        <v>215736244</v>
      </c>
      <c r="Q935" s="74">
        <v>267096455</v>
      </c>
      <c r="R935" s="74">
        <v>5</v>
      </c>
      <c r="S935" s="74">
        <v>6951813</v>
      </c>
      <c r="T935" s="74">
        <v>78</v>
      </c>
      <c r="U935" s="74">
        <v>187674</v>
      </c>
      <c r="V935" s="74">
        <v>1047</v>
      </c>
      <c r="W935" s="74">
        <v>3000</v>
      </c>
      <c r="X935" s="74">
        <v>48326</v>
      </c>
      <c r="Y935" s="74">
        <v>200</v>
      </c>
      <c r="Z935" s="74">
        <v>843650</v>
      </c>
      <c r="AA935" s="74">
        <v>10</v>
      </c>
      <c r="AB935" s="74">
        <v>7134546</v>
      </c>
      <c r="AC935" s="74">
        <v>5</v>
      </c>
    </row>
    <row r="936" spans="1:29" ht="14.25">
      <c r="A936" s="89">
        <v>2009109</v>
      </c>
      <c r="B936" s="91">
        <v>40073</v>
      </c>
      <c r="C936" s="97">
        <v>5</v>
      </c>
      <c r="D936" s="93">
        <v>6</v>
      </c>
      <c r="E936" s="93">
        <v>7</v>
      </c>
      <c r="F936" s="93">
        <v>14</v>
      </c>
      <c r="G936" s="93">
        <v>25</v>
      </c>
      <c r="H936" s="93">
        <v>28</v>
      </c>
      <c r="I936" s="99">
        <v>1</v>
      </c>
      <c r="J936" s="93">
        <v>14</v>
      </c>
      <c r="K936" s="93">
        <v>7</v>
      </c>
      <c r="L936" s="93">
        <v>5</v>
      </c>
      <c r="M936" s="93">
        <v>6</v>
      </c>
      <c r="N936" s="93">
        <v>25</v>
      </c>
      <c r="O936" s="94">
        <v>28</v>
      </c>
      <c r="P936" s="74">
        <v>220168836</v>
      </c>
      <c r="Q936" s="74">
        <v>316308525</v>
      </c>
      <c r="R936" s="74">
        <v>0</v>
      </c>
      <c r="S936" s="74">
        <v>0</v>
      </c>
      <c r="T936" s="74">
        <v>78</v>
      </c>
      <c r="U936" s="74">
        <v>270395</v>
      </c>
      <c r="V936" s="74">
        <v>639</v>
      </c>
      <c r="W936" s="74">
        <v>3000</v>
      </c>
      <c r="X936" s="74">
        <v>35323</v>
      </c>
      <c r="Y936" s="74">
        <v>200</v>
      </c>
      <c r="Z936" s="74">
        <v>730334</v>
      </c>
      <c r="AA936" s="74">
        <v>10</v>
      </c>
      <c r="AB936" s="74">
        <v>4258966</v>
      </c>
      <c r="AC936" s="74">
        <v>5</v>
      </c>
    </row>
    <row r="937" spans="1:29" ht="14.25">
      <c r="A937" s="89">
        <v>2009110</v>
      </c>
      <c r="B937" s="91">
        <v>40076</v>
      </c>
      <c r="C937" s="97">
        <v>4</v>
      </c>
      <c r="D937" s="93">
        <v>10</v>
      </c>
      <c r="E937" s="93">
        <v>13</v>
      </c>
      <c r="F937" s="93">
        <v>15</v>
      </c>
      <c r="G937" s="93">
        <v>19</v>
      </c>
      <c r="H937" s="93">
        <v>30</v>
      </c>
      <c r="I937" s="99">
        <v>14</v>
      </c>
      <c r="J937" s="93">
        <v>13</v>
      </c>
      <c r="K937" s="93">
        <v>4</v>
      </c>
      <c r="L937" s="93">
        <v>15</v>
      </c>
      <c r="M937" s="93">
        <v>10</v>
      </c>
      <c r="N937" s="93">
        <v>30</v>
      </c>
      <c r="O937" s="94">
        <v>19</v>
      </c>
      <c r="P937" s="74">
        <v>245158100</v>
      </c>
      <c r="Q937" s="74">
        <v>346996620</v>
      </c>
      <c r="R937" s="74">
        <v>2</v>
      </c>
      <c r="S937" s="74">
        <v>10000000</v>
      </c>
      <c r="T937" s="74">
        <v>105</v>
      </c>
      <c r="U937" s="74">
        <v>206890</v>
      </c>
      <c r="V937" s="74">
        <v>754</v>
      </c>
      <c r="W937" s="74">
        <v>3000</v>
      </c>
      <c r="X937" s="74">
        <v>42738</v>
      </c>
      <c r="Y937" s="74">
        <v>200</v>
      </c>
      <c r="Z937" s="74">
        <v>876590</v>
      </c>
      <c r="AA937" s="74">
        <v>10</v>
      </c>
      <c r="AB937" s="74">
        <v>5628080</v>
      </c>
      <c r="AC937" s="74">
        <v>5</v>
      </c>
    </row>
    <row r="938" spans="1:29" ht="14.25">
      <c r="A938" s="89">
        <v>2009111</v>
      </c>
      <c r="B938" s="91">
        <v>40078</v>
      </c>
      <c r="C938" s="97">
        <v>2</v>
      </c>
      <c r="D938" s="93">
        <v>4</v>
      </c>
      <c r="E938" s="93">
        <v>7</v>
      </c>
      <c r="F938" s="93">
        <v>14</v>
      </c>
      <c r="G938" s="93">
        <v>15</v>
      </c>
      <c r="H938" s="93">
        <v>25</v>
      </c>
      <c r="I938" s="99">
        <v>15</v>
      </c>
      <c r="J938" s="93">
        <v>25</v>
      </c>
      <c r="K938" s="93">
        <v>4</v>
      </c>
      <c r="L938" s="93">
        <v>15</v>
      </c>
      <c r="M938" s="93">
        <v>14</v>
      </c>
      <c r="N938" s="93">
        <v>7</v>
      </c>
      <c r="O938" s="94">
        <v>2</v>
      </c>
      <c r="P938" s="74">
        <v>224881094</v>
      </c>
      <c r="Q938" s="74">
        <v>364938288</v>
      </c>
      <c r="R938" s="74">
        <v>3</v>
      </c>
      <c r="S938" s="74">
        <v>9392222</v>
      </c>
      <c r="T938" s="74">
        <v>48</v>
      </c>
      <c r="U938" s="74">
        <v>411770</v>
      </c>
      <c r="V938" s="74">
        <v>608</v>
      </c>
      <c r="W938" s="74">
        <v>3000</v>
      </c>
      <c r="X938" s="74">
        <v>30757</v>
      </c>
      <c r="Y938" s="74">
        <v>200</v>
      </c>
      <c r="Z938" s="74">
        <v>605801</v>
      </c>
      <c r="AA938" s="74">
        <v>10</v>
      </c>
      <c r="AB938" s="74">
        <v>6054997</v>
      </c>
      <c r="AC938" s="74">
        <v>5</v>
      </c>
    </row>
    <row r="939" spans="1:29" ht="14.25">
      <c r="A939" s="89">
        <v>2009112</v>
      </c>
      <c r="B939" s="91">
        <v>40080</v>
      </c>
      <c r="C939" s="97">
        <v>6</v>
      </c>
      <c r="D939" s="93">
        <v>7</v>
      </c>
      <c r="E939" s="93">
        <v>18</v>
      </c>
      <c r="F939" s="93">
        <v>24</v>
      </c>
      <c r="G939" s="93">
        <v>30</v>
      </c>
      <c r="H939" s="93">
        <v>32</v>
      </c>
      <c r="I939" s="99">
        <v>9</v>
      </c>
      <c r="J939" s="93">
        <v>30</v>
      </c>
      <c r="K939" s="93">
        <v>24</v>
      </c>
      <c r="L939" s="93">
        <v>7</v>
      </c>
      <c r="M939" s="93">
        <v>32</v>
      </c>
      <c r="N939" s="93">
        <v>18</v>
      </c>
      <c r="O939" s="94">
        <v>6</v>
      </c>
      <c r="P939" s="74">
        <v>227610064</v>
      </c>
      <c r="Q939" s="74">
        <v>362067750</v>
      </c>
      <c r="R939" s="74">
        <v>6</v>
      </c>
      <c r="S939" s="74">
        <v>6808630</v>
      </c>
      <c r="T939" s="74">
        <v>55</v>
      </c>
      <c r="U939" s="74">
        <v>295957</v>
      </c>
      <c r="V939" s="74">
        <v>1083</v>
      </c>
      <c r="W939" s="74">
        <v>3000</v>
      </c>
      <c r="X939" s="74">
        <v>46018</v>
      </c>
      <c r="Y939" s="74">
        <v>200</v>
      </c>
      <c r="Z939" s="74">
        <v>831271</v>
      </c>
      <c r="AA939" s="74">
        <v>10</v>
      </c>
      <c r="AB939" s="74">
        <v>7300939</v>
      </c>
      <c r="AC939" s="74">
        <v>5</v>
      </c>
    </row>
    <row r="940" spans="1:29" ht="14.25">
      <c r="A940" s="89">
        <v>2009113</v>
      </c>
      <c r="B940" s="91">
        <v>40083</v>
      </c>
      <c r="C940" s="97">
        <v>4</v>
      </c>
      <c r="D940" s="93">
        <v>12</v>
      </c>
      <c r="E940" s="93">
        <v>20</v>
      </c>
      <c r="F940" s="93">
        <v>25</v>
      </c>
      <c r="G940" s="93">
        <v>28</v>
      </c>
      <c r="H940" s="93">
        <v>29</v>
      </c>
      <c r="I940" s="99">
        <v>16</v>
      </c>
      <c r="J940" s="93">
        <v>20</v>
      </c>
      <c r="K940" s="93">
        <v>25</v>
      </c>
      <c r="L940" s="93">
        <v>28</v>
      </c>
      <c r="M940" s="93">
        <v>12</v>
      </c>
      <c r="N940" s="93">
        <v>29</v>
      </c>
      <c r="O940" s="94">
        <v>4</v>
      </c>
      <c r="P940" s="74">
        <v>250863766</v>
      </c>
      <c r="Q940" s="74">
        <v>356795904</v>
      </c>
      <c r="R940" s="74">
        <v>8</v>
      </c>
      <c r="S940" s="74">
        <v>6736407</v>
      </c>
      <c r="T940" s="74">
        <v>126</v>
      </c>
      <c r="U940" s="74">
        <v>165372</v>
      </c>
      <c r="V940" s="74">
        <v>1225</v>
      </c>
      <c r="W940" s="74">
        <v>3000</v>
      </c>
      <c r="X940" s="74">
        <v>57756</v>
      </c>
      <c r="Y940" s="74">
        <v>200</v>
      </c>
      <c r="Z940" s="74">
        <v>1043283</v>
      </c>
      <c r="AA940" s="74">
        <v>10</v>
      </c>
      <c r="AB940" s="74">
        <v>5561580</v>
      </c>
      <c r="AC940" s="74">
        <v>5</v>
      </c>
    </row>
    <row r="941" spans="1:29" ht="14.25">
      <c r="A941" s="89">
        <v>2009114</v>
      </c>
      <c r="B941" s="91">
        <v>40085</v>
      </c>
      <c r="C941" s="97">
        <v>3</v>
      </c>
      <c r="D941" s="93">
        <v>5</v>
      </c>
      <c r="E941" s="93">
        <v>11</v>
      </c>
      <c r="F941" s="93">
        <v>12</v>
      </c>
      <c r="G941" s="93">
        <v>31</v>
      </c>
      <c r="H941" s="93">
        <v>32</v>
      </c>
      <c r="I941" s="99">
        <v>11</v>
      </c>
      <c r="J941" s="93">
        <v>3</v>
      </c>
      <c r="K941" s="93">
        <v>12</v>
      </c>
      <c r="L941" s="93">
        <v>31</v>
      </c>
      <c r="M941" s="93">
        <v>32</v>
      </c>
      <c r="N941" s="93">
        <v>11</v>
      </c>
      <c r="O941" s="94">
        <v>5</v>
      </c>
      <c r="P941" s="74">
        <v>222577144</v>
      </c>
      <c r="Q941" s="74">
        <v>333350496</v>
      </c>
      <c r="R941" s="74">
        <v>9</v>
      </c>
      <c r="S941" s="74">
        <v>5957982</v>
      </c>
      <c r="T941" s="74">
        <v>182</v>
      </c>
      <c r="U941" s="74">
        <v>71059</v>
      </c>
      <c r="V941" s="74">
        <v>1550</v>
      </c>
      <c r="W941" s="74">
        <v>3000</v>
      </c>
      <c r="X941" s="74">
        <v>67233</v>
      </c>
      <c r="Y941" s="74">
        <v>200</v>
      </c>
      <c r="Z941" s="74">
        <v>1150013</v>
      </c>
      <c r="AA941" s="74">
        <v>10</v>
      </c>
      <c r="AB941" s="74">
        <v>7271375</v>
      </c>
      <c r="AC941" s="74">
        <v>5</v>
      </c>
    </row>
    <row r="942" spans="1:29" ht="14.25">
      <c r="A942" s="89">
        <v>2009115</v>
      </c>
      <c r="B942" s="91">
        <v>40087</v>
      </c>
      <c r="C942" s="97">
        <v>2</v>
      </c>
      <c r="D942" s="93">
        <v>9</v>
      </c>
      <c r="E942" s="93">
        <v>13</v>
      </c>
      <c r="F942" s="93">
        <v>15</v>
      </c>
      <c r="G942" s="93">
        <v>19</v>
      </c>
      <c r="H942" s="93">
        <v>24</v>
      </c>
      <c r="I942" s="99">
        <v>3</v>
      </c>
      <c r="J942" s="93">
        <v>2</v>
      </c>
      <c r="K942" s="93">
        <v>15</v>
      </c>
      <c r="L942" s="93">
        <v>19</v>
      </c>
      <c r="M942" s="93">
        <v>24</v>
      </c>
      <c r="N942" s="93">
        <v>9</v>
      </c>
      <c r="O942" s="94">
        <v>13</v>
      </c>
      <c r="P942" s="74">
        <v>198302256</v>
      </c>
      <c r="Q942" s="74">
        <v>361935248</v>
      </c>
      <c r="R942" s="74">
        <v>1</v>
      </c>
      <c r="S942" s="74">
        <v>10000000</v>
      </c>
      <c r="T942" s="74">
        <v>61</v>
      </c>
      <c r="U942" s="74">
        <v>271087</v>
      </c>
      <c r="V942" s="74">
        <v>744</v>
      </c>
      <c r="W942" s="74">
        <v>3000</v>
      </c>
      <c r="X942" s="74">
        <v>38798</v>
      </c>
      <c r="Y942" s="74">
        <v>200</v>
      </c>
      <c r="Z942" s="74">
        <v>726545</v>
      </c>
      <c r="AA942" s="74">
        <v>10</v>
      </c>
      <c r="AB942" s="74">
        <v>4957996</v>
      </c>
      <c r="AC942" s="74">
        <v>5</v>
      </c>
    </row>
    <row r="943" spans="1:29" ht="14.25">
      <c r="A943" s="89">
        <v>2009116</v>
      </c>
      <c r="B943" s="91">
        <v>40090</v>
      </c>
      <c r="C943" s="97">
        <v>5</v>
      </c>
      <c r="D943" s="93">
        <v>17</v>
      </c>
      <c r="E943" s="93">
        <v>21</v>
      </c>
      <c r="F943" s="93">
        <v>25</v>
      </c>
      <c r="G943" s="93">
        <v>27</v>
      </c>
      <c r="H943" s="93">
        <v>32</v>
      </c>
      <c r="I943" s="99">
        <v>14</v>
      </c>
      <c r="J943" s="93">
        <v>17</v>
      </c>
      <c r="K943" s="93">
        <v>27</v>
      </c>
      <c r="L943" s="93">
        <v>21</v>
      </c>
      <c r="M943" s="93">
        <v>25</v>
      </c>
      <c r="N943" s="93">
        <v>32</v>
      </c>
      <c r="O943" s="94">
        <v>5</v>
      </c>
      <c r="P943" s="74">
        <v>221054568</v>
      </c>
      <c r="Q943" s="74">
        <v>359260188</v>
      </c>
      <c r="R943" s="74">
        <v>7</v>
      </c>
      <c r="S943" s="74">
        <v>6847139</v>
      </c>
      <c r="T943" s="74">
        <v>53</v>
      </c>
      <c r="U943" s="74">
        <v>365942</v>
      </c>
      <c r="V943" s="74">
        <v>566</v>
      </c>
      <c r="W943" s="74">
        <v>3000</v>
      </c>
      <c r="X943" s="74">
        <v>32853</v>
      </c>
      <c r="Y943" s="74">
        <v>200</v>
      </c>
      <c r="Z943" s="74">
        <v>706198</v>
      </c>
      <c r="AA943" s="74">
        <v>10</v>
      </c>
      <c r="AB943" s="74">
        <v>5667255</v>
      </c>
      <c r="AC943" s="74">
        <v>5</v>
      </c>
    </row>
    <row r="944" spans="1:29" ht="14.25">
      <c r="A944" s="89">
        <v>2009117</v>
      </c>
      <c r="B944" s="91">
        <v>40092</v>
      </c>
      <c r="C944" s="97">
        <v>5</v>
      </c>
      <c r="D944" s="93">
        <v>9</v>
      </c>
      <c r="E944" s="93">
        <v>15</v>
      </c>
      <c r="F944" s="93">
        <v>21</v>
      </c>
      <c r="G944" s="93">
        <v>26</v>
      </c>
      <c r="H944" s="93">
        <v>31</v>
      </c>
      <c r="I944" s="99">
        <v>13</v>
      </c>
      <c r="J944" s="93">
        <v>9</v>
      </c>
      <c r="K944" s="93">
        <v>5</v>
      </c>
      <c r="L944" s="93">
        <v>21</v>
      </c>
      <c r="M944" s="93">
        <v>15</v>
      </c>
      <c r="N944" s="93">
        <v>31</v>
      </c>
      <c r="O944" s="94">
        <v>26</v>
      </c>
      <c r="P944" s="74">
        <v>202883414</v>
      </c>
      <c r="Q944" s="74">
        <v>342716160</v>
      </c>
      <c r="R944" s="74">
        <v>8</v>
      </c>
      <c r="S944" s="74">
        <v>6172798</v>
      </c>
      <c r="T944" s="74">
        <v>147</v>
      </c>
      <c r="U944" s="74">
        <v>95738</v>
      </c>
      <c r="V944" s="74">
        <v>1109</v>
      </c>
      <c r="W944" s="74">
        <v>3000</v>
      </c>
      <c r="X944" s="74">
        <v>48740</v>
      </c>
      <c r="Y944" s="74">
        <v>200</v>
      </c>
      <c r="Z944" s="74">
        <v>799307</v>
      </c>
      <c r="AA944" s="74">
        <v>10</v>
      </c>
      <c r="AB944" s="74">
        <v>6286571</v>
      </c>
      <c r="AC944" s="74">
        <v>5</v>
      </c>
    </row>
    <row r="945" spans="1:29" ht="14.25">
      <c r="A945" s="89">
        <v>2009118</v>
      </c>
      <c r="B945" s="91">
        <v>40094</v>
      </c>
      <c r="C945" s="97">
        <v>12</v>
      </c>
      <c r="D945" s="93">
        <v>16</v>
      </c>
      <c r="E945" s="93">
        <v>25</v>
      </c>
      <c r="F945" s="93">
        <v>26</v>
      </c>
      <c r="G945" s="93">
        <v>27</v>
      </c>
      <c r="H945" s="93">
        <v>31</v>
      </c>
      <c r="I945" s="99">
        <v>5</v>
      </c>
      <c r="J945" s="93">
        <v>27</v>
      </c>
      <c r="K945" s="93">
        <v>26</v>
      </c>
      <c r="L945" s="93">
        <v>25</v>
      </c>
      <c r="M945" s="93">
        <v>12</v>
      </c>
      <c r="N945" s="93">
        <v>31</v>
      </c>
      <c r="O945" s="94">
        <v>16</v>
      </c>
      <c r="P945" s="74">
        <v>215790310</v>
      </c>
      <c r="Q945" s="74">
        <v>30000000</v>
      </c>
      <c r="R945" s="74">
        <v>93</v>
      </c>
      <c r="S945" s="74">
        <v>4090714</v>
      </c>
      <c r="T945" s="74">
        <v>43</v>
      </c>
      <c r="U945" s="74">
        <v>375949</v>
      </c>
      <c r="V945" s="74">
        <v>622</v>
      </c>
      <c r="W945" s="74">
        <v>3000</v>
      </c>
      <c r="X945" s="74">
        <v>33028</v>
      </c>
      <c r="Y945" s="74">
        <v>200</v>
      </c>
      <c r="Z945" s="74">
        <v>662628</v>
      </c>
      <c r="AA945" s="74">
        <v>10</v>
      </c>
      <c r="AB945" s="74">
        <v>7350659</v>
      </c>
      <c r="AC945" s="74">
        <v>5</v>
      </c>
    </row>
    <row r="946" spans="1:29" ht="14.25">
      <c r="A946" s="89">
        <v>2009119</v>
      </c>
      <c r="B946" s="91">
        <v>40097</v>
      </c>
      <c r="C946" s="97">
        <v>6</v>
      </c>
      <c r="D946" s="93">
        <v>7</v>
      </c>
      <c r="E946" s="93">
        <v>10</v>
      </c>
      <c r="F946" s="93">
        <v>12</v>
      </c>
      <c r="G946" s="93">
        <v>15</v>
      </c>
      <c r="H946" s="93">
        <v>21</v>
      </c>
      <c r="I946" s="99">
        <v>5</v>
      </c>
      <c r="J946" s="93">
        <v>10</v>
      </c>
      <c r="K946" s="93">
        <v>12</v>
      </c>
      <c r="L946" s="93">
        <v>7</v>
      </c>
      <c r="M946" s="93">
        <v>6</v>
      </c>
      <c r="N946" s="93">
        <v>15</v>
      </c>
      <c r="O946" s="94">
        <v>21</v>
      </c>
      <c r="P946" s="74">
        <v>232178172</v>
      </c>
      <c r="Q946" s="74">
        <v>104197248</v>
      </c>
      <c r="R946" s="74">
        <v>1</v>
      </c>
      <c r="S946" s="74">
        <v>5000000</v>
      </c>
      <c r="T946" s="74">
        <v>55</v>
      </c>
      <c r="U946" s="74">
        <v>383355</v>
      </c>
      <c r="V946" s="74">
        <v>752</v>
      </c>
      <c r="W946" s="74">
        <v>3000</v>
      </c>
      <c r="X946" s="74">
        <v>36253</v>
      </c>
      <c r="Y946" s="74">
        <v>200</v>
      </c>
      <c r="Z946" s="74">
        <v>745565</v>
      </c>
      <c r="AA946" s="74">
        <v>10</v>
      </c>
      <c r="AB946" s="74">
        <v>5304654</v>
      </c>
      <c r="AC946" s="74">
        <v>5</v>
      </c>
    </row>
    <row r="947" spans="1:29" ht="14.25">
      <c r="A947" s="89">
        <v>2009120</v>
      </c>
      <c r="B947" s="91">
        <v>40099</v>
      </c>
      <c r="C947" s="97">
        <v>1</v>
      </c>
      <c r="D947" s="93">
        <v>2</v>
      </c>
      <c r="E947" s="93">
        <v>8</v>
      </c>
      <c r="F947" s="93">
        <v>12</v>
      </c>
      <c r="G947" s="93">
        <v>16</v>
      </c>
      <c r="H947" s="93">
        <v>30</v>
      </c>
      <c r="I947" s="99">
        <v>16</v>
      </c>
      <c r="J947" s="93">
        <v>1</v>
      </c>
      <c r="K947" s="93">
        <v>2</v>
      </c>
      <c r="L947" s="93">
        <v>8</v>
      </c>
      <c r="M947" s="93">
        <v>12</v>
      </c>
      <c r="N947" s="93">
        <v>30</v>
      </c>
      <c r="O947" s="94">
        <v>16</v>
      </c>
      <c r="P947" s="74">
        <v>222194270</v>
      </c>
      <c r="Q947" s="74">
        <v>136765954</v>
      </c>
      <c r="R947" s="74">
        <v>2</v>
      </c>
      <c r="S947" s="74">
        <v>10000000</v>
      </c>
      <c r="T947" s="74">
        <v>60</v>
      </c>
      <c r="U947" s="74">
        <v>375490</v>
      </c>
      <c r="V947" s="74">
        <v>574</v>
      </c>
      <c r="W947" s="74">
        <v>3000</v>
      </c>
      <c r="X947" s="74">
        <v>33809</v>
      </c>
      <c r="Y947" s="74">
        <v>200</v>
      </c>
      <c r="Z947" s="74">
        <v>759885</v>
      </c>
      <c r="AA947" s="74">
        <v>10</v>
      </c>
      <c r="AB947" s="74">
        <v>3538878</v>
      </c>
      <c r="AC947" s="74">
        <v>5</v>
      </c>
    </row>
    <row r="948" spans="1:29" ht="14.25">
      <c r="A948" s="89">
        <v>2009121</v>
      </c>
      <c r="B948" s="91">
        <v>40101</v>
      </c>
      <c r="C948" s="97">
        <v>2</v>
      </c>
      <c r="D948" s="93">
        <v>4</v>
      </c>
      <c r="E948" s="93">
        <v>6</v>
      </c>
      <c r="F948" s="93">
        <v>10</v>
      </c>
      <c r="G948" s="93">
        <v>25</v>
      </c>
      <c r="H948" s="93">
        <v>30</v>
      </c>
      <c r="I948" s="99">
        <v>9</v>
      </c>
      <c r="J948" s="93">
        <v>6</v>
      </c>
      <c r="K948" s="93">
        <v>2</v>
      </c>
      <c r="L948" s="93">
        <v>30</v>
      </c>
      <c r="M948" s="93">
        <v>10</v>
      </c>
      <c r="N948" s="93">
        <v>4</v>
      </c>
      <c r="O948" s="94">
        <v>25</v>
      </c>
      <c r="P948" s="74">
        <v>239496416</v>
      </c>
      <c r="Q948" s="74">
        <v>119379168</v>
      </c>
      <c r="R948" s="74">
        <v>8</v>
      </c>
      <c r="S948" s="74">
        <v>6755661</v>
      </c>
      <c r="T948" s="74">
        <v>72</v>
      </c>
      <c r="U948" s="74">
        <v>188443</v>
      </c>
      <c r="V948" s="74">
        <v>1173</v>
      </c>
      <c r="W948" s="74">
        <v>3000</v>
      </c>
      <c r="X948" s="74">
        <v>57749</v>
      </c>
      <c r="Y948" s="74">
        <v>200</v>
      </c>
      <c r="Z948" s="74">
        <v>983560</v>
      </c>
      <c r="AA948" s="74">
        <v>10</v>
      </c>
      <c r="AB948" s="74">
        <v>9444480</v>
      </c>
      <c r="AC948" s="74">
        <v>5</v>
      </c>
    </row>
    <row r="949" spans="1:29" ht="14.25">
      <c r="A949" s="89">
        <v>2009122</v>
      </c>
      <c r="B949" s="91">
        <v>40104</v>
      </c>
      <c r="C949" s="97">
        <v>7</v>
      </c>
      <c r="D949" s="93">
        <v>14</v>
      </c>
      <c r="E949" s="93">
        <v>16</v>
      </c>
      <c r="F949" s="93">
        <v>27</v>
      </c>
      <c r="G949" s="93">
        <v>29</v>
      </c>
      <c r="H949" s="93">
        <v>32</v>
      </c>
      <c r="I949" s="99">
        <v>1</v>
      </c>
      <c r="J949" s="93">
        <v>27</v>
      </c>
      <c r="K949" s="93">
        <v>32</v>
      </c>
      <c r="L949" s="93">
        <v>14</v>
      </c>
      <c r="M949" s="93">
        <v>16</v>
      </c>
      <c r="N949" s="93">
        <v>29</v>
      </c>
      <c r="O949" s="94">
        <v>7</v>
      </c>
      <c r="P949" s="74">
        <v>266208716</v>
      </c>
      <c r="Q949" s="74">
        <v>134110885</v>
      </c>
      <c r="R949" s="74">
        <v>5</v>
      </c>
      <c r="S949" s="74">
        <v>9178537</v>
      </c>
      <c r="T949" s="74">
        <v>154</v>
      </c>
      <c r="U949" s="74">
        <v>154798</v>
      </c>
      <c r="V949" s="74">
        <v>965</v>
      </c>
      <c r="W949" s="74">
        <v>3000</v>
      </c>
      <c r="X949" s="74">
        <v>56035</v>
      </c>
      <c r="Y949" s="74">
        <v>200</v>
      </c>
      <c r="Z949" s="74">
        <v>1101082</v>
      </c>
      <c r="AA949" s="74">
        <v>10</v>
      </c>
      <c r="AB949" s="74">
        <v>5173202</v>
      </c>
      <c r="AC949" s="74">
        <v>5</v>
      </c>
    </row>
    <row r="950" spans="1:29" ht="14.25">
      <c r="A950" s="89">
        <v>2009123</v>
      </c>
      <c r="B950" s="91">
        <v>40106</v>
      </c>
      <c r="C950" s="97">
        <v>9</v>
      </c>
      <c r="D950" s="93">
        <v>13</v>
      </c>
      <c r="E950" s="93">
        <v>20</v>
      </c>
      <c r="F950" s="93">
        <v>22</v>
      </c>
      <c r="G950" s="93">
        <v>25</v>
      </c>
      <c r="H950" s="93">
        <v>28</v>
      </c>
      <c r="I950" s="99">
        <v>14</v>
      </c>
      <c r="J950" s="93">
        <v>20</v>
      </c>
      <c r="K950" s="93">
        <v>13</v>
      </c>
      <c r="L950" s="93">
        <v>22</v>
      </c>
      <c r="M950" s="93">
        <v>25</v>
      </c>
      <c r="N950" s="93">
        <v>28</v>
      </c>
      <c r="O950" s="94">
        <v>9</v>
      </c>
      <c r="P950" s="74">
        <v>237742194</v>
      </c>
      <c r="Q950" s="74">
        <v>141330492</v>
      </c>
      <c r="R950" s="74">
        <v>3</v>
      </c>
      <c r="S950" s="74">
        <v>9629280</v>
      </c>
      <c r="T950" s="74">
        <v>83</v>
      </c>
      <c r="U950" s="74">
        <v>160623</v>
      </c>
      <c r="V950" s="74">
        <v>1421</v>
      </c>
      <c r="W950" s="74">
        <v>3000</v>
      </c>
      <c r="X950" s="74">
        <v>69672</v>
      </c>
      <c r="Y950" s="74">
        <v>200</v>
      </c>
      <c r="Z950" s="74">
        <v>1226072</v>
      </c>
      <c r="AA950" s="74">
        <v>10</v>
      </c>
      <c r="AB950" s="74">
        <v>8319268</v>
      </c>
      <c r="AC950" s="74">
        <v>5</v>
      </c>
    </row>
    <row r="951" spans="1:29" ht="14.25">
      <c r="A951" s="89">
        <v>2009124</v>
      </c>
      <c r="B951" s="91">
        <v>40108</v>
      </c>
      <c r="C951" s="97">
        <v>3</v>
      </c>
      <c r="D951" s="93">
        <v>4</v>
      </c>
      <c r="E951" s="93">
        <v>22</v>
      </c>
      <c r="F951" s="93">
        <v>23</v>
      </c>
      <c r="G951" s="93">
        <v>28</v>
      </c>
      <c r="H951" s="93">
        <v>30</v>
      </c>
      <c r="I951" s="99">
        <v>10</v>
      </c>
      <c r="J951" s="93">
        <v>30</v>
      </c>
      <c r="K951" s="93">
        <v>23</v>
      </c>
      <c r="L951" s="93">
        <v>28</v>
      </c>
      <c r="M951" s="93">
        <v>4</v>
      </c>
      <c r="N951" s="93">
        <v>3</v>
      </c>
      <c r="O951" s="94">
        <v>22</v>
      </c>
      <c r="P951" s="74">
        <v>249561480</v>
      </c>
      <c r="Q951" s="74">
        <v>125960139</v>
      </c>
      <c r="R951" s="74">
        <v>9</v>
      </c>
      <c r="S951" s="74">
        <v>6872428</v>
      </c>
      <c r="T951" s="74">
        <v>65</v>
      </c>
      <c r="U951" s="74">
        <v>273504</v>
      </c>
      <c r="V951" s="74">
        <v>1022</v>
      </c>
      <c r="W951" s="74">
        <v>3000</v>
      </c>
      <c r="X951" s="74">
        <v>51397</v>
      </c>
      <c r="Y951" s="74">
        <v>200</v>
      </c>
      <c r="Z951" s="74">
        <v>952064</v>
      </c>
      <c r="AA951" s="74">
        <v>10</v>
      </c>
      <c r="AB951" s="74">
        <v>8031956</v>
      </c>
      <c r="AC951" s="74">
        <v>5</v>
      </c>
    </row>
    <row r="952" spans="1:29" ht="14.25">
      <c r="A952" s="89">
        <v>2009125</v>
      </c>
      <c r="B952" s="91">
        <v>40111</v>
      </c>
      <c r="C952" s="97">
        <v>6</v>
      </c>
      <c r="D952" s="93">
        <v>7</v>
      </c>
      <c r="E952" s="93">
        <v>8</v>
      </c>
      <c r="F952" s="93">
        <v>22</v>
      </c>
      <c r="G952" s="93">
        <v>26</v>
      </c>
      <c r="H952" s="93">
        <v>27</v>
      </c>
      <c r="I952" s="99">
        <v>12</v>
      </c>
      <c r="J952" s="93">
        <v>22</v>
      </c>
      <c r="K952" s="93">
        <v>26</v>
      </c>
      <c r="L952" s="93">
        <v>27</v>
      </c>
      <c r="M952" s="93">
        <v>7</v>
      </c>
      <c r="N952" s="93">
        <v>6</v>
      </c>
      <c r="O952" s="94">
        <v>8</v>
      </c>
      <c r="P952" s="74">
        <v>262970658</v>
      </c>
      <c r="Q952" s="74">
        <v>101788576</v>
      </c>
      <c r="R952" s="74">
        <v>8</v>
      </c>
      <c r="S952" s="74">
        <v>6416421</v>
      </c>
      <c r="T952" s="74">
        <v>93</v>
      </c>
      <c r="U952" s="74">
        <v>102118</v>
      </c>
      <c r="V952" s="74">
        <v>1754</v>
      </c>
      <c r="W952" s="74">
        <v>3000</v>
      </c>
      <c r="X952" s="74">
        <v>74100</v>
      </c>
      <c r="Y952" s="74">
        <v>200</v>
      </c>
      <c r="Z952" s="74">
        <v>1236193</v>
      </c>
      <c r="AA952" s="74">
        <v>10</v>
      </c>
      <c r="AB952" s="74">
        <v>12950963</v>
      </c>
      <c r="AC952" s="74">
        <v>5</v>
      </c>
    </row>
    <row r="953" spans="1:29" ht="14.25">
      <c r="A953" s="89">
        <v>2009126</v>
      </c>
      <c r="B953" s="91">
        <v>40113</v>
      </c>
      <c r="C953" s="97">
        <v>3</v>
      </c>
      <c r="D953" s="93">
        <v>5</v>
      </c>
      <c r="E953" s="93">
        <v>6</v>
      </c>
      <c r="F953" s="93">
        <v>10</v>
      </c>
      <c r="G953" s="93">
        <v>19</v>
      </c>
      <c r="H953" s="93">
        <v>23</v>
      </c>
      <c r="I953" s="99">
        <v>15</v>
      </c>
      <c r="J953" s="93">
        <v>10</v>
      </c>
      <c r="K953" s="93">
        <v>6</v>
      </c>
      <c r="L953" s="93">
        <v>3</v>
      </c>
      <c r="M953" s="93">
        <v>19</v>
      </c>
      <c r="N953" s="93">
        <v>23</v>
      </c>
      <c r="O953" s="94">
        <v>5</v>
      </c>
      <c r="P953" s="74">
        <v>235506694</v>
      </c>
      <c r="Q953" s="74">
        <v>104063082</v>
      </c>
      <c r="R953" s="74">
        <v>6</v>
      </c>
      <c r="S953" s="74">
        <v>7984966</v>
      </c>
      <c r="T953" s="74">
        <v>101</v>
      </c>
      <c r="U953" s="74">
        <v>191729</v>
      </c>
      <c r="V953" s="74">
        <v>824</v>
      </c>
      <c r="W953" s="74">
        <v>3000</v>
      </c>
      <c r="X953" s="74">
        <v>43004</v>
      </c>
      <c r="Y953" s="74">
        <v>200</v>
      </c>
      <c r="Z953" s="74">
        <v>844671</v>
      </c>
      <c r="AA953" s="74">
        <v>10</v>
      </c>
      <c r="AB953" s="74">
        <v>6265951</v>
      </c>
      <c r="AC953" s="74">
        <v>5</v>
      </c>
    </row>
    <row r="954" spans="1:29" ht="14.25">
      <c r="A954" s="89">
        <v>2009127</v>
      </c>
      <c r="B954" s="91">
        <v>40115</v>
      </c>
      <c r="C954" s="97">
        <v>2</v>
      </c>
      <c r="D954" s="93">
        <v>11</v>
      </c>
      <c r="E954" s="93">
        <v>12</v>
      </c>
      <c r="F954" s="93">
        <v>14</v>
      </c>
      <c r="G954" s="93">
        <v>15</v>
      </c>
      <c r="H954" s="93">
        <v>16</v>
      </c>
      <c r="I954" s="99">
        <v>4</v>
      </c>
      <c r="J954" s="93">
        <v>2</v>
      </c>
      <c r="K954" s="93">
        <v>12</v>
      </c>
      <c r="L954" s="93">
        <v>11</v>
      </c>
      <c r="M954" s="93">
        <v>16</v>
      </c>
      <c r="N954" s="93">
        <v>14</v>
      </c>
      <c r="O954" s="94">
        <v>15</v>
      </c>
      <c r="P954" s="74">
        <v>243177980</v>
      </c>
      <c r="Q954" s="74">
        <v>59888052</v>
      </c>
      <c r="R954" s="74">
        <v>14</v>
      </c>
      <c r="S954" s="74">
        <v>6094998</v>
      </c>
      <c r="T954" s="74">
        <v>98</v>
      </c>
      <c r="U954" s="74">
        <v>158112</v>
      </c>
      <c r="V954" s="74">
        <v>1399</v>
      </c>
      <c r="W954" s="74">
        <v>3000</v>
      </c>
      <c r="X954" s="74">
        <v>64825</v>
      </c>
      <c r="Y954" s="74">
        <v>200</v>
      </c>
      <c r="Z954" s="74">
        <v>1108146</v>
      </c>
      <c r="AA954" s="74">
        <v>10</v>
      </c>
      <c r="AB954" s="74">
        <v>7852761</v>
      </c>
      <c r="AC954" s="74">
        <v>5</v>
      </c>
    </row>
    <row r="955" spans="1:29" ht="14.25">
      <c r="A955" s="89">
        <v>2009128</v>
      </c>
      <c r="B955" s="91">
        <v>40118</v>
      </c>
      <c r="C955" s="97">
        <v>5</v>
      </c>
      <c r="D955" s="93">
        <v>8</v>
      </c>
      <c r="E955" s="93">
        <v>15</v>
      </c>
      <c r="F955" s="93">
        <v>16</v>
      </c>
      <c r="G955" s="93">
        <v>26</v>
      </c>
      <c r="H955" s="93">
        <v>32</v>
      </c>
      <c r="I955" s="99">
        <v>1</v>
      </c>
      <c r="J955" s="93">
        <v>5</v>
      </c>
      <c r="K955" s="93">
        <v>15</v>
      </c>
      <c r="L955" s="93">
        <v>26</v>
      </c>
      <c r="M955" s="93">
        <v>8</v>
      </c>
      <c r="N955" s="93">
        <v>32</v>
      </c>
      <c r="O955" s="94">
        <v>16</v>
      </c>
      <c r="P955" s="74">
        <v>261066840</v>
      </c>
      <c r="Q955" s="74">
        <v>110810788</v>
      </c>
      <c r="R955" s="74">
        <v>2</v>
      </c>
      <c r="S955" s="74">
        <v>7500000</v>
      </c>
      <c r="T955" s="74">
        <v>162</v>
      </c>
      <c r="U955" s="74">
        <v>161171</v>
      </c>
      <c r="V955" s="74">
        <v>618</v>
      </c>
      <c r="W955" s="74">
        <v>3000</v>
      </c>
      <c r="X955" s="74">
        <v>39092</v>
      </c>
      <c r="Y955" s="74">
        <v>200</v>
      </c>
      <c r="Z955" s="74">
        <v>786815</v>
      </c>
      <c r="AA955" s="74">
        <v>10</v>
      </c>
      <c r="AB955" s="74">
        <v>4669944</v>
      </c>
      <c r="AC955" s="74">
        <v>5</v>
      </c>
    </row>
    <row r="956" spans="1:29" ht="14.25">
      <c r="A956" s="89">
        <v>2009129</v>
      </c>
      <c r="B956" s="91">
        <v>40120</v>
      </c>
      <c r="C956" s="97">
        <v>6</v>
      </c>
      <c r="D956" s="93">
        <v>7</v>
      </c>
      <c r="E956" s="93">
        <v>16</v>
      </c>
      <c r="F956" s="93">
        <v>17</v>
      </c>
      <c r="G956" s="93">
        <v>24</v>
      </c>
      <c r="H956" s="93">
        <v>25</v>
      </c>
      <c r="I956" s="99">
        <v>7</v>
      </c>
      <c r="J956" s="93">
        <v>6</v>
      </c>
      <c r="K956" s="93">
        <v>25</v>
      </c>
      <c r="L956" s="93">
        <v>16</v>
      </c>
      <c r="M956" s="93">
        <v>17</v>
      </c>
      <c r="N956" s="93">
        <v>7</v>
      </c>
      <c r="O956" s="94">
        <v>24</v>
      </c>
      <c r="P956" s="74">
        <v>231824092</v>
      </c>
      <c r="Q956" s="74">
        <v>40810780</v>
      </c>
      <c r="R956" s="74">
        <v>20</v>
      </c>
      <c r="S956" s="74">
        <v>5250000</v>
      </c>
      <c r="T956" s="74">
        <v>169</v>
      </c>
      <c r="U956" s="74">
        <v>6000</v>
      </c>
      <c r="V956" s="74">
        <v>2754</v>
      </c>
      <c r="W956" s="74">
        <v>3000</v>
      </c>
      <c r="X956" s="74">
        <v>102226</v>
      </c>
      <c r="Y956" s="74">
        <v>200</v>
      </c>
      <c r="Z956" s="74">
        <v>1437686</v>
      </c>
      <c r="AA956" s="74">
        <v>10</v>
      </c>
      <c r="AB956" s="74">
        <v>14738828</v>
      </c>
      <c r="AC956" s="74">
        <v>5</v>
      </c>
    </row>
    <row r="957" spans="1:29" ht="14.25">
      <c r="A957" s="89">
        <v>2009130</v>
      </c>
      <c r="B957" s="91">
        <v>40122</v>
      </c>
      <c r="C957" s="97">
        <v>2</v>
      </c>
      <c r="D957" s="93">
        <v>3</v>
      </c>
      <c r="E957" s="93">
        <v>7</v>
      </c>
      <c r="F957" s="93">
        <v>12</v>
      </c>
      <c r="G957" s="93">
        <v>13</v>
      </c>
      <c r="H957" s="93">
        <v>30</v>
      </c>
      <c r="I957" s="99">
        <v>11</v>
      </c>
      <c r="J957" s="93">
        <v>30</v>
      </c>
      <c r="K957" s="93">
        <v>7</v>
      </c>
      <c r="L957" s="93">
        <v>13</v>
      </c>
      <c r="M957" s="93">
        <v>3</v>
      </c>
      <c r="N957" s="93">
        <v>2</v>
      </c>
      <c r="O957" s="94">
        <v>12</v>
      </c>
      <c r="P957" s="74">
        <v>235462772</v>
      </c>
      <c r="Q957" s="74">
        <v>57204927</v>
      </c>
      <c r="R957" s="74">
        <v>3</v>
      </c>
      <c r="S957" s="74">
        <v>6666666</v>
      </c>
      <c r="T957" s="74">
        <v>80</v>
      </c>
      <c r="U957" s="74">
        <v>168182</v>
      </c>
      <c r="V957" s="74">
        <v>1267</v>
      </c>
      <c r="W957" s="74">
        <v>3000</v>
      </c>
      <c r="X957" s="74">
        <v>60435</v>
      </c>
      <c r="Y957" s="74">
        <v>200</v>
      </c>
      <c r="Z957" s="74">
        <v>1011131</v>
      </c>
      <c r="AA957" s="74">
        <v>10</v>
      </c>
      <c r="AB957" s="74">
        <v>8905733</v>
      </c>
      <c r="AC957" s="74">
        <v>5</v>
      </c>
    </row>
    <row r="958" spans="1:29" ht="14.25">
      <c r="A958" s="89">
        <v>2009131</v>
      </c>
      <c r="B958" s="91">
        <v>40125</v>
      </c>
      <c r="C958" s="97">
        <v>16</v>
      </c>
      <c r="D958" s="93">
        <v>23</v>
      </c>
      <c r="E958" s="93">
        <v>25</v>
      </c>
      <c r="F958" s="93">
        <v>26</v>
      </c>
      <c r="G958" s="93">
        <v>32</v>
      </c>
      <c r="H958" s="93">
        <v>33</v>
      </c>
      <c r="I958" s="99">
        <v>5</v>
      </c>
      <c r="J958" s="93">
        <v>32</v>
      </c>
      <c r="K958" s="93">
        <v>25</v>
      </c>
      <c r="L958" s="93">
        <v>26</v>
      </c>
      <c r="M958" s="93">
        <v>33</v>
      </c>
      <c r="N958" s="93">
        <v>23</v>
      </c>
      <c r="O958" s="94">
        <v>16</v>
      </c>
      <c r="P958" s="74">
        <v>265379234</v>
      </c>
      <c r="Q958" s="74">
        <v>101914158</v>
      </c>
      <c r="R958" s="74">
        <v>2</v>
      </c>
      <c r="S958" s="74">
        <v>7500000</v>
      </c>
      <c r="T958" s="74">
        <v>44</v>
      </c>
      <c r="U958" s="74">
        <v>532882</v>
      </c>
      <c r="V958" s="74">
        <v>651</v>
      </c>
      <c r="W958" s="74">
        <v>3000</v>
      </c>
      <c r="X958" s="74">
        <v>34848</v>
      </c>
      <c r="Y958" s="74">
        <v>200</v>
      </c>
      <c r="Z958" s="74">
        <v>710092</v>
      </c>
      <c r="AA958" s="74">
        <v>10</v>
      </c>
      <c r="AB958" s="74">
        <v>7171252</v>
      </c>
      <c r="AC958" s="74">
        <v>5</v>
      </c>
    </row>
    <row r="959" spans="1:29" ht="14.25">
      <c r="A959" s="89">
        <v>2009132</v>
      </c>
      <c r="B959" s="91">
        <v>40127</v>
      </c>
      <c r="C959" s="97">
        <v>4</v>
      </c>
      <c r="D959" s="93">
        <v>14</v>
      </c>
      <c r="E959" s="93">
        <v>15</v>
      </c>
      <c r="F959" s="93">
        <v>21</v>
      </c>
      <c r="G959" s="93">
        <v>23</v>
      </c>
      <c r="H959" s="93">
        <v>30</v>
      </c>
      <c r="I959" s="99">
        <v>7</v>
      </c>
      <c r="J959" s="93">
        <v>15</v>
      </c>
      <c r="K959" s="93">
        <v>30</v>
      </c>
      <c r="L959" s="93">
        <v>4</v>
      </c>
      <c r="M959" s="93">
        <v>23</v>
      </c>
      <c r="N959" s="93">
        <v>21</v>
      </c>
      <c r="O959" s="94">
        <v>14</v>
      </c>
      <c r="P959" s="74">
        <v>227359216</v>
      </c>
      <c r="Q959" s="74">
        <v>68350516</v>
      </c>
      <c r="R959" s="74">
        <v>13</v>
      </c>
      <c r="S959" s="74">
        <v>6351887</v>
      </c>
      <c r="T959" s="74">
        <v>130</v>
      </c>
      <c r="U959" s="74">
        <v>145090</v>
      </c>
      <c r="V959" s="74">
        <v>892</v>
      </c>
      <c r="W959" s="74">
        <v>3000</v>
      </c>
      <c r="X959" s="74">
        <v>48237</v>
      </c>
      <c r="Y959" s="74">
        <v>200</v>
      </c>
      <c r="Z959" s="74">
        <v>949374</v>
      </c>
      <c r="AA959" s="74">
        <v>10</v>
      </c>
      <c r="AB959" s="74">
        <v>5343229</v>
      </c>
      <c r="AC959" s="74">
        <v>5</v>
      </c>
    </row>
    <row r="960" spans="1:29" ht="14.25">
      <c r="A960" s="89">
        <v>2009133</v>
      </c>
      <c r="B960" s="91">
        <v>40129</v>
      </c>
      <c r="C960" s="97">
        <v>5</v>
      </c>
      <c r="D960" s="93">
        <v>9</v>
      </c>
      <c r="E960" s="93">
        <v>13</v>
      </c>
      <c r="F960" s="93">
        <v>18</v>
      </c>
      <c r="G960" s="93">
        <v>20</v>
      </c>
      <c r="H960" s="93">
        <v>32</v>
      </c>
      <c r="I960" s="99">
        <v>1</v>
      </c>
      <c r="J960" s="93">
        <v>13</v>
      </c>
      <c r="K960" s="93">
        <v>5</v>
      </c>
      <c r="L960" s="93">
        <v>9</v>
      </c>
      <c r="M960" s="93">
        <v>32</v>
      </c>
      <c r="N960" s="93">
        <v>20</v>
      </c>
      <c r="O960" s="94">
        <v>18</v>
      </c>
      <c r="P960" s="74">
        <v>219891024</v>
      </c>
      <c r="Q960" s="74">
        <v>91131470</v>
      </c>
      <c r="R960" s="74">
        <v>5</v>
      </c>
      <c r="S960" s="74">
        <v>6000000</v>
      </c>
      <c r="T960" s="74">
        <v>200</v>
      </c>
      <c r="U960" s="74">
        <v>102387</v>
      </c>
      <c r="V960" s="74">
        <v>728</v>
      </c>
      <c r="W960" s="74">
        <v>3000</v>
      </c>
      <c r="X960" s="74">
        <v>47176</v>
      </c>
      <c r="Y960" s="74">
        <v>200</v>
      </c>
      <c r="Z960" s="74">
        <v>965264</v>
      </c>
      <c r="AA960" s="74">
        <v>10</v>
      </c>
      <c r="AB960" s="74">
        <v>364251</v>
      </c>
      <c r="AC960" s="74">
        <v>5</v>
      </c>
    </row>
    <row r="961" spans="1:29" ht="14.25">
      <c r="A961" s="89">
        <v>2009134</v>
      </c>
      <c r="B961" s="91">
        <v>40132</v>
      </c>
      <c r="C961" s="97">
        <v>3</v>
      </c>
      <c r="D961" s="93">
        <v>5</v>
      </c>
      <c r="E961" s="93">
        <v>12</v>
      </c>
      <c r="F961" s="93">
        <v>15</v>
      </c>
      <c r="G961" s="93">
        <v>28</v>
      </c>
      <c r="H961" s="93">
        <v>33</v>
      </c>
      <c r="I961" s="99">
        <v>6</v>
      </c>
      <c r="J961" s="93">
        <v>5</v>
      </c>
      <c r="K961" s="93">
        <v>15</v>
      </c>
      <c r="L961" s="93">
        <v>28</v>
      </c>
      <c r="M961" s="93">
        <v>33</v>
      </c>
      <c r="N961" s="93">
        <v>12</v>
      </c>
      <c r="O961" s="94">
        <v>3</v>
      </c>
      <c r="P961" s="74">
        <v>246133544</v>
      </c>
      <c r="Q961" s="74">
        <v>61631400</v>
      </c>
      <c r="R961" s="74">
        <v>10</v>
      </c>
      <c r="S961" s="74">
        <v>5500000</v>
      </c>
      <c r="T961" s="74">
        <v>65</v>
      </c>
      <c r="U961" s="74">
        <v>135164</v>
      </c>
      <c r="V961" s="74">
        <v>1724</v>
      </c>
      <c r="W961" s="74">
        <v>3000</v>
      </c>
      <c r="X961" s="74">
        <v>71686</v>
      </c>
      <c r="Y961" s="74">
        <v>200</v>
      </c>
      <c r="Z961" s="74">
        <v>1166300</v>
      </c>
      <c r="AA961" s="74">
        <v>10</v>
      </c>
      <c r="AB961" s="74">
        <v>12029524</v>
      </c>
      <c r="AC961" s="74">
        <v>5</v>
      </c>
    </row>
    <row r="962" spans="1:29" ht="14.25">
      <c r="A962" s="89">
        <v>2009135</v>
      </c>
      <c r="B962" s="91">
        <v>40134</v>
      </c>
      <c r="C962" s="97">
        <v>1</v>
      </c>
      <c r="D962" s="93">
        <v>3</v>
      </c>
      <c r="E962" s="93">
        <v>14</v>
      </c>
      <c r="F962" s="93">
        <v>19</v>
      </c>
      <c r="G962" s="93">
        <v>30</v>
      </c>
      <c r="H962" s="93">
        <v>33</v>
      </c>
      <c r="I962" s="99">
        <v>16</v>
      </c>
      <c r="J962" s="93">
        <v>30</v>
      </c>
      <c r="K962" s="93">
        <v>14</v>
      </c>
      <c r="L962" s="93">
        <v>1</v>
      </c>
      <c r="M962" s="93">
        <v>3</v>
      </c>
      <c r="N962" s="93">
        <v>33</v>
      </c>
      <c r="O962" s="94">
        <v>19</v>
      </c>
      <c r="P962" s="74">
        <v>218222340</v>
      </c>
      <c r="Q962" s="74">
        <v>61897032</v>
      </c>
      <c r="R962" s="74">
        <v>9</v>
      </c>
      <c r="S962" s="74">
        <v>5555555</v>
      </c>
      <c r="T962" s="74">
        <v>129</v>
      </c>
      <c r="U962" s="74">
        <v>150384</v>
      </c>
      <c r="V962" s="74">
        <v>550</v>
      </c>
      <c r="W962" s="74">
        <v>3000</v>
      </c>
      <c r="X962" s="74">
        <v>30335</v>
      </c>
      <c r="Y962" s="74">
        <v>200</v>
      </c>
      <c r="Z962" s="74">
        <v>621366</v>
      </c>
      <c r="AA962" s="74">
        <v>10</v>
      </c>
      <c r="AB962" s="74">
        <v>5666618</v>
      </c>
      <c r="AC962" s="74">
        <v>5</v>
      </c>
    </row>
    <row r="963" spans="1:29" ht="14.25">
      <c r="A963" s="89">
        <v>2009136</v>
      </c>
      <c r="B963" s="91">
        <v>40136</v>
      </c>
      <c r="C963" s="97">
        <v>1</v>
      </c>
      <c r="D963" s="93">
        <v>4</v>
      </c>
      <c r="E963" s="93">
        <v>14</v>
      </c>
      <c r="F963" s="93">
        <v>22</v>
      </c>
      <c r="G963" s="93">
        <v>30</v>
      </c>
      <c r="H963" s="93">
        <v>33</v>
      </c>
      <c r="I963" s="99">
        <v>1</v>
      </c>
      <c r="J963" s="93">
        <v>30</v>
      </c>
      <c r="K963" s="93">
        <v>1</v>
      </c>
      <c r="L963" s="93">
        <v>33</v>
      </c>
      <c r="M963" s="93">
        <v>22</v>
      </c>
      <c r="N963" s="93">
        <v>14</v>
      </c>
      <c r="O963" s="94">
        <v>4</v>
      </c>
      <c r="P963" s="74">
        <v>222662662</v>
      </c>
      <c r="Q963" s="74">
        <v>111364688</v>
      </c>
      <c r="R963" s="74">
        <v>2</v>
      </c>
      <c r="S963" s="74">
        <v>7500000</v>
      </c>
      <c r="T963" s="74">
        <v>44</v>
      </c>
      <c r="U963" s="74">
        <v>579230</v>
      </c>
      <c r="V963" s="74">
        <v>343</v>
      </c>
      <c r="W963" s="74">
        <v>3000</v>
      </c>
      <c r="X963" s="74">
        <v>19360</v>
      </c>
      <c r="Y963" s="74">
        <v>200</v>
      </c>
      <c r="Z963" s="74">
        <v>423984</v>
      </c>
      <c r="AA963" s="74">
        <v>10</v>
      </c>
      <c r="AB963" s="74">
        <v>3002014</v>
      </c>
      <c r="AC963" s="74">
        <v>5</v>
      </c>
    </row>
    <row r="964" spans="1:29" ht="14.25">
      <c r="A964" s="89">
        <v>2009137</v>
      </c>
      <c r="B964" s="91">
        <v>40139</v>
      </c>
      <c r="C964" s="97">
        <v>8</v>
      </c>
      <c r="D964" s="93">
        <v>12</v>
      </c>
      <c r="E964" s="93">
        <v>14</v>
      </c>
      <c r="F964" s="93">
        <v>15</v>
      </c>
      <c r="G964" s="93">
        <v>17</v>
      </c>
      <c r="H964" s="93">
        <v>21</v>
      </c>
      <c r="I964" s="99">
        <v>1</v>
      </c>
      <c r="J964" s="93">
        <v>17</v>
      </c>
      <c r="K964" s="93">
        <v>14</v>
      </c>
      <c r="L964" s="93">
        <v>21</v>
      </c>
      <c r="M964" s="93">
        <v>8</v>
      </c>
      <c r="N964" s="93">
        <v>15</v>
      </c>
      <c r="O964" s="94">
        <v>12</v>
      </c>
      <c r="P964" s="74">
        <v>250971196</v>
      </c>
      <c r="Q964" s="74">
        <v>156092638</v>
      </c>
      <c r="R964" s="74">
        <v>2</v>
      </c>
      <c r="S964" s="74">
        <v>12500000</v>
      </c>
      <c r="T964" s="74">
        <v>42</v>
      </c>
      <c r="U964" s="74">
        <v>660489</v>
      </c>
      <c r="V964" s="74">
        <v>390</v>
      </c>
      <c r="W964" s="74">
        <v>3000</v>
      </c>
      <c r="X964" s="74">
        <v>24348</v>
      </c>
      <c r="Y964" s="74">
        <v>200</v>
      </c>
      <c r="Z964" s="74">
        <v>585333</v>
      </c>
      <c r="AA964" s="74">
        <v>10</v>
      </c>
      <c r="AB964" s="74">
        <v>3722891</v>
      </c>
      <c r="AC964" s="74">
        <v>5</v>
      </c>
    </row>
    <row r="965" spans="1:29" ht="14.25">
      <c r="A965" s="89">
        <v>2009138</v>
      </c>
      <c r="B965" s="91">
        <v>40141</v>
      </c>
      <c r="C965" s="97">
        <v>4</v>
      </c>
      <c r="D965" s="93">
        <v>7</v>
      </c>
      <c r="E965" s="93">
        <v>14</v>
      </c>
      <c r="F965" s="93">
        <v>26</v>
      </c>
      <c r="G965" s="93">
        <v>32</v>
      </c>
      <c r="H965" s="93">
        <v>33</v>
      </c>
      <c r="I965" s="99">
        <v>14</v>
      </c>
      <c r="J965" s="93">
        <v>14</v>
      </c>
      <c r="K965" s="93">
        <v>33</v>
      </c>
      <c r="L965" s="93">
        <v>7</v>
      </c>
      <c r="M965" s="93">
        <v>4</v>
      </c>
      <c r="N965" s="93">
        <v>26</v>
      </c>
      <c r="O965" s="94">
        <v>32</v>
      </c>
      <c r="P965" s="74">
        <v>229193984</v>
      </c>
      <c r="Q965" s="74">
        <v>145792626</v>
      </c>
      <c r="R965" s="74">
        <v>7</v>
      </c>
      <c r="S965" s="74">
        <v>7125713</v>
      </c>
      <c r="T965" s="74">
        <v>46</v>
      </c>
      <c r="U965" s="74">
        <v>322173</v>
      </c>
      <c r="V965" s="74">
        <v>1013</v>
      </c>
      <c r="W965" s="74">
        <v>3000</v>
      </c>
      <c r="X965" s="74">
        <v>42552</v>
      </c>
      <c r="Y965" s="74">
        <v>200</v>
      </c>
      <c r="Z965" s="74">
        <v>754274</v>
      </c>
      <c r="AA965" s="74">
        <v>10</v>
      </c>
      <c r="AB965" s="74">
        <v>8762586</v>
      </c>
      <c r="AC965" s="74">
        <v>5</v>
      </c>
    </row>
    <row r="966" spans="1:29" ht="14.25">
      <c r="A966" s="89">
        <v>2009139</v>
      </c>
      <c r="B966" s="91">
        <v>40143</v>
      </c>
      <c r="C966" s="97">
        <v>1</v>
      </c>
      <c r="D966" s="93">
        <v>5</v>
      </c>
      <c r="E966" s="93">
        <v>15</v>
      </c>
      <c r="F966" s="93">
        <v>17</v>
      </c>
      <c r="G966" s="93">
        <v>27</v>
      </c>
      <c r="H966" s="93">
        <v>29</v>
      </c>
      <c r="I966" s="99">
        <v>2</v>
      </c>
      <c r="J966" s="93">
        <v>29</v>
      </c>
      <c r="K966" s="93">
        <v>27</v>
      </c>
      <c r="L966" s="93">
        <v>17</v>
      </c>
      <c r="M966" s="93">
        <v>5</v>
      </c>
      <c r="N966" s="93">
        <v>1</v>
      </c>
      <c r="O966" s="94">
        <v>15</v>
      </c>
      <c r="P966" s="74">
        <v>235679662</v>
      </c>
      <c r="Q966" s="74">
        <v>171149654</v>
      </c>
      <c r="R966" s="74">
        <v>2</v>
      </c>
      <c r="S966" s="74">
        <v>12500000</v>
      </c>
      <c r="T966" s="74">
        <v>77</v>
      </c>
      <c r="U966" s="74">
        <v>252451</v>
      </c>
      <c r="V966" s="74">
        <v>803</v>
      </c>
      <c r="W966" s="74">
        <v>3000</v>
      </c>
      <c r="X966" s="74">
        <v>39102</v>
      </c>
      <c r="Y966" s="74">
        <v>200</v>
      </c>
      <c r="Z966" s="74">
        <v>769881</v>
      </c>
      <c r="AA966" s="74">
        <v>10</v>
      </c>
      <c r="AB966" s="74">
        <v>6551813</v>
      </c>
      <c r="AC966" s="74">
        <v>5</v>
      </c>
    </row>
    <row r="967" spans="1:29" ht="14.25">
      <c r="A967" s="89">
        <v>2009140</v>
      </c>
      <c r="B967" s="91">
        <v>40146</v>
      </c>
      <c r="C967" s="97">
        <v>4</v>
      </c>
      <c r="D967" s="93">
        <v>5</v>
      </c>
      <c r="E967" s="93">
        <v>11</v>
      </c>
      <c r="F967" s="93">
        <v>18</v>
      </c>
      <c r="G967" s="93">
        <v>22</v>
      </c>
      <c r="H967" s="93">
        <v>33</v>
      </c>
      <c r="I967" s="99">
        <v>12</v>
      </c>
      <c r="J967" s="93">
        <v>11</v>
      </c>
      <c r="K967" s="93">
        <v>33</v>
      </c>
      <c r="L967" s="93">
        <v>4</v>
      </c>
      <c r="M967" s="93">
        <v>22</v>
      </c>
      <c r="N967" s="93">
        <v>18</v>
      </c>
      <c r="O967" s="94">
        <v>5</v>
      </c>
      <c r="P967" s="74">
        <v>257453092</v>
      </c>
      <c r="Q967" s="74">
        <v>205085084</v>
      </c>
      <c r="R967" s="74">
        <v>1</v>
      </c>
      <c r="S967" s="74">
        <v>15000000</v>
      </c>
      <c r="T967" s="74">
        <v>71</v>
      </c>
      <c r="U967" s="74">
        <v>265203</v>
      </c>
      <c r="V967" s="74">
        <v>995</v>
      </c>
      <c r="W967" s="74">
        <v>3000</v>
      </c>
      <c r="X967" s="74">
        <v>46476</v>
      </c>
      <c r="Y967" s="74">
        <v>200</v>
      </c>
      <c r="Z967" s="74">
        <v>842635</v>
      </c>
      <c r="AA967" s="74">
        <v>10</v>
      </c>
      <c r="AB967" s="74">
        <v>8536113</v>
      </c>
      <c r="AC967" s="74">
        <v>5</v>
      </c>
    </row>
    <row r="968" spans="1:29" ht="14.25">
      <c r="A968" s="89">
        <v>2009141</v>
      </c>
      <c r="B968" s="91">
        <v>40148</v>
      </c>
      <c r="C968" s="97">
        <v>2</v>
      </c>
      <c r="D968" s="93">
        <v>13</v>
      </c>
      <c r="E968" s="93">
        <v>21</v>
      </c>
      <c r="F968" s="93">
        <v>28</v>
      </c>
      <c r="G968" s="93">
        <v>29</v>
      </c>
      <c r="H968" s="93">
        <v>31</v>
      </c>
      <c r="I968" s="99">
        <v>9</v>
      </c>
      <c r="J968" s="93">
        <v>31</v>
      </c>
      <c r="K968" s="93">
        <v>29</v>
      </c>
      <c r="L968" s="93">
        <v>13</v>
      </c>
      <c r="M968" s="93">
        <v>21</v>
      </c>
      <c r="N968" s="93">
        <v>2</v>
      </c>
      <c r="O968" s="94">
        <v>28</v>
      </c>
      <c r="P968" s="74">
        <v>237668962</v>
      </c>
      <c r="Q968" s="74">
        <v>140142300</v>
      </c>
      <c r="R968" s="74">
        <v>15</v>
      </c>
      <c r="S968" s="74">
        <v>5601525</v>
      </c>
      <c r="T968" s="74">
        <v>77</v>
      </c>
      <c r="U968" s="74">
        <v>78367</v>
      </c>
      <c r="V968" s="74">
        <v>2393</v>
      </c>
      <c r="W968" s="74">
        <v>3000</v>
      </c>
      <c r="X968" s="74">
        <v>99376</v>
      </c>
      <c r="Y968" s="74">
        <v>200</v>
      </c>
      <c r="Z968" s="74">
        <v>1393653</v>
      </c>
      <c r="AA968" s="74">
        <v>10</v>
      </c>
      <c r="AB968" s="74">
        <v>11070524</v>
      </c>
      <c r="AC968" s="74">
        <v>5</v>
      </c>
    </row>
    <row r="969" spans="1:29" ht="14.25">
      <c r="A969" s="89">
        <v>2009142</v>
      </c>
      <c r="B969" s="91">
        <v>40150</v>
      </c>
      <c r="C969" s="97">
        <v>7</v>
      </c>
      <c r="D969" s="93">
        <v>11</v>
      </c>
      <c r="E969" s="93">
        <v>15</v>
      </c>
      <c r="F969" s="93">
        <v>19</v>
      </c>
      <c r="G969" s="93">
        <v>20</v>
      </c>
      <c r="H969" s="93">
        <v>24</v>
      </c>
      <c r="I969" s="99">
        <v>13</v>
      </c>
      <c r="J969" s="93">
        <v>20</v>
      </c>
      <c r="K969" s="93">
        <v>15</v>
      </c>
      <c r="L969" s="93">
        <v>19</v>
      </c>
      <c r="M969" s="93">
        <v>24</v>
      </c>
      <c r="N969" s="93">
        <v>11</v>
      </c>
      <c r="O969" s="94">
        <v>7</v>
      </c>
      <c r="P969" s="74">
        <v>240043572</v>
      </c>
      <c r="Q969" s="74">
        <v>113984610</v>
      </c>
      <c r="R969" s="74">
        <v>10</v>
      </c>
      <c r="S969" s="74">
        <v>6453692</v>
      </c>
      <c r="T969" s="74">
        <v>142</v>
      </c>
      <c r="U969" s="74">
        <v>100742</v>
      </c>
      <c r="V969" s="74">
        <v>1790</v>
      </c>
      <c r="W969" s="74">
        <v>3000</v>
      </c>
      <c r="X969" s="74">
        <v>75108</v>
      </c>
      <c r="Y969" s="74">
        <v>200</v>
      </c>
      <c r="Z969" s="74">
        <v>1231416</v>
      </c>
      <c r="AA969" s="74">
        <v>10</v>
      </c>
      <c r="AB969" s="74">
        <v>7446191</v>
      </c>
      <c r="AC969" s="74">
        <v>5</v>
      </c>
    </row>
    <row r="970" spans="1:29" ht="14.25">
      <c r="A970" s="89">
        <v>2009143</v>
      </c>
      <c r="B970" s="91">
        <v>40153</v>
      </c>
      <c r="C970" s="97">
        <v>5</v>
      </c>
      <c r="D970" s="93">
        <v>9</v>
      </c>
      <c r="E970" s="93">
        <v>11</v>
      </c>
      <c r="F970" s="93">
        <v>17</v>
      </c>
      <c r="G970" s="93">
        <v>23</v>
      </c>
      <c r="H970" s="93">
        <v>28</v>
      </c>
      <c r="I970" s="99">
        <v>10</v>
      </c>
      <c r="J970" s="93">
        <v>9</v>
      </c>
      <c r="K970" s="93">
        <v>28</v>
      </c>
      <c r="L970" s="93">
        <v>23</v>
      </c>
      <c r="M970" s="93">
        <v>5</v>
      </c>
      <c r="N970" s="93">
        <v>11</v>
      </c>
      <c r="O970" s="94">
        <v>17</v>
      </c>
      <c r="P970" s="74">
        <v>266083890</v>
      </c>
      <c r="Q970" s="74">
        <v>53932326</v>
      </c>
      <c r="R970" s="74">
        <v>22</v>
      </c>
      <c r="S970" s="74">
        <v>5589957</v>
      </c>
      <c r="T970" s="74">
        <v>214</v>
      </c>
      <c r="U970" s="74">
        <v>55928</v>
      </c>
      <c r="V970" s="74">
        <v>2706</v>
      </c>
      <c r="W970" s="74">
        <v>3000</v>
      </c>
      <c r="X970" s="74">
        <v>100830</v>
      </c>
      <c r="Y970" s="74">
        <v>200</v>
      </c>
      <c r="Z970" s="74">
        <v>1477947</v>
      </c>
      <c r="AA970" s="74">
        <v>10</v>
      </c>
      <c r="AB970" s="74">
        <v>9484437</v>
      </c>
      <c r="AC970" s="74">
        <v>5</v>
      </c>
    </row>
    <row r="971" spans="1:29" ht="14.25">
      <c r="A971" s="89">
        <v>2009144</v>
      </c>
      <c r="B971" s="91">
        <v>40155</v>
      </c>
      <c r="C971" s="97">
        <v>1</v>
      </c>
      <c r="D971" s="93">
        <v>5</v>
      </c>
      <c r="E971" s="93">
        <v>10</v>
      </c>
      <c r="F971" s="93">
        <v>17</v>
      </c>
      <c r="G971" s="93">
        <v>18</v>
      </c>
      <c r="H971" s="93">
        <v>29</v>
      </c>
      <c r="I971" s="99">
        <v>12</v>
      </c>
      <c r="J971" s="93">
        <v>17</v>
      </c>
      <c r="K971" s="93">
        <v>5</v>
      </c>
      <c r="L971" s="93">
        <v>18</v>
      </c>
      <c r="M971" s="93">
        <v>1</v>
      </c>
      <c r="N971" s="93">
        <v>29</v>
      </c>
      <c r="O971" s="94">
        <v>10</v>
      </c>
      <c r="P971" s="74">
        <v>234614110</v>
      </c>
      <c r="Q971" s="74">
        <v>76340805</v>
      </c>
      <c r="R971" s="74">
        <v>5</v>
      </c>
      <c r="S971" s="74">
        <v>6000000</v>
      </c>
      <c r="T971" s="74">
        <v>87</v>
      </c>
      <c r="U971" s="74">
        <v>233539</v>
      </c>
      <c r="V971" s="74">
        <v>774</v>
      </c>
      <c r="W971" s="74">
        <v>3000</v>
      </c>
      <c r="X971" s="74">
        <v>38665</v>
      </c>
      <c r="Y971" s="74">
        <v>200</v>
      </c>
      <c r="Z971" s="74">
        <v>729748</v>
      </c>
      <c r="AA971" s="74">
        <v>10</v>
      </c>
      <c r="AB971" s="74">
        <v>5976407</v>
      </c>
      <c r="AC971" s="74">
        <v>5</v>
      </c>
    </row>
    <row r="972" spans="1:29" ht="14.25">
      <c r="A972" s="89">
        <v>2009145</v>
      </c>
      <c r="B972" s="91">
        <v>40157</v>
      </c>
      <c r="C972" s="97">
        <v>3</v>
      </c>
      <c r="D972" s="93">
        <v>5</v>
      </c>
      <c r="E972" s="93">
        <v>11</v>
      </c>
      <c r="F972" s="93">
        <v>15</v>
      </c>
      <c r="G972" s="93">
        <v>26</v>
      </c>
      <c r="H972" s="93">
        <v>33</v>
      </c>
      <c r="I972" s="99">
        <v>11</v>
      </c>
      <c r="J972" s="93">
        <v>11</v>
      </c>
      <c r="K972" s="93">
        <v>33</v>
      </c>
      <c r="L972" s="93">
        <v>26</v>
      </c>
      <c r="M972" s="93">
        <v>3</v>
      </c>
      <c r="N972" s="93">
        <v>5</v>
      </c>
      <c r="O972" s="94">
        <v>15</v>
      </c>
      <c r="P972" s="74">
        <v>238886876</v>
      </c>
      <c r="Q972" s="74">
        <v>44152572</v>
      </c>
      <c r="R972" s="74">
        <v>12</v>
      </c>
      <c r="S972" s="74">
        <v>5416666</v>
      </c>
      <c r="T972" s="74">
        <v>133</v>
      </c>
      <c r="U972" s="74">
        <v>89619</v>
      </c>
      <c r="V972" s="74">
        <v>1970</v>
      </c>
      <c r="W972" s="74">
        <v>3000</v>
      </c>
      <c r="X972" s="74">
        <v>75599</v>
      </c>
      <c r="Y972" s="74">
        <v>200</v>
      </c>
      <c r="Z972" s="74">
        <v>1158952</v>
      </c>
      <c r="AA972" s="74">
        <v>10</v>
      </c>
      <c r="AB972" s="74">
        <v>8940829</v>
      </c>
      <c r="AC972" s="74">
        <v>5</v>
      </c>
    </row>
    <row r="973" spans="1:29" ht="14.25">
      <c r="A973" s="89">
        <v>2009146</v>
      </c>
      <c r="B973" s="91">
        <v>40160</v>
      </c>
      <c r="C973" s="97">
        <v>3</v>
      </c>
      <c r="D973" s="93">
        <v>9</v>
      </c>
      <c r="E973" s="93">
        <v>16</v>
      </c>
      <c r="F973" s="93">
        <v>20</v>
      </c>
      <c r="G973" s="93">
        <v>22</v>
      </c>
      <c r="H973" s="93">
        <v>33</v>
      </c>
      <c r="I973" s="99">
        <v>15</v>
      </c>
      <c r="J973" s="93">
        <v>16</v>
      </c>
      <c r="K973" s="93">
        <v>9</v>
      </c>
      <c r="L973" s="93">
        <v>20</v>
      </c>
      <c r="M973" s="93">
        <v>22</v>
      </c>
      <c r="N973" s="93">
        <v>33</v>
      </c>
      <c r="O973" s="94">
        <v>3</v>
      </c>
      <c r="P973" s="74">
        <v>265187498</v>
      </c>
      <c r="Q973" s="74">
        <v>61100095</v>
      </c>
      <c r="R973" s="74">
        <v>7</v>
      </c>
      <c r="S973" s="74">
        <v>5714285</v>
      </c>
      <c r="T973" s="74">
        <v>89</v>
      </c>
      <c r="U973" s="74">
        <v>250148</v>
      </c>
      <c r="V973" s="74">
        <v>726</v>
      </c>
      <c r="W973" s="74">
        <v>3000</v>
      </c>
      <c r="X973" s="74">
        <v>41055</v>
      </c>
      <c r="Y973" s="74">
        <v>200</v>
      </c>
      <c r="Z973" s="74">
        <v>812380</v>
      </c>
      <c r="AA973" s="74">
        <v>10</v>
      </c>
      <c r="AB973" s="74">
        <v>7443664</v>
      </c>
      <c r="AC973" s="74">
        <v>5</v>
      </c>
    </row>
    <row r="974" spans="1:29" ht="14.25">
      <c r="A974" s="89">
        <v>2009147</v>
      </c>
      <c r="B974" s="91">
        <v>40162</v>
      </c>
      <c r="C974" s="97">
        <v>6</v>
      </c>
      <c r="D974" s="93">
        <v>8</v>
      </c>
      <c r="E974" s="93">
        <v>10</v>
      </c>
      <c r="F974" s="93">
        <v>18</v>
      </c>
      <c r="G974" s="93">
        <v>22</v>
      </c>
      <c r="H974" s="93">
        <v>32</v>
      </c>
      <c r="I974" s="99">
        <v>16</v>
      </c>
      <c r="J974" s="93">
        <v>8</v>
      </c>
      <c r="K974" s="93">
        <v>6</v>
      </c>
      <c r="L974" s="93">
        <v>32</v>
      </c>
      <c r="M974" s="93">
        <v>10</v>
      </c>
      <c r="N974" s="93">
        <v>22</v>
      </c>
      <c r="O974" s="94">
        <v>18</v>
      </c>
      <c r="P974" s="74">
        <v>229746022</v>
      </c>
      <c r="Q974" s="74">
        <v>92511843</v>
      </c>
      <c r="R974" s="74">
        <v>3</v>
      </c>
      <c r="S974" s="74">
        <v>6666666</v>
      </c>
      <c r="T974" s="74">
        <v>126</v>
      </c>
      <c r="U974" s="74">
        <v>157863</v>
      </c>
      <c r="V974" s="74">
        <v>939</v>
      </c>
      <c r="W974" s="74">
        <v>3000</v>
      </c>
      <c r="X974" s="74">
        <v>45001</v>
      </c>
      <c r="Y974" s="74">
        <v>200</v>
      </c>
      <c r="Z974" s="74">
        <v>860107</v>
      </c>
      <c r="AA974" s="74">
        <v>10</v>
      </c>
      <c r="AB974" s="74">
        <v>5170956</v>
      </c>
      <c r="AC974" s="74">
        <v>5</v>
      </c>
    </row>
    <row r="975" spans="1:29" ht="14.25">
      <c r="A975" s="89">
        <v>2009148</v>
      </c>
      <c r="B975" s="91">
        <v>40164</v>
      </c>
      <c r="C975" s="97">
        <v>6</v>
      </c>
      <c r="D975" s="93">
        <v>12</v>
      </c>
      <c r="E975" s="93">
        <v>15</v>
      </c>
      <c r="F975" s="93">
        <v>22</v>
      </c>
      <c r="G975" s="93">
        <v>29</v>
      </c>
      <c r="H975" s="93">
        <v>32</v>
      </c>
      <c r="I975" s="99">
        <v>10</v>
      </c>
      <c r="J975" s="93">
        <v>15</v>
      </c>
      <c r="K975" s="93">
        <v>29</v>
      </c>
      <c r="L975" s="93">
        <v>32</v>
      </c>
      <c r="M975" s="93">
        <v>22</v>
      </c>
      <c r="N975" s="93">
        <v>6</v>
      </c>
      <c r="O975" s="94">
        <v>12</v>
      </c>
      <c r="P975" s="74">
        <v>234965094</v>
      </c>
      <c r="Q975" s="74">
        <v>128462721</v>
      </c>
      <c r="R975" s="74">
        <v>3</v>
      </c>
      <c r="S975" s="74">
        <v>6666666</v>
      </c>
      <c r="T975" s="74">
        <v>117</v>
      </c>
      <c r="U975" s="74">
        <v>186633</v>
      </c>
      <c r="V975" s="74">
        <v>766</v>
      </c>
      <c r="W975" s="74">
        <v>3000</v>
      </c>
      <c r="X975" s="74">
        <v>38673</v>
      </c>
      <c r="Y975" s="74">
        <v>200</v>
      </c>
      <c r="Z975" s="74">
        <v>753885</v>
      </c>
      <c r="AA975" s="74">
        <v>10</v>
      </c>
      <c r="AB975" s="74">
        <v>4954895</v>
      </c>
      <c r="AC975" s="74">
        <v>5</v>
      </c>
    </row>
    <row r="976" spans="1:29" ht="14.25">
      <c r="A976" s="89">
        <v>2009149</v>
      </c>
      <c r="B976" s="91">
        <v>40167</v>
      </c>
      <c r="C976" s="97">
        <v>1</v>
      </c>
      <c r="D976" s="93">
        <v>3</v>
      </c>
      <c r="E976" s="93">
        <v>16</v>
      </c>
      <c r="F976" s="93">
        <v>18</v>
      </c>
      <c r="G976" s="93">
        <v>22</v>
      </c>
      <c r="H976" s="93">
        <v>29</v>
      </c>
      <c r="I976" s="99">
        <v>4</v>
      </c>
      <c r="J976" s="93">
        <v>16</v>
      </c>
      <c r="K976" s="93">
        <v>18</v>
      </c>
      <c r="L976" s="93">
        <v>3</v>
      </c>
      <c r="M976" s="93">
        <v>29</v>
      </c>
      <c r="N976" s="93">
        <v>22</v>
      </c>
      <c r="O976" s="94">
        <v>1</v>
      </c>
      <c r="P976" s="74">
        <v>260445758</v>
      </c>
      <c r="Q976" s="74">
        <v>140238365</v>
      </c>
      <c r="R976" s="74">
        <v>5</v>
      </c>
      <c r="S976" s="74">
        <v>8942051</v>
      </c>
      <c r="T976" s="74">
        <v>64</v>
      </c>
      <c r="U976" s="74">
        <v>344771</v>
      </c>
      <c r="V976" s="74">
        <v>628</v>
      </c>
      <c r="W976" s="74">
        <v>3000</v>
      </c>
      <c r="X976" s="74">
        <v>35277</v>
      </c>
      <c r="Y976" s="74">
        <v>200</v>
      </c>
      <c r="Z976" s="74">
        <v>699424</v>
      </c>
      <c r="AA976" s="74">
        <v>10</v>
      </c>
      <c r="AB976" s="74">
        <v>7626697</v>
      </c>
      <c r="AC976" s="74">
        <v>5</v>
      </c>
    </row>
    <row r="977" spans="1:29" ht="14.25">
      <c r="A977" s="89">
        <v>2009150</v>
      </c>
      <c r="B977" s="91">
        <v>40169</v>
      </c>
      <c r="C977" s="97">
        <v>4</v>
      </c>
      <c r="D977" s="93">
        <v>6</v>
      </c>
      <c r="E977" s="93">
        <v>7</v>
      </c>
      <c r="F977" s="93">
        <v>16</v>
      </c>
      <c r="G977" s="93">
        <v>19</v>
      </c>
      <c r="H977" s="93">
        <v>20</v>
      </c>
      <c r="I977" s="99">
        <v>4</v>
      </c>
      <c r="J977" s="93">
        <v>7</v>
      </c>
      <c r="K977" s="93">
        <v>20</v>
      </c>
      <c r="L977" s="93">
        <v>4</v>
      </c>
      <c r="M977" s="93">
        <v>16</v>
      </c>
      <c r="N977" s="93">
        <v>6</v>
      </c>
      <c r="O977" s="94">
        <v>19</v>
      </c>
      <c r="P977" s="74">
        <v>240949072</v>
      </c>
      <c r="Q977" s="74">
        <v>178039060</v>
      </c>
      <c r="R977" s="74">
        <v>2</v>
      </c>
      <c r="S977" s="74">
        <v>12500000</v>
      </c>
      <c r="T977" s="74">
        <v>68</v>
      </c>
      <c r="U977" s="74">
        <v>364290</v>
      </c>
      <c r="V977" s="74">
        <v>651</v>
      </c>
      <c r="W977" s="74">
        <v>3000</v>
      </c>
      <c r="X977" s="74">
        <v>36892</v>
      </c>
      <c r="Y977" s="74">
        <v>200</v>
      </c>
      <c r="Z977" s="74">
        <v>837502</v>
      </c>
      <c r="AA977" s="74">
        <v>10</v>
      </c>
      <c r="AB977" s="74">
        <v>3557240</v>
      </c>
      <c r="AC977" s="74">
        <v>5</v>
      </c>
    </row>
    <row r="978" spans="1:29" ht="14.25">
      <c r="A978" s="89">
        <v>2009151</v>
      </c>
      <c r="B978" s="91">
        <v>40171</v>
      </c>
      <c r="C978" s="97">
        <v>6</v>
      </c>
      <c r="D978" s="93">
        <v>8</v>
      </c>
      <c r="E978" s="93">
        <v>10</v>
      </c>
      <c r="F978" s="93">
        <v>16</v>
      </c>
      <c r="G978" s="93">
        <v>25</v>
      </c>
      <c r="H978" s="93">
        <v>30</v>
      </c>
      <c r="I978" s="99">
        <v>14</v>
      </c>
      <c r="J978" s="93">
        <v>6</v>
      </c>
      <c r="K978" s="93">
        <v>25</v>
      </c>
      <c r="L978" s="93">
        <v>10</v>
      </c>
      <c r="M978" s="93">
        <v>30</v>
      </c>
      <c r="N978" s="93">
        <v>8</v>
      </c>
      <c r="O978" s="94">
        <v>16</v>
      </c>
      <c r="P978" s="74">
        <v>242662946</v>
      </c>
      <c r="Q978" s="74">
        <v>185770965</v>
      </c>
      <c r="R978" s="74">
        <v>5</v>
      </c>
      <c r="S978" s="74">
        <v>8618552</v>
      </c>
      <c r="T978" s="74">
        <v>212</v>
      </c>
      <c r="U978" s="74">
        <v>92637</v>
      </c>
      <c r="V978" s="74">
        <v>1018</v>
      </c>
      <c r="W978" s="74">
        <v>3000</v>
      </c>
      <c r="X978" s="74">
        <v>53476</v>
      </c>
      <c r="Y978" s="74">
        <v>200</v>
      </c>
      <c r="Z978" s="74">
        <v>931637</v>
      </c>
      <c r="AA978" s="74">
        <v>10</v>
      </c>
      <c r="AB978" s="74">
        <v>6075092</v>
      </c>
      <c r="AC978" s="74">
        <v>5</v>
      </c>
    </row>
    <row r="979" spans="1:29" ht="14.25">
      <c r="A979" s="89">
        <v>2009152</v>
      </c>
      <c r="B979" s="91">
        <v>40174</v>
      </c>
      <c r="C979" s="97">
        <v>3</v>
      </c>
      <c r="D979" s="93">
        <v>4</v>
      </c>
      <c r="E979" s="93">
        <v>19</v>
      </c>
      <c r="F979" s="93">
        <v>21</v>
      </c>
      <c r="G979" s="93">
        <v>27</v>
      </c>
      <c r="H979" s="93">
        <v>28</v>
      </c>
      <c r="I979" s="99">
        <v>5</v>
      </c>
      <c r="J979" s="93">
        <v>27</v>
      </c>
      <c r="K979" s="93">
        <v>21</v>
      </c>
      <c r="L979" s="93">
        <v>3</v>
      </c>
      <c r="M979" s="93">
        <v>19</v>
      </c>
      <c r="N979" s="93">
        <v>4</v>
      </c>
      <c r="O979" s="94">
        <v>28</v>
      </c>
      <c r="P979" s="74">
        <v>262814730</v>
      </c>
      <c r="Q979" s="74">
        <v>182412036</v>
      </c>
      <c r="R979" s="74">
        <v>6</v>
      </c>
      <c r="S979" s="74">
        <v>7609404</v>
      </c>
      <c r="T979" s="74">
        <v>96</v>
      </c>
      <c r="U979" s="74">
        <v>166506</v>
      </c>
      <c r="V979" s="74">
        <v>1470</v>
      </c>
      <c r="W979" s="74">
        <v>3000</v>
      </c>
      <c r="X979" s="74">
        <v>63472</v>
      </c>
      <c r="Y979" s="74">
        <v>200</v>
      </c>
      <c r="Z979" s="74">
        <v>1067078</v>
      </c>
      <c r="AA979" s="74">
        <v>10</v>
      </c>
      <c r="AB979" s="74">
        <v>9544379</v>
      </c>
      <c r="AC979" s="74">
        <v>5</v>
      </c>
    </row>
    <row r="980" spans="1:29" ht="14.25">
      <c r="A980" s="89">
        <v>2009153</v>
      </c>
      <c r="B980" s="91">
        <v>40176</v>
      </c>
      <c r="C980" s="97">
        <v>6</v>
      </c>
      <c r="D980" s="93">
        <v>7</v>
      </c>
      <c r="E980" s="93">
        <v>8</v>
      </c>
      <c r="F980" s="93">
        <v>20</v>
      </c>
      <c r="G980" s="93">
        <v>21</v>
      </c>
      <c r="H980" s="93">
        <v>25</v>
      </c>
      <c r="I980" s="99">
        <v>10</v>
      </c>
      <c r="J980" s="93">
        <v>25</v>
      </c>
      <c r="K980" s="93">
        <v>7</v>
      </c>
      <c r="L980" s="93">
        <v>8</v>
      </c>
      <c r="M980" s="93">
        <v>6</v>
      </c>
      <c r="N980" s="93">
        <v>20</v>
      </c>
      <c r="O980" s="94">
        <v>21</v>
      </c>
      <c r="P980" s="74">
        <v>238623826</v>
      </c>
      <c r="Q980" s="74">
        <v>167890446</v>
      </c>
      <c r="R980" s="74">
        <v>9</v>
      </c>
      <c r="S980" s="74">
        <v>6910151</v>
      </c>
      <c r="T980" s="74">
        <v>277</v>
      </c>
      <c r="U980" s="74">
        <v>66018</v>
      </c>
      <c r="V980" s="74">
        <v>1649</v>
      </c>
      <c r="W980" s="74">
        <v>3000</v>
      </c>
      <c r="X980" s="74">
        <v>65442</v>
      </c>
      <c r="Y980" s="74">
        <v>200</v>
      </c>
      <c r="Z980" s="74">
        <v>958261</v>
      </c>
      <c r="AA980" s="74">
        <v>10</v>
      </c>
      <c r="AB980" s="74">
        <v>5670166</v>
      </c>
      <c r="AC980" s="74">
        <v>5</v>
      </c>
    </row>
    <row r="981" spans="1:29" ht="14.25">
      <c r="A981" s="89">
        <v>2009154</v>
      </c>
      <c r="B981" s="91">
        <v>40178</v>
      </c>
      <c r="C981" s="97">
        <v>1</v>
      </c>
      <c r="D981" s="93">
        <v>7</v>
      </c>
      <c r="E981" s="93">
        <v>12</v>
      </c>
      <c r="F981" s="93">
        <v>14</v>
      </c>
      <c r="G981" s="93">
        <v>18</v>
      </c>
      <c r="H981" s="93">
        <v>25</v>
      </c>
      <c r="I981" s="99">
        <v>16</v>
      </c>
      <c r="J981" s="93">
        <v>12</v>
      </c>
      <c r="K981" s="93">
        <v>18</v>
      </c>
      <c r="L981" s="93">
        <v>14</v>
      </c>
      <c r="M981" s="93">
        <v>25</v>
      </c>
      <c r="N981" s="93">
        <v>1</v>
      </c>
      <c r="O981" s="94">
        <v>7</v>
      </c>
      <c r="P981" s="74">
        <v>250550710</v>
      </c>
      <c r="Q981" s="74">
        <v>188256928</v>
      </c>
      <c r="R981" s="74">
        <v>4</v>
      </c>
      <c r="S981" s="74">
        <v>10286648</v>
      </c>
      <c r="T981" s="74">
        <v>91</v>
      </c>
      <c r="U981" s="74">
        <v>266152</v>
      </c>
      <c r="V981" s="74">
        <v>475</v>
      </c>
      <c r="W981" s="74">
        <v>3000</v>
      </c>
      <c r="X981" s="74">
        <v>31030</v>
      </c>
      <c r="Y981" s="74">
        <v>200</v>
      </c>
      <c r="Z981" s="74">
        <v>673538</v>
      </c>
      <c r="AA981" s="74">
        <v>10</v>
      </c>
      <c r="AB981" s="74">
        <v>5534100</v>
      </c>
      <c r="AC981" s="74">
        <v>5</v>
      </c>
    </row>
    <row r="982" spans="1:29" ht="14.25">
      <c r="A982" s="89">
        <v>2010001</v>
      </c>
      <c r="B982" s="91">
        <v>40181</v>
      </c>
      <c r="C982" s="97">
        <v>7</v>
      </c>
      <c r="D982" s="93">
        <v>17</v>
      </c>
      <c r="E982" s="93">
        <v>18</v>
      </c>
      <c r="F982" s="93">
        <v>27</v>
      </c>
      <c r="G982" s="93">
        <v>29</v>
      </c>
      <c r="H982" s="93">
        <v>32</v>
      </c>
      <c r="I982" s="99">
        <v>13</v>
      </c>
      <c r="J982" s="93">
        <v>27</v>
      </c>
      <c r="K982" s="93">
        <v>32</v>
      </c>
      <c r="L982" s="93">
        <v>29</v>
      </c>
      <c r="M982" s="93">
        <v>7</v>
      </c>
      <c r="N982" s="93">
        <v>17</v>
      </c>
      <c r="O982" s="94">
        <v>18</v>
      </c>
      <c r="P982" s="74">
        <v>260561792</v>
      </c>
      <c r="Q982" s="74">
        <v>189355152</v>
      </c>
      <c r="R982" s="74">
        <v>7</v>
      </c>
      <c r="S982" s="74">
        <v>7777040</v>
      </c>
      <c r="T982" s="74">
        <v>95</v>
      </c>
      <c r="U982" s="74">
        <v>227988</v>
      </c>
      <c r="V982" s="74">
        <v>931</v>
      </c>
      <c r="W982" s="74">
        <v>3000</v>
      </c>
      <c r="X982" s="74">
        <v>48778</v>
      </c>
      <c r="Y982" s="74">
        <v>200</v>
      </c>
      <c r="Z982" s="74">
        <v>898133</v>
      </c>
      <c r="AA982" s="74">
        <v>10</v>
      </c>
      <c r="AB982" s="74">
        <v>6789780</v>
      </c>
      <c r="AC982" s="74">
        <v>5</v>
      </c>
    </row>
    <row r="983" spans="1:29" ht="14.25">
      <c r="A983" s="89">
        <v>2010002</v>
      </c>
      <c r="B983" s="91">
        <v>40183</v>
      </c>
      <c r="C983" s="97">
        <v>3</v>
      </c>
      <c r="D983" s="93">
        <v>6</v>
      </c>
      <c r="E983" s="93">
        <v>7</v>
      </c>
      <c r="F983" s="93">
        <v>23</v>
      </c>
      <c r="G983" s="93">
        <v>30</v>
      </c>
      <c r="H983" s="93">
        <v>33</v>
      </c>
      <c r="I983" s="99">
        <v>13</v>
      </c>
      <c r="J983" s="93">
        <v>7</v>
      </c>
      <c r="K983" s="93">
        <v>30</v>
      </c>
      <c r="L983" s="93">
        <v>6</v>
      </c>
      <c r="M983" s="93">
        <v>33</v>
      </c>
      <c r="N983" s="93">
        <v>23</v>
      </c>
      <c r="O983" s="94">
        <v>3</v>
      </c>
      <c r="P983" s="74">
        <v>224648194</v>
      </c>
      <c r="Q983" s="74">
        <v>230644990</v>
      </c>
      <c r="R983" s="74">
        <v>2</v>
      </c>
      <c r="S983" s="74">
        <v>12500000</v>
      </c>
      <c r="T983" s="74">
        <v>47</v>
      </c>
      <c r="U983" s="74">
        <v>504191</v>
      </c>
      <c r="V983" s="74">
        <v>633</v>
      </c>
      <c r="W983" s="74">
        <v>3000</v>
      </c>
      <c r="X983" s="74">
        <v>30557</v>
      </c>
      <c r="Y983" s="74">
        <v>200</v>
      </c>
      <c r="Z983" s="74">
        <v>653598</v>
      </c>
      <c r="AA983" s="74">
        <v>10</v>
      </c>
      <c r="AB983" s="74">
        <v>3895921</v>
      </c>
      <c r="AC983" s="74">
        <v>5</v>
      </c>
    </row>
    <row r="984" spans="1:29" ht="14.25">
      <c r="A984" s="89">
        <v>2010003</v>
      </c>
      <c r="B984" s="91">
        <v>40185</v>
      </c>
      <c r="C984" s="97">
        <v>14</v>
      </c>
      <c r="D984" s="93">
        <v>22</v>
      </c>
      <c r="E984" s="93">
        <v>26</v>
      </c>
      <c r="F984" s="93">
        <v>27</v>
      </c>
      <c r="G984" s="93">
        <v>28</v>
      </c>
      <c r="H984" s="93">
        <v>31</v>
      </c>
      <c r="I984" s="99">
        <v>4</v>
      </c>
      <c r="J984" s="93">
        <v>14</v>
      </c>
      <c r="K984" s="93">
        <v>27</v>
      </c>
      <c r="L984" s="93">
        <v>22</v>
      </c>
      <c r="M984" s="93">
        <v>28</v>
      </c>
      <c r="N984" s="93">
        <v>26</v>
      </c>
      <c r="O984" s="94">
        <v>31</v>
      </c>
      <c r="P984" s="74">
        <v>236297494</v>
      </c>
      <c r="Q984" s="74">
        <v>247194639</v>
      </c>
      <c r="R984" s="74">
        <v>3</v>
      </c>
      <c r="S984" s="74">
        <v>11666666</v>
      </c>
      <c r="T984" s="74">
        <v>66</v>
      </c>
      <c r="U984" s="74">
        <v>341210</v>
      </c>
      <c r="V984" s="74">
        <v>551</v>
      </c>
      <c r="W984" s="74">
        <v>3000</v>
      </c>
      <c r="X984" s="74">
        <v>34922</v>
      </c>
      <c r="Y984" s="74">
        <v>200</v>
      </c>
      <c r="Z984" s="74">
        <v>753184</v>
      </c>
      <c r="AA984" s="74">
        <v>10</v>
      </c>
      <c r="AB984" s="74">
        <v>4910036</v>
      </c>
      <c r="AC984" s="74">
        <v>5</v>
      </c>
    </row>
    <row r="985" spans="1:29" ht="14.25">
      <c r="A985" s="89">
        <v>2010004</v>
      </c>
      <c r="B985" s="91">
        <v>40188</v>
      </c>
      <c r="C985" s="97">
        <v>1</v>
      </c>
      <c r="D985" s="93">
        <v>12</v>
      </c>
      <c r="E985" s="93">
        <v>13</v>
      </c>
      <c r="F985" s="93">
        <v>16</v>
      </c>
      <c r="G985" s="93">
        <v>23</v>
      </c>
      <c r="H985" s="93">
        <v>28</v>
      </c>
      <c r="I985" s="99">
        <v>7</v>
      </c>
      <c r="J985" s="93">
        <v>28</v>
      </c>
      <c r="K985" s="93">
        <v>16</v>
      </c>
      <c r="L985" s="93">
        <v>13</v>
      </c>
      <c r="M985" s="93">
        <v>12</v>
      </c>
      <c r="N985" s="93">
        <v>23</v>
      </c>
      <c r="O985" s="94">
        <v>1</v>
      </c>
      <c r="P985" s="74">
        <v>262213890</v>
      </c>
      <c r="Q985" s="74">
        <v>254169908</v>
      </c>
      <c r="R985" s="74">
        <v>4</v>
      </c>
      <c r="S985" s="74">
        <v>8947527</v>
      </c>
      <c r="T985" s="74">
        <v>53</v>
      </c>
      <c r="U985" s="74">
        <v>305380</v>
      </c>
      <c r="V985" s="74">
        <v>972</v>
      </c>
      <c r="W985" s="74">
        <v>3000</v>
      </c>
      <c r="X985" s="74">
        <v>51036</v>
      </c>
      <c r="Y985" s="74">
        <v>200</v>
      </c>
      <c r="Z985" s="74">
        <v>911663</v>
      </c>
      <c r="AA985" s="74">
        <v>10</v>
      </c>
      <c r="AB985" s="74">
        <v>10458887</v>
      </c>
      <c r="AC985" s="74">
        <v>5</v>
      </c>
    </row>
    <row r="986" spans="1:29" ht="14.25">
      <c r="A986" s="89">
        <v>2010005</v>
      </c>
      <c r="B986" s="91">
        <v>40190</v>
      </c>
      <c r="C986" s="97">
        <v>3</v>
      </c>
      <c r="D986" s="93">
        <v>5</v>
      </c>
      <c r="E986" s="93">
        <v>6</v>
      </c>
      <c r="F986" s="93">
        <v>8</v>
      </c>
      <c r="G986" s="93">
        <v>17</v>
      </c>
      <c r="H986" s="93">
        <v>18</v>
      </c>
      <c r="I986" s="99">
        <v>14</v>
      </c>
      <c r="J986" s="93">
        <v>18</v>
      </c>
      <c r="K986" s="93">
        <v>17</v>
      </c>
      <c r="L986" s="93">
        <v>5</v>
      </c>
      <c r="M986" s="93">
        <v>8</v>
      </c>
      <c r="N986" s="93">
        <v>6</v>
      </c>
      <c r="O986" s="94">
        <v>3</v>
      </c>
      <c r="P986" s="74">
        <v>252718396</v>
      </c>
      <c r="Q986" s="74">
        <v>239722776</v>
      </c>
      <c r="R986" s="74">
        <v>7</v>
      </c>
      <c r="S986" s="74">
        <v>7631341</v>
      </c>
      <c r="T986" s="74">
        <v>105</v>
      </c>
      <c r="U986" s="74">
        <v>191705</v>
      </c>
      <c r="V986" s="74">
        <v>1087</v>
      </c>
      <c r="W986" s="74">
        <v>3000</v>
      </c>
      <c r="X986" s="74">
        <v>55690</v>
      </c>
      <c r="Y986" s="74">
        <v>200</v>
      </c>
      <c r="Z986" s="74">
        <v>1074679</v>
      </c>
      <c r="AA986" s="74">
        <v>10</v>
      </c>
      <c r="AB986" s="74">
        <v>5044277</v>
      </c>
      <c r="AC986" s="74">
        <v>5</v>
      </c>
    </row>
    <row r="987" spans="1:29" ht="14.25">
      <c r="A987" s="89">
        <v>2010006</v>
      </c>
      <c r="B987" s="91">
        <v>40192</v>
      </c>
      <c r="C987" s="97">
        <v>3</v>
      </c>
      <c r="D987" s="93">
        <v>5</v>
      </c>
      <c r="E987" s="93">
        <v>7</v>
      </c>
      <c r="F987" s="93">
        <v>13</v>
      </c>
      <c r="G987" s="93">
        <v>14</v>
      </c>
      <c r="H987" s="93">
        <v>18</v>
      </c>
      <c r="I987" s="99">
        <v>5</v>
      </c>
      <c r="J987" s="93">
        <v>13</v>
      </c>
      <c r="K987" s="93">
        <v>14</v>
      </c>
      <c r="L987" s="93">
        <v>3</v>
      </c>
      <c r="M987" s="93">
        <v>5</v>
      </c>
      <c r="N987" s="93">
        <v>7</v>
      </c>
      <c r="O987" s="94">
        <v>18</v>
      </c>
      <c r="P987" s="74">
        <v>245619296</v>
      </c>
      <c r="Q987" s="74">
        <v>229872250</v>
      </c>
      <c r="R987" s="74">
        <v>10</v>
      </c>
      <c r="S987" s="74">
        <v>6586154</v>
      </c>
      <c r="T987" s="74">
        <v>94</v>
      </c>
      <c r="U987" s="74">
        <v>173322</v>
      </c>
      <c r="V987" s="74">
        <v>1324</v>
      </c>
      <c r="W987" s="74">
        <v>3000</v>
      </c>
      <c r="X987" s="74">
        <v>64580</v>
      </c>
      <c r="Y987" s="74">
        <v>200</v>
      </c>
      <c r="Z987" s="74">
        <v>1118596</v>
      </c>
      <c r="AA987" s="74">
        <v>10</v>
      </c>
      <c r="AB987" s="74">
        <v>7594355</v>
      </c>
      <c r="AC987" s="74">
        <v>5</v>
      </c>
    </row>
    <row r="988" spans="1:29" ht="14.25">
      <c r="A988" s="89">
        <v>2010007</v>
      </c>
      <c r="B988" s="91">
        <v>40195</v>
      </c>
      <c r="C988" s="97">
        <v>14</v>
      </c>
      <c r="D988" s="93">
        <v>22</v>
      </c>
      <c r="E988" s="93">
        <v>27</v>
      </c>
      <c r="F988" s="93">
        <v>28</v>
      </c>
      <c r="G988" s="93">
        <v>30</v>
      </c>
      <c r="H988" s="93">
        <v>33</v>
      </c>
      <c r="I988" s="99">
        <v>14</v>
      </c>
      <c r="J988" s="93">
        <v>22</v>
      </c>
      <c r="K988" s="93">
        <v>33</v>
      </c>
      <c r="L988" s="93">
        <v>28</v>
      </c>
      <c r="M988" s="93">
        <v>14</v>
      </c>
      <c r="N988" s="93">
        <v>30</v>
      </c>
      <c r="O988" s="94">
        <v>27</v>
      </c>
      <c r="P988" s="74">
        <v>273993220</v>
      </c>
      <c r="Q988" s="74">
        <v>270535038</v>
      </c>
      <c r="R988" s="74">
        <v>3</v>
      </c>
      <c r="S988" s="74">
        <v>10000000</v>
      </c>
      <c r="T988" s="74">
        <v>111</v>
      </c>
      <c r="U988" s="74">
        <v>272829</v>
      </c>
      <c r="V988" s="74">
        <v>598</v>
      </c>
      <c r="W988" s="74">
        <v>3000</v>
      </c>
      <c r="X988" s="74">
        <v>31626</v>
      </c>
      <c r="Y988" s="74">
        <v>200</v>
      </c>
      <c r="Z988" s="74">
        <v>677716</v>
      </c>
      <c r="AA988" s="74">
        <v>10</v>
      </c>
      <c r="AB988" s="74">
        <v>3682695</v>
      </c>
      <c r="AC988" s="74">
        <v>5</v>
      </c>
    </row>
    <row r="989" spans="1:29" ht="14.25">
      <c r="A989" s="89">
        <v>2010008</v>
      </c>
      <c r="B989" s="91">
        <v>40197</v>
      </c>
      <c r="C989" s="97">
        <v>5</v>
      </c>
      <c r="D989" s="93">
        <v>7</v>
      </c>
      <c r="E989" s="93">
        <v>13</v>
      </c>
      <c r="F989" s="93">
        <v>15</v>
      </c>
      <c r="G989" s="93">
        <v>18</v>
      </c>
      <c r="H989" s="93">
        <v>30</v>
      </c>
      <c r="I989" s="99">
        <v>14</v>
      </c>
      <c r="J989" s="93">
        <v>5</v>
      </c>
      <c r="K989" s="93">
        <v>13</v>
      </c>
      <c r="L989" s="93">
        <v>15</v>
      </c>
      <c r="M989" s="93">
        <v>7</v>
      </c>
      <c r="N989" s="93">
        <v>30</v>
      </c>
      <c r="O989" s="94">
        <v>18</v>
      </c>
      <c r="P989" s="74">
        <v>244041538</v>
      </c>
      <c r="Q989" s="74">
        <v>303068871</v>
      </c>
      <c r="R989" s="74">
        <v>3</v>
      </c>
      <c r="S989" s="74">
        <v>10000000</v>
      </c>
      <c r="T989" s="74">
        <v>61</v>
      </c>
      <c r="U989" s="74">
        <v>439347</v>
      </c>
      <c r="V989" s="74">
        <v>472</v>
      </c>
      <c r="W989" s="74">
        <v>3000</v>
      </c>
      <c r="X989" s="74">
        <v>31956</v>
      </c>
      <c r="Y989" s="74">
        <v>200</v>
      </c>
      <c r="Z989" s="74">
        <v>716976</v>
      </c>
      <c r="AA989" s="74">
        <v>10</v>
      </c>
      <c r="AB989" s="74">
        <v>3053869</v>
      </c>
      <c r="AC989" s="74">
        <v>5</v>
      </c>
    </row>
    <row r="990" spans="1:29" ht="14.25">
      <c r="A990" s="89">
        <v>2010009</v>
      </c>
      <c r="B990" s="91">
        <v>40199</v>
      </c>
      <c r="C990" s="97">
        <v>1</v>
      </c>
      <c r="D990" s="93">
        <v>9</v>
      </c>
      <c r="E990" s="93">
        <v>13</v>
      </c>
      <c r="F990" s="93">
        <v>21</v>
      </c>
      <c r="G990" s="93">
        <v>24</v>
      </c>
      <c r="H990" s="93">
        <v>32</v>
      </c>
      <c r="I990" s="99">
        <v>6</v>
      </c>
      <c r="J990" s="93">
        <v>21</v>
      </c>
      <c r="K990" s="93">
        <v>13</v>
      </c>
      <c r="L990" s="93">
        <v>9</v>
      </c>
      <c r="M990" s="93">
        <v>24</v>
      </c>
      <c r="N990" s="93">
        <v>32</v>
      </c>
      <c r="O990" s="94">
        <v>1</v>
      </c>
      <c r="P990" s="74">
        <v>243000026</v>
      </c>
      <c r="Q990" s="74">
        <v>279681540</v>
      </c>
      <c r="R990" s="74">
        <v>10</v>
      </c>
      <c r="S990" s="74">
        <v>6064506</v>
      </c>
      <c r="T990" s="74">
        <v>109</v>
      </c>
      <c r="U990" s="74">
        <v>146491</v>
      </c>
      <c r="V990" s="74">
        <v>1267</v>
      </c>
      <c r="W990" s="74">
        <v>3000</v>
      </c>
      <c r="X990" s="74">
        <v>52908</v>
      </c>
      <c r="Y990" s="74">
        <v>200</v>
      </c>
      <c r="Z990" s="74">
        <v>945007</v>
      </c>
      <c r="AA990" s="74">
        <v>10</v>
      </c>
      <c r="AB990" s="74">
        <v>8402400</v>
      </c>
      <c r="AC990" s="74">
        <v>5</v>
      </c>
    </row>
    <row r="991" spans="1:29" ht="14.25">
      <c r="A991" s="89">
        <v>2010010</v>
      </c>
      <c r="B991" s="91">
        <v>40202</v>
      </c>
      <c r="C991" s="97">
        <v>7</v>
      </c>
      <c r="D991" s="93">
        <v>8</v>
      </c>
      <c r="E991" s="93">
        <v>12</v>
      </c>
      <c r="F991" s="93">
        <v>15</v>
      </c>
      <c r="G991" s="93">
        <v>22</v>
      </c>
      <c r="H991" s="93">
        <v>26</v>
      </c>
      <c r="I991" s="99">
        <v>8</v>
      </c>
      <c r="J991" s="93">
        <v>26</v>
      </c>
      <c r="K991" s="93">
        <v>8</v>
      </c>
      <c r="L991" s="93">
        <v>12</v>
      </c>
      <c r="M991" s="93">
        <v>15</v>
      </c>
      <c r="N991" s="93">
        <v>7</v>
      </c>
      <c r="O991" s="94">
        <v>22</v>
      </c>
      <c r="P991" s="74">
        <v>268314736</v>
      </c>
      <c r="Q991" s="74">
        <v>184681539</v>
      </c>
      <c r="R991" s="74">
        <v>19</v>
      </c>
      <c r="S991" s="74">
        <v>5000000</v>
      </c>
      <c r="T991" s="74">
        <v>119</v>
      </c>
      <c r="U991" s="74">
        <v>6000</v>
      </c>
      <c r="V991" s="74">
        <v>3345</v>
      </c>
      <c r="W991" s="74">
        <v>3000</v>
      </c>
      <c r="X991" s="74">
        <v>122180</v>
      </c>
      <c r="Y991" s="74">
        <v>200</v>
      </c>
      <c r="Z991" s="74">
        <v>1724701</v>
      </c>
      <c r="AA991" s="74">
        <v>10</v>
      </c>
      <c r="AB991" s="74">
        <v>17511590</v>
      </c>
      <c r="AC991" s="74">
        <v>5</v>
      </c>
    </row>
    <row r="992" spans="1:29" ht="14.25">
      <c r="A992" s="89">
        <v>2010011</v>
      </c>
      <c r="B992" s="91">
        <v>40204</v>
      </c>
      <c r="C992" s="97">
        <v>7</v>
      </c>
      <c r="D992" s="93">
        <v>8</v>
      </c>
      <c r="E992" s="93">
        <v>14</v>
      </c>
      <c r="F992" s="93">
        <v>22</v>
      </c>
      <c r="G992" s="93">
        <v>24</v>
      </c>
      <c r="H992" s="93">
        <v>30</v>
      </c>
      <c r="I992" s="99">
        <v>7</v>
      </c>
      <c r="J992" s="93">
        <v>8</v>
      </c>
      <c r="K992" s="93">
        <v>7</v>
      </c>
      <c r="L992" s="93">
        <v>30</v>
      </c>
      <c r="M992" s="93">
        <v>24</v>
      </c>
      <c r="N992" s="93">
        <v>14</v>
      </c>
      <c r="O992" s="94">
        <v>22</v>
      </c>
      <c r="P992" s="74">
        <v>241790928</v>
      </c>
      <c r="Q992" s="74">
        <v>208969710</v>
      </c>
      <c r="R992" s="74">
        <v>2</v>
      </c>
      <c r="S992" s="74">
        <v>10000000</v>
      </c>
      <c r="T992" s="74">
        <v>53</v>
      </c>
      <c r="U992" s="74">
        <v>358125</v>
      </c>
      <c r="V992" s="74">
        <v>913</v>
      </c>
      <c r="W992" s="74">
        <v>3000</v>
      </c>
      <c r="X992" s="74">
        <v>44027</v>
      </c>
      <c r="Y992" s="74">
        <v>200</v>
      </c>
      <c r="Z992" s="74">
        <v>811153</v>
      </c>
      <c r="AA992" s="74">
        <v>10</v>
      </c>
      <c r="AB992" s="74">
        <v>7110561</v>
      </c>
      <c r="AC992" s="74">
        <v>5</v>
      </c>
    </row>
    <row r="993" spans="1:29" ht="14.25">
      <c r="A993" s="89">
        <v>2010012</v>
      </c>
      <c r="B993" s="91">
        <v>40206</v>
      </c>
      <c r="C993" s="97">
        <v>2</v>
      </c>
      <c r="D993" s="93">
        <v>8</v>
      </c>
      <c r="E993" s="93">
        <v>13</v>
      </c>
      <c r="F993" s="93">
        <v>14</v>
      </c>
      <c r="G993" s="93">
        <v>25</v>
      </c>
      <c r="H993" s="93">
        <v>33</v>
      </c>
      <c r="I993" s="99">
        <v>10</v>
      </c>
      <c r="J993" s="93">
        <v>25</v>
      </c>
      <c r="K993" s="93">
        <v>13</v>
      </c>
      <c r="L993" s="93">
        <v>14</v>
      </c>
      <c r="M993" s="93">
        <v>8</v>
      </c>
      <c r="N993" s="93">
        <v>33</v>
      </c>
      <c r="O993" s="94">
        <v>2</v>
      </c>
      <c r="P993" s="74">
        <v>242397004</v>
      </c>
      <c r="Q993" s="74">
        <v>185893268</v>
      </c>
      <c r="R993" s="74">
        <v>11</v>
      </c>
      <c r="S993" s="74">
        <v>6160856</v>
      </c>
      <c r="T993" s="74">
        <v>129</v>
      </c>
      <c r="U993" s="74">
        <v>148481</v>
      </c>
      <c r="V993" s="74">
        <v>910</v>
      </c>
      <c r="W993" s="74">
        <v>3000</v>
      </c>
      <c r="X993" s="74">
        <v>46833</v>
      </c>
      <c r="Y993" s="74">
        <v>200</v>
      </c>
      <c r="Z993" s="74">
        <v>856280</v>
      </c>
      <c r="AA993" s="74">
        <v>10</v>
      </c>
      <c r="AB993" s="74">
        <v>6853602</v>
      </c>
      <c r="AC993" s="74">
        <v>5</v>
      </c>
    </row>
    <row r="994" spans="1:29" ht="14.25">
      <c r="A994" s="89">
        <v>2010013</v>
      </c>
      <c r="B994" s="91">
        <v>40209</v>
      </c>
      <c r="C994" s="97">
        <v>1</v>
      </c>
      <c r="D994" s="93">
        <v>2</v>
      </c>
      <c r="E994" s="93">
        <v>3</v>
      </c>
      <c r="F994" s="93">
        <v>16</v>
      </c>
      <c r="G994" s="93">
        <v>18</v>
      </c>
      <c r="H994" s="93">
        <v>23</v>
      </c>
      <c r="I994" s="99">
        <v>12</v>
      </c>
      <c r="J994" s="93">
        <v>3</v>
      </c>
      <c r="K994" s="93">
        <v>2</v>
      </c>
      <c r="L994" s="93">
        <v>16</v>
      </c>
      <c r="M994" s="93">
        <v>1</v>
      </c>
      <c r="N994" s="93">
        <v>18</v>
      </c>
      <c r="O994" s="94">
        <v>23</v>
      </c>
      <c r="P994" s="74">
        <v>263984534</v>
      </c>
      <c r="Q994" s="74">
        <v>89297775</v>
      </c>
      <c r="R994" s="74">
        <v>25</v>
      </c>
      <c r="S994" s="74">
        <v>5454472</v>
      </c>
      <c r="T994" s="74">
        <v>171</v>
      </c>
      <c r="U994" s="74">
        <v>99664</v>
      </c>
      <c r="V994" s="74">
        <v>1047</v>
      </c>
      <c r="W994" s="74">
        <v>3000</v>
      </c>
      <c r="X994" s="74">
        <v>53642</v>
      </c>
      <c r="Y994" s="74">
        <v>200</v>
      </c>
      <c r="Z994" s="74">
        <v>976660</v>
      </c>
      <c r="AA994" s="74">
        <v>10</v>
      </c>
      <c r="AB994" s="74">
        <v>9781481</v>
      </c>
      <c r="AC994" s="74">
        <v>5</v>
      </c>
    </row>
    <row r="995" spans="1:29" ht="14.25">
      <c r="A995" s="89">
        <v>2010014</v>
      </c>
      <c r="B995" s="91">
        <v>40211</v>
      </c>
      <c r="C995" s="97">
        <v>1</v>
      </c>
      <c r="D995" s="93">
        <v>3</v>
      </c>
      <c r="E995" s="93">
        <v>7</v>
      </c>
      <c r="F995" s="93">
        <v>14</v>
      </c>
      <c r="G995" s="93">
        <v>26</v>
      </c>
      <c r="H995" s="93">
        <v>28</v>
      </c>
      <c r="I995" s="99">
        <v>2</v>
      </c>
      <c r="J995" s="93">
        <v>1</v>
      </c>
      <c r="K995" s="93">
        <v>3</v>
      </c>
      <c r="L995" s="93">
        <v>26</v>
      </c>
      <c r="M995" s="93">
        <v>7</v>
      </c>
      <c r="N995" s="93">
        <v>28</v>
      </c>
      <c r="O995" s="94">
        <v>14</v>
      </c>
      <c r="P995" s="74">
        <v>225210868</v>
      </c>
      <c r="Q995" s="74">
        <v>116765796</v>
      </c>
      <c r="R995" s="74">
        <v>3</v>
      </c>
      <c r="S995" s="74">
        <v>5000000</v>
      </c>
      <c r="T995" s="74">
        <v>86</v>
      </c>
      <c r="U995" s="74">
        <v>211634</v>
      </c>
      <c r="V995" s="74">
        <v>765</v>
      </c>
      <c r="W995" s="74">
        <v>3000</v>
      </c>
      <c r="X995" s="74">
        <v>39734</v>
      </c>
      <c r="Y995" s="74">
        <v>200</v>
      </c>
      <c r="Z995" s="74">
        <v>760154</v>
      </c>
      <c r="AA995" s="74">
        <v>10</v>
      </c>
      <c r="AB995" s="74">
        <v>6368276</v>
      </c>
      <c r="AC995" s="74">
        <v>5</v>
      </c>
    </row>
    <row r="996" spans="1:29" ht="14.25">
      <c r="A996" s="89">
        <v>2010015</v>
      </c>
      <c r="B996" s="91">
        <v>40213</v>
      </c>
      <c r="C996" s="97">
        <v>1</v>
      </c>
      <c r="D996" s="93">
        <v>4</v>
      </c>
      <c r="E996" s="93">
        <v>16</v>
      </c>
      <c r="F996" s="93">
        <v>21</v>
      </c>
      <c r="G996" s="93">
        <v>23</v>
      </c>
      <c r="H996" s="93">
        <v>28</v>
      </c>
      <c r="I996" s="99">
        <v>6</v>
      </c>
      <c r="J996" s="93">
        <v>21</v>
      </c>
      <c r="K996" s="93">
        <v>23</v>
      </c>
      <c r="L996" s="93">
        <v>28</v>
      </c>
      <c r="M996" s="93">
        <v>16</v>
      </c>
      <c r="N996" s="93">
        <v>4</v>
      </c>
      <c r="O996" s="94">
        <v>1</v>
      </c>
      <c r="P996" s="74">
        <v>228269280</v>
      </c>
      <c r="Q996" s="74">
        <v>164365828</v>
      </c>
      <c r="R996" s="74">
        <v>0</v>
      </c>
      <c r="S996" s="74">
        <v>0</v>
      </c>
      <c r="T996" s="74">
        <v>77</v>
      </c>
      <c r="U996" s="74">
        <v>264935</v>
      </c>
      <c r="V996" s="74">
        <v>631</v>
      </c>
      <c r="W996" s="74">
        <v>3000</v>
      </c>
      <c r="X996" s="74">
        <v>33448</v>
      </c>
      <c r="Y996" s="74">
        <v>200</v>
      </c>
      <c r="Z996" s="74">
        <v>657612</v>
      </c>
      <c r="AA996" s="74">
        <v>10</v>
      </c>
      <c r="AB996" s="74">
        <v>5738636</v>
      </c>
      <c r="AC996" s="74">
        <v>5</v>
      </c>
    </row>
    <row r="997" spans="1:29" ht="14.25">
      <c r="A997" s="89">
        <v>2010016</v>
      </c>
      <c r="B997" s="91">
        <v>40216</v>
      </c>
      <c r="C997" s="97">
        <v>2</v>
      </c>
      <c r="D997" s="93">
        <v>8</v>
      </c>
      <c r="E997" s="93">
        <v>10</v>
      </c>
      <c r="F997" s="93">
        <v>12</v>
      </c>
      <c r="G997" s="93">
        <v>30</v>
      </c>
      <c r="H997" s="93">
        <v>33</v>
      </c>
      <c r="I997" s="99">
        <v>16</v>
      </c>
      <c r="J997" s="93">
        <v>10</v>
      </c>
      <c r="K997" s="93">
        <v>33</v>
      </c>
      <c r="L997" s="93">
        <v>30</v>
      </c>
      <c r="M997" s="93">
        <v>12</v>
      </c>
      <c r="N997" s="93">
        <v>8</v>
      </c>
      <c r="O997" s="94">
        <v>2</v>
      </c>
      <c r="P997" s="74">
        <v>254137478</v>
      </c>
      <c r="Q997" s="74">
        <v>159326008</v>
      </c>
      <c r="R997" s="74">
        <v>8</v>
      </c>
      <c r="S997" s="74">
        <v>6748009</v>
      </c>
      <c r="T997" s="74">
        <v>83</v>
      </c>
      <c r="U997" s="74">
        <v>252724</v>
      </c>
      <c r="V997" s="74">
        <v>999</v>
      </c>
      <c r="W997" s="74">
        <v>3000</v>
      </c>
      <c r="X997" s="74">
        <v>51935</v>
      </c>
      <c r="Y997" s="74">
        <v>200</v>
      </c>
      <c r="Z997" s="74">
        <v>948504</v>
      </c>
      <c r="AA997" s="74">
        <v>10</v>
      </c>
      <c r="AB997" s="74">
        <v>6347592</v>
      </c>
      <c r="AC997" s="74">
        <v>5</v>
      </c>
    </row>
    <row r="998" spans="1:29" ht="14.25">
      <c r="A998" s="89">
        <v>2010017</v>
      </c>
      <c r="B998" s="91">
        <v>40218</v>
      </c>
      <c r="C998" s="97">
        <v>1</v>
      </c>
      <c r="D998" s="93">
        <v>3</v>
      </c>
      <c r="E998" s="93">
        <v>6</v>
      </c>
      <c r="F998" s="93">
        <v>11</v>
      </c>
      <c r="G998" s="93">
        <v>12</v>
      </c>
      <c r="H998" s="93">
        <v>23</v>
      </c>
      <c r="I998" s="99">
        <v>11</v>
      </c>
      <c r="J998" s="93">
        <v>6</v>
      </c>
      <c r="K998" s="93">
        <v>1</v>
      </c>
      <c r="L998" s="93">
        <v>23</v>
      </c>
      <c r="M998" s="93">
        <v>12</v>
      </c>
      <c r="N998" s="93">
        <v>11</v>
      </c>
      <c r="O998" s="94">
        <v>3</v>
      </c>
      <c r="P998" s="74">
        <v>221450104</v>
      </c>
      <c r="Q998" s="74">
        <v>132229206</v>
      </c>
      <c r="R998" s="74">
        <v>9</v>
      </c>
      <c r="S998" s="74">
        <v>5795697</v>
      </c>
      <c r="T998" s="74">
        <v>52</v>
      </c>
      <c r="U998" s="74">
        <v>206575</v>
      </c>
      <c r="V998" s="74">
        <v>1216</v>
      </c>
      <c r="W998" s="74">
        <v>3000</v>
      </c>
      <c r="X998" s="74">
        <v>56652</v>
      </c>
      <c r="Y998" s="74">
        <v>200</v>
      </c>
      <c r="Z998" s="74">
        <v>967463</v>
      </c>
      <c r="AA998" s="74">
        <v>10</v>
      </c>
      <c r="AB998" s="74">
        <v>9610224</v>
      </c>
      <c r="AC998" s="74">
        <v>5</v>
      </c>
    </row>
    <row r="999" spans="1:29" ht="14.25">
      <c r="A999" s="89">
        <v>2010018</v>
      </c>
      <c r="B999" s="91">
        <v>40220</v>
      </c>
      <c r="C999" s="97">
        <v>11</v>
      </c>
      <c r="D999" s="93">
        <v>28</v>
      </c>
      <c r="E999" s="93">
        <v>29</v>
      </c>
      <c r="F999" s="93">
        <v>30</v>
      </c>
      <c r="G999" s="93">
        <v>32</v>
      </c>
      <c r="H999" s="93">
        <v>33</v>
      </c>
      <c r="I999" s="99">
        <v>2</v>
      </c>
      <c r="J999" s="93">
        <v>29</v>
      </c>
      <c r="K999" s="93">
        <v>11</v>
      </c>
      <c r="L999" s="93">
        <v>32</v>
      </c>
      <c r="M999" s="93">
        <v>30</v>
      </c>
      <c r="N999" s="93">
        <v>33</v>
      </c>
      <c r="O999" s="94">
        <v>28</v>
      </c>
      <c r="P999" s="74">
        <v>229188092</v>
      </c>
      <c r="Q999" s="74">
        <v>156455688</v>
      </c>
      <c r="R999" s="74">
        <v>3</v>
      </c>
      <c r="S999" s="74">
        <v>10000000</v>
      </c>
      <c r="T999" s="74">
        <v>88</v>
      </c>
      <c r="U999" s="74">
        <v>264090</v>
      </c>
      <c r="V999" s="74">
        <v>612</v>
      </c>
      <c r="W999" s="74">
        <v>3000</v>
      </c>
      <c r="X999" s="74">
        <v>30025</v>
      </c>
      <c r="Y999" s="74">
        <v>200</v>
      </c>
      <c r="Z999" s="74">
        <v>588426</v>
      </c>
      <c r="AA999" s="74">
        <v>10</v>
      </c>
      <c r="AB999" s="74">
        <v>4222100</v>
      </c>
      <c r="AC999" s="74">
        <v>5</v>
      </c>
    </row>
    <row r="1000" spans="1:29" ht="14.25">
      <c r="A1000" s="89">
        <v>2010019</v>
      </c>
      <c r="B1000" s="91">
        <v>40230</v>
      </c>
      <c r="C1000" s="97">
        <v>2</v>
      </c>
      <c r="D1000" s="93">
        <v>10</v>
      </c>
      <c r="E1000" s="93">
        <v>22</v>
      </c>
      <c r="F1000" s="93">
        <v>24</v>
      </c>
      <c r="G1000" s="93">
        <v>26</v>
      </c>
      <c r="H1000" s="93">
        <v>27</v>
      </c>
      <c r="I1000" s="99">
        <v>6</v>
      </c>
      <c r="J1000" s="93">
        <v>27</v>
      </c>
      <c r="K1000" s="93">
        <v>24</v>
      </c>
      <c r="L1000" s="93">
        <v>2</v>
      </c>
      <c r="M1000" s="93">
        <v>22</v>
      </c>
      <c r="N1000" s="93">
        <v>26</v>
      </c>
      <c r="O1000" s="94">
        <v>10</v>
      </c>
      <c r="P1000" s="74">
        <v>234815252</v>
      </c>
      <c r="Q1000" s="74">
        <v>182320448</v>
      </c>
      <c r="R1000" s="74">
        <v>2</v>
      </c>
      <c r="S1000" s="74">
        <v>10000000</v>
      </c>
      <c r="T1000" s="74">
        <v>68</v>
      </c>
      <c r="U1000" s="74">
        <v>289063</v>
      </c>
      <c r="V1000" s="74">
        <v>711</v>
      </c>
      <c r="W1000" s="74">
        <v>3000</v>
      </c>
      <c r="X1000" s="74">
        <v>41224</v>
      </c>
      <c r="Y1000" s="74">
        <v>200</v>
      </c>
      <c r="Z1000" s="74">
        <v>800439</v>
      </c>
      <c r="AA1000" s="74">
        <v>10</v>
      </c>
      <c r="AB1000" s="74">
        <v>6231239</v>
      </c>
      <c r="AC1000" s="74">
        <v>5</v>
      </c>
    </row>
    <row r="1001" spans="1:29" ht="14.25">
      <c r="A1001" s="89">
        <v>2010020</v>
      </c>
      <c r="B1001" s="91">
        <v>40232</v>
      </c>
      <c r="C1001" s="97">
        <v>5</v>
      </c>
      <c r="D1001" s="93">
        <v>6</v>
      </c>
      <c r="E1001" s="93">
        <v>14</v>
      </c>
      <c r="F1001" s="93">
        <v>22</v>
      </c>
      <c r="G1001" s="93">
        <v>24</v>
      </c>
      <c r="H1001" s="93">
        <v>26</v>
      </c>
      <c r="I1001" s="99">
        <v>9</v>
      </c>
      <c r="J1001" s="93">
        <v>24</v>
      </c>
      <c r="K1001" s="93">
        <v>14</v>
      </c>
      <c r="L1001" s="93">
        <v>22</v>
      </c>
      <c r="M1001" s="93">
        <v>5</v>
      </c>
      <c r="N1001" s="93">
        <v>6</v>
      </c>
      <c r="O1001" s="94">
        <v>26</v>
      </c>
      <c r="P1001" s="74">
        <v>215066270</v>
      </c>
      <c r="Q1001" s="74">
        <v>95136920</v>
      </c>
      <c r="R1001" s="74">
        <v>20</v>
      </c>
      <c r="S1001" s="74">
        <v>5256329</v>
      </c>
      <c r="T1001" s="74">
        <v>40</v>
      </c>
      <c r="U1001" s="74">
        <v>192247</v>
      </c>
      <c r="V1001" s="74">
        <v>1019</v>
      </c>
      <c r="W1001" s="74">
        <v>3000</v>
      </c>
      <c r="X1001" s="74">
        <v>54745</v>
      </c>
      <c r="Y1001" s="74">
        <v>200</v>
      </c>
      <c r="Z1001" s="74">
        <v>955419</v>
      </c>
      <c r="AA1001" s="74">
        <v>10</v>
      </c>
      <c r="AB1001" s="74">
        <v>11237862</v>
      </c>
      <c r="AC1001" s="74">
        <v>5</v>
      </c>
    </row>
    <row r="1002" spans="1:29" ht="14.25">
      <c r="A1002" s="89">
        <v>2010021</v>
      </c>
      <c r="B1002" s="91">
        <v>40234</v>
      </c>
      <c r="C1002" s="97">
        <v>2</v>
      </c>
      <c r="D1002" s="93">
        <v>9</v>
      </c>
      <c r="E1002" s="93">
        <v>16</v>
      </c>
      <c r="F1002" s="93">
        <v>17</v>
      </c>
      <c r="G1002" s="93">
        <v>19</v>
      </c>
      <c r="H1002" s="93">
        <v>25</v>
      </c>
      <c r="I1002" s="99">
        <v>4</v>
      </c>
      <c r="J1002" s="93">
        <v>19</v>
      </c>
      <c r="K1002" s="93">
        <v>25</v>
      </c>
      <c r="L1002" s="93">
        <v>17</v>
      </c>
      <c r="M1002" s="93">
        <v>9</v>
      </c>
      <c r="N1002" s="93">
        <v>16</v>
      </c>
      <c r="O1002" s="94">
        <v>2</v>
      </c>
      <c r="P1002" s="74">
        <v>217152080</v>
      </c>
      <c r="Q1002" s="74">
        <v>106625245</v>
      </c>
      <c r="R1002" s="74">
        <v>5</v>
      </c>
      <c r="S1002" s="74">
        <v>5000000</v>
      </c>
      <c r="T1002" s="74">
        <v>81</v>
      </c>
      <c r="U1002" s="74">
        <v>193059</v>
      </c>
      <c r="V1002" s="74">
        <v>1184</v>
      </c>
      <c r="W1002" s="74">
        <v>3000</v>
      </c>
      <c r="X1002" s="74">
        <v>55794</v>
      </c>
      <c r="Y1002" s="74">
        <v>200</v>
      </c>
      <c r="Z1002" s="74">
        <v>1025466</v>
      </c>
      <c r="AA1002" s="74">
        <v>10</v>
      </c>
      <c r="AB1002" s="74">
        <v>5862575</v>
      </c>
      <c r="AC1002" s="74">
        <v>5</v>
      </c>
    </row>
    <row r="1003" spans="1:29" ht="14.25">
      <c r="A1003" s="89">
        <v>2010022</v>
      </c>
      <c r="B1003" s="91">
        <v>40237</v>
      </c>
      <c r="C1003" s="97">
        <v>1</v>
      </c>
      <c r="D1003" s="93">
        <v>2</v>
      </c>
      <c r="E1003" s="93">
        <v>18</v>
      </c>
      <c r="F1003" s="93">
        <v>29</v>
      </c>
      <c r="G1003" s="93">
        <v>31</v>
      </c>
      <c r="H1003" s="93">
        <v>32</v>
      </c>
      <c r="I1003" s="99">
        <v>2</v>
      </c>
      <c r="J1003" s="93">
        <v>32</v>
      </c>
      <c r="K1003" s="93">
        <v>29</v>
      </c>
      <c r="L1003" s="93">
        <v>31</v>
      </c>
      <c r="M1003" s="93">
        <v>18</v>
      </c>
      <c r="N1003" s="93">
        <v>2</v>
      </c>
      <c r="O1003" s="94">
        <v>1</v>
      </c>
      <c r="P1003" s="74">
        <v>245991044</v>
      </c>
      <c r="Q1003" s="74">
        <v>125523464</v>
      </c>
      <c r="R1003" s="74">
        <v>4</v>
      </c>
      <c r="S1003" s="74">
        <v>8889822</v>
      </c>
      <c r="T1003" s="74">
        <v>76</v>
      </c>
      <c r="U1003" s="74">
        <v>307091</v>
      </c>
      <c r="V1003" s="74">
        <v>622</v>
      </c>
      <c r="W1003" s="74">
        <v>3000</v>
      </c>
      <c r="X1003" s="74">
        <v>34306</v>
      </c>
      <c r="Y1003" s="74">
        <v>200</v>
      </c>
      <c r="Z1003" s="74">
        <v>690269</v>
      </c>
      <c r="AA1003" s="74">
        <v>10</v>
      </c>
      <c r="AB1003" s="74">
        <v>5421856</v>
      </c>
      <c r="AC1003" s="74">
        <v>5</v>
      </c>
    </row>
    <row r="1004" spans="1:29" ht="14.25">
      <c r="A1004" s="89">
        <v>2010023</v>
      </c>
      <c r="B1004" s="91">
        <v>40239</v>
      </c>
      <c r="C1004" s="97">
        <v>2</v>
      </c>
      <c r="D1004" s="93">
        <v>9</v>
      </c>
      <c r="E1004" s="93">
        <v>11</v>
      </c>
      <c r="F1004" s="93">
        <v>22</v>
      </c>
      <c r="G1004" s="93">
        <v>24</v>
      </c>
      <c r="H1004" s="93">
        <v>27</v>
      </c>
      <c r="I1004" s="99">
        <v>11</v>
      </c>
      <c r="J1004" s="93">
        <v>11</v>
      </c>
      <c r="K1004" s="93">
        <v>2</v>
      </c>
      <c r="L1004" s="93">
        <v>9</v>
      </c>
      <c r="M1004" s="93">
        <v>22</v>
      </c>
      <c r="N1004" s="93">
        <v>24</v>
      </c>
      <c r="O1004" s="94">
        <v>27</v>
      </c>
      <c r="P1004" s="74">
        <v>220109148</v>
      </c>
      <c r="Q1004" s="74">
        <v>119787710</v>
      </c>
      <c r="R1004" s="74">
        <v>7</v>
      </c>
      <c r="S1004" s="74">
        <v>6672242</v>
      </c>
      <c r="T1004" s="74">
        <v>67</v>
      </c>
      <c r="U1004" s="74">
        <v>262067</v>
      </c>
      <c r="V1004" s="74">
        <v>877</v>
      </c>
      <c r="W1004" s="74">
        <v>3000</v>
      </c>
      <c r="X1004" s="74">
        <v>39088</v>
      </c>
      <c r="Y1004" s="74">
        <v>200</v>
      </c>
      <c r="Z1004" s="74">
        <v>699820</v>
      </c>
      <c r="AA1004" s="74">
        <v>10</v>
      </c>
      <c r="AB1004" s="74">
        <v>6375636</v>
      </c>
      <c r="AC1004" s="74">
        <v>5</v>
      </c>
    </row>
    <row r="1005" spans="1:29" ht="14.25">
      <c r="A1005" s="89">
        <v>2010024</v>
      </c>
      <c r="B1005" s="91">
        <v>40241</v>
      </c>
      <c r="C1005" s="97">
        <v>7</v>
      </c>
      <c r="D1005" s="93">
        <v>16</v>
      </c>
      <c r="E1005" s="93">
        <v>26</v>
      </c>
      <c r="F1005" s="93">
        <v>27</v>
      </c>
      <c r="G1005" s="93">
        <v>29</v>
      </c>
      <c r="H1005" s="93">
        <v>31</v>
      </c>
      <c r="I1005" s="99">
        <v>14</v>
      </c>
      <c r="J1005" s="93">
        <v>7</v>
      </c>
      <c r="K1005" s="93">
        <v>26</v>
      </c>
      <c r="L1005" s="93">
        <v>31</v>
      </c>
      <c r="M1005" s="93">
        <v>29</v>
      </c>
      <c r="N1005" s="93">
        <v>27</v>
      </c>
      <c r="O1005" s="94">
        <v>16</v>
      </c>
      <c r="P1005" s="74">
        <v>224928938</v>
      </c>
      <c r="Q1005" s="74">
        <v>129470556</v>
      </c>
      <c r="R1005" s="74">
        <v>4</v>
      </c>
      <c r="S1005" s="74">
        <v>7968284</v>
      </c>
      <c r="T1005" s="74">
        <v>58</v>
      </c>
      <c r="U1005" s="74">
        <v>307063</v>
      </c>
      <c r="V1005" s="74">
        <v>689</v>
      </c>
      <c r="W1005" s="74">
        <v>3000</v>
      </c>
      <c r="X1005" s="74">
        <v>39427</v>
      </c>
      <c r="Y1005" s="74">
        <v>200</v>
      </c>
      <c r="Z1005" s="74">
        <v>765146</v>
      </c>
      <c r="AA1005" s="74">
        <v>10</v>
      </c>
      <c r="AB1005" s="74">
        <v>6649125</v>
      </c>
      <c r="AC1005" s="74">
        <v>5</v>
      </c>
    </row>
    <row r="1006" spans="1:29" ht="14.25">
      <c r="A1006" s="89">
        <v>2010025</v>
      </c>
      <c r="B1006" s="91">
        <v>40244</v>
      </c>
      <c r="C1006" s="97">
        <v>4</v>
      </c>
      <c r="D1006" s="93">
        <v>5</v>
      </c>
      <c r="E1006" s="93">
        <v>7</v>
      </c>
      <c r="F1006" s="93">
        <v>10</v>
      </c>
      <c r="G1006" s="93">
        <v>13</v>
      </c>
      <c r="H1006" s="93">
        <v>25</v>
      </c>
      <c r="I1006" s="99">
        <v>11</v>
      </c>
      <c r="J1006" s="93">
        <v>5</v>
      </c>
      <c r="K1006" s="93">
        <v>7</v>
      </c>
      <c r="L1006" s="93">
        <v>13</v>
      </c>
      <c r="M1006" s="93">
        <v>4</v>
      </c>
      <c r="N1006" s="93">
        <v>25</v>
      </c>
      <c r="O1006" s="94">
        <v>10</v>
      </c>
      <c r="P1006" s="74">
        <v>248648212</v>
      </c>
      <c r="Q1006" s="74">
        <v>133189084</v>
      </c>
      <c r="R1006" s="74">
        <v>7</v>
      </c>
      <c r="S1006" s="74">
        <v>7212487</v>
      </c>
      <c r="T1006" s="74">
        <v>107</v>
      </c>
      <c r="U1006" s="74">
        <v>217113</v>
      </c>
      <c r="V1006" s="74">
        <v>653</v>
      </c>
      <c r="W1006" s="74">
        <v>3000</v>
      </c>
      <c r="X1006" s="74">
        <v>46179</v>
      </c>
      <c r="Y1006" s="74">
        <v>200</v>
      </c>
      <c r="Z1006" s="74">
        <v>1050615</v>
      </c>
      <c r="AA1006" s="74">
        <v>10</v>
      </c>
      <c r="AB1006" s="74">
        <v>4539923</v>
      </c>
      <c r="AC1006" s="74">
        <v>5</v>
      </c>
    </row>
    <row r="1007" spans="1:29" ht="14.25">
      <c r="A1007" s="89">
        <v>2010026</v>
      </c>
      <c r="B1007" s="91">
        <v>40246</v>
      </c>
      <c r="C1007" s="97">
        <v>2</v>
      </c>
      <c r="D1007" s="93">
        <v>4</v>
      </c>
      <c r="E1007" s="93">
        <v>5</v>
      </c>
      <c r="F1007" s="93">
        <v>8</v>
      </c>
      <c r="G1007" s="93">
        <v>19</v>
      </c>
      <c r="H1007" s="93">
        <v>22</v>
      </c>
      <c r="I1007" s="99">
        <v>12</v>
      </c>
      <c r="J1007" s="93">
        <v>22</v>
      </c>
      <c r="K1007" s="93">
        <v>2</v>
      </c>
      <c r="L1007" s="93">
        <v>4</v>
      </c>
      <c r="M1007" s="93">
        <v>19</v>
      </c>
      <c r="N1007" s="93">
        <v>8</v>
      </c>
      <c r="O1007" s="94">
        <v>5</v>
      </c>
      <c r="P1007" s="74">
        <v>220382336</v>
      </c>
      <c r="Q1007" s="74">
        <v>150691839</v>
      </c>
      <c r="R1007" s="74">
        <v>3</v>
      </c>
      <c r="S1007" s="74">
        <v>9333700</v>
      </c>
      <c r="T1007" s="74">
        <v>65</v>
      </c>
      <c r="U1007" s="74">
        <v>300025</v>
      </c>
      <c r="V1007" s="74">
        <v>699</v>
      </c>
      <c r="W1007" s="74">
        <v>3000</v>
      </c>
      <c r="X1007" s="74">
        <v>37124</v>
      </c>
      <c r="Y1007" s="74">
        <v>200</v>
      </c>
      <c r="Z1007" s="74">
        <v>734506</v>
      </c>
      <c r="AA1007" s="74">
        <v>10</v>
      </c>
      <c r="AB1007" s="74">
        <v>5222994</v>
      </c>
      <c r="AC1007" s="74">
        <v>5</v>
      </c>
    </row>
    <row r="1008" spans="1:29" ht="14.25">
      <c r="A1008" s="89">
        <v>2010027</v>
      </c>
      <c r="B1008" s="91">
        <v>40248</v>
      </c>
      <c r="C1008" s="97">
        <v>3</v>
      </c>
      <c r="D1008" s="93">
        <v>4</v>
      </c>
      <c r="E1008" s="93">
        <v>15</v>
      </c>
      <c r="F1008" s="93">
        <v>25</v>
      </c>
      <c r="G1008" s="93">
        <v>26</v>
      </c>
      <c r="H1008" s="93">
        <v>30</v>
      </c>
      <c r="I1008" s="99">
        <v>13</v>
      </c>
      <c r="J1008" s="93">
        <v>15</v>
      </c>
      <c r="K1008" s="93">
        <v>25</v>
      </c>
      <c r="L1008" s="93">
        <v>3</v>
      </c>
      <c r="M1008" s="93">
        <v>4</v>
      </c>
      <c r="N1008" s="93">
        <v>30</v>
      </c>
      <c r="O1008" s="94">
        <v>26</v>
      </c>
      <c r="P1008" s="74">
        <v>234693930</v>
      </c>
      <c r="Q1008" s="74">
        <v>144930639</v>
      </c>
      <c r="R1008" s="74">
        <v>7</v>
      </c>
      <c r="S1008" s="74">
        <v>6670788</v>
      </c>
      <c r="T1008" s="74">
        <v>141</v>
      </c>
      <c r="U1008" s="74">
        <v>124420</v>
      </c>
      <c r="V1008" s="74">
        <v>1112</v>
      </c>
      <c r="W1008" s="74">
        <v>3000</v>
      </c>
      <c r="X1008" s="74">
        <v>54990</v>
      </c>
      <c r="Y1008" s="74">
        <v>200</v>
      </c>
      <c r="Z1008" s="74">
        <v>984506</v>
      </c>
      <c r="AA1008" s="74">
        <v>10</v>
      </c>
      <c r="AB1008" s="74">
        <v>6468673</v>
      </c>
      <c r="AC1008" s="74">
        <v>5</v>
      </c>
    </row>
    <row r="1009" spans="1:29" ht="14.25">
      <c r="A1009" s="89">
        <v>2010028</v>
      </c>
      <c r="B1009" s="91">
        <v>40251</v>
      </c>
      <c r="C1009" s="97">
        <v>1</v>
      </c>
      <c r="D1009" s="93">
        <v>3</v>
      </c>
      <c r="E1009" s="93">
        <v>6</v>
      </c>
      <c r="F1009" s="93">
        <v>12</v>
      </c>
      <c r="G1009" s="93">
        <v>16</v>
      </c>
      <c r="H1009" s="93">
        <v>32</v>
      </c>
      <c r="I1009" s="99">
        <v>12</v>
      </c>
      <c r="J1009" s="93">
        <v>12</v>
      </c>
      <c r="K1009" s="93">
        <v>6</v>
      </c>
      <c r="L1009" s="93">
        <v>3</v>
      </c>
      <c r="M1009" s="93">
        <v>32</v>
      </c>
      <c r="N1009" s="93">
        <v>16</v>
      </c>
      <c r="O1009" s="94">
        <v>1</v>
      </c>
      <c r="P1009" s="74">
        <v>256691698</v>
      </c>
      <c r="Q1009" s="74">
        <v>184385240</v>
      </c>
      <c r="R1009" s="74">
        <v>2</v>
      </c>
      <c r="S1009" s="74">
        <v>10000000</v>
      </c>
      <c r="T1009" s="74">
        <v>149</v>
      </c>
      <c r="U1009" s="74">
        <v>171010</v>
      </c>
      <c r="V1009" s="74">
        <v>597</v>
      </c>
      <c r="W1009" s="74">
        <v>3000</v>
      </c>
      <c r="X1009" s="74">
        <v>41706</v>
      </c>
      <c r="Y1009" s="74">
        <v>200</v>
      </c>
      <c r="Z1009" s="74">
        <v>913986</v>
      </c>
      <c r="AA1009" s="74">
        <v>10</v>
      </c>
      <c r="AB1009" s="74">
        <v>4314345</v>
      </c>
      <c r="AC1009" s="74">
        <v>5</v>
      </c>
    </row>
    <row r="1010" spans="1:29" ht="14.25">
      <c r="A1010" s="89">
        <v>2010029</v>
      </c>
      <c r="B1010" s="91">
        <v>40253</v>
      </c>
      <c r="C1010" s="97">
        <v>1</v>
      </c>
      <c r="D1010" s="93">
        <v>5</v>
      </c>
      <c r="E1010" s="93">
        <v>14</v>
      </c>
      <c r="F1010" s="93">
        <v>16</v>
      </c>
      <c r="G1010" s="93">
        <v>17</v>
      </c>
      <c r="H1010" s="93">
        <v>22</v>
      </c>
      <c r="I1010" s="99">
        <v>3</v>
      </c>
      <c r="J1010" s="93">
        <v>5</v>
      </c>
      <c r="K1010" s="93">
        <v>1</v>
      </c>
      <c r="L1010" s="93">
        <v>16</v>
      </c>
      <c r="M1010" s="93">
        <v>14</v>
      </c>
      <c r="N1010" s="93">
        <v>22</v>
      </c>
      <c r="O1010" s="94">
        <v>17</v>
      </c>
      <c r="P1010" s="74">
        <v>236373590</v>
      </c>
      <c r="Q1010" s="74">
        <v>160680592</v>
      </c>
      <c r="R1010" s="74">
        <v>8</v>
      </c>
      <c r="S1010" s="74">
        <v>5814767</v>
      </c>
      <c r="T1010" s="74">
        <v>57</v>
      </c>
      <c r="U1010" s="74">
        <v>171530</v>
      </c>
      <c r="V1010" s="74">
        <v>1195</v>
      </c>
      <c r="W1010" s="74">
        <v>3000</v>
      </c>
      <c r="X1010" s="74">
        <v>54345</v>
      </c>
      <c r="Y1010" s="74">
        <v>200</v>
      </c>
      <c r="Z1010" s="74">
        <v>1006722</v>
      </c>
      <c r="AA1010" s="74">
        <v>10</v>
      </c>
      <c r="AB1010" s="74">
        <v>11742227</v>
      </c>
      <c r="AC1010" s="74">
        <v>5</v>
      </c>
    </row>
    <row r="1011" spans="1:29" ht="14.25">
      <c r="A1011" s="89">
        <v>2010030</v>
      </c>
      <c r="B1011" s="91">
        <v>40255</v>
      </c>
      <c r="C1011" s="97">
        <v>3</v>
      </c>
      <c r="D1011" s="93">
        <v>6</v>
      </c>
      <c r="E1011" s="93">
        <v>10</v>
      </c>
      <c r="F1011" s="93">
        <v>16</v>
      </c>
      <c r="G1011" s="93">
        <v>25</v>
      </c>
      <c r="H1011" s="93">
        <v>31</v>
      </c>
      <c r="I1011" s="99">
        <v>5</v>
      </c>
      <c r="J1011" s="93">
        <v>6</v>
      </c>
      <c r="K1011" s="93">
        <v>25</v>
      </c>
      <c r="L1011" s="93">
        <v>3</v>
      </c>
      <c r="M1011" s="93">
        <v>31</v>
      </c>
      <c r="N1011" s="93">
        <v>10</v>
      </c>
      <c r="O1011" s="94">
        <v>16</v>
      </c>
      <c r="P1011" s="74">
        <v>239533728</v>
      </c>
      <c r="Q1011" s="74">
        <v>161999500</v>
      </c>
      <c r="R1011" s="74">
        <v>4</v>
      </c>
      <c r="S1011" s="74">
        <v>7131891</v>
      </c>
      <c r="T1011" s="74">
        <v>114</v>
      </c>
      <c r="U1011" s="74">
        <v>112204</v>
      </c>
      <c r="V1011" s="74">
        <v>1356</v>
      </c>
      <c r="W1011" s="74">
        <v>3000</v>
      </c>
      <c r="X1011" s="74">
        <v>57205</v>
      </c>
      <c r="Y1011" s="74">
        <v>200</v>
      </c>
      <c r="Z1011" s="74">
        <v>942214</v>
      </c>
      <c r="AA1011" s="74">
        <v>10</v>
      </c>
      <c r="AB1011" s="74">
        <v>9960513</v>
      </c>
      <c r="AC1011" s="74">
        <v>5</v>
      </c>
    </row>
    <row r="1012" spans="1:29" ht="14.25">
      <c r="A1012" s="89">
        <v>2010031</v>
      </c>
      <c r="B1012" s="91">
        <v>40258</v>
      </c>
      <c r="C1012" s="97">
        <v>5</v>
      </c>
      <c r="D1012" s="93">
        <v>7</v>
      </c>
      <c r="E1012" s="93">
        <v>13</v>
      </c>
      <c r="F1012" s="93">
        <v>24</v>
      </c>
      <c r="G1012" s="93">
        <v>25</v>
      </c>
      <c r="H1012" s="93">
        <v>28</v>
      </c>
      <c r="I1012" s="99">
        <v>4</v>
      </c>
      <c r="J1012" s="93">
        <v>7</v>
      </c>
      <c r="K1012" s="93">
        <v>25</v>
      </c>
      <c r="L1012" s="93">
        <v>5</v>
      </c>
      <c r="M1012" s="93">
        <v>13</v>
      </c>
      <c r="N1012" s="93">
        <v>28</v>
      </c>
      <c r="O1012" s="94">
        <v>24</v>
      </c>
      <c r="P1012" s="74">
        <v>267151062</v>
      </c>
      <c r="Q1012" s="74">
        <v>131780112</v>
      </c>
      <c r="R1012" s="74">
        <v>12</v>
      </c>
      <c r="S1012" s="74">
        <v>5992687</v>
      </c>
      <c r="T1012" s="74">
        <v>202</v>
      </c>
      <c r="U1012" s="74">
        <v>88457</v>
      </c>
      <c r="V1012" s="74">
        <v>1757</v>
      </c>
      <c r="W1012" s="74">
        <v>3000</v>
      </c>
      <c r="X1012" s="74">
        <v>84168</v>
      </c>
      <c r="Y1012" s="74">
        <v>200</v>
      </c>
      <c r="Z1012" s="74">
        <v>1388857</v>
      </c>
      <c r="AA1012" s="74">
        <v>10</v>
      </c>
      <c r="AB1012" s="74">
        <v>7069921</v>
      </c>
      <c r="AC1012" s="74">
        <v>5</v>
      </c>
    </row>
    <row r="1013" spans="1:29" ht="14.25">
      <c r="A1013" s="89">
        <v>2010032</v>
      </c>
      <c r="B1013" s="91">
        <v>40260</v>
      </c>
      <c r="C1013" s="97">
        <v>8</v>
      </c>
      <c r="D1013" s="93">
        <v>18</v>
      </c>
      <c r="E1013" s="93">
        <v>21</v>
      </c>
      <c r="F1013" s="93">
        <v>28</v>
      </c>
      <c r="G1013" s="93">
        <v>29</v>
      </c>
      <c r="H1013" s="93">
        <v>33</v>
      </c>
      <c r="I1013" s="99">
        <v>8</v>
      </c>
      <c r="J1013" s="93">
        <v>28</v>
      </c>
      <c r="K1013" s="93">
        <v>18</v>
      </c>
      <c r="L1013" s="93">
        <v>21</v>
      </c>
      <c r="M1013" s="93">
        <v>29</v>
      </c>
      <c r="N1013" s="93">
        <v>8</v>
      </c>
      <c r="O1013" s="94">
        <v>33</v>
      </c>
      <c r="P1013" s="74">
        <v>236489598</v>
      </c>
      <c r="Q1013" s="74">
        <v>30000000</v>
      </c>
      <c r="R1013" s="74">
        <v>35</v>
      </c>
      <c r="S1013" s="74">
        <v>3918553</v>
      </c>
      <c r="T1013" s="74">
        <v>193</v>
      </c>
      <c r="U1013" s="74">
        <v>11922</v>
      </c>
      <c r="V1013" s="74">
        <v>4215</v>
      </c>
      <c r="W1013" s="74">
        <v>3000</v>
      </c>
      <c r="X1013" s="74">
        <v>125606</v>
      </c>
      <c r="Y1013" s="74">
        <v>200</v>
      </c>
      <c r="Z1013" s="74">
        <v>1503147</v>
      </c>
      <c r="AA1013" s="74">
        <v>10</v>
      </c>
      <c r="AB1013" s="74">
        <v>11082368</v>
      </c>
      <c r="AC1013" s="74">
        <v>5</v>
      </c>
    </row>
    <row r="1014" spans="1:29" ht="14.25">
      <c r="A1014" s="89">
        <v>2010033</v>
      </c>
      <c r="B1014" s="91">
        <v>40262</v>
      </c>
      <c r="C1014" s="97">
        <v>8</v>
      </c>
      <c r="D1014" s="93">
        <v>10</v>
      </c>
      <c r="E1014" s="93">
        <v>11</v>
      </c>
      <c r="F1014" s="93">
        <v>12</v>
      </c>
      <c r="G1014" s="93">
        <v>25</v>
      </c>
      <c r="H1014" s="93">
        <v>29</v>
      </c>
      <c r="I1014" s="99">
        <v>9</v>
      </c>
      <c r="J1014" s="93">
        <v>8</v>
      </c>
      <c r="K1014" s="93">
        <v>12</v>
      </c>
      <c r="L1014" s="93">
        <v>11</v>
      </c>
      <c r="M1014" s="93">
        <v>25</v>
      </c>
      <c r="N1014" s="93">
        <v>29</v>
      </c>
      <c r="O1014" s="94">
        <v>10</v>
      </c>
      <c r="P1014" s="74">
        <v>224347302</v>
      </c>
      <c r="Q1014" s="74">
        <v>30000000</v>
      </c>
      <c r="R1014" s="74">
        <v>14</v>
      </c>
      <c r="S1014" s="74">
        <v>4049593</v>
      </c>
      <c r="T1014" s="74">
        <v>85</v>
      </c>
      <c r="U1014" s="74">
        <v>134593</v>
      </c>
      <c r="V1014" s="74">
        <v>1598</v>
      </c>
      <c r="W1014" s="74">
        <v>3000</v>
      </c>
      <c r="X1014" s="74">
        <v>61828</v>
      </c>
      <c r="Y1014" s="74">
        <v>200</v>
      </c>
      <c r="Z1014" s="74">
        <v>971073</v>
      </c>
      <c r="AA1014" s="74">
        <v>10</v>
      </c>
      <c r="AB1014" s="74">
        <v>8985023</v>
      </c>
      <c r="AC1014" s="74">
        <v>5</v>
      </c>
    </row>
    <row r="1015" spans="1:29" ht="14.25">
      <c r="A1015" s="89">
        <v>2010034</v>
      </c>
      <c r="B1015" s="91">
        <v>40265</v>
      </c>
      <c r="C1015" s="97">
        <v>6</v>
      </c>
      <c r="D1015" s="93">
        <v>11</v>
      </c>
      <c r="E1015" s="93">
        <v>13</v>
      </c>
      <c r="F1015" s="93">
        <v>22</v>
      </c>
      <c r="G1015" s="93">
        <v>25</v>
      </c>
      <c r="H1015" s="93">
        <v>32</v>
      </c>
      <c r="I1015" s="99">
        <v>12</v>
      </c>
      <c r="J1015" s="93">
        <v>25</v>
      </c>
      <c r="K1015" s="93">
        <v>22</v>
      </c>
      <c r="L1015" s="93">
        <v>11</v>
      </c>
      <c r="M1015" s="93">
        <v>13</v>
      </c>
      <c r="N1015" s="93">
        <v>6</v>
      </c>
      <c r="O1015" s="94">
        <v>32</v>
      </c>
      <c r="P1015" s="74">
        <v>252670562</v>
      </c>
      <c r="Q1015" s="74">
        <v>64363617</v>
      </c>
      <c r="R1015" s="74">
        <v>3</v>
      </c>
      <c r="S1015" s="74">
        <v>5000000</v>
      </c>
      <c r="T1015" s="74">
        <v>106</v>
      </c>
      <c r="U1015" s="74">
        <v>199583</v>
      </c>
      <c r="V1015" s="74">
        <v>932</v>
      </c>
      <c r="W1015" s="74">
        <v>3000</v>
      </c>
      <c r="X1015" s="74">
        <v>48647</v>
      </c>
      <c r="Y1015" s="74">
        <v>200</v>
      </c>
      <c r="Z1015" s="74">
        <v>887534</v>
      </c>
      <c r="AA1015" s="74">
        <v>10</v>
      </c>
      <c r="AB1015" s="74">
        <v>6377676</v>
      </c>
      <c r="AC1015" s="74">
        <v>5</v>
      </c>
    </row>
    <row r="1016" spans="1:29" ht="14.25">
      <c r="A1016" s="89">
        <v>2010035</v>
      </c>
      <c r="B1016" s="91">
        <v>40267</v>
      </c>
      <c r="C1016" s="97">
        <v>9</v>
      </c>
      <c r="D1016" s="93">
        <v>10</v>
      </c>
      <c r="E1016" s="93">
        <v>11</v>
      </c>
      <c r="F1016" s="93">
        <v>18</v>
      </c>
      <c r="G1016" s="93">
        <v>19</v>
      </c>
      <c r="H1016" s="93">
        <v>21</v>
      </c>
      <c r="I1016" s="99">
        <v>10</v>
      </c>
      <c r="J1016" s="93">
        <v>21</v>
      </c>
      <c r="K1016" s="93">
        <v>18</v>
      </c>
      <c r="L1016" s="93">
        <v>10</v>
      </c>
      <c r="M1016" s="93">
        <v>9</v>
      </c>
      <c r="N1016" s="93">
        <v>11</v>
      </c>
      <c r="O1016" s="94">
        <v>19</v>
      </c>
      <c r="P1016" s="74">
        <v>228911294</v>
      </c>
      <c r="Q1016" s="74">
        <v>44965300</v>
      </c>
      <c r="R1016" s="74">
        <v>10</v>
      </c>
      <c r="S1016" s="74">
        <v>5000000</v>
      </c>
      <c r="T1016" s="74">
        <v>78</v>
      </c>
      <c r="U1016" s="74">
        <v>168141</v>
      </c>
      <c r="V1016" s="74">
        <v>1365</v>
      </c>
      <c r="W1016" s="74">
        <v>3000</v>
      </c>
      <c r="X1016" s="74">
        <v>60870</v>
      </c>
      <c r="Y1016" s="74">
        <v>200</v>
      </c>
      <c r="Z1016" s="74">
        <v>1033604</v>
      </c>
      <c r="AA1016" s="74">
        <v>10</v>
      </c>
      <c r="AB1016" s="74">
        <v>8368959</v>
      </c>
      <c r="AC1016" s="74">
        <v>5</v>
      </c>
    </row>
    <row r="1017" spans="1:29" ht="14.25">
      <c r="A1017" s="89">
        <v>2010036</v>
      </c>
      <c r="B1017" s="91">
        <v>40269</v>
      </c>
      <c r="C1017" s="97">
        <v>6</v>
      </c>
      <c r="D1017" s="93">
        <v>13</v>
      </c>
      <c r="E1017" s="93">
        <v>14</v>
      </c>
      <c r="F1017" s="93">
        <v>28</v>
      </c>
      <c r="G1017" s="93">
        <v>29</v>
      </c>
      <c r="H1017" s="93">
        <v>30</v>
      </c>
      <c r="I1017" s="99">
        <v>8</v>
      </c>
      <c r="J1017" s="93">
        <v>29</v>
      </c>
      <c r="K1017" s="93">
        <v>28</v>
      </c>
      <c r="L1017" s="93">
        <v>6</v>
      </c>
      <c r="M1017" s="93">
        <v>14</v>
      </c>
      <c r="N1017" s="93">
        <v>30</v>
      </c>
      <c r="O1017" s="94">
        <v>13</v>
      </c>
      <c r="P1017" s="74">
        <v>229557916</v>
      </c>
      <c r="Q1017" s="74">
        <v>35828200</v>
      </c>
      <c r="R1017" s="74">
        <v>10</v>
      </c>
      <c r="S1017" s="74">
        <v>5000000</v>
      </c>
      <c r="T1017" s="74">
        <v>157</v>
      </c>
      <c r="U1017" s="74">
        <v>111545</v>
      </c>
      <c r="V1017" s="74">
        <v>1199</v>
      </c>
      <c r="W1017" s="74">
        <v>3000</v>
      </c>
      <c r="X1017" s="74">
        <v>50571</v>
      </c>
      <c r="Y1017" s="74">
        <v>200</v>
      </c>
      <c r="Z1017" s="74">
        <v>887704</v>
      </c>
      <c r="AA1017" s="74">
        <v>10</v>
      </c>
      <c r="AB1017" s="74">
        <v>6303912</v>
      </c>
      <c r="AC1017" s="74">
        <v>5</v>
      </c>
    </row>
    <row r="1018" spans="1:29" ht="14.25">
      <c r="A1018" s="89">
        <v>2010037</v>
      </c>
      <c r="B1018" s="91">
        <v>40272</v>
      </c>
      <c r="C1018" s="97">
        <v>3</v>
      </c>
      <c r="D1018" s="93">
        <v>16</v>
      </c>
      <c r="E1018" s="93">
        <v>19</v>
      </c>
      <c r="F1018" s="93">
        <v>21</v>
      </c>
      <c r="G1018" s="93">
        <v>24</v>
      </c>
      <c r="H1018" s="93">
        <v>26</v>
      </c>
      <c r="I1018" s="99">
        <v>6</v>
      </c>
      <c r="J1018" s="93">
        <v>3</v>
      </c>
      <c r="K1018" s="93">
        <v>19</v>
      </c>
      <c r="L1018" s="93">
        <v>21</v>
      </c>
      <c r="M1018" s="93">
        <v>16</v>
      </c>
      <c r="N1018" s="93">
        <v>24</v>
      </c>
      <c r="O1018" s="94">
        <v>26</v>
      </c>
      <c r="P1018" s="74">
        <v>247240280</v>
      </c>
      <c r="Q1018" s="74">
        <v>69165892</v>
      </c>
      <c r="R1018" s="74">
        <v>1</v>
      </c>
      <c r="S1018" s="74">
        <v>5000000</v>
      </c>
      <c r="T1018" s="74">
        <v>35</v>
      </c>
      <c r="U1018" s="74">
        <v>469441</v>
      </c>
      <c r="V1018" s="74">
        <v>957</v>
      </c>
      <c r="W1018" s="74">
        <v>3000</v>
      </c>
      <c r="X1018" s="74">
        <v>50202</v>
      </c>
      <c r="Y1018" s="74">
        <v>200</v>
      </c>
      <c r="Z1018" s="74">
        <v>926056</v>
      </c>
      <c r="AA1018" s="74">
        <v>10</v>
      </c>
      <c r="AB1018" s="74">
        <v>8841529</v>
      </c>
      <c r="AC1018" s="74">
        <v>5</v>
      </c>
    </row>
    <row r="1019" spans="1:29" ht="14.25">
      <c r="A1019" s="89">
        <v>2010038</v>
      </c>
      <c r="B1019" s="91">
        <v>40274</v>
      </c>
      <c r="C1019" s="97">
        <v>1</v>
      </c>
      <c r="D1019" s="93">
        <v>6</v>
      </c>
      <c r="E1019" s="93">
        <v>7</v>
      </c>
      <c r="F1019" s="93">
        <v>11</v>
      </c>
      <c r="G1019" s="93">
        <v>13</v>
      </c>
      <c r="H1019" s="93">
        <v>16</v>
      </c>
      <c r="I1019" s="99">
        <v>1</v>
      </c>
      <c r="J1019" s="93">
        <v>1</v>
      </c>
      <c r="K1019" s="93">
        <v>16</v>
      </c>
      <c r="L1019" s="93">
        <v>6</v>
      </c>
      <c r="M1019" s="93">
        <v>7</v>
      </c>
      <c r="N1019" s="93">
        <v>11</v>
      </c>
      <c r="O1019" s="94">
        <v>13</v>
      </c>
      <c r="P1019" s="74">
        <v>226161590</v>
      </c>
      <c r="Q1019" s="74">
        <v>61171668</v>
      </c>
      <c r="R1019" s="74">
        <v>9</v>
      </c>
      <c r="S1019" s="74">
        <v>5000000</v>
      </c>
      <c r="T1019" s="74">
        <v>47</v>
      </c>
      <c r="U1019" s="74">
        <v>337438</v>
      </c>
      <c r="V1019" s="74">
        <v>927</v>
      </c>
      <c r="W1019" s="74">
        <v>3000</v>
      </c>
      <c r="X1019" s="74">
        <v>40060</v>
      </c>
      <c r="Y1019" s="74">
        <v>200</v>
      </c>
      <c r="Z1019" s="74">
        <v>762010</v>
      </c>
      <c r="AA1019" s="74">
        <v>10</v>
      </c>
      <c r="AB1019" s="74">
        <v>7908135</v>
      </c>
      <c r="AC1019" s="74">
        <v>5</v>
      </c>
    </row>
    <row r="1020" spans="1:29" ht="14.25">
      <c r="A1020" s="89">
        <v>2010039</v>
      </c>
      <c r="B1020" s="91">
        <v>40276</v>
      </c>
      <c r="C1020" s="97">
        <v>8</v>
      </c>
      <c r="D1020" s="93">
        <v>17</v>
      </c>
      <c r="E1020" s="93">
        <v>21</v>
      </c>
      <c r="F1020" s="93">
        <v>23</v>
      </c>
      <c r="G1020" s="93">
        <v>25</v>
      </c>
      <c r="H1020" s="93">
        <v>32</v>
      </c>
      <c r="I1020" s="99">
        <v>12</v>
      </c>
      <c r="J1020" s="93">
        <v>8</v>
      </c>
      <c r="K1020" s="93">
        <v>25</v>
      </c>
      <c r="L1020" s="93">
        <v>17</v>
      </c>
      <c r="M1020" s="93">
        <v>32</v>
      </c>
      <c r="N1020" s="93">
        <v>23</v>
      </c>
      <c r="O1020" s="94">
        <v>21</v>
      </c>
      <c r="P1020" s="74">
        <v>226833664</v>
      </c>
      <c r="Q1020" s="74">
        <v>107909662</v>
      </c>
      <c r="R1020" s="74">
        <v>1</v>
      </c>
      <c r="S1020" s="74">
        <v>5000000</v>
      </c>
      <c r="T1020" s="74">
        <v>49</v>
      </c>
      <c r="U1020" s="74">
        <v>452518</v>
      </c>
      <c r="V1020" s="74">
        <v>634</v>
      </c>
      <c r="W1020" s="74">
        <v>3000</v>
      </c>
      <c r="X1020" s="74">
        <v>33332</v>
      </c>
      <c r="Y1020" s="74">
        <v>200</v>
      </c>
      <c r="Z1020" s="74">
        <v>729163</v>
      </c>
      <c r="AA1020" s="74">
        <v>10</v>
      </c>
      <c r="AB1020" s="74">
        <v>4275409</v>
      </c>
      <c r="AC1020" s="74">
        <v>5</v>
      </c>
    </row>
    <row r="1021" spans="1:29" ht="14.25">
      <c r="A1021" s="89">
        <v>2010040</v>
      </c>
      <c r="B1021" s="91">
        <v>40279</v>
      </c>
      <c r="C1021" s="97">
        <v>12</v>
      </c>
      <c r="D1021" s="93">
        <v>19</v>
      </c>
      <c r="E1021" s="93">
        <v>24</v>
      </c>
      <c r="F1021" s="93">
        <v>25</v>
      </c>
      <c r="G1021" s="93">
        <v>30</v>
      </c>
      <c r="H1021" s="93">
        <v>32</v>
      </c>
      <c r="I1021" s="99">
        <v>11</v>
      </c>
      <c r="J1021" s="93">
        <v>24</v>
      </c>
      <c r="K1021" s="93">
        <v>25</v>
      </c>
      <c r="L1021" s="93">
        <v>19</v>
      </c>
      <c r="M1021" s="93">
        <v>32</v>
      </c>
      <c r="N1021" s="93">
        <v>30</v>
      </c>
      <c r="O1021" s="94">
        <v>12</v>
      </c>
      <c r="P1021" s="74">
        <v>257165686</v>
      </c>
      <c r="Q1021" s="74">
        <v>110698090</v>
      </c>
      <c r="R1021" s="74">
        <v>5</v>
      </c>
      <c r="S1021" s="74">
        <v>7223074</v>
      </c>
      <c r="T1021" s="74">
        <v>73</v>
      </c>
      <c r="U1021" s="74">
        <v>228398</v>
      </c>
      <c r="V1021" s="74">
        <v>976</v>
      </c>
      <c r="W1021" s="74">
        <v>3000</v>
      </c>
      <c r="X1021" s="74">
        <v>45978</v>
      </c>
      <c r="Y1021" s="74">
        <v>200</v>
      </c>
      <c r="Z1021" s="74">
        <v>856975</v>
      </c>
      <c r="AA1021" s="74">
        <v>10</v>
      </c>
      <c r="AB1021" s="74">
        <v>9948196</v>
      </c>
      <c r="AC1021" s="74">
        <v>5</v>
      </c>
    </row>
    <row r="1022" spans="1:29" ht="14.25">
      <c r="A1022" s="89">
        <v>2010041</v>
      </c>
      <c r="B1022" s="91">
        <v>40281</v>
      </c>
      <c r="C1022" s="97">
        <v>3</v>
      </c>
      <c r="D1022" s="93">
        <v>5</v>
      </c>
      <c r="E1022" s="93">
        <v>13</v>
      </c>
      <c r="F1022" s="93">
        <v>19</v>
      </c>
      <c r="G1022" s="93">
        <v>25</v>
      </c>
      <c r="H1022" s="93">
        <v>29</v>
      </c>
      <c r="I1022" s="99">
        <v>12</v>
      </c>
      <c r="J1022" s="93">
        <v>3</v>
      </c>
      <c r="K1022" s="93">
        <v>29</v>
      </c>
      <c r="L1022" s="93">
        <v>25</v>
      </c>
      <c r="M1022" s="93">
        <v>13</v>
      </c>
      <c r="N1022" s="93">
        <v>5</v>
      </c>
      <c r="O1022" s="94">
        <v>19</v>
      </c>
      <c r="P1022" s="74">
        <v>232591320</v>
      </c>
      <c r="Q1022" s="74">
        <v>116268750</v>
      </c>
      <c r="R1022" s="74">
        <v>6</v>
      </c>
      <c r="S1022" s="74">
        <v>7371377</v>
      </c>
      <c r="T1022" s="74">
        <v>170</v>
      </c>
      <c r="U1022" s="74">
        <v>125543</v>
      </c>
      <c r="V1022" s="74">
        <v>776</v>
      </c>
      <c r="W1022" s="74">
        <v>3000</v>
      </c>
      <c r="X1022" s="74">
        <v>44591</v>
      </c>
      <c r="Y1022" s="74">
        <v>200</v>
      </c>
      <c r="Z1022" s="74">
        <v>847415</v>
      </c>
      <c r="AA1022" s="74">
        <v>10</v>
      </c>
      <c r="AB1022" s="74">
        <v>4621614</v>
      </c>
      <c r="AC1022" s="74">
        <v>5</v>
      </c>
    </row>
    <row r="1023" spans="1:29" ht="14.25">
      <c r="A1023" s="89">
        <v>2010042</v>
      </c>
      <c r="B1023" s="91">
        <v>40283</v>
      </c>
      <c r="C1023" s="97">
        <v>3</v>
      </c>
      <c r="D1023" s="93">
        <v>6</v>
      </c>
      <c r="E1023" s="93">
        <v>11</v>
      </c>
      <c r="F1023" s="93">
        <v>20</v>
      </c>
      <c r="G1023" s="93">
        <v>31</v>
      </c>
      <c r="H1023" s="93">
        <v>32</v>
      </c>
      <c r="I1023" s="99">
        <v>10</v>
      </c>
      <c r="J1023" s="93">
        <v>32</v>
      </c>
      <c r="K1023" s="93">
        <v>11</v>
      </c>
      <c r="L1023" s="93">
        <v>20</v>
      </c>
      <c r="M1023" s="93">
        <v>31</v>
      </c>
      <c r="N1023" s="93">
        <v>3</v>
      </c>
      <c r="O1023" s="94">
        <v>6</v>
      </c>
      <c r="P1023" s="74">
        <v>231323160</v>
      </c>
      <c r="Q1023" s="74">
        <v>112387849</v>
      </c>
      <c r="R1023" s="74">
        <v>7</v>
      </c>
      <c r="S1023" s="74">
        <v>6778234</v>
      </c>
      <c r="T1023" s="74">
        <v>92</v>
      </c>
      <c r="U1023" s="74">
        <v>202950</v>
      </c>
      <c r="V1023" s="74">
        <v>858</v>
      </c>
      <c r="W1023" s="74">
        <v>3000</v>
      </c>
      <c r="X1023" s="74">
        <v>45662</v>
      </c>
      <c r="Y1023" s="74">
        <v>200</v>
      </c>
      <c r="Z1023" s="74">
        <v>858806</v>
      </c>
      <c r="AA1023" s="74">
        <v>10</v>
      </c>
      <c r="AB1023" s="74">
        <v>6163136</v>
      </c>
      <c r="AC1023" s="74">
        <v>5</v>
      </c>
    </row>
    <row r="1024" spans="1:29" ht="14.25">
      <c r="A1024" s="89">
        <v>2010043</v>
      </c>
      <c r="B1024" s="91">
        <v>40286</v>
      </c>
      <c r="C1024" s="97">
        <v>4</v>
      </c>
      <c r="D1024" s="93">
        <v>10</v>
      </c>
      <c r="E1024" s="93">
        <v>19</v>
      </c>
      <c r="F1024" s="93">
        <v>22</v>
      </c>
      <c r="G1024" s="93">
        <v>28</v>
      </c>
      <c r="H1024" s="93">
        <v>33</v>
      </c>
      <c r="I1024" s="99">
        <v>4</v>
      </c>
      <c r="J1024" s="93">
        <v>19</v>
      </c>
      <c r="K1024" s="93">
        <v>22</v>
      </c>
      <c r="L1024" s="93">
        <v>33</v>
      </c>
      <c r="M1024" s="93">
        <v>10</v>
      </c>
      <c r="N1024" s="93">
        <v>4</v>
      </c>
      <c r="O1024" s="94">
        <v>28</v>
      </c>
      <c r="P1024" s="74">
        <v>265889144</v>
      </c>
      <c r="Q1024" s="74">
        <v>128312224</v>
      </c>
      <c r="R1024" s="74">
        <v>4</v>
      </c>
      <c r="S1024" s="74">
        <v>8592437</v>
      </c>
      <c r="T1024" s="74">
        <v>139</v>
      </c>
      <c r="U1024" s="74">
        <v>155069</v>
      </c>
      <c r="V1024" s="74">
        <v>1241</v>
      </c>
      <c r="W1024" s="74">
        <v>3000</v>
      </c>
      <c r="X1024" s="74">
        <v>59194</v>
      </c>
      <c r="Y1024" s="74">
        <v>200</v>
      </c>
      <c r="Z1024" s="74">
        <v>1050272</v>
      </c>
      <c r="AA1024" s="74">
        <v>10</v>
      </c>
      <c r="AB1024" s="74">
        <v>6474482</v>
      </c>
      <c r="AC1024" s="74">
        <v>5</v>
      </c>
    </row>
    <row r="1025" spans="1:29" ht="14.25">
      <c r="A1025" s="89">
        <v>2010044</v>
      </c>
      <c r="B1025" s="91">
        <v>40288</v>
      </c>
      <c r="C1025" s="97">
        <v>3</v>
      </c>
      <c r="D1025" s="93">
        <v>9</v>
      </c>
      <c r="E1025" s="93">
        <v>21</v>
      </c>
      <c r="F1025" s="93">
        <v>23</v>
      </c>
      <c r="G1025" s="93">
        <v>27</v>
      </c>
      <c r="H1025" s="93">
        <v>31</v>
      </c>
      <c r="I1025" s="99">
        <v>5</v>
      </c>
      <c r="J1025" s="93">
        <v>3</v>
      </c>
      <c r="K1025" s="93">
        <v>9</v>
      </c>
      <c r="L1025" s="93">
        <v>27</v>
      </c>
      <c r="M1025" s="93">
        <v>23</v>
      </c>
      <c r="N1025" s="93">
        <v>31</v>
      </c>
      <c r="O1025" s="94">
        <v>21</v>
      </c>
      <c r="P1025" s="74">
        <v>237978418</v>
      </c>
      <c r="Q1025" s="74">
        <v>76358160</v>
      </c>
      <c r="R1025" s="74">
        <v>15</v>
      </c>
      <c r="S1025" s="74">
        <v>5614558</v>
      </c>
      <c r="T1025" s="74">
        <v>125</v>
      </c>
      <c r="U1025" s="74">
        <v>110620</v>
      </c>
      <c r="V1025" s="74">
        <v>1565</v>
      </c>
      <c r="W1025" s="74">
        <v>3000</v>
      </c>
      <c r="X1025" s="74">
        <v>63464</v>
      </c>
      <c r="Y1025" s="74">
        <v>200</v>
      </c>
      <c r="Z1025" s="74">
        <v>1063101</v>
      </c>
      <c r="AA1025" s="74">
        <v>10</v>
      </c>
      <c r="AB1025" s="74">
        <v>8499743</v>
      </c>
      <c r="AC1025" s="74">
        <v>5</v>
      </c>
    </row>
    <row r="1026" spans="1:29" ht="14.25">
      <c r="A1026" s="89">
        <v>2010045</v>
      </c>
      <c r="B1026" s="91">
        <v>40290</v>
      </c>
      <c r="C1026" s="97">
        <v>2</v>
      </c>
      <c r="D1026" s="93">
        <v>3</v>
      </c>
      <c r="E1026" s="93">
        <v>4</v>
      </c>
      <c r="F1026" s="93">
        <v>13</v>
      </c>
      <c r="G1026" s="93">
        <v>20</v>
      </c>
      <c r="H1026" s="93">
        <v>29</v>
      </c>
      <c r="I1026" s="99">
        <v>1</v>
      </c>
      <c r="J1026" s="93">
        <v>20</v>
      </c>
      <c r="K1026" s="93">
        <v>2</v>
      </c>
      <c r="L1026" s="93">
        <v>13</v>
      </c>
      <c r="M1026" s="93">
        <v>29</v>
      </c>
      <c r="N1026" s="93">
        <v>3</v>
      </c>
      <c r="O1026" s="94">
        <v>4</v>
      </c>
      <c r="P1026" s="74">
        <v>235205392</v>
      </c>
      <c r="Q1026" s="74">
        <v>72583137</v>
      </c>
      <c r="R1026" s="74">
        <v>11</v>
      </c>
      <c r="S1026" s="74">
        <v>5000000</v>
      </c>
      <c r="T1026" s="74">
        <v>130</v>
      </c>
      <c r="U1026" s="74">
        <v>168873</v>
      </c>
      <c r="V1026" s="74">
        <v>870</v>
      </c>
      <c r="W1026" s="74">
        <v>3000</v>
      </c>
      <c r="X1026" s="74">
        <v>43655</v>
      </c>
      <c r="Y1026" s="74">
        <v>200</v>
      </c>
      <c r="Z1026" s="74">
        <v>831519</v>
      </c>
      <c r="AA1026" s="74">
        <v>10</v>
      </c>
      <c r="AB1026" s="74">
        <v>4483182</v>
      </c>
      <c r="AC1026" s="74">
        <v>5</v>
      </c>
    </row>
    <row r="1027" spans="1:29" ht="14.25">
      <c r="A1027" s="89">
        <v>2010046</v>
      </c>
      <c r="B1027" s="91">
        <v>40293</v>
      </c>
      <c r="C1027" s="97">
        <v>11</v>
      </c>
      <c r="D1027" s="93">
        <v>12</v>
      </c>
      <c r="E1027" s="93">
        <v>21</v>
      </c>
      <c r="F1027" s="93">
        <v>23</v>
      </c>
      <c r="G1027" s="93">
        <v>27</v>
      </c>
      <c r="H1027" s="93">
        <v>32</v>
      </c>
      <c r="I1027" s="99">
        <v>5</v>
      </c>
      <c r="J1027" s="93">
        <v>23</v>
      </c>
      <c r="K1027" s="93">
        <v>21</v>
      </c>
      <c r="L1027" s="93">
        <v>12</v>
      </c>
      <c r="M1027" s="93">
        <v>32</v>
      </c>
      <c r="N1027" s="93">
        <v>11</v>
      </c>
      <c r="O1027" s="94">
        <v>27</v>
      </c>
      <c r="P1027" s="74">
        <v>257876882</v>
      </c>
      <c r="Q1027" s="74">
        <v>122776494</v>
      </c>
      <c r="R1027" s="74">
        <v>2</v>
      </c>
      <c r="S1027" s="74">
        <v>5000000</v>
      </c>
      <c r="T1027" s="74">
        <v>66</v>
      </c>
      <c r="U1027" s="74">
        <v>390865</v>
      </c>
      <c r="V1027" s="74">
        <v>657</v>
      </c>
      <c r="W1027" s="74">
        <v>3000</v>
      </c>
      <c r="X1027" s="74">
        <v>34766</v>
      </c>
      <c r="Y1027" s="74">
        <v>200</v>
      </c>
      <c r="Z1027" s="74">
        <v>741804</v>
      </c>
      <c r="AA1027" s="74">
        <v>10</v>
      </c>
      <c r="AB1027" s="74">
        <v>4805384</v>
      </c>
      <c r="AC1027" s="74">
        <v>5</v>
      </c>
    </row>
    <row r="1028" spans="1:29" ht="14.25">
      <c r="A1028" s="89">
        <v>2010047</v>
      </c>
      <c r="B1028" s="91">
        <v>40295</v>
      </c>
      <c r="C1028" s="97">
        <v>3</v>
      </c>
      <c r="D1028" s="93">
        <v>10</v>
      </c>
      <c r="E1028" s="93">
        <v>13</v>
      </c>
      <c r="F1028" s="93">
        <v>20</v>
      </c>
      <c r="G1028" s="93">
        <v>21</v>
      </c>
      <c r="H1028" s="93">
        <v>32</v>
      </c>
      <c r="I1028" s="99">
        <v>15</v>
      </c>
      <c r="J1028" s="93">
        <v>13</v>
      </c>
      <c r="K1028" s="93">
        <v>20</v>
      </c>
      <c r="L1028" s="93">
        <v>32</v>
      </c>
      <c r="M1028" s="93">
        <v>21</v>
      </c>
      <c r="N1028" s="93">
        <v>3</v>
      </c>
      <c r="O1028" s="94">
        <v>10</v>
      </c>
      <c r="P1028" s="74">
        <v>230736816</v>
      </c>
      <c r="Q1028" s="74">
        <v>127710520</v>
      </c>
      <c r="R1028" s="74">
        <v>4</v>
      </c>
      <c r="S1028" s="74">
        <v>7493402</v>
      </c>
      <c r="T1028" s="74">
        <v>83</v>
      </c>
      <c r="U1028" s="74">
        <v>180245</v>
      </c>
      <c r="V1028" s="74">
        <v>925</v>
      </c>
      <c r="W1028" s="74">
        <v>3000</v>
      </c>
      <c r="X1028" s="74">
        <v>44130</v>
      </c>
      <c r="Y1028" s="74">
        <v>200</v>
      </c>
      <c r="Z1028" s="74">
        <v>782428</v>
      </c>
      <c r="AA1028" s="74">
        <v>10</v>
      </c>
      <c r="AB1028" s="74">
        <v>8753541</v>
      </c>
      <c r="AC1028" s="74">
        <v>5</v>
      </c>
    </row>
    <row r="1029" spans="1:29" ht="14.25">
      <c r="A1029" s="89">
        <v>2010048</v>
      </c>
      <c r="B1029" s="91">
        <v>40297</v>
      </c>
      <c r="C1029" s="97">
        <v>1</v>
      </c>
      <c r="D1029" s="93">
        <v>6</v>
      </c>
      <c r="E1029" s="93">
        <v>8</v>
      </c>
      <c r="F1029" s="93">
        <v>10</v>
      </c>
      <c r="G1029" s="93">
        <v>23</v>
      </c>
      <c r="H1029" s="93">
        <v>33</v>
      </c>
      <c r="I1029" s="99">
        <v>2</v>
      </c>
      <c r="J1029" s="93">
        <v>23</v>
      </c>
      <c r="K1029" s="93">
        <v>8</v>
      </c>
      <c r="L1029" s="93">
        <v>6</v>
      </c>
      <c r="M1029" s="93">
        <v>1</v>
      </c>
      <c r="N1029" s="93">
        <v>33</v>
      </c>
      <c r="O1029" s="94">
        <v>10</v>
      </c>
      <c r="P1029" s="74">
        <v>227901710</v>
      </c>
      <c r="Q1029" s="74">
        <v>144359586</v>
      </c>
      <c r="R1029" s="74">
        <v>3</v>
      </c>
      <c r="S1029" s="74">
        <v>9219875</v>
      </c>
      <c r="T1029" s="74">
        <v>100</v>
      </c>
      <c r="U1029" s="74">
        <v>189894</v>
      </c>
      <c r="V1029" s="74">
        <v>704</v>
      </c>
      <c r="W1029" s="74">
        <v>3000</v>
      </c>
      <c r="X1029" s="74">
        <v>37105</v>
      </c>
      <c r="Y1029" s="74">
        <v>200</v>
      </c>
      <c r="Z1029" s="74">
        <v>732783</v>
      </c>
      <c r="AA1029" s="74">
        <v>10</v>
      </c>
      <c r="AB1029" s="74">
        <v>6302574</v>
      </c>
      <c r="AC1029" s="74">
        <v>5</v>
      </c>
    </row>
    <row r="1030" spans="1:29" ht="14.25">
      <c r="A1030" s="89">
        <v>2010049</v>
      </c>
      <c r="B1030" s="91">
        <v>40300</v>
      </c>
      <c r="C1030" s="97">
        <v>1</v>
      </c>
      <c r="D1030" s="93">
        <v>6</v>
      </c>
      <c r="E1030" s="93">
        <v>10</v>
      </c>
      <c r="F1030" s="93">
        <v>26</v>
      </c>
      <c r="G1030" s="93">
        <v>27</v>
      </c>
      <c r="H1030" s="93">
        <v>28</v>
      </c>
      <c r="I1030" s="99">
        <v>2</v>
      </c>
      <c r="J1030" s="93">
        <v>6</v>
      </c>
      <c r="K1030" s="93">
        <v>10</v>
      </c>
      <c r="L1030" s="93">
        <v>27</v>
      </c>
      <c r="M1030" s="93">
        <v>1</v>
      </c>
      <c r="N1030" s="93">
        <v>28</v>
      </c>
      <c r="O1030" s="94">
        <v>26</v>
      </c>
      <c r="P1030" s="74">
        <v>238207928</v>
      </c>
      <c r="Q1030" s="74">
        <v>172606158</v>
      </c>
      <c r="R1030" s="74">
        <v>2</v>
      </c>
      <c r="S1030" s="74">
        <v>10000000</v>
      </c>
      <c r="T1030" s="74">
        <v>54</v>
      </c>
      <c r="U1030" s="74">
        <v>382909</v>
      </c>
      <c r="V1030" s="74">
        <v>866</v>
      </c>
      <c r="W1030" s="74">
        <v>3000</v>
      </c>
      <c r="X1030" s="74">
        <v>38608</v>
      </c>
      <c r="Y1030" s="74">
        <v>200</v>
      </c>
      <c r="Z1030" s="74">
        <v>715386</v>
      </c>
      <c r="AA1030" s="74">
        <v>10</v>
      </c>
      <c r="AB1030" s="74">
        <v>6064949</v>
      </c>
      <c r="AC1030" s="74">
        <v>5</v>
      </c>
    </row>
    <row r="1031" spans="1:29" ht="14.25">
      <c r="A1031" s="89">
        <v>2010050</v>
      </c>
      <c r="B1031" s="91">
        <v>40302</v>
      </c>
      <c r="C1031" s="97">
        <v>7</v>
      </c>
      <c r="D1031" s="93">
        <v>21</v>
      </c>
      <c r="E1031" s="93">
        <v>22</v>
      </c>
      <c r="F1031" s="93">
        <v>26</v>
      </c>
      <c r="G1031" s="93">
        <v>28</v>
      </c>
      <c r="H1031" s="93">
        <v>30</v>
      </c>
      <c r="I1031" s="99">
        <v>11</v>
      </c>
      <c r="J1031" s="93">
        <v>30</v>
      </c>
      <c r="K1031" s="93">
        <v>7</v>
      </c>
      <c r="L1031" s="93">
        <v>28</v>
      </c>
      <c r="M1031" s="93">
        <v>22</v>
      </c>
      <c r="N1031" s="93">
        <v>26</v>
      </c>
      <c r="O1031" s="94">
        <v>21</v>
      </c>
      <c r="P1031" s="74">
        <v>217484954</v>
      </c>
      <c r="Q1031" s="74">
        <v>187830266</v>
      </c>
      <c r="R1031" s="74">
        <v>2</v>
      </c>
      <c r="S1031" s="74">
        <v>10000000</v>
      </c>
      <c r="T1031" s="74">
        <v>61</v>
      </c>
      <c r="U1031" s="74">
        <v>247476</v>
      </c>
      <c r="V1031" s="74">
        <v>805</v>
      </c>
      <c r="W1031" s="74">
        <v>3000</v>
      </c>
      <c r="X1031" s="74">
        <v>46470</v>
      </c>
      <c r="Y1031" s="74">
        <v>200</v>
      </c>
      <c r="Z1031" s="74">
        <v>894843</v>
      </c>
      <c r="AA1031" s="74">
        <v>10</v>
      </c>
      <c r="AB1031" s="74">
        <v>7118008</v>
      </c>
      <c r="AC1031" s="74">
        <v>5</v>
      </c>
    </row>
    <row r="1032" spans="1:29" ht="14.25">
      <c r="A1032" s="89">
        <v>2010051</v>
      </c>
      <c r="B1032" s="91">
        <v>40304</v>
      </c>
      <c r="C1032" s="97">
        <v>4</v>
      </c>
      <c r="D1032" s="93">
        <v>17</v>
      </c>
      <c r="E1032" s="93">
        <v>23</v>
      </c>
      <c r="F1032" s="93">
        <v>27</v>
      </c>
      <c r="G1032" s="93">
        <v>28</v>
      </c>
      <c r="H1032" s="93">
        <v>32</v>
      </c>
      <c r="I1032" s="99">
        <v>3</v>
      </c>
      <c r="J1032" s="93">
        <v>28</v>
      </c>
      <c r="K1032" s="93">
        <v>27</v>
      </c>
      <c r="L1032" s="93">
        <v>17</v>
      </c>
      <c r="M1032" s="93">
        <v>23</v>
      </c>
      <c r="N1032" s="93">
        <v>32</v>
      </c>
      <c r="O1032" s="94">
        <v>4</v>
      </c>
      <c r="P1032" s="74">
        <v>229638378</v>
      </c>
      <c r="Q1032" s="74">
        <v>171582525</v>
      </c>
      <c r="R1032" s="74">
        <v>9</v>
      </c>
      <c r="S1032" s="74">
        <v>6277878</v>
      </c>
      <c r="T1032" s="74">
        <v>42</v>
      </c>
      <c r="U1032" s="74">
        <v>410746</v>
      </c>
      <c r="V1032" s="74">
        <v>895</v>
      </c>
      <c r="W1032" s="74">
        <v>3000</v>
      </c>
      <c r="X1032" s="74">
        <v>42252</v>
      </c>
      <c r="Y1032" s="74">
        <v>200</v>
      </c>
      <c r="Z1032" s="74">
        <v>803160</v>
      </c>
      <c r="AA1032" s="74">
        <v>10</v>
      </c>
      <c r="AB1032" s="74">
        <v>7170257</v>
      </c>
      <c r="AC1032" s="74">
        <v>5</v>
      </c>
    </row>
    <row r="1033" spans="1:29" ht="14.25">
      <c r="A1033" s="89">
        <v>2010052</v>
      </c>
      <c r="B1033" s="91">
        <v>40307</v>
      </c>
      <c r="C1033" s="97">
        <v>1</v>
      </c>
      <c r="D1033" s="93">
        <v>2</v>
      </c>
      <c r="E1033" s="93">
        <v>19</v>
      </c>
      <c r="F1033" s="93">
        <v>23</v>
      </c>
      <c r="G1033" s="93">
        <v>27</v>
      </c>
      <c r="H1033" s="93">
        <v>29</v>
      </c>
      <c r="I1033" s="99">
        <v>10</v>
      </c>
      <c r="J1033" s="93">
        <v>1</v>
      </c>
      <c r="K1033" s="93">
        <v>2</v>
      </c>
      <c r="L1033" s="93">
        <v>29</v>
      </c>
      <c r="M1033" s="93">
        <v>27</v>
      </c>
      <c r="N1033" s="93">
        <v>19</v>
      </c>
      <c r="O1033" s="94">
        <v>23</v>
      </c>
      <c r="P1033" s="74">
        <v>254114154</v>
      </c>
      <c r="Q1033" s="74">
        <v>187259932</v>
      </c>
      <c r="R1033" s="74">
        <v>4</v>
      </c>
      <c r="S1033" s="74">
        <v>8567740</v>
      </c>
      <c r="T1033" s="74">
        <v>39</v>
      </c>
      <c r="U1033" s="74">
        <v>548883</v>
      </c>
      <c r="V1033" s="74">
        <v>564</v>
      </c>
      <c r="W1033" s="74">
        <v>3000</v>
      </c>
      <c r="X1033" s="74">
        <v>33756</v>
      </c>
      <c r="Y1033" s="74">
        <v>200</v>
      </c>
      <c r="Z1033" s="74">
        <v>715894</v>
      </c>
      <c r="AA1033" s="74">
        <v>10</v>
      </c>
      <c r="AB1033" s="74">
        <v>7511796</v>
      </c>
      <c r="AC1033" s="74">
        <v>5</v>
      </c>
    </row>
    <row r="1034" spans="1:29" ht="14.25">
      <c r="A1034" s="89">
        <v>2010053</v>
      </c>
      <c r="B1034" s="91">
        <v>40309</v>
      </c>
      <c r="C1034" s="97">
        <v>3</v>
      </c>
      <c r="D1034" s="93">
        <v>22</v>
      </c>
      <c r="E1034" s="93">
        <v>24</v>
      </c>
      <c r="F1034" s="93">
        <v>27</v>
      </c>
      <c r="G1034" s="93">
        <v>28</v>
      </c>
      <c r="H1034" s="93">
        <v>30</v>
      </c>
      <c r="I1034" s="99">
        <v>14</v>
      </c>
      <c r="J1034" s="93">
        <v>28</v>
      </c>
      <c r="K1034" s="93">
        <v>24</v>
      </c>
      <c r="L1034" s="93">
        <v>27</v>
      </c>
      <c r="M1034" s="93">
        <v>30</v>
      </c>
      <c r="N1034" s="93">
        <v>3</v>
      </c>
      <c r="O1034" s="94">
        <v>22</v>
      </c>
      <c r="P1034" s="74">
        <v>233188676</v>
      </c>
      <c r="Q1034" s="74">
        <v>202467090</v>
      </c>
      <c r="R1034" s="74">
        <v>3</v>
      </c>
      <c r="S1034" s="74">
        <v>9027621</v>
      </c>
      <c r="T1034" s="74">
        <v>48</v>
      </c>
      <c r="U1034" s="74">
        <v>377589</v>
      </c>
      <c r="V1034" s="74">
        <v>741</v>
      </c>
      <c r="W1034" s="74">
        <v>3000</v>
      </c>
      <c r="X1034" s="74">
        <v>40393</v>
      </c>
      <c r="Y1034" s="74">
        <v>200</v>
      </c>
      <c r="Z1034" s="74">
        <v>792671</v>
      </c>
      <c r="AA1034" s="74">
        <v>10</v>
      </c>
      <c r="AB1034" s="74">
        <v>7123965</v>
      </c>
      <c r="AC1034" s="74">
        <v>5</v>
      </c>
    </row>
    <row r="1035" spans="1:29" ht="14.25">
      <c r="A1035" s="89">
        <v>2010054</v>
      </c>
      <c r="B1035" s="91">
        <v>40311</v>
      </c>
      <c r="C1035" s="97">
        <v>1</v>
      </c>
      <c r="D1035" s="93">
        <v>6</v>
      </c>
      <c r="E1035" s="93">
        <v>8</v>
      </c>
      <c r="F1035" s="93">
        <v>12</v>
      </c>
      <c r="G1035" s="93">
        <v>14</v>
      </c>
      <c r="H1035" s="93">
        <v>25</v>
      </c>
      <c r="I1035" s="99">
        <v>6</v>
      </c>
      <c r="J1035" s="93">
        <v>8</v>
      </c>
      <c r="K1035" s="93">
        <v>1</v>
      </c>
      <c r="L1035" s="93">
        <v>12</v>
      </c>
      <c r="M1035" s="93">
        <v>25</v>
      </c>
      <c r="N1035" s="93">
        <v>14</v>
      </c>
      <c r="O1035" s="94">
        <v>6</v>
      </c>
      <c r="P1035" s="74">
        <v>240532550</v>
      </c>
      <c r="Q1035" s="74">
        <v>200266356</v>
      </c>
      <c r="R1035" s="74">
        <v>6</v>
      </c>
      <c r="S1035" s="74">
        <v>6853284</v>
      </c>
      <c r="T1035" s="74">
        <v>76</v>
      </c>
      <c r="U1035" s="74">
        <v>219467</v>
      </c>
      <c r="V1035" s="74">
        <v>1128</v>
      </c>
      <c r="W1035" s="74">
        <v>3000</v>
      </c>
      <c r="X1035" s="74">
        <v>55562</v>
      </c>
      <c r="Y1035" s="74">
        <v>200</v>
      </c>
      <c r="Z1035" s="74">
        <v>994725</v>
      </c>
      <c r="AA1035" s="74">
        <v>10</v>
      </c>
      <c r="AB1035" s="74">
        <v>7563752</v>
      </c>
      <c r="AC1035" s="74">
        <v>5</v>
      </c>
    </row>
    <row r="1036" spans="1:29" ht="14.25">
      <c r="A1036" s="89">
        <v>2010055</v>
      </c>
      <c r="B1036" s="91">
        <v>40314</v>
      </c>
      <c r="C1036" s="97">
        <v>2</v>
      </c>
      <c r="D1036" s="93">
        <v>3</v>
      </c>
      <c r="E1036" s="93">
        <v>13</v>
      </c>
      <c r="F1036" s="93">
        <v>19</v>
      </c>
      <c r="G1036" s="93">
        <v>20</v>
      </c>
      <c r="H1036" s="93">
        <v>23</v>
      </c>
      <c r="I1036" s="99">
        <v>8</v>
      </c>
      <c r="J1036" s="93">
        <v>13</v>
      </c>
      <c r="K1036" s="93">
        <v>20</v>
      </c>
      <c r="L1036" s="93">
        <v>3</v>
      </c>
      <c r="M1036" s="93">
        <v>2</v>
      </c>
      <c r="N1036" s="93">
        <v>19</v>
      </c>
      <c r="O1036" s="94">
        <v>23</v>
      </c>
      <c r="P1036" s="74">
        <v>265950816</v>
      </c>
      <c r="Q1036" s="74">
        <v>167046450</v>
      </c>
      <c r="R1036" s="74">
        <v>10</v>
      </c>
      <c r="S1036" s="74">
        <v>5671204</v>
      </c>
      <c r="T1036" s="74">
        <v>92</v>
      </c>
      <c r="U1036" s="74">
        <v>109435</v>
      </c>
      <c r="V1036" s="74">
        <v>2000</v>
      </c>
      <c r="W1036" s="74">
        <v>3000</v>
      </c>
      <c r="X1036" s="74">
        <v>87671</v>
      </c>
      <c r="Y1036" s="74">
        <v>200</v>
      </c>
      <c r="Z1036" s="74">
        <v>1398690</v>
      </c>
      <c r="AA1036" s="74">
        <v>10</v>
      </c>
      <c r="AB1036" s="74">
        <v>11846919</v>
      </c>
      <c r="AC1036" s="74">
        <v>5</v>
      </c>
    </row>
    <row r="1037" spans="1:29" ht="14.25">
      <c r="A1037" s="89">
        <v>2010056</v>
      </c>
      <c r="B1037" s="91">
        <v>40316</v>
      </c>
      <c r="C1037" s="97">
        <v>1</v>
      </c>
      <c r="D1037" s="93">
        <v>2</v>
      </c>
      <c r="E1037" s="93">
        <v>3</v>
      </c>
      <c r="F1037" s="93">
        <v>8</v>
      </c>
      <c r="G1037" s="93">
        <v>13</v>
      </c>
      <c r="H1037" s="93">
        <v>32</v>
      </c>
      <c r="I1037" s="99">
        <v>7</v>
      </c>
      <c r="J1037" s="93">
        <v>32</v>
      </c>
      <c r="K1037" s="93">
        <v>13</v>
      </c>
      <c r="L1037" s="93">
        <v>3</v>
      </c>
      <c r="M1037" s="93">
        <v>1</v>
      </c>
      <c r="N1037" s="93">
        <v>2</v>
      </c>
      <c r="O1037" s="94">
        <v>8</v>
      </c>
      <c r="P1037" s="74">
        <v>243521976</v>
      </c>
      <c r="Q1037" s="74">
        <v>144121435</v>
      </c>
      <c r="R1037" s="74">
        <v>5</v>
      </c>
      <c r="S1037" s="74">
        <v>5165998</v>
      </c>
      <c r="T1037" s="74">
        <v>28</v>
      </c>
      <c r="U1037" s="74">
        <v>44463</v>
      </c>
      <c r="V1037" s="74">
        <v>1226</v>
      </c>
      <c r="W1037" s="74">
        <v>3000</v>
      </c>
      <c r="X1037" s="74">
        <v>61168</v>
      </c>
      <c r="Y1037" s="74">
        <v>200</v>
      </c>
      <c r="Z1037" s="74">
        <v>1049011</v>
      </c>
      <c r="AA1037" s="74">
        <v>10</v>
      </c>
      <c r="AB1037" s="74">
        <v>17754817</v>
      </c>
      <c r="AC1037" s="74">
        <v>5</v>
      </c>
    </row>
    <row r="1038" spans="1:29" ht="14.25">
      <c r="A1038" s="89">
        <v>2010057</v>
      </c>
      <c r="B1038" s="91">
        <v>40318</v>
      </c>
      <c r="C1038" s="97">
        <v>5</v>
      </c>
      <c r="D1038" s="93">
        <v>11</v>
      </c>
      <c r="E1038" s="93">
        <v>12</v>
      </c>
      <c r="F1038" s="93">
        <v>19</v>
      </c>
      <c r="G1038" s="93">
        <v>25</v>
      </c>
      <c r="H1038" s="93">
        <v>32</v>
      </c>
      <c r="I1038" s="99">
        <v>5</v>
      </c>
      <c r="J1038" s="93">
        <v>12</v>
      </c>
      <c r="K1038" s="93">
        <v>25</v>
      </c>
      <c r="L1038" s="93">
        <v>11</v>
      </c>
      <c r="M1038" s="93">
        <v>5</v>
      </c>
      <c r="N1038" s="93">
        <v>32</v>
      </c>
      <c r="O1038" s="94">
        <v>19</v>
      </c>
      <c r="P1038" s="74">
        <v>241998022</v>
      </c>
      <c r="Q1038" s="74">
        <v>79463070</v>
      </c>
      <c r="R1038" s="74">
        <v>18</v>
      </c>
      <c r="S1038" s="74">
        <v>5563147</v>
      </c>
      <c r="T1038" s="74">
        <v>286</v>
      </c>
      <c r="U1038" s="74">
        <v>53164</v>
      </c>
      <c r="V1038" s="74">
        <v>1697</v>
      </c>
      <c r="W1038" s="74">
        <v>3000</v>
      </c>
      <c r="X1038" s="74">
        <v>72514</v>
      </c>
      <c r="Y1038" s="74">
        <v>200</v>
      </c>
      <c r="Z1038" s="74">
        <v>1142414</v>
      </c>
      <c r="AA1038" s="74">
        <v>10</v>
      </c>
      <c r="AB1038" s="74">
        <v>7375560</v>
      </c>
      <c r="AC1038" s="74">
        <v>5</v>
      </c>
    </row>
    <row r="1039" spans="1:29" ht="14.25">
      <c r="A1039" s="89">
        <v>2010058</v>
      </c>
      <c r="B1039" s="91">
        <v>40321</v>
      </c>
      <c r="C1039" s="97">
        <v>1</v>
      </c>
      <c r="D1039" s="93">
        <v>4</v>
      </c>
      <c r="E1039" s="93">
        <v>11</v>
      </c>
      <c r="F1039" s="93">
        <v>17</v>
      </c>
      <c r="G1039" s="93">
        <v>19</v>
      </c>
      <c r="H1039" s="93">
        <v>29</v>
      </c>
      <c r="I1039" s="99">
        <v>12</v>
      </c>
      <c r="J1039" s="93">
        <v>4</v>
      </c>
      <c r="K1039" s="93">
        <v>19</v>
      </c>
      <c r="L1039" s="93">
        <v>11</v>
      </c>
      <c r="M1039" s="93">
        <v>1</v>
      </c>
      <c r="N1039" s="93">
        <v>17</v>
      </c>
      <c r="O1039" s="94">
        <v>29</v>
      </c>
      <c r="P1039" s="74">
        <v>258079782</v>
      </c>
      <c r="Q1039" s="74">
        <v>97559109</v>
      </c>
      <c r="R1039" s="74">
        <v>3</v>
      </c>
      <c r="S1039" s="74">
        <v>5000000</v>
      </c>
      <c r="T1039" s="74">
        <v>68</v>
      </c>
      <c r="U1039" s="74">
        <v>208588</v>
      </c>
      <c r="V1039" s="74">
        <v>1162</v>
      </c>
      <c r="W1039" s="74">
        <v>3000</v>
      </c>
      <c r="X1039" s="74">
        <v>58507</v>
      </c>
      <c r="Y1039" s="74">
        <v>200</v>
      </c>
      <c r="Z1039" s="74">
        <v>1048474</v>
      </c>
      <c r="AA1039" s="74">
        <v>10</v>
      </c>
      <c r="AB1039" s="74">
        <v>10701379</v>
      </c>
      <c r="AC1039" s="74">
        <v>5</v>
      </c>
    </row>
    <row r="1040" spans="1:29" ht="14.25">
      <c r="A1040" s="89">
        <v>2010059</v>
      </c>
      <c r="B1040" s="91">
        <v>40323</v>
      </c>
      <c r="C1040" s="97">
        <v>1</v>
      </c>
      <c r="D1040" s="93">
        <v>9</v>
      </c>
      <c r="E1040" s="93">
        <v>11</v>
      </c>
      <c r="F1040" s="93">
        <v>12</v>
      </c>
      <c r="G1040" s="93">
        <v>18</v>
      </c>
      <c r="H1040" s="93">
        <v>30</v>
      </c>
      <c r="I1040" s="99">
        <v>10</v>
      </c>
      <c r="J1040" s="93">
        <v>18</v>
      </c>
      <c r="K1040" s="93">
        <v>1</v>
      </c>
      <c r="L1040" s="93">
        <v>11</v>
      </c>
      <c r="M1040" s="93">
        <v>12</v>
      </c>
      <c r="N1040" s="93">
        <v>9</v>
      </c>
      <c r="O1040" s="94">
        <v>30</v>
      </c>
      <c r="P1040" s="74">
        <v>232718404</v>
      </c>
      <c r="Q1040" s="74">
        <v>110448675</v>
      </c>
      <c r="R1040" s="74">
        <v>3</v>
      </c>
      <c r="S1040" s="74">
        <v>5000000</v>
      </c>
      <c r="T1040" s="74">
        <v>51</v>
      </c>
      <c r="U1040" s="74">
        <v>234366</v>
      </c>
      <c r="V1040" s="74">
        <v>1169</v>
      </c>
      <c r="W1040" s="74">
        <v>3000</v>
      </c>
      <c r="X1040" s="74">
        <v>57952</v>
      </c>
      <c r="Y1040" s="74">
        <v>200</v>
      </c>
      <c r="Z1040" s="74">
        <v>1000489</v>
      </c>
      <c r="AA1040" s="74">
        <v>10</v>
      </c>
      <c r="AB1040" s="74">
        <v>9817498</v>
      </c>
      <c r="AC1040" s="74">
        <v>5</v>
      </c>
    </row>
    <row r="1041" spans="1:29" ht="14.25">
      <c r="A1041" s="89">
        <v>2010060</v>
      </c>
      <c r="B1041" s="91">
        <v>40325</v>
      </c>
      <c r="C1041" s="97">
        <v>1</v>
      </c>
      <c r="D1041" s="93">
        <v>8</v>
      </c>
      <c r="E1041" s="93">
        <v>15</v>
      </c>
      <c r="F1041" s="93">
        <v>18</v>
      </c>
      <c r="G1041" s="93">
        <v>22</v>
      </c>
      <c r="H1041" s="93">
        <v>27</v>
      </c>
      <c r="I1041" s="99">
        <v>9</v>
      </c>
      <c r="J1041" s="93">
        <v>27</v>
      </c>
      <c r="K1041" s="93">
        <v>18</v>
      </c>
      <c r="L1041" s="93">
        <v>15</v>
      </c>
      <c r="M1041" s="93">
        <v>1</v>
      </c>
      <c r="N1041" s="93">
        <v>22</v>
      </c>
      <c r="O1041" s="94">
        <v>8</v>
      </c>
      <c r="P1041" s="74">
        <v>239669684</v>
      </c>
      <c r="Q1041" s="74">
        <v>102409895</v>
      </c>
      <c r="R1041" s="74">
        <v>5</v>
      </c>
      <c r="S1041" s="74">
        <v>6356897</v>
      </c>
      <c r="T1041" s="74">
        <v>77</v>
      </c>
      <c r="U1041" s="74">
        <v>132165</v>
      </c>
      <c r="V1041" s="74">
        <v>1276</v>
      </c>
      <c r="W1041" s="74">
        <v>3000</v>
      </c>
      <c r="X1041" s="74">
        <v>60315</v>
      </c>
      <c r="Y1041" s="74">
        <v>200</v>
      </c>
      <c r="Z1041" s="74">
        <v>997982</v>
      </c>
      <c r="AA1041" s="74">
        <v>10</v>
      </c>
      <c r="AB1041" s="74">
        <v>11528977</v>
      </c>
      <c r="AC1041" s="74">
        <v>5</v>
      </c>
    </row>
    <row r="1042" spans="1:29" ht="14.25">
      <c r="A1042" s="89">
        <v>2010061</v>
      </c>
      <c r="B1042" s="91">
        <v>40328</v>
      </c>
      <c r="C1042" s="97">
        <v>2</v>
      </c>
      <c r="D1042" s="93">
        <v>4</v>
      </c>
      <c r="E1042" s="93">
        <v>16</v>
      </c>
      <c r="F1042" s="93">
        <v>19</v>
      </c>
      <c r="G1042" s="93">
        <v>22</v>
      </c>
      <c r="H1042" s="93">
        <v>26</v>
      </c>
      <c r="I1042" s="99">
        <v>12</v>
      </c>
      <c r="J1042" s="93">
        <v>2</v>
      </c>
      <c r="K1042" s="93">
        <v>22</v>
      </c>
      <c r="L1042" s="93">
        <v>4</v>
      </c>
      <c r="M1042" s="93">
        <v>26</v>
      </c>
      <c r="N1042" s="93">
        <v>19</v>
      </c>
      <c r="O1042" s="94">
        <v>16</v>
      </c>
      <c r="P1042" s="74">
        <v>261848018</v>
      </c>
      <c r="Q1042" s="74">
        <v>122145796</v>
      </c>
      <c r="R1042" s="74">
        <v>4</v>
      </c>
      <c r="S1042" s="74">
        <v>8973590</v>
      </c>
      <c r="T1042" s="74">
        <v>55</v>
      </c>
      <c r="U1042" s="74">
        <v>433482</v>
      </c>
      <c r="V1042" s="74">
        <v>874</v>
      </c>
      <c r="W1042" s="74">
        <v>3000</v>
      </c>
      <c r="X1042" s="74">
        <v>44471</v>
      </c>
      <c r="Y1042" s="74">
        <v>200</v>
      </c>
      <c r="Z1042" s="74">
        <v>881113</v>
      </c>
      <c r="AA1042" s="74">
        <v>10</v>
      </c>
      <c r="AB1042" s="74">
        <v>5701278</v>
      </c>
      <c r="AC1042" s="74">
        <v>5</v>
      </c>
    </row>
    <row r="1043" spans="1:29" ht="14.25">
      <c r="A1043" s="89">
        <v>2010062</v>
      </c>
      <c r="B1043" s="91">
        <v>40330</v>
      </c>
      <c r="C1043" s="97">
        <v>11</v>
      </c>
      <c r="D1043" s="93">
        <v>13</v>
      </c>
      <c r="E1043" s="93">
        <v>15</v>
      </c>
      <c r="F1043" s="93">
        <v>20</v>
      </c>
      <c r="G1043" s="93">
        <v>31</v>
      </c>
      <c r="H1043" s="93">
        <v>33</v>
      </c>
      <c r="I1043" s="99">
        <v>3</v>
      </c>
      <c r="J1043" s="93">
        <v>20</v>
      </c>
      <c r="K1043" s="93">
        <v>11</v>
      </c>
      <c r="L1043" s="93">
        <v>15</v>
      </c>
      <c r="M1043" s="93">
        <v>31</v>
      </c>
      <c r="N1043" s="93">
        <v>13</v>
      </c>
      <c r="O1043" s="94">
        <v>33</v>
      </c>
      <c r="P1043" s="74">
        <v>235535320</v>
      </c>
      <c r="Q1043" s="74">
        <v>153894811</v>
      </c>
      <c r="R1043" s="74">
        <v>1</v>
      </c>
      <c r="S1043" s="74">
        <v>10000000</v>
      </c>
      <c r="T1043" s="74">
        <v>42</v>
      </c>
      <c r="U1043" s="74">
        <v>426010</v>
      </c>
      <c r="V1043" s="74">
        <v>719</v>
      </c>
      <c r="W1043" s="74">
        <v>3000</v>
      </c>
      <c r="X1043" s="74">
        <v>36749</v>
      </c>
      <c r="Y1043" s="74">
        <v>200</v>
      </c>
      <c r="Z1043" s="74">
        <v>730033</v>
      </c>
      <c r="AA1043" s="74">
        <v>10</v>
      </c>
      <c r="AB1043" s="74">
        <v>7792745</v>
      </c>
      <c r="AC1043" s="74">
        <v>5</v>
      </c>
    </row>
    <row r="1044" spans="1:29" ht="14.25">
      <c r="A1044" s="89">
        <v>2010063</v>
      </c>
      <c r="B1044" s="91">
        <v>40332</v>
      </c>
      <c r="C1044" s="97">
        <v>2</v>
      </c>
      <c r="D1044" s="93">
        <v>6</v>
      </c>
      <c r="E1044" s="93">
        <v>10</v>
      </c>
      <c r="F1044" s="93">
        <v>17</v>
      </c>
      <c r="G1044" s="93">
        <v>23</v>
      </c>
      <c r="H1044" s="93">
        <v>24</v>
      </c>
      <c r="I1044" s="99">
        <v>3</v>
      </c>
      <c r="J1044" s="93">
        <v>6</v>
      </c>
      <c r="K1044" s="93">
        <v>2</v>
      </c>
      <c r="L1044" s="93">
        <v>23</v>
      </c>
      <c r="M1044" s="93">
        <v>17</v>
      </c>
      <c r="N1044" s="93">
        <v>24</v>
      </c>
      <c r="O1044" s="94">
        <v>10</v>
      </c>
      <c r="P1044" s="74">
        <v>236083458</v>
      </c>
      <c r="Q1044" s="74">
        <v>160977474</v>
      </c>
      <c r="R1044" s="74">
        <v>6</v>
      </c>
      <c r="S1044" s="74">
        <v>7472177</v>
      </c>
      <c r="T1044" s="74">
        <v>110</v>
      </c>
      <c r="U1044" s="74">
        <v>202269</v>
      </c>
      <c r="V1044" s="74">
        <v>677</v>
      </c>
      <c r="W1044" s="74">
        <v>3000</v>
      </c>
      <c r="X1044" s="74">
        <v>43926</v>
      </c>
      <c r="Y1044" s="74">
        <v>200</v>
      </c>
      <c r="Z1044" s="74">
        <v>899362</v>
      </c>
      <c r="AA1044" s="74">
        <v>10</v>
      </c>
      <c r="AB1044" s="74">
        <v>4341148</v>
      </c>
      <c r="AC1044" s="74">
        <v>5</v>
      </c>
    </row>
    <row r="1045" spans="1:29" ht="14.25">
      <c r="A1045" s="89">
        <v>2010064</v>
      </c>
      <c r="B1045" s="91">
        <v>40335</v>
      </c>
      <c r="C1045" s="97">
        <v>8</v>
      </c>
      <c r="D1045" s="93">
        <v>14</v>
      </c>
      <c r="E1045" s="93">
        <v>25</v>
      </c>
      <c r="F1045" s="93">
        <v>26</v>
      </c>
      <c r="G1045" s="93">
        <v>30</v>
      </c>
      <c r="H1045" s="93">
        <v>31</v>
      </c>
      <c r="I1045" s="99">
        <v>11</v>
      </c>
      <c r="J1045" s="93">
        <v>26</v>
      </c>
      <c r="K1045" s="93">
        <v>8</v>
      </c>
      <c r="L1045" s="93">
        <v>30</v>
      </c>
      <c r="M1045" s="93">
        <v>31</v>
      </c>
      <c r="N1045" s="93">
        <v>14</v>
      </c>
      <c r="O1045" s="94">
        <v>25</v>
      </c>
      <c r="P1045" s="74">
        <v>259371022</v>
      </c>
      <c r="Q1045" s="74">
        <v>144757616</v>
      </c>
      <c r="R1045" s="74">
        <v>8</v>
      </c>
      <c r="S1045" s="74">
        <v>6189007</v>
      </c>
      <c r="T1045" s="74">
        <v>73</v>
      </c>
      <c r="U1045" s="74">
        <v>195453</v>
      </c>
      <c r="V1045" s="74">
        <v>1401</v>
      </c>
      <c r="W1045" s="74">
        <v>3000</v>
      </c>
      <c r="X1045" s="74">
        <v>66557</v>
      </c>
      <c r="Y1045" s="74">
        <v>200</v>
      </c>
      <c r="Z1045" s="74">
        <v>1129312</v>
      </c>
      <c r="AA1045" s="74">
        <v>10</v>
      </c>
      <c r="AB1045" s="74">
        <v>10144798</v>
      </c>
      <c r="AC1045" s="74">
        <v>5</v>
      </c>
    </row>
    <row r="1046" spans="1:29" ht="14.25">
      <c r="A1046" s="89">
        <v>2010065</v>
      </c>
      <c r="B1046" s="91">
        <v>40337</v>
      </c>
      <c r="C1046" s="97">
        <v>2</v>
      </c>
      <c r="D1046" s="93">
        <v>7</v>
      </c>
      <c r="E1046" s="93">
        <v>8</v>
      </c>
      <c r="F1046" s="93">
        <v>17</v>
      </c>
      <c r="G1046" s="93">
        <v>30</v>
      </c>
      <c r="H1046" s="93">
        <v>32</v>
      </c>
      <c r="I1046" s="99">
        <v>12</v>
      </c>
      <c r="J1046" s="93">
        <v>32</v>
      </c>
      <c r="K1046" s="93">
        <v>30</v>
      </c>
      <c r="L1046" s="93">
        <v>17</v>
      </c>
      <c r="M1046" s="93">
        <v>2</v>
      </c>
      <c r="N1046" s="93">
        <v>8</v>
      </c>
      <c r="O1046" s="94">
        <v>7</v>
      </c>
      <c r="P1046" s="74">
        <v>234372332</v>
      </c>
      <c r="Q1046" s="74">
        <v>156497436</v>
      </c>
      <c r="R1046" s="74">
        <v>4</v>
      </c>
      <c r="S1046" s="74">
        <v>8173982</v>
      </c>
      <c r="T1046" s="74">
        <v>59</v>
      </c>
      <c r="U1046" s="74">
        <v>322777</v>
      </c>
      <c r="V1046" s="74">
        <v>788</v>
      </c>
      <c r="W1046" s="74">
        <v>3000</v>
      </c>
      <c r="X1046" s="74">
        <v>41998</v>
      </c>
      <c r="Y1046" s="74">
        <v>200</v>
      </c>
      <c r="Z1046" s="74">
        <v>819680</v>
      </c>
      <c r="AA1046" s="74">
        <v>10</v>
      </c>
      <c r="AB1046" s="74">
        <v>6480479</v>
      </c>
      <c r="AC1046" s="74">
        <v>5</v>
      </c>
    </row>
    <row r="1047" spans="1:29" ht="14.25">
      <c r="A1047" s="89">
        <v>2010066</v>
      </c>
      <c r="B1047" s="91">
        <v>40339</v>
      </c>
      <c r="C1047" s="97">
        <v>1</v>
      </c>
      <c r="D1047" s="93">
        <v>3</v>
      </c>
      <c r="E1047" s="93">
        <v>21</v>
      </c>
      <c r="F1047" s="93">
        <v>22</v>
      </c>
      <c r="G1047" s="93">
        <v>31</v>
      </c>
      <c r="H1047" s="93">
        <v>32</v>
      </c>
      <c r="I1047" s="99">
        <v>7</v>
      </c>
      <c r="J1047" s="93">
        <v>1</v>
      </c>
      <c r="K1047" s="93">
        <v>22</v>
      </c>
      <c r="L1047" s="93">
        <v>31</v>
      </c>
      <c r="M1047" s="93">
        <v>32</v>
      </c>
      <c r="N1047" s="93">
        <v>21</v>
      </c>
      <c r="O1047" s="94">
        <v>3</v>
      </c>
      <c r="P1047" s="74">
        <v>237425002</v>
      </c>
      <c r="Q1047" s="74">
        <v>178105520</v>
      </c>
      <c r="R1047" s="74">
        <v>2</v>
      </c>
      <c r="S1047" s="74">
        <v>10000000</v>
      </c>
      <c r="T1047" s="74">
        <v>100</v>
      </c>
      <c r="U1047" s="74">
        <v>178320</v>
      </c>
      <c r="V1047" s="74">
        <v>954</v>
      </c>
      <c r="W1047" s="74">
        <v>3000</v>
      </c>
      <c r="X1047" s="74">
        <v>45649</v>
      </c>
      <c r="Y1047" s="74">
        <v>200</v>
      </c>
      <c r="Z1047" s="74">
        <v>873183</v>
      </c>
      <c r="AA1047" s="74">
        <v>10</v>
      </c>
      <c r="AB1047" s="74">
        <v>7234900</v>
      </c>
      <c r="AC1047" s="74">
        <v>5</v>
      </c>
    </row>
    <row r="1048" spans="1:29" ht="14.25">
      <c r="A1048" s="89">
        <v>2010067</v>
      </c>
      <c r="B1048" s="91">
        <v>40342</v>
      </c>
      <c r="C1048" s="97">
        <v>1</v>
      </c>
      <c r="D1048" s="93">
        <v>7</v>
      </c>
      <c r="E1048" s="93">
        <v>10</v>
      </c>
      <c r="F1048" s="93">
        <v>14</v>
      </c>
      <c r="G1048" s="93">
        <v>21</v>
      </c>
      <c r="H1048" s="93">
        <v>25</v>
      </c>
      <c r="I1048" s="99">
        <v>1</v>
      </c>
      <c r="J1048" s="93">
        <v>1</v>
      </c>
      <c r="K1048" s="93">
        <v>14</v>
      </c>
      <c r="L1048" s="93">
        <v>21</v>
      </c>
      <c r="M1048" s="93">
        <v>7</v>
      </c>
      <c r="N1048" s="93">
        <v>10</v>
      </c>
      <c r="O1048" s="94">
        <v>25</v>
      </c>
      <c r="P1048" s="74">
        <v>258825118</v>
      </c>
      <c r="Q1048" s="74">
        <v>210515402</v>
      </c>
      <c r="R1048" s="74">
        <v>2</v>
      </c>
      <c r="S1048" s="74">
        <v>10000000</v>
      </c>
      <c r="T1048" s="74">
        <v>109</v>
      </c>
      <c r="U1048" s="74">
        <v>206067</v>
      </c>
      <c r="V1048" s="74">
        <v>834</v>
      </c>
      <c r="W1048" s="74">
        <v>3000</v>
      </c>
      <c r="X1048" s="74">
        <v>41155</v>
      </c>
      <c r="Y1048" s="74">
        <v>200</v>
      </c>
      <c r="Z1048" s="74">
        <v>778000</v>
      </c>
      <c r="AA1048" s="74">
        <v>10</v>
      </c>
      <c r="AB1048" s="74">
        <v>6688009</v>
      </c>
      <c r="AC1048" s="74">
        <v>5</v>
      </c>
    </row>
    <row r="1049" spans="1:29" ht="14.25">
      <c r="A1049" s="89">
        <v>2010068</v>
      </c>
      <c r="B1049" s="91">
        <v>40344</v>
      </c>
      <c r="C1049" s="97">
        <v>3</v>
      </c>
      <c r="D1049" s="93">
        <v>13</v>
      </c>
      <c r="E1049" s="93">
        <v>18</v>
      </c>
      <c r="F1049" s="93">
        <v>20</v>
      </c>
      <c r="G1049" s="93">
        <v>23</v>
      </c>
      <c r="H1049" s="93">
        <v>28</v>
      </c>
      <c r="I1049" s="99">
        <v>13</v>
      </c>
      <c r="J1049" s="93">
        <v>13</v>
      </c>
      <c r="K1049" s="93">
        <v>20</v>
      </c>
      <c r="L1049" s="93">
        <v>18</v>
      </c>
      <c r="M1049" s="93">
        <v>23</v>
      </c>
      <c r="N1049" s="93">
        <v>3</v>
      </c>
      <c r="O1049" s="94">
        <v>28</v>
      </c>
      <c r="P1049" s="74">
        <v>215863382</v>
      </c>
      <c r="Q1049" s="74">
        <v>162443021</v>
      </c>
      <c r="R1049" s="74">
        <v>13</v>
      </c>
      <c r="S1049" s="74">
        <v>5520849</v>
      </c>
      <c r="T1049" s="74">
        <v>176</v>
      </c>
      <c r="U1049" s="74">
        <v>57707</v>
      </c>
      <c r="V1049" s="74">
        <v>2247</v>
      </c>
      <c r="W1049" s="74">
        <v>3000</v>
      </c>
      <c r="X1049" s="74">
        <v>87189</v>
      </c>
      <c r="Y1049" s="74">
        <v>200</v>
      </c>
      <c r="Z1049" s="74">
        <v>1305008</v>
      </c>
      <c r="AA1049" s="74">
        <v>10</v>
      </c>
      <c r="AB1049" s="74">
        <v>6937786</v>
      </c>
      <c r="AC1049" s="74">
        <v>5</v>
      </c>
    </row>
    <row r="1050" spans="1:29" ht="14.25">
      <c r="A1050" s="89">
        <v>2010069</v>
      </c>
      <c r="B1050" s="91">
        <v>40346</v>
      </c>
      <c r="C1050" s="97">
        <v>12</v>
      </c>
      <c r="D1050" s="93">
        <v>14</v>
      </c>
      <c r="E1050" s="93">
        <v>20</v>
      </c>
      <c r="F1050" s="93">
        <v>22</v>
      </c>
      <c r="G1050" s="93">
        <v>24</v>
      </c>
      <c r="H1050" s="93">
        <v>32</v>
      </c>
      <c r="I1050" s="99">
        <v>11</v>
      </c>
      <c r="J1050" s="93">
        <v>14</v>
      </c>
      <c r="K1050" s="93">
        <v>32</v>
      </c>
      <c r="L1050" s="93">
        <v>24</v>
      </c>
      <c r="M1050" s="93">
        <v>22</v>
      </c>
      <c r="N1050" s="93">
        <v>12</v>
      </c>
      <c r="O1050" s="94">
        <v>20</v>
      </c>
      <c r="P1050" s="74">
        <v>225582108</v>
      </c>
      <c r="Q1050" s="74">
        <v>192202020</v>
      </c>
      <c r="R1050" s="74">
        <v>2</v>
      </c>
      <c r="S1050" s="74">
        <v>10000000</v>
      </c>
      <c r="T1050" s="74">
        <v>90</v>
      </c>
      <c r="U1050" s="74">
        <v>236947</v>
      </c>
      <c r="V1050" s="74">
        <v>565</v>
      </c>
      <c r="W1050" s="74">
        <v>3000</v>
      </c>
      <c r="X1050" s="74">
        <v>30124</v>
      </c>
      <c r="Y1050" s="74">
        <v>200</v>
      </c>
      <c r="Z1050" s="74">
        <v>592792</v>
      </c>
      <c r="AA1050" s="74">
        <v>10</v>
      </c>
      <c r="AB1050" s="74">
        <v>5160645</v>
      </c>
      <c r="AC1050" s="74">
        <v>5</v>
      </c>
    </row>
    <row r="1051" spans="1:29" ht="14.25">
      <c r="A1051" s="89">
        <v>2010070</v>
      </c>
      <c r="B1051" s="91">
        <v>40349</v>
      </c>
      <c r="C1051" s="97">
        <v>8</v>
      </c>
      <c r="D1051" s="93">
        <v>13</v>
      </c>
      <c r="E1051" s="93">
        <v>23</v>
      </c>
      <c r="F1051" s="93">
        <v>27</v>
      </c>
      <c r="G1051" s="93">
        <v>31</v>
      </c>
      <c r="H1051" s="93">
        <v>33</v>
      </c>
      <c r="I1051" s="99">
        <v>7</v>
      </c>
      <c r="J1051" s="93">
        <v>13</v>
      </c>
      <c r="K1051" s="93">
        <v>33</v>
      </c>
      <c r="L1051" s="93">
        <v>8</v>
      </c>
      <c r="M1051" s="93">
        <v>27</v>
      </c>
      <c r="N1051" s="93">
        <v>31</v>
      </c>
      <c r="O1051" s="94">
        <v>23</v>
      </c>
      <c r="P1051" s="74">
        <v>254342696</v>
      </c>
      <c r="Q1051" s="74">
        <v>201343140</v>
      </c>
      <c r="R1051" s="74">
        <v>6</v>
      </c>
      <c r="S1051" s="74">
        <v>7609408</v>
      </c>
      <c r="T1051" s="74">
        <v>117</v>
      </c>
      <c r="U1051" s="74">
        <v>200723</v>
      </c>
      <c r="V1051" s="74">
        <v>845</v>
      </c>
      <c r="W1051" s="74">
        <v>3000</v>
      </c>
      <c r="X1051" s="74">
        <v>40955</v>
      </c>
      <c r="Y1051" s="74">
        <v>200</v>
      </c>
      <c r="Z1051" s="74">
        <v>792648</v>
      </c>
      <c r="AA1051" s="74">
        <v>10</v>
      </c>
      <c r="AB1051" s="74">
        <v>5538640</v>
      </c>
      <c r="AC1051" s="74">
        <v>5</v>
      </c>
    </row>
    <row r="1052" spans="1:29" ht="14.25">
      <c r="A1052" s="89">
        <v>2010071</v>
      </c>
      <c r="B1052" s="91">
        <v>40351</v>
      </c>
      <c r="C1052" s="97">
        <v>5</v>
      </c>
      <c r="D1052" s="93">
        <v>13</v>
      </c>
      <c r="E1052" s="93">
        <v>14</v>
      </c>
      <c r="F1052" s="93">
        <v>17</v>
      </c>
      <c r="G1052" s="93">
        <v>20</v>
      </c>
      <c r="H1052" s="93">
        <v>26</v>
      </c>
      <c r="I1052" s="99">
        <v>1</v>
      </c>
      <c r="J1052" s="93">
        <v>14</v>
      </c>
      <c r="K1052" s="93">
        <v>13</v>
      </c>
      <c r="L1052" s="93">
        <v>26</v>
      </c>
      <c r="M1052" s="93">
        <v>5</v>
      </c>
      <c r="N1052" s="93">
        <v>20</v>
      </c>
      <c r="O1052" s="94">
        <v>17</v>
      </c>
      <c r="P1052" s="74">
        <v>232948886</v>
      </c>
      <c r="Q1052" s="74">
        <v>226135872</v>
      </c>
      <c r="R1052" s="74">
        <v>3</v>
      </c>
      <c r="S1052" s="74">
        <v>10000000</v>
      </c>
      <c r="T1052" s="74">
        <v>96</v>
      </c>
      <c r="U1052" s="74">
        <v>244610</v>
      </c>
      <c r="V1052" s="74">
        <v>458</v>
      </c>
      <c r="W1052" s="74">
        <v>3000</v>
      </c>
      <c r="X1052" s="74">
        <v>30199</v>
      </c>
      <c r="Y1052" s="74">
        <v>200</v>
      </c>
      <c r="Z1052" s="74">
        <v>670142</v>
      </c>
      <c r="AA1052" s="74">
        <v>10</v>
      </c>
      <c r="AB1052" s="74">
        <v>4350880</v>
      </c>
      <c r="AC1052" s="74">
        <v>5</v>
      </c>
    </row>
    <row r="1053" spans="1:29" ht="14.25">
      <c r="A1053" s="89">
        <v>2010072</v>
      </c>
      <c r="B1053" s="91">
        <v>40353</v>
      </c>
      <c r="C1053" s="97">
        <v>6</v>
      </c>
      <c r="D1053" s="93">
        <v>8</v>
      </c>
      <c r="E1053" s="93">
        <v>22</v>
      </c>
      <c r="F1053" s="93">
        <v>23</v>
      </c>
      <c r="G1053" s="93">
        <v>30</v>
      </c>
      <c r="H1053" s="93">
        <v>31</v>
      </c>
      <c r="I1053" s="99">
        <v>1</v>
      </c>
      <c r="J1053" s="93">
        <v>31</v>
      </c>
      <c r="K1053" s="93">
        <v>30</v>
      </c>
      <c r="L1053" s="93">
        <v>22</v>
      </c>
      <c r="M1053" s="93">
        <v>23</v>
      </c>
      <c r="N1053" s="93">
        <v>6</v>
      </c>
      <c r="O1053" s="94">
        <v>8</v>
      </c>
      <c r="P1053" s="74">
        <v>235231488</v>
      </c>
      <c r="Q1053" s="74">
        <v>252006552</v>
      </c>
      <c r="R1053" s="74">
        <v>3</v>
      </c>
      <c r="S1053" s="74">
        <v>10000000</v>
      </c>
      <c r="T1053" s="74">
        <v>187</v>
      </c>
      <c r="U1053" s="74">
        <v>128045</v>
      </c>
      <c r="V1053" s="74">
        <v>660</v>
      </c>
      <c r="W1053" s="74">
        <v>3000</v>
      </c>
      <c r="X1053" s="74">
        <v>41919</v>
      </c>
      <c r="Y1053" s="74">
        <v>200</v>
      </c>
      <c r="Z1053" s="74">
        <v>867113</v>
      </c>
      <c r="AA1053" s="74">
        <v>10</v>
      </c>
      <c r="AB1053" s="74">
        <v>3282648</v>
      </c>
      <c r="AC1053" s="74">
        <v>5</v>
      </c>
    </row>
    <row r="1054" spans="1:29" ht="14.25">
      <c r="A1054" s="89">
        <v>2010073</v>
      </c>
      <c r="B1054" s="91">
        <v>40356</v>
      </c>
      <c r="C1054" s="97">
        <v>1</v>
      </c>
      <c r="D1054" s="93">
        <v>16</v>
      </c>
      <c r="E1054" s="93">
        <v>20</v>
      </c>
      <c r="F1054" s="93">
        <v>23</v>
      </c>
      <c r="G1054" s="93">
        <v>27</v>
      </c>
      <c r="H1054" s="93">
        <v>31</v>
      </c>
      <c r="I1054" s="99">
        <v>2</v>
      </c>
      <c r="J1054" s="93">
        <v>16</v>
      </c>
      <c r="K1054" s="93">
        <v>23</v>
      </c>
      <c r="L1054" s="93">
        <v>20</v>
      </c>
      <c r="M1054" s="93">
        <v>1</v>
      </c>
      <c r="N1054" s="93">
        <v>27</v>
      </c>
      <c r="O1054" s="94">
        <v>31</v>
      </c>
      <c r="P1054" s="74">
        <v>263364832</v>
      </c>
      <c r="Q1054" s="74">
        <v>276101361</v>
      </c>
      <c r="R1054" s="74">
        <v>3</v>
      </c>
      <c r="S1054" s="74">
        <v>10000000</v>
      </c>
      <c r="T1054" s="74">
        <v>29</v>
      </c>
      <c r="U1054" s="74">
        <v>799430</v>
      </c>
      <c r="V1054" s="74">
        <v>490</v>
      </c>
      <c r="W1054" s="74">
        <v>3000</v>
      </c>
      <c r="X1054" s="74">
        <v>31208</v>
      </c>
      <c r="Y1054" s="74">
        <v>200</v>
      </c>
      <c r="Z1054" s="74">
        <v>648919</v>
      </c>
      <c r="AA1054" s="74">
        <v>10</v>
      </c>
      <c r="AB1054" s="74">
        <v>7513935</v>
      </c>
      <c r="AC1054" s="74">
        <v>5</v>
      </c>
    </row>
    <row r="1055" spans="1:29" ht="14.25">
      <c r="A1055" s="89">
        <v>2010074</v>
      </c>
      <c r="B1055" s="91">
        <v>40358</v>
      </c>
      <c r="C1055" s="97">
        <v>2</v>
      </c>
      <c r="D1055" s="93">
        <v>10</v>
      </c>
      <c r="E1055" s="93">
        <v>17</v>
      </c>
      <c r="F1055" s="93">
        <v>18</v>
      </c>
      <c r="G1055" s="93">
        <v>19</v>
      </c>
      <c r="H1055" s="93">
        <v>29</v>
      </c>
      <c r="I1055" s="99">
        <v>15</v>
      </c>
      <c r="J1055" s="93">
        <v>18</v>
      </c>
      <c r="K1055" s="93">
        <v>17</v>
      </c>
      <c r="L1055" s="93">
        <v>19</v>
      </c>
      <c r="M1055" s="93">
        <v>10</v>
      </c>
      <c r="N1055" s="93">
        <v>2</v>
      </c>
      <c r="O1055" s="94">
        <v>29</v>
      </c>
      <c r="P1055" s="74">
        <v>236056644</v>
      </c>
      <c r="Q1055" s="74">
        <v>261116352</v>
      </c>
      <c r="R1055" s="74">
        <v>9</v>
      </c>
      <c r="S1055" s="74">
        <v>6333999</v>
      </c>
      <c r="T1055" s="74">
        <v>177</v>
      </c>
      <c r="U1055" s="74">
        <v>101745</v>
      </c>
      <c r="V1055" s="74">
        <v>1323</v>
      </c>
      <c r="W1055" s="74">
        <v>3000</v>
      </c>
      <c r="X1055" s="74">
        <v>65702</v>
      </c>
      <c r="Y1055" s="74">
        <v>200</v>
      </c>
      <c r="Z1055" s="74">
        <v>1123500</v>
      </c>
      <c r="AA1055" s="74">
        <v>10</v>
      </c>
      <c r="AB1055" s="74">
        <v>5458673</v>
      </c>
      <c r="AC1055" s="74">
        <v>5</v>
      </c>
    </row>
    <row r="1056" spans="1:29" ht="14.25">
      <c r="A1056" s="89">
        <v>2010075</v>
      </c>
      <c r="B1056" s="91">
        <v>40360</v>
      </c>
      <c r="C1056" s="97">
        <v>5</v>
      </c>
      <c r="D1056" s="93">
        <v>9</v>
      </c>
      <c r="E1056" s="93">
        <v>12</v>
      </c>
      <c r="F1056" s="93">
        <v>13</v>
      </c>
      <c r="G1056" s="93">
        <v>15</v>
      </c>
      <c r="H1056" s="93">
        <v>22</v>
      </c>
      <c r="I1056" s="99">
        <v>14</v>
      </c>
      <c r="J1056" s="93">
        <v>22</v>
      </c>
      <c r="K1056" s="93">
        <v>5</v>
      </c>
      <c r="L1056" s="93">
        <v>13</v>
      </c>
      <c r="M1056" s="93">
        <v>9</v>
      </c>
      <c r="N1056" s="93">
        <v>15</v>
      </c>
      <c r="O1056" s="94">
        <v>12</v>
      </c>
      <c r="P1056" s="74">
        <v>229619238</v>
      </c>
      <c r="Q1056" s="74">
        <v>263060130</v>
      </c>
      <c r="R1056" s="74">
        <v>5</v>
      </c>
      <c r="S1056" s="74">
        <v>7155502</v>
      </c>
      <c r="T1056" s="74">
        <v>107</v>
      </c>
      <c r="U1056" s="74">
        <v>151086</v>
      </c>
      <c r="V1056" s="74">
        <v>1196</v>
      </c>
      <c r="W1056" s="74">
        <v>3000</v>
      </c>
      <c r="X1056" s="74">
        <v>54699</v>
      </c>
      <c r="Y1056" s="74">
        <v>200</v>
      </c>
      <c r="Z1056" s="74">
        <v>996800</v>
      </c>
      <c r="AA1056" s="74">
        <v>10</v>
      </c>
      <c r="AB1056" s="74">
        <v>6826013</v>
      </c>
      <c r="AC1056" s="74">
        <v>5</v>
      </c>
    </row>
    <row r="1057" spans="1:29" ht="14.25">
      <c r="A1057" s="89">
        <v>2010076</v>
      </c>
      <c r="B1057" s="91">
        <v>40363</v>
      </c>
      <c r="C1057" s="97">
        <v>1</v>
      </c>
      <c r="D1057" s="93">
        <v>12</v>
      </c>
      <c r="E1057" s="93">
        <v>14</v>
      </c>
      <c r="F1057" s="93">
        <v>29</v>
      </c>
      <c r="G1057" s="93">
        <v>31</v>
      </c>
      <c r="H1057" s="93">
        <v>32</v>
      </c>
      <c r="I1057" s="99">
        <v>15</v>
      </c>
      <c r="J1057" s="93">
        <v>1</v>
      </c>
      <c r="K1057" s="93">
        <v>31</v>
      </c>
      <c r="L1057" s="93">
        <v>32</v>
      </c>
      <c r="M1057" s="93">
        <v>12</v>
      </c>
      <c r="N1057" s="93">
        <v>29</v>
      </c>
      <c r="O1057" s="94">
        <v>14</v>
      </c>
      <c r="P1057" s="74">
        <v>249655268</v>
      </c>
      <c r="Q1057" s="74">
        <v>306216932</v>
      </c>
      <c r="R1057" s="74">
        <v>2</v>
      </c>
      <c r="S1057" s="74">
        <v>10000000</v>
      </c>
      <c r="T1057" s="74">
        <v>63</v>
      </c>
      <c r="U1057" s="74">
        <v>429638</v>
      </c>
      <c r="V1057" s="74">
        <v>395</v>
      </c>
      <c r="W1057" s="74">
        <v>3000</v>
      </c>
      <c r="X1057" s="74">
        <v>25607</v>
      </c>
      <c r="Y1057" s="74">
        <v>200</v>
      </c>
      <c r="Z1057" s="74">
        <v>566347</v>
      </c>
      <c r="AA1057" s="74">
        <v>10</v>
      </c>
      <c r="AB1057" s="74">
        <v>4027441</v>
      </c>
      <c r="AC1057" s="74">
        <v>5</v>
      </c>
    </row>
    <row r="1058" spans="1:29" ht="14.25">
      <c r="A1058" s="89">
        <v>2010077</v>
      </c>
      <c r="B1058" s="91">
        <v>40365</v>
      </c>
      <c r="C1058" s="97">
        <v>2</v>
      </c>
      <c r="D1058" s="93">
        <v>8</v>
      </c>
      <c r="E1058" s="93">
        <v>14</v>
      </c>
      <c r="F1058" s="93">
        <v>20</v>
      </c>
      <c r="G1058" s="93">
        <v>21</v>
      </c>
      <c r="H1058" s="93">
        <v>24</v>
      </c>
      <c r="I1058" s="99">
        <v>9</v>
      </c>
      <c r="J1058" s="93">
        <v>21</v>
      </c>
      <c r="K1058" s="93">
        <v>8</v>
      </c>
      <c r="L1058" s="93">
        <v>14</v>
      </c>
      <c r="M1058" s="93">
        <v>20</v>
      </c>
      <c r="N1058" s="93">
        <v>24</v>
      </c>
      <c r="O1058" s="94">
        <v>2</v>
      </c>
      <c r="P1058" s="74">
        <v>233330914</v>
      </c>
      <c r="Q1058" s="74">
        <v>315959373</v>
      </c>
      <c r="R1058" s="74">
        <v>3</v>
      </c>
      <c r="S1058" s="74">
        <v>8298992</v>
      </c>
      <c r="T1058" s="74">
        <v>48</v>
      </c>
      <c r="U1058" s="74">
        <v>309280</v>
      </c>
      <c r="V1058" s="74">
        <v>1175</v>
      </c>
      <c r="W1058" s="74">
        <v>3000</v>
      </c>
      <c r="X1058" s="74">
        <v>52547</v>
      </c>
      <c r="Y1058" s="74">
        <v>200</v>
      </c>
      <c r="Z1058" s="74">
        <v>946756</v>
      </c>
      <c r="AA1058" s="74">
        <v>10</v>
      </c>
      <c r="AB1058" s="74">
        <v>8269061</v>
      </c>
      <c r="AC1058" s="74">
        <v>5</v>
      </c>
    </row>
    <row r="1059" spans="1:29" ht="14.25">
      <c r="A1059" s="89">
        <v>2010078</v>
      </c>
      <c r="B1059" s="91">
        <v>40367</v>
      </c>
      <c r="C1059" s="97">
        <v>1</v>
      </c>
      <c r="D1059" s="93">
        <v>3</v>
      </c>
      <c r="E1059" s="93">
        <v>9</v>
      </c>
      <c r="F1059" s="93">
        <v>11</v>
      </c>
      <c r="G1059" s="93">
        <v>17</v>
      </c>
      <c r="H1059" s="93">
        <v>23</v>
      </c>
      <c r="I1059" s="99">
        <v>12</v>
      </c>
      <c r="J1059" s="93">
        <v>3</v>
      </c>
      <c r="K1059" s="93">
        <v>11</v>
      </c>
      <c r="L1059" s="93">
        <v>17</v>
      </c>
      <c r="M1059" s="93">
        <v>23</v>
      </c>
      <c r="N1059" s="93">
        <v>9</v>
      </c>
      <c r="O1059" s="94">
        <v>1</v>
      </c>
      <c r="P1059" s="74">
        <v>240635560</v>
      </c>
      <c r="Q1059" s="74">
        <v>302715558</v>
      </c>
      <c r="R1059" s="74">
        <v>6</v>
      </c>
      <c r="S1059" s="74">
        <v>6117079</v>
      </c>
      <c r="T1059" s="74">
        <v>119</v>
      </c>
      <c r="U1059" s="74">
        <v>84484</v>
      </c>
      <c r="V1059" s="74">
        <v>1918</v>
      </c>
      <c r="W1059" s="74">
        <v>3000</v>
      </c>
      <c r="X1059" s="74">
        <v>90658</v>
      </c>
      <c r="Y1059" s="74">
        <v>200</v>
      </c>
      <c r="Z1059" s="74">
        <v>1373746</v>
      </c>
      <c r="AA1059" s="74">
        <v>10</v>
      </c>
      <c r="AB1059" s="74">
        <v>9355198</v>
      </c>
      <c r="AC1059" s="74">
        <v>5</v>
      </c>
    </row>
    <row r="1060" spans="1:29" ht="14.25">
      <c r="A1060" s="89">
        <v>2010079</v>
      </c>
      <c r="B1060" s="91">
        <v>40370</v>
      </c>
      <c r="C1060" s="97">
        <v>8</v>
      </c>
      <c r="D1060" s="93">
        <v>11</v>
      </c>
      <c r="E1060" s="93">
        <v>12</v>
      </c>
      <c r="F1060" s="93">
        <v>14</v>
      </c>
      <c r="G1060" s="93">
        <v>18</v>
      </c>
      <c r="H1060" s="93">
        <v>22</v>
      </c>
      <c r="I1060" s="99">
        <v>2</v>
      </c>
      <c r="J1060" s="93">
        <v>18</v>
      </c>
      <c r="K1060" s="93">
        <v>14</v>
      </c>
      <c r="L1060" s="93">
        <v>11</v>
      </c>
      <c r="M1060" s="93">
        <v>22</v>
      </c>
      <c r="N1060" s="93">
        <v>8</v>
      </c>
      <c r="O1060" s="94">
        <v>12</v>
      </c>
      <c r="P1060" s="74">
        <v>269970928</v>
      </c>
      <c r="Q1060" s="74">
        <v>321832084</v>
      </c>
      <c r="R1060" s="74">
        <v>4</v>
      </c>
      <c r="S1060" s="74">
        <v>8911652</v>
      </c>
      <c r="T1060" s="74">
        <v>112</v>
      </c>
      <c r="U1060" s="74">
        <v>209552</v>
      </c>
      <c r="V1060" s="74">
        <v>1042</v>
      </c>
      <c r="W1060" s="74">
        <v>3000</v>
      </c>
      <c r="X1060" s="74">
        <v>56869</v>
      </c>
      <c r="Y1060" s="74">
        <v>200</v>
      </c>
      <c r="Z1060" s="74">
        <v>1095352</v>
      </c>
      <c r="AA1060" s="74">
        <v>10</v>
      </c>
      <c r="AB1060" s="74">
        <v>5719876</v>
      </c>
      <c r="AC1060" s="74">
        <v>5</v>
      </c>
    </row>
    <row r="1061" spans="1:29" ht="14.25">
      <c r="A1061" s="89">
        <v>2010080</v>
      </c>
      <c r="B1061" s="91">
        <v>40372</v>
      </c>
      <c r="C1061" s="97">
        <v>8</v>
      </c>
      <c r="D1061" s="93">
        <v>10</v>
      </c>
      <c r="E1061" s="93">
        <v>13</v>
      </c>
      <c r="F1061" s="93">
        <v>14</v>
      </c>
      <c r="G1061" s="93">
        <v>16</v>
      </c>
      <c r="H1061" s="93">
        <v>23</v>
      </c>
      <c r="I1061" s="99">
        <v>16</v>
      </c>
      <c r="J1061" s="93">
        <v>14</v>
      </c>
      <c r="K1061" s="93">
        <v>10</v>
      </c>
      <c r="L1061" s="93">
        <v>16</v>
      </c>
      <c r="M1061" s="93">
        <v>13</v>
      </c>
      <c r="N1061" s="93">
        <v>8</v>
      </c>
      <c r="O1061" s="94">
        <v>23</v>
      </c>
      <c r="P1061" s="74">
        <v>241525992</v>
      </c>
      <c r="Q1061" s="74">
        <v>325852197</v>
      </c>
      <c r="R1061" s="74">
        <v>3</v>
      </c>
      <c r="S1061" s="74">
        <v>7536015</v>
      </c>
      <c r="T1061" s="74">
        <v>71</v>
      </c>
      <c r="U1061" s="74">
        <v>160733</v>
      </c>
      <c r="V1061" s="74">
        <v>1239</v>
      </c>
      <c r="W1061" s="74">
        <v>3000</v>
      </c>
      <c r="X1061" s="74">
        <v>59030</v>
      </c>
      <c r="Y1061" s="74">
        <v>200</v>
      </c>
      <c r="Z1061" s="74">
        <v>1057060</v>
      </c>
      <c r="AA1061" s="74">
        <v>10</v>
      </c>
      <c r="AB1061" s="74">
        <v>10842782</v>
      </c>
      <c r="AC1061" s="74">
        <v>5</v>
      </c>
    </row>
    <row r="1062" spans="1:29" ht="14.25">
      <c r="A1062" s="89">
        <v>2010081</v>
      </c>
      <c r="B1062" s="91">
        <v>40374</v>
      </c>
      <c r="C1062" s="97">
        <v>2</v>
      </c>
      <c r="D1062" s="93">
        <v>3</v>
      </c>
      <c r="E1062" s="93">
        <v>9</v>
      </c>
      <c r="F1062" s="93">
        <v>24</v>
      </c>
      <c r="G1062" s="93">
        <v>26</v>
      </c>
      <c r="H1062" s="93">
        <v>27</v>
      </c>
      <c r="I1062" s="99">
        <v>5</v>
      </c>
      <c r="J1062" s="93">
        <v>24</v>
      </c>
      <c r="K1062" s="93">
        <v>27</v>
      </c>
      <c r="L1062" s="93">
        <v>3</v>
      </c>
      <c r="M1062" s="93">
        <v>2</v>
      </c>
      <c r="N1062" s="93">
        <v>26</v>
      </c>
      <c r="O1062" s="94">
        <v>9</v>
      </c>
      <c r="P1062" s="74">
        <v>242647146</v>
      </c>
      <c r="Q1062" s="74">
        <v>337006341</v>
      </c>
      <c r="R1062" s="74">
        <v>3</v>
      </c>
      <c r="S1062" s="74">
        <v>8487219</v>
      </c>
      <c r="T1062" s="74">
        <v>68</v>
      </c>
      <c r="U1062" s="74">
        <v>230771</v>
      </c>
      <c r="V1062" s="74">
        <v>1295</v>
      </c>
      <c r="W1062" s="74">
        <v>3000</v>
      </c>
      <c r="X1062" s="74">
        <v>57995</v>
      </c>
      <c r="Y1062" s="74">
        <v>200</v>
      </c>
      <c r="Z1062" s="74">
        <v>1034856</v>
      </c>
      <c r="AA1062" s="74">
        <v>10</v>
      </c>
      <c r="AB1062" s="74">
        <v>8151250</v>
      </c>
      <c r="AC1062" s="74">
        <v>5</v>
      </c>
    </row>
    <row r="1063" spans="1:29" ht="14.25">
      <c r="A1063" s="89">
        <v>2010082</v>
      </c>
      <c r="B1063" s="91">
        <v>40377</v>
      </c>
      <c r="C1063" s="97">
        <v>1</v>
      </c>
      <c r="D1063" s="93">
        <v>8</v>
      </c>
      <c r="E1063" s="93">
        <v>13</v>
      </c>
      <c r="F1063" s="93">
        <v>14</v>
      </c>
      <c r="G1063" s="93">
        <v>27</v>
      </c>
      <c r="H1063" s="93">
        <v>31</v>
      </c>
      <c r="I1063" s="99">
        <v>2</v>
      </c>
      <c r="J1063" s="93">
        <v>13</v>
      </c>
      <c r="K1063" s="93">
        <v>31</v>
      </c>
      <c r="L1063" s="93">
        <v>8</v>
      </c>
      <c r="M1063" s="93">
        <v>1</v>
      </c>
      <c r="N1063" s="93">
        <v>27</v>
      </c>
      <c r="O1063" s="94">
        <v>14</v>
      </c>
      <c r="P1063" s="74">
        <v>266766152</v>
      </c>
      <c r="Q1063" s="74">
        <v>342091855</v>
      </c>
      <c r="R1063" s="74">
        <v>7</v>
      </c>
      <c r="S1063" s="74">
        <v>7290600</v>
      </c>
      <c r="T1063" s="74">
        <v>226</v>
      </c>
      <c r="U1063" s="74">
        <v>106421</v>
      </c>
      <c r="V1063" s="74">
        <v>1353</v>
      </c>
      <c r="W1063" s="74">
        <v>3000</v>
      </c>
      <c r="X1063" s="74">
        <v>61983</v>
      </c>
      <c r="Y1063" s="74">
        <v>200</v>
      </c>
      <c r="Z1063" s="74">
        <v>977214</v>
      </c>
      <c r="AA1063" s="74">
        <v>10</v>
      </c>
      <c r="AB1063" s="74">
        <v>4863328</v>
      </c>
      <c r="AC1063" s="74">
        <v>5</v>
      </c>
    </row>
    <row r="1064" spans="1:29" ht="14.25">
      <c r="A1064" s="89">
        <v>2010083</v>
      </c>
      <c r="B1064" s="91">
        <v>40379</v>
      </c>
      <c r="C1064" s="97">
        <v>2</v>
      </c>
      <c r="D1064" s="93">
        <v>20</v>
      </c>
      <c r="E1064" s="93">
        <v>21</v>
      </c>
      <c r="F1064" s="93">
        <v>22</v>
      </c>
      <c r="G1064" s="93">
        <v>23</v>
      </c>
      <c r="H1064" s="93">
        <v>31</v>
      </c>
      <c r="I1064" s="99">
        <v>12</v>
      </c>
      <c r="J1064" s="93">
        <v>20</v>
      </c>
      <c r="K1064" s="93">
        <v>2</v>
      </c>
      <c r="L1064" s="93">
        <v>22</v>
      </c>
      <c r="M1064" s="93">
        <v>23</v>
      </c>
      <c r="N1064" s="93">
        <v>31</v>
      </c>
      <c r="O1064" s="94">
        <v>21</v>
      </c>
      <c r="P1064" s="74">
        <v>239182242</v>
      </c>
      <c r="Q1064" s="74">
        <v>361652319</v>
      </c>
      <c r="R1064" s="74">
        <v>3</v>
      </c>
      <c r="S1064" s="74">
        <v>9608061</v>
      </c>
      <c r="T1064" s="74">
        <v>41</v>
      </c>
      <c r="U1064" s="74">
        <v>505762</v>
      </c>
      <c r="V1064" s="74">
        <v>850</v>
      </c>
      <c r="W1064" s="74">
        <v>0</v>
      </c>
      <c r="X1064" s="74">
        <v>41706</v>
      </c>
      <c r="Y1064" s="74">
        <v>0</v>
      </c>
      <c r="Z1064" s="74">
        <v>744786</v>
      </c>
      <c r="AA1064" s="74">
        <v>0</v>
      </c>
      <c r="AB1064" s="74">
        <v>5947862</v>
      </c>
      <c r="AC1064" s="74">
        <v>0</v>
      </c>
    </row>
    <row r="1065" spans="1:29" ht="14.25">
      <c r="A1065" s="89">
        <v>2010084</v>
      </c>
      <c r="B1065" s="91">
        <v>40381</v>
      </c>
      <c r="C1065" s="97">
        <v>2</v>
      </c>
      <c r="D1065" s="93">
        <v>10</v>
      </c>
      <c r="E1065" s="93">
        <v>14</v>
      </c>
      <c r="F1065" s="93">
        <v>18</v>
      </c>
      <c r="G1065" s="93">
        <v>20</v>
      </c>
      <c r="H1065" s="93">
        <v>30</v>
      </c>
      <c r="I1065" s="99">
        <v>3</v>
      </c>
      <c r="J1065" s="93">
        <v>2</v>
      </c>
      <c r="K1065" s="93">
        <v>18</v>
      </c>
      <c r="L1065" s="93">
        <v>10</v>
      </c>
      <c r="M1065" s="93">
        <v>20</v>
      </c>
      <c r="N1065" s="93">
        <v>30</v>
      </c>
      <c r="O1065" s="94">
        <v>14</v>
      </c>
      <c r="P1065" s="74">
        <v>243838210</v>
      </c>
      <c r="Q1065" s="74">
        <v>368329515</v>
      </c>
      <c r="R1065" s="74">
        <v>5</v>
      </c>
      <c r="S1065" s="74">
        <v>7534175</v>
      </c>
      <c r="T1065" s="74">
        <v>57</v>
      </c>
      <c r="U1065" s="74">
        <v>333444</v>
      </c>
      <c r="V1065" s="74">
        <v>814</v>
      </c>
      <c r="W1065" s="74">
        <v>3000</v>
      </c>
      <c r="X1065" s="74">
        <v>42596</v>
      </c>
      <c r="Y1065" s="74">
        <v>200</v>
      </c>
      <c r="Z1065" s="74">
        <v>806060</v>
      </c>
      <c r="AA1065" s="74">
        <v>10</v>
      </c>
      <c r="AB1065" s="74">
        <v>7420906</v>
      </c>
      <c r="AC1065" s="74">
        <v>5</v>
      </c>
    </row>
    <row r="1066" spans="1:29" ht="14.25">
      <c r="A1066" s="89">
        <v>2010085</v>
      </c>
      <c r="B1066" s="91">
        <v>40384</v>
      </c>
      <c r="C1066" s="97">
        <v>1</v>
      </c>
      <c r="D1066" s="93">
        <v>8</v>
      </c>
      <c r="E1066" s="93">
        <v>12</v>
      </c>
      <c r="F1066" s="93">
        <v>13</v>
      </c>
      <c r="G1066" s="93">
        <v>24</v>
      </c>
      <c r="H1066" s="93">
        <v>27</v>
      </c>
      <c r="I1066" s="99">
        <v>8</v>
      </c>
      <c r="J1066" s="93">
        <v>27</v>
      </c>
      <c r="K1066" s="93">
        <v>12</v>
      </c>
      <c r="L1066" s="93">
        <v>24</v>
      </c>
      <c r="M1066" s="93">
        <v>1</v>
      </c>
      <c r="N1066" s="93">
        <v>13</v>
      </c>
      <c r="O1066" s="94">
        <v>8</v>
      </c>
      <c r="P1066" s="74">
        <v>275602494</v>
      </c>
      <c r="Q1066" s="74">
        <v>258388125</v>
      </c>
      <c r="R1066" s="74">
        <v>25</v>
      </c>
      <c r="S1066" s="74">
        <v>5240937</v>
      </c>
      <c r="T1066" s="74">
        <v>518</v>
      </c>
      <c r="U1066" s="74">
        <v>17442</v>
      </c>
      <c r="V1066" s="74">
        <v>2495</v>
      </c>
      <c r="W1066" s="74">
        <v>3000</v>
      </c>
      <c r="X1066" s="74">
        <v>102969</v>
      </c>
      <c r="Y1066" s="74">
        <v>200</v>
      </c>
      <c r="Z1066" s="74">
        <v>1501658</v>
      </c>
      <c r="AA1066" s="74">
        <v>10</v>
      </c>
      <c r="AB1066" s="74">
        <v>12366522</v>
      </c>
      <c r="AC1066" s="74">
        <v>5</v>
      </c>
    </row>
    <row r="1067" spans="1:29" ht="14.25">
      <c r="A1067" s="89">
        <v>2010086</v>
      </c>
      <c r="B1067" s="91">
        <v>40386</v>
      </c>
      <c r="C1067" s="97">
        <v>5</v>
      </c>
      <c r="D1067" s="93">
        <v>21</v>
      </c>
      <c r="E1067" s="93">
        <v>28</v>
      </c>
      <c r="F1067" s="93">
        <v>29</v>
      </c>
      <c r="G1067" s="93">
        <v>30</v>
      </c>
      <c r="H1067" s="93">
        <v>31</v>
      </c>
      <c r="I1067" s="99">
        <v>8</v>
      </c>
      <c r="J1067" s="93">
        <v>31</v>
      </c>
      <c r="K1067" s="93">
        <v>5</v>
      </c>
      <c r="L1067" s="93">
        <v>29</v>
      </c>
      <c r="M1067" s="93">
        <v>28</v>
      </c>
      <c r="N1067" s="93">
        <v>21</v>
      </c>
      <c r="O1067" s="94">
        <v>30</v>
      </c>
      <c r="P1067" s="74">
        <v>243138962</v>
      </c>
      <c r="Q1067" s="74">
        <v>299513812</v>
      </c>
      <c r="R1067" s="74">
        <v>1</v>
      </c>
      <c r="S1067" s="74">
        <v>10000000</v>
      </c>
      <c r="T1067" s="74">
        <v>42</v>
      </c>
      <c r="U1067" s="74">
        <v>521690</v>
      </c>
      <c r="V1067" s="74">
        <v>578</v>
      </c>
      <c r="W1067" s="74">
        <v>3000</v>
      </c>
      <c r="X1067" s="74">
        <v>35937</v>
      </c>
      <c r="Y1067" s="74">
        <v>200</v>
      </c>
      <c r="Z1067" s="74">
        <v>753800</v>
      </c>
      <c r="AA1067" s="74">
        <v>10</v>
      </c>
      <c r="AB1067" s="74">
        <v>5928399</v>
      </c>
      <c r="AC1067" s="74">
        <v>5</v>
      </c>
    </row>
    <row r="1068" spans="1:29" ht="14.25">
      <c r="A1068" s="89">
        <v>2010087</v>
      </c>
      <c r="B1068" s="91">
        <v>40388</v>
      </c>
      <c r="C1068" s="97">
        <v>1</v>
      </c>
      <c r="D1068" s="93">
        <v>8</v>
      </c>
      <c r="E1068" s="93">
        <v>16</v>
      </c>
      <c r="F1068" s="93">
        <v>17</v>
      </c>
      <c r="G1068" s="93">
        <v>25</v>
      </c>
      <c r="H1068" s="93">
        <v>30</v>
      </c>
      <c r="I1068" s="99">
        <v>10</v>
      </c>
      <c r="J1068" s="93">
        <v>8</v>
      </c>
      <c r="K1068" s="93">
        <v>25</v>
      </c>
      <c r="L1068" s="93">
        <v>1</v>
      </c>
      <c r="M1068" s="93">
        <v>16</v>
      </c>
      <c r="N1068" s="93">
        <v>30</v>
      </c>
      <c r="O1068" s="94">
        <v>17</v>
      </c>
      <c r="P1068" s="74">
        <v>235879868</v>
      </c>
      <c r="Q1068" s="74">
        <v>278080281</v>
      </c>
      <c r="R1068" s="74">
        <v>9</v>
      </c>
      <c r="S1068" s="74">
        <v>6047398</v>
      </c>
      <c r="T1068" s="74">
        <v>107</v>
      </c>
      <c r="U1068" s="74">
        <v>132148</v>
      </c>
      <c r="V1068" s="74">
        <v>1401</v>
      </c>
      <c r="W1068" s="74">
        <v>3000</v>
      </c>
      <c r="X1068" s="74">
        <v>59090</v>
      </c>
      <c r="Y1068" s="74">
        <v>200</v>
      </c>
      <c r="Z1068" s="74">
        <v>981010</v>
      </c>
      <c r="AA1068" s="74">
        <v>10</v>
      </c>
      <c r="AB1068" s="74">
        <v>8523418</v>
      </c>
      <c r="AC1068" s="74">
        <v>5</v>
      </c>
    </row>
    <row r="1069" spans="1:29" ht="14.25">
      <c r="A1069" s="89">
        <v>2010088</v>
      </c>
      <c r="B1069" s="91">
        <v>40391</v>
      </c>
      <c r="C1069" s="97">
        <v>5</v>
      </c>
      <c r="D1069" s="93">
        <v>6</v>
      </c>
      <c r="E1069" s="93">
        <v>15</v>
      </c>
      <c r="F1069" s="93">
        <v>23</v>
      </c>
      <c r="G1069" s="93">
        <v>27</v>
      </c>
      <c r="H1069" s="93">
        <v>30</v>
      </c>
      <c r="I1069" s="99">
        <v>12</v>
      </c>
      <c r="J1069" s="93">
        <v>6</v>
      </c>
      <c r="K1069" s="93">
        <v>27</v>
      </c>
      <c r="L1069" s="93">
        <v>23</v>
      </c>
      <c r="M1069" s="93">
        <v>15</v>
      </c>
      <c r="N1069" s="93">
        <v>30</v>
      </c>
      <c r="O1069" s="94">
        <v>5</v>
      </c>
      <c r="P1069" s="74">
        <v>264168238</v>
      </c>
      <c r="Q1069" s="74">
        <v>231375816</v>
      </c>
      <c r="R1069" s="74">
        <v>14</v>
      </c>
      <c r="S1069" s="74">
        <v>5665586</v>
      </c>
      <c r="T1069" s="74">
        <v>100</v>
      </c>
      <c r="U1069" s="74">
        <v>139773</v>
      </c>
      <c r="V1069" s="74">
        <v>1242</v>
      </c>
      <c r="W1069" s="74">
        <v>3000</v>
      </c>
      <c r="X1069" s="74">
        <v>62901</v>
      </c>
      <c r="Y1069" s="74">
        <v>200</v>
      </c>
      <c r="Z1069" s="74">
        <v>1138742</v>
      </c>
      <c r="AA1069" s="74">
        <v>10</v>
      </c>
      <c r="AB1069" s="74">
        <v>11031546</v>
      </c>
      <c r="AC1069" s="74">
        <v>5</v>
      </c>
    </row>
    <row r="1070" spans="1:29" ht="14.25">
      <c r="A1070" s="89">
        <v>2010089</v>
      </c>
      <c r="B1070" s="91">
        <v>40393</v>
      </c>
      <c r="C1070" s="97">
        <v>7</v>
      </c>
      <c r="D1070" s="93">
        <v>8</v>
      </c>
      <c r="E1070" s="93">
        <v>9</v>
      </c>
      <c r="F1070" s="93">
        <v>16</v>
      </c>
      <c r="G1070" s="93">
        <v>23</v>
      </c>
      <c r="H1070" s="93">
        <v>26</v>
      </c>
      <c r="I1070" s="99">
        <v>1</v>
      </c>
      <c r="J1070" s="93">
        <v>23</v>
      </c>
      <c r="K1070" s="93">
        <v>8</v>
      </c>
      <c r="L1070" s="93">
        <v>16</v>
      </c>
      <c r="M1070" s="93">
        <v>26</v>
      </c>
      <c r="N1070" s="93">
        <v>7</v>
      </c>
      <c r="O1070" s="94">
        <v>9</v>
      </c>
      <c r="P1070" s="74">
        <v>239719796</v>
      </c>
      <c r="Q1070" s="74">
        <v>226126120</v>
      </c>
      <c r="R1070" s="74">
        <v>8</v>
      </c>
      <c r="S1070" s="74">
        <v>6737515</v>
      </c>
      <c r="T1070" s="74">
        <v>110</v>
      </c>
      <c r="U1070" s="74">
        <v>189547</v>
      </c>
      <c r="V1070" s="74">
        <v>946</v>
      </c>
      <c r="W1070" s="74">
        <v>3000</v>
      </c>
      <c r="X1070" s="74">
        <v>46617</v>
      </c>
      <c r="Y1070" s="74">
        <v>200</v>
      </c>
      <c r="Z1070" s="74">
        <v>900939</v>
      </c>
      <c r="AA1070" s="74">
        <v>10</v>
      </c>
      <c r="AB1070" s="74">
        <v>5358258</v>
      </c>
      <c r="AC1070" s="74">
        <v>5</v>
      </c>
    </row>
    <row r="1071" spans="1:29" ht="14.25">
      <c r="A1071" s="89">
        <v>2010090</v>
      </c>
      <c r="B1071" s="91">
        <v>40395</v>
      </c>
      <c r="C1071" s="97">
        <v>1</v>
      </c>
      <c r="D1071" s="93">
        <v>6</v>
      </c>
      <c r="E1071" s="93">
        <v>10</v>
      </c>
      <c r="F1071" s="93">
        <v>15</v>
      </c>
      <c r="G1071" s="93">
        <v>25</v>
      </c>
      <c r="H1071" s="93">
        <v>31</v>
      </c>
      <c r="I1071" s="99">
        <v>14</v>
      </c>
      <c r="J1071" s="93">
        <v>15</v>
      </c>
      <c r="K1071" s="93">
        <v>6</v>
      </c>
      <c r="L1071" s="93">
        <v>1</v>
      </c>
      <c r="M1071" s="93">
        <v>31</v>
      </c>
      <c r="N1071" s="93">
        <v>25</v>
      </c>
      <c r="O1071" s="94">
        <v>10</v>
      </c>
      <c r="P1071" s="74">
        <v>242084181</v>
      </c>
      <c r="Q1071" s="74">
        <v>232731512</v>
      </c>
      <c r="R1071" s="74">
        <v>3</v>
      </c>
      <c r="S1071" s="74">
        <v>9127741</v>
      </c>
      <c r="T1071" s="74">
        <v>198</v>
      </c>
      <c r="U1071" s="74">
        <v>93812</v>
      </c>
      <c r="V1071" s="74">
        <v>1200</v>
      </c>
      <c r="W1071" s="74">
        <v>3000</v>
      </c>
      <c r="X1071" s="74">
        <v>59901</v>
      </c>
      <c r="Y1071" s="74">
        <v>200</v>
      </c>
      <c r="Z1071" s="74">
        <v>1010904</v>
      </c>
      <c r="AA1071" s="74">
        <v>10</v>
      </c>
      <c r="AB1071" s="74">
        <v>5286615</v>
      </c>
      <c r="AC1071" s="74">
        <v>5</v>
      </c>
    </row>
    <row r="1072" spans="1:29" ht="14.25">
      <c r="A1072" s="89">
        <v>2010091</v>
      </c>
      <c r="B1072" s="91">
        <v>40398</v>
      </c>
      <c r="C1072" s="97">
        <v>6</v>
      </c>
      <c r="D1072" s="93">
        <v>13</v>
      </c>
      <c r="E1072" s="93">
        <v>16</v>
      </c>
      <c r="F1072" s="93">
        <v>20</v>
      </c>
      <c r="G1072" s="93">
        <v>22</v>
      </c>
      <c r="H1072" s="93">
        <v>24</v>
      </c>
      <c r="I1072" s="99">
        <v>16</v>
      </c>
      <c r="J1072" s="93">
        <v>13</v>
      </c>
      <c r="K1072" s="93">
        <v>20</v>
      </c>
      <c r="L1072" s="93">
        <v>24</v>
      </c>
      <c r="M1072" s="93">
        <v>22</v>
      </c>
      <c r="N1072" s="93">
        <v>16</v>
      </c>
      <c r="O1072" s="94">
        <v>6</v>
      </c>
      <c r="P1072" s="74">
        <v>266211592</v>
      </c>
      <c r="Q1072" s="74">
        <v>232206160</v>
      </c>
      <c r="R1072" s="74">
        <v>10</v>
      </c>
      <c r="S1072" s="74">
        <v>6604879</v>
      </c>
      <c r="T1072" s="74">
        <v>77</v>
      </c>
      <c r="U1072" s="74">
        <v>312638</v>
      </c>
      <c r="V1072" s="74">
        <v>608</v>
      </c>
      <c r="W1072" s="74">
        <v>3000</v>
      </c>
      <c r="X1072" s="74">
        <v>34826</v>
      </c>
      <c r="Y1072" s="74">
        <v>200</v>
      </c>
      <c r="Z1072" s="74">
        <v>726966</v>
      </c>
      <c r="AA1072" s="74">
        <v>10</v>
      </c>
      <c r="AB1072" s="74">
        <v>6828171</v>
      </c>
      <c r="AC1072" s="74">
        <v>5</v>
      </c>
    </row>
    <row r="1073" spans="1:29" ht="14.25">
      <c r="A1073" s="89">
        <v>2010092</v>
      </c>
      <c r="B1073" s="91">
        <v>40400</v>
      </c>
      <c r="C1073" s="97">
        <v>3</v>
      </c>
      <c r="D1073" s="93">
        <v>13</v>
      </c>
      <c r="E1073" s="93">
        <v>19</v>
      </c>
      <c r="F1073" s="93">
        <v>27</v>
      </c>
      <c r="G1073" s="93">
        <v>28</v>
      </c>
      <c r="H1073" s="93">
        <v>30</v>
      </c>
      <c r="I1073" s="99">
        <v>2</v>
      </c>
      <c r="J1073" s="93">
        <v>3</v>
      </c>
      <c r="K1073" s="93">
        <v>13</v>
      </c>
      <c r="L1073" s="93">
        <v>28</v>
      </c>
      <c r="M1073" s="93">
        <v>19</v>
      </c>
      <c r="N1073" s="93">
        <v>30</v>
      </c>
      <c r="O1073" s="94">
        <v>27</v>
      </c>
      <c r="P1073" s="74">
        <v>235395046</v>
      </c>
      <c r="Q1073" s="74">
        <v>30000000</v>
      </c>
      <c r="R1073" s="74">
        <v>55</v>
      </c>
      <c r="S1073" s="74">
        <v>5059590</v>
      </c>
      <c r="T1073" s="74">
        <v>161</v>
      </c>
      <c r="U1073" s="74">
        <v>122638</v>
      </c>
      <c r="V1073" s="74">
        <v>867</v>
      </c>
      <c r="W1073" s="74">
        <v>3000</v>
      </c>
      <c r="X1073" s="74">
        <v>46485</v>
      </c>
      <c r="Y1073" s="74">
        <v>200</v>
      </c>
      <c r="Z1073" s="74">
        <v>900337</v>
      </c>
      <c r="AA1073" s="74">
        <v>10</v>
      </c>
      <c r="AB1073" s="74">
        <v>5725191</v>
      </c>
      <c r="AC1073" s="74">
        <v>5</v>
      </c>
    </row>
    <row r="1074" spans="1:29" ht="14.25">
      <c r="A1074" s="89">
        <v>2010093</v>
      </c>
      <c r="B1074" s="91">
        <v>40402</v>
      </c>
      <c r="C1074" s="97">
        <v>9</v>
      </c>
      <c r="D1074" s="93">
        <v>10</v>
      </c>
      <c r="E1074" s="93">
        <v>19</v>
      </c>
      <c r="F1074" s="93">
        <v>28</v>
      </c>
      <c r="G1074" s="93">
        <v>32</v>
      </c>
      <c r="H1074" s="93">
        <v>33</v>
      </c>
      <c r="I1074" s="99">
        <v>6</v>
      </c>
      <c r="J1074" s="93">
        <v>33</v>
      </c>
      <c r="K1074" s="93">
        <v>28</v>
      </c>
      <c r="L1074" s="93">
        <v>10</v>
      </c>
      <c r="M1074" s="93">
        <v>32</v>
      </c>
      <c r="N1074" s="93">
        <v>9</v>
      </c>
      <c r="O1074" s="94">
        <v>19</v>
      </c>
      <c r="P1074" s="74">
        <v>214376608</v>
      </c>
      <c r="Q1074" s="74">
        <v>30846725</v>
      </c>
      <c r="R1074" s="74">
        <v>11</v>
      </c>
      <c r="S1074" s="74">
        <v>5000000</v>
      </c>
      <c r="T1074" s="74">
        <v>115</v>
      </c>
      <c r="U1074" s="74">
        <v>96323</v>
      </c>
      <c r="V1074" s="74">
        <v>1626</v>
      </c>
      <c r="W1074" s="74">
        <v>3000</v>
      </c>
      <c r="X1074" s="74">
        <v>58968</v>
      </c>
      <c r="Y1074" s="74">
        <v>200</v>
      </c>
      <c r="Z1074" s="74">
        <v>904034</v>
      </c>
      <c r="AA1074" s="74">
        <v>10</v>
      </c>
      <c r="AB1074" s="74">
        <v>8481740</v>
      </c>
      <c r="AC1074" s="74">
        <v>5</v>
      </c>
    </row>
    <row r="1075" spans="1:29" ht="14.25">
      <c r="A1075" s="89">
        <v>2010094</v>
      </c>
      <c r="B1075" s="91">
        <v>40405</v>
      </c>
      <c r="C1075" s="97">
        <v>3</v>
      </c>
      <c r="D1075" s="93">
        <v>5</v>
      </c>
      <c r="E1075" s="93">
        <v>7</v>
      </c>
      <c r="F1075" s="93">
        <v>27</v>
      </c>
      <c r="G1075" s="93">
        <v>31</v>
      </c>
      <c r="H1075" s="93">
        <v>32</v>
      </c>
      <c r="I1075" s="99">
        <v>10</v>
      </c>
      <c r="J1075" s="93">
        <v>27</v>
      </c>
      <c r="K1075" s="93">
        <v>32</v>
      </c>
      <c r="L1075" s="93">
        <v>31</v>
      </c>
      <c r="M1075" s="93">
        <v>7</v>
      </c>
      <c r="N1075" s="93">
        <v>3</v>
      </c>
      <c r="O1075" s="94">
        <v>5</v>
      </c>
      <c r="P1075" s="74">
        <v>250015372</v>
      </c>
      <c r="Q1075" s="74">
        <v>28759580</v>
      </c>
      <c r="R1075" s="74">
        <v>10</v>
      </c>
      <c r="S1075" s="74">
        <v>5000000</v>
      </c>
      <c r="T1075" s="74">
        <v>63</v>
      </c>
      <c r="U1075" s="74">
        <v>325937</v>
      </c>
      <c r="V1075" s="74">
        <v>819</v>
      </c>
      <c r="W1075" s="74">
        <v>3000</v>
      </c>
      <c r="X1075" s="74">
        <v>43507</v>
      </c>
      <c r="Y1075" s="74">
        <v>200</v>
      </c>
      <c r="Z1075" s="74">
        <v>885937</v>
      </c>
      <c r="AA1075" s="74">
        <v>10</v>
      </c>
      <c r="AB1075" s="74">
        <v>6808564</v>
      </c>
      <c r="AC1075" s="74">
        <v>5</v>
      </c>
    </row>
    <row r="1076" spans="1:29" ht="14.25">
      <c r="A1076" s="89">
        <v>2010095</v>
      </c>
      <c r="B1076" s="91">
        <v>40407</v>
      </c>
      <c r="C1076" s="97">
        <v>9</v>
      </c>
      <c r="D1076" s="93">
        <v>11</v>
      </c>
      <c r="E1076" s="93">
        <v>16</v>
      </c>
      <c r="F1076" s="93">
        <v>17</v>
      </c>
      <c r="G1076" s="93">
        <v>25</v>
      </c>
      <c r="H1076" s="93">
        <v>27</v>
      </c>
      <c r="I1076" s="99">
        <v>14</v>
      </c>
      <c r="J1076" s="93">
        <v>27</v>
      </c>
      <c r="K1076" s="93">
        <v>11</v>
      </c>
      <c r="L1076" s="93">
        <v>9</v>
      </c>
      <c r="M1076" s="93">
        <v>25</v>
      </c>
      <c r="N1076" s="93">
        <v>17</v>
      </c>
      <c r="O1076" s="94">
        <v>16</v>
      </c>
      <c r="P1076" s="74">
        <v>226093634</v>
      </c>
      <c r="Q1076" s="74">
        <v>52335356</v>
      </c>
      <c r="R1076" s="74">
        <v>4</v>
      </c>
      <c r="S1076" s="74">
        <v>5000000</v>
      </c>
      <c r="T1076" s="74">
        <v>65</v>
      </c>
      <c r="U1076" s="74">
        <v>287312</v>
      </c>
      <c r="V1076" s="74">
        <v>720</v>
      </c>
      <c r="W1076" s="74">
        <v>3000</v>
      </c>
      <c r="X1076" s="74">
        <v>37852</v>
      </c>
      <c r="Y1076" s="74">
        <v>200</v>
      </c>
      <c r="Z1076" s="74">
        <v>757096</v>
      </c>
      <c r="AA1076" s="74">
        <v>10</v>
      </c>
      <c r="AB1076" s="74">
        <v>6246682</v>
      </c>
      <c r="AC1076" s="74">
        <v>5</v>
      </c>
    </row>
    <row r="1077" spans="1:29" ht="14.25">
      <c r="A1077" s="89">
        <v>2010096</v>
      </c>
      <c r="B1077" s="91">
        <v>40409</v>
      </c>
      <c r="C1077" s="97">
        <v>7</v>
      </c>
      <c r="D1077" s="93">
        <v>12</v>
      </c>
      <c r="E1077" s="93">
        <v>21</v>
      </c>
      <c r="F1077" s="93">
        <v>23</v>
      </c>
      <c r="G1077" s="93">
        <v>24</v>
      </c>
      <c r="H1077" s="93">
        <v>28</v>
      </c>
      <c r="I1077" s="99">
        <v>3</v>
      </c>
      <c r="J1077" s="93">
        <v>7</v>
      </c>
      <c r="K1077" s="93">
        <v>12</v>
      </c>
      <c r="L1077" s="93">
        <v>21</v>
      </c>
      <c r="M1077" s="93">
        <v>24</v>
      </c>
      <c r="N1077" s="93">
        <v>28</v>
      </c>
      <c r="O1077" s="94">
        <v>23</v>
      </c>
      <c r="P1077" s="74">
        <v>235984000</v>
      </c>
      <c r="Q1077" s="74">
        <v>39097968</v>
      </c>
      <c r="R1077" s="74">
        <v>16</v>
      </c>
      <c r="S1077" s="74">
        <v>5000000</v>
      </c>
      <c r="T1077" s="74">
        <v>97</v>
      </c>
      <c r="U1077" s="74">
        <v>162426</v>
      </c>
      <c r="V1077" s="74">
        <v>1289</v>
      </c>
      <c r="W1077" s="74">
        <v>3000</v>
      </c>
      <c r="X1077" s="74">
        <v>57297</v>
      </c>
      <c r="Y1077" s="74">
        <v>200</v>
      </c>
      <c r="Z1077" s="74">
        <v>1011636</v>
      </c>
      <c r="AA1077" s="74">
        <v>10</v>
      </c>
      <c r="AB1077" s="74">
        <v>7534274</v>
      </c>
      <c r="AC1077" s="74">
        <v>5</v>
      </c>
    </row>
    <row r="1078" spans="1:29" ht="14.25">
      <c r="A1078" s="89">
        <v>2010097</v>
      </c>
      <c r="B1078" s="91">
        <v>40412</v>
      </c>
      <c r="C1078" s="97">
        <v>10</v>
      </c>
      <c r="D1078" s="93">
        <v>16</v>
      </c>
      <c r="E1078" s="93">
        <v>18</v>
      </c>
      <c r="F1078" s="93">
        <v>21</v>
      </c>
      <c r="G1078" s="93">
        <v>24</v>
      </c>
      <c r="H1078" s="93">
        <v>26</v>
      </c>
      <c r="I1078" s="99">
        <v>1</v>
      </c>
      <c r="J1078" s="93">
        <v>18</v>
      </c>
      <c r="K1078" s="93">
        <v>16</v>
      </c>
      <c r="L1078" s="93">
        <v>24</v>
      </c>
      <c r="M1078" s="93">
        <v>26</v>
      </c>
      <c r="N1078" s="93">
        <v>21</v>
      </c>
      <c r="O1078" s="94">
        <v>10</v>
      </c>
      <c r="P1078" s="74">
        <v>263433286</v>
      </c>
      <c r="Q1078" s="74">
        <v>97825621</v>
      </c>
      <c r="R1078" s="74">
        <v>1</v>
      </c>
      <c r="S1078" s="74">
        <v>5000000</v>
      </c>
      <c r="T1078" s="74">
        <v>61</v>
      </c>
      <c r="U1078" s="74">
        <v>447735</v>
      </c>
      <c r="V1078" s="74">
        <v>482</v>
      </c>
      <c r="W1078" s="74">
        <v>3000</v>
      </c>
      <c r="X1078" s="74">
        <v>28471</v>
      </c>
      <c r="Y1078" s="74">
        <v>200</v>
      </c>
      <c r="Z1078" s="74">
        <v>644831</v>
      </c>
      <c r="AA1078" s="74">
        <v>10</v>
      </c>
      <c r="AB1078" s="74">
        <v>4890859</v>
      </c>
      <c r="AC1078" s="74">
        <v>5</v>
      </c>
    </row>
    <row r="1079" spans="1:29" ht="14.25">
      <c r="A1079" s="89">
        <v>2010098</v>
      </c>
      <c r="B1079" s="91">
        <v>40414</v>
      </c>
      <c r="C1079" s="97">
        <v>1</v>
      </c>
      <c r="D1079" s="93">
        <v>3</v>
      </c>
      <c r="E1079" s="93">
        <v>8</v>
      </c>
      <c r="F1079" s="93">
        <v>16</v>
      </c>
      <c r="G1079" s="93">
        <v>29</v>
      </c>
      <c r="H1079" s="93">
        <v>33</v>
      </c>
      <c r="I1079" s="99">
        <v>7</v>
      </c>
      <c r="J1079" s="93">
        <v>1</v>
      </c>
      <c r="K1079" s="93">
        <v>16</v>
      </c>
      <c r="L1079" s="93">
        <v>29</v>
      </c>
      <c r="M1079" s="93">
        <v>33</v>
      </c>
      <c r="N1079" s="93">
        <v>8</v>
      </c>
      <c r="O1079" s="94">
        <v>3</v>
      </c>
      <c r="P1079" s="74">
        <v>235404960</v>
      </c>
      <c r="Q1079" s="74">
        <v>90075708</v>
      </c>
      <c r="R1079" s="74">
        <v>6</v>
      </c>
      <c r="S1079" s="74">
        <v>5000000</v>
      </c>
      <c r="T1079" s="74">
        <v>63</v>
      </c>
      <c r="U1079" s="74">
        <v>151361</v>
      </c>
      <c r="V1079" s="74">
        <v>1445</v>
      </c>
      <c r="W1079" s="74">
        <v>3000</v>
      </c>
      <c r="X1079" s="74">
        <v>63588</v>
      </c>
      <c r="Y1079" s="74">
        <v>200</v>
      </c>
      <c r="Z1079" s="74">
        <v>1078357</v>
      </c>
      <c r="AA1079" s="74">
        <v>10</v>
      </c>
      <c r="AB1079" s="74">
        <v>11145283</v>
      </c>
      <c r="AC1079" s="74">
        <v>5</v>
      </c>
    </row>
    <row r="1080" spans="1:29" ht="14.25">
      <c r="A1080" s="89">
        <v>2010099</v>
      </c>
      <c r="B1080" s="91">
        <v>40416</v>
      </c>
      <c r="C1080" s="97">
        <v>3</v>
      </c>
      <c r="D1080" s="93">
        <v>4</v>
      </c>
      <c r="E1080" s="93">
        <v>17</v>
      </c>
      <c r="F1080" s="93">
        <v>24</v>
      </c>
      <c r="G1080" s="93">
        <v>27</v>
      </c>
      <c r="H1080" s="93">
        <v>30</v>
      </c>
      <c r="I1080" s="99">
        <v>6</v>
      </c>
      <c r="J1080" s="93">
        <v>30</v>
      </c>
      <c r="K1080" s="93">
        <v>24</v>
      </c>
      <c r="L1080" s="93">
        <v>27</v>
      </c>
      <c r="M1080" s="93">
        <v>3</v>
      </c>
      <c r="N1080" s="93">
        <v>4</v>
      </c>
      <c r="O1080" s="94">
        <v>17</v>
      </c>
      <c r="P1080" s="74">
        <v>240688192</v>
      </c>
      <c r="Q1080" s="74">
        <v>125043492</v>
      </c>
      <c r="R1080" s="74">
        <v>2</v>
      </c>
      <c r="S1080" s="74">
        <v>5000000</v>
      </c>
      <c r="T1080" s="74">
        <v>220</v>
      </c>
      <c r="U1080" s="74">
        <v>87599</v>
      </c>
      <c r="V1080" s="74">
        <v>1200</v>
      </c>
      <c r="W1080" s="74">
        <v>3000</v>
      </c>
      <c r="X1080" s="74">
        <v>56189</v>
      </c>
      <c r="Y1080" s="74">
        <v>200</v>
      </c>
      <c r="Z1080" s="74">
        <v>953495</v>
      </c>
      <c r="AA1080" s="74">
        <v>10</v>
      </c>
      <c r="AB1080" s="74">
        <v>5864954</v>
      </c>
      <c r="AC1080" s="74">
        <v>5</v>
      </c>
    </row>
    <row r="1081" spans="1:29" ht="14.25">
      <c r="A1081" s="89">
        <v>2010100</v>
      </c>
      <c r="B1081" s="91">
        <v>40419</v>
      </c>
      <c r="C1081" s="97">
        <v>1</v>
      </c>
      <c r="D1081" s="93">
        <v>6</v>
      </c>
      <c r="E1081" s="93">
        <v>12</v>
      </c>
      <c r="F1081" s="93">
        <v>22</v>
      </c>
      <c r="G1081" s="93">
        <v>23</v>
      </c>
      <c r="H1081" s="93">
        <v>26</v>
      </c>
      <c r="I1081" s="99">
        <v>8</v>
      </c>
      <c r="J1081" s="93">
        <v>23</v>
      </c>
      <c r="K1081" s="93">
        <v>6</v>
      </c>
      <c r="L1081" s="93">
        <v>12</v>
      </c>
      <c r="M1081" s="93">
        <v>22</v>
      </c>
      <c r="N1081" s="93">
        <v>1</v>
      </c>
      <c r="O1081" s="94">
        <v>26</v>
      </c>
      <c r="P1081" s="74">
        <v>271091664</v>
      </c>
      <c r="Q1081" s="74">
        <v>78136487</v>
      </c>
      <c r="R1081" s="74">
        <v>13</v>
      </c>
      <c r="S1081" s="74">
        <v>5556707</v>
      </c>
      <c r="T1081" s="74">
        <v>110</v>
      </c>
      <c r="U1081" s="74">
        <v>98689</v>
      </c>
      <c r="V1081" s="74">
        <v>2215</v>
      </c>
      <c r="W1081" s="74">
        <v>3000</v>
      </c>
      <c r="X1081" s="74">
        <v>83220</v>
      </c>
      <c r="Y1081" s="74">
        <v>200</v>
      </c>
      <c r="Z1081" s="74">
        <v>1263480</v>
      </c>
      <c r="AA1081" s="74">
        <v>10</v>
      </c>
      <c r="AB1081" s="74">
        <v>12145020</v>
      </c>
      <c r="AC1081" s="74">
        <v>5</v>
      </c>
    </row>
    <row r="1082" spans="1:29" ht="14.25">
      <c r="A1082" s="89">
        <v>2010101</v>
      </c>
      <c r="B1082" s="91">
        <v>40421</v>
      </c>
      <c r="C1082" s="97">
        <v>4</v>
      </c>
      <c r="D1082" s="93">
        <v>9</v>
      </c>
      <c r="E1082" s="93">
        <v>18</v>
      </c>
      <c r="F1082" s="93">
        <v>21</v>
      </c>
      <c r="G1082" s="93">
        <v>25</v>
      </c>
      <c r="H1082" s="93">
        <v>26</v>
      </c>
      <c r="I1082" s="99">
        <v>6</v>
      </c>
      <c r="J1082" s="93">
        <v>18</v>
      </c>
      <c r="K1082" s="93">
        <v>26</v>
      </c>
      <c r="L1082" s="93">
        <v>25</v>
      </c>
      <c r="M1082" s="93">
        <v>4</v>
      </c>
      <c r="N1082" s="93">
        <v>9</v>
      </c>
      <c r="O1082" s="94">
        <v>21</v>
      </c>
      <c r="P1082" s="74">
        <v>245688390</v>
      </c>
      <c r="Q1082" s="74">
        <v>109636800</v>
      </c>
      <c r="R1082" s="74">
        <v>5</v>
      </c>
      <c r="S1082" s="74">
        <v>5000000</v>
      </c>
      <c r="T1082" s="74">
        <v>93</v>
      </c>
      <c r="U1082" s="74">
        <v>260370</v>
      </c>
      <c r="V1082" s="74">
        <v>746</v>
      </c>
      <c r="W1082" s="74">
        <v>3000</v>
      </c>
      <c r="X1082" s="74">
        <v>40461</v>
      </c>
      <c r="Y1082" s="74">
        <v>200</v>
      </c>
      <c r="Z1082" s="74">
        <v>829153</v>
      </c>
      <c r="AA1082" s="74">
        <v>10</v>
      </c>
      <c r="AB1082" s="74">
        <v>4210169</v>
      </c>
      <c r="AC1082" s="74">
        <v>5</v>
      </c>
    </row>
    <row r="1083" spans="1:29" ht="14.25">
      <c r="A1083" s="89">
        <v>2010102</v>
      </c>
      <c r="B1083" s="91">
        <v>40423</v>
      </c>
      <c r="C1083" s="97">
        <v>4</v>
      </c>
      <c r="D1083" s="93">
        <v>11</v>
      </c>
      <c r="E1083" s="93">
        <v>16</v>
      </c>
      <c r="F1083" s="93">
        <v>20</v>
      </c>
      <c r="G1083" s="93">
        <v>22</v>
      </c>
      <c r="H1083" s="93">
        <v>29</v>
      </c>
      <c r="I1083" s="99">
        <v>10</v>
      </c>
      <c r="J1083" s="93">
        <v>4</v>
      </c>
      <c r="K1083" s="93">
        <v>20</v>
      </c>
      <c r="L1083" s="93">
        <v>11</v>
      </c>
      <c r="M1083" s="93">
        <v>16</v>
      </c>
      <c r="N1083" s="93">
        <v>22</v>
      </c>
      <c r="O1083" s="94">
        <v>29</v>
      </c>
      <c r="P1083" s="74">
        <v>243505778</v>
      </c>
      <c r="Q1083" s="74">
        <v>117855152</v>
      </c>
      <c r="R1083" s="74">
        <v>4</v>
      </c>
      <c r="S1083" s="74">
        <v>7821835</v>
      </c>
      <c r="T1083" s="74">
        <v>61</v>
      </c>
      <c r="U1083" s="74">
        <v>277557</v>
      </c>
      <c r="V1083" s="74">
        <v>960</v>
      </c>
      <c r="W1083" s="74">
        <v>3000</v>
      </c>
      <c r="X1083" s="74">
        <v>47411</v>
      </c>
      <c r="Y1083" s="74">
        <v>200</v>
      </c>
      <c r="Z1083" s="74">
        <v>882486</v>
      </c>
      <c r="AA1083" s="74">
        <v>10</v>
      </c>
      <c r="AB1083" s="74">
        <v>8338813</v>
      </c>
      <c r="AC1083" s="74">
        <v>5</v>
      </c>
    </row>
    <row r="1084" spans="1:29" ht="14.25">
      <c r="A1084" s="89">
        <v>2010103</v>
      </c>
      <c r="B1084" s="91">
        <v>40426</v>
      </c>
      <c r="C1084" s="97">
        <v>6</v>
      </c>
      <c r="D1084" s="93">
        <v>9</v>
      </c>
      <c r="E1084" s="93">
        <v>14</v>
      </c>
      <c r="F1084" s="93">
        <v>17</v>
      </c>
      <c r="G1084" s="93">
        <v>20</v>
      </c>
      <c r="H1084" s="93">
        <v>33</v>
      </c>
      <c r="I1084" s="99">
        <v>9</v>
      </c>
      <c r="J1084" s="93">
        <v>20</v>
      </c>
      <c r="K1084" s="93">
        <v>33</v>
      </c>
      <c r="L1084" s="93">
        <v>9</v>
      </c>
      <c r="M1084" s="93">
        <v>6</v>
      </c>
      <c r="N1084" s="93">
        <v>14</v>
      </c>
      <c r="O1084" s="94">
        <v>17</v>
      </c>
      <c r="P1084" s="74">
        <v>278768450</v>
      </c>
      <c r="Q1084" s="74">
        <v>104968990</v>
      </c>
      <c r="R1084" s="74">
        <v>7</v>
      </c>
      <c r="S1084" s="74">
        <v>6263648</v>
      </c>
      <c r="T1084" s="74">
        <v>81</v>
      </c>
      <c r="U1084" s="74">
        <v>163806</v>
      </c>
      <c r="V1084" s="74">
        <v>1646</v>
      </c>
      <c r="W1084" s="74">
        <v>3000</v>
      </c>
      <c r="X1084" s="74">
        <v>65982</v>
      </c>
      <c r="Y1084" s="74">
        <v>200</v>
      </c>
      <c r="Z1084" s="74">
        <v>1129603</v>
      </c>
      <c r="AA1084" s="74">
        <v>10</v>
      </c>
      <c r="AB1084" s="74">
        <v>12587686</v>
      </c>
      <c r="AC1084" s="74">
        <v>5</v>
      </c>
    </row>
    <row r="1085" spans="1:29" ht="14.25">
      <c r="A1085" s="89">
        <v>2010104</v>
      </c>
      <c r="B1085" s="91">
        <v>40428</v>
      </c>
      <c r="C1085" s="97">
        <v>7</v>
      </c>
      <c r="D1085" s="93">
        <v>17</v>
      </c>
      <c r="E1085" s="93">
        <v>23</v>
      </c>
      <c r="F1085" s="93">
        <v>24</v>
      </c>
      <c r="G1085" s="93">
        <v>27</v>
      </c>
      <c r="H1085" s="93">
        <v>32</v>
      </c>
      <c r="I1085" s="99">
        <v>2</v>
      </c>
      <c r="J1085" s="93">
        <v>17</v>
      </c>
      <c r="K1085" s="93">
        <v>23</v>
      </c>
      <c r="L1085" s="93">
        <v>27</v>
      </c>
      <c r="M1085" s="93">
        <v>32</v>
      </c>
      <c r="N1085" s="93">
        <v>24</v>
      </c>
      <c r="O1085" s="94">
        <v>7</v>
      </c>
      <c r="P1085" s="74">
        <v>248944388</v>
      </c>
      <c r="Q1085" s="74">
        <v>86741347</v>
      </c>
      <c r="R1085" s="74">
        <v>11</v>
      </c>
      <c r="S1085" s="74">
        <v>6337176</v>
      </c>
      <c r="T1085" s="74">
        <v>90</v>
      </c>
      <c r="U1085" s="74">
        <v>245149</v>
      </c>
      <c r="V1085" s="74">
        <v>950</v>
      </c>
      <c r="W1085" s="74">
        <v>3000</v>
      </c>
      <c r="X1085" s="74">
        <v>49048</v>
      </c>
      <c r="Y1085" s="74">
        <v>200</v>
      </c>
      <c r="Z1085" s="74">
        <v>965319</v>
      </c>
      <c r="AA1085" s="74">
        <v>10</v>
      </c>
      <c r="AB1085" s="74">
        <v>5225049</v>
      </c>
      <c r="AC1085" s="74">
        <v>5</v>
      </c>
    </row>
    <row r="1086" spans="1:29" ht="14.25">
      <c r="A1086" s="89">
        <v>2010105</v>
      </c>
      <c r="B1086" s="91">
        <v>40430</v>
      </c>
      <c r="C1086" s="97">
        <v>1</v>
      </c>
      <c r="D1086" s="93">
        <v>8</v>
      </c>
      <c r="E1086" s="93">
        <v>9</v>
      </c>
      <c r="F1086" s="93">
        <v>19</v>
      </c>
      <c r="G1086" s="93">
        <v>21</v>
      </c>
      <c r="H1086" s="93">
        <v>31</v>
      </c>
      <c r="I1086" s="99">
        <v>11</v>
      </c>
      <c r="J1086" s="93">
        <v>19</v>
      </c>
      <c r="K1086" s="93">
        <v>8</v>
      </c>
      <c r="L1086" s="93">
        <v>21</v>
      </c>
      <c r="M1086" s="93">
        <v>1</v>
      </c>
      <c r="N1086" s="93">
        <v>9</v>
      </c>
      <c r="O1086" s="94">
        <v>31</v>
      </c>
      <c r="P1086" s="74">
        <v>244881210</v>
      </c>
      <c r="Q1086" s="74">
        <v>30000000</v>
      </c>
      <c r="R1086" s="74">
        <v>24</v>
      </c>
      <c r="S1086" s="74">
        <v>3821830</v>
      </c>
      <c r="T1086" s="74">
        <v>199</v>
      </c>
      <c r="U1086" s="74">
        <v>10730</v>
      </c>
      <c r="V1086" s="74">
        <v>3499</v>
      </c>
      <c r="W1086" s="74">
        <v>3000</v>
      </c>
      <c r="X1086" s="74">
        <v>129867</v>
      </c>
      <c r="Y1086" s="74">
        <v>200</v>
      </c>
      <c r="Z1086" s="74">
        <v>1777384</v>
      </c>
      <c r="AA1086" s="74">
        <v>10</v>
      </c>
      <c r="AB1086" s="74">
        <v>11725912</v>
      </c>
      <c r="AC1086" s="74">
        <v>5</v>
      </c>
    </row>
    <row r="1087" spans="1:29" ht="14.25">
      <c r="A1087" s="89">
        <v>2010106</v>
      </c>
      <c r="B1087" s="91">
        <v>40433</v>
      </c>
      <c r="C1087" s="97">
        <v>2</v>
      </c>
      <c r="D1087" s="93">
        <v>6</v>
      </c>
      <c r="E1087" s="93">
        <v>8</v>
      </c>
      <c r="F1087" s="93">
        <v>15</v>
      </c>
      <c r="G1087" s="93">
        <v>26</v>
      </c>
      <c r="H1087" s="93">
        <v>29</v>
      </c>
      <c r="I1087" s="99">
        <v>16</v>
      </c>
      <c r="J1087" s="93">
        <v>26</v>
      </c>
      <c r="K1087" s="93">
        <v>15</v>
      </c>
      <c r="L1087" s="93">
        <v>29</v>
      </c>
      <c r="M1087" s="93">
        <v>8</v>
      </c>
      <c r="N1087" s="93">
        <v>6</v>
      </c>
      <c r="O1087" s="94">
        <v>2</v>
      </c>
      <c r="P1087" s="74">
        <v>263785876</v>
      </c>
      <c r="Q1087" s="74">
        <v>56725410</v>
      </c>
      <c r="R1087" s="74">
        <v>5</v>
      </c>
      <c r="S1087" s="74">
        <v>5000000</v>
      </c>
      <c r="T1087" s="74">
        <v>141</v>
      </c>
      <c r="U1087" s="74">
        <v>157220</v>
      </c>
      <c r="V1087" s="74">
        <v>1090</v>
      </c>
      <c r="W1087" s="74">
        <v>3000</v>
      </c>
      <c r="X1087" s="74">
        <v>64258</v>
      </c>
      <c r="Y1087" s="74">
        <v>200</v>
      </c>
      <c r="Z1087" s="74">
        <v>1189046</v>
      </c>
      <c r="AA1087" s="74">
        <v>10</v>
      </c>
      <c r="AB1087" s="74">
        <v>5469915</v>
      </c>
      <c r="AC1087" s="74">
        <v>5</v>
      </c>
    </row>
    <row r="1088" spans="1:29" ht="14.25">
      <c r="A1088" s="89">
        <v>2010107</v>
      </c>
      <c r="B1088" s="91">
        <v>40435</v>
      </c>
      <c r="C1088" s="97">
        <v>8</v>
      </c>
      <c r="D1088" s="93">
        <v>12</v>
      </c>
      <c r="E1088" s="93">
        <v>15</v>
      </c>
      <c r="F1088" s="93">
        <v>17</v>
      </c>
      <c r="G1088" s="93">
        <v>22</v>
      </c>
      <c r="H1088" s="93">
        <v>33</v>
      </c>
      <c r="I1088" s="99">
        <v>16</v>
      </c>
      <c r="J1088" s="93">
        <v>8</v>
      </c>
      <c r="K1088" s="93">
        <v>15</v>
      </c>
      <c r="L1088" s="93">
        <v>22</v>
      </c>
      <c r="M1088" s="93">
        <v>12</v>
      </c>
      <c r="N1088" s="93">
        <v>17</v>
      </c>
      <c r="O1088" s="94">
        <v>33</v>
      </c>
      <c r="P1088" s="74">
        <v>237514142</v>
      </c>
      <c r="Q1088" s="74">
        <v>113189084</v>
      </c>
      <c r="R1088" s="74">
        <v>1</v>
      </c>
      <c r="S1088" s="74">
        <v>5000000</v>
      </c>
      <c r="T1088" s="74">
        <v>39</v>
      </c>
      <c r="U1088" s="74">
        <v>675424</v>
      </c>
      <c r="V1088" s="74">
        <v>328</v>
      </c>
      <c r="W1088" s="74">
        <v>3000</v>
      </c>
      <c r="X1088" s="74">
        <v>23861</v>
      </c>
      <c r="Y1088" s="74">
        <v>200</v>
      </c>
      <c r="Z1088" s="74">
        <v>533648</v>
      </c>
      <c r="AA1088" s="74">
        <v>10</v>
      </c>
      <c r="AB1088" s="74">
        <v>3496800</v>
      </c>
      <c r="AC1088" s="74">
        <v>5</v>
      </c>
    </row>
    <row r="1089" spans="1:29" ht="14.25">
      <c r="A1089" s="89">
        <v>2010108</v>
      </c>
      <c r="B1089" s="91">
        <v>40437</v>
      </c>
      <c r="C1089" s="97">
        <v>2</v>
      </c>
      <c r="D1089" s="93">
        <v>4</v>
      </c>
      <c r="E1089" s="93">
        <v>8</v>
      </c>
      <c r="F1089" s="93">
        <v>20</v>
      </c>
      <c r="G1089" s="93">
        <v>23</v>
      </c>
      <c r="H1089" s="93">
        <v>24</v>
      </c>
      <c r="I1089" s="99">
        <v>7</v>
      </c>
      <c r="J1089" s="93">
        <v>4</v>
      </c>
      <c r="K1089" s="93">
        <v>23</v>
      </c>
      <c r="L1089" s="93">
        <v>24</v>
      </c>
      <c r="M1089" s="93">
        <v>20</v>
      </c>
      <c r="N1089" s="93">
        <v>8</v>
      </c>
      <c r="O1089" s="94">
        <v>2</v>
      </c>
      <c r="P1089" s="74">
        <v>240681452</v>
      </c>
      <c r="Q1089" s="74">
        <v>138341254</v>
      </c>
      <c r="R1089" s="74">
        <v>2</v>
      </c>
      <c r="S1089" s="74">
        <v>10000000</v>
      </c>
      <c r="T1089" s="74">
        <v>36</v>
      </c>
      <c r="U1089" s="74">
        <v>537525</v>
      </c>
      <c r="V1089" s="74">
        <v>693</v>
      </c>
      <c r="W1089" s="74">
        <v>3000</v>
      </c>
      <c r="X1089" s="74">
        <v>36472</v>
      </c>
      <c r="Y1089" s="74">
        <v>200</v>
      </c>
      <c r="Z1089" s="74">
        <v>721473</v>
      </c>
      <c r="AA1089" s="74">
        <v>10</v>
      </c>
      <c r="AB1089" s="74">
        <v>7368536</v>
      </c>
      <c r="AC1089" s="74">
        <v>5</v>
      </c>
    </row>
    <row r="1090" spans="1:29" ht="14.25">
      <c r="A1090" s="89">
        <v>2010109</v>
      </c>
      <c r="B1090" s="91">
        <v>40440</v>
      </c>
      <c r="C1090" s="97">
        <v>4</v>
      </c>
      <c r="D1090" s="93">
        <v>15</v>
      </c>
      <c r="E1090" s="93">
        <v>18</v>
      </c>
      <c r="F1090" s="93">
        <v>25</v>
      </c>
      <c r="G1090" s="93">
        <v>29</v>
      </c>
      <c r="H1090" s="93">
        <v>32</v>
      </c>
      <c r="I1090" s="99">
        <v>15</v>
      </c>
      <c r="J1090" s="93">
        <v>25</v>
      </c>
      <c r="K1090" s="93">
        <v>18</v>
      </c>
      <c r="L1090" s="93">
        <v>32</v>
      </c>
      <c r="M1090" s="93">
        <v>15</v>
      </c>
      <c r="N1090" s="93">
        <v>29</v>
      </c>
      <c r="O1090" s="94">
        <v>4</v>
      </c>
      <c r="P1090" s="74">
        <v>270100048</v>
      </c>
      <c r="Q1090" s="74">
        <v>128589910</v>
      </c>
      <c r="R1090" s="74">
        <v>10</v>
      </c>
      <c r="S1090" s="74">
        <v>6609946</v>
      </c>
      <c r="T1090" s="74">
        <v>80</v>
      </c>
      <c r="U1090" s="74">
        <v>301864</v>
      </c>
      <c r="V1090" s="74">
        <v>1022</v>
      </c>
      <c r="W1090" s="74">
        <v>3000</v>
      </c>
      <c r="X1090" s="74">
        <v>48532</v>
      </c>
      <c r="Y1090" s="74">
        <v>200</v>
      </c>
      <c r="Z1090" s="74">
        <v>872937</v>
      </c>
      <c r="AA1090" s="74">
        <v>10</v>
      </c>
      <c r="AB1090" s="74">
        <v>6069985</v>
      </c>
      <c r="AC1090" s="74">
        <v>5</v>
      </c>
    </row>
    <row r="1091" spans="1:29" ht="14.25">
      <c r="A1091" s="89">
        <v>2010110</v>
      </c>
      <c r="B1091" s="91">
        <v>40442</v>
      </c>
      <c r="C1091" s="97">
        <v>1</v>
      </c>
      <c r="D1091" s="93">
        <v>3</v>
      </c>
      <c r="E1091" s="93">
        <v>12</v>
      </c>
      <c r="F1091" s="93">
        <v>24</v>
      </c>
      <c r="G1091" s="93">
        <v>26</v>
      </c>
      <c r="H1091" s="93">
        <v>27</v>
      </c>
      <c r="I1091" s="99">
        <v>1</v>
      </c>
      <c r="J1091" s="93">
        <v>3</v>
      </c>
      <c r="K1091" s="93">
        <v>1</v>
      </c>
      <c r="L1091" s="93">
        <v>24</v>
      </c>
      <c r="M1091" s="93">
        <v>12</v>
      </c>
      <c r="N1091" s="93">
        <v>26</v>
      </c>
      <c r="O1091" s="94">
        <v>27</v>
      </c>
      <c r="P1091" s="74">
        <v>230609584</v>
      </c>
      <c r="Q1091" s="74">
        <v>99634210</v>
      </c>
      <c r="R1091" s="74">
        <v>13</v>
      </c>
      <c r="S1091" s="74">
        <v>6109055</v>
      </c>
      <c r="T1091" s="74">
        <v>74</v>
      </c>
      <c r="U1091" s="74">
        <v>292251</v>
      </c>
      <c r="V1091" s="74">
        <v>829</v>
      </c>
      <c r="W1091" s="74">
        <v>3000</v>
      </c>
      <c r="X1091" s="74">
        <v>43051</v>
      </c>
      <c r="Y1091" s="74">
        <v>200</v>
      </c>
      <c r="Z1091" s="74">
        <v>842844</v>
      </c>
      <c r="AA1091" s="74">
        <v>10</v>
      </c>
      <c r="AB1091" s="74">
        <v>4276888</v>
      </c>
      <c r="AC1091" s="74">
        <v>5</v>
      </c>
    </row>
    <row r="1092" spans="1:29" ht="14.25">
      <c r="A1092" s="89">
        <v>2010111</v>
      </c>
      <c r="B1092" s="91">
        <v>40444</v>
      </c>
      <c r="C1092" s="97">
        <v>4</v>
      </c>
      <c r="D1092" s="93">
        <v>7</v>
      </c>
      <c r="E1092" s="93">
        <v>8</v>
      </c>
      <c r="F1092" s="93">
        <v>13</v>
      </c>
      <c r="G1092" s="93">
        <v>17</v>
      </c>
      <c r="H1092" s="93">
        <v>18</v>
      </c>
      <c r="I1092" s="99">
        <v>10</v>
      </c>
      <c r="J1092" s="93">
        <v>17</v>
      </c>
      <c r="K1092" s="93">
        <v>4</v>
      </c>
      <c r="L1092" s="93">
        <v>18</v>
      </c>
      <c r="M1092" s="93">
        <v>7</v>
      </c>
      <c r="N1092" s="93">
        <v>8</v>
      </c>
      <c r="O1092" s="94">
        <v>13</v>
      </c>
      <c r="P1092" s="74">
        <v>223004690</v>
      </c>
      <c r="Q1092" s="74">
        <v>142526411</v>
      </c>
      <c r="R1092" s="74">
        <v>0</v>
      </c>
      <c r="S1092" s="74">
        <v>0</v>
      </c>
      <c r="T1092" s="74">
        <v>58</v>
      </c>
      <c r="U1092" s="74">
        <v>316937</v>
      </c>
      <c r="V1092" s="74">
        <v>721</v>
      </c>
      <c r="W1092" s="74">
        <v>3000</v>
      </c>
      <c r="X1092" s="74">
        <v>40295</v>
      </c>
      <c r="Y1092" s="74">
        <v>200</v>
      </c>
      <c r="Z1092" s="74">
        <v>809892</v>
      </c>
      <c r="AA1092" s="74">
        <v>10</v>
      </c>
      <c r="AB1092" s="74">
        <v>5935361</v>
      </c>
      <c r="AC1092" s="74">
        <v>5</v>
      </c>
    </row>
    <row r="1093" spans="1:29" ht="14.25">
      <c r="A1093" s="89">
        <v>2010112</v>
      </c>
      <c r="B1093" s="91">
        <v>40447</v>
      </c>
      <c r="C1093" s="97">
        <v>1</v>
      </c>
      <c r="D1093" s="93">
        <v>8</v>
      </c>
      <c r="E1093" s="93">
        <v>18</v>
      </c>
      <c r="F1093" s="93">
        <v>24</v>
      </c>
      <c r="G1093" s="93">
        <v>29</v>
      </c>
      <c r="H1093" s="93">
        <v>30</v>
      </c>
      <c r="I1093" s="99">
        <v>16</v>
      </c>
      <c r="J1093" s="93">
        <v>8</v>
      </c>
      <c r="K1093" s="93">
        <v>1</v>
      </c>
      <c r="L1093" s="93">
        <v>24</v>
      </c>
      <c r="M1093" s="93">
        <v>18</v>
      </c>
      <c r="N1093" s="93">
        <v>30</v>
      </c>
      <c r="O1093" s="94">
        <v>29</v>
      </c>
      <c r="P1093" s="74">
        <v>276435492</v>
      </c>
      <c r="Q1093" s="74">
        <v>199944920</v>
      </c>
      <c r="R1093" s="74">
        <v>1</v>
      </c>
      <c r="S1093" s="74">
        <v>10000000</v>
      </c>
      <c r="T1093" s="74">
        <v>124</v>
      </c>
      <c r="U1093" s="74">
        <v>233013</v>
      </c>
      <c r="V1093" s="74">
        <v>749</v>
      </c>
      <c r="W1093" s="74">
        <v>3000</v>
      </c>
      <c r="X1093" s="74">
        <v>41542</v>
      </c>
      <c r="Y1093" s="74">
        <v>200</v>
      </c>
      <c r="Z1093" s="74">
        <v>847881</v>
      </c>
      <c r="AA1093" s="74">
        <v>10</v>
      </c>
      <c r="AB1093" s="74">
        <v>4021405</v>
      </c>
      <c r="AC1093" s="74">
        <v>5</v>
      </c>
    </row>
    <row r="1094" spans="1:29" ht="14.25">
      <c r="A1094" s="89">
        <v>2010113</v>
      </c>
      <c r="B1094" s="91">
        <v>40449</v>
      </c>
      <c r="C1094" s="97">
        <v>5</v>
      </c>
      <c r="D1094" s="93">
        <v>10</v>
      </c>
      <c r="E1094" s="93">
        <v>15</v>
      </c>
      <c r="F1094" s="93">
        <v>18</v>
      </c>
      <c r="G1094" s="93">
        <v>20</v>
      </c>
      <c r="H1094" s="93">
        <v>28</v>
      </c>
      <c r="I1094" s="99">
        <v>10</v>
      </c>
      <c r="J1094" s="93">
        <v>5</v>
      </c>
      <c r="K1094" s="93">
        <v>18</v>
      </c>
      <c r="L1094" s="93">
        <v>20</v>
      </c>
      <c r="M1094" s="93">
        <v>15</v>
      </c>
      <c r="N1094" s="93">
        <v>28</v>
      </c>
      <c r="O1094" s="94">
        <v>10</v>
      </c>
      <c r="P1094" s="74">
        <v>245484314</v>
      </c>
      <c r="Q1094" s="74">
        <v>221251005</v>
      </c>
      <c r="R1094" s="74">
        <v>3</v>
      </c>
      <c r="S1094" s="74">
        <v>9840811</v>
      </c>
      <c r="T1094" s="74">
        <v>256</v>
      </c>
      <c r="U1094" s="74">
        <v>85092</v>
      </c>
      <c r="V1094" s="74">
        <v>1177</v>
      </c>
      <c r="W1094" s="74">
        <v>3000</v>
      </c>
      <c r="X1094" s="74">
        <v>63221</v>
      </c>
      <c r="Y1094" s="74">
        <v>200</v>
      </c>
      <c r="Z1094" s="74">
        <v>1147223</v>
      </c>
      <c r="AA1094" s="74">
        <v>10</v>
      </c>
      <c r="AB1094" s="74">
        <v>4005542</v>
      </c>
      <c r="AC1094" s="74">
        <v>5</v>
      </c>
    </row>
    <row r="1095" spans="1:29" ht="14.25">
      <c r="A1095" s="89">
        <v>2010114</v>
      </c>
      <c r="B1095" s="91">
        <v>40451</v>
      </c>
      <c r="C1095" s="97">
        <v>1</v>
      </c>
      <c r="D1095" s="93">
        <v>8</v>
      </c>
      <c r="E1095" s="93">
        <v>11</v>
      </c>
      <c r="F1095" s="93">
        <v>15</v>
      </c>
      <c r="G1095" s="93">
        <v>17</v>
      </c>
      <c r="H1095" s="93">
        <v>25</v>
      </c>
      <c r="I1095" s="99">
        <v>1</v>
      </c>
      <c r="J1095" s="93">
        <v>1</v>
      </c>
      <c r="K1095" s="93">
        <v>17</v>
      </c>
      <c r="L1095" s="93">
        <v>15</v>
      </c>
      <c r="M1095" s="93">
        <v>25</v>
      </c>
      <c r="N1095" s="93">
        <v>8</v>
      </c>
      <c r="O1095" s="94">
        <v>11</v>
      </c>
      <c r="P1095" s="74">
        <v>249642432</v>
      </c>
      <c r="Q1095" s="74">
        <v>231087438</v>
      </c>
      <c r="R1095" s="74">
        <v>6</v>
      </c>
      <c r="S1095" s="74">
        <v>7655762</v>
      </c>
      <c r="T1095" s="74">
        <v>63</v>
      </c>
      <c r="U1095" s="74">
        <v>379394</v>
      </c>
      <c r="V1095" s="74">
        <v>863</v>
      </c>
      <c r="W1095" s="74">
        <v>3000</v>
      </c>
      <c r="X1095" s="74">
        <v>42648</v>
      </c>
      <c r="Y1095" s="74">
        <v>200</v>
      </c>
      <c r="Z1095" s="74">
        <v>819459</v>
      </c>
      <c r="AA1095" s="74">
        <v>10</v>
      </c>
      <c r="AB1095" s="74">
        <v>4667745</v>
      </c>
      <c r="AC1095" s="74">
        <v>5</v>
      </c>
    </row>
    <row r="1096" spans="1:29" ht="14.25">
      <c r="A1096" s="89">
        <v>2010115</v>
      </c>
      <c r="B1096" s="91">
        <v>40454</v>
      </c>
      <c r="C1096" s="97">
        <v>1</v>
      </c>
      <c r="D1096" s="93">
        <v>22</v>
      </c>
      <c r="E1096" s="93">
        <v>24</v>
      </c>
      <c r="F1096" s="93">
        <v>25</v>
      </c>
      <c r="G1096" s="93">
        <v>29</v>
      </c>
      <c r="H1096" s="93">
        <v>33</v>
      </c>
      <c r="I1096" s="99">
        <v>15</v>
      </c>
      <c r="J1096" s="93">
        <v>22</v>
      </c>
      <c r="K1096" s="93">
        <v>1</v>
      </c>
      <c r="L1096" s="93">
        <v>24</v>
      </c>
      <c r="M1096" s="93">
        <v>29</v>
      </c>
      <c r="N1096" s="93">
        <v>33</v>
      </c>
      <c r="O1096" s="94">
        <v>25</v>
      </c>
      <c r="P1096" s="74">
        <v>254889502</v>
      </c>
      <c r="Q1096" s="74">
        <v>291680631</v>
      </c>
      <c r="R1096" s="74">
        <v>0</v>
      </c>
      <c r="S1096" s="74">
        <v>0</v>
      </c>
      <c r="T1096" s="74">
        <v>55</v>
      </c>
      <c r="U1096" s="74">
        <v>472154</v>
      </c>
      <c r="V1096" s="74">
        <v>467</v>
      </c>
      <c r="W1096" s="74">
        <v>3000</v>
      </c>
      <c r="X1096" s="74">
        <v>21437</v>
      </c>
      <c r="Y1096" s="74">
        <v>200</v>
      </c>
      <c r="Z1096" s="74">
        <v>491185</v>
      </c>
      <c r="AA1096" s="74">
        <v>10</v>
      </c>
      <c r="AB1096" s="74">
        <v>5546780</v>
      </c>
      <c r="AC1096" s="74">
        <v>5</v>
      </c>
    </row>
    <row r="1097" spans="1:29" ht="14.25">
      <c r="A1097" s="89">
        <v>2010116</v>
      </c>
      <c r="B1097" s="91">
        <v>40456</v>
      </c>
      <c r="C1097" s="97">
        <v>5</v>
      </c>
      <c r="D1097" s="93">
        <v>9</v>
      </c>
      <c r="E1097" s="93">
        <v>10</v>
      </c>
      <c r="F1097" s="93">
        <v>20</v>
      </c>
      <c r="G1097" s="93">
        <v>22</v>
      </c>
      <c r="H1097" s="93">
        <v>26</v>
      </c>
      <c r="I1097" s="99">
        <v>7</v>
      </c>
      <c r="J1097" s="93">
        <v>26</v>
      </c>
      <c r="K1097" s="93">
        <v>10</v>
      </c>
      <c r="L1097" s="93">
        <v>22</v>
      </c>
      <c r="M1097" s="93">
        <v>20</v>
      </c>
      <c r="N1097" s="93">
        <v>5</v>
      </c>
      <c r="O1097" s="94">
        <v>9</v>
      </c>
      <c r="P1097" s="74">
        <v>236885436</v>
      </c>
      <c r="Q1097" s="74">
        <v>43362216</v>
      </c>
      <c r="R1097" s="74">
        <v>54</v>
      </c>
      <c r="S1097" s="74">
        <v>5160604</v>
      </c>
      <c r="T1097" s="74">
        <v>113</v>
      </c>
      <c r="U1097" s="74">
        <v>115123</v>
      </c>
      <c r="V1097" s="74">
        <v>1507</v>
      </c>
      <c r="W1097" s="74">
        <v>3000</v>
      </c>
      <c r="X1097" s="74">
        <v>60465</v>
      </c>
      <c r="Y1097" s="74">
        <v>200</v>
      </c>
      <c r="Z1097" s="74">
        <v>1011951</v>
      </c>
      <c r="AA1097" s="74">
        <v>10</v>
      </c>
      <c r="AB1097" s="74">
        <v>9195432</v>
      </c>
      <c r="AC1097" s="74">
        <v>5</v>
      </c>
    </row>
    <row r="1098" spans="1:29" ht="14.25">
      <c r="A1098" s="89">
        <v>2010117</v>
      </c>
      <c r="B1098" s="91">
        <v>40458</v>
      </c>
      <c r="C1098" s="97">
        <v>1</v>
      </c>
      <c r="D1098" s="93">
        <v>8</v>
      </c>
      <c r="E1098" s="93">
        <v>20</v>
      </c>
      <c r="F1098" s="93">
        <v>22</v>
      </c>
      <c r="G1098" s="93">
        <v>24</v>
      </c>
      <c r="H1098" s="93">
        <v>28</v>
      </c>
      <c r="I1098" s="99">
        <v>1</v>
      </c>
      <c r="J1098" s="93">
        <v>8</v>
      </c>
      <c r="K1098" s="93">
        <v>24</v>
      </c>
      <c r="L1098" s="93">
        <v>28</v>
      </c>
      <c r="M1098" s="93">
        <v>1</v>
      </c>
      <c r="N1098" s="93">
        <v>22</v>
      </c>
      <c r="O1098" s="94">
        <v>20</v>
      </c>
      <c r="P1098" s="74">
        <v>232007386</v>
      </c>
      <c r="Q1098" s="74">
        <v>43404219</v>
      </c>
      <c r="R1098" s="74">
        <v>9</v>
      </c>
      <c r="S1098" s="74">
        <v>5000000</v>
      </c>
      <c r="T1098" s="74">
        <v>92</v>
      </c>
      <c r="U1098" s="74">
        <v>209822</v>
      </c>
      <c r="V1098" s="74">
        <v>1650</v>
      </c>
      <c r="W1098" s="74">
        <v>3000</v>
      </c>
      <c r="X1098" s="74">
        <v>62606</v>
      </c>
      <c r="Y1098" s="74">
        <v>200</v>
      </c>
      <c r="Z1098" s="74">
        <v>934897</v>
      </c>
      <c r="AA1098" s="74">
        <v>10</v>
      </c>
      <c r="AB1098" s="74">
        <v>4503546</v>
      </c>
      <c r="AC1098" s="74">
        <v>5</v>
      </c>
    </row>
    <row r="1099" spans="1:29" ht="14.25">
      <c r="A1099" s="89">
        <v>2010118</v>
      </c>
      <c r="B1099" s="91">
        <v>40461</v>
      </c>
      <c r="C1099" s="97">
        <v>5</v>
      </c>
      <c r="D1099" s="93">
        <v>8</v>
      </c>
      <c r="E1099" s="93">
        <v>11</v>
      </c>
      <c r="F1099" s="93">
        <v>13</v>
      </c>
      <c r="G1099" s="93">
        <v>15</v>
      </c>
      <c r="H1099" s="93">
        <v>25</v>
      </c>
      <c r="I1099" s="99">
        <v>5</v>
      </c>
      <c r="J1099" s="93">
        <v>8</v>
      </c>
      <c r="K1099" s="93">
        <v>5</v>
      </c>
      <c r="L1099" s="93">
        <v>15</v>
      </c>
      <c r="M1099" s="93">
        <v>13</v>
      </c>
      <c r="N1099" s="93">
        <v>11</v>
      </c>
      <c r="O1099" s="94">
        <v>25</v>
      </c>
      <c r="P1099" s="74">
        <v>278863970</v>
      </c>
      <c r="Q1099" s="74">
        <v>46394658</v>
      </c>
      <c r="R1099" s="74">
        <v>14</v>
      </c>
      <c r="S1099" s="74">
        <v>5000000</v>
      </c>
      <c r="T1099" s="74">
        <v>126</v>
      </c>
      <c r="U1099" s="74">
        <v>146226</v>
      </c>
      <c r="V1099" s="74">
        <v>1619</v>
      </c>
      <c r="W1099" s="74">
        <v>3000</v>
      </c>
      <c r="X1099" s="74">
        <v>76913</v>
      </c>
      <c r="Y1099" s="74">
        <v>200</v>
      </c>
      <c r="Z1099" s="74">
        <v>1253311</v>
      </c>
      <c r="AA1099" s="74">
        <v>10</v>
      </c>
      <c r="AB1099" s="74">
        <v>8491143</v>
      </c>
      <c r="AC1099" s="74">
        <v>5</v>
      </c>
    </row>
    <row r="1100" spans="1:29" ht="14.25">
      <c r="A1100" s="89">
        <v>2010119</v>
      </c>
      <c r="B1100" s="91">
        <v>40463</v>
      </c>
      <c r="C1100" s="97">
        <v>7</v>
      </c>
      <c r="D1100" s="93">
        <v>17</v>
      </c>
      <c r="E1100" s="93">
        <v>25</v>
      </c>
      <c r="F1100" s="93">
        <v>27</v>
      </c>
      <c r="G1100" s="93">
        <v>30</v>
      </c>
      <c r="H1100" s="93">
        <v>31</v>
      </c>
      <c r="I1100" s="99">
        <v>9</v>
      </c>
      <c r="J1100" s="93">
        <v>31</v>
      </c>
      <c r="K1100" s="93">
        <v>25</v>
      </c>
      <c r="L1100" s="93">
        <v>27</v>
      </c>
      <c r="M1100" s="93">
        <v>30</v>
      </c>
      <c r="N1100" s="93">
        <v>17</v>
      </c>
      <c r="O1100" s="94">
        <v>7</v>
      </c>
      <c r="P1100" s="74">
        <v>260972766</v>
      </c>
      <c r="Q1100" s="74">
        <v>30000000</v>
      </c>
      <c r="R1100" s="74">
        <v>19</v>
      </c>
      <c r="S1100" s="74">
        <v>4556886</v>
      </c>
      <c r="T1100" s="74">
        <v>165</v>
      </c>
      <c r="U1100" s="74">
        <v>91392</v>
      </c>
      <c r="V1100" s="74">
        <v>1778</v>
      </c>
      <c r="W1100" s="74">
        <v>3000</v>
      </c>
      <c r="X1100" s="74">
        <v>76240</v>
      </c>
      <c r="Y1100" s="74">
        <v>200</v>
      </c>
      <c r="Z1100" s="74">
        <v>1265791</v>
      </c>
      <c r="AA1100" s="74">
        <v>10</v>
      </c>
      <c r="AB1100" s="74">
        <v>8874149</v>
      </c>
      <c r="AC1100" s="74">
        <v>5</v>
      </c>
    </row>
    <row r="1101" spans="1:29" ht="14.25">
      <c r="A1101" s="89">
        <v>2010120</v>
      </c>
      <c r="B1101" s="91">
        <v>40465</v>
      </c>
      <c r="C1101" s="97">
        <v>1</v>
      </c>
      <c r="D1101" s="93">
        <v>2</v>
      </c>
      <c r="E1101" s="93">
        <v>5</v>
      </c>
      <c r="F1101" s="93">
        <v>6</v>
      </c>
      <c r="G1101" s="93">
        <v>10</v>
      </c>
      <c r="H1101" s="93">
        <v>29</v>
      </c>
      <c r="I1101" s="99">
        <v>16</v>
      </c>
      <c r="J1101" s="93">
        <v>10</v>
      </c>
      <c r="K1101" s="93">
        <v>6</v>
      </c>
      <c r="L1101" s="93">
        <v>29</v>
      </c>
      <c r="M1101" s="93">
        <v>1</v>
      </c>
      <c r="N1101" s="93">
        <v>5</v>
      </c>
      <c r="O1101" s="94">
        <v>2</v>
      </c>
      <c r="P1101" s="74">
        <v>260841502</v>
      </c>
      <c r="Q1101" s="74">
        <v>76099293</v>
      </c>
      <c r="R1101" s="74">
        <v>3</v>
      </c>
      <c r="S1101" s="74">
        <v>6666666</v>
      </c>
      <c r="T1101" s="74">
        <v>41</v>
      </c>
      <c r="U1101" s="74">
        <v>638668</v>
      </c>
      <c r="V1101" s="74">
        <v>598</v>
      </c>
      <c r="W1101" s="74">
        <v>3000</v>
      </c>
      <c r="X1101" s="74">
        <v>36979</v>
      </c>
      <c r="Y1101" s="74">
        <v>200</v>
      </c>
      <c r="Z1101" s="74">
        <v>884657</v>
      </c>
      <c r="AA1101" s="74">
        <v>10</v>
      </c>
      <c r="AB1101" s="74">
        <v>4498252</v>
      </c>
      <c r="AC1101" s="74">
        <v>5</v>
      </c>
    </row>
    <row r="1102" spans="1:29" ht="14.25">
      <c r="A1102" s="89">
        <v>2010121</v>
      </c>
      <c r="B1102" s="91">
        <v>40468</v>
      </c>
      <c r="C1102" s="97">
        <v>8</v>
      </c>
      <c r="D1102" s="93">
        <v>11</v>
      </c>
      <c r="E1102" s="93">
        <v>13</v>
      </c>
      <c r="F1102" s="93">
        <v>18</v>
      </c>
      <c r="G1102" s="93">
        <v>25</v>
      </c>
      <c r="H1102" s="93">
        <v>30</v>
      </c>
      <c r="I1102" s="99">
        <v>15</v>
      </c>
      <c r="J1102" s="93">
        <v>8</v>
      </c>
      <c r="K1102" s="93">
        <v>30</v>
      </c>
      <c r="L1102" s="93">
        <v>18</v>
      </c>
      <c r="M1102" s="93">
        <v>13</v>
      </c>
      <c r="N1102" s="93">
        <v>25</v>
      </c>
      <c r="O1102" s="94">
        <v>11</v>
      </c>
      <c r="P1102" s="74">
        <v>288389490</v>
      </c>
      <c r="Q1102" s="74">
        <v>123843444</v>
      </c>
      <c r="R1102" s="74">
        <v>2</v>
      </c>
      <c r="S1102" s="74">
        <v>7500000</v>
      </c>
      <c r="T1102" s="74">
        <v>116</v>
      </c>
      <c r="U1102" s="74">
        <v>213340</v>
      </c>
      <c r="V1102" s="74">
        <v>1138</v>
      </c>
      <c r="W1102" s="74">
        <v>3000</v>
      </c>
      <c r="X1102" s="74">
        <v>59226</v>
      </c>
      <c r="Y1102" s="74">
        <v>200</v>
      </c>
      <c r="Z1102" s="74">
        <v>1129493</v>
      </c>
      <c r="AA1102" s="74">
        <v>10</v>
      </c>
      <c r="AB1102" s="74">
        <v>6453015</v>
      </c>
      <c r="AC1102" s="74">
        <v>5</v>
      </c>
    </row>
    <row r="1103" spans="1:29" ht="14.25">
      <c r="A1103" s="89">
        <v>2010122</v>
      </c>
      <c r="B1103" s="91">
        <v>40470</v>
      </c>
      <c r="C1103" s="97">
        <v>2</v>
      </c>
      <c r="D1103" s="93">
        <v>9</v>
      </c>
      <c r="E1103" s="93">
        <v>12</v>
      </c>
      <c r="F1103" s="93">
        <v>16</v>
      </c>
      <c r="G1103" s="93">
        <v>25</v>
      </c>
      <c r="H1103" s="93">
        <v>27</v>
      </c>
      <c r="I1103" s="99">
        <v>6</v>
      </c>
      <c r="J1103" s="93">
        <v>12</v>
      </c>
      <c r="K1103" s="93">
        <v>16</v>
      </c>
      <c r="L1103" s="93">
        <v>25</v>
      </c>
      <c r="M1103" s="93">
        <v>27</v>
      </c>
      <c r="N1103" s="93">
        <v>9</v>
      </c>
      <c r="O1103" s="94">
        <v>2</v>
      </c>
      <c r="P1103" s="74">
        <v>270548316</v>
      </c>
      <c r="Q1103" s="74">
        <v>135863964</v>
      </c>
      <c r="R1103" s="74">
        <v>4</v>
      </c>
      <c r="S1103" s="74">
        <v>9452052</v>
      </c>
      <c r="T1103" s="74">
        <v>113</v>
      </c>
      <c r="U1103" s="74">
        <v>170020</v>
      </c>
      <c r="V1103" s="74">
        <v>1502</v>
      </c>
      <c r="W1103" s="74">
        <v>3000</v>
      </c>
      <c r="X1103" s="74">
        <v>66751</v>
      </c>
      <c r="Y1103" s="74">
        <v>200</v>
      </c>
      <c r="Z1103" s="74">
        <v>1159778</v>
      </c>
      <c r="AA1103" s="74">
        <v>10</v>
      </c>
      <c r="AB1103" s="74">
        <v>7814730</v>
      </c>
      <c r="AC1103" s="74">
        <v>5</v>
      </c>
    </row>
    <row r="1104" spans="1:29" ht="14.25">
      <c r="A1104" s="89">
        <v>2010123</v>
      </c>
      <c r="B1104" s="91">
        <v>40472</v>
      </c>
      <c r="C1104" s="97">
        <v>6</v>
      </c>
      <c r="D1104" s="93">
        <v>12</v>
      </c>
      <c r="E1104" s="93">
        <v>15</v>
      </c>
      <c r="F1104" s="93">
        <v>18</v>
      </c>
      <c r="G1104" s="93">
        <v>29</v>
      </c>
      <c r="H1104" s="93">
        <v>32</v>
      </c>
      <c r="I1104" s="99">
        <v>10</v>
      </c>
      <c r="J1104" s="93">
        <v>18</v>
      </c>
      <c r="K1104" s="93">
        <v>29</v>
      </c>
      <c r="L1104" s="93">
        <v>6</v>
      </c>
      <c r="M1104" s="93">
        <v>32</v>
      </c>
      <c r="N1104" s="93">
        <v>12</v>
      </c>
      <c r="O1104" s="94">
        <v>15</v>
      </c>
      <c r="P1104" s="74">
        <v>278792718</v>
      </c>
      <c r="Q1104" s="74">
        <v>92347814</v>
      </c>
      <c r="R1104" s="74">
        <v>13</v>
      </c>
      <c r="S1104" s="74">
        <v>6045656</v>
      </c>
      <c r="T1104" s="74">
        <v>109</v>
      </c>
      <c r="U1104" s="74">
        <v>118259</v>
      </c>
      <c r="V1104" s="74">
        <v>2137</v>
      </c>
      <c r="W1104" s="74">
        <v>3000</v>
      </c>
      <c r="X1104" s="74">
        <v>75081</v>
      </c>
      <c r="Y1104" s="74">
        <v>200</v>
      </c>
      <c r="Z1104" s="74">
        <v>1215028</v>
      </c>
      <c r="AA1104" s="74">
        <v>10</v>
      </c>
      <c r="AB1104" s="74">
        <v>12012648</v>
      </c>
      <c r="AC1104" s="74">
        <v>5</v>
      </c>
    </row>
    <row r="1105" spans="1:29" ht="14.25">
      <c r="A1105" s="89">
        <v>2010124</v>
      </c>
      <c r="B1105" s="91">
        <v>40475</v>
      </c>
      <c r="C1105" s="97">
        <v>2</v>
      </c>
      <c r="D1105" s="93">
        <v>6</v>
      </c>
      <c r="E1105" s="93">
        <v>8</v>
      </c>
      <c r="F1105" s="93">
        <v>11</v>
      </c>
      <c r="G1105" s="93">
        <v>12</v>
      </c>
      <c r="H1105" s="93">
        <v>25</v>
      </c>
      <c r="I1105" s="99">
        <v>2</v>
      </c>
      <c r="J1105" s="93">
        <v>6</v>
      </c>
      <c r="K1105" s="93">
        <v>8</v>
      </c>
      <c r="L1105" s="93">
        <v>12</v>
      </c>
      <c r="M1105" s="93">
        <v>11</v>
      </c>
      <c r="N1105" s="93">
        <v>25</v>
      </c>
      <c r="O1105" s="94">
        <v>2</v>
      </c>
      <c r="P1105" s="74">
        <v>303307488</v>
      </c>
      <c r="Q1105" s="74">
        <v>86330028</v>
      </c>
      <c r="R1105" s="74">
        <v>12</v>
      </c>
      <c r="S1105" s="74">
        <v>5416666</v>
      </c>
      <c r="T1105" s="74">
        <v>192</v>
      </c>
      <c r="U1105" s="74">
        <v>120496</v>
      </c>
      <c r="V1105" s="74">
        <v>1713</v>
      </c>
      <c r="W1105" s="74">
        <v>3000</v>
      </c>
      <c r="X1105" s="74">
        <v>79432</v>
      </c>
      <c r="Y1105" s="74">
        <v>200</v>
      </c>
      <c r="Z1105" s="74">
        <v>1363813</v>
      </c>
      <c r="AA1105" s="74">
        <v>10</v>
      </c>
      <c r="AB1105" s="74">
        <v>7367937</v>
      </c>
      <c r="AC1105" s="74">
        <v>5</v>
      </c>
    </row>
    <row r="1106" spans="1:29" ht="14.25">
      <c r="A1106" s="89">
        <v>2010125</v>
      </c>
      <c r="B1106" s="91">
        <v>40477</v>
      </c>
      <c r="C1106" s="97">
        <v>6</v>
      </c>
      <c r="D1106" s="93">
        <v>7</v>
      </c>
      <c r="E1106" s="93">
        <v>13</v>
      </c>
      <c r="F1106" s="93">
        <v>23</v>
      </c>
      <c r="G1106" s="93">
        <v>28</v>
      </c>
      <c r="H1106" s="93">
        <v>29</v>
      </c>
      <c r="I1106" s="99">
        <v>9</v>
      </c>
      <c r="J1106" s="93">
        <v>23</v>
      </c>
      <c r="K1106" s="93">
        <v>28</v>
      </c>
      <c r="L1106" s="93">
        <v>7</v>
      </c>
      <c r="M1106" s="93">
        <v>13</v>
      </c>
      <c r="N1106" s="93">
        <v>6</v>
      </c>
      <c r="O1106" s="94">
        <v>29</v>
      </c>
      <c r="P1106" s="74">
        <v>266084300</v>
      </c>
      <c r="Q1106" s="74">
        <v>103319060</v>
      </c>
      <c r="R1106" s="74">
        <v>5</v>
      </c>
      <c r="S1106" s="74">
        <v>6000000</v>
      </c>
      <c r="T1106" s="74">
        <v>146</v>
      </c>
      <c r="U1106" s="74">
        <v>123255</v>
      </c>
      <c r="V1106" s="74">
        <v>1430</v>
      </c>
      <c r="W1106" s="74">
        <v>3000</v>
      </c>
      <c r="X1106" s="74">
        <v>64350</v>
      </c>
      <c r="Y1106" s="74">
        <v>200</v>
      </c>
      <c r="Z1106" s="74">
        <v>1101537</v>
      </c>
      <c r="AA1106" s="74">
        <v>10</v>
      </c>
      <c r="AB1106" s="74">
        <v>8444321</v>
      </c>
      <c r="AC1106" s="74">
        <v>5</v>
      </c>
    </row>
    <row r="1107" spans="1:29" ht="14.25">
      <c r="A1107" s="89">
        <v>2010126</v>
      </c>
      <c r="B1107" s="91">
        <v>40479</v>
      </c>
      <c r="C1107" s="97">
        <v>3</v>
      </c>
      <c r="D1107" s="93">
        <v>13</v>
      </c>
      <c r="E1107" s="93">
        <v>18</v>
      </c>
      <c r="F1107" s="93">
        <v>20</v>
      </c>
      <c r="G1107" s="93">
        <v>27</v>
      </c>
      <c r="H1107" s="93">
        <v>28</v>
      </c>
      <c r="I1107" s="99">
        <v>5</v>
      </c>
      <c r="J1107" s="93">
        <v>28</v>
      </c>
      <c r="K1107" s="93">
        <v>3</v>
      </c>
      <c r="L1107" s="93">
        <v>13</v>
      </c>
      <c r="M1107" s="93">
        <v>18</v>
      </c>
      <c r="N1107" s="93">
        <v>27</v>
      </c>
      <c r="O1107" s="94">
        <v>20</v>
      </c>
      <c r="P1107" s="74">
        <v>272220524</v>
      </c>
      <c r="Q1107" s="74">
        <v>101922030</v>
      </c>
      <c r="R1107" s="74">
        <v>7</v>
      </c>
      <c r="S1107" s="74">
        <v>7634455</v>
      </c>
      <c r="T1107" s="74">
        <v>108</v>
      </c>
      <c r="U1107" s="74">
        <v>186683</v>
      </c>
      <c r="V1107" s="74">
        <v>1296</v>
      </c>
      <c r="W1107" s="74">
        <v>3000</v>
      </c>
      <c r="X1107" s="74">
        <v>61858</v>
      </c>
      <c r="Y1107" s="74">
        <v>200</v>
      </c>
      <c r="Z1107" s="74">
        <v>1089600</v>
      </c>
      <c r="AA1107" s="74">
        <v>10</v>
      </c>
      <c r="AB1107" s="74">
        <v>7805301</v>
      </c>
      <c r="AC1107" s="74">
        <v>5</v>
      </c>
    </row>
    <row r="1108" spans="1:29" ht="14.25">
      <c r="A1108" s="89">
        <v>2010127</v>
      </c>
      <c r="B1108" s="91">
        <v>40482</v>
      </c>
      <c r="C1108" s="97">
        <v>1</v>
      </c>
      <c r="D1108" s="93">
        <v>4</v>
      </c>
      <c r="E1108" s="93">
        <v>8</v>
      </c>
      <c r="F1108" s="93">
        <v>17</v>
      </c>
      <c r="G1108" s="93">
        <v>25</v>
      </c>
      <c r="H1108" s="93">
        <v>33</v>
      </c>
      <c r="I1108" s="99">
        <v>1</v>
      </c>
      <c r="J1108" s="93">
        <v>17</v>
      </c>
      <c r="K1108" s="93">
        <v>4</v>
      </c>
      <c r="L1108" s="93">
        <v>25</v>
      </c>
      <c r="M1108" s="93">
        <v>8</v>
      </c>
      <c r="N1108" s="93">
        <v>33</v>
      </c>
      <c r="O1108" s="94">
        <v>1</v>
      </c>
      <c r="P1108" s="74">
        <v>308473622</v>
      </c>
      <c r="Q1108" s="74">
        <v>30000000</v>
      </c>
      <c r="R1108" s="74">
        <v>58</v>
      </c>
      <c r="S1108" s="74">
        <v>1965524</v>
      </c>
      <c r="T1108" s="74">
        <v>385</v>
      </c>
      <c r="U1108" s="74">
        <v>7879</v>
      </c>
      <c r="V1108" s="74">
        <v>7729</v>
      </c>
      <c r="W1108" s="74">
        <v>3000</v>
      </c>
      <c r="X1108" s="74">
        <v>222919</v>
      </c>
      <c r="Y1108" s="74">
        <v>200</v>
      </c>
      <c r="Z1108" s="74">
        <v>2316409</v>
      </c>
      <c r="AA1108" s="74">
        <v>10</v>
      </c>
      <c r="AB1108" s="74">
        <v>10021023</v>
      </c>
      <c r="AC1108" s="74">
        <v>5</v>
      </c>
    </row>
    <row r="1109" spans="1:29" ht="14.25">
      <c r="A1109" s="89">
        <v>2010128</v>
      </c>
      <c r="B1109" s="91">
        <v>40484</v>
      </c>
      <c r="C1109" s="97">
        <v>4</v>
      </c>
      <c r="D1109" s="93">
        <v>11</v>
      </c>
      <c r="E1109" s="93">
        <v>19</v>
      </c>
      <c r="F1109" s="93">
        <v>20</v>
      </c>
      <c r="G1109" s="93">
        <v>24</v>
      </c>
      <c r="H1109" s="93">
        <v>28</v>
      </c>
      <c r="I1109" s="99">
        <v>12</v>
      </c>
      <c r="J1109" s="93">
        <v>28</v>
      </c>
      <c r="K1109" s="93">
        <v>4</v>
      </c>
      <c r="L1109" s="93">
        <v>24</v>
      </c>
      <c r="M1109" s="93">
        <v>19</v>
      </c>
      <c r="N1109" s="93">
        <v>11</v>
      </c>
      <c r="O1109" s="94">
        <v>20</v>
      </c>
      <c r="P1109" s="74">
        <v>264631266</v>
      </c>
      <c r="Q1109" s="74">
        <v>30000000</v>
      </c>
      <c r="R1109" s="74">
        <v>19</v>
      </c>
      <c r="S1109" s="74">
        <v>3960319</v>
      </c>
      <c r="T1109" s="74">
        <v>132</v>
      </c>
      <c r="U1109" s="74">
        <v>130669</v>
      </c>
      <c r="V1109" s="74">
        <v>1476</v>
      </c>
      <c r="W1109" s="74">
        <v>3000</v>
      </c>
      <c r="X1109" s="74">
        <v>61474</v>
      </c>
      <c r="Y1109" s="74">
        <v>200</v>
      </c>
      <c r="Z1109" s="74">
        <v>1017038</v>
      </c>
      <c r="AA1109" s="74">
        <v>10</v>
      </c>
      <c r="AB1109" s="74">
        <v>9056344</v>
      </c>
      <c r="AC1109" s="74">
        <v>5</v>
      </c>
    </row>
    <row r="1110" spans="1:29" ht="14.25">
      <c r="A1110" s="89">
        <v>2010129</v>
      </c>
      <c r="B1110" s="91">
        <v>40486</v>
      </c>
      <c r="C1110" s="97">
        <v>4</v>
      </c>
      <c r="D1110" s="93">
        <v>8</v>
      </c>
      <c r="E1110" s="93">
        <v>14</v>
      </c>
      <c r="F1110" s="93">
        <v>25</v>
      </c>
      <c r="G1110" s="93">
        <v>28</v>
      </c>
      <c r="H1110" s="93">
        <v>32</v>
      </c>
      <c r="I1110" s="99">
        <v>16</v>
      </c>
      <c r="J1110" s="93">
        <v>32</v>
      </c>
      <c r="K1110" s="93">
        <v>14</v>
      </c>
      <c r="L1110" s="93">
        <v>4</v>
      </c>
      <c r="M1110" s="93">
        <v>8</v>
      </c>
      <c r="N1110" s="93">
        <v>28</v>
      </c>
      <c r="O1110" s="94">
        <v>25</v>
      </c>
      <c r="P1110" s="74">
        <v>263068470</v>
      </c>
      <c r="Q1110" s="74">
        <v>86641823</v>
      </c>
      <c r="R1110" s="74">
        <v>0</v>
      </c>
      <c r="S1110" s="74">
        <v>0</v>
      </c>
      <c r="T1110" s="74">
        <v>100</v>
      </c>
      <c r="U1110" s="74">
        <v>242750</v>
      </c>
      <c r="V1110" s="74">
        <v>878</v>
      </c>
      <c r="W1110" s="74">
        <v>3000</v>
      </c>
      <c r="X1110" s="74">
        <v>42695</v>
      </c>
      <c r="Y1110" s="74">
        <v>200</v>
      </c>
      <c r="Z1110" s="74">
        <v>855771</v>
      </c>
      <c r="AA1110" s="74">
        <v>10</v>
      </c>
      <c r="AB1110" s="74">
        <v>5651190</v>
      </c>
      <c r="AC1110" s="74">
        <v>5</v>
      </c>
    </row>
    <row r="1111" spans="1:29" ht="14.25">
      <c r="A1111" s="89">
        <v>2010130</v>
      </c>
      <c r="B1111" s="91">
        <v>40489</v>
      </c>
      <c r="C1111" s="97">
        <v>1</v>
      </c>
      <c r="D1111" s="93">
        <v>2</v>
      </c>
      <c r="E1111" s="93">
        <v>7</v>
      </c>
      <c r="F1111" s="93">
        <v>15</v>
      </c>
      <c r="G1111" s="93">
        <v>21</v>
      </c>
      <c r="H1111" s="93">
        <v>31</v>
      </c>
      <c r="I1111" s="99">
        <v>16</v>
      </c>
      <c r="J1111" s="93">
        <v>31</v>
      </c>
      <c r="K1111" s="93">
        <v>7</v>
      </c>
      <c r="L1111" s="93">
        <v>2</v>
      </c>
      <c r="M1111" s="93">
        <v>1</v>
      </c>
      <c r="N1111" s="93">
        <v>15</v>
      </c>
      <c r="O1111" s="94">
        <v>21</v>
      </c>
      <c r="P1111" s="74">
        <v>301606730</v>
      </c>
      <c r="Q1111" s="74">
        <v>153897490</v>
      </c>
      <c r="R1111" s="74">
        <v>1</v>
      </c>
      <c r="S1111" s="74">
        <v>10000000</v>
      </c>
      <c r="T1111" s="74">
        <v>97</v>
      </c>
      <c r="U1111" s="74">
        <v>319244</v>
      </c>
      <c r="V1111" s="74">
        <v>622</v>
      </c>
      <c r="W1111" s="74">
        <v>3000</v>
      </c>
      <c r="X1111" s="74">
        <v>43921</v>
      </c>
      <c r="Y1111" s="74">
        <v>200</v>
      </c>
      <c r="Z1111" s="74">
        <v>974011</v>
      </c>
      <c r="AA1111" s="74">
        <v>10</v>
      </c>
      <c r="AB1111" s="74">
        <v>4834921</v>
      </c>
      <c r="AC1111" s="74">
        <v>5</v>
      </c>
    </row>
    <row r="1112" spans="1:29" ht="14.25">
      <c r="A1112" s="89">
        <v>2010131</v>
      </c>
      <c r="B1112" s="91">
        <v>40491</v>
      </c>
      <c r="C1112" s="97">
        <v>5</v>
      </c>
      <c r="D1112" s="93">
        <v>6</v>
      </c>
      <c r="E1112" s="93">
        <v>15</v>
      </c>
      <c r="F1112" s="93">
        <v>16</v>
      </c>
      <c r="G1112" s="93">
        <v>19</v>
      </c>
      <c r="H1112" s="93">
        <v>26</v>
      </c>
      <c r="I1112" s="99">
        <v>6</v>
      </c>
      <c r="J1112" s="93">
        <v>15</v>
      </c>
      <c r="K1112" s="93">
        <v>16</v>
      </c>
      <c r="L1112" s="93">
        <v>6</v>
      </c>
      <c r="M1112" s="93">
        <v>26</v>
      </c>
      <c r="N1112" s="93">
        <v>5</v>
      </c>
      <c r="O1112" s="94">
        <v>19</v>
      </c>
      <c r="P1112" s="74">
        <v>275057550</v>
      </c>
      <c r="Q1112" s="74">
        <v>122106216</v>
      </c>
      <c r="R1112" s="74">
        <v>12</v>
      </c>
      <c r="S1112" s="74">
        <v>6773623</v>
      </c>
      <c r="T1112" s="74">
        <v>185</v>
      </c>
      <c r="U1112" s="74">
        <v>91487</v>
      </c>
      <c r="V1112" s="74">
        <v>2775</v>
      </c>
      <c r="W1112" s="74">
        <v>3000</v>
      </c>
      <c r="X1112" s="74">
        <v>102392</v>
      </c>
      <c r="Y1112" s="74">
        <v>0</v>
      </c>
      <c r="Z1112" s="74">
        <v>1573677</v>
      </c>
      <c r="AA1112" s="74">
        <v>0</v>
      </c>
      <c r="AB1112" s="74">
        <v>6764115</v>
      </c>
      <c r="AC1112" s="74">
        <v>0</v>
      </c>
    </row>
    <row r="1113" spans="1:29" ht="14.25">
      <c r="A1113" s="89">
        <v>2010132</v>
      </c>
      <c r="B1113" s="91">
        <v>40493</v>
      </c>
      <c r="C1113" s="97">
        <v>2</v>
      </c>
      <c r="D1113" s="93">
        <v>10</v>
      </c>
      <c r="E1113" s="93">
        <v>12</v>
      </c>
      <c r="F1113" s="93">
        <v>18</v>
      </c>
      <c r="G1113" s="93">
        <v>24</v>
      </c>
      <c r="H1113" s="93">
        <v>33</v>
      </c>
      <c r="I1113" s="99">
        <v>15</v>
      </c>
      <c r="J1113" s="93">
        <v>12</v>
      </c>
      <c r="K1113" s="93">
        <v>10</v>
      </c>
      <c r="L1113" s="93">
        <v>2</v>
      </c>
      <c r="M1113" s="93">
        <v>33</v>
      </c>
      <c r="N1113" s="93">
        <v>18</v>
      </c>
      <c r="O1113" s="94">
        <v>24</v>
      </c>
      <c r="P1113" s="74">
        <v>277931070</v>
      </c>
      <c r="Q1113" s="74">
        <v>139725230</v>
      </c>
      <c r="R1113" s="74">
        <v>5</v>
      </c>
      <c r="S1113" s="74">
        <v>9409521</v>
      </c>
      <c r="T1113" s="74">
        <v>75</v>
      </c>
      <c r="U1113" s="74">
        <v>340952</v>
      </c>
      <c r="V1113" s="74">
        <v>811</v>
      </c>
      <c r="W1113" s="74">
        <v>3000</v>
      </c>
      <c r="X1113" s="74">
        <v>42199</v>
      </c>
      <c r="Y1113" s="74">
        <v>200</v>
      </c>
      <c r="Z1113" s="74">
        <v>850901</v>
      </c>
      <c r="AA1113" s="74">
        <v>10</v>
      </c>
      <c r="AB1113" s="74">
        <v>6313277</v>
      </c>
      <c r="AC1113" s="74">
        <v>5</v>
      </c>
    </row>
    <row r="1114" spans="1:29" ht="14.25">
      <c r="A1114" s="89">
        <v>2010133</v>
      </c>
      <c r="B1114" s="91">
        <v>40496</v>
      </c>
      <c r="C1114" s="97">
        <v>3</v>
      </c>
      <c r="D1114" s="93">
        <v>9</v>
      </c>
      <c r="E1114" s="93">
        <v>17</v>
      </c>
      <c r="F1114" s="93">
        <v>21</v>
      </c>
      <c r="G1114" s="93">
        <v>26</v>
      </c>
      <c r="H1114" s="93">
        <v>32</v>
      </c>
      <c r="I1114" s="99">
        <v>1</v>
      </c>
      <c r="J1114" s="93">
        <v>32</v>
      </c>
      <c r="K1114" s="93">
        <v>17</v>
      </c>
      <c r="L1114" s="93">
        <v>9</v>
      </c>
      <c r="M1114" s="93">
        <v>3</v>
      </c>
      <c r="N1114" s="93">
        <v>21</v>
      </c>
      <c r="O1114" s="94">
        <v>26</v>
      </c>
      <c r="P1114" s="74">
        <v>302743538</v>
      </c>
      <c r="Q1114" s="74">
        <v>130994343</v>
      </c>
      <c r="R1114" s="74">
        <v>9</v>
      </c>
      <c r="S1114" s="74">
        <v>7167515</v>
      </c>
      <c r="T1114" s="74">
        <v>320</v>
      </c>
      <c r="U1114" s="74">
        <v>68004</v>
      </c>
      <c r="V1114" s="74">
        <v>1406</v>
      </c>
      <c r="W1114" s="74">
        <v>3000</v>
      </c>
      <c r="X1114" s="74">
        <v>77026</v>
      </c>
      <c r="Y1114" s="74">
        <v>200</v>
      </c>
      <c r="Z1114" s="74">
        <v>1380706</v>
      </c>
      <c r="AA1114" s="74">
        <v>10</v>
      </c>
      <c r="AB1114" s="74">
        <v>8475167</v>
      </c>
      <c r="AC1114" s="74">
        <v>5</v>
      </c>
    </row>
    <row r="1115" spans="1:29" ht="14.25">
      <c r="A1115" s="89">
        <v>2010134</v>
      </c>
      <c r="B1115" s="91">
        <v>40498</v>
      </c>
      <c r="C1115" s="97">
        <v>9</v>
      </c>
      <c r="D1115" s="93">
        <v>15</v>
      </c>
      <c r="E1115" s="93">
        <v>16</v>
      </c>
      <c r="F1115" s="93">
        <v>22</v>
      </c>
      <c r="G1115" s="93">
        <v>27</v>
      </c>
      <c r="H1115" s="93">
        <v>28</v>
      </c>
      <c r="I1115" s="99">
        <v>6</v>
      </c>
      <c r="J1115" s="93">
        <v>27</v>
      </c>
      <c r="K1115" s="93">
        <v>16</v>
      </c>
      <c r="L1115" s="93">
        <v>15</v>
      </c>
      <c r="M1115" s="93">
        <v>22</v>
      </c>
      <c r="N1115" s="93">
        <v>28</v>
      </c>
      <c r="O1115" s="94">
        <v>9</v>
      </c>
      <c r="P1115" s="74">
        <v>274898772</v>
      </c>
      <c r="Q1115" s="74">
        <v>144560712</v>
      </c>
      <c r="R1115" s="74">
        <v>6</v>
      </c>
      <c r="S1115" s="74">
        <v>8737757</v>
      </c>
      <c r="T1115" s="74">
        <v>105</v>
      </c>
      <c r="U1115" s="74">
        <v>248950</v>
      </c>
      <c r="V1115" s="74">
        <v>865</v>
      </c>
      <c r="W1115" s="74">
        <v>3000</v>
      </c>
      <c r="X1115" s="74">
        <v>46228</v>
      </c>
      <c r="Y1115" s="74">
        <v>200</v>
      </c>
      <c r="Z1115" s="74">
        <v>938915</v>
      </c>
      <c r="AA1115" s="74">
        <v>10</v>
      </c>
      <c r="AB1115" s="74">
        <v>5267581</v>
      </c>
      <c r="AC1115" s="74">
        <v>5</v>
      </c>
    </row>
    <row r="1116" spans="1:29" ht="14.25">
      <c r="A1116" s="89">
        <v>2010135</v>
      </c>
      <c r="B1116" s="91">
        <v>40500</v>
      </c>
      <c r="C1116" s="97">
        <v>4</v>
      </c>
      <c r="D1116" s="93">
        <v>10</v>
      </c>
      <c r="E1116" s="93">
        <v>13</v>
      </c>
      <c r="F1116" s="93">
        <v>25</v>
      </c>
      <c r="G1116" s="93">
        <v>26</v>
      </c>
      <c r="H1116" s="93">
        <v>30</v>
      </c>
      <c r="I1116" s="99">
        <v>10</v>
      </c>
      <c r="J1116" s="93">
        <v>4</v>
      </c>
      <c r="K1116" s="93">
        <v>10</v>
      </c>
      <c r="L1116" s="93">
        <v>13</v>
      </c>
      <c r="M1116" s="93">
        <v>26</v>
      </c>
      <c r="N1116" s="93">
        <v>30</v>
      </c>
      <c r="O1116" s="94">
        <v>25</v>
      </c>
      <c r="P1116" s="74">
        <v>279317018</v>
      </c>
      <c r="Q1116" s="74">
        <v>34195595</v>
      </c>
      <c r="R1116" s="74">
        <v>23</v>
      </c>
      <c r="S1116" s="74">
        <v>5297997</v>
      </c>
      <c r="T1116" s="74">
        <v>221</v>
      </c>
      <c r="U1116" s="74">
        <v>12583</v>
      </c>
      <c r="V1116" s="74">
        <v>3518</v>
      </c>
      <c r="W1116" s="74">
        <v>3000</v>
      </c>
      <c r="X1116" s="74">
        <v>135688</v>
      </c>
      <c r="Y1116" s="74">
        <v>200</v>
      </c>
      <c r="Z1116" s="74">
        <v>1877187</v>
      </c>
      <c r="AA1116" s="74">
        <v>10</v>
      </c>
      <c r="AB1116" s="74">
        <v>14226419</v>
      </c>
      <c r="AC1116" s="74">
        <v>5</v>
      </c>
    </row>
    <row r="1117" spans="1:29" ht="14.25">
      <c r="A1117" s="89">
        <v>2010136</v>
      </c>
      <c r="B1117" s="91">
        <v>40503</v>
      </c>
      <c r="C1117" s="97">
        <v>4</v>
      </c>
      <c r="D1117" s="93">
        <v>10</v>
      </c>
      <c r="E1117" s="93">
        <v>23</v>
      </c>
      <c r="F1117" s="93">
        <v>24</v>
      </c>
      <c r="G1117" s="93">
        <v>26</v>
      </c>
      <c r="H1117" s="93">
        <v>33</v>
      </c>
      <c r="I1117" s="99">
        <v>10</v>
      </c>
      <c r="J1117" s="93">
        <v>26</v>
      </c>
      <c r="K1117" s="93">
        <v>10</v>
      </c>
      <c r="L1117" s="93">
        <v>24</v>
      </c>
      <c r="M1117" s="93">
        <v>4</v>
      </c>
      <c r="N1117" s="93">
        <v>33</v>
      </c>
      <c r="O1117" s="94">
        <v>23</v>
      </c>
      <c r="P1117" s="74">
        <v>305525370</v>
      </c>
      <c r="Q1117" s="74">
        <v>106215220</v>
      </c>
      <c r="R1117" s="74">
        <v>1</v>
      </c>
      <c r="S1117" s="74">
        <v>10000000</v>
      </c>
      <c r="T1117" s="74">
        <v>62</v>
      </c>
      <c r="U1117" s="74">
        <v>532393</v>
      </c>
      <c r="V1117" s="74">
        <v>532</v>
      </c>
      <c r="W1117" s="74">
        <v>3000</v>
      </c>
      <c r="X1117" s="74">
        <v>33980</v>
      </c>
      <c r="Y1117" s="74">
        <v>200</v>
      </c>
      <c r="Z1117" s="74">
        <v>780554</v>
      </c>
      <c r="AA1117" s="74">
        <v>10</v>
      </c>
      <c r="AB1117" s="74">
        <v>4696371</v>
      </c>
      <c r="AC1117" s="74">
        <v>5</v>
      </c>
    </row>
    <row r="1118" spans="1:29" ht="14.25">
      <c r="A1118" s="89">
        <v>2010137</v>
      </c>
      <c r="B1118" s="91">
        <v>40505</v>
      </c>
      <c r="C1118" s="97">
        <v>7</v>
      </c>
      <c r="D1118" s="93">
        <v>9</v>
      </c>
      <c r="E1118" s="93">
        <v>10</v>
      </c>
      <c r="F1118" s="93">
        <v>13</v>
      </c>
      <c r="G1118" s="93">
        <v>19</v>
      </c>
      <c r="H1118" s="93">
        <v>33</v>
      </c>
      <c r="I1118" s="99">
        <v>6</v>
      </c>
      <c r="J1118" s="93">
        <v>33</v>
      </c>
      <c r="K1118" s="93">
        <v>13</v>
      </c>
      <c r="L1118" s="93">
        <v>9</v>
      </c>
      <c r="M1118" s="93">
        <v>19</v>
      </c>
      <c r="N1118" s="93">
        <v>10</v>
      </c>
      <c r="O1118" s="94">
        <v>7</v>
      </c>
      <c r="P1118" s="74">
        <v>275941138</v>
      </c>
      <c r="Q1118" s="74">
        <v>143997526</v>
      </c>
      <c r="R1118" s="74">
        <v>2</v>
      </c>
      <c r="S1118" s="74">
        <v>12500000</v>
      </c>
      <c r="T1118" s="74">
        <v>89</v>
      </c>
      <c r="U1118" s="74">
        <v>278245</v>
      </c>
      <c r="V1118" s="74">
        <v>669</v>
      </c>
      <c r="W1118" s="74">
        <v>3000</v>
      </c>
      <c r="X1118" s="74">
        <v>38533</v>
      </c>
      <c r="Y1118" s="74">
        <v>200</v>
      </c>
      <c r="Z1118" s="74">
        <v>759697</v>
      </c>
      <c r="AA1118" s="74">
        <v>10</v>
      </c>
      <c r="AB1118" s="74">
        <v>7070887</v>
      </c>
      <c r="AC1118" s="74">
        <v>5</v>
      </c>
    </row>
    <row r="1119" spans="1:29" ht="14.25">
      <c r="A1119" s="89">
        <v>2010138</v>
      </c>
      <c r="B1119" s="91">
        <v>40507</v>
      </c>
      <c r="C1119" s="97">
        <v>1</v>
      </c>
      <c r="D1119" s="93">
        <v>21</v>
      </c>
      <c r="E1119" s="93">
        <v>23</v>
      </c>
      <c r="F1119" s="93">
        <v>24</v>
      </c>
      <c r="G1119" s="93">
        <v>26</v>
      </c>
      <c r="H1119" s="93">
        <v>30</v>
      </c>
      <c r="I1119" s="99">
        <v>5</v>
      </c>
      <c r="J1119" s="93">
        <v>1</v>
      </c>
      <c r="K1119" s="93">
        <v>26</v>
      </c>
      <c r="L1119" s="93">
        <v>24</v>
      </c>
      <c r="M1119" s="93">
        <v>23</v>
      </c>
      <c r="N1119" s="93">
        <v>30</v>
      </c>
      <c r="O1119" s="94">
        <v>21</v>
      </c>
      <c r="P1119" s="74">
        <v>280036566</v>
      </c>
      <c r="Q1119" s="74">
        <v>204162271</v>
      </c>
      <c r="R1119" s="74">
        <v>0</v>
      </c>
      <c r="S1119" s="74">
        <v>0</v>
      </c>
      <c r="T1119" s="74">
        <v>34</v>
      </c>
      <c r="U1119" s="74">
        <v>758379</v>
      </c>
      <c r="V1119" s="74">
        <v>514</v>
      </c>
      <c r="W1119" s="74">
        <v>3000</v>
      </c>
      <c r="X1119" s="74">
        <v>31291</v>
      </c>
      <c r="Y1119" s="74">
        <v>200</v>
      </c>
      <c r="Z1119" s="74">
        <v>703420</v>
      </c>
      <c r="AA1119" s="74">
        <v>10</v>
      </c>
      <c r="AB1119" s="74">
        <v>7286776</v>
      </c>
      <c r="AC1119" s="74">
        <v>5</v>
      </c>
    </row>
    <row r="1120" spans="1:29" ht="14.25">
      <c r="A1120" s="89">
        <v>2010139</v>
      </c>
      <c r="B1120" s="91">
        <v>40510</v>
      </c>
      <c r="C1120" s="97">
        <v>11</v>
      </c>
      <c r="D1120" s="93">
        <v>13</v>
      </c>
      <c r="E1120" s="93">
        <v>18</v>
      </c>
      <c r="F1120" s="93">
        <v>20</v>
      </c>
      <c r="G1120" s="93">
        <v>26</v>
      </c>
      <c r="H1120" s="93">
        <v>31</v>
      </c>
      <c r="I1120" s="99">
        <v>9</v>
      </c>
      <c r="J1120" s="93">
        <v>26</v>
      </c>
      <c r="K1120" s="93">
        <v>18</v>
      </c>
      <c r="L1120" s="93">
        <v>11</v>
      </c>
      <c r="M1120" s="93">
        <v>31</v>
      </c>
      <c r="N1120" s="93">
        <v>20</v>
      </c>
      <c r="O1120" s="94">
        <v>13</v>
      </c>
      <c r="P1120" s="74">
        <v>319407618</v>
      </c>
      <c r="Q1120" s="74">
        <v>208783224</v>
      </c>
      <c r="R1120" s="74">
        <v>4</v>
      </c>
      <c r="S1120" s="74">
        <v>9962095</v>
      </c>
      <c r="T1120" s="74">
        <v>121</v>
      </c>
      <c r="U1120" s="74">
        <v>122087</v>
      </c>
      <c r="V1120" s="74">
        <v>1728</v>
      </c>
      <c r="W1120" s="74">
        <v>3000</v>
      </c>
      <c r="X1120" s="74">
        <v>84081</v>
      </c>
      <c r="Y1120" s="74">
        <v>200</v>
      </c>
      <c r="Z1120" s="74">
        <v>1485787</v>
      </c>
      <c r="AA1120" s="74">
        <v>10</v>
      </c>
      <c r="AB1120" s="74">
        <v>14081950</v>
      </c>
      <c r="AC1120" s="74">
        <v>5</v>
      </c>
    </row>
    <row r="1121" spans="1:29" ht="14.25">
      <c r="A1121" s="89">
        <v>2010140</v>
      </c>
      <c r="B1121" s="91">
        <v>40512</v>
      </c>
      <c r="C1121" s="97">
        <v>1</v>
      </c>
      <c r="D1121" s="93">
        <v>12</v>
      </c>
      <c r="E1121" s="93">
        <v>13</v>
      </c>
      <c r="F1121" s="93">
        <v>18</v>
      </c>
      <c r="G1121" s="93">
        <v>26</v>
      </c>
      <c r="H1121" s="93">
        <v>29</v>
      </c>
      <c r="I1121" s="99">
        <v>15</v>
      </c>
      <c r="J1121" s="93">
        <v>29</v>
      </c>
      <c r="K1121" s="93">
        <v>18</v>
      </c>
      <c r="L1121" s="93">
        <v>1</v>
      </c>
      <c r="M1121" s="93">
        <v>12</v>
      </c>
      <c r="N1121" s="93">
        <v>26</v>
      </c>
      <c r="O1121" s="94">
        <v>13</v>
      </c>
      <c r="P1121" s="74">
        <v>296121968</v>
      </c>
      <c r="Q1121" s="74">
        <v>236244572</v>
      </c>
      <c r="R1121" s="74">
        <v>4</v>
      </c>
      <c r="S1121" s="74">
        <v>10996134</v>
      </c>
      <c r="T1121" s="74">
        <v>51</v>
      </c>
      <c r="U1121" s="74">
        <v>558368</v>
      </c>
      <c r="V1121" s="74">
        <v>706</v>
      </c>
      <c r="W1121" s="74">
        <v>3000</v>
      </c>
      <c r="X1121" s="74">
        <v>40101</v>
      </c>
      <c r="Y1121" s="74">
        <v>200</v>
      </c>
      <c r="Z1121" s="74">
        <v>830431</v>
      </c>
      <c r="AA1121" s="74">
        <v>10</v>
      </c>
      <c r="AB1121" s="74">
        <v>6346911</v>
      </c>
      <c r="AC1121" s="74">
        <v>5</v>
      </c>
    </row>
    <row r="1122" spans="1:29" ht="14.25">
      <c r="A1122" s="89">
        <v>2010141</v>
      </c>
      <c r="B1122" s="91">
        <v>40514</v>
      </c>
      <c r="C1122" s="97">
        <v>2</v>
      </c>
      <c r="D1122" s="93">
        <v>3</v>
      </c>
      <c r="E1122" s="93">
        <v>7</v>
      </c>
      <c r="F1122" s="93">
        <v>18</v>
      </c>
      <c r="G1122" s="93">
        <v>23</v>
      </c>
      <c r="H1122" s="93">
        <v>27</v>
      </c>
      <c r="I1122" s="99">
        <v>6</v>
      </c>
      <c r="J1122" s="93">
        <v>23</v>
      </c>
      <c r="K1122" s="93">
        <v>3</v>
      </c>
      <c r="L1122" s="93">
        <v>7</v>
      </c>
      <c r="M1122" s="93">
        <v>2</v>
      </c>
      <c r="N1122" s="93">
        <v>27</v>
      </c>
      <c r="O1122" s="94">
        <v>18</v>
      </c>
      <c r="P1122" s="74">
        <v>297319014</v>
      </c>
      <c r="Q1122" s="74">
        <v>243640236</v>
      </c>
      <c r="R1122" s="74">
        <v>6</v>
      </c>
      <c r="S1122" s="74">
        <v>8326377</v>
      </c>
      <c r="T1122" s="74">
        <v>177</v>
      </c>
      <c r="U1122" s="74">
        <v>126764</v>
      </c>
      <c r="V1122" s="74">
        <v>1205</v>
      </c>
      <c r="W1122" s="74">
        <v>3000</v>
      </c>
      <c r="X1122" s="74">
        <v>63128</v>
      </c>
      <c r="Y1122" s="74">
        <v>200</v>
      </c>
      <c r="Z1122" s="74">
        <v>1163382</v>
      </c>
      <c r="AA1122" s="74">
        <v>10</v>
      </c>
      <c r="AB1122" s="74">
        <v>8604113</v>
      </c>
      <c r="AC1122" s="74">
        <v>5</v>
      </c>
    </row>
    <row r="1123" spans="1:29" ht="14.25">
      <c r="A1123" s="89">
        <v>2010142</v>
      </c>
      <c r="B1123" s="91">
        <v>40517</v>
      </c>
      <c r="C1123" s="97">
        <v>2</v>
      </c>
      <c r="D1123" s="93">
        <v>16</v>
      </c>
      <c r="E1123" s="93">
        <v>18</v>
      </c>
      <c r="F1123" s="93">
        <v>23</v>
      </c>
      <c r="G1123" s="93">
        <v>26</v>
      </c>
      <c r="H1123" s="93">
        <v>27</v>
      </c>
      <c r="I1123" s="99">
        <v>10</v>
      </c>
      <c r="J1123" s="93">
        <v>2</v>
      </c>
      <c r="K1123" s="93">
        <v>16</v>
      </c>
      <c r="L1123" s="93">
        <v>26</v>
      </c>
      <c r="M1123" s="93">
        <v>27</v>
      </c>
      <c r="N1123" s="93">
        <v>23</v>
      </c>
      <c r="O1123" s="94">
        <v>18</v>
      </c>
      <c r="P1123" s="74">
        <v>330364770</v>
      </c>
      <c r="Q1123" s="74">
        <v>247417472</v>
      </c>
      <c r="R1123" s="74">
        <v>4</v>
      </c>
      <c r="S1123" s="74">
        <v>8627723</v>
      </c>
      <c r="T1123" s="74">
        <v>78</v>
      </c>
      <c r="U1123" s="74">
        <v>182901</v>
      </c>
      <c r="V1123" s="74">
        <v>1084</v>
      </c>
      <c r="W1123" s="74">
        <v>3000</v>
      </c>
      <c r="X1123" s="74">
        <v>56491</v>
      </c>
      <c r="Y1123" s="74">
        <v>200</v>
      </c>
      <c r="Z1123" s="74">
        <v>1047118</v>
      </c>
      <c r="AA1123" s="74">
        <v>10</v>
      </c>
      <c r="AB1123" s="74">
        <v>17860576</v>
      </c>
      <c r="AC1123" s="74">
        <v>5</v>
      </c>
    </row>
    <row r="1124" spans="1:29" ht="14.25">
      <c r="A1124" s="89">
        <v>2010143</v>
      </c>
      <c r="B1124" s="91">
        <v>40519</v>
      </c>
      <c r="C1124" s="97">
        <v>9</v>
      </c>
      <c r="D1124" s="93">
        <v>16</v>
      </c>
      <c r="E1124" s="93">
        <v>18</v>
      </c>
      <c r="F1124" s="93">
        <v>26</v>
      </c>
      <c r="G1124" s="93">
        <v>30</v>
      </c>
      <c r="H1124" s="93">
        <v>31</v>
      </c>
      <c r="I1124" s="99">
        <v>14</v>
      </c>
      <c r="J1124" s="93">
        <v>16</v>
      </c>
      <c r="K1124" s="93">
        <v>30</v>
      </c>
      <c r="L1124" s="93">
        <v>9</v>
      </c>
      <c r="M1124" s="93">
        <v>18</v>
      </c>
      <c r="N1124" s="93">
        <v>26</v>
      </c>
      <c r="O1124" s="94">
        <v>31</v>
      </c>
      <c r="P1124" s="74">
        <v>298251128</v>
      </c>
      <c r="Q1124" s="74">
        <v>276523611</v>
      </c>
      <c r="R1124" s="74">
        <v>3</v>
      </c>
      <c r="S1124" s="74">
        <v>11666666</v>
      </c>
      <c r="T1124" s="74">
        <v>54</v>
      </c>
      <c r="U1124" s="74">
        <v>469096</v>
      </c>
      <c r="V1124" s="74">
        <v>750</v>
      </c>
      <c r="W1124" s="74">
        <v>3000</v>
      </c>
      <c r="X1124" s="74">
        <v>41110</v>
      </c>
      <c r="Y1124" s="74">
        <v>200</v>
      </c>
      <c r="Z1124" s="74">
        <v>849925</v>
      </c>
      <c r="AA1124" s="74">
        <v>10</v>
      </c>
      <c r="AB1124" s="74">
        <v>8546892</v>
      </c>
      <c r="AC1124" s="74">
        <v>5</v>
      </c>
    </row>
    <row r="1125" spans="1:29" ht="14.25">
      <c r="A1125" s="89">
        <v>2010144</v>
      </c>
      <c r="B1125" s="91">
        <v>40521</v>
      </c>
      <c r="C1125" s="97">
        <v>2</v>
      </c>
      <c r="D1125" s="93">
        <v>3</v>
      </c>
      <c r="E1125" s="93">
        <v>8</v>
      </c>
      <c r="F1125" s="93">
        <v>15</v>
      </c>
      <c r="G1125" s="93">
        <v>19</v>
      </c>
      <c r="H1125" s="93">
        <v>21</v>
      </c>
      <c r="I1125" s="99">
        <v>11</v>
      </c>
      <c r="J1125" s="93">
        <v>21</v>
      </c>
      <c r="K1125" s="93">
        <v>15</v>
      </c>
      <c r="L1125" s="93">
        <v>19</v>
      </c>
      <c r="M1125" s="93">
        <v>2</v>
      </c>
      <c r="N1125" s="93">
        <v>3</v>
      </c>
      <c r="O1125" s="94">
        <v>8</v>
      </c>
      <c r="P1125" s="74">
        <v>301323048</v>
      </c>
      <c r="Q1125" s="74">
        <v>292556540</v>
      </c>
      <c r="R1125" s="74">
        <v>4</v>
      </c>
      <c r="S1125" s="74">
        <v>9853292</v>
      </c>
      <c r="T1125" s="74">
        <v>77</v>
      </c>
      <c r="U1125" s="74">
        <v>280776</v>
      </c>
      <c r="V1125" s="74">
        <v>1204</v>
      </c>
      <c r="W1125" s="74">
        <v>3000</v>
      </c>
      <c r="X1125" s="74">
        <v>64192</v>
      </c>
      <c r="Y1125" s="74">
        <v>200</v>
      </c>
      <c r="Z1125" s="74">
        <v>1196120</v>
      </c>
      <c r="AA1125" s="74">
        <v>10</v>
      </c>
      <c r="AB1125" s="74">
        <v>9434167</v>
      </c>
      <c r="AC1125" s="74">
        <v>5</v>
      </c>
    </row>
    <row r="1126" spans="1:29" ht="14.25">
      <c r="A1126" s="89">
        <v>2010145</v>
      </c>
      <c r="B1126" s="91">
        <v>40524</v>
      </c>
      <c r="C1126" s="97">
        <v>3</v>
      </c>
      <c r="D1126" s="93">
        <v>21</v>
      </c>
      <c r="E1126" s="93">
        <v>24</v>
      </c>
      <c r="F1126" s="93">
        <v>27</v>
      </c>
      <c r="G1126" s="93">
        <v>28</v>
      </c>
      <c r="H1126" s="93">
        <v>31</v>
      </c>
      <c r="I1126" s="99">
        <v>8</v>
      </c>
      <c r="J1126" s="93">
        <v>27</v>
      </c>
      <c r="K1126" s="93">
        <v>3</v>
      </c>
      <c r="L1126" s="93">
        <v>31</v>
      </c>
      <c r="M1126" s="93">
        <v>24</v>
      </c>
      <c r="N1126" s="93">
        <v>21</v>
      </c>
      <c r="O1126" s="94">
        <v>28</v>
      </c>
      <c r="P1126" s="74">
        <v>326191770</v>
      </c>
      <c r="Q1126" s="74">
        <v>320318914</v>
      </c>
      <c r="R1126" s="74">
        <v>2</v>
      </c>
      <c r="S1126" s="74">
        <v>12500000</v>
      </c>
      <c r="T1126" s="74">
        <v>71</v>
      </c>
      <c r="U1126" s="74">
        <v>288304</v>
      </c>
      <c r="V1126" s="74">
        <v>1129</v>
      </c>
      <c r="W1126" s="74">
        <v>3000</v>
      </c>
      <c r="X1126" s="74">
        <v>56764</v>
      </c>
      <c r="Y1126" s="74">
        <v>200</v>
      </c>
      <c r="Z1126" s="74">
        <v>1064441</v>
      </c>
      <c r="AA1126" s="74">
        <v>10</v>
      </c>
      <c r="AB1126" s="74">
        <v>13243558</v>
      </c>
      <c r="AC1126" s="74">
        <v>5</v>
      </c>
    </row>
    <row r="1127" spans="1:29" ht="14.25">
      <c r="A1127" s="89">
        <v>2010146</v>
      </c>
      <c r="B1127" s="91">
        <v>40526</v>
      </c>
      <c r="C1127" s="97">
        <v>1</v>
      </c>
      <c r="D1127" s="93">
        <v>17</v>
      </c>
      <c r="E1127" s="93">
        <v>18</v>
      </c>
      <c r="F1127" s="93">
        <v>22</v>
      </c>
      <c r="G1127" s="93">
        <v>25</v>
      </c>
      <c r="H1127" s="93">
        <v>32</v>
      </c>
      <c r="I1127" s="99">
        <v>1</v>
      </c>
      <c r="J1127" s="93">
        <v>22</v>
      </c>
      <c r="K1127" s="93">
        <v>25</v>
      </c>
      <c r="L1127" s="93">
        <v>18</v>
      </c>
      <c r="M1127" s="93">
        <v>32</v>
      </c>
      <c r="N1127" s="93">
        <v>17</v>
      </c>
      <c r="O1127" s="94">
        <v>1</v>
      </c>
      <c r="P1127" s="74">
        <v>300076660</v>
      </c>
      <c r="Q1127" s="74">
        <v>335895280</v>
      </c>
      <c r="R1127" s="74">
        <v>5</v>
      </c>
      <c r="S1127" s="74">
        <v>9246109</v>
      </c>
      <c r="T1127" s="74">
        <v>174</v>
      </c>
      <c r="U1127" s="74">
        <v>139918</v>
      </c>
      <c r="V1127" s="74">
        <v>1722</v>
      </c>
      <c r="W1127" s="74">
        <v>3000</v>
      </c>
      <c r="X1127" s="74">
        <v>75171</v>
      </c>
      <c r="Y1127" s="74">
        <v>200</v>
      </c>
      <c r="Z1127" s="74">
        <v>1300262</v>
      </c>
      <c r="AA1127" s="74">
        <v>10</v>
      </c>
      <c r="AB1127" s="74">
        <v>6536401</v>
      </c>
      <c r="AC1127" s="74">
        <v>5</v>
      </c>
    </row>
    <row r="1128" spans="1:29" ht="14.25">
      <c r="A1128" s="89">
        <v>2010147</v>
      </c>
      <c r="B1128" s="91">
        <v>40528</v>
      </c>
      <c r="C1128" s="97">
        <v>2</v>
      </c>
      <c r="D1128" s="93">
        <v>8</v>
      </c>
      <c r="E1128" s="93">
        <v>15</v>
      </c>
      <c r="F1128" s="93">
        <v>18</v>
      </c>
      <c r="G1128" s="93">
        <v>24</v>
      </c>
      <c r="H1128" s="93">
        <v>30</v>
      </c>
      <c r="I1128" s="99">
        <v>3</v>
      </c>
      <c r="J1128" s="93">
        <v>8</v>
      </c>
      <c r="K1128" s="93">
        <v>30</v>
      </c>
      <c r="L1128" s="93">
        <v>18</v>
      </c>
      <c r="M1128" s="93">
        <v>24</v>
      </c>
      <c r="N1128" s="93">
        <v>2</v>
      </c>
      <c r="O1128" s="94">
        <v>15</v>
      </c>
      <c r="P1128" s="74">
        <v>295337382</v>
      </c>
      <c r="Q1128" s="74">
        <v>294170505</v>
      </c>
      <c r="R1128" s="74">
        <v>15</v>
      </c>
      <c r="S1128" s="74">
        <v>6220672</v>
      </c>
      <c r="T1128" s="74">
        <v>342</v>
      </c>
      <c r="U1128" s="74">
        <v>58377</v>
      </c>
      <c r="V1128" s="74">
        <v>1724</v>
      </c>
      <c r="W1128" s="74">
        <v>3000</v>
      </c>
      <c r="X1128" s="74">
        <v>80395</v>
      </c>
      <c r="Y1128" s="74">
        <v>200</v>
      </c>
      <c r="Z1128" s="74">
        <v>1352551</v>
      </c>
      <c r="AA1128" s="74">
        <v>10</v>
      </c>
      <c r="AB1128" s="74">
        <v>8677666</v>
      </c>
      <c r="AC1128" s="74">
        <v>5</v>
      </c>
    </row>
    <row r="1129" spans="1:29" ht="14.25">
      <c r="A1129" s="89">
        <v>2010148</v>
      </c>
      <c r="B1129" s="91">
        <v>40531</v>
      </c>
      <c r="C1129" s="97">
        <v>1</v>
      </c>
      <c r="D1129" s="93">
        <v>3</v>
      </c>
      <c r="E1129" s="93">
        <v>7</v>
      </c>
      <c r="F1129" s="93">
        <v>18</v>
      </c>
      <c r="G1129" s="93">
        <v>23</v>
      </c>
      <c r="H1129" s="93">
        <v>27</v>
      </c>
      <c r="I1129" s="99">
        <v>12</v>
      </c>
      <c r="J1129" s="93">
        <v>18</v>
      </c>
      <c r="K1129" s="93">
        <v>23</v>
      </c>
      <c r="L1129" s="93">
        <v>7</v>
      </c>
      <c r="M1129" s="93">
        <v>3</v>
      </c>
      <c r="N1129" s="93">
        <v>27</v>
      </c>
      <c r="O1129" s="94">
        <v>1</v>
      </c>
      <c r="P1129" s="74">
        <v>338741658</v>
      </c>
      <c r="Q1129" s="74">
        <v>133060932</v>
      </c>
      <c r="R1129" s="74">
        <v>36</v>
      </c>
      <c r="S1129" s="74">
        <v>5348781</v>
      </c>
      <c r="T1129" s="74">
        <v>1162</v>
      </c>
      <c r="U1129" s="74">
        <v>9754</v>
      </c>
      <c r="V1129" s="74">
        <v>4797</v>
      </c>
      <c r="W1129" s="74">
        <v>3000</v>
      </c>
      <c r="X1129" s="74">
        <v>180916</v>
      </c>
      <c r="Y1129" s="74">
        <v>200</v>
      </c>
      <c r="Z1129" s="74">
        <v>2289452</v>
      </c>
      <c r="AA1129" s="74">
        <v>10</v>
      </c>
      <c r="AB1129" s="74">
        <v>10946762</v>
      </c>
      <c r="AC1129" s="74">
        <v>5</v>
      </c>
    </row>
    <row r="1130" spans="1:29" ht="14.25">
      <c r="A1130" s="89">
        <v>2010149</v>
      </c>
      <c r="B1130" s="91">
        <v>40533</v>
      </c>
      <c r="C1130" s="97">
        <v>2</v>
      </c>
      <c r="D1130" s="93">
        <v>7</v>
      </c>
      <c r="E1130" s="93">
        <v>8</v>
      </c>
      <c r="F1130" s="93">
        <v>16</v>
      </c>
      <c r="G1130" s="93">
        <v>25</v>
      </c>
      <c r="H1130" s="93">
        <v>30</v>
      </c>
      <c r="I1130" s="99">
        <v>9</v>
      </c>
      <c r="J1130" s="93">
        <v>7</v>
      </c>
      <c r="K1130" s="93">
        <v>25</v>
      </c>
      <c r="L1130" s="93">
        <v>16</v>
      </c>
      <c r="M1130" s="93">
        <v>2</v>
      </c>
      <c r="N1130" s="93">
        <v>8</v>
      </c>
      <c r="O1130" s="94">
        <v>30</v>
      </c>
      <c r="P1130" s="74">
        <v>300479738</v>
      </c>
      <c r="Q1130" s="74">
        <v>35816650</v>
      </c>
      <c r="R1130" s="74">
        <v>25</v>
      </c>
      <c r="S1130" s="74">
        <v>5644091</v>
      </c>
      <c r="T1130" s="74">
        <v>210</v>
      </c>
      <c r="U1130" s="74">
        <v>79302</v>
      </c>
      <c r="V1130" s="74">
        <v>2452</v>
      </c>
      <c r="W1130" s="74">
        <v>3000</v>
      </c>
      <c r="X1130" s="74">
        <v>88324</v>
      </c>
      <c r="Y1130" s="74">
        <v>200</v>
      </c>
      <c r="Z1130" s="74">
        <v>1322580</v>
      </c>
      <c r="AA1130" s="74">
        <v>10</v>
      </c>
      <c r="AB1130" s="74">
        <v>10695407</v>
      </c>
      <c r="AC1130" s="74">
        <v>5</v>
      </c>
    </row>
    <row r="1131" spans="1:29" ht="14.25">
      <c r="A1131" s="89">
        <v>2010150</v>
      </c>
      <c r="B1131" s="91">
        <v>40535</v>
      </c>
      <c r="C1131" s="97">
        <v>2</v>
      </c>
      <c r="D1131" s="93">
        <v>17</v>
      </c>
      <c r="E1131" s="93">
        <v>18</v>
      </c>
      <c r="F1131" s="93">
        <v>23</v>
      </c>
      <c r="G1131" s="93">
        <v>29</v>
      </c>
      <c r="H1131" s="93">
        <v>30</v>
      </c>
      <c r="I1131" s="99">
        <v>6</v>
      </c>
      <c r="J1131" s="93">
        <v>18</v>
      </c>
      <c r="K1131" s="93">
        <v>30</v>
      </c>
      <c r="L1131" s="93">
        <v>17</v>
      </c>
      <c r="M1131" s="93">
        <v>23</v>
      </c>
      <c r="N1131" s="93">
        <v>2</v>
      </c>
      <c r="O1131" s="94">
        <v>29</v>
      </c>
      <c r="P1131" s="74">
        <v>287200078</v>
      </c>
      <c r="Q1131" s="74">
        <v>38712480</v>
      </c>
      <c r="R1131" s="74">
        <v>12</v>
      </c>
      <c r="S1131" s="74">
        <v>5416666</v>
      </c>
      <c r="T1131" s="74">
        <v>104</v>
      </c>
      <c r="U1131" s="74">
        <v>135559</v>
      </c>
      <c r="V1131" s="74">
        <v>1669</v>
      </c>
      <c r="W1131" s="74">
        <v>3000</v>
      </c>
      <c r="X1131" s="74">
        <v>74138</v>
      </c>
      <c r="Y1131" s="74">
        <v>200</v>
      </c>
      <c r="Z1131" s="74">
        <v>1201066</v>
      </c>
      <c r="AA1131" s="74">
        <v>10</v>
      </c>
      <c r="AB1131" s="74">
        <v>12377747</v>
      </c>
      <c r="AC1131" s="74">
        <v>5</v>
      </c>
    </row>
    <row r="1132" spans="1:29" ht="14.25">
      <c r="A1132" s="89">
        <v>2010151</v>
      </c>
      <c r="B1132" s="91">
        <v>40538</v>
      </c>
      <c r="C1132" s="97">
        <v>2</v>
      </c>
      <c r="D1132" s="93">
        <v>13</v>
      </c>
      <c r="E1132" s="93">
        <v>14</v>
      </c>
      <c r="F1132" s="93">
        <v>17</v>
      </c>
      <c r="G1132" s="93">
        <v>19</v>
      </c>
      <c r="H1132" s="93">
        <v>26</v>
      </c>
      <c r="I1132" s="99">
        <v>14</v>
      </c>
      <c r="J1132" s="93">
        <v>2</v>
      </c>
      <c r="K1132" s="93">
        <v>13</v>
      </c>
      <c r="L1132" s="93">
        <v>14</v>
      </c>
      <c r="M1132" s="93">
        <v>17</v>
      </c>
      <c r="N1132" s="93">
        <v>19</v>
      </c>
      <c r="O1132" s="94">
        <v>26</v>
      </c>
      <c r="P1132" s="74">
        <v>315507700</v>
      </c>
      <c r="Q1132" s="74">
        <v>84862932</v>
      </c>
      <c r="R1132" s="74">
        <v>6</v>
      </c>
      <c r="S1132" s="74">
        <v>5833333</v>
      </c>
      <c r="T1132" s="74">
        <v>99</v>
      </c>
      <c r="U1132" s="74">
        <v>329655</v>
      </c>
      <c r="V1132" s="74">
        <v>519</v>
      </c>
      <c r="W1132" s="74">
        <v>3000</v>
      </c>
      <c r="X1132" s="74">
        <v>34674</v>
      </c>
      <c r="Y1132" s="74">
        <v>200</v>
      </c>
      <c r="Z1132" s="74">
        <v>815044</v>
      </c>
      <c r="AA1132" s="74">
        <v>10</v>
      </c>
      <c r="AB1132" s="74">
        <v>5834033</v>
      </c>
      <c r="AC1132" s="74">
        <v>5</v>
      </c>
    </row>
    <row r="1133" spans="1:29" ht="14.25">
      <c r="A1133" s="89">
        <v>2010152</v>
      </c>
      <c r="B1133" s="91">
        <v>40540</v>
      </c>
      <c r="C1133" s="97">
        <v>4</v>
      </c>
      <c r="D1133" s="93">
        <v>9</v>
      </c>
      <c r="E1133" s="93">
        <v>17</v>
      </c>
      <c r="F1133" s="93">
        <v>21</v>
      </c>
      <c r="G1133" s="93">
        <v>25</v>
      </c>
      <c r="H1133" s="93">
        <v>31</v>
      </c>
      <c r="I1133" s="99">
        <v>1</v>
      </c>
      <c r="J1133" s="93">
        <v>21</v>
      </c>
      <c r="K1133" s="93">
        <v>4</v>
      </c>
      <c r="L1133" s="93">
        <v>9</v>
      </c>
      <c r="M1133" s="93">
        <v>17</v>
      </c>
      <c r="N1133" s="93">
        <v>25</v>
      </c>
      <c r="O1133" s="94">
        <v>31</v>
      </c>
      <c r="P1133" s="74">
        <v>283747722</v>
      </c>
      <c r="Q1133" s="74">
        <v>89523115</v>
      </c>
      <c r="R1133" s="74">
        <v>11</v>
      </c>
      <c r="S1133" s="74">
        <v>5454545</v>
      </c>
      <c r="T1133" s="74">
        <v>244</v>
      </c>
      <c r="U1133" s="74">
        <v>104789</v>
      </c>
      <c r="V1133" s="74">
        <v>1168</v>
      </c>
      <c r="W1133" s="74">
        <v>3000</v>
      </c>
      <c r="X1133" s="74">
        <v>58077</v>
      </c>
      <c r="Y1133" s="74">
        <v>200</v>
      </c>
      <c r="Z1133" s="74">
        <v>1059248</v>
      </c>
      <c r="AA1133" s="74">
        <v>10</v>
      </c>
      <c r="AB1133" s="74">
        <v>5619134</v>
      </c>
      <c r="AC1133" s="74">
        <v>5</v>
      </c>
    </row>
    <row r="1134" spans="1:29" ht="14.25">
      <c r="A1134" s="89">
        <v>2010153</v>
      </c>
      <c r="B1134" s="91">
        <v>40542</v>
      </c>
      <c r="C1134" s="97">
        <v>3</v>
      </c>
      <c r="D1134" s="93">
        <v>6</v>
      </c>
      <c r="E1134" s="93">
        <v>12</v>
      </c>
      <c r="F1134" s="93">
        <v>19</v>
      </c>
      <c r="G1134" s="93">
        <v>30</v>
      </c>
      <c r="H1134" s="93">
        <v>31</v>
      </c>
      <c r="I1134" s="99">
        <v>13</v>
      </c>
      <c r="J1134" s="93">
        <v>6</v>
      </c>
      <c r="K1134" s="93">
        <v>30</v>
      </c>
      <c r="L1134" s="93">
        <v>19</v>
      </c>
      <c r="M1134" s="93">
        <v>3</v>
      </c>
      <c r="N1134" s="93">
        <v>12</v>
      </c>
      <c r="O1134" s="94">
        <v>31</v>
      </c>
      <c r="P1134" s="74">
        <v>287732956</v>
      </c>
      <c r="Q1134" s="74">
        <v>62813580</v>
      </c>
      <c r="R1134" s="74">
        <v>15</v>
      </c>
      <c r="S1134" s="74">
        <v>5333333</v>
      </c>
      <c r="T1134" s="74">
        <v>124</v>
      </c>
      <c r="U1134" s="74">
        <v>166902</v>
      </c>
      <c r="V1134" s="74">
        <v>1534</v>
      </c>
      <c r="W1134" s="74">
        <v>3000</v>
      </c>
      <c r="X1134" s="74">
        <v>64074</v>
      </c>
      <c r="Y1134" s="74">
        <v>200</v>
      </c>
      <c r="Z1134" s="74">
        <v>1086763</v>
      </c>
      <c r="AA1134" s="74">
        <v>10</v>
      </c>
      <c r="AB1134" s="74">
        <v>8743666</v>
      </c>
      <c r="AC1134" s="74">
        <v>5</v>
      </c>
    </row>
    <row r="1135" spans="1:29" ht="14.25">
      <c r="A1135" s="89">
        <v>2011001</v>
      </c>
      <c r="B1135" s="91">
        <v>40545</v>
      </c>
      <c r="C1135" s="97">
        <v>3</v>
      </c>
      <c r="D1135" s="93">
        <v>9</v>
      </c>
      <c r="E1135" s="93">
        <v>20</v>
      </c>
      <c r="F1135" s="93">
        <v>24</v>
      </c>
      <c r="G1135" s="93">
        <v>26</v>
      </c>
      <c r="H1135" s="93">
        <v>32</v>
      </c>
      <c r="I1135" s="99">
        <v>10</v>
      </c>
      <c r="J1135" s="93">
        <v>26</v>
      </c>
      <c r="K1135" s="93">
        <v>3</v>
      </c>
      <c r="L1135" s="93">
        <v>32</v>
      </c>
      <c r="M1135" s="93">
        <v>9</v>
      </c>
      <c r="N1135" s="93">
        <v>24</v>
      </c>
      <c r="O1135" s="94">
        <v>20</v>
      </c>
      <c r="P1135" s="74">
        <v>290720992</v>
      </c>
      <c r="Q1135" s="74">
        <v>56048886</v>
      </c>
      <c r="R1135" s="74">
        <v>9</v>
      </c>
      <c r="S1135" s="74">
        <v>5555555</v>
      </c>
      <c r="T1135" s="74">
        <v>76</v>
      </c>
      <c r="U1135" s="74">
        <v>215612</v>
      </c>
      <c r="V1135" s="74">
        <v>1415</v>
      </c>
      <c r="W1135" s="74">
        <v>3000</v>
      </c>
      <c r="X1135" s="74">
        <v>64184</v>
      </c>
      <c r="Y1135" s="74">
        <v>200</v>
      </c>
      <c r="Z1135" s="74">
        <v>1125120</v>
      </c>
      <c r="AA1135" s="74">
        <v>10</v>
      </c>
      <c r="AB1135" s="74">
        <v>11899684</v>
      </c>
      <c r="AC1135" s="74">
        <v>5</v>
      </c>
    </row>
    <row r="1136" spans="1:29" ht="14.25">
      <c r="A1136" s="89">
        <v>2011002</v>
      </c>
      <c r="B1136" s="91">
        <v>40547</v>
      </c>
      <c r="C1136" s="97">
        <v>6</v>
      </c>
      <c r="D1136" s="93">
        <v>8</v>
      </c>
      <c r="E1136" s="93">
        <v>12</v>
      </c>
      <c r="F1136" s="93">
        <v>17</v>
      </c>
      <c r="G1136" s="93">
        <v>28</v>
      </c>
      <c r="H1136" s="93">
        <v>33</v>
      </c>
      <c r="I1136" s="99">
        <v>5</v>
      </c>
      <c r="J1136" s="93">
        <v>28</v>
      </c>
      <c r="K1136" s="93">
        <v>6</v>
      </c>
      <c r="L1136" s="93">
        <v>17</v>
      </c>
      <c r="M1136" s="93">
        <v>12</v>
      </c>
      <c r="N1136" s="93">
        <v>8</v>
      </c>
      <c r="O1136" s="94">
        <v>33</v>
      </c>
      <c r="P1136" s="74">
        <v>270533954</v>
      </c>
      <c r="Q1136" s="74">
        <v>65840887</v>
      </c>
      <c r="R1136" s="74">
        <v>7</v>
      </c>
      <c r="S1136" s="74">
        <v>5714285</v>
      </c>
      <c r="T1136" s="74">
        <v>102</v>
      </c>
      <c r="U1136" s="74">
        <v>188201</v>
      </c>
      <c r="V1136" s="74">
        <v>1350</v>
      </c>
      <c r="W1136" s="74">
        <v>3000</v>
      </c>
      <c r="X1136" s="74">
        <v>62867</v>
      </c>
      <c r="Y1136" s="74">
        <v>200</v>
      </c>
      <c r="Z1136" s="74">
        <v>1111740</v>
      </c>
      <c r="AA1136" s="74">
        <v>10</v>
      </c>
      <c r="AB1136" s="74">
        <v>8166452</v>
      </c>
      <c r="AC1136" s="74">
        <v>5</v>
      </c>
    </row>
    <row r="1137" spans="1:29" ht="14.25">
      <c r="A1137" s="89">
        <v>2011003</v>
      </c>
      <c r="B1137" s="91">
        <v>40549</v>
      </c>
      <c r="C1137" s="97">
        <v>13</v>
      </c>
      <c r="D1137" s="93">
        <v>14</v>
      </c>
      <c r="E1137" s="93">
        <v>21</v>
      </c>
      <c r="F1137" s="93">
        <v>22</v>
      </c>
      <c r="G1137" s="93">
        <v>23</v>
      </c>
      <c r="H1137" s="93">
        <v>27</v>
      </c>
      <c r="I1137" s="99">
        <v>4</v>
      </c>
      <c r="J1137" s="93">
        <v>27</v>
      </c>
      <c r="K1137" s="93">
        <v>13</v>
      </c>
      <c r="L1137" s="93">
        <v>21</v>
      </c>
      <c r="M1137" s="93">
        <v>14</v>
      </c>
      <c r="N1137" s="93">
        <v>22</v>
      </c>
      <c r="O1137" s="94">
        <v>23</v>
      </c>
      <c r="P1137" s="74">
        <v>272943652</v>
      </c>
      <c r="Q1137" s="74">
        <v>30000000</v>
      </c>
      <c r="R1137" s="74">
        <v>14</v>
      </c>
      <c r="S1137" s="74">
        <v>5060062</v>
      </c>
      <c r="T1137" s="74">
        <v>50</v>
      </c>
      <c r="U1137" s="74">
        <v>6000</v>
      </c>
      <c r="V1137" s="74">
        <v>3117</v>
      </c>
      <c r="W1137" s="74">
        <v>3000</v>
      </c>
      <c r="X1137" s="74">
        <v>116642</v>
      </c>
      <c r="Y1137" s="74">
        <v>200</v>
      </c>
      <c r="Z1137" s="74">
        <v>1605741</v>
      </c>
      <c r="AA1137" s="74">
        <v>10</v>
      </c>
      <c r="AB1137" s="74">
        <v>18033822</v>
      </c>
      <c r="AC1137" s="74">
        <v>5</v>
      </c>
    </row>
    <row r="1138" spans="1:29" ht="14.25">
      <c r="A1138" s="89">
        <v>2011004</v>
      </c>
      <c r="B1138" s="91">
        <v>40552</v>
      </c>
      <c r="C1138" s="97">
        <v>4</v>
      </c>
      <c r="D1138" s="93">
        <v>6</v>
      </c>
      <c r="E1138" s="93">
        <v>8</v>
      </c>
      <c r="F1138" s="93">
        <v>10</v>
      </c>
      <c r="G1138" s="93">
        <v>13</v>
      </c>
      <c r="H1138" s="93">
        <v>26</v>
      </c>
      <c r="I1138" s="99">
        <v>5</v>
      </c>
      <c r="J1138" s="93">
        <v>13</v>
      </c>
      <c r="K1138" s="93">
        <v>6</v>
      </c>
      <c r="L1138" s="93">
        <v>26</v>
      </c>
      <c r="M1138" s="93">
        <v>10</v>
      </c>
      <c r="N1138" s="93">
        <v>8</v>
      </c>
      <c r="O1138" s="94">
        <v>4</v>
      </c>
      <c r="P1138" s="74">
        <v>283728968</v>
      </c>
      <c r="Q1138" s="74">
        <v>79273990</v>
      </c>
      <c r="R1138" s="74">
        <v>2</v>
      </c>
      <c r="S1138" s="74">
        <v>7500000</v>
      </c>
      <c r="T1138" s="74">
        <v>119</v>
      </c>
      <c r="U1138" s="74">
        <v>213471</v>
      </c>
      <c r="V1138" s="74">
        <v>1052</v>
      </c>
      <c r="W1138" s="74">
        <v>3000</v>
      </c>
      <c r="X1138" s="74">
        <v>59457</v>
      </c>
      <c r="Y1138" s="74">
        <v>200</v>
      </c>
      <c r="Z1138" s="74">
        <v>1206923</v>
      </c>
      <c r="AA1138" s="74">
        <v>10</v>
      </c>
      <c r="AB1138" s="74">
        <v>5446687</v>
      </c>
      <c r="AC1138" s="74">
        <v>5</v>
      </c>
    </row>
    <row r="1139" spans="1:29" ht="14.25">
      <c r="A1139" s="89">
        <v>2011005</v>
      </c>
      <c r="B1139" s="91">
        <v>40554</v>
      </c>
      <c r="C1139" s="97">
        <v>6</v>
      </c>
      <c r="D1139" s="93">
        <v>9</v>
      </c>
      <c r="E1139" s="93">
        <v>12</v>
      </c>
      <c r="F1139" s="93">
        <v>14</v>
      </c>
      <c r="G1139" s="93">
        <v>20</v>
      </c>
      <c r="H1139" s="93">
        <v>22</v>
      </c>
      <c r="I1139" s="99">
        <v>13</v>
      </c>
      <c r="J1139" s="93">
        <v>9</v>
      </c>
      <c r="K1139" s="93">
        <v>12</v>
      </c>
      <c r="L1139" s="93">
        <v>14</v>
      </c>
      <c r="M1139" s="93">
        <v>20</v>
      </c>
      <c r="N1139" s="93">
        <v>22</v>
      </c>
      <c r="O1139" s="94">
        <v>6</v>
      </c>
      <c r="P1139" s="74">
        <v>258389670</v>
      </c>
      <c r="Q1139" s="74">
        <v>131726338</v>
      </c>
      <c r="R1139" s="74">
        <v>1</v>
      </c>
      <c r="S1139" s="74">
        <v>10000000</v>
      </c>
      <c r="T1139" s="74">
        <v>109</v>
      </c>
      <c r="U1139" s="74">
        <v>225893</v>
      </c>
      <c r="V1139" s="74">
        <v>792</v>
      </c>
      <c r="W1139" s="74">
        <v>3000</v>
      </c>
      <c r="X1139" s="74">
        <v>41587</v>
      </c>
      <c r="Y1139" s="74">
        <v>200</v>
      </c>
      <c r="Z1139" s="74">
        <v>833037</v>
      </c>
      <c r="AA1139" s="74">
        <v>10</v>
      </c>
      <c r="AB1139" s="74">
        <v>5102477</v>
      </c>
      <c r="AC1139" s="74">
        <v>5</v>
      </c>
    </row>
    <row r="1140" spans="1:29" ht="14.25">
      <c r="A1140" s="89">
        <v>2011006</v>
      </c>
      <c r="B1140" s="91">
        <v>40556</v>
      </c>
      <c r="C1140" s="97">
        <v>1</v>
      </c>
      <c r="D1140" s="93">
        <v>3</v>
      </c>
      <c r="E1140" s="93">
        <v>5</v>
      </c>
      <c r="F1140" s="93">
        <v>13</v>
      </c>
      <c r="G1140" s="93">
        <v>16</v>
      </c>
      <c r="H1140" s="93">
        <v>18</v>
      </c>
      <c r="I1140" s="99">
        <v>5</v>
      </c>
      <c r="J1140" s="93">
        <v>1</v>
      </c>
      <c r="K1140" s="93">
        <v>13</v>
      </c>
      <c r="L1140" s="93">
        <v>18</v>
      </c>
      <c r="M1140" s="93">
        <v>3</v>
      </c>
      <c r="N1140" s="93">
        <v>5</v>
      </c>
      <c r="O1140" s="94">
        <v>16</v>
      </c>
      <c r="P1140" s="74">
        <v>265273552</v>
      </c>
      <c r="Q1140" s="74">
        <v>173812378</v>
      </c>
      <c r="R1140" s="74">
        <v>2</v>
      </c>
      <c r="S1140" s="74">
        <v>10000000</v>
      </c>
      <c r="T1140" s="74">
        <v>95</v>
      </c>
      <c r="U1140" s="74">
        <v>280087</v>
      </c>
      <c r="V1140" s="74">
        <v>646</v>
      </c>
      <c r="W1140" s="74">
        <v>3000</v>
      </c>
      <c r="X1140" s="74">
        <v>40071</v>
      </c>
      <c r="Y1140" s="74">
        <v>200</v>
      </c>
      <c r="Z1140" s="74">
        <v>868586</v>
      </c>
      <c r="AA1140" s="74">
        <v>10</v>
      </c>
      <c r="AB1140" s="74">
        <v>4530327</v>
      </c>
      <c r="AC1140" s="74">
        <v>5</v>
      </c>
    </row>
    <row r="1141" spans="1:29" ht="14.25">
      <c r="A1141" s="89">
        <v>2011007</v>
      </c>
      <c r="B1141" s="91">
        <v>40559</v>
      </c>
      <c r="C1141" s="97">
        <v>1</v>
      </c>
      <c r="D1141" s="93">
        <v>9</v>
      </c>
      <c r="E1141" s="93">
        <v>17</v>
      </c>
      <c r="F1141" s="93">
        <v>24</v>
      </c>
      <c r="G1141" s="93">
        <v>26</v>
      </c>
      <c r="H1141" s="93">
        <v>31</v>
      </c>
      <c r="I1141" s="99">
        <v>5</v>
      </c>
      <c r="J1141" s="93">
        <v>9</v>
      </c>
      <c r="K1141" s="93">
        <v>17</v>
      </c>
      <c r="L1141" s="93">
        <v>1</v>
      </c>
      <c r="M1141" s="93">
        <v>24</v>
      </c>
      <c r="N1141" s="93">
        <v>31</v>
      </c>
      <c r="O1141" s="94">
        <v>26</v>
      </c>
      <c r="P1141" s="74">
        <v>292948810</v>
      </c>
      <c r="Q1141" s="74">
        <v>192931056</v>
      </c>
      <c r="R1141" s="74">
        <v>6</v>
      </c>
      <c r="S1141" s="74">
        <v>8274578</v>
      </c>
      <c r="T1141" s="74">
        <v>96</v>
      </c>
      <c r="U1141" s="74">
        <v>306991</v>
      </c>
      <c r="V1141" s="74">
        <v>810</v>
      </c>
      <c r="W1141" s="74">
        <v>3000</v>
      </c>
      <c r="X1141" s="74">
        <v>41380</v>
      </c>
      <c r="Y1141" s="74">
        <v>200</v>
      </c>
      <c r="Z1141" s="74">
        <v>860402</v>
      </c>
      <c r="AA1141" s="74">
        <v>10</v>
      </c>
      <c r="AB1141" s="74">
        <v>5199506</v>
      </c>
      <c r="AC1141" s="74">
        <v>5</v>
      </c>
    </row>
    <row r="1142" spans="1:29" ht="14.25">
      <c r="A1142" s="89">
        <v>2011008</v>
      </c>
      <c r="B1142" s="91">
        <v>40561</v>
      </c>
      <c r="C1142" s="97">
        <v>10</v>
      </c>
      <c r="D1142" s="93">
        <v>12</v>
      </c>
      <c r="E1142" s="93">
        <v>13</v>
      </c>
      <c r="F1142" s="93">
        <v>17</v>
      </c>
      <c r="G1142" s="93">
        <v>24</v>
      </c>
      <c r="H1142" s="93">
        <v>31</v>
      </c>
      <c r="I1142" s="99">
        <v>15</v>
      </c>
      <c r="J1142" s="93">
        <v>31</v>
      </c>
      <c r="K1142" s="93">
        <v>24</v>
      </c>
      <c r="L1142" s="93">
        <v>10</v>
      </c>
      <c r="M1142" s="93">
        <v>12</v>
      </c>
      <c r="N1142" s="93">
        <v>13</v>
      </c>
      <c r="O1142" s="94">
        <v>17</v>
      </c>
      <c r="P1142" s="74">
        <v>259069374</v>
      </c>
      <c r="Q1142" s="74">
        <v>222261453</v>
      </c>
      <c r="R1142" s="74">
        <v>3</v>
      </c>
      <c r="S1142" s="74">
        <v>10000000</v>
      </c>
      <c r="T1142" s="74">
        <v>50</v>
      </c>
      <c r="U1142" s="74">
        <v>508546</v>
      </c>
      <c r="V1142" s="74">
        <v>526</v>
      </c>
      <c r="W1142" s="74">
        <v>3000</v>
      </c>
      <c r="X1142" s="74">
        <v>30996</v>
      </c>
      <c r="Y1142" s="74">
        <v>200</v>
      </c>
      <c r="Z1142" s="74">
        <v>676542</v>
      </c>
      <c r="AA1142" s="74">
        <v>10</v>
      </c>
      <c r="AB1142" s="74">
        <v>5528732</v>
      </c>
      <c r="AC1142" s="74">
        <v>5</v>
      </c>
    </row>
    <row r="1143" spans="1:29" ht="14.25">
      <c r="A1143" s="89">
        <v>2011009</v>
      </c>
      <c r="B1143" s="91">
        <v>40563</v>
      </c>
      <c r="C1143" s="97">
        <v>17</v>
      </c>
      <c r="D1143" s="93">
        <v>18</v>
      </c>
      <c r="E1143" s="93">
        <v>23</v>
      </c>
      <c r="F1143" s="93">
        <v>24</v>
      </c>
      <c r="G1143" s="93">
        <v>25</v>
      </c>
      <c r="H1143" s="93">
        <v>26</v>
      </c>
      <c r="I1143" s="99">
        <v>4</v>
      </c>
      <c r="J1143" s="93">
        <v>17</v>
      </c>
      <c r="K1143" s="93">
        <v>18</v>
      </c>
      <c r="L1143" s="93">
        <v>26</v>
      </c>
      <c r="M1143" s="93">
        <v>23</v>
      </c>
      <c r="N1143" s="93">
        <v>25</v>
      </c>
      <c r="O1143" s="94">
        <v>24</v>
      </c>
      <c r="P1143" s="74">
        <v>264626108</v>
      </c>
      <c r="Q1143" s="74">
        <v>238238346</v>
      </c>
      <c r="R1143" s="74">
        <v>3</v>
      </c>
      <c r="S1143" s="74">
        <v>9130252</v>
      </c>
      <c r="T1143" s="74">
        <v>90</v>
      </c>
      <c r="U1143" s="74">
        <v>206512</v>
      </c>
      <c r="V1143" s="74">
        <v>1157</v>
      </c>
      <c r="W1143" s="74">
        <v>3000</v>
      </c>
      <c r="X1143" s="74">
        <v>49709</v>
      </c>
      <c r="Y1143" s="74">
        <v>200</v>
      </c>
      <c r="Z1143" s="74">
        <v>964217</v>
      </c>
      <c r="AA1143" s="74">
        <v>10</v>
      </c>
      <c r="AB1143" s="74">
        <v>8931607</v>
      </c>
      <c r="AC1143" s="74">
        <v>5</v>
      </c>
    </row>
    <row r="1144" spans="1:29" ht="14.25">
      <c r="A1144" s="89">
        <v>2011010</v>
      </c>
      <c r="B1144" s="91">
        <v>40566</v>
      </c>
      <c r="C1144" s="97">
        <v>1</v>
      </c>
      <c r="D1144" s="93">
        <v>4</v>
      </c>
      <c r="E1144" s="93">
        <v>5</v>
      </c>
      <c r="F1144" s="93">
        <v>9</v>
      </c>
      <c r="G1144" s="93">
        <v>15</v>
      </c>
      <c r="H1144" s="93">
        <v>19</v>
      </c>
      <c r="I1144" s="99">
        <v>13</v>
      </c>
      <c r="J1144" s="93">
        <v>15</v>
      </c>
      <c r="K1144" s="93">
        <v>9</v>
      </c>
      <c r="L1144" s="93">
        <v>1</v>
      </c>
      <c r="M1144" s="93">
        <v>19</v>
      </c>
      <c r="N1144" s="93">
        <v>4</v>
      </c>
      <c r="O1144" s="94">
        <v>5</v>
      </c>
      <c r="P1144" s="74">
        <v>286472328</v>
      </c>
      <c r="Q1144" s="74">
        <v>231041745</v>
      </c>
      <c r="R1144" s="74">
        <v>9</v>
      </c>
      <c r="S1144" s="74">
        <v>6680151</v>
      </c>
      <c r="T1144" s="74">
        <v>118</v>
      </c>
      <c r="U1144" s="74">
        <v>192220</v>
      </c>
      <c r="V1144" s="74">
        <v>1279</v>
      </c>
      <c r="W1144" s="74">
        <v>3000</v>
      </c>
      <c r="X1144" s="74">
        <v>60258</v>
      </c>
      <c r="Y1144" s="74">
        <v>200</v>
      </c>
      <c r="Z1144" s="74">
        <v>1133364</v>
      </c>
      <c r="AA1144" s="74">
        <v>10</v>
      </c>
      <c r="AB1144" s="74">
        <v>7508480</v>
      </c>
      <c r="AC1144" s="74">
        <v>5</v>
      </c>
    </row>
    <row r="1145" spans="1:29" ht="14.25">
      <c r="A1145" s="89">
        <v>2011011</v>
      </c>
      <c r="B1145" s="91">
        <v>40568</v>
      </c>
      <c r="C1145" s="97">
        <v>1</v>
      </c>
      <c r="D1145" s="93">
        <v>12</v>
      </c>
      <c r="E1145" s="93">
        <v>18</v>
      </c>
      <c r="F1145" s="93">
        <v>19</v>
      </c>
      <c r="G1145" s="93">
        <v>21</v>
      </c>
      <c r="H1145" s="93">
        <v>24</v>
      </c>
      <c r="I1145" s="99">
        <v>10</v>
      </c>
      <c r="J1145" s="93">
        <v>18</v>
      </c>
      <c r="K1145" s="93">
        <v>19</v>
      </c>
      <c r="L1145" s="93">
        <v>24</v>
      </c>
      <c r="M1145" s="93">
        <v>12</v>
      </c>
      <c r="N1145" s="93">
        <v>1</v>
      </c>
      <c r="O1145" s="94">
        <v>21</v>
      </c>
      <c r="P1145" s="74">
        <v>255418250</v>
      </c>
      <c r="Q1145" s="74">
        <v>201782950</v>
      </c>
      <c r="R1145" s="74">
        <v>10</v>
      </c>
      <c r="S1145" s="74">
        <v>5829648</v>
      </c>
      <c r="T1145" s="74">
        <v>73</v>
      </c>
      <c r="U1145" s="74">
        <v>170475</v>
      </c>
      <c r="V1145" s="74">
        <v>1470</v>
      </c>
      <c r="W1145" s="74">
        <v>3000</v>
      </c>
      <c r="X1145" s="74">
        <v>61201</v>
      </c>
      <c r="Y1145" s="74">
        <v>200</v>
      </c>
      <c r="Z1145" s="74">
        <v>1041528</v>
      </c>
      <c r="AA1145" s="74">
        <v>10</v>
      </c>
      <c r="AB1145" s="74">
        <v>11321407</v>
      </c>
      <c r="AC1145" s="74">
        <v>5</v>
      </c>
    </row>
    <row r="1146" spans="1:29" ht="14.25">
      <c r="A1146" s="89">
        <v>2011012</v>
      </c>
      <c r="B1146" s="91">
        <v>40570</v>
      </c>
      <c r="C1146" s="97">
        <v>7</v>
      </c>
      <c r="D1146" s="93">
        <v>8</v>
      </c>
      <c r="E1146" s="93">
        <v>11</v>
      </c>
      <c r="F1146" s="93">
        <v>13</v>
      </c>
      <c r="G1146" s="93">
        <v>15</v>
      </c>
      <c r="H1146" s="93">
        <v>26</v>
      </c>
      <c r="I1146" s="99">
        <v>13</v>
      </c>
      <c r="J1146" s="93">
        <v>11</v>
      </c>
      <c r="K1146" s="93">
        <v>26</v>
      </c>
      <c r="L1146" s="93">
        <v>7</v>
      </c>
      <c r="M1146" s="93">
        <v>13</v>
      </c>
      <c r="N1146" s="93">
        <v>8</v>
      </c>
      <c r="O1146" s="94">
        <v>15</v>
      </c>
      <c r="P1146" s="74">
        <v>260393668</v>
      </c>
      <c r="Q1146" s="74">
        <v>225444452</v>
      </c>
      <c r="R1146" s="74">
        <v>4</v>
      </c>
      <c r="S1146" s="74">
        <v>9366150</v>
      </c>
      <c r="T1146" s="74">
        <v>124</v>
      </c>
      <c r="U1146" s="74">
        <v>211265</v>
      </c>
      <c r="V1146" s="74">
        <v>748</v>
      </c>
      <c r="W1146" s="74">
        <v>3000</v>
      </c>
      <c r="X1146" s="74">
        <v>43871</v>
      </c>
      <c r="Y1146" s="74">
        <v>200</v>
      </c>
      <c r="Z1146" s="74">
        <v>989282</v>
      </c>
      <c r="AA1146" s="74">
        <v>10</v>
      </c>
      <c r="AB1146" s="74">
        <v>3871774</v>
      </c>
      <c r="AC1146" s="74">
        <v>5</v>
      </c>
    </row>
    <row r="1147" spans="1:29" ht="14.25">
      <c r="A1147" s="89">
        <v>2011013</v>
      </c>
      <c r="B1147" s="91">
        <v>40573</v>
      </c>
      <c r="C1147" s="97">
        <v>1</v>
      </c>
      <c r="D1147" s="93">
        <v>3</v>
      </c>
      <c r="E1147" s="93">
        <v>13</v>
      </c>
      <c r="F1147" s="93">
        <v>16</v>
      </c>
      <c r="G1147" s="93">
        <v>21</v>
      </c>
      <c r="H1147" s="93">
        <v>22</v>
      </c>
      <c r="I1147" s="99">
        <v>8</v>
      </c>
      <c r="J1147" s="93">
        <v>3</v>
      </c>
      <c r="K1147" s="93">
        <v>22</v>
      </c>
      <c r="L1147" s="93">
        <v>1</v>
      </c>
      <c r="M1147" s="93">
        <v>13</v>
      </c>
      <c r="N1147" s="93">
        <v>16</v>
      </c>
      <c r="O1147" s="94">
        <v>21</v>
      </c>
      <c r="P1147" s="74">
        <v>288823754</v>
      </c>
      <c r="Q1147" s="74">
        <v>215363832</v>
      </c>
      <c r="R1147" s="74">
        <v>8</v>
      </c>
      <c r="S1147" s="74">
        <v>6495969</v>
      </c>
      <c r="T1147" s="74">
        <v>41</v>
      </c>
      <c r="U1147" s="74">
        <v>437844</v>
      </c>
      <c r="V1147" s="74">
        <v>1068</v>
      </c>
      <c r="W1147" s="74">
        <v>3000</v>
      </c>
      <c r="X1147" s="74">
        <v>52654</v>
      </c>
      <c r="Y1147" s="74">
        <v>200</v>
      </c>
      <c r="Z1147" s="74">
        <v>971075</v>
      </c>
      <c r="AA1147" s="74">
        <v>10</v>
      </c>
      <c r="AB1147" s="74">
        <v>11647863</v>
      </c>
      <c r="AC1147" s="74">
        <v>5</v>
      </c>
    </row>
    <row r="1148" spans="1:29" ht="14.25">
      <c r="A1148" s="89">
        <v>2011014</v>
      </c>
      <c r="B1148" s="91">
        <v>40575</v>
      </c>
      <c r="C1148" s="97">
        <v>5</v>
      </c>
      <c r="D1148" s="93">
        <v>7</v>
      </c>
      <c r="E1148" s="93">
        <v>10</v>
      </c>
      <c r="F1148" s="93">
        <v>11</v>
      </c>
      <c r="G1148" s="93">
        <v>23</v>
      </c>
      <c r="H1148" s="93">
        <v>26</v>
      </c>
      <c r="I1148" s="99">
        <v>16</v>
      </c>
      <c r="J1148" s="93">
        <v>26</v>
      </c>
      <c r="K1148" s="93">
        <v>7</v>
      </c>
      <c r="L1148" s="93">
        <v>23</v>
      </c>
      <c r="M1148" s="93">
        <v>5</v>
      </c>
      <c r="N1148" s="93">
        <v>11</v>
      </c>
      <c r="O1148" s="94">
        <v>10</v>
      </c>
      <c r="P1148" s="74">
        <v>264496608</v>
      </c>
      <c r="Q1148" s="74">
        <v>215554297</v>
      </c>
      <c r="R1148" s="74">
        <v>7</v>
      </c>
      <c r="S1148" s="74">
        <v>7010883</v>
      </c>
      <c r="T1148" s="74">
        <v>156</v>
      </c>
      <c r="U1148" s="74">
        <v>135347</v>
      </c>
      <c r="V1148" s="74">
        <v>1063</v>
      </c>
      <c r="W1148" s="74">
        <v>3000</v>
      </c>
      <c r="X1148" s="74">
        <v>57004</v>
      </c>
      <c r="Y1148" s="74">
        <v>200</v>
      </c>
      <c r="Z1148" s="74">
        <v>1066585</v>
      </c>
      <c r="AA1148" s="74">
        <v>10</v>
      </c>
      <c r="AB1148" s="74">
        <v>6793351</v>
      </c>
      <c r="AC1148" s="74">
        <v>5</v>
      </c>
    </row>
    <row r="1149" spans="1:29" ht="14.25">
      <c r="A1149" s="89">
        <v>2011015</v>
      </c>
      <c r="B1149" s="91">
        <v>40584</v>
      </c>
      <c r="C1149" s="97">
        <v>3</v>
      </c>
      <c r="D1149" s="93">
        <v>6</v>
      </c>
      <c r="E1149" s="93">
        <v>13</v>
      </c>
      <c r="F1149" s="93">
        <v>26</v>
      </c>
      <c r="G1149" s="93">
        <v>27</v>
      </c>
      <c r="H1149" s="93">
        <v>29</v>
      </c>
      <c r="I1149" s="99">
        <v>7</v>
      </c>
      <c r="J1149" s="93">
        <v>26</v>
      </c>
      <c r="K1149" s="93">
        <v>29</v>
      </c>
      <c r="L1149" s="93">
        <v>3</v>
      </c>
      <c r="M1149" s="93">
        <v>13</v>
      </c>
      <c r="N1149" s="93">
        <v>6</v>
      </c>
      <c r="O1149" s="94">
        <v>27</v>
      </c>
      <c r="P1149" s="74">
        <v>254777566</v>
      </c>
      <c r="Q1149" s="74">
        <v>188641296</v>
      </c>
      <c r="R1149" s="74">
        <v>9</v>
      </c>
      <c r="S1149" s="74">
        <v>5803866</v>
      </c>
      <c r="T1149" s="74">
        <v>110</v>
      </c>
      <c r="U1149" s="74">
        <v>98656</v>
      </c>
      <c r="V1149" s="74">
        <v>1888</v>
      </c>
      <c r="W1149" s="74">
        <v>3000</v>
      </c>
      <c r="X1149" s="74">
        <v>78844</v>
      </c>
      <c r="Y1149" s="74">
        <v>200</v>
      </c>
      <c r="Z1149" s="74">
        <v>1231340</v>
      </c>
      <c r="AA1149" s="74">
        <v>10</v>
      </c>
      <c r="AB1149" s="74">
        <v>10984160</v>
      </c>
      <c r="AC1149" s="74">
        <v>5</v>
      </c>
    </row>
    <row r="1150" spans="1:29" ht="14.25">
      <c r="A1150" s="89">
        <v>2011016</v>
      </c>
      <c r="B1150" s="91">
        <v>40587</v>
      </c>
      <c r="C1150" s="97">
        <v>3</v>
      </c>
      <c r="D1150" s="93">
        <v>4</v>
      </c>
      <c r="E1150" s="93">
        <v>16</v>
      </c>
      <c r="F1150" s="93">
        <v>17</v>
      </c>
      <c r="G1150" s="93">
        <v>22</v>
      </c>
      <c r="H1150" s="93">
        <v>29</v>
      </c>
      <c r="I1150" s="99">
        <v>13</v>
      </c>
      <c r="J1150" s="93">
        <v>17</v>
      </c>
      <c r="K1150" s="93">
        <v>16</v>
      </c>
      <c r="L1150" s="93">
        <v>22</v>
      </c>
      <c r="M1150" s="93">
        <v>3</v>
      </c>
      <c r="N1150" s="93">
        <v>4</v>
      </c>
      <c r="O1150" s="94">
        <v>29</v>
      </c>
      <c r="P1150" s="74">
        <v>282026694</v>
      </c>
      <c r="Q1150" s="74">
        <v>207072515</v>
      </c>
      <c r="R1150" s="74">
        <v>5</v>
      </c>
      <c r="S1150" s="74">
        <v>8474497</v>
      </c>
      <c r="T1150" s="74">
        <v>107</v>
      </c>
      <c r="U1150" s="74">
        <v>243539</v>
      </c>
      <c r="V1150" s="74">
        <v>888</v>
      </c>
      <c r="W1150" s="74">
        <v>3000</v>
      </c>
      <c r="X1150" s="74">
        <v>45160</v>
      </c>
      <c r="Y1150" s="74">
        <v>200</v>
      </c>
      <c r="Z1150" s="74">
        <v>872350</v>
      </c>
      <c r="AA1150" s="74">
        <v>10</v>
      </c>
      <c r="AB1150" s="74">
        <v>6182227</v>
      </c>
      <c r="AC1150" s="74">
        <v>5</v>
      </c>
    </row>
    <row r="1151" spans="1:29" ht="14.25">
      <c r="A1151" s="89">
        <v>2011017</v>
      </c>
      <c r="B1151" s="91">
        <v>40589</v>
      </c>
      <c r="C1151" s="97">
        <v>2</v>
      </c>
      <c r="D1151" s="93">
        <v>6</v>
      </c>
      <c r="E1151" s="93">
        <v>15</v>
      </c>
      <c r="F1151" s="93">
        <v>23</v>
      </c>
      <c r="G1151" s="93">
        <v>26</v>
      </c>
      <c r="H1151" s="93">
        <v>33</v>
      </c>
      <c r="I1151" s="99">
        <v>8</v>
      </c>
      <c r="J1151" s="93">
        <v>23</v>
      </c>
      <c r="K1151" s="93">
        <v>6</v>
      </c>
      <c r="L1151" s="93">
        <v>26</v>
      </c>
      <c r="M1151" s="93">
        <v>33</v>
      </c>
      <c r="N1151" s="93">
        <v>15</v>
      </c>
      <c r="O1151" s="94">
        <v>2</v>
      </c>
      <c r="P1151" s="74">
        <v>258279824</v>
      </c>
      <c r="Q1151" s="74">
        <v>225345842</v>
      </c>
      <c r="R1151" s="74">
        <v>2</v>
      </c>
      <c r="S1151" s="74">
        <v>10000000</v>
      </c>
      <c r="T1151" s="74">
        <v>141</v>
      </c>
      <c r="U1151" s="74">
        <v>116332</v>
      </c>
      <c r="V1151" s="74">
        <v>1453</v>
      </c>
      <c r="W1151" s="74">
        <v>3000</v>
      </c>
      <c r="X1151" s="74">
        <v>68072</v>
      </c>
      <c r="Y1151" s="74">
        <v>200</v>
      </c>
      <c r="Z1151" s="74">
        <v>1153672</v>
      </c>
      <c r="AA1151" s="74">
        <v>10</v>
      </c>
      <c r="AB1151" s="74">
        <v>8474162</v>
      </c>
      <c r="AC1151" s="74">
        <v>5</v>
      </c>
    </row>
    <row r="1152" spans="1:29" ht="14.25">
      <c r="A1152" s="89">
        <v>2011018</v>
      </c>
      <c r="B1152" s="91">
        <v>40591</v>
      </c>
      <c r="C1152" s="97">
        <v>13</v>
      </c>
      <c r="D1152" s="93">
        <v>15</v>
      </c>
      <c r="E1152" s="93">
        <v>18</v>
      </c>
      <c r="F1152" s="93">
        <v>28</v>
      </c>
      <c r="G1152" s="93">
        <v>30</v>
      </c>
      <c r="H1152" s="93">
        <v>33</v>
      </c>
      <c r="I1152" s="99">
        <v>1</v>
      </c>
      <c r="J1152" s="93">
        <v>15</v>
      </c>
      <c r="K1152" s="93">
        <v>28</v>
      </c>
      <c r="L1152" s="93">
        <v>30</v>
      </c>
      <c r="M1152" s="93">
        <v>13</v>
      </c>
      <c r="N1152" s="93">
        <v>33</v>
      </c>
      <c r="O1152" s="94">
        <v>18</v>
      </c>
      <c r="P1152" s="74">
        <v>273159286</v>
      </c>
      <c r="Q1152" s="74">
        <v>224589050</v>
      </c>
      <c r="R1152" s="74">
        <v>7</v>
      </c>
      <c r="S1152" s="74">
        <v>6956754</v>
      </c>
      <c r="T1152" s="74">
        <v>98</v>
      </c>
      <c r="U1152" s="74">
        <v>209652</v>
      </c>
      <c r="V1152" s="74">
        <v>952</v>
      </c>
      <c r="W1152" s="74">
        <v>3000</v>
      </c>
      <c r="X1152" s="74">
        <v>49595</v>
      </c>
      <c r="Y1152" s="74">
        <v>200</v>
      </c>
      <c r="Z1152" s="74">
        <v>948658</v>
      </c>
      <c r="AA1152" s="74">
        <v>10</v>
      </c>
      <c r="AB1152" s="74">
        <v>8620010</v>
      </c>
      <c r="AC1152" s="74">
        <v>5</v>
      </c>
    </row>
    <row r="1153" spans="1:29" ht="14.25">
      <c r="A1153" s="89">
        <v>2011019</v>
      </c>
      <c r="B1153" s="91">
        <v>40594</v>
      </c>
      <c r="C1153" s="97">
        <v>2</v>
      </c>
      <c r="D1153" s="93">
        <v>4</v>
      </c>
      <c r="E1153" s="93">
        <v>12</v>
      </c>
      <c r="F1153" s="93">
        <v>19</v>
      </c>
      <c r="G1153" s="93">
        <v>32</v>
      </c>
      <c r="H1153" s="93">
        <v>33</v>
      </c>
      <c r="I1153" s="99">
        <v>16</v>
      </c>
      <c r="J1153" s="93">
        <v>12</v>
      </c>
      <c r="K1153" s="93">
        <v>19</v>
      </c>
      <c r="L1153" s="93">
        <v>32</v>
      </c>
      <c r="M1153" s="93">
        <v>2</v>
      </c>
      <c r="N1153" s="93">
        <v>4</v>
      </c>
      <c r="O1153" s="94">
        <v>33</v>
      </c>
      <c r="P1153" s="74">
        <v>309122016</v>
      </c>
      <c r="Q1153" s="74">
        <v>269555166</v>
      </c>
      <c r="R1153" s="74">
        <v>3</v>
      </c>
      <c r="S1153" s="74">
        <v>10000000</v>
      </c>
      <c r="T1153" s="74">
        <v>51</v>
      </c>
      <c r="U1153" s="74">
        <v>629967</v>
      </c>
      <c r="V1153" s="74">
        <v>709</v>
      </c>
      <c r="W1153" s="74">
        <v>3000</v>
      </c>
      <c r="X1153" s="74">
        <v>36767</v>
      </c>
      <c r="Y1153" s="74">
        <v>200</v>
      </c>
      <c r="Z1153" s="74">
        <v>798704</v>
      </c>
      <c r="AA1153" s="74">
        <v>10</v>
      </c>
      <c r="AB1153" s="74">
        <v>5381579</v>
      </c>
      <c r="AC1153" s="74">
        <v>5</v>
      </c>
    </row>
    <row r="1154" spans="1:29" ht="14.25">
      <c r="A1154" s="89">
        <v>2011020</v>
      </c>
      <c r="B1154" s="91">
        <v>40596</v>
      </c>
      <c r="C1154" s="97">
        <v>12</v>
      </c>
      <c r="D1154" s="93">
        <v>16</v>
      </c>
      <c r="E1154" s="93">
        <v>17</v>
      </c>
      <c r="F1154" s="93">
        <v>19</v>
      </c>
      <c r="G1154" s="93">
        <v>24</v>
      </c>
      <c r="H1154" s="93">
        <v>30</v>
      </c>
      <c r="I1154" s="99">
        <v>5</v>
      </c>
      <c r="J1154" s="93">
        <v>19</v>
      </c>
      <c r="K1154" s="93">
        <v>16</v>
      </c>
      <c r="L1154" s="93">
        <v>24</v>
      </c>
      <c r="M1154" s="93">
        <v>17</v>
      </c>
      <c r="N1154" s="93">
        <v>30</v>
      </c>
      <c r="O1154" s="94">
        <v>12</v>
      </c>
      <c r="P1154" s="74">
        <v>278341148</v>
      </c>
      <c r="Q1154" s="74">
        <v>282029310</v>
      </c>
      <c r="R1154" s="74">
        <v>5</v>
      </c>
      <c r="S1154" s="74">
        <v>7997931</v>
      </c>
      <c r="T1154" s="74">
        <v>51</v>
      </c>
      <c r="U1154" s="74">
        <v>440872</v>
      </c>
      <c r="V1154" s="74">
        <v>695</v>
      </c>
      <c r="W1154" s="74">
        <v>3000</v>
      </c>
      <c r="X1154" s="74">
        <v>40749</v>
      </c>
      <c r="Y1154" s="74">
        <v>200</v>
      </c>
      <c r="Z1154" s="74">
        <v>828018</v>
      </c>
      <c r="AA1154" s="74">
        <v>10</v>
      </c>
      <c r="AB1154" s="74">
        <v>8584777</v>
      </c>
      <c r="AC1154" s="74">
        <v>5</v>
      </c>
    </row>
    <row r="1155" spans="1:29" ht="14.25">
      <c r="A1155" s="89">
        <v>2011021</v>
      </c>
      <c r="B1155" s="91">
        <v>40598</v>
      </c>
      <c r="C1155" s="97">
        <v>1</v>
      </c>
      <c r="D1155" s="93">
        <v>2</v>
      </c>
      <c r="E1155" s="93">
        <v>14</v>
      </c>
      <c r="F1155" s="93">
        <v>18</v>
      </c>
      <c r="G1155" s="93">
        <v>25</v>
      </c>
      <c r="H1155" s="93">
        <v>31</v>
      </c>
      <c r="I1155" s="99">
        <v>8</v>
      </c>
      <c r="J1155" s="93">
        <v>31</v>
      </c>
      <c r="K1155" s="93">
        <v>18</v>
      </c>
      <c r="L1155" s="93">
        <v>2</v>
      </c>
      <c r="M1155" s="93">
        <v>25</v>
      </c>
      <c r="N1155" s="93">
        <v>14</v>
      </c>
      <c r="O1155" s="94">
        <v>1</v>
      </c>
      <c r="P1155" s="74">
        <v>287463484</v>
      </c>
      <c r="Q1155" s="74">
        <v>263047410</v>
      </c>
      <c r="R1155" s="74">
        <v>9</v>
      </c>
      <c r="S1155" s="74">
        <v>6156360</v>
      </c>
      <c r="T1155" s="74">
        <v>226</v>
      </c>
      <c r="U1155" s="74">
        <v>69074</v>
      </c>
      <c r="V1155" s="74">
        <v>1988</v>
      </c>
      <c r="W1155" s="74">
        <v>3000</v>
      </c>
      <c r="X1155" s="74">
        <v>90142</v>
      </c>
      <c r="Y1155" s="74">
        <v>200</v>
      </c>
      <c r="Z1155" s="74">
        <v>1527794</v>
      </c>
      <c r="AA1155" s="74">
        <v>10</v>
      </c>
      <c r="AB1155" s="74">
        <v>9910112</v>
      </c>
      <c r="AC1155" s="74">
        <v>5</v>
      </c>
    </row>
    <row r="1156" spans="1:29" ht="14.25">
      <c r="A1156" s="89">
        <v>2011022</v>
      </c>
      <c r="B1156" s="91">
        <v>40601</v>
      </c>
      <c r="C1156" s="97">
        <v>2</v>
      </c>
      <c r="D1156" s="93">
        <v>7</v>
      </c>
      <c r="E1156" s="93">
        <v>14</v>
      </c>
      <c r="F1156" s="93">
        <v>16</v>
      </c>
      <c r="G1156" s="93">
        <v>17</v>
      </c>
      <c r="H1156" s="93">
        <v>21</v>
      </c>
      <c r="I1156" s="99">
        <v>5</v>
      </c>
      <c r="J1156" s="93">
        <v>16</v>
      </c>
      <c r="K1156" s="93">
        <v>21</v>
      </c>
      <c r="L1156" s="93">
        <v>2</v>
      </c>
      <c r="M1156" s="93">
        <v>17</v>
      </c>
      <c r="N1156" s="93">
        <v>7</v>
      </c>
      <c r="O1156" s="94">
        <v>14</v>
      </c>
      <c r="P1156" s="74">
        <v>317202954</v>
      </c>
      <c r="Q1156" s="74">
        <v>266896557</v>
      </c>
      <c r="R1156" s="74">
        <v>9</v>
      </c>
      <c r="S1156" s="74">
        <v>7171073</v>
      </c>
      <c r="T1156" s="74">
        <v>51</v>
      </c>
      <c r="U1156" s="74">
        <v>574695</v>
      </c>
      <c r="V1156" s="74">
        <v>797</v>
      </c>
      <c r="W1156" s="74">
        <v>3000</v>
      </c>
      <c r="X1156" s="74">
        <v>43847</v>
      </c>
      <c r="Y1156" s="74">
        <v>200</v>
      </c>
      <c r="Z1156" s="74">
        <v>894711</v>
      </c>
      <c r="AA1156" s="74">
        <v>10</v>
      </c>
      <c r="AB1156" s="74">
        <v>7524728</v>
      </c>
      <c r="AC1156" s="74">
        <v>5</v>
      </c>
    </row>
    <row r="1157" spans="1:29" ht="14.25">
      <c r="A1157" s="89">
        <v>2011023</v>
      </c>
      <c r="B1157" s="91">
        <v>40603</v>
      </c>
      <c r="C1157" s="97">
        <v>2</v>
      </c>
      <c r="D1157" s="93">
        <v>3</v>
      </c>
      <c r="E1157" s="93">
        <v>6</v>
      </c>
      <c r="F1157" s="93">
        <v>21</v>
      </c>
      <c r="G1157" s="93">
        <v>22</v>
      </c>
      <c r="H1157" s="93">
        <v>25</v>
      </c>
      <c r="I1157" s="99">
        <v>5</v>
      </c>
      <c r="J1157" s="93">
        <v>3</v>
      </c>
      <c r="K1157" s="93">
        <v>6</v>
      </c>
      <c r="L1157" s="93">
        <v>2</v>
      </c>
      <c r="M1157" s="93">
        <v>21</v>
      </c>
      <c r="N1157" s="93">
        <v>22</v>
      </c>
      <c r="O1157" s="94">
        <v>25</v>
      </c>
      <c r="P1157" s="74">
        <v>280592202</v>
      </c>
      <c r="Q1157" s="74">
        <v>299312679</v>
      </c>
      <c r="R1157" s="74">
        <v>3</v>
      </c>
      <c r="S1157" s="74">
        <v>10000000</v>
      </c>
      <c r="T1157" s="74">
        <v>71</v>
      </c>
      <c r="U1157" s="74">
        <v>376757</v>
      </c>
      <c r="V1157" s="74">
        <v>829</v>
      </c>
      <c r="W1157" s="74">
        <v>3000</v>
      </c>
      <c r="X1157" s="74">
        <v>47203</v>
      </c>
      <c r="Y1157" s="74">
        <v>200</v>
      </c>
      <c r="Z1157" s="74">
        <v>959217</v>
      </c>
      <c r="AA1157" s="74">
        <v>10</v>
      </c>
      <c r="AB1157" s="74">
        <v>5360903</v>
      </c>
      <c r="AC1157" s="74">
        <v>5</v>
      </c>
    </row>
    <row r="1158" spans="1:29" ht="14.25">
      <c r="A1158" s="89">
        <v>2011024</v>
      </c>
      <c r="B1158" s="91">
        <v>40605</v>
      </c>
      <c r="C1158" s="97">
        <v>5</v>
      </c>
      <c r="D1158" s="93">
        <v>7</v>
      </c>
      <c r="E1158" s="93">
        <v>10</v>
      </c>
      <c r="F1158" s="93">
        <v>19</v>
      </c>
      <c r="G1158" s="93">
        <v>26</v>
      </c>
      <c r="H1158" s="93">
        <v>31</v>
      </c>
      <c r="I1158" s="99">
        <v>14</v>
      </c>
      <c r="J1158" s="93">
        <v>31</v>
      </c>
      <c r="K1158" s="93">
        <v>10</v>
      </c>
      <c r="L1158" s="93">
        <v>19</v>
      </c>
      <c r="M1158" s="93">
        <v>26</v>
      </c>
      <c r="N1158" s="93">
        <v>5</v>
      </c>
      <c r="O1158" s="94">
        <v>7</v>
      </c>
      <c r="P1158" s="74">
        <v>293532026</v>
      </c>
      <c r="Q1158" s="74">
        <v>300509912</v>
      </c>
      <c r="R1158" s="74">
        <v>8</v>
      </c>
      <c r="S1158" s="74">
        <v>7059861</v>
      </c>
      <c r="T1158" s="74">
        <v>194</v>
      </c>
      <c r="U1158" s="74">
        <v>127414</v>
      </c>
      <c r="V1158" s="74">
        <v>1339</v>
      </c>
      <c r="W1158" s="74">
        <v>3000</v>
      </c>
      <c r="X1158" s="74">
        <v>63858</v>
      </c>
      <c r="Y1158" s="74">
        <v>200</v>
      </c>
      <c r="Z1158" s="74">
        <v>1168124</v>
      </c>
      <c r="AA1158" s="74">
        <v>10</v>
      </c>
      <c r="AB1158" s="74">
        <v>6593275</v>
      </c>
      <c r="AC1158" s="74">
        <v>5</v>
      </c>
    </row>
    <row r="1159" spans="1:29" ht="14.25">
      <c r="A1159" s="89">
        <v>2011025</v>
      </c>
      <c r="B1159" s="91">
        <v>40608</v>
      </c>
      <c r="C1159" s="97">
        <v>8</v>
      </c>
      <c r="D1159" s="93">
        <v>25</v>
      </c>
      <c r="E1159" s="93">
        <v>26</v>
      </c>
      <c r="F1159" s="93">
        <v>31</v>
      </c>
      <c r="G1159" s="93">
        <v>32</v>
      </c>
      <c r="H1159" s="93">
        <v>33</v>
      </c>
      <c r="I1159" s="99">
        <v>9</v>
      </c>
      <c r="J1159" s="93">
        <v>25</v>
      </c>
      <c r="K1159" s="93">
        <v>31</v>
      </c>
      <c r="L1159" s="93">
        <v>26</v>
      </c>
      <c r="M1159" s="93">
        <v>32</v>
      </c>
      <c r="N1159" s="93">
        <v>8</v>
      </c>
      <c r="O1159" s="94">
        <v>33</v>
      </c>
      <c r="P1159" s="74">
        <v>335345846</v>
      </c>
      <c r="Q1159" s="74">
        <v>310916704</v>
      </c>
      <c r="R1159" s="74">
        <v>4</v>
      </c>
      <c r="S1159" s="74">
        <v>8040679</v>
      </c>
      <c r="T1159" s="74">
        <v>80</v>
      </c>
      <c r="U1159" s="74">
        <v>228050</v>
      </c>
      <c r="V1159" s="74">
        <v>1149</v>
      </c>
      <c r="W1159" s="74">
        <v>3000</v>
      </c>
      <c r="X1159" s="74">
        <v>66129</v>
      </c>
      <c r="Y1159" s="74">
        <v>200</v>
      </c>
      <c r="Z1159" s="74">
        <v>1243826</v>
      </c>
      <c r="AA1159" s="74">
        <v>10</v>
      </c>
      <c r="AB1159" s="74">
        <v>14878964</v>
      </c>
      <c r="AC1159" s="74">
        <v>5</v>
      </c>
    </row>
    <row r="1160" spans="1:29" ht="14.25">
      <c r="A1160" s="89">
        <v>2011026</v>
      </c>
      <c r="B1160" s="91">
        <v>40610</v>
      </c>
      <c r="C1160" s="97">
        <v>7</v>
      </c>
      <c r="D1160" s="93">
        <v>8</v>
      </c>
      <c r="E1160" s="93">
        <v>17</v>
      </c>
      <c r="F1160" s="93">
        <v>19</v>
      </c>
      <c r="G1160" s="93">
        <v>21</v>
      </c>
      <c r="H1160" s="93">
        <v>26</v>
      </c>
      <c r="I1160" s="99">
        <v>12</v>
      </c>
      <c r="J1160" s="93">
        <v>19</v>
      </c>
      <c r="K1160" s="93">
        <v>17</v>
      </c>
      <c r="L1160" s="93">
        <v>8</v>
      </c>
      <c r="M1160" s="93">
        <v>26</v>
      </c>
      <c r="N1160" s="93">
        <v>7</v>
      </c>
      <c r="O1160" s="94">
        <v>21</v>
      </c>
      <c r="P1160" s="74">
        <v>301792690</v>
      </c>
      <c r="Q1160" s="74">
        <v>286659780</v>
      </c>
      <c r="R1160" s="74">
        <v>10</v>
      </c>
      <c r="S1160" s="74">
        <v>6029723</v>
      </c>
      <c r="T1160" s="74">
        <v>296</v>
      </c>
      <c r="U1160" s="74">
        <v>52181</v>
      </c>
      <c r="V1160" s="74">
        <v>2311</v>
      </c>
      <c r="W1160" s="74">
        <v>3000</v>
      </c>
      <c r="X1160" s="74">
        <v>98154</v>
      </c>
      <c r="Y1160" s="74">
        <v>200</v>
      </c>
      <c r="Z1160" s="74">
        <v>1545078</v>
      </c>
      <c r="AA1160" s="74">
        <v>10</v>
      </c>
      <c r="AB1160" s="74">
        <v>10875535</v>
      </c>
      <c r="AC1160" s="74">
        <v>5</v>
      </c>
    </row>
    <row r="1161" spans="1:29" ht="14.25">
      <c r="A1161" s="89">
        <v>2011027</v>
      </c>
      <c r="B1161" s="91">
        <v>40612</v>
      </c>
      <c r="C1161" s="97">
        <v>13</v>
      </c>
      <c r="D1161" s="93">
        <v>18</v>
      </c>
      <c r="E1161" s="93">
        <v>21</v>
      </c>
      <c r="F1161" s="93">
        <v>22</v>
      </c>
      <c r="G1161" s="93">
        <v>25</v>
      </c>
      <c r="H1161" s="93">
        <v>26</v>
      </c>
      <c r="I1161" s="99">
        <v>1</v>
      </c>
      <c r="J1161" s="93">
        <v>26</v>
      </c>
      <c r="K1161" s="93">
        <v>21</v>
      </c>
      <c r="L1161" s="93">
        <v>13</v>
      </c>
      <c r="M1161" s="93">
        <v>25</v>
      </c>
      <c r="N1161" s="93">
        <v>18</v>
      </c>
      <c r="O1161" s="94">
        <v>22</v>
      </c>
      <c r="P1161" s="74">
        <v>304417422</v>
      </c>
      <c r="Q1161" s="74">
        <v>306462410</v>
      </c>
      <c r="R1161" s="74">
        <v>5</v>
      </c>
      <c r="S1161" s="74">
        <v>8584210</v>
      </c>
      <c r="T1161" s="74">
        <v>105</v>
      </c>
      <c r="U1161" s="74">
        <v>256015</v>
      </c>
      <c r="V1161" s="74">
        <v>1121</v>
      </c>
      <c r="W1161" s="74">
        <v>3000</v>
      </c>
      <c r="X1161" s="74">
        <v>55246</v>
      </c>
      <c r="Y1161" s="74">
        <v>200</v>
      </c>
      <c r="Z1161" s="74">
        <v>1069981</v>
      </c>
      <c r="AA1161" s="74">
        <v>10</v>
      </c>
      <c r="AB1161" s="74">
        <v>6889453</v>
      </c>
      <c r="AC1161" s="74">
        <v>5</v>
      </c>
    </row>
    <row r="1162" spans="1:29" ht="14.25">
      <c r="A1162" s="89">
        <v>2011028</v>
      </c>
      <c r="B1162" s="91">
        <v>40615</v>
      </c>
      <c r="C1162" s="97">
        <v>1</v>
      </c>
      <c r="D1162" s="93">
        <v>4</v>
      </c>
      <c r="E1162" s="93">
        <v>5</v>
      </c>
      <c r="F1162" s="93">
        <v>14</v>
      </c>
      <c r="G1162" s="93">
        <v>16</v>
      </c>
      <c r="H1162" s="93">
        <v>17</v>
      </c>
      <c r="I1162" s="99">
        <v>1</v>
      </c>
      <c r="J1162" s="93">
        <v>16</v>
      </c>
      <c r="K1162" s="93">
        <v>5</v>
      </c>
      <c r="L1162" s="93">
        <v>17</v>
      </c>
      <c r="M1162" s="93">
        <v>14</v>
      </c>
      <c r="N1162" s="93">
        <v>4</v>
      </c>
      <c r="O1162" s="94">
        <v>1</v>
      </c>
      <c r="P1162" s="74">
        <v>341754088</v>
      </c>
      <c r="Q1162" s="74">
        <v>336747720</v>
      </c>
      <c r="R1162" s="74">
        <v>6</v>
      </c>
      <c r="S1162" s="74">
        <v>9019020</v>
      </c>
      <c r="T1162" s="74">
        <v>148</v>
      </c>
      <c r="U1162" s="74">
        <v>244399</v>
      </c>
      <c r="V1162" s="74">
        <v>762</v>
      </c>
      <c r="W1162" s="74">
        <v>3000</v>
      </c>
      <c r="X1162" s="74">
        <v>47681</v>
      </c>
      <c r="Y1162" s="74">
        <v>200</v>
      </c>
      <c r="Z1162" s="74">
        <v>1041806</v>
      </c>
      <c r="AA1162" s="74">
        <v>10</v>
      </c>
      <c r="AB1162" s="74">
        <v>4929723</v>
      </c>
      <c r="AC1162" s="74">
        <v>5</v>
      </c>
    </row>
    <row r="1163" spans="1:29" ht="14.25">
      <c r="A1163" s="89">
        <v>2011029</v>
      </c>
      <c r="B1163" s="91">
        <v>40617</v>
      </c>
      <c r="C1163" s="97">
        <v>1</v>
      </c>
      <c r="D1163" s="93">
        <v>4</v>
      </c>
      <c r="E1163" s="93">
        <v>9</v>
      </c>
      <c r="F1163" s="93">
        <v>10</v>
      </c>
      <c r="G1163" s="93">
        <v>20</v>
      </c>
      <c r="H1163" s="93">
        <v>31</v>
      </c>
      <c r="I1163" s="99">
        <v>7</v>
      </c>
      <c r="J1163" s="93">
        <v>10</v>
      </c>
      <c r="K1163" s="93">
        <v>1</v>
      </c>
      <c r="L1163" s="93">
        <v>31</v>
      </c>
      <c r="M1163" s="93">
        <v>4</v>
      </c>
      <c r="N1163" s="93">
        <v>20</v>
      </c>
      <c r="O1163" s="94">
        <v>9</v>
      </c>
      <c r="P1163" s="74">
        <v>298361906</v>
      </c>
      <c r="Q1163" s="74">
        <v>336778491</v>
      </c>
      <c r="R1163" s="74">
        <v>7</v>
      </c>
      <c r="S1163" s="74">
        <v>7001758</v>
      </c>
      <c r="T1163" s="74">
        <v>98</v>
      </c>
      <c r="U1163" s="74">
        <v>214474</v>
      </c>
      <c r="V1163" s="74">
        <v>1486</v>
      </c>
      <c r="W1163" s="74">
        <v>3000</v>
      </c>
      <c r="X1163" s="74">
        <v>66329</v>
      </c>
      <c r="Y1163" s="74">
        <v>200</v>
      </c>
      <c r="Z1163" s="74">
        <v>1186099</v>
      </c>
      <c r="AA1163" s="74">
        <v>10</v>
      </c>
      <c r="AB1163" s="74">
        <v>9310200</v>
      </c>
      <c r="AC1163" s="74">
        <v>5</v>
      </c>
    </row>
    <row r="1164" spans="1:29" ht="14.25">
      <c r="A1164" s="89">
        <v>2011030</v>
      </c>
      <c r="B1164" s="91">
        <v>40619</v>
      </c>
      <c r="C1164" s="97">
        <v>2</v>
      </c>
      <c r="D1164" s="93">
        <v>9</v>
      </c>
      <c r="E1164" s="93">
        <v>19</v>
      </c>
      <c r="F1164" s="93">
        <v>24</v>
      </c>
      <c r="G1164" s="93">
        <v>25</v>
      </c>
      <c r="H1164" s="93">
        <v>33</v>
      </c>
      <c r="I1164" s="99">
        <v>10</v>
      </c>
      <c r="J1164" s="93">
        <v>9</v>
      </c>
      <c r="K1164" s="93">
        <v>33</v>
      </c>
      <c r="L1164" s="93">
        <v>25</v>
      </c>
      <c r="M1164" s="93">
        <v>24</v>
      </c>
      <c r="N1164" s="93">
        <v>19</v>
      </c>
      <c r="O1164" s="94">
        <v>2</v>
      </c>
      <c r="P1164" s="74">
        <v>304099208</v>
      </c>
      <c r="Q1164" s="74">
        <v>262866360</v>
      </c>
      <c r="R1164" s="74">
        <v>20</v>
      </c>
      <c r="S1164" s="74">
        <v>5521757</v>
      </c>
      <c r="T1164" s="74">
        <v>145</v>
      </c>
      <c r="U1164" s="74">
        <v>107949</v>
      </c>
      <c r="V1164" s="74">
        <v>1865</v>
      </c>
      <c r="W1164" s="74">
        <v>3000</v>
      </c>
      <c r="X1164" s="74">
        <v>75009</v>
      </c>
      <c r="Y1164" s="74">
        <v>200</v>
      </c>
      <c r="Z1164" s="74">
        <v>1235052</v>
      </c>
      <c r="AA1164" s="74">
        <v>10</v>
      </c>
      <c r="AB1164" s="74">
        <v>12777104</v>
      </c>
      <c r="AC1164" s="74">
        <v>5</v>
      </c>
    </row>
    <row r="1165" spans="1:29" ht="14.25">
      <c r="A1165" s="89">
        <v>2011031</v>
      </c>
      <c r="B1165" s="91">
        <v>40622</v>
      </c>
      <c r="C1165" s="97">
        <v>16</v>
      </c>
      <c r="D1165" s="93">
        <v>17</v>
      </c>
      <c r="E1165" s="93">
        <v>24</v>
      </c>
      <c r="F1165" s="93">
        <v>28</v>
      </c>
      <c r="G1165" s="93">
        <v>29</v>
      </c>
      <c r="H1165" s="93">
        <v>32</v>
      </c>
      <c r="I1165" s="99">
        <v>12</v>
      </c>
      <c r="J1165" s="93">
        <v>29</v>
      </c>
      <c r="K1165" s="93">
        <v>28</v>
      </c>
      <c r="L1165" s="93">
        <v>24</v>
      </c>
      <c r="M1165" s="93">
        <v>32</v>
      </c>
      <c r="N1165" s="93">
        <v>17</v>
      </c>
      <c r="O1165" s="94">
        <v>16</v>
      </c>
      <c r="P1165" s="74">
        <v>336612714</v>
      </c>
      <c r="Q1165" s="74">
        <v>323047830</v>
      </c>
      <c r="R1165" s="74">
        <v>1</v>
      </c>
      <c r="S1165" s="74">
        <v>10000000</v>
      </c>
      <c r="T1165" s="74">
        <v>52</v>
      </c>
      <c r="U1165" s="74">
        <v>578418</v>
      </c>
      <c r="V1165" s="74">
        <v>848</v>
      </c>
      <c r="W1165" s="74">
        <v>3000</v>
      </c>
      <c r="X1165" s="74">
        <v>49146</v>
      </c>
      <c r="Y1165" s="74">
        <v>200</v>
      </c>
      <c r="Z1165" s="74">
        <v>1048884</v>
      </c>
      <c r="AA1165" s="74">
        <v>10</v>
      </c>
      <c r="AB1165" s="74">
        <v>8363789</v>
      </c>
      <c r="AC1165" s="74">
        <v>5</v>
      </c>
    </row>
    <row r="1166" spans="1:29" ht="14.25">
      <c r="A1166" s="89">
        <v>2011032</v>
      </c>
      <c r="B1166" s="91">
        <v>40624</v>
      </c>
      <c r="C1166" s="97">
        <v>3</v>
      </c>
      <c r="D1166" s="93">
        <v>5</v>
      </c>
      <c r="E1166" s="93">
        <v>7</v>
      </c>
      <c r="F1166" s="93">
        <v>13</v>
      </c>
      <c r="G1166" s="93">
        <v>14</v>
      </c>
      <c r="H1166" s="93">
        <v>15</v>
      </c>
      <c r="I1166" s="99">
        <v>15</v>
      </c>
      <c r="J1166" s="93">
        <v>5</v>
      </c>
      <c r="K1166" s="93">
        <v>15</v>
      </c>
      <c r="L1166" s="93">
        <v>14</v>
      </c>
      <c r="M1166" s="93">
        <v>7</v>
      </c>
      <c r="N1166" s="93">
        <v>13</v>
      </c>
      <c r="O1166" s="94">
        <v>3</v>
      </c>
      <c r="P1166" s="74">
        <v>302968920</v>
      </c>
      <c r="Q1166" s="74">
        <v>292867289</v>
      </c>
      <c r="R1166" s="74">
        <v>13</v>
      </c>
      <c r="S1166" s="74">
        <v>6071368</v>
      </c>
      <c r="T1166" s="74">
        <v>230</v>
      </c>
      <c r="U1166" s="74">
        <v>90833</v>
      </c>
      <c r="V1166" s="74">
        <v>1861</v>
      </c>
      <c r="W1166" s="74">
        <v>3000</v>
      </c>
      <c r="X1166" s="74">
        <v>89179</v>
      </c>
      <c r="Y1166" s="74">
        <v>200</v>
      </c>
      <c r="Z1166" s="74">
        <v>1504624</v>
      </c>
      <c r="AA1166" s="74">
        <v>10</v>
      </c>
      <c r="AB1166" s="74">
        <v>8070159</v>
      </c>
      <c r="AC1166" s="74">
        <v>5</v>
      </c>
    </row>
    <row r="1167" spans="1:29" ht="14.25">
      <c r="A1167" s="89">
        <v>2011033</v>
      </c>
      <c r="B1167" s="91">
        <v>40626</v>
      </c>
      <c r="C1167" s="97">
        <v>2</v>
      </c>
      <c r="D1167" s="93">
        <v>8</v>
      </c>
      <c r="E1167" s="93">
        <v>12</v>
      </c>
      <c r="F1167" s="93">
        <v>13</v>
      </c>
      <c r="G1167" s="93">
        <v>19</v>
      </c>
      <c r="H1167" s="93">
        <v>29</v>
      </c>
      <c r="I1167" s="99">
        <v>4</v>
      </c>
      <c r="J1167" s="93">
        <v>8</v>
      </c>
      <c r="K1167" s="93">
        <v>13</v>
      </c>
      <c r="L1167" s="93">
        <v>29</v>
      </c>
      <c r="M1167" s="93">
        <v>12</v>
      </c>
      <c r="N1167" s="93">
        <v>19</v>
      </c>
      <c r="O1167" s="94">
        <v>2</v>
      </c>
      <c r="P1167" s="74">
        <v>307522678</v>
      </c>
      <c r="Q1167" s="74">
        <v>280673240</v>
      </c>
      <c r="R1167" s="74">
        <v>8</v>
      </c>
      <c r="S1167" s="74">
        <v>6390297</v>
      </c>
      <c r="T1167" s="74">
        <v>212</v>
      </c>
      <c r="U1167" s="74">
        <v>78696</v>
      </c>
      <c r="V1167" s="74">
        <v>2045</v>
      </c>
      <c r="W1167" s="74">
        <v>3000</v>
      </c>
      <c r="X1167" s="74">
        <v>90532</v>
      </c>
      <c r="Y1167" s="74">
        <v>200</v>
      </c>
      <c r="Z1167" s="74">
        <v>1458404</v>
      </c>
      <c r="AA1167" s="74">
        <v>10</v>
      </c>
      <c r="AB1167" s="74">
        <v>11249753</v>
      </c>
      <c r="AC1167" s="74">
        <v>5</v>
      </c>
    </row>
    <row r="1168" spans="1:29" ht="14.25">
      <c r="A1168" s="89">
        <v>2011034</v>
      </c>
      <c r="B1168" s="91">
        <v>40629</v>
      </c>
      <c r="C1168" s="97">
        <v>13</v>
      </c>
      <c r="D1168" s="93">
        <v>14</v>
      </c>
      <c r="E1168" s="93">
        <v>17</v>
      </c>
      <c r="F1168" s="93">
        <v>19</v>
      </c>
      <c r="G1168" s="93">
        <v>24</v>
      </c>
      <c r="H1168" s="93">
        <v>31</v>
      </c>
      <c r="I1168" s="99">
        <v>8</v>
      </c>
      <c r="J1168" s="93">
        <v>13</v>
      </c>
      <c r="K1168" s="93">
        <v>19</v>
      </c>
      <c r="L1168" s="93">
        <v>31</v>
      </c>
      <c r="M1168" s="93">
        <v>24</v>
      </c>
      <c r="N1168" s="93">
        <v>17</v>
      </c>
      <c r="O1168" s="94">
        <v>14</v>
      </c>
      <c r="P1168" s="74">
        <v>345909126</v>
      </c>
      <c r="Q1168" s="74">
        <v>281169434</v>
      </c>
      <c r="R1168" s="74">
        <v>7</v>
      </c>
      <c r="S1168" s="74">
        <v>7028354</v>
      </c>
      <c r="T1168" s="74">
        <v>44</v>
      </c>
      <c r="U1168" s="74">
        <v>484039</v>
      </c>
      <c r="V1168" s="74">
        <v>1200</v>
      </c>
      <c r="W1168" s="74">
        <v>3000</v>
      </c>
      <c r="X1168" s="74">
        <v>60528</v>
      </c>
      <c r="Y1168" s="74">
        <v>200</v>
      </c>
      <c r="Z1168" s="74">
        <v>1126267</v>
      </c>
      <c r="AA1168" s="74">
        <v>10</v>
      </c>
      <c r="AB1168" s="74">
        <v>14306960</v>
      </c>
      <c r="AC1168" s="74">
        <v>5</v>
      </c>
    </row>
    <row r="1169" spans="1:29" ht="14.25">
      <c r="A1169" s="89">
        <v>2011035</v>
      </c>
      <c r="B1169" s="91">
        <v>40631</v>
      </c>
      <c r="C1169" s="97">
        <v>13</v>
      </c>
      <c r="D1169" s="93">
        <v>14</v>
      </c>
      <c r="E1169" s="93">
        <v>18</v>
      </c>
      <c r="F1169" s="93">
        <v>20</v>
      </c>
      <c r="G1169" s="93">
        <v>27</v>
      </c>
      <c r="H1169" s="93">
        <v>31</v>
      </c>
      <c r="I1169" s="99">
        <v>2</v>
      </c>
      <c r="J1169" s="93">
        <v>18</v>
      </c>
      <c r="K1169" s="93">
        <v>13</v>
      </c>
      <c r="L1169" s="93">
        <v>27</v>
      </c>
      <c r="M1169" s="93">
        <v>31</v>
      </c>
      <c r="N1169" s="93">
        <v>20</v>
      </c>
      <c r="O1169" s="94">
        <v>14</v>
      </c>
      <c r="P1169" s="74">
        <v>311694488</v>
      </c>
      <c r="Q1169" s="74">
        <v>306634971</v>
      </c>
      <c r="R1169" s="74">
        <v>3</v>
      </c>
      <c r="S1169" s="74">
        <v>10000000</v>
      </c>
      <c r="T1169" s="74">
        <v>96</v>
      </c>
      <c r="U1169" s="74">
        <v>247614</v>
      </c>
      <c r="V1169" s="74">
        <v>883</v>
      </c>
      <c r="W1169" s="74">
        <v>3000</v>
      </c>
      <c r="X1169" s="74">
        <v>43610</v>
      </c>
      <c r="Y1169" s="74">
        <v>200</v>
      </c>
      <c r="Z1169" s="74">
        <v>898846</v>
      </c>
      <c r="AA1169" s="74">
        <v>10</v>
      </c>
      <c r="AB1169" s="74">
        <v>10626871</v>
      </c>
      <c r="AC1169" s="74">
        <v>5</v>
      </c>
    </row>
    <row r="1170" spans="1:29" ht="14.25">
      <c r="A1170" s="89">
        <v>2011036</v>
      </c>
      <c r="B1170" s="91">
        <v>40633</v>
      </c>
      <c r="C1170" s="97">
        <v>2</v>
      </c>
      <c r="D1170" s="93">
        <v>11</v>
      </c>
      <c r="E1170" s="93">
        <v>20</v>
      </c>
      <c r="F1170" s="93">
        <v>22</v>
      </c>
      <c r="G1170" s="93">
        <v>24</v>
      </c>
      <c r="H1170" s="93">
        <v>31</v>
      </c>
      <c r="I1170" s="99">
        <v>5</v>
      </c>
      <c r="J1170" s="93">
        <v>24</v>
      </c>
      <c r="K1170" s="93">
        <v>2</v>
      </c>
      <c r="L1170" s="93">
        <v>22</v>
      </c>
      <c r="M1170" s="93">
        <v>20</v>
      </c>
      <c r="N1170" s="93">
        <v>11</v>
      </c>
      <c r="O1170" s="94">
        <v>31</v>
      </c>
      <c r="P1170" s="74">
        <v>315826494</v>
      </c>
      <c r="Q1170" s="74">
        <v>314551555</v>
      </c>
      <c r="R1170" s="74">
        <v>5</v>
      </c>
      <c r="S1170" s="74">
        <v>7633326</v>
      </c>
      <c r="T1170" s="74">
        <v>114</v>
      </c>
      <c r="U1170" s="74">
        <v>173245</v>
      </c>
      <c r="V1170" s="74">
        <v>909</v>
      </c>
      <c r="W1170" s="74">
        <v>3000</v>
      </c>
      <c r="X1170" s="74">
        <v>53378</v>
      </c>
      <c r="Y1170" s="74">
        <v>200</v>
      </c>
      <c r="Z1170" s="74">
        <v>1022856</v>
      </c>
      <c r="AA1170" s="74">
        <v>10</v>
      </c>
      <c r="AB1170" s="74">
        <v>13058130</v>
      </c>
      <c r="AC1170" s="74">
        <v>5</v>
      </c>
    </row>
    <row r="1171" spans="1:29" ht="14.25">
      <c r="A1171" s="89">
        <v>2011037</v>
      </c>
      <c r="B1171" s="91">
        <v>40636</v>
      </c>
      <c r="C1171" s="97">
        <v>1</v>
      </c>
      <c r="D1171" s="93">
        <v>3</v>
      </c>
      <c r="E1171" s="93">
        <v>4</v>
      </c>
      <c r="F1171" s="93">
        <v>6</v>
      </c>
      <c r="G1171" s="93">
        <v>17</v>
      </c>
      <c r="H1171" s="93">
        <v>25</v>
      </c>
      <c r="I1171" s="99">
        <v>11</v>
      </c>
      <c r="J1171" s="93">
        <v>6</v>
      </c>
      <c r="K1171" s="93">
        <v>25</v>
      </c>
      <c r="L1171" s="93">
        <v>4</v>
      </c>
      <c r="M1171" s="93">
        <v>3</v>
      </c>
      <c r="N1171" s="93">
        <v>17</v>
      </c>
      <c r="O1171" s="94">
        <v>1</v>
      </c>
      <c r="P1171" s="74">
        <v>330231608</v>
      </c>
      <c r="Q1171" s="74">
        <v>283276620</v>
      </c>
      <c r="R1171" s="74">
        <v>10</v>
      </c>
      <c r="S1171" s="74">
        <v>5749002</v>
      </c>
      <c r="T1171" s="74">
        <v>106</v>
      </c>
      <c r="U1171" s="74">
        <v>105990</v>
      </c>
      <c r="V1171" s="74">
        <v>2543</v>
      </c>
      <c r="W1171" s="74">
        <v>3000</v>
      </c>
      <c r="X1171" s="74">
        <v>124704</v>
      </c>
      <c r="Y1171" s="74">
        <v>200</v>
      </c>
      <c r="Z1171" s="74">
        <v>2057441</v>
      </c>
      <c r="AA1171" s="74">
        <v>10</v>
      </c>
      <c r="AB1171" s="74">
        <v>14243828</v>
      </c>
      <c r="AC1171" s="74">
        <v>5</v>
      </c>
    </row>
    <row r="1172" spans="1:29" ht="14.25">
      <c r="A1172" s="89">
        <v>2011038</v>
      </c>
      <c r="B1172" s="91">
        <v>40638</v>
      </c>
      <c r="C1172" s="97">
        <v>2</v>
      </c>
      <c r="D1172" s="93">
        <v>14</v>
      </c>
      <c r="E1172" s="93">
        <v>15</v>
      </c>
      <c r="F1172" s="93">
        <v>19</v>
      </c>
      <c r="G1172" s="93">
        <v>23</v>
      </c>
      <c r="H1172" s="93">
        <v>24</v>
      </c>
      <c r="I1172" s="99">
        <v>12</v>
      </c>
      <c r="J1172" s="93">
        <v>2</v>
      </c>
      <c r="K1172" s="93">
        <v>23</v>
      </c>
      <c r="L1172" s="93">
        <v>24</v>
      </c>
      <c r="M1172" s="93">
        <v>19</v>
      </c>
      <c r="N1172" s="93">
        <v>15</v>
      </c>
      <c r="O1172" s="94">
        <v>14</v>
      </c>
      <c r="P1172" s="74">
        <v>289140916</v>
      </c>
      <c r="Q1172" s="74">
        <v>308494455</v>
      </c>
      <c r="R1172" s="74">
        <v>3</v>
      </c>
      <c r="S1172" s="74">
        <v>10000000</v>
      </c>
      <c r="T1172" s="74">
        <v>92</v>
      </c>
      <c r="U1172" s="74">
        <v>257225</v>
      </c>
      <c r="V1172" s="74">
        <v>1156</v>
      </c>
      <c r="W1172" s="74">
        <v>3000</v>
      </c>
      <c r="X1172" s="74">
        <v>57253</v>
      </c>
      <c r="Y1172" s="74">
        <v>200</v>
      </c>
      <c r="Z1172" s="74">
        <v>1083254</v>
      </c>
      <c r="AA1172" s="74">
        <v>10</v>
      </c>
      <c r="AB1172" s="74">
        <v>7409056</v>
      </c>
      <c r="AC1172" s="74">
        <v>5</v>
      </c>
    </row>
    <row r="1173" spans="1:29" ht="14.25">
      <c r="A1173" s="89">
        <v>2011039</v>
      </c>
      <c r="B1173" s="91">
        <v>40640</v>
      </c>
      <c r="C1173" s="97">
        <v>3</v>
      </c>
      <c r="D1173" s="93">
        <v>7</v>
      </c>
      <c r="E1173" s="93">
        <v>10</v>
      </c>
      <c r="F1173" s="93">
        <v>16</v>
      </c>
      <c r="G1173" s="93">
        <v>24</v>
      </c>
      <c r="H1173" s="93">
        <v>29</v>
      </c>
      <c r="I1173" s="99">
        <v>13</v>
      </c>
      <c r="J1173" s="93">
        <v>3</v>
      </c>
      <c r="K1173" s="93">
        <v>10</v>
      </c>
      <c r="L1173" s="93">
        <v>24</v>
      </c>
      <c r="M1173" s="93">
        <v>16</v>
      </c>
      <c r="N1173" s="93">
        <v>7</v>
      </c>
      <c r="O1173" s="94">
        <v>29</v>
      </c>
      <c r="P1173" s="74">
        <v>311094814</v>
      </c>
      <c r="Q1173" s="74">
        <v>313782252</v>
      </c>
      <c r="R1173" s="74">
        <v>6</v>
      </c>
      <c r="S1173" s="74">
        <v>7352520</v>
      </c>
      <c r="T1173" s="74">
        <v>188</v>
      </c>
      <c r="U1173" s="74">
        <v>112620</v>
      </c>
      <c r="V1173" s="74">
        <v>1701</v>
      </c>
      <c r="W1173" s="74">
        <v>3000</v>
      </c>
      <c r="X1173" s="74">
        <v>77677</v>
      </c>
      <c r="Y1173" s="74">
        <v>200</v>
      </c>
      <c r="Z1173" s="74">
        <v>1341957</v>
      </c>
      <c r="AA1173" s="74">
        <v>10</v>
      </c>
      <c r="AB1173" s="74">
        <v>9560577</v>
      </c>
      <c r="AC1173" s="74">
        <v>5</v>
      </c>
    </row>
    <row r="1174" spans="1:29" ht="14.25">
      <c r="A1174" s="89">
        <v>2011040</v>
      </c>
      <c r="B1174" s="91">
        <v>40643</v>
      </c>
      <c r="C1174" s="97">
        <v>5</v>
      </c>
      <c r="D1174" s="93">
        <v>11</v>
      </c>
      <c r="E1174" s="93">
        <v>14</v>
      </c>
      <c r="F1174" s="93">
        <v>24</v>
      </c>
      <c r="G1174" s="93">
        <v>26</v>
      </c>
      <c r="H1174" s="93">
        <v>28</v>
      </c>
      <c r="I1174" s="99">
        <v>13</v>
      </c>
      <c r="J1174" s="93">
        <v>11</v>
      </c>
      <c r="K1174" s="93">
        <v>5</v>
      </c>
      <c r="L1174" s="93">
        <v>28</v>
      </c>
      <c r="M1174" s="93">
        <v>14</v>
      </c>
      <c r="N1174" s="93">
        <v>24</v>
      </c>
      <c r="O1174" s="94">
        <v>26</v>
      </c>
      <c r="P1174" s="74">
        <v>345011574</v>
      </c>
      <c r="Q1174" s="74">
        <v>348347810</v>
      </c>
      <c r="R1174" s="74">
        <v>5</v>
      </c>
      <c r="S1174" s="74">
        <v>9765244</v>
      </c>
      <c r="T1174" s="74">
        <v>77</v>
      </c>
      <c r="U1174" s="74">
        <v>464147</v>
      </c>
      <c r="V1174" s="74">
        <v>659</v>
      </c>
      <c r="W1174" s="74">
        <v>3000</v>
      </c>
      <c r="X1174" s="74">
        <v>43937</v>
      </c>
      <c r="Y1174" s="74">
        <v>200</v>
      </c>
      <c r="Z1174" s="74">
        <v>1025322</v>
      </c>
      <c r="AA1174" s="74">
        <v>10</v>
      </c>
      <c r="AB1174" s="74">
        <v>5781386</v>
      </c>
      <c r="AC1174" s="74">
        <v>5</v>
      </c>
    </row>
    <row r="1175" spans="1:29" ht="14.25">
      <c r="A1175" s="89">
        <v>2011041</v>
      </c>
      <c r="B1175" s="91">
        <v>40645</v>
      </c>
      <c r="C1175" s="97">
        <v>4</v>
      </c>
      <c r="D1175" s="93">
        <v>10</v>
      </c>
      <c r="E1175" s="93">
        <v>12</v>
      </c>
      <c r="F1175" s="93">
        <v>13</v>
      </c>
      <c r="G1175" s="93">
        <v>30</v>
      </c>
      <c r="H1175" s="93">
        <v>32</v>
      </c>
      <c r="I1175" s="99">
        <v>13</v>
      </c>
      <c r="J1175" s="93">
        <v>13</v>
      </c>
      <c r="K1175" s="93">
        <v>12</v>
      </c>
      <c r="L1175" s="93">
        <v>10</v>
      </c>
      <c r="M1175" s="93">
        <v>4</v>
      </c>
      <c r="N1175" s="93">
        <v>32</v>
      </c>
      <c r="O1175" s="94">
        <v>30</v>
      </c>
      <c r="P1175" s="74">
        <v>308500156</v>
      </c>
      <c r="Q1175" s="74">
        <v>397699998</v>
      </c>
      <c r="R1175" s="74">
        <v>3</v>
      </c>
      <c r="S1175" s="74">
        <v>10000000</v>
      </c>
      <c r="T1175" s="74">
        <v>93</v>
      </c>
      <c r="U1175" s="74">
        <v>365678</v>
      </c>
      <c r="V1175" s="74">
        <v>478</v>
      </c>
      <c r="W1175" s="74">
        <v>3000</v>
      </c>
      <c r="X1175" s="74">
        <v>35287</v>
      </c>
      <c r="Y1175" s="74">
        <v>200</v>
      </c>
      <c r="Z1175" s="74">
        <v>897761</v>
      </c>
      <c r="AA1175" s="74">
        <v>10</v>
      </c>
      <c r="AB1175" s="74">
        <v>4067159</v>
      </c>
      <c r="AC1175" s="74">
        <v>5</v>
      </c>
    </row>
    <row r="1176" spans="1:29" ht="14.25">
      <c r="A1176" s="89">
        <v>2011042</v>
      </c>
      <c r="B1176" s="91">
        <v>40647</v>
      </c>
      <c r="C1176" s="97">
        <v>5</v>
      </c>
      <c r="D1176" s="93">
        <v>13</v>
      </c>
      <c r="E1176" s="93">
        <v>15</v>
      </c>
      <c r="F1176" s="93">
        <v>17</v>
      </c>
      <c r="G1176" s="93">
        <v>19</v>
      </c>
      <c r="H1176" s="93">
        <v>21</v>
      </c>
      <c r="I1176" s="99">
        <v>15</v>
      </c>
      <c r="J1176" s="93">
        <v>13</v>
      </c>
      <c r="K1176" s="93">
        <v>19</v>
      </c>
      <c r="L1176" s="93">
        <v>5</v>
      </c>
      <c r="M1176" s="93">
        <v>17</v>
      </c>
      <c r="N1176" s="93">
        <v>15</v>
      </c>
      <c r="O1176" s="94">
        <v>21</v>
      </c>
      <c r="P1176" s="74">
        <v>321302904</v>
      </c>
      <c r="Q1176" s="74">
        <v>420622284</v>
      </c>
      <c r="R1176" s="74">
        <v>6</v>
      </c>
      <c r="S1176" s="74">
        <v>8528152</v>
      </c>
      <c r="T1176" s="74">
        <v>107</v>
      </c>
      <c r="U1176" s="74">
        <v>296760</v>
      </c>
      <c r="V1176" s="74">
        <v>929</v>
      </c>
      <c r="W1176" s="74">
        <v>3000</v>
      </c>
      <c r="X1176" s="74">
        <v>51648</v>
      </c>
      <c r="Y1176" s="74">
        <v>200</v>
      </c>
      <c r="Z1176" s="74">
        <v>1042274</v>
      </c>
      <c r="AA1176" s="74">
        <v>10</v>
      </c>
      <c r="AB1176" s="74">
        <v>5610902</v>
      </c>
      <c r="AC1176" s="74">
        <v>5</v>
      </c>
    </row>
    <row r="1177" spans="1:29" ht="14.25">
      <c r="A1177" s="89">
        <v>2011043</v>
      </c>
      <c r="B1177" s="91">
        <v>40650</v>
      </c>
      <c r="C1177" s="97">
        <v>4</v>
      </c>
      <c r="D1177" s="93">
        <v>13</v>
      </c>
      <c r="E1177" s="93">
        <v>14</v>
      </c>
      <c r="F1177" s="93">
        <v>17</v>
      </c>
      <c r="G1177" s="93">
        <v>25</v>
      </c>
      <c r="H1177" s="93">
        <v>31</v>
      </c>
      <c r="I1177" s="99">
        <v>4</v>
      </c>
      <c r="J1177" s="93">
        <v>25</v>
      </c>
      <c r="K1177" s="93">
        <v>14</v>
      </c>
      <c r="L1177" s="93">
        <v>31</v>
      </c>
      <c r="M1177" s="93">
        <v>4</v>
      </c>
      <c r="N1177" s="93">
        <v>13</v>
      </c>
      <c r="O1177" s="94">
        <v>17</v>
      </c>
      <c r="P1177" s="74">
        <v>358996258</v>
      </c>
      <c r="Q1177" s="74">
        <v>64796400</v>
      </c>
      <c r="R1177" s="74">
        <v>75</v>
      </c>
      <c r="S1177" s="74">
        <v>5102262</v>
      </c>
      <c r="T1177" s="74">
        <v>259</v>
      </c>
      <c r="U1177" s="74">
        <v>44418</v>
      </c>
      <c r="V1177" s="74">
        <v>4689</v>
      </c>
      <c r="W1177" s="74">
        <v>3000</v>
      </c>
      <c r="X1177" s="74">
        <v>159798</v>
      </c>
      <c r="Y1177" s="74">
        <v>200</v>
      </c>
      <c r="Z1177" s="74">
        <v>2096862</v>
      </c>
      <c r="AA1177" s="74">
        <v>10</v>
      </c>
      <c r="AB1177" s="74">
        <v>14112928</v>
      </c>
      <c r="AC1177" s="74">
        <v>5</v>
      </c>
    </row>
    <row r="1178" spans="1:29" ht="14.25">
      <c r="A1178" s="89">
        <v>2011044</v>
      </c>
      <c r="B1178" s="91">
        <v>40652</v>
      </c>
      <c r="C1178" s="97">
        <v>3</v>
      </c>
      <c r="D1178" s="93">
        <v>14</v>
      </c>
      <c r="E1178" s="93">
        <v>16</v>
      </c>
      <c r="F1178" s="93">
        <v>26</v>
      </c>
      <c r="G1178" s="93">
        <v>27</v>
      </c>
      <c r="H1178" s="93">
        <v>31</v>
      </c>
      <c r="I1178" s="99">
        <v>9</v>
      </c>
      <c r="J1178" s="93">
        <v>16</v>
      </c>
      <c r="K1178" s="93">
        <v>27</v>
      </c>
      <c r="L1178" s="93">
        <v>26</v>
      </c>
      <c r="M1178" s="93">
        <v>31</v>
      </c>
      <c r="N1178" s="93">
        <v>14</v>
      </c>
      <c r="O1178" s="94">
        <v>3</v>
      </c>
      <c r="P1178" s="74">
        <v>289688506</v>
      </c>
      <c r="Q1178" s="74">
        <v>46868535</v>
      </c>
      <c r="R1178" s="74">
        <v>9</v>
      </c>
      <c r="S1178" s="74">
        <v>5000000</v>
      </c>
      <c r="T1178" s="74">
        <v>144</v>
      </c>
      <c r="U1178" s="74">
        <v>80571</v>
      </c>
      <c r="V1178" s="74">
        <v>2323</v>
      </c>
      <c r="W1178" s="74">
        <v>3000</v>
      </c>
      <c r="X1178" s="74">
        <v>98568</v>
      </c>
      <c r="Y1178" s="74">
        <v>200</v>
      </c>
      <c r="Z1178" s="74">
        <v>1593412</v>
      </c>
      <c r="AA1178" s="74">
        <v>10</v>
      </c>
      <c r="AB1178" s="74">
        <v>12131233</v>
      </c>
      <c r="AC1178" s="74">
        <v>5</v>
      </c>
    </row>
    <row r="1179" spans="1:29" ht="14.25">
      <c r="A1179" s="89">
        <v>2011045</v>
      </c>
      <c r="B1179" s="91">
        <v>40654</v>
      </c>
      <c r="C1179" s="97">
        <v>2</v>
      </c>
      <c r="D1179" s="93">
        <v>16</v>
      </c>
      <c r="E1179" s="93">
        <v>17</v>
      </c>
      <c r="F1179" s="93">
        <v>20</v>
      </c>
      <c r="G1179" s="93">
        <v>26</v>
      </c>
      <c r="H1179" s="93">
        <v>32</v>
      </c>
      <c r="I1179" s="99">
        <v>8</v>
      </c>
      <c r="J1179" s="93">
        <v>17</v>
      </c>
      <c r="K1179" s="93">
        <v>32</v>
      </c>
      <c r="L1179" s="93">
        <v>26</v>
      </c>
      <c r="M1179" s="93">
        <v>16</v>
      </c>
      <c r="N1179" s="93">
        <v>20</v>
      </c>
      <c r="O1179" s="94">
        <v>2</v>
      </c>
      <c r="P1179" s="74">
        <v>296409720</v>
      </c>
      <c r="Q1179" s="74">
        <v>30057041</v>
      </c>
      <c r="R1179" s="74">
        <v>13</v>
      </c>
      <c r="S1179" s="74">
        <v>5000000</v>
      </c>
      <c r="T1179" s="74">
        <v>69</v>
      </c>
      <c r="U1179" s="74">
        <v>293096</v>
      </c>
      <c r="V1179" s="74">
        <v>1410</v>
      </c>
      <c r="W1179" s="74">
        <v>3000</v>
      </c>
      <c r="X1179" s="74">
        <v>63030</v>
      </c>
      <c r="Y1179" s="74">
        <v>200</v>
      </c>
      <c r="Z1179" s="74">
        <v>1110333</v>
      </c>
      <c r="AA1179" s="74">
        <v>10</v>
      </c>
      <c r="AB1179" s="74">
        <v>9977853</v>
      </c>
      <c r="AC1179" s="74">
        <v>5</v>
      </c>
    </row>
    <row r="1180" spans="1:29" ht="14.25">
      <c r="A1180" s="89">
        <v>2011046</v>
      </c>
      <c r="B1180" s="91">
        <v>40657</v>
      </c>
      <c r="C1180" s="97">
        <v>9</v>
      </c>
      <c r="D1180" s="93">
        <v>17</v>
      </c>
      <c r="E1180" s="93">
        <v>18</v>
      </c>
      <c r="F1180" s="93">
        <v>26</v>
      </c>
      <c r="G1180" s="93">
        <v>29</v>
      </c>
      <c r="H1180" s="93">
        <v>30</v>
      </c>
      <c r="I1180" s="99">
        <v>8</v>
      </c>
      <c r="J1180" s="93">
        <v>30</v>
      </c>
      <c r="K1180" s="93">
        <v>29</v>
      </c>
      <c r="L1180" s="93">
        <v>17</v>
      </c>
      <c r="M1180" s="93">
        <v>18</v>
      </c>
      <c r="N1180" s="93">
        <v>9</v>
      </c>
      <c r="O1180" s="94">
        <v>26</v>
      </c>
      <c r="P1180" s="74">
        <v>322849314</v>
      </c>
      <c r="Q1180" s="74">
        <v>30951895</v>
      </c>
      <c r="R1180" s="74">
        <v>15</v>
      </c>
      <c r="S1180" s="74">
        <v>5000000</v>
      </c>
      <c r="T1180" s="74">
        <v>241</v>
      </c>
      <c r="U1180" s="74">
        <v>106511</v>
      </c>
      <c r="V1180" s="74">
        <v>1707</v>
      </c>
      <c r="W1180" s="74">
        <v>3000</v>
      </c>
      <c r="X1180" s="74">
        <v>81837</v>
      </c>
      <c r="Y1180" s="74">
        <v>200</v>
      </c>
      <c r="Z1180" s="74">
        <v>1465648</v>
      </c>
      <c r="AA1180" s="74">
        <v>10</v>
      </c>
      <c r="AB1180" s="74">
        <v>7297439</v>
      </c>
      <c r="AC1180" s="74">
        <v>5</v>
      </c>
    </row>
    <row r="1181" spans="1:29" ht="14.25">
      <c r="A1181" s="89">
        <v>2011047</v>
      </c>
      <c r="B1181" s="91">
        <v>40659</v>
      </c>
      <c r="C1181" s="97">
        <v>4</v>
      </c>
      <c r="D1181" s="93">
        <v>13</v>
      </c>
      <c r="E1181" s="93">
        <v>23</v>
      </c>
      <c r="F1181" s="93">
        <v>25</v>
      </c>
      <c r="G1181" s="93">
        <v>27</v>
      </c>
      <c r="H1181" s="93">
        <v>33</v>
      </c>
      <c r="I1181" s="99">
        <v>14</v>
      </c>
      <c r="J1181" s="93">
        <v>13</v>
      </c>
      <c r="K1181" s="93">
        <v>25</v>
      </c>
      <c r="L1181" s="93">
        <v>23</v>
      </c>
      <c r="M1181" s="93">
        <v>4</v>
      </c>
      <c r="N1181" s="93">
        <v>33</v>
      </c>
      <c r="O1181" s="94">
        <v>27</v>
      </c>
      <c r="P1181" s="74">
        <v>278338352</v>
      </c>
      <c r="Q1181" s="74">
        <v>76536648</v>
      </c>
      <c r="R1181" s="74">
        <v>3</v>
      </c>
      <c r="S1181" s="74">
        <v>5000000</v>
      </c>
      <c r="T1181" s="74">
        <v>78</v>
      </c>
      <c r="U1181" s="74">
        <v>332883</v>
      </c>
      <c r="V1181" s="74">
        <v>888</v>
      </c>
      <c r="W1181" s="74">
        <v>3000</v>
      </c>
      <c r="X1181" s="74">
        <v>45046</v>
      </c>
      <c r="Y1181" s="74">
        <v>200</v>
      </c>
      <c r="Z1181" s="74">
        <v>889691</v>
      </c>
      <c r="AA1181" s="74">
        <v>10</v>
      </c>
      <c r="AB1181" s="74">
        <v>5853207</v>
      </c>
      <c r="AC1181" s="74">
        <v>5</v>
      </c>
    </row>
    <row r="1182" spans="1:29" ht="14.25">
      <c r="A1182" s="89">
        <v>2011048</v>
      </c>
      <c r="B1182" s="91">
        <v>40661</v>
      </c>
      <c r="C1182" s="97">
        <v>10</v>
      </c>
      <c r="D1182" s="93">
        <v>14</v>
      </c>
      <c r="E1182" s="93">
        <v>18</v>
      </c>
      <c r="F1182" s="93">
        <v>25</v>
      </c>
      <c r="G1182" s="93">
        <v>26</v>
      </c>
      <c r="H1182" s="93">
        <v>27</v>
      </c>
      <c r="I1182" s="99">
        <v>15</v>
      </c>
      <c r="J1182" s="93">
        <v>18</v>
      </c>
      <c r="K1182" s="93">
        <v>10</v>
      </c>
      <c r="L1182" s="93">
        <v>25</v>
      </c>
      <c r="M1182" s="93">
        <v>14</v>
      </c>
      <c r="N1182" s="93">
        <v>26</v>
      </c>
      <c r="O1182" s="94">
        <v>27</v>
      </c>
      <c r="P1182" s="74">
        <v>280257800</v>
      </c>
      <c r="Q1182" s="74">
        <v>141967976</v>
      </c>
      <c r="R1182" s="74">
        <v>0</v>
      </c>
      <c r="S1182" s="74">
        <v>0</v>
      </c>
      <c r="T1182" s="74">
        <v>65</v>
      </c>
      <c r="U1182" s="74">
        <v>431415</v>
      </c>
      <c r="V1182" s="74">
        <v>618</v>
      </c>
      <c r="W1182" s="74">
        <v>3000</v>
      </c>
      <c r="X1182" s="74">
        <v>36165</v>
      </c>
      <c r="Y1182" s="74">
        <v>200</v>
      </c>
      <c r="Z1182" s="74">
        <v>801409</v>
      </c>
      <c r="AA1182" s="74">
        <v>10</v>
      </c>
      <c r="AB1182" s="74">
        <v>5350381</v>
      </c>
      <c r="AC1182" s="74">
        <v>5</v>
      </c>
    </row>
    <row r="1183" spans="1:29" ht="14.25">
      <c r="A1183" s="89">
        <v>2011049</v>
      </c>
      <c r="B1183" s="91">
        <v>40664</v>
      </c>
      <c r="C1183" s="97">
        <v>1</v>
      </c>
      <c r="D1183" s="93">
        <v>11</v>
      </c>
      <c r="E1183" s="93">
        <v>17</v>
      </c>
      <c r="F1183" s="93">
        <v>18</v>
      </c>
      <c r="G1183" s="93">
        <v>27</v>
      </c>
      <c r="H1183" s="93">
        <v>31</v>
      </c>
      <c r="I1183" s="99">
        <v>14</v>
      </c>
      <c r="J1183" s="93">
        <v>31</v>
      </c>
      <c r="K1183" s="93">
        <v>11</v>
      </c>
      <c r="L1183" s="93">
        <v>1</v>
      </c>
      <c r="M1183" s="93">
        <v>27</v>
      </c>
      <c r="N1183" s="93">
        <v>17</v>
      </c>
      <c r="O1183" s="94">
        <v>18</v>
      </c>
      <c r="P1183" s="74">
        <v>298097446</v>
      </c>
      <c r="Q1183" s="74">
        <v>192320366</v>
      </c>
      <c r="R1183" s="74">
        <v>2</v>
      </c>
      <c r="S1183" s="74">
        <v>10000000</v>
      </c>
      <c r="T1183" s="74">
        <v>188</v>
      </c>
      <c r="U1183" s="74">
        <v>160377</v>
      </c>
      <c r="V1183" s="74">
        <v>712</v>
      </c>
      <c r="W1183" s="74">
        <v>3000</v>
      </c>
      <c r="X1183" s="74">
        <v>47811</v>
      </c>
      <c r="Y1183" s="74">
        <v>200</v>
      </c>
      <c r="Z1183" s="74">
        <v>975238</v>
      </c>
      <c r="AA1183" s="74">
        <v>10</v>
      </c>
      <c r="AB1183" s="74">
        <v>4822750</v>
      </c>
      <c r="AC1183" s="74">
        <v>5</v>
      </c>
    </row>
    <row r="1184" spans="1:29" ht="14.25">
      <c r="A1184" s="89">
        <v>2011050</v>
      </c>
      <c r="B1184" s="91">
        <v>40666</v>
      </c>
      <c r="C1184" s="97">
        <v>4</v>
      </c>
      <c r="D1184" s="93">
        <v>5</v>
      </c>
      <c r="E1184" s="93">
        <v>19</v>
      </c>
      <c r="F1184" s="93">
        <v>22</v>
      </c>
      <c r="G1184" s="93">
        <v>28</v>
      </c>
      <c r="H1184" s="93">
        <v>29</v>
      </c>
      <c r="I1184" s="99">
        <v>15</v>
      </c>
      <c r="J1184" s="93">
        <v>19</v>
      </c>
      <c r="K1184" s="93">
        <v>28</v>
      </c>
      <c r="L1184" s="93">
        <v>5</v>
      </c>
      <c r="M1184" s="93">
        <v>22</v>
      </c>
      <c r="N1184" s="93">
        <v>4</v>
      </c>
      <c r="O1184" s="94">
        <v>29</v>
      </c>
      <c r="P1184" s="74">
        <v>276013398</v>
      </c>
      <c r="Q1184" s="74">
        <v>206947968</v>
      </c>
      <c r="R1184" s="74">
        <v>6</v>
      </c>
      <c r="S1184" s="74">
        <v>7975173</v>
      </c>
      <c r="T1184" s="74">
        <v>141</v>
      </c>
      <c r="U1184" s="74">
        <v>189904</v>
      </c>
      <c r="V1184" s="74">
        <v>674</v>
      </c>
      <c r="W1184" s="74">
        <v>3000</v>
      </c>
      <c r="X1184" s="74">
        <v>48943</v>
      </c>
      <c r="Y1184" s="74">
        <v>200</v>
      </c>
      <c r="Z1184" s="74">
        <v>1085837</v>
      </c>
      <c r="AA1184" s="74">
        <v>10</v>
      </c>
      <c r="AB1184" s="74">
        <v>4664476</v>
      </c>
      <c r="AC1184" s="74">
        <v>5</v>
      </c>
    </row>
    <row r="1185" spans="1:29" ht="14.25">
      <c r="A1185" s="89">
        <v>2011051</v>
      </c>
      <c r="B1185" s="91">
        <v>40668</v>
      </c>
      <c r="C1185" s="97">
        <v>1</v>
      </c>
      <c r="D1185" s="93">
        <v>7</v>
      </c>
      <c r="E1185" s="93">
        <v>11</v>
      </c>
      <c r="F1185" s="93">
        <v>14</v>
      </c>
      <c r="G1185" s="93">
        <v>15</v>
      </c>
      <c r="H1185" s="93">
        <v>16</v>
      </c>
      <c r="I1185" s="99">
        <v>14</v>
      </c>
      <c r="J1185" s="93">
        <v>11</v>
      </c>
      <c r="K1185" s="93">
        <v>1</v>
      </c>
      <c r="L1185" s="93">
        <v>16</v>
      </c>
      <c r="M1185" s="93">
        <v>7</v>
      </c>
      <c r="N1185" s="93">
        <v>14</v>
      </c>
      <c r="O1185" s="94">
        <v>15</v>
      </c>
      <c r="P1185" s="74">
        <v>289337386</v>
      </c>
      <c r="Q1185" s="74">
        <v>230583935</v>
      </c>
      <c r="R1185" s="74">
        <v>5</v>
      </c>
      <c r="S1185" s="74">
        <v>8890877</v>
      </c>
      <c r="T1185" s="74">
        <v>65</v>
      </c>
      <c r="U1185" s="74">
        <v>448947</v>
      </c>
      <c r="V1185" s="74">
        <v>710</v>
      </c>
      <c r="W1185" s="74">
        <v>3000</v>
      </c>
      <c r="X1185" s="74">
        <v>37165</v>
      </c>
      <c r="Y1185" s="74">
        <v>200</v>
      </c>
      <c r="Z1185" s="74">
        <v>787495</v>
      </c>
      <c r="AA1185" s="74">
        <v>10</v>
      </c>
      <c r="AB1185" s="74">
        <v>5413086</v>
      </c>
      <c r="AC1185" s="74">
        <v>5</v>
      </c>
    </row>
    <row r="1186" spans="1:29" ht="14.25">
      <c r="A1186" s="89">
        <v>2011052</v>
      </c>
      <c r="B1186" s="91">
        <v>40671</v>
      </c>
      <c r="C1186" s="97">
        <v>4</v>
      </c>
      <c r="D1186" s="93">
        <v>5</v>
      </c>
      <c r="E1186" s="93">
        <v>8</v>
      </c>
      <c r="F1186" s="93">
        <v>19</v>
      </c>
      <c r="G1186" s="93">
        <v>27</v>
      </c>
      <c r="H1186" s="93">
        <v>28</v>
      </c>
      <c r="I1186" s="99">
        <v>8</v>
      </c>
      <c r="J1186" s="93">
        <v>5</v>
      </c>
      <c r="K1186" s="93">
        <v>19</v>
      </c>
      <c r="L1186" s="93">
        <v>28</v>
      </c>
      <c r="M1186" s="93">
        <v>4</v>
      </c>
      <c r="N1186" s="93">
        <v>8</v>
      </c>
      <c r="O1186" s="94">
        <v>27</v>
      </c>
      <c r="P1186" s="74">
        <v>314222356</v>
      </c>
      <c r="Q1186" s="74">
        <v>217570635</v>
      </c>
      <c r="R1186" s="74">
        <v>9</v>
      </c>
      <c r="S1186" s="74">
        <v>6421631</v>
      </c>
      <c r="T1186" s="74">
        <v>201</v>
      </c>
      <c r="U1186" s="74">
        <v>95482</v>
      </c>
      <c r="V1186" s="74">
        <v>2524</v>
      </c>
      <c r="W1186" s="74">
        <v>3000</v>
      </c>
      <c r="X1186" s="74">
        <v>94571</v>
      </c>
      <c r="Y1186" s="74">
        <v>200</v>
      </c>
      <c r="Z1186" s="74">
        <v>1464521</v>
      </c>
      <c r="AA1186" s="74">
        <v>10</v>
      </c>
      <c r="AB1186" s="74">
        <v>9772827</v>
      </c>
      <c r="AC1186" s="74">
        <v>5</v>
      </c>
    </row>
    <row r="1187" spans="1:29" ht="14.25">
      <c r="A1187" s="89">
        <v>2011053</v>
      </c>
      <c r="B1187" s="91">
        <v>40673</v>
      </c>
      <c r="C1187" s="97">
        <v>3</v>
      </c>
      <c r="D1187" s="93">
        <v>6</v>
      </c>
      <c r="E1187" s="93">
        <v>10</v>
      </c>
      <c r="F1187" s="93">
        <v>12</v>
      </c>
      <c r="G1187" s="93">
        <v>22</v>
      </c>
      <c r="H1187" s="93">
        <v>30</v>
      </c>
      <c r="I1187" s="99">
        <v>15</v>
      </c>
      <c r="J1187" s="93">
        <v>22</v>
      </c>
      <c r="K1187" s="93">
        <v>3</v>
      </c>
      <c r="L1187" s="93">
        <v>30</v>
      </c>
      <c r="M1187" s="93">
        <v>12</v>
      </c>
      <c r="N1187" s="93">
        <v>6</v>
      </c>
      <c r="O1187" s="94">
        <v>10</v>
      </c>
      <c r="P1187" s="74">
        <v>282819042</v>
      </c>
      <c r="Q1187" s="74">
        <v>252527907</v>
      </c>
      <c r="R1187" s="74">
        <v>3</v>
      </c>
      <c r="S1187" s="74">
        <v>10000000</v>
      </c>
      <c r="T1187" s="74">
        <v>216</v>
      </c>
      <c r="U1187" s="74">
        <v>128883</v>
      </c>
      <c r="V1187" s="74">
        <v>714</v>
      </c>
      <c r="W1187" s="74">
        <v>3000</v>
      </c>
      <c r="X1187" s="74">
        <v>54774</v>
      </c>
      <c r="Y1187" s="74">
        <v>200</v>
      </c>
      <c r="Z1187" s="74">
        <v>1174834</v>
      </c>
      <c r="AA1187" s="74">
        <v>10</v>
      </c>
      <c r="AB1187" s="74">
        <v>4188017</v>
      </c>
      <c r="AC1187" s="74">
        <v>5</v>
      </c>
    </row>
    <row r="1188" spans="1:29" ht="14.25">
      <c r="A1188" s="89">
        <v>2011054</v>
      </c>
      <c r="B1188" s="91">
        <v>40675</v>
      </c>
      <c r="C1188" s="97">
        <v>8</v>
      </c>
      <c r="D1188" s="93">
        <v>11</v>
      </c>
      <c r="E1188" s="93">
        <v>16</v>
      </c>
      <c r="F1188" s="93">
        <v>17</v>
      </c>
      <c r="G1188" s="93">
        <v>22</v>
      </c>
      <c r="H1188" s="93">
        <v>33</v>
      </c>
      <c r="I1188" s="99">
        <v>8</v>
      </c>
      <c r="J1188" s="93">
        <v>22</v>
      </c>
      <c r="K1188" s="93">
        <v>33</v>
      </c>
      <c r="L1188" s="93">
        <v>8</v>
      </c>
      <c r="M1188" s="93">
        <v>17</v>
      </c>
      <c r="N1188" s="93">
        <v>16</v>
      </c>
      <c r="O1188" s="94">
        <v>11</v>
      </c>
      <c r="P1188" s="74">
        <v>290127160</v>
      </c>
      <c r="Q1188" s="74">
        <v>280610991</v>
      </c>
      <c r="R1188" s="74">
        <v>3</v>
      </c>
      <c r="S1188" s="74">
        <v>10000000</v>
      </c>
      <c r="T1188" s="74">
        <v>94</v>
      </c>
      <c r="U1188" s="74">
        <v>264816</v>
      </c>
      <c r="V1188" s="74">
        <v>880</v>
      </c>
      <c r="W1188" s="74">
        <v>3000</v>
      </c>
      <c r="X1188" s="74">
        <v>46906</v>
      </c>
      <c r="Y1188" s="74">
        <v>200</v>
      </c>
      <c r="Z1188" s="74">
        <v>916689</v>
      </c>
      <c r="AA1188" s="74">
        <v>10</v>
      </c>
      <c r="AB1188" s="74">
        <v>7599676</v>
      </c>
      <c r="AC1188" s="74">
        <v>5</v>
      </c>
    </row>
    <row r="1189" spans="1:29" ht="14.25">
      <c r="A1189" s="89">
        <v>2011055</v>
      </c>
      <c r="B1189" s="91">
        <v>40678</v>
      </c>
      <c r="C1189" s="97">
        <v>8</v>
      </c>
      <c r="D1189" s="93">
        <v>13</v>
      </c>
      <c r="E1189" s="93">
        <v>16</v>
      </c>
      <c r="F1189" s="93">
        <v>17</v>
      </c>
      <c r="G1189" s="93">
        <v>29</v>
      </c>
      <c r="H1189" s="93">
        <v>32</v>
      </c>
      <c r="I1189" s="99">
        <v>16</v>
      </c>
      <c r="J1189" s="93">
        <v>29</v>
      </c>
      <c r="K1189" s="93">
        <v>13</v>
      </c>
      <c r="L1189" s="93">
        <v>17</v>
      </c>
      <c r="M1189" s="93">
        <v>16</v>
      </c>
      <c r="N1189" s="93">
        <v>8</v>
      </c>
      <c r="O1189" s="94">
        <v>32</v>
      </c>
      <c r="P1189" s="74">
        <v>323409932</v>
      </c>
      <c r="Q1189" s="74">
        <v>301659908</v>
      </c>
      <c r="R1189" s="74">
        <v>4</v>
      </c>
      <c r="S1189" s="74">
        <v>9104892</v>
      </c>
      <c r="T1189" s="74">
        <v>95</v>
      </c>
      <c r="U1189" s="74">
        <v>259256</v>
      </c>
      <c r="V1189" s="74">
        <v>1000</v>
      </c>
      <c r="W1189" s="74">
        <v>3000</v>
      </c>
      <c r="X1189" s="74">
        <v>59007</v>
      </c>
      <c r="Y1189" s="74">
        <v>200</v>
      </c>
      <c r="Z1189" s="74">
        <v>1186702</v>
      </c>
      <c r="AA1189" s="74">
        <v>10</v>
      </c>
      <c r="AB1189" s="74">
        <v>9940921</v>
      </c>
      <c r="AC1189" s="74">
        <v>5</v>
      </c>
    </row>
    <row r="1190" spans="1:29" ht="14.25">
      <c r="A1190" s="89">
        <v>2011056</v>
      </c>
      <c r="B1190" s="91">
        <v>40680</v>
      </c>
      <c r="C1190" s="97">
        <v>13</v>
      </c>
      <c r="D1190" s="93">
        <v>16</v>
      </c>
      <c r="E1190" s="93">
        <v>19</v>
      </c>
      <c r="F1190" s="93">
        <v>20</v>
      </c>
      <c r="G1190" s="93">
        <v>23</v>
      </c>
      <c r="H1190" s="93">
        <v>25</v>
      </c>
      <c r="I1190" s="99">
        <v>10</v>
      </c>
      <c r="J1190" s="93">
        <v>16</v>
      </c>
      <c r="K1190" s="93">
        <v>25</v>
      </c>
      <c r="L1190" s="93">
        <v>20</v>
      </c>
      <c r="M1190" s="93">
        <v>23</v>
      </c>
      <c r="N1190" s="93">
        <v>19</v>
      </c>
      <c r="O1190" s="94">
        <v>13</v>
      </c>
      <c r="P1190" s="74">
        <v>294519332</v>
      </c>
      <c r="Q1190" s="74">
        <v>313034238</v>
      </c>
      <c r="R1190" s="74">
        <v>6</v>
      </c>
      <c r="S1190" s="74">
        <v>7758288</v>
      </c>
      <c r="T1190" s="74">
        <v>59</v>
      </c>
      <c r="U1190" s="74">
        <v>420755</v>
      </c>
      <c r="V1190" s="74">
        <v>830</v>
      </c>
      <c r="W1190" s="74">
        <v>3000</v>
      </c>
      <c r="X1190" s="74">
        <v>45181</v>
      </c>
      <c r="Y1190" s="74">
        <v>200</v>
      </c>
      <c r="Z1190" s="74">
        <v>891363</v>
      </c>
      <c r="AA1190" s="74">
        <v>10</v>
      </c>
      <c r="AB1190" s="74">
        <v>8225195</v>
      </c>
      <c r="AC1190" s="74">
        <v>5</v>
      </c>
    </row>
    <row r="1191" spans="1:29" ht="14.25">
      <c r="A1191" s="89">
        <v>2011057</v>
      </c>
      <c r="B1191" s="91">
        <v>40682</v>
      </c>
      <c r="C1191" s="97">
        <v>4</v>
      </c>
      <c r="D1191" s="93">
        <v>6</v>
      </c>
      <c r="E1191" s="93">
        <v>20</v>
      </c>
      <c r="F1191" s="93">
        <v>21</v>
      </c>
      <c r="G1191" s="93">
        <v>26</v>
      </c>
      <c r="H1191" s="93">
        <v>33</v>
      </c>
      <c r="I1191" s="99">
        <v>2</v>
      </c>
      <c r="J1191" s="93">
        <v>33</v>
      </c>
      <c r="K1191" s="93">
        <v>21</v>
      </c>
      <c r="L1191" s="93">
        <v>6</v>
      </c>
      <c r="M1191" s="93">
        <v>4</v>
      </c>
      <c r="N1191" s="93">
        <v>26</v>
      </c>
      <c r="O1191" s="94">
        <v>20</v>
      </c>
      <c r="P1191" s="74">
        <v>293874448</v>
      </c>
      <c r="Q1191" s="74">
        <v>359064498</v>
      </c>
      <c r="R1191" s="74">
        <v>2</v>
      </c>
      <c r="S1191" s="74">
        <v>10000000</v>
      </c>
      <c r="T1191" s="74">
        <v>57</v>
      </c>
      <c r="U1191" s="74">
        <v>496468</v>
      </c>
      <c r="V1191" s="74">
        <v>714</v>
      </c>
      <c r="W1191" s="74">
        <v>3000</v>
      </c>
      <c r="X1191" s="74">
        <v>36423</v>
      </c>
      <c r="Y1191" s="74">
        <v>200</v>
      </c>
      <c r="Z1191" s="74">
        <v>773301</v>
      </c>
      <c r="AA1191" s="74">
        <v>10</v>
      </c>
      <c r="AB1191" s="74">
        <v>6501985</v>
      </c>
      <c r="AC1191" s="74">
        <v>5</v>
      </c>
    </row>
    <row r="1192" spans="1:29" ht="14.25">
      <c r="A1192" s="89">
        <v>2011058</v>
      </c>
      <c r="B1192" s="91">
        <v>40685</v>
      </c>
      <c r="C1192" s="97">
        <v>7</v>
      </c>
      <c r="D1192" s="93">
        <v>18</v>
      </c>
      <c r="E1192" s="93">
        <v>22</v>
      </c>
      <c r="F1192" s="93">
        <v>30</v>
      </c>
      <c r="G1192" s="93">
        <v>32</v>
      </c>
      <c r="H1192" s="93">
        <v>33</v>
      </c>
      <c r="I1192" s="99">
        <v>6</v>
      </c>
      <c r="J1192" s="93">
        <v>32</v>
      </c>
      <c r="K1192" s="93">
        <v>18</v>
      </c>
      <c r="L1192" s="93">
        <v>7</v>
      </c>
      <c r="M1192" s="93">
        <v>30</v>
      </c>
      <c r="N1192" s="93">
        <v>22</v>
      </c>
      <c r="O1192" s="94">
        <v>33</v>
      </c>
      <c r="P1192" s="74">
        <v>321880622</v>
      </c>
      <c r="Q1192" s="74">
        <v>346252616</v>
      </c>
      <c r="R1192" s="74">
        <v>8</v>
      </c>
      <c r="S1192" s="74">
        <v>6359405</v>
      </c>
      <c r="T1192" s="74">
        <v>83</v>
      </c>
      <c r="U1192" s="74">
        <v>196540</v>
      </c>
      <c r="V1192" s="74">
        <v>1474</v>
      </c>
      <c r="W1192" s="74">
        <v>3000</v>
      </c>
      <c r="X1192" s="74">
        <v>74808</v>
      </c>
      <c r="Y1192" s="74">
        <v>200</v>
      </c>
      <c r="Z1192" s="74">
        <v>1336460</v>
      </c>
      <c r="AA1192" s="74">
        <v>10</v>
      </c>
      <c r="AB1192" s="74">
        <v>14119413</v>
      </c>
      <c r="AC1192" s="74">
        <v>5</v>
      </c>
    </row>
    <row r="1193" spans="1:29" ht="14.25">
      <c r="A1193" s="89">
        <v>2011059</v>
      </c>
      <c r="B1193" s="91">
        <v>40687</v>
      </c>
      <c r="C1193" s="97">
        <v>24</v>
      </c>
      <c r="D1193" s="93">
        <v>26</v>
      </c>
      <c r="E1193" s="93">
        <v>27</v>
      </c>
      <c r="F1193" s="93">
        <v>29</v>
      </c>
      <c r="G1193" s="93">
        <v>31</v>
      </c>
      <c r="H1193" s="93">
        <v>33</v>
      </c>
      <c r="I1193" s="99">
        <v>16</v>
      </c>
      <c r="J1193" s="93">
        <v>29</v>
      </c>
      <c r="K1193" s="93">
        <v>27</v>
      </c>
      <c r="L1193" s="93">
        <v>33</v>
      </c>
      <c r="M1193" s="93">
        <v>31</v>
      </c>
      <c r="N1193" s="93">
        <v>24</v>
      </c>
      <c r="O1193" s="94">
        <v>26</v>
      </c>
      <c r="P1193" s="74">
        <v>297661236</v>
      </c>
      <c r="Q1193" s="74">
        <v>369294390</v>
      </c>
      <c r="R1193" s="74">
        <v>6</v>
      </c>
      <c r="S1193" s="74">
        <v>8536118</v>
      </c>
      <c r="T1193" s="74">
        <v>92</v>
      </c>
      <c r="U1193" s="74">
        <v>345924</v>
      </c>
      <c r="V1193" s="74">
        <v>633</v>
      </c>
      <c r="W1193" s="74">
        <v>3000</v>
      </c>
      <c r="X1193" s="74">
        <v>34321</v>
      </c>
      <c r="Y1193" s="74">
        <v>200</v>
      </c>
      <c r="Z1193" s="74">
        <v>748680</v>
      </c>
      <c r="AA1193" s="74">
        <v>10</v>
      </c>
      <c r="AB1193" s="74">
        <v>4704090</v>
      </c>
      <c r="AC1193" s="74">
        <v>5</v>
      </c>
    </row>
    <row r="1194" spans="1:29" ht="14.25">
      <c r="A1194" s="89">
        <v>2011060</v>
      </c>
      <c r="B1194" s="91">
        <v>40689</v>
      </c>
      <c r="C1194" s="97">
        <v>10</v>
      </c>
      <c r="D1194" s="93">
        <v>11</v>
      </c>
      <c r="E1194" s="93">
        <v>13</v>
      </c>
      <c r="F1194" s="93">
        <v>21</v>
      </c>
      <c r="G1194" s="93">
        <v>27</v>
      </c>
      <c r="H1194" s="93">
        <v>31</v>
      </c>
      <c r="I1194" s="99">
        <v>1</v>
      </c>
      <c r="J1194" s="93">
        <v>27</v>
      </c>
      <c r="K1194" s="93">
        <v>10</v>
      </c>
      <c r="L1194" s="93">
        <v>21</v>
      </c>
      <c r="M1194" s="93">
        <v>11</v>
      </c>
      <c r="N1194" s="93">
        <v>31</v>
      </c>
      <c r="O1194" s="94">
        <v>13</v>
      </c>
      <c r="P1194" s="74">
        <v>294946664</v>
      </c>
      <c r="Q1194" s="74">
        <v>386605260</v>
      </c>
      <c r="R1194" s="74">
        <v>4</v>
      </c>
      <c r="S1194" s="74">
        <v>8731087</v>
      </c>
      <c r="T1194" s="74">
        <v>81</v>
      </c>
      <c r="U1194" s="74">
        <v>276376</v>
      </c>
      <c r="V1194" s="74">
        <v>994</v>
      </c>
      <c r="W1194" s="74">
        <v>3000</v>
      </c>
      <c r="X1194" s="74">
        <v>52169</v>
      </c>
      <c r="Y1194" s="74">
        <v>200</v>
      </c>
      <c r="Z1194" s="74">
        <v>982243</v>
      </c>
      <c r="AA1194" s="74">
        <v>10</v>
      </c>
      <c r="AB1194" s="74">
        <v>9332779</v>
      </c>
      <c r="AC1194" s="74">
        <v>5</v>
      </c>
    </row>
    <row r="1195" spans="1:29" ht="14.25">
      <c r="A1195" s="89">
        <v>2011061</v>
      </c>
      <c r="B1195" s="91">
        <v>40692</v>
      </c>
      <c r="C1195" s="97">
        <v>2</v>
      </c>
      <c r="D1195" s="93">
        <v>3</v>
      </c>
      <c r="E1195" s="93">
        <v>8</v>
      </c>
      <c r="F1195" s="93">
        <v>13</v>
      </c>
      <c r="G1195" s="93">
        <v>19</v>
      </c>
      <c r="H1195" s="93">
        <v>21</v>
      </c>
      <c r="I1195" s="99">
        <v>3</v>
      </c>
      <c r="J1195" s="93">
        <v>19</v>
      </c>
      <c r="K1195" s="93">
        <v>3</v>
      </c>
      <c r="L1195" s="93">
        <v>8</v>
      </c>
      <c r="M1195" s="93">
        <v>21</v>
      </c>
      <c r="N1195" s="93">
        <v>2</v>
      </c>
      <c r="O1195" s="94">
        <v>13</v>
      </c>
      <c r="P1195" s="74">
        <v>329490066</v>
      </c>
      <c r="Q1195" s="74">
        <v>304263180</v>
      </c>
      <c r="R1195" s="74">
        <v>20</v>
      </c>
      <c r="S1195" s="74">
        <v>5353158</v>
      </c>
      <c r="T1195" s="74">
        <v>116</v>
      </c>
      <c r="U1195" s="74">
        <v>91334</v>
      </c>
      <c r="V1195" s="74">
        <v>2783</v>
      </c>
      <c r="W1195" s="74">
        <v>3000</v>
      </c>
      <c r="X1195" s="74">
        <v>113646</v>
      </c>
      <c r="Y1195" s="74">
        <v>200</v>
      </c>
      <c r="Z1195" s="74">
        <v>1759501</v>
      </c>
      <c r="AA1195" s="74">
        <v>10</v>
      </c>
      <c r="AB1195" s="74">
        <v>15492209</v>
      </c>
      <c r="AC1195" s="74">
        <v>5</v>
      </c>
    </row>
    <row r="1196" spans="1:29" ht="14.25">
      <c r="A1196" s="89">
        <v>2011062</v>
      </c>
      <c r="B1196" s="91">
        <v>40694</v>
      </c>
      <c r="C1196" s="97">
        <v>4</v>
      </c>
      <c r="D1196" s="93">
        <v>8</v>
      </c>
      <c r="E1196" s="93">
        <v>9</v>
      </c>
      <c r="F1196" s="93">
        <v>10</v>
      </c>
      <c r="G1196" s="93">
        <v>29</v>
      </c>
      <c r="H1196" s="93">
        <v>30</v>
      </c>
      <c r="I1196" s="99">
        <v>3</v>
      </c>
      <c r="J1196" s="93">
        <v>4</v>
      </c>
      <c r="K1196" s="93">
        <v>29</v>
      </c>
      <c r="L1196" s="93">
        <v>10</v>
      </c>
      <c r="M1196" s="93">
        <v>8</v>
      </c>
      <c r="N1196" s="93">
        <v>9</v>
      </c>
      <c r="O1196" s="94">
        <v>30</v>
      </c>
      <c r="P1196" s="74">
        <v>292576106</v>
      </c>
      <c r="Q1196" s="74">
        <v>283412196</v>
      </c>
      <c r="R1196" s="74">
        <v>12</v>
      </c>
      <c r="S1196" s="74">
        <v>6304967</v>
      </c>
      <c r="T1196" s="74">
        <v>162</v>
      </c>
      <c r="U1196" s="74">
        <v>144996</v>
      </c>
      <c r="V1196" s="74">
        <v>1459</v>
      </c>
      <c r="W1196" s="74">
        <v>3000</v>
      </c>
      <c r="X1196" s="74">
        <v>70121</v>
      </c>
      <c r="Y1196" s="74">
        <v>200</v>
      </c>
      <c r="Z1196" s="74">
        <v>1208331</v>
      </c>
      <c r="AA1196" s="74">
        <v>10</v>
      </c>
      <c r="AB1196" s="74">
        <v>6915949</v>
      </c>
      <c r="AC1196" s="74">
        <v>5</v>
      </c>
    </row>
    <row r="1197" spans="1:29" ht="14.25">
      <c r="A1197" s="89">
        <v>2011063</v>
      </c>
      <c r="B1197" s="91">
        <v>40696</v>
      </c>
      <c r="C1197" s="97">
        <v>4</v>
      </c>
      <c r="D1197" s="93">
        <v>6</v>
      </c>
      <c r="E1197" s="93">
        <v>13</v>
      </c>
      <c r="F1197" s="93">
        <v>15</v>
      </c>
      <c r="G1197" s="93">
        <v>18</v>
      </c>
      <c r="H1197" s="93">
        <v>19</v>
      </c>
      <c r="I1197" s="99">
        <v>5</v>
      </c>
      <c r="J1197" s="93">
        <v>19</v>
      </c>
      <c r="K1197" s="93">
        <v>15</v>
      </c>
      <c r="L1197" s="93">
        <v>18</v>
      </c>
      <c r="M1197" s="93">
        <v>13</v>
      </c>
      <c r="N1197" s="93">
        <v>4</v>
      </c>
      <c r="O1197" s="94">
        <v>6</v>
      </c>
      <c r="P1197" s="74">
        <v>286784814</v>
      </c>
      <c r="Q1197" s="74">
        <v>275057552</v>
      </c>
      <c r="R1197" s="74">
        <v>7</v>
      </c>
      <c r="S1197" s="74">
        <v>6522591</v>
      </c>
      <c r="T1197" s="74">
        <v>60</v>
      </c>
      <c r="U1197" s="74">
        <v>266453</v>
      </c>
      <c r="V1197" s="74">
        <v>1137</v>
      </c>
      <c r="W1197" s="74">
        <v>3000</v>
      </c>
      <c r="X1197" s="74">
        <v>64114</v>
      </c>
      <c r="Y1197" s="74">
        <v>200</v>
      </c>
      <c r="Z1197" s="74">
        <v>1177493</v>
      </c>
      <c r="AA1197" s="74">
        <v>10</v>
      </c>
      <c r="AB1197" s="74">
        <v>11845023</v>
      </c>
      <c r="AC1197" s="74">
        <v>5</v>
      </c>
    </row>
    <row r="1198" spans="1:29" ht="14.25">
      <c r="A1198" s="89">
        <v>2011064</v>
      </c>
      <c r="B1198" s="91">
        <v>40699</v>
      </c>
      <c r="C1198" s="97">
        <v>3</v>
      </c>
      <c r="D1198" s="93">
        <v>6</v>
      </c>
      <c r="E1198" s="93">
        <v>7</v>
      </c>
      <c r="F1198" s="93">
        <v>29</v>
      </c>
      <c r="G1198" s="93">
        <v>30</v>
      </c>
      <c r="H1198" s="93">
        <v>33</v>
      </c>
      <c r="I1198" s="99">
        <v>2</v>
      </c>
      <c r="J1198" s="93">
        <v>6</v>
      </c>
      <c r="K1198" s="93">
        <v>29</v>
      </c>
      <c r="L1198" s="93">
        <v>30</v>
      </c>
      <c r="M1198" s="93">
        <v>7</v>
      </c>
      <c r="N1198" s="93">
        <v>3</v>
      </c>
      <c r="O1198" s="94">
        <v>33</v>
      </c>
      <c r="P1198" s="74">
        <v>308305132</v>
      </c>
      <c r="Q1198" s="74">
        <v>289214904</v>
      </c>
      <c r="R1198" s="74">
        <v>6</v>
      </c>
      <c r="S1198" s="74">
        <v>7943823</v>
      </c>
      <c r="T1198" s="74">
        <v>117</v>
      </c>
      <c r="U1198" s="74">
        <v>226447</v>
      </c>
      <c r="V1198" s="74">
        <v>930</v>
      </c>
      <c r="W1198" s="74">
        <v>3000</v>
      </c>
      <c r="X1198" s="74">
        <v>52006</v>
      </c>
      <c r="Y1198" s="74">
        <v>200</v>
      </c>
      <c r="Z1198" s="74">
        <v>974922</v>
      </c>
      <c r="AA1198" s="74">
        <v>10</v>
      </c>
      <c r="AB1198" s="74">
        <v>7962877</v>
      </c>
      <c r="AC1198" s="74">
        <v>5</v>
      </c>
    </row>
    <row r="1199" spans="1:29" ht="14.25">
      <c r="A1199" s="89">
        <v>2011065</v>
      </c>
      <c r="B1199" s="91">
        <v>40701</v>
      </c>
      <c r="C1199" s="97">
        <v>4</v>
      </c>
      <c r="D1199" s="93">
        <v>16</v>
      </c>
      <c r="E1199" s="93">
        <v>23</v>
      </c>
      <c r="F1199" s="93">
        <v>25</v>
      </c>
      <c r="G1199" s="93">
        <v>27</v>
      </c>
      <c r="H1199" s="93">
        <v>29</v>
      </c>
      <c r="I1199" s="99">
        <v>3</v>
      </c>
      <c r="J1199" s="93">
        <v>16</v>
      </c>
      <c r="K1199" s="93">
        <v>29</v>
      </c>
      <c r="L1199" s="93">
        <v>25</v>
      </c>
      <c r="M1199" s="93">
        <v>4</v>
      </c>
      <c r="N1199" s="93">
        <v>27</v>
      </c>
      <c r="O1199" s="94">
        <v>23</v>
      </c>
      <c r="P1199" s="74">
        <v>276483886</v>
      </c>
      <c r="Q1199" s="74">
        <v>342158860</v>
      </c>
      <c r="R1199" s="74">
        <v>1</v>
      </c>
      <c r="S1199" s="74">
        <v>10000000</v>
      </c>
      <c r="T1199" s="74">
        <v>59</v>
      </c>
      <c r="U1199" s="74">
        <v>457220</v>
      </c>
      <c r="V1199" s="74">
        <v>650</v>
      </c>
      <c r="W1199" s="74">
        <v>3000</v>
      </c>
      <c r="X1199" s="74">
        <v>36090</v>
      </c>
      <c r="Y1199" s="74">
        <v>200</v>
      </c>
      <c r="Z1199" s="74">
        <v>792714</v>
      </c>
      <c r="AA1199" s="74">
        <v>10</v>
      </c>
      <c r="AB1199" s="74">
        <v>5692405</v>
      </c>
      <c r="AC1199" s="74">
        <v>5</v>
      </c>
    </row>
    <row r="1200" spans="1:29" ht="14.25">
      <c r="A1200" s="89">
        <v>2011066</v>
      </c>
      <c r="B1200" s="91">
        <v>40703</v>
      </c>
      <c r="C1200" s="97">
        <v>4</v>
      </c>
      <c r="D1200" s="93">
        <v>6</v>
      </c>
      <c r="E1200" s="93">
        <v>14</v>
      </c>
      <c r="F1200" s="93">
        <v>17</v>
      </c>
      <c r="G1200" s="93">
        <v>30</v>
      </c>
      <c r="H1200" s="93">
        <v>32</v>
      </c>
      <c r="I1200" s="99">
        <v>12</v>
      </c>
      <c r="J1200" s="93">
        <v>30</v>
      </c>
      <c r="K1200" s="93">
        <v>14</v>
      </c>
      <c r="L1200" s="93">
        <v>32</v>
      </c>
      <c r="M1200" s="93">
        <v>4</v>
      </c>
      <c r="N1200" s="93">
        <v>17</v>
      </c>
      <c r="O1200" s="94">
        <v>6</v>
      </c>
      <c r="P1200" s="74">
        <v>284641290</v>
      </c>
      <c r="Q1200" s="74">
        <v>359148246</v>
      </c>
      <c r="R1200" s="74">
        <v>3</v>
      </c>
      <c r="S1200" s="74">
        <v>9265251</v>
      </c>
      <c r="T1200" s="74">
        <v>52</v>
      </c>
      <c r="U1200" s="74">
        <v>369108</v>
      </c>
      <c r="V1200" s="74">
        <v>1004</v>
      </c>
      <c r="W1200" s="74">
        <v>3000</v>
      </c>
      <c r="X1200" s="74">
        <v>55913</v>
      </c>
      <c r="Y1200" s="74">
        <v>200</v>
      </c>
      <c r="Z1200" s="74">
        <v>1069105</v>
      </c>
      <c r="AA1200" s="74">
        <v>10</v>
      </c>
      <c r="AB1200" s="74">
        <v>10121962</v>
      </c>
      <c r="AC1200" s="74">
        <v>5</v>
      </c>
    </row>
    <row r="1201" spans="1:29" ht="14.25">
      <c r="A1201" s="89">
        <v>2011067</v>
      </c>
      <c r="B1201" s="91">
        <v>40706</v>
      </c>
      <c r="C1201" s="97">
        <v>17</v>
      </c>
      <c r="D1201" s="93">
        <v>19</v>
      </c>
      <c r="E1201" s="93">
        <v>20</v>
      </c>
      <c r="F1201" s="93">
        <v>24</v>
      </c>
      <c r="G1201" s="93">
        <v>25</v>
      </c>
      <c r="H1201" s="93">
        <v>27</v>
      </c>
      <c r="I1201" s="99">
        <v>12</v>
      </c>
      <c r="J1201" s="93">
        <v>24</v>
      </c>
      <c r="K1201" s="93">
        <v>19</v>
      </c>
      <c r="L1201" s="93">
        <v>27</v>
      </c>
      <c r="M1201" s="93">
        <v>17</v>
      </c>
      <c r="N1201" s="93">
        <v>20</v>
      </c>
      <c r="O1201" s="94">
        <v>25</v>
      </c>
      <c r="P1201" s="74">
        <v>321776484</v>
      </c>
      <c r="Q1201" s="74">
        <v>405709326</v>
      </c>
      <c r="R1201" s="74">
        <v>3</v>
      </c>
      <c r="S1201" s="74">
        <v>10000000</v>
      </c>
      <c r="T1201" s="74">
        <v>69</v>
      </c>
      <c r="U1201" s="74">
        <v>475534</v>
      </c>
      <c r="V1201" s="74">
        <v>612</v>
      </c>
      <c r="W1201" s="74">
        <v>3000</v>
      </c>
      <c r="X1201" s="74">
        <v>37903</v>
      </c>
      <c r="Y1201" s="74">
        <v>200</v>
      </c>
      <c r="Z1201" s="74">
        <v>855598</v>
      </c>
      <c r="AA1201" s="74">
        <v>10</v>
      </c>
      <c r="AB1201" s="74">
        <v>6064984</v>
      </c>
      <c r="AC1201" s="74">
        <v>5</v>
      </c>
    </row>
    <row r="1202" spans="1:29" ht="14.25">
      <c r="A1202" s="89">
        <v>2011068</v>
      </c>
      <c r="B1202" s="91">
        <v>40708</v>
      </c>
      <c r="C1202" s="97">
        <v>3</v>
      </c>
      <c r="D1202" s="93">
        <v>7</v>
      </c>
      <c r="E1202" s="93">
        <v>10</v>
      </c>
      <c r="F1202" s="93">
        <v>15</v>
      </c>
      <c r="G1202" s="93">
        <v>19</v>
      </c>
      <c r="H1202" s="93">
        <v>24</v>
      </c>
      <c r="I1202" s="99">
        <v>10</v>
      </c>
      <c r="J1202" s="93">
        <v>15</v>
      </c>
      <c r="K1202" s="93">
        <v>10</v>
      </c>
      <c r="L1202" s="93">
        <v>19</v>
      </c>
      <c r="M1202" s="93">
        <v>24</v>
      </c>
      <c r="N1202" s="93">
        <v>3</v>
      </c>
      <c r="O1202" s="94">
        <v>7</v>
      </c>
      <c r="P1202" s="74">
        <v>296012586</v>
      </c>
      <c r="Q1202" s="74">
        <v>412198518</v>
      </c>
      <c r="R1202" s="74">
        <v>6</v>
      </c>
      <c r="S1202" s="74">
        <v>7432612</v>
      </c>
      <c r="T1202" s="74">
        <v>148</v>
      </c>
      <c r="U1202" s="74">
        <v>147929</v>
      </c>
      <c r="V1202" s="74">
        <v>1488</v>
      </c>
      <c r="W1202" s="74">
        <v>3000</v>
      </c>
      <c r="X1202" s="74">
        <v>63476</v>
      </c>
      <c r="Y1202" s="74">
        <v>200</v>
      </c>
      <c r="Z1202" s="74">
        <v>1073333</v>
      </c>
      <c r="AA1202" s="74">
        <v>10</v>
      </c>
      <c r="AB1202" s="74">
        <v>8835050</v>
      </c>
      <c r="AC1202" s="74">
        <v>5</v>
      </c>
    </row>
    <row r="1203" spans="1:29" ht="14.25">
      <c r="A1203" s="89">
        <v>2011069</v>
      </c>
      <c r="B1203" s="91">
        <v>40710</v>
      </c>
      <c r="C1203" s="97">
        <v>2</v>
      </c>
      <c r="D1203" s="93">
        <v>13</v>
      </c>
      <c r="E1203" s="93">
        <v>16</v>
      </c>
      <c r="F1203" s="93">
        <v>18</v>
      </c>
      <c r="G1203" s="93">
        <v>24</v>
      </c>
      <c r="H1203" s="93">
        <v>30</v>
      </c>
      <c r="I1203" s="99">
        <v>12</v>
      </c>
      <c r="J1203" s="93">
        <v>30</v>
      </c>
      <c r="K1203" s="93">
        <v>24</v>
      </c>
      <c r="L1203" s="93">
        <v>2</v>
      </c>
      <c r="M1203" s="93">
        <v>18</v>
      </c>
      <c r="N1203" s="93">
        <v>13</v>
      </c>
      <c r="O1203" s="94">
        <v>16</v>
      </c>
      <c r="P1203" s="74">
        <v>308628372</v>
      </c>
      <c r="Q1203" s="74">
        <v>432770570</v>
      </c>
      <c r="R1203" s="74">
        <v>5</v>
      </c>
      <c r="S1203" s="74">
        <v>8645764</v>
      </c>
      <c r="T1203" s="74">
        <v>105</v>
      </c>
      <c r="U1203" s="74">
        <v>260411</v>
      </c>
      <c r="V1203" s="74">
        <v>1074</v>
      </c>
      <c r="W1203" s="74">
        <v>3000</v>
      </c>
      <c r="X1203" s="74">
        <v>59895</v>
      </c>
      <c r="Y1203" s="74">
        <v>200</v>
      </c>
      <c r="Z1203" s="74">
        <v>1177648</v>
      </c>
      <c r="AA1203" s="74">
        <v>10</v>
      </c>
      <c r="AB1203" s="74">
        <v>6621263</v>
      </c>
      <c r="AC1203" s="74">
        <v>5</v>
      </c>
    </row>
    <row r="1204" spans="1:29" ht="14.25">
      <c r="A1204" s="89">
        <v>2011070</v>
      </c>
      <c r="B1204" s="91">
        <v>40713</v>
      </c>
      <c r="C1204" s="97">
        <v>1</v>
      </c>
      <c r="D1204" s="93">
        <v>3</v>
      </c>
      <c r="E1204" s="93">
        <v>5</v>
      </c>
      <c r="F1204" s="93">
        <v>12</v>
      </c>
      <c r="G1204" s="93">
        <v>21</v>
      </c>
      <c r="H1204" s="93">
        <v>28</v>
      </c>
      <c r="I1204" s="99">
        <v>12</v>
      </c>
      <c r="J1204" s="93">
        <v>21</v>
      </c>
      <c r="K1204" s="93">
        <v>12</v>
      </c>
      <c r="L1204" s="93">
        <v>3</v>
      </c>
      <c r="M1204" s="93">
        <v>1</v>
      </c>
      <c r="N1204" s="93">
        <v>5</v>
      </c>
      <c r="O1204" s="94">
        <v>28</v>
      </c>
      <c r="P1204" s="74">
        <v>342264942</v>
      </c>
      <c r="Q1204" s="74">
        <v>438124428</v>
      </c>
      <c r="R1204" s="74">
        <v>7</v>
      </c>
      <c r="S1204" s="74">
        <v>7305934</v>
      </c>
      <c r="T1204" s="74">
        <v>219</v>
      </c>
      <c r="U1204" s="74">
        <v>110558</v>
      </c>
      <c r="V1204" s="74">
        <v>1567</v>
      </c>
      <c r="W1204" s="74">
        <v>3000</v>
      </c>
      <c r="X1204" s="74">
        <v>135485</v>
      </c>
      <c r="Y1204" s="74">
        <v>200</v>
      </c>
      <c r="Z1204" s="74">
        <v>2071398</v>
      </c>
      <c r="AA1204" s="74">
        <v>10</v>
      </c>
      <c r="AB1204" s="74">
        <v>6898025</v>
      </c>
      <c r="AC1204" s="74">
        <v>5</v>
      </c>
    </row>
    <row r="1205" spans="1:29" ht="14.25">
      <c r="A1205" s="89">
        <v>2011071</v>
      </c>
      <c r="B1205" s="91">
        <v>40715</v>
      </c>
      <c r="C1205" s="97">
        <v>1</v>
      </c>
      <c r="D1205" s="93">
        <v>2</v>
      </c>
      <c r="E1205" s="93">
        <v>15</v>
      </c>
      <c r="F1205" s="93">
        <v>22</v>
      </c>
      <c r="G1205" s="93">
        <v>28</v>
      </c>
      <c r="H1205" s="93">
        <v>30</v>
      </c>
      <c r="I1205" s="99">
        <v>2</v>
      </c>
      <c r="J1205" s="93">
        <v>28</v>
      </c>
      <c r="K1205" s="93">
        <v>15</v>
      </c>
      <c r="L1205" s="93">
        <v>30</v>
      </c>
      <c r="M1205" s="93">
        <v>2</v>
      </c>
      <c r="N1205" s="93">
        <v>1</v>
      </c>
      <c r="O1205" s="94">
        <v>22</v>
      </c>
      <c r="P1205" s="74">
        <v>310534104</v>
      </c>
      <c r="Q1205" s="74">
        <v>475028862</v>
      </c>
      <c r="R1205" s="74">
        <v>3</v>
      </c>
      <c r="S1205" s="74">
        <v>10000000</v>
      </c>
      <c r="T1205" s="74">
        <v>57</v>
      </c>
      <c r="U1205" s="74">
        <v>503040</v>
      </c>
      <c r="V1205" s="74">
        <v>882</v>
      </c>
      <c r="W1205" s="74">
        <v>3000</v>
      </c>
      <c r="X1205" s="74">
        <v>48369</v>
      </c>
      <c r="Y1205" s="74">
        <v>200</v>
      </c>
      <c r="Z1205" s="74">
        <v>964038</v>
      </c>
      <c r="AA1205" s="74">
        <v>10</v>
      </c>
      <c r="AB1205" s="74">
        <v>6924753</v>
      </c>
      <c r="AC1205" s="74">
        <v>5</v>
      </c>
    </row>
    <row r="1206" spans="1:29" ht="14.25">
      <c r="A1206" s="89">
        <v>2011072</v>
      </c>
      <c r="B1206" s="91">
        <v>40717</v>
      </c>
      <c r="C1206" s="97">
        <v>1</v>
      </c>
      <c r="D1206" s="93">
        <v>6</v>
      </c>
      <c r="E1206" s="93">
        <v>10</v>
      </c>
      <c r="F1206" s="93">
        <v>11</v>
      </c>
      <c r="G1206" s="93">
        <v>18</v>
      </c>
      <c r="H1206" s="93">
        <v>27</v>
      </c>
      <c r="I1206" s="99">
        <v>12</v>
      </c>
      <c r="J1206" s="93">
        <v>18</v>
      </c>
      <c r="K1206" s="93">
        <v>10</v>
      </c>
      <c r="L1206" s="93">
        <v>6</v>
      </c>
      <c r="M1206" s="93">
        <v>1</v>
      </c>
      <c r="N1206" s="93">
        <v>27</v>
      </c>
      <c r="O1206" s="94">
        <v>11</v>
      </c>
      <c r="P1206" s="74">
        <v>313897806</v>
      </c>
      <c r="Q1206" s="74">
        <v>499808730</v>
      </c>
      <c r="R1206" s="74">
        <v>6</v>
      </c>
      <c r="S1206" s="74">
        <v>8651991</v>
      </c>
      <c r="T1206" s="74">
        <v>107</v>
      </c>
      <c r="U1206" s="74">
        <v>307176</v>
      </c>
      <c r="V1206" s="74">
        <v>588</v>
      </c>
      <c r="W1206" s="74">
        <v>3000</v>
      </c>
      <c r="X1206" s="74">
        <v>41043</v>
      </c>
      <c r="Y1206" s="74">
        <v>200</v>
      </c>
      <c r="Z1206" s="74">
        <v>891605</v>
      </c>
      <c r="AA1206" s="74">
        <v>10</v>
      </c>
      <c r="AB1206" s="74">
        <v>5072306</v>
      </c>
      <c r="AC1206" s="74">
        <v>5</v>
      </c>
    </row>
    <row r="1207" spans="1:29" ht="14.25">
      <c r="A1207" s="89">
        <v>2011073</v>
      </c>
      <c r="B1207" s="91">
        <v>40720</v>
      </c>
      <c r="C1207" s="97">
        <v>3</v>
      </c>
      <c r="D1207" s="93">
        <v>4</v>
      </c>
      <c r="E1207" s="93">
        <v>5</v>
      </c>
      <c r="F1207" s="93">
        <v>12</v>
      </c>
      <c r="G1207" s="93">
        <v>17</v>
      </c>
      <c r="H1207" s="93">
        <v>21</v>
      </c>
      <c r="I1207" s="99">
        <v>14</v>
      </c>
      <c r="J1207" s="93">
        <v>21</v>
      </c>
      <c r="K1207" s="93">
        <v>5</v>
      </c>
      <c r="L1207" s="93">
        <v>4</v>
      </c>
      <c r="M1207" s="93">
        <v>12</v>
      </c>
      <c r="N1207" s="93">
        <v>3</v>
      </c>
      <c r="O1207" s="94">
        <v>17</v>
      </c>
      <c r="P1207" s="74">
        <v>362922526</v>
      </c>
      <c r="Q1207" s="74">
        <v>523214664</v>
      </c>
      <c r="R1207" s="74">
        <v>7</v>
      </c>
      <c r="S1207" s="74">
        <v>8337482</v>
      </c>
      <c r="T1207" s="74">
        <v>127</v>
      </c>
      <c r="U1207" s="74">
        <v>275933</v>
      </c>
      <c r="V1207" s="74">
        <v>941</v>
      </c>
      <c r="W1207" s="74">
        <v>3000</v>
      </c>
      <c r="X1207" s="74">
        <v>59760</v>
      </c>
      <c r="Y1207" s="74">
        <v>200</v>
      </c>
      <c r="Z1207" s="74">
        <v>1238039</v>
      </c>
      <c r="AA1207" s="74">
        <v>10</v>
      </c>
      <c r="AB1207" s="74">
        <v>6772954</v>
      </c>
      <c r="AC1207" s="74">
        <v>5</v>
      </c>
    </row>
    <row r="1208" spans="1:29" ht="14.25">
      <c r="A1208" s="89">
        <v>2011074</v>
      </c>
      <c r="B1208" s="91">
        <v>40722</v>
      </c>
      <c r="C1208" s="97">
        <v>2</v>
      </c>
      <c r="D1208" s="93">
        <v>21</v>
      </c>
      <c r="E1208" s="93">
        <v>26</v>
      </c>
      <c r="F1208" s="93">
        <v>28</v>
      </c>
      <c r="G1208" s="93">
        <v>29</v>
      </c>
      <c r="H1208" s="93">
        <v>32</v>
      </c>
      <c r="I1208" s="99">
        <v>1</v>
      </c>
      <c r="J1208" s="93">
        <v>26</v>
      </c>
      <c r="K1208" s="93">
        <v>32</v>
      </c>
      <c r="L1208" s="93">
        <v>21</v>
      </c>
      <c r="M1208" s="93">
        <v>28</v>
      </c>
      <c r="N1208" s="93">
        <v>29</v>
      </c>
      <c r="O1208" s="94">
        <v>2</v>
      </c>
      <c r="P1208" s="74">
        <v>344333482</v>
      </c>
      <c r="Q1208" s="74">
        <v>544684626</v>
      </c>
      <c r="R1208" s="74">
        <v>6</v>
      </c>
      <c r="S1208" s="74">
        <v>8431330</v>
      </c>
      <c r="T1208" s="74">
        <v>29</v>
      </c>
      <c r="U1208" s="74">
        <v>1064895</v>
      </c>
      <c r="V1208" s="74">
        <v>875</v>
      </c>
      <c r="W1208" s="74">
        <v>3000</v>
      </c>
      <c r="X1208" s="74">
        <v>49672</v>
      </c>
      <c r="Y1208" s="74">
        <v>200</v>
      </c>
      <c r="Z1208" s="74">
        <v>1027786</v>
      </c>
      <c r="AA1208" s="74">
        <v>10</v>
      </c>
      <c r="AB1208" s="74">
        <v>8589244</v>
      </c>
      <c r="AC1208" s="74">
        <v>5</v>
      </c>
    </row>
    <row r="1209" spans="1:29" ht="14.25">
      <c r="A1209" s="89">
        <v>2011075</v>
      </c>
      <c r="B1209" s="91">
        <v>40724</v>
      </c>
      <c r="C1209" s="97">
        <v>7</v>
      </c>
      <c r="D1209" s="93">
        <v>9</v>
      </c>
      <c r="E1209" s="93">
        <v>10</v>
      </c>
      <c r="F1209" s="93">
        <v>12</v>
      </c>
      <c r="G1209" s="93">
        <v>31</v>
      </c>
      <c r="H1209" s="93">
        <v>32</v>
      </c>
      <c r="I1209" s="99">
        <v>13</v>
      </c>
      <c r="J1209" s="93">
        <v>9</v>
      </c>
      <c r="K1209" s="93">
        <v>32</v>
      </c>
      <c r="L1209" s="93">
        <v>12</v>
      </c>
      <c r="M1209" s="93">
        <v>31</v>
      </c>
      <c r="N1209" s="93">
        <v>7</v>
      </c>
      <c r="O1209" s="94">
        <v>10</v>
      </c>
      <c r="P1209" s="74">
        <v>343341640</v>
      </c>
      <c r="Q1209" s="74">
        <v>588128854</v>
      </c>
      <c r="R1209" s="74">
        <v>2</v>
      </c>
      <c r="S1209" s="74">
        <v>10000000</v>
      </c>
      <c r="T1209" s="74">
        <v>64</v>
      </c>
      <c r="U1209" s="74">
        <v>424849</v>
      </c>
      <c r="V1209" s="74">
        <v>1098</v>
      </c>
      <c r="W1209" s="74">
        <v>3000</v>
      </c>
      <c r="X1209" s="74">
        <v>56141</v>
      </c>
      <c r="Y1209" s="74">
        <v>200</v>
      </c>
      <c r="Z1209" s="74">
        <v>1108810</v>
      </c>
      <c r="AA1209" s="74">
        <v>10</v>
      </c>
      <c r="AB1209" s="74">
        <v>10398498</v>
      </c>
      <c r="AC1209" s="74">
        <v>5</v>
      </c>
    </row>
    <row r="1210" spans="1:29" ht="14.25">
      <c r="A1210" s="89">
        <v>2011076</v>
      </c>
      <c r="B1210" s="91">
        <v>40727</v>
      </c>
      <c r="C1210" s="97">
        <v>6</v>
      </c>
      <c r="D1210" s="93">
        <v>19</v>
      </c>
      <c r="E1210" s="93">
        <v>21</v>
      </c>
      <c r="F1210" s="93">
        <v>26</v>
      </c>
      <c r="G1210" s="93">
        <v>32</v>
      </c>
      <c r="H1210" s="93">
        <v>33</v>
      </c>
      <c r="I1210" s="99">
        <v>13</v>
      </c>
      <c r="J1210" s="93">
        <v>33</v>
      </c>
      <c r="K1210" s="93">
        <v>26</v>
      </c>
      <c r="L1210" s="93">
        <v>32</v>
      </c>
      <c r="M1210" s="93">
        <v>19</v>
      </c>
      <c r="N1210" s="93">
        <v>6</v>
      </c>
      <c r="O1210" s="94">
        <v>21</v>
      </c>
      <c r="P1210" s="74">
        <v>382839880</v>
      </c>
      <c r="Q1210" s="74">
        <v>653956218</v>
      </c>
      <c r="R1210" s="74">
        <v>1</v>
      </c>
      <c r="S1210" s="74">
        <v>10000000</v>
      </c>
      <c r="T1210" s="74">
        <v>96</v>
      </c>
      <c r="U1210" s="74">
        <v>338515</v>
      </c>
      <c r="V1210" s="74">
        <v>1023</v>
      </c>
      <c r="W1210" s="74">
        <v>3000</v>
      </c>
      <c r="X1210" s="74">
        <v>62438</v>
      </c>
      <c r="Y1210" s="74">
        <v>200</v>
      </c>
      <c r="Z1210" s="74">
        <v>1201978</v>
      </c>
      <c r="AA1210" s="74">
        <v>10</v>
      </c>
      <c r="AB1210" s="74">
        <v>10338071</v>
      </c>
      <c r="AC1210" s="74">
        <v>5</v>
      </c>
    </row>
    <row r="1211" spans="1:29" ht="14.25">
      <c r="A1211" s="89">
        <v>2011077</v>
      </c>
      <c r="B1211" s="91">
        <v>40729</v>
      </c>
      <c r="C1211" s="97">
        <v>1</v>
      </c>
      <c r="D1211" s="93">
        <v>7</v>
      </c>
      <c r="E1211" s="93">
        <v>8</v>
      </c>
      <c r="F1211" s="93">
        <v>15</v>
      </c>
      <c r="G1211" s="93">
        <v>26</v>
      </c>
      <c r="H1211" s="93">
        <v>29</v>
      </c>
      <c r="I1211" s="99">
        <v>10</v>
      </c>
      <c r="J1211" s="93">
        <v>7</v>
      </c>
      <c r="K1211" s="93">
        <v>26</v>
      </c>
      <c r="L1211" s="93">
        <v>15</v>
      </c>
      <c r="M1211" s="93">
        <v>29</v>
      </c>
      <c r="N1211" s="93">
        <v>1</v>
      </c>
      <c r="O1211" s="94">
        <v>8</v>
      </c>
      <c r="P1211" s="74">
        <v>366916974</v>
      </c>
      <c r="Q1211" s="74">
        <v>650114820</v>
      </c>
      <c r="R1211" s="74">
        <v>10</v>
      </c>
      <c r="S1211" s="74">
        <v>6846344</v>
      </c>
      <c r="T1211" s="74">
        <v>131</v>
      </c>
      <c r="U1211" s="74">
        <v>211413</v>
      </c>
      <c r="V1211" s="74">
        <v>1652</v>
      </c>
      <c r="W1211" s="74">
        <v>3000</v>
      </c>
      <c r="X1211" s="74">
        <v>75311</v>
      </c>
      <c r="Y1211" s="74">
        <v>200</v>
      </c>
      <c r="Z1211" s="74">
        <v>1374473</v>
      </c>
      <c r="AA1211" s="74">
        <v>10</v>
      </c>
      <c r="AB1211" s="74">
        <v>10741833</v>
      </c>
      <c r="AC1211" s="74">
        <v>5</v>
      </c>
    </row>
    <row r="1212" spans="1:29" ht="14.25">
      <c r="A1212" s="89">
        <v>2011078</v>
      </c>
      <c r="B1212" s="91">
        <v>40731</v>
      </c>
      <c r="C1212" s="97">
        <v>3</v>
      </c>
      <c r="D1212" s="93">
        <v>5</v>
      </c>
      <c r="E1212" s="93">
        <v>13</v>
      </c>
      <c r="F1212" s="93">
        <v>20</v>
      </c>
      <c r="G1212" s="93">
        <v>22</v>
      </c>
      <c r="H1212" s="93">
        <v>29</v>
      </c>
      <c r="I1212" s="99">
        <v>9</v>
      </c>
      <c r="J1212" s="93">
        <v>5</v>
      </c>
      <c r="K1212" s="93">
        <v>13</v>
      </c>
      <c r="L1212" s="93">
        <v>20</v>
      </c>
      <c r="M1212" s="93">
        <v>22</v>
      </c>
      <c r="N1212" s="93">
        <v>29</v>
      </c>
      <c r="O1212" s="94">
        <v>3</v>
      </c>
      <c r="P1212" s="74">
        <v>365761038</v>
      </c>
      <c r="Q1212" s="74">
        <v>624766272</v>
      </c>
      <c r="R1212" s="74">
        <v>13</v>
      </c>
      <c r="S1212" s="74">
        <v>6220044</v>
      </c>
      <c r="T1212" s="74">
        <v>101</v>
      </c>
      <c r="U1212" s="74">
        <v>235553</v>
      </c>
      <c r="V1212" s="74">
        <v>1722</v>
      </c>
      <c r="W1212" s="74">
        <v>3000</v>
      </c>
      <c r="X1212" s="74">
        <v>85422</v>
      </c>
      <c r="Y1212" s="74">
        <v>200</v>
      </c>
      <c r="Z1212" s="74">
        <v>1506186</v>
      </c>
      <c r="AA1212" s="74">
        <v>10</v>
      </c>
      <c r="AB1212" s="74">
        <v>12521547</v>
      </c>
      <c r="AC1212" s="74">
        <v>5</v>
      </c>
    </row>
    <row r="1213" spans="1:29" ht="14.25">
      <c r="A1213" s="89">
        <v>2011079</v>
      </c>
      <c r="B1213" s="91">
        <v>40734</v>
      </c>
      <c r="C1213" s="97">
        <v>3</v>
      </c>
      <c r="D1213" s="93">
        <v>14</v>
      </c>
      <c r="E1213" s="93">
        <v>15</v>
      </c>
      <c r="F1213" s="93">
        <v>16</v>
      </c>
      <c r="G1213" s="93">
        <v>24</v>
      </c>
      <c r="H1213" s="93">
        <v>29</v>
      </c>
      <c r="I1213" s="99">
        <v>5</v>
      </c>
      <c r="J1213" s="93">
        <v>15</v>
      </c>
      <c r="K1213" s="93">
        <v>29</v>
      </c>
      <c r="L1213" s="93">
        <v>16</v>
      </c>
      <c r="M1213" s="93">
        <v>3</v>
      </c>
      <c r="N1213" s="93">
        <v>24</v>
      </c>
      <c r="O1213" s="94">
        <v>14</v>
      </c>
      <c r="P1213" s="74">
        <v>391447400</v>
      </c>
      <c r="Q1213" s="74">
        <v>649417535</v>
      </c>
      <c r="R1213" s="74">
        <v>5</v>
      </c>
      <c r="S1213" s="74">
        <v>8972101</v>
      </c>
      <c r="T1213" s="74">
        <v>81</v>
      </c>
      <c r="U1213" s="74">
        <v>367787</v>
      </c>
      <c r="V1213" s="74">
        <v>1410</v>
      </c>
      <c r="W1213" s="74">
        <v>3000</v>
      </c>
      <c r="X1213" s="74">
        <v>69839</v>
      </c>
      <c r="Y1213" s="74">
        <v>200</v>
      </c>
      <c r="Z1213" s="74">
        <v>1254247</v>
      </c>
      <c r="AA1213" s="74">
        <v>10</v>
      </c>
      <c r="AB1213" s="74">
        <v>12353286</v>
      </c>
      <c r="AC1213" s="74">
        <v>5</v>
      </c>
    </row>
    <row r="1214" spans="1:29" ht="14.25">
      <c r="A1214" s="89">
        <v>2011080</v>
      </c>
      <c r="B1214" s="91">
        <v>40736</v>
      </c>
      <c r="C1214" s="97">
        <v>2</v>
      </c>
      <c r="D1214" s="93">
        <v>7</v>
      </c>
      <c r="E1214" s="93">
        <v>9</v>
      </c>
      <c r="F1214" s="93">
        <v>25</v>
      </c>
      <c r="G1214" s="93">
        <v>31</v>
      </c>
      <c r="H1214" s="93">
        <v>32</v>
      </c>
      <c r="I1214" s="99">
        <v>9</v>
      </c>
      <c r="J1214" s="93">
        <v>7</v>
      </c>
      <c r="K1214" s="93">
        <v>32</v>
      </c>
      <c r="L1214" s="93">
        <v>31</v>
      </c>
      <c r="M1214" s="93">
        <v>2</v>
      </c>
      <c r="N1214" s="93">
        <v>9</v>
      </c>
      <c r="O1214" s="94">
        <v>25</v>
      </c>
      <c r="P1214" s="74">
        <v>348447154</v>
      </c>
      <c r="Q1214" s="74">
        <v>650897000</v>
      </c>
      <c r="R1214" s="74">
        <v>10</v>
      </c>
      <c r="S1214" s="74">
        <v>7059178</v>
      </c>
      <c r="T1214" s="74">
        <v>77</v>
      </c>
      <c r="U1214" s="74">
        <v>401138</v>
      </c>
      <c r="V1214" s="74">
        <v>957</v>
      </c>
      <c r="W1214" s="74">
        <v>3000</v>
      </c>
      <c r="X1214" s="74">
        <v>57842</v>
      </c>
      <c r="Y1214" s="74">
        <v>200</v>
      </c>
      <c r="Z1214" s="74">
        <v>1187431</v>
      </c>
      <c r="AA1214" s="74">
        <v>10</v>
      </c>
      <c r="AB1214" s="74">
        <v>8293290</v>
      </c>
      <c r="AC1214" s="74">
        <v>5</v>
      </c>
    </row>
    <row r="1215" spans="1:29" ht="14.25">
      <c r="A1215" s="89">
        <v>2011081</v>
      </c>
      <c r="B1215" s="91">
        <v>40738</v>
      </c>
      <c r="C1215" s="97">
        <v>6</v>
      </c>
      <c r="D1215" s="93">
        <v>14</v>
      </c>
      <c r="E1215" s="93">
        <v>19</v>
      </c>
      <c r="F1215" s="93">
        <v>23</v>
      </c>
      <c r="G1215" s="93">
        <v>25</v>
      </c>
      <c r="H1215" s="93">
        <v>32</v>
      </c>
      <c r="I1215" s="99">
        <v>12</v>
      </c>
      <c r="J1215" s="93">
        <v>23</v>
      </c>
      <c r="K1215" s="93">
        <v>25</v>
      </c>
      <c r="L1215" s="93">
        <v>32</v>
      </c>
      <c r="M1215" s="93">
        <v>14</v>
      </c>
      <c r="N1215" s="93">
        <v>19</v>
      </c>
      <c r="O1215" s="94">
        <v>6</v>
      </c>
      <c r="P1215" s="74">
        <v>347690264</v>
      </c>
      <c r="Q1215" s="74">
        <v>675559532</v>
      </c>
      <c r="R1215" s="74">
        <v>4</v>
      </c>
      <c r="S1215" s="74">
        <v>9466253</v>
      </c>
      <c r="T1215" s="74">
        <v>128</v>
      </c>
      <c r="U1215" s="74">
        <v>209355</v>
      </c>
      <c r="V1215" s="74">
        <v>1326</v>
      </c>
      <c r="W1215" s="74">
        <v>3000</v>
      </c>
      <c r="X1215" s="74">
        <v>67364</v>
      </c>
      <c r="Y1215" s="74">
        <v>200</v>
      </c>
      <c r="Z1215" s="74">
        <v>1211491</v>
      </c>
      <c r="AA1215" s="74">
        <v>10</v>
      </c>
      <c r="AB1215" s="74">
        <v>10295491</v>
      </c>
      <c r="AC1215" s="74">
        <v>5</v>
      </c>
    </row>
    <row r="1216" spans="1:29" ht="14.25">
      <c r="A1216" s="89">
        <v>2011082</v>
      </c>
      <c r="B1216" s="91">
        <v>40741</v>
      </c>
      <c r="C1216" s="97">
        <v>7</v>
      </c>
      <c r="D1216" s="93">
        <v>16</v>
      </c>
      <c r="E1216" s="93">
        <v>17</v>
      </c>
      <c r="F1216" s="93">
        <v>20</v>
      </c>
      <c r="G1216" s="93">
        <v>25</v>
      </c>
      <c r="H1216" s="93">
        <v>26</v>
      </c>
      <c r="I1216" s="99">
        <v>4</v>
      </c>
      <c r="J1216" s="93">
        <v>26</v>
      </c>
      <c r="K1216" s="93">
        <v>25</v>
      </c>
      <c r="L1216" s="93">
        <v>20</v>
      </c>
      <c r="M1216" s="93">
        <v>16</v>
      </c>
      <c r="N1216" s="93">
        <v>7</v>
      </c>
      <c r="O1216" s="94">
        <v>17</v>
      </c>
      <c r="P1216" s="74">
        <v>388800864</v>
      </c>
      <c r="Q1216" s="74">
        <v>642174720</v>
      </c>
      <c r="R1216" s="74">
        <v>16</v>
      </c>
      <c r="S1216" s="74">
        <v>6165379</v>
      </c>
      <c r="T1216" s="74">
        <v>179</v>
      </c>
      <c r="U1216" s="74">
        <v>156252</v>
      </c>
      <c r="V1216" s="74">
        <v>1837</v>
      </c>
      <c r="W1216" s="74">
        <v>3000</v>
      </c>
      <c r="X1216" s="74">
        <v>93693</v>
      </c>
      <c r="Y1216" s="74">
        <v>200</v>
      </c>
      <c r="Z1216" s="74">
        <v>1673810</v>
      </c>
      <c r="AA1216" s="74">
        <v>10</v>
      </c>
      <c r="AB1216" s="74">
        <v>11258865</v>
      </c>
      <c r="AC1216" s="74">
        <v>5</v>
      </c>
    </row>
    <row r="1217" spans="1:29" ht="14.25">
      <c r="A1217" s="89">
        <v>2011083</v>
      </c>
      <c r="B1217" s="91">
        <v>40743</v>
      </c>
      <c r="C1217" s="97">
        <v>7</v>
      </c>
      <c r="D1217" s="93">
        <v>16</v>
      </c>
      <c r="E1217" s="93">
        <v>18</v>
      </c>
      <c r="F1217" s="93">
        <v>24</v>
      </c>
      <c r="G1217" s="93">
        <v>28</v>
      </c>
      <c r="H1217" s="93">
        <v>29</v>
      </c>
      <c r="I1217" s="99">
        <v>6</v>
      </c>
      <c r="J1217" s="93">
        <v>7</v>
      </c>
      <c r="K1217" s="93">
        <v>28</v>
      </c>
      <c r="L1217" s="93">
        <v>29</v>
      </c>
      <c r="M1217" s="93">
        <v>16</v>
      </c>
      <c r="N1217" s="93">
        <v>18</v>
      </c>
      <c r="O1217" s="94">
        <v>24</v>
      </c>
      <c r="P1217" s="74">
        <v>346077740</v>
      </c>
      <c r="Q1217" s="74">
        <v>650346305</v>
      </c>
      <c r="R1217" s="74">
        <v>7</v>
      </c>
      <c r="S1217" s="74">
        <v>7466947</v>
      </c>
      <c r="T1217" s="74">
        <v>95</v>
      </c>
      <c r="U1217" s="74">
        <v>272662</v>
      </c>
      <c r="V1217" s="74">
        <v>1180</v>
      </c>
      <c r="W1217" s="74">
        <v>3000</v>
      </c>
      <c r="X1217" s="74">
        <v>67746</v>
      </c>
      <c r="Y1217" s="74">
        <v>200</v>
      </c>
      <c r="Z1217" s="74">
        <v>1276084</v>
      </c>
      <c r="AA1217" s="74">
        <v>10</v>
      </c>
      <c r="AB1217" s="74">
        <v>10676976</v>
      </c>
      <c r="AC1217" s="74">
        <v>5</v>
      </c>
    </row>
    <row r="1218" spans="1:29" ht="14.25">
      <c r="A1218" s="89">
        <v>2011084</v>
      </c>
      <c r="B1218" s="91">
        <v>40745</v>
      </c>
      <c r="C1218" s="97">
        <v>9</v>
      </c>
      <c r="D1218" s="93">
        <v>10</v>
      </c>
      <c r="E1218" s="93">
        <v>12</v>
      </c>
      <c r="F1218" s="93">
        <v>16</v>
      </c>
      <c r="G1218" s="93">
        <v>18</v>
      </c>
      <c r="H1218" s="93">
        <v>32</v>
      </c>
      <c r="I1218" s="99">
        <v>15</v>
      </c>
      <c r="J1218" s="93">
        <v>32</v>
      </c>
      <c r="K1218" s="93">
        <v>12</v>
      </c>
      <c r="L1218" s="93">
        <v>16</v>
      </c>
      <c r="M1218" s="93">
        <v>18</v>
      </c>
      <c r="N1218" s="93">
        <v>10</v>
      </c>
      <c r="O1218" s="94">
        <v>9</v>
      </c>
      <c r="P1218" s="74">
        <v>348473896</v>
      </c>
      <c r="Q1218" s="74">
        <v>674781990</v>
      </c>
      <c r="R1218" s="74">
        <v>5</v>
      </c>
      <c r="S1218" s="74">
        <v>8954854</v>
      </c>
      <c r="T1218" s="74">
        <v>68</v>
      </c>
      <c r="U1218" s="74">
        <v>436197</v>
      </c>
      <c r="V1218" s="74">
        <v>737</v>
      </c>
      <c r="W1218" s="74">
        <v>3000</v>
      </c>
      <c r="X1218" s="74">
        <v>47549</v>
      </c>
      <c r="Y1218" s="74">
        <v>200</v>
      </c>
      <c r="Z1218" s="74">
        <v>1041606</v>
      </c>
      <c r="AA1218" s="74">
        <v>10</v>
      </c>
      <c r="AB1218" s="74">
        <v>9948795</v>
      </c>
      <c r="AC1218" s="74">
        <v>5</v>
      </c>
    </row>
    <row r="1219" spans="1:29" ht="14.25">
      <c r="A1219" s="89">
        <v>2011085</v>
      </c>
      <c r="B1219" s="91">
        <v>40748</v>
      </c>
      <c r="C1219" s="97">
        <v>3</v>
      </c>
      <c r="D1219" s="93">
        <v>6</v>
      </c>
      <c r="E1219" s="93">
        <v>11</v>
      </c>
      <c r="F1219" s="93">
        <v>21</v>
      </c>
      <c r="G1219" s="93">
        <v>24</v>
      </c>
      <c r="H1219" s="93">
        <v>31</v>
      </c>
      <c r="I1219" s="99">
        <v>10</v>
      </c>
      <c r="J1219" s="93">
        <v>3</v>
      </c>
      <c r="K1219" s="93">
        <v>24</v>
      </c>
      <c r="L1219" s="93">
        <v>11</v>
      </c>
      <c r="M1219" s="93">
        <v>6</v>
      </c>
      <c r="N1219" s="93">
        <v>31</v>
      </c>
      <c r="O1219" s="94">
        <v>21</v>
      </c>
      <c r="P1219" s="74">
        <v>371696466</v>
      </c>
      <c r="Q1219" s="74">
        <v>667439560</v>
      </c>
      <c r="R1219" s="74">
        <v>10</v>
      </c>
      <c r="S1219" s="74">
        <v>6706303</v>
      </c>
      <c r="T1219" s="74">
        <v>221</v>
      </c>
      <c r="U1219" s="74">
        <v>115812</v>
      </c>
      <c r="V1219" s="74">
        <v>1780</v>
      </c>
      <c r="W1219" s="74">
        <v>3000</v>
      </c>
      <c r="X1219" s="74">
        <v>102143</v>
      </c>
      <c r="Y1219" s="74">
        <v>200</v>
      </c>
      <c r="Z1219" s="74">
        <v>1720754</v>
      </c>
      <c r="AA1219" s="74">
        <v>10</v>
      </c>
      <c r="AB1219" s="74">
        <v>10767994</v>
      </c>
      <c r="AC1219" s="74">
        <v>5</v>
      </c>
    </row>
    <row r="1220" spans="1:29" ht="14.25">
      <c r="A1220" s="89">
        <v>2011086</v>
      </c>
      <c r="B1220" s="91">
        <v>40750</v>
      </c>
      <c r="C1220" s="97">
        <v>6</v>
      </c>
      <c r="D1220" s="93">
        <v>7</v>
      </c>
      <c r="E1220" s="93">
        <v>9</v>
      </c>
      <c r="F1220" s="93">
        <v>12</v>
      </c>
      <c r="G1220" s="93">
        <v>17</v>
      </c>
      <c r="H1220" s="93">
        <v>24</v>
      </c>
      <c r="I1220" s="99">
        <v>9</v>
      </c>
      <c r="J1220" s="93">
        <v>12</v>
      </c>
      <c r="K1220" s="93">
        <v>24</v>
      </c>
      <c r="L1220" s="93">
        <v>6</v>
      </c>
      <c r="M1220" s="93">
        <v>17</v>
      </c>
      <c r="N1220" s="93">
        <v>9</v>
      </c>
      <c r="O1220" s="94">
        <v>7</v>
      </c>
      <c r="P1220" s="74">
        <v>334074814</v>
      </c>
      <c r="Q1220" s="74">
        <v>142227111</v>
      </c>
      <c r="R1220" s="74">
        <v>113</v>
      </c>
      <c r="S1220" s="74">
        <v>5140840</v>
      </c>
      <c r="T1220" s="74">
        <v>110</v>
      </c>
      <c r="U1220" s="74">
        <v>217023</v>
      </c>
      <c r="V1220" s="74">
        <v>1931</v>
      </c>
      <c r="W1220" s="74">
        <v>3000</v>
      </c>
      <c r="X1220" s="74">
        <v>78383</v>
      </c>
      <c r="Y1220" s="74">
        <v>200</v>
      </c>
      <c r="Z1220" s="74">
        <v>1340105</v>
      </c>
      <c r="AA1220" s="74">
        <v>10</v>
      </c>
      <c r="AB1220" s="74">
        <v>9850176</v>
      </c>
      <c r="AC1220" s="74">
        <v>5</v>
      </c>
    </row>
    <row r="1221" spans="1:29" ht="14.25">
      <c r="A1221" s="89">
        <v>2011087</v>
      </c>
      <c r="B1221" s="91">
        <v>40752</v>
      </c>
      <c r="C1221" s="97">
        <v>2</v>
      </c>
      <c r="D1221" s="93">
        <v>3</v>
      </c>
      <c r="E1221" s="93">
        <v>4</v>
      </c>
      <c r="F1221" s="93">
        <v>5</v>
      </c>
      <c r="G1221" s="93">
        <v>18</v>
      </c>
      <c r="H1221" s="93">
        <v>28</v>
      </c>
      <c r="I1221" s="99">
        <v>1</v>
      </c>
      <c r="J1221" s="93">
        <v>5</v>
      </c>
      <c r="K1221" s="93">
        <v>18</v>
      </c>
      <c r="L1221" s="93">
        <v>4</v>
      </c>
      <c r="M1221" s="93">
        <v>3</v>
      </c>
      <c r="N1221" s="93">
        <v>2</v>
      </c>
      <c r="O1221" s="94">
        <v>28</v>
      </c>
      <c r="P1221" s="74">
        <v>296896504</v>
      </c>
      <c r="Q1221" s="74">
        <v>136827640</v>
      </c>
      <c r="R1221" s="74">
        <v>10</v>
      </c>
      <c r="S1221" s="74">
        <v>6784021</v>
      </c>
      <c r="T1221" s="74">
        <v>119</v>
      </c>
      <c r="U1221" s="74">
        <v>224876</v>
      </c>
      <c r="V1221" s="74">
        <v>1159</v>
      </c>
      <c r="W1221" s="74">
        <v>3000</v>
      </c>
      <c r="X1221" s="74">
        <v>56558</v>
      </c>
      <c r="Y1221" s="74">
        <v>200</v>
      </c>
      <c r="Z1221" s="74">
        <v>1105211</v>
      </c>
      <c r="AA1221" s="74">
        <v>10</v>
      </c>
      <c r="AB1221" s="74">
        <v>6087502</v>
      </c>
      <c r="AC1221" s="74">
        <v>5</v>
      </c>
    </row>
    <row r="1222" spans="1:29" ht="14.25">
      <c r="A1222" s="89">
        <v>2011088</v>
      </c>
      <c r="B1222" s="91">
        <v>40755</v>
      </c>
      <c r="C1222" s="97">
        <v>3</v>
      </c>
      <c r="D1222" s="93">
        <v>9</v>
      </c>
      <c r="E1222" s="93">
        <v>17</v>
      </c>
      <c r="F1222" s="93">
        <v>20</v>
      </c>
      <c r="G1222" s="93">
        <v>21</v>
      </c>
      <c r="H1222" s="93">
        <v>29</v>
      </c>
      <c r="I1222" s="99">
        <v>4</v>
      </c>
      <c r="J1222" s="93">
        <v>20</v>
      </c>
      <c r="K1222" s="93">
        <v>17</v>
      </c>
      <c r="L1222" s="93">
        <v>9</v>
      </c>
      <c r="M1222" s="93">
        <v>3</v>
      </c>
      <c r="N1222" s="93">
        <v>29</v>
      </c>
      <c r="O1222" s="94">
        <v>21</v>
      </c>
      <c r="P1222" s="74">
        <v>327675114</v>
      </c>
      <c r="Q1222" s="74">
        <v>142697808</v>
      </c>
      <c r="R1222" s="74">
        <v>8</v>
      </c>
      <c r="S1222" s="74">
        <v>7293508</v>
      </c>
      <c r="T1222" s="74">
        <v>154</v>
      </c>
      <c r="U1222" s="74">
        <v>178714</v>
      </c>
      <c r="V1222" s="74">
        <v>1411</v>
      </c>
      <c r="W1222" s="74">
        <v>3000</v>
      </c>
      <c r="X1222" s="74">
        <v>66121</v>
      </c>
      <c r="Y1222" s="74">
        <v>200</v>
      </c>
      <c r="Z1222" s="74">
        <v>1197991</v>
      </c>
      <c r="AA1222" s="74">
        <v>10</v>
      </c>
      <c r="AB1222" s="74">
        <v>7876669</v>
      </c>
      <c r="AC1222" s="74">
        <v>5</v>
      </c>
    </row>
    <row r="1223" spans="1:29" ht="14.25">
      <c r="A1223" s="89">
        <v>2011089</v>
      </c>
      <c r="B1223" s="91">
        <v>40757</v>
      </c>
      <c r="C1223" s="97">
        <v>1</v>
      </c>
      <c r="D1223" s="93">
        <v>2</v>
      </c>
      <c r="E1223" s="93">
        <v>11</v>
      </c>
      <c r="F1223" s="93">
        <v>24</v>
      </c>
      <c r="G1223" s="93">
        <v>29</v>
      </c>
      <c r="H1223" s="93">
        <v>30</v>
      </c>
      <c r="I1223" s="99">
        <v>12</v>
      </c>
      <c r="J1223" s="93">
        <v>24</v>
      </c>
      <c r="K1223" s="93">
        <v>11</v>
      </c>
      <c r="L1223" s="93">
        <v>29</v>
      </c>
      <c r="M1223" s="93">
        <v>30</v>
      </c>
      <c r="N1223" s="93">
        <v>2</v>
      </c>
      <c r="O1223" s="94">
        <v>1</v>
      </c>
      <c r="P1223" s="74">
        <v>299010020</v>
      </c>
      <c r="Q1223" s="74">
        <v>124360665</v>
      </c>
      <c r="R1223" s="74">
        <v>11</v>
      </c>
      <c r="S1223" s="74">
        <v>6333194</v>
      </c>
      <c r="T1223" s="74">
        <v>96</v>
      </c>
      <c r="U1223" s="74">
        <v>229142</v>
      </c>
      <c r="V1223" s="74">
        <v>1457</v>
      </c>
      <c r="W1223" s="74">
        <v>3000</v>
      </c>
      <c r="X1223" s="74">
        <v>67698</v>
      </c>
      <c r="Y1223" s="74">
        <v>200</v>
      </c>
      <c r="Z1223" s="74">
        <v>1227968</v>
      </c>
      <c r="AA1223" s="74">
        <v>10</v>
      </c>
      <c r="AB1223" s="74">
        <v>8599783</v>
      </c>
      <c r="AC1223" s="74">
        <v>5</v>
      </c>
    </row>
    <row r="1224" spans="1:29" ht="14.25">
      <c r="A1224" s="89">
        <v>2011090</v>
      </c>
      <c r="B1224" s="91">
        <v>40759</v>
      </c>
      <c r="C1224" s="97">
        <v>2</v>
      </c>
      <c r="D1224" s="93">
        <v>5</v>
      </c>
      <c r="E1224" s="93">
        <v>14</v>
      </c>
      <c r="F1224" s="93">
        <v>18</v>
      </c>
      <c r="G1224" s="93">
        <v>21</v>
      </c>
      <c r="H1224" s="93">
        <v>25</v>
      </c>
      <c r="I1224" s="99">
        <v>16</v>
      </c>
      <c r="J1224" s="93">
        <v>25</v>
      </c>
      <c r="K1224" s="93">
        <v>18</v>
      </c>
      <c r="L1224" s="93">
        <v>5</v>
      </c>
      <c r="M1224" s="93">
        <v>2</v>
      </c>
      <c r="N1224" s="93">
        <v>21</v>
      </c>
      <c r="O1224" s="94">
        <v>14</v>
      </c>
      <c r="P1224" s="74">
        <v>302158754</v>
      </c>
      <c r="Q1224" s="74">
        <v>167944280</v>
      </c>
      <c r="R1224" s="74">
        <v>2</v>
      </c>
      <c r="S1224" s="74">
        <v>10000000</v>
      </c>
      <c r="T1224" s="74">
        <v>76</v>
      </c>
      <c r="U1224" s="74">
        <v>358554</v>
      </c>
      <c r="V1224" s="74">
        <v>737</v>
      </c>
      <c r="W1224" s="74">
        <v>3000</v>
      </c>
      <c r="X1224" s="74">
        <v>43322</v>
      </c>
      <c r="Y1224" s="74">
        <v>200</v>
      </c>
      <c r="Z1224" s="74">
        <v>908404</v>
      </c>
      <c r="AA1224" s="74">
        <v>10</v>
      </c>
      <c r="AB1224" s="74">
        <v>7452922</v>
      </c>
      <c r="AC1224" s="74">
        <v>5</v>
      </c>
    </row>
    <row r="1225" spans="1:29" ht="14.25">
      <c r="A1225" s="89">
        <v>2011091</v>
      </c>
      <c r="B1225" s="91">
        <v>40762</v>
      </c>
      <c r="C1225" s="97">
        <v>9</v>
      </c>
      <c r="D1225" s="93">
        <v>15</v>
      </c>
      <c r="E1225" s="93">
        <v>21</v>
      </c>
      <c r="F1225" s="93">
        <v>23</v>
      </c>
      <c r="G1225" s="93">
        <v>28</v>
      </c>
      <c r="H1225" s="93">
        <v>30</v>
      </c>
      <c r="I1225" s="99">
        <v>3</v>
      </c>
      <c r="J1225" s="93">
        <v>28</v>
      </c>
      <c r="K1225" s="93">
        <v>21</v>
      </c>
      <c r="L1225" s="93">
        <v>9</v>
      </c>
      <c r="M1225" s="93">
        <v>30</v>
      </c>
      <c r="N1225" s="93">
        <v>23</v>
      </c>
      <c r="O1225" s="94">
        <v>15</v>
      </c>
      <c r="P1225" s="74">
        <v>330377834</v>
      </c>
      <c r="Q1225" s="74">
        <v>192643284</v>
      </c>
      <c r="R1225" s="74">
        <v>4</v>
      </c>
      <c r="S1225" s="74">
        <v>9469900</v>
      </c>
      <c r="T1225" s="74">
        <v>81</v>
      </c>
      <c r="U1225" s="74">
        <v>331103</v>
      </c>
      <c r="V1225" s="74">
        <v>1207</v>
      </c>
      <c r="W1225" s="74">
        <v>3000</v>
      </c>
      <c r="X1225" s="74">
        <v>60330</v>
      </c>
      <c r="Y1225" s="74">
        <v>200</v>
      </c>
      <c r="Z1225" s="74">
        <v>1139006</v>
      </c>
      <c r="AA1225" s="74">
        <v>10</v>
      </c>
      <c r="AB1225" s="74">
        <v>9082013</v>
      </c>
      <c r="AC1225" s="74">
        <v>5</v>
      </c>
    </row>
    <row r="1226" spans="1:29" ht="14.25">
      <c r="A1226" s="89">
        <v>2011092</v>
      </c>
      <c r="B1226" s="91">
        <v>40764</v>
      </c>
      <c r="C1226" s="97">
        <v>5</v>
      </c>
      <c r="D1226" s="93">
        <v>10</v>
      </c>
      <c r="E1226" s="93">
        <v>17</v>
      </c>
      <c r="F1226" s="93">
        <v>26</v>
      </c>
      <c r="G1226" s="93">
        <v>31</v>
      </c>
      <c r="H1226" s="93">
        <v>32</v>
      </c>
      <c r="I1226" s="99">
        <v>4</v>
      </c>
      <c r="J1226" s="93">
        <v>17</v>
      </c>
      <c r="K1226" s="93">
        <v>32</v>
      </c>
      <c r="L1226" s="93">
        <v>31</v>
      </c>
      <c r="M1226" s="93">
        <v>5</v>
      </c>
      <c r="N1226" s="93">
        <v>10</v>
      </c>
      <c r="O1226" s="94">
        <v>26</v>
      </c>
      <c r="P1226" s="74">
        <v>296160020</v>
      </c>
      <c r="Q1226" s="74">
        <v>220195756</v>
      </c>
      <c r="R1226" s="74">
        <v>4</v>
      </c>
      <c r="S1226" s="74">
        <v>9755247</v>
      </c>
      <c r="T1226" s="74">
        <v>107</v>
      </c>
      <c r="U1226" s="74">
        <v>266649</v>
      </c>
      <c r="V1226" s="74">
        <v>756</v>
      </c>
      <c r="W1226" s="74">
        <v>3000</v>
      </c>
      <c r="X1226" s="74">
        <v>47557</v>
      </c>
      <c r="Y1226" s="74">
        <v>200</v>
      </c>
      <c r="Z1226" s="74">
        <v>989263</v>
      </c>
      <c r="AA1226" s="74">
        <v>10</v>
      </c>
      <c r="AB1226" s="74">
        <v>5668287</v>
      </c>
      <c r="AC1226" s="74">
        <v>5</v>
      </c>
    </row>
    <row r="1227" spans="1:29" ht="14.25">
      <c r="A1227" s="89">
        <v>2011093</v>
      </c>
      <c r="B1227" s="91">
        <v>40766</v>
      </c>
      <c r="C1227" s="97">
        <v>4</v>
      </c>
      <c r="D1227" s="93">
        <v>7</v>
      </c>
      <c r="E1227" s="93">
        <v>11</v>
      </c>
      <c r="F1227" s="93">
        <v>13</v>
      </c>
      <c r="G1227" s="93">
        <v>23</v>
      </c>
      <c r="H1227" s="93">
        <v>30</v>
      </c>
      <c r="I1227" s="99">
        <v>9</v>
      </c>
      <c r="J1227" s="93">
        <v>23</v>
      </c>
      <c r="K1227" s="93">
        <v>13</v>
      </c>
      <c r="L1227" s="93">
        <v>11</v>
      </c>
      <c r="M1227" s="93">
        <v>4</v>
      </c>
      <c r="N1227" s="93">
        <v>30</v>
      </c>
      <c r="O1227" s="94">
        <v>7</v>
      </c>
      <c r="P1227" s="74">
        <v>300330150</v>
      </c>
      <c r="Q1227" s="74">
        <v>168782368</v>
      </c>
      <c r="R1227" s="74">
        <v>16</v>
      </c>
      <c r="S1227" s="74">
        <v>5714665</v>
      </c>
      <c r="T1227" s="74">
        <v>112</v>
      </c>
      <c r="U1227" s="74">
        <v>153142</v>
      </c>
      <c r="V1227" s="74">
        <v>1992</v>
      </c>
      <c r="W1227" s="74">
        <v>3000</v>
      </c>
      <c r="X1227" s="74">
        <v>85339</v>
      </c>
      <c r="Y1227" s="74">
        <v>200</v>
      </c>
      <c r="Z1227" s="74">
        <v>1395253</v>
      </c>
      <c r="AA1227" s="74">
        <v>10</v>
      </c>
      <c r="AB1227" s="74">
        <v>10598442</v>
      </c>
      <c r="AC1227" s="74">
        <v>5</v>
      </c>
    </row>
    <row r="1228" spans="1:29" ht="14.25">
      <c r="A1228" s="89">
        <v>2011094</v>
      </c>
      <c r="B1228" s="91">
        <v>40769</v>
      </c>
      <c r="C1228" s="97">
        <v>9</v>
      </c>
      <c r="D1228" s="93">
        <v>11</v>
      </c>
      <c r="E1228" s="93">
        <v>12</v>
      </c>
      <c r="F1228" s="93">
        <v>17</v>
      </c>
      <c r="G1228" s="93">
        <v>18</v>
      </c>
      <c r="H1228" s="93">
        <v>19</v>
      </c>
      <c r="I1228" s="99">
        <v>5</v>
      </c>
      <c r="J1228" s="93">
        <v>11</v>
      </c>
      <c r="K1228" s="93">
        <v>9</v>
      </c>
      <c r="L1228" s="93">
        <v>12</v>
      </c>
      <c r="M1228" s="93">
        <v>19</v>
      </c>
      <c r="N1228" s="93">
        <v>18</v>
      </c>
      <c r="O1228" s="94">
        <v>17</v>
      </c>
      <c r="P1228" s="74">
        <v>329858052</v>
      </c>
      <c r="Q1228" s="74">
        <v>133004802</v>
      </c>
      <c r="R1228" s="74">
        <v>14</v>
      </c>
      <c r="S1228" s="74">
        <v>5977783</v>
      </c>
      <c r="T1228" s="74">
        <v>124</v>
      </c>
      <c r="U1228" s="74">
        <v>165592</v>
      </c>
      <c r="V1228" s="74">
        <v>1618</v>
      </c>
      <c r="W1228" s="74">
        <v>3000</v>
      </c>
      <c r="X1228" s="74">
        <v>81113</v>
      </c>
      <c r="Y1228" s="74">
        <v>200</v>
      </c>
      <c r="Z1228" s="74">
        <v>1500961</v>
      </c>
      <c r="AA1228" s="74">
        <v>10</v>
      </c>
      <c r="AB1228" s="74">
        <v>11419873</v>
      </c>
      <c r="AC1228" s="74">
        <v>5</v>
      </c>
    </row>
    <row r="1229" spans="1:29" ht="14.25">
      <c r="A1229" s="89">
        <v>2011095</v>
      </c>
      <c r="B1229" s="91">
        <v>40771</v>
      </c>
      <c r="C1229" s="97">
        <v>3</v>
      </c>
      <c r="D1229" s="93">
        <v>7</v>
      </c>
      <c r="E1229" s="93">
        <v>8</v>
      </c>
      <c r="F1229" s="93">
        <v>10</v>
      </c>
      <c r="G1229" s="93">
        <v>23</v>
      </c>
      <c r="H1229" s="93">
        <v>24</v>
      </c>
      <c r="I1229" s="99">
        <v>5</v>
      </c>
      <c r="J1229" s="93">
        <v>7</v>
      </c>
      <c r="K1229" s="93">
        <v>3</v>
      </c>
      <c r="L1229" s="93">
        <v>10</v>
      </c>
      <c r="M1229" s="93">
        <v>24</v>
      </c>
      <c r="N1229" s="93">
        <v>8</v>
      </c>
      <c r="O1229" s="94">
        <v>23</v>
      </c>
      <c r="P1229" s="74">
        <v>293229282</v>
      </c>
      <c r="Q1229" s="74">
        <v>74232601</v>
      </c>
      <c r="R1229" s="74">
        <v>19</v>
      </c>
      <c r="S1229" s="74">
        <v>5762690</v>
      </c>
      <c r="T1229" s="74">
        <v>126</v>
      </c>
      <c r="U1229" s="74">
        <v>172513</v>
      </c>
      <c r="V1229" s="74">
        <v>1543</v>
      </c>
      <c r="W1229" s="74">
        <v>3000</v>
      </c>
      <c r="X1229" s="74">
        <v>72359</v>
      </c>
      <c r="Y1229" s="74">
        <v>200</v>
      </c>
      <c r="Z1229" s="74">
        <v>1337764</v>
      </c>
      <c r="AA1229" s="74">
        <v>10</v>
      </c>
      <c r="AB1229" s="74">
        <v>7749661</v>
      </c>
      <c r="AC1229" s="74">
        <v>5</v>
      </c>
    </row>
    <row r="1230" spans="1:29" ht="14.25">
      <c r="A1230" s="89">
        <v>2011096</v>
      </c>
      <c r="B1230" s="91">
        <v>40773</v>
      </c>
      <c r="C1230" s="97">
        <v>1</v>
      </c>
      <c r="D1230" s="93">
        <v>4</v>
      </c>
      <c r="E1230" s="93">
        <v>7</v>
      </c>
      <c r="F1230" s="93">
        <v>13</v>
      </c>
      <c r="G1230" s="93">
        <v>14</v>
      </c>
      <c r="H1230" s="93">
        <v>19</v>
      </c>
      <c r="I1230" s="99">
        <v>15</v>
      </c>
      <c r="J1230" s="93">
        <v>14</v>
      </c>
      <c r="K1230" s="93">
        <v>13</v>
      </c>
      <c r="L1230" s="93">
        <v>4</v>
      </c>
      <c r="M1230" s="93">
        <v>19</v>
      </c>
      <c r="N1230" s="93">
        <v>1</v>
      </c>
      <c r="O1230" s="94">
        <v>7</v>
      </c>
      <c r="P1230" s="74">
        <v>288032952</v>
      </c>
      <c r="Q1230" s="74">
        <v>116162472</v>
      </c>
      <c r="R1230" s="74">
        <v>4</v>
      </c>
      <c r="S1230" s="74">
        <v>5000000</v>
      </c>
      <c r="T1230" s="74">
        <v>106</v>
      </c>
      <c r="U1230" s="74">
        <v>250390</v>
      </c>
      <c r="V1230" s="74">
        <v>1067</v>
      </c>
      <c r="W1230" s="74">
        <v>3000</v>
      </c>
      <c r="X1230" s="74">
        <v>48774</v>
      </c>
      <c r="Y1230" s="74">
        <v>200</v>
      </c>
      <c r="Z1230" s="74">
        <v>933916</v>
      </c>
      <c r="AA1230" s="74">
        <v>10</v>
      </c>
      <c r="AB1230" s="74">
        <v>6073988</v>
      </c>
      <c r="AC1230" s="74">
        <v>5</v>
      </c>
    </row>
    <row r="1231" spans="1:29" ht="14.25">
      <c r="A1231" s="89">
        <v>2011097</v>
      </c>
      <c r="B1231" s="91">
        <v>40776</v>
      </c>
      <c r="C1231" s="97">
        <v>9</v>
      </c>
      <c r="D1231" s="93">
        <v>17</v>
      </c>
      <c r="E1231" s="93">
        <v>19</v>
      </c>
      <c r="F1231" s="93">
        <v>20</v>
      </c>
      <c r="G1231" s="93">
        <v>21</v>
      </c>
      <c r="H1231" s="93">
        <v>26</v>
      </c>
      <c r="I1231" s="99">
        <v>16</v>
      </c>
      <c r="J1231" s="93">
        <v>26</v>
      </c>
      <c r="K1231" s="93">
        <v>20</v>
      </c>
      <c r="L1231" s="93">
        <v>9</v>
      </c>
      <c r="M1231" s="93">
        <v>17</v>
      </c>
      <c r="N1231" s="93">
        <v>21</v>
      </c>
      <c r="O1231" s="94">
        <v>19</v>
      </c>
      <c r="P1231" s="74">
        <v>323418670</v>
      </c>
      <c r="Q1231" s="74">
        <v>70941649</v>
      </c>
      <c r="R1231" s="74">
        <v>19</v>
      </c>
      <c r="S1231" s="74">
        <v>6047982</v>
      </c>
      <c r="T1231" s="74">
        <v>108</v>
      </c>
      <c r="U1231" s="74">
        <v>276551</v>
      </c>
      <c r="V1231" s="74">
        <v>1053</v>
      </c>
      <c r="W1231" s="74">
        <v>3000</v>
      </c>
      <c r="X1231" s="74">
        <v>60569</v>
      </c>
      <c r="Y1231" s="74">
        <v>200</v>
      </c>
      <c r="Z1231" s="74">
        <v>1202369</v>
      </c>
      <c r="AA1231" s="74">
        <v>10</v>
      </c>
      <c r="AB1231" s="74">
        <v>6324056</v>
      </c>
      <c r="AC1231" s="74">
        <v>5</v>
      </c>
    </row>
    <row r="1232" spans="1:29" ht="14.25">
      <c r="A1232" s="89">
        <v>2011098</v>
      </c>
      <c r="B1232" s="91">
        <v>40778</v>
      </c>
      <c r="C1232" s="97">
        <v>3</v>
      </c>
      <c r="D1232" s="93">
        <v>7</v>
      </c>
      <c r="E1232" s="93">
        <v>20</v>
      </c>
      <c r="F1232" s="93">
        <v>21</v>
      </c>
      <c r="G1232" s="93">
        <v>22</v>
      </c>
      <c r="H1232" s="93">
        <v>32</v>
      </c>
      <c r="I1232" s="99">
        <v>5</v>
      </c>
      <c r="J1232" s="93">
        <v>21</v>
      </c>
      <c r="K1232" s="93">
        <v>3</v>
      </c>
      <c r="L1232" s="93">
        <v>7</v>
      </c>
      <c r="M1232" s="93">
        <v>22</v>
      </c>
      <c r="N1232" s="93">
        <v>32</v>
      </c>
      <c r="O1232" s="94">
        <v>20</v>
      </c>
      <c r="P1232" s="74">
        <v>283485974</v>
      </c>
      <c r="Q1232" s="74">
        <v>123500432</v>
      </c>
      <c r="R1232" s="74">
        <v>2</v>
      </c>
      <c r="S1232" s="74">
        <v>5000000</v>
      </c>
      <c r="T1232" s="74">
        <v>51</v>
      </c>
      <c r="U1232" s="74">
        <v>525704</v>
      </c>
      <c r="V1232" s="74">
        <v>858</v>
      </c>
      <c r="W1232" s="74">
        <v>3000</v>
      </c>
      <c r="X1232" s="74">
        <v>42844</v>
      </c>
      <c r="Y1232" s="74">
        <v>200</v>
      </c>
      <c r="Z1232" s="74">
        <v>825536</v>
      </c>
      <c r="AA1232" s="74">
        <v>10</v>
      </c>
      <c r="AB1232" s="74">
        <v>6028055</v>
      </c>
      <c r="AC1232" s="74">
        <v>5</v>
      </c>
    </row>
    <row r="1233" spans="1:29" ht="14.25">
      <c r="A1233" s="89">
        <v>2011099</v>
      </c>
      <c r="B1233" s="91">
        <v>40780</v>
      </c>
      <c r="C1233" s="97">
        <v>10</v>
      </c>
      <c r="D1233" s="93">
        <v>12</v>
      </c>
      <c r="E1233" s="93">
        <v>13</v>
      </c>
      <c r="F1233" s="93">
        <v>21</v>
      </c>
      <c r="G1233" s="93">
        <v>26</v>
      </c>
      <c r="H1233" s="93">
        <v>27</v>
      </c>
      <c r="I1233" s="99">
        <v>14</v>
      </c>
      <c r="J1233" s="93">
        <v>26</v>
      </c>
      <c r="K1233" s="93">
        <v>21</v>
      </c>
      <c r="L1233" s="93">
        <v>27</v>
      </c>
      <c r="M1233" s="93">
        <v>12</v>
      </c>
      <c r="N1233" s="93">
        <v>10</v>
      </c>
      <c r="O1233" s="94">
        <v>13</v>
      </c>
      <c r="P1233" s="74">
        <v>287051218</v>
      </c>
      <c r="Q1233" s="74">
        <v>156506688</v>
      </c>
      <c r="R1233" s="74">
        <v>3</v>
      </c>
      <c r="S1233" s="74">
        <v>10000000</v>
      </c>
      <c r="T1233" s="74">
        <v>61</v>
      </c>
      <c r="U1233" s="74">
        <v>442666</v>
      </c>
      <c r="V1233" s="74">
        <v>844</v>
      </c>
      <c r="W1233" s="74">
        <v>3000</v>
      </c>
      <c r="X1233" s="74">
        <v>42452</v>
      </c>
      <c r="Y1233" s="74">
        <v>200</v>
      </c>
      <c r="Z1233" s="74">
        <v>878332</v>
      </c>
      <c r="AA1233" s="74">
        <v>10</v>
      </c>
      <c r="AB1233" s="74">
        <v>6168087</v>
      </c>
      <c r="AC1233" s="74">
        <v>5</v>
      </c>
    </row>
    <row r="1234" spans="1:29" ht="14.25">
      <c r="A1234" s="89">
        <v>2011100</v>
      </c>
      <c r="B1234" s="91">
        <v>40783</v>
      </c>
      <c r="C1234" s="97">
        <v>7</v>
      </c>
      <c r="D1234" s="93">
        <v>11</v>
      </c>
      <c r="E1234" s="93">
        <v>21</v>
      </c>
      <c r="F1234" s="93">
        <v>23</v>
      </c>
      <c r="G1234" s="93">
        <v>31</v>
      </c>
      <c r="H1234" s="93">
        <v>32</v>
      </c>
      <c r="I1234" s="99">
        <v>5</v>
      </c>
      <c r="J1234" s="93">
        <v>23</v>
      </c>
      <c r="K1234" s="93">
        <v>21</v>
      </c>
      <c r="L1234" s="93">
        <v>7</v>
      </c>
      <c r="M1234" s="93">
        <v>31</v>
      </c>
      <c r="N1234" s="93">
        <v>11</v>
      </c>
      <c r="O1234" s="94">
        <v>32</v>
      </c>
      <c r="P1234" s="74">
        <v>323046340</v>
      </c>
      <c r="Q1234" s="74">
        <v>180675360</v>
      </c>
      <c r="R1234" s="74">
        <v>5</v>
      </c>
      <c r="S1234" s="74">
        <v>8933494</v>
      </c>
      <c r="T1234" s="74">
        <v>138</v>
      </c>
      <c r="U1234" s="74">
        <v>213776</v>
      </c>
      <c r="V1234" s="74">
        <v>1128</v>
      </c>
      <c r="W1234" s="74">
        <v>3000</v>
      </c>
      <c r="X1234" s="74">
        <v>56204</v>
      </c>
      <c r="Y1234" s="74">
        <v>200</v>
      </c>
      <c r="Z1234" s="74">
        <v>1050413</v>
      </c>
      <c r="AA1234" s="74">
        <v>10</v>
      </c>
      <c r="AB1234" s="74">
        <v>6965285</v>
      </c>
      <c r="AC1234" s="74">
        <v>5</v>
      </c>
    </row>
    <row r="1235" spans="1:29" ht="14.25">
      <c r="A1235" s="89">
        <v>2011101</v>
      </c>
      <c r="B1235" s="91">
        <v>40785</v>
      </c>
      <c r="C1235" s="97">
        <v>6</v>
      </c>
      <c r="D1235" s="93">
        <v>10</v>
      </c>
      <c r="E1235" s="93">
        <v>19</v>
      </c>
      <c r="F1235" s="93">
        <v>23</v>
      </c>
      <c r="G1235" s="93">
        <v>29</v>
      </c>
      <c r="H1235" s="93">
        <v>31</v>
      </c>
      <c r="I1235" s="99">
        <v>6</v>
      </c>
      <c r="J1235" s="93">
        <v>10</v>
      </c>
      <c r="K1235" s="93">
        <v>23</v>
      </c>
      <c r="L1235" s="93">
        <v>29</v>
      </c>
      <c r="M1235" s="93">
        <v>6</v>
      </c>
      <c r="N1235" s="93">
        <v>31</v>
      </c>
      <c r="O1235" s="94">
        <v>19</v>
      </c>
      <c r="P1235" s="74">
        <v>295906364</v>
      </c>
      <c r="Q1235" s="74">
        <v>195519685</v>
      </c>
      <c r="R1235" s="74">
        <v>5</v>
      </c>
      <c r="S1235" s="74">
        <v>8187546</v>
      </c>
      <c r="T1235" s="74">
        <v>100</v>
      </c>
      <c r="U1235" s="74">
        <v>239065</v>
      </c>
      <c r="V1235" s="74">
        <v>1162</v>
      </c>
      <c r="W1235" s="74">
        <v>3000</v>
      </c>
      <c r="X1235" s="74">
        <v>55999</v>
      </c>
      <c r="Y1235" s="74">
        <v>200</v>
      </c>
      <c r="Z1235" s="74">
        <v>1020101</v>
      </c>
      <c r="AA1235" s="74">
        <v>10</v>
      </c>
      <c r="AB1235" s="74">
        <v>8083730</v>
      </c>
      <c r="AC1235" s="74">
        <v>5</v>
      </c>
    </row>
    <row r="1236" spans="1:29" ht="14.25">
      <c r="A1236" s="89">
        <v>2011102</v>
      </c>
      <c r="B1236" s="91">
        <v>40787</v>
      </c>
      <c r="C1236" s="97">
        <v>1</v>
      </c>
      <c r="D1236" s="93">
        <v>5</v>
      </c>
      <c r="E1236" s="93">
        <v>13</v>
      </c>
      <c r="F1236" s="93">
        <v>21</v>
      </c>
      <c r="G1236" s="93">
        <v>27</v>
      </c>
      <c r="H1236" s="93">
        <v>31</v>
      </c>
      <c r="I1236" s="99">
        <v>11</v>
      </c>
      <c r="J1236" s="93">
        <v>21</v>
      </c>
      <c r="K1236" s="93">
        <v>5</v>
      </c>
      <c r="L1236" s="93">
        <v>31</v>
      </c>
      <c r="M1236" s="93">
        <v>13</v>
      </c>
      <c r="N1236" s="93">
        <v>1</v>
      </c>
      <c r="O1236" s="94">
        <v>27</v>
      </c>
      <c r="P1236" s="74">
        <v>303886824</v>
      </c>
      <c r="Q1236" s="74">
        <v>162643920</v>
      </c>
      <c r="R1236" s="74">
        <v>12</v>
      </c>
      <c r="S1236" s="74">
        <v>5904141</v>
      </c>
      <c r="T1236" s="74">
        <v>116</v>
      </c>
      <c r="U1236" s="74">
        <v>140297</v>
      </c>
      <c r="V1236" s="74">
        <v>1561</v>
      </c>
      <c r="W1236" s="74">
        <v>3000</v>
      </c>
      <c r="X1236" s="74">
        <v>70410</v>
      </c>
      <c r="Y1236" s="74">
        <v>200</v>
      </c>
      <c r="Z1236" s="74">
        <v>1167103</v>
      </c>
      <c r="AA1236" s="74">
        <v>10</v>
      </c>
      <c r="AB1236" s="74">
        <v>12844008</v>
      </c>
      <c r="AC1236" s="74">
        <v>5</v>
      </c>
    </row>
    <row r="1237" spans="1:29" ht="14.25">
      <c r="A1237" s="89">
        <v>2011103</v>
      </c>
      <c r="B1237" s="91">
        <v>40790</v>
      </c>
      <c r="C1237" s="97">
        <v>4</v>
      </c>
      <c r="D1237" s="93">
        <v>5</v>
      </c>
      <c r="E1237" s="93">
        <v>10</v>
      </c>
      <c r="F1237" s="93">
        <v>13</v>
      </c>
      <c r="G1237" s="93">
        <v>15</v>
      </c>
      <c r="H1237" s="93">
        <v>16</v>
      </c>
      <c r="I1237" s="99">
        <v>12</v>
      </c>
      <c r="J1237" s="93">
        <v>5</v>
      </c>
      <c r="K1237" s="93">
        <v>15</v>
      </c>
      <c r="L1237" s="93">
        <v>10</v>
      </c>
      <c r="M1237" s="93">
        <v>16</v>
      </c>
      <c r="N1237" s="93">
        <v>4</v>
      </c>
      <c r="O1237" s="94">
        <v>13</v>
      </c>
      <c r="P1237" s="74">
        <v>334043508</v>
      </c>
      <c r="Q1237" s="74">
        <v>159791712</v>
      </c>
      <c r="R1237" s="74">
        <v>8</v>
      </c>
      <c r="S1237" s="74">
        <v>6857389</v>
      </c>
      <c r="T1237" s="74">
        <v>77</v>
      </c>
      <c r="U1237" s="74">
        <v>289463</v>
      </c>
      <c r="V1237" s="74">
        <v>1179</v>
      </c>
      <c r="W1237" s="74">
        <v>3000</v>
      </c>
      <c r="X1237" s="74">
        <v>67879</v>
      </c>
      <c r="Y1237" s="74">
        <v>200</v>
      </c>
      <c r="Z1237" s="74">
        <v>1314163</v>
      </c>
      <c r="AA1237" s="74">
        <v>10</v>
      </c>
      <c r="AB1237" s="74">
        <v>11826258</v>
      </c>
      <c r="AC1237" s="74">
        <v>5</v>
      </c>
    </row>
    <row r="1238" spans="1:29" ht="14.25">
      <c r="A1238" s="89">
        <v>2011104</v>
      </c>
      <c r="B1238" s="91">
        <v>40792</v>
      </c>
      <c r="C1238" s="97">
        <v>9</v>
      </c>
      <c r="D1238" s="93">
        <v>10</v>
      </c>
      <c r="E1238" s="93">
        <v>16</v>
      </c>
      <c r="F1238" s="93">
        <v>20</v>
      </c>
      <c r="G1238" s="93">
        <v>25</v>
      </c>
      <c r="H1238" s="93">
        <v>29</v>
      </c>
      <c r="I1238" s="99">
        <v>9</v>
      </c>
      <c r="J1238" s="93">
        <v>9</v>
      </c>
      <c r="K1238" s="93">
        <v>10</v>
      </c>
      <c r="L1238" s="93">
        <v>29</v>
      </c>
      <c r="M1238" s="93">
        <v>20</v>
      </c>
      <c r="N1238" s="93">
        <v>16</v>
      </c>
      <c r="O1238" s="94">
        <v>25</v>
      </c>
      <c r="P1238" s="74">
        <v>300386562</v>
      </c>
      <c r="Q1238" s="74">
        <v>68235192</v>
      </c>
      <c r="R1238" s="74">
        <v>24</v>
      </c>
      <c r="S1238" s="74">
        <v>5474058</v>
      </c>
      <c r="T1238" s="74">
        <v>193</v>
      </c>
      <c r="U1238" s="74">
        <v>88425</v>
      </c>
      <c r="V1238" s="74">
        <v>1940</v>
      </c>
      <c r="W1238" s="74">
        <v>3000</v>
      </c>
      <c r="X1238" s="74">
        <v>85407</v>
      </c>
      <c r="Y1238" s="74">
        <v>200</v>
      </c>
      <c r="Z1238" s="74">
        <v>1352724</v>
      </c>
      <c r="AA1238" s="74">
        <v>10</v>
      </c>
      <c r="AB1238" s="74">
        <v>10774756</v>
      </c>
      <c r="AC1238" s="74">
        <v>5</v>
      </c>
    </row>
    <row r="1239" spans="1:29" ht="14.25">
      <c r="A1239" s="89">
        <v>2011105</v>
      </c>
      <c r="B1239" s="91">
        <v>40794</v>
      </c>
      <c r="C1239" s="97">
        <v>4</v>
      </c>
      <c r="D1239" s="93">
        <v>6</v>
      </c>
      <c r="E1239" s="93">
        <v>23</v>
      </c>
      <c r="F1239" s="93">
        <v>25</v>
      </c>
      <c r="G1239" s="93">
        <v>27</v>
      </c>
      <c r="H1239" s="93">
        <v>28</v>
      </c>
      <c r="I1239" s="99">
        <v>1</v>
      </c>
      <c r="J1239" s="93">
        <v>4</v>
      </c>
      <c r="K1239" s="93">
        <v>6</v>
      </c>
      <c r="L1239" s="93">
        <v>23</v>
      </c>
      <c r="M1239" s="93">
        <v>28</v>
      </c>
      <c r="N1239" s="93">
        <v>27</v>
      </c>
      <c r="O1239" s="94">
        <v>25</v>
      </c>
      <c r="P1239" s="74">
        <v>292666602</v>
      </c>
      <c r="Q1239" s="74">
        <v>99084564</v>
      </c>
      <c r="R1239" s="74">
        <v>6</v>
      </c>
      <c r="S1239" s="74">
        <v>5000000</v>
      </c>
      <c r="T1239" s="74">
        <v>163</v>
      </c>
      <c r="U1239" s="74">
        <v>159989</v>
      </c>
      <c r="V1239" s="74">
        <v>847</v>
      </c>
      <c r="W1239" s="74">
        <v>3000</v>
      </c>
      <c r="X1239" s="74">
        <v>46138</v>
      </c>
      <c r="Y1239" s="74">
        <v>200</v>
      </c>
      <c r="Z1239" s="74">
        <v>941879</v>
      </c>
      <c r="AA1239" s="74">
        <v>10</v>
      </c>
      <c r="AB1239" s="74">
        <v>7058314</v>
      </c>
      <c r="AC1239" s="74">
        <v>5</v>
      </c>
    </row>
    <row r="1240" spans="1:29" ht="14.25">
      <c r="A1240" s="89">
        <v>2011106</v>
      </c>
      <c r="B1240" s="91">
        <v>40797</v>
      </c>
      <c r="C1240" s="97">
        <v>2</v>
      </c>
      <c r="D1240" s="93">
        <v>11</v>
      </c>
      <c r="E1240" s="93">
        <v>12</v>
      </c>
      <c r="F1240" s="93">
        <v>14</v>
      </c>
      <c r="G1240" s="93">
        <v>24</v>
      </c>
      <c r="H1240" s="93">
        <v>32</v>
      </c>
      <c r="I1240" s="99">
        <v>14</v>
      </c>
      <c r="J1240" s="93">
        <v>2</v>
      </c>
      <c r="K1240" s="93">
        <v>11</v>
      </c>
      <c r="L1240" s="93">
        <v>12</v>
      </c>
      <c r="M1240" s="93">
        <v>14</v>
      </c>
      <c r="N1240" s="93">
        <v>24</v>
      </c>
      <c r="O1240" s="94">
        <v>32</v>
      </c>
      <c r="P1240" s="74">
        <v>313930786</v>
      </c>
      <c r="Q1240" s="74">
        <v>139653840</v>
      </c>
      <c r="R1240" s="74">
        <v>5</v>
      </c>
      <c r="S1240" s="74">
        <v>5000000</v>
      </c>
      <c r="T1240" s="74">
        <v>118</v>
      </c>
      <c r="U1240" s="74">
        <v>238145</v>
      </c>
      <c r="V1240" s="74">
        <v>1055</v>
      </c>
      <c r="W1240" s="74">
        <v>3000</v>
      </c>
      <c r="X1240" s="74">
        <v>58323</v>
      </c>
      <c r="Y1240" s="74">
        <v>200</v>
      </c>
      <c r="Z1240" s="74">
        <v>1145139</v>
      </c>
      <c r="AA1240" s="74">
        <v>10</v>
      </c>
      <c r="AB1240" s="74">
        <v>6774939</v>
      </c>
      <c r="AC1240" s="74">
        <v>5</v>
      </c>
    </row>
    <row r="1241" spans="1:29" ht="14.25">
      <c r="A1241" s="89">
        <v>2011107</v>
      </c>
      <c r="B1241" s="91">
        <v>40799</v>
      </c>
      <c r="C1241" s="97">
        <v>4</v>
      </c>
      <c r="D1241" s="93">
        <v>9</v>
      </c>
      <c r="E1241" s="93">
        <v>16</v>
      </c>
      <c r="F1241" s="93">
        <v>17</v>
      </c>
      <c r="G1241" s="93">
        <v>22</v>
      </c>
      <c r="H1241" s="93">
        <v>29</v>
      </c>
      <c r="I1241" s="99">
        <v>15</v>
      </c>
      <c r="J1241" s="93">
        <v>4</v>
      </c>
      <c r="K1241" s="93">
        <v>22</v>
      </c>
      <c r="L1241" s="93">
        <v>16</v>
      </c>
      <c r="M1241" s="93">
        <v>17</v>
      </c>
      <c r="N1241" s="93">
        <v>9</v>
      </c>
      <c r="O1241" s="94">
        <v>29</v>
      </c>
      <c r="P1241" s="74">
        <v>287460888</v>
      </c>
      <c r="Q1241" s="74">
        <v>30000000</v>
      </c>
      <c r="R1241" s="74">
        <v>36</v>
      </c>
      <c r="S1241" s="74">
        <v>4981416</v>
      </c>
      <c r="T1241" s="74">
        <v>428</v>
      </c>
      <c r="U1241" s="74">
        <v>39730</v>
      </c>
      <c r="V1241" s="74">
        <v>2631</v>
      </c>
      <c r="W1241" s="74">
        <v>3000</v>
      </c>
      <c r="X1241" s="74">
        <v>98555</v>
      </c>
      <c r="Y1241" s="74">
        <v>200</v>
      </c>
      <c r="Z1241" s="74">
        <v>1425219</v>
      </c>
      <c r="AA1241" s="74">
        <v>10</v>
      </c>
      <c r="AB1241" s="74">
        <v>8463597</v>
      </c>
      <c r="AC1241" s="74">
        <v>5</v>
      </c>
    </row>
    <row r="1242" spans="1:29" ht="14.25">
      <c r="A1242" s="89">
        <v>2011108</v>
      </c>
      <c r="B1242" s="91">
        <v>40801</v>
      </c>
      <c r="C1242" s="97">
        <v>2</v>
      </c>
      <c r="D1242" s="93">
        <v>17</v>
      </c>
      <c r="E1242" s="93">
        <v>22</v>
      </c>
      <c r="F1242" s="93">
        <v>26</v>
      </c>
      <c r="G1242" s="93">
        <v>29</v>
      </c>
      <c r="H1242" s="93">
        <v>33</v>
      </c>
      <c r="I1242" s="99">
        <v>10</v>
      </c>
      <c r="J1242" s="93">
        <v>2</v>
      </c>
      <c r="K1242" s="93">
        <v>22</v>
      </c>
      <c r="L1242" s="93">
        <v>26</v>
      </c>
      <c r="M1242" s="93">
        <v>17</v>
      </c>
      <c r="N1242" s="93">
        <v>29</v>
      </c>
      <c r="O1242" s="94">
        <v>33</v>
      </c>
      <c r="P1242" s="74">
        <v>282794584</v>
      </c>
      <c r="Q1242" s="74">
        <v>52705268</v>
      </c>
      <c r="R1242" s="74">
        <v>4</v>
      </c>
      <c r="S1242" s="74">
        <v>5000000</v>
      </c>
      <c r="T1242" s="74">
        <v>72</v>
      </c>
      <c r="U1242" s="74">
        <v>254198</v>
      </c>
      <c r="V1242" s="74">
        <v>880</v>
      </c>
      <c r="W1242" s="74">
        <v>3000</v>
      </c>
      <c r="X1242" s="74">
        <v>46763</v>
      </c>
      <c r="Y1242" s="74">
        <v>200</v>
      </c>
      <c r="Z1242" s="74">
        <v>916757</v>
      </c>
      <c r="AA1242" s="74">
        <v>10</v>
      </c>
      <c r="AB1242" s="74">
        <v>11280330</v>
      </c>
      <c r="AC1242" s="74">
        <v>5</v>
      </c>
    </row>
    <row r="1243" spans="1:29" ht="14.25">
      <c r="A1243" s="89">
        <v>2011109</v>
      </c>
      <c r="B1243" s="91">
        <v>40804</v>
      </c>
      <c r="C1243" s="97">
        <v>1</v>
      </c>
      <c r="D1243" s="93">
        <v>3</v>
      </c>
      <c r="E1243" s="93">
        <v>9</v>
      </c>
      <c r="F1243" s="93">
        <v>15</v>
      </c>
      <c r="G1243" s="93">
        <v>16</v>
      </c>
      <c r="H1243" s="93">
        <v>33</v>
      </c>
      <c r="I1243" s="99">
        <v>15</v>
      </c>
      <c r="J1243" s="93">
        <v>16</v>
      </c>
      <c r="K1243" s="93">
        <v>33</v>
      </c>
      <c r="L1243" s="93">
        <v>1</v>
      </c>
      <c r="M1243" s="93">
        <v>3</v>
      </c>
      <c r="N1243" s="93">
        <v>15</v>
      </c>
      <c r="O1243" s="94">
        <v>9</v>
      </c>
      <c r="P1243" s="74">
        <v>319837948</v>
      </c>
      <c r="Q1243" s="74">
        <v>105894980</v>
      </c>
      <c r="R1243" s="74">
        <v>5</v>
      </c>
      <c r="S1243" s="74">
        <v>5000000</v>
      </c>
      <c r="T1243" s="74">
        <v>92</v>
      </c>
      <c r="U1243" s="74">
        <v>364237</v>
      </c>
      <c r="V1243" s="74">
        <v>753</v>
      </c>
      <c r="W1243" s="74">
        <v>3000</v>
      </c>
      <c r="X1243" s="74">
        <v>43793</v>
      </c>
      <c r="Y1243" s="74">
        <v>200</v>
      </c>
      <c r="Z1243" s="74">
        <v>918730</v>
      </c>
      <c r="AA1243" s="74">
        <v>10</v>
      </c>
      <c r="AB1243" s="74">
        <v>4963220</v>
      </c>
      <c r="AC1243" s="74">
        <v>5</v>
      </c>
    </row>
    <row r="1244" spans="1:29" ht="14.25">
      <c r="A1244" s="89">
        <v>2011110</v>
      </c>
      <c r="B1244" s="91">
        <v>40806</v>
      </c>
      <c r="C1244" s="97">
        <v>12</v>
      </c>
      <c r="D1244" s="93">
        <v>14</v>
      </c>
      <c r="E1244" s="93">
        <v>21</v>
      </c>
      <c r="F1244" s="93">
        <v>26</v>
      </c>
      <c r="G1244" s="93">
        <v>28</v>
      </c>
      <c r="H1244" s="93">
        <v>33</v>
      </c>
      <c r="I1244" s="99">
        <v>12</v>
      </c>
      <c r="J1244" s="93">
        <v>33</v>
      </c>
      <c r="K1244" s="93">
        <v>26</v>
      </c>
      <c r="L1244" s="93">
        <v>21</v>
      </c>
      <c r="M1244" s="93">
        <v>28</v>
      </c>
      <c r="N1244" s="93">
        <v>12</v>
      </c>
      <c r="O1244" s="94">
        <v>14</v>
      </c>
      <c r="P1244" s="74">
        <v>291747572</v>
      </c>
      <c r="Q1244" s="74">
        <v>157335982</v>
      </c>
      <c r="R1244" s="74">
        <v>1</v>
      </c>
      <c r="S1244" s="74">
        <v>10000000</v>
      </c>
      <c r="T1244" s="74">
        <v>46</v>
      </c>
      <c r="U1244" s="74">
        <v>572431</v>
      </c>
      <c r="V1244" s="74">
        <v>596</v>
      </c>
      <c r="W1244" s="74">
        <v>3000</v>
      </c>
      <c r="X1244" s="74">
        <v>34198</v>
      </c>
      <c r="Y1244" s="74">
        <v>200</v>
      </c>
      <c r="Z1244" s="74">
        <v>759430</v>
      </c>
      <c r="AA1244" s="74">
        <v>10</v>
      </c>
      <c r="AB1244" s="74">
        <v>7792310</v>
      </c>
      <c r="AC1244" s="74">
        <v>5</v>
      </c>
    </row>
    <row r="1245" spans="1:29" ht="14.25">
      <c r="A1245" s="89">
        <v>2011111</v>
      </c>
      <c r="B1245" s="91">
        <v>40808</v>
      </c>
      <c r="C1245" s="97">
        <v>1</v>
      </c>
      <c r="D1245" s="93">
        <v>3</v>
      </c>
      <c r="E1245" s="93">
        <v>5</v>
      </c>
      <c r="F1245" s="93">
        <v>20</v>
      </c>
      <c r="G1245" s="93">
        <v>25</v>
      </c>
      <c r="H1245" s="93">
        <v>27</v>
      </c>
      <c r="I1245" s="99">
        <v>4</v>
      </c>
      <c r="J1245" s="93">
        <v>1</v>
      </c>
      <c r="K1245" s="93">
        <v>5</v>
      </c>
      <c r="L1245" s="93">
        <v>3</v>
      </c>
      <c r="M1245" s="93">
        <v>20</v>
      </c>
      <c r="N1245" s="93">
        <v>25</v>
      </c>
      <c r="O1245" s="94">
        <v>27</v>
      </c>
      <c r="P1245" s="74">
        <v>301379048</v>
      </c>
      <c r="Q1245" s="74">
        <v>173682690</v>
      </c>
      <c r="R1245" s="74">
        <v>5</v>
      </c>
      <c r="S1245" s="74">
        <v>8307736</v>
      </c>
      <c r="T1245" s="74">
        <v>76</v>
      </c>
      <c r="U1245" s="74">
        <v>326421</v>
      </c>
      <c r="V1245" s="74">
        <v>801</v>
      </c>
      <c r="W1245" s="74">
        <v>3000</v>
      </c>
      <c r="X1245" s="74">
        <v>44962</v>
      </c>
      <c r="Y1245" s="74">
        <v>200</v>
      </c>
      <c r="Z1245" s="74">
        <v>930384</v>
      </c>
      <c r="AA1245" s="74">
        <v>10</v>
      </c>
      <c r="AB1245" s="74">
        <v>8856615</v>
      </c>
      <c r="AC1245" s="74">
        <v>5</v>
      </c>
    </row>
    <row r="1246" spans="1:29" ht="14.25">
      <c r="A1246" s="89">
        <v>2011112</v>
      </c>
      <c r="B1246" s="91">
        <v>40811</v>
      </c>
      <c r="C1246" s="97">
        <v>3</v>
      </c>
      <c r="D1246" s="93">
        <v>5</v>
      </c>
      <c r="E1246" s="93">
        <v>16</v>
      </c>
      <c r="F1246" s="93">
        <v>18</v>
      </c>
      <c r="G1246" s="93">
        <v>23</v>
      </c>
      <c r="H1246" s="93">
        <v>24</v>
      </c>
      <c r="I1246" s="99">
        <v>15</v>
      </c>
      <c r="J1246" s="93">
        <v>3</v>
      </c>
      <c r="K1246" s="93">
        <v>5</v>
      </c>
      <c r="L1246" s="93">
        <v>16</v>
      </c>
      <c r="M1246" s="93">
        <v>18</v>
      </c>
      <c r="N1246" s="93">
        <v>23</v>
      </c>
      <c r="O1246" s="94">
        <v>24</v>
      </c>
      <c r="P1246" s="74">
        <v>335373070</v>
      </c>
      <c r="Q1246" s="74">
        <v>211883612</v>
      </c>
      <c r="R1246" s="74">
        <v>4</v>
      </c>
      <c r="S1246" s="74">
        <v>10000000</v>
      </c>
      <c r="T1246" s="74">
        <v>194</v>
      </c>
      <c r="U1246" s="74">
        <v>172756</v>
      </c>
      <c r="V1246" s="74">
        <v>955</v>
      </c>
      <c r="W1246" s="74">
        <v>3000</v>
      </c>
      <c r="X1246" s="74">
        <v>54166</v>
      </c>
      <c r="Y1246" s="74">
        <v>200</v>
      </c>
      <c r="Z1246" s="74">
        <v>1118478</v>
      </c>
      <c r="AA1246" s="74">
        <v>10</v>
      </c>
      <c r="AB1246" s="74">
        <v>5546843</v>
      </c>
      <c r="AC1246" s="74">
        <v>5</v>
      </c>
    </row>
    <row r="1247" spans="1:29" ht="14.25">
      <c r="A1247" s="89">
        <v>2011113</v>
      </c>
      <c r="B1247" s="91">
        <v>40813</v>
      </c>
      <c r="C1247" s="97">
        <v>6</v>
      </c>
      <c r="D1247" s="93">
        <v>10</v>
      </c>
      <c r="E1247" s="93">
        <v>11</v>
      </c>
      <c r="F1247" s="93">
        <v>25</v>
      </c>
      <c r="G1247" s="93">
        <v>32</v>
      </c>
      <c r="H1247" s="93">
        <v>33</v>
      </c>
      <c r="I1247" s="99">
        <v>5</v>
      </c>
      <c r="J1247" s="93">
        <v>33</v>
      </c>
      <c r="K1247" s="93">
        <v>25</v>
      </c>
      <c r="L1247" s="93">
        <v>6</v>
      </c>
      <c r="M1247" s="93">
        <v>11</v>
      </c>
      <c r="N1247" s="93">
        <v>32</v>
      </c>
      <c r="O1247" s="94">
        <v>10</v>
      </c>
      <c r="P1247" s="74">
        <v>301463604</v>
      </c>
      <c r="Q1247" s="74">
        <v>231536104</v>
      </c>
      <c r="R1247" s="74">
        <v>4</v>
      </c>
      <c r="S1247" s="74">
        <v>8965249</v>
      </c>
      <c r="T1247" s="74">
        <v>84</v>
      </c>
      <c r="U1247" s="74">
        <v>283232</v>
      </c>
      <c r="V1247" s="74">
        <v>997</v>
      </c>
      <c r="W1247" s="74">
        <v>3000</v>
      </c>
      <c r="X1247" s="74">
        <v>48736</v>
      </c>
      <c r="Y1247" s="74">
        <v>200</v>
      </c>
      <c r="Z1247" s="74">
        <v>934080</v>
      </c>
      <c r="AA1247" s="74">
        <v>10</v>
      </c>
      <c r="AB1247" s="74">
        <v>9266635</v>
      </c>
      <c r="AC1247" s="74">
        <v>5</v>
      </c>
    </row>
    <row r="1248" spans="1:29" ht="14.25">
      <c r="A1248" s="89">
        <v>2011114</v>
      </c>
      <c r="B1248" s="91">
        <v>40815</v>
      </c>
      <c r="C1248" s="97">
        <v>1</v>
      </c>
      <c r="D1248" s="93">
        <v>14</v>
      </c>
      <c r="E1248" s="93">
        <v>15</v>
      </c>
      <c r="F1248" s="93">
        <v>16</v>
      </c>
      <c r="G1248" s="93">
        <v>30</v>
      </c>
      <c r="H1248" s="93">
        <v>32</v>
      </c>
      <c r="I1248" s="99">
        <v>9</v>
      </c>
      <c r="J1248" s="93">
        <v>14</v>
      </c>
      <c r="K1248" s="93">
        <v>16</v>
      </c>
      <c r="L1248" s="93">
        <v>15</v>
      </c>
      <c r="M1248" s="93">
        <v>30</v>
      </c>
      <c r="N1248" s="93">
        <v>32</v>
      </c>
      <c r="O1248" s="94">
        <v>1</v>
      </c>
      <c r="P1248" s="74">
        <v>297745236</v>
      </c>
      <c r="Q1248" s="74">
        <v>227233590</v>
      </c>
      <c r="R1248" s="74">
        <v>6</v>
      </c>
      <c r="S1248" s="74">
        <v>6713165</v>
      </c>
      <c r="T1248" s="74">
        <v>75</v>
      </c>
      <c r="U1248" s="74">
        <v>205579</v>
      </c>
      <c r="V1248" s="74">
        <v>1240</v>
      </c>
      <c r="W1248" s="74">
        <v>3000</v>
      </c>
      <c r="X1248" s="74">
        <v>58255</v>
      </c>
      <c r="Y1248" s="74">
        <v>200</v>
      </c>
      <c r="Z1248" s="74">
        <v>1028983</v>
      </c>
      <c r="AA1248" s="74">
        <v>10</v>
      </c>
      <c r="AB1248" s="74">
        <v>13767872</v>
      </c>
      <c r="AC1248" s="74">
        <v>5</v>
      </c>
    </row>
    <row r="1249" spans="1:29" ht="14.25">
      <c r="A1249" s="89">
        <v>2011115</v>
      </c>
      <c r="B1249" s="91">
        <v>40818</v>
      </c>
      <c r="C1249" s="97">
        <v>7</v>
      </c>
      <c r="D1249" s="93">
        <v>8</v>
      </c>
      <c r="E1249" s="93">
        <v>9</v>
      </c>
      <c r="F1249" s="93">
        <v>12</v>
      </c>
      <c r="G1249" s="93">
        <v>17</v>
      </c>
      <c r="H1249" s="93">
        <v>33</v>
      </c>
      <c r="I1249" s="99">
        <v>16</v>
      </c>
      <c r="J1249" s="93">
        <v>17</v>
      </c>
      <c r="K1249" s="93">
        <v>33</v>
      </c>
      <c r="L1249" s="93">
        <v>9</v>
      </c>
      <c r="M1249" s="93">
        <v>7</v>
      </c>
      <c r="N1249" s="93">
        <v>12</v>
      </c>
      <c r="O1249" s="94">
        <v>8</v>
      </c>
      <c r="P1249" s="74">
        <v>306169962</v>
      </c>
      <c r="Q1249" s="74">
        <v>270556202</v>
      </c>
      <c r="R1249" s="74">
        <v>2</v>
      </c>
      <c r="S1249" s="74">
        <v>10000000</v>
      </c>
      <c r="T1249" s="74">
        <v>123</v>
      </c>
      <c r="U1249" s="74">
        <v>220636</v>
      </c>
      <c r="V1249" s="74">
        <v>1063</v>
      </c>
      <c r="W1249" s="74">
        <v>3000</v>
      </c>
      <c r="X1249" s="74">
        <v>57532</v>
      </c>
      <c r="Y1249" s="74">
        <v>200</v>
      </c>
      <c r="Z1249" s="74">
        <v>1204124</v>
      </c>
      <c r="AA1249" s="74">
        <v>10</v>
      </c>
      <c r="AB1249" s="74">
        <v>6565153</v>
      </c>
      <c r="AC1249" s="74">
        <v>5</v>
      </c>
    </row>
    <row r="1250" spans="1:29" ht="14.25">
      <c r="A1250" s="89">
        <v>2011116</v>
      </c>
      <c r="B1250" s="91">
        <v>40820</v>
      </c>
      <c r="C1250" s="97">
        <v>1</v>
      </c>
      <c r="D1250" s="93">
        <v>7</v>
      </c>
      <c r="E1250" s="93">
        <v>11</v>
      </c>
      <c r="F1250" s="93">
        <v>12</v>
      </c>
      <c r="G1250" s="93">
        <v>17</v>
      </c>
      <c r="H1250" s="93">
        <v>27</v>
      </c>
      <c r="I1250" s="99">
        <v>5</v>
      </c>
      <c r="J1250" s="93">
        <v>27</v>
      </c>
      <c r="K1250" s="93">
        <v>12</v>
      </c>
      <c r="L1250" s="93">
        <v>1</v>
      </c>
      <c r="M1250" s="93">
        <v>7</v>
      </c>
      <c r="N1250" s="93">
        <v>17</v>
      </c>
      <c r="O1250" s="94">
        <v>11</v>
      </c>
      <c r="P1250" s="74">
        <v>270660014</v>
      </c>
      <c r="Q1250" s="74">
        <v>202031320</v>
      </c>
      <c r="R1250" s="74">
        <v>20</v>
      </c>
      <c r="S1250" s="74">
        <v>5629502</v>
      </c>
      <c r="T1250" s="74">
        <v>135</v>
      </c>
      <c r="U1250" s="74">
        <v>139889</v>
      </c>
      <c r="V1250" s="74">
        <v>1520</v>
      </c>
      <c r="W1250" s="74">
        <v>0</v>
      </c>
      <c r="X1250" s="74">
        <v>65643</v>
      </c>
      <c r="Y1250" s="74">
        <v>0</v>
      </c>
      <c r="Z1250" s="74">
        <v>1064880</v>
      </c>
      <c r="AA1250" s="74">
        <v>0</v>
      </c>
      <c r="AB1250" s="74">
        <v>8267149</v>
      </c>
      <c r="AC1250" s="74">
        <v>0</v>
      </c>
    </row>
    <row r="1251" spans="1:29" ht="14.25">
      <c r="A1251" s="89">
        <v>2011117</v>
      </c>
      <c r="B1251" s="91">
        <v>40822</v>
      </c>
      <c r="C1251" s="97">
        <v>8</v>
      </c>
      <c r="D1251" s="93">
        <v>10</v>
      </c>
      <c r="E1251" s="93">
        <v>19</v>
      </c>
      <c r="F1251" s="93">
        <v>26</v>
      </c>
      <c r="G1251" s="93">
        <v>28</v>
      </c>
      <c r="H1251" s="93">
        <v>30</v>
      </c>
      <c r="I1251" s="99">
        <v>4</v>
      </c>
      <c r="J1251" s="93">
        <v>8</v>
      </c>
      <c r="K1251" s="93">
        <v>19</v>
      </c>
      <c r="L1251" s="93">
        <v>26</v>
      </c>
      <c r="M1251" s="93">
        <v>10</v>
      </c>
      <c r="N1251" s="93">
        <v>30</v>
      </c>
      <c r="O1251" s="94">
        <v>28</v>
      </c>
      <c r="P1251" s="74">
        <v>284670324</v>
      </c>
      <c r="Q1251" s="74">
        <v>224765796</v>
      </c>
      <c r="R1251" s="74">
        <v>3</v>
      </c>
      <c r="S1251" s="74">
        <v>10000000</v>
      </c>
      <c r="T1251" s="74">
        <v>180</v>
      </c>
      <c r="U1251" s="74">
        <v>125558</v>
      </c>
      <c r="V1251" s="74">
        <v>1402</v>
      </c>
      <c r="W1251" s="74">
        <v>3000</v>
      </c>
      <c r="X1251" s="74">
        <v>74559</v>
      </c>
      <c r="Y1251" s="74">
        <v>200</v>
      </c>
      <c r="Z1251" s="74">
        <v>1402395</v>
      </c>
      <c r="AA1251" s="74">
        <v>10</v>
      </c>
      <c r="AB1251" s="74">
        <v>6202348</v>
      </c>
      <c r="AC1251" s="74">
        <v>5</v>
      </c>
    </row>
    <row r="1252" spans="1:29" ht="14.25">
      <c r="A1252" s="89">
        <v>2011118</v>
      </c>
      <c r="B1252" s="91">
        <v>40825</v>
      </c>
      <c r="C1252" s="97">
        <v>5</v>
      </c>
      <c r="D1252" s="93">
        <v>6</v>
      </c>
      <c r="E1252" s="93">
        <v>11</v>
      </c>
      <c r="F1252" s="93">
        <v>14</v>
      </c>
      <c r="G1252" s="93">
        <v>20</v>
      </c>
      <c r="H1252" s="93">
        <v>21</v>
      </c>
      <c r="I1252" s="99">
        <v>10</v>
      </c>
      <c r="J1252" s="93">
        <v>6</v>
      </c>
      <c r="K1252" s="93">
        <v>14</v>
      </c>
      <c r="L1252" s="93">
        <v>11</v>
      </c>
      <c r="M1252" s="93">
        <v>21</v>
      </c>
      <c r="N1252" s="93">
        <v>5</v>
      </c>
      <c r="O1252" s="94">
        <v>20</v>
      </c>
      <c r="P1252" s="74">
        <v>346558714</v>
      </c>
      <c r="Q1252" s="74">
        <v>235158912</v>
      </c>
      <c r="R1252" s="74">
        <v>6</v>
      </c>
      <c r="S1252" s="74">
        <v>7692874</v>
      </c>
      <c r="T1252" s="74">
        <v>163</v>
      </c>
      <c r="U1252" s="74">
        <v>148686</v>
      </c>
      <c r="V1252" s="74">
        <v>2021</v>
      </c>
      <c r="W1252" s="74">
        <v>3000</v>
      </c>
      <c r="X1252" s="74">
        <v>88010</v>
      </c>
      <c r="Y1252" s="74">
        <v>200</v>
      </c>
      <c r="Z1252" s="74">
        <v>1538199</v>
      </c>
      <c r="AA1252" s="74">
        <v>10</v>
      </c>
      <c r="AB1252" s="74">
        <v>9996108</v>
      </c>
      <c r="AC1252" s="74">
        <v>5</v>
      </c>
    </row>
    <row r="1253" spans="1:29" ht="14.25">
      <c r="A1253" s="89">
        <v>2011119</v>
      </c>
      <c r="B1253" s="91">
        <v>40827</v>
      </c>
      <c r="C1253" s="97">
        <v>9</v>
      </c>
      <c r="D1253" s="93">
        <v>12</v>
      </c>
      <c r="E1253" s="93">
        <v>14</v>
      </c>
      <c r="F1253" s="93">
        <v>19</v>
      </c>
      <c r="G1253" s="93">
        <v>28</v>
      </c>
      <c r="H1253" s="93">
        <v>32</v>
      </c>
      <c r="I1253" s="99">
        <v>1</v>
      </c>
      <c r="J1253" s="93">
        <v>12</v>
      </c>
      <c r="K1253" s="93">
        <v>9</v>
      </c>
      <c r="L1253" s="93">
        <v>32</v>
      </c>
      <c r="M1253" s="93">
        <v>14</v>
      </c>
      <c r="N1253" s="93">
        <v>19</v>
      </c>
      <c r="O1253" s="94">
        <v>28</v>
      </c>
      <c r="P1253" s="74">
        <v>310270074</v>
      </c>
      <c r="Q1253" s="74">
        <v>274874502</v>
      </c>
      <c r="R1253" s="74">
        <v>3</v>
      </c>
      <c r="S1253" s="74">
        <v>10000000</v>
      </c>
      <c r="T1253" s="74">
        <v>81</v>
      </c>
      <c r="U1253" s="74">
        <v>368865</v>
      </c>
      <c r="V1253" s="74">
        <v>724</v>
      </c>
      <c r="W1253" s="74">
        <v>3000</v>
      </c>
      <c r="X1253" s="74">
        <v>44157</v>
      </c>
      <c r="Y1253" s="74">
        <v>200</v>
      </c>
      <c r="Z1253" s="74">
        <v>926490</v>
      </c>
      <c r="AA1253" s="74">
        <v>10</v>
      </c>
      <c r="AB1253" s="74">
        <v>6434067</v>
      </c>
      <c r="AC1253" s="74">
        <v>5</v>
      </c>
    </row>
    <row r="1254" spans="1:29" ht="14.25">
      <c r="A1254" s="89">
        <v>2011120</v>
      </c>
      <c r="B1254" s="91">
        <v>40829</v>
      </c>
      <c r="C1254" s="97">
        <v>4</v>
      </c>
      <c r="D1254" s="93">
        <v>14</v>
      </c>
      <c r="E1254" s="93">
        <v>17</v>
      </c>
      <c r="F1254" s="93">
        <v>28</v>
      </c>
      <c r="G1254" s="93">
        <v>30</v>
      </c>
      <c r="H1254" s="93">
        <v>33</v>
      </c>
      <c r="I1254" s="99">
        <v>7</v>
      </c>
      <c r="J1254" s="93">
        <v>30</v>
      </c>
      <c r="K1254" s="93">
        <v>28</v>
      </c>
      <c r="L1254" s="93">
        <v>17</v>
      </c>
      <c r="M1254" s="93">
        <v>14</v>
      </c>
      <c r="N1254" s="93">
        <v>33</v>
      </c>
      <c r="O1254" s="94">
        <v>4</v>
      </c>
      <c r="P1254" s="74">
        <v>307300204</v>
      </c>
      <c r="Q1254" s="74">
        <v>228388853</v>
      </c>
      <c r="R1254" s="74">
        <v>11</v>
      </c>
      <c r="S1254" s="74">
        <v>5309612</v>
      </c>
      <c r="T1254" s="74">
        <v>107</v>
      </c>
      <c r="U1254" s="74">
        <v>47744</v>
      </c>
      <c r="V1254" s="74">
        <v>2169</v>
      </c>
      <c r="W1254" s="74">
        <v>3000</v>
      </c>
      <c r="X1254" s="74">
        <v>93820</v>
      </c>
      <c r="Y1254" s="74">
        <v>200</v>
      </c>
      <c r="Z1254" s="74">
        <v>1491863</v>
      </c>
      <c r="AA1254" s="74">
        <v>10</v>
      </c>
      <c r="AB1254" s="74">
        <v>18671751</v>
      </c>
      <c r="AC1254" s="74">
        <v>5</v>
      </c>
    </row>
    <row r="1255" spans="1:29" ht="14.25">
      <c r="A1255" s="89">
        <v>2011121</v>
      </c>
      <c r="B1255" s="91">
        <v>40832</v>
      </c>
      <c r="C1255" s="97">
        <v>4</v>
      </c>
      <c r="D1255" s="93">
        <v>14</v>
      </c>
      <c r="E1255" s="93">
        <v>22</v>
      </c>
      <c r="F1255" s="93">
        <v>25</v>
      </c>
      <c r="G1255" s="93">
        <v>32</v>
      </c>
      <c r="H1255" s="93">
        <v>33</v>
      </c>
      <c r="I1255" s="99">
        <v>2</v>
      </c>
      <c r="J1255" s="93">
        <v>14</v>
      </c>
      <c r="K1255" s="93">
        <v>4</v>
      </c>
      <c r="L1255" s="93">
        <v>22</v>
      </c>
      <c r="M1255" s="93">
        <v>33</v>
      </c>
      <c r="N1255" s="93">
        <v>32</v>
      </c>
      <c r="O1255" s="94">
        <v>25</v>
      </c>
      <c r="P1255" s="74">
        <v>342602202</v>
      </c>
      <c r="Q1255" s="74">
        <v>279660224</v>
      </c>
      <c r="R1255" s="74">
        <v>2</v>
      </c>
      <c r="S1255" s="74">
        <v>10000000</v>
      </c>
      <c r="T1255" s="74">
        <v>39</v>
      </c>
      <c r="U1255" s="74">
        <v>783201</v>
      </c>
      <c r="V1255" s="74">
        <v>712</v>
      </c>
      <c r="W1255" s="74">
        <v>3000</v>
      </c>
      <c r="X1255" s="74">
        <v>40760</v>
      </c>
      <c r="Y1255" s="74">
        <v>200</v>
      </c>
      <c r="Z1255" s="74">
        <v>832166</v>
      </c>
      <c r="AA1255" s="74">
        <v>10</v>
      </c>
      <c r="AB1255" s="74">
        <v>9489834</v>
      </c>
      <c r="AC1255" s="74">
        <v>5</v>
      </c>
    </row>
    <row r="1256" spans="1:29" ht="14.25">
      <c r="A1256" s="89">
        <v>2011122</v>
      </c>
      <c r="B1256" s="91">
        <v>40834</v>
      </c>
      <c r="C1256" s="97">
        <v>10</v>
      </c>
      <c r="D1256" s="93">
        <v>12</v>
      </c>
      <c r="E1256" s="93">
        <v>18</v>
      </c>
      <c r="F1256" s="93">
        <v>26</v>
      </c>
      <c r="G1256" s="93">
        <v>27</v>
      </c>
      <c r="H1256" s="93">
        <v>31</v>
      </c>
      <c r="I1256" s="99">
        <v>3</v>
      </c>
      <c r="J1256" s="93">
        <v>27</v>
      </c>
      <c r="K1256" s="93">
        <v>31</v>
      </c>
      <c r="L1256" s="93">
        <v>12</v>
      </c>
      <c r="M1256" s="93">
        <v>18</v>
      </c>
      <c r="N1256" s="93">
        <v>26</v>
      </c>
      <c r="O1256" s="94">
        <v>10</v>
      </c>
      <c r="P1256" s="74">
        <v>307852112</v>
      </c>
      <c r="Q1256" s="74">
        <v>280128023</v>
      </c>
      <c r="R1256" s="74">
        <v>7</v>
      </c>
      <c r="S1256" s="74">
        <v>7026731</v>
      </c>
      <c r="T1256" s="74">
        <v>142</v>
      </c>
      <c r="U1256" s="74">
        <v>149863</v>
      </c>
      <c r="V1256" s="74">
        <v>1614</v>
      </c>
      <c r="W1256" s="74">
        <v>3000</v>
      </c>
      <c r="X1256" s="74">
        <v>77144</v>
      </c>
      <c r="Y1256" s="74">
        <v>200</v>
      </c>
      <c r="Z1256" s="74">
        <v>1394831</v>
      </c>
      <c r="AA1256" s="74">
        <v>10</v>
      </c>
      <c r="AB1256" s="74">
        <v>9138565</v>
      </c>
      <c r="AC1256" s="74">
        <v>5</v>
      </c>
    </row>
    <row r="1257" spans="1:29" ht="14.25">
      <c r="A1257" s="89">
        <v>2011123</v>
      </c>
      <c r="B1257" s="91">
        <v>40836</v>
      </c>
      <c r="C1257" s="97">
        <v>1</v>
      </c>
      <c r="D1257" s="93">
        <v>4</v>
      </c>
      <c r="E1257" s="93">
        <v>5</v>
      </c>
      <c r="F1257" s="93">
        <v>14</v>
      </c>
      <c r="G1257" s="93">
        <v>19</v>
      </c>
      <c r="H1257" s="93">
        <v>28</v>
      </c>
      <c r="I1257" s="99">
        <v>16</v>
      </c>
      <c r="J1257" s="93">
        <v>19</v>
      </c>
      <c r="K1257" s="93">
        <v>14</v>
      </c>
      <c r="L1257" s="93">
        <v>4</v>
      </c>
      <c r="M1257" s="93">
        <v>28</v>
      </c>
      <c r="N1257" s="93">
        <v>5</v>
      </c>
      <c r="O1257" s="94">
        <v>1</v>
      </c>
      <c r="P1257" s="74">
        <v>329433846</v>
      </c>
      <c r="Q1257" s="74">
        <v>326523090</v>
      </c>
      <c r="R1257" s="74">
        <v>3</v>
      </c>
      <c r="S1257" s="74">
        <v>11666666</v>
      </c>
      <c r="T1257" s="74">
        <v>155</v>
      </c>
      <c r="U1257" s="74">
        <v>211230</v>
      </c>
      <c r="V1257" s="74">
        <v>782</v>
      </c>
      <c r="W1257" s="74">
        <v>3000</v>
      </c>
      <c r="X1257" s="74">
        <v>49506</v>
      </c>
      <c r="Y1257" s="74">
        <v>200</v>
      </c>
      <c r="Z1257" s="74">
        <v>995471</v>
      </c>
      <c r="AA1257" s="74">
        <v>10</v>
      </c>
      <c r="AB1257" s="74">
        <v>6016972</v>
      </c>
      <c r="AC1257" s="74">
        <v>5</v>
      </c>
    </row>
    <row r="1258" spans="1:29" ht="14.25">
      <c r="A1258" s="89">
        <v>2011124</v>
      </c>
      <c r="B1258" s="91">
        <v>40839</v>
      </c>
      <c r="C1258" s="97">
        <v>9</v>
      </c>
      <c r="D1258" s="93">
        <v>18</v>
      </c>
      <c r="E1258" s="93">
        <v>19</v>
      </c>
      <c r="F1258" s="93">
        <v>26</v>
      </c>
      <c r="G1258" s="93">
        <v>31</v>
      </c>
      <c r="H1258" s="93">
        <v>32</v>
      </c>
      <c r="I1258" s="99">
        <v>16</v>
      </c>
      <c r="J1258" s="93">
        <v>19</v>
      </c>
      <c r="K1258" s="93">
        <v>9</v>
      </c>
      <c r="L1258" s="93">
        <v>31</v>
      </c>
      <c r="M1258" s="93">
        <v>26</v>
      </c>
      <c r="N1258" s="93">
        <v>18</v>
      </c>
      <c r="O1258" s="94">
        <v>32</v>
      </c>
      <c r="P1258" s="74">
        <v>356985192</v>
      </c>
      <c r="Q1258" s="74">
        <v>344665993</v>
      </c>
      <c r="R1258" s="74">
        <v>7</v>
      </c>
      <c r="S1258" s="74">
        <v>8751022</v>
      </c>
      <c r="T1258" s="74">
        <v>123</v>
      </c>
      <c r="U1258" s="74">
        <v>259233</v>
      </c>
      <c r="V1258" s="74">
        <v>1392</v>
      </c>
      <c r="W1258" s="74">
        <v>3000</v>
      </c>
      <c r="X1258" s="74">
        <v>70428</v>
      </c>
      <c r="Y1258" s="74">
        <v>200</v>
      </c>
      <c r="Z1258" s="74">
        <v>1331453</v>
      </c>
      <c r="AA1258" s="74">
        <v>10</v>
      </c>
      <c r="AB1258" s="74">
        <v>7412161</v>
      </c>
      <c r="AC1258" s="74">
        <v>5</v>
      </c>
    </row>
    <row r="1259" spans="1:29" ht="14.25">
      <c r="A1259" s="89">
        <v>2011125</v>
      </c>
      <c r="B1259" s="91">
        <v>40841</v>
      </c>
      <c r="C1259" s="97">
        <v>3</v>
      </c>
      <c r="D1259" s="93">
        <v>10</v>
      </c>
      <c r="E1259" s="93">
        <v>15</v>
      </c>
      <c r="F1259" s="93">
        <v>24</v>
      </c>
      <c r="G1259" s="93">
        <v>27</v>
      </c>
      <c r="H1259" s="93">
        <v>32</v>
      </c>
      <c r="I1259" s="99">
        <v>8</v>
      </c>
      <c r="J1259" s="93">
        <v>15</v>
      </c>
      <c r="K1259" s="93">
        <v>32</v>
      </c>
      <c r="L1259" s="93">
        <v>24</v>
      </c>
      <c r="M1259" s="93">
        <v>27</v>
      </c>
      <c r="N1259" s="93">
        <v>3</v>
      </c>
      <c r="O1259" s="94">
        <v>10</v>
      </c>
      <c r="P1259" s="74">
        <v>322501850</v>
      </c>
      <c r="Q1259" s="74">
        <v>312999380</v>
      </c>
      <c r="R1259" s="74">
        <v>10</v>
      </c>
      <c r="S1259" s="74">
        <v>6233335</v>
      </c>
      <c r="T1259" s="74">
        <v>117</v>
      </c>
      <c r="U1259" s="74">
        <v>94017</v>
      </c>
      <c r="V1259" s="74">
        <v>2281</v>
      </c>
      <c r="W1259" s="74">
        <v>3000</v>
      </c>
      <c r="X1259" s="74">
        <v>86838</v>
      </c>
      <c r="Y1259" s="74">
        <v>200</v>
      </c>
      <c r="Z1259" s="74">
        <v>1431894</v>
      </c>
      <c r="AA1259" s="74">
        <v>10</v>
      </c>
      <c r="AB1259" s="74">
        <v>16565915</v>
      </c>
      <c r="AC1259" s="74">
        <v>5</v>
      </c>
    </row>
    <row r="1260" spans="1:29" ht="14.25">
      <c r="A1260" s="89">
        <v>2011126</v>
      </c>
      <c r="B1260" s="91">
        <v>40843</v>
      </c>
      <c r="C1260" s="97">
        <v>3</v>
      </c>
      <c r="D1260" s="93">
        <v>7</v>
      </c>
      <c r="E1260" s="93">
        <v>13</v>
      </c>
      <c r="F1260" s="93">
        <v>18</v>
      </c>
      <c r="G1260" s="93">
        <v>23</v>
      </c>
      <c r="H1260" s="93">
        <v>26</v>
      </c>
      <c r="I1260" s="99">
        <v>16</v>
      </c>
      <c r="J1260" s="93">
        <v>26</v>
      </c>
      <c r="K1260" s="93">
        <v>13</v>
      </c>
      <c r="L1260" s="93">
        <v>18</v>
      </c>
      <c r="M1260" s="93">
        <v>7</v>
      </c>
      <c r="N1260" s="93">
        <v>3</v>
      </c>
      <c r="O1260" s="94">
        <v>23</v>
      </c>
      <c r="P1260" s="74">
        <v>329809254</v>
      </c>
      <c r="Q1260" s="74">
        <v>369375226</v>
      </c>
      <c r="R1260" s="74">
        <v>2</v>
      </c>
      <c r="S1260" s="74">
        <v>12500000</v>
      </c>
      <c r="T1260" s="74">
        <v>198</v>
      </c>
      <c r="U1260" s="74">
        <v>165315</v>
      </c>
      <c r="V1260" s="74">
        <v>804</v>
      </c>
      <c r="W1260" s="74">
        <v>3000</v>
      </c>
      <c r="X1260" s="74">
        <v>61416</v>
      </c>
      <c r="Y1260" s="74">
        <v>200</v>
      </c>
      <c r="Z1260" s="74">
        <v>1259215</v>
      </c>
      <c r="AA1260" s="74">
        <v>10</v>
      </c>
      <c r="AB1260" s="74">
        <v>5042166</v>
      </c>
      <c r="AC1260" s="74">
        <v>5</v>
      </c>
    </row>
    <row r="1261" spans="1:29" ht="14.25">
      <c r="A1261" s="89">
        <v>2011127</v>
      </c>
      <c r="B1261" s="91">
        <v>40846</v>
      </c>
      <c r="C1261" s="97">
        <v>16</v>
      </c>
      <c r="D1261" s="93">
        <v>19</v>
      </c>
      <c r="E1261" s="93">
        <v>22</v>
      </c>
      <c r="F1261" s="93">
        <v>23</v>
      </c>
      <c r="G1261" s="93">
        <v>27</v>
      </c>
      <c r="H1261" s="93">
        <v>29</v>
      </c>
      <c r="I1261" s="99">
        <v>11</v>
      </c>
      <c r="J1261" s="93">
        <v>23</v>
      </c>
      <c r="K1261" s="93">
        <v>22</v>
      </c>
      <c r="L1261" s="93">
        <v>16</v>
      </c>
      <c r="M1261" s="93">
        <v>19</v>
      </c>
      <c r="N1261" s="93">
        <v>29</v>
      </c>
      <c r="O1261" s="94">
        <v>27</v>
      </c>
      <c r="P1261" s="74">
        <v>366718126</v>
      </c>
      <c r="Q1261" s="74">
        <v>365563744</v>
      </c>
      <c r="R1261" s="74">
        <v>8</v>
      </c>
      <c r="S1261" s="74">
        <v>7434426</v>
      </c>
      <c r="T1261" s="74">
        <v>93</v>
      </c>
      <c r="U1261" s="74">
        <v>233474</v>
      </c>
      <c r="V1261" s="74">
        <v>1863</v>
      </c>
      <c r="W1261" s="74">
        <v>3000</v>
      </c>
      <c r="X1261" s="74">
        <v>92012</v>
      </c>
      <c r="Y1261" s="74">
        <v>200</v>
      </c>
      <c r="Z1261" s="74">
        <v>1585176</v>
      </c>
      <c r="AA1261" s="74">
        <v>10</v>
      </c>
      <c r="AB1261" s="74">
        <v>13494334</v>
      </c>
      <c r="AC1261" s="74">
        <v>5</v>
      </c>
    </row>
    <row r="1262" spans="1:29" ht="14.25">
      <c r="A1262" s="89">
        <v>2011128</v>
      </c>
      <c r="B1262" s="91">
        <v>40848</v>
      </c>
      <c r="C1262" s="97">
        <v>9</v>
      </c>
      <c r="D1262" s="93">
        <v>11</v>
      </c>
      <c r="E1262" s="93">
        <v>14</v>
      </c>
      <c r="F1262" s="93">
        <v>17</v>
      </c>
      <c r="G1262" s="93">
        <v>19</v>
      </c>
      <c r="H1262" s="93">
        <v>23</v>
      </c>
      <c r="I1262" s="99">
        <v>12</v>
      </c>
      <c r="J1262" s="93">
        <v>19</v>
      </c>
      <c r="K1262" s="93">
        <v>23</v>
      </c>
      <c r="L1262" s="93">
        <v>14</v>
      </c>
      <c r="M1262" s="93">
        <v>9</v>
      </c>
      <c r="N1262" s="93">
        <v>11</v>
      </c>
      <c r="O1262" s="94">
        <v>17</v>
      </c>
      <c r="P1262" s="74">
        <v>330310278</v>
      </c>
      <c r="Q1262" s="74">
        <v>361081322</v>
      </c>
      <c r="R1262" s="74">
        <v>7</v>
      </c>
      <c r="S1262" s="74">
        <v>7458146</v>
      </c>
      <c r="T1262" s="74">
        <v>109</v>
      </c>
      <c r="U1262" s="74">
        <v>167986</v>
      </c>
      <c r="V1262" s="74">
        <v>1589</v>
      </c>
      <c r="W1262" s="74">
        <v>3000</v>
      </c>
      <c r="X1262" s="74">
        <v>82051</v>
      </c>
      <c r="Y1262" s="74">
        <v>200</v>
      </c>
      <c r="Z1262" s="74">
        <v>1475403</v>
      </c>
      <c r="AA1262" s="74">
        <v>10</v>
      </c>
      <c r="AB1262" s="74">
        <v>12977130</v>
      </c>
      <c r="AC1262" s="74">
        <v>5</v>
      </c>
    </row>
    <row r="1263" spans="1:29" ht="14.25">
      <c r="A1263" s="89">
        <v>2011129</v>
      </c>
      <c r="B1263" s="91">
        <v>40850</v>
      </c>
      <c r="C1263" s="97">
        <v>7</v>
      </c>
      <c r="D1263" s="93">
        <v>10</v>
      </c>
      <c r="E1263" s="93">
        <v>11</v>
      </c>
      <c r="F1263" s="93">
        <v>21</v>
      </c>
      <c r="G1263" s="93">
        <v>23</v>
      </c>
      <c r="H1263" s="93">
        <v>26</v>
      </c>
      <c r="I1263" s="99">
        <v>6</v>
      </c>
      <c r="J1263" s="93">
        <v>23</v>
      </c>
      <c r="K1263" s="93">
        <v>26</v>
      </c>
      <c r="L1263" s="93">
        <v>10</v>
      </c>
      <c r="M1263" s="93">
        <v>21</v>
      </c>
      <c r="N1263" s="93">
        <v>11</v>
      </c>
      <c r="O1263" s="94">
        <v>7</v>
      </c>
      <c r="P1263" s="74">
        <v>336342794</v>
      </c>
      <c r="Q1263" s="74">
        <v>357463184</v>
      </c>
      <c r="R1263" s="74">
        <v>8</v>
      </c>
      <c r="S1263" s="74">
        <v>7444093</v>
      </c>
      <c r="T1263" s="74">
        <v>120</v>
      </c>
      <c r="U1263" s="74">
        <v>181909</v>
      </c>
      <c r="V1263" s="74">
        <v>1493</v>
      </c>
      <c r="W1263" s="74">
        <v>3000</v>
      </c>
      <c r="X1263" s="74">
        <v>69162</v>
      </c>
      <c r="Y1263" s="74">
        <v>200</v>
      </c>
      <c r="Z1263" s="74">
        <v>1278536</v>
      </c>
      <c r="AA1263" s="74">
        <v>10</v>
      </c>
      <c r="AB1263" s="74">
        <v>12189494</v>
      </c>
      <c r="AC1263" s="74">
        <v>5</v>
      </c>
    </row>
    <row r="1264" spans="1:29" ht="14.25">
      <c r="A1264" s="89">
        <v>2011130</v>
      </c>
      <c r="B1264" s="91">
        <v>40853</v>
      </c>
      <c r="C1264" s="97">
        <v>7</v>
      </c>
      <c r="D1264" s="93">
        <v>14</v>
      </c>
      <c r="E1264" s="93">
        <v>18</v>
      </c>
      <c r="F1264" s="93">
        <v>23</v>
      </c>
      <c r="G1264" s="93">
        <v>25</v>
      </c>
      <c r="H1264" s="93">
        <v>32</v>
      </c>
      <c r="I1264" s="99">
        <v>15</v>
      </c>
      <c r="J1264" s="93">
        <v>32</v>
      </c>
      <c r="K1264" s="93">
        <v>18</v>
      </c>
      <c r="L1264" s="93">
        <v>23</v>
      </c>
      <c r="M1264" s="93">
        <v>14</v>
      </c>
      <c r="N1264" s="93">
        <v>25</v>
      </c>
      <c r="O1264" s="94">
        <v>7</v>
      </c>
      <c r="P1264" s="74">
        <v>368707538</v>
      </c>
      <c r="Q1264" s="74">
        <v>393717483</v>
      </c>
      <c r="R1264" s="74">
        <v>3</v>
      </c>
      <c r="S1264" s="74">
        <v>11666666</v>
      </c>
      <c r="T1264" s="74">
        <v>86</v>
      </c>
      <c r="U1264" s="74">
        <v>330170</v>
      </c>
      <c r="V1264" s="74">
        <v>1375</v>
      </c>
      <c r="W1264" s="74">
        <v>3000</v>
      </c>
      <c r="X1264" s="74">
        <v>66786</v>
      </c>
      <c r="Y1264" s="74">
        <v>200</v>
      </c>
      <c r="Z1264" s="74">
        <v>1207729</v>
      </c>
      <c r="AA1264" s="74">
        <v>10</v>
      </c>
      <c r="AB1264" s="74">
        <v>11291640</v>
      </c>
      <c r="AC1264" s="74">
        <v>5</v>
      </c>
    </row>
    <row r="1265" spans="1:29" ht="14.25">
      <c r="A1265" s="89">
        <v>2011131</v>
      </c>
      <c r="B1265" s="91">
        <v>40855</v>
      </c>
      <c r="C1265" s="97">
        <v>2</v>
      </c>
      <c r="D1265" s="93">
        <v>7</v>
      </c>
      <c r="E1265" s="93">
        <v>9</v>
      </c>
      <c r="F1265" s="93">
        <v>17</v>
      </c>
      <c r="G1265" s="93">
        <v>21</v>
      </c>
      <c r="H1265" s="93">
        <v>25</v>
      </c>
      <c r="I1265" s="99">
        <v>1</v>
      </c>
      <c r="J1265" s="93">
        <v>17</v>
      </c>
      <c r="K1265" s="93">
        <v>21</v>
      </c>
      <c r="L1265" s="93">
        <v>2</v>
      </c>
      <c r="M1265" s="93">
        <v>7</v>
      </c>
      <c r="N1265" s="93">
        <v>9</v>
      </c>
      <c r="O1265" s="94">
        <v>25</v>
      </c>
      <c r="P1265" s="74">
        <v>329212830</v>
      </c>
      <c r="Q1265" s="74">
        <v>418231870</v>
      </c>
      <c r="R1265" s="74">
        <v>5</v>
      </c>
      <c r="S1265" s="74">
        <v>9961151</v>
      </c>
      <c r="T1265" s="74">
        <v>131</v>
      </c>
      <c r="U1265" s="74">
        <v>226783</v>
      </c>
      <c r="V1265" s="74">
        <v>1093</v>
      </c>
      <c r="W1265" s="74">
        <v>3000</v>
      </c>
      <c r="X1265" s="74">
        <v>57469</v>
      </c>
      <c r="Y1265" s="74">
        <v>200</v>
      </c>
      <c r="Z1265" s="74">
        <v>1160757</v>
      </c>
      <c r="AA1265" s="74">
        <v>10</v>
      </c>
      <c r="AB1265" s="74">
        <v>7181028</v>
      </c>
      <c r="AC1265" s="74">
        <v>5</v>
      </c>
    </row>
    <row r="1266" spans="1:29" ht="14.25">
      <c r="A1266" s="89">
        <v>2011132</v>
      </c>
      <c r="B1266" s="91">
        <v>40857</v>
      </c>
      <c r="C1266" s="97">
        <v>2</v>
      </c>
      <c r="D1266" s="93">
        <v>5</v>
      </c>
      <c r="E1266" s="93">
        <v>12</v>
      </c>
      <c r="F1266" s="93">
        <v>13</v>
      </c>
      <c r="G1266" s="93">
        <v>25</v>
      </c>
      <c r="H1266" s="93">
        <v>33</v>
      </c>
      <c r="I1266" s="99">
        <v>7</v>
      </c>
      <c r="J1266" s="93">
        <v>25</v>
      </c>
      <c r="K1266" s="93">
        <v>5</v>
      </c>
      <c r="L1266" s="93">
        <v>12</v>
      </c>
      <c r="M1266" s="93">
        <v>13</v>
      </c>
      <c r="N1266" s="93">
        <v>2</v>
      </c>
      <c r="O1266" s="94">
        <v>33</v>
      </c>
      <c r="P1266" s="74">
        <v>340242582</v>
      </c>
      <c r="Q1266" s="74">
        <v>397089600</v>
      </c>
      <c r="R1266" s="74">
        <v>10</v>
      </c>
      <c r="S1266" s="74">
        <v>6654309</v>
      </c>
      <c r="T1266" s="74">
        <v>138</v>
      </c>
      <c r="U1266" s="74">
        <v>125468</v>
      </c>
      <c r="V1266" s="74">
        <v>2086</v>
      </c>
      <c r="W1266" s="74">
        <v>3000</v>
      </c>
      <c r="X1266" s="74">
        <v>86363</v>
      </c>
      <c r="Y1266" s="74">
        <v>200</v>
      </c>
      <c r="Z1266" s="74">
        <v>1386657</v>
      </c>
      <c r="AA1266" s="74">
        <v>10</v>
      </c>
      <c r="AB1266" s="74">
        <v>14321246</v>
      </c>
      <c r="AC1266" s="74">
        <v>5</v>
      </c>
    </row>
    <row r="1267" spans="1:29" ht="14.25">
      <c r="A1267" s="89">
        <v>2011133</v>
      </c>
      <c r="B1267" s="91">
        <v>40860</v>
      </c>
      <c r="C1267" s="97">
        <v>12</v>
      </c>
      <c r="D1267" s="93">
        <v>14</v>
      </c>
      <c r="E1267" s="93">
        <v>20</v>
      </c>
      <c r="F1267" s="93">
        <v>21</v>
      </c>
      <c r="G1267" s="93">
        <v>25</v>
      </c>
      <c r="H1267" s="93">
        <v>31</v>
      </c>
      <c r="I1267" s="99">
        <v>16</v>
      </c>
      <c r="J1267" s="93">
        <v>14</v>
      </c>
      <c r="K1267" s="93">
        <v>21</v>
      </c>
      <c r="L1267" s="93">
        <v>20</v>
      </c>
      <c r="M1267" s="93">
        <v>25</v>
      </c>
      <c r="N1267" s="93">
        <v>31</v>
      </c>
      <c r="O1267" s="94">
        <v>12</v>
      </c>
      <c r="P1267" s="74">
        <v>376474284</v>
      </c>
      <c r="Q1267" s="74">
        <v>425517897</v>
      </c>
      <c r="R1267" s="74">
        <v>7</v>
      </c>
      <c r="S1267" s="74">
        <v>9338759</v>
      </c>
      <c r="T1267" s="74">
        <v>75</v>
      </c>
      <c r="U1267" s="74">
        <v>507426</v>
      </c>
      <c r="V1267" s="74">
        <v>777</v>
      </c>
      <c r="W1267" s="74">
        <v>3000</v>
      </c>
      <c r="X1267" s="74">
        <v>43998</v>
      </c>
      <c r="Y1267" s="74">
        <v>200</v>
      </c>
      <c r="Z1267" s="74">
        <v>954944</v>
      </c>
      <c r="AA1267" s="74">
        <v>10</v>
      </c>
      <c r="AB1267" s="74">
        <v>7387151</v>
      </c>
      <c r="AC1267" s="74">
        <v>5</v>
      </c>
    </row>
    <row r="1268" spans="1:29" ht="14.25">
      <c r="A1268" s="89">
        <v>2011134</v>
      </c>
      <c r="B1268" s="91">
        <v>40862</v>
      </c>
      <c r="C1268" s="97">
        <v>1</v>
      </c>
      <c r="D1268" s="93">
        <v>2</v>
      </c>
      <c r="E1268" s="93">
        <v>6</v>
      </c>
      <c r="F1268" s="93">
        <v>7</v>
      </c>
      <c r="G1268" s="93">
        <v>30</v>
      </c>
      <c r="H1268" s="93">
        <v>31</v>
      </c>
      <c r="I1268" s="99">
        <v>10</v>
      </c>
      <c r="J1268" s="93">
        <v>7</v>
      </c>
      <c r="K1268" s="93">
        <v>6</v>
      </c>
      <c r="L1268" s="93">
        <v>30</v>
      </c>
      <c r="M1268" s="93">
        <v>31</v>
      </c>
      <c r="N1268" s="93">
        <v>2</v>
      </c>
      <c r="O1268" s="94">
        <v>1</v>
      </c>
      <c r="P1268" s="74">
        <v>337761116</v>
      </c>
      <c r="Q1268" s="74">
        <v>402269556</v>
      </c>
      <c r="R1268" s="74">
        <v>12</v>
      </c>
      <c r="S1268" s="74">
        <v>6641721</v>
      </c>
      <c r="T1268" s="74">
        <v>84</v>
      </c>
      <c r="U1268" s="74">
        <v>262511</v>
      </c>
      <c r="V1268" s="74">
        <v>1241</v>
      </c>
      <c r="W1268" s="74">
        <v>3000</v>
      </c>
      <c r="X1268" s="74">
        <v>64334</v>
      </c>
      <c r="Y1268" s="74">
        <v>200</v>
      </c>
      <c r="Z1268" s="74">
        <v>1181458</v>
      </c>
      <c r="AA1268" s="74">
        <v>10</v>
      </c>
      <c r="AB1268" s="74">
        <v>12719045</v>
      </c>
      <c r="AC1268" s="74">
        <v>5</v>
      </c>
    </row>
    <row r="1269" spans="1:29" ht="14.25">
      <c r="A1269" s="89">
        <v>2011135</v>
      </c>
      <c r="B1269" s="91">
        <v>40864</v>
      </c>
      <c r="C1269" s="97">
        <v>12</v>
      </c>
      <c r="D1269" s="93">
        <v>13</v>
      </c>
      <c r="E1269" s="93">
        <v>17</v>
      </c>
      <c r="F1269" s="93">
        <v>20</v>
      </c>
      <c r="G1269" s="93">
        <v>25</v>
      </c>
      <c r="H1269" s="93">
        <v>26</v>
      </c>
      <c r="I1269" s="99">
        <v>12</v>
      </c>
      <c r="J1269" s="93">
        <v>17</v>
      </c>
      <c r="K1269" s="93">
        <v>20</v>
      </c>
      <c r="L1269" s="93">
        <v>25</v>
      </c>
      <c r="M1269" s="93">
        <v>12</v>
      </c>
      <c r="N1269" s="93">
        <v>26</v>
      </c>
      <c r="O1269" s="94">
        <v>13</v>
      </c>
      <c r="P1269" s="74">
        <v>335103670</v>
      </c>
      <c r="Q1269" s="74">
        <v>432986892</v>
      </c>
      <c r="R1269" s="74">
        <v>3</v>
      </c>
      <c r="S1269" s="74">
        <v>11666666</v>
      </c>
      <c r="T1269" s="74">
        <v>62</v>
      </c>
      <c r="U1269" s="74">
        <v>419705</v>
      </c>
      <c r="V1269" s="74">
        <v>1008</v>
      </c>
      <c r="W1269" s="74">
        <v>3000</v>
      </c>
      <c r="X1269" s="74">
        <v>59130</v>
      </c>
      <c r="Y1269" s="74">
        <v>200</v>
      </c>
      <c r="Z1269" s="74">
        <v>1119608</v>
      </c>
      <c r="AA1269" s="74">
        <v>10</v>
      </c>
      <c r="AB1269" s="74">
        <v>10283132</v>
      </c>
      <c r="AC1269" s="74">
        <v>5</v>
      </c>
    </row>
    <row r="1270" spans="1:29" ht="14.25">
      <c r="A1270" s="89">
        <v>2011136</v>
      </c>
      <c r="B1270" s="91">
        <v>40867</v>
      </c>
      <c r="C1270" s="97">
        <v>2</v>
      </c>
      <c r="D1270" s="93">
        <v>4</v>
      </c>
      <c r="E1270" s="93">
        <v>6</v>
      </c>
      <c r="F1270" s="93">
        <v>20</v>
      </c>
      <c r="G1270" s="93">
        <v>22</v>
      </c>
      <c r="H1270" s="93">
        <v>31</v>
      </c>
      <c r="I1270" s="99">
        <v>7</v>
      </c>
      <c r="J1270" s="93">
        <v>6</v>
      </c>
      <c r="K1270" s="93">
        <v>2</v>
      </c>
      <c r="L1270" s="93">
        <v>31</v>
      </c>
      <c r="M1270" s="93">
        <v>22</v>
      </c>
      <c r="N1270" s="93">
        <v>20</v>
      </c>
      <c r="O1270" s="94">
        <v>4</v>
      </c>
      <c r="P1270" s="74">
        <v>375968636</v>
      </c>
      <c r="Q1270" s="74">
        <v>464288592</v>
      </c>
      <c r="R1270" s="74">
        <v>4</v>
      </c>
      <c r="S1270" s="74">
        <v>11250000</v>
      </c>
      <c r="T1270" s="74">
        <v>86</v>
      </c>
      <c r="U1270" s="74">
        <v>355324</v>
      </c>
      <c r="V1270" s="74">
        <v>1205</v>
      </c>
      <c r="W1270" s="74">
        <v>3000</v>
      </c>
      <c r="X1270" s="74">
        <v>60312</v>
      </c>
      <c r="Y1270" s="74">
        <v>200</v>
      </c>
      <c r="Z1270" s="74">
        <v>1123743</v>
      </c>
      <c r="AA1270" s="74">
        <v>10</v>
      </c>
      <c r="AB1270" s="74">
        <v>11090045</v>
      </c>
      <c r="AC1270" s="74">
        <v>5</v>
      </c>
    </row>
    <row r="1271" spans="1:29" ht="14.25">
      <c r="A1271" s="89">
        <v>2011137</v>
      </c>
      <c r="B1271" s="91">
        <v>40869</v>
      </c>
      <c r="C1271" s="97">
        <v>2</v>
      </c>
      <c r="D1271" s="93">
        <v>11</v>
      </c>
      <c r="E1271" s="93">
        <v>18</v>
      </c>
      <c r="F1271" s="93">
        <v>23</v>
      </c>
      <c r="G1271" s="93">
        <v>30</v>
      </c>
      <c r="H1271" s="93">
        <v>33</v>
      </c>
      <c r="I1271" s="99">
        <v>13</v>
      </c>
      <c r="J1271" s="93">
        <v>30</v>
      </c>
      <c r="K1271" s="93">
        <v>11</v>
      </c>
      <c r="L1271" s="93">
        <v>18</v>
      </c>
      <c r="M1271" s="93">
        <v>2</v>
      </c>
      <c r="N1271" s="93">
        <v>33</v>
      </c>
      <c r="O1271" s="94">
        <v>23</v>
      </c>
      <c r="P1271" s="74">
        <v>340607254</v>
      </c>
      <c r="Q1271" s="74">
        <v>473896000</v>
      </c>
      <c r="R1271" s="74">
        <v>5</v>
      </c>
      <c r="S1271" s="74">
        <v>8768592</v>
      </c>
      <c r="T1271" s="74">
        <v>128</v>
      </c>
      <c r="U1271" s="74">
        <v>162222</v>
      </c>
      <c r="V1271" s="74">
        <v>1182</v>
      </c>
      <c r="W1271" s="74">
        <v>3000</v>
      </c>
      <c r="X1271" s="74">
        <v>63297</v>
      </c>
      <c r="Y1271" s="74">
        <v>200</v>
      </c>
      <c r="Z1271" s="74">
        <v>1190111</v>
      </c>
      <c r="AA1271" s="74">
        <v>10</v>
      </c>
      <c r="AB1271" s="74">
        <v>13915245</v>
      </c>
      <c r="AC1271" s="74">
        <v>5</v>
      </c>
    </row>
    <row r="1272" spans="1:29" ht="14.25">
      <c r="A1272" s="89">
        <v>2011138</v>
      </c>
      <c r="B1272" s="91">
        <v>40871</v>
      </c>
      <c r="C1272" s="97">
        <v>1</v>
      </c>
      <c r="D1272" s="93">
        <v>5</v>
      </c>
      <c r="E1272" s="93">
        <v>15</v>
      </c>
      <c r="F1272" s="93">
        <v>24</v>
      </c>
      <c r="G1272" s="93">
        <v>28</v>
      </c>
      <c r="H1272" s="93">
        <v>32</v>
      </c>
      <c r="I1272" s="99">
        <v>7</v>
      </c>
      <c r="J1272" s="93">
        <v>28</v>
      </c>
      <c r="K1272" s="93">
        <v>15</v>
      </c>
      <c r="L1272" s="93">
        <v>32</v>
      </c>
      <c r="M1272" s="93">
        <v>1</v>
      </c>
      <c r="N1272" s="93">
        <v>5</v>
      </c>
      <c r="O1272" s="94">
        <v>24</v>
      </c>
      <c r="P1272" s="74">
        <v>348154674</v>
      </c>
      <c r="Q1272" s="74">
        <v>487856614</v>
      </c>
      <c r="R1272" s="74">
        <v>7</v>
      </c>
      <c r="S1272" s="74">
        <v>8512034</v>
      </c>
      <c r="T1272" s="74">
        <v>252</v>
      </c>
      <c r="U1272" s="74">
        <v>116572</v>
      </c>
      <c r="V1272" s="74">
        <v>1233</v>
      </c>
      <c r="W1272" s="74">
        <v>3000</v>
      </c>
      <c r="X1272" s="74">
        <v>78820</v>
      </c>
      <c r="Y1272" s="74">
        <v>200</v>
      </c>
      <c r="Z1272" s="74">
        <v>1504107</v>
      </c>
      <c r="AA1272" s="74">
        <v>10</v>
      </c>
      <c r="AB1272" s="74">
        <v>7634098</v>
      </c>
      <c r="AC1272" s="74">
        <v>5</v>
      </c>
    </row>
    <row r="1273" spans="1:29" ht="14.25">
      <c r="A1273" s="89">
        <v>2011139</v>
      </c>
      <c r="B1273" s="91">
        <v>40874</v>
      </c>
      <c r="C1273" s="97">
        <v>8</v>
      </c>
      <c r="D1273" s="93">
        <v>20</v>
      </c>
      <c r="E1273" s="93">
        <v>24</v>
      </c>
      <c r="F1273" s="93">
        <v>27</v>
      </c>
      <c r="G1273" s="93">
        <v>30</v>
      </c>
      <c r="H1273" s="93">
        <v>31</v>
      </c>
      <c r="I1273" s="99">
        <v>3</v>
      </c>
      <c r="J1273" s="93">
        <v>27</v>
      </c>
      <c r="K1273" s="93">
        <v>8</v>
      </c>
      <c r="L1273" s="93">
        <v>30</v>
      </c>
      <c r="M1273" s="93">
        <v>24</v>
      </c>
      <c r="N1273" s="93">
        <v>20</v>
      </c>
      <c r="O1273" s="94">
        <v>31</v>
      </c>
      <c r="P1273" s="74">
        <v>387797344</v>
      </c>
      <c r="Q1273" s="74">
        <v>515047152</v>
      </c>
      <c r="R1273" s="74">
        <v>6</v>
      </c>
      <c r="S1273" s="74">
        <v>9646035</v>
      </c>
      <c r="T1273" s="74">
        <v>72</v>
      </c>
      <c r="U1273" s="74">
        <v>476587</v>
      </c>
      <c r="V1273" s="74">
        <v>1110</v>
      </c>
      <c r="W1273" s="74">
        <v>3000</v>
      </c>
      <c r="X1273" s="74">
        <v>59248</v>
      </c>
      <c r="Y1273" s="74">
        <v>200</v>
      </c>
      <c r="Z1273" s="74">
        <v>1288470</v>
      </c>
      <c r="AA1273" s="74">
        <v>10</v>
      </c>
      <c r="AB1273" s="74">
        <v>9515064</v>
      </c>
      <c r="AC1273" s="74">
        <v>5</v>
      </c>
    </row>
    <row r="1274" spans="1:29" ht="14.25">
      <c r="A1274" s="89">
        <v>2011140</v>
      </c>
      <c r="B1274" s="91">
        <v>40876</v>
      </c>
      <c r="C1274" s="97">
        <v>4</v>
      </c>
      <c r="D1274" s="93">
        <v>18</v>
      </c>
      <c r="E1274" s="93">
        <v>20</v>
      </c>
      <c r="F1274" s="93">
        <v>22</v>
      </c>
      <c r="G1274" s="93">
        <v>27</v>
      </c>
      <c r="H1274" s="93">
        <v>29</v>
      </c>
      <c r="I1274" s="99">
        <v>6</v>
      </c>
      <c r="J1274" s="93">
        <v>4</v>
      </c>
      <c r="K1274" s="93">
        <v>18</v>
      </c>
      <c r="L1274" s="93">
        <v>27</v>
      </c>
      <c r="M1274" s="93">
        <v>29</v>
      </c>
      <c r="N1274" s="93">
        <v>20</v>
      </c>
      <c r="O1274" s="94">
        <v>22</v>
      </c>
      <c r="P1274" s="74">
        <v>349582200</v>
      </c>
      <c r="Q1274" s="74">
        <v>535872860</v>
      </c>
      <c r="R1274" s="74">
        <v>5</v>
      </c>
      <c r="S1274" s="74">
        <v>9666056</v>
      </c>
      <c r="T1274" s="74">
        <v>53</v>
      </c>
      <c r="U1274" s="74">
        <v>518781</v>
      </c>
      <c r="V1274" s="74">
        <v>1112</v>
      </c>
      <c r="W1274" s="74">
        <v>3000</v>
      </c>
      <c r="X1274" s="74">
        <v>58558</v>
      </c>
      <c r="Y1274" s="74">
        <v>200</v>
      </c>
      <c r="Z1274" s="74">
        <v>1156714</v>
      </c>
      <c r="AA1274" s="74">
        <v>10</v>
      </c>
      <c r="AB1274" s="74">
        <v>10605824</v>
      </c>
      <c r="AC1274" s="74">
        <v>5</v>
      </c>
    </row>
    <row r="1275" spans="1:29" ht="14.25">
      <c r="A1275" s="89">
        <v>2011141</v>
      </c>
      <c r="B1275" s="91">
        <v>40878</v>
      </c>
      <c r="C1275" s="97">
        <v>2</v>
      </c>
      <c r="D1275" s="93">
        <v>4</v>
      </c>
      <c r="E1275" s="93">
        <v>6</v>
      </c>
      <c r="F1275" s="93">
        <v>19</v>
      </c>
      <c r="G1275" s="93">
        <v>24</v>
      </c>
      <c r="H1275" s="93">
        <v>29</v>
      </c>
      <c r="I1275" s="99">
        <v>11</v>
      </c>
      <c r="J1275" s="93">
        <v>2</v>
      </c>
      <c r="K1275" s="93">
        <v>29</v>
      </c>
      <c r="L1275" s="93">
        <v>19</v>
      </c>
      <c r="M1275" s="93">
        <v>6</v>
      </c>
      <c r="N1275" s="93">
        <v>4</v>
      </c>
      <c r="O1275" s="94">
        <v>24</v>
      </c>
      <c r="P1275" s="74">
        <v>353185652</v>
      </c>
      <c r="Q1275" s="74">
        <v>529318827</v>
      </c>
      <c r="R1275" s="74">
        <v>9</v>
      </c>
      <c r="S1275" s="74">
        <v>7264264</v>
      </c>
      <c r="T1275" s="74">
        <v>192</v>
      </c>
      <c r="U1275" s="74">
        <v>120143</v>
      </c>
      <c r="V1275" s="74">
        <v>1719</v>
      </c>
      <c r="W1275" s="74">
        <v>3000</v>
      </c>
      <c r="X1275" s="74">
        <v>75629</v>
      </c>
      <c r="Y1275" s="74">
        <v>200</v>
      </c>
      <c r="Z1275" s="74">
        <v>1341546</v>
      </c>
      <c r="AA1275" s="74">
        <v>10</v>
      </c>
      <c r="AB1275" s="74">
        <v>1341546</v>
      </c>
      <c r="AC1275" s="74">
        <v>5</v>
      </c>
    </row>
    <row r="1276" spans="1:29" ht="14.25">
      <c r="A1276" s="89">
        <v>2011142</v>
      </c>
      <c r="B1276" s="91">
        <v>40881</v>
      </c>
      <c r="C1276" s="97">
        <v>12</v>
      </c>
      <c r="D1276" s="93">
        <v>15</v>
      </c>
      <c r="E1276" s="93">
        <v>16</v>
      </c>
      <c r="F1276" s="93">
        <v>26</v>
      </c>
      <c r="G1276" s="93">
        <v>29</v>
      </c>
      <c r="H1276" s="93">
        <v>31</v>
      </c>
      <c r="I1276" s="99">
        <v>2</v>
      </c>
      <c r="J1276" s="93">
        <v>31</v>
      </c>
      <c r="K1276" s="93">
        <v>16</v>
      </c>
      <c r="L1276" s="93">
        <v>29</v>
      </c>
      <c r="M1276" s="93">
        <v>15</v>
      </c>
      <c r="N1276" s="93">
        <v>12</v>
      </c>
      <c r="O1276" s="94">
        <v>26</v>
      </c>
      <c r="P1276" s="74">
        <v>395266644</v>
      </c>
      <c r="Q1276" s="74">
        <v>573175899</v>
      </c>
      <c r="R1276" s="74">
        <v>3</v>
      </c>
      <c r="S1276" s="74">
        <v>11666666</v>
      </c>
      <c r="T1276" s="74">
        <v>83</v>
      </c>
      <c r="U1276" s="74">
        <v>381361</v>
      </c>
      <c r="V1276" s="74">
        <v>1217</v>
      </c>
      <c r="W1276" s="74">
        <v>3000</v>
      </c>
      <c r="X1276" s="74">
        <v>69701</v>
      </c>
      <c r="Y1276" s="74">
        <v>200</v>
      </c>
      <c r="Z1276" s="74">
        <v>1386351</v>
      </c>
      <c r="AA1276" s="74">
        <v>10</v>
      </c>
      <c r="AB1276" s="74">
        <v>11343168</v>
      </c>
      <c r="AC1276" s="74">
        <v>5</v>
      </c>
    </row>
    <row r="1277" spans="1:29" ht="14.25">
      <c r="A1277" s="89">
        <v>2011143</v>
      </c>
      <c r="B1277" s="91">
        <v>40883</v>
      </c>
      <c r="C1277" s="97">
        <v>7</v>
      </c>
      <c r="D1277" s="93">
        <v>8</v>
      </c>
      <c r="E1277" s="93">
        <v>12</v>
      </c>
      <c r="F1277" s="93">
        <v>14</v>
      </c>
      <c r="G1277" s="93">
        <v>15</v>
      </c>
      <c r="H1277" s="93">
        <v>30</v>
      </c>
      <c r="I1277" s="99">
        <v>16</v>
      </c>
      <c r="J1277" s="93">
        <v>8</v>
      </c>
      <c r="K1277" s="93">
        <v>7</v>
      </c>
      <c r="L1277" s="93">
        <v>14</v>
      </c>
      <c r="M1277" s="93">
        <v>12</v>
      </c>
      <c r="N1277" s="93">
        <v>15</v>
      </c>
      <c r="O1277" s="94">
        <v>30</v>
      </c>
      <c r="P1277" s="74">
        <v>359074808</v>
      </c>
      <c r="Q1277" s="74">
        <v>611986880</v>
      </c>
      <c r="R1277" s="74">
        <v>4</v>
      </c>
      <c r="S1277" s="74">
        <v>11250000</v>
      </c>
      <c r="T1277" s="74">
        <v>90</v>
      </c>
      <c r="U1277" s="74">
        <v>375290</v>
      </c>
      <c r="V1277" s="74">
        <v>868</v>
      </c>
      <c r="W1277" s="74">
        <v>3000</v>
      </c>
      <c r="X1277" s="74">
        <v>57047</v>
      </c>
      <c r="Y1277" s="74">
        <v>200</v>
      </c>
      <c r="Z1277" s="74">
        <v>1202335</v>
      </c>
      <c r="AA1277" s="74">
        <v>10</v>
      </c>
      <c r="AB1277" s="74">
        <v>7464557</v>
      </c>
      <c r="AC1277" s="74">
        <v>5</v>
      </c>
    </row>
    <row r="1278" spans="1:29" ht="14.25">
      <c r="A1278" s="89">
        <v>2011144</v>
      </c>
      <c r="B1278" s="91">
        <v>40885</v>
      </c>
      <c r="C1278" s="97">
        <v>1</v>
      </c>
      <c r="D1278" s="93">
        <v>2</v>
      </c>
      <c r="E1278" s="93">
        <v>9</v>
      </c>
      <c r="F1278" s="93">
        <v>10</v>
      </c>
      <c r="G1278" s="93">
        <v>16</v>
      </c>
      <c r="H1278" s="93">
        <v>24</v>
      </c>
      <c r="I1278" s="99">
        <v>3</v>
      </c>
      <c r="J1278" s="93">
        <v>1</v>
      </c>
      <c r="K1278" s="93">
        <v>2</v>
      </c>
      <c r="L1278" s="93">
        <v>16</v>
      </c>
      <c r="M1278" s="93">
        <v>10</v>
      </c>
      <c r="N1278" s="93">
        <v>9</v>
      </c>
      <c r="O1278" s="94">
        <v>24</v>
      </c>
      <c r="P1278" s="74">
        <v>365097322</v>
      </c>
      <c r="Q1278" s="74">
        <v>633626105</v>
      </c>
      <c r="R1278" s="74">
        <v>7</v>
      </c>
      <c r="S1278" s="74">
        <v>8950812</v>
      </c>
      <c r="T1278" s="74">
        <v>78</v>
      </c>
      <c r="U1278" s="74">
        <v>435686</v>
      </c>
      <c r="V1278" s="74">
        <v>1040</v>
      </c>
      <c r="W1278" s="74">
        <v>3000</v>
      </c>
      <c r="X1278" s="74">
        <v>56702</v>
      </c>
      <c r="Y1278" s="74">
        <v>200</v>
      </c>
      <c r="Z1278" s="74">
        <v>1137221</v>
      </c>
      <c r="AA1278" s="74">
        <v>10</v>
      </c>
      <c r="AB1278" s="74">
        <v>7957323</v>
      </c>
      <c r="AC1278" s="74">
        <v>5</v>
      </c>
    </row>
    <row r="1279" spans="1:29" ht="14.25">
      <c r="A1279" s="89">
        <v>2011145</v>
      </c>
      <c r="B1279" s="91">
        <v>40888</v>
      </c>
      <c r="C1279" s="97">
        <v>2</v>
      </c>
      <c r="D1279" s="93">
        <v>4</v>
      </c>
      <c r="E1279" s="93">
        <v>14</v>
      </c>
      <c r="F1279" s="93">
        <v>15</v>
      </c>
      <c r="G1279" s="93">
        <v>26</v>
      </c>
      <c r="H1279" s="93">
        <v>30</v>
      </c>
      <c r="I1279" s="99">
        <v>4</v>
      </c>
      <c r="J1279" s="93">
        <v>4</v>
      </c>
      <c r="K1279" s="93">
        <v>2</v>
      </c>
      <c r="L1279" s="93">
        <v>14</v>
      </c>
      <c r="M1279" s="93">
        <v>15</v>
      </c>
      <c r="N1279" s="93">
        <v>30</v>
      </c>
      <c r="O1279" s="94">
        <v>26</v>
      </c>
      <c r="P1279" s="74">
        <v>399835362</v>
      </c>
      <c r="Q1279" s="74">
        <v>624080666</v>
      </c>
      <c r="R1279" s="74">
        <v>11</v>
      </c>
      <c r="S1279" s="74">
        <v>7107438</v>
      </c>
      <c r="T1279" s="74">
        <v>249</v>
      </c>
      <c r="U1279" s="74">
        <v>109529</v>
      </c>
      <c r="V1279" s="74">
        <v>1738</v>
      </c>
      <c r="W1279" s="74">
        <v>3000</v>
      </c>
      <c r="X1279" s="74">
        <v>82623</v>
      </c>
      <c r="Y1279" s="74">
        <v>200</v>
      </c>
      <c r="Z1279" s="74">
        <v>1403811</v>
      </c>
      <c r="AA1279" s="74">
        <v>10</v>
      </c>
      <c r="AB1279" s="74">
        <v>13846695</v>
      </c>
      <c r="AC1279" s="74">
        <v>5</v>
      </c>
    </row>
    <row r="1280" spans="1:29" ht="14.25">
      <c r="A1280" s="89">
        <v>2011146</v>
      </c>
      <c r="B1280" s="91">
        <v>40890</v>
      </c>
      <c r="C1280" s="97">
        <v>11</v>
      </c>
      <c r="D1280" s="93">
        <v>23</v>
      </c>
      <c r="E1280" s="93">
        <v>26</v>
      </c>
      <c r="F1280" s="93">
        <v>28</v>
      </c>
      <c r="G1280" s="93">
        <v>32</v>
      </c>
      <c r="H1280" s="93">
        <v>33</v>
      </c>
      <c r="I1280" s="99">
        <v>10</v>
      </c>
      <c r="J1280" s="93">
        <v>23</v>
      </c>
      <c r="K1280" s="93">
        <v>33</v>
      </c>
      <c r="L1280" s="93">
        <v>26</v>
      </c>
      <c r="M1280" s="93">
        <v>11</v>
      </c>
      <c r="N1280" s="93">
        <v>28</v>
      </c>
      <c r="O1280" s="94">
        <v>32</v>
      </c>
      <c r="P1280" s="74">
        <v>367466864</v>
      </c>
      <c r="Q1280" s="74">
        <v>639013370</v>
      </c>
      <c r="R1280" s="74">
        <v>5</v>
      </c>
      <c r="S1280" s="74">
        <v>9194616</v>
      </c>
      <c r="T1280" s="74">
        <v>163</v>
      </c>
      <c r="U1280" s="74">
        <v>146991</v>
      </c>
      <c r="V1280" s="74">
        <v>1633</v>
      </c>
      <c r="W1280" s="74">
        <v>3000</v>
      </c>
      <c r="X1280" s="74">
        <v>84373</v>
      </c>
      <c r="Y1280" s="74">
        <v>200</v>
      </c>
      <c r="Z1280" s="74">
        <v>1481210</v>
      </c>
      <c r="AA1280" s="74">
        <v>10</v>
      </c>
      <c r="AB1280" s="74">
        <v>12721530</v>
      </c>
      <c r="AC1280" s="74">
        <v>5</v>
      </c>
    </row>
    <row r="1281" spans="1:29" ht="14.25">
      <c r="A1281" s="89">
        <v>2011147</v>
      </c>
      <c r="B1281" s="91">
        <v>40892</v>
      </c>
      <c r="C1281" s="97">
        <v>4</v>
      </c>
      <c r="D1281" s="93">
        <v>8</v>
      </c>
      <c r="E1281" s="93">
        <v>12</v>
      </c>
      <c r="F1281" s="93">
        <v>17</v>
      </c>
      <c r="G1281" s="93">
        <v>18</v>
      </c>
      <c r="H1281" s="93">
        <v>30</v>
      </c>
      <c r="I1281" s="99">
        <v>10</v>
      </c>
      <c r="J1281" s="93">
        <v>8</v>
      </c>
      <c r="K1281" s="93">
        <v>18</v>
      </c>
      <c r="L1281" s="93">
        <v>30</v>
      </c>
      <c r="M1281" s="93">
        <v>4</v>
      </c>
      <c r="N1281" s="93">
        <v>12</v>
      </c>
      <c r="O1281" s="94">
        <v>17</v>
      </c>
      <c r="P1281" s="74">
        <v>369715120</v>
      </c>
      <c r="Q1281" s="74">
        <v>609351248</v>
      </c>
      <c r="R1281" s="74">
        <v>16</v>
      </c>
      <c r="S1281" s="74">
        <v>6570947</v>
      </c>
      <c r="T1281" s="74">
        <v>275</v>
      </c>
      <c r="U1281" s="74">
        <v>109828</v>
      </c>
      <c r="V1281" s="74">
        <v>1591</v>
      </c>
      <c r="W1281" s="74">
        <v>3000</v>
      </c>
      <c r="X1281" s="74">
        <v>86178</v>
      </c>
      <c r="Y1281" s="74">
        <v>200</v>
      </c>
      <c r="Z1281" s="74">
        <v>1584981</v>
      </c>
      <c r="AA1281" s="74">
        <v>10</v>
      </c>
      <c r="AB1281" s="74">
        <v>8525244</v>
      </c>
      <c r="AC1281" s="74">
        <v>5</v>
      </c>
    </row>
    <row r="1282" spans="1:29" ht="14.25">
      <c r="A1282" s="89">
        <v>2011148</v>
      </c>
      <c r="B1282" s="91">
        <v>40895</v>
      </c>
      <c r="C1282" s="97">
        <v>5</v>
      </c>
      <c r="D1282" s="93">
        <v>14</v>
      </c>
      <c r="E1282" s="93">
        <v>22</v>
      </c>
      <c r="F1282" s="93">
        <v>23</v>
      </c>
      <c r="G1282" s="93">
        <v>25</v>
      </c>
      <c r="H1282" s="93">
        <v>26</v>
      </c>
      <c r="I1282" s="99">
        <v>14</v>
      </c>
      <c r="J1282" s="93">
        <v>26</v>
      </c>
      <c r="K1282" s="93">
        <v>23</v>
      </c>
      <c r="L1282" s="93">
        <v>22</v>
      </c>
      <c r="M1282" s="93">
        <v>25</v>
      </c>
      <c r="N1282" s="93">
        <v>5</v>
      </c>
      <c r="O1282" s="94">
        <v>14</v>
      </c>
      <c r="P1282" s="74">
        <v>403588782</v>
      </c>
      <c r="Q1282" s="74">
        <v>630072378</v>
      </c>
      <c r="R1282" s="74">
        <v>6</v>
      </c>
      <c r="S1282" s="74">
        <v>9214741</v>
      </c>
      <c r="T1282" s="74">
        <v>105</v>
      </c>
      <c r="U1282" s="74">
        <v>289835</v>
      </c>
      <c r="V1282" s="74">
        <v>1503</v>
      </c>
      <c r="W1282" s="74">
        <v>3000</v>
      </c>
      <c r="X1282" s="74">
        <v>83218</v>
      </c>
      <c r="Y1282" s="74">
        <v>200</v>
      </c>
      <c r="Z1282" s="74">
        <v>1574785</v>
      </c>
      <c r="AA1282" s="74">
        <v>10</v>
      </c>
      <c r="AB1282" s="74">
        <v>11883157</v>
      </c>
      <c r="AC1282" s="74">
        <v>5</v>
      </c>
    </row>
    <row r="1283" spans="1:29" ht="14.25">
      <c r="A1283" s="89">
        <v>2011149</v>
      </c>
      <c r="B1283" s="91">
        <v>40897</v>
      </c>
      <c r="C1283" s="97">
        <v>4</v>
      </c>
      <c r="D1283" s="93">
        <v>5</v>
      </c>
      <c r="E1283" s="93">
        <v>6</v>
      </c>
      <c r="F1283" s="93">
        <v>7</v>
      </c>
      <c r="G1283" s="93">
        <v>23</v>
      </c>
      <c r="H1283" s="93">
        <v>31</v>
      </c>
      <c r="I1283" s="99">
        <v>16</v>
      </c>
      <c r="J1283" s="93">
        <v>5</v>
      </c>
      <c r="K1283" s="93">
        <v>31</v>
      </c>
      <c r="L1283" s="93">
        <v>6</v>
      </c>
      <c r="M1283" s="93">
        <v>23</v>
      </c>
      <c r="N1283" s="93">
        <v>4</v>
      </c>
      <c r="O1283" s="94">
        <v>7</v>
      </c>
      <c r="P1283" s="74">
        <v>365612730</v>
      </c>
      <c r="Q1283" s="74">
        <v>704484700</v>
      </c>
      <c r="R1283" s="74">
        <v>1</v>
      </c>
      <c r="S1283" s="74">
        <v>15000000</v>
      </c>
      <c r="T1283" s="74">
        <v>225</v>
      </c>
      <c r="U1283" s="74">
        <v>160785</v>
      </c>
      <c r="V1283" s="74">
        <v>869</v>
      </c>
      <c r="W1283" s="74">
        <v>3000</v>
      </c>
      <c r="X1283" s="74">
        <v>54460</v>
      </c>
      <c r="Y1283" s="74">
        <v>200</v>
      </c>
      <c r="Z1283" s="74">
        <v>1179186</v>
      </c>
      <c r="AA1283" s="74">
        <v>10</v>
      </c>
      <c r="AB1283" s="74">
        <v>6654069</v>
      </c>
      <c r="AC1283" s="74">
        <v>5</v>
      </c>
    </row>
    <row r="1284" spans="1:29" ht="14.25">
      <c r="A1284" s="89">
        <v>2011150</v>
      </c>
      <c r="B1284" s="91">
        <v>40899</v>
      </c>
      <c r="C1284" s="97">
        <v>8</v>
      </c>
      <c r="D1284" s="93">
        <v>10</v>
      </c>
      <c r="E1284" s="93">
        <v>12</v>
      </c>
      <c r="F1284" s="93">
        <v>15</v>
      </c>
      <c r="G1284" s="93">
        <v>22</v>
      </c>
      <c r="H1284" s="93">
        <v>27</v>
      </c>
      <c r="I1284" s="99">
        <v>13</v>
      </c>
      <c r="J1284" s="93">
        <v>8</v>
      </c>
      <c r="K1284" s="93">
        <v>10</v>
      </c>
      <c r="L1284" s="93">
        <v>27</v>
      </c>
      <c r="M1284" s="93">
        <v>22</v>
      </c>
      <c r="N1284" s="93">
        <v>12</v>
      </c>
      <c r="O1284" s="94">
        <v>15</v>
      </c>
      <c r="P1284" s="74">
        <v>385439474</v>
      </c>
      <c r="Q1284" s="74">
        <v>717768968</v>
      </c>
      <c r="R1284" s="74">
        <v>8</v>
      </c>
      <c r="S1284" s="74">
        <v>8289213</v>
      </c>
      <c r="T1284" s="74">
        <v>215</v>
      </c>
      <c r="U1284" s="74">
        <v>148700</v>
      </c>
      <c r="V1284" s="74">
        <v>1443</v>
      </c>
      <c r="W1284" s="74">
        <v>3000</v>
      </c>
      <c r="X1284" s="74">
        <v>74751</v>
      </c>
      <c r="Y1284" s="74">
        <v>200</v>
      </c>
      <c r="Z1284" s="74">
        <v>1381122</v>
      </c>
      <c r="AA1284" s="74">
        <v>10</v>
      </c>
      <c r="AB1284" s="74">
        <v>9841277</v>
      </c>
      <c r="AC1284" s="74">
        <v>5</v>
      </c>
    </row>
    <row r="1285" spans="1:29" ht="14.25">
      <c r="A1285" s="89">
        <v>2011151</v>
      </c>
      <c r="B1285" s="91">
        <v>40902</v>
      </c>
      <c r="C1285" s="97">
        <v>7</v>
      </c>
      <c r="D1285" s="93">
        <v>11</v>
      </c>
      <c r="E1285" s="93">
        <v>16</v>
      </c>
      <c r="F1285" s="93">
        <v>19</v>
      </c>
      <c r="G1285" s="93">
        <v>31</v>
      </c>
      <c r="H1285" s="93">
        <v>33</v>
      </c>
      <c r="I1285" s="99">
        <v>10</v>
      </c>
      <c r="J1285" s="93">
        <v>31</v>
      </c>
      <c r="K1285" s="93">
        <v>7</v>
      </c>
      <c r="L1285" s="93">
        <v>11</v>
      </c>
      <c r="M1285" s="93">
        <v>16</v>
      </c>
      <c r="N1285" s="93">
        <v>33</v>
      </c>
      <c r="O1285" s="94">
        <v>19</v>
      </c>
      <c r="P1285" s="74">
        <v>428101842</v>
      </c>
      <c r="Q1285" s="74">
        <v>749261802</v>
      </c>
      <c r="R1285" s="74">
        <v>6</v>
      </c>
      <c r="S1285" s="74">
        <v>9932855</v>
      </c>
      <c r="T1285" s="74">
        <v>190</v>
      </c>
      <c r="U1285" s="74">
        <v>194187</v>
      </c>
      <c r="V1285" s="74">
        <v>1111</v>
      </c>
      <c r="W1285" s="74">
        <v>3000</v>
      </c>
      <c r="X1285" s="74">
        <v>62699</v>
      </c>
      <c r="Y1285" s="74">
        <v>200</v>
      </c>
      <c r="Z1285" s="74">
        <v>1312588</v>
      </c>
      <c r="AA1285" s="74">
        <v>10</v>
      </c>
      <c r="AB1285" s="74">
        <v>11557109</v>
      </c>
      <c r="AC1285" s="74">
        <v>5</v>
      </c>
    </row>
    <row r="1286" spans="1:29" ht="14.25">
      <c r="A1286" s="89">
        <v>2011152</v>
      </c>
      <c r="B1286" s="91">
        <v>40904</v>
      </c>
      <c r="C1286" s="97">
        <v>4</v>
      </c>
      <c r="D1286" s="93">
        <v>10</v>
      </c>
      <c r="E1286" s="93">
        <v>11</v>
      </c>
      <c r="F1286" s="93">
        <v>12</v>
      </c>
      <c r="G1286" s="93">
        <v>21</v>
      </c>
      <c r="H1286" s="93">
        <v>26</v>
      </c>
      <c r="I1286" s="99">
        <v>13</v>
      </c>
      <c r="J1286" s="93">
        <v>12</v>
      </c>
      <c r="K1286" s="93">
        <v>4</v>
      </c>
      <c r="L1286" s="93">
        <v>26</v>
      </c>
      <c r="M1286" s="93">
        <v>11</v>
      </c>
      <c r="N1286" s="93">
        <v>21</v>
      </c>
      <c r="O1286" s="94">
        <v>10</v>
      </c>
      <c r="P1286" s="74">
        <v>394544922</v>
      </c>
      <c r="Q1286" s="74">
        <v>776198815</v>
      </c>
      <c r="R1286" s="74">
        <v>7</v>
      </c>
      <c r="S1286" s="74">
        <v>9253543</v>
      </c>
      <c r="T1286" s="74">
        <v>285</v>
      </c>
      <c r="U1286" s="74">
        <v>130393</v>
      </c>
      <c r="V1286" s="74">
        <v>1268</v>
      </c>
      <c r="W1286" s="74">
        <v>3000</v>
      </c>
      <c r="X1286" s="74">
        <v>70852</v>
      </c>
      <c r="Y1286" s="74">
        <v>200</v>
      </c>
      <c r="Z1286" s="74">
        <v>1368051</v>
      </c>
      <c r="AA1286" s="74">
        <v>10</v>
      </c>
      <c r="AB1286" s="74">
        <v>7559613</v>
      </c>
      <c r="AC1286" s="74">
        <v>5</v>
      </c>
    </row>
    <row r="1287" spans="1:29" ht="14.25">
      <c r="A1287" s="89">
        <v>2011153</v>
      </c>
      <c r="B1287" s="91">
        <v>40906</v>
      </c>
      <c r="C1287" s="97">
        <v>5</v>
      </c>
      <c r="D1287" s="93">
        <v>8</v>
      </c>
      <c r="E1287" s="93">
        <v>9</v>
      </c>
      <c r="F1287" s="93">
        <v>10</v>
      </c>
      <c r="G1287" s="93">
        <v>20</v>
      </c>
      <c r="H1287" s="93">
        <v>25</v>
      </c>
      <c r="I1287" s="99">
        <v>13</v>
      </c>
      <c r="J1287" s="93">
        <v>10</v>
      </c>
      <c r="K1287" s="93">
        <v>25</v>
      </c>
      <c r="L1287" s="93">
        <v>5</v>
      </c>
      <c r="M1287" s="93">
        <v>9</v>
      </c>
      <c r="N1287" s="93">
        <v>8</v>
      </c>
      <c r="O1287" s="94">
        <v>20</v>
      </c>
      <c r="P1287" s="74">
        <v>403874136</v>
      </c>
      <c r="Q1287" s="74">
        <v>757962272</v>
      </c>
      <c r="R1287" s="74">
        <v>16</v>
      </c>
      <c r="S1287" s="74">
        <v>6856586</v>
      </c>
      <c r="T1287" s="74">
        <v>282</v>
      </c>
      <c r="U1287" s="74">
        <v>131411</v>
      </c>
      <c r="V1287" s="74">
        <v>1490</v>
      </c>
      <c r="W1287" s="74">
        <v>3000</v>
      </c>
      <c r="X1287" s="74">
        <v>86898</v>
      </c>
      <c r="Y1287" s="74">
        <v>200</v>
      </c>
      <c r="Z1287" s="74">
        <v>1645314</v>
      </c>
      <c r="AA1287" s="74">
        <v>10</v>
      </c>
      <c r="AB1287" s="74">
        <v>7213734</v>
      </c>
      <c r="AC1287" s="74">
        <v>5</v>
      </c>
    </row>
    <row r="1288" spans="1:29" ht="14.25">
      <c r="A1288" s="89">
        <v>2012001</v>
      </c>
      <c r="B1288" s="91">
        <v>40909</v>
      </c>
      <c r="C1288" s="97">
        <v>1</v>
      </c>
      <c r="D1288" s="93">
        <v>4</v>
      </c>
      <c r="E1288" s="93">
        <v>5</v>
      </c>
      <c r="F1288" s="93">
        <v>9</v>
      </c>
      <c r="G1288" s="93">
        <v>15</v>
      </c>
      <c r="H1288" s="93">
        <v>17</v>
      </c>
      <c r="I1288" s="99">
        <v>6</v>
      </c>
      <c r="J1288" s="93">
        <v>4</v>
      </c>
      <c r="K1288" s="93">
        <v>5</v>
      </c>
      <c r="L1288" s="93">
        <v>15</v>
      </c>
      <c r="M1288" s="93">
        <v>1</v>
      </c>
      <c r="N1288" s="93">
        <v>9</v>
      </c>
      <c r="O1288" s="94">
        <v>17</v>
      </c>
      <c r="P1288" s="74">
        <v>433902388</v>
      </c>
      <c r="Q1288" s="74">
        <v>782875794</v>
      </c>
      <c r="R1288" s="74">
        <v>6</v>
      </c>
      <c r="S1288" s="74">
        <v>9494234</v>
      </c>
      <c r="T1288" s="74">
        <v>110</v>
      </c>
      <c r="U1288" s="74">
        <v>299528</v>
      </c>
      <c r="V1288" s="74">
        <v>1264</v>
      </c>
      <c r="W1288" s="74">
        <v>3000</v>
      </c>
      <c r="X1288" s="74">
        <v>76779</v>
      </c>
      <c r="Y1288" s="74">
        <v>200</v>
      </c>
      <c r="Z1288" s="74">
        <v>1469100</v>
      </c>
      <c r="AA1288" s="74">
        <v>10</v>
      </c>
      <c r="AB1288" s="74">
        <v>13789264</v>
      </c>
      <c r="AC1288" s="74">
        <v>5</v>
      </c>
    </row>
    <row r="1289" spans="1:29" ht="14.25">
      <c r="A1289" s="89">
        <v>2012002</v>
      </c>
      <c r="B1289" s="91">
        <v>40911</v>
      </c>
      <c r="C1289" s="97">
        <v>2</v>
      </c>
      <c r="D1289" s="93">
        <v>3</v>
      </c>
      <c r="E1289" s="93">
        <v>7</v>
      </c>
      <c r="F1289" s="93">
        <v>9</v>
      </c>
      <c r="G1289" s="93">
        <v>10</v>
      </c>
      <c r="H1289" s="93">
        <v>32</v>
      </c>
      <c r="I1289" s="99">
        <v>13</v>
      </c>
      <c r="J1289" s="93">
        <v>32</v>
      </c>
      <c r="K1289" s="93">
        <v>3</v>
      </c>
      <c r="L1289" s="93">
        <v>7</v>
      </c>
      <c r="M1289" s="93">
        <v>2</v>
      </c>
      <c r="N1289" s="93">
        <v>10</v>
      </c>
      <c r="O1289" s="94">
        <v>9</v>
      </c>
      <c r="P1289" s="74">
        <v>369663804</v>
      </c>
      <c r="Q1289" s="74">
        <v>752033556</v>
      </c>
      <c r="R1289" s="74">
        <v>17</v>
      </c>
      <c r="S1289" s="74">
        <v>6568417</v>
      </c>
      <c r="T1289" s="74">
        <v>101</v>
      </c>
      <c r="U1289" s="74">
        <v>321729</v>
      </c>
      <c r="V1289" s="74">
        <v>3270</v>
      </c>
      <c r="W1289" s="74">
        <v>3000</v>
      </c>
      <c r="X1289" s="74">
        <v>74184</v>
      </c>
      <c r="Y1289" s="74">
        <v>200</v>
      </c>
      <c r="Z1289" s="74">
        <v>1441101</v>
      </c>
      <c r="AA1289" s="74">
        <v>10</v>
      </c>
      <c r="AB1289" s="74">
        <v>6752380</v>
      </c>
      <c r="AC1289" s="74">
        <v>5</v>
      </c>
    </row>
    <row r="1290" spans="1:29" ht="14.25">
      <c r="A1290" s="89">
        <v>2012003</v>
      </c>
      <c r="B1290" s="91">
        <v>40913</v>
      </c>
      <c r="C1290" s="97">
        <v>3</v>
      </c>
      <c r="D1290" s="93">
        <v>6</v>
      </c>
      <c r="E1290" s="93">
        <v>8</v>
      </c>
      <c r="F1290" s="93">
        <v>24</v>
      </c>
      <c r="G1290" s="93">
        <v>29</v>
      </c>
      <c r="H1290" s="93">
        <v>31</v>
      </c>
      <c r="I1290" s="99">
        <v>9</v>
      </c>
      <c r="J1290" s="93">
        <v>24</v>
      </c>
      <c r="K1290" s="93">
        <v>8</v>
      </c>
      <c r="L1290" s="93">
        <v>6</v>
      </c>
      <c r="M1290" s="93">
        <v>31</v>
      </c>
      <c r="N1290" s="93">
        <v>3</v>
      </c>
      <c r="O1290" s="94">
        <v>29</v>
      </c>
      <c r="P1290" s="74">
        <v>376556854</v>
      </c>
      <c r="Q1290" s="74">
        <v>629548166</v>
      </c>
      <c r="R1290" s="74">
        <v>26</v>
      </c>
      <c r="S1290" s="74">
        <v>5307916</v>
      </c>
      <c r="T1290" s="74">
        <v>165</v>
      </c>
      <c r="U1290" s="74">
        <v>27325</v>
      </c>
      <c r="V1290" s="74">
        <v>4737</v>
      </c>
      <c r="W1290" s="74">
        <v>3000</v>
      </c>
      <c r="X1290" s="74">
        <v>199156</v>
      </c>
      <c r="Y1290" s="74">
        <v>200</v>
      </c>
      <c r="Z1290" s="74">
        <v>2652876</v>
      </c>
      <c r="AA1290" s="74">
        <v>10</v>
      </c>
      <c r="AB1290" s="74">
        <v>17782530</v>
      </c>
      <c r="AC1290" s="74">
        <v>5</v>
      </c>
    </row>
    <row r="1291" spans="1:29" ht="14.25">
      <c r="A1291" s="89">
        <v>2012004</v>
      </c>
      <c r="B1291" s="91">
        <v>40916</v>
      </c>
      <c r="C1291" s="97">
        <v>1</v>
      </c>
      <c r="D1291" s="93">
        <v>5</v>
      </c>
      <c r="E1291" s="93">
        <v>10</v>
      </c>
      <c r="F1291" s="93">
        <v>11</v>
      </c>
      <c r="G1291" s="93">
        <v>21</v>
      </c>
      <c r="H1291" s="93">
        <v>23</v>
      </c>
      <c r="I1291" s="99">
        <v>16</v>
      </c>
      <c r="J1291" s="93">
        <v>1</v>
      </c>
      <c r="K1291" s="93">
        <v>11</v>
      </c>
      <c r="L1291" s="93">
        <v>23</v>
      </c>
      <c r="M1291" s="93">
        <v>10</v>
      </c>
      <c r="N1291" s="93">
        <v>5</v>
      </c>
      <c r="O1291" s="94">
        <v>21</v>
      </c>
      <c r="P1291" s="74">
        <v>422246096</v>
      </c>
      <c r="Q1291" s="74">
        <v>669026740</v>
      </c>
      <c r="R1291" s="74">
        <v>4</v>
      </c>
      <c r="S1291" s="74">
        <v>11250000</v>
      </c>
      <c r="T1291" s="74">
        <v>153</v>
      </c>
      <c r="U1291" s="74">
        <v>222629</v>
      </c>
      <c r="V1291" s="74">
        <v>1426</v>
      </c>
      <c r="W1291" s="74">
        <v>3000</v>
      </c>
      <c r="X1291" s="74">
        <v>80793</v>
      </c>
      <c r="Y1291" s="74">
        <v>200</v>
      </c>
      <c r="Z1291" s="74">
        <v>1523204</v>
      </c>
      <c r="AA1291" s="74">
        <v>10</v>
      </c>
      <c r="AB1291" s="74">
        <v>11538225</v>
      </c>
      <c r="AC1291" s="74">
        <v>5</v>
      </c>
    </row>
    <row r="1292" spans="1:29" ht="14.25">
      <c r="A1292" s="89">
        <v>2012005</v>
      </c>
      <c r="B1292" s="91">
        <v>40918</v>
      </c>
      <c r="C1292" s="97">
        <v>7</v>
      </c>
      <c r="D1292" s="93">
        <v>9</v>
      </c>
      <c r="E1292" s="93">
        <v>18</v>
      </c>
      <c r="F1292" s="93">
        <v>27</v>
      </c>
      <c r="G1292" s="93">
        <v>31</v>
      </c>
      <c r="H1292" s="93">
        <v>33</v>
      </c>
      <c r="I1292" s="99">
        <v>6</v>
      </c>
      <c r="J1292" s="93">
        <v>7</v>
      </c>
      <c r="K1292" s="93">
        <v>31</v>
      </c>
      <c r="L1292" s="93">
        <v>27</v>
      </c>
      <c r="M1292" s="93">
        <v>33</v>
      </c>
      <c r="N1292" s="93">
        <v>18</v>
      </c>
      <c r="O1292" s="94">
        <v>9</v>
      </c>
      <c r="P1292" s="74">
        <v>373157878</v>
      </c>
      <c r="Q1292" s="74">
        <v>688695791</v>
      </c>
      <c r="R1292" s="74">
        <v>7</v>
      </c>
      <c r="S1292" s="74">
        <v>8838231</v>
      </c>
      <c r="T1292" s="74">
        <v>102</v>
      </c>
      <c r="U1292" s="74">
        <v>321582</v>
      </c>
      <c r="V1292" s="74">
        <v>1177</v>
      </c>
      <c r="W1292" s="74">
        <v>3000</v>
      </c>
      <c r="X1292" s="74">
        <v>63385</v>
      </c>
      <c r="Y1292" s="74">
        <v>200</v>
      </c>
      <c r="Z1292" s="74">
        <v>1294308</v>
      </c>
      <c r="AA1292" s="74">
        <v>10</v>
      </c>
      <c r="AB1292" s="74">
        <v>8871634</v>
      </c>
      <c r="AC1292" s="74">
        <v>5</v>
      </c>
    </row>
    <row r="1293" spans="1:29" ht="14.25">
      <c r="A1293" s="89">
        <v>2012006</v>
      </c>
      <c r="B1293" s="91">
        <v>40920</v>
      </c>
      <c r="C1293" s="97">
        <v>2</v>
      </c>
      <c r="D1293" s="93">
        <v>22</v>
      </c>
      <c r="E1293" s="93">
        <v>25</v>
      </c>
      <c r="F1293" s="93">
        <v>29</v>
      </c>
      <c r="G1293" s="93">
        <v>32</v>
      </c>
      <c r="H1293" s="93">
        <v>33</v>
      </c>
      <c r="I1293" s="99">
        <v>8</v>
      </c>
      <c r="J1293" s="93">
        <v>22</v>
      </c>
      <c r="K1293" s="93">
        <v>25</v>
      </c>
      <c r="L1293" s="93">
        <v>2</v>
      </c>
      <c r="M1293" s="93">
        <v>29</v>
      </c>
      <c r="N1293" s="93">
        <v>32</v>
      </c>
      <c r="O1293" s="94">
        <v>33</v>
      </c>
      <c r="P1293" s="74">
        <v>365269490</v>
      </c>
      <c r="Q1293" s="74">
        <v>638291299</v>
      </c>
      <c r="R1293" s="74">
        <v>17</v>
      </c>
      <c r="S1293" s="74">
        <v>6108129</v>
      </c>
      <c r="T1293" s="74">
        <v>127</v>
      </c>
      <c r="U1293" s="74">
        <v>163443</v>
      </c>
      <c r="V1293" s="74">
        <v>1489</v>
      </c>
      <c r="W1293" s="74">
        <v>3000</v>
      </c>
      <c r="X1293" s="74">
        <v>75039</v>
      </c>
      <c r="Y1293" s="74">
        <v>200</v>
      </c>
      <c r="Z1293" s="74">
        <v>1320050</v>
      </c>
      <c r="AA1293" s="74">
        <v>10</v>
      </c>
      <c r="AB1293" s="74">
        <v>15423144</v>
      </c>
      <c r="AC1293" s="74">
        <v>5</v>
      </c>
    </row>
    <row r="1294" spans="1:29" ht="14.25">
      <c r="A1294" s="89">
        <v>2012007</v>
      </c>
      <c r="B1294" s="91">
        <v>40923</v>
      </c>
      <c r="C1294" s="97">
        <v>10</v>
      </c>
      <c r="D1294" s="93">
        <v>17</v>
      </c>
      <c r="E1294" s="93">
        <v>19</v>
      </c>
      <c r="F1294" s="93">
        <v>27</v>
      </c>
      <c r="G1294" s="93">
        <v>28</v>
      </c>
      <c r="H1294" s="93">
        <v>32</v>
      </c>
      <c r="I1294" s="99">
        <v>4</v>
      </c>
      <c r="J1294" s="93">
        <v>19</v>
      </c>
      <c r="K1294" s="93">
        <v>32</v>
      </c>
      <c r="L1294" s="93">
        <v>28</v>
      </c>
      <c r="M1294" s="93">
        <v>17</v>
      </c>
      <c r="N1294" s="93">
        <v>10</v>
      </c>
      <c r="O1294" s="94">
        <v>27</v>
      </c>
      <c r="P1294" s="74">
        <v>386798560</v>
      </c>
      <c r="Q1294" s="74">
        <v>671945560</v>
      </c>
      <c r="R1294" s="74">
        <v>5</v>
      </c>
      <c r="S1294" s="74">
        <v>10692340</v>
      </c>
      <c r="T1294" s="74">
        <v>88</v>
      </c>
      <c r="U1294" s="74">
        <v>399915</v>
      </c>
      <c r="V1294" s="74">
        <v>1122</v>
      </c>
      <c r="W1294" s="74">
        <v>3000</v>
      </c>
      <c r="X1294" s="74">
        <v>61019</v>
      </c>
      <c r="Y1294" s="74">
        <v>200</v>
      </c>
      <c r="Z1294" s="74">
        <v>1234474</v>
      </c>
      <c r="AA1294" s="74">
        <v>10</v>
      </c>
      <c r="AB1294" s="74">
        <v>8861646</v>
      </c>
      <c r="AC1294" s="74">
        <v>5</v>
      </c>
    </row>
    <row r="1295" spans="1:29" ht="14.25">
      <c r="A1295" s="89">
        <v>2012008</v>
      </c>
      <c r="B1295" s="91">
        <v>40925</v>
      </c>
      <c r="C1295" s="97">
        <v>1</v>
      </c>
      <c r="D1295" s="93">
        <v>12</v>
      </c>
      <c r="E1295" s="93">
        <v>20</v>
      </c>
      <c r="F1295" s="93">
        <v>23</v>
      </c>
      <c r="G1295" s="93">
        <v>24</v>
      </c>
      <c r="H1295" s="93">
        <v>29</v>
      </c>
      <c r="I1295" s="99">
        <v>8</v>
      </c>
      <c r="J1295" s="93">
        <v>29</v>
      </c>
      <c r="K1295" s="93">
        <v>20</v>
      </c>
      <c r="L1295" s="93">
        <v>1</v>
      </c>
      <c r="M1295" s="93">
        <v>12</v>
      </c>
      <c r="N1295" s="93">
        <v>23</v>
      </c>
      <c r="O1295" s="94">
        <v>24</v>
      </c>
      <c r="P1295" s="74">
        <v>349794196</v>
      </c>
      <c r="Q1295" s="74">
        <v>694925145</v>
      </c>
      <c r="R1295" s="74">
        <v>5</v>
      </c>
      <c r="S1295" s="74">
        <v>9838366</v>
      </c>
      <c r="T1295" s="74">
        <v>108</v>
      </c>
      <c r="U1295" s="74">
        <v>266553</v>
      </c>
      <c r="V1295" s="74">
        <v>1279</v>
      </c>
      <c r="W1295" s="74">
        <v>3000</v>
      </c>
      <c r="X1295" s="74">
        <v>63467</v>
      </c>
      <c r="Y1295" s="74">
        <v>200</v>
      </c>
      <c r="Z1295" s="74">
        <v>1191026</v>
      </c>
      <c r="AA1295" s="74">
        <v>10</v>
      </c>
      <c r="AB1295" s="74">
        <v>9399865</v>
      </c>
      <c r="AC1295" s="74">
        <v>5</v>
      </c>
    </row>
    <row r="1296" spans="1:29" ht="14.25">
      <c r="A1296" s="89">
        <v>2012009</v>
      </c>
      <c r="B1296" s="91">
        <v>40927</v>
      </c>
      <c r="C1296" s="97">
        <v>4</v>
      </c>
      <c r="D1296" s="93">
        <v>16</v>
      </c>
      <c r="E1296" s="93">
        <v>24</v>
      </c>
      <c r="F1296" s="93">
        <v>26</v>
      </c>
      <c r="G1296" s="93">
        <v>27</v>
      </c>
      <c r="H1296" s="93">
        <v>33</v>
      </c>
      <c r="I1296" s="99">
        <v>11</v>
      </c>
      <c r="J1296" s="93">
        <v>27</v>
      </c>
      <c r="K1296" s="93">
        <v>24</v>
      </c>
      <c r="L1296" s="93">
        <v>16</v>
      </c>
      <c r="M1296" s="93">
        <v>4</v>
      </c>
      <c r="N1296" s="93">
        <v>33</v>
      </c>
      <c r="O1296" s="94">
        <v>26</v>
      </c>
      <c r="P1296" s="74">
        <v>371864904</v>
      </c>
      <c r="Q1296" s="74">
        <v>695344944</v>
      </c>
      <c r="R1296" s="74">
        <v>7</v>
      </c>
      <c r="S1296" s="74">
        <v>7738273</v>
      </c>
      <c r="T1296" s="74">
        <v>76</v>
      </c>
      <c r="U1296" s="74">
        <v>279630</v>
      </c>
      <c r="V1296" s="74">
        <v>1589</v>
      </c>
      <c r="W1296" s="74">
        <v>3000</v>
      </c>
      <c r="X1296" s="74">
        <v>84994</v>
      </c>
      <c r="Y1296" s="74">
        <v>200</v>
      </c>
      <c r="Z1296" s="74">
        <v>1524956</v>
      </c>
      <c r="AA1296" s="74">
        <v>10</v>
      </c>
      <c r="AB1296" s="74">
        <v>14871767</v>
      </c>
      <c r="AC1296" s="74">
        <v>5</v>
      </c>
    </row>
    <row r="1297" spans="1:29" ht="14.25">
      <c r="A1297" s="89">
        <v>2012010</v>
      </c>
      <c r="B1297" s="91">
        <v>40937</v>
      </c>
      <c r="C1297" s="97">
        <v>1</v>
      </c>
      <c r="D1297" s="93">
        <v>3</v>
      </c>
      <c r="E1297" s="93">
        <v>13</v>
      </c>
      <c r="F1297" s="93">
        <v>19</v>
      </c>
      <c r="G1297" s="93">
        <v>25</v>
      </c>
      <c r="H1297" s="93">
        <v>26</v>
      </c>
      <c r="I1297" s="99">
        <v>10</v>
      </c>
      <c r="J1297" s="93">
        <v>13</v>
      </c>
      <c r="K1297" s="93">
        <v>3</v>
      </c>
      <c r="L1297" s="93">
        <v>25</v>
      </c>
      <c r="M1297" s="93">
        <v>19</v>
      </c>
      <c r="N1297" s="93">
        <v>1</v>
      </c>
      <c r="O1297" s="94">
        <v>26</v>
      </c>
      <c r="P1297" s="74">
        <v>350707306</v>
      </c>
      <c r="Q1297" s="74">
        <v>722185940</v>
      </c>
      <c r="R1297" s="74">
        <v>4</v>
      </c>
      <c r="S1297" s="74">
        <v>9684099</v>
      </c>
      <c r="T1297" s="74">
        <v>112</v>
      </c>
      <c r="U1297" s="74">
        <v>250933</v>
      </c>
      <c r="V1297" s="74">
        <v>1136</v>
      </c>
      <c r="W1297" s="74">
        <v>3000</v>
      </c>
      <c r="X1297" s="74">
        <v>67033</v>
      </c>
      <c r="Y1297" s="74">
        <v>200</v>
      </c>
      <c r="Z1297" s="74">
        <v>1278283</v>
      </c>
      <c r="AA1297" s="74">
        <v>10</v>
      </c>
      <c r="AB1297" s="74">
        <v>9713430</v>
      </c>
      <c r="AC1297" s="74">
        <v>5</v>
      </c>
    </row>
    <row r="1298" spans="1:29" ht="14.25">
      <c r="A1298" s="89">
        <v>2012011</v>
      </c>
      <c r="B1298" s="91">
        <v>40939</v>
      </c>
      <c r="C1298" s="97">
        <v>4</v>
      </c>
      <c r="D1298" s="93">
        <v>14</v>
      </c>
      <c r="E1298" s="93">
        <v>15</v>
      </c>
      <c r="F1298" s="93">
        <v>16</v>
      </c>
      <c r="G1298" s="93">
        <v>20</v>
      </c>
      <c r="H1298" s="93">
        <v>26</v>
      </c>
      <c r="I1298" s="99">
        <v>5</v>
      </c>
      <c r="J1298" s="93">
        <v>14</v>
      </c>
      <c r="K1298" s="93">
        <v>15</v>
      </c>
      <c r="L1298" s="93">
        <v>20</v>
      </c>
      <c r="M1298" s="93">
        <v>26</v>
      </c>
      <c r="N1298" s="93">
        <v>16</v>
      </c>
      <c r="O1298" s="94">
        <v>4</v>
      </c>
      <c r="P1298" s="74">
        <v>322471622</v>
      </c>
      <c r="Q1298" s="74">
        <v>666005385</v>
      </c>
      <c r="R1298" s="74">
        <v>15</v>
      </c>
      <c r="S1298" s="74">
        <v>5501852</v>
      </c>
      <c r="T1298" s="74">
        <v>212</v>
      </c>
      <c r="U1298" s="74">
        <v>53262</v>
      </c>
      <c r="V1298" s="74">
        <v>2821</v>
      </c>
      <c r="W1298" s="74">
        <v>3000</v>
      </c>
      <c r="X1298" s="74">
        <v>106205</v>
      </c>
      <c r="Y1298" s="74">
        <v>200</v>
      </c>
      <c r="Z1298" s="74">
        <v>1616391</v>
      </c>
      <c r="AA1298" s="74">
        <v>10</v>
      </c>
      <c r="AB1298" s="74">
        <v>14900856</v>
      </c>
      <c r="AC1298" s="74">
        <v>5</v>
      </c>
    </row>
    <row r="1299" spans="1:29" ht="14.25">
      <c r="A1299" s="89">
        <v>2012012</v>
      </c>
      <c r="B1299" s="91">
        <v>40941</v>
      </c>
      <c r="C1299" s="97">
        <v>15</v>
      </c>
      <c r="D1299" s="93">
        <v>17</v>
      </c>
      <c r="E1299" s="93">
        <v>18</v>
      </c>
      <c r="F1299" s="93">
        <v>20</v>
      </c>
      <c r="G1299" s="93">
        <v>23</v>
      </c>
      <c r="H1299" s="93">
        <v>27</v>
      </c>
      <c r="I1299" s="99">
        <v>1</v>
      </c>
      <c r="J1299" s="93">
        <v>15</v>
      </c>
      <c r="K1299" s="93">
        <v>17</v>
      </c>
      <c r="L1299" s="93">
        <v>27</v>
      </c>
      <c r="M1299" s="93">
        <v>18</v>
      </c>
      <c r="N1299" s="93">
        <v>23</v>
      </c>
      <c r="O1299" s="94">
        <v>20</v>
      </c>
      <c r="P1299" s="74">
        <v>330682334</v>
      </c>
      <c r="Q1299" s="74">
        <v>705069412</v>
      </c>
      <c r="R1299" s="74">
        <v>2</v>
      </c>
      <c r="S1299" s="74">
        <v>10000000</v>
      </c>
      <c r="T1299" s="74">
        <v>75</v>
      </c>
      <c r="U1299" s="74">
        <v>337508</v>
      </c>
      <c r="V1299" s="74">
        <v>1106</v>
      </c>
      <c r="W1299" s="74">
        <v>3000</v>
      </c>
      <c r="X1299" s="74">
        <v>64091</v>
      </c>
      <c r="Y1299" s="74">
        <v>200</v>
      </c>
      <c r="Z1299" s="74">
        <v>1306549</v>
      </c>
      <c r="AA1299" s="74">
        <v>10</v>
      </c>
      <c r="AB1299" s="74">
        <v>9691094</v>
      </c>
      <c r="AC1299" s="74">
        <v>5</v>
      </c>
    </row>
    <row r="1300" spans="1:29" ht="14.25">
      <c r="A1300" s="89">
        <v>2012013</v>
      </c>
      <c r="B1300" s="91">
        <v>40944</v>
      </c>
      <c r="C1300" s="97">
        <v>6</v>
      </c>
      <c r="D1300" s="93">
        <v>8</v>
      </c>
      <c r="E1300" s="93">
        <v>24</v>
      </c>
      <c r="F1300" s="93">
        <v>29</v>
      </c>
      <c r="G1300" s="93">
        <v>30</v>
      </c>
      <c r="H1300" s="93">
        <v>32</v>
      </c>
      <c r="I1300" s="99">
        <v>13</v>
      </c>
      <c r="J1300" s="93">
        <v>24</v>
      </c>
      <c r="K1300" s="93">
        <v>6</v>
      </c>
      <c r="L1300" s="93">
        <v>30</v>
      </c>
      <c r="M1300" s="93">
        <v>8</v>
      </c>
      <c r="N1300" s="93">
        <v>32</v>
      </c>
      <c r="O1300" s="94">
        <v>29</v>
      </c>
      <c r="P1300" s="74">
        <v>382213084</v>
      </c>
      <c r="Q1300" s="74">
        <v>708910740</v>
      </c>
      <c r="R1300" s="74">
        <v>10</v>
      </c>
      <c r="S1300" s="74">
        <v>7153653</v>
      </c>
      <c r="T1300" s="74">
        <v>164</v>
      </c>
      <c r="U1300" s="74">
        <v>196980</v>
      </c>
      <c r="V1300" s="74">
        <v>1490</v>
      </c>
      <c r="W1300" s="74">
        <v>3000</v>
      </c>
      <c r="X1300" s="74">
        <v>81287</v>
      </c>
      <c r="Y1300" s="74">
        <v>200</v>
      </c>
      <c r="Z1300" s="74">
        <v>1585484</v>
      </c>
      <c r="AA1300" s="74">
        <v>10</v>
      </c>
      <c r="AB1300" s="74">
        <v>8603903</v>
      </c>
      <c r="AC1300" s="74">
        <v>5</v>
      </c>
    </row>
    <row r="1301" spans="1:29" ht="14.25">
      <c r="A1301" s="89">
        <v>2012014</v>
      </c>
      <c r="B1301" s="91">
        <v>40946</v>
      </c>
      <c r="C1301" s="97">
        <v>1</v>
      </c>
      <c r="D1301" s="93">
        <v>2</v>
      </c>
      <c r="E1301" s="93">
        <v>5</v>
      </c>
      <c r="F1301" s="93">
        <v>16</v>
      </c>
      <c r="G1301" s="93">
        <v>28</v>
      </c>
      <c r="H1301" s="93">
        <v>30</v>
      </c>
      <c r="I1301" s="99">
        <v>12</v>
      </c>
      <c r="J1301" s="93">
        <v>1</v>
      </c>
      <c r="K1301" s="93">
        <v>5</v>
      </c>
      <c r="L1301" s="93">
        <v>28</v>
      </c>
      <c r="M1301" s="93">
        <v>30</v>
      </c>
      <c r="N1301" s="93">
        <v>2</v>
      </c>
      <c r="O1301" s="94">
        <v>16</v>
      </c>
      <c r="P1301" s="74">
        <v>332394836</v>
      </c>
      <c r="Q1301" s="74">
        <v>444719580</v>
      </c>
      <c r="R1301" s="74">
        <v>59</v>
      </c>
      <c r="S1301" s="74">
        <v>5208873</v>
      </c>
      <c r="T1301" s="74">
        <v>112</v>
      </c>
      <c r="U1301" s="74">
        <v>165047</v>
      </c>
      <c r="V1301" s="74">
        <v>2013</v>
      </c>
      <c r="W1301" s="74">
        <v>3000</v>
      </c>
      <c r="X1301" s="74">
        <v>91606</v>
      </c>
      <c r="Y1301" s="74">
        <v>200</v>
      </c>
      <c r="Z1301" s="74">
        <v>1564864</v>
      </c>
      <c r="AA1301" s="74">
        <v>10</v>
      </c>
      <c r="AB1301" s="74">
        <v>12249367</v>
      </c>
      <c r="AC1301" s="74">
        <v>5</v>
      </c>
    </row>
    <row r="1302" spans="1:29" ht="14.25">
      <c r="A1302" s="89">
        <v>2012015</v>
      </c>
      <c r="B1302" s="91">
        <v>40948</v>
      </c>
      <c r="C1302" s="97">
        <v>1</v>
      </c>
      <c r="D1302" s="93">
        <v>3</v>
      </c>
      <c r="E1302" s="93">
        <v>6</v>
      </c>
      <c r="F1302" s="93">
        <v>10</v>
      </c>
      <c r="G1302" s="93">
        <v>21</v>
      </c>
      <c r="H1302" s="93">
        <v>23</v>
      </c>
      <c r="I1302" s="99">
        <v>15</v>
      </c>
      <c r="J1302" s="93">
        <v>3</v>
      </c>
      <c r="K1302" s="93">
        <v>1</v>
      </c>
      <c r="L1302" s="93">
        <v>21</v>
      </c>
      <c r="M1302" s="93">
        <v>10</v>
      </c>
      <c r="N1302" s="93">
        <v>23</v>
      </c>
      <c r="O1302" s="94">
        <v>6</v>
      </c>
      <c r="P1302" s="74">
        <v>344966404</v>
      </c>
      <c r="Q1302" s="74">
        <v>471786918</v>
      </c>
      <c r="R1302" s="74">
        <v>3</v>
      </c>
      <c r="S1302" s="74">
        <v>10000000</v>
      </c>
      <c r="T1302" s="74">
        <v>77</v>
      </c>
      <c r="U1302" s="74">
        <v>317628</v>
      </c>
      <c r="V1302" s="74">
        <v>1021</v>
      </c>
      <c r="W1302" s="74">
        <v>3000</v>
      </c>
      <c r="X1302" s="74">
        <v>60164</v>
      </c>
      <c r="Y1302" s="74">
        <v>200</v>
      </c>
      <c r="Z1302" s="74">
        <v>1137444</v>
      </c>
      <c r="AA1302" s="74">
        <v>10</v>
      </c>
      <c r="AB1302" s="74">
        <v>12207705</v>
      </c>
      <c r="AC1302" s="74">
        <v>5</v>
      </c>
    </row>
    <row r="1303" spans="1:29" ht="14.25">
      <c r="A1303" s="89">
        <v>2012016</v>
      </c>
      <c r="B1303" s="91">
        <v>40951</v>
      </c>
      <c r="C1303" s="97">
        <v>2</v>
      </c>
      <c r="D1303" s="93">
        <v>5</v>
      </c>
      <c r="E1303" s="93">
        <v>12</v>
      </c>
      <c r="F1303" s="93">
        <v>17</v>
      </c>
      <c r="G1303" s="93">
        <v>22</v>
      </c>
      <c r="H1303" s="93">
        <v>25</v>
      </c>
      <c r="I1303" s="99">
        <v>8</v>
      </c>
      <c r="J1303" s="93">
        <v>22</v>
      </c>
      <c r="K1303" s="93">
        <v>17</v>
      </c>
      <c r="L1303" s="93">
        <v>12</v>
      </c>
      <c r="M1303" s="93">
        <v>25</v>
      </c>
      <c r="N1303" s="93">
        <v>2</v>
      </c>
      <c r="O1303" s="94">
        <v>5</v>
      </c>
      <c r="P1303" s="74">
        <v>391806944</v>
      </c>
      <c r="Q1303" s="74">
        <v>423537888</v>
      </c>
      <c r="R1303" s="74">
        <v>16</v>
      </c>
      <c r="S1303" s="74">
        <v>5793774</v>
      </c>
      <c r="T1303" s="74">
        <v>278</v>
      </c>
      <c r="U1303" s="74">
        <v>68527</v>
      </c>
      <c r="V1303" s="74">
        <v>3503</v>
      </c>
      <c r="W1303" s="74">
        <v>3000</v>
      </c>
      <c r="X1303" s="74">
        <v>132524</v>
      </c>
      <c r="Y1303" s="74">
        <v>200</v>
      </c>
      <c r="Z1303" s="74">
        <v>2037283</v>
      </c>
      <c r="AA1303" s="74">
        <v>10</v>
      </c>
      <c r="AB1303" s="74">
        <v>14219361</v>
      </c>
      <c r="AC1303" s="74">
        <v>5</v>
      </c>
    </row>
    <row r="1304" spans="1:29" ht="14.25">
      <c r="A1304" s="89">
        <v>2012017</v>
      </c>
      <c r="B1304" s="91">
        <v>40953</v>
      </c>
      <c r="C1304" s="97">
        <v>6</v>
      </c>
      <c r="D1304" s="93">
        <v>9</v>
      </c>
      <c r="E1304" s="93">
        <v>14</v>
      </c>
      <c r="F1304" s="93">
        <v>19</v>
      </c>
      <c r="G1304" s="93">
        <v>25</v>
      </c>
      <c r="H1304" s="93">
        <v>28</v>
      </c>
      <c r="I1304" s="99">
        <v>10</v>
      </c>
      <c r="J1304" s="93">
        <v>28</v>
      </c>
      <c r="K1304" s="93">
        <v>25</v>
      </c>
      <c r="L1304" s="93">
        <v>19</v>
      </c>
      <c r="M1304" s="93">
        <v>9</v>
      </c>
      <c r="N1304" s="93">
        <v>6</v>
      </c>
      <c r="O1304" s="94">
        <v>14</v>
      </c>
      <c r="P1304" s="74">
        <v>360962760</v>
      </c>
      <c r="Q1304" s="74">
        <v>335624562</v>
      </c>
      <c r="R1304" s="74">
        <v>26</v>
      </c>
      <c r="S1304" s="74">
        <v>5647487</v>
      </c>
      <c r="T1304" s="74">
        <v>237</v>
      </c>
      <c r="U1304" s="74">
        <v>106548</v>
      </c>
      <c r="V1304" s="74">
        <v>2189</v>
      </c>
      <c r="W1304" s="74">
        <v>3000</v>
      </c>
      <c r="X1304" s="74">
        <v>94952</v>
      </c>
      <c r="Y1304" s="74">
        <v>200</v>
      </c>
      <c r="Z1304" s="74">
        <v>1597155</v>
      </c>
      <c r="AA1304" s="74">
        <v>10</v>
      </c>
      <c r="AB1304" s="74">
        <v>10233886</v>
      </c>
      <c r="AC1304" s="74">
        <v>5</v>
      </c>
    </row>
    <row r="1305" spans="1:29" ht="14.25">
      <c r="A1305" s="89">
        <v>2012018</v>
      </c>
      <c r="B1305" s="91">
        <v>40955</v>
      </c>
      <c r="C1305" s="97">
        <v>3</v>
      </c>
      <c r="D1305" s="93">
        <v>5</v>
      </c>
      <c r="E1305" s="93">
        <v>6</v>
      </c>
      <c r="F1305" s="93">
        <v>22</v>
      </c>
      <c r="G1305" s="93">
        <v>26</v>
      </c>
      <c r="H1305" s="93">
        <v>32</v>
      </c>
      <c r="I1305" s="99">
        <v>15</v>
      </c>
      <c r="J1305" s="93">
        <v>22</v>
      </c>
      <c r="K1305" s="93">
        <v>26</v>
      </c>
      <c r="L1305" s="93">
        <v>5</v>
      </c>
      <c r="M1305" s="93">
        <v>32</v>
      </c>
      <c r="N1305" s="93">
        <v>6</v>
      </c>
      <c r="O1305" s="94">
        <v>3</v>
      </c>
      <c r="P1305" s="74">
        <v>361743346</v>
      </c>
      <c r="Q1305" s="74">
        <v>380505912</v>
      </c>
      <c r="R1305" s="74">
        <v>4</v>
      </c>
      <c r="S1305" s="74">
        <v>10000000</v>
      </c>
      <c r="T1305" s="74">
        <v>78</v>
      </c>
      <c r="U1305" s="74">
        <v>466381</v>
      </c>
      <c r="V1305" s="74">
        <v>858</v>
      </c>
      <c r="W1305" s="74">
        <v>3000</v>
      </c>
      <c r="X1305" s="74">
        <v>46607</v>
      </c>
      <c r="Y1305" s="74">
        <v>200</v>
      </c>
      <c r="Z1305" s="74">
        <v>1009526</v>
      </c>
      <c r="AA1305" s="74">
        <v>10</v>
      </c>
      <c r="AB1305" s="74">
        <v>6800900</v>
      </c>
      <c r="AC1305" s="74">
        <v>5</v>
      </c>
    </row>
    <row r="1306" spans="1:29" ht="14.25">
      <c r="A1306" s="89">
        <v>2012019</v>
      </c>
      <c r="B1306" s="91">
        <v>40958</v>
      </c>
      <c r="C1306" s="97">
        <v>7</v>
      </c>
      <c r="D1306" s="93">
        <v>14</v>
      </c>
      <c r="E1306" s="93">
        <v>18</v>
      </c>
      <c r="F1306" s="93">
        <v>20</v>
      </c>
      <c r="G1306" s="93">
        <v>22</v>
      </c>
      <c r="H1306" s="93">
        <v>30</v>
      </c>
      <c r="I1306" s="99">
        <v>16</v>
      </c>
      <c r="J1306" s="93">
        <v>30</v>
      </c>
      <c r="K1306" s="93">
        <v>22</v>
      </c>
      <c r="L1306" s="93">
        <v>7</v>
      </c>
      <c r="M1306" s="93">
        <v>20</v>
      </c>
      <c r="N1306" s="93">
        <v>18</v>
      </c>
      <c r="O1306" s="94">
        <v>14</v>
      </c>
      <c r="P1306" s="74">
        <v>400412500</v>
      </c>
      <c r="Q1306" s="74">
        <v>400631707</v>
      </c>
      <c r="R1306" s="74">
        <v>7</v>
      </c>
      <c r="S1306" s="74">
        <v>8150045</v>
      </c>
      <c r="T1306" s="74">
        <v>130</v>
      </c>
      <c r="U1306" s="74">
        <v>254426</v>
      </c>
      <c r="V1306" s="74">
        <v>1354</v>
      </c>
      <c r="W1306" s="74">
        <v>3000</v>
      </c>
      <c r="X1306" s="74">
        <v>76282</v>
      </c>
      <c r="Y1306" s="74">
        <v>200</v>
      </c>
      <c r="Z1306" s="74">
        <v>1430425</v>
      </c>
      <c r="AA1306" s="74">
        <v>10</v>
      </c>
      <c r="AB1306" s="74">
        <v>10465575</v>
      </c>
      <c r="AC1306" s="74">
        <v>5</v>
      </c>
    </row>
    <row r="1307" spans="1:29" ht="14.25">
      <c r="A1307" s="89">
        <v>2012020</v>
      </c>
      <c r="B1307" s="91">
        <v>40960</v>
      </c>
      <c r="C1307" s="97">
        <v>3</v>
      </c>
      <c r="D1307" s="93">
        <v>8</v>
      </c>
      <c r="E1307" s="93">
        <v>12</v>
      </c>
      <c r="F1307" s="93">
        <v>18</v>
      </c>
      <c r="G1307" s="93">
        <v>23</v>
      </c>
      <c r="H1307" s="93">
        <v>29</v>
      </c>
      <c r="I1307" s="99">
        <v>11</v>
      </c>
      <c r="J1307" s="93">
        <v>12</v>
      </c>
      <c r="K1307" s="93">
        <v>3</v>
      </c>
      <c r="L1307" s="93">
        <v>23</v>
      </c>
      <c r="M1307" s="93">
        <v>29</v>
      </c>
      <c r="N1307" s="93">
        <v>18</v>
      </c>
      <c r="O1307" s="94">
        <v>8</v>
      </c>
      <c r="P1307" s="74">
        <v>363324150</v>
      </c>
      <c r="Q1307" s="74">
        <v>341661021</v>
      </c>
      <c r="R1307" s="74">
        <v>19</v>
      </c>
      <c r="S1307" s="74">
        <v>5758512</v>
      </c>
      <c r="T1307" s="74">
        <v>354</v>
      </c>
      <c r="U1307" s="74">
        <v>61066</v>
      </c>
      <c r="V1307" s="74">
        <v>3056</v>
      </c>
      <c r="W1307" s="74">
        <v>3000</v>
      </c>
      <c r="X1307" s="74">
        <v>109753</v>
      </c>
      <c r="Y1307" s="74">
        <v>200</v>
      </c>
      <c r="Z1307" s="74">
        <v>1713390</v>
      </c>
      <c r="AA1307" s="74">
        <v>10</v>
      </c>
      <c r="AB1307" s="74">
        <v>11543535</v>
      </c>
      <c r="AC1307" s="74">
        <v>5</v>
      </c>
    </row>
    <row r="1308" spans="1:29" ht="14.25">
      <c r="A1308" s="89">
        <v>2012021</v>
      </c>
      <c r="B1308" s="91">
        <v>40962</v>
      </c>
      <c r="C1308" s="97">
        <v>1</v>
      </c>
      <c r="D1308" s="93">
        <v>15</v>
      </c>
      <c r="E1308" s="93">
        <v>16</v>
      </c>
      <c r="F1308" s="93">
        <v>18</v>
      </c>
      <c r="G1308" s="93">
        <v>22</v>
      </c>
      <c r="H1308" s="93">
        <v>30</v>
      </c>
      <c r="I1308" s="99">
        <v>3</v>
      </c>
      <c r="J1308" s="93">
        <v>1</v>
      </c>
      <c r="K1308" s="93">
        <v>18</v>
      </c>
      <c r="L1308" s="93">
        <v>30</v>
      </c>
      <c r="M1308" s="93">
        <v>22</v>
      </c>
      <c r="N1308" s="93">
        <v>15</v>
      </c>
      <c r="O1308" s="94">
        <v>16</v>
      </c>
      <c r="P1308" s="74">
        <v>367729098</v>
      </c>
      <c r="Q1308" s="74">
        <v>382151985</v>
      </c>
      <c r="R1308" s="74">
        <v>3</v>
      </c>
      <c r="S1308" s="74">
        <v>10000000</v>
      </c>
      <c r="T1308" s="74">
        <v>45</v>
      </c>
      <c r="U1308" s="74">
        <v>671342</v>
      </c>
      <c r="V1308" s="74">
        <v>885</v>
      </c>
      <c r="W1308" s="74">
        <v>3000</v>
      </c>
      <c r="X1308" s="74">
        <v>51945</v>
      </c>
      <c r="Y1308" s="74">
        <v>200</v>
      </c>
      <c r="Z1308" s="74">
        <v>1053076</v>
      </c>
      <c r="AA1308" s="74">
        <v>10</v>
      </c>
      <c r="AB1308" s="74">
        <v>11182224</v>
      </c>
      <c r="AC1308" s="74">
        <v>5</v>
      </c>
    </row>
    <row r="1309" spans="1:29" ht="14.25">
      <c r="A1309" s="89">
        <v>2012022</v>
      </c>
      <c r="B1309" s="91">
        <v>40965</v>
      </c>
      <c r="C1309" s="97">
        <v>4</v>
      </c>
      <c r="D1309" s="93">
        <v>8</v>
      </c>
      <c r="E1309" s="93">
        <v>12</v>
      </c>
      <c r="F1309" s="93">
        <v>24</v>
      </c>
      <c r="G1309" s="93">
        <v>26</v>
      </c>
      <c r="H1309" s="93">
        <v>27</v>
      </c>
      <c r="I1309" s="99">
        <v>4</v>
      </c>
      <c r="J1309" s="93">
        <v>26</v>
      </c>
      <c r="K1309" s="93">
        <v>8</v>
      </c>
      <c r="L1309" s="93">
        <v>12</v>
      </c>
      <c r="M1309" s="93">
        <v>27</v>
      </c>
      <c r="N1309" s="93">
        <v>24</v>
      </c>
      <c r="O1309" s="94">
        <v>4</v>
      </c>
      <c r="P1309" s="74">
        <v>397040802</v>
      </c>
      <c r="Q1309" s="74">
        <v>385730443</v>
      </c>
      <c r="R1309" s="74">
        <v>7</v>
      </c>
      <c r="S1309" s="74">
        <v>7204483</v>
      </c>
      <c r="T1309" s="74">
        <v>180</v>
      </c>
      <c r="U1309" s="74">
        <v>128594</v>
      </c>
      <c r="V1309" s="74">
        <v>2525</v>
      </c>
      <c r="W1309" s="74">
        <v>3000</v>
      </c>
      <c r="X1309" s="74">
        <v>117112</v>
      </c>
      <c r="Y1309" s="74">
        <v>200</v>
      </c>
      <c r="Z1309" s="74">
        <v>1913764</v>
      </c>
      <c r="AA1309" s="74">
        <v>10</v>
      </c>
      <c r="AB1309" s="74">
        <v>13451605</v>
      </c>
      <c r="AC1309" s="74">
        <v>5</v>
      </c>
    </row>
    <row r="1310" spans="1:29" ht="14.25">
      <c r="A1310" s="89">
        <v>2012023</v>
      </c>
      <c r="B1310" s="91">
        <v>40967</v>
      </c>
      <c r="C1310" s="97">
        <v>5</v>
      </c>
      <c r="D1310" s="93">
        <v>9</v>
      </c>
      <c r="E1310" s="93">
        <v>15</v>
      </c>
      <c r="F1310" s="93">
        <v>23</v>
      </c>
      <c r="G1310" s="93">
        <v>24</v>
      </c>
      <c r="H1310" s="93">
        <v>33</v>
      </c>
      <c r="I1310" s="99">
        <v>2</v>
      </c>
      <c r="J1310" s="93">
        <v>9</v>
      </c>
      <c r="K1310" s="93">
        <v>15</v>
      </c>
      <c r="L1310" s="93">
        <v>23</v>
      </c>
      <c r="M1310" s="93">
        <v>33</v>
      </c>
      <c r="N1310" s="93">
        <v>5</v>
      </c>
      <c r="O1310" s="94">
        <v>24</v>
      </c>
      <c r="P1310" s="74">
        <v>365582932</v>
      </c>
      <c r="Q1310" s="74">
        <v>386601237</v>
      </c>
      <c r="R1310" s="74">
        <v>9</v>
      </c>
      <c r="S1310" s="74">
        <v>7038702</v>
      </c>
      <c r="T1310" s="74">
        <v>216</v>
      </c>
      <c r="U1310" s="74">
        <v>127418</v>
      </c>
      <c r="V1310" s="74">
        <v>1676</v>
      </c>
      <c r="W1310" s="74">
        <v>3000</v>
      </c>
      <c r="X1310" s="74">
        <v>79162</v>
      </c>
      <c r="Y1310" s="74">
        <v>200</v>
      </c>
      <c r="Z1310" s="74">
        <v>1361541</v>
      </c>
      <c r="AA1310" s="74">
        <v>10</v>
      </c>
      <c r="AB1310" s="74">
        <v>10583647</v>
      </c>
      <c r="AC1310" s="74">
        <v>5</v>
      </c>
    </row>
    <row r="1311" spans="1:29" ht="14.25">
      <c r="A1311" s="89">
        <v>2012024</v>
      </c>
      <c r="B1311" s="91">
        <v>40969</v>
      </c>
      <c r="C1311" s="97">
        <v>4</v>
      </c>
      <c r="D1311" s="93">
        <v>12</v>
      </c>
      <c r="E1311" s="93">
        <v>19</v>
      </c>
      <c r="F1311" s="93">
        <v>21</v>
      </c>
      <c r="G1311" s="93">
        <v>25</v>
      </c>
      <c r="H1311" s="93">
        <v>28</v>
      </c>
      <c r="I1311" s="99">
        <v>13</v>
      </c>
      <c r="J1311" s="93">
        <v>25</v>
      </c>
      <c r="K1311" s="93">
        <v>28</v>
      </c>
      <c r="L1311" s="93">
        <v>4</v>
      </c>
      <c r="M1311" s="93">
        <v>12</v>
      </c>
      <c r="N1311" s="93">
        <v>19</v>
      </c>
      <c r="O1311" s="94">
        <v>21</v>
      </c>
      <c r="P1311" s="74">
        <v>364173592</v>
      </c>
      <c r="Q1311" s="74">
        <v>307292592</v>
      </c>
      <c r="R1311" s="74">
        <v>24</v>
      </c>
      <c r="S1311" s="74">
        <v>5678189</v>
      </c>
      <c r="T1311" s="74">
        <v>289</v>
      </c>
      <c r="U1311" s="74">
        <v>84480</v>
      </c>
      <c r="V1311" s="74">
        <v>2981</v>
      </c>
      <c r="W1311" s="74">
        <v>3000</v>
      </c>
      <c r="X1311" s="74">
        <v>115901</v>
      </c>
      <c r="Y1311" s="74">
        <v>200</v>
      </c>
      <c r="Z1311" s="74">
        <v>1825906</v>
      </c>
      <c r="AA1311" s="74">
        <v>10</v>
      </c>
      <c r="AB1311" s="74">
        <v>9336017</v>
      </c>
      <c r="AC1311" s="74">
        <v>5</v>
      </c>
    </row>
    <row r="1312" spans="1:29" ht="14.25">
      <c r="A1312" s="89">
        <v>2012025</v>
      </c>
      <c r="B1312" s="91">
        <v>40972</v>
      </c>
      <c r="C1312" s="97">
        <v>3</v>
      </c>
      <c r="D1312" s="93">
        <v>8</v>
      </c>
      <c r="E1312" s="93">
        <v>9</v>
      </c>
      <c r="F1312" s="93">
        <v>17</v>
      </c>
      <c r="G1312" s="93">
        <v>25</v>
      </c>
      <c r="H1312" s="93">
        <v>27</v>
      </c>
      <c r="I1312" s="99">
        <v>6</v>
      </c>
      <c r="J1312" s="93">
        <v>25</v>
      </c>
      <c r="K1312" s="93">
        <v>3</v>
      </c>
      <c r="L1312" s="93">
        <v>9</v>
      </c>
      <c r="M1312" s="93">
        <v>27</v>
      </c>
      <c r="N1312" s="93">
        <v>8</v>
      </c>
      <c r="O1312" s="94">
        <v>17</v>
      </c>
      <c r="P1312" s="74">
        <v>403316356</v>
      </c>
      <c r="Q1312" s="74">
        <v>283592844</v>
      </c>
      <c r="R1312" s="74">
        <v>12</v>
      </c>
      <c r="S1312" s="74">
        <v>6210008</v>
      </c>
      <c r="T1312" s="74">
        <v>226</v>
      </c>
      <c r="U1312" s="74">
        <v>96372</v>
      </c>
      <c r="V1312" s="74">
        <v>3352</v>
      </c>
      <c r="W1312" s="74">
        <v>3000</v>
      </c>
      <c r="X1312" s="74">
        <v>126497</v>
      </c>
      <c r="Y1312" s="74">
        <v>200</v>
      </c>
      <c r="Z1312" s="74">
        <v>2024833</v>
      </c>
      <c r="AA1312" s="74">
        <v>10</v>
      </c>
      <c r="AB1312" s="74">
        <v>13884153</v>
      </c>
      <c r="AC1312" s="74">
        <v>5</v>
      </c>
    </row>
    <row r="1313" spans="1:29" ht="14.25">
      <c r="A1313" s="89">
        <v>2012026</v>
      </c>
      <c r="B1313" s="91">
        <v>40974</v>
      </c>
      <c r="C1313" s="97">
        <v>3</v>
      </c>
      <c r="D1313" s="93">
        <v>7</v>
      </c>
      <c r="E1313" s="93">
        <v>9</v>
      </c>
      <c r="F1313" s="93">
        <v>15</v>
      </c>
      <c r="G1313" s="93">
        <v>24</v>
      </c>
      <c r="H1313" s="93">
        <v>25</v>
      </c>
      <c r="I1313" s="99">
        <v>16</v>
      </c>
      <c r="J1313" s="93">
        <v>3</v>
      </c>
      <c r="K1313" s="93">
        <v>25</v>
      </c>
      <c r="L1313" s="93">
        <v>15</v>
      </c>
      <c r="M1313" s="93">
        <v>9</v>
      </c>
      <c r="N1313" s="93">
        <v>24</v>
      </c>
      <c r="O1313" s="94">
        <v>7</v>
      </c>
      <c r="P1313" s="74">
        <v>364748574</v>
      </c>
      <c r="Q1313" s="74">
        <v>344741670</v>
      </c>
      <c r="R1313" s="74">
        <v>2</v>
      </c>
      <c r="S1313" s="74">
        <v>10000000</v>
      </c>
      <c r="T1313" s="74">
        <v>107</v>
      </c>
      <c r="U1313" s="74">
        <v>325028</v>
      </c>
      <c r="V1313" s="74">
        <v>903</v>
      </c>
      <c r="W1313" s="74">
        <v>3000</v>
      </c>
      <c r="X1313" s="74">
        <v>58116</v>
      </c>
      <c r="Y1313" s="74">
        <v>200</v>
      </c>
      <c r="Z1313" s="74">
        <v>1187093</v>
      </c>
      <c r="AA1313" s="74">
        <v>10</v>
      </c>
      <c r="AB1313" s="74">
        <v>7319355</v>
      </c>
      <c r="AC1313" s="74">
        <v>5</v>
      </c>
    </row>
    <row r="1314" spans="1:29" ht="14.25">
      <c r="A1314" s="89">
        <v>2012027</v>
      </c>
      <c r="B1314" s="91">
        <v>40976</v>
      </c>
      <c r="C1314" s="97">
        <v>4</v>
      </c>
      <c r="D1314" s="93">
        <v>16</v>
      </c>
      <c r="E1314" s="93">
        <v>22</v>
      </c>
      <c r="F1314" s="93">
        <v>25</v>
      </c>
      <c r="G1314" s="93">
        <v>30</v>
      </c>
      <c r="H1314" s="93">
        <v>31</v>
      </c>
      <c r="I1314" s="99">
        <v>12</v>
      </c>
      <c r="J1314" s="93">
        <v>25</v>
      </c>
      <c r="K1314" s="93">
        <v>30</v>
      </c>
      <c r="L1314" s="93">
        <v>22</v>
      </c>
      <c r="M1314" s="93">
        <v>31</v>
      </c>
      <c r="N1314" s="93">
        <v>16</v>
      </c>
      <c r="O1314" s="94">
        <v>4</v>
      </c>
      <c r="P1314" s="74">
        <v>367033234</v>
      </c>
      <c r="Q1314" s="74">
        <v>408771750</v>
      </c>
      <c r="R1314" s="74">
        <v>1</v>
      </c>
      <c r="S1314" s="74">
        <v>10000000</v>
      </c>
      <c r="T1314" s="74">
        <v>72</v>
      </c>
      <c r="U1314" s="74">
        <v>440655</v>
      </c>
      <c r="V1314" s="74">
        <v>938</v>
      </c>
      <c r="W1314" s="74">
        <v>3000</v>
      </c>
      <c r="X1314" s="74">
        <v>55182</v>
      </c>
      <c r="Y1314" s="74">
        <v>200</v>
      </c>
      <c r="Z1314" s="74">
        <v>1089791</v>
      </c>
      <c r="AA1314" s="74">
        <v>10</v>
      </c>
      <c r="AB1314" s="74">
        <v>9868143</v>
      </c>
      <c r="AC1314" s="74">
        <v>5</v>
      </c>
    </row>
    <row r="1315" spans="1:29" ht="14.25">
      <c r="A1315" s="89">
        <v>2012028</v>
      </c>
      <c r="B1315" s="91">
        <v>40979</v>
      </c>
      <c r="C1315" s="97">
        <v>10</v>
      </c>
      <c r="D1315" s="93">
        <v>15</v>
      </c>
      <c r="E1315" s="93">
        <v>20</v>
      </c>
      <c r="F1315" s="93">
        <v>21</v>
      </c>
      <c r="G1315" s="93">
        <v>28</v>
      </c>
      <c r="H1315" s="93">
        <v>30</v>
      </c>
      <c r="I1315" s="99">
        <v>11</v>
      </c>
      <c r="J1315" s="93">
        <v>30</v>
      </c>
      <c r="K1315" s="93">
        <v>15</v>
      </c>
      <c r="L1315" s="93">
        <v>10</v>
      </c>
      <c r="M1315" s="93">
        <v>28</v>
      </c>
      <c r="N1315" s="93">
        <v>21</v>
      </c>
      <c r="O1315" s="94">
        <v>20</v>
      </c>
      <c r="P1315" s="74">
        <v>408320996</v>
      </c>
      <c r="Q1315" s="74">
        <v>430275054</v>
      </c>
      <c r="R1315" s="74">
        <v>6</v>
      </c>
      <c r="S1315" s="74">
        <v>8433553</v>
      </c>
      <c r="T1315" s="74">
        <v>142</v>
      </c>
      <c r="U1315" s="74">
        <v>217619</v>
      </c>
      <c r="V1315" s="74">
        <v>1765</v>
      </c>
      <c r="W1315" s="74">
        <v>3000</v>
      </c>
      <c r="X1315" s="74">
        <v>88346</v>
      </c>
      <c r="Y1315" s="74">
        <v>200</v>
      </c>
      <c r="Z1315" s="74">
        <v>1588003</v>
      </c>
      <c r="AA1315" s="74">
        <v>10</v>
      </c>
      <c r="AB1315" s="74">
        <v>11645289</v>
      </c>
      <c r="AC1315" s="74">
        <v>5</v>
      </c>
    </row>
    <row r="1316" spans="1:29" ht="14.25">
      <c r="A1316" s="89">
        <v>2012029</v>
      </c>
      <c r="B1316" s="91">
        <v>40981</v>
      </c>
      <c r="C1316" s="97">
        <v>4</v>
      </c>
      <c r="D1316" s="93">
        <v>7</v>
      </c>
      <c r="E1316" s="93">
        <v>15</v>
      </c>
      <c r="F1316" s="93">
        <v>25</v>
      </c>
      <c r="G1316" s="93">
        <v>26</v>
      </c>
      <c r="H1316" s="93">
        <v>28</v>
      </c>
      <c r="I1316" s="99">
        <v>3</v>
      </c>
      <c r="J1316" s="93">
        <v>7</v>
      </c>
      <c r="K1316" s="93">
        <v>25</v>
      </c>
      <c r="L1316" s="93">
        <v>26</v>
      </c>
      <c r="M1316" s="93">
        <v>15</v>
      </c>
      <c r="N1316" s="93">
        <v>4</v>
      </c>
      <c r="O1316" s="94">
        <v>28</v>
      </c>
      <c r="P1316" s="74">
        <v>363574384</v>
      </c>
      <c r="Q1316" s="74">
        <v>462219036</v>
      </c>
      <c r="R1316" s="74">
        <v>4</v>
      </c>
      <c r="S1316" s="74">
        <v>10000000</v>
      </c>
      <c r="T1316" s="74">
        <v>135</v>
      </c>
      <c r="U1316" s="74">
        <v>228393</v>
      </c>
      <c r="V1316" s="74">
        <v>1227</v>
      </c>
      <c r="W1316" s="74">
        <v>3000</v>
      </c>
      <c r="X1316" s="74">
        <v>67767</v>
      </c>
      <c r="Y1316" s="74">
        <v>200</v>
      </c>
      <c r="Z1316" s="74">
        <v>1274352</v>
      </c>
      <c r="AA1316" s="74">
        <v>10</v>
      </c>
      <c r="AB1316" s="74">
        <v>9079281</v>
      </c>
      <c r="AC1316" s="74">
        <v>5</v>
      </c>
    </row>
    <row r="1317" spans="1:29" ht="14.25">
      <c r="A1317" s="89">
        <v>2012030</v>
      </c>
      <c r="B1317" s="91">
        <v>40983</v>
      </c>
      <c r="C1317" s="97">
        <v>9</v>
      </c>
      <c r="D1317" s="93">
        <v>10</v>
      </c>
      <c r="E1317" s="93">
        <v>17</v>
      </c>
      <c r="F1317" s="93">
        <v>18</v>
      </c>
      <c r="G1317" s="93">
        <v>21</v>
      </c>
      <c r="H1317" s="93">
        <v>31</v>
      </c>
      <c r="I1317" s="99">
        <v>8</v>
      </c>
      <c r="J1317" s="93">
        <v>18</v>
      </c>
      <c r="K1317" s="93">
        <v>21</v>
      </c>
      <c r="L1317" s="93">
        <v>31</v>
      </c>
      <c r="M1317" s="93">
        <v>10</v>
      </c>
      <c r="N1317" s="93">
        <v>9</v>
      </c>
      <c r="O1317" s="94">
        <v>17</v>
      </c>
      <c r="P1317" s="74">
        <v>360021696</v>
      </c>
      <c r="Q1317" s="74">
        <v>441429534</v>
      </c>
      <c r="R1317" s="74">
        <v>9</v>
      </c>
      <c r="S1317" s="74">
        <v>6076022</v>
      </c>
      <c r="T1317" s="74">
        <v>133</v>
      </c>
      <c r="U1317" s="74">
        <v>109220</v>
      </c>
      <c r="V1317" s="74">
        <v>2702</v>
      </c>
      <c r="W1317" s="74">
        <v>3000</v>
      </c>
      <c r="X1317" s="74">
        <v>114014</v>
      </c>
      <c r="Y1317" s="74">
        <v>200</v>
      </c>
      <c r="Z1317" s="74">
        <v>1742414</v>
      </c>
      <c r="AA1317" s="74">
        <v>10</v>
      </c>
      <c r="AB1317" s="74">
        <v>15931336</v>
      </c>
      <c r="AC1317" s="74">
        <v>5</v>
      </c>
    </row>
    <row r="1318" spans="1:29" ht="14.25">
      <c r="A1318" s="89">
        <v>2012031</v>
      </c>
      <c r="B1318" s="91">
        <v>40986</v>
      </c>
      <c r="C1318" s="97">
        <v>4</v>
      </c>
      <c r="D1318" s="93">
        <v>16</v>
      </c>
      <c r="E1318" s="93">
        <v>22</v>
      </c>
      <c r="F1318" s="93">
        <v>24</v>
      </c>
      <c r="G1318" s="93">
        <v>27</v>
      </c>
      <c r="H1318" s="93">
        <v>31</v>
      </c>
      <c r="I1318" s="99">
        <v>3</v>
      </c>
      <c r="J1318" s="93">
        <v>22</v>
      </c>
      <c r="K1318" s="93">
        <v>4</v>
      </c>
      <c r="L1318" s="93">
        <v>24</v>
      </c>
      <c r="M1318" s="93">
        <v>31</v>
      </c>
      <c r="N1318" s="93">
        <v>27</v>
      </c>
      <c r="O1318" s="94">
        <v>16</v>
      </c>
      <c r="P1318" s="74">
        <v>405489418</v>
      </c>
      <c r="Q1318" s="74">
        <v>494705544</v>
      </c>
      <c r="R1318" s="74">
        <v>4</v>
      </c>
      <c r="S1318" s="74">
        <v>10000000</v>
      </c>
      <c r="T1318" s="74">
        <v>108</v>
      </c>
      <c r="U1318" s="74">
        <v>370142</v>
      </c>
      <c r="V1318" s="74">
        <v>1071</v>
      </c>
      <c r="W1318" s="74">
        <v>3000</v>
      </c>
      <c r="X1318" s="74">
        <v>61029</v>
      </c>
      <c r="Y1318" s="74">
        <v>200</v>
      </c>
      <c r="Z1318" s="74">
        <v>1248341</v>
      </c>
      <c r="AA1318" s="74">
        <v>10</v>
      </c>
      <c r="AB1318" s="74">
        <v>7507231</v>
      </c>
      <c r="AC1318" s="74">
        <v>5</v>
      </c>
    </row>
    <row r="1319" spans="1:29" ht="14.25">
      <c r="A1319" s="89">
        <v>2012032</v>
      </c>
      <c r="B1319" s="91">
        <v>40988</v>
      </c>
      <c r="C1319" s="97">
        <v>1</v>
      </c>
      <c r="D1319" s="93">
        <v>2</v>
      </c>
      <c r="E1319" s="93">
        <v>10</v>
      </c>
      <c r="F1319" s="93">
        <v>17</v>
      </c>
      <c r="G1319" s="93">
        <v>22</v>
      </c>
      <c r="H1319" s="93">
        <v>24</v>
      </c>
      <c r="I1319" s="99">
        <v>4</v>
      </c>
      <c r="J1319" s="93">
        <v>2</v>
      </c>
      <c r="K1319" s="93">
        <v>24</v>
      </c>
      <c r="L1319" s="93">
        <v>10</v>
      </c>
      <c r="M1319" s="93">
        <v>22</v>
      </c>
      <c r="N1319" s="93">
        <v>17</v>
      </c>
      <c r="O1319" s="94">
        <v>1</v>
      </c>
      <c r="P1319" s="74">
        <v>364723646</v>
      </c>
      <c r="Q1319" s="74">
        <v>545746332</v>
      </c>
      <c r="R1319" s="74">
        <v>2</v>
      </c>
      <c r="S1319" s="74">
        <v>10000000</v>
      </c>
      <c r="T1319" s="74">
        <v>50</v>
      </c>
      <c r="U1319" s="74">
        <v>608921</v>
      </c>
      <c r="V1319" s="74">
        <v>951</v>
      </c>
      <c r="W1319" s="74">
        <v>3000</v>
      </c>
      <c r="X1319" s="74">
        <v>49370</v>
      </c>
      <c r="Y1319" s="74">
        <v>200</v>
      </c>
      <c r="Z1319" s="74">
        <v>1018169</v>
      </c>
      <c r="AA1319" s="74">
        <v>10</v>
      </c>
      <c r="AB1319" s="74">
        <v>10863811</v>
      </c>
      <c r="AC1319" s="74">
        <v>5</v>
      </c>
    </row>
    <row r="1320" spans="1:29" ht="14.25">
      <c r="A1320" s="89">
        <v>2012033</v>
      </c>
      <c r="B1320" s="91">
        <v>40990</v>
      </c>
      <c r="C1320" s="97">
        <v>2</v>
      </c>
      <c r="D1320" s="93">
        <v>3</v>
      </c>
      <c r="E1320" s="93">
        <v>15</v>
      </c>
      <c r="F1320" s="93">
        <v>16</v>
      </c>
      <c r="G1320" s="93">
        <v>17</v>
      </c>
      <c r="H1320" s="93">
        <v>27</v>
      </c>
      <c r="I1320" s="99">
        <v>4</v>
      </c>
      <c r="J1320" s="93">
        <v>27</v>
      </c>
      <c r="K1320" s="93">
        <v>16</v>
      </c>
      <c r="L1320" s="93">
        <v>3</v>
      </c>
      <c r="M1320" s="93">
        <v>17</v>
      </c>
      <c r="N1320" s="93">
        <v>15</v>
      </c>
      <c r="O1320" s="94">
        <v>2</v>
      </c>
      <c r="P1320" s="74">
        <v>367684820</v>
      </c>
      <c r="Q1320" s="74">
        <v>520898790</v>
      </c>
      <c r="R1320" s="74">
        <v>15</v>
      </c>
      <c r="S1320" s="74">
        <v>6337398</v>
      </c>
      <c r="T1320" s="74">
        <v>388</v>
      </c>
      <c r="U1320" s="74">
        <v>77555</v>
      </c>
      <c r="V1320" s="74">
        <v>1973</v>
      </c>
      <c r="W1320" s="74">
        <v>3000</v>
      </c>
      <c r="X1320" s="74">
        <v>85793</v>
      </c>
      <c r="Y1320" s="74">
        <v>200</v>
      </c>
      <c r="Z1320" s="74">
        <v>1468225</v>
      </c>
      <c r="AA1320" s="74">
        <v>10</v>
      </c>
      <c r="AB1320" s="74">
        <v>8420159</v>
      </c>
      <c r="AC1320" s="74">
        <v>5</v>
      </c>
    </row>
    <row r="1321" spans="1:29" ht="14.25">
      <c r="A1321" s="89">
        <v>2012034</v>
      </c>
      <c r="B1321" s="91">
        <v>40993</v>
      </c>
      <c r="C1321" s="97">
        <v>2</v>
      </c>
      <c r="D1321" s="93">
        <v>3</v>
      </c>
      <c r="E1321" s="93">
        <v>8</v>
      </c>
      <c r="F1321" s="93">
        <v>23</v>
      </c>
      <c r="G1321" s="93">
        <v>32</v>
      </c>
      <c r="H1321" s="93">
        <v>33</v>
      </c>
      <c r="I1321" s="99">
        <v>16</v>
      </c>
      <c r="J1321" s="93">
        <v>2</v>
      </c>
      <c r="K1321" s="93">
        <v>23</v>
      </c>
      <c r="L1321" s="93">
        <v>33</v>
      </c>
      <c r="M1321" s="93">
        <v>3</v>
      </c>
      <c r="N1321" s="93">
        <v>8</v>
      </c>
      <c r="O1321" s="94">
        <v>32</v>
      </c>
      <c r="P1321" s="74">
        <v>399671360</v>
      </c>
      <c r="Q1321" s="74">
        <v>559655765</v>
      </c>
      <c r="R1321" s="74">
        <v>5</v>
      </c>
      <c r="S1321" s="74">
        <v>10000000</v>
      </c>
      <c r="T1321" s="74">
        <v>140</v>
      </c>
      <c r="U1321" s="74">
        <v>271705</v>
      </c>
      <c r="V1321" s="74">
        <v>1178</v>
      </c>
      <c r="W1321" s="74">
        <v>3000</v>
      </c>
      <c r="X1321" s="74">
        <v>65083</v>
      </c>
      <c r="Y1321" s="74">
        <v>200</v>
      </c>
      <c r="Z1321" s="74">
        <v>1283617</v>
      </c>
      <c r="AA1321" s="74">
        <v>10</v>
      </c>
      <c r="AB1321" s="74">
        <v>7931303</v>
      </c>
      <c r="AC1321" s="74">
        <v>5</v>
      </c>
    </row>
    <row r="1322" spans="1:29" ht="14.25">
      <c r="A1322" s="89">
        <v>2012035</v>
      </c>
      <c r="B1322" s="91">
        <v>40995</v>
      </c>
      <c r="C1322" s="97">
        <v>9</v>
      </c>
      <c r="D1322" s="93">
        <v>11</v>
      </c>
      <c r="E1322" s="93">
        <v>12</v>
      </c>
      <c r="F1322" s="93">
        <v>21</v>
      </c>
      <c r="G1322" s="93">
        <v>24</v>
      </c>
      <c r="H1322" s="93">
        <v>26</v>
      </c>
      <c r="I1322" s="99">
        <v>5</v>
      </c>
      <c r="J1322" s="93">
        <v>24</v>
      </c>
      <c r="K1322" s="93">
        <v>12</v>
      </c>
      <c r="L1322" s="93">
        <v>11</v>
      </c>
      <c r="M1322" s="93">
        <v>21</v>
      </c>
      <c r="N1322" s="93">
        <v>26</v>
      </c>
      <c r="O1322" s="94">
        <v>9</v>
      </c>
      <c r="P1322" s="74">
        <v>358931126</v>
      </c>
      <c r="Q1322" s="74">
        <v>516727952</v>
      </c>
      <c r="R1322" s="74">
        <v>16</v>
      </c>
      <c r="S1322" s="74">
        <v>5926804</v>
      </c>
      <c r="T1322" s="74">
        <v>132</v>
      </c>
      <c r="U1322" s="74">
        <v>168509</v>
      </c>
      <c r="V1322" s="74">
        <v>2047</v>
      </c>
      <c r="W1322" s="74">
        <v>3000</v>
      </c>
      <c r="X1322" s="74">
        <v>90913</v>
      </c>
      <c r="Y1322" s="74">
        <v>200</v>
      </c>
      <c r="Z1322" s="74">
        <v>1550836</v>
      </c>
      <c r="AA1322" s="74">
        <v>10</v>
      </c>
      <c r="AB1322" s="74">
        <v>12379980</v>
      </c>
      <c r="AC1322" s="74">
        <v>5</v>
      </c>
    </row>
    <row r="1323" spans="1:29" ht="14.25">
      <c r="A1323" s="89">
        <v>2012036</v>
      </c>
      <c r="B1323" s="91">
        <v>40997</v>
      </c>
      <c r="C1323" s="97">
        <v>2</v>
      </c>
      <c r="D1323" s="93">
        <v>11</v>
      </c>
      <c r="E1323" s="93">
        <v>13</v>
      </c>
      <c r="F1323" s="93">
        <v>18</v>
      </c>
      <c r="G1323" s="93">
        <v>19</v>
      </c>
      <c r="H1323" s="93">
        <v>26</v>
      </c>
      <c r="I1323" s="99">
        <v>9</v>
      </c>
      <c r="J1323" s="93">
        <v>2</v>
      </c>
      <c r="K1323" s="93">
        <v>19</v>
      </c>
      <c r="L1323" s="93">
        <v>26</v>
      </c>
      <c r="M1323" s="93">
        <v>11</v>
      </c>
      <c r="N1323" s="93">
        <v>18</v>
      </c>
      <c r="O1323" s="94">
        <v>13</v>
      </c>
      <c r="P1323" s="74">
        <v>360667728</v>
      </c>
      <c r="Q1323" s="74">
        <v>473900100</v>
      </c>
      <c r="R1323" s="74">
        <v>12</v>
      </c>
      <c r="S1323" s="74">
        <v>5572405</v>
      </c>
      <c r="T1323" s="74">
        <v>110</v>
      </c>
      <c r="U1323" s="74">
        <v>93666</v>
      </c>
      <c r="V1323" s="74">
        <v>2670</v>
      </c>
      <c r="W1323" s="74">
        <v>3000</v>
      </c>
      <c r="X1323" s="74">
        <v>114437</v>
      </c>
      <c r="Y1323" s="74">
        <v>200</v>
      </c>
      <c r="Z1323" s="74">
        <v>1768071</v>
      </c>
      <c r="AA1323" s="74">
        <v>10</v>
      </c>
      <c r="AB1323" s="74">
        <v>18760953</v>
      </c>
      <c r="AC1323" s="74">
        <v>5</v>
      </c>
    </row>
    <row r="1324" spans="1:29" ht="14.25">
      <c r="A1324" s="89">
        <v>2012037</v>
      </c>
      <c r="B1324" s="91">
        <v>41000</v>
      </c>
      <c r="C1324" s="97">
        <v>5</v>
      </c>
      <c r="D1324" s="93">
        <v>14</v>
      </c>
      <c r="E1324" s="93">
        <v>19</v>
      </c>
      <c r="F1324" s="93">
        <v>24</v>
      </c>
      <c r="G1324" s="93">
        <v>28</v>
      </c>
      <c r="H1324" s="93">
        <v>33</v>
      </c>
      <c r="I1324" s="99">
        <v>9</v>
      </c>
      <c r="J1324" s="93">
        <v>24</v>
      </c>
      <c r="K1324" s="93">
        <v>19</v>
      </c>
      <c r="L1324" s="93">
        <v>14</v>
      </c>
      <c r="M1324" s="93">
        <v>5</v>
      </c>
      <c r="N1324" s="93">
        <v>28</v>
      </c>
      <c r="O1324" s="94">
        <v>33</v>
      </c>
      <c r="P1324" s="74">
        <v>393044730</v>
      </c>
      <c r="Q1324" s="74">
        <v>516094744</v>
      </c>
      <c r="R1324" s="74">
        <v>4</v>
      </c>
      <c r="S1324" s="74">
        <v>10000000</v>
      </c>
      <c r="T1324" s="74">
        <v>165</v>
      </c>
      <c r="U1324" s="74">
        <v>213492</v>
      </c>
      <c r="V1324" s="74">
        <v>1376</v>
      </c>
      <c r="W1324" s="74">
        <v>3000</v>
      </c>
      <c r="X1324" s="74">
        <v>69474</v>
      </c>
      <c r="Y1324" s="74">
        <v>200</v>
      </c>
      <c r="Z1324" s="74">
        <v>1355828</v>
      </c>
      <c r="AA1324" s="74">
        <v>10</v>
      </c>
      <c r="AB1324" s="74">
        <v>8717982</v>
      </c>
      <c r="AC1324" s="74">
        <v>5</v>
      </c>
    </row>
    <row r="1325" spans="1:29" ht="14.25">
      <c r="A1325" s="89">
        <v>2012038</v>
      </c>
      <c r="B1325" s="91">
        <v>41002</v>
      </c>
      <c r="C1325" s="97">
        <v>9</v>
      </c>
      <c r="D1325" s="93">
        <v>10</v>
      </c>
      <c r="E1325" s="93">
        <v>11</v>
      </c>
      <c r="F1325" s="93">
        <v>15</v>
      </c>
      <c r="G1325" s="93">
        <v>19</v>
      </c>
      <c r="H1325" s="93">
        <v>33</v>
      </c>
      <c r="I1325" s="99">
        <v>16</v>
      </c>
      <c r="J1325" s="93">
        <v>15</v>
      </c>
      <c r="K1325" s="93">
        <v>19</v>
      </c>
      <c r="L1325" s="93">
        <v>11</v>
      </c>
      <c r="M1325" s="93">
        <v>9</v>
      </c>
      <c r="N1325" s="93">
        <v>33</v>
      </c>
      <c r="O1325" s="94">
        <v>10</v>
      </c>
      <c r="P1325" s="74">
        <v>323004056</v>
      </c>
      <c r="Q1325" s="74">
        <v>545604136</v>
      </c>
      <c r="R1325" s="74">
        <v>4</v>
      </c>
      <c r="S1325" s="74">
        <v>9950939</v>
      </c>
      <c r="T1325" s="74">
        <v>102</v>
      </c>
      <c r="U1325" s="74">
        <v>291231</v>
      </c>
      <c r="V1325" s="74">
        <v>833</v>
      </c>
      <c r="W1325" s="74">
        <v>3000</v>
      </c>
      <c r="X1325" s="74">
        <v>47192</v>
      </c>
      <c r="Y1325" s="74">
        <v>200</v>
      </c>
      <c r="Z1325" s="74">
        <v>925868</v>
      </c>
      <c r="AA1325" s="74">
        <v>10</v>
      </c>
      <c r="AB1325" s="74">
        <v>7611424</v>
      </c>
      <c r="AC1325" s="74">
        <v>5</v>
      </c>
    </row>
    <row r="1326" spans="1:29" ht="14.25">
      <c r="A1326" s="89">
        <v>2012039</v>
      </c>
      <c r="B1326" s="91">
        <v>41004</v>
      </c>
      <c r="C1326" s="97">
        <v>1</v>
      </c>
      <c r="D1326" s="93">
        <v>2</v>
      </c>
      <c r="E1326" s="93">
        <v>5</v>
      </c>
      <c r="F1326" s="93">
        <v>13</v>
      </c>
      <c r="G1326" s="93">
        <v>22</v>
      </c>
      <c r="H1326" s="93">
        <v>29</v>
      </c>
      <c r="I1326" s="99">
        <v>8</v>
      </c>
      <c r="J1326" s="93">
        <v>2</v>
      </c>
      <c r="K1326" s="93">
        <v>22</v>
      </c>
      <c r="L1326" s="93">
        <v>1</v>
      </c>
      <c r="M1326" s="93">
        <v>29</v>
      </c>
      <c r="N1326" s="93">
        <v>13</v>
      </c>
      <c r="O1326" s="94">
        <v>5</v>
      </c>
      <c r="P1326" s="74">
        <v>343264490</v>
      </c>
      <c r="Q1326" s="74">
        <v>562277750</v>
      </c>
      <c r="R1326" s="74">
        <v>5</v>
      </c>
      <c r="S1326" s="74">
        <v>8333889</v>
      </c>
      <c r="T1326" s="74">
        <v>68</v>
      </c>
      <c r="U1326" s="74">
        <v>367708</v>
      </c>
      <c r="V1326" s="74">
        <v>1324</v>
      </c>
      <c r="W1326" s="74">
        <v>3000</v>
      </c>
      <c r="X1326" s="74">
        <v>64973</v>
      </c>
      <c r="Y1326" s="74">
        <v>200</v>
      </c>
      <c r="Z1326" s="74">
        <v>1240342</v>
      </c>
      <c r="AA1326" s="74">
        <v>10</v>
      </c>
      <c r="AB1326" s="74">
        <v>11096470</v>
      </c>
      <c r="AC1326" s="74">
        <v>5</v>
      </c>
    </row>
    <row r="1327" spans="1:29" ht="14.25">
      <c r="A1327" s="89">
        <v>2012040</v>
      </c>
      <c r="B1327" s="91">
        <v>41007</v>
      </c>
      <c r="C1327" s="97">
        <v>3</v>
      </c>
      <c r="D1327" s="93">
        <v>8</v>
      </c>
      <c r="E1327" s="93">
        <v>9</v>
      </c>
      <c r="F1327" s="93">
        <v>22</v>
      </c>
      <c r="G1327" s="93">
        <v>25</v>
      </c>
      <c r="H1327" s="93">
        <v>31</v>
      </c>
      <c r="I1327" s="99">
        <v>10</v>
      </c>
      <c r="J1327" s="93">
        <v>22</v>
      </c>
      <c r="K1327" s="93">
        <v>9</v>
      </c>
      <c r="L1327" s="93">
        <v>31</v>
      </c>
      <c r="M1327" s="93">
        <v>8</v>
      </c>
      <c r="N1327" s="93">
        <v>25</v>
      </c>
      <c r="O1327" s="94">
        <v>3</v>
      </c>
      <c r="P1327" s="74">
        <v>391299304</v>
      </c>
      <c r="Q1327" s="74">
        <v>503321868</v>
      </c>
      <c r="R1327" s="74">
        <v>18</v>
      </c>
      <c r="S1327" s="74">
        <v>5689869</v>
      </c>
      <c r="T1327" s="74">
        <v>211</v>
      </c>
      <c r="U1327" s="74">
        <v>88277</v>
      </c>
      <c r="V1327" s="74">
        <v>3420</v>
      </c>
      <c r="W1327" s="74">
        <v>3000</v>
      </c>
      <c r="X1327" s="74">
        <v>135396</v>
      </c>
      <c r="Y1327" s="74">
        <v>200</v>
      </c>
      <c r="Z1327" s="74">
        <v>2119254</v>
      </c>
      <c r="AA1327" s="74">
        <v>10</v>
      </c>
      <c r="AB1327" s="74">
        <v>14223331</v>
      </c>
      <c r="AC1327" s="74">
        <v>5</v>
      </c>
    </row>
    <row r="1328" spans="1:29" ht="14.25">
      <c r="A1328" s="89">
        <v>2012041</v>
      </c>
      <c r="B1328" s="91">
        <v>41009</v>
      </c>
      <c r="C1328" s="97">
        <v>8</v>
      </c>
      <c r="D1328" s="93">
        <v>11</v>
      </c>
      <c r="E1328" s="93">
        <v>15</v>
      </c>
      <c r="F1328" s="93">
        <v>20</v>
      </c>
      <c r="G1328" s="93">
        <v>24</v>
      </c>
      <c r="H1328" s="93">
        <v>32</v>
      </c>
      <c r="I1328" s="99">
        <v>2</v>
      </c>
      <c r="J1328" s="93">
        <v>20</v>
      </c>
      <c r="K1328" s="93">
        <v>24</v>
      </c>
      <c r="L1328" s="93">
        <v>8</v>
      </c>
      <c r="M1328" s="93">
        <v>32</v>
      </c>
      <c r="N1328" s="93">
        <v>11</v>
      </c>
      <c r="O1328" s="94">
        <v>15</v>
      </c>
      <c r="P1328" s="74">
        <v>356306648</v>
      </c>
      <c r="Q1328" s="74">
        <v>528527286</v>
      </c>
      <c r="R1328" s="74">
        <v>6</v>
      </c>
      <c r="S1328" s="74">
        <v>8680361</v>
      </c>
      <c r="T1328" s="74">
        <v>77</v>
      </c>
      <c r="U1328" s="74">
        <v>430172</v>
      </c>
      <c r="V1328" s="74">
        <v>1015</v>
      </c>
      <c r="W1328" s="74">
        <v>3000</v>
      </c>
      <c r="X1328" s="74">
        <v>51214</v>
      </c>
      <c r="Y1328" s="74">
        <v>200</v>
      </c>
      <c r="Z1328" s="74">
        <v>1044236</v>
      </c>
      <c r="AA1328" s="74">
        <v>10</v>
      </c>
      <c r="AB1328" s="74">
        <v>8089851</v>
      </c>
      <c r="AC1328" s="74">
        <v>5</v>
      </c>
    </row>
    <row r="1329" spans="1:29" ht="14.25">
      <c r="A1329" s="89">
        <v>2012042</v>
      </c>
      <c r="B1329" s="91">
        <v>41011</v>
      </c>
      <c r="C1329" s="97">
        <v>5</v>
      </c>
      <c r="D1329" s="93">
        <v>6</v>
      </c>
      <c r="E1329" s="93">
        <v>11</v>
      </c>
      <c r="F1329" s="93">
        <v>19</v>
      </c>
      <c r="G1329" s="93">
        <v>24</v>
      </c>
      <c r="H1329" s="93">
        <v>28</v>
      </c>
      <c r="I1329" s="99">
        <v>16</v>
      </c>
      <c r="J1329" s="93">
        <v>5</v>
      </c>
      <c r="K1329" s="93">
        <v>6</v>
      </c>
      <c r="L1329" s="93">
        <v>19</v>
      </c>
      <c r="M1329" s="93">
        <v>24</v>
      </c>
      <c r="N1329" s="93">
        <v>28</v>
      </c>
      <c r="O1329" s="94">
        <v>11</v>
      </c>
      <c r="P1329" s="74">
        <v>353943408</v>
      </c>
      <c r="Q1329" s="74">
        <v>543764552</v>
      </c>
      <c r="R1329" s="74">
        <v>8</v>
      </c>
      <c r="S1329" s="74">
        <v>7761863</v>
      </c>
      <c r="T1329" s="74">
        <v>225</v>
      </c>
      <c r="U1329" s="74">
        <v>147299</v>
      </c>
      <c r="V1329" s="74">
        <v>1032</v>
      </c>
      <c r="W1329" s="74">
        <v>3000</v>
      </c>
      <c r="X1329" s="74">
        <v>64311</v>
      </c>
      <c r="Y1329" s="74">
        <v>200</v>
      </c>
      <c r="Z1329" s="74">
        <v>1236423</v>
      </c>
      <c r="AA1329" s="74">
        <v>10</v>
      </c>
      <c r="AB1329" s="74">
        <v>6927061</v>
      </c>
      <c r="AC1329" s="74">
        <v>5</v>
      </c>
    </row>
    <row r="1330" spans="1:29" ht="14.25">
      <c r="A1330" s="89">
        <v>2012043</v>
      </c>
      <c r="B1330" s="91">
        <v>41014</v>
      </c>
      <c r="C1330" s="97">
        <v>2</v>
      </c>
      <c r="D1330" s="93">
        <v>9</v>
      </c>
      <c r="E1330" s="93">
        <v>11</v>
      </c>
      <c r="F1330" s="93">
        <v>21</v>
      </c>
      <c r="G1330" s="93">
        <v>26</v>
      </c>
      <c r="H1330" s="93">
        <v>33</v>
      </c>
      <c r="I1330" s="99">
        <v>3</v>
      </c>
      <c r="J1330" s="93">
        <v>2</v>
      </c>
      <c r="K1330" s="93">
        <v>11</v>
      </c>
      <c r="L1330" s="93">
        <v>33</v>
      </c>
      <c r="M1330" s="93">
        <v>26</v>
      </c>
      <c r="N1330" s="93">
        <v>9</v>
      </c>
      <c r="O1330" s="94">
        <v>21</v>
      </c>
      <c r="P1330" s="74">
        <v>394668460</v>
      </c>
      <c r="Q1330" s="74">
        <v>521461388</v>
      </c>
      <c r="R1330" s="74">
        <v>14</v>
      </c>
      <c r="S1330" s="74">
        <v>6362767</v>
      </c>
      <c r="T1330" s="74">
        <v>152</v>
      </c>
      <c r="U1330" s="74">
        <v>188277</v>
      </c>
      <c r="V1330" s="74">
        <v>1842</v>
      </c>
      <c r="W1330" s="74">
        <v>3000</v>
      </c>
      <c r="X1330" s="74">
        <v>90040</v>
      </c>
      <c r="Y1330" s="74">
        <v>200</v>
      </c>
      <c r="Z1330" s="74">
        <v>1511544</v>
      </c>
      <c r="AA1330" s="74">
        <v>10</v>
      </c>
      <c r="AB1330" s="74">
        <v>11868882</v>
      </c>
      <c r="AC1330" s="74">
        <v>5</v>
      </c>
    </row>
    <row r="1331" spans="1:29" ht="14.25">
      <c r="A1331" s="89">
        <v>2012044</v>
      </c>
      <c r="B1331" s="91">
        <v>41016</v>
      </c>
      <c r="C1331" s="97">
        <v>6</v>
      </c>
      <c r="D1331" s="93">
        <v>9</v>
      </c>
      <c r="E1331" s="93">
        <v>10</v>
      </c>
      <c r="F1331" s="93">
        <v>14</v>
      </c>
      <c r="G1331" s="93">
        <v>22</v>
      </c>
      <c r="H1331" s="93">
        <v>25</v>
      </c>
      <c r="I1331" s="99">
        <v>3</v>
      </c>
      <c r="J1331" s="93">
        <v>9</v>
      </c>
      <c r="K1331" s="93">
        <v>6</v>
      </c>
      <c r="L1331" s="93">
        <v>25</v>
      </c>
      <c r="M1331" s="93">
        <v>10</v>
      </c>
      <c r="N1331" s="93">
        <v>14</v>
      </c>
      <c r="O1331" s="94">
        <v>22</v>
      </c>
      <c r="P1331" s="74">
        <v>356462184</v>
      </c>
      <c r="Q1331" s="74">
        <v>544205207</v>
      </c>
      <c r="R1331" s="74">
        <v>7</v>
      </c>
      <c r="S1331" s="74">
        <v>8299647</v>
      </c>
      <c r="T1331" s="74">
        <v>123</v>
      </c>
      <c r="U1331" s="74">
        <v>281677</v>
      </c>
      <c r="V1331" s="74">
        <v>1060</v>
      </c>
      <c r="W1331" s="74">
        <v>3000</v>
      </c>
      <c r="X1331" s="74">
        <v>57618</v>
      </c>
      <c r="Y1331" s="74">
        <v>200</v>
      </c>
      <c r="Z1331" s="74">
        <v>1170944</v>
      </c>
      <c r="AA1331" s="74">
        <v>10</v>
      </c>
      <c r="AB1331" s="74">
        <v>6553156</v>
      </c>
      <c r="AC1331" s="74">
        <v>5</v>
      </c>
    </row>
    <row r="1332" spans="1:29" ht="14.25">
      <c r="A1332" s="89">
        <v>2012045</v>
      </c>
      <c r="B1332" s="91">
        <v>41018</v>
      </c>
      <c r="C1332" s="97">
        <v>8</v>
      </c>
      <c r="D1332" s="93">
        <v>11</v>
      </c>
      <c r="E1332" s="93">
        <v>20</v>
      </c>
      <c r="F1332" s="93">
        <v>21</v>
      </c>
      <c r="G1332" s="93">
        <v>27</v>
      </c>
      <c r="H1332" s="93">
        <v>30</v>
      </c>
      <c r="I1332" s="99">
        <v>9</v>
      </c>
      <c r="J1332" s="93">
        <v>21</v>
      </c>
      <c r="K1332" s="93">
        <v>20</v>
      </c>
      <c r="L1332" s="93">
        <v>27</v>
      </c>
      <c r="M1332" s="93">
        <v>8</v>
      </c>
      <c r="N1332" s="93">
        <v>30</v>
      </c>
      <c r="O1332" s="94">
        <v>11</v>
      </c>
      <c r="P1332" s="74">
        <v>356502588</v>
      </c>
      <c r="Q1332" s="74">
        <v>549811570</v>
      </c>
      <c r="R1332" s="74">
        <v>7</v>
      </c>
      <c r="S1332" s="74">
        <v>7320363</v>
      </c>
      <c r="T1332" s="74">
        <v>165</v>
      </c>
      <c r="U1332" s="74">
        <v>147659</v>
      </c>
      <c r="V1332" s="74">
        <v>1924</v>
      </c>
      <c r="W1332" s="74">
        <v>3000</v>
      </c>
      <c r="X1332" s="74">
        <v>82679</v>
      </c>
      <c r="Y1332" s="74">
        <v>200</v>
      </c>
      <c r="Z1332" s="74">
        <v>1432413</v>
      </c>
      <c r="AA1332" s="74">
        <v>10</v>
      </c>
      <c r="AB1332" s="74">
        <v>11368322</v>
      </c>
      <c r="AC1332" s="74">
        <v>5</v>
      </c>
    </row>
    <row r="1333" spans="1:29" ht="14.25">
      <c r="A1333" s="89">
        <v>2012046</v>
      </c>
      <c r="B1333" s="91">
        <v>41021</v>
      </c>
      <c r="C1333" s="97">
        <v>4</v>
      </c>
      <c r="D1333" s="93">
        <v>12</v>
      </c>
      <c r="E1333" s="93">
        <v>19</v>
      </c>
      <c r="F1333" s="93">
        <v>20</v>
      </c>
      <c r="G1333" s="93">
        <v>23</v>
      </c>
      <c r="H1333" s="93">
        <v>33</v>
      </c>
      <c r="I1333" s="99">
        <v>6</v>
      </c>
      <c r="J1333" s="93">
        <v>20</v>
      </c>
      <c r="K1333" s="93">
        <v>33</v>
      </c>
      <c r="L1333" s="93">
        <v>19</v>
      </c>
      <c r="M1333" s="93">
        <v>4</v>
      </c>
      <c r="N1333" s="93">
        <v>12</v>
      </c>
      <c r="O1333" s="94">
        <v>23</v>
      </c>
      <c r="P1333" s="74">
        <v>391900112</v>
      </c>
      <c r="Q1333" s="74">
        <v>538225270</v>
      </c>
      <c r="R1333" s="74">
        <v>10</v>
      </c>
      <c r="S1333" s="74">
        <v>6536548</v>
      </c>
      <c r="T1333" s="74">
        <v>209</v>
      </c>
      <c r="U1333" s="74">
        <v>110278</v>
      </c>
      <c r="V1333" s="74">
        <v>2424</v>
      </c>
      <c r="W1333" s="74">
        <v>3000</v>
      </c>
      <c r="X1333" s="74">
        <v>109296</v>
      </c>
      <c r="Y1333" s="74">
        <v>200</v>
      </c>
      <c r="Z1333" s="74">
        <v>1759811</v>
      </c>
      <c r="AA1333" s="74">
        <v>10</v>
      </c>
      <c r="AB1333" s="74">
        <v>13694866</v>
      </c>
      <c r="AC1333" s="74">
        <v>5</v>
      </c>
    </row>
    <row r="1334" spans="1:29" ht="14.25">
      <c r="A1334" s="89">
        <v>2012047</v>
      </c>
      <c r="B1334" s="91">
        <v>41023</v>
      </c>
      <c r="C1334" s="97">
        <v>6</v>
      </c>
      <c r="D1334" s="93">
        <v>7</v>
      </c>
      <c r="E1334" s="93">
        <v>11</v>
      </c>
      <c r="F1334" s="93">
        <v>16</v>
      </c>
      <c r="G1334" s="93">
        <v>32</v>
      </c>
      <c r="H1334" s="93">
        <v>33</v>
      </c>
      <c r="I1334" s="99">
        <v>11</v>
      </c>
      <c r="J1334" s="93">
        <v>6</v>
      </c>
      <c r="K1334" s="93">
        <v>33</v>
      </c>
      <c r="L1334" s="93">
        <v>11</v>
      </c>
      <c r="M1334" s="93">
        <v>7</v>
      </c>
      <c r="N1334" s="93">
        <v>32</v>
      </c>
      <c r="O1334" s="94">
        <v>16</v>
      </c>
      <c r="P1334" s="74">
        <v>346381150</v>
      </c>
      <c r="Q1334" s="74">
        <v>546067464</v>
      </c>
      <c r="R1334" s="74">
        <v>6</v>
      </c>
      <c r="S1334" s="74">
        <v>7522813</v>
      </c>
      <c r="T1334" s="74">
        <v>85</v>
      </c>
      <c r="U1334" s="74">
        <v>267121</v>
      </c>
      <c r="V1334" s="74">
        <v>1361</v>
      </c>
      <c r="W1334" s="74">
        <v>3000</v>
      </c>
      <c r="X1334" s="74">
        <v>62080</v>
      </c>
      <c r="Y1334" s="74">
        <v>200</v>
      </c>
      <c r="Z1334" s="74">
        <v>1193969</v>
      </c>
      <c r="AA1334" s="74">
        <v>10</v>
      </c>
      <c r="AB1334" s="74">
        <v>13120736</v>
      </c>
      <c r="AC1334" s="74">
        <v>5</v>
      </c>
    </row>
    <row r="1335" spans="1:29" ht="14.25">
      <c r="A1335" s="89">
        <v>2012048</v>
      </c>
      <c r="B1335" s="91">
        <v>41025</v>
      </c>
      <c r="C1335" s="97">
        <v>1</v>
      </c>
      <c r="D1335" s="93">
        <v>5</v>
      </c>
      <c r="E1335" s="93">
        <v>14</v>
      </c>
      <c r="F1335" s="93">
        <v>22</v>
      </c>
      <c r="G1335" s="93">
        <v>24</v>
      </c>
      <c r="H1335" s="93">
        <v>30</v>
      </c>
      <c r="I1335" s="99">
        <v>10</v>
      </c>
      <c r="J1335" s="93">
        <v>30</v>
      </c>
      <c r="K1335" s="93">
        <v>5</v>
      </c>
      <c r="L1335" s="93">
        <v>1</v>
      </c>
      <c r="M1335" s="93">
        <v>14</v>
      </c>
      <c r="N1335" s="93">
        <v>24</v>
      </c>
      <c r="O1335" s="94">
        <v>22</v>
      </c>
      <c r="P1335" s="74">
        <v>352087342</v>
      </c>
      <c r="Q1335" s="74">
        <v>552158516</v>
      </c>
      <c r="R1335" s="74">
        <v>7</v>
      </c>
      <c r="S1335" s="74">
        <v>7348060</v>
      </c>
      <c r="T1335" s="74">
        <v>86</v>
      </c>
      <c r="U1335" s="74">
        <v>286681</v>
      </c>
      <c r="V1335" s="74">
        <v>1714</v>
      </c>
      <c r="W1335" s="74">
        <v>3000</v>
      </c>
      <c r="X1335" s="74">
        <v>76842</v>
      </c>
      <c r="Y1335" s="74">
        <v>200</v>
      </c>
      <c r="Z1335" s="74">
        <v>1365828</v>
      </c>
      <c r="AA1335" s="74">
        <v>10</v>
      </c>
      <c r="AB1335" s="74">
        <v>11234402</v>
      </c>
      <c r="AC1335" s="74">
        <v>5</v>
      </c>
    </row>
    <row r="1336" spans="1:29" ht="14.25">
      <c r="A1336" s="89">
        <v>2012049</v>
      </c>
      <c r="B1336" s="91">
        <v>41028</v>
      </c>
      <c r="C1336" s="97">
        <v>4</v>
      </c>
      <c r="D1336" s="93">
        <v>12</v>
      </c>
      <c r="E1336" s="93">
        <v>13</v>
      </c>
      <c r="F1336" s="93">
        <v>19</v>
      </c>
      <c r="G1336" s="93">
        <v>20</v>
      </c>
      <c r="H1336" s="93">
        <v>32</v>
      </c>
      <c r="I1336" s="99">
        <v>2</v>
      </c>
      <c r="J1336" s="93">
        <v>20</v>
      </c>
      <c r="K1336" s="93">
        <v>19</v>
      </c>
      <c r="L1336" s="93">
        <v>4</v>
      </c>
      <c r="M1336" s="93">
        <v>12</v>
      </c>
      <c r="N1336" s="93">
        <v>13</v>
      </c>
      <c r="O1336" s="94">
        <v>32</v>
      </c>
      <c r="P1336" s="74">
        <v>370994838</v>
      </c>
      <c r="Q1336" s="74">
        <v>577425876</v>
      </c>
      <c r="R1336" s="74">
        <v>6</v>
      </c>
      <c r="S1336" s="74">
        <v>8684491</v>
      </c>
      <c r="T1336" s="74">
        <v>95</v>
      </c>
      <c r="U1336" s="74">
        <v>349057</v>
      </c>
      <c r="V1336" s="74">
        <v>1213</v>
      </c>
      <c r="W1336" s="74">
        <v>3000</v>
      </c>
      <c r="X1336" s="74">
        <v>65096</v>
      </c>
      <c r="Y1336" s="74">
        <v>200</v>
      </c>
      <c r="Z1336" s="74">
        <v>1258569</v>
      </c>
      <c r="AA1336" s="74">
        <v>10</v>
      </c>
      <c r="AB1336" s="74">
        <v>8401770</v>
      </c>
      <c r="AC1336" s="74">
        <v>5</v>
      </c>
    </row>
    <row r="1337" spans="1:29" ht="14.25">
      <c r="A1337" s="89">
        <v>2012050</v>
      </c>
      <c r="B1337" s="91">
        <v>41030</v>
      </c>
      <c r="C1337" s="97">
        <v>7</v>
      </c>
      <c r="D1337" s="93">
        <v>13</v>
      </c>
      <c r="E1337" s="93">
        <v>15</v>
      </c>
      <c r="F1337" s="93">
        <v>17</v>
      </c>
      <c r="G1337" s="93">
        <v>19</v>
      </c>
      <c r="H1337" s="93">
        <v>24</v>
      </c>
      <c r="I1337" s="99">
        <v>11</v>
      </c>
      <c r="J1337" s="93">
        <v>15</v>
      </c>
      <c r="K1337" s="93">
        <v>7</v>
      </c>
      <c r="L1337" s="93">
        <v>13</v>
      </c>
      <c r="M1337" s="93">
        <v>17</v>
      </c>
      <c r="N1337" s="93">
        <v>24</v>
      </c>
      <c r="O1337" s="94">
        <v>19</v>
      </c>
      <c r="P1337" s="74">
        <v>319513602</v>
      </c>
      <c r="Q1337" s="74">
        <v>598944924</v>
      </c>
      <c r="R1337" s="74">
        <v>6</v>
      </c>
      <c r="S1337" s="74">
        <v>8434603</v>
      </c>
      <c r="T1337" s="74">
        <v>98</v>
      </c>
      <c r="U1337" s="74">
        <v>315422</v>
      </c>
      <c r="V1337" s="74">
        <v>835</v>
      </c>
      <c r="W1337" s="74">
        <v>3000</v>
      </c>
      <c r="X1337" s="74">
        <v>45454</v>
      </c>
      <c r="Y1337" s="74">
        <v>200</v>
      </c>
      <c r="Z1337" s="74">
        <v>939224</v>
      </c>
      <c r="AA1337" s="74">
        <v>10</v>
      </c>
      <c r="AB1337" s="74">
        <v>6507105</v>
      </c>
      <c r="AC1337" s="74">
        <v>5</v>
      </c>
    </row>
    <row r="1338" spans="1:29" ht="14.25">
      <c r="A1338" s="89">
        <v>2012051</v>
      </c>
      <c r="B1338" s="91">
        <v>41032</v>
      </c>
      <c r="C1338" s="97">
        <v>2</v>
      </c>
      <c r="D1338" s="93">
        <v>12</v>
      </c>
      <c r="E1338" s="93">
        <v>14</v>
      </c>
      <c r="F1338" s="93">
        <v>17</v>
      </c>
      <c r="G1338" s="93">
        <v>30</v>
      </c>
      <c r="H1338" s="93">
        <v>31</v>
      </c>
      <c r="I1338" s="99">
        <v>9</v>
      </c>
      <c r="J1338" s="93">
        <v>2</v>
      </c>
      <c r="K1338" s="93">
        <v>14</v>
      </c>
      <c r="L1338" s="93">
        <v>17</v>
      </c>
      <c r="M1338" s="93">
        <v>12</v>
      </c>
      <c r="N1338" s="93">
        <v>30</v>
      </c>
      <c r="O1338" s="94">
        <v>31</v>
      </c>
      <c r="P1338" s="74">
        <v>340256786</v>
      </c>
      <c r="Q1338" s="74">
        <v>618009885</v>
      </c>
      <c r="R1338" s="74">
        <v>5</v>
      </c>
      <c r="S1338" s="74">
        <v>8525197</v>
      </c>
      <c r="T1338" s="74">
        <v>116</v>
      </c>
      <c r="U1338" s="74">
        <v>227922</v>
      </c>
      <c r="V1338" s="74">
        <v>1223</v>
      </c>
      <c r="W1338" s="74">
        <v>3000</v>
      </c>
      <c r="X1338" s="74">
        <v>64160</v>
      </c>
      <c r="Y1338" s="74">
        <v>200</v>
      </c>
      <c r="Z1338" s="74">
        <v>1255235</v>
      </c>
      <c r="AA1338" s="74">
        <v>10</v>
      </c>
      <c r="AB1338" s="74">
        <v>9908509</v>
      </c>
      <c r="AC1338" s="74">
        <v>5</v>
      </c>
    </row>
    <row r="1339" spans="1:29" ht="14.25">
      <c r="A1339" s="89">
        <v>2012052</v>
      </c>
      <c r="B1339" s="91">
        <v>41035</v>
      </c>
      <c r="C1339" s="97">
        <v>2</v>
      </c>
      <c r="D1339" s="93">
        <v>3</v>
      </c>
      <c r="E1339" s="93">
        <v>5</v>
      </c>
      <c r="F1339" s="93">
        <v>6</v>
      </c>
      <c r="G1339" s="93">
        <v>20</v>
      </c>
      <c r="H1339" s="93">
        <v>24</v>
      </c>
      <c r="I1339" s="99">
        <v>4</v>
      </c>
      <c r="J1339" s="93">
        <v>3</v>
      </c>
      <c r="K1339" s="93">
        <v>5</v>
      </c>
      <c r="L1339" s="93">
        <v>20</v>
      </c>
      <c r="M1339" s="93">
        <v>6</v>
      </c>
      <c r="N1339" s="93">
        <v>24</v>
      </c>
      <c r="O1339" s="94">
        <v>2</v>
      </c>
      <c r="P1339" s="74">
        <v>383696656</v>
      </c>
      <c r="Q1339" s="74">
        <v>644091290</v>
      </c>
      <c r="R1339" s="74">
        <v>5</v>
      </c>
      <c r="S1339" s="74">
        <v>9086512</v>
      </c>
      <c r="T1339" s="74">
        <v>104</v>
      </c>
      <c r="U1339" s="74">
        <v>294700</v>
      </c>
      <c r="V1339" s="74">
        <v>1356</v>
      </c>
      <c r="W1339" s="74">
        <v>3000</v>
      </c>
      <c r="X1339" s="74">
        <v>66600</v>
      </c>
      <c r="Y1339" s="74">
        <v>200</v>
      </c>
      <c r="Z1339" s="74">
        <v>1337933</v>
      </c>
      <c r="AA1339" s="74">
        <v>10</v>
      </c>
      <c r="AB1339" s="74">
        <v>11016243</v>
      </c>
      <c r="AC1339" s="74">
        <v>5</v>
      </c>
    </row>
    <row r="1340" spans="1:29" ht="14.25">
      <c r="A1340" s="89">
        <v>2012053</v>
      </c>
      <c r="B1340" s="91">
        <v>41037</v>
      </c>
      <c r="C1340" s="97">
        <v>4</v>
      </c>
      <c r="D1340" s="93">
        <v>15</v>
      </c>
      <c r="E1340" s="93">
        <v>22</v>
      </c>
      <c r="F1340" s="93">
        <v>25</v>
      </c>
      <c r="G1340" s="93">
        <v>27</v>
      </c>
      <c r="H1340" s="93">
        <v>33</v>
      </c>
      <c r="I1340" s="99">
        <v>4</v>
      </c>
      <c r="J1340" s="93">
        <v>33</v>
      </c>
      <c r="K1340" s="93">
        <v>25</v>
      </c>
      <c r="L1340" s="93">
        <v>4</v>
      </c>
      <c r="M1340" s="93">
        <v>22</v>
      </c>
      <c r="N1340" s="93">
        <v>27</v>
      </c>
      <c r="O1340" s="94">
        <v>15</v>
      </c>
      <c r="P1340" s="74">
        <v>342378036</v>
      </c>
      <c r="Q1340" s="74">
        <v>712030309</v>
      </c>
      <c r="R1340" s="74">
        <v>1</v>
      </c>
      <c r="S1340" s="74">
        <v>10000000</v>
      </c>
      <c r="T1340" s="74">
        <v>140</v>
      </c>
      <c r="U1340" s="74">
        <v>238588</v>
      </c>
      <c r="V1340" s="74">
        <v>800</v>
      </c>
      <c r="W1340" s="74">
        <v>3000</v>
      </c>
      <c r="X1340" s="74">
        <v>51705</v>
      </c>
      <c r="Y1340" s="74">
        <v>200</v>
      </c>
      <c r="Z1340" s="74">
        <v>1093792</v>
      </c>
      <c r="AA1340" s="74">
        <v>10</v>
      </c>
      <c r="AB1340" s="74">
        <v>6548972</v>
      </c>
      <c r="AC1340" s="74">
        <v>5</v>
      </c>
    </row>
    <row r="1341" spans="1:29" ht="14.25">
      <c r="A1341" s="89">
        <v>2012054</v>
      </c>
      <c r="B1341" s="91">
        <v>41039</v>
      </c>
      <c r="C1341" s="97">
        <v>6</v>
      </c>
      <c r="D1341" s="93">
        <v>14</v>
      </c>
      <c r="E1341" s="93">
        <v>18</v>
      </c>
      <c r="F1341" s="93">
        <v>20</v>
      </c>
      <c r="G1341" s="93">
        <v>30</v>
      </c>
      <c r="H1341" s="93">
        <v>33</v>
      </c>
      <c r="I1341" s="99">
        <v>14</v>
      </c>
      <c r="J1341" s="93">
        <v>14</v>
      </c>
      <c r="K1341" s="93">
        <v>20</v>
      </c>
      <c r="L1341" s="93">
        <v>18</v>
      </c>
      <c r="M1341" s="93">
        <v>30</v>
      </c>
      <c r="N1341" s="93">
        <v>33</v>
      </c>
      <c r="O1341" s="94">
        <v>6</v>
      </c>
      <c r="P1341" s="74">
        <v>356190234</v>
      </c>
      <c r="Q1341" s="74">
        <v>733827565</v>
      </c>
      <c r="R1341" s="74">
        <v>5</v>
      </c>
      <c r="S1341" s="74">
        <v>8743780</v>
      </c>
      <c r="T1341" s="74">
        <v>64</v>
      </c>
      <c r="U1341" s="74">
        <v>438724</v>
      </c>
      <c r="V1341" s="74">
        <v>1310</v>
      </c>
      <c r="W1341" s="74">
        <v>3000</v>
      </c>
      <c r="X1341" s="74">
        <v>67217</v>
      </c>
      <c r="Y1341" s="74">
        <v>200</v>
      </c>
      <c r="Z1341" s="74">
        <v>1201067</v>
      </c>
      <c r="AA1341" s="74">
        <v>10</v>
      </c>
      <c r="AB1341" s="74">
        <v>10310925</v>
      </c>
      <c r="AC1341" s="74">
        <v>5</v>
      </c>
    </row>
    <row r="1342" spans="1:29" ht="14.25">
      <c r="A1342" s="89">
        <v>2012055</v>
      </c>
      <c r="B1342" s="91">
        <v>41042</v>
      </c>
      <c r="C1342" s="97">
        <v>4</v>
      </c>
      <c r="D1342" s="93">
        <v>6</v>
      </c>
      <c r="E1342" s="93">
        <v>13</v>
      </c>
      <c r="F1342" s="93">
        <v>20</v>
      </c>
      <c r="G1342" s="93">
        <v>24</v>
      </c>
      <c r="H1342" s="93">
        <v>28</v>
      </c>
      <c r="I1342" s="99">
        <v>1</v>
      </c>
      <c r="J1342" s="93">
        <v>6</v>
      </c>
      <c r="K1342" s="93">
        <v>24</v>
      </c>
      <c r="L1342" s="93">
        <v>28</v>
      </c>
      <c r="M1342" s="93">
        <v>4</v>
      </c>
      <c r="N1342" s="93">
        <v>13</v>
      </c>
      <c r="O1342" s="94">
        <v>20</v>
      </c>
      <c r="P1342" s="74">
        <v>396120110</v>
      </c>
      <c r="Q1342" s="74">
        <v>769919052</v>
      </c>
      <c r="R1342" s="74">
        <v>4</v>
      </c>
      <c r="S1342" s="74">
        <v>10000000</v>
      </c>
      <c r="T1342" s="74">
        <v>110</v>
      </c>
      <c r="U1342" s="74">
        <v>296460</v>
      </c>
      <c r="V1342" s="74">
        <v>1125</v>
      </c>
      <c r="W1342" s="74">
        <v>3000</v>
      </c>
      <c r="X1342" s="74">
        <v>70307</v>
      </c>
      <c r="Y1342" s="74">
        <v>200</v>
      </c>
      <c r="Z1342" s="74">
        <v>1398044</v>
      </c>
      <c r="AA1342" s="74">
        <v>10</v>
      </c>
      <c r="AB1342" s="74">
        <v>10795976</v>
      </c>
      <c r="AC1342" s="74">
        <v>5</v>
      </c>
    </row>
    <row r="1343" spans="1:29" ht="14.25">
      <c r="A1343" s="89">
        <v>2012056</v>
      </c>
      <c r="B1343" s="91">
        <v>41044</v>
      </c>
      <c r="C1343" s="97">
        <v>4</v>
      </c>
      <c r="D1343" s="93">
        <v>7</v>
      </c>
      <c r="E1343" s="93">
        <v>14</v>
      </c>
      <c r="F1343" s="93">
        <v>17</v>
      </c>
      <c r="G1343" s="93">
        <v>26</v>
      </c>
      <c r="H1343" s="93">
        <v>31</v>
      </c>
      <c r="I1343" s="99">
        <v>10</v>
      </c>
      <c r="J1343" s="93">
        <v>4</v>
      </c>
      <c r="K1343" s="93">
        <v>14</v>
      </c>
      <c r="L1343" s="93">
        <v>26</v>
      </c>
      <c r="M1343" s="93">
        <v>31</v>
      </c>
      <c r="N1343" s="93">
        <v>17</v>
      </c>
      <c r="O1343" s="94">
        <v>7</v>
      </c>
      <c r="P1343" s="74">
        <v>363402618</v>
      </c>
      <c r="Q1343" s="74">
        <v>758653203</v>
      </c>
      <c r="R1343" s="74">
        <v>11</v>
      </c>
      <c r="S1343" s="74">
        <v>6590332</v>
      </c>
      <c r="T1343" s="74">
        <v>193</v>
      </c>
      <c r="U1343" s="74">
        <v>135961</v>
      </c>
      <c r="V1343" s="74">
        <v>1845</v>
      </c>
      <c r="W1343" s="74">
        <v>3000</v>
      </c>
      <c r="X1343" s="74">
        <v>89544</v>
      </c>
      <c r="Y1343" s="74">
        <v>200</v>
      </c>
      <c r="Z1343" s="74">
        <v>1525786</v>
      </c>
      <c r="AA1343" s="74">
        <v>10</v>
      </c>
      <c r="AB1343" s="74">
        <v>10379463</v>
      </c>
      <c r="AC1343" s="74">
        <v>5</v>
      </c>
    </row>
    <row r="1344" spans="1:29" ht="14.25">
      <c r="A1344" s="89">
        <v>2012057</v>
      </c>
      <c r="B1344" s="91">
        <v>41046</v>
      </c>
      <c r="C1344" s="97">
        <v>3</v>
      </c>
      <c r="D1344" s="93">
        <v>5</v>
      </c>
      <c r="E1344" s="93">
        <v>19</v>
      </c>
      <c r="F1344" s="93">
        <v>21</v>
      </c>
      <c r="G1344" s="93">
        <v>27</v>
      </c>
      <c r="H1344" s="93">
        <v>31</v>
      </c>
      <c r="I1344" s="99">
        <v>4</v>
      </c>
      <c r="J1344" s="93">
        <v>21</v>
      </c>
      <c r="K1344" s="93">
        <v>31</v>
      </c>
      <c r="L1344" s="93">
        <v>27</v>
      </c>
      <c r="M1344" s="93">
        <v>3</v>
      </c>
      <c r="N1344" s="93">
        <v>5</v>
      </c>
      <c r="O1344" s="94">
        <v>19</v>
      </c>
      <c r="P1344" s="74">
        <v>367753954</v>
      </c>
      <c r="Q1344" s="74">
        <v>814275846</v>
      </c>
      <c r="R1344" s="74">
        <v>3</v>
      </c>
      <c r="S1344" s="74">
        <v>10000000</v>
      </c>
      <c r="T1344" s="74">
        <v>143</v>
      </c>
      <c r="U1344" s="74">
        <v>256611</v>
      </c>
      <c r="V1344" s="74">
        <v>837</v>
      </c>
      <c r="W1344" s="74">
        <v>3000</v>
      </c>
      <c r="X1344" s="74">
        <v>58166</v>
      </c>
      <c r="Y1344" s="74">
        <v>200</v>
      </c>
      <c r="Z1344" s="74">
        <v>1221763</v>
      </c>
      <c r="AA1344" s="74">
        <v>10</v>
      </c>
      <c r="AB1344" s="74">
        <v>6303908</v>
      </c>
      <c r="AC1344" s="74">
        <v>5</v>
      </c>
    </row>
    <row r="1345" spans="1:29" ht="14.25">
      <c r="A1345" s="89">
        <v>2012058</v>
      </c>
      <c r="B1345" s="91">
        <v>41049</v>
      </c>
      <c r="C1345" s="97">
        <v>3</v>
      </c>
      <c r="D1345" s="93">
        <v>6</v>
      </c>
      <c r="E1345" s="93">
        <v>15</v>
      </c>
      <c r="F1345" s="93">
        <v>20</v>
      </c>
      <c r="G1345" s="93">
        <v>25</v>
      </c>
      <c r="H1345" s="93">
        <v>26</v>
      </c>
      <c r="I1345" s="99">
        <v>4</v>
      </c>
      <c r="J1345" s="93">
        <v>20</v>
      </c>
      <c r="K1345" s="93">
        <v>26</v>
      </c>
      <c r="L1345" s="93">
        <v>25</v>
      </c>
      <c r="M1345" s="93">
        <v>3</v>
      </c>
      <c r="N1345" s="93">
        <v>6</v>
      </c>
      <c r="O1345" s="94">
        <v>15</v>
      </c>
      <c r="P1345" s="74">
        <v>416752864</v>
      </c>
      <c r="Q1345" s="74">
        <v>861105840</v>
      </c>
      <c r="R1345" s="74">
        <v>4</v>
      </c>
      <c r="S1345" s="74">
        <v>10000000</v>
      </c>
      <c r="T1345" s="74">
        <v>204</v>
      </c>
      <c r="U1345" s="74">
        <v>182415</v>
      </c>
      <c r="V1345" s="74">
        <v>2152</v>
      </c>
      <c r="W1345" s="74">
        <v>3000</v>
      </c>
      <c r="X1345" s="74">
        <v>84191</v>
      </c>
      <c r="Y1345" s="74">
        <v>200</v>
      </c>
      <c r="Z1345" s="74">
        <v>1589093</v>
      </c>
      <c r="AA1345" s="74">
        <v>10</v>
      </c>
      <c r="AB1345" s="74">
        <v>8196184</v>
      </c>
      <c r="AC1345" s="74">
        <v>5</v>
      </c>
    </row>
    <row r="1346" spans="1:29" ht="14.25">
      <c r="A1346" s="89">
        <v>2012059</v>
      </c>
      <c r="B1346" s="91">
        <v>41051</v>
      </c>
      <c r="C1346" s="97">
        <v>4</v>
      </c>
      <c r="D1346" s="93">
        <v>13</v>
      </c>
      <c r="E1346" s="93">
        <v>21</v>
      </c>
      <c r="F1346" s="93">
        <v>22</v>
      </c>
      <c r="G1346" s="93">
        <v>26</v>
      </c>
      <c r="H1346" s="93">
        <v>31</v>
      </c>
      <c r="I1346" s="99">
        <v>1</v>
      </c>
      <c r="J1346" s="93">
        <v>21</v>
      </c>
      <c r="K1346" s="93">
        <v>13</v>
      </c>
      <c r="L1346" s="93">
        <v>26</v>
      </c>
      <c r="M1346" s="93">
        <v>4</v>
      </c>
      <c r="N1346" s="93">
        <v>22</v>
      </c>
      <c r="O1346" s="94">
        <v>31</v>
      </c>
      <c r="P1346" s="74">
        <v>389786618</v>
      </c>
      <c r="Q1346" s="74">
        <v>895158438</v>
      </c>
      <c r="R1346" s="74">
        <v>6</v>
      </c>
      <c r="S1346" s="74">
        <v>9270173</v>
      </c>
      <c r="T1346" s="74">
        <v>205</v>
      </c>
      <c r="U1346" s="74">
        <v>187471</v>
      </c>
      <c r="V1346" s="74">
        <v>1079</v>
      </c>
      <c r="W1346" s="74">
        <v>3000</v>
      </c>
      <c r="X1346" s="74">
        <v>68075</v>
      </c>
      <c r="Y1346" s="74">
        <v>200</v>
      </c>
      <c r="Z1346" s="74">
        <v>1315913</v>
      </c>
      <c r="AA1346" s="74">
        <v>10</v>
      </c>
      <c r="AB1346" s="74">
        <v>6575823</v>
      </c>
      <c r="AC1346" s="74">
        <v>5</v>
      </c>
    </row>
    <row r="1347" spans="1:29" ht="14.25">
      <c r="A1347" s="89">
        <v>2012060</v>
      </c>
      <c r="B1347" s="91">
        <v>41053</v>
      </c>
      <c r="C1347" s="97">
        <v>7</v>
      </c>
      <c r="D1347" s="93">
        <v>10</v>
      </c>
      <c r="E1347" s="93">
        <v>13</v>
      </c>
      <c r="F1347" s="93">
        <v>16</v>
      </c>
      <c r="G1347" s="93">
        <v>17</v>
      </c>
      <c r="H1347" s="93">
        <v>29</v>
      </c>
      <c r="I1347" s="99">
        <v>1</v>
      </c>
      <c r="J1347" s="93">
        <v>17</v>
      </c>
      <c r="K1347" s="93">
        <v>16</v>
      </c>
      <c r="L1347" s="93">
        <v>29</v>
      </c>
      <c r="M1347" s="93">
        <v>7</v>
      </c>
      <c r="N1347" s="93">
        <v>10</v>
      </c>
      <c r="O1347" s="94">
        <v>13</v>
      </c>
      <c r="P1347" s="74">
        <v>394479944</v>
      </c>
      <c r="Q1347" s="74">
        <v>981041268</v>
      </c>
      <c r="R1347" s="74">
        <v>1</v>
      </c>
      <c r="S1347" s="74">
        <v>10000000</v>
      </c>
      <c r="T1347" s="74">
        <v>155</v>
      </c>
      <c r="U1347" s="74">
        <v>265113</v>
      </c>
      <c r="V1347" s="74">
        <v>931</v>
      </c>
      <c r="W1347" s="74">
        <v>3000</v>
      </c>
      <c r="X1347" s="74">
        <v>59232</v>
      </c>
      <c r="Y1347" s="74">
        <v>200</v>
      </c>
      <c r="Z1347" s="74">
        <v>1328111</v>
      </c>
      <c r="AA1347" s="74">
        <v>10</v>
      </c>
      <c r="AB1347" s="74">
        <v>5679838</v>
      </c>
      <c r="AC1347" s="74">
        <v>5</v>
      </c>
    </row>
    <row r="1348" spans="1:29" ht="14.25">
      <c r="A1348" s="89">
        <v>2012061</v>
      </c>
      <c r="B1348" s="91">
        <v>41056</v>
      </c>
      <c r="C1348" s="97">
        <v>3</v>
      </c>
      <c r="D1348" s="93">
        <v>8</v>
      </c>
      <c r="E1348" s="93">
        <v>11</v>
      </c>
      <c r="F1348" s="93">
        <v>12</v>
      </c>
      <c r="G1348" s="93">
        <v>14</v>
      </c>
      <c r="H1348" s="93">
        <v>18</v>
      </c>
      <c r="I1348" s="99">
        <v>14</v>
      </c>
      <c r="J1348" s="93">
        <v>3</v>
      </c>
      <c r="K1348" s="93">
        <v>18</v>
      </c>
      <c r="L1348" s="93">
        <v>11</v>
      </c>
      <c r="M1348" s="93">
        <v>8</v>
      </c>
      <c r="N1348" s="93">
        <v>14</v>
      </c>
      <c r="O1348" s="94">
        <v>12</v>
      </c>
      <c r="P1348" s="74">
        <v>451440342</v>
      </c>
      <c r="Q1348" s="74">
        <v>1021792620</v>
      </c>
      <c r="R1348" s="74">
        <v>5</v>
      </c>
      <c r="S1348" s="74">
        <v>10000000</v>
      </c>
      <c r="T1348" s="74">
        <v>136</v>
      </c>
      <c r="U1348" s="74">
        <v>285981</v>
      </c>
      <c r="V1348" s="74">
        <v>1578</v>
      </c>
      <c r="W1348" s="74">
        <v>3000</v>
      </c>
      <c r="X1348" s="74">
        <v>96394</v>
      </c>
      <c r="Y1348" s="74">
        <v>200</v>
      </c>
      <c r="Z1348" s="74">
        <v>1918641</v>
      </c>
      <c r="AA1348" s="74">
        <v>10</v>
      </c>
      <c r="AB1348" s="74">
        <v>9672352</v>
      </c>
      <c r="AC1348" s="74">
        <v>5</v>
      </c>
    </row>
    <row r="1349" spans="1:29" ht="14.25">
      <c r="A1349" s="89">
        <v>2012062</v>
      </c>
      <c r="B1349" s="91">
        <v>41058</v>
      </c>
      <c r="C1349" s="97">
        <v>2</v>
      </c>
      <c r="D1349" s="93">
        <v>13</v>
      </c>
      <c r="E1349" s="93">
        <v>16</v>
      </c>
      <c r="F1349" s="93">
        <v>17</v>
      </c>
      <c r="G1349" s="93">
        <v>20</v>
      </c>
      <c r="H1349" s="93">
        <v>31</v>
      </c>
      <c r="I1349" s="99">
        <v>7</v>
      </c>
      <c r="J1349" s="93">
        <v>2</v>
      </c>
      <c r="K1349" s="93">
        <v>31</v>
      </c>
      <c r="L1349" s="93">
        <v>17</v>
      </c>
      <c r="M1349" s="93">
        <v>16</v>
      </c>
      <c r="N1349" s="93">
        <v>20</v>
      </c>
      <c r="O1349" s="94">
        <v>13</v>
      </c>
      <c r="P1349" s="74">
        <v>422402826</v>
      </c>
      <c r="Q1349" s="74">
        <v>1007530788</v>
      </c>
      <c r="R1349" s="74">
        <v>4</v>
      </c>
      <c r="S1349" s="74">
        <v>5573816</v>
      </c>
      <c r="T1349" s="74">
        <v>102</v>
      </c>
      <c r="U1349" s="74">
        <v>33753</v>
      </c>
      <c r="V1349" s="74">
        <v>3007</v>
      </c>
      <c r="W1349" s="74">
        <v>3000</v>
      </c>
      <c r="X1349" s="74">
        <v>109652</v>
      </c>
      <c r="Y1349" s="74">
        <v>200</v>
      </c>
      <c r="Z1349" s="74">
        <v>1874286</v>
      </c>
      <c r="AA1349" s="74">
        <v>10</v>
      </c>
      <c r="AB1349" s="74">
        <v>29161357</v>
      </c>
      <c r="AC1349" s="74">
        <v>5</v>
      </c>
    </row>
    <row r="1350" spans="1:29" ht="14.25">
      <c r="A1350" s="89">
        <v>2012063</v>
      </c>
      <c r="B1350" s="91">
        <v>41060</v>
      </c>
      <c r="C1350" s="97">
        <v>2</v>
      </c>
      <c r="D1350" s="93">
        <v>10</v>
      </c>
      <c r="E1350" s="93">
        <v>17</v>
      </c>
      <c r="F1350" s="93">
        <v>19</v>
      </c>
      <c r="G1350" s="93">
        <v>24</v>
      </c>
      <c r="H1350" s="93">
        <v>27</v>
      </c>
      <c r="I1350" s="99">
        <v>12</v>
      </c>
      <c r="J1350" s="93">
        <v>24</v>
      </c>
      <c r="K1350" s="93">
        <v>17</v>
      </c>
      <c r="L1350" s="93">
        <v>10</v>
      </c>
      <c r="M1350" s="93">
        <v>2</v>
      </c>
      <c r="N1350" s="93">
        <v>19</v>
      </c>
      <c r="O1350" s="94">
        <v>27</v>
      </c>
      <c r="P1350" s="74">
        <v>420166696</v>
      </c>
      <c r="Q1350" s="74">
        <v>996662843</v>
      </c>
      <c r="R1350" s="74">
        <v>11</v>
      </c>
      <c r="S1350" s="74">
        <v>6604802</v>
      </c>
      <c r="T1350" s="74">
        <v>95</v>
      </c>
      <c r="U1350" s="74">
        <v>278728</v>
      </c>
      <c r="V1350" s="74">
        <v>2222</v>
      </c>
      <c r="W1350" s="74">
        <v>3000</v>
      </c>
      <c r="X1350" s="74">
        <v>95072</v>
      </c>
      <c r="Y1350" s="74">
        <v>200</v>
      </c>
      <c r="Z1350" s="74">
        <v>1647218</v>
      </c>
      <c r="AA1350" s="74">
        <v>10</v>
      </c>
      <c r="AB1350" s="74">
        <v>15092998</v>
      </c>
      <c r="AC1350" s="74">
        <v>5</v>
      </c>
    </row>
    <row r="1351" spans="1:29" ht="14.25">
      <c r="A1351" s="89">
        <v>2012064</v>
      </c>
      <c r="B1351" s="91">
        <v>41063</v>
      </c>
      <c r="C1351" s="97">
        <v>5</v>
      </c>
      <c r="D1351" s="93">
        <v>10</v>
      </c>
      <c r="E1351" s="93">
        <v>11</v>
      </c>
      <c r="F1351" s="93">
        <v>16</v>
      </c>
      <c r="G1351" s="93">
        <v>23</v>
      </c>
      <c r="H1351" s="93">
        <v>24</v>
      </c>
      <c r="I1351" s="99">
        <v>11</v>
      </c>
      <c r="J1351" s="93">
        <v>23</v>
      </c>
      <c r="K1351" s="93">
        <v>10</v>
      </c>
      <c r="L1351" s="93">
        <v>16</v>
      </c>
      <c r="M1351" s="93">
        <v>24</v>
      </c>
      <c r="N1351" s="93">
        <v>11</v>
      </c>
      <c r="O1351" s="94">
        <v>5</v>
      </c>
      <c r="P1351" s="74">
        <v>444563890</v>
      </c>
      <c r="Q1351" s="74">
        <v>986276964</v>
      </c>
      <c r="R1351" s="74">
        <v>12</v>
      </c>
      <c r="S1351" s="74">
        <v>6653804</v>
      </c>
      <c r="T1351" s="74">
        <v>135</v>
      </c>
      <c r="U1351" s="74">
        <v>220507</v>
      </c>
      <c r="V1351" s="74">
        <v>2186</v>
      </c>
      <c r="W1351" s="74">
        <v>3000</v>
      </c>
      <c r="X1351" s="74">
        <v>105070</v>
      </c>
      <c r="Y1351" s="74">
        <v>200</v>
      </c>
      <c r="Z1351" s="74">
        <v>1835394</v>
      </c>
      <c r="AA1351" s="74">
        <v>10</v>
      </c>
      <c r="AB1351" s="74">
        <v>14536423</v>
      </c>
      <c r="AC1351" s="74">
        <v>5</v>
      </c>
    </row>
    <row r="1352" spans="1:29" ht="14.25">
      <c r="A1352" s="89">
        <v>2012065</v>
      </c>
      <c r="B1352" s="91">
        <v>41065</v>
      </c>
      <c r="C1352" s="97">
        <v>8</v>
      </c>
      <c r="D1352" s="93">
        <v>10</v>
      </c>
      <c r="E1352" s="93">
        <v>18</v>
      </c>
      <c r="F1352" s="93">
        <v>19</v>
      </c>
      <c r="G1352" s="93">
        <v>27</v>
      </c>
      <c r="H1352" s="93">
        <v>31</v>
      </c>
      <c r="I1352" s="99">
        <v>14</v>
      </c>
      <c r="J1352" s="93">
        <v>19</v>
      </c>
      <c r="K1352" s="93">
        <v>8</v>
      </c>
      <c r="L1352" s="93">
        <v>27</v>
      </c>
      <c r="M1352" s="93">
        <v>10</v>
      </c>
      <c r="N1352" s="93">
        <v>18</v>
      </c>
      <c r="O1352" s="94">
        <v>31</v>
      </c>
      <c r="P1352" s="74">
        <v>396002414</v>
      </c>
      <c r="Q1352" s="74">
        <v>967890880</v>
      </c>
      <c r="R1352" s="74">
        <v>16</v>
      </c>
      <c r="S1352" s="74">
        <v>6540348</v>
      </c>
      <c r="T1352" s="74">
        <v>152</v>
      </c>
      <c r="U1352" s="74">
        <v>243212</v>
      </c>
      <c r="V1352" s="74">
        <v>1583</v>
      </c>
      <c r="W1352" s="74">
        <v>3000</v>
      </c>
      <c r="X1352" s="74">
        <v>70971</v>
      </c>
      <c r="Y1352" s="74">
        <v>200</v>
      </c>
      <c r="Z1352" s="74">
        <v>1367599</v>
      </c>
      <c r="AA1352" s="74">
        <v>10</v>
      </c>
      <c r="AB1352" s="74">
        <v>7638830</v>
      </c>
      <c r="AC1352" s="74">
        <v>5</v>
      </c>
    </row>
    <row r="1353" spans="1:29" ht="14.25">
      <c r="A1353" s="89">
        <v>2012066</v>
      </c>
      <c r="B1353" s="91">
        <v>41067</v>
      </c>
      <c r="C1353" s="97">
        <v>1</v>
      </c>
      <c r="D1353" s="93">
        <v>2</v>
      </c>
      <c r="E1353" s="93">
        <v>9</v>
      </c>
      <c r="F1353" s="93">
        <v>26</v>
      </c>
      <c r="G1353" s="93">
        <v>29</v>
      </c>
      <c r="H1353" s="93">
        <v>33</v>
      </c>
      <c r="I1353" s="99">
        <v>12</v>
      </c>
      <c r="J1353" s="93">
        <v>1</v>
      </c>
      <c r="K1353" s="93">
        <v>26</v>
      </c>
      <c r="L1353" s="93">
        <v>29</v>
      </c>
      <c r="M1353" s="93">
        <v>2</v>
      </c>
      <c r="N1353" s="93">
        <v>9</v>
      </c>
      <c r="O1353" s="94">
        <v>33</v>
      </c>
      <c r="P1353" s="74">
        <v>389067662</v>
      </c>
      <c r="Q1353" s="74">
        <v>994657342</v>
      </c>
      <c r="R1353" s="74">
        <v>7</v>
      </c>
      <c r="S1353" s="74">
        <v>8529512</v>
      </c>
      <c r="T1353" s="74">
        <v>158</v>
      </c>
      <c r="U1353" s="74">
        <v>234556</v>
      </c>
      <c r="V1353" s="74">
        <v>896</v>
      </c>
      <c r="W1353" s="74">
        <v>3000</v>
      </c>
      <c r="X1353" s="74">
        <v>63925</v>
      </c>
      <c r="Y1353" s="74">
        <v>200</v>
      </c>
      <c r="Z1353" s="74">
        <v>1402760</v>
      </c>
      <c r="AA1353" s="74">
        <v>10</v>
      </c>
      <c r="AB1353" s="74">
        <v>7521924</v>
      </c>
      <c r="AC1353" s="74">
        <v>5</v>
      </c>
    </row>
    <row r="1354" spans="1:29" ht="14.25">
      <c r="A1354" s="89">
        <v>2012067</v>
      </c>
      <c r="B1354" s="91">
        <v>41070</v>
      </c>
      <c r="C1354" s="97">
        <v>4</v>
      </c>
      <c r="D1354" s="93">
        <v>5</v>
      </c>
      <c r="E1354" s="93">
        <v>10</v>
      </c>
      <c r="F1354" s="93">
        <v>21</v>
      </c>
      <c r="G1354" s="93">
        <v>26</v>
      </c>
      <c r="H1354" s="93">
        <v>30</v>
      </c>
      <c r="I1354" s="99">
        <v>16</v>
      </c>
      <c r="J1354" s="93">
        <v>4</v>
      </c>
      <c r="K1354" s="93">
        <v>26</v>
      </c>
      <c r="L1354" s="93">
        <v>30</v>
      </c>
      <c r="M1354" s="93">
        <v>10</v>
      </c>
      <c r="N1354" s="93">
        <v>21</v>
      </c>
      <c r="O1354" s="94">
        <v>5</v>
      </c>
      <c r="P1354" s="74">
        <v>415404644</v>
      </c>
      <c r="Q1354" s="74">
        <v>994705580</v>
      </c>
      <c r="R1354" s="74">
        <v>10</v>
      </c>
      <c r="S1354" s="74">
        <v>7001929</v>
      </c>
      <c r="T1354" s="74">
        <v>181</v>
      </c>
      <c r="U1354" s="74">
        <v>165905</v>
      </c>
      <c r="V1354" s="74">
        <v>2044</v>
      </c>
      <c r="W1354" s="74">
        <v>3000</v>
      </c>
      <c r="X1354" s="74">
        <v>89441</v>
      </c>
      <c r="Y1354" s="74">
        <v>200</v>
      </c>
      <c r="Z1354" s="74">
        <v>1625233</v>
      </c>
      <c r="AA1354" s="74">
        <v>10</v>
      </c>
      <c r="AB1354" s="74">
        <v>12635850</v>
      </c>
      <c r="AC1354" s="74">
        <v>5</v>
      </c>
    </row>
    <row r="1355" spans="1:29" ht="14.25">
      <c r="A1355" s="89">
        <v>2012068</v>
      </c>
      <c r="B1355" s="91">
        <v>41072</v>
      </c>
      <c r="C1355" s="97">
        <v>5</v>
      </c>
      <c r="D1355" s="93">
        <v>17</v>
      </c>
      <c r="E1355" s="93">
        <v>22</v>
      </c>
      <c r="F1355" s="93">
        <v>26</v>
      </c>
      <c r="G1355" s="93">
        <v>32</v>
      </c>
      <c r="H1355" s="93">
        <v>33</v>
      </c>
      <c r="I1355" s="99">
        <v>10</v>
      </c>
      <c r="J1355" s="93">
        <v>32</v>
      </c>
      <c r="K1355" s="93">
        <v>22</v>
      </c>
      <c r="L1355" s="93">
        <v>17</v>
      </c>
      <c r="M1355" s="93">
        <v>5</v>
      </c>
      <c r="N1355" s="93">
        <v>26</v>
      </c>
      <c r="O1355" s="94">
        <v>33</v>
      </c>
      <c r="P1355" s="74">
        <v>379754544</v>
      </c>
      <c r="Q1355" s="74">
        <v>462930039</v>
      </c>
      <c r="R1355" s="74">
        <v>117</v>
      </c>
      <c r="S1355" s="74">
        <v>5181964</v>
      </c>
      <c r="T1355" s="74">
        <v>120</v>
      </c>
      <c r="U1355" s="74">
        <v>266122</v>
      </c>
      <c r="V1355" s="74">
        <v>1051</v>
      </c>
      <c r="W1355" s="74">
        <v>3000</v>
      </c>
      <c r="X1355" s="74">
        <v>57383</v>
      </c>
      <c r="Y1355" s="74">
        <v>200</v>
      </c>
      <c r="Z1355" s="74">
        <v>1122652</v>
      </c>
      <c r="AA1355" s="74">
        <v>10</v>
      </c>
      <c r="AB1355" s="74">
        <v>10754930</v>
      </c>
      <c r="AC1355" s="74">
        <v>5</v>
      </c>
    </row>
    <row r="1356" spans="1:29" ht="14.25">
      <c r="A1356" s="89">
        <v>2012069</v>
      </c>
      <c r="B1356" s="91">
        <v>41074</v>
      </c>
      <c r="C1356" s="97">
        <v>8</v>
      </c>
      <c r="D1356" s="93">
        <v>10</v>
      </c>
      <c r="E1356" s="93">
        <v>11</v>
      </c>
      <c r="F1356" s="93">
        <v>18</v>
      </c>
      <c r="G1356" s="93">
        <v>20</v>
      </c>
      <c r="H1356" s="93">
        <v>29</v>
      </c>
      <c r="I1356" s="99">
        <v>6</v>
      </c>
      <c r="J1356" s="93">
        <v>20</v>
      </c>
      <c r="K1356" s="93">
        <v>11</v>
      </c>
      <c r="L1356" s="93">
        <v>18</v>
      </c>
      <c r="M1356" s="93">
        <v>10</v>
      </c>
      <c r="N1356" s="93">
        <v>29</v>
      </c>
      <c r="O1356" s="94">
        <v>8</v>
      </c>
      <c r="P1356" s="74">
        <v>363763394</v>
      </c>
      <c r="Q1356" s="74">
        <v>404395639</v>
      </c>
      <c r="R1356" s="74">
        <v>19</v>
      </c>
      <c r="S1356" s="74">
        <v>5767697</v>
      </c>
      <c r="T1356" s="74">
        <v>250</v>
      </c>
      <c r="U1356" s="74">
        <v>87517</v>
      </c>
      <c r="V1356" s="74">
        <v>2505</v>
      </c>
      <c r="W1356" s="74">
        <v>3000</v>
      </c>
      <c r="X1356" s="74">
        <v>116781</v>
      </c>
      <c r="Y1356" s="74">
        <v>200</v>
      </c>
      <c r="Z1356" s="74">
        <v>1868333</v>
      </c>
      <c r="AA1356" s="74">
        <v>10</v>
      </c>
      <c r="AB1356" s="74">
        <v>11151663</v>
      </c>
      <c r="AC1356" s="74">
        <v>5</v>
      </c>
    </row>
    <row r="1357" spans="1:29" ht="14.25">
      <c r="A1357" s="89">
        <v>2012070</v>
      </c>
      <c r="B1357" s="91">
        <v>41077</v>
      </c>
      <c r="C1357" s="97">
        <v>2</v>
      </c>
      <c r="D1357" s="93">
        <v>3</v>
      </c>
      <c r="E1357" s="93">
        <v>4</v>
      </c>
      <c r="F1357" s="93">
        <v>24</v>
      </c>
      <c r="G1357" s="93">
        <v>31</v>
      </c>
      <c r="H1357" s="93">
        <v>32</v>
      </c>
      <c r="I1357" s="99">
        <v>11</v>
      </c>
      <c r="J1357" s="93">
        <v>4</v>
      </c>
      <c r="K1357" s="93">
        <v>2</v>
      </c>
      <c r="L1357" s="93">
        <v>31</v>
      </c>
      <c r="M1357" s="93">
        <v>32</v>
      </c>
      <c r="N1357" s="93">
        <v>24</v>
      </c>
      <c r="O1357" s="94">
        <v>3</v>
      </c>
      <c r="P1357" s="74">
        <v>403726842</v>
      </c>
      <c r="Q1357" s="74">
        <v>387991070</v>
      </c>
      <c r="R1357" s="74">
        <v>10</v>
      </c>
      <c r="S1357" s="74">
        <v>6343817</v>
      </c>
      <c r="T1357" s="74">
        <v>121</v>
      </c>
      <c r="U1357" s="74">
        <v>166588</v>
      </c>
      <c r="V1357" s="74">
        <v>2972</v>
      </c>
      <c r="W1357" s="74">
        <v>3000</v>
      </c>
      <c r="X1357" s="74">
        <v>119712</v>
      </c>
      <c r="Y1357" s="74">
        <v>200</v>
      </c>
      <c r="Z1357" s="74">
        <v>1937223</v>
      </c>
      <c r="AA1357" s="74">
        <v>10</v>
      </c>
      <c r="AB1357" s="74">
        <v>15680930</v>
      </c>
      <c r="AC1357" s="74">
        <v>5</v>
      </c>
    </row>
    <row r="1358" spans="1:29" ht="14.25">
      <c r="A1358" s="89">
        <v>2012071</v>
      </c>
      <c r="B1358" s="91">
        <v>41079</v>
      </c>
      <c r="C1358" s="97">
        <v>3</v>
      </c>
      <c r="D1358" s="93">
        <v>4</v>
      </c>
      <c r="E1358" s="93">
        <v>19</v>
      </c>
      <c r="F1358" s="93">
        <v>21</v>
      </c>
      <c r="G1358" s="93">
        <v>22</v>
      </c>
      <c r="H1358" s="93">
        <v>23</v>
      </c>
      <c r="I1358" s="99">
        <v>8</v>
      </c>
      <c r="J1358" s="93">
        <v>21</v>
      </c>
      <c r="K1358" s="93">
        <v>19</v>
      </c>
      <c r="L1358" s="93">
        <v>23</v>
      </c>
      <c r="M1358" s="93">
        <v>22</v>
      </c>
      <c r="N1358" s="93">
        <v>3</v>
      </c>
      <c r="O1358" s="94">
        <v>4</v>
      </c>
      <c r="P1358" s="74">
        <v>359591294</v>
      </c>
      <c r="Q1358" s="74">
        <v>380122544</v>
      </c>
      <c r="R1358" s="74">
        <v>8</v>
      </c>
      <c r="S1358" s="74">
        <v>6606573</v>
      </c>
      <c r="T1358" s="74">
        <v>104</v>
      </c>
      <c r="U1358" s="74">
        <v>185373</v>
      </c>
      <c r="V1358" s="74">
        <v>1564</v>
      </c>
      <c r="W1358" s="74">
        <v>3000</v>
      </c>
      <c r="X1358" s="74">
        <v>75742</v>
      </c>
      <c r="Y1358" s="74">
        <v>200</v>
      </c>
      <c r="Z1358" s="74">
        <v>1378206</v>
      </c>
      <c r="AA1358" s="74">
        <v>10</v>
      </c>
      <c r="AB1358" s="74">
        <v>15662865</v>
      </c>
      <c r="AC1358" s="74">
        <v>5</v>
      </c>
    </row>
    <row r="1359" spans="1:29" ht="14.25">
      <c r="A1359" s="89">
        <v>2012072</v>
      </c>
      <c r="B1359" s="91">
        <v>41081</v>
      </c>
      <c r="C1359" s="97">
        <v>2</v>
      </c>
      <c r="D1359" s="93">
        <v>3</v>
      </c>
      <c r="E1359" s="93">
        <v>7</v>
      </c>
      <c r="F1359" s="93">
        <v>9</v>
      </c>
      <c r="G1359" s="93">
        <v>13</v>
      </c>
      <c r="H1359" s="93">
        <v>30</v>
      </c>
      <c r="I1359" s="99">
        <v>6</v>
      </c>
      <c r="J1359" s="93">
        <v>2</v>
      </c>
      <c r="K1359" s="93">
        <v>3</v>
      </c>
      <c r="L1359" s="93">
        <v>13</v>
      </c>
      <c r="M1359" s="93">
        <v>30</v>
      </c>
      <c r="N1359" s="93">
        <v>7</v>
      </c>
      <c r="O1359" s="94">
        <v>9</v>
      </c>
      <c r="P1359" s="74">
        <v>349310588</v>
      </c>
      <c r="Q1359" s="74">
        <v>433951832</v>
      </c>
      <c r="R1359" s="74">
        <v>2</v>
      </c>
      <c r="S1359" s="74">
        <v>10000000</v>
      </c>
      <c r="T1359" s="74">
        <v>96</v>
      </c>
      <c r="U1359" s="74">
        <v>329595</v>
      </c>
      <c r="V1359" s="74">
        <v>1171</v>
      </c>
      <c r="W1359" s="74">
        <v>3000</v>
      </c>
      <c r="X1359" s="74">
        <v>58126</v>
      </c>
      <c r="Y1359" s="74">
        <v>200</v>
      </c>
      <c r="Z1359" s="74">
        <v>1197422</v>
      </c>
      <c r="AA1359" s="74">
        <v>10</v>
      </c>
      <c r="AB1359" s="74">
        <v>7715871</v>
      </c>
      <c r="AC1359" s="74">
        <v>5</v>
      </c>
    </row>
    <row r="1360" spans="1:29" ht="14.25">
      <c r="A1360" s="89">
        <v>2012073</v>
      </c>
      <c r="B1360" s="91">
        <v>41084</v>
      </c>
      <c r="C1360" s="97">
        <v>4</v>
      </c>
      <c r="D1360" s="93">
        <v>7</v>
      </c>
      <c r="E1360" s="93">
        <v>9</v>
      </c>
      <c r="F1360" s="93">
        <v>10</v>
      </c>
      <c r="G1360" s="93">
        <v>17</v>
      </c>
      <c r="H1360" s="93">
        <v>27</v>
      </c>
      <c r="I1360" s="99">
        <v>5</v>
      </c>
      <c r="J1360" s="93">
        <v>27</v>
      </c>
      <c r="K1360" s="93">
        <v>17</v>
      </c>
      <c r="L1360" s="93">
        <v>7</v>
      </c>
      <c r="M1360" s="93">
        <v>9</v>
      </c>
      <c r="N1360" s="93">
        <v>10</v>
      </c>
      <c r="O1360" s="94">
        <v>4</v>
      </c>
      <c r="P1360" s="74">
        <v>383664428</v>
      </c>
      <c r="Q1360" s="74">
        <v>428293280</v>
      </c>
      <c r="R1360" s="74">
        <v>8</v>
      </c>
      <c r="S1360" s="74">
        <v>6717072</v>
      </c>
      <c r="T1360" s="74">
        <v>169</v>
      </c>
      <c r="U1360" s="74">
        <v>121922</v>
      </c>
      <c r="V1360" s="74">
        <v>2628</v>
      </c>
      <c r="W1360" s="74">
        <v>3000</v>
      </c>
      <c r="X1360" s="74">
        <v>114186</v>
      </c>
      <c r="Y1360" s="74">
        <v>200</v>
      </c>
      <c r="Z1360" s="74">
        <v>1859475</v>
      </c>
      <c r="AA1360" s="74">
        <v>10</v>
      </c>
      <c r="AB1360" s="74">
        <v>13999342</v>
      </c>
      <c r="AC1360" s="74">
        <v>5</v>
      </c>
    </row>
    <row r="1361" spans="1:29" ht="14.25">
      <c r="A1361" s="89">
        <v>2012074</v>
      </c>
      <c r="B1361" s="91">
        <v>41086</v>
      </c>
      <c r="C1361" s="97">
        <v>15</v>
      </c>
      <c r="D1361" s="93">
        <v>16</v>
      </c>
      <c r="E1361" s="93">
        <v>18</v>
      </c>
      <c r="F1361" s="93">
        <v>19</v>
      </c>
      <c r="G1361" s="93">
        <v>28</v>
      </c>
      <c r="H1361" s="93">
        <v>32</v>
      </c>
      <c r="I1361" s="99">
        <v>8</v>
      </c>
      <c r="J1361" s="93">
        <v>32</v>
      </c>
      <c r="K1361" s="93">
        <v>16</v>
      </c>
      <c r="L1361" s="93">
        <v>28</v>
      </c>
      <c r="M1361" s="93">
        <v>19</v>
      </c>
      <c r="N1361" s="93">
        <v>18</v>
      </c>
      <c r="O1361" s="94">
        <v>15</v>
      </c>
      <c r="P1361" s="74">
        <v>354427342</v>
      </c>
      <c r="Q1361" s="74">
        <v>451774750</v>
      </c>
      <c r="R1361" s="74">
        <v>5</v>
      </c>
      <c r="S1361" s="74">
        <v>8878517</v>
      </c>
      <c r="T1361" s="74">
        <v>70</v>
      </c>
      <c r="U1361" s="74">
        <v>415555</v>
      </c>
      <c r="V1361" s="74">
        <v>933</v>
      </c>
      <c r="W1361" s="74">
        <v>3000</v>
      </c>
      <c r="X1361" s="74">
        <v>61978</v>
      </c>
      <c r="Y1361" s="74">
        <v>200</v>
      </c>
      <c r="Z1361" s="74">
        <v>1263044</v>
      </c>
      <c r="AA1361" s="74">
        <v>10</v>
      </c>
      <c r="AB1361" s="74">
        <v>9776283</v>
      </c>
      <c r="AC1361" s="74">
        <v>5</v>
      </c>
    </row>
    <row r="1362" spans="1:29" ht="14.25">
      <c r="A1362" s="89">
        <v>2012075</v>
      </c>
      <c r="B1362" s="91">
        <v>41088</v>
      </c>
      <c r="C1362" s="97">
        <v>4</v>
      </c>
      <c r="D1362" s="93">
        <v>6</v>
      </c>
      <c r="E1362" s="93">
        <v>22</v>
      </c>
      <c r="F1362" s="93">
        <v>23</v>
      </c>
      <c r="G1362" s="93">
        <v>29</v>
      </c>
      <c r="H1362" s="93">
        <v>32</v>
      </c>
      <c r="I1362" s="99">
        <v>11</v>
      </c>
      <c r="J1362" s="93">
        <v>6</v>
      </c>
      <c r="K1362" s="93">
        <v>23</v>
      </c>
      <c r="L1362" s="93">
        <v>4</v>
      </c>
      <c r="M1362" s="93">
        <v>32</v>
      </c>
      <c r="N1362" s="93">
        <v>29</v>
      </c>
      <c r="O1362" s="94">
        <v>22</v>
      </c>
      <c r="P1362" s="74">
        <v>351962062</v>
      </c>
      <c r="Q1362" s="74">
        <v>379783084</v>
      </c>
      <c r="R1362" s="74">
        <v>23</v>
      </c>
      <c r="S1362" s="74">
        <v>5747971</v>
      </c>
      <c r="T1362" s="74">
        <v>77</v>
      </c>
      <c r="U1362" s="74">
        <v>335129</v>
      </c>
      <c r="V1362" s="74">
        <v>1197</v>
      </c>
      <c r="W1362" s="74">
        <v>3000</v>
      </c>
      <c r="X1362" s="74">
        <v>77219</v>
      </c>
      <c r="Y1362" s="74">
        <v>200</v>
      </c>
      <c r="Z1362" s="74">
        <v>1232081</v>
      </c>
      <c r="AA1362" s="74">
        <v>10</v>
      </c>
      <c r="AB1362" s="74">
        <v>11017822</v>
      </c>
      <c r="AC1362" s="74">
        <v>5</v>
      </c>
    </row>
    <row r="1363" spans="1:29" ht="14.25">
      <c r="A1363" s="89">
        <v>2012076</v>
      </c>
      <c r="B1363" s="91">
        <v>41091</v>
      </c>
      <c r="C1363" s="97">
        <v>11</v>
      </c>
      <c r="D1363" s="93">
        <v>18</v>
      </c>
      <c r="E1363" s="93">
        <v>22</v>
      </c>
      <c r="F1363" s="93">
        <v>27</v>
      </c>
      <c r="G1363" s="93">
        <v>29</v>
      </c>
      <c r="H1363" s="93">
        <v>30</v>
      </c>
      <c r="I1363" s="99">
        <v>15</v>
      </c>
      <c r="J1363" s="93">
        <v>29</v>
      </c>
      <c r="K1363" s="93">
        <v>22</v>
      </c>
      <c r="L1363" s="93">
        <v>11</v>
      </c>
      <c r="M1363" s="93">
        <v>18</v>
      </c>
      <c r="N1363" s="93">
        <v>30</v>
      </c>
      <c r="O1363" s="94">
        <v>27</v>
      </c>
      <c r="P1363" s="74">
        <v>379484266</v>
      </c>
      <c r="Q1363" s="74">
        <v>417549411</v>
      </c>
      <c r="R1363" s="74">
        <v>3</v>
      </c>
      <c r="S1363" s="74">
        <v>10000000</v>
      </c>
      <c r="T1363" s="74">
        <v>81</v>
      </c>
      <c r="U1363" s="74">
        <v>358552</v>
      </c>
      <c r="V1363" s="74">
        <v>1260</v>
      </c>
      <c r="W1363" s="74">
        <v>3000</v>
      </c>
      <c r="X1363" s="74">
        <v>66399</v>
      </c>
      <c r="Y1363" s="74">
        <v>200</v>
      </c>
      <c r="Z1363" s="74">
        <v>1257803</v>
      </c>
      <c r="AA1363" s="74">
        <v>10</v>
      </c>
      <c r="AB1363" s="74">
        <v>11900084</v>
      </c>
      <c r="AC1363" s="74">
        <v>5</v>
      </c>
    </row>
    <row r="1364" spans="1:29" ht="14.25">
      <c r="A1364" s="89">
        <v>2012077</v>
      </c>
      <c r="B1364" s="91">
        <v>41093</v>
      </c>
      <c r="C1364" s="97">
        <v>2</v>
      </c>
      <c r="D1364" s="93">
        <v>4</v>
      </c>
      <c r="E1364" s="93">
        <v>13</v>
      </c>
      <c r="F1364" s="93">
        <v>18</v>
      </c>
      <c r="G1364" s="93">
        <v>26</v>
      </c>
      <c r="H1364" s="93">
        <v>28</v>
      </c>
      <c r="I1364" s="99">
        <v>12</v>
      </c>
      <c r="J1364" s="93">
        <v>26</v>
      </c>
      <c r="K1364" s="93">
        <v>28</v>
      </c>
      <c r="L1364" s="93">
        <v>2</v>
      </c>
      <c r="M1364" s="93">
        <v>18</v>
      </c>
      <c r="N1364" s="93">
        <v>13</v>
      </c>
      <c r="O1364" s="94">
        <v>4</v>
      </c>
      <c r="P1364" s="74">
        <v>337698126</v>
      </c>
      <c r="Q1364" s="74">
        <v>435495895</v>
      </c>
      <c r="R1364" s="74">
        <v>5</v>
      </c>
      <c r="S1364" s="74">
        <v>8435718</v>
      </c>
      <c r="T1364" s="74">
        <v>79</v>
      </c>
      <c r="U1364" s="74">
        <v>326175</v>
      </c>
      <c r="V1364" s="74">
        <v>1335</v>
      </c>
      <c r="W1364" s="74">
        <v>3000</v>
      </c>
      <c r="X1364" s="74">
        <v>64771</v>
      </c>
      <c r="Y1364" s="74">
        <v>200</v>
      </c>
      <c r="Z1364" s="74">
        <v>1211514</v>
      </c>
      <c r="AA1364" s="74">
        <v>10</v>
      </c>
      <c r="AB1364" s="74">
        <v>10100954</v>
      </c>
      <c r="AC1364" s="74">
        <v>5</v>
      </c>
    </row>
    <row r="1365" spans="1:29" ht="14.25">
      <c r="A1365" s="89">
        <v>2012078</v>
      </c>
      <c r="B1365" s="91">
        <v>41095</v>
      </c>
      <c r="C1365" s="97">
        <v>8</v>
      </c>
      <c r="D1365" s="93">
        <v>15</v>
      </c>
      <c r="E1365" s="93">
        <v>22</v>
      </c>
      <c r="F1365" s="93">
        <v>24</v>
      </c>
      <c r="G1365" s="93">
        <v>28</v>
      </c>
      <c r="H1365" s="93">
        <v>33</v>
      </c>
      <c r="I1365" s="99">
        <v>12</v>
      </c>
      <c r="J1365" s="93">
        <v>15</v>
      </c>
      <c r="K1365" s="93">
        <v>24</v>
      </c>
      <c r="L1365" s="93">
        <v>8</v>
      </c>
      <c r="M1365" s="93">
        <v>22</v>
      </c>
      <c r="N1365" s="93">
        <v>28</v>
      </c>
      <c r="O1365" s="94">
        <v>33</v>
      </c>
      <c r="P1365" s="74">
        <v>339534852</v>
      </c>
      <c r="Q1365" s="74">
        <v>460539066</v>
      </c>
      <c r="R1365" s="74">
        <v>6</v>
      </c>
      <c r="S1365" s="74">
        <v>8669544</v>
      </c>
      <c r="T1365" s="74">
        <v>90</v>
      </c>
      <c r="U1365" s="74">
        <v>366954</v>
      </c>
      <c r="V1365" s="74">
        <v>897</v>
      </c>
      <c r="W1365" s="74">
        <v>3000</v>
      </c>
      <c r="X1365" s="74">
        <v>46184</v>
      </c>
      <c r="Y1365" s="74">
        <v>200</v>
      </c>
      <c r="Z1365" s="74">
        <v>1013726</v>
      </c>
      <c r="AA1365" s="74">
        <v>10</v>
      </c>
      <c r="AB1365" s="74">
        <v>6844134</v>
      </c>
      <c r="AC1365" s="74">
        <v>5</v>
      </c>
    </row>
    <row r="1366" spans="1:29" ht="14.25">
      <c r="A1366" s="89">
        <v>2012079</v>
      </c>
      <c r="B1366" s="91">
        <v>41098</v>
      </c>
      <c r="C1366" s="97">
        <v>6</v>
      </c>
      <c r="D1366" s="93">
        <v>7</v>
      </c>
      <c r="E1366" s="93">
        <v>12</v>
      </c>
      <c r="F1366" s="93">
        <v>24</v>
      </c>
      <c r="G1366" s="93">
        <v>30</v>
      </c>
      <c r="H1366" s="93">
        <v>33</v>
      </c>
      <c r="I1366" s="99">
        <v>12</v>
      </c>
      <c r="J1366" s="93">
        <v>33</v>
      </c>
      <c r="K1366" s="93">
        <v>24</v>
      </c>
      <c r="L1366" s="93">
        <v>6</v>
      </c>
      <c r="M1366" s="93">
        <v>12</v>
      </c>
      <c r="N1366" s="93">
        <v>30</v>
      </c>
      <c r="O1366" s="94">
        <v>7</v>
      </c>
      <c r="P1366" s="74">
        <v>373462380</v>
      </c>
      <c r="Q1366" s="74">
        <v>510135120</v>
      </c>
      <c r="R1366" s="74">
        <v>4</v>
      </c>
      <c r="S1366" s="74">
        <v>10000000</v>
      </c>
      <c r="T1366" s="74">
        <v>127</v>
      </c>
      <c r="U1366" s="74">
        <v>302348</v>
      </c>
      <c r="V1366" s="74">
        <v>877</v>
      </c>
      <c r="W1366" s="74">
        <v>3000</v>
      </c>
      <c r="X1366" s="74">
        <v>54630</v>
      </c>
      <c r="Y1366" s="74">
        <v>200</v>
      </c>
      <c r="Z1366" s="74">
        <v>1186602</v>
      </c>
      <c r="AA1366" s="74">
        <v>10</v>
      </c>
      <c r="AB1366" s="74">
        <v>5915835</v>
      </c>
      <c r="AC1366" s="74">
        <v>5</v>
      </c>
    </row>
    <row r="1367" spans="1:29" ht="14.25">
      <c r="A1367" s="89">
        <v>2012080</v>
      </c>
      <c r="B1367" s="91">
        <v>41100</v>
      </c>
      <c r="C1367" s="97">
        <v>4</v>
      </c>
      <c r="D1367" s="93">
        <v>9</v>
      </c>
      <c r="E1367" s="93">
        <v>14</v>
      </c>
      <c r="F1367" s="93">
        <v>15</v>
      </c>
      <c r="G1367" s="93">
        <v>16</v>
      </c>
      <c r="H1367" s="93">
        <v>27</v>
      </c>
      <c r="I1367" s="99">
        <v>3</v>
      </c>
      <c r="J1367" s="93">
        <v>9</v>
      </c>
      <c r="K1367" s="93">
        <v>15</v>
      </c>
      <c r="L1367" s="93">
        <v>14</v>
      </c>
      <c r="M1367" s="93">
        <v>4</v>
      </c>
      <c r="N1367" s="93">
        <v>16</v>
      </c>
      <c r="O1367" s="94">
        <v>27</v>
      </c>
      <c r="P1367" s="74">
        <v>333462942</v>
      </c>
      <c r="Q1367" s="74">
        <v>455696645</v>
      </c>
      <c r="R1367" s="74">
        <v>17</v>
      </c>
      <c r="S1367" s="74">
        <v>5719094</v>
      </c>
      <c r="T1367" s="74">
        <v>181</v>
      </c>
      <c r="U1367" s="74">
        <v>101308</v>
      </c>
      <c r="V1367" s="74">
        <v>2236</v>
      </c>
      <c r="W1367" s="74">
        <v>3000</v>
      </c>
      <c r="X1367" s="74">
        <v>103103</v>
      </c>
      <c r="Y1367" s="74">
        <v>200</v>
      </c>
      <c r="Z1367" s="74">
        <v>1619240</v>
      </c>
      <c r="AA1367" s="74">
        <v>10</v>
      </c>
      <c r="AB1367" s="74">
        <v>11750557</v>
      </c>
      <c r="AC1367" s="74">
        <v>5</v>
      </c>
    </row>
    <row r="1368" spans="1:29" ht="14.25">
      <c r="A1368" s="89">
        <v>2012081</v>
      </c>
      <c r="B1368" s="91">
        <v>41102</v>
      </c>
      <c r="C1368" s="97">
        <v>2</v>
      </c>
      <c r="D1368" s="93">
        <v>5</v>
      </c>
      <c r="E1368" s="93">
        <v>10</v>
      </c>
      <c r="F1368" s="93">
        <v>24</v>
      </c>
      <c r="G1368" s="93">
        <v>25</v>
      </c>
      <c r="H1368" s="93">
        <v>29</v>
      </c>
      <c r="I1368" s="99">
        <v>6</v>
      </c>
      <c r="J1368" s="93">
        <v>29</v>
      </c>
      <c r="K1368" s="93">
        <v>5</v>
      </c>
      <c r="L1368" s="93">
        <v>25</v>
      </c>
      <c r="M1368" s="93">
        <v>2</v>
      </c>
      <c r="N1368" s="93">
        <v>24</v>
      </c>
      <c r="O1368" s="94">
        <v>10</v>
      </c>
      <c r="P1368" s="74">
        <v>335807634</v>
      </c>
      <c r="Q1368" s="74">
        <v>381747300</v>
      </c>
      <c r="R1368" s="74">
        <v>22</v>
      </c>
      <c r="S1368" s="74">
        <v>5655466</v>
      </c>
      <c r="T1368" s="74">
        <v>232</v>
      </c>
      <c r="U1368" s="74">
        <v>93234</v>
      </c>
      <c r="V1368" s="74">
        <v>2071</v>
      </c>
      <c r="W1368" s="74">
        <v>3000</v>
      </c>
      <c r="X1368" s="74">
        <v>99716</v>
      </c>
      <c r="Y1368" s="74">
        <v>200</v>
      </c>
      <c r="Z1368" s="74">
        <v>1675764</v>
      </c>
      <c r="AA1368" s="74">
        <v>10</v>
      </c>
      <c r="AB1368" s="74">
        <v>9906113</v>
      </c>
      <c r="AC1368" s="74">
        <v>5</v>
      </c>
    </row>
    <row r="1369" spans="1:29" ht="14.25">
      <c r="A1369" s="89">
        <v>2012082</v>
      </c>
      <c r="B1369" s="91">
        <v>41105</v>
      </c>
      <c r="C1369" s="97">
        <v>2</v>
      </c>
      <c r="D1369" s="93">
        <v>4</v>
      </c>
      <c r="E1369" s="93">
        <v>11</v>
      </c>
      <c r="F1369" s="93">
        <v>18</v>
      </c>
      <c r="G1369" s="93">
        <v>22</v>
      </c>
      <c r="H1369" s="93">
        <v>29</v>
      </c>
      <c r="I1369" s="99">
        <v>6</v>
      </c>
      <c r="J1369" s="93">
        <v>22</v>
      </c>
      <c r="K1369" s="93">
        <v>11</v>
      </c>
      <c r="L1369" s="93">
        <v>4</v>
      </c>
      <c r="M1369" s="93">
        <v>29</v>
      </c>
      <c r="N1369" s="93">
        <v>18</v>
      </c>
      <c r="O1369" s="94">
        <v>2</v>
      </c>
      <c r="P1369" s="74">
        <v>376633434</v>
      </c>
      <c r="Q1369" s="74">
        <v>393473628</v>
      </c>
      <c r="R1369" s="74">
        <v>9</v>
      </c>
      <c r="S1369" s="74">
        <v>7521170</v>
      </c>
      <c r="T1369" s="74">
        <v>269</v>
      </c>
      <c r="U1369" s="74">
        <v>126527</v>
      </c>
      <c r="V1369" s="74">
        <v>1668</v>
      </c>
      <c r="W1369" s="74">
        <v>3000</v>
      </c>
      <c r="X1369" s="74">
        <v>77359</v>
      </c>
      <c r="Y1369" s="74">
        <v>200</v>
      </c>
      <c r="Z1369" s="74">
        <v>1382850</v>
      </c>
      <c r="AA1369" s="74">
        <v>10</v>
      </c>
      <c r="AB1369" s="74">
        <v>7358683</v>
      </c>
      <c r="AC1369" s="74">
        <v>5</v>
      </c>
    </row>
    <row r="1370" spans="1:29" ht="14.25">
      <c r="A1370" s="89">
        <v>2012083</v>
      </c>
      <c r="B1370" s="91">
        <v>41107</v>
      </c>
      <c r="C1370" s="97">
        <v>4</v>
      </c>
      <c r="D1370" s="93">
        <v>9</v>
      </c>
      <c r="E1370" s="93">
        <v>14</v>
      </c>
      <c r="F1370" s="93">
        <v>15</v>
      </c>
      <c r="G1370" s="93">
        <v>26</v>
      </c>
      <c r="H1370" s="93">
        <v>33</v>
      </c>
      <c r="I1370" s="99">
        <v>4</v>
      </c>
      <c r="J1370" s="93">
        <v>4</v>
      </c>
      <c r="K1370" s="93">
        <v>33</v>
      </c>
      <c r="L1370" s="93">
        <v>15</v>
      </c>
      <c r="M1370" s="93">
        <v>14</v>
      </c>
      <c r="N1370" s="93">
        <v>26</v>
      </c>
      <c r="O1370" s="94">
        <v>9</v>
      </c>
      <c r="P1370" s="74">
        <v>337785246</v>
      </c>
      <c r="Q1370" s="74">
        <v>408072063</v>
      </c>
      <c r="R1370" s="74">
        <v>7</v>
      </c>
      <c r="S1370" s="74">
        <v>7834196</v>
      </c>
      <c r="T1370" s="74">
        <v>180</v>
      </c>
      <c r="U1370" s="74">
        <v>165328</v>
      </c>
      <c r="V1370" s="74">
        <v>1113</v>
      </c>
      <c r="W1370" s="74">
        <v>3000</v>
      </c>
      <c r="X1370" s="74">
        <v>60001</v>
      </c>
      <c r="Y1370" s="74">
        <v>200</v>
      </c>
      <c r="Z1370" s="74">
        <v>1062394</v>
      </c>
      <c r="AA1370" s="74">
        <v>10</v>
      </c>
      <c r="AB1370" s="74">
        <v>8070952</v>
      </c>
      <c r="AC1370" s="74">
        <v>5</v>
      </c>
    </row>
    <row r="1371" spans="1:29" ht="14.25">
      <c r="A1371" s="89">
        <v>2012084</v>
      </c>
      <c r="B1371" s="91">
        <v>41109</v>
      </c>
      <c r="C1371" s="97">
        <v>2</v>
      </c>
      <c r="D1371" s="93">
        <v>10</v>
      </c>
      <c r="E1371" s="93">
        <v>20</v>
      </c>
      <c r="F1371" s="93">
        <v>26</v>
      </c>
      <c r="G1371" s="93">
        <v>28</v>
      </c>
      <c r="H1371" s="93">
        <v>29</v>
      </c>
      <c r="I1371" s="99">
        <v>14</v>
      </c>
      <c r="J1371" s="93">
        <v>2</v>
      </c>
      <c r="K1371" s="93">
        <v>28</v>
      </c>
      <c r="L1371" s="93">
        <v>26</v>
      </c>
      <c r="M1371" s="93">
        <v>20</v>
      </c>
      <c r="N1371" s="93">
        <v>29</v>
      </c>
      <c r="O1371" s="94">
        <v>10</v>
      </c>
      <c r="P1371" s="74">
        <v>340543862</v>
      </c>
      <c r="Q1371" s="74">
        <v>432286812</v>
      </c>
      <c r="R1371" s="74">
        <v>6</v>
      </c>
      <c r="S1371" s="74">
        <v>8614316</v>
      </c>
      <c r="T1371" s="74">
        <v>100</v>
      </c>
      <c r="U1371" s="74">
        <v>325288</v>
      </c>
      <c r="V1371" s="74">
        <v>875</v>
      </c>
      <c r="W1371" s="74">
        <v>3000</v>
      </c>
      <c r="X1371" s="74">
        <v>54350</v>
      </c>
      <c r="Y1371" s="74">
        <v>200</v>
      </c>
      <c r="Z1371" s="74">
        <v>1100174</v>
      </c>
      <c r="AA1371" s="74">
        <v>10</v>
      </c>
      <c r="AB1371" s="74">
        <v>6788049</v>
      </c>
      <c r="AC1371" s="74">
        <v>5</v>
      </c>
    </row>
    <row r="1372" spans="1:29" ht="14.25">
      <c r="A1372" s="89">
        <v>2012085</v>
      </c>
      <c r="B1372" s="91">
        <v>41112</v>
      </c>
      <c r="C1372" s="97">
        <v>5</v>
      </c>
      <c r="D1372" s="93">
        <v>17</v>
      </c>
      <c r="E1372" s="93">
        <v>24</v>
      </c>
      <c r="F1372" s="93">
        <v>30</v>
      </c>
      <c r="G1372" s="93">
        <v>31</v>
      </c>
      <c r="H1372" s="93">
        <v>33</v>
      </c>
      <c r="I1372" s="99">
        <v>5</v>
      </c>
      <c r="J1372" s="93">
        <v>24</v>
      </c>
      <c r="K1372" s="93">
        <v>17</v>
      </c>
      <c r="L1372" s="93">
        <v>30</v>
      </c>
      <c r="M1372" s="93">
        <v>5</v>
      </c>
      <c r="N1372" s="93">
        <v>33</v>
      </c>
      <c r="O1372" s="94">
        <v>31</v>
      </c>
      <c r="P1372" s="74">
        <v>365440332</v>
      </c>
      <c r="Q1372" s="74">
        <v>433345662</v>
      </c>
      <c r="R1372" s="74">
        <v>9</v>
      </c>
      <c r="S1372" s="74">
        <v>7047060</v>
      </c>
      <c r="T1372" s="74">
        <v>108</v>
      </c>
      <c r="U1372" s="74">
        <v>255882</v>
      </c>
      <c r="V1372" s="74">
        <v>1323</v>
      </c>
      <c r="W1372" s="74">
        <v>3000</v>
      </c>
      <c r="X1372" s="74">
        <v>77042</v>
      </c>
      <c r="Y1372" s="74">
        <v>200</v>
      </c>
      <c r="Z1372" s="74">
        <v>1471790</v>
      </c>
      <c r="AA1372" s="74">
        <v>10</v>
      </c>
      <c r="AB1372" s="74">
        <v>10570551</v>
      </c>
      <c r="AC1372" s="74">
        <v>5</v>
      </c>
    </row>
    <row r="1373" spans="1:29" ht="14.25">
      <c r="A1373" s="89">
        <v>2012086</v>
      </c>
      <c r="B1373" s="91">
        <v>41114</v>
      </c>
      <c r="C1373" s="97">
        <v>8</v>
      </c>
      <c r="D1373" s="93">
        <v>9</v>
      </c>
      <c r="E1373" s="93">
        <v>13</v>
      </c>
      <c r="F1373" s="93">
        <v>15</v>
      </c>
      <c r="G1373" s="93">
        <v>22</v>
      </c>
      <c r="H1373" s="93">
        <v>23</v>
      </c>
      <c r="I1373" s="99">
        <v>8</v>
      </c>
      <c r="J1373" s="93">
        <v>9</v>
      </c>
      <c r="K1373" s="93">
        <v>8</v>
      </c>
      <c r="L1373" s="93">
        <v>23</v>
      </c>
      <c r="M1373" s="93">
        <v>15</v>
      </c>
      <c r="N1373" s="93">
        <v>13</v>
      </c>
      <c r="O1373" s="94">
        <v>22</v>
      </c>
      <c r="P1373" s="74">
        <v>329772984</v>
      </c>
      <c r="Q1373" s="74">
        <v>384956516</v>
      </c>
      <c r="R1373" s="74">
        <v>14</v>
      </c>
      <c r="S1373" s="74">
        <v>5617453</v>
      </c>
      <c r="T1373" s="74">
        <v>209</v>
      </c>
      <c r="U1373" s="74">
        <v>62040</v>
      </c>
      <c r="V1373" s="74">
        <v>3015</v>
      </c>
      <c r="W1373" s="74">
        <v>3000</v>
      </c>
      <c r="X1373" s="74">
        <v>130807</v>
      </c>
      <c r="Y1373" s="74">
        <v>200</v>
      </c>
      <c r="Z1373" s="74">
        <v>2024799</v>
      </c>
      <c r="AA1373" s="74">
        <v>10</v>
      </c>
      <c r="AB1373" s="74">
        <v>12582530</v>
      </c>
      <c r="AC1373" s="74">
        <v>5</v>
      </c>
    </row>
    <row r="1374" spans="1:29" ht="14.25">
      <c r="A1374" s="89">
        <v>2012087</v>
      </c>
      <c r="B1374" s="91">
        <v>41116</v>
      </c>
      <c r="C1374" s="97">
        <v>3</v>
      </c>
      <c r="D1374" s="93">
        <v>10</v>
      </c>
      <c r="E1374" s="93">
        <v>11</v>
      </c>
      <c r="F1374" s="93">
        <v>13</v>
      </c>
      <c r="G1374" s="93">
        <v>14</v>
      </c>
      <c r="H1374" s="93">
        <v>22</v>
      </c>
      <c r="I1374" s="99">
        <v>9</v>
      </c>
      <c r="J1374" s="93">
        <v>13</v>
      </c>
      <c r="K1374" s="93">
        <v>14</v>
      </c>
      <c r="L1374" s="93">
        <v>11</v>
      </c>
      <c r="M1374" s="93">
        <v>10</v>
      </c>
      <c r="N1374" s="93">
        <v>3</v>
      </c>
      <c r="O1374" s="94">
        <v>22</v>
      </c>
      <c r="P1374" s="74">
        <v>333397892</v>
      </c>
      <c r="Q1374" s="74">
        <v>382169550</v>
      </c>
      <c r="R1374" s="74">
        <v>5</v>
      </c>
      <c r="S1374" s="74">
        <v>6777043</v>
      </c>
      <c r="T1374" s="74">
        <v>125</v>
      </c>
      <c r="U1374" s="74">
        <v>106622</v>
      </c>
      <c r="V1374" s="74">
        <v>2367</v>
      </c>
      <c r="W1374" s="74">
        <v>3000</v>
      </c>
      <c r="X1374" s="74">
        <v>103066</v>
      </c>
      <c r="Y1374" s="74">
        <v>200</v>
      </c>
      <c r="Z1374" s="74">
        <v>1774720</v>
      </c>
      <c r="AA1374" s="74">
        <v>10</v>
      </c>
      <c r="AB1374" s="74">
        <v>14695498</v>
      </c>
      <c r="AC1374" s="74">
        <v>5</v>
      </c>
    </row>
    <row r="1375" spans="1:29" ht="14.25">
      <c r="A1375" s="89">
        <v>2012088</v>
      </c>
      <c r="B1375" s="91">
        <v>41119</v>
      </c>
      <c r="C1375" s="97">
        <v>3</v>
      </c>
      <c r="D1375" s="93">
        <v>5</v>
      </c>
      <c r="E1375" s="93">
        <v>23</v>
      </c>
      <c r="F1375" s="93">
        <v>24</v>
      </c>
      <c r="G1375" s="93">
        <v>27</v>
      </c>
      <c r="H1375" s="93">
        <v>31</v>
      </c>
      <c r="I1375" s="99">
        <v>15</v>
      </c>
      <c r="J1375" s="93">
        <v>23</v>
      </c>
      <c r="K1375" s="93">
        <v>3</v>
      </c>
      <c r="L1375" s="93">
        <v>24</v>
      </c>
      <c r="M1375" s="93">
        <v>27</v>
      </c>
      <c r="N1375" s="93">
        <v>5</v>
      </c>
      <c r="O1375" s="94">
        <v>31</v>
      </c>
      <c r="P1375" s="74">
        <v>363501734</v>
      </c>
      <c r="Q1375" s="74">
        <v>408504504</v>
      </c>
      <c r="R1375" s="74">
        <v>6</v>
      </c>
      <c r="S1375" s="74">
        <v>8755663</v>
      </c>
      <c r="T1375" s="74">
        <v>122</v>
      </c>
      <c r="U1375" s="74">
        <v>277057</v>
      </c>
      <c r="V1375" s="74">
        <v>1024</v>
      </c>
      <c r="W1375" s="74">
        <v>3000</v>
      </c>
      <c r="X1375" s="74">
        <v>58708</v>
      </c>
      <c r="Y1375" s="74">
        <v>200</v>
      </c>
      <c r="Z1375" s="74">
        <v>1165472</v>
      </c>
      <c r="AA1375" s="74">
        <v>10</v>
      </c>
      <c r="AB1375" s="74">
        <v>7795522</v>
      </c>
      <c r="AC1375" s="74">
        <v>5</v>
      </c>
    </row>
    <row r="1376" spans="1:29" ht="14.25">
      <c r="A1376" s="89">
        <v>2012089</v>
      </c>
      <c r="B1376" s="91">
        <v>41121</v>
      </c>
      <c r="C1376" s="97">
        <v>3</v>
      </c>
      <c r="D1376" s="93">
        <v>7</v>
      </c>
      <c r="E1376" s="93">
        <v>10</v>
      </c>
      <c r="F1376" s="93">
        <v>13</v>
      </c>
      <c r="G1376" s="93">
        <v>14</v>
      </c>
      <c r="H1376" s="93">
        <v>25</v>
      </c>
      <c r="I1376" s="99">
        <v>11</v>
      </c>
      <c r="J1376" s="93">
        <v>25</v>
      </c>
      <c r="K1376" s="93">
        <v>3</v>
      </c>
      <c r="L1376" s="93">
        <v>13</v>
      </c>
      <c r="M1376" s="93">
        <v>14</v>
      </c>
      <c r="N1376" s="93">
        <v>10</v>
      </c>
      <c r="O1376" s="94">
        <v>7</v>
      </c>
      <c r="P1376" s="74">
        <v>323395064</v>
      </c>
      <c r="Q1376" s="74">
        <v>390866674</v>
      </c>
      <c r="R1376" s="74">
        <v>11</v>
      </c>
      <c r="S1376" s="74">
        <v>6358624</v>
      </c>
      <c r="T1376" s="74">
        <v>111</v>
      </c>
      <c r="U1376" s="74">
        <v>201957</v>
      </c>
      <c r="V1376" s="74">
        <v>1271</v>
      </c>
      <c r="W1376" s="74">
        <v>3000</v>
      </c>
      <c r="X1376" s="74">
        <v>65147</v>
      </c>
      <c r="Y1376" s="74">
        <v>200</v>
      </c>
      <c r="Z1376" s="74">
        <v>1157447</v>
      </c>
      <c r="AA1376" s="74">
        <v>10</v>
      </c>
      <c r="AB1376" s="74">
        <v>11064470</v>
      </c>
      <c r="AC1376" s="74">
        <v>5</v>
      </c>
    </row>
    <row r="1377" spans="1:29" ht="14.25">
      <c r="A1377" s="89">
        <v>2012090</v>
      </c>
      <c r="B1377" s="91">
        <v>41123</v>
      </c>
      <c r="C1377" s="97">
        <v>2</v>
      </c>
      <c r="D1377" s="93">
        <v>13</v>
      </c>
      <c r="E1377" s="93">
        <v>20</v>
      </c>
      <c r="F1377" s="93">
        <v>25</v>
      </c>
      <c r="G1377" s="93">
        <v>29</v>
      </c>
      <c r="H1377" s="93">
        <v>30</v>
      </c>
      <c r="I1377" s="99">
        <v>11</v>
      </c>
      <c r="J1377" s="93">
        <v>20</v>
      </c>
      <c r="K1377" s="93">
        <v>30</v>
      </c>
      <c r="L1377" s="93">
        <v>25</v>
      </c>
      <c r="M1377" s="93">
        <v>2</v>
      </c>
      <c r="N1377" s="93">
        <v>29</v>
      </c>
      <c r="O1377" s="94">
        <v>13</v>
      </c>
      <c r="P1377" s="74">
        <v>329354360</v>
      </c>
      <c r="Q1377" s="74">
        <v>403072608</v>
      </c>
      <c r="R1377" s="74">
        <v>8</v>
      </c>
      <c r="S1377" s="74">
        <v>7610296</v>
      </c>
      <c r="T1377" s="74">
        <v>67</v>
      </c>
      <c r="U1377" s="74">
        <v>467515</v>
      </c>
      <c r="V1377" s="74">
        <v>800</v>
      </c>
      <c r="W1377" s="74">
        <v>3000</v>
      </c>
      <c r="X1377" s="74">
        <v>49608</v>
      </c>
      <c r="Y1377" s="74">
        <v>200</v>
      </c>
      <c r="Z1377" s="74">
        <v>980733</v>
      </c>
      <c r="AA1377" s="74">
        <v>10</v>
      </c>
      <c r="AB1377" s="74">
        <v>6968567</v>
      </c>
      <c r="AC1377" s="74">
        <v>5</v>
      </c>
    </row>
    <row r="1378" spans="1:29" ht="14.25">
      <c r="A1378" s="89">
        <v>2012091</v>
      </c>
      <c r="B1378" s="91">
        <v>41126</v>
      </c>
      <c r="C1378" s="97">
        <v>1</v>
      </c>
      <c r="D1378" s="93">
        <v>5</v>
      </c>
      <c r="E1378" s="93">
        <v>7</v>
      </c>
      <c r="F1378" s="93">
        <v>8</v>
      </c>
      <c r="G1378" s="93">
        <v>19</v>
      </c>
      <c r="H1378" s="93">
        <v>21</v>
      </c>
      <c r="I1378" s="99">
        <v>16</v>
      </c>
      <c r="J1378" s="93">
        <v>7</v>
      </c>
      <c r="K1378" s="93">
        <v>5</v>
      </c>
      <c r="L1378" s="93">
        <v>21</v>
      </c>
      <c r="M1378" s="93">
        <v>19</v>
      </c>
      <c r="N1378" s="93">
        <v>8</v>
      </c>
      <c r="O1378" s="94">
        <v>1</v>
      </c>
      <c r="P1378" s="74">
        <v>363226218</v>
      </c>
      <c r="Q1378" s="74">
        <v>409582663</v>
      </c>
      <c r="R1378" s="74">
        <v>7</v>
      </c>
      <c r="S1378" s="74">
        <v>7372003</v>
      </c>
      <c r="T1378" s="74">
        <v>198</v>
      </c>
      <c r="U1378" s="74">
        <v>125788</v>
      </c>
      <c r="V1378" s="74">
        <v>2024</v>
      </c>
      <c r="W1378" s="74">
        <v>3000</v>
      </c>
      <c r="X1378" s="74">
        <v>99205</v>
      </c>
      <c r="Y1378" s="74">
        <v>200</v>
      </c>
      <c r="Z1378" s="74">
        <v>1702007</v>
      </c>
      <c r="AA1378" s="74">
        <v>10</v>
      </c>
      <c r="AB1378" s="74">
        <v>10405531</v>
      </c>
      <c r="AC1378" s="74">
        <v>5</v>
      </c>
    </row>
    <row r="1379" spans="1:29" ht="14.25">
      <c r="A1379" s="89">
        <v>2012092</v>
      </c>
      <c r="B1379" s="91">
        <v>41128</v>
      </c>
      <c r="C1379" s="97">
        <v>6</v>
      </c>
      <c r="D1379" s="93">
        <v>13</v>
      </c>
      <c r="E1379" s="93">
        <v>17</v>
      </c>
      <c r="F1379" s="93">
        <v>18</v>
      </c>
      <c r="G1379" s="93">
        <v>28</v>
      </c>
      <c r="H1379" s="93">
        <v>32</v>
      </c>
      <c r="I1379" s="99">
        <v>3</v>
      </c>
      <c r="J1379" s="93">
        <v>17</v>
      </c>
      <c r="K1379" s="93">
        <v>18</v>
      </c>
      <c r="L1379" s="93">
        <v>32</v>
      </c>
      <c r="M1379" s="93">
        <v>28</v>
      </c>
      <c r="N1379" s="93">
        <v>6</v>
      </c>
      <c r="O1379" s="94">
        <v>13</v>
      </c>
      <c r="P1379" s="74">
        <v>323643554</v>
      </c>
      <c r="Q1379" s="74">
        <v>395589720</v>
      </c>
      <c r="R1379" s="74">
        <v>10</v>
      </c>
      <c r="S1379" s="74">
        <v>6440282</v>
      </c>
      <c r="T1379" s="74">
        <v>218</v>
      </c>
      <c r="U1379" s="74">
        <v>99101</v>
      </c>
      <c r="V1379" s="74">
        <v>2080</v>
      </c>
      <c r="W1379" s="74">
        <v>3000</v>
      </c>
      <c r="X1379" s="74">
        <v>105905</v>
      </c>
      <c r="Y1379" s="74">
        <v>200</v>
      </c>
      <c r="Z1379" s="74">
        <v>1732388</v>
      </c>
      <c r="AA1379" s="74">
        <v>10</v>
      </c>
      <c r="AB1379" s="74">
        <v>8365269</v>
      </c>
      <c r="AC1379" s="74">
        <v>5</v>
      </c>
    </row>
    <row r="1380" spans="1:29" ht="14.25">
      <c r="A1380" s="89">
        <v>2012093</v>
      </c>
      <c r="B1380" s="91">
        <v>41130</v>
      </c>
      <c r="C1380" s="97">
        <v>3</v>
      </c>
      <c r="D1380" s="93">
        <v>5</v>
      </c>
      <c r="E1380" s="93">
        <v>19</v>
      </c>
      <c r="F1380" s="93">
        <v>21</v>
      </c>
      <c r="G1380" s="93">
        <v>24</v>
      </c>
      <c r="H1380" s="93">
        <v>33</v>
      </c>
      <c r="I1380" s="99">
        <v>13</v>
      </c>
      <c r="J1380" s="93">
        <v>19</v>
      </c>
      <c r="K1380" s="93">
        <v>24</v>
      </c>
      <c r="L1380" s="93">
        <v>33</v>
      </c>
      <c r="M1380" s="93">
        <v>21</v>
      </c>
      <c r="N1380" s="93">
        <v>3</v>
      </c>
      <c r="O1380" s="94">
        <v>5</v>
      </c>
      <c r="P1380" s="74">
        <v>324000944</v>
      </c>
      <c r="Q1380" s="74">
        <v>401835325</v>
      </c>
      <c r="R1380" s="74">
        <v>5</v>
      </c>
      <c r="S1380" s="74">
        <v>7499648</v>
      </c>
      <c r="T1380" s="74">
        <v>68</v>
      </c>
      <c r="U1380" s="74">
        <v>275696</v>
      </c>
      <c r="V1380" s="74">
        <v>1263</v>
      </c>
      <c r="W1380" s="74">
        <v>3000</v>
      </c>
      <c r="X1380" s="74">
        <v>60301</v>
      </c>
      <c r="Y1380" s="74">
        <v>200</v>
      </c>
      <c r="Z1380" s="74">
        <v>1131063</v>
      </c>
      <c r="AA1380" s="74">
        <v>10</v>
      </c>
      <c r="AB1380" s="74">
        <v>13821884</v>
      </c>
      <c r="AC1380" s="74">
        <v>5</v>
      </c>
    </row>
    <row r="1381" spans="1:29" ht="14.25">
      <c r="A1381" s="89">
        <v>2012094</v>
      </c>
      <c r="B1381" s="91">
        <v>41133</v>
      </c>
      <c r="C1381" s="97">
        <v>6</v>
      </c>
      <c r="D1381" s="93">
        <v>9</v>
      </c>
      <c r="E1381" s="93">
        <v>14</v>
      </c>
      <c r="F1381" s="93">
        <v>16</v>
      </c>
      <c r="G1381" s="93">
        <v>23</v>
      </c>
      <c r="H1381" s="93">
        <v>33</v>
      </c>
      <c r="I1381" s="99">
        <v>15</v>
      </c>
      <c r="J1381" s="93">
        <v>14</v>
      </c>
      <c r="K1381" s="93">
        <v>9</v>
      </c>
      <c r="L1381" s="93">
        <v>33</v>
      </c>
      <c r="M1381" s="93">
        <v>23</v>
      </c>
      <c r="N1381" s="93">
        <v>16</v>
      </c>
      <c r="O1381" s="94">
        <v>6</v>
      </c>
      <c r="P1381" s="74">
        <v>360208214</v>
      </c>
      <c r="Q1381" s="74">
        <v>455299281</v>
      </c>
      <c r="R1381" s="74">
        <v>3</v>
      </c>
      <c r="S1381" s="74">
        <v>10000000</v>
      </c>
      <c r="T1381" s="74">
        <v>120</v>
      </c>
      <c r="U1381" s="74">
        <v>298085</v>
      </c>
      <c r="V1381" s="74">
        <v>830</v>
      </c>
      <c r="W1381" s="74">
        <v>3000</v>
      </c>
      <c r="X1381" s="74">
        <v>51516</v>
      </c>
      <c r="Y1381" s="74">
        <v>200</v>
      </c>
      <c r="Z1381" s="74">
        <v>1078671</v>
      </c>
      <c r="AA1381" s="74">
        <v>10</v>
      </c>
      <c r="AB1381" s="74">
        <v>6737577</v>
      </c>
      <c r="AC1381" s="74">
        <v>5</v>
      </c>
    </row>
    <row r="1382" spans="1:29" ht="14.25">
      <c r="A1382" s="89">
        <v>2012095</v>
      </c>
      <c r="B1382" s="91">
        <v>41135</v>
      </c>
      <c r="C1382" s="97">
        <v>17</v>
      </c>
      <c r="D1382" s="93">
        <v>24</v>
      </c>
      <c r="E1382" s="93">
        <v>27</v>
      </c>
      <c r="F1382" s="93">
        <v>28</v>
      </c>
      <c r="G1382" s="93">
        <v>29</v>
      </c>
      <c r="H1382" s="93">
        <v>30</v>
      </c>
      <c r="I1382" s="99">
        <v>2</v>
      </c>
      <c r="J1382" s="93">
        <v>24</v>
      </c>
      <c r="K1382" s="93">
        <v>29</v>
      </c>
      <c r="L1382" s="93">
        <v>17</v>
      </c>
      <c r="M1382" s="93">
        <v>27</v>
      </c>
      <c r="N1382" s="93">
        <v>28</v>
      </c>
      <c r="O1382" s="94">
        <v>30</v>
      </c>
      <c r="P1382" s="74">
        <v>324870412</v>
      </c>
      <c r="Q1382" s="74">
        <v>476949363</v>
      </c>
      <c r="R1382" s="74">
        <v>3</v>
      </c>
      <c r="S1382" s="74">
        <v>9886677</v>
      </c>
      <c r="T1382" s="74">
        <v>92</v>
      </c>
      <c r="U1382" s="74">
        <v>239022</v>
      </c>
      <c r="V1382" s="74">
        <v>1161</v>
      </c>
      <c r="W1382" s="74">
        <v>3000</v>
      </c>
      <c r="X1382" s="74">
        <v>64836</v>
      </c>
      <c r="Y1382" s="74">
        <v>200</v>
      </c>
      <c r="Z1382" s="74">
        <v>1245851</v>
      </c>
      <c r="AA1382" s="74">
        <v>10</v>
      </c>
      <c r="AB1382" s="74">
        <v>11395525</v>
      </c>
      <c r="AC1382" s="74">
        <v>5</v>
      </c>
    </row>
    <row r="1383" spans="1:29" ht="14.25">
      <c r="A1383" s="89">
        <v>2012096</v>
      </c>
      <c r="B1383" s="91">
        <v>41137</v>
      </c>
      <c r="C1383" s="97">
        <v>4</v>
      </c>
      <c r="D1383" s="93">
        <v>7</v>
      </c>
      <c r="E1383" s="93">
        <v>11</v>
      </c>
      <c r="F1383" s="93">
        <v>16</v>
      </c>
      <c r="G1383" s="93">
        <v>29</v>
      </c>
      <c r="H1383" s="93">
        <v>33</v>
      </c>
      <c r="I1383" s="99">
        <v>7</v>
      </c>
      <c r="J1383" s="93">
        <v>7</v>
      </c>
      <c r="K1383" s="93">
        <v>29</v>
      </c>
      <c r="L1383" s="93">
        <v>11</v>
      </c>
      <c r="M1383" s="93">
        <v>16</v>
      </c>
      <c r="N1383" s="93">
        <v>33</v>
      </c>
      <c r="O1383" s="94">
        <v>4</v>
      </c>
      <c r="P1383" s="74">
        <v>324279054</v>
      </c>
      <c r="Q1383" s="74">
        <v>438439386</v>
      </c>
      <c r="R1383" s="74">
        <v>11</v>
      </c>
      <c r="S1383" s="74">
        <v>5599637</v>
      </c>
      <c r="T1383" s="74">
        <v>124</v>
      </c>
      <c r="U1383" s="74">
        <v>79790</v>
      </c>
      <c r="V1383" s="74">
        <v>2547</v>
      </c>
      <c r="W1383" s="74">
        <v>3000</v>
      </c>
      <c r="X1383" s="74">
        <v>107604</v>
      </c>
      <c r="Y1383" s="74">
        <v>200</v>
      </c>
      <c r="Z1383" s="74">
        <v>1667697</v>
      </c>
      <c r="AA1383" s="74">
        <v>10</v>
      </c>
      <c r="AB1383" s="74">
        <v>16015582</v>
      </c>
      <c r="AC1383" s="74">
        <v>5</v>
      </c>
    </row>
    <row r="1384" spans="1:29" ht="14.25">
      <c r="A1384" s="89">
        <v>2012097</v>
      </c>
      <c r="B1384" s="91">
        <v>41140</v>
      </c>
      <c r="C1384" s="97">
        <v>5</v>
      </c>
      <c r="D1384" s="93">
        <v>8</v>
      </c>
      <c r="E1384" s="93">
        <v>13</v>
      </c>
      <c r="F1384" s="93">
        <v>14</v>
      </c>
      <c r="G1384" s="93">
        <v>19</v>
      </c>
      <c r="H1384" s="93">
        <v>22</v>
      </c>
      <c r="I1384" s="99">
        <v>6</v>
      </c>
      <c r="J1384" s="93">
        <v>14</v>
      </c>
      <c r="K1384" s="93">
        <v>13</v>
      </c>
      <c r="L1384" s="93">
        <v>8</v>
      </c>
      <c r="M1384" s="93">
        <v>22</v>
      </c>
      <c r="N1384" s="93">
        <v>19</v>
      </c>
      <c r="O1384" s="94">
        <v>5</v>
      </c>
      <c r="P1384" s="74">
        <v>362228722</v>
      </c>
      <c r="Q1384" s="74">
        <v>406141750</v>
      </c>
      <c r="R1384" s="74">
        <v>14</v>
      </c>
      <c r="S1384" s="74">
        <v>6077210</v>
      </c>
      <c r="T1384" s="74">
        <v>240</v>
      </c>
      <c r="U1384" s="74">
        <v>94255</v>
      </c>
      <c r="V1384" s="74">
        <v>2903</v>
      </c>
      <c r="W1384" s="74">
        <v>3000</v>
      </c>
      <c r="X1384" s="74">
        <v>109767</v>
      </c>
      <c r="Y1384" s="74">
        <v>200</v>
      </c>
      <c r="Z1384" s="74">
        <v>1739673</v>
      </c>
      <c r="AA1384" s="74">
        <v>10</v>
      </c>
      <c r="AB1384" s="74">
        <v>10805642</v>
      </c>
      <c r="AC1384" s="74">
        <v>5</v>
      </c>
    </row>
    <row r="1385" spans="1:29" ht="14.25">
      <c r="A1385" s="89">
        <v>2012098</v>
      </c>
      <c r="B1385" s="91">
        <v>41142</v>
      </c>
      <c r="C1385" s="97">
        <v>2</v>
      </c>
      <c r="D1385" s="93">
        <v>12</v>
      </c>
      <c r="E1385" s="93">
        <v>19</v>
      </c>
      <c r="F1385" s="93">
        <v>26</v>
      </c>
      <c r="G1385" s="93">
        <v>29</v>
      </c>
      <c r="H1385" s="93">
        <v>31</v>
      </c>
      <c r="I1385" s="99">
        <v>9</v>
      </c>
      <c r="J1385" s="93">
        <v>12</v>
      </c>
      <c r="K1385" s="93">
        <v>31</v>
      </c>
      <c r="L1385" s="93">
        <v>19</v>
      </c>
      <c r="M1385" s="93">
        <v>26</v>
      </c>
      <c r="N1385" s="93">
        <v>29</v>
      </c>
      <c r="O1385" s="94">
        <v>2</v>
      </c>
      <c r="P1385" s="74">
        <v>328680072</v>
      </c>
      <c r="Q1385" s="74">
        <v>367918020</v>
      </c>
      <c r="R1385" s="74">
        <v>12</v>
      </c>
      <c r="S1385" s="74">
        <v>5725876</v>
      </c>
      <c r="T1385" s="74">
        <v>107</v>
      </c>
      <c r="U1385" s="74">
        <v>122109</v>
      </c>
      <c r="V1385" s="74">
        <v>2614</v>
      </c>
      <c r="W1385" s="74">
        <v>3000</v>
      </c>
      <c r="X1385" s="74">
        <v>120551</v>
      </c>
      <c r="Y1385" s="74">
        <v>200</v>
      </c>
      <c r="Z1385" s="74">
        <v>1919388</v>
      </c>
      <c r="AA1385" s="74">
        <v>10</v>
      </c>
      <c r="AB1385" s="74">
        <v>13270919</v>
      </c>
      <c r="AC1385" s="74">
        <v>5</v>
      </c>
    </row>
    <row r="1386" spans="1:29" ht="14.25">
      <c r="A1386" s="89">
        <v>2012099</v>
      </c>
      <c r="B1386" s="91">
        <v>41144</v>
      </c>
      <c r="C1386" s="97">
        <v>8</v>
      </c>
      <c r="D1386" s="93">
        <v>12</v>
      </c>
      <c r="E1386" s="93">
        <v>15</v>
      </c>
      <c r="F1386" s="93">
        <v>16</v>
      </c>
      <c r="G1386" s="93">
        <v>21</v>
      </c>
      <c r="H1386" s="93">
        <v>27</v>
      </c>
      <c r="I1386" s="99">
        <v>16</v>
      </c>
      <c r="J1386" s="93">
        <v>21</v>
      </c>
      <c r="K1386" s="93">
        <v>8</v>
      </c>
      <c r="L1386" s="93">
        <v>27</v>
      </c>
      <c r="M1386" s="93">
        <v>16</v>
      </c>
      <c r="N1386" s="93">
        <v>15</v>
      </c>
      <c r="O1386" s="94">
        <v>12</v>
      </c>
      <c r="P1386" s="74">
        <v>334215270</v>
      </c>
      <c r="Q1386" s="74">
        <v>375116456</v>
      </c>
      <c r="R1386" s="74">
        <v>8</v>
      </c>
      <c r="S1386" s="74">
        <v>7359922</v>
      </c>
      <c r="T1386" s="74">
        <v>137</v>
      </c>
      <c r="U1386" s="74">
        <v>206708</v>
      </c>
      <c r="V1386" s="74">
        <v>1184</v>
      </c>
      <c r="W1386" s="74">
        <v>3000</v>
      </c>
      <c r="X1386" s="74">
        <v>62260</v>
      </c>
      <c r="Y1386" s="74">
        <v>200</v>
      </c>
      <c r="Z1386" s="74">
        <v>1169000</v>
      </c>
      <c r="AA1386" s="74">
        <v>10</v>
      </c>
      <c r="AB1386" s="74">
        <v>8334919</v>
      </c>
      <c r="AC1386" s="74">
        <v>5</v>
      </c>
    </row>
    <row r="1387" spans="1:29" ht="14.25">
      <c r="A1387" s="89">
        <v>2012100</v>
      </c>
      <c r="B1387" s="91">
        <v>41147</v>
      </c>
      <c r="C1387" s="97">
        <v>5</v>
      </c>
      <c r="D1387" s="93">
        <v>7</v>
      </c>
      <c r="E1387" s="93">
        <v>15</v>
      </c>
      <c r="F1387" s="93">
        <v>18</v>
      </c>
      <c r="G1387" s="93">
        <v>25</v>
      </c>
      <c r="H1387" s="93">
        <v>33</v>
      </c>
      <c r="I1387" s="99">
        <v>10</v>
      </c>
      <c r="J1387" s="93">
        <v>33</v>
      </c>
      <c r="K1387" s="93">
        <v>15</v>
      </c>
      <c r="L1387" s="93">
        <v>5</v>
      </c>
      <c r="M1387" s="93">
        <v>7</v>
      </c>
      <c r="N1387" s="93">
        <v>25</v>
      </c>
      <c r="O1387" s="94">
        <v>18</v>
      </c>
      <c r="P1387" s="74">
        <v>365221470</v>
      </c>
      <c r="Q1387" s="74">
        <v>358179682</v>
      </c>
      <c r="R1387" s="74">
        <v>7</v>
      </c>
      <c r="S1387" s="74">
        <v>6032184</v>
      </c>
      <c r="T1387" s="74">
        <v>150</v>
      </c>
      <c r="U1387" s="74">
        <v>72252</v>
      </c>
      <c r="V1387" s="74">
        <v>2659</v>
      </c>
      <c r="W1387" s="74">
        <v>3000</v>
      </c>
      <c r="X1387" s="74">
        <v>117397</v>
      </c>
      <c r="Y1387" s="74">
        <v>200</v>
      </c>
      <c r="Z1387" s="74">
        <v>1917453</v>
      </c>
      <c r="AA1387" s="74">
        <v>10</v>
      </c>
      <c r="AB1387" s="74">
        <v>18440227</v>
      </c>
      <c r="AC1387" s="74">
        <v>5</v>
      </c>
    </row>
    <row r="1388" spans="1:29" ht="14.25">
      <c r="A1388" s="89">
        <v>2012101</v>
      </c>
      <c r="B1388" s="91">
        <v>41149</v>
      </c>
      <c r="C1388" s="97">
        <v>9</v>
      </c>
      <c r="D1388" s="93">
        <v>12</v>
      </c>
      <c r="E1388" s="93">
        <v>17</v>
      </c>
      <c r="F1388" s="93">
        <v>18</v>
      </c>
      <c r="G1388" s="93">
        <v>20</v>
      </c>
      <c r="H1388" s="93">
        <v>33</v>
      </c>
      <c r="I1388" s="99">
        <v>2</v>
      </c>
      <c r="J1388" s="93">
        <v>33</v>
      </c>
      <c r="K1388" s="93">
        <v>12</v>
      </c>
      <c r="L1388" s="93">
        <v>9</v>
      </c>
      <c r="M1388" s="93">
        <v>17</v>
      </c>
      <c r="N1388" s="93">
        <v>18</v>
      </c>
      <c r="O1388" s="94">
        <v>20</v>
      </c>
      <c r="P1388" s="74">
        <v>332762926</v>
      </c>
      <c r="Q1388" s="74">
        <v>387938748</v>
      </c>
      <c r="R1388" s="74">
        <v>4</v>
      </c>
      <c r="S1388" s="74">
        <v>9975906</v>
      </c>
      <c r="T1388" s="74">
        <v>61</v>
      </c>
      <c r="U1388" s="74">
        <v>489433</v>
      </c>
      <c r="V1388" s="74">
        <v>920</v>
      </c>
      <c r="W1388" s="74">
        <v>3000</v>
      </c>
      <c r="X1388" s="74">
        <v>51988</v>
      </c>
      <c r="Y1388" s="74">
        <v>200</v>
      </c>
      <c r="Z1388" s="74">
        <v>1093504</v>
      </c>
      <c r="AA1388" s="74">
        <v>10</v>
      </c>
      <c r="AB1388" s="74">
        <v>7888611</v>
      </c>
      <c r="AC1388" s="74">
        <v>5</v>
      </c>
    </row>
    <row r="1389" spans="1:29" ht="14.25">
      <c r="A1389" s="89">
        <v>2012102</v>
      </c>
      <c r="B1389" s="91">
        <v>41151</v>
      </c>
      <c r="C1389" s="97">
        <v>13</v>
      </c>
      <c r="D1389" s="93">
        <v>25</v>
      </c>
      <c r="E1389" s="93">
        <v>27</v>
      </c>
      <c r="F1389" s="93">
        <v>28</v>
      </c>
      <c r="G1389" s="93">
        <v>29</v>
      </c>
      <c r="H1389" s="93">
        <v>30</v>
      </c>
      <c r="I1389" s="99">
        <v>15</v>
      </c>
      <c r="J1389" s="93">
        <v>13</v>
      </c>
      <c r="K1389" s="93">
        <v>25</v>
      </c>
      <c r="L1389" s="93">
        <v>30</v>
      </c>
      <c r="M1389" s="93">
        <v>27</v>
      </c>
      <c r="N1389" s="93">
        <v>29</v>
      </c>
      <c r="O1389" s="94">
        <v>28</v>
      </c>
      <c r="P1389" s="74">
        <v>330626818</v>
      </c>
      <c r="Q1389" s="74">
        <v>422818756</v>
      </c>
      <c r="R1389" s="74">
        <v>4</v>
      </c>
      <c r="S1389" s="74">
        <v>10000000</v>
      </c>
      <c r="T1389" s="74">
        <v>122</v>
      </c>
      <c r="U1389" s="74">
        <v>263044</v>
      </c>
      <c r="V1389" s="74">
        <v>767</v>
      </c>
      <c r="W1389" s="74">
        <v>3000</v>
      </c>
      <c r="X1389" s="74">
        <v>49389</v>
      </c>
      <c r="Y1389" s="74">
        <v>200</v>
      </c>
      <c r="Z1389" s="74">
        <v>1016303</v>
      </c>
      <c r="AA1389" s="74">
        <v>10</v>
      </c>
      <c r="AB1389" s="74">
        <v>6538773</v>
      </c>
      <c r="AC1389" s="74">
        <v>5</v>
      </c>
    </row>
    <row r="1390" spans="1:29" ht="14.25">
      <c r="A1390" s="89">
        <v>2012103</v>
      </c>
      <c r="B1390" s="91">
        <v>41154</v>
      </c>
      <c r="C1390" s="97">
        <v>4</v>
      </c>
      <c r="D1390" s="93">
        <v>9</v>
      </c>
      <c r="E1390" s="93">
        <v>11</v>
      </c>
      <c r="F1390" s="93">
        <v>14</v>
      </c>
      <c r="G1390" s="93">
        <v>32</v>
      </c>
      <c r="H1390" s="93">
        <v>33</v>
      </c>
      <c r="I1390" s="99">
        <v>2</v>
      </c>
      <c r="J1390" s="93">
        <v>9</v>
      </c>
      <c r="K1390" s="93">
        <v>4</v>
      </c>
      <c r="L1390" s="93">
        <v>14</v>
      </c>
      <c r="M1390" s="93">
        <v>11</v>
      </c>
      <c r="N1390" s="93">
        <v>33</v>
      </c>
      <c r="O1390" s="94">
        <v>32</v>
      </c>
      <c r="P1390" s="74">
        <v>364812438</v>
      </c>
      <c r="Q1390" s="74">
        <v>452814888</v>
      </c>
      <c r="R1390" s="74">
        <v>6</v>
      </c>
      <c r="S1390" s="74">
        <v>8999742</v>
      </c>
      <c r="T1390" s="74">
        <v>80</v>
      </c>
      <c r="U1390" s="74">
        <v>449971</v>
      </c>
      <c r="V1390" s="74">
        <v>833</v>
      </c>
      <c r="W1390" s="74">
        <v>3000</v>
      </c>
      <c r="X1390" s="74">
        <v>54274</v>
      </c>
      <c r="Y1390" s="74">
        <v>200</v>
      </c>
      <c r="Z1390" s="74">
        <v>1224026</v>
      </c>
      <c r="AA1390" s="74">
        <v>10</v>
      </c>
      <c r="AB1390" s="74">
        <v>6634353</v>
      </c>
      <c r="AC1390" s="74">
        <v>5</v>
      </c>
    </row>
    <row r="1391" spans="1:29" ht="14.25">
      <c r="A1391" s="89">
        <v>2012104</v>
      </c>
      <c r="B1391" s="91">
        <v>41156</v>
      </c>
      <c r="C1391" s="97">
        <v>4</v>
      </c>
      <c r="D1391" s="93">
        <v>5</v>
      </c>
      <c r="E1391" s="93">
        <v>9</v>
      </c>
      <c r="F1391" s="93">
        <v>10</v>
      </c>
      <c r="G1391" s="93">
        <v>19</v>
      </c>
      <c r="H1391" s="93">
        <v>28</v>
      </c>
      <c r="I1391" s="99">
        <v>3</v>
      </c>
      <c r="J1391" s="93">
        <v>28</v>
      </c>
      <c r="K1391" s="93">
        <v>19</v>
      </c>
      <c r="L1391" s="93">
        <v>9</v>
      </c>
      <c r="M1391" s="93">
        <v>5</v>
      </c>
      <c r="N1391" s="93">
        <v>4</v>
      </c>
      <c r="O1391" s="94">
        <v>10</v>
      </c>
      <c r="P1391" s="74">
        <v>326123048</v>
      </c>
      <c r="Q1391" s="74">
        <v>387091800</v>
      </c>
      <c r="R1391" s="74">
        <v>20</v>
      </c>
      <c r="S1391" s="74">
        <v>5685538</v>
      </c>
      <c r="T1391" s="74">
        <v>176</v>
      </c>
      <c r="U1391" s="74">
        <v>116853</v>
      </c>
      <c r="V1391" s="74">
        <v>2284</v>
      </c>
      <c r="W1391" s="74">
        <v>3000</v>
      </c>
      <c r="X1391" s="74">
        <v>106334</v>
      </c>
      <c r="Y1391" s="74">
        <v>200</v>
      </c>
      <c r="Z1391" s="74">
        <v>1702122</v>
      </c>
      <c r="AA1391" s="74">
        <v>10</v>
      </c>
      <c r="AB1391" s="74">
        <v>9221283</v>
      </c>
      <c r="AC1391" s="74">
        <v>5</v>
      </c>
    </row>
    <row r="1392" spans="1:29" ht="14.25">
      <c r="A1392" s="89">
        <v>2012105</v>
      </c>
      <c r="B1392" s="91">
        <v>41158</v>
      </c>
      <c r="C1392" s="97">
        <v>6</v>
      </c>
      <c r="D1392" s="93">
        <v>13</v>
      </c>
      <c r="E1392" s="93">
        <v>14</v>
      </c>
      <c r="F1392" s="93">
        <v>15</v>
      </c>
      <c r="G1392" s="93">
        <v>17</v>
      </c>
      <c r="H1392" s="93">
        <v>30</v>
      </c>
      <c r="I1392" s="99">
        <v>4</v>
      </c>
      <c r="J1392" s="93">
        <v>17</v>
      </c>
      <c r="K1392" s="93">
        <v>6</v>
      </c>
      <c r="L1392" s="93">
        <v>13</v>
      </c>
      <c r="M1392" s="93">
        <v>15</v>
      </c>
      <c r="N1392" s="93">
        <v>14</v>
      </c>
      <c r="O1392" s="94">
        <v>30</v>
      </c>
      <c r="P1392" s="74">
        <v>332112822</v>
      </c>
      <c r="Q1392" s="74">
        <v>388189976</v>
      </c>
      <c r="R1392" s="74">
        <v>8</v>
      </c>
      <c r="S1392" s="74">
        <v>7054909</v>
      </c>
      <c r="T1392" s="74">
        <v>110</v>
      </c>
      <c r="U1392" s="74">
        <v>224171</v>
      </c>
      <c r="V1392" s="74">
        <v>1257</v>
      </c>
      <c r="W1392" s="74">
        <v>3000</v>
      </c>
      <c r="X1392" s="74">
        <v>67389</v>
      </c>
      <c r="Y1392" s="74">
        <v>200</v>
      </c>
      <c r="Z1392" s="74">
        <v>1278108</v>
      </c>
      <c r="AA1392" s="74">
        <v>10</v>
      </c>
      <c r="AB1392" s="74">
        <v>10101807</v>
      </c>
      <c r="AC1392" s="74">
        <v>5</v>
      </c>
    </row>
    <row r="1393" spans="1:29" ht="14.25">
      <c r="A1393" s="89">
        <v>2012106</v>
      </c>
      <c r="B1393" s="91">
        <v>41161</v>
      </c>
      <c r="C1393" s="97">
        <v>13</v>
      </c>
      <c r="D1393" s="93">
        <v>14</v>
      </c>
      <c r="E1393" s="93">
        <v>20</v>
      </c>
      <c r="F1393" s="93">
        <v>22</v>
      </c>
      <c r="G1393" s="93">
        <v>23</v>
      </c>
      <c r="H1393" s="93">
        <v>32</v>
      </c>
      <c r="I1393" s="99">
        <v>16</v>
      </c>
      <c r="J1393" s="93">
        <v>32</v>
      </c>
      <c r="K1393" s="93">
        <v>13</v>
      </c>
      <c r="L1393" s="93">
        <v>22</v>
      </c>
      <c r="M1393" s="93">
        <v>20</v>
      </c>
      <c r="N1393" s="93">
        <v>14</v>
      </c>
      <c r="O1393" s="94">
        <v>23</v>
      </c>
      <c r="P1393" s="74">
        <v>368837242</v>
      </c>
      <c r="Q1393" s="74">
        <v>415639168</v>
      </c>
      <c r="R1393" s="74">
        <v>7</v>
      </c>
      <c r="S1393" s="74">
        <v>8568525</v>
      </c>
      <c r="T1393" s="74">
        <v>72</v>
      </c>
      <c r="U1393" s="74">
        <v>520409</v>
      </c>
      <c r="V1393" s="74">
        <v>641</v>
      </c>
      <c r="W1393" s="74">
        <v>3000</v>
      </c>
      <c r="X1393" s="74">
        <v>42079</v>
      </c>
      <c r="Y1393" s="74">
        <v>200</v>
      </c>
      <c r="Z1393" s="74">
        <v>915791</v>
      </c>
      <c r="AA1393" s="74">
        <v>10</v>
      </c>
      <c r="AB1393" s="74">
        <v>7267029</v>
      </c>
      <c r="AC1393" s="74">
        <v>5</v>
      </c>
    </row>
    <row r="1394" spans="1:29" ht="14.25">
      <c r="A1394" s="89">
        <v>2012107</v>
      </c>
      <c r="B1394" s="91">
        <v>41163</v>
      </c>
      <c r="C1394" s="97">
        <v>11</v>
      </c>
      <c r="D1394" s="93">
        <v>12</v>
      </c>
      <c r="E1394" s="93">
        <v>15</v>
      </c>
      <c r="F1394" s="93">
        <v>24</v>
      </c>
      <c r="G1394" s="93">
        <v>25</v>
      </c>
      <c r="H1394" s="93">
        <v>31</v>
      </c>
      <c r="I1394" s="99">
        <v>9</v>
      </c>
      <c r="J1394" s="93">
        <v>31</v>
      </c>
      <c r="K1394" s="93">
        <v>15</v>
      </c>
      <c r="L1394" s="93">
        <v>11</v>
      </c>
      <c r="M1394" s="93">
        <v>25</v>
      </c>
      <c r="N1394" s="93">
        <v>24</v>
      </c>
      <c r="O1394" s="94">
        <v>12</v>
      </c>
      <c r="P1394" s="74">
        <v>325537564</v>
      </c>
      <c r="Q1394" s="74">
        <v>379185521</v>
      </c>
      <c r="R1394" s="74">
        <v>13</v>
      </c>
      <c r="S1394" s="74">
        <v>5878349</v>
      </c>
      <c r="T1394" s="74">
        <v>127</v>
      </c>
      <c r="U1394" s="74">
        <v>134864</v>
      </c>
      <c r="V1394" s="74">
        <v>2057</v>
      </c>
      <c r="W1394" s="74">
        <v>3000</v>
      </c>
      <c r="X1394" s="74">
        <v>94436</v>
      </c>
      <c r="Y1394" s="74">
        <v>200</v>
      </c>
      <c r="Z1394" s="74">
        <v>1578818</v>
      </c>
      <c r="AA1394" s="74">
        <v>10</v>
      </c>
      <c r="AB1394" s="74">
        <v>12314862</v>
      </c>
      <c r="AC1394" s="74">
        <v>5</v>
      </c>
    </row>
    <row r="1395" spans="1:29" ht="14.25">
      <c r="A1395" s="89">
        <v>2012108</v>
      </c>
      <c r="B1395" s="91">
        <v>41165</v>
      </c>
      <c r="C1395" s="97">
        <v>1</v>
      </c>
      <c r="D1395" s="93">
        <v>9</v>
      </c>
      <c r="E1395" s="93">
        <v>12</v>
      </c>
      <c r="F1395" s="93">
        <v>13</v>
      </c>
      <c r="G1395" s="93">
        <v>19</v>
      </c>
      <c r="H1395" s="93">
        <v>28</v>
      </c>
      <c r="I1395" s="99">
        <v>13</v>
      </c>
      <c r="J1395" s="93">
        <v>13</v>
      </c>
      <c r="K1395" s="93">
        <v>12</v>
      </c>
      <c r="L1395" s="93">
        <v>19</v>
      </c>
      <c r="M1395" s="93">
        <v>1</v>
      </c>
      <c r="N1395" s="93">
        <v>9</v>
      </c>
      <c r="O1395" s="94">
        <v>28</v>
      </c>
      <c r="P1395" s="74">
        <v>329301702</v>
      </c>
      <c r="Q1395" s="74">
        <v>379109848</v>
      </c>
      <c r="R1395" s="74">
        <v>8</v>
      </c>
      <c r="S1395" s="74">
        <v>6996216</v>
      </c>
      <c r="T1395" s="74">
        <v>139</v>
      </c>
      <c r="U1395" s="74">
        <v>172335</v>
      </c>
      <c r="V1395" s="74">
        <v>1641</v>
      </c>
      <c r="W1395" s="74">
        <v>3000</v>
      </c>
      <c r="X1395" s="74">
        <v>74687</v>
      </c>
      <c r="Y1395" s="74">
        <v>200</v>
      </c>
      <c r="Z1395" s="74">
        <v>1283003</v>
      </c>
      <c r="AA1395" s="74">
        <v>10</v>
      </c>
      <c r="AB1395" s="74">
        <v>9763747</v>
      </c>
      <c r="AC1395" s="74">
        <v>5</v>
      </c>
    </row>
    <row r="1396" spans="1:29" ht="14.25">
      <c r="A1396" s="89">
        <v>2012109</v>
      </c>
      <c r="B1396" s="91">
        <v>41168</v>
      </c>
      <c r="C1396" s="97">
        <v>2</v>
      </c>
      <c r="D1396" s="93">
        <v>12</v>
      </c>
      <c r="E1396" s="93">
        <v>24</v>
      </c>
      <c r="F1396" s="93">
        <v>26</v>
      </c>
      <c r="G1396" s="93">
        <v>29</v>
      </c>
      <c r="H1396" s="93">
        <v>31</v>
      </c>
      <c r="I1396" s="99">
        <v>3</v>
      </c>
      <c r="J1396" s="93">
        <v>29</v>
      </c>
      <c r="K1396" s="93">
        <v>12</v>
      </c>
      <c r="L1396" s="93">
        <v>31</v>
      </c>
      <c r="M1396" s="93">
        <v>2</v>
      </c>
      <c r="N1396" s="93">
        <v>26</v>
      </c>
      <c r="O1396" s="94">
        <v>24</v>
      </c>
      <c r="P1396" s="74">
        <v>366377520</v>
      </c>
      <c r="Q1396" s="74">
        <v>407340330</v>
      </c>
      <c r="R1396" s="74">
        <v>6</v>
      </c>
      <c r="S1396" s="74">
        <v>8882032</v>
      </c>
      <c r="T1396" s="74">
        <v>93</v>
      </c>
      <c r="U1396" s="74">
        <v>375680</v>
      </c>
      <c r="V1396" s="74">
        <v>900</v>
      </c>
      <c r="W1396" s="74">
        <v>3000</v>
      </c>
      <c r="X1396" s="74">
        <v>51015</v>
      </c>
      <c r="Y1396" s="74">
        <v>200</v>
      </c>
      <c r="Z1396" s="74">
        <v>1054306</v>
      </c>
      <c r="AA1396" s="74">
        <v>10</v>
      </c>
      <c r="AB1396" s="74">
        <v>7923591</v>
      </c>
      <c r="AC1396" s="74">
        <v>5</v>
      </c>
    </row>
    <row r="1397" spans="1:29" ht="14.25">
      <c r="A1397" s="89">
        <v>2012110</v>
      </c>
      <c r="B1397" s="91">
        <v>41170</v>
      </c>
      <c r="C1397" s="97">
        <v>3</v>
      </c>
      <c r="D1397" s="93">
        <v>7</v>
      </c>
      <c r="E1397" s="93">
        <v>10</v>
      </c>
      <c r="F1397" s="93">
        <v>13</v>
      </c>
      <c r="G1397" s="93">
        <v>22</v>
      </c>
      <c r="H1397" s="93">
        <v>32</v>
      </c>
      <c r="I1397" s="99">
        <v>9</v>
      </c>
      <c r="J1397" s="93">
        <v>7</v>
      </c>
      <c r="K1397" s="93">
        <v>3</v>
      </c>
      <c r="L1397" s="93">
        <v>13</v>
      </c>
      <c r="M1397" s="93">
        <v>10</v>
      </c>
      <c r="N1397" s="93">
        <v>32</v>
      </c>
      <c r="O1397" s="94">
        <v>22</v>
      </c>
      <c r="P1397" s="74">
        <v>327652012</v>
      </c>
      <c r="Q1397" s="74">
        <v>368850496</v>
      </c>
      <c r="R1397" s="74">
        <v>16</v>
      </c>
      <c r="S1397" s="74">
        <v>6037754</v>
      </c>
      <c r="T1397" s="74">
        <v>218</v>
      </c>
      <c r="U1397" s="74">
        <v>114248</v>
      </c>
      <c r="V1397" s="74">
        <v>1602</v>
      </c>
      <c r="W1397" s="74">
        <v>3000</v>
      </c>
      <c r="X1397" s="74">
        <v>83181</v>
      </c>
      <c r="Y1397" s="74">
        <v>200</v>
      </c>
      <c r="Z1397" s="74">
        <v>1465066</v>
      </c>
      <c r="AA1397" s="74">
        <v>10</v>
      </c>
      <c r="AB1397" s="74">
        <v>8287258</v>
      </c>
      <c r="AC1397" s="74">
        <v>5</v>
      </c>
    </row>
    <row r="1398" spans="1:29" ht="14.25">
      <c r="A1398" s="89">
        <v>2012111</v>
      </c>
      <c r="B1398" s="91">
        <v>41172</v>
      </c>
      <c r="C1398" s="97">
        <v>2</v>
      </c>
      <c r="D1398" s="93">
        <v>9</v>
      </c>
      <c r="E1398" s="93">
        <v>10</v>
      </c>
      <c r="F1398" s="93">
        <v>20</v>
      </c>
      <c r="G1398" s="93">
        <v>22</v>
      </c>
      <c r="H1398" s="93">
        <v>31</v>
      </c>
      <c r="I1398" s="99">
        <v>13</v>
      </c>
      <c r="J1398" s="93">
        <v>10</v>
      </c>
      <c r="K1398" s="93">
        <v>31</v>
      </c>
      <c r="L1398" s="93">
        <v>9</v>
      </c>
      <c r="M1398" s="93">
        <v>20</v>
      </c>
      <c r="N1398" s="93">
        <v>22</v>
      </c>
      <c r="O1398" s="94">
        <v>2</v>
      </c>
      <c r="P1398" s="74">
        <v>334284550</v>
      </c>
      <c r="Q1398" s="74">
        <v>414514056</v>
      </c>
      <c r="R1398" s="74">
        <v>3</v>
      </c>
      <c r="S1398" s="74">
        <v>10000000</v>
      </c>
      <c r="T1398" s="74">
        <v>127</v>
      </c>
      <c r="U1398" s="74">
        <v>255332</v>
      </c>
      <c r="V1398" s="74">
        <v>984</v>
      </c>
      <c r="W1398" s="74">
        <v>3000</v>
      </c>
      <c r="X1398" s="74">
        <v>52838</v>
      </c>
      <c r="Y1398" s="74">
        <v>200</v>
      </c>
      <c r="Z1398" s="74">
        <v>1029782</v>
      </c>
      <c r="AA1398" s="74">
        <v>10</v>
      </c>
      <c r="AB1398" s="74">
        <v>6378241</v>
      </c>
      <c r="AC1398" s="74">
        <v>5</v>
      </c>
    </row>
    <row r="1399" spans="1:29" ht="14.25">
      <c r="A1399" s="89">
        <v>2012112</v>
      </c>
      <c r="B1399" s="91">
        <v>41175</v>
      </c>
      <c r="C1399" s="97">
        <v>8</v>
      </c>
      <c r="D1399" s="93">
        <v>15</v>
      </c>
      <c r="E1399" s="93">
        <v>20</v>
      </c>
      <c r="F1399" s="93">
        <v>21</v>
      </c>
      <c r="G1399" s="93">
        <v>27</v>
      </c>
      <c r="H1399" s="93">
        <v>31</v>
      </c>
      <c r="I1399" s="99">
        <v>6</v>
      </c>
      <c r="J1399" s="93">
        <v>15</v>
      </c>
      <c r="K1399" s="93">
        <v>31</v>
      </c>
      <c r="L1399" s="93">
        <v>20</v>
      </c>
      <c r="M1399" s="93">
        <v>21</v>
      </c>
      <c r="N1399" s="93">
        <v>27</v>
      </c>
      <c r="O1399" s="94">
        <v>8</v>
      </c>
      <c r="P1399" s="74">
        <v>365453898</v>
      </c>
      <c r="Q1399" s="74">
        <v>273440988</v>
      </c>
      <c r="R1399" s="74">
        <v>34</v>
      </c>
      <c r="S1399" s="74">
        <v>5340317</v>
      </c>
      <c r="T1399" s="74">
        <v>203</v>
      </c>
      <c r="U1399" s="74">
        <v>85498</v>
      </c>
      <c r="V1399" s="74">
        <v>2500</v>
      </c>
      <c r="W1399" s="74">
        <v>3000</v>
      </c>
      <c r="X1399" s="74">
        <v>107300</v>
      </c>
      <c r="Y1399" s="74">
        <v>200</v>
      </c>
      <c r="Z1399" s="74">
        <v>1707066</v>
      </c>
      <c r="AA1399" s="74">
        <v>10</v>
      </c>
      <c r="AB1399" s="74">
        <v>15037566</v>
      </c>
      <c r="AC1399" s="74">
        <v>5</v>
      </c>
    </row>
    <row r="1400" spans="1:29" ht="14.25">
      <c r="A1400" s="89">
        <v>2012113</v>
      </c>
      <c r="B1400" s="91">
        <v>41177</v>
      </c>
      <c r="C1400" s="97">
        <v>3</v>
      </c>
      <c r="D1400" s="93">
        <v>6</v>
      </c>
      <c r="E1400" s="93">
        <v>9</v>
      </c>
      <c r="F1400" s="93">
        <v>13</v>
      </c>
      <c r="G1400" s="93">
        <v>18</v>
      </c>
      <c r="H1400" s="93">
        <v>32</v>
      </c>
      <c r="I1400" s="99">
        <v>6</v>
      </c>
      <c r="J1400" s="93">
        <v>6</v>
      </c>
      <c r="K1400" s="93">
        <v>9</v>
      </c>
      <c r="L1400" s="93">
        <v>18</v>
      </c>
      <c r="M1400" s="93">
        <v>3</v>
      </c>
      <c r="N1400" s="93">
        <v>32</v>
      </c>
      <c r="O1400" s="94">
        <v>13</v>
      </c>
      <c r="P1400" s="74">
        <v>321721194</v>
      </c>
      <c r="Q1400" s="74">
        <v>248404494</v>
      </c>
      <c r="R1400" s="74">
        <v>13</v>
      </c>
      <c r="S1400" s="74">
        <v>6229646</v>
      </c>
      <c r="T1400" s="74">
        <v>162</v>
      </c>
      <c r="U1400" s="74">
        <v>148012</v>
      </c>
      <c r="V1400" s="74">
        <v>1676</v>
      </c>
      <c r="W1400" s="74">
        <v>3000</v>
      </c>
      <c r="X1400" s="74">
        <v>76078</v>
      </c>
      <c r="Y1400" s="74">
        <v>200</v>
      </c>
      <c r="Z1400" s="74">
        <v>1330699</v>
      </c>
      <c r="AA1400" s="74">
        <v>10</v>
      </c>
      <c r="AB1400" s="74">
        <v>8833156</v>
      </c>
      <c r="AC1400" s="74">
        <v>5</v>
      </c>
    </row>
    <row r="1401" spans="1:29" ht="14.25">
      <c r="A1401" s="89">
        <v>2012114</v>
      </c>
      <c r="B1401" s="91">
        <v>41179</v>
      </c>
      <c r="C1401" s="97">
        <v>1</v>
      </c>
      <c r="D1401" s="93">
        <v>6</v>
      </c>
      <c r="E1401" s="93">
        <v>11</v>
      </c>
      <c r="F1401" s="93">
        <v>26</v>
      </c>
      <c r="G1401" s="93">
        <v>27</v>
      </c>
      <c r="H1401" s="93">
        <v>29</v>
      </c>
      <c r="I1401" s="99">
        <v>15</v>
      </c>
      <c r="J1401" s="93">
        <v>29</v>
      </c>
      <c r="K1401" s="93">
        <v>6</v>
      </c>
      <c r="L1401" s="93">
        <v>11</v>
      </c>
      <c r="M1401" s="93">
        <v>26</v>
      </c>
      <c r="N1401" s="93">
        <v>27</v>
      </c>
      <c r="O1401" s="94">
        <v>1</v>
      </c>
      <c r="P1401" s="74">
        <v>323638620</v>
      </c>
      <c r="Q1401" s="74">
        <v>287406651</v>
      </c>
      <c r="R1401" s="74">
        <v>3</v>
      </c>
      <c r="S1401" s="74">
        <v>10000000</v>
      </c>
      <c r="T1401" s="74">
        <v>115</v>
      </c>
      <c r="U1401" s="74">
        <v>257150</v>
      </c>
      <c r="V1401" s="74">
        <v>940</v>
      </c>
      <c r="W1401" s="74">
        <v>3000</v>
      </c>
      <c r="X1401" s="74">
        <v>52366</v>
      </c>
      <c r="Y1401" s="74">
        <v>200</v>
      </c>
      <c r="Z1401" s="74">
        <v>1046150</v>
      </c>
      <c r="AA1401" s="74">
        <v>10</v>
      </c>
      <c r="AB1401" s="74">
        <v>7250742</v>
      </c>
      <c r="AC1401" s="74">
        <v>5</v>
      </c>
    </row>
    <row r="1402" spans="1:29" ht="14.25">
      <c r="A1402" s="89">
        <v>2012115</v>
      </c>
      <c r="B1402" s="91">
        <v>41182</v>
      </c>
      <c r="C1402" s="97">
        <v>3</v>
      </c>
      <c r="D1402" s="93">
        <v>8</v>
      </c>
      <c r="E1402" s="93">
        <v>20</v>
      </c>
      <c r="F1402" s="93">
        <v>24</v>
      </c>
      <c r="G1402" s="93">
        <v>26</v>
      </c>
      <c r="H1402" s="93">
        <v>32</v>
      </c>
      <c r="I1402" s="99">
        <v>14</v>
      </c>
      <c r="J1402" s="93">
        <v>3</v>
      </c>
      <c r="K1402" s="93">
        <v>32</v>
      </c>
      <c r="L1402" s="93">
        <v>24</v>
      </c>
      <c r="M1402" s="93">
        <v>20</v>
      </c>
      <c r="N1402" s="93">
        <v>26</v>
      </c>
      <c r="O1402" s="94">
        <v>8</v>
      </c>
      <c r="P1402" s="74">
        <v>330478202</v>
      </c>
      <c r="Q1402" s="74">
        <v>301924301</v>
      </c>
      <c r="R1402" s="74">
        <v>7</v>
      </c>
      <c r="S1402" s="74">
        <v>7829580</v>
      </c>
      <c r="T1402" s="74">
        <v>86</v>
      </c>
      <c r="U1402" s="74">
        <v>345472</v>
      </c>
      <c r="V1402" s="74">
        <v>1286</v>
      </c>
      <c r="W1402" s="74">
        <v>3000</v>
      </c>
      <c r="X1402" s="74">
        <v>52580</v>
      </c>
      <c r="Y1402" s="74">
        <v>200</v>
      </c>
      <c r="Z1402" s="74">
        <v>1037641</v>
      </c>
      <c r="AA1402" s="74">
        <v>10</v>
      </c>
      <c r="AB1402" s="74">
        <v>7629719</v>
      </c>
      <c r="AC1402" s="74">
        <v>5</v>
      </c>
    </row>
    <row r="1403" spans="1:29" ht="14.25">
      <c r="A1403" s="89">
        <v>2012116</v>
      </c>
      <c r="B1403" s="91">
        <v>41184</v>
      </c>
      <c r="C1403" s="97">
        <v>3</v>
      </c>
      <c r="D1403" s="93">
        <v>21</v>
      </c>
      <c r="E1403" s="93">
        <v>26</v>
      </c>
      <c r="F1403" s="93">
        <v>29</v>
      </c>
      <c r="G1403" s="93">
        <v>31</v>
      </c>
      <c r="H1403" s="93">
        <v>32</v>
      </c>
      <c r="I1403" s="99">
        <v>3</v>
      </c>
      <c r="J1403" s="93">
        <v>31</v>
      </c>
      <c r="K1403" s="93">
        <v>29</v>
      </c>
      <c r="L1403" s="93">
        <v>32</v>
      </c>
      <c r="M1403" s="93">
        <v>21</v>
      </c>
      <c r="N1403" s="93">
        <v>3</v>
      </c>
      <c r="O1403" s="94">
        <v>26</v>
      </c>
      <c r="P1403" s="74">
        <v>270974690</v>
      </c>
      <c r="Q1403" s="74">
        <v>332066730</v>
      </c>
      <c r="R1403" s="74">
        <v>3</v>
      </c>
      <c r="S1403" s="74">
        <v>10000000</v>
      </c>
      <c r="T1403" s="74">
        <v>44</v>
      </c>
      <c r="U1403" s="74">
        <v>585802</v>
      </c>
      <c r="V1403" s="74">
        <v>486</v>
      </c>
      <c r="W1403" s="74">
        <v>3000</v>
      </c>
      <c r="X1403" s="74">
        <v>33069</v>
      </c>
      <c r="Y1403" s="74">
        <v>200</v>
      </c>
      <c r="Z1403" s="74">
        <v>690279</v>
      </c>
      <c r="AA1403" s="74">
        <v>10</v>
      </c>
      <c r="AB1403" s="74">
        <v>6377050</v>
      </c>
      <c r="AC1403" s="74">
        <v>5</v>
      </c>
    </row>
    <row r="1404" spans="1:29" ht="14.25">
      <c r="A1404" s="89">
        <v>2012117</v>
      </c>
      <c r="B1404" s="91">
        <v>41186</v>
      </c>
      <c r="C1404" s="97">
        <v>13</v>
      </c>
      <c r="D1404" s="93">
        <v>15</v>
      </c>
      <c r="E1404" s="93">
        <v>18</v>
      </c>
      <c r="F1404" s="93">
        <v>20</v>
      </c>
      <c r="G1404" s="93">
        <v>24</v>
      </c>
      <c r="H1404" s="93">
        <v>28</v>
      </c>
      <c r="I1404" s="99">
        <v>9</v>
      </c>
      <c r="J1404" s="93">
        <v>24</v>
      </c>
      <c r="K1404" s="93">
        <v>15</v>
      </c>
      <c r="L1404" s="93">
        <v>18</v>
      </c>
      <c r="M1404" s="93">
        <v>20</v>
      </c>
      <c r="N1404" s="93">
        <v>28</v>
      </c>
      <c r="O1404" s="94">
        <v>13</v>
      </c>
      <c r="P1404" s="74">
        <v>285909300</v>
      </c>
      <c r="Q1404" s="74">
        <v>322454248</v>
      </c>
      <c r="R1404" s="74">
        <v>8</v>
      </c>
      <c r="S1404" s="74">
        <v>6519376</v>
      </c>
      <c r="T1404" s="74">
        <v>108</v>
      </c>
      <c r="U1404" s="74">
        <v>168819</v>
      </c>
      <c r="V1404" s="74">
        <v>1400</v>
      </c>
      <c r="W1404" s="74">
        <v>3000</v>
      </c>
      <c r="X1404" s="74">
        <v>65278</v>
      </c>
      <c r="Y1404" s="74">
        <v>200</v>
      </c>
      <c r="Z1404" s="74">
        <v>1158525</v>
      </c>
      <c r="AA1404" s="74">
        <v>10</v>
      </c>
      <c r="AB1404" s="74">
        <v>10095933</v>
      </c>
      <c r="AC1404" s="74">
        <v>5</v>
      </c>
    </row>
    <row r="1405" spans="1:29" ht="14.25">
      <c r="A1405" s="89">
        <v>2012118</v>
      </c>
      <c r="B1405" s="91">
        <v>41189</v>
      </c>
      <c r="C1405" s="97">
        <v>5</v>
      </c>
      <c r="D1405" s="93">
        <v>6</v>
      </c>
      <c r="E1405" s="93">
        <v>7</v>
      </c>
      <c r="F1405" s="93">
        <v>12</v>
      </c>
      <c r="G1405" s="93">
        <v>15</v>
      </c>
      <c r="H1405" s="93">
        <v>28</v>
      </c>
      <c r="I1405" s="99">
        <v>11</v>
      </c>
      <c r="J1405" s="93">
        <v>6</v>
      </c>
      <c r="K1405" s="93">
        <v>12</v>
      </c>
      <c r="L1405" s="93">
        <v>5</v>
      </c>
      <c r="M1405" s="93">
        <v>15</v>
      </c>
      <c r="N1405" s="93">
        <v>7</v>
      </c>
      <c r="O1405" s="94">
        <v>28</v>
      </c>
      <c r="P1405" s="74">
        <v>352094796</v>
      </c>
      <c r="Q1405" s="74">
        <v>302161536</v>
      </c>
      <c r="R1405" s="74">
        <v>12</v>
      </c>
      <c r="S1405" s="74">
        <v>6323576</v>
      </c>
      <c r="T1405" s="74">
        <v>166</v>
      </c>
      <c r="U1405" s="74">
        <v>143520</v>
      </c>
      <c r="V1405" s="74">
        <v>1744</v>
      </c>
      <c r="W1405" s="74">
        <v>3000</v>
      </c>
      <c r="X1405" s="74">
        <v>86797</v>
      </c>
      <c r="Y1405" s="74">
        <v>200</v>
      </c>
      <c r="Z1405" s="74">
        <v>1504525</v>
      </c>
      <c r="AA1405" s="74">
        <v>10</v>
      </c>
      <c r="AB1405" s="74">
        <v>11095042</v>
      </c>
      <c r="AC1405" s="74">
        <v>5</v>
      </c>
    </row>
    <row r="1406" spans="1:29" ht="14.25">
      <c r="A1406" s="89">
        <v>2012119</v>
      </c>
      <c r="B1406" s="91">
        <v>41191</v>
      </c>
      <c r="C1406" s="97">
        <v>12</v>
      </c>
      <c r="D1406" s="93">
        <v>20</v>
      </c>
      <c r="E1406" s="93">
        <v>25</v>
      </c>
      <c r="F1406" s="93">
        <v>26</v>
      </c>
      <c r="G1406" s="93">
        <v>27</v>
      </c>
      <c r="H1406" s="93">
        <v>28</v>
      </c>
      <c r="I1406" s="99">
        <v>13</v>
      </c>
      <c r="J1406" s="93">
        <v>12</v>
      </c>
      <c r="K1406" s="93">
        <v>20</v>
      </c>
      <c r="L1406" s="93">
        <v>27</v>
      </c>
      <c r="M1406" s="93">
        <v>25</v>
      </c>
      <c r="N1406" s="93">
        <v>26</v>
      </c>
      <c r="O1406" s="94">
        <v>28</v>
      </c>
      <c r="P1406" s="74">
        <v>321919326</v>
      </c>
      <c r="Q1406" s="74">
        <v>99452500</v>
      </c>
      <c r="R1406" s="74">
        <v>50</v>
      </c>
      <c r="S1406" s="74">
        <v>5378327</v>
      </c>
      <c r="T1406" s="74">
        <v>85</v>
      </c>
      <c r="U1406" s="74">
        <v>333818</v>
      </c>
      <c r="V1406" s="74">
        <v>1358</v>
      </c>
      <c r="W1406" s="74">
        <v>3000</v>
      </c>
      <c r="X1406" s="74">
        <v>45661</v>
      </c>
      <c r="Y1406" s="74">
        <v>200</v>
      </c>
      <c r="Z1406" s="74">
        <v>920780</v>
      </c>
      <c r="AA1406" s="74">
        <v>10</v>
      </c>
      <c r="AB1406" s="74">
        <v>8148902</v>
      </c>
      <c r="AC1406" s="74">
        <v>5</v>
      </c>
    </row>
    <row r="1407" spans="1:29" ht="14.25">
      <c r="A1407" s="89">
        <v>2012120</v>
      </c>
      <c r="B1407" s="91">
        <v>41193</v>
      </c>
      <c r="C1407" s="97">
        <v>1</v>
      </c>
      <c r="D1407" s="93">
        <v>4</v>
      </c>
      <c r="E1407" s="93">
        <v>20</v>
      </c>
      <c r="F1407" s="93">
        <v>24</v>
      </c>
      <c r="G1407" s="93">
        <v>28</v>
      </c>
      <c r="H1407" s="93">
        <v>29</v>
      </c>
      <c r="I1407" s="99">
        <v>16</v>
      </c>
      <c r="J1407" s="93">
        <v>4</v>
      </c>
      <c r="K1407" s="93">
        <v>29</v>
      </c>
      <c r="L1407" s="93">
        <v>1</v>
      </c>
      <c r="M1407" s="93">
        <v>20</v>
      </c>
      <c r="N1407" s="93">
        <v>28</v>
      </c>
      <c r="O1407" s="94">
        <v>24</v>
      </c>
      <c r="P1407" s="74">
        <v>311866338</v>
      </c>
      <c r="Q1407" s="74">
        <v>153908152</v>
      </c>
      <c r="R1407" s="74">
        <v>2</v>
      </c>
      <c r="S1407" s="74">
        <v>5000000</v>
      </c>
      <c r="T1407" s="74">
        <v>77</v>
      </c>
      <c r="U1407" s="74">
        <v>358751</v>
      </c>
      <c r="V1407" s="74">
        <v>774</v>
      </c>
      <c r="W1407" s="74">
        <v>3000</v>
      </c>
      <c r="X1407" s="74">
        <v>41598</v>
      </c>
      <c r="Y1407" s="74">
        <v>200</v>
      </c>
      <c r="Z1407" s="74">
        <v>864042</v>
      </c>
      <c r="AA1407" s="74">
        <v>10</v>
      </c>
      <c r="AB1407" s="74">
        <v>8290596</v>
      </c>
      <c r="AC1407" s="74">
        <v>5</v>
      </c>
    </row>
    <row r="1408" spans="1:29" ht="14.25">
      <c r="A1408" s="89">
        <v>2012121</v>
      </c>
      <c r="B1408" s="91">
        <v>41196</v>
      </c>
      <c r="C1408" s="97">
        <v>1</v>
      </c>
      <c r="D1408" s="93">
        <v>7</v>
      </c>
      <c r="E1408" s="93">
        <v>8</v>
      </c>
      <c r="F1408" s="93">
        <v>20</v>
      </c>
      <c r="G1408" s="93">
        <v>23</v>
      </c>
      <c r="H1408" s="93">
        <v>24</v>
      </c>
      <c r="I1408" s="99">
        <v>11</v>
      </c>
      <c r="J1408" s="93">
        <v>1</v>
      </c>
      <c r="K1408" s="93">
        <v>20</v>
      </c>
      <c r="L1408" s="93">
        <v>7</v>
      </c>
      <c r="M1408" s="93">
        <v>24</v>
      </c>
      <c r="N1408" s="93">
        <v>8</v>
      </c>
      <c r="O1408" s="94">
        <v>23</v>
      </c>
      <c r="P1408" s="74">
        <v>355530542</v>
      </c>
      <c r="Q1408" s="74">
        <v>177801852</v>
      </c>
      <c r="R1408" s="74">
        <v>6</v>
      </c>
      <c r="S1408" s="74">
        <v>8592913</v>
      </c>
      <c r="T1408" s="74">
        <v>124</v>
      </c>
      <c r="U1408" s="74">
        <v>260775</v>
      </c>
      <c r="V1408" s="74">
        <v>1345</v>
      </c>
      <c r="W1408" s="74">
        <v>3000</v>
      </c>
      <c r="X1408" s="74">
        <v>53999</v>
      </c>
      <c r="Y1408" s="74">
        <v>200</v>
      </c>
      <c r="Z1408" s="74">
        <v>1046210</v>
      </c>
      <c r="AA1408" s="74">
        <v>10</v>
      </c>
      <c r="AB1408" s="74">
        <v>8225131</v>
      </c>
      <c r="AC1408" s="74">
        <v>5</v>
      </c>
    </row>
    <row r="1409" spans="1:29" ht="14.25">
      <c r="A1409" s="89">
        <v>2012122</v>
      </c>
      <c r="B1409" s="91">
        <v>41198</v>
      </c>
      <c r="C1409" s="97">
        <v>12</v>
      </c>
      <c r="D1409" s="93">
        <v>13</v>
      </c>
      <c r="E1409" s="93">
        <v>19</v>
      </c>
      <c r="F1409" s="93">
        <v>22</v>
      </c>
      <c r="G1409" s="93">
        <v>28</v>
      </c>
      <c r="H1409" s="93">
        <v>29</v>
      </c>
      <c r="I1409" s="99">
        <v>11</v>
      </c>
      <c r="J1409" s="93">
        <v>19</v>
      </c>
      <c r="K1409" s="93">
        <v>29</v>
      </c>
      <c r="L1409" s="93">
        <v>12</v>
      </c>
      <c r="M1409" s="93">
        <v>22</v>
      </c>
      <c r="N1409" s="93">
        <v>28</v>
      </c>
      <c r="O1409" s="94">
        <v>13</v>
      </c>
      <c r="P1409" s="74">
        <v>325004070</v>
      </c>
      <c r="Q1409" s="74">
        <v>196627122</v>
      </c>
      <c r="R1409" s="74">
        <v>6</v>
      </c>
      <c r="S1409" s="74">
        <v>9088351</v>
      </c>
      <c r="T1409" s="74">
        <v>100</v>
      </c>
      <c r="U1409" s="74">
        <v>292951</v>
      </c>
      <c r="V1409" s="74">
        <v>1101</v>
      </c>
      <c r="W1409" s="74">
        <v>3000</v>
      </c>
      <c r="X1409" s="74">
        <v>57528</v>
      </c>
      <c r="Y1409" s="74">
        <v>200</v>
      </c>
      <c r="Z1409" s="74">
        <v>1169059</v>
      </c>
      <c r="AA1409" s="74">
        <v>10</v>
      </c>
      <c r="AB1409" s="74">
        <v>7020452</v>
      </c>
      <c r="AC1409" s="74">
        <v>5</v>
      </c>
    </row>
    <row r="1410" spans="1:29" ht="14.25">
      <c r="A1410" s="89">
        <v>2012123</v>
      </c>
      <c r="B1410" s="91">
        <v>41200</v>
      </c>
      <c r="C1410" s="97">
        <v>8</v>
      </c>
      <c r="D1410" s="93">
        <v>10</v>
      </c>
      <c r="E1410" s="93">
        <v>16</v>
      </c>
      <c r="F1410" s="93">
        <v>25</v>
      </c>
      <c r="G1410" s="93">
        <v>28</v>
      </c>
      <c r="H1410" s="93">
        <v>33</v>
      </c>
      <c r="I1410" s="99">
        <v>9</v>
      </c>
      <c r="J1410" s="93">
        <v>10</v>
      </c>
      <c r="K1410" s="93">
        <v>8</v>
      </c>
      <c r="L1410" s="93">
        <v>25</v>
      </c>
      <c r="M1410" s="93">
        <v>16</v>
      </c>
      <c r="N1410" s="93">
        <v>28</v>
      </c>
      <c r="O1410" s="94">
        <v>33</v>
      </c>
      <c r="P1410" s="74">
        <v>334799840</v>
      </c>
      <c r="Q1410" s="74">
        <v>183343281</v>
      </c>
      <c r="R1410" s="74">
        <v>11</v>
      </c>
      <c r="S1410" s="74">
        <v>6971496</v>
      </c>
      <c r="T1410" s="74">
        <v>78</v>
      </c>
      <c r="U1410" s="74">
        <v>320893</v>
      </c>
      <c r="V1410" s="74">
        <v>1245</v>
      </c>
      <c r="W1410" s="74">
        <v>3000</v>
      </c>
      <c r="X1410" s="74">
        <v>61640</v>
      </c>
      <c r="Y1410" s="74">
        <v>200</v>
      </c>
      <c r="Z1410" s="74">
        <v>1199772</v>
      </c>
      <c r="AA1410" s="74">
        <v>10</v>
      </c>
      <c r="AB1410" s="74">
        <v>10511776</v>
      </c>
      <c r="AC1410" s="74">
        <v>5</v>
      </c>
    </row>
    <row r="1411" spans="1:29" ht="14.25">
      <c r="A1411" s="89">
        <v>2012124</v>
      </c>
      <c r="B1411" s="91">
        <v>41203</v>
      </c>
      <c r="C1411" s="97">
        <v>6</v>
      </c>
      <c r="D1411" s="93">
        <v>7</v>
      </c>
      <c r="E1411" s="93">
        <v>21</v>
      </c>
      <c r="F1411" s="93">
        <v>25</v>
      </c>
      <c r="G1411" s="93">
        <v>27</v>
      </c>
      <c r="H1411" s="93">
        <v>33</v>
      </c>
      <c r="I1411" s="99">
        <v>11</v>
      </c>
      <c r="J1411" s="93">
        <v>7</v>
      </c>
      <c r="K1411" s="93">
        <v>33</v>
      </c>
      <c r="L1411" s="93">
        <v>21</v>
      </c>
      <c r="M1411" s="93">
        <v>27</v>
      </c>
      <c r="N1411" s="93">
        <v>6</v>
      </c>
      <c r="O1411" s="94">
        <v>25</v>
      </c>
      <c r="P1411" s="74">
        <v>369201172</v>
      </c>
      <c r="Q1411" s="74">
        <v>215939945</v>
      </c>
      <c r="R1411" s="74">
        <v>5</v>
      </c>
      <c r="S1411" s="74">
        <v>10607733</v>
      </c>
      <c r="T1411" s="74">
        <v>158</v>
      </c>
      <c r="U1411" s="74">
        <v>218721</v>
      </c>
      <c r="V1411" s="74">
        <v>1061</v>
      </c>
      <c r="W1411" s="74">
        <v>3000</v>
      </c>
      <c r="X1411" s="74">
        <v>57793</v>
      </c>
      <c r="Y1411" s="74">
        <v>200</v>
      </c>
      <c r="Z1411" s="74">
        <v>1197228</v>
      </c>
      <c r="AA1411" s="74">
        <v>10</v>
      </c>
      <c r="AB1411" s="74">
        <v>7800273</v>
      </c>
      <c r="AC1411" s="74">
        <v>5</v>
      </c>
    </row>
    <row r="1412" spans="1:29" ht="14.25">
      <c r="A1412" s="89">
        <v>2012125</v>
      </c>
      <c r="B1412" s="91">
        <v>41205</v>
      </c>
      <c r="C1412" s="97">
        <v>8</v>
      </c>
      <c r="D1412" s="93">
        <v>12</v>
      </c>
      <c r="E1412" s="93">
        <v>13</v>
      </c>
      <c r="F1412" s="93">
        <v>26</v>
      </c>
      <c r="G1412" s="93">
        <v>29</v>
      </c>
      <c r="H1412" s="93">
        <v>33</v>
      </c>
      <c r="I1412" s="99">
        <v>1</v>
      </c>
      <c r="J1412" s="93">
        <v>12</v>
      </c>
      <c r="K1412" s="93">
        <v>13</v>
      </c>
      <c r="L1412" s="93">
        <v>26</v>
      </c>
      <c r="M1412" s="93">
        <v>29</v>
      </c>
      <c r="N1412" s="93">
        <v>8</v>
      </c>
      <c r="O1412" s="94">
        <v>33</v>
      </c>
      <c r="P1412" s="74">
        <v>337488334</v>
      </c>
      <c r="Q1412" s="74">
        <v>153184560</v>
      </c>
      <c r="R1412" s="74">
        <v>20</v>
      </c>
      <c r="S1412" s="74">
        <v>5994892</v>
      </c>
      <c r="T1412" s="74">
        <v>244</v>
      </c>
      <c r="U1412" s="74">
        <v>91585</v>
      </c>
      <c r="V1412" s="74">
        <v>1705</v>
      </c>
      <c r="W1412" s="74">
        <v>3000</v>
      </c>
      <c r="X1412" s="74">
        <v>84037</v>
      </c>
      <c r="Y1412" s="74">
        <v>200</v>
      </c>
      <c r="Z1412" s="74">
        <v>1496742</v>
      </c>
      <c r="AA1412" s="74">
        <v>10</v>
      </c>
      <c r="AB1412" s="74">
        <v>10798043</v>
      </c>
      <c r="AC1412" s="74">
        <v>5</v>
      </c>
    </row>
    <row r="1413" spans="1:29" ht="14.25">
      <c r="A1413" s="89">
        <v>2012126</v>
      </c>
      <c r="B1413" s="91">
        <v>41207</v>
      </c>
      <c r="C1413" s="97">
        <v>3</v>
      </c>
      <c r="D1413" s="93">
        <v>5</v>
      </c>
      <c r="E1413" s="93">
        <v>12</v>
      </c>
      <c r="F1413" s="93">
        <v>15</v>
      </c>
      <c r="G1413" s="93">
        <v>23</v>
      </c>
      <c r="H1413" s="93">
        <v>24</v>
      </c>
      <c r="I1413" s="99">
        <v>7</v>
      </c>
      <c r="J1413" s="93">
        <v>12</v>
      </c>
      <c r="K1413" s="93">
        <v>24</v>
      </c>
      <c r="L1413" s="93">
        <v>5</v>
      </c>
      <c r="M1413" s="93">
        <v>23</v>
      </c>
      <c r="N1413" s="93">
        <v>15</v>
      </c>
      <c r="O1413" s="94">
        <v>3</v>
      </c>
      <c r="P1413" s="74">
        <v>336798500</v>
      </c>
      <c r="Q1413" s="74">
        <v>110723595</v>
      </c>
      <c r="R1413" s="74">
        <v>15</v>
      </c>
      <c r="S1413" s="74">
        <v>6201040</v>
      </c>
      <c r="T1413" s="74">
        <v>169</v>
      </c>
      <c r="U1413" s="74">
        <v>115523</v>
      </c>
      <c r="V1413" s="74">
        <v>2145</v>
      </c>
      <c r="W1413" s="74">
        <v>3000</v>
      </c>
      <c r="X1413" s="74">
        <v>95424</v>
      </c>
      <c r="Y1413" s="74">
        <v>200</v>
      </c>
      <c r="Z1413" s="74">
        <v>1556039</v>
      </c>
      <c r="AA1413" s="74">
        <v>10</v>
      </c>
      <c r="AB1413" s="74">
        <v>11774596</v>
      </c>
      <c r="AC1413" s="74">
        <v>5</v>
      </c>
    </row>
    <row r="1414" spans="1:29" ht="14.25">
      <c r="A1414" s="89">
        <v>2012127</v>
      </c>
      <c r="B1414" s="91">
        <v>41210</v>
      </c>
      <c r="C1414" s="97">
        <v>1</v>
      </c>
      <c r="D1414" s="93">
        <v>9</v>
      </c>
      <c r="E1414" s="93">
        <v>11</v>
      </c>
      <c r="F1414" s="93">
        <v>21</v>
      </c>
      <c r="G1414" s="93">
        <v>26</v>
      </c>
      <c r="H1414" s="93">
        <v>32</v>
      </c>
      <c r="I1414" s="99">
        <v>8</v>
      </c>
      <c r="J1414" s="93">
        <v>26</v>
      </c>
      <c r="K1414" s="93">
        <v>9</v>
      </c>
      <c r="L1414" s="93">
        <v>11</v>
      </c>
      <c r="M1414" s="93">
        <v>21</v>
      </c>
      <c r="N1414" s="93">
        <v>32</v>
      </c>
      <c r="O1414" s="94">
        <v>1</v>
      </c>
      <c r="P1414" s="74">
        <v>373363120</v>
      </c>
      <c r="Q1414" s="74">
        <v>89047863</v>
      </c>
      <c r="R1414" s="74">
        <v>9</v>
      </c>
      <c r="S1414" s="74">
        <v>6592189</v>
      </c>
      <c r="T1414" s="74">
        <v>95</v>
      </c>
      <c r="U1414" s="74">
        <v>147311</v>
      </c>
      <c r="V1414" s="74">
        <v>2151</v>
      </c>
      <c r="W1414" s="74">
        <v>3000</v>
      </c>
      <c r="X1414" s="74">
        <v>100276</v>
      </c>
      <c r="Y1414" s="74">
        <v>200</v>
      </c>
      <c r="Z1414" s="74">
        <v>1665051</v>
      </c>
      <c r="AA1414" s="74">
        <v>10</v>
      </c>
      <c r="AB1414" s="74">
        <v>18628136</v>
      </c>
      <c r="AC1414" s="74">
        <v>5</v>
      </c>
    </row>
    <row r="1415" spans="1:29" ht="14.25">
      <c r="A1415" s="89">
        <v>2012128</v>
      </c>
      <c r="B1415" s="91">
        <v>41212</v>
      </c>
      <c r="C1415" s="97">
        <v>5</v>
      </c>
      <c r="D1415" s="93">
        <v>9</v>
      </c>
      <c r="E1415" s="93">
        <v>12</v>
      </c>
      <c r="F1415" s="93">
        <v>29</v>
      </c>
      <c r="G1415" s="93">
        <v>30</v>
      </c>
      <c r="H1415" s="93">
        <v>31</v>
      </c>
      <c r="I1415" s="99">
        <v>5</v>
      </c>
      <c r="J1415" s="93">
        <v>30</v>
      </c>
      <c r="K1415" s="93">
        <v>12</v>
      </c>
      <c r="L1415" s="93">
        <v>5</v>
      </c>
      <c r="M1415" s="93">
        <v>9</v>
      </c>
      <c r="N1415" s="93">
        <v>31</v>
      </c>
      <c r="O1415" s="94">
        <v>29</v>
      </c>
      <c r="P1415" s="74">
        <v>322643800</v>
      </c>
      <c r="Q1415" s="74">
        <v>82840707</v>
      </c>
      <c r="R1415" s="74">
        <v>9</v>
      </c>
      <c r="S1415" s="74">
        <v>5555555</v>
      </c>
      <c r="T1415" s="74">
        <v>135</v>
      </c>
      <c r="U1415" s="74">
        <v>123151</v>
      </c>
      <c r="V1415" s="74">
        <v>2044</v>
      </c>
      <c r="W1415" s="74">
        <v>3000</v>
      </c>
      <c r="X1415" s="74">
        <v>90301</v>
      </c>
      <c r="Y1415" s="74">
        <v>200</v>
      </c>
      <c r="Z1415" s="74">
        <v>1544497</v>
      </c>
      <c r="AA1415" s="74">
        <v>10</v>
      </c>
      <c r="AB1415" s="74">
        <v>12607987</v>
      </c>
      <c r="AC1415" s="74">
        <v>5</v>
      </c>
    </row>
    <row r="1416" spans="1:29" ht="14.25">
      <c r="A1416" s="89">
        <v>2012129</v>
      </c>
      <c r="B1416" s="91">
        <v>41214</v>
      </c>
      <c r="C1416" s="97">
        <v>1</v>
      </c>
      <c r="D1416" s="93">
        <v>7</v>
      </c>
      <c r="E1416" s="93">
        <v>9</v>
      </c>
      <c r="F1416" s="93">
        <v>17</v>
      </c>
      <c r="G1416" s="93">
        <v>21</v>
      </c>
      <c r="H1416" s="93">
        <v>29</v>
      </c>
      <c r="I1416" s="99">
        <v>1</v>
      </c>
      <c r="J1416" s="93">
        <v>21</v>
      </c>
      <c r="K1416" s="93">
        <v>1</v>
      </c>
      <c r="L1416" s="93">
        <v>7</v>
      </c>
      <c r="M1416" s="93">
        <v>9</v>
      </c>
      <c r="N1416" s="93">
        <v>17</v>
      </c>
      <c r="O1416" s="94">
        <v>29</v>
      </c>
      <c r="P1416" s="74">
        <v>331737426</v>
      </c>
      <c r="Q1416" s="74">
        <v>147922890</v>
      </c>
      <c r="R1416" s="74">
        <v>2</v>
      </c>
      <c r="S1416" s="74">
        <v>7500000</v>
      </c>
      <c r="T1416" s="74">
        <v>92</v>
      </c>
      <c r="U1416" s="74">
        <v>349761</v>
      </c>
      <c r="V1416" s="74">
        <v>1054</v>
      </c>
      <c r="W1416" s="74">
        <v>3000</v>
      </c>
      <c r="X1416" s="74">
        <v>51498</v>
      </c>
      <c r="Y1416" s="74">
        <v>200</v>
      </c>
      <c r="Z1416" s="74">
        <v>998763</v>
      </c>
      <c r="AA1416" s="74">
        <v>10</v>
      </c>
      <c r="AB1416" s="74">
        <v>6368369</v>
      </c>
      <c r="AC1416" s="74">
        <v>5</v>
      </c>
    </row>
    <row r="1417" spans="1:29" ht="14.25">
      <c r="A1417" s="89">
        <v>2012130</v>
      </c>
      <c r="B1417" s="91">
        <v>41217</v>
      </c>
      <c r="C1417" s="97">
        <v>1</v>
      </c>
      <c r="D1417" s="93">
        <v>3</v>
      </c>
      <c r="E1417" s="93">
        <v>15</v>
      </c>
      <c r="F1417" s="93">
        <v>20</v>
      </c>
      <c r="G1417" s="93">
        <v>22</v>
      </c>
      <c r="H1417" s="93">
        <v>31</v>
      </c>
      <c r="I1417" s="99">
        <v>3</v>
      </c>
      <c r="J1417" s="93">
        <v>20</v>
      </c>
      <c r="K1417" s="93">
        <v>15</v>
      </c>
      <c r="L1417" s="93">
        <v>22</v>
      </c>
      <c r="M1417" s="93">
        <v>31</v>
      </c>
      <c r="N1417" s="93">
        <v>1</v>
      </c>
      <c r="O1417" s="94">
        <v>3</v>
      </c>
      <c r="P1417" s="74">
        <v>355629806</v>
      </c>
      <c r="Q1417" s="74">
        <v>189092919</v>
      </c>
      <c r="R1417" s="74">
        <v>3</v>
      </c>
      <c r="S1417" s="74">
        <v>11666666</v>
      </c>
      <c r="T1417" s="74">
        <v>59</v>
      </c>
      <c r="U1417" s="74">
        <v>516973</v>
      </c>
      <c r="V1417" s="74">
        <v>898</v>
      </c>
      <c r="W1417" s="74">
        <v>3000</v>
      </c>
      <c r="X1417" s="74">
        <v>47528</v>
      </c>
      <c r="Y1417" s="74">
        <v>200</v>
      </c>
      <c r="Z1417" s="74">
        <v>988016</v>
      </c>
      <c r="AA1417" s="74">
        <v>10</v>
      </c>
      <c r="AB1417" s="74">
        <v>10101474</v>
      </c>
      <c r="AC1417" s="74">
        <v>5</v>
      </c>
    </row>
    <row r="1418" spans="1:29" ht="14.25">
      <c r="A1418" s="89">
        <v>2012131</v>
      </c>
      <c r="B1418" s="91">
        <v>41219</v>
      </c>
      <c r="C1418" s="97">
        <v>6</v>
      </c>
      <c r="D1418" s="93">
        <v>18</v>
      </c>
      <c r="E1418" s="93">
        <v>19</v>
      </c>
      <c r="F1418" s="93">
        <v>26</v>
      </c>
      <c r="G1418" s="93">
        <v>28</v>
      </c>
      <c r="H1418" s="93">
        <v>32</v>
      </c>
      <c r="I1418" s="99">
        <v>12</v>
      </c>
      <c r="J1418" s="93">
        <v>6</v>
      </c>
      <c r="K1418" s="93">
        <v>19</v>
      </c>
      <c r="L1418" s="93">
        <v>32</v>
      </c>
      <c r="M1418" s="93">
        <v>28</v>
      </c>
      <c r="N1418" s="93">
        <v>26</v>
      </c>
      <c r="O1418" s="94">
        <v>18</v>
      </c>
      <c r="P1418" s="74">
        <v>334407788</v>
      </c>
      <c r="Q1418" s="74">
        <v>94889844</v>
      </c>
      <c r="R1418" s="74">
        <v>21</v>
      </c>
      <c r="S1418" s="74">
        <v>5443751</v>
      </c>
      <c r="T1418" s="74">
        <v>207</v>
      </c>
      <c r="U1418" s="74">
        <v>31295</v>
      </c>
      <c r="V1418" s="74">
        <v>4688</v>
      </c>
      <c r="W1418" s="74">
        <v>3000</v>
      </c>
      <c r="X1418" s="74">
        <v>164409</v>
      </c>
      <c r="Y1418" s="74">
        <v>200</v>
      </c>
      <c r="Z1418" s="74">
        <v>2144163</v>
      </c>
      <c r="AA1418" s="74">
        <v>10</v>
      </c>
      <c r="AB1418" s="74">
        <v>14775701</v>
      </c>
      <c r="AC1418" s="74">
        <v>5</v>
      </c>
    </row>
    <row r="1419" spans="1:29" ht="14.25">
      <c r="A1419" s="89">
        <v>2012132</v>
      </c>
      <c r="B1419" s="91">
        <v>41221</v>
      </c>
      <c r="C1419" s="97">
        <v>7</v>
      </c>
      <c r="D1419" s="93">
        <v>12</v>
      </c>
      <c r="E1419" s="93">
        <v>16</v>
      </c>
      <c r="F1419" s="93">
        <v>17</v>
      </c>
      <c r="G1419" s="93">
        <v>21</v>
      </c>
      <c r="H1419" s="93">
        <v>25</v>
      </c>
      <c r="I1419" s="99">
        <v>10</v>
      </c>
      <c r="J1419" s="93">
        <v>16</v>
      </c>
      <c r="K1419" s="93">
        <v>25</v>
      </c>
      <c r="L1419" s="93">
        <v>7</v>
      </c>
      <c r="M1419" s="93">
        <v>12</v>
      </c>
      <c r="N1419" s="93">
        <v>17</v>
      </c>
      <c r="O1419" s="94">
        <v>21</v>
      </c>
      <c r="P1419" s="74">
        <v>332827106</v>
      </c>
      <c r="Q1419" s="74">
        <v>73103371</v>
      </c>
      <c r="R1419" s="74">
        <v>11</v>
      </c>
      <c r="S1419" s="74">
        <v>5454545</v>
      </c>
      <c r="T1419" s="74">
        <v>92</v>
      </c>
      <c r="U1419" s="74">
        <v>154721</v>
      </c>
      <c r="V1419" s="74">
        <v>2285</v>
      </c>
      <c r="W1419" s="74">
        <v>3000</v>
      </c>
      <c r="X1419" s="74">
        <v>96501</v>
      </c>
      <c r="Y1419" s="74">
        <v>200</v>
      </c>
      <c r="Z1419" s="74">
        <v>1543980</v>
      </c>
      <c r="AA1419" s="74">
        <v>10</v>
      </c>
      <c r="AB1419" s="74">
        <v>14808477</v>
      </c>
      <c r="AC1419" s="74">
        <v>5</v>
      </c>
    </row>
    <row r="1420" spans="1:29" ht="14.25">
      <c r="A1420" s="89">
        <v>2012133</v>
      </c>
      <c r="B1420" s="91">
        <v>41224</v>
      </c>
      <c r="C1420" s="97">
        <v>1</v>
      </c>
      <c r="D1420" s="93">
        <v>8</v>
      </c>
      <c r="E1420" s="93">
        <v>11</v>
      </c>
      <c r="F1420" s="93">
        <v>20</v>
      </c>
      <c r="G1420" s="93">
        <v>21</v>
      </c>
      <c r="H1420" s="93">
        <v>29</v>
      </c>
      <c r="I1420" s="99">
        <v>2</v>
      </c>
      <c r="J1420" s="93">
        <v>20</v>
      </c>
      <c r="K1420" s="93">
        <v>1</v>
      </c>
      <c r="L1420" s="93">
        <v>29</v>
      </c>
      <c r="M1420" s="93">
        <v>21</v>
      </c>
      <c r="N1420" s="93">
        <v>8</v>
      </c>
      <c r="O1420" s="94">
        <v>11</v>
      </c>
      <c r="P1420" s="74">
        <v>364736358</v>
      </c>
      <c r="Q1420" s="74">
        <v>74740968</v>
      </c>
      <c r="R1420" s="74">
        <v>9</v>
      </c>
      <c r="S1420" s="74">
        <v>5555555</v>
      </c>
      <c r="T1420" s="74">
        <v>210</v>
      </c>
      <c r="U1420" s="74">
        <v>95178</v>
      </c>
      <c r="V1420" s="74">
        <v>2219</v>
      </c>
      <c r="W1420" s="74">
        <v>3000</v>
      </c>
      <c r="X1420" s="74">
        <v>103217</v>
      </c>
      <c r="Y1420" s="74">
        <v>200</v>
      </c>
      <c r="Z1420" s="74">
        <v>1669495</v>
      </c>
      <c r="AA1420" s="74">
        <v>10</v>
      </c>
      <c r="AB1420" s="74">
        <v>13620063</v>
      </c>
      <c r="AC1420" s="74">
        <v>5</v>
      </c>
    </row>
    <row r="1421" spans="1:29" ht="14.25">
      <c r="A1421" s="89">
        <v>2012134</v>
      </c>
      <c r="B1421" s="91">
        <v>41226</v>
      </c>
      <c r="C1421" s="97">
        <v>2</v>
      </c>
      <c r="D1421" s="93">
        <v>5</v>
      </c>
      <c r="E1421" s="93">
        <v>6</v>
      </c>
      <c r="F1421" s="93">
        <v>7</v>
      </c>
      <c r="G1421" s="93">
        <v>13</v>
      </c>
      <c r="H1421" s="93">
        <v>23</v>
      </c>
      <c r="I1421" s="99">
        <v>15</v>
      </c>
      <c r="J1421" s="93">
        <v>5</v>
      </c>
      <c r="K1421" s="93">
        <v>7</v>
      </c>
      <c r="L1421" s="93">
        <v>13</v>
      </c>
      <c r="M1421" s="93">
        <v>6</v>
      </c>
      <c r="N1421" s="93">
        <v>23</v>
      </c>
      <c r="O1421" s="94">
        <v>2</v>
      </c>
      <c r="P1421" s="74">
        <v>331006688</v>
      </c>
      <c r="Q1421" s="74">
        <v>118317829</v>
      </c>
      <c r="R1421" s="74">
        <v>1</v>
      </c>
      <c r="S1421" s="74">
        <v>10000000</v>
      </c>
      <c r="T1421" s="74">
        <v>84</v>
      </c>
      <c r="U1421" s="74">
        <v>247841</v>
      </c>
      <c r="V1421" s="74">
        <v>1249</v>
      </c>
      <c r="W1421" s="74">
        <v>3000</v>
      </c>
      <c r="X1421" s="74">
        <v>74845</v>
      </c>
      <c r="Y1421" s="74">
        <v>200</v>
      </c>
      <c r="Z1421" s="74">
        <v>1419063</v>
      </c>
      <c r="AA1421" s="74">
        <v>10</v>
      </c>
      <c r="AB1421" s="74">
        <v>11978226</v>
      </c>
      <c r="AC1421" s="74">
        <v>5</v>
      </c>
    </row>
    <row r="1422" spans="1:29" ht="14.25">
      <c r="A1422" s="89">
        <v>2012135</v>
      </c>
      <c r="B1422" s="91">
        <v>41228</v>
      </c>
      <c r="C1422" s="97">
        <v>2</v>
      </c>
      <c r="D1422" s="93">
        <v>5</v>
      </c>
      <c r="E1422" s="93">
        <v>7</v>
      </c>
      <c r="F1422" s="93">
        <v>8</v>
      </c>
      <c r="G1422" s="93">
        <v>11</v>
      </c>
      <c r="H1422" s="93">
        <v>17</v>
      </c>
      <c r="I1422" s="99">
        <v>16</v>
      </c>
      <c r="J1422" s="93">
        <v>2</v>
      </c>
      <c r="K1422" s="93">
        <v>8</v>
      </c>
      <c r="L1422" s="93">
        <v>11</v>
      </c>
      <c r="M1422" s="93">
        <v>17</v>
      </c>
      <c r="N1422" s="93">
        <v>7</v>
      </c>
      <c r="O1422" s="94">
        <v>5</v>
      </c>
      <c r="P1422" s="74">
        <v>334488518</v>
      </c>
      <c r="Q1422" s="74">
        <v>137915685</v>
      </c>
      <c r="R1422" s="74">
        <v>5</v>
      </c>
      <c r="S1422" s="74">
        <v>9567828</v>
      </c>
      <c r="T1422" s="74">
        <v>96</v>
      </c>
      <c r="U1422" s="74">
        <v>278736</v>
      </c>
      <c r="V1422" s="74">
        <v>1054</v>
      </c>
      <c r="W1422" s="74">
        <v>3000</v>
      </c>
      <c r="X1422" s="74">
        <v>58332</v>
      </c>
      <c r="Y1422" s="74">
        <v>200</v>
      </c>
      <c r="Z1422" s="74">
        <v>1129417</v>
      </c>
      <c r="AA1422" s="74">
        <v>10</v>
      </c>
      <c r="AB1422" s="74">
        <v>9716218</v>
      </c>
      <c r="AC1422" s="74">
        <v>5</v>
      </c>
    </row>
    <row r="1423" spans="1:29" ht="14.25">
      <c r="A1423" s="89">
        <v>2012136</v>
      </c>
      <c r="B1423" s="91">
        <v>41231</v>
      </c>
      <c r="C1423" s="97">
        <v>2</v>
      </c>
      <c r="D1423" s="93">
        <v>7</v>
      </c>
      <c r="E1423" s="93">
        <v>8</v>
      </c>
      <c r="F1423" s="93">
        <v>17</v>
      </c>
      <c r="G1423" s="93">
        <v>21</v>
      </c>
      <c r="H1423" s="93">
        <v>28</v>
      </c>
      <c r="I1423" s="99">
        <v>11</v>
      </c>
      <c r="J1423" s="93">
        <v>7</v>
      </c>
      <c r="K1423" s="93">
        <v>21</v>
      </c>
      <c r="L1423" s="93">
        <v>28</v>
      </c>
      <c r="M1423" s="93">
        <v>17</v>
      </c>
      <c r="N1423" s="93">
        <v>2</v>
      </c>
      <c r="O1423" s="94">
        <v>8</v>
      </c>
      <c r="P1423" s="74">
        <v>370704246</v>
      </c>
      <c r="Q1423" s="74">
        <v>30000000</v>
      </c>
      <c r="R1423" s="74">
        <v>37</v>
      </c>
      <c r="S1423" s="74">
        <v>5152273</v>
      </c>
      <c r="T1423" s="74">
        <v>155</v>
      </c>
      <c r="U1423" s="74">
        <v>131940</v>
      </c>
      <c r="V1423" s="74">
        <v>1969</v>
      </c>
      <c r="W1423" s="74">
        <v>3000</v>
      </c>
      <c r="X1423" s="74">
        <v>88357</v>
      </c>
      <c r="Y1423" s="74">
        <v>200</v>
      </c>
      <c r="Z1423" s="74">
        <v>1482152</v>
      </c>
      <c r="AA1423" s="74">
        <v>10</v>
      </c>
      <c r="AB1423" s="74">
        <v>15015194</v>
      </c>
      <c r="AC1423" s="74">
        <v>5</v>
      </c>
    </row>
    <row r="1424" spans="1:29" ht="14.25">
      <c r="A1424" s="89">
        <v>2012137</v>
      </c>
      <c r="B1424" s="91">
        <v>41233</v>
      </c>
      <c r="C1424" s="97">
        <v>1</v>
      </c>
      <c r="D1424" s="93">
        <v>2</v>
      </c>
      <c r="E1424" s="93">
        <v>4</v>
      </c>
      <c r="F1424" s="93">
        <v>6</v>
      </c>
      <c r="G1424" s="93">
        <v>13</v>
      </c>
      <c r="H1424" s="93">
        <v>17</v>
      </c>
      <c r="I1424" s="99">
        <v>7</v>
      </c>
      <c r="J1424" s="93">
        <v>1</v>
      </c>
      <c r="K1424" s="93">
        <v>13</v>
      </c>
      <c r="L1424" s="93">
        <v>17</v>
      </c>
      <c r="M1424" s="93">
        <v>2</v>
      </c>
      <c r="N1424" s="93">
        <v>4</v>
      </c>
      <c r="O1424" s="94">
        <v>6</v>
      </c>
      <c r="P1424" s="74">
        <v>323374784</v>
      </c>
      <c r="Q1424" s="74">
        <v>53913486</v>
      </c>
      <c r="R1424" s="74">
        <v>6</v>
      </c>
      <c r="S1424" s="74">
        <v>5833333</v>
      </c>
      <c r="T1424" s="74">
        <v>34</v>
      </c>
      <c r="U1424" s="74">
        <v>679581</v>
      </c>
      <c r="V1424" s="74">
        <v>915</v>
      </c>
      <c r="W1424" s="74">
        <v>3000</v>
      </c>
      <c r="X1424" s="74">
        <v>58212</v>
      </c>
      <c r="Y1424" s="74">
        <v>200</v>
      </c>
      <c r="Z1424" s="74">
        <v>1018352</v>
      </c>
      <c r="AA1424" s="74">
        <v>10</v>
      </c>
      <c r="AB1424" s="74">
        <v>11372691</v>
      </c>
      <c r="AC1424" s="74">
        <v>5</v>
      </c>
    </row>
    <row r="1425" spans="1:29" ht="14.25">
      <c r="A1425" s="89">
        <v>2012138</v>
      </c>
      <c r="B1425" s="91">
        <v>41235</v>
      </c>
      <c r="C1425" s="97">
        <v>1</v>
      </c>
      <c r="D1425" s="93">
        <v>7</v>
      </c>
      <c r="E1425" s="93">
        <v>16</v>
      </c>
      <c r="F1425" s="93">
        <v>17</v>
      </c>
      <c r="G1425" s="93">
        <v>19</v>
      </c>
      <c r="H1425" s="93">
        <v>21</v>
      </c>
      <c r="I1425" s="99">
        <v>14</v>
      </c>
      <c r="J1425" s="93">
        <v>7</v>
      </c>
      <c r="K1425" s="93">
        <v>16</v>
      </c>
      <c r="L1425" s="93">
        <v>21</v>
      </c>
      <c r="M1425" s="93">
        <v>17</v>
      </c>
      <c r="N1425" s="93">
        <v>1</v>
      </c>
      <c r="O1425" s="94">
        <v>19</v>
      </c>
      <c r="P1425" s="74">
        <v>322213636</v>
      </c>
      <c r="Q1425" s="74">
        <v>94959540</v>
      </c>
      <c r="R1425" s="74">
        <v>4</v>
      </c>
      <c r="S1425" s="74">
        <v>6250000</v>
      </c>
      <c r="T1425" s="74">
        <v>109</v>
      </c>
      <c r="U1425" s="74">
        <v>240023</v>
      </c>
      <c r="V1425" s="74">
        <v>971</v>
      </c>
      <c r="W1425" s="74">
        <v>3000</v>
      </c>
      <c r="X1425" s="74">
        <v>54866</v>
      </c>
      <c r="Y1425" s="74">
        <v>200</v>
      </c>
      <c r="Z1425" s="74">
        <v>1088743</v>
      </c>
      <c r="AA1425" s="74">
        <v>10</v>
      </c>
      <c r="AB1425" s="74">
        <v>9180480</v>
      </c>
      <c r="AC1425" s="74">
        <v>5</v>
      </c>
    </row>
    <row r="1426" spans="1:29" ht="14.25">
      <c r="A1426" s="89">
        <v>2012139</v>
      </c>
      <c r="B1426" s="91">
        <v>41238</v>
      </c>
      <c r="C1426" s="97">
        <v>8</v>
      </c>
      <c r="D1426" s="93">
        <v>19</v>
      </c>
      <c r="E1426" s="93">
        <v>21</v>
      </c>
      <c r="F1426" s="93">
        <v>24</v>
      </c>
      <c r="G1426" s="93">
        <v>28</v>
      </c>
      <c r="H1426" s="93">
        <v>31</v>
      </c>
      <c r="I1426" s="99">
        <v>15</v>
      </c>
      <c r="J1426" s="93">
        <v>8</v>
      </c>
      <c r="K1426" s="93">
        <v>24</v>
      </c>
      <c r="L1426" s="93">
        <v>21</v>
      </c>
      <c r="M1426" s="93">
        <v>31</v>
      </c>
      <c r="N1426" s="93">
        <v>28</v>
      </c>
      <c r="O1426" s="94">
        <v>19</v>
      </c>
      <c r="P1426" s="74">
        <v>359675456</v>
      </c>
      <c r="Q1426" s="74">
        <v>141340986</v>
      </c>
      <c r="R1426" s="74">
        <v>6</v>
      </c>
      <c r="S1426" s="74">
        <v>5833333</v>
      </c>
      <c r="T1426" s="74">
        <v>62</v>
      </c>
      <c r="U1426" s="74">
        <v>527982</v>
      </c>
      <c r="V1426" s="74">
        <v>1013</v>
      </c>
      <c r="W1426" s="74">
        <v>3000</v>
      </c>
      <c r="X1426" s="74">
        <v>59773</v>
      </c>
      <c r="Y1426" s="74">
        <v>200</v>
      </c>
      <c r="Z1426" s="74">
        <v>1246683</v>
      </c>
      <c r="AA1426" s="74">
        <v>10</v>
      </c>
      <c r="AB1426" s="74">
        <v>7932838</v>
      </c>
      <c r="AC1426" s="74">
        <v>5</v>
      </c>
    </row>
    <row r="1427" spans="1:29" ht="14.25">
      <c r="A1427" s="89">
        <v>2012140</v>
      </c>
      <c r="B1427" s="91">
        <v>41240</v>
      </c>
      <c r="C1427" s="97">
        <v>14</v>
      </c>
      <c r="D1427" s="93">
        <v>18</v>
      </c>
      <c r="E1427" s="93">
        <v>27</v>
      </c>
      <c r="F1427" s="93">
        <v>30</v>
      </c>
      <c r="G1427" s="93">
        <v>31</v>
      </c>
      <c r="H1427" s="93">
        <v>33</v>
      </c>
      <c r="I1427" s="99">
        <v>15</v>
      </c>
      <c r="J1427" s="93">
        <v>31</v>
      </c>
      <c r="K1427" s="93">
        <v>30</v>
      </c>
      <c r="L1427" s="93">
        <v>33</v>
      </c>
      <c r="M1427" s="93">
        <v>14</v>
      </c>
      <c r="N1427" s="93">
        <v>27</v>
      </c>
      <c r="O1427" s="94">
        <v>18</v>
      </c>
      <c r="P1427" s="74">
        <v>328890054</v>
      </c>
      <c r="Q1427" s="74">
        <v>147010059</v>
      </c>
      <c r="R1427" s="74">
        <v>9</v>
      </c>
      <c r="S1427" s="74">
        <v>7807514</v>
      </c>
      <c r="T1427" s="74">
        <v>188</v>
      </c>
      <c r="U1427" s="74">
        <v>161709</v>
      </c>
      <c r="V1427" s="74">
        <v>1051</v>
      </c>
      <c r="W1427" s="74">
        <v>3000</v>
      </c>
      <c r="X1427" s="74">
        <v>68558</v>
      </c>
      <c r="Y1427" s="74">
        <v>200</v>
      </c>
      <c r="Z1427" s="74">
        <v>1305798</v>
      </c>
      <c r="AA1427" s="74">
        <v>10</v>
      </c>
      <c r="AB1427" s="74">
        <v>5979078</v>
      </c>
      <c r="AC1427" s="74">
        <v>5</v>
      </c>
    </row>
    <row r="1428" spans="1:29" ht="14.25">
      <c r="A1428" s="89">
        <v>2012141</v>
      </c>
      <c r="B1428" s="91">
        <v>41242</v>
      </c>
      <c r="C1428" s="97">
        <v>3</v>
      </c>
      <c r="D1428" s="93">
        <v>5</v>
      </c>
      <c r="E1428" s="93">
        <v>8</v>
      </c>
      <c r="F1428" s="93">
        <v>19</v>
      </c>
      <c r="G1428" s="93">
        <v>20</v>
      </c>
      <c r="H1428" s="93">
        <v>27</v>
      </c>
      <c r="I1428" s="99">
        <v>9</v>
      </c>
      <c r="J1428" s="93">
        <v>20</v>
      </c>
      <c r="K1428" s="93">
        <v>8</v>
      </c>
      <c r="L1428" s="93">
        <v>5</v>
      </c>
      <c r="M1428" s="93">
        <v>3</v>
      </c>
      <c r="N1428" s="93">
        <v>27</v>
      </c>
      <c r="O1428" s="94">
        <v>19</v>
      </c>
      <c r="P1428" s="74">
        <v>331745670</v>
      </c>
      <c r="Q1428" s="74">
        <v>34662735</v>
      </c>
      <c r="R1428" s="74">
        <v>27</v>
      </c>
      <c r="S1428" s="74">
        <v>5520780</v>
      </c>
      <c r="T1428" s="74">
        <v>211</v>
      </c>
      <c r="U1428" s="74">
        <v>64415</v>
      </c>
      <c r="V1428" s="74">
        <v>3295</v>
      </c>
      <c r="W1428" s="74">
        <v>3000</v>
      </c>
      <c r="X1428" s="74">
        <v>118869</v>
      </c>
      <c r="Y1428" s="74">
        <v>200</v>
      </c>
      <c r="Z1428" s="74">
        <v>1666665</v>
      </c>
      <c r="AA1428" s="74">
        <v>10</v>
      </c>
      <c r="AB1428" s="74">
        <v>13384915</v>
      </c>
      <c r="AC1428" s="74">
        <v>5</v>
      </c>
    </row>
    <row r="1429" spans="1:29" ht="14.25">
      <c r="A1429" s="89">
        <v>2012142</v>
      </c>
      <c r="B1429" s="91">
        <v>41245</v>
      </c>
      <c r="C1429" s="97">
        <v>5</v>
      </c>
      <c r="D1429" s="93">
        <v>18</v>
      </c>
      <c r="E1429" s="93">
        <v>22</v>
      </c>
      <c r="F1429" s="93">
        <v>28</v>
      </c>
      <c r="G1429" s="93">
        <v>29</v>
      </c>
      <c r="H1429" s="93">
        <v>31</v>
      </c>
      <c r="I1429" s="99">
        <v>6</v>
      </c>
      <c r="J1429" s="93">
        <v>31</v>
      </c>
      <c r="K1429" s="93">
        <v>22</v>
      </c>
      <c r="L1429" s="93">
        <v>5</v>
      </c>
      <c r="M1429" s="93">
        <v>29</v>
      </c>
      <c r="N1429" s="93">
        <v>18</v>
      </c>
      <c r="O1429" s="94">
        <v>28</v>
      </c>
      <c r="P1429" s="74">
        <v>355971618</v>
      </c>
      <c r="Q1429" s="74">
        <v>30000000</v>
      </c>
      <c r="R1429" s="74">
        <v>13</v>
      </c>
      <c r="S1429" s="74">
        <v>5384615</v>
      </c>
      <c r="T1429" s="74">
        <v>80</v>
      </c>
      <c r="U1429" s="74">
        <v>194319</v>
      </c>
      <c r="V1429" s="74">
        <v>2099</v>
      </c>
      <c r="W1429" s="74">
        <v>3000</v>
      </c>
      <c r="X1429" s="74">
        <v>95844</v>
      </c>
      <c r="Y1429" s="74">
        <v>200</v>
      </c>
      <c r="Z1429" s="74">
        <v>1576371</v>
      </c>
      <c r="AA1429" s="74">
        <v>10</v>
      </c>
      <c r="AB1429" s="74">
        <v>16275600</v>
      </c>
      <c r="AC1429" s="74">
        <v>5</v>
      </c>
    </row>
    <row r="1430" spans="1:29" ht="14.25">
      <c r="A1430" s="89">
        <v>2012143</v>
      </c>
      <c r="B1430" s="91">
        <v>41247</v>
      </c>
      <c r="C1430" s="97">
        <v>7</v>
      </c>
      <c r="D1430" s="93">
        <v>8</v>
      </c>
      <c r="E1430" s="93">
        <v>18</v>
      </c>
      <c r="F1430" s="93">
        <v>25</v>
      </c>
      <c r="G1430" s="93">
        <v>30</v>
      </c>
      <c r="H1430" s="93">
        <v>32</v>
      </c>
      <c r="I1430" s="99">
        <v>6</v>
      </c>
      <c r="J1430" s="93">
        <v>8</v>
      </c>
      <c r="K1430" s="93">
        <v>25</v>
      </c>
      <c r="L1430" s="93">
        <v>7</v>
      </c>
      <c r="M1430" s="93">
        <v>30</v>
      </c>
      <c r="N1430" s="93">
        <v>18</v>
      </c>
      <c r="O1430" s="94">
        <v>32</v>
      </c>
      <c r="P1430" s="74">
        <v>322260704</v>
      </c>
      <c r="Q1430" s="74">
        <v>30000000</v>
      </c>
      <c r="R1430" s="74">
        <v>12</v>
      </c>
      <c r="S1430" s="74">
        <v>5416666</v>
      </c>
      <c r="T1430" s="74">
        <v>130</v>
      </c>
      <c r="U1430" s="74">
        <v>192233</v>
      </c>
      <c r="V1430" s="74">
        <v>1417</v>
      </c>
      <c r="W1430" s="74">
        <v>3000</v>
      </c>
      <c r="X1430" s="74">
        <v>78044</v>
      </c>
      <c r="Y1430" s="74">
        <v>200</v>
      </c>
      <c r="Z1430" s="74">
        <v>1413787</v>
      </c>
      <c r="AA1430" s="74">
        <v>10</v>
      </c>
      <c r="AB1430" s="74">
        <v>8121786</v>
      </c>
      <c r="AC1430" s="74">
        <v>5</v>
      </c>
    </row>
    <row r="1431" spans="1:29" ht="14.25">
      <c r="A1431" s="89">
        <v>2012144</v>
      </c>
      <c r="B1431" s="91">
        <v>41249</v>
      </c>
      <c r="C1431" s="97">
        <v>3</v>
      </c>
      <c r="D1431" s="93">
        <v>10</v>
      </c>
      <c r="E1431" s="93">
        <v>12</v>
      </c>
      <c r="F1431" s="93">
        <v>13</v>
      </c>
      <c r="G1431" s="93">
        <v>27</v>
      </c>
      <c r="H1431" s="93">
        <v>30</v>
      </c>
      <c r="I1431" s="99">
        <v>4</v>
      </c>
      <c r="J1431" s="93">
        <v>3</v>
      </c>
      <c r="K1431" s="93">
        <v>10</v>
      </c>
      <c r="L1431" s="93">
        <v>13</v>
      </c>
      <c r="M1431" s="93">
        <v>30</v>
      </c>
      <c r="N1431" s="93">
        <v>12</v>
      </c>
      <c r="O1431" s="94">
        <v>27</v>
      </c>
      <c r="P1431" s="74">
        <v>326127870</v>
      </c>
      <c r="Q1431" s="74">
        <v>30000000</v>
      </c>
      <c r="R1431" s="74">
        <v>25</v>
      </c>
      <c r="S1431" s="74">
        <v>2617222</v>
      </c>
      <c r="T1431" s="74">
        <v>125</v>
      </c>
      <c r="U1431" s="74">
        <v>104333</v>
      </c>
      <c r="V1431" s="74">
        <v>2404</v>
      </c>
      <c r="W1431" s="74">
        <v>3000</v>
      </c>
      <c r="X1431" s="74">
        <v>101441</v>
      </c>
      <c r="Y1431" s="74">
        <v>200</v>
      </c>
      <c r="Z1431" s="74">
        <v>1574218</v>
      </c>
      <c r="AA1431" s="74">
        <v>10</v>
      </c>
      <c r="AB1431" s="74">
        <v>14617611</v>
      </c>
      <c r="AC1431" s="74">
        <v>5</v>
      </c>
    </row>
    <row r="1432" spans="1:29" ht="14.25">
      <c r="A1432" s="89">
        <v>2012145</v>
      </c>
      <c r="B1432" s="91">
        <v>41252</v>
      </c>
      <c r="C1432" s="97">
        <v>5</v>
      </c>
      <c r="D1432" s="93">
        <v>20</v>
      </c>
      <c r="E1432" s="93">
        <v>26</v>
      </c>
      <c r="F1432" s="93">
        <v>27</v>
      </c>
      <c r="G1432" s="93">
        <v>28</v>
      </c>
      <c r="H1432" s="93">
        <v>33</v>
      </c>
      <c r="I1432" s="99">
        <v>3</v>
      </c>
      <c r="J1432" s="93">
        <v>5</v>
      </c>
      <c r="K1432" s="93">
        <v>28</v>
      </c>
      <c r="L1432" s="93">
        <v>26</v>
      </c>
      <c r="M1432" s="93">
        <v>27</v>
      </c>
      <c r="N1432" s="93">
        <v>20</v>
      </c>
      <c r="O1432" s="94">
        <v>33</v>
      </c>
      <c r="P1432" s="74">
        <v>349657358</v>
      </c>
      <c r="Q1432" s="74">
        <v>69528065</v>
      </c>
      <c r="R1432" s="74">
        <v>5</v>
      </c>
      <c r="S1432" s="74">
        <v>6000000</v>
      </c>
      <c r="T1432" s="74">
        <v>112</v>
      </c>
      <c r="U1432" s="74">
        <v>246918</v>
      </c>
      <c r="V1432" s="74">
        <v>1018</v>
      </c>
      <c r="W1432" s="74">
        <v>3000</v>
      </c>
      <c r="X1432" s="74">
        <v>61713</v>
      </c>
      <c r="Y1432" s="74">
        <v>200</v>
      </c>
      <c r="Z1432" s="74">
        <v>1225309</v>
      </c>
      <c r="AA1432" s="74">
        <v>10</v>
      </c>
      <c r="AB1432" s="74">
        <v>10299893</v>
      </c>
      <c r="AC1432" s="74">
        <v>5</v>
      </c>
    </row>
    <row r="1433" spans="1:29" ht="14.25">
      <c r="A1433" s="89">
        <v>2012146</v>
      </c>
      <c r="B1433" s="91">
        <v>41254</v>
      </c>
      <c r="C1433" s="97">
        <v>1</v>
      </c>
      <c r="D1433" s="93">
        <v>5</v>
      </c>
      <c r="E1433" s="93">
        <v>7</v>
      </c>
      <c r="F1433" s="93">
        <v>13</v>
      </c>
      <c r="G1433" s="93">
        <v>29</v>
      </c>
      <c r="H1433" s="93">
        <v>32</v>
      </c>
      <c r="I1433" s="99">
        <v>13</v>
      </c>
      <c r="J1433" s="93">
        <v>7</v>
      </c>
      <c r="K1433" s="93">
        <v>5</v>
      </c>
      <c r="L1433" s="93">
        <v>32</v>
      </c>
      <c r="M1433" s="93">
        <v>1</v>
      </c>
      <c r="N1433" s="93">
        <v>29</v>
      </c>
      <c r="O1433" s="94">
        <v>13</v>
      </c>
      <c r="P1433" s="74">
        <v>320313400</v>
      </c>
      <c r="Q1433" s="74">
        <v>80298625</v>
      </c>
      <c r="R1433" s="74">
        <v>5</v>
      </c>
      <c r="S1433" s="74">
        <v>6000000</v>
      </c>
      <c r="T1433" s="74">
        <v>107</v>
      </c>
      <c r="U1433" s="74">
        <v>143273</v>
      </c>
      <c r="V1433" s="74">
        <v>1639</v>
      </c>
      <c r="W1433" s="74">
        <v>3000</v>
      </c>
      <c r="X1433" s="74">
        <v>82896</v>
      </c>
      <c r="Y1433" s="74">
        <v>200</v>
      </c>
      <c r="Z1433" s="74">
        <v>1471200</v>
      </c>
      <c r="AA1433" s="74">
        <v>10</v>
      </c>
      <c r="AB1433" s="74">
        <v>13928913</v>
      </c>
      <c r="AC1433" s="74">
        <v>5</v>
      </c>
    </row>
    <row r="1434" spans="1:29" ht="14.25">
      <c r="A1434" s="89">
        <v>2012147</v>
      </c>
      <c r="B1434" s="91">
        <v>41256</v>
      </c>
      <c r="C1434" s="97">
        <v>2</v>
      </c>
      <c r="D1434" s="93">
        <v>12</v>
      </c>
      <c r="E1434" s="93">
        <v>15</v>
      </c>
      <c r="F1434" s="93">
        <v>23</v>
      </c>
      <c r="G1434" s="93">
        <v>24</v>
      </c>
      <c r="H1434" s="93">
        <v>32</v>
      </c>
      <c r="I1434" s="99">
        <v>9</v>
      </c>
      <c r="J1434" s="93">
        <v>24</v>
      </c>
      <c r="K1434" s="93">
        <v>15</v>
      </c>
      <c r="L1434" s="93">
        <v>23</v>
      </c>
      <c r="M1434" s="93">
        <v>32</v>
      </c>
      <c r="N1434" s="93">
        <v>2</v>
      </c>
      <c r="O1434" s="94">
        <v>12</v>
      </c>
      <c r="P1434" s="74">
        <v>330613366</v>
      </c>
      <c r="Q1434" s="74">
        <v>79342832</v>
      </c>
      <c r="R1434" s="74">
        <v>8</v>
      </c>
      <c r="S1434" s="74">
        <v>5625000</v>
      </c>
      <c r="T1434" s="74">
        <v>170</v>
      </c>
      <c r="U1434" s="74">
        <v>98430</v>
      </c>
      <c r="V1434" s="74">
        <v>2354</v>
      </c>
      <c r="W1434" s="74">
        <v>3000</v>
      </c>
      <c r="X1434" s="74">
        <v>93898</v>
      </c>
      <c r="Y1434" s="74">
        <v>200</v>
      </c>
      <c r="Z1434" s="74">
        <v>1499778</v>
      </c>
      <c r="AA1434" s="74">
        <v>10</v>
      </c>
      <c r="AB1434" s="74">
        <v>13076746</v>
      </c>
      <c r="AC1434" s="74">
        <v>5</v>
      </c>
    </row>
    <row r="1435" spans="1:29" ht="14.25">
      <c r="A1435" s="89">
        <v>2012148</v>
      </c>
      <c r="B1435" s="91">
        <v>41259</v>
      </c>
      <c r="C1435" s="97">
        <v>3</v>
      </c>
      <c r="D1435" s="93">
        <v>6</v>
      </c>
      <c r="E1435" s="93">
        <v>11</v>
      </c>
      <c r="F1435" s="93">
        <v>17</v>
      </c>
      <c r="G1435" s="93">
        <v>21</v>
      </c>
      <c r="H1435" s="93">
        <v>31</v>
      </c>
      <c r="I1435" s="99">
        <v>7</v>
      </c>
      <c r="J1435" s="93">
        <v>3</v>
      </c>
      <c r="K1435" s="93">
        <v>21</v>
      </c>
      <c r="L1435" s="93">
        <v>6</v>
      </c>
      <c r="M1435" s="93">
        <v>11</v>
      </c>
      <c r="N1435" s="93">
        <v>31</v>
      </c>
      <c r="O1435" s="94">
        <v>17</v>
      </c>
      <c r="P1435" s="74">
        <v>373006912</v>
      </c>
      <c r="Q1435" s="74">
        <v>30000000</v>
      </c>
      <c r="R1435" s="74">
        <v>64</v>
      </c>
      <c r="S1435" s="74">
        <v>1702451</v>
      </c>
      <c r="T1435" s="74">
        <v>1293</v>
      </c>
      <c r="U1435" s="74">
        <v>8158</v>
      </c>
      <c r="V1435" s="74">
        <v>6300</v>
      </c>
      <c r="W1435" s="74">
        <v>3000</v>
      </c>
      <c r="X1435" s="74">
        <v>222907</v>
      </c>
      <c r="Y1435" s="74">
        <v>200</v>
      </c>
      <c r="Z1435" s="74">
        <v>2783773</v>
      </c>
      <c r="AA1435" s="74">
        <v>10</v>
      </c>
      <c r="AB1435" s="74">
        <v>11258263</v>
      </c>
      <c r="AC1435" s="74">
        <v>5</v>
      </c>
    </row>
    <row r="1436" spans="1:29" ht="14.25">
      <c r="A1436" s="89">
        <v>2012149</v>
      </c>
      <c r="B1436" s="91">
        <v>41261</v>
      </c>
      <c r="C1436" s="97">
        <v>1</v>
      </c>
      <c r="D1436" s="93">
        <v>5</v>
      </c>
      <c r="E1436" s="93">
        <v>13</v>
      </c>
      <c r="F1436" s="93">
        <v>25</v>
      </c>
      <c r="G1436" s="93">
        <v>26</v>
      </c>
      <c r="H1436" s="93">
        <v>32</v>
      </c>
      <c r="I1436" s="99">
        <v>13</v>
      </c>
      <c r="J1436" s="93">
        <v>26</v>
      </c>
      <c r="K1436" s="93">
        <v>25</v>
      </c>
      <c r="L1436" s="93">
        <v>32</v>
      </c>
      <c r="M1436" s="93">
        <v>1</v>
      </c>
      <c r="N1436" s="93">
        <v>13</v>
      </c>
      <c r="O1436" s="94">
        <v>5</v>
      </c>
      <c r="P1436" s="74">
        <v>314338172</v>
      </c>
      <c r="Q1436" s="74">
        <v>90787310</v>
      </c>
      <c r="R1436" s="74">
        <v>2</v>
      </c>
      <c r="S1436" s="74">
        <v>7500000</v>
      </c>
      <c r="T1436" s="74">
        <v>116</v>
      </c>
      <c r="U1436" s="74">
        <v>261529</v>
      </c>
      <c r="V1436" s="74">
        <v>982</v>
      </c>
      <c r="W1436" s="74">
        <v>3000</v>
      </c>
      <c r="X1436" s="74">
        <v>50927</v>
      </c>
      <c r="Y1436" s="74">
        <v>200</v>
      </c>
      <c r="Z1436" s="74">
        <v>967907</v>
      </c>
      <c r="AA1436" s="74">
        <v>10</v>
      </c>
      <c r="AB1436" s="74">
        <v>6018101</v>
      </c>
      <c r="AC1436" s="74">
        <v>5</v>
      </c>
    </row>
    <row r="1437" spans="1:29" ht="14.25">
      <c r="A1437" s="89">
        <v>2012150</v>
      </c>
      <c r="B1437" s="91">
        <v>41263</v>
      </c>
      <c r="C1437" s="97">
        <v>9</v>
      </c>
      <c r="D1437" s="93">
        <v>11</v>
      </c>
      <c r="E1437" s="93">
        <v>17</v>
      </c>
      <c r="F1437" s="93">
        <v>23</v>
      </c>
      <c r="G1437" s="93">
        <v>24</v>
      </c>
      <c r="H1437" s="93">
        <v>26</v>
      </c>
      <c r="I1437" s="99">
        <v>7</v>
      </c>
      <c r="J1437" s="93">
        <v>17</v>
      </c>
      <c r="K1437" s="93">
        <v>23</v>
      </c>
      <c r="L1437" s="93">
        <v>24</v>
      </c>
      <c r="M1437" s="93">
        <v>9</v>
      </c>
      <c r="N1437" s="93">
        <v>26</v>
      </c>
      <c r="O1437" s="94">
        <v>11</v>
      </c>
      <c r="P1437" s="74">
        <v>325835512</v>
      </c>
      <c r="Q1437" s="74">
        <v>140248364</v>
      </c>
      <c r="R1437" s="74">
        <v>4</v>
      </c>
      <c r="S1437" s="74">
        <v>6250000</v>
      </c>
      <c r="T1437" s="74">
        <v>92</v>
      </c>
      <c r="U1437" s="74">
        <v>323576</v>
      </c>
      <c r="V1437" s="74">
        <v>1174</v>
      </c>
      <c r="W1437" s="74">
        <v>3000</v>
      </c>
      <c r="X1437" s="74">
        <v>56723</v>
      </c>
      <c r="Y1437" s="74">
        <v>200</v>
      </c>
      <c r="Z1437" s="74">
        <v>1060434</v>
      </c>
      <c r="AA1437" s="74">
        <v>10</v>
      </c>
      <c r="AB1437" s="74">
        <v>6991676</v>
      </c>
      <c r="AC1437" s="74">
        <v>5</v>
      </c>
    </row>
    <row r="1438" spans="1:29" ht="14.25">
      <c r="A1438" s="89">
        <v>2012151</v>
      </c>
      <c r="B1438" s="91">
        <v>41266</v>
      </c>
      <c r="C1438" s="97">
        <v>5</v>
      </c>
      <c r="D1438" s="93">
        <v>14</v>
      </c>
      <c r="E1438" s="93">
        <v>24</v>
      </c>
      <c r="F1438" s="93">
        <v>25</v>
      </c>
      <c r="G1438" s="93">
        <v>26</v>
      </c>
      <c r="H1438" s="93">
        <v>32</v>
      </c>
      <c r="I1438" s="99">
        <v>1</v>
      </c>
      <c r="J1438" s="93">
        <v>25</v>
      </c>
      <c r="K1438" s="93">
        <v>24</v>
      </c>
      <c r="L1438" s="93">
        <v>32</v>
      </c>
      <c r="M1438" s="93">
        <v>14</v>
      </c>
      <c r="N1438" s="93">
        <v>26</v>
      </c>
      <c r="O1438" s="94">
        <v>5</v>
      </c>
      <c r="P1438" s="74">
        <v>362492002</v>
      </c>
      <c r="Q1438" s="74">
        <v>154841736</v>
      </c>
      <c r="R1438" s="74">
        <v>8</v>
      </c>
      <c r="S1438" s="74">
        <v>8354668</v>
      </c>
      <c r="T1438" s="74">
        <v>109</v>
      </c>
      <c r="U1438" s="74">
        <v>300513</v>
      </c>
      <c r="V1438" s="74">
        <v>936</v>
      </c>
      <c r="W1438" s="74">
        <v>3000</v>
      </c>
      <c r="X1438" s="74">
        <v>55772</v>
      </c>
      <c r="Y1438" s="74">
        <v>200</v>
      </c>
      <c r="Z1438" s="74">
        <v>1099542</v>
      </c>
      <c r="AA1438" s="74">
        <v>10</v>
      </c>
      <c r="AB1438" s="74">
        <v>8695302</v>
      </c>
      <c r="AC1438" s="74">
        <v>5</v>
      </c>
    </row>
    <row r="1439" spans="1:29" ht="14.25">
      <c r="A1439" s="89">
        <v>2012152</v>
      </c>
      <c r="B1439" s="91">
        <v>41268</v>
      </c>
      <c r="C1439" s="97">
        <v>10</v>
      </c>
      <c r="D1439" s="93">
        <v>12</v>
      </c>
      <c r="E1439" s="93">
        <v>18</v>
      </c>
      <c r="F1439" s="93">
        <v>22</v>
      </c>
      <c r="G1439" s="93">
        <v>28</v>
      </c>
      <c r="H1439" s="93">
        <v>29</v>
      </c>
      <c r="I1439" s="99">
        <v>7</v>
      </c>
      <c r="J1439" s="93">
        <v>28</v>
      </c>
      <c r="K1439" s="93">
        <v>10</v>
      </c>
      <c r="L1439" s="93">
        <v>29</v>
      </c>
      <c r="M1439" s="93">
        <v>12</v>
      </c>
      <c r="N1439" s="93">
        <v>18</v>
      </c>
      <c r="O1439" s="94">
        <v>22</v>
      </c>
      <c r="P1439" s="74">
        <v>327454924</v>
      </c>
      <c r="Q1439" s="74">
        <v>30000000</v>
      </c>
      <c r="R1439" s="74">
        <v>36</v>
      </c>
      <c r="S1439" s="74">
        <v>5621438</v>
      </c>
      <c r="T1439" s="74">
        <v>220</v>
      </c>
      <c r="U1439" s="74">
        <v>118444</v>
      </c>
      <c r="V1439" s="74">
        <v>1258</v>
      </c>
      <c r="W1439" s="74">
        <v>3000</v>
      </c>
      <c r="X1439" s="74">
        <v>72902</v>
      </c>
      <c r="Y1439" s="74">
        <v>200</v>
      </c>
      <c r="Z1439" s="74">
        <v>1430397</v>
      </c>
      <c r="AA1439" s="74">
        <v>10</v>
      </c>
      <c r="AB1439" s="74">
        <v>8187085</v>
      </c>
      <c r="AC1439" s="74">
        <v>5</v>
      </c>
    </row>
    <row r="1440" spans="1:29" ht="14.25">
      <c r="A1440" s="89">
        <v>2012153</v>
      </c>
      <c r="B1440" s="91">
        <v>41270</v>
      </c>
      <c r="C1440" s="97">
        <v>4</v>
      </c>
      <c r="D1440" s="93">
        <v>5</v>
      </c>
      <c r="E1440" s="93">
        <v>11</v>
      </c>
      <c r="F1440" s="93">
        <v>21</v>
      </c>
      <c r="G1440" s="93">
        <v>27</v>
      </c>
      <c r="H1440" s="93">
        <v>28</v>
      </c>
      <c r="I1440" s="99">
        <v>10</v>
      </c>
      <c r="J1440" s="93">
        <v>21</v>
      </c>
      <c r="K1440" s="93">
        <v>11</v>
      </c>
      <c r="L1440" s="93">
        <v>4</v>
      </c>
      <c r="M1440" s="93">
        <v>5</v>
      </c>
      <c r="N1440" s="93">
        <v>28</v>
      </c>
      <c r="O1440" s="94">
        <v>27</v>
      </c>
      <c r="P1440" s="74">
        <v>315610858</v>
      </c>
      <c r="Q1440" s="74">
        <v>30000000</v>
      </c>
      <c r="R1440" s="74">
        <v>14</v>
      </c>
      <c r="S1440" s="74">
        <v>5218719</v>
      </c>
      <c r="T1440" s="74">
        <v>167</v>
      </c>
      <c r="U1440" s="74">
        <v>97678</v>
      </c>
      <c r="V1440" s="74">
        <v>2251</v>
      </c>
      <c r="W1440" s="74">
        <v>3000</v>
      </c>
      <c r="X1440" s="74">
        <v>95762</v>
      </c>
      <c r="Y1440" s="74">
        <v>200</v>
      </c>
      <c r="Z1440" s="74">
        <v>1526228</v>
      </c>
      <c r="AA1440" s="74">
        <v>10</v>
      </c>
      <c r="AB1440" s="74">
        <v>11821446</v>
      </c>
      <c r="AC1440" s="74">
        <v>5</v>
      </c>
    </row>
    <row r="1441" spans="1:29" ht="14.25">
      <c r="A1441" s="89">
        <v>2012154</v>
      </c>
      <c r="B1441" s="91">
        <v>41273</v>
      </c>
      <c r="C1441" s="97">
        <v>5</v>
      </c>
      <c r="D1441" s="93">
        <v>7</v>
      </c>
      <c r="E1441" s="93">
        <v>12</v>
      </c>
      <c r="F1441" s="93">
        <v>16</v>
      </c>
      <c r="G1441" s="93">
        <v>28</v>
      </c>
      <c r="H1441" s="93">
        <v>32</v>
      </c>
      <c r="I1441" s="99">
        <v>4</v>
      </c>
      <c r="J1441" s="93">
        <v>5</v>
      </c>
      <c r="K1441" s="93">
        <v>16</v>
      </c>
      <c r="L1441" s="93">
        <v>12</v>
      </c>
      <c r="M1441" s="93">
        <v>32</v>
      </c>
      <c r="N1441" s="93">
        <v>28</v>
      </c>
      <c r="O1441" s="94">
        <v>7</v>
      </c>
      <c r="P1441" s="74">
        <v>349475260</v>
      </c>
      <c r="Q1441" s="74">
        <v>72256070</v>
      </c>
      <c r="R1441" s="74">
        <v>5</v>
      </c>
      <c r="S1441" s="74">
        <v>6000000</v>
      </c>
      <c r="T1441" s="74">
        <v>137</v>
      </c>
      <c r="U1441" s="74">
        <v>210394</v>
      </c>
      <c r="V1441" s="74">
        <v>1260</v>
      </c>
      <c r="W1441" s="74">
        <v>3000</v>
      </c>
      <c r="X1441" s="74">
        <v>68152</v>
      </c>
      <c r="Y1441" s="74">
        <v>200</v>
      </c>
      <c r="Z1441" s="74">
        <v>1281954</v>
      </c>
      <c r="AA1441" s="74">
        <v>10</v>
      </c>
      <c r="AB1441" s="74">
        <v>8986567</v>
      </c>
      <c r="AC1441" s="74">
        <v>5</v>
      </c>
    </row>
    <row r="1442" spans="1:29" ht="14.25">
      <c r="A1442" s="89">
        <v>2013001</v>
      </c>
      <c r="B1442" s="91">
        <v>41275</v>
      </c>
      <c r="C1442" s="97">
        <v>6</v>
      </c>
      <c r="D1442" s="93">
        <v>8</v>
      </c>
      <c r="E1442" s="93">
        <v>14</v>
      </c>
      <c r="F1442" s="93">
        <v>15</v>
      </c>
      <c r="G1442" s="93">
        <v>24</v>
      </c>
      <c r="H1442" s="93">
        <v>25</v>
      </c>
      <c r="I1442" s="99">
        <v>6</v>
      </c>
      <c r="J1442" s="93">
        <v>6</v>
      </c>
      <c r="K1442" s="93">
        <v>15</v>
      </c>
      <c r="L1442" s="93">
        <v>25</v>
      </c>
      <c r="M1442" s="93">
        <v>8</v>
      </c>
      <c r="N1442" s="93">
        <v>24</v>
      </c>
      <c r="O1442" s="94">
        <v>14</v>
      </c>
      <c r="P1442" s="74">
        <v>309153922</v>
      </c>
      <c r="Q1442" s="74">
        <v>30000000</v>
      </c>
      <c r="R1442" s="74">
        <v>20</v>
      </c>
      <c r="S1442" s="74">
        <v>5250000</v>
      </c>
      <c r="T1442" s="74">
        <v>271</v>
      </c>
      <c r="U1442" s="74">
        <v>71485</v>
      </c>
      <c r="V1442" s="74">
        <v>2102</v>
      </c>
      <c r="W1442" s="74">
        <v>3000</v>
      </c>
      <c r="X1442" s="74">
        <v>86580</v>
      </c>
      <c r="Y1442" s="74">
        <v>200</v>
      </c>
      <c r="Z1442" s="74">
        <v>1412922</v>
      </c>
      <c r="AA1442" s="74">
        <v>10</v>
      </c>
      <c r="AB1442" s="74">
        <v>9831878</v>
      </c>
      <c r="AC1442" s="74">
        <v>5</v>
      </c>
    </row>
    <row r="1443" spans="1:29" ht="14.25">
      <c r="A1443" s="89">
        <v>2013002</v>
      </c>
      <c r="B1443" s="91">
        <v>41277</v>
      </c>
      <c r="C1443" s="97">
        <v>1</v>
      </c>
      <c r="D1443" s="93">
        <v>16</v>
      </c>
      <c r="E1443" s="93">
        <v>18</v>
      </c>
      <c r="F1443" s="93">
        <v>22</v>
      </c>
      <c r="G1443" s="93">
        <v>28</v>
      </c>
      <c r="H1443" s="93">
        <v>30</v>
      </c>
      <c r="I1443" s="99">
        <v>12</v>
      </c>
      <c r="J1443" s="93">
        <v>16</v>
      </c>
      <c r="K1443" s="93">
        <v>30</v>
      </c>
      <c r="L1443" s="93">
        <v>1</v>
      </c>
      <c r="M1443" s="93">
        <v>22</v>
      </c>
      <c r="N1443" s="93">
        <v>28</v>
      </c>
      <c r="O1443" s="94">
        <v>18</v>
      </c>
      <c r="P1443" s="74">
        <v>303822912</v>
      </c>
      <c r="Q1443" s="74">
        <v>61810900</v>
      </c>
      <c r="R1443" s="74">
        <v>4</v>
      </c>
      <c r="S1443" s="74">
        <v>6250000</v>
      </c>
      <c r="T1443" s="74">
        <v>63</v>
      </c>
      <c r="U1443" s="74">
        <v>352455</v>
      </c>
      <c r="V1443" s="74">
        <v>1065</v>
      </c>
      <c r="W1443" s="74">
        <v>3000</v>
      </c>
      <c r="X1443" s="74">
        <v>57348</v>
      </c>
      <c r="Y1443" s="74">
        <v>200</v>
      </c>
      <c r="Z1443" s="74">
        <v>1069854</v>
      </c>
      <c r="AA1443" s="74">
        <v>10</v>
      </c>
      <c r="AB1443" s="74">
        <v>9898902</v>
      </c>
      <c r="AC1443" s="74">
        <v>5</v>
      </c>
    </row>
    <row r="1444" spans="1:29" ht="14.25">
      <c r="A1444" s="89">
        <v>2013003</v>
      </c>
      <c r="B1444" s="91">
        <v>41280</v>
      </c>
      <c r="C1444" s="97">
        <v>22</v>
      </c>
      <c r="D1444" s="93">
        <v>23</v>
      </c>
      <c r="E1444" s="93">
        <v>26</v>
      </c>
      <c r="F1444" s="93">
        <v>27</v>
      </c>
      <c r="G1444" s="93">
        <v>28</v>
      </c>
      <c r="H1444" s="93">
        <v>33</v>
      </c>
      <c r="I1444" s="99">
        <v>9</v>
      </c>
      <c r="J1444" s="93">
        <v>22</v>
      </c>
      <c r="K1444" s="93">
        <v>28</v>
      </c>
      <c r="L1444" s="93">
        <v>23</v>
      </c>
      <c r="M1444" s="93">
        <v>26</v>
      </c>
      <c r="N1444" s="93">
        <v>33</v>
      </c>
      <c r="O1444" s="94">
        <v>27</v>
      </c>
      <c r="P1444" s="74">
        <v>367773688</v>
      </c>
      <c r="Q1444" s="74">
        <v>98882604</v>
      </c>
      <c r="R1444" s="74">
        <v>4</v>
      </c>
      <c r="S1444" s="74">
        <v>6250000</v>
      </c>
      <c r="T1444" s="74">
        <v>90</v>
      </c>
      <c r="U1444" s="74">
        <v>271770</v>
      </c>
      <c r="V1444" s="74">
        <v>1175</v>
      </c>
      <c r="W1444" s="74">
        <v>3000</v>
      </c>
      <c r="X1444" s="74">
        <v>60772</v>
      </c>
      <c r="Y1444" s="74">
        <v>200</v>
      </c>
      <c r="Z1444" s="74">
        <v>1185339</v>
      </c>
      <c r="AA1444" s="74">
        <v>10</v>
      </c>
      <c r="AB1444" s="74">
        <v>14229062</v>
      </c>
      <c r="AC1444" s="74">
        <v>5</v>
      </c>
    </row>
    <row r="1445" spans="1:29" ht="14.25">
      <c r="A1445" s="89">
        <v>2013004</v>
      </c>
      <c r="B1445" s="91">
        <v>41282</v>
      </c>
      <c r="C1445" s="97">
        <v>6</v>
      </c>
      <c r="D1445" s="93">
        <v>10</v>
      </c>
      <c r="E1445" s="93">
        <v>16</v>
      </c>
      <c r="F1445" s="93">
        <v>20</v>
      </c>
      <c r="G1445" s="93">
        <v>27</v>
      </c>
      <c r="H1445" s="93">
        <v>32</v>
      </c>
      <c r="I1445" s="99">
        <v>8</v>
      </c>
      <c r="J1445" s="93">
        <v>10</v>
      </c>
      <c r="K1445" s="93">
        <v>27</v>
      </c>
      <c r="L1445" s="93">
        <v>6</v>
      </c>
      <c r="M1445" s="93">
        <v>16</v>
      </c>
      <c r="N1445" s="93">
        <v>20</v>
      </c>
      <c r="O1445" s="94">
        <v>32</v>
      </c>
      <c r="P1445" s="74">
        <v>337097616</v>
      </c>
      <c r="Q1445" s="74">
        <v>35567995</v>
      </c>
      <c r="R1445" s="74">
        <v>17</v>
      </c>
      <c r="S1445" s="74">
        <v>5294117</v>
      </c>
      <c r="T1445" s="74">
        <v>152</v>
      </c>
      <c r="U1445" s="74">
        <v>61143</v>
      </c>
      <c r="V1445" s="74">
        <v>2811</v>
      </c>
      <c r="W1445" s="74">
        <v>3000</v>
      </c>
      <c r="X1445" s="74">
        <v>113204</v>
      </c>
      <c r="Y1445" s="74">
        <v>200</v>
      </c>
      <c r="Z1445" s="74">
        <v>1683406</v>
      </c>
      <c r="AA1445" s="74">
        <v>10</v>
      </c>
      <c r="AB1445" s="74">
        <v>17258164</v>
      </c>
      <c r="AC1445" s="74">
        <v>5</v>
      </c>
    </row>
    <row r="1446" spans="1:29" ht="14.25">
      <c r="A1446" s="89">
        <v>2013005</v>
      </c>
      <c r="B1446" s="91">
        <v>41284</v>
      </c>
      <c r="C1446" s="97">
        <v>1</v>
      </c>
      <c r="D1446" s="93">
        <v>13</v>
      </c>
      <c r="E1446" s="93">
        <v>14</v>
      </c>
      <c r="F1446" s="93">
        <v>25</v>
      </c>
      <c r="G1446" s="93">
        <v>31</v>
      </c>
      <c r="H1446" s="93">
        <v>32</v>
      </c>
      <c r="I1446" s="99">
        <v>12</v>
      </c>
      <c r="J1446" s="93">
        <v>1</v>
      </c>
      <c r="K1446" s="93">
        <v>25</v>
      </c>
      <c r="L1446" s="93">
        <v>32</v>
      </c>
      <c r="M1446" s="93">
        <v>13</v>
      </c>
      <c r="N1446" s="93">
        <v>31</v>
      </c>
      <c r="O1446" s="94">
        <v>14</v>
      </c>
      <c r="P1446" s="74">
        <v>339352226</v>
      </c>
      <c r="Q1446" s="74">
        <v>49335143</v>
      </c>
      <c r="R1446" s="74">
        <v>11</v>
      </c>
      <c r="S1446" s="74">
        <v>5454545</v>
      </c>
      <c r="T1446" s="74">
        <v>117</v>
      </c>
      <c r="U1446" s="74">
        <v>251894</v>
      </c>
      <c r="V1446" s="74">
        <v>1354</v>
      </c>
      <c r="W1446" s="74">
        <v>3000</v>
      </c>
      <c r="X1446" s="74">
        <v>64619</v>
      </c>
      <c r="Y1446" s="74">
        <v>200</v>
      </c>
      <c r="Z1446" s="74">
        <v>1208188</v>
      </c>
      <c r="AA1446" s="74">
        <v>10</v>
      </c>
      <c r="AB1446" s="74">
        <v>7795223</v>
      </c>
      <c r="AC1446" s="74">
        <v>5</v>
      </c>
    </row>
    <row r="1447" spans="1:29" ht="14.25">
      <c r="A1447" s="89">
        <v>2013006</v>
      </c>
      <c r="B1447" s="91">
        <v>41287</v>
      </c>
      <c r="C1447" s="97">
        <v>9</v>
      </c>
      <c r="D1447" s="93">
        <v>10</v>
      </c>
      <c r="E1447" s="93">
        <v>13</v>
      </c>
      <c r="F1447" s="93">
        <v>17</v>
      </c>
      <c r="G1447" s="93">
        <v>22</v>
      </c>
      <c r="H1447" s="93">
        <v>30</v>
      </c>
      <c r="I1447" s="99">
        <v>13</v>
      </c>
      <c r="J1447" s="93">
        <v>22</v>
      </c>
      <c r="K1447" s="93">
        <v>13</v>
      </c>
      <c r="L1447" s="93">
        <v>30</v>
      </c>
      <c r="M1447" s="93">
        <v>9</v>
      </c>
      <c r="N1447" s="93">
        <v>10</v>
      </c>
      <c r="O1447" s="94">
        <v>17</v>
      </c>
      <c r="P1447" s="74">
        <v>374366198</v>
      </c>
      <c r="Q1447" s="74">
        <v>82757304</v>
      </c>
      <c r="R1447" s="74">
        <v>8</v>
      </c>
      <c r="S1447" s="74">
        <v>5625000</v>
      </c>
      <c r="T1447" s="74">
        <v>178</v>
      </c>
      <c r="U1447" s="74">
        <v>176778</v>
      </c>
      <c r="V1447" s="74">
        <v>1334</v>
      </c>
      <c r="W1447" s="74">
        <v>3000</v>
      </c>
      <c r="X1447" s="74">
        <v>71365</v>
      </c>
      <c r="Y1447" s="74">
        <v>200</v>
      </c>
      <c r="Z1447" s="74">
        <v>1367177</v>
      </c>
      <c r="AA1447" s="74">
        <v>10</v>
      </c>
      <c r="AB1447" s="74">
        <v>9320773</v>
      </c>
      <c r="AC1447" s="74">
        <v>5</v>
      </c>
    </row>
    <row r="1448" spans="1:29" ht="14.25">
      <c r="A1448" s="89">
        <v>2013007</v>
      </c>
      <c r="B1448" s="91">
        <v>41289</v>
      </c>
      <c r="C1448" s="97">
        <v>2</v>
      </c>
      <c r="D1448" s="93">
        <v>9</v>
      </c>
      <c r="E1448" s="93">
        <v>15</v>
      </c>
      <c r="F1448" s="93">
        <v>22</v>
      </c>
      <c r="G1448" s="93">
        <v>26</v>
      </c>
      <c r="H1448" s="93">
        <v>32</v>
      </c>
      <c r="I1448" s="99">
        <v>1</v>
      </c>
      <c r="J1448" s="93">
        <v>32</v>
      </c>
      <c r="K1448" s="93">
        <v>2</v>
      </c>
      <c r="L1448" s="93">
        <v>15</v>
      </c>
      <c r="M1448" s="93">
        <v>26</v>
      </c>
      <c r="N1448" s="93">
        <v>9</v>
      </c>
      <c r="O1448" s="94">
        <v>22</v>
      </c>
      <c r="P1448" s="74">
        <v>341246158</v>
      </c>
      <c r="Q1448" s="74">
        <v>151606540</v>
      </c>
      <c r="R1448" s="74">
        <v>2</v>
      </c>
      <c r="S1448" s="74">
        <v>7500000</v>
      </c>
      <c r="T1448" s="74">
        <v>148</v>
      </c>
      <c r="U1448" s="74">
        <v>228327</v>
      </c>
      <c r="V1448" s="74">
        <v>827</v>
      </c>
      <c r="W1448" s="74">
        <v>3000</v>
      </c>
      <c r="X1448" s="74">
        <v>48103</v>
      </c>
      <c r="Y1448" s="74">
        <v>200</v>
      </c>
      <c r="Z1448" s="74">
        <v>981846</v>
      </c>
      <c r="AA1448" s="74">
        <v>10</v>
      </c>
      <c r="AB1448" s="74">
        <v>6529758</v>
      </c>
      <c r="AC1448" s="74">
        <v>5</v>
      </c>
    </row>
    <row r="1449" spans="1:29" ht="14.25">
      <c r="A1449" s="89">
        <v>2013008</v>
      </c>
      <c r="B1449" s="91">
        <v>41291</v>
      </c>
      <c r="C1449" s="97">
        <v>3</v>
      </c>
      <c r="D1449" s="93">
        <v>8</v>
      </c>
      <c r="E1449" s="93">
        <v>17</v>
      </c>
      <c r="F1449" s="93">
        <v>21</v>
      </c>
      <c r="G1449" s="93">
        <v>25</v>
      </c>
      <c r="H1449" s="93">
        <v>32</v>
      </c>
      <c r="I1449" s="99">
        <v>15</v>
      </c>
      <c r="J1449" s="93">
        <v>17</v>
      </c>
      <c r="K1449" s="93">
        <v>32</v>
      </c>
      <c r="L1449" s="93">
        <v>3</v>
      </c>
      <c r="M1449" s="93">
        <v>25</v>
      </c>
      <c r="N1449" s="93">
        <v>8</v>
      </c>
      <c r="O1449" s="94">
        <v>21</v>
      </c>
      <c r="P1449" s="74">
        <v>341795384</v>
      </c>
      <c r="Q1449" s="74">
        <v>170217234</v>
      </c>
      <c r="R1449" s="74">
        <v>6</v>
      </c>
      <c r="S1449" s="74">
        <v>8240712</v>
      </c>
      <c r="T1449" s="74">
        <v>311</v>
      </c>
      <c r="U1449" s="74">
        <v>93782</v>
      </c>
      <c r="V1449" s="74">
        <v>1478</v>
      </c>
      <c r="W1449" s="74">
        <v>3000</v>
      </c>
      <c r="X1449" s="74">
        <v>77997</v>
      </c>
      <c r="Y1449" s="74">
        <v>200</v>
      </c>
      <c r="Z1449" s="74">
        <v>1425465</v>
      </c>
      <c r="AA1449" s="74">
        <v>10</v>
      </c>
      <c r="AB1449" s="74">
        <v>7194060</v>
      </c>
      <c r="AC1449" s="74">
        <v>5</v>
      </c>
    </row>
    <row r="1450" spans="1:29" ht="14.25">
      <c r="A1450" s="89">
        <v>2013009</v>
      </c>
      <c r="B1450" s="91">
        <v>41294</v>
      </c>
      <c r="C1450" s="97">
        <v>1</v>
      </c>
      <c r="D1450" s="93">
        <v>4</v>
      </c>
      <c r="E1450" s="93">
        <v>9</v>
      </c>
      <c r="F1450" s="93">
        <v>13</v>
      </c>
      <c r="G1450" s="93">
        <v>16</v>
      </c>
      <c r="H1450" s="93">
        <v>23</v>
      </c>
      <c r="I1450" s="99">
        <v>2</v>
      </c>
      <c r="J1450" s="93">
        <v>4</v>
      </c>
      <c r="K1450" s="93">
        <v>16</v>
      </c>
      <c r="L1450" s="93">
        <v>23</v>
      </c>
      <c r="M1450" s="93">
        <v>1</v>
      </c>
      <c r="N1450" s="93">
        <v>13</v>
      </c>
      <c r="O1450" s="94">
        <v>9</v>
      </c>
      <c r="P1450" s="74">
        <v>383674016</v>
      </c>
      <c r="Q1450" s="74">
        <v>195572596</v>
      </c>
      <c r="R1450" s="74">
        <v>4</v>
      </c>
      <c r="S1450" s="74">
        <v>9535536</v>
      </c>
      <c r="T1450" s="74">
        <v>100</v>
      </c>
      <c r="U1450" s="74">
        <v>272132</v>
      </c>
      <c r="V1450" s="74">
        <v>1499</v>
      </c>
      <c r="W1450" s="74">
        <v>3000</v>
      </c>
      <c r="X1450" s="74">
        <v>79465</v>
      </c>
      <c r="Y1450" s="74">
        <v>200</v>
      </c>
      <c r="Z1450" s="74">
        <v>1476369</v>
      </c>
      <c r="AA1450" s="74">
        <v>10</v>
      </c>
      <c r="AB1450" s="74">
        <v>12427170</v>
      </c>
      <c r="AC1450" s="74">
        <v>5</v>
      </c>
    </row>
    <row r="1451" spans="1:29" ht="14.25">
      <c r="A1451" s="89">
        <v>2013010</v>
      </c>
      <c r="B1451" s="91">
        <v>41296</v>
      </c>
      <c r="C1451" s="97">
        <v>1</v>
      </c>
      <c r="D1451" s="93">
        <v>9</v>
      </c>
      <c r="E1451" s="93">
        <v>11</v>
      </c>
      <c r="F1451" s="93">
        <v>17</v>
      </c>
      <c r="G1451" s="93">
        <v>32</v>
      </c>
      <c r="H1451" s="93">
        <v>33</v>
      </c>
      <c r="I1451" s="99">
        <v>12</v>
      </c>
      <c r="J1451" s="93">
        <v>32</v>
      </c>
      <c r="K1451" s="93">
        <v>1</v>
      </c>
      <c r="L1451" s="93">
        <v>9</v>
      </c>
      <c r="M1451" s="93">
        <v>17</v>
      </c>
      <c r="N1451" s="93">
        <v>33</v>
      </c>
      <c r="O1451" s="94">
        <v>11</v>
      </c>
      <c r="P1451" s="74">
        <v>347709230</v>
      </c>
      <c r="Q1451" s="74">
        <v>224151420</v>
      </c>
      <c r="R1451" s="74">
        <v>5</v>
      </c>
      <c r="S1451" s="74">
        <v>9286306</v>
      </c>
      <c r="T1451" s="74">
        <v>74</v>
      </c>
      <c r="U1451" s="74">
        <v>434422</v>
      </c>
      <c r="V1451" s="74">
        <v>1054</v>
      </c>
      <c r="W1451" s="74">
        <v>3000</v>
      </c>
      <c r="X1451" s="74">
        <v>51499</v>
      </c>
      <c r="Y1451" s="74">
        <v>200</v>
      </c>
      <c r="Z1451" s="74">
        <v>1029207</v>
      </c>
      <c r="AA1451" s="74">
        <v>10</v>
      </c>
      <c r="AB1451" s="74">
        <v>7893200</v>
      </c>
      <c r="AC1451" s="74">
        <v>5</v>
      </c>
    </row>
    <row r="1452" spans="1:29" ht="14.25">
      <c r="A1452" s="89">
        <v>2013011</v>
      </c>
      <c r="B1452" s="91">
        <v>41298</v>
      </c>
      <c r="C1452" s="97">
        <v>3</v>
      </c>
      <c r="D1452" s="93">
        <v>12</v>
      </c>
      <c r="E1452" s="93">
        <v>17</v>
      </c>
      <c r="F1452" s="93">
        <v>24</v>
      </c>
      <c r="G1452" s="93">
        <v>27</v>
      </c>
      <c r="H1452" s="93">
        <v>29</v>
      </c>
      <c r="I1452" s="99">
        <v>9</v>
      </c>
      <c r="J1452" s="93">
        <v>12</v>
      </c>
      <c r="K1452" s="93">
        <v>3</v>
      </c>
      <c r="L1452" s="93">
        <v>17</v>
      </c>
      <c r="M1452" s="93">
        <v>27</v>
      </c>
      <c r="N1452" s="93">
        <v>29</v>
      </c>
      <c r="O1452" s="94">
        <v>24</v>
      </c>
      <c r="P1452" s="74">
        <v>350274074</v>
      </c>
      <c r="Q1452" s="74">
        <v>199912372</v>
      </c>
      <c r="R1452" s="74">
        <v>11</v>
      </c>
      <c r="S1452" s="74">
        <v>6118580</v>
      </c>
      <c r="T1452" s="74">
        <v>113</v>
      </c>
      <c r="U1452" s="74">
        <v>163332</v>
      </c>
      <c r="V1452" s="74">
        <v>2231</v>
      </c>
      <c r="W1452" s="74">
        <v>3000</v>
      </c>
      <c r="X1452" s="74">
        <v>100181</v>
      </c>
      <c r="Y1452" s="74">
        <v>200</v>
      </c>
      <c r="Z1452" s="74">
        <v>1706219</v>
      </c>
      <c r="AA1452" s="74">
        <v>10</v>
      </c>
      <c r="AB1452" s="74">
        <v>13264200</v>
      </c>
      <c r="AC1452" s="74">
        <v>5</v>
      </c>
    </row>
    <row r="1453" spans="1:29" ht="14.25">
      <c r="A1453" s="89">
        <v>2013012</v>
      </c>
      <c r="B1453" s="91">
        <v>41301</v>
      </c>
      <c r="C1453" s="97">
        <v>6</v>
      </c>
      <c r="D1453" s="93">
        <v>14</v>
      </c>
      <c r="E1453" s="93">
        <v>17</v>
      </c>
      <c r="F1453" s="93">
        <v>22</v>
      </c>
      <c r="G1453" s="93">
        <v>28</v>
      </c>
      <c r="H1453" s="93">
        <v>29</v>
      </c>
      <c r="I1453" s="99">
        <v>2</v>
      </c>
      <c r="J1453" s="93">
        <v>6</v>
      </c>
      <c r="K1453" s="93">
        <v>28</v>
      </c>
      <c r="L1453" s="93">
        <v>22</v>
      </c>
      <c r="M1453" s="93">
        <v>17</v>
      </c>
      <c r="N1453" s="93">
        <v>29</v>
      </c>
      <c r="O1453" s="94">
        <v>14</v>
      </c>
      <c r="P1453" s="74">
        <v>389114476</v>
      </c>
      <c r="Q1453" s="74">
        <v>260734911</v>
      </c>
      <c r="R1453" s="74">
        <v>3</v>
      </c>
      <c r="S1453" s="74">
        <v>10000000</v>
      </c>
      <c r="T1453" s="74">
        <v>144</v>
      </c>
      <c r="U1453" s="74">
        <v>270305</v>
      </c>
      <c r="V1453" s="74">
        <v>986</v>
      </c>
      <c r="W1453" s="74">
        <v>3000</v>
      </c>
      <c r="X1453" s="74">
        <v>60828</v>
      </c>
      <c r="Y1453" s="74">
        <v>200</v>
      </c>
      <c r="Z1453" s="74">
        <v>1295443</v>
      </c>
      <c r="AA1453" s="74">
        <v>10</v>
      </c>
      <c r="AB1453" s="74">
        <v>6568315</v>
      </c>
      <c r="AC1453" s="74">
        <v>5</v>
      </c>
    </row>
    <row r="1454" spans="1:29" ht="14.25">
      <c r="A1454" s="89">
        <v>2013013</v>
      </c>
      <c r="B1454" s="91">
        <v>41303</v>
      </c>
      <c r="C1454" s="97">
        <v>5</v>
      </c>
      <c r="D1454" s="93">
        <v>6</v>
      </c>
      <c r="E1454" s="93">
        <v>13</v>
      </c>
      <c r="F1454" s="93">
        <v>19</v>
      </c>
      <c r="G1454" s="93">
        <v>22</v>
      </c>
      <c r="H1454" s="93">
        <v>28</v>
      </c>
      <c r="I1454" s="99">
        <v>9</v>
      </c>
      <c r="J1454" s="93">
        <v>6</v>
      </c>
      <c r="K1454" s="93">
        <v>19</v>
      </c>
      <c r="L1454" s="93">
        <v>13</v>
      </c>
      <c r="M1454" s="93">
        <v>28</v>
      </c>
      <c r="N1454" s="93">
        <v>5</v>
      </c>
      <c r="O1454" s="94">
        <v>22</v>
      </c>
      <c r="P1454" s="74">
        <v>351745408</v>
      </c>
      <c r="Q1454" s="74">
        <v>211416895</v>
      </c>
      <c r="R1454" s="74">
        <v>19</v>
      </c>
      <c r="S1454" s="74">
        <v>5961726</v>
      </c>
      <c r="T1454" s="74">
        <v>259</v>
      </c>
      <c r="U1454" s="74">
        <v>105827</v>
      </c>
      <c r="V1454" s="74">
        <v>1799</v>
      </c>
      <c r="W1454" s="74">
        <v>3000</v>
      </c>
      <c r="X1454" s="74">
        <v>93409</v>
      </c>
      <c r="Y1454" s="74">
        <v>200</v>
      </c>
      <c r="Z1454" s="74">
        <v>1622643</v>
      </c>
      <c r="AA1454" s="74">
        <v>10</v>
      </c>
      <c r="AB1454" s="74">
        <v>8137205</v>
      </c>
      <c r="AC1454" s="74">
        <v>5</v>
      </c>
    </row>
    <row r="1455" spans="1:29" ht="14.25">
      <c r="A1455" s="89">
        <v>2013014</v>
      </c>
      <c r="B1455" s="91">
        <v>41305</v>
      </c>
      <c r="C1455" s="97">
        <v>2</v>
      </c>
      <c r="D1455" s="93">
        <v>4</v>
      </c>
      <c r="E1455" s="93">
        <v>5</v>
      </c>
      <c r="F1455" s="93">
        <v>17</v>
      </c>
      <c r="G1455" s="93">
        <v>19</v>
      </c>
      <c r="H1455" s="93">
        <v>20</v>
      </c>
      <c r="I1455" s="99">
        <v>8</v>
      </c>
      <c r="J1455" s="93">
        <v>5</v>
      </c>
      <c r="K1455" s="93">
        <v>17</v>
      </c>
      <c r="L1455" s="93">
        <v>19</v>
      </c>
      <c r="M1455" s="93">
        <v>20</v>
      </c>
      <c r="N1455" s="93">
        <v>4</v>
      </c>
      <c r="O1455" s="94">
        <v>2</v>
      </c>
      <c r="P1455" s="74">
        <v>348187310</v>
      </c>
      <c r="Q1455" s="74">
        <v>150729380</v>
      </c>
      <c r="R1455" s="74">
        <v>20</v>
      </c>
      <c r="S1455" s="74">
        <v>5786249</v>
      </c>
      <c r="T1455" s="74">
        <v>235</v>
      </c>
      <c r="U1455" s="74">
        <v>100372</v>
      </c>
      <c r="V1455" s="74">
        <v>1647</v>
      </c>
      <c r="W1455" s="74">
        <v>3000</v>
      </c>
      <c r="X1455" s="74">
        <v>82204</v>
      </c>
      <c r="Y1455" s="74">
        <v>200</v>
      </c>
      <c r="Z1455" s="74">
        <v>1461037</v>
      </c>
      <c r="AA1455" s="74">
        <v>10</v>
      </c>
      <c r="AB1455" s="74">
        <v>11198928</v>
      </c>
      <c r="AC1455" s="74">
        <v>5</v>
      </c>
    </row>
    <row r="1456" spans="1:29" ht="14.25">
      <c r="A1456" s="89">
        <v>2013015</v>
      </c>
      <c r="B1456" s="91">
        <v>41308</v>
      </c>
      <c r="C1456" s="97">
        <v>5</v>
      </c>
      <c r="D1456" s="93">
        <v>6</v>
      </c>
      <c r="E1456" s="93">
        <v>7</v>
      </c>
      <c r="F1456" s="93">
        <v>11</v>
      </c>
      <c r="G1456" s="93">
        <v>13</v>
      </c>
      <c r="H1456" s="93">
        <v>18</v>
      </c>
      <c r="I1456" s="99">
        <v>15</v>
      </c>
      <c r="J1456" s="93">
        <v>5</v>
      </c>
      <c r="K1456" s="93">
        <v>18</v>
      </c>
      <c r="L1456" s="93">
        <v>13</v>
      </c>
      <c r="M1456" s="93">
        <v>6</v>
      </c>
      <c r="N1456" s="93">
        <v>7</v>
      </c>
      <c r="O1456" s="94">
        <v>11</v>
      </c>
      <c r="P1456" s="74">
        <v>377989410</v>
      </c>
      <c r="Q1456" s="74">
        <v>202682481</v>
      </c>
      <c r="R1456" s="74">
        <v>3</v>
      </c>
      <c r="S1456" s="74">
        <v>10000000</v>
      </c>
      <c r="T1456" s="74">
        <v>158</v>
      </c>
      <c r="U1456" s="74">
        <v>222295</v>
      </c>
      <c r="V1456" s="74">
        <v>1175</v>
      </c>
      <c r="W1456" s="74">
        <v>3000</v>
      </c>
      <c r="X1456" s="74">
        <v>63967</v>
      </c>
      <c r="Y1456" s="74">
        <v>200</v>
      </c>
      <c r="Z1456" s="74">
        <v>1311322</v>
      </c>
      <c r="AA1456" s="74">
        <v>10</v>
      </c>
      <c r="AB1456" s="74">
        <v>7741465</v>
      </c>
      <c r="AC1456" s="74">
        <v>5</v>
      </c>
    </row>
    <row r="1457" spans="1:29" ht="14.25">
      <c r="A1457" s="89">
        <v>2013016</v>
      </c>
      <c r="B1457" s="91">
        <v>41310</v>
      </c>
      <c r="C1457" s="97">
        <v>2</v>
      </c>
      <c r="D1457" s="93">
        <v>5</v>
      </c>
      <c r="E1457" s="93">
        <v>6</v>
      </c>
      <c r="F1457" s="93">
        <v>12</v>
      </c>
      <c r="G1457" s="93">
        <v>14</v>
      </c>
      <c r="H1457" s="93">
        <v>28</v>
      </c>
      <c r="I1457" s="99">
        <v>5</v>
      </c>
      <c r="J1457" s="93">
        <v>12</v>
      </c>
      <c r="K1457" s="93">
        <v>6</v>
      </c>
      <c r="L1457" s="93">
        <v>2</v>
      </c>
      <c r="M1457" s="93">
        <v>28</v>
      </c>
      <c r="N1457" s="93">
        <v>14</v>
      </c>
      <c r="O1457" s="94">
        <v>5</v>
      </c>
      <c r="P1457" s="74">
        <v>327207104</v>
      </c>
      <c r="Q1457" s="74">
        <v>165350088</v>
      </c>
      <c r="R1457" s="74">
        <v>12</v>
      </c>
      <c r="S1457" s="74">
        <v>5755587</v>
      </c>
      <c r="T1457" s="74">
        <v>99</v>
      </c>
      <c r="U1457" s="74">
        <v>137379</v>
      </c>
      <c r="V1457" s="74">
        <v>1954</v>
      </c>
      <c r="W1457" s="74">
        <v>3000</v>
      </c>
      <c r="X1457" s="74">
        <v>92741</v>
      </c>
      <c r="Y1457" s="74">
        <v>200</v>
      </c>
      <c r="Z1457" s="74">
        <v>1546034</v>
      </c>
      <c r="AA1457" s="74">
        <v>10</v>
      </c>
      <c r="AB1457" s="74">
        <v>15025141</v>
      </c>
      <c r="AC1457" s="74">
        <v>5</v>
      </c>
    </row>
    <row r="1458" spans="1:29" ht="14.25">
      <c r="A1458" s="89">
        <v>2013017</v>
      </c>
      <c r="B1458" s="91">
        <v>41312</v>
      </c>
      <c r="C1458" s="97">
        <v>4</v>
      </c>
      <c r="D1458" s="93">
        <v>6</v>
      </c>
      <c r="E1458" s="93">
        <v>12</v>
      </c>
      <c r="F1458" s="93">
        <v>30</v>
      </c>
      <c r="G1458" s="93">
        <v>31</v>
      </c>
      <c r="H1458" s="93">
        <v>32</v>
      </c>
      <c r="I1458" s="99">
        <v>9</v>
      </c>
      <c r="J1458" s="93">
        <v>31</v>
      </c>
      <c r="K1458" s="93">
        <v>12</v>
      </c>
      <c r="L1458" s="93">
        <v>30</v>
      </c>
      <c r="M1458" s="93">
        <v>32</v>
      </c>
      <c r="N1458" s="93">
        <v>4</v>
      </c>
      <c r="O1458" s="94">
        <v>6</v>
      </c>
      <c r="P1458" s="74">
        <v>339247106</v>
      </c>
      <c r="Q1458" s="74">
        <v>198644874</v>
      </c>
      <c r="R1458" s="74">
        <v>3</v>
      </c>
      <c r="S1458" s="74">
        <v>10000000</v>
      </c>
      <c r="T1458" s="74">
        <v>93</v>
      </c>
      <c r="U1458" s="74">
        <v>291681</v>
      </c>
      <c r="V1458" s="74">
        <v>1050</v>
      </c>
      <c r="W1458" s="74">
        <v>3000</v>
      </c>
      <c r="X1458" s="74">
        <v>53120</v>
      </c>
      <c r="Y1458" s="74">
        <v>200</v>
      </c>
      <c r="Z1458" s="74">
        <v>1053101</v>
      </c>
      <c r="AA1458" s="74">
        <v>10</v>
      </c>
      <c r="AB1458" s="74">
        <v>10300989</v>
      </c>
      <c r="AC1458" s="74">
        <v>5</v>
      </c>
    </row>
    <row r="1459" spans="1:29" ht="14.25">
      <c r="A1459" s="89">
        <v>2013018</v>
      </c>
      <c r="B1459" s="91">
        <v>41322</v>
      </c>
      <c r="C1459" s="97">
        <v>2</v>
      </c>
      <c r="D1459" s="93">
        <v>8</v>
      </c>
      <c r="E1459" s="93">
        <v>13</v>
      </c>
      <c r="F1459" s="93">
        <v>28</v>
      </c>
      <c r="G1459" s="93">
        <v>29</v>
      </c>
      <c r="H1459" s="93">
        <v>30</v>
      </c>
      <c r="I1459" s="99">
        <v>5</v>
      </c>
      <c r="J1459" s="93">
        <v>30</v>
      </c>
      <c r="K1459" s="93">
        <v>8</v>
      </c>
      <c r="L1459" s="93">
        <v>28</v>
      </c>
      <c r="M1459" s="93">
        <v>29</v>
      </c>
      <c r="N1459" s="93">
        <v>13</v>
      </c>
      <c r="O1459" s="94">
        <v>2</v>
      </c>
      <c r="P1459" s="74">
        <v>364752666</v>
      </c>
      <c r="Q1459" s="74">
        <v>193557090</v>
      </c>
      <c r="R1459" s="74">
        <v>10</v>
      </c>
      <c r="S1459" s="74">
        <v>6796488</v>
      </c>
      <c r="T1459" s="74">
        <v>273</v>
      </c>
      <c r="U1459" s="74">
        <v>98708</v>
      </c>
      <c r="V1459" s="74">
        <v>2226</v>
      </c>
      <c r="W1459" s="74">
        <v>3000</v>
      </c>
      <c r="X1459" s="74">
        <v>104280</v>
      </c>
      <c r="Y1459" s="74">
        <v>200</v>
      </c>
      <c r="Z1459" s="74">
        <v>1751789</v>
      </c>
      <c r="AA1459" s="74">
        <v>10</v>
      </c>
      <c r="AB1459" s="74">
        <v>8770494</v>
      </c>
      <c r="AC1459" s="74">
        <v>5</v>
      </c>
    </row>
    <row r="1460" spans="1:29" ht="14.25">
      <c r="A1460" s="89">
        <v>2013019</v>
      </c>
      <c r="B1460" s="91">
        <v>41324</v>
      </c>
      <c r="C1460" s="97">
        <v>1</v>
      </c>
      <c r="D1460" s="93">
        <v>2</v>
      </c>
      <c r="E1460" s="93">
        <v>5</v>
      </c>
      <c r="F1460" s="93">
        <v>16</v>
      </c>
      <c r="G1460" s="93">
        <v>20</v>
      </c>
      <c r="H1460" s="93">
        <v>26</v>
      </c>
      <c r="I1460" s="99">
        <v>6</v>
      </c>
      <c r="J1460" s="93">
        <v>20</v>
      </c>
      <c r="K1460" s="93">
        <v>26</v>
      </c>
      <c r="L1460" s="93">
        <v>16</v>
      </c>
      <c r="M1460" s="93">
        <v>5</v>
      </c>
      <c r="N1460" s="93">
        <v>1</v>
      </c>
      <c r="O1460" s="94">
        <v>2</v>
      </c>
      <c r="P1460" s="74">
        <v>316958200</v>
      </c>
      <c r="Q1460" s="74">
        <v>207401535</v>
      </c>
      <c r="R1460" s="74">
        <v>5</v>
      </c>
      <c r="S1460" s="74">
        <v>8107555</v>
      </c>
      <c r="T1460" s="74">
        <v>93</v>
      </c>
      <c r="U1460" s="74">
        <v>250609</v>
      </c>
      <c r="V1460" s="74">
        <v>1186</v>
      </c>
      <c r="W1460" s="74">
        <v>3000</v>
      </c>
      <c r="X1460" s="74">
        <v>59157</v>
      </c>
      <c r="Y1460" s="74">
        <v>200</v>
      </c>
      <c r="Z1460" s="74">
        <v>1076888</v>
      </c>
      <c r="AA1460" s="74">
        <v>10</v>
      </c>
      <c r="AB1460" s="74">
        <v>10292468</v>
      </c>
      <c r="AC1460" s="74">
        <v>5</v>
      </c>
    </row>
    <row r="1461" spans="1:29" ht="14.25">
      <c r="A1461" s="89">
        <v>2013020</v>
      </c>
      <c r="B1461" s="91">
        <v>41326</v>
      </c>
      <c r="C1461" s="97">
        <v>1</v>
      </c>
      <c r="D1461" s="93">
        <v>7</v>
      </c>
      <c r="E1461" s="93">
        <v>8</v>
      </c>
      <c r="F1461" s="93">
        <v>12</v>
      </c>
      <c r="G1461" s="93">
        <v>16</v>
      </c>
      <c r="H1461" s="93">
        <v>21</v>
      </c>
      <c r="I1461" s="99">
        <v>1</v>
      </c>
      <c r="J1461" s="93">
        <v>16</v>
      </c>
      <c r="K1461" s="93">
        <v>1</v>
      </c>
      <c r="L1461" s="93">
        <v>7</v>
      </c>
      <c r="M1461" s="93">
        <v>21</v>
      </c>
      <c r="N1461" s="93">
        <v>12</v>
      </c>
      <c r="O1461" s="94">
        <v>8</v>
      </c>
      <c r="P1461" s="74">
        <v>337611102</v>
      </c>
      <c r="Q1461" s="74">
        <v>233771560</v>
      </c>
      <c r="R1461" s="74">
        <v>5</v>
      </c>
      <c r="S1461" s="74">
        <v>9109602</v>
      </c>
      <c r="T1461" s="74">
        <v>145</v>
      </c>
      <c r="U1461" s="74">
        <v>212565</v>
      </c>
      <c r="V1461" s="74">
        <v>1167</v>
      </c>
      <c r="W1461" s="74">
        <v>3000</v>
      </c>
      <c r="X1461" s="74">
        <v>61364</v>
      </c>
      <c r="Y1461" s="74">
        <v>200</v>
      </c>
      <c r="Z1461" s="74">
        <v>1185046</v>
      </c>
      <c r="AA1461" s="74">
        <v>10</v>
      </c>
      <c r="AB1461" s="74">
        <v>7013025</v>
      </c>
      <c r="AC1461" s="74">
        <v>5</v>
      </c>
    </row>
    <row r="1462" spans="1:29" ht="14.25">
      <c r="A1462" s="89">
        <v>2013021</v>
      </c>
      <c r="B1462" s="91">
        <v>41329</v>
      </c>
      <c r="C1462" s="97">
        <v>1</v>
      </c>
      <c r="D1462" s="93">
        <v>6</v>
      </c>
      <c r="E1462" s="93">
        <v>17</v>
      </c>
      <c r="F1462" s="93">
        <v>19</v>
      </c>
      <c r="G1462" s="93">
        <v>26</v>
      </c>
      <c r="H1462" s="93">
        <v>31</v>
      </c>
      <c r="I1462" s="99">
        <v>11</v>
      </c>
      <c r="J1462" s="93">
        <v>19</v>
      </c>
      <c r="K1462" s="93">
        <v>31</v>
      </c>
      <c r="L1462" s="93">
        <v>26</v>
      </c>
      <c r="M1462" s="93">
        <v>1</v>
      </c>
      <c r="N1462" s="93">
        <v>17</v>
      </c>
      <c r="O1462" s="94">
        <v>6</v>
      </c>
      <c r="P1462" s="74">
        <v>386291388</v>
      </c>
      <c r="Q1462" s="74">
        <v>239758883</v>
      </c>
      <c r="R1462" s="74">
        <v>7</v>
      </c>
      <c r="S1462" s="74">
        <v>7342133</v>
      </c>
      <c r="T1462" s="74">
        <v>104</v>
      </c>
      <c r="U1462" s="74">
        <v>236465</v>
      </c>
      <c r="V1462" s="74">
        <v>1477</v>
      </c>
      <c r="W1462" s="74">
        <v>3000</v>
      </c>
      <c r="X1462" s="74">
        <v>73650</v>
      </c>
      <c r="Y1462" s="74">
        <v>200</v>
      </c>
      <c r="Z1462" s="74">
        <v>1351421</v>
      </c>
      <c r="AA1462" s="74">
        <v>10</v>
      </c>
      <c r="AB1462" s="74">
        <v>14926583</v>
      </c>
      <c r="AC1462" s="74">
        <v>5</v>
      </c>
    </row>
    <row r="1463" spans="1:29" ht="14.25">
      <c r="A1463" s="89">
        <v>2013022</v>
      </c>
      <c r="B1463" s="91">
        <v>41331</v>
      </c>
      <c r="C1463" s="97">
        <v>2</v>
      </c>
      <c r="D1463" s="93">
        <v>4</v>
      </c>
      <c r="E1463" s="93">
        <v>7</v>
      </c>
      <c r="F1463" s="93">
        <v>9</v>
      </c>
      <c r="G1463" s="93">
        <v>15</v>
      </c>
      <c r="H1463" s="93">
        <v>20</v>
      </c>
      <c r="I1463" s="99">
        <v>7</v>
      </c>
      <c r="J1463" s="93">
        <v>15</v>
      </c>
      <c r="K1463" s="93">
        <v>7</v>
      </c>
      <c r="L1463" s="93">
        <v>4</v>
      </c>
      <c r="M1463" s="93">
        <v>2</v>
      </c>
      <c r="N1463" s="93">
        <v>20</v>
      </c>
      <c r="O1463" s="94">
        <v>9</v>
      </c>
      <c r="P1463" s="74">
        <v>349104140</v>
      </c>
      <c r="Q1463" s="74">
        <v>238299864</v>
      </c>
      <c r="R1463" s="74">
        <v>6</v>
      </c>
      <c r="S1463" s="74">
        <v>6902732</v>
      </c>
      <c r="T1463" s="74">
        <v>79</v>
      </c>
      <c r="U1463" s="74">
        <v>216766</v>
      </c>
      <c r="V1463" s="74">
        <v>1799</v>
      </c>
      <c r="W1463" s="74">
        <v>3000</v>
      </c>
      <c r="X1463" s="74">
        <v>85414</v>
      </c>
      <c r="Y1463" s="74">
        <v>200</v>
      </c>
      <c r="Z1463" s="74">
        <v>1526043</v>
      </c>
      <c r="AA1463" s="74">
        <v>10</v>
      </c>
      <c r="AB1463" s="74">
        <v>15247766</v>
      </c>
      <c r="AC1463" s="74">
        <v>5</v>
      </c>
    </row>
    <row r="1464" spans="1:29" ht="14.25">
      <c r="A1464" s="89">
        <v>2013023</v>
      </c>
      <c r="B1464" s="91">
        <v>41333</v>
      </c>
      <c r="C1464" s="97">
        <v>3</v>
      </c>
      <c r="D1464" s="93">
        <v>6</v>
      </c>
      <c r="E1464" s="93">
        <v>15</v>
      </c>
      <c r="F1464" s="93">
        <v>18</v>
      </c>
      <c r="G1464" s="93">
        <v>30</v>
      </c>
      <c r="H1464" s="93">
        <v>32</v>
      </c>
      <c r="I1464" s="99">
        <v>5</v>
      </c>
      <c r="J1464" s="93">
        <v>32</v>
      </c>
      <c r="K1464" s="93">
        <v>3</v>
      </c>
      <c r="L1464" s="93">
        <v>15</v>
      </c>
      <c r="M1464" s="93">
        <v>6</v>
      </c>
      <c r="N1464" s="93">
        <v>18</v>
      </c>
      <c r="O1464" s="94">
        <v>30</v>
      </c>
      <c r="P1464" s="74">
        <v>359844386</v>
      </c>
      <c r="Q1464" s="74">
        <v>271259788</v>
      </c>
      <c r="R1464" s="74">
        <v>4</v>
      </c>
      <c r="S1464" s="74">
        <v>10000000</v>
      </c>
      <c r="T1464" s="74">
        <v>145</v>
      </c>
      <c r="U1464" s="74">
        <v>215645</v>
      </c>
      <c r="V1464" s="74">
        <v>1196</v>
      </c>
      <c r="W1464" s="74">
        <v>3000</v>
      </c>
      <c r="X1464" s="74">
        <v>67541</v>
      </c>
      <c r="Y1464" s="74">
        <v>200</v>
      </c>
      <c r="Z1464" s="74">
        <v>1355164</v>
      </c>
      <c r="AA1464" s="74">
        <v>10</v>
      </c>
      <c r="AB1464" s="74">
        <v>8289489</v>
      </c>
      <c r="AC1464" s="74">
        <v>5</v>
      </c>
    </row>
    <row r="1465" spans="1:29" ht="14.25">
      <c r="A1465" s="89">
        <v>2013024</v>
      </c>
      <c r="B1465" s="91">
        <v>41336</v>
      </c>
      <c r="C1465" s="97">
        <v>4</v>
      </c>
      <c r="D1465" s="93">
        <v>5</v>
      </c>
      <c r="E1465" s="93">
        <v>13</v>
      </c>
      <c r="F1465" s="93">
        <v>23</v>
      </c>
      <c r="G1465" s="93">
        <v>27</v>
      </c>
      <c r="H1465" s="93">
        <v>30</v>
      </c>
      <c r="I1465" s="99">
        <v>9</v>
      </c>
      <c r="J1465" s="93">
        <v>4</v>
      </c>
      <c r="K1465" s="93">
        <v>23</v>
      </c>
      <c r="L1465" s="93">
        <v>30</v>
      </c>
      <c r="M1465" s="93">
        <v>5</v>
      </c>
      <c r="N1465" s="93">
        <v>27</v>
      </c>
      <c r="O1465" s="94">
        <v>13</v>
      </c>
      <c r="P1465" s="74">
        <v>397860528</v>
      </c>
      <c r="Q1465" s="74">
        <v>222298732</v>
      </c>
      <c r="R1465" s="74">
        <v>17</v>
      </c>
      <c r="S1465" s="74">
        <v>5847975</v>
      </c>
      <c r="T1465" s="74">
        <v>191</v>
      </c>
      <c r="U1465" s="74">
        <v>113211</v>
      </c>
      <c r="V1465" s="74">
        <v>3035</v>
      </c>
      <c r="W1465" s="74">
        <v>3000</v>
      </c>
      <c r="X1465" s="74">
        <v>118981</v>
      </c>
      <c r="Y1465" s="74">
        <v>200</v>
      </c>
      <c r="Z1465" s="74">
        <v>1907034</v>
      </c>
      <c r="AA1465" s="74">
        <v>10</v>
      </c>
      <c r="AB1465" s="74">
        <v>14180443</v>
      </c>
      <c r="AC1465" s="74">
        <v>5</v>
      </c>
    </row>
    <row r="1466" spans="1:29" ht="14.25">
      <c r="A1466" s="89">
        <v>2013025</v>
      </c>
      <c r="B1466" s="91">
        <v>41338</v>
      </c>
      <c r="C1466" s="97">
        <v>16</v>
      </c>
      <c r="D1466" s="93">
        <v>17</v>
      </c>
      <c r="E1466" s="93">
        <v>18</v>
      </c>
      <c r="F1466" s="93">
        <v>24</v>
      </c>
      <c r="G1466" s="93">
        <v>25</v>
      </c>
      <c r="H1466" s="93">
        <v>30</v>
      </c>
      <c r="I1466" s="99">
        <v>8</v>
      </c>
      <c r="J1466" s="93">
        <v>30</v>
      </c>
      <c r="K1466" s="93">
        <v>16</v>
      </c>
      <c r="L1466" s="93">
        <v>18</v>
      </c>
      <c r="M1466" s="93">
        <v>25</v>
      </c>
      <c r="N1466" s="93">
        <v>17</v>
      </c>
      <c r="O1466" s="94">
        <v>24</v>
      </c>
      <c r="P1466" s="74">
        <v>365053994</v>
      </c>
      <c r="Q1466" s="74">
        <v>116448192</v>
      </c>
      <c r="R1466" s="74">
        <v>27</v>
      </c>
      <c r="S1466" s="74">
        <v>5431843</v>
      </c>
      <c r="T1466" s="74">
        <v>126</v>
      </c>
      <c r="U1466" s="74">
        <v>138806</v>
      </c>
      <c r="V1466" s="74">
        <v>1694</v>
      </c>
      <c r="W1466" s="74">
        <v>3000</v>
      </c>
      <c r="X1466" s="74">
        <v>82492</v>
      </c>
      <c r="Y1466" s="74">
        <v>200</v>
      </c>
      <c r="Z1466" s="74">
        <v>1452952</v>
      </c>
      <c r="AA1466" s="74">
        <v>10</v>
      </c>
      <c r="AB1466" s="74">
        <v>16893520</v>
      </c>
      <c r="AC1466" s="74">
        <v>5</v>
      </c>
    </row>
    <row r="1467" spans="1:29" ht="14.25">
      <c r="A1467" s="89">
        <v>2013026</v>
      </c>
      <c r="B1467" s="91">
        <v>41340</v>
      </c>
      <c r="C1467" s="97">
        <v>4</v>
      </c>
      <c r="D1467" s="93">
        <v>11</v>
      </c>
      <c r="E1467" s="93">
        <v>14</v>
      </c>
      <c r="F1467" s="93">
        <v>15</v>
      </c>
      <c r="G1467" s="93">
        <v>22</v>
      </c>
      <c r="H1467" s="93">
        <v>31</v>
      </c>
      <c r="I1467" s="99">
        <v>11</v>
      </c>
      <c r="J1467" s="93">
        <v>22</v>
      </c>
      <c r="K1467" s="93">
        <v>4</v>
      </c>
      <c r="L1467" s="93">
        <v>31</v>
      </c>
      <c r="M1467" s="93">
        <v>15</v>
      </c>
      <c r="N1467" s="93">
        <v>14</v>
      </c>
      <c r="O1467" s="94">
        <v>11</v>
      </c>
      <c r="P1467" s="74">
        <v>357237076</v>
      </c>
      <c r="Q1467" s="74">
        <v>140421744</v>
      </c>
      <c r="R1467" s="74">
        <v>4</v>
      </c>
      <c r="S1467" s="74">
        <v>9397355</v>
      </c>
      <c r="T1467" s="74">
        <v>95</v>
      </c>
      <c r="U1467" s="74">
        <v>277727</v>
      </c>
      <c r="V1467" s="74">
        <v>1502</v>
      </c>
      <c r="W1467" s="74">
        <v>3000</v>
      </c>
      <c r="X1467" s="74">
        <v>75321</v>
      </c>
      <c r="Y1467" s="74">
        <v>200</v>
      </c>
      <c r="Z1467" s="74">
        <v>1387630</v>
      </c>
      <c r="AA1467" s="74">
        <v>10</v>
      </c>
      <c r="AB1467" s="74">
        <v>10730512</v>
      </c>
      <c r="AC1467" s="74">
        <v>5</v>
      </c>
    </row>
    <row r="1468" spans="1:29" ht="14.25">
      <c r="A1468" s="89">
        <v>2013027</v>
      </c>
      <c r="B1468" s="91">
        <v>41343</v>
      </c>
      <c r="C1468" s="97">
        <v>1</v>
      </c>
      <c r="D1468" s="93">
        <v>2</v>
      </c>
      <c r="E1468" s="93">
        <v>4</v>
      </c>
      <c r="F1468" s="93">
        <v>12</v>
      </c>
      <c r="G1468" s="93">
        <v>21</v>
      </c>
      <c r="H1468" s="93">
        <v>24</v>
      </c>
      <c r="I1468" s="99">
        <v>12</v>
      </c>
      <c r="J1468" s="93">
        <v>24</v>
      </c>
      <c r="K1468" s="93">
        <v>21</v>
      </c>
      <c r="L1468" s="93">
        <v>1</v>
      </c>
      <c r="M1468" s="93">
        <v>12</v>
      </c>
      <c r="N1468" s="93">
        <v>4</v>
      </c>
      <c r="O1468" s="94">
        <v>2</v>
      </c>
      <c r="P1468" s="74">
        <v>401897672</v>
      </c>
      <c r="Q1468" s="74">
        <v>136259354</v>
      </c>
      <c r="R1468" s="74">
        <v>11</v>
      </c>
      <c r="S1468" s="74">
        <v>6848640</v>
      </c>
      <c r="T1468" s="74">
        <v>126</v>
      </c>
      <c r="U1468" s="74">
        <v>242083</v>
      </c>
      <c r="V1468" s="74">
        <v>1437</v>
      </c>
      <c r="W1468" s="74">
        <v>3000</v>
      </c>
      <c r="X1468" s="74">
        <v>69563</v>
      </c>
      <c r="Y1468" s="74">
        <v>200</v>
      </c>
      <c r="Z1468" s="74">
        <v>1271301</v>
      </c>
      <c r="AA1468" s="74">
        <v>10</v>
      </c>
      <c r="AB1468" s="74">
        <v>12863605</v>
      </c>
      <c r="AC1468" s="74">
        <v>5</v>
      </c>
    </row>
    <row r="1469" spans="1:29" ht="14.25">
      <c r="A1469" s="89">
        <v>2013028</v>
      </c>
      <c r="B1469" s="91">
        <v>41345</v>
      </c>
      <c r="C1469" s="97">
        <v>7</v>
      </c>
      <c r="D1469" s="93">
        <v>8</v>
      </c>
      <c r="E1469" s="93">
        <v>14</v>
      </c>
      <c r="F1469" s="93">
        <v>25</v>
      </c>
      <c r="G1469" s="93">
        <v>26</v>
      </c>
      <c r="H1469" s="93">
        <v>28</v>
      </c>
      <c r="I1469" s="99">
        <v>13</v>
      </c>
      <c r="J1469" s="93">
        <v>7</v>
      </c>
      <c r="K1469" s="93">
        <v>25</v>
      </c>
      <c r="L1469" s="93">
        <v>8</v>
      </c>
      <c r="M1469" s="93">
        <v>26</v>
      </c>
      <c r="N1469" s="93">
        <v>28</v>
      </c>
      <c r="O1469" s="94">
        <v>14</v>
      </c>
      <c r="P1469" s="74">
        <v>363477764</v>
      </c>
      <c r="Q1469" s="74">
        <v>144919914</v>
      </c>
      <c r="R1469" s="74">
        <v>6</v>
      </c>
      <c r="S1469" s="74">
        <v>7577370</v>
      </c>
      <c r="T1469" s="74">
        <v>149</v>
      </c>
      <c r="U1469" s="74">
        <v>155680</v>
      </c>
      <c r="V1469" s="74">
        <v>1961</v>
      </c>
      <c r="W1469" s="74">
        <v>3000</v>
      </c>
      <c r="X1469" s="74">
        <v>98956</v>
      </c>
      <c r="Y1469" s="74">
        <v>200</v>
      </c>
      <c r="Z1469" s="74">
        <v>1725586</v>
      </c>
      <c r="AA1469" s="74">
        <v>10</v>
      </c>
      <c r="AB1469" s="74">
        <v>11570584</v>
      </c>
      <c r="AC1469" s="74">
        <v>5</v>
      </c>
    </row>
    <row r="1470" spans="1:29" ht="14.25">
      <c r="A1470" s="89">
        <v>2013029</v>
      </c>
      <c r="B1470" s="91">
        <v>41347</v>
      </c>
      <c r="C1470" s="97">
        <v>6</v>
      </c>
      <c r="D1470" s="93">
        <v>7</v>
      </c>
      <c r="E1470" s="93">
        <v>10</v>
      </c>
      <c r="F1470" s="93">
        <v>19</v>
      </c>
      <c r="G1470" s="93">
        <v>23</v>
      </c>
      <c r="H1470" s="93">
        <v>29</v>
      </c>
      <c r="I1470" s="99">
        <v>12</v>
      </c>
      <c r="J1470" s="93">
        <v>29</v>
      </c>
      <c r="K1470" s="93">
        <v>23</v>
      </c>
      <c r="L1470" s="93">
        <v>6</v>
      </c>
      <c r="M1470" s="93">
        <v>19</v>
      </c>
      <c r="N1470" s="93">
        <v>10</v>
      </c>
      <c r="O1470" s="94">
        <v>7</v>
      </c>
      <c r="P1470" s="74">
        <v>367189222</v>
      </c>
      <c r="Q1470" s="74">
        <v>133260864</v>
      </c>
      <c r="R1470" s="74">
        <v>12</v>
      </c>
      <c r="S1470" s="74">
        <v>6611365</v>
      </c>
      <c r="T1470" s="74">
        <v>473</v>
      </c>
      <c r="U1470" s="74">
        <v>61320</v>
      </c>
      <c r="V1470" s="74">
        <v>1710</v>
      </c>
      <c r="W1470" s="74">
        <v>3000</v>
      </c>
      <c r="X1470" s="74">
        <v>110261</v>
      </c>
      <c r="Y1470" s="74">
        <v>200</v>
      </c>
      <c r="Z1470" s="74">
        <v>1948423</v>
      </c>
      <c r="AA1470" s="74">
        <v>10</v>
      </c>
      <c r="AB1470" s="74">
        <v>7314877</v>
      </c>
      <c r="AC1470" s="74">
        <v>5</v>
      </c>
    </row>
    <row r="1471" spans="1:29" ht="14.25">
      <c r="A1471" s="89">
        <v>2013030</v>
      </c>
      <c r="B1471" s="91">
        <v>41350</v>
      </c>
      <c r="C1471" s="97">
        <v>7</v>
      </c>
      <c r="D1471" s="93">
        <v>14</v>
      </c>
      <c r="E1471" s="93">
        <v>18</v>
      </c>
      <c r="F1471" s="93">
        <v>25</v>
      </c>
      <c r="G1471" s="93">
        <v>26</v>
      </c>
      <c r="H1471" s="93">
        <v>29</v>
      </c>
      <c r="I1471" s="99">
        <v>6</v>
      </c>
      <c r="J1471" s="93">
        <v>25</v>
      </c>
      <c r="K1471" s="93">
        <v>26</v>
      </c>
      <c r="L1471" s="93">
        <v>7</v>
      </c>
      <c r="M1471" s="93">
        <v>29</v>
      </c>
      <c r="N1471" s="93">
        <v>18</v>
      </c>
      <c r="O1471" s="94">
        <v>14</v>
      </c>
      <c r="P1471" s="74">
        <v>405193314</v>
      </c>
      <c r="Q1471" s="74">
        <v>146756785</v>
      </c>
      <c r="R1471" s="74">
        <v>7</v>
      </c>
      <c r="S1471" s="74">
        <v>7771195</v>
      </c>
      <c r="T1471" s="74">
        <v>140</v>
      </c>
      <c r="U1471" s="74">
        <v>207839</v>
      </c>
      <c r="V1471" s="74">
        <v>1797</v>
      </c>
      <c r="W1471" s="74">
        <v>3000</v>
      </c>
      <c r="X1471" s="74">
        <v>80229</v>
      </c>
      <c r="Y1471" s="74">
        <v>200</v>
      </c>
      <c r="Z1471" s="74">
        <v>1430574</v>
      </c>
      <c r="AA1471" s="74">
        <v>10</v>
      </c>
      <c r="AB1471" s="74">
        <v>13162068</v>
      </c>
      <c r="AC1471" s="74">
        <v>5</v>
      </c>
    </row>
    <row r="1472" spans="1:29" ht="14.25">
      <c r="A1472" s="89">
        <v>2013031</v>
      </c>
      <c r="B1472" s="91">
        <v>41352</v>
      </c>
      <c r="C1472" s="97">
        <v>3</v>
      </c>
      <c r="D1472" s="93">
        <v>13</v>
      </c>
      <c r="E1472" s="93">
        <v>14</v>
      </c>
      <c r="F1472" s="93">
        <v>15</v>
      </c>
      <c r="G1472" s="93">
        <v>21</v>
      </c>
      <c r="H1472" s="93">
        <v>33</v>
      </c>
      <c r="I1472" s="99">
        <v>3</v>
      </c>
      <c r="J1472" s="93">
        <v>3</v>
      </c>
      <c r="K1472" s="93">
        <v>15</v>
      </c>
      <c r="L1472" s="93">
        <v>14</v>
      </c>
      <c r="M1472" s="93">
        <v>13</v>
      </c>
      <c r="N1472" s="93">
        <v>33</v>
      </c>
      <c r="O1472" s="94">
        <v>21</v>
      </c>
      <c r="P1472" s="74">
        <v>365951410</v>
      </c>
      <c r="Q1472" s="74">
        <v>135583170</v>
      </c>
      <c r="R1472" s="74">
        <v>10</v>
      </c>
      <c r="S1472" s="74">
        <v>6553055</v>
      </c>
      <c r="T1472" s="74">
        <v>125</v>
      </c>
      <c r="U1472" s="74">
        <v>186366</v>
      </c>
      <c r="V1472" s="74">
        <v>2364</v>
      </c>
      <c r="W1472" s="74">
        <v>3000</v>
      </c>
      <c r="X1472" s="74">
        <v>91992</v>
      </c>
      <c r="Y1472" s="74">
        <v>200</v>
      </c>
      <c r="Z1472" s="74">
        <v>1487883</v>
      </c>
      <c r="AA1472" s="74">
        <v>10</v>
      </c>
      <c r="AB1472" s="74">
        <v>12258836</v>
      </c>
      <c r="AC1472" s="74">
        <v>5</v>
      </c>
    </row>
    <row r="1473" spans="1:29" ht="14.25">
      <c r="A1473" s="89">
        <v>2013032</v>
      </c>
      <c r="B1473" s="91">
        <v>41354</v>
      </c>
      <c r="C1473" s="97">
        <v>4</v>
      </c>
      <c r="D1473" s="93">
        <v>21</v>
      </c>
      <c r="E1473" s="93">
        <v>25</v>
      </c>
      <c r="F1473" s="93">
        <v>29</v>
      </c>
      <c r="G1473" s="93">
        <v>30</v>
      </c>
      <c r="H1473" s="93">
        <v>33</v>
      </c>
      <c r="I1473" s="99">
        <v>3</v>
      </c>
      <c r="J1473" s="93">
        <v>4</v>
      </c>
      <c r="K1473" s="93">
        <v>21</v>
      </c>
      <c r="L1473" s="93">
        <v>29</v>
      </c>
      <c r="M1473" s="93">
        <v>30</v>
      </c>
      <c r="N1473" s="93">
        <v>33</v>
      </c>
      <c r="O1473" s="94">
        <v>25</v>
      </c>
      <c r="P1473" s="74">
        <v>365616360</v>
      </c>
      <c r="Q1473" s="74">
        <v>185170708</v>
      </c>
      <c r="R1473" s="74">
        <v>2</v>
      </c>
      <c r="S1473" s="74">
        <v>10000000</v>
      </c>
      <c r="T1473" s="74">
        <v>68</v>
      </c>
      <c r="U1473" s="74">
        <v>438576</v>
      </c>
      <c r="V1473" s="74">
        <v>1043</v>
      </c>
      <c r="W1473" s="74">
        <v>3000</v>
      </c>
      <c r="X1473" s="74">
        <v>55516</v>
      </c>
      <c r="Y1473" s="74">
        <v>200</v>
      </c>
      <c r="Z1473" s="74">
        <v>1043488</v>
      </c>
      <c r="AA1473" s="74">
        <v>10</v>
      </c>
      <c r="AB1473" s="74">
        <v>11014833</v>
      </c>
      <c r="AC1473" s="74">
        <v>5</v>
      </c>
    </row>
    <row r="1474" spans="1:29" ht="14.25">
      <c r="A1474" s="89">
        <v>2013033</v>
      </c>
      <c r="B1474" s="91">
        <v>41357</v>
      </c>
      <c r="C1474" s="97">
        <v>5</v>
      </c>
      <c r="D1474" s="93">
        <v>6</v>
      </c>
      <c r="E1474" s="93">
        <v>13</v>
      </c>
      <c r="F1474" s="93">
        <v>17</v>
      </c>
      <c r="G1474" s="93">
        <v>19</v>
      </c>
      <c r="H1474" s="93">
        <v>28</v>
      </c>
      <c r="I1474" s="99">
        <v>1</v>
      </c>
      <c r="J1474" s="93">
        <v>6</v>
      </c>
      <c r="K1474" s="93">
        <v>28</v>
      </c>
      <c r="L1474" s="93">
        <v>17</v>
      </c>
      <c r="M1474" s="93">
        <v>19</v>
      </c>
      <c r="N1474" s="93">
        <v>13</v>
      </c>
      <c r="O1474" s="94">
        <v>5</v>
      </c>
      <c r="P1474" s="74">
        <v>397248028</v>
      </c>
      <c r="Q1474" s="74">
        <v>34224132</v>
      </c>
      <c r="R1474" s="74">
        <v>44</v>
      </c>
      <c r="S1474" s="74">
        <v>5355031</v>
      </c>
      <c r="T1474" s="74">
        <v>567</v>
      </c>
      <c r="U1474" s="74">
        <v>41326</v>
      </c>
      <c r="V1474" s="74">
        <v>3539</v>
      </c>
      <c r="W1474" s="74">
        <v>3000</v>
      </c>
      <c r="X1474" s="74">
        <v>154469</v>
      </c>
      <c r="Y1474" s="74">
        <v>200</v>
      </c>
      <c r="Z1474" s="74">
        <v>2272792</v>
      </c>
      <c r="AA1474" s="74">
        <v>10</v>
      </c>
      <c r="AB1474" s="74">
        <v>10461193</v>
      </c>
      <c r="AC1474" s="74">
        <v>5</v>
      </c>
    </row>
    <row r="1475" spans="1:29" ht="14.25">
      <c r="A1475" s="89">
        <v>2013034</v>
      </c>
      <c r="B1475" s="91">
        <v>41359</v>
      </c>
      <c r="C1475" s="97">
        <v>6</v>
      </c>
      <c r="D1475" s="93">
        <v>15</v>
      </c>
      <c r="E1475" s="93">
        <v>20</v>
      </c>
      <c r="F1475" s="93">
        <v>22</v>
      </c>
      <c r="G1475" s="93">
        <v>26</v>
      </c>
      <c r="H1475" s="93">
        <v>33</v>
      </c>
      <c r="I1475" s="99">
        <v>9</v>
      </c>
      <c r="J1475" s="93">
        <v>20</v>
      </c>
      <c r="K1475" s="93">
        <v>6</v>
      </c>
      <c r="L1475" s="93">
        <v>22</v>
      </c>
      <c r="M1475" s="93">
        <v>33</v>
      </c>
      <c r="N1475" s="93">
        <v>26</v>
      </c>
      <c r="O1475" s="94">
        <v>15</v>
      </c>
      <c r="P1475" s="74">
        <v>339315898</v>
      </c>
      <c r="Q1475" s="74">
        <v>47229360</v>
      </c>
      <c r="R1475" s="74">
        <v>8</v>
      </c>
      <c r="S1475" s="74">
        <v>5000000</v>
      </c>
      <c r="T1475" s="74">
        <v>83</v>
      </c>
      <c r="U1475" s="74">
        <v>273693</v>
      </c>
      <c r="V1475" s="74">
        <v>1218</v>
      </c>
      <c r="W1475" s="74">
        <v>3000</v>
      </c>
      <c r="X1475" s="74">
        <v>61286</v>
      </c>
      <c r="Y1475" s="74">
        <v>200</v>
      </c>
      <c r="Z1475" s="74">
        <v>1157283</v>
      </c>
      <c r="AA1475" s="74">
        <v>10</v>
      </c>
      <c r="AB1475" s="74">
        <v>12611799</v>
      </c>
      <c r="AC1475" s="74">
        <v>5</v>
      </c>
    </row>
    <row r="1476" spans="1:29" ht="14.25">
      <c r="A1476" s="89">
        <v>2013035</v>
      </c>
      <c r="B1476" s="91">
        <v>41361</v>
      </c>
      <c r="C1476" s="97">
        <v>1</v>
      </c>
      <c r="D1476" s="93">
        <v>14</v>
      </c>
      <c r="E1476" s="93">
        <v>15</v>
      </c>
      <c r="F1476" s="93">
        <v>17</v>
      </c>
      <c r="G1476" s="93">
        <v>26</v>
      </c>
      <c r="H1476" s="93">
        <v>30</v>
      </c>
      <c r="I1476" s="99">
        <v>2</v>
      </c>
      <c r="J1476" s="93">
        <v>26</v>
      </c>
      <c r="K1476" s="93">
        <v>17</v>
      </c>
      <c r="L1476" s="93">
        <v>15</v>
      </c>
      <c r="M1476" s="93">
        <v>14</v>
      </c>
      <c r="N1476" s="93">
        <v>30</v>
      </c>
      <c r="O1476" s="94">
        <v>1</v>
      </c>
      <c r="P1476" s="74">
        <v>351498872</v>
      </c>
      <c r="Q1476" s="74">
        <v>105954843</v>
      </c>
      <c r="R1476" s="74">
        <v>3</v>
      </c>
      <c r="S1476" s="74">
        <v>5000000</v>
      </c>
      <c r="T1476" s="74">
        <v>78</v>
      </c>
      <c r="U1476" s="74">
        <v>405085</v>
      </c>
      <c r="V1476" s="74">
        <v>911</v>
      </c>
      <c r="W1476" s="74">
        <v>3000</v>
      </c>
      <c r="X1476" s="74">
        <v>49842</v>
      </c>
      <c r="Y1476" s="74">
        <v>200</v>
      </c>
      <c r="Z1476" s="74">
        <v>1000154</v>
      </c>
      <c r="AA1476" s="74">
        <v>10</v>
      </c>
      <c r="AB1476" s="74">
        <v>8841877</v>
      </c>
      <c r="AC1476" s="74">
        <v>5</v>
      </c>
    </row>
    <row r="1477" spans="1:29" ht="14.25">
      <c r="A1477" s="89">
        <v>2013036</v>
      </c>
      <c r="B1477" s="91">
        <v>41364</v>
      </c>
      <c r="C1477" s="97">
        <v>4</v>
      </c>
      <c r="D1477" s="93">
        <v>5</v>
      </c>
      <c r="E1477" s="93">
        <v>9</v>
      </c>
      <c r="F1477" s="93">
        <v>27</v>
      </c>
      <c r="G1477" s="93">
        <v>29</v>
      </c>
      <c r="H1477" s="93">
        <v>31</v>
      </c>
      <c r="I1477" s="99">
        <v>13</v>
      </c>
      <c r="J1477" s="93">
        <v>29</v>
      </c>
      <c r="K1477" s="93">
        <v>5</v>
      </c>
      <c r="L1477" s="93">
        <v>31</v>
      </c>
      <c r="M1477" s="93">
        <v>9</v>
      </c>
      <c r="N1477" s="93">
        <v>27</v>
      </c>
      <c r="O1477" s="94">
        <v>4</v>
      </c>
      <c r="P1477" s="74">
        <v>393497514</v>
      </c>
      <c r="Q1477" s="74">
        <v>118017567</v>
      </c>
      <c r="R1477" s="74">
        <v>9</v>
      </c>
      <c r="S1477" s="74">
        <v>7536121</v>
      </c>
      <c r="T1477" s="74">
        <v>182</v>
      </c>
      <c r="U1477" s="74">
        <v>188118</v>
      </c>
      <c r="V1477" s="74">
        <v>1506</v>
      </c>
      <c r="W1477" s="74">
        <v>3000</v>
      </c>
      <c r="X1477" s="74">
        <v>80421</v>
      </c>
      <c r="Y1477" s="74">
        <v>200</v>
      </c>
      <c r="Z1477" s="74">
        <v>1585260</v>
      </c>
      <c r="AA1477" s="74">
        <v>10</v>
      </c>
      <c r="AB1477" s="74">
        <v>8446705</v>
      </c>
      <c r="AC1477" s="74">
        <v>5</v>
      </c>
    </row>
    <row r="1478" spans="1:29" ht="14.25">
      <c r="A1478" s="89">
        <v>2013037</v>
      </c>
      <c r="B1478" s="91">
        <v>41366</v>
      </c>
      <c r="C1478" s="97">
        <v>2</v>
      </c>
      <c r="D1478" s="93">
        <v>15</v>
      </c>
      <c r="E1478" s="93">
        <v>18</v>
      </c>
      <c r="F1478" s="93">
        <v>27</v>
      </c>
      <c r="G1478" s="93">
        <v>28</v>
      </c>
      <c r="H1478" s="93">
        <v>32</v>
      </c>
      <c r="I1478" s="99">
        <v>14</v>
      </c>
      <c r="J1478" s="93">
        <v>18</v>
      </c>
      <c r="K1478" s="93">
        <v>15</v>
      </c>
      <c r="L1478" s="93">
        <v>32</v>
      </c>
      <c r="M1478" s="93">
        <v>28</v>
      </c>
      <c r="N1478" s="93">
        <v>27</v>
      </c>
      <c r="O1478" s="94">
        <v>2</v>
      </c>
      <c r="P1478" s="74">
        <v>350336028</v>
      </c>
      <c r="Q1478" s="74">
        <v>122337450</v>
      </c>
      <c r="R1478" s="74">
        <v>6</v>
      </c>
      <c r="S1478" s="74">
        <v>7287992</v>
      </c>
      <c r="T1478" s="74">
        <v>157</v>
      </c>
      <c r="U1478" s="74">
        <v>131158</v>
      </c>
      <c r="V1478" s="74">
        <v>2363</v>
      </c>
      <c r="W1478" s="74">
        <v>3000</v>
      </c>
      <c r="X1478" s="74">
        <v>113898</v>
      </c>
      <c r="Y1478" s="74">
        <v>200</v>
      </c>
      <c r="Z1478" s="74">
        <v>1850951</v>
      </c>
      <c r="AA1478" s="74">
        <v>10</v>
      </c>
      <c r="AB1478" s="74">
        <v>10929355</v>
      </c>
      <c r="AC1478" s="74">
        <v>5</v>
      </c>
    </row>
    <row r="1479" spans="1:29" ht="14.25">
      <c r="A1479" s="89">
        <v>2013038</v>
      </c>
      <c r="B1479" s="91">
        <v>41368</v>
      </c>
      <c r="C1479" s="97">
        <v>9</v>
      </c>
      <c r="D1479" s="93">
        <v>10</v>
      </c>
      <c r="E1479" s="93">
        <v>12</v>
      </c>
      <c r="F1479" s="93">
        <v>14</v>
      </c>
      <c r="G1479" s="93">
        <v>15</v>
      </c>
      <c r="H1479" s="93">
        <v>19</v>
      </c>
      <c r="I1479" s="99">
        <v>11</v>
      </c>
      <c r="J1479" s="93">
        <v>15</v>
      </c>
      <c r="K1479" s="93">
        <v>10</v>
      </c>
      <c r="L1479" s="93">
        <v>12</v>
      </c>
      <c r="M1479" s="93">
        <v>14</v>
      </c>
      <c r="N1479" s="93">
        <v>19</v>
      </c>
      <c r="O1479" s="94">
        <v>9</v>
      </c>
      <c r="P1479" s="74">
        <v>328400842</v>
      </c>
      <c r="Q1479" s="74">
        <v>140504290</v>
      </c>
      <c r="R1479" s="74">
        <v>5</v>
      </c>
      <c r="S1479" s="74">
        <v>8453347</v>
      </c>
      <c r="T1479" s="74">
        <v>95</v>
      </c>
      <c r="U1479" s="74">
        <v>272632</v>
      </c>
      <c r="V1479" s="74">
        <v>1118</v>
      </c>
      <c r="W1479" s="74">
        <v>3000</v>
      </c>
      <c r="X1479" s="74">
        <v>51887</v>
      </c>
      <c r="Y1479" s="74">
        <v>200</v>
      </c>
      <c r="Z1479" s="74">
        <v>1051034</v>
      </c>
      <c r="AA1479" s="74">
        <v>10</v>
      </c>
      <c r="AB1479" s="74">
        <v>10068198</v>
      </c>
      <c r="AC1479" s="74">
        <v>5</v>
      </c>
    </row>
    <row r="1480" spans="1:29" ht="14.25">
      <c r="A1480" s="89">
        <v>2013039</v>
      </c>
      <c r="B1480" s="91">
        <v>41371</v>
      </c>
      <c r="C1480" s="97">
        <v>1</v>
      </c>
      <c r="D1480" s="93">
        <v>2</v>
      </c>
      <c r="E1480" s="93">
        <v>14</v>
      </c>
      <c r="F1480" s="93">
        <v>15</v>
      </c>
      <c r="G1480" s="93">
        <v>24</v>
      </c>
      <c r="H1480" s="93">
        <v>29</v>
      </c>
      <c r="I1480" s="99">
        <v>6</v>
      </c>
      <c r="J1480" s="93">
        <v>2</v>
      </c>
      <c r="K1480" s="93">
        <v>15</v>
      </c>
      <c r="L1480" s="93">
        <v>24</v>
      </c>
      <c r="M1480" s="93">
        <v>29</v>
      </c>
      <c r="N1480" s="93">
        <v>1</v>
      </c>
      <c r="O1480" s="94">
        <v>14</v>
      </c>
      <c r="P1480" s="74">
        <v>390740078</v>
      </c>
      <c r="Q1480" s="74">
        <v>158541908</v>
      </c>
      <c r="R1480" s="74">
        <v>7</v>
      </c>
      <c r="S1480" s="74">
        <v>8030721</v>
      </c>
      <c r="T1480" s="74">
        <v>94</v>
      </c>
      <c r="U1480" s="74">
        <v>338538</v>
      </c>
      <c r="V1480" s="74">
        <v>1117</v>
      </c>
      <c r="W1480" s="74">
        <v>3000</v>
      </c>
      <c r="X1480" s="74">
        <v>56759</v>
      </c>
      <c r="Y1480" s="74">
        <v>200</v>
      </c>
      <c r="Z1480" s="74">
        <v>1093692</v>
      </c>
      <c r="AA1480" s="74">
        <v>10</v>
      </c>
      <c r="AB1480" s="74">
        <v>11949535</v>
      </c>
      <c r="AC1480" s="74">
        <v>5</v>
      </c>
    </row>
    <row r="1481" spans="1:29" ht="14.25">
      <c r="A1481" s="89">
        <v>2013040</v>
      </c>
      <c r="B1481" s="91">
        <v>41373</v>
      </c>
      <c r="C1481" s="97">
        <v>2</v>
      </c>
      <c r="D1481" s="93">
        <v>4</v>
      </c>
      <c r="E1481" s="93">
        <v>10</v>
      </c>
      <c r="F1481" s="93">
        <v>12</v>
      </c>
      <c r="G1481" s="93">
        <v>17</v>
      </c>
      <c r="H1481" s="93">
        <v>30</v>
      </c>
      <c r="I1481" s="99">
        <v>10</v>
      </c>
      <c r="J1481" s="93">
        <v>10</v>
      </c>
      <c r="K1481" s="93">
        <v>2</v>
      </c>
      <c r="L1481" s="93">
        <v>12</v>
      </c>
      <c r="M1481" s="93">
        <v>4</v>
      </c>
      <c r="N1481" s="93">
        <v>17</v>
      </c>
      <c r="O1481" s="94">
        <v>30</v>
      </c>
      <c r="P1481" s="74">
        <v>352650578</v>
      </c>
      <c r="Q1481" s="74">
        <v>135009567</v>
      </c>
      <c r="R1481" s="74">
        <v>11</v>
      </c>
      <c r="S1481" s="74">
        <v>6144278</v>
      </c>
      <c r="T1481" s="74">
        <v>125</v>
      </c>
      <c r="U1481" s="74">
        <v>151044</v>
      </c>
      <c r="V1481" s="74">
        <v>1878</v>
      </c>
      <c r="W1481" s="74">
        <v>3000</v>
      </c>
      <c r="X1481" s="74">
        <v>86862</v>
      </c>
      <c r="Y1481" s="74">
        <v>200</v>
      </c>
      <c r="Z1481" s="74">
        <v>1493165</v>
      </c>
      <c r="AA1481" s="74">
        <v>10</v>
      </c>
      <c r="AB1481" s="74">
        <v>14385082</v>
      </c>
      <c r="AC1481" s="74">
        <v>5</v>
      </c>
    </row>
    <row r="1482" spans="1:29" ht="14.25">
      <c r="A1482" s="89">
        <v>2013041</v>
      </c>
      <c r="B1482" s="91">
        <v>41375</v>
      </c>
      <c r="C1482" s="97">
        <v>2</v>
      </c>
      <c r="D1482" s="93">
        <v>10</v>
      </c>
      <c r="E1482" s="93">
        <v>12</v>
      </c>
      <c r="F1482" s="93">
        <v>17</v>
      </c>
      <c r="G1482" s="93">
        <v>23</v>
      </c>
      <c r="H1482" s="93">
        <v>24</v>
      </c>
      <c r="I1482" s="99">
        <v>5</v>
      </c>
      <c r="J1482" s="93">
        <v>23</v>
      </c>
      <c r="K1482" s="93">
        <v>17</v>
      </c>
      <c r="L1482" s="93">
        <v>10</v>
      </c>
      <c r="M1482" s="93">
        <v>2</v>
      </c>
      <c r="N1482" s="93">
        <v>24</v>
      </c>
      <c r="O1482" s="94">
        <v>12</v>
      </c>
      <c r="P1482" s="74">
        <v>358260706</v>
      </c>
      <c r="Q1482" s="74">
        <v>165669831</v>
      </c>
      <c r="R1482" s="74">
        <v>3</v>
      </c>
      <c r="S1482" s="74">
        <v>10000000</v>
      </c>
      <c r="T1482" s="74">
        <v>295</v>
      </c>
      <c r="U1482" s="74">
        <v>88126</v>
      </c>
      <c r="V1482" s="74">
        <v>1112</v>
      </c>
      <c r="W1482" s="74">
        <v>3000</v>
      </c>
      <c r="X1482" s="74">
        <v>64469</v>
      </c>
      <c r="Y1482" s="74">
        <v>200</v>
      </c>
      <c r="Z1482" s="74">
        <v>1179623</v>
      </c>
      <c r="AA1482" s="74">
        <v>10</v>
      </c>
      <c r="AB1482" s="74">
        <v>12172839</v>
      </c>
      <c r="AC1482" s="74">
        <v>5</v>
      </c>
    </row>
    <row r="1483" spans="1:29" ht="14.25">
      <c r="A1483" s="89">
        <v>2013042</v>
      </c>
      <c r="B1483" s="91">
        <v>41378</v>
      </c>
      <c r="C1483" s="97">
        <v>1</v>
      </c>
      <c r="D1483" s="93">
        <v>8</v>
      </c>
      <c r="E1483" s="93">
        <v>12</v>
      </c>
      <c r="F1483" s="93">
        <v>13</v>
      </c>
      <c r="G1483" s="93">
        <v>15</v>
      </c>
      <c r="H1483" s="93">
        <v>33</v>
      </c>
      <c r="I1483" s="99">
        <v>3</v>
      </c>
      <c r="J1483" s="93">
        <v>15</v>
      </c>
      <c r="K1483" s="93">
        <v>8</v>
      </c>
      <c r="L1483" s="93">
        <v>33</v>
      </c>
      <c r="M1483" s="93">
        <v>13</v>
      </c>
      <c r="N1483" s="93">
        <v>1</v>
      </c>
      <c r="O1483" s="94">
        <v>12</v>
      </c>
      <c r="P1483" s="74">
        <v>396763590</v>
      </c>
      <c r="Q1483" s="74">
        <v>191650228</v>
      </c>
      <c r="R1483" s="74">
        <v>7</v>
      </c>
      <c r="S1483" s="74">
        <v>8484594</v>
      </c>
      <c r="T1483" s="74">
        <v>131</v>
      </c>
      <c r="U1483" s="74">
        <v>279299</v>
      </c>
      <c r="V1483" s="74">
        <v>973</v>
      </c>
      <c r="W1483" s="74">
        <v>3000</v>
      </c>
      <c r="X1483" s="74">
        <v>54934</v>
      </c>
      <c r="Y1483" s="74">
        <v>200</v>
      </c>
      <c r="Z1483" s="74">
        <v>1142444</v>
      </c>
      <c r="AA1483" s="74">
        <v>10</v>
      </c>
      <c r="AB1483" s="74">
        <v>9424624</v>
      </c>
      <c r="AC1483" s="74">
        <v>5</v>
      </c>
    </row>
    <row r="1484" spans="1:29" ht="14.25">
      <c r="A1484" s="89">
        <v>2013043</v>
      </c>
      <c r="B1484" s="91">
        <v>41380</v>
      </c>
      <c r="C1484" s="97">
        <v>3</v>
      </c>
      <c r="D1484" s="93">
        <v>6</v>
      </c>
      <c r="E1484" s="93">
        <v>14</v>
      </c>
      <c r="F1484" s="93">
        <v>15</v>
      </c>
      <c r="G1484" s="93">
        <v>17</v>
      </c>
      <c r="H1484" s="93">
        <v>25</v>
      </c>
      <c r="I1484" s="99">
        <v>16</v>
      </c>
      <c r="J1484" s="93">
        <v>17</v>
      </c>
      <c r="K1484" s="93">
        <v>25</v>
      </c>
      <c r="L1484" s="93">
        <v>6</v>
      </c>
      <c r="M1484" s="93">
        <v>15</v>
      </c>
      <c r="N1484" s="93">
        <v>14</v>
      </c>
      <c r="O1484" s="94">
        <v>3</v>
      </c>
      <c r="P1484" s="74">
        <v>358568922</v>
      </c>
      <c r="Q1484" s="74">
        <v>130914304</v>
      </c>
      <c r="R1484" s="74">
        <v>16</v>
      </c>
      <c r="S1484" s="74">
        <v>5481602</v>
      </c>
      <c r="T1484" s="74">
        <v>247</v>
      </c>
      <c r="U1484" s="74">
        <v>46795</v>
      </c>
      <c r="V1484" s="74">
        <v>3092</v>
      </c>
      <c r="W1484" s="74">
        <v>3000</v>
      </c>
      <c r="X1484" s="74">
        <v>133198</v>
      </c>
      <c r="Y1484" s="74">
        <v>200</v>
      </c>
      <c r="Z1484" s="74">
        <v>2120374</v>
      </c>
      <c r="AA1484" s="74">
        <v>10</v>
      </c>
      <c r="AB1484" s="74">
        <v>16010254</v>
      </c>
      <c r="AC1484" s="74">
        <v>5</v>
      </c>
    </row>
    <row r="1485" spans="1:29" ht="14.25">
      <c r="A1485" s="89">
        <v>2013044</v>
      </c>
      <c r="B1485" s="91">
        <v>41382</v>
      </c>
      <c r="C1485" s="97">
        <v>3</v>
      </c>
      <c r="D1485" s="93">
        <v>5</v>
      </c>
      <c r="E1485" s="93">
        <v>11</v>
      </c>
      <c r="F1485" s="93">
        <v>18</v>
      </c>
      <c r="G1485" s="93">
        <v>26</v>
      </c>
      <c r="H1485" s="93">
        <v>28</v>
      </c>
      <c r="I1485" s="99">
        <v>6</v>
      </c>
      <c r="J1485" s="93">
        <v>28</v>
      </c>
      <c r="K1485" s="93">
        <v>26</v>
      </c>
      <c r="L1485" s="93">
        <v>11</v>
      </c>
      <c r="M1485" s="93">
        <v>3</v>
      </c>
      <c r="N1485" s="93">
        <v>18</v>
      </c>
      <c r="O1485" s="94">
        <v>5</v>
      </c>
      <c r="P1485" s="74">
        <v>355471956</v>
      </c>
      <c r="Q1485" s="74">
        <v>113248452</v>
      </c>
      <c r="R1485" s="74">
        <v>12</v>
      </c>
      <c r="S1485" s="74">
        <v>6411138</v>
      </c>
      <c r="T1485" s="74">
        <v>337</v>
      </c>
      <c r="U1485" s="74">
        <v>75372</v>
      </c>
      <c r="V1485" s="74">
        <v>2143</v>
      </c>
      <c r="W1485" s="74">
        <v>3000</v>
      </c>
      <c r="X1485" s="74">
        <v>109323</v>
      </c>
      <c r="Y1485" s="74">
        <v>200</v>
      </c>
      <c r="Z1485" s="74">
        <v>1878419</v>
      </c>
      <c r="AA1485" s="74">
        <v>10</v>
      </c>
      <c r="AB1485" s="74">
        <v>8487034</v>
      </c>
      <c r="AC1485" s="74">
        <v>5</v>
      </c>
    </row>
    <row r="1486" spans="1:29" ht="14.25">
      <c r="A1486" s="89">
        <v>2013045</v>
      </c>
      <c r="B1486" s="91">
        <v>41385</v>
      </c>
      <c r="C1486" s="97">
        <v>6</v>
      </c>
      <c r="D1486" s="93">
        <v>7</v>
      </c>
      <c r="E1486" s="93">
        <v>8</v>
      </c>
      <c r="F1486" s="93">
        <v>14</v>
      </c>
      <c r="G1486" s="93">
        <v>23</v>
      </c>
      <c r="H1486" s="93">
        <v>31</v>
      </c>
      <c r="I1486" s="99">
        <v>12</v>
      </c>
      <c r="J1486" s="93">
        <v>7</v>
      </c>
      <c r="K1486" s="93">
        <v>6</v>
      </c>
      <c r="L1486" s="93">
        <v>14</v>
      </c>
      <c r="M1486" s="93">
        <v>31</v>
      </c>
      <c r="N1486" s="93">
        <v>8</v>
      </c>
      <c r="O1486" s="94">
        <v>23</v>
      </c>
      <c r="P1486" s="74">
        <v>389847482</v>
      </c>
      <c r="Q1486" s="74">
        <v>123007759</v>
      </c>
      <c r="R1486" s="74">
        <v>7</v>
      </c>
      <c r="S1486" s="74">
        <v>7557675</v>
      </c>
      <c r="T1486" s="74">
        <v>138</v>
      </c>
      <c r="U1486" s="74">
        <v>194605</v>
      </c>
      <c r="V1486" s="74">
        <v>1692</v>
      </c>
      <c r="W1486" s="74">
        <v>3000</v>
      </c>
      <c r="X1486" s="74">
        <v>87002</v>
      </c>
      <c r="Y1486" s="74">
        <v>200</v>
      </c>
      <c r="Z1486" s="74">
        <v>1553736</v>
      </c>
      <c r="AA1486" s="74">
        <v>10</v>
      </c>
      <c r="AB1486" s="74">
        <v>12698576</v>
      </c>
      <c r="AC1486" s="74">
        <v>5</v>
      </c>
    </row>
    <row r="1487" spans="1:29" ht="14.25">
      <c r="A1487" s="89">
        <v>2013046</v>
      </c>
      <c r="B1487" s="91">
        <v>41387</v>
      </c>
      <c r="C1487" s="97">
        <v>3</v>
      </c>
      <c r="D1487" s="93">
        <v>16</v>
      </c>
      <c r="E1487" s="93">
        <v>19</v>
      </c>
      <c r="F1487" s="93">
        <v>20</v>
      </c>
      <c r="G1487" s="93">
        <v>24</v>
      </c>
      <c r="H1487" s="93">
        <v>26</v>
      </c>
      <c r="I1487" s="99">
        <v>6</v>
      </c>
      <c r="J1487" s="93">
        <v>19</v>
      </c>
      <c r="K1487" s="93">
        <v>3</v>
      </c>
      <c r="L1487" s="93">
        <v>24</v>
      </c>
      <c r="M1487" s="93">
        <v>26</v>
      </c>
      <c r="N1487" s="93">
        <v>16</v>
      </c>
      <c r="O1487" s="94">
        <v>20</v>
      </c>
      <c r="P1487" s="74">
        <v>352094234</v>
      </c>
      <c r="Q1487" s="74">
        <v>143084851</v>
      </c>
      <c r="R1487" s="74">
        <v>7</v>
      </c>
      <c r="S1487" s="74">
        <v>8147262</v>
      </c>
      <c r="T1487" s="74">
        <v>95</v>
      </c>
      <c r="U1487" s="74">
        <v>347855</v>
      </c>
      <c r="V1487" s="74">
        <v>1026</v>
      </c>
      <c r="W1487" s="74">
        <v>3000</v>
      </c>
      <c r="X1487" s="74">
        <v>52058</v>
      </c>
      <c r="Y1487" s="74">
        <v>200</v>
      </c>
      <c r="Z1487" s="74">
        <v>1114872</v>
      </c>
      <c r="AA1487" s="74">
        <v>10</v>
      </c>
      <c r="AB1487" s="74">
        <v>7546732</v>
      </c>
      <c r="AC1487" s="74">
        <v>5</v>
      </c>
    </row>
    <row r="1488" spans="1:29" ht="14.25">
      <c r="A1488" s="89">
        <v>2013047</v>
      </c>
      <c r="B1488" s="91">
        <v>41389</v>
      </c>
      <c r="C1488" s="97">
        <v>1</v>
      </c>
      <c r="D1488" s="93">
        <v>8</v>
      </c>
      <c r="E1488" s="93">
        <v>11</v>
      </c>
      <c r="F1488" s="93">
        <v>17</v>
      </c>
      <c r="G1488" s="93">
        <v>27</v>
      </c>
      <c r="H1488" s="93">
        <v>30</v>
      </c>
      <c r="I1488" s="99">
        <v>12</v>
      </c>
      <c r="J1488" s="93">
        <v>1</v>
      </c>
      <c r="K1488" s="93">
        <v>27</v>
      </c>
      <c r="L1488" s="93">
        <v>17</v>
      </c>
      <c r="M1488" s="93">
        <v>30</v>
      </c>
      <c r="N1488" s="93">
        <v>11</v>
      </c>
      <c r="O1488" s="94">
        <v>8</v>
      </c>
      <c r="P1488" s="74">
        <v>347274348</v>
      </c>
      <c r="Q1488" s="74">
        <v>167906106</v>
      </c>
      <c r="R1488" s="74">
        <v>6</v>
      </c>
      <c r="S1488" s="74">
        <v>8654750</v>
      </c>
      <c r="T1488" s="74">
        <v>116</v>
      </c>
      <c r="U1488" s="74">
        <v>283558</v>
      </c>
      <c r="V1488" s="74">
        <v>1074</v>
      </c>
      <c r="W1488" s="74">
        <v>3000</v>
      </c>
      <c r="X1488" s="74">
        <v>58083</v>
      </c>
      <c r="Y1488" s="74">
        <v>200</v>
      </c>
      <c r="Z1488" s="74">
        <v>1191022</v>
      </c>
      <c r="AA1488" s="74">
        <v>10</v>
      </c>
      <c r="AB1488" s="74">
        <v>6754618</v>
      </c>
      <c r="AC1488" s="74">
        <v>5</v>
      </c>
    </row>
    <row r="1489" spans="1:29" ht="14.25">
      <c r="A1489" s="89">
        <v>2013048</v>
      </c>
      <c r="B1489" s="91">
        <v>41392</v>
      </c>
      <c r="C1489" s="97">
        <v>10</v>
      </c>
      <c r="D1489" s="93">
        <v>13</v>
      </c>
      <c r="E1489" s="93">
        <v>17</v>
      </c>
      <c r="F1489" s="93">
        <v>28</v>
      </c>
      <c r="G1489" s="93">
        <v>30</v>
      </c>
      <c r="H1489" s="93">
        <v>32</v>
      </c>
      <c r="I1489" s="99">
        <v>4</v>
      </c>
      <c r="J1489" s="93">
        <v>32</v>
      </c>
      <c r="K1489" s="93">
        <v>28</v>
      </c>
      <c r="L1489" s="93">
        <v>30</v>
      </c>
      <c r="M1489" s="93">
        <v>10</v>
      </c>
      <c r="N1489" s="93">
        <v>17</v>
      </c>
      <c r="O1489" s="94">
        <v>13</v>
      </c>
      <c r="P1489" s="74">
        <v>379712106</v>
      </c>
      <c r="Q1489" s="74">
        <v>55171877</v>
      </c>
      <c r="R1489" s="74">
        <v>37</v>
      </c>
      <c r="S1489" s="74">
        <v>5456927</v>
      </c>
      <c r="T1489" s="74">
        <v>119</v>
      </c>
      <c r="U1489" s="74">
        <v>213104</v>
      </c>
      <c r="V1489" s="74">
        <v>1411</v>
      </c>
      <c r="W1489" s="74">
        <v>3000</v>
      </c>
      <c r="X1489" s="74">
        <v>76513</v>
      </c>
      <c r="Y1489" s="74">
        <v>200</v>
      </c>
      <c r="Z1489" s="74">
        <v>1488958</v>
      </c>
      <c r="AA1489" s="74">
        <v>10</v>
      </c>
      <c r="AB1489" s="74">
        <v>13420432</v>
      </c>
      <c r="AC1489" s="74">
        <v>5</v>
      </c>
    </row>
    <row r="1490" spans="1:29" ht="14.25">
      <c r="A1490" s="89">
        <v>2013049</v>
      </c>
      <c r="B1490" s="91">
        <v>41394</v>
      </c>
      <c r="C1490" s="97">
        <v>10</v>
      </c>
      <c r="D1490" s="93">
        <v>13</v>
      </c>
      <c r="E1490" s="93">
        <v>14</v>
      </c>
      <c r="F1490" s="93">
        <v>16</v>
      </c>
      <c r="G1490" s="93">
        <v>21</v>
      </c>
      <c r="H1490" s="93">
        <v>32</v>
      </c>
      <c r="I1490" s="99">
        <v>14</v>
      </c>
      <c r="J1490" s="93">
        <v>16</v>
      </c>
      <c r="K1490" s="93">
        <v>32</v>
      </c>
      <c r="L1490" s="93">
        <v>14</v>
      </c>
      <c r="M1490" s="93">
        <v>10</v>
      </c>
      <c r="N1490" s="93">
        <v>21</v>
      </c>
      <c r="O1490" s="94">
        <v>13</v>
      </c>
      <c r="P1490" s="74">
        <v>295889902</v>
      </c>
      <c r="Q1490" s="74">
        <v>114803190</v>
      </c>
      <c r="R1490" s="74">
        <v>2</v>
      </c>
      <c r="S1490" s="74">
        <v>5000000</v>
      </c>
      <c r="T1490" s="74">
        <v>41</v>
      </c>
      <c r="U1490" s="74">
        <v>727853</v>
      </c>
      <c r="V1490" s="74">
        <v>548</v>
      </c>
      <c r="W1490" s="74">
        <v>3000</v>
      </c>
      <c r="X1490" s="74">
        <v>32359</v>
      </c>
      <c r="Y1490" s="74">
        <v>200</v>
      </c>
      <c r="Z1490" s="74">
        <v>715078</v>
      </c>
      <c r="AA1490" s="74">
        <v>10</v>
      </c>
      <c r="AB1490" s="74">
        <v>6049233</v>
      </c>
      <c r="AC1490" s="74">
        <v>5</v>
      </c>
    </row>
    <row r="1491" spans="1:29" ht="14.25">
      <c r="A1491" s="89">
        <v>2013050</v>
      </c>
      <c r="B1491" s="91">
        <v>41396</v>
      </c>
      <c r="C1491" s="97">
        <v>3</v>
      </c>
      <c r="D1491" s="93">
        <v>7</v>
      </c>
      <c r="E1491" s="93">
        <v>13</v>
      </c>
      <c r="F1491" s="93">
        <v>18</v>
      </c>
      <c r="G1491" s="93">
        <v>22</v>
      </c>
      <c r="H1491" s="93">
        <v>25</v>
      </c>
      <c r="I1491" s="99">
        <v>3</v>
      </c>
      <c r="J1491" s="93">
        <v>22</v>
      </c>
      <c r="K1491" s="93">
        <v>7</v>
      </c>
      <c r="L1491" s="93">
        <v>3</v>
      </c>
      <c r="M1491" s="93">
        <v>13</v>
      </c>
      <c r="N1491" s="93">
        <v>25</v>
      </c>
      <c r="O1491" s="94">
        <v>18</v>
      </c>
      <c r="P1491" s="74">
        <v>331969178</v>
      </c>
      <c r="Q1491" s="74">
        <v>116018802</v>
      </c>
      <c r="R1491" s="74">
        <v>9</v>
      </c>
      <c r="S1491" s="74">
        <v>7054027</v>
      </c>
      <c r="T1491" s="74">
        <v>228</v>
      </c>
      <c r="U1491" s="74">
        <v>121620</v>
      </c>
      <c r="V1491" s="74">
        <v>1244</v>
      </c>
      <c r="W1491" s="74">
        <v>3000</v>
      </c>
      <c r="X1491" s="74">
        <v>68648</v>
      </c>
      <c r="Y1491" s="74">
        <v>200</v>
      </c>
      <c r="Z1491" s="74">
        <v>1269744</v>
      </c>
      <c r="AA1491" s="74">
        <v>10</v>
      </c>
      <c r="AB1491" s="74">
        <v>8014925</v>
      </c>
      <c r="AC1491" s="74">
        <v>5</v>
      </c>
    </row>
    <row r="1492" spans="1:29" ht="14.25">
      <c r="A1492" s="89">
        <v>2013051</v>
      </c>
      <c r="B1492" s="91">
        <v>41399</v>
      </c>
      <c r="C1492" s="97">
        <v>8</v>
      </c>
      <c r="D1492" s="93">
        <v>12</v>
      </c>
      <c r="E1492" s="93">
        <v>15</v>
      </c>
      <c r="F1492" s="93">
        <v>19</v>
      </c>
      <c r="G1492" s="93">
        <v>28</v>
      </c>
      <c r="H1492" s="93">
        <v>29</v>
      </c>
      <c r="I1492" s="99">
        <v>2</v>
      </c>
      <c r="J1492" s="93">
        <v>29</v>
      </c>
      <c r="K1492" s="93">
        <v>8</v>
      </c>
      <c r="L1492" s="93">
        <v>15</v>
      </c>
      <c r="M1492" s="93">
        <v>28</v>
      </c>
      <c r="N1492" s="93">
        <v>19</v>
      </c>
      <c r="O1492" s="94">
        <v>12</v>
      </c>
      <c r="P1492" s="74">
        <v>377856082</v>
      </c>
      <c r="Q1492" s="74">
        <v>30000000</v>
      </c>
      <c r="R1492" s="74">
        <v>33</v>
      </c>
      <c r="S1492" s="74">
        <v>5479124</v>
      </c>
      <c r="T1492" s="74">
        <v>450</v>
      </c>
      <c r="U1492" s="74">
        <v>61706</v>
      </c>
      <c r="V1492" s="74">
        <v>2151</v>
      </c>
      <c r="W1492" s="74">
        <v>3000</v>
      </c>
      <c r="X1492" s="74">
        <v>118908</v>
      </c>
      <c r="Y1492" s="74">
        <v>200</v>
      </c>
      <c r="Z1492" s="74">
        <v>2130642</v>
      </c>
      <c r="AA1492" s="74">
        <v>10</v>
      </c>
      <c r="AB1492" s="74">
        <v>8209600</v>
      </c>
      <c r="AC1492" s="74">
        <v>5</v>
      </c>
    </row>
    <row r="1493" spans="1:29" ht="14.25">
      <c r="A1493" s="89">
        <v>2013052</v>
      </c>
      <c r="B1493" s="91">
        <v>41401</v>
      </c>
      <c r="C1493" s="97">
        <v>6</v>
      </c>
      <c r="D1493" s="93">
        <v>7</v>
      </c>
      <c r="E1493" s="93">
        <v>14</v>
      </c>
      <c r="F1493" s="93">
        <v>21</v>
      </c>
      <c r="G1493" s="93">
        <v>22</v>
      </c>
      <c r="H1493" s="93">
        <v>24</v>
      </c>
      <c r="I1493" s="99">
        <v>13</v>
      </c>
      <c r="J1493" s="93">
        <v>14</v>
      </c>
      <c r="K1493" s="93">
        <v>22</v>
      </c>
      <c r="L1493" s="93">
        <v>24</v>
      </c>
      <c r="M1493" s="93">
        <v>6</v>
      </c>
      <c r="N1493" s="93">
        <v>21</v>
      </c>
      <c r="O1493" s="94">
        <v>7</v>
      </c>
      <c r="P1493" s="74">
        <v>320719928</v>
      </c>
      <c r="Q1493" s="74">
        <v>48367032</v>
      </c>
      <c r="R1493" s="74">
        <v>8</v>
      </c>
      <c r="S1493" s="74">
        <v>5000000</v>
      </c>
      <c r="T1493" s="74">
        <v>104</v>
      </c>
      <c r="U1493" s="74">
        <v>240523</v>
      </c>
      <c r="V1493" s="74">
        <v>1164</v>
      </c>
      <c r="W1493" s="74">
        <v>3000</v>
      </c>
      <c r="X1493" s="74">
        <v>59758</v>
      </c>
      <c r="Y1493" s="74">
        <v>200</v>
      </c>
      <c r="Z1493" s="74">
        <v>1096383</v>
      </c>
      <c r="AA1493" s="74">
        <v>10</v>
      </c>
      <c r="AB1493" s="74">
        <v>9472772</v>
      </c>
      <c r="AC1493" s="74">
        <v>5</v>
      </c>
    </row>
    <row r="1494" spans="1:29" ht="14.25">
      <c r="A1494" s="89">
        <v>2013053</v>
      </c>
      <c r="B1494" s="91">
        <v>41403</v>
      </c>
      <c r="C1494" s="97">
        <v>3</v>
      </c>
      <c r="D1494" s="93">
        <v>12</v>
      </c>
      <c r="E1494" s="93">
        <v>13</v>
      </c>
      <c r="F1494" s="93">
        <v>22</v>
      </c>
      <c r="G1494" s="93">
        <v>30</v>
      </c>
      <c r="H1494" s="93">
        <v>33</v>
      </c>
      <c r="I1494" s="99">
        <v>14</v>
      </c>
      <c r="J1494" s="93">
        <v>30</v>
      </c>
      <c r="K1494" s="93">
        <v>22</v>
      </c>
      <c r="L1494" s="93">
        <v>3</v>
      </c>
      <c r="M1494" s="93">
        <v>33</v>
      </c>
      <c r="N1494" s="93">
        <v>13</v>
      </c>
      <c r="O1494" s="94">
        <v>12</v>
      </c>
      <c r="P1494" s="74">
        <v>327360018</v>
      </c>
      <c r="Q1494" s="74">
        <v>89705790</v>
      </c>
      <c r="R1494" s="74">
        <v>5</v>
      </c>
      <c r="S1494" s="74">
        <v>5000000</v>
      </c>
      <c r="T1494" s="74">
        <v>132</v>
      </c>
      <c r="U1494" s="74">
        <v>215385</v>
      </c>
      <c r="V1494" s="74">
        <v>1324</v>
      </c>
      <c r="W1494" s="74">
        <v>3000</v>
      </c>
      <c r="X1494" s="74">
        <v>64790</v>
      </c>
      <c r="Y1494" s="74">
        <v>200</v>
      </c>
      <c r="Z1494" s="74">
        <v>1151837</v>
      </c>
      <c r="AA1494" s="74">
        <v>10</v>
      </c>
      <c r="AB1494" s="74">
        <v>7437676</v>
      </c>
      <c r="AC1494" s="74">
        <v>5</v>
      </c>
    </row>
    <row r="1495" spans="1:29" ht="14.25">
      <c r="A1495" s="89">
        <v>2013054</v>
      </c>
      <c r="B1495" s="91">
        <v>41406</v>
      </c>
      <c r="C1495" s="97">
        <v>3</v>
      </c>
      <c r="D1495" s="93">
        <v>4</v>
      </c>
      <c r="E1495" s="93">
        <v>8</v>
      </c>
      <c r="F1495" s="93">
        <v>14</v>
      </c>
      <c r="G1495" s="93">
        <v>21</v>
      </c>
      <c r="H1495" s="93">
        <v>28</v>
      </c>
      <c r="I1495" s="99">
        <v>14</v>
      </c>
      <c r="J1495" s="93">
        <v>8</v>
      </c>
      <c r="K1495" s="93">
        <v>14</v>
      </c>
      <c r="L1495" s="93">
        <v>4</v>
      </c>
      <c r="M1495" s="93">
        <v>3</v>
      </c>
      <c r="N1495" s="93">
        <v>28</v>
      </c>
      <c r="O1495" s="94">
        <v>21</v>
      </c>
      <c r="P1495" s="74">
        <v>367209526</v>
      </c>
      <c r="Q1495" s="74">
        <v>101137064</v>
      </c>
      <c r="R1495" s="74">
        <v>14</v>
      </c>
      <c r="S1495" s="74">
        <v>5000000</v>
      </c>
      <c r="T1495" s="74">
        <v>202</v>
      </c>
      <c r="U1495" s="74">
        <v>172767</v>
      </c>
      <c r="V1495" s="74">
        <v>1400</v>
      </c>
      <c r="W1495" s="74">
        <v>3000</v>
      </c>
      <c r="X1495" s="74">
        <v>65720</v>
      </c>
      <c r="Y1495" s="74">
        <v>200</v>
      </c>
      <c r="Z1495" s="74">
        <v>1291880</v>
      </c>
      <c r="AA1495" s="74">
        <v>10</v>
      </c>
      <c r="AB1495" s="74">
        <v>6667892</v>
      </c>
      <c r="AC1495" s="74">
        <v>5</v>
      </c>
    </row>
    <row r="1496" spans="1:29" ht="14.25">
      <c r="A1496" s="89">
        <v>2013055</v>
      </c>
      <c r="B1496" s="91">
        <v>41408</v>
      </c>
      <c r="C1496" s="97">
        <v>8</v>
      </c>
      <c r="D1496" s="93">
        <v>18</v>
      </c>
      <c r="E1496" s="93">
        <v>19</v>
      </c>
      <c r="F1496" s="93">
        <v>22</v>
      </c>
      <c r="G1496" s="93">
        <v>27</v>
      </c>
      <c r="H1496" s="93">
        <v>32</v>
      </c>
      <c r="I1496" s="99">
        <v>6</v>
      </c>
      <c r="J1496" s="93">
        <v>32</v>
      </c>
      <c r="K1496" s="93">
        <v>19</v>
      </c>
      <c r="L1496" s="93">
        <v>27</v>
      </c>
      <c r="M1496" s="93">
        <v>18</v>
      </c>
      <c r="N1496" s="93">
        <v>22</v>
      </c>
      <c r="O1496" s="94">
        <v>8</v>
      </c>
      <c r="P1496" s="74">
        <v>328924474</v>
      </c>
      <c r="Q1496" s="74">
        <v>116004306</v>
      </c>
      <c r="R1496" s="74">
        <v>6</v>
      </c>
      <c r="S1496" s="74">
        <v>7991149</v>
      </c>
      <c r="T1496" s="74">
        <v>97</v>
      </c>
      <c r="U1496" s="74">
        <v>277529</v>
      </c>
      <c r="V1496" s="74">
        <v>1191</v>
      </c>
      <c r="W1496" s="74">
        <v>3000</v>
      </c>
      <c r="X1496" s="74">
        <v>59313</v>
      </c>
      <c r="Y1496" s="74">
        <v>200</v>
      </c>
      <c r="Z1496" s="74">
        <v>1126970</v>
      </c>
      <c r="AA1496" s="74">
        <v>10</v>
      </c>
      <c r="AB1496" s="74">
        <v>8946641</v>
      </c>
      <c r="AC1496" s="74">
        <v>5</v>
      </c>
    </row>
    <row r="1497" spans="1:29" ht="14.25">
      <c r="A1497" s="89">
        <v>2013056</v>
      </c>
      <c r="B1497" s="91">
        <v>41410</v>
      </c>
      <c r="C1497" s="97">
        <v>3</v>
      </c>
      <c r="D1497" s="93">
        <v>12</v>
      </c>
      <c r="E1497" s="93">
        <v>25</v>
      </c>
      <c r="F1497" s="93">
        <v>26</v>
      </c>
      <c r="G1497" s="93">
        <v>28</v>
      </c>
      <c r="H1497" s="93">
        <v>29</v>
      </c>
      <c r="I1497" s="99">
        <v>16</v>
      </c>
      <c r="J1497" s="93">
        <v>12</v>
      </c>
      <c r="K1497" s="93">
        <v>29</v>
      </c>
      <c r="L1497" s="93">
        <v>26</v>
      </c>
      <c r="M1497" s="93">
        <v>3</v>
      </c>
      <c r="N1497" s="93">
        <v>25</v>
      </c>
      <c r="O1497" s="94">
        <v>28</v>
      </c>
      <c r="P1497" s="74">
        <v>330573576</v>
      </c>
      <c r="Q1497" s="74">
        <v>138712270</v>
      </c>
      <c r="R1497" s="74">
        <v>5</v>
      </c>
      <c r="S1497" s="74">
        <v>8816637</v>
      </c>
      <c r="T1497" s="74">
        <v>88</v>
      </c>
      <c r="U1497" s="74">
        <v>325281</v>
      </c>
      <c r="V1497" s="74">
        <v>1125</v>
      </c>
      <c r="W1497" s="74">
        <v>3000</v>
      </c>
      <c r="X1497" s="74">
        <v>59941</v>
      </c>
      <c r="Y1497" s="74">
        <v>200</v>
      </c>
      <c r="Z1497" s="74">
        <v>1208527</v>
      </c>
      <c r="AA1497" s="74">
        <v>10</v>
      </c>
      <c r="AB1497" s="74">
        <v>7823330</v>
      </c>
      <c r="AC1497" s="74">
        <v>5</v>
      </c>
    </row>
    <row r="1498" spans="1:29" ht="14.25">
      <c r="A1498" s="89">
        <v>2013057</v>
      </c>
      <c r="B1498" s="91">
        <v>41413</v>
      </c>
      <c r="C1498" s="97">
        <v>13</v>
      </c>
      <c r="D1498" s="93">
        <v>16</v>
      </c>
      <c r="E1498" s="93">
        <v>19</v>
      </c>
      <c r="F1498" s="93">
        <v>23</v>
      </c>
      <c r="G1498" s="93">
        <v>26</v>
      </c>
      <c r="H1498" s="93">
        <v>28</v>
      </c>
      <c r="I1498" s="99">
        <v>5</v>
      </c>
      <c r="J1498" s="93">
        <v>13</v>
      </c>
      <c r="K1498" s="93">
        <v>19</v>
      </c>
      <c r="L1498" s="93">
        <v>26</v>
      </c>
      <c r="M1498" s="93">
        <v>16</v>
      </c>
      <c r="N1498" s="93">
        <v>28</v>
      </c>
      <c r="O1498" s="94">
        <v>23</v>
      </c>
      <c r="P1498" s="74">
        <v>367207180</v>
      </c>
      <c r="Q1498" s="74">
        <v>152624208</v>
      </c>
      <c r="R1498" s="74">
        <v>6</v>
      </c>
      <c r="S1498" s="74">
        <v>7927462</v>
      </c>
      <c r="T1498" s="74">
        <v>146</v>
      </c>
      <c r="U1498" s="74">
        <v>180460</v>
      </c>
      <c r="V1498" s="74">
        <v>1613</v>
      </c>
      <c r="W1498" s="74">
        <v>3000</v>
      </c>
      <c r="X1498" s="74">
        <v>67995</v>
      </c>
      <c r="Y1498" s="74">
        <v>200</v>
      </c>
      <c r="Z1498" s="74">
        <v>1260565</v>
      </c>
      <c r="AA1498" s="74">
        <v>10</v>
      </c>
      <c r="AB1498" s="74">
        <v>12212798</v>
      </c>
      <c r="AC1498" s="74">
        <v>5</v>
      </c>
    </row>
    <row r="1499" spans="1:29" ht="14.25">
      <c r="A1499" s="89">
        <v>2013058</v>
      </c>
      <c r="B1499" s="91">
        <v>41415</v>
      </c>
      <c r="C1499" s="97">
        <v>8</v>
      </c>
      <c r="D1499" s="93">
        <v>11</v>
      </c>
      <c r="E1499" s="93">
        <v>17</v>
      </c>
      <c r="F1499" s="93">
        <v>21</v>
      </c>
      <c r="G1499" s="93">
        <v>23</v>
      </c>
      <c r="H1499" s="93">
        <v>24</v>
      </c>
      <c r="I1499" s="99">
        <v>5</v>
      </c>
      <c r="J1499" s="93">
        <v>24</v>
      </c>
      <c r="K1499" s="93">
        <v>8</v>
      </c>
      <c r="L1499" s="93">
        <v>11</v>
      </c>
      <c r="M1499" s="93">
        <v>21</v>
      </c>
      <c r="N1499" s="93">
        <v>17</v>
      </c>
      <c r="O1499" s="94">
        <v>23</v>
      </c>
      <c r="P1499" s="74">
        <v>338075776</v>
      </c>
      <c r="Q1499" s="74">
        <v>138757060</v>
      </c>
      <c r="R1499" s="74">
        <v>13</v>
      </c>
      <c r="S1499" s="74">
        <v>6573318</v>
      </c>
      <c r="T1499" s="74">
        <v>243</v>
      </c>
      <c r="U1499" s="74">
        <v>126253</v>
      </c>
      <c r="V1499" s="74">
        <v>1130</v>
      </c>
      <c r="W1499" s="74">
        <v>3000</v>
      </c>
      <c r="X1499" s="74">
        <v>66539</v>
      </c>
      <c r="Y1499" s="74">
        <v>200</v>
      </c>
      <c r="Z1499" s="74">
        <v>1319685</v>
      </c>
      <c r="AA1499" s="74">
        <v>10</v>
      </c>
      <c r="AB1499" s="74">
        <v>6699351</v>
      </c>
      <c r="AC1499" s="74">
        <v>5</v>
      </c>
    </row>
    <row r="1500" spans="1:29" ht="14.25">
      <c r="A1500" s="89">
        <v>2013059</v>
      </c>
      <c r="B1500" s="91">
        <v>41417</v>
      </c>
      <c r="C1500" s="97">
        <v>3</v>
      </c>
      <c r="D1500" s="93">
        <v>10</v>
      </c>
      <c r="E1500" s="93">
        <v>18</v>
      </c>
      <c r="F1500" s="93">
        <v>24</v>
      </c>
      <c r="G1500" s="93">
        <v>27</v>
      </c>
      <c r="H1500" s="93">
        <v>29</v>
      </c>
      <c r="I1500" s="99">
        <v>9</v>
      </c>
      <c r="J1500" s="93">
        <v>27</v>
      </c>
      <c r="K1500" s="93">
        <v>29</v>
      </c>
      <c r="L1500" s="93">
        <v>3</v>
      </c>
      <c r="M1500" s="93">
        <v>10</v>
      </c>
      <c r="N1500" s="93">
        <v>24</v>
      </c>
      <c r="O1500" s="94">
        <v>18</v>
      </c>
      <c r="P1500" s="74">
        <v>339381758</v>
      </c>
      <c r="Q1500" s="74">
        <v>99230450</v>
      </c>
      <c r="R1500" s="74">
        <v>11</v>
      </c>
      <c r="S1500" s="74">
        <v>5562668</v>
      </c>
      <c r="T1500" s="74">
        <v>134</v>
      </c>
      <c r="U1500" s="74">
        <v>69283</v>
      </c>
      <c r="V1500" s="74">
        <v>2713</v>
      </c>
      <c r="W1500" s="74">
        <v>3000</v>
      </c>
      <c r="X1500" s="74">
        <v>113557</v>
      </c>
      <c r="Y1500" s="74">
        <v>200</v>
      </c>
      <c r="Z1500" s="74">
        <v>1734003</v>
      </c>
      <c r="AA1500" s="74">
        <v>10</v>
      </c>
      <c r="AB1500" s="74">
        <v>17431969</v>
      </c>
      <c r="AC1500" s="74">
        <v>5</v>
      </c>
    </row>
    <row r="1501" spans="1:29" ht="14.25">
      <c r="A1501" s="89">
        <v>2013060</v>
      </c>
      <c r="B1501" s="91">
        <v>41420</v>
      </c>
      <c r="C1501" s="97">
        <v>5</v>
      </c>
      <c r="D1501" s="93">
        <v>7</v>
      </c>
      <c r="E1501" s="93">
        <v>10</v>
      </c>
      <c r="F1501" s="93">
        <v>13</v>
      </c>
      <c r="G1501" s="93">
        <v>19</v>
      </c>
      <c r="H1501" s="93">
        <v>20</v>
      </c>
      <c r="I1501" s="99">
        <v>15</v>
      </c>
      <c r="J1501" s="93">
        <v>7</v>
      </c>
      <c r="K1501" s="93">
        <v>5</v>
      </c>
      <c r="L1501" s="93">
        <v>20</v>
      </c>
      <c r="M1501" s="93">
        <v>13</v>
      </c>
      <c r="N1501" s="93">
        <v>19</v>
      </c>
      <c r="O1501" s="94">
        <v>10</v>
      </c>
      <c r="P1501" s="74">
        <v>368726696</v>
      </c>
      <c r="Q1501" s="74">
        <v>110329152</v>
      </c>
      <c r="R1501" s="74">
        <v>8</v>
      </c>
      <c r="S1501" s="74">
        <v>5000000</v>
      </c>
      <c r="T1501" s="74">
        <v>206</v>
      </c>
      <c r="U1501" s="74">
        <v>106307</v>
      </c>
      <c r="V1501" s="74">
        <v>2025</v>
      </c>
      <c r="W1501" s="74">
        <v>3000</v>
      </c>
      <c r="X1501" s="74">
        <v>107207</v>
      </c>
      <c r="Y1501" s="74">
        <v>200</v>
      </c>
      <c r="Z1501" s="74">
        <v>1838178</v>
      </c>
      <c r="AA1501" s="74">
        <v>10</v>
      </c>
      <c r="AB1501" s="74">
        <v>12355951</v>
      </c>
      <c r="AC1501" s="74">
        <v>5</v>
      </c>
    </row>
    <row r="1502" spans="1:29" ht="14.25">
      <c r="A1502" s="89">
        <v>2013061</v>
      </c>
      <c r="B1502" s="91">
        <v>41422</v>
      </c>
      <c r="C1502" s="97">
        <v>5</v>
      </c>
      <c r="D1502" s="93">
        <v>6</v>
      </c>
      <c r="E1502" s="93">
        <v>7</v>
      </c>
      <c r="F1502" s="93">
        <v>12</v>
      </c>
      <c r="G1502" s="93">
        <v>13</v>
      </c>
      <c r="H1502" s="93">
        <v>18</v>
      </c>
      <c r="I1502" s="99">
        <v>12</v>
      </c>
      <c r="J1502" s="93">
        <v>6</v>
      </c>
      <c r="K1502" s="93">
        <v>5</v>
      </c>
      <c r="L1502" s="93">
        <v>18</v>
      </c>
      <c r="M1502" s="93">
        <v>13</v>
      </c>
      <c r="N1502" s="93">
        <v>12</v>
      </c>
      <c r="O1502" s="94">
        <v>7</v>
      </c>
      <c r="P1502" s="74">
        <v>335064726</v>
      </c>
      <c r="Q1502" s="74">
        <v>30000000</v>
      </c>
      <c r="R1502" s="74">
        <v>43</v>
      </c>
      <c r="S1502" s="74">
        <v>3509802</v>
      </c>
      <c r="T1502" s="74">
        <v>830</v>
      </c>
      <c r="U1502" s="74">
        <v>20959</v>
      </c>
      <c r="V1502" s="74">
        <v>3297</v>
      </c>
      <c r="W1502" s="74">
        <v>3000</v>
      </c>
      <c r="X1502" s="74">
        <v>124581</v>
      </c>
      <c r="Y1502" s="74">
        <v>200</v>
      </c>
      <c r="Z1502" s="74">
        <v>1720750</v>
      </c>
      <c r="AA1502" s="74">
        <v>10</v>
      </c>
      <c r="AB1502" s="74">
        <v>10835575</v>
      </c>
      <c r="AC1502" s="74">
        <v>5</v>
      </c>
    </row>
    <row r="1503" spans="1:29" ht="14.25">
      <c r="A1503" s="89">
        <v>2013062</v>
      </c>
      <c r="B1503" s="91">
        <v>41424</v>
      </c>
      <c r="C1503" s="97">
        <v>1</v>
      </c>
      <c r="D1503" s="93">
        <v>6</v>
      </c>
      <c r="E1503" s="93">
        <v>7</v>
      </c>
      <c r="F1503" s="93">
        <v>19</v>
      </c>
      <c r="G1503" s="93">
        <v>22</v>
      </c>
      <c r="H1503" s="93">
        <v>27</v>
      </c>
      <c r="I1503" s="99">
        <v>2</v>
      </c>
      <c r="J1503" s="93">
        <v>22</v>
      </c>
      <c r="K1503" s="93">
        <v>19</v>
      </c>
      <c r="L1503" s="93">
        <v>6</v>
      </c>
      <c r="M1503" s="93">
        <v>1</v>
      </c>
      <c r="N1503" s="93">
        <v>7</v>
      </c>
      <c r="O1503" s="94">
        <v>27</v>
      </c>
      <c r="P1503" s="74">
        <v>313979568</v>
      </c>
      <c r="Q1503" s="74">
        <v>83172610</v>
      </c>
      <c r="R1503" s="74">
        <v>2</v>
      </c>
      <c r="S1503" s="74">
        <v>5000000</v>
      </c>
      <c r="T1503" s="74">
        <v>102</v>
      </c>
      <c r="U1503" s="74">
        <v>265431</v>
      </c>
      <c r="V1503" s="74">
        <v>1134</v>
      </c>
      <c r="W1503" s="74">
        <v>3000</v>
      </c>
      <c r="X1503" s="74">
        <v>51648</v>
      </c>
      <c r="Y1503" s="74">
        <v>200</v>
      </c>
      <c r="Z1503" s="74">
        <v>991170</v>
      </c>
      <c r="AA1503" s="74">
        <v>10</v>
      </c>
      <c r="AB1503" s="74">
        <v>7992020</v>
      </c>
      <c r="AC1503" s="74">
        <v>5</v>
      </c>
    </row>
    <row r="1504" spans="1:29" ht="14.25">
      <c r="A1504" s="89">
        <v>2013063</v>
      </c>
      <c r="B1504" s="91">
        <v>41427</v>
      </c>
      <c r="C1504" s="97">
        <v>10</v>
      </c>
      <c r="D1504" s="93">
        <v>15</v>
      </c>
      <c r="E1504" s="93">
        <v>18</v>
      </c>
      <c r="F1504" s="93">
        <v>20</v>
      </c>
      <c r="G1504" s="93">
        <v>23</v>
      </c>
      <c r="H1504" s="93">
        <v>31</v>
      </c>
      <c r="I1504" s="99">
        <v>12</v>
      </c>
      <c r="J1504" s="93">
        <v>31</v>
      </c>
      <c r="K1504" s="93">
        <v>20</v>
      </c>
      <c r="L1504" s="93">
        <v>15</v>
      </c>
      <c r="M1504" s="93">
        <v>23</v>
      </c>
      <c r="N1504" s="93">
        <v>10</v>
      </c>
      <c r="O1504" s="94">
        <v>18</v>
      </c>
      <c r="P1504" s="74">
        <v>354390256</v>
      </c>
      <c r="Q1504" s="74">
        <v>142799949</v>
      </c>
      <c r="R1504" s="74">
        <v>3</v>
      </c>
      <c r="S1504" s="74">
        <v>5000000</v>
      </c>
      <c r="T1504" s="74">
        <v>84</v>
      </c>
      <c r="U1504" s="74">
        <v>380751</v>
      </c>
      <c r="V1504" s="74">
        <v>872</v>
      </c>
      <c r="W1504" s="74">
        <v>3000</v>
      </c>
      <c r="X1504" s="74">
        <v>47992</v>
      </c>
      <c r="Y1504" s="74">
        <v>200</v>
      </c>
      <c r="Z1504" s="74">
        <v>1020860</v>
      </c>
      <c r="AA1504" s="74">
        <v>10</v>
      </c>
      <c r="AB1504" s="74">
        <v>8923548</v>
      </c>
      <c r="AC1504" s="74">
        <v>5</v>
      </c>
    </row>
    <row r="1505" spans="1:29" ht="14.25">
      <c r="A1505" s="89">
        <v>2013064</v>
      </c>
      <c r="B1505" s="91">
        <v>41429</v>
      </c>
      <c r="C1505" s="97">
        <v>1</v>
      </c>
      <c r="D1505" s="93">
        <v>9</v>
      </c>
      <c r="E1505" s="93">
        <v>13</v>
      </c>
      <c r="F1505" s="93">
        <v>22</v>
      </c>
      <c r="G1505" s="93">
        <v>25</v>
      </c>
      <c r="H1505" s="93">
        <v>32</v>
      </c>
      <c r="I1505" s="99">
        <v>12</v>
      </c>
      <c r="J1505" s="93">
        <v>13</v>
      </c>
      <c r="K1505" s="93">
        <v>25</v>
      </c>
      <c r="L1505" s="93">
        <v>22</v>
      </c>
      <c r="M1505" s="93">
        <v>9</v>
      </c>
      <c r="N1505" s="93">
        <v>32</v>
      </c>
      <c r="O1505" s="94">
        <v>1</v>
      </c>
      <c r="P1505" s="74">
        <v>328102052</v>
      </c>
      <c r="Q1505" s="74">
        <v>172812165</v>
      </c>
      <c r="R1505" s="74">
        <v>5</v>
      </c>
      <c r="S1505" s="74">
        <v>9400977</v>
      </c>
      <c r="T1505" s="74">
        <v>72</v>
      </c>
      <c r="U1505" s="74">
        <v>458435</v>
      </c>
      <c r="V1505" s="74">
        <v>964</v>
      </c>
      <c r="W1505" s="74">
        <v>3000</v>
      </c>
      <c r="X1505" s="74">
        <v>43634</v>
      </c>
      <c r="Y1505" s="74">
        <v>200</v>
      </c>
      <c r="Z1505" s="74">
        <v>929158</v>
      </c>
      <c r="AA1505" s="74">
        <v>10</v>
      </c>
      <c r="AB1505" s="74">
        <v>5967038</v>
      </c>
      <c r="AC1505" s="74">
        <v>5</v>
      </c>
    </row>
    <row r="1506" spans="1:29" ht="14.25">
      <c r="A1506" s="89">
        <v>2013065</v>
      </c>
      <c r="B1506" s="91">
        <v>41431</v>
      </c>
      <c r="C1506" s="97">
        <v>7</v>
      </c>
      <c r="D1506" s="93">
        <v>18</v>
      </c>
      <c r="E1506" s="93">
        <v>19</v>
      </c>
      <c r="F1506" s="93">
        <v>23</v>
      </c>
      <c r="G1506" s="93">
        <v>29</v>
      </c>
      <c r="H1506" s="93">
        <v>30</v>
      </c>
      <c r="I1506" s="99">
        <v>2</v>
      </c>
      <c r="J1506" s="93">
        <v>23</v>
      </c>
      <c r="K1506" s="93">
        <v>7</v>
      </c>
      <c r="L1506" s="93">
        <v>30</v>
      </c>
      <c r="M1506" s="93">
        <v>19</v>
      </c>
      <c r="N1506" s="93">
        <v>18</v>
      </c>
      <c r="O1506" s="94">
        <v>29</v>
      </c>
      <c r="P1506" s="74">
        <v>334460176</v>
      </c>
      <c r="Q1506" s="74">
        <v>201675690</v>
      </c>
      <c r="R1506" s="74">
        <v>5</v>
      </c>
      <c r="S1506" s="74">
        <v>9309082</v>
      </c>
      <c r="T1506" s="74">
        <v>165</v>
      </c>
      <c r="U1506" s="74">
        <v>195867</v>
      </c>
      <c r="V1506" s="74">
        <v>1054</v>
      </c>
      <c r="W1506" s="74">
        <v>3000</v>
      </c>
      <c r="X1506" s="74">
        <v>56070</v>
      </c>
      <c r="Y1506" s="74">
        <v>200</v>
      </c>
      <c r="Z1506" s="74">
        <v>1129552</v>
      </c>
      <c r="AA1506" s="74">
        <v>10</v>
      </c>
      <c r="AB1506" s="74">
        <v>6097382</v>
      </c>
      <c r="AC1506" s="74">
        <v>5</v>
      </c>
    </row>
    <row r="1507" spans="1:29" ht="14.25">
      <c r="A1507" s="89">
        <v>2013066</v>
      </c>
      <c r="B1507" s="91">
        <v>41434</v>
      </c>
      <c r="C1507" s="97">
        <v>1</v>
      </c>
      <c r="D1507" s="93">
        <v>3</v>
      </c>
      <c r="E1507" s="93">
        <v>16</v>
      </c>
      <c r="F1507" s="93">
        <v>17</v>
      </c>
      <c r="G1507" s="93">
        <v>20</v>
      </c>
      <c r="H1507" s="93">
        <v>32</v>
      </c>
      <c r="I1507" s="99">
        <v>7</v>
      </c>
      <c r="J1507" s="93">
        <v>17</v>
      </c>
      <c r="K1507" s="93">
        <v>16</v>
      </c>
      <c r="L1507" s="93">
        <v>20</v>
      </c>
      <c r="M1507" s="93">
        <v>1</v>
      </c>
      <c r="N1507" s="93">
        <v>3</v>
      </c>
      <c r="O1507" s="94">
        <v>32</v>
      </c>
      <c r="P1507" s="74">
        <v>368087166</v>
      </c>
      <c r="Q1507" s="74">
        <v>182192048</v>
      </c>
      <c r="R1507" s="74">
        <v>8</v>
      </c>
      <c r="S1507" s="74">
        <v>6025818</v>
      </c>
      <c r="T1507" s="74">
        <v>96</v>
      </c>
      <c r="U1507" s="74">
        <v>128227</v>
      </c>
      <c r="V1507" s="74">
        <v>1512</v>
      </c>
      <c r="W1507" s="74">
        <v>3000</v>
      </c>
      <c r="X1507" s="74">
        <v>83874</v>
      </c>
      <c r="Y1507" s="74">
        <v>200</v>
      </c>
      <c r="Z1507" s="74">
        <v>1498384</v>
      </c>
      <c r="AA1507" s="74">
        <v>10</v>
      </c>
      <c r="AB1507" s="74">
        <v>20607068</v>
      </c>
      <c r="AC1507" s="74">
        <v>5</v>
      </c>
    </row>
    <row r="1508" spans="1:29" ht="14.25">
      <c r="A1508" s="89">
        <v>2013067</v>
      </c>
      <c r="B1508" s="91">
        <v>41436</v>
      </c>
      <c r="C1508" s="97">
        <v>1</v>
      </c>
      <c r="D1508" s="93">
        <v>4</v>
      </c>
      <c r="E1508" s="93">
        <v>9</v>
      </c>
      <c r="F1508" s="93">
        <v>15</v>
      </c>
      <c r="G1508" s="93">
        <v>22</v>
      </c>
      <c r="H1508" s="93">
        <v>30</v>
      </c>
      <c r="I1508" s="99">
        <v>6</v>
      </c>
      <c r="J1508" s="93">
        <v>9</v>
      </c>
      <c r="K1508" s="93">
        <v>1</v>
      </c>
      <c r="L1508" s="93">
        <v>4</v>
      </c>
      <c r="M1508" s="93">
        <v>30</v>
      </c>
      <c r="N1508" s="93">
        <v>15</v>
      </c>
      <c r="O1508" s="94">
        <v>22</v>
      </c>
      <c r="P1508" s="74">
        <v>309743864</v>
      </c>
      <c r="Q1508" s="74">
        <v>137776720</v>
      </c>
      <c r="R1508" s="74">
        <v>16</v>
      </c>
      <c r="S1508" s="74">
        <v>5889617</v>
      </c>
      <c r="T1508" s="74">
        <v>163</v>
      </c>
      <c r="U1508" s="74">
        <v>130986</v>
      </c>
      <c r="V1508" s="74">
        <v>1711</v>
      </c>
      <c r="W1508" s="74">
        <v>3000</v>
      </c>
      <c r="X1508" s="74">
        <v>68974</v>
      </c>
      <c r="Y1508" s="74">
        <v>200</v>
      </c>
      <c r="Z1508" s="74">
        <v>1168530</v>
      </c>
      <c r="AA1508" s="74">
        <v>10</v>
      </c>
      <c r="AB1508" s="74">
        <v>9998405</v>
      </c>
      <c r="AC1508" s="74">
        <v>5</v>
      </c>
    </row>
    <row r="1509" spans="1:29" ht="14.25">
      <c r="A1509" s="89">
        <v>2013068</v>
      </c>
      <c r="B1509" s="91">
        <v>41438</v>
      </c>
      <c r="C1509" s="97">
        <v>2</v>
      </c>
      <c r="D1509" s="93">
        <v>7</v>
      </c>
      <c r="E1509" s="93">
        <v>13</v>
      </c>
      <c r="F1509" s="93">
        <v>20</v>
      </c>
      <c r="G1509" s="93">
        <v>25</v>
      </c>
      <c r="H1509" s="93">
        <v>27</v>
      </c>
      <c r="I1509" s="99">
        <v>6</v>
      </c>
      <c r="J1509" s="93">
        <v>13</v>
      </c>
      <c r="K1509" s="93">
        <v>20</v>
      </c>
      <c r="L1509" s="93">
        <v>25</v>
      </c>
      <c r="M1509" s="93">
        <v>2</v>
      </c>
      <c r="N1509" s="93">
        <v>27</v>
      </c>
      <c r="O1509" s="94">
        <v>7</v>
      </c>
      <c r="P1509" s="74">
        <v>329872238</v>
      </c>
      <c r="Q1509" s="74">
        <v>135584520</v>
      </c>
      <c r="R1509" s="74">
        <v>10</v>
      </c>
      <c r="S1509" s="74">
        <v>6912312</v>
      </c>
      <c r="T1509" s="74">
        <v>203</v>
      </c>
      <c r="U1509" s="74">
        <v>141303</v>
      </c>
      <c r="V1509" s="74">
        <v>1234</v>
      </c>
      <c r="W1509" s="74">
        <v>3000</v>
      </c>
      <c r="X1509" s="74">
        <v>66176</v>
      </c>
      <c r="Y1509" s="74">
        <v>200</v>
      </c>
      <c r="Z1509" s="74">
        <v>1239999</v>
      </c>
      <c r="AA1509" s="74">
        <v>10</v>
      </c>
      <c r="AB1509" s="74">
        <v>7336919</v>
      </c>
      <c r="AC1509" s="74">
        <v>5</v>
      </c>
    </row>
    <row r="1510" spans="1:29" ht="14.25">
      <c r="A1510" s="89">
        <v>2013069</v>
      </c>
      <c r="B1510" s="91">
        <v>41441</v>
      </c>
      <c r="C1510" s="97">
        <v>7</v>
      </c>
      <c r="D1510" s="93">
        <v>16</v>
      </c>
      <c r="E1510" s="93">
        <v>17</v>
      </c>
      <c r="F1510" s="93">
        <v>18</v>
      </c>
      <c r="G1510" s="93">
        <v>30</v>
      </c>
      <c r="H1510" s="93">
        <v>33</v>
      </c>
      <c r="I1510" s="99">
        <v>6</v>
      </c>
      <c r="J1510" s="93">
        <v>30</v>
      </c>
      <c r="K1510" s="93">
        <v>16</v>
      </c>
      <c r="L1510" s="93">
        <v>18</v>
      </c>
      <c r="M1510" s="93">
        <v>17</v>
      </c>
      <c r="N1510" s="93">
        <v>7</v>
      </c>
      <c r="O1510" s="94">
        <v>33</v>
      </c>
      <c r="P1510" s="74">
        <v>369339396</v>
      </c>
      <c r="Q1510" s="74">
        <v>30000000</v>
      </c>
      <c r="R1510" s="74">
        <v>105</v>
      </c>
      <c r="S1510" s="74">
        <v>2083167</v>
      </c>
      <c r="T1510" s="74">
        <v>190</v>
      </c>
      <c r="U1510" s="74">
        <v>187552</v>
      </c>
      <c r="V1510" s="74">
        <v>1147</v>
      </c>
      <c r="W1510" s="74">
        <v>3000</v>
      </c>
      <c r="X1510" s="74">
        <v>58665</v>
      </c>
      <c r="Y1510" s="74">
        <v>200</v>
      </c>
      <c r="Z1510" s="74">
        <v>1142808</v>
      </c>
      <c r="AA1510" s="74">
        <v>10</v>
      </c>
      <c r="AB1510" s="74">
        <v>7118223</v>
      </c>
      <c r="AC1510" s="74">
        <v>5</v>
      </c>
    </row>
    <row r="1511" spans="1:29" ht="14.25">
      <c r="A1511" s="89">
        <v>2013070</v>
      </c>
      <c r="B1511" s="91">
        <v>41443</v>
      </c>
      <c r="C1511" s="97">
        <v>2</v>
      </c>
      <c r="D1511" s="93">
        <v>3</v>
      </c>
      <c r="E1511" s="93">
        <v>9</v>
      </c>
      <c r="F1511" s="93">
        <v>10</v>
      </c>
      <c r="G1511" s="93">
        <v>28</v>
      </c>
      <c r="H1511" s="93">
        <v>30</v>
      </c>
      <c r="I1511" s="99">
        <v>6</v>
      </c>
      <c r="J1511" s="93">
        <v>2</v>
      </c>
      <c r="K1511" s="93">
        <v>28</v>
      </c>
      <c r="L1511" s="93">
        <v>10</v>
      </c>
      <c r="M1511" s="93">
        <v>30</v>
      </c>
      <c r="N1511" s="93">
        <v>9</v>
      </c>
      <c r="O1511" s="94">
        <v>3</v>
      </c>
      <c r="P1511" s="74">
        <v>296577242</v>
      </c>
      <c r="Q1511" s="74">
        <v>58271360</v>
      </c>
      <c r="R1511" s="74">
        <v>13</v>
      </c>
      <c r="S1511" s="74">
        <v>5000000</v>
      </c>
      <c r="T1511" s="74">
        <v>152</v>
      </c>
      <c r="U1511" s="74">
        <v>178396</v>
      </c>
      <c r="V1511" s="74">
        <v>1085</v>
      </c>
      <c r="W1511" s="74">
        <v>3000</v>
      </c>
      <c r="X1511" s="74">
        <v>60263</v>
      </c>
      <c r="Y1511" s="74">
        <v>200</v>
      </c>
      <c r="Z1511" s="74">
        <v>1178132</v>
      </c>
      <c r="AA1511" s="74">
        <v>10</v>
      </c>
      <c r="AB1511" s="74">
        <v>5569252</v>
      </c>
      <c r="AC1511" s="74">
        <v>5</v>
      </c>
    </row>
    <row r="1512" spans="1:29" ht="14.25">
      <c r="A1512" s="89">
        <v>2013071</v>
      </c>
      <c r="B1512" s="91">
        <v>41445</v>
      </c>
      <c r="C1512" s="97">
        <v>5</v>
      </c>
      <c r="D1512" s="93">
        <v>12</v>
      </c>
      <c r="E1512" s="93">
        <v>21</v>
      </c>
      <c r="F1512" s="93">
        <v>23</v>
      </c>
      <c r="G1512" s="93">
        <v>26</v>
      </c>
      <c r="H1512" s="93">
        <v>28</v>
      </c>
      <c r="I1512" s="99">
        <v>9</v>
      </c>
      <c r="J1512" s="93">
        <v>21</v>
      </c>
      <c r="K1512" s="93">
        <v>12</v>
      </c>
      <c r="L1512" s="93">
        <v>26</v>
      </c>
      <c r="M1512" s="93">
        <v>28</v>
      </c>
      <c r="N1512" s="93">
        <v>5</v>
      </c>
      <c r="O1512" s="94">
        <v>23</v>
      </c>
      <c r="P1512" s="74">
        <v>311914552</v>
      </c>
      <c r="Q1512" s="74">
        <v>31637441</v>
      </c>
      <c r="R1512" s="74">
        <v>11</v>
      </c>
      <c r="S1512" s="74">
        <v>5000000</v>
      </c>
      <c r="T1512" s="74">
        <v>173</v>
      </c>
      <c r="U1512" s="74">
        <v>70271</v>
      </c>
      <c r="V1512" s="74">
        <v>2821</v>
      </c>
      <c r="W1512" s="74">
        <v>3000</v>
      </c>
      <c r="X1512" s="74">
        <v>119306</v>
      </c>
      <c r="Y1512" s="74">
        <v>200</v>
      </c>
      <c r="Z1512" s="74">
        <v>1769363</v>
      </c>
      <c r="AA1512" s="74">
        <v>10</v>
      </c>
      <c r="AB1512" s="74">
        <v>12459464</v>
      </c>
      <c r="AC1512" s="74">
        <v>5</v>
      </c>
    </row>
    <row r="1513" spans="1:29" ht="14.25">
      <c r="A1513" s="89">
        <v>2013072</v>
      </c>
      <c r="B1513" s="91">
        <v>41448</v>
      </c>
      <c r="C1513" s="97">
        <v>2</v>
      </c>
      <c r="D1513" s="93">
        <v>8</v>
      </c>
      <c r="E1513" s="93">
        <v>11</v>
      </c>
      <c r="F1513" s="93">
        <v>14</v>
      </c>
      <c r="G1513" s="93">
        <v>19</v>
      </c>
      <c r="H1513" s="93">
        <v>33</v>
      </c>
      <c r="I1513" s="99">
        <v>9</v>
      </c>
      <c r="J1513" s="93">
        <v>8</v>
      </c>
      <c r="K1513" s="93">
        <v>33</v>
      </c>
      <c r="L1513" s="93">
        <v>14</v>
      </c>
      <c r="M1513" s="93">
        <v>19</v>
      </c>
      <c r="N1513" s="93">
        <v>11</v>
      </c>
      <c r="O1513" s="94">
        <v>2</v>
      </c>
      <c r="P1513" s="74">
        <v>351392580</v>
      </c>
      <c r="Q1513" s="74">
        <v>83394408</v>
      </c>
      <c r="R1513" s="74">
        <v>2</v>
      </c>
      <c r="S1513" s="74">
        <v>5000000</v>
      </c>
      <c r="T1513" s="74">
        <v>144</v>
      </c>
      <c r="U1513" s="74">
        <v>183800</v>
      </c>
      <c r="V1513" s="74">
        <v>1302</v>
      </c>
      <c r="W1513" s="74">
        <v>3000</v>
      </c>
      <c r="X1513" s="74">
        <v>80365</v>
      </c>
      <c r="Y1513" s="74">
        <v>200</v>
      </c>
      <c r="Z1513" s="74">
        <v>1599034</v>
      </c>
      <c r="AA1513" s="74">
        <v>10</v>
      </c>
      <c r="AB1513" s="74">
        <v>9597757</v>
      </c>
      <c r="AC1513" s="74">
        <v>5</v>
      </c>
    </row>
    <row r="1514" spans="1:29" ht="14.25">
      <c r="A1514" s="89">
        <v>2013073</v>
      </c>
      <c r="B1514" s="91">
        <v>41450</v>
      </c>
      <c r="C1514" s="97">
        <v>2</v>
      </c>
      <c r="D1514" s="93">
        <v>9</v>
      </c>
      <c r="E1514" s="93">
        <v>13</v>
      </c>
      <c r="F1514" s="93">
        <v>17</v>
      </c>
      <c r="G1514" s="93">
        <v>20</v>
      </c>
      <c r="H1514" s="93">
        <v>28</v>
      </c>
      <c r="I1514" s="99">
        <v>11</v>
      </c>
      <c r="J1514" s="93">
        <v>13</v>
      </c>
      <c r="K1514" s="93">
        <v>20</v>
      </c>
      <c r="L1514" s="93">
        <v>28</v>
      </c>
      <c r="M1514" s="93">
        <v>17</v>
      </c>
      <c r="N1514" s="93">
        <v>9</v>
      </c>
      <c r="O1514" s="94">
        <v>2</v>
      </c>
      <c r="P1514" s="74">
        <v>324559238</v>
      </c>
      <c r="Q1514" s="74">
        <v>31466432</v>
      </c>
      <c r="R1514" s="74">
        <v>19</v>
      </c>
      <c r="S1514" s="74">
        <v>5000000</v>
      </c>
      <c r="T1514" s="74">
        <v>185</v>
      </c>
      <c r="U1514" s="74">
        <v>99780</v>
      </c>
      <c r="V1514" s="74">
        <v>2014</v>
      </c>
      <c r="W1514" s="74">
        <v>3000</v>
      </c>
      <c r="X1514" s="74">
        <v>91067</v>
      </c>
      <c r="Y1514" s="74">
        <v>200</v>
      </c>
      <c r="Z1514" s="74">
        <v>1507636</v>
      </c>
      <c r="AA1514" s="74">
        <v>10</v>
      </c>
      <c r="AB1514" s="74">
        <v>11634158</v>
      </c>
      <c r="AC1514" s="74">
        <v>5</v>
      </c>
    </row>
    <row r="1515" spans="1:29" ht="14.25">
      <c r="A1515" s="89">
        <v>2013074</v>
      </c>
      <c r="B1515" s="91">
        <v>41452</v>
      </c>
      <c r="C1515" s="97">
        <v>3</v>
      </c>
      <c r="D1515" s="93">
        <v>6</v>
      </c>
      <c r="E1515" s="93">
        <v>8</v>
      </c>
      <c r="F1515" s="93">
        <v>14</v>
      </c>
      <c r="G1515" s="93">
        <v>19</v>
      </c>
      <c r="H1515" s="93">
        <v>32</v>
      </c>
      <c r="I1515" s="99">
        <v>3</v>
      </c>
      <c r="J1515" s="93">
        <v>6</v>
      </c>
      <c r="K1515" s="93">
        <v>8</v>
      </c>
      <c r="L1515" s="93">
        <v>32</v>
      </c>
      <c r="M1515" s="93">
        <v>14</v>
      </c>
      <c r="N1515" s="93">
        <v>3</v>
      </c>
      <c r="O1515" s="94">
        <v>19</v>
      </c>
      <c r="P1515" s="74">
        <v>320654782</v>
      </c>
      <c r="Q1515" s="74">
        <v>76109739</v>
      </c>
      <c r="R1515" s="74">
        <v>3</v>
      </c>
      <c r="S1515" s="74">
        <v>5000000</v>
      </c>
      <c r="T1515" s="74">
        <v>101</v>
      </c>
      <c r="U1515" s="74">
        <v>253083</v>
      </c>
      <c r="V1515" s="74">
        <v>1352</v>
      </c>
      <c r="W1515" s="74">
        <v>3000</v>
      </c>
      <c r="X1515" s="74">
        <v>65055</v>
      </c>
      <c r="Y1515" s="74">
        <v>200</v>
      </c>
      <c r="Z1515" s="74">
        <v>1246689</v>
      </c>
      <c r="AA1515" s="74">
        <v>10</v>
      </c>
      <c r="AB1515" s="74">
        <v>8476445</v>
      </c>
      <c r="AC1515" s="74">
        <v>5</v>
      </c>
    </row>
    <row r="1516" spans="1:29" ht="14.25">
      <c r="A1516" s="89">
        <v>2013075</v>
      </c>
      <c r="B1516" s="91">
        <v>41455</v>
      </c>
      <c r="C1516" s="97">
        <v>4</v>
      </c>
      <c r="D1516" s="93">
        <v>6</v>
      </c>
      <c r="E1516" s="93">
        <v>9</v>
      </c>
      <c r="F1516" s="93">
        <v>25</v>
      </c>
      <c r="G1516" s="93">
        <v>30</v>
      </c>
      <c r="H1516" s="93">
        <v>33</v>
      </c>
      <c r="I1516" s="99">
        <v>14</v>
      </c>
      <c r="J1516" s="93">
        <v>4</v>
      </c>
      <c r="K1516" s="93">
        <v>9</v>
      </c>
      <c r="L1516" s="93">
        <v>6</v>
      </c>
      <c r="M1516" s="93">
        <v>33</v>
      </c>
      <c r="N1516" s="93">
        <v>25</v>
      </c>
      <c r="O1516" s="94">
        <v>30</v>
      </c>
      <c r="P1516" s="74">
        <v>358276246</v>
      </c>
      <c r="Q1516" s="74">
        <v>148151453</v>
      </c>
      <c r="R1516" s="74">
        <v>0</v>
      </c>
      <c r="S1516" s="74">
        <v>0</v>
      </c>
      <c r="T1516" s="74">
        <v>47</v>
      </c>
      <c r="U1516" s="74">
        <v>656915</v>
      </c>
      <c r="V1516" s="74">
        <v>1029</v>
      </c>
      <c r="W1516" s="74">
        <v>3000</v>
      </c>
      <c r="X1516" s="74">
        <v>58145</v>
      </c>
      <c r="Y1516" s="74">
        <v>200</v>
      </c>
      <c r="Z1516" s="74">
        <v>1242958</v>
      </c>
      <c r="AA1516" s="74">
        <v>10</v>
      </c>
      <c r="AB1516" s="74">
        <v>9098609</v>
      </c>
      <c r="AC1516" s="74">
        <v>5</v>
      </c>
    </row>
    <row r="1517" spans="1:29" ht="14.25">
      <c r="A1517" s="89">
        <v>2013076</v>
      </c>
      <c r="B1517" s="91">
        <v>41457</v>
      </c>
      <c r="C1517" s="97">
        <v>14</v>
      </c>
      <c r="D1517" s="93">
        <v>23</v>
      </c>
      <c r="E1517" s="93">
        <v>24</v>
      </c>
      <c r="F1517" s="93">
        <v>26</v>
      </c>
      <c r="G1517" s="93">
        <v>29</v>
      </c>
      <c r="H1517" s="93">
        <v>30</v>
      </c>
      <c r="I1517" s="99">
        <v>3</v>
      </c>
      <c r="J1517" s="93">
        <v>23</v>
      </c>
      <c r="K1517" s="93">
        <v>24</v>
      </c>
      <c r="L1517" s="93">
        <v>29</v>
      </c>
      <c r="M1517" s="93">
        <v>30</v>
      </c>
      <c r="N1517" s="93">
        <v>14</v>
      </c>
      <c r="O1517" s="94">
        <v>26</v>
      </c>
      <c r="P1517" s="74">
        <v>326689120</v>
      </c>
      <c r="Q1517" s="74">
        <v>213429920</v>
      </c>
      <c r="R1517" s="74">
        <v>1</v>
      </c>
      <c r="S1517" s="74">
        <v>10000000</v>
      </c>
      <c r="T1517" s="74">
        <v>43</v>
      </c>
      <c r="U1517" s="74">
        <v>750283</v>
      </c>
      <c r="V1517" s="74">
        <v>568</v>
      </c>
      <c r="W1517" s="74">
        <v>3000</v>
      </c>
      <c r="X1517" s="74">
        <v>39214</v>
      </c>
      <c r="Y1517" s="74">
        <v>200</v>
      </c>
      <c r="Z1517" s="74">
        <v>923533</v>
      </c>
      <c r="AA1517" s="74">
        <v>10</v>
      </c>
      <c r="AB1517" s="74">
        <v>6750974</v>
      </c>
      <c r="AC1517" s="74">
        <v>5</v>
      </c>
    </row>
    <row r="1518" spans="1:29" ht="14.25">
      <c r="A1518" s="89">
        <v>2013077</v>
      </c>
      <c r="B1518" s="91">
        <v>41459</v>
      </c>
      <c r="C1518" s="97">
        <v>9</v>
      </c>
      <c r="D1518" s="93">
        <v>14</v>
      </c>
      <c r="E1518" s="93">
        <v>23</v>
      </c>
      <c r="F1518" s="93">
        <v>24</v>
      </c>
      <c r="G1518" s="93">
        <v>26</v>
      </c>
      <c r="H1518" s="93">
        <v>29</v>
      </c>
      <c r="I1518" s="99">
        <v>3</v>
      </c>
      <c r="J1518" s="93">
        <v>9</v>
      </c>
      <c r="K1518" s="93">
        <v>14</v>
      </c>
      <c r="L1518" s="93">
        <v>26</v>
      </c>
      <c r="M1518" s="93">
        <v>24</v>
      </c>
      <c r="N1518" s="93">
        <v>29</v>
      </c>
      <c r="O1518" s="94">
        <v>23</v>
      </c>
      <c r="P1518" s="74">
        <v>333114166</v>
      </c>
      <c r="Q1518" s="74">
        <v>90631848</v>
      </c>
      <c r="R1518" s="74">
        <v>31</v>
      </c>
      <c r="S1518" s="74">
        <v>5415508</v>
      </c>
      <c r="T1518" s="74">
        <v>186</v>
      </c>
      <c r="U1518" s="74">
        <v>103877</v>
      </c>
      <c r="V1518" s="74">
        <v>11740</v>
      </c>
      <c r="W1518" s="74">
        <v>3000</v>
      </c>
      <c r="X1518" s="74">
        <v>71510</v>
      </c>
      <c r="Y1518" s="74">
        <v>200</v>
      </c>
      <c r="Z1518" s="74">
        <v>1079027</v>
      </c>
      <c r="AA1518" s="74">
        <v>10</v>
      </c>
      <c r="AB1518" s="74">
        <v>7701962</v>
      </c>
      <c r="AC1518" s="74">
        <v>5</v>
      </c>
    </row>
    <row r="1519" spans="1:29" ht="14.25">
      <c r="A1519" s="89">
        <v>2013078</v>
      </c>
      <c r="B1519" s="91">
        <v>41462</v>
      </c>
      <c r="C1519" s="97">
        <v>3</v>
      </c>
      <c r="D1519" s="93">
        <v>5</v>
      </c>
      <c r="E1519" s="93">
        <v>17</v>
      </c>
      <c r="F1519" s="93">
        <v>18</v>
      </c>
      <c r="G1519" s="93">
        <v>26</v>
      </c>
      <c r="H1519" s="93">
        <v>27</v>
      </c>
      <c r="I1519" s="99">
        <v>15</v>
      </c>
      <c r="J1519" s="93">
        <v>5</v>
      </c>
      <c r="K1519" s="93">
        <v>26</v>
      </c>
      <c r="L1519" s="93">
        <v>17</v>
      </c>
      <c r="M1519" s="93">
        <v>27</v>
      </c>
      <c r="N1519" s="93">
        <v>18</v>
      </c>
      <c r="O1519" s="94">
        <v>3</v>
      </c>
      <c r="P1519" s="74">
        <v>355637236</v>
      </c>
      <c r="Q1519" s="74">
        <v>125198288</v>
      </c>
      <c r="R1519" s="74">
        <v>8</v>
      </c>
      <c r="S1519" s="74">
        <v>5000000</v>
      </c>
      <c r="T1519" s="74">
        <v>223</v>
      </c>
      <c r="U1519" s="74">
        <v>143305</v>
      </c>
      <c r="V1519" s="74">
        <v>1481</v>
      </c>
      <c r="W1519" s="74">
        <v>3000</v>
      </c>
      <c r="X1519" s="74">
        <v>75201</v>
      </c>
      <c r="Y1519" s="74">
        <v>200</v>
      </c>
      <c r="Z1519" s="74">
        <v>1477667</v>
      </c>
      <c r="AA1519" s="74">
        <v>10</v>
      </c>
      <c r="AB1519" s="74">
        <v>6695776</v>
      </c>
      <c r="AC1519" s="74">
        <v>5</v>
      </c>
    </row>
    <row r="1520" spans="1:29" ht="14.25">
      <c r="A1520" s="89">
        <v>2013079</v>
      </c>
      <c r="B1520" s="91">
        <v>41464</v>
      </c>
      <c r="C1520" s="97">
        <v>7</v>
      </c>
      <c r="D1520" s="93">
        <v>13</v>
      </c>
      <c r="E1520" s="93">
        <v>17</v>
      </c>
      <c r="F1520" s="93">
        <v>19</v>
      </c>
      <c r="G1520" s="93">
        <v>22</v>
      </c>
      <c r="H1520" s="93">
        <v>26</v>
      </c>
      <c r="I1520" s="99">
        <v>13</v>
      </c>
      <c r="J1520" s="93">
        <v>26</v>
      </c>
      <c r="K1520" s="93">
        <v>7</v>
      </c>
      <c r="L1520" s="93">
        <v>22</v>
      </c>
      <c r="M1520" s="93">
        <v>19</v>
      </c>
      <c r="N1520" s="93">
        <v>13</v>
      </c>
      <c r="O1520" s="94">
        <v>17</v>
      </c>
      <c r="P1520" s="74">
        <v>320512624</v>
      </c>
      <c r="Q1520" s="74">
        <v>108592428</v>
      </c>
      <c r="R1520" s="74">
        <v>12</v>
      </c>
      <c r="S1520" s="74">
        <v>6446471</v>
      </c>
      <c r="T1520" s="74">
        <v>102</v>
      </c>
      <c r="U1520" s="74">
        <v>255259</v>
      </c>
      <c r="V1520" s="74">
        <v>1192</v>
      </c>
      <c r="W1520" s="74">
        <v>3000</v>
      </c>
      <c r="X1520" s="74">
        <v>67130</v>
      </c>
      <c r="Y1520" s="74">
        <v>200</v>
      </c>
      <c r="Z1520" s="74">
        <v>1265622</v>
      </c>
      <c r="AA1520" s="74">
        <v>10</v>
      </c>
      <c r="AB1520" s="74">
        <v>8120933</v>
      </c>
      <c r="AC1520" s="74">
        <v>5</v>
      </c>
    </row>
    <row r="1521" spans="1:29" ht="14.25">
      <c r="A1521" s="89">
        <v>2013080</v>
      </c>
      <c r="B1521" s="91">
        <v>41466</v>
      </c>
      <c r="C1521" s="97">
        <v>10</v>
      </c>
      <c r="D1521" s="93">
        <v>11</v>
      </c>
      <c r="E1521" s="93">
        <v>12</v>
      </c>
      <c r="F1521" s="93">
        <v>23</v>
      </c>
      <c r="G1521" s="93">
        <v>28</v>
      </c>
      <c r="H1521" s="93">
        <v>32</v>
      </c>
      <c r="I1521" s="99">
        <v>16</v>
      </c>
      <c r="J1521" s="93">
        <v>23</v>
      </c>
      <c r="K1521" s="93">
        <v>28</v>
      </c>
      <c r="L1521" s="93">
        <v>11</v>
      </c>
      <c r="M1521" s="93">
        <v>32</v>
      </c>
      <c r="N1521" s="93">
        <v>10</v>
      </c>
      <c r="O1521" s="94">
        <v>12</v>
      </c>
      <c r="P1521" s="74">
        <v>327918824</v>
      </c>
      <c r="Q1521" s="74">
        <v>126651295</v>
      </c>
      <c r="R1521" s="74">
        <v>5</v>
      </c>
      <c r="S1521" s="74">
        <v>8444709</v>
      </c>
      <c r="T1521" s="74">
        <v>103</v>
      </c>
      <c r="U1521" s="74">
        <v>250828</v>
      </c>
      <c r="V1521" s="74">
        <v>1512</v>
      </c>
      <c r="W1521" s="74">
        <v>3000</v>
      </c>
      <c r="X1521" s="74">
        <v>73261</v>
      </c>
      <c r="Y1521" s="74">
        <v>200</v>
      </c>
      <c r="Z1521" s="74">
        <v>1305619</v>
      </c>
      <c r="AA1521" s="74">
        <v>10</v>
      </c>
      <c r="AB1521" s="74">
        <v>8463619</v>
      </c>
      <c r="AC1521" s="74">
        <v>5</v>
      </c>
    </row>
    <row r="1522" spans="1:29" ht="14.25">
      <c r="A1522" s="89">
        <v>2013081</v>
      </c>
      <c r="B1522" s="91">
        <v>41469</v>
      </c>
      <c r="C1522" s="97">
        <v>1</v>
      </c>
      <c r="D1522" s="93">
        <v>4</v>
      </c>
      <c r="E1522" s="93">
        <v>10</v>
      </c>
      <c r="F1522" s="93">
        <v>13</v>
      </c>
      <c r="G1522" s="93">
        <v>21</v>
      </c>
      <c r="H1522" s="93">
        <v>31</v>
      </c>
      <c r="I1522" s="99">
        <v>13</v>
      </c>
      <c r="J1522" s="93">
        <v>1</v>
      </c>
      <c r="K1522" s="93">
        <v>10</v>
      </c>
      <c r="L1522" s="93">
        <v>31</v>
      </c>
      <c r="M1522" s="93">
        <v>13</v>
      </c>
      <c r="N1522" s="93">
        <v>4</v>
      </c>
      <c r="O1522" s="94">
        <v>21</v>
      </c>
      <c r="P1522" s="74">
        <v>359745012</v>
      </c>
      <c r="Q1522" s="74">
        <v>164579200</v>
      </c>
      <c r="R1522" s="74">
        <v>4</v>
      </c>
      <c r="S1522" s="74">
        <v>10000000</v>
      </c>
      <c r="T1522" s="74">
        <v>122</v>
      </c>
      <c r="U1522" s="74">
        <v>273751</v>
      </c>
      <c r="V1522" s="74">
        <v>1116</v>
      </c>
      <c r="W1522" s="74">
        <v>3000</v>
      </c>
      <c r="X1522" s="74">
        <v>62494</v>
      </c>
      <c r="Y1522" s="74">
        <v>200</v>
      </c>
      <c r="Z1522" s="74">
        <v>1295456</v>
      </c>
      <c r="AA1522" s="74">
        <v>10</v>
      </c>
      <c r="AB1522" s="74">
        <v>7229622</v>
      </c>
      <c r="AC1522" s="74">
        <v>5</v>
      </c>
    </row>
    <row r="1523" spans="1:29" ht="14.25">
      <c r="A1523" s="89">
        <v>2013082</v>
      </c>
      <c r="B1523" s="91">
        <v>41471</v>
      </c>
      <c r="C1523" s="97">
        <v>4</v>
      </c>
      <c r="D1523" s="93">
        <v>13</v>
      </c>
      <c r="E1523" s="93">
        <v>14</v>
      </c>
      <c r="F1523" s="93">
        <v>20</v>
      </c>
      <c r="G1523" s="93">
        <v>22</v>
      </c>
      <c r="H1523" s="93">
        <v>30</v>
      </c>
      <c r="I1523" s="99">
        <v>6</v>
      </c>
      <c r="J1523" s="93">
        <v>22</v>
      </c>
      <c r="K1523" s="93">
        <v>14</v>
      </c>
      <c r="L1523" s="93">
        <v>20</v>
      </c>
      <c r="M1523" s="93">
        <v>4</v>
      </c>
      <c r="N1523" s="93">
        <v>13</v>
      </c>
      <c r="O1523" s="94">
        <v>30</v>
      </c>
      <c r="P1523" s="74">
        <v>326611872</v>
      </c>
      <c r="Q1523" s="74">
        <v>177229420</v>
      </c>
      <c r="R1523" s="74">
        <v>5</v>
      </c>
      <c r="S1523" s="74">
        <v>8012017</v>
      </c>
      <c r="T1523" s="74">
        <v>178</v>
      </c>
      <c r="U1523" s="74">
        <v>126910</v>
      </c>
      <c r="V1523" s="74">
        <v>1704</v>
      </c>
      <c r="W1523" s="74">
        <v>3000</v>
      </c>
      <c r="X1523" s="74">
        <v>83829</v>
      </c>
      <c r="Y1523" s="74">
        <v>200</v>
      </c>
      <c r="Z1523" s="74">
        <v>1484654</v>
      </c>
      <c r="AA1523" s="74">
        <v>10</v>
      </c>
      <c r="AB1523" s="74">
        <v>9603007</v>
      </c>
      <c r="AC1523" s="74">
        <v>5</v>
      </c>
    </row>
    <row r="1524" spans="1:29" ht="14.25">
      <c r="A1524" s="89">
        <v>2013083</v>
      </c>
      <c r="B1524" s="91">
        <v>41473</v>
      </c>
      <c r="C1524" s="97">
        <v>5</v>
      </c>
      <c r="D1524" s="93">
        <v>6</v>
      </c>
      <c r="E1524" s="93">
        <v>12</v>
      </c>
      <c r="F1524" s="93">
        <v>14</v>
      </c>
      <c r="G1524" s="93">
        <v>19</v>
      </c>
      <c r="H1524" s="93">
        <v>23</v>
      </c>
      <c r="I1524" s="99">
        <v>9</v>
      </c>
      <c r="J1524" s="93">
        <v>12</v>
      </c>
      <c r="K1524" s="93">
        <v>19</v>
      </c>
      <c r="L1524" s="93">
        <v>14</v>
      </c>
      <c r="M1524" s="93">
        <v>6</v>
      </c>
      <c r="N1524" s="93">
        <v>23</v>
      </c>
      <c r="O1524" s="94">
        <v>5</v>
      </c>
      <c r="P1524" s="74">
        <v>338036388</v>
      </c>
      <c r="Q1524" s="74">
        <v>101908566</v>
      </c>
      <c r="R1524" s="74">
        <v>18</v>
      </c>
      <c r="S1524" s="74">
        <v>5326203</v>
      </c>
      <c r="T1524" s="74">
        <v>225</v>
      </c>
      <c r="U1524" s="74">
        <v>39144</v>
      </c>
      <c r="V1524" s="74">
        <v>4408</v>
      </c>
      <c r="W1524" s="74">
        <v>3000</v>
      </c>
      <c r="X1524" s="74">
        <v>159499</v>
      </c>
      <c r="Y1524" s="74">
        <v>200</v>
      </c>
      <c r="Z1524" s="74">
        <v>2109179</v>
      </c>
      <c r="AA1524" s="74">
        <v>10</v>
      </c>
      <c r="AB1524" s="74">
        <v>14012784</v>
      </c>
      <c r="AC1524" s="74">
        <v>5</v>
      </c>
    </row>
    <row r="1525" spans="1:29" ht="14.25">
      <c r="A1525" s="89">
        <v>2013084</v>
      </c>
      <c r="B1525" s="91">
        <v>41476</v>
      </c>
      <c r="C1525" s="97">
        <v>5</v>
      </c>
      <c r="D1525" s="93">
        <v>7</v>
      </c>
      <c r="E1525" s="93">
        <v>9</v>
      </c>
      <c r="F1525" s="93">
        <v>11</v>
      </c>
      <c r="G1525" s="93">
        <v>20</v>
      </c>
      <c r="H1525" s="93">
        <v>21</v>
      </c>
      <c r="I1525" s="99">
        <v>3</v>
      </c>
      <c r="J1525" s="93">
        <v>21</v>
      </c>
      <c r="K1525" s="93">
        <v>7</v>
      </c>
      <c r="L1525" s="93">
        <v>5</v>
      </c>
      <c r="M1525" s="93">
        <v>9</v>
      </c>
      <c r="N1525" s="93">
        <v>20</v>
      </c>
      <c r="O1525" s="94">
        <v>11</v>
      </c>
      <c r="P1525" s="74">
        <v>373588034</v>
      </c>
      <c r="Q1525" s="74">
        <v>101313260</v>
      </c>
      <c r="R1525" s="74">
        <v>10</v>
      </c>
      <c r="S1525" s="74">
        <v>6976187</v>
      </c>
      <c r="T1525" s="74">
        <v>136</v>
      </c>
      <c r="U1525" s="74">
        <v>217961</v>
      </c>
      <c r="V1525" s="74">
        <v>1861</v>
      </c>
      <c r="W1525" s="74">
        <v>3000</v>
      </c>
      <c r="X1525" s="74">
        <v>88845</v>
      </c>
      <c r="Y1525" s="74">
        <v>200</v>
      </c>
      <c r="Z1525" s="74">
        <v>1586008</v>
      </c>
      <c r="AA1525" s="74">
        <v>10</v>
      </c>
      <c r="AB1525" s="74">
        <v>9007333</v>
      </c>
      <c r="AC1525" s="74">
        <v>5</v>
      </c>
    </row>
    <row r="1526" spans="1:29" ht="14.25">
      <c r="A1526" s="89">
        <v>2013085</v>
      </c>
      <c r="B1526" s="91">
        <v>41478</v>
      </c>
      <c r="C1526" s="97">
        <v>2</v>
      </c>
      <c r="D1526" s="93">
        <v>8</v>
      </c>
      <c r="E1526" s="93">
        <v>12</v>
      </c>
      <c r="F1526" s="93">
        <v>14</v>
      </c>
      <c r="G1526" s="93">
        <v>16</v>
      </c>
      <c r="H1526" s="93">
        <v>32</v>
      </c>
      <c r="I1526" s="99">
        <v>16</v>
      </c>
      <c r="J1526" s="93">
        <v>2</v>
      </c>
      <c r="K1526" s="93">
        <v>12</v>
      </c>
      <c r="L1526" s="93">
        <v>16</v>
      </c>
      <c r="M1526" s="93">
        <v>8</v>
      </c>
      <c r="N1526" s="93">
        <v>14</v>
      </c>
      <c r="O1526" s="94">
        <v>32</v>
      </c>
      <c r="P1526" s="74">
        <v>330145456</v>
      </c>
      <c r="Q1526" s="74">
        <v>119563094</v>
      </c>
      <c r="R1526" s="74">
        <v>7</v>
      </c>
      <c r="S1526" s="74">
        <v>8042847</v>
      </c>
      <c r="T1526" s="74">
        <v>135</v>
      </c>
      <c r="U1526" s="74">
        <v>236665</v>
      </c>
      <c r="V1526" s="74">
        <v>935</v>
      </c>
      <c r="W1526" s="74">
        <v>3000</v>
      </c>
      <c r="X1526" s="74">
        <v>53773</v>
      </c>
      <c r="Y1526" s="74">
        <v>200</v>
      </c>
      <c r="Z1526" s="74">
        <v>1122477</v>
      </c>
      <c r="AA1526" s="74">
        <v>10</v>
      </c>
      <c r="AB1526" s="74">
        <v>6097445</v>
      </c>
      <c r="AC1526" s="74">
        <v>5</v>
      </c>
    </row>
    <row r="1527" spans="1:29" ht="14.25">
      <c r="A1527" s="89">
        <v>2013086</v>
      </c>
      <c r="B1527" s="91">
        <v>41480</v>
      </c>
      <c r="C1527" s="97">
        <v>2</v>
      </c>
      <c r="D1527" s="93">
        <v>4</v>
      </c>
      <c r="E1527" s="93">
        <v>11</v>
      </c>
      <c r="F1527" s="93">
        <v>13</v>
      </c>
      <c r="G1527" s="93">
        <v>16</v>
      </c>
      <c r="H1527" s="93">
        <v>26</v>
      </c>
      <c r="I1527" s="99">
        <v>11</v>
      </c>
      <c r="J1527" s="93">
        <v>2</v>
      </c>
      <c r="K1527" s="93">
        <v>11</v>
      </c>
      <c r="L1527" s="93">
        <v>26</v>
      </c>
      <c r="M1527" s="93">
        <v>4</v>
      </c>
      <c r="N1527" s="93">
        <v>16</v>
      </c>
      <c r="O1527" s="94">
        <v>13</v>
      </c>
      <c r="P1527" s="74">
        <v>326453274</v>
      </c>
      <c r="Q1527" s="74">
        <v>147621963</v>
      </c>
      <c r="R1527" s="74">
        <v>3</v>
      </c>
      <c r="S1527" s="74">
        <v>10000000</v>
      </c>
      <c r="T1527" s="74">
        <v>80</v>
      </c>
      <c r="U1527" s="74">
        <v>311029</v>
      </c>
      <c r="V1527" s="74">
        <v>1098</v>
      </c>
      <c r="W1527" s="74">
        <v>3000</v>
      </c>
      <c r="X1527" s="74">
        <v>54996</v>
      </c>
      <c r="Y1527" s="74">
        <v>200</v>
      </c>
      <c r="Z1527" s="74">
        <v>1090702</v>
      </c>
      <c r="AA1527" s="74">
        <v>10</v>
      </c>
      <c r="AB1527" s="74">
        <v>10364128</v>
      </c>
      <c r="AC1527" s="74">
        <v>5</v>
      </c>
    </row>
    <row r="1528" spans="1:29" ht="14.25">
      <c r="A1528" s="89">
        <v>2013087</v>
      </c>
      <c r="B1528" s="91">
        <v>41483</v>
      </c>
      <c r="C1528" s="97">
        <v>2</v>
      </c>
      <c r="D1528" s="93">
        <v>13</v>
      </c>
      <c r="E1528" s="93">
        <v>19</v>
      </c>
      <c r="F1528" s="93">
        <v>23</v>
      </c>
      <c r="G1528" s="93">
        <v>24</v>
      </c>
      <c r="H1528" s="93">
        <v>28</v>
      </c>
      <c r="I1528" s="99">
        <v>5</v>
      </c>
      <c r="J1528" s="93">
        <v>24</v>
      </c>
      <c r="K1528" s="93">
        <v>28</v>
      </c>
      <c r="L1528" s="93">
        <v>23</v>
      </c>
      <c r="M1528" s="93">
        <v>2</v>
      </c>
      <c r="N1528" s="93">
        <v>13</v>
      </c>
      <c r="O1528" s="94">
        <v>19</v>
      </c>
      <c r="P1528" s="74">
        <v>364306204</v>
      </c>
      <c r="Q1528" s="74">
        <v>159824838</v>
      </c>
      <c r="R1528" s="74">
        <v>6</v>
      </c>
      <c r="S1528" s="74">
        <v>7813525</v>
      </c>
      <c r="T1528" s="74">
        <v>121</v>
      </c>
      <c r="U1528" s="74">
        <v>209270</v>
      </c>
      <c r="V1528" s="74">
        <v>1602</v>
      </c>
      <c r="W1528" s="74">
        <v>3000</v>
      </c>
      <c r="X1528" s="74">
        <v>80264</v>
      </c>
      <c r="Y1528" s="74">
        <v>200</v>
      </c>
      <c r="Z1528" s="74">
        <v>1405965</v>
      </c>
      <c r="AA1528" s="74">
        <v>10</v>
      </c>
      <c r="AB1528" s="74">
        <v>11837166</v>
      </c>
      <c r="AC1528" s="74">
        <v>5</v>
      </c>
    </row>
    <row r="1529" spans="1:29" ht="14.25">
      <c r="A1529" s="89">
        <v>2013088</v>
      </c>
      <c r="B1529" s="91">
        <v>41485</v>
      </c>
      <c r="C1529" s="97">
        <v>9</v>
      </c>
      <c r="D1529" s="93">
        <v>15</v>
      </c>
      <c r="E1529" s="93">
        <v>20</v>
      </c>
      <c r="F1529" s="93">
        <v>21</v>
      </c>
      <c r="G1529" s="93">
        <v>22</v>
      </c>
      <c r="H1529" s="93">
        <v>24</v>
      </c>
      <c r="I1529" s="99">
        <v>14</v>
      </c>
      <c r="J1529" s="93">
        <v>15</v>
      </c>
      <c r="K1529" s="93">
        <v>9</v>
      </c>
      <c r="L1529" s="93">
        <v>21</v>
      </c>
      <c r="M1529" s="93">
        <v>22</v>
      </c>
      <c r="N1529" s="93">
        <v>24</v>
      </c>
      <c r="O1529" s="94">
        <v>20</v>
      </c>
      <c r="P1529" s="74">
        <v>332225112</v>
      </c>
      <c r="Q1529" s="74">
        <v>203431818</v>
      </c>
      <c r="R1529" s="74">
        <v>3</v>
      </c>
      <c r="S1529" s="74">
        <v>10000000</v>
      </c>
      <c r="T1529" s="74">
        <v>119</v>
      </c>
      <c r="U1529" s="74">
        <v>265091</v>
      </c>
      <c r="V1529" s="74">
        <v>830</v>
      </c>
      <c r="W1529" s="74">
        <v>3000</v>
      </c>
      <c r="X1529" s="74">
        <v>51312</v>
      </c>
      <c r="Y1529" s="74">
        <v>200</v>
      </c>
      <c r="Z1529" s="74">
        <v>1073094</v>
      </c>
      <c r="AA1529" s="74">
        <v>10</v>
      </c>
      <c r="AB1529" s="74">
        <v>6830826</v>
      </c>
      <c r="AC1529" s="74">
        <v>5</v>
      </c>
    </row>
    <row r="1530" spans="1:29" ht="14.25">
      <c r="A1530" s="89">
        <v>2013089</v>
      </c>
      <c r="B1530" s="91">
        <v>41487</v>
      </c>
      <c r="C1530" s="97">
        <v>4</v>
      </c>
      <c r="D1530" s="93">
        <v>8</v>
      </c>
      <c r="E1530" s="93">
        <v>12</v>
      </c>
      <c r="F1530" s="93">
        <v>19</v>
      </c>
      <c r="G1530" s="93">
        <v>21</v>
      </c>
      <c r="H1530" s="93">
        <v>25</v>
      </c>
      <c r="I1530" s="99">
        <v>13</v>
      </c>
      <c r="J1530" s="93">
        <v>4</v>
      </c>
      <c r="K1530" s="93">
        <v>8</v>
      </c>
      <c r="L1530" s="93">
        <v>19</v>
      </c>
      <c r="M1530" s="93">
        <v>25</v>
      </c>
      <c r="N1530" s="93">
        <v>21</v>
      </c>
      <c r="O1530" s="94">
        <v>12</v>
      </c>
      <c r="P1530" s="74">
        <v>337088774</v>
      </c>
      <c r="Q1530" s="74">
        <v>173879650</v>
      </c>
      <c r="R1530" s="74">
        <v>14</v>
      </c>
      <c r="S1530" s="74">
        <v>6155652</v>
      </c>
      <c r="T1530" s="74">
        <v>210</v>
      </c>
      <c r="U1530" s="74">
        <v>115565</v>
      </c>
      <c r="V1530" s="74">
        <v>2273</v>
      </c>
      <c r="W1530" s="74">
        <v>3000</v>
      </c>
      <c r="X1530" s="74">
        <v>88036</v>
      </c>
      <c r="Y1530" s="74">
        <v>200</v>
      </c>
      <c r="Z1530" s="74">
        <v>1503399</v>
      </c>
      <c r="AA1530" s="74">
        <v>10</v>
      </c>
      <c r="AB1530" s="74">
        <v>8963528</v>
      </c>
      <c r="AC1530" s="74">
        <v>5</v>
      </c>
    </row>
    <row r="1531" spans="1:29" ht="14.25">
      <c r="A1531" s="89">
        <v>2013090</v>
      </c>
      <c r="B1531" s="91">
        <v>41490</v>
      </c>
      <c r="C1531" s="97">
        <v>2</v>
      </c>
      <c r="D1531" s="93">
        <v>5</v>
      </c>
      <c r="E1531" s="93">
        <v>11</v>
      </c>
      <c r="F1531" s="93">
        <v>23</v>
      </c>
      <c r="G1531" s="93">
        <v>24</v>
      </c>
      <c r="H1531" s="93">
        <v>29</v>
      </c>
      <c r="I1531" s="99">
        <v>8</v>
      </c>
      <c r="J1531" s="93">
        <v>11</v>
      </c>
      <c r="K1531" s="93">
        <v>24</v>
      </c>
      <c r="L1531" s="93">
        <v>2</v>
      </c>
      <c r="M1531" s="93">
        <v>23</v>
      </c>
      <c r="N1531" s="93">
        <v>5</v>
      </c>
      <c r="O1531" s="94">
        <v>29</v>
      </c>
      <c r="P1531" s="74">
        <v>372773264</v>
      </c>
      <c r="Q1531" s="74">
        <v>30000000</v>
      </c>
      <c r="R1531" s="74">
        <v>46</v>
      </c>
      <c r="S1531" s="74">
        <v>3882974</v>
      </c>
      <c r="T1531" s="74">
        <v>154</v>
      </c>
      <c r="U1531" s="74">
        <v>13183</v>
      </c>
      <c r="V1531" s="74">
        <v>4037</v>
      </c>
      <c r="W1531" s="74">
        <v>3000</v>
      </c>
      <c r="X1531" s="74">
        <v>149248</v>
      </c>
      <c r="Y1531" s="74">
        <v>200</v>
      </c>
      <c r="Z1531" s="74">
        <v>2151206</v>
      </c>
      <c r="AA1531" s="74">
        <v>10</v>
      </c>
      <c r="AB1531" s="74">
        <v>22483763</v>
      </c>
      <c r="AC1531" s="74">
        <v>5</v>
      </c>
    </row>
    <row r="1532" spans="1:29" ht="14.25">
      <c r="A1532" s="89">
        <v>2013091</v>
      </c>
      <c r="B1532" s="91">
        <v>41492</v>
      </c>
      <c r="C1532" s="97">
        <v>4</v>
      </c>
      <c r="D1532" s="93">
        <v>14</v>
      </c>
      <c r="E1532" s="93">
        <v>24</v>
      </c>
      <c r="F1532" s="93">
        <v>25</v>
      </c>
      <c r="G1532" s="93">
        <v>28</v>
      </c>
      <c r="H1532" s="93">
        <v>31</v>
      </c>
      <c r="I1532" s="99">
        <v>10</v>
      </c>
      <c r="J1532" s="93">
        <v>31</v>
      </c>
      <c r="K1532" s="93">
        <v>14</v>
      </c>
      <c r="L1532" s="93">
        <v>24</v>
      </c>
      <c r="M1532" s="93">
        <v>28</v>
      </c>
      <c r="N1532" s="93">
        <v>4</v>
      </c>
      <c r="O1532" s="94">
        <v>25</v>
      </c>
      <c r="P1532" s="74">
        <v>308670790</v>
      </c>
      <c r="Q1532" s="74">
        <v>30000000</v>
      </c>
      <c r="R1532" s="74">
        <v>22</v>
      </c>
      <c r="S1532" s="74">
        <v>3362188</v>
      </c>
      <c r="T1532" s="74">
        <v>61</v>
      </c>
      <c r="U1532" s="74">
        <v>308909</v>
      </c>
      <c r="V1532" s="74">
        <v>1316</v>
      </c>
      <c r="W1532" s="74">
        <v>3000</v>
      </c>
      <c r="X1532" s="74">
        <v>63680</v>
      </c>
      <c r="Y1532" s="74">
        <v>200</v>
      </c>
      <c r="Z1532" s="74">
        <v>1110064</v>
      </c>
      <c r="AA1532" s="74">
        <v>10</v>
      </c>
      <c r="AB1532" s="74">
        <v>12130481</v>
      </c>
      <c r="AC1532" s="74">
        <v>5</v>
      </c>
    </row>
    <row r="1533" spans="1:29" ht="14.25">
      <c r="A1533" s="89">
        <v>2013092</v>
      </c>
      <c r="B1533" s="91">
        <v>41494</v>
      </c>
      <c r="C1533" s="97">
        <v>7</v>
      </c>
      <c r="D1533" s="93">
        <v>11</v>
      </c>
      <c r="E1533" s="93">
        <v>15</v>
      </c>
      <c r="F1533" s="93">
        <v>21</v>
      </c>
      <c r="G1533" s="93">
        <v>26</v>
      </c>
      <c r="H1533" s="93">
        <v>31</v>
      </c>
      <c r="I1533" s="99">
        <v>6</v>
      </c>
      <c r="J1533" s="93">
        <v>26</v>
      </c>
      <c r="K1533" s="93">
        <v>11</v>
      </c>
      <c r="L1533" s="93">
        <v>7</v>
      </c>
      <c r="M1533" s="93">
        <v>21</v>
      </c>
      <c r="N1533" s="93">
        <v>31</v>
      </c>
      <c r="O1533" s="94">
        <v>15</v>
      </c>
      <c r="P1533" s="74">
        <v>311052518</v>
      </c>
      <c r="Q1533" s="74">
        <v>39250888</v>
      </c>
      <c r="R1533" s="74">
        <v>8</v>
      </c>
      <c r="S1533" s="74">
        <v>5000000</v>
      </c>
      <c r="T1533" s="74">
        <v>103</v>
      </c>
      <c r="U1533" s="74">
        <v>204927</v>
      </c>
      <c r="V1533" s="74">
        <v>1368</v>
      </c>
      <c r="W1533" s="74">
        <v>3000</v>
      </c>
      <c r="X1533" s="74">
        <v>66733</v>
      </c>
      <c r="Y1533" s="74">
        <v>200</v>
      </c>
      <c r="Z1533" s="74">
        <v>1158839</v>
      </c>
      <c r="AA1533" s="74">
        <v>10</v>
      </c>
      <c r="AB1533" s="74">
        <v>10603666</v>
      </c>
      <c r="AC1533" s="74">
        <v>5</v>
      </c>
    </row>
    <row r="1534" spans="1:29" ht="14.25">
      <c r="A1534" s="89">
        <v>2013093</v>
      </c>
      <c r="B1534" s="91">
        <v>41497</v>
      </c>
      <c r="C1534" s="97">
        <v>1</v>
      </c>
      <c r="D1534" s="93">
        <v>2</v>
      </c>
      <c r="E1534" s="93">
        <v>8</v>
      </c>
      <c r="F1534" s="93">
        <v>26</v>
      </c>
      <c r="G1534" s="93">
        <v>29</v>
      </c>
      <c r="H1534" s="93">
        <v>31</v>
      </c>
      <c r="I1534" s="99">
        <v>14</v>
      </c>
      <c r="J1534" s="93">
        <v>31</v>
      </c>
      <c r="K1534" s="93">
        <v>26</v>
      </c>
      <c r="L1534" s="93">
        <v>8</v>
      </c>
      <c r="M1534" s="93">
        <v>2</v>
      </c>
      <c r="N1534" s="93">
        <v>29</v>
      </c>
      <c r="O1534" s="94">
        <v>1</v>
      </c>
      <c r="P1534" s="74">
        <v>345826922</v>
      </c>
      <c r="Q1534" s="74">
        <v>113583018</v>
      </c>
      <c r="R1534" s="74">
        <v>2</v>
      </c>
      <c r="S1534" s="74">
        <v>5000000</v>
      </c>
      <c r="T1534" s="74">
        <v>111</v>
      </c>
      <c r="U1534" s="74">
        <v>325606</v>
      </c>
      <c r="V1534" s="74">
        <v>719</v>
      </c>
      <c r="W1534" s="74">
        <v>3000</v>
      </c>
      <c r="X1534" s="74">
        <v>39473</v>
      </c>
      <c r="Y1534" s="74">
        <v>200</v>
      </c>
      <c r="Z1534" s="74">
        <v>893517</v>
      </c>
      <c r="AA1534" s="74">
        <v>10</v>
      </c>
      <c r="AB1534" s="74">
        <v>5998790</v>
      </c>
      <c r="AC1534" s="74">
        <v>5</v>
      </c>
    </row>
    <row r="1535" spans="1:29" ht="14.25">
      <c r="A1535" s="89">
        <v>2013094</v>
      </c>
      <c r="B1535" s="91">
        <v>41499</v>
      </c>
      <c r="C1535" s="97">
        <v>2</v>
      </c>
      <c r="D1535" s="93">
        <v>4</v>
      </c>
      <c r="E1535" s="93">
        <v>14</v>
      </c>
      <c r="F1535" s="93">
        <v>18</v>
      </c>
      <c r="G1535" s="93">
        <v>20</v>
      </c>
      <c r="H1535" s="93">
        <v>22</v>
      </c>
      <c r="I1535" s="99">
        <v>7</v>
      </c>
      <c r="J1535" s="93">
        <v>14</v>
      </c>
      <c r="K1535" s="93">
        <v>2</v>
      </c>
      <c r="L1535" s="93">
        <v>22</v>
      </c>
      <c r="M1535" s="93">
        <v>18</v>
      </c>
      <c r="N1535" s="93">
        <v>4</v>
      </c>
      <c r="O1535" s="94">
        <v>20</v>
      </c>
      <c r="P1535" s="74">
        <v>320217972</v>
      </c>
      <c r="Q1535" s="74">
        <v>85662203</v>
      </c>
      <c r="R1535" s="74">
        <v>11</v>
      </c>
      <c r="S1535" s="74">
        <v>5984697</v>
      </c>
      <c r="T1535" s="74">
        <v>113</v>
      </c>
      <c r="U1535" s="74">
        <v>143783</v>
      </c>
      <c r="V1535" s="74">
        <v>1354</v>
      </c>
      <c r="W1535" s="74">
        <v>3000</v>
      </c>
      <c r="X1535" s="74">
        <v>64875</v>
      </c>
      <c r="Y1535" s="74">
        <v>200</v>
      </c>
      <c r="Z1535" s="74">
        <v>1190550</v>
      </c>
      <c r="AA1535" s="74">
        <v>10</v>
      </c>
      <c r="AB1535" s="74">
        <v>14761186</v>
      </c>
      <c r="AC1535" s="74">
        <v>5</v>
      </c>
    </row>
    <row r="1536" spans="1:29" ht="14.25">
      <c r="A1536" s="89">
        <v>2013095</v>
      </c>
      <c r="B1536" s="91">
        <v>41501</v>
      </c>
      <c r="C1536" s="97">
        <v>1</v>
      </c>
      <c r="D1536" s="93">
        <v>6</v>
      </c>
      <c r="E1536" s="93">
        <v>15</v>
      </c>
      <c r="F1536" s="93">
        <v>19</v>
      </c>
      <c r="G1536" s="93">
        <v>28</v>
      </c>
      <c r="H1536" s="93">
        <v>29</v>
      </c>
      <c r="I1536" s="99">
        <v>10</v>
      </c>
      <c r="J1536" s="93">
        <v>29</v>
      </c>
      <c r="K1536" s="93">
        <v>28</v>
      </c>
      <c r="L1536" s="93">
        <v>19</v>
      </c>
      <c r="M1536" s="93">
        <v>15</v>
      </c>
      <c r="N1536" s="93">
        <v>1</v>
      </c>
      <c r="O1536" s="94">
        <v>6</v>
      </c>
      <c r="P1536" s="74">
        <v>321839422</v>
      </c>
      <c r="Q1536" s="74">
        <v>122220820</v>
      </c>
      <c r="R1536" s="74">
        <v>5</v>
      </c>
      <c r="S1536" s="74">
        <v>5000000</v>
      </c>
      <c r="T1536" s="74">
        <v>144</v>
      </c>
      <c r="U1536" s="74">
        <v>183210</v>
      </c>
      <c r="V1536" s="74">
        <v>1352</v>
      </c>
      <c r="W1536" s="74">
        <v>3000</v>
      </c>
      <c r="X1536" s="74">
        <v>67207</v>
      </c>
      <c r="Y1536" s="74">
        <v>200</v>
      </c>
      <c r="Z1536" s="74">
        <v>1283571</v>
      </c>
      <c r="AA1536" s="74">
        <v>10</v>
      </c>
      <c r="AB1536" s="74">
        <v>7885465</v>
      </c>
      <c r="AC1536" s="74">
        <v>5</v>
      </c>
    </row>
    <row r="1537" spans="1:29" ht="14.25">
      <c r="A1537" s="89">
        <v>2013096</v>
      </c>
      <c r="B1537" s="91">
        <v>41504</v>
      </c>
      <c r="C1537" s="97">
        <v>1</v>
      </c>
      <c r="D1537" s="93">
        <v>2</v>
      </c>
      <c r="E1537" s="93">
        <v>22</v>
      </c>
      <c r="F1537" s="93">
        <v>28</v>
      </c>
      <c r="G1537" s="93">
        <v>29</v>
      </c>
      <c r="H1537" s="93">
        <v>30</v>
      </c>
      <c r="I1537" s="99">
        <v>15</v>
      </c>
      <c r="J1537" s="93">
        <v>28</v>
      </c>
      <c r="K1537" s="93">
        <v>22</v>
      </c>
      <c r="L1537" s="93">
        <v>1</v>
      </c>
      <c r="M1537" s="93">
        <v>30</v>
      </c>
      <c r="N1537" s="93">
        <v>2</v>
      </c>
      <c r="O1537" s="94">
        <v>29</v>
      </c>
      <c r="P1537" s="74">
        <v>364530978</v>
      </c>
      <c r="Q1537" s="74">
        <v>133568694</v>
      </c>
      <c r="R1537" s="74">
        <v>9</v>
      </c>
      <c r="S1537" s="74">
        <v>7504350</v>
      </c>
      <c r="T1537" s="74">
        <v>112</v>
      </c>
      <c r="U1537" s="74">
        <v>301863</v>
      </c>
      <c r="V1537" s="74">
        <v>943</v>
      </c>
      <c r="W1537" s="74">
        <v>3000</v>
      </c>
      <c r="X1537" s="74">
        <v>49363</v>
      </c>
      <c r="Y1537" s="74">
        <v>200</v>
      </c>
      <c r="Z1537" s="74">
        <v>971581</v>
      </c>
      <c r="AA1537" s="74">
        <v>10</v>
      </c>
      <c r="AB1537" s="74">
        <v>8701402</v>
      </c>
      <c r="AC1537" s="74">
        <v>5</v>
      </c>
    </row>
    <row r="1538" spans="1:29" ht="14.25">
      <c r="A1538" s="89">
        <v>2013097</v>
      </c>
      <c r="B1538" s="91">
        <v>41506</v>
      </c>
      <c r="C1538" s="97">
        <v>5</v>
      </c>
      <c r="D1538" s="93">
        <v>14</v>
      </c>
      <c r="E1538" s="93">
        <v>17</v>
      </c>
      <c r="F1538" s="93">
        <v>22</v>
      </c>
      <c r="G1538" s="93">
        <v>23</v>
      </c>
      <c r="H1538" s="93">
        <v>25</v>
      </c>
      <c r="I1538" s="99">
        <v>7</v>
      </c>
      <c r="J1538" s="93">
        <v>17</v>
      </c>
      <c r="K1538" s="93">
        <v>23</v>
      </c>
      <c r="L1538" s="93">
        <v>22</v>
      </c>
      <c r="M1538" s="93">
        <v>14</v>
      </c>
      <c r="N1538" s="93">
        <v>25</v>
      </c>
      <c r="O1538" s="94">
        <v>5</v>
      </c>
      <c r="P1538" s="74">
        <v>326153582</v>
      </c>
      <c r="Q1538" s="74">
        <v>165973926</v>
      </c>
      <c r="R1538" s="74">
        <v>3</v>
      </c>
      <c r="S1538" s="74">
        <v>10000000</v>
      </c>
      <c r="T1538" s="74">
        <v>152</v>
      </c>
      <c r="U1538" s="74">
        <v>175954</v>
      </c>
      <c r="V1538" s="74">
        <v>1159</v>
      </c>
      <c r="W1538" s="74">
        <v>3000</v>
      </c>
      <c r="X1538" s="74">
        <v>63714</v>
      </c>
      <c r="Y1538" s="74">
        <v>200</v>
      </c>
      <c r="Z1538" s="74">
        <v>1204032</v>
      </c>
      <c r="AA1538" s="74">
        <v>10</v>
      </c>
      <c r="AB1538" s="74">
        <v>8480960</v>
      </c>
      <c r="AC1538" s="74">
        <v>5</v>
      </c>
    </row>
    <row r="1539" spans="1:29" ht="14.25">
      <c r="A1539" s="89">
        <v>2013098</v>
      </c>
      <c r="B1539" s="91">
        <v>41508</v>
      </c>
      <c r="C1539" s="97">
        <v>7</v>
      </c>
      <c r="D1539" s="93">
        <v>15</v>
      </c>
      <c r="E1539" s="93">
        <v>18</v>
      </c>
      <c r="F1539" s="93">
        <v>19</v>
      </c>
      <c r="G1539" s="93">
        <v>20</v>
      </c>
      <c r="H1539" s="93">
        <v>26</v>
      </c>
      <c r="I1539" s="99">
        <v>14</v>
      </c>
      <c r="J1539" s="93">
        <v>19</v>
      </c>
      <c r="K1539" s="93">
        <v>20</v>
      </c>
      <c r="L1539" s="93">
        <v>26</v>
      </c>
      <c r="M1539" s="93">
        <v>7</v>
      </c>
      <c r="N1539" s="93">
        <v>15</v>
      </c>
      <c r="O1539" s="94">
        <v>18</v>
      </c>
      <c r="P1539" s="74">
        <v>333979300</v>
      </c>
      <c r="Q1539" s="74">
        <v>61447820</v>
      </c>
      <c r="R1539" s="74">
        <v>28</v>
      </c>
      <c r="S1539" s="74">
        <v>5506770</v>
      </c>
      <c r="T1539" s="74">
        <v>291</v>
      </c>
      <c r="U1539" s="74">
        <v>73142</v>
      </c>
      <c r="V1539" s="74">
        <v>3950</v>
      </c>
      <c r="W1539" s="74">
        <v>3000</v>
      </c>
      <c r="X1539" s="74">
        <v>123020</v>
      </c>
      <c r="Y1539" s="74">
        <v>200</v>
      </c>
      <c r="Z1539" s="74">
        <v>1748414</v>
      </c>
      <c r="AA1539" s="74">
        <v>10</v>
      </c>
      <c r="AB1539" s="74">
        <v>7752782</v>
      </c>
      <c r="AC1539" s="74">
        <v>5</v>
      </c>
    </row>
    <row r="1540" spans="1:29" ht="14.25">
      <c r="A1540" s="89">
        <v>2013099</v>
      </c>
      <c r="B1540" s="91">
        <v>41511</v>
      </c>
      <c r="C1540" s="97">
        <v>5</v>
      </c>
      <c r="D1540" s="93">
        <v>11</v>
      </c>
      <c r="E1540" s="93">
        <v>20</v>
      </c>
      <c r="F1540" s="93">
        <v>21</v>
      </c>
      <c r="G1540" s="93">
        <v>26</v>
      </c>
      <c r="H1540" s="93">
        <v>31</v>
      </c>
      <c r="I1540" s="99">
        <v>3</v>
      </c>
      <c r="J1540" s="93">
        <v>20</v>
      </c>
      <c r="K1540" s="93">
        <v>26</v>
      </c>
      <c r="L1540" s="93">
        <v>31</v>
      </c>
      <c r="M1540" s="93">
        <v>21</v>
      </c>
      <c r="N1540" s="93">
        <v>5</v>
      </c>
      <c r="O1540" s="94">
        <v>11</v>
      </c>
      <c r="P1540" s="74">
        <v>359490506</v>
      </c>
      <c r="Q1540" s="74">
        <v>57365841</v>
      </c>
      <c r="R1540" s="74">
        <v>13</v>
      </c>
      <c r="S1540" s="74">
        <v>5000000</v>
      </c>
      <c r="T1540" s="74">
        <v>173</v>
      </c>
      <c r="U1540" s="74">
        <v>150911</v>
      </c>
      <c r="V1540" s="74">
        <v>1689</v>
      </c>
      <c r="W1540" s="74">
        <v>3000</v>
      </c>
      <c r="X1540" s="74">
        <v>75709</v>
      </c>
      <c r="Y1540" s="74">
        <v>200</v>
      </c>
      <c r="Z1540" s="74">
        <v>1289550</v>
      </c>
      <c r="AA1540" s="74">
        <v>10</v>
      </c>
      <c r="AB1540" s="74">
        <v>11204059</v>
      </c>
      <c r="AC1540" s="74">
        <v>5</v>
      </c>
    </row>
    <row r="1541" spans="1:29" ht="14.25">
      <c r="A1541" s="89">
        <v>2013100</v>
      </c>
      <c r="B1541" s="91">
        <v>41513</v>
      </c>
      <c r="C1541" s="97">
        <v>4</v>
      </c>
      <c r="D1541" s="93">
        <v>8</v>
      </c>
      <c r="E1541" s="93">
        <v>11</v>
      </c>
      <c r="F1541" s="93">
        <v>14</v>
      </c>
      <c r="G1541" s="93">
        <v>16</v>
      </c>
      <c r="H1541" s="93">
        <v>20</v>
      </c>
      <c r="I1541" s="99">
        <v>11</v>
      </c>
      <c r="J1541" s="93">
        <v>20</v>
      </c>
      <c r="K1541" s="93">
        <v>16</v>
      </c>
      <c r="L1541" s="93">
        <v>8</v>
      </c>
      <c r="M1541" s="93">
        <v>4</v>
      </c>
      <c r="N1541" s="93">
        <v>14</v>
      </c>
      <c r="O1541" s="94">
        <v>11</v>
      </c>
      <c r="P1541" s="74">
        <v>324850520</v>
      </c>
      <c r="Q1541" s="74">
        <v>110063013</v>
      </c>
      <c r="R1541" s="74">
        <v>0</v>
      </c>
      <c r="S1541" s="74">
        <v>0</v>
      </c>
      <c r="T1541" s="74">
        <v>61</v>
      </c>
      <c r="U1541" s="74">
        <v>370237</v>
      </c>
      <c r="V1541" s="74">
        <v>1244</v>
      </c>
      <c r="W1541" s="74">
        <v>3000</v>
      </c>
      <c r="X1541" s="74">
        <v>65430</v>
      </c>
      <c r="Y1541" s="74">
        <v>200</v>
      </c>
      <c r="Z1541" s="74">
        <v>1243865</v>
      </c>
      <c r="AA1541" s="74">
        <v>10</v>
      </c>
      <c r="AB1541" s="74">
        <v>10927686</v>
      </c>
      <c r="AC1541" s="74">
        <v>5</v>
      </c>
    </row>
    <row r="1542" spans="1:29" ht="14.25">
      <c r="A1542" s="89">
        <v>2013101</v>
      </c>
      <c r="B1542" s="91">
        <v>41515</v>
      </c>
      <c r="C1542" s="97">
        <v>5</v>
      </c>
      <c r="D1542" s="93">
        <v>7</v>
      </c>
      <c r="E1542" s="93">
        <v>9</v>
      </c>
      <c r="F1542" s="93">
        <v>23</v>
      </c>
      <c r="G1542" s="93">
        <v>27</v>
      </c>
      <c r="H1542" s="93">
        <v>32</v>
      </c>
      <c r="I1542" s="99">
        <v>1</v>
      </c>
      <c r="J1542" s="93">
        <v>5</v>
      </c>
      <c r="K1542" s="93">
        <v>23</v>
      </c>
      <c r="L1542" s="93">
        <v>32</v>
      </c>
      <c r="M1542" s="93">
        <v>9</v>
      </c>
      <c r="N1542" s="93">
        <v>27</v>
      </c>
      <c r="O1542" s="94">
        <v>7</v>
      </c>
      <c r="P1542" s="74">
        <v>339246710</v>
      </c>
      <c r="Q1542" s="74">
        <v>117330108</v>
      </c>
      <c r="R1542" s="74">
        <v>4</v>
      </c>
      <c r="S1542" s="74">
        <v>7726709</v>
      </c>
      <c r="T1542" s="74">
        <v>83</v>
      </c>
      <c r="U1542" s="74">
        <v>197111</v>
      </c>
      <c r="V1542" s="74">
        <v>1978</v>
      </c>
      <c r="W1542" s="74">
        <v>3000</v>
      </c>
      <c r="X1542" s="74">
        <v>97652</v>
      </c>
      <c r="Y1542" s="74">
        <v>200</v>
      </c>
      <c r="Z1542" s="74">
        <v>1717004</v>
      </c>
      <c r="AA1542" s="74">
        <v>10</v>
      </c>
      <c r="AB1542" s="74">
        <v>13812450</v>
      </c>
      <c r="AC1542" s="74">
        <v>5</v>
      </c>
    </row>
    <row r="1543" spans="1:29" ht="14.25">
      <c r="A1543" s="89">
        <v>2013102</v>
      </c>
      <c r="B1543" s="91">
        <v>41518</v>
      </c>
      <c r="C1543" s="97">
        <v>2</v>
      </c>
      <c r="D1543" s="93">
        <v>4</v>
      </c>
      <c r="E1543" s="93">
        <v>5</v>
      </c>
      <c r="F1543" s="93">
        <v>6</v>
      </c>
      <c r="G1543" s="93">
        <v>8</v>
      </c>
      <c r="H1543" s="93">
        <v>16</v>
      </c>
      <c r="I1543" s="99">
        <v>3</v>
      </c>
      <c r="J1543" s="93">
        <v>16</v>
      </c>
      <c r="K1543" s="93">
        <v>5</v>
      </c>
      <c r="L1543" s="93">
        <v>8</v>
      </c>
      <c r="M1543" s="93">
        <v>2</v>
      </c>
      <c r="N1543" s="93">
        <v>6</v>
      </c>
      <c r="O1543" s="94">
        <v>4</v>
      </c>
      <c r="P1543" s="74">
        <v>374113680</v>
      </c>
      <c r="Q1543" s="74">
        <v>112762404</v>
      </c>
      <c r="R1543" s="74">
        <v>12</v>
      </c>
      <c r="S1543" s="74">
        <v>6847743</v>
      </c>
      <c r="T1543" s="74">
        <v>142</v>
      </c>
      <c r="U1543" s="74">
        <v>234220</v>
      </c>
      <c r="V1543" s="74">
        <v>1349</v>
      </c>
      <c r="W1543" s="74">
        <v>3000</v>
      </c>
      <c r="X1543" s="74">
        <v>70464</v>
      </c>
      <c r="Y1543" s="74">
        <v>200</v>
      </c>
      <c r="Z1543" s="74">
        <v>1348291</v>
      </c>
      <c r="AA1543" s="74">
        <v>10</v>
      </c>
      <c r="AB1543" s="74">
        <v>8165680</v>
      </c>
      <c r="AC1543" s="74">
        <v>5</v>
      </c>
    </row>
    <row r="1544" spans="1:29" ht="14.25">
      <c r="A1544" s="89">
        <v>2013103</v>
      </c>
      <c r="B1544" s="91">
        <v>41520</v>
      </c>
      <c r="C1544" s="97">
        <v>2</v>
      </c>
      <c r="D1544" s="93">
        <v>4</v>
      </c>
      <c r="E1544" s="93">
        <v>9</v>
      </c>
      <c r="F1544" s="93">
        <v>13</v>
      </c>
      <c r="G1544" s="93">
        <v>18</v>
      </c>
      <c r="H1544" s="93">
        <v>20</v>
      </c>
      <c r="I1544" s="99">
        <v>7</v>
      </c>
      <c r="J1544" s="93">
        <v>4</v>
      </c>
      <c r="K1544" s="93">
        <v>20</v>
      </c>
      <c r="L1544" s="93">
        <v>9</v>
      </c>
      <c r="M1544" s="93">
        <v>18</v>
      </c>
      <c r="N1544" s="93">
        <v>2</v>
      </c>
      <c r="O1544" s="94">
        <v>13</v>
      </c>
      <c r="P1544" s="74">
        <v>329389008</v>
      </c>
      <c r="Q1544" s="74">
        <v>129386045</v>
      </c>
      <c r="R1544" s="74">
        <v>5</v>
      </c>
      <c r="S1544" s="74">
        <v>8329891</v>
      </c>
      <c r="T1544" s="74">
        <v>111</v>
      </c>
      <c r="U1544" s="74">
        <v>224992</v>
      </c>
      <c r="V1544" s="74">
        <v>1690</v>
      </c>
      <c r="W1544" s="74">
        <v>3000</v>
      </c>
      <c r="X1544" s="74">
        <v>76794</v>
      </c>
      <c r="Y1544" s="74">
        <v>200</v>
      </c>
      <c r="Z1544" s="74">
        <v>1316946</v>
      </c>
      <c r="AA1544" s="74">
        <v>10</v>
      </c>
      <c r="AB1544" s="74">
        <v>8911014</v>
      </c>
      <c r="AC1544" s="74">
        <v>5</v>
      </c>
    </row>
    <row r="1545" spans="1:29" ht="14.25">
      <c r="A1545" s="89">
        <v>2013104</v>
      </c>
      <c r="B1545" s="91">
        <v>41522</v>
      </c>
      <c r="C1545" s="97">
        <v>1</v>
      </c>
      <c r="D1545" s="93">
        <v>2</v>
      </c>
      <c r="E1545" s="93">
        <v>4</v>
      </c>
      <c r="F1545" s="93">
        <v>15</v>
      </c>
      <c r="G1545" s="93">
        <v>17</v>
      </c>
      <c r="H1545" s="93">
        <v>28</v>
      </c>
      <c r="I1545" s="99">
        <v>11</v>
      </c>
      <c r="J1545" s="93">
        <v>17</v>
      </c>
      <c r="K1545" s="93">
        <v>2</v>
      </c>
      <c r="L1545" s="93">
        <v>28</v>
      </c>
      <c r="M1545" s="93">
        <v>4</v>
      </c>
      <c r="N1545" s="93">
        <v>15</v>
      </c>
      <c r="O1545" s="94">
        <v>1</v>
      </c>
      <c r="P1545" s="74">
        <v>339771188</v>
      </c>
      <c r="Q1545" s="74">
        <v>161543208</v>
      </c>
      <c r="R1545" s="74">
        <v>4</v>
      </c>
      <c r="S1545" s="74">
        <v>10000000</v>
      </c>
      <c r="T1545" s="74">
        <v>88</v>
      </c>
      <c r="U1545" s="74">
        <v>351414</v>
      </c>
      <c r="V1545" s="74">
        <v>1058</v>
      </c>
      <c r="W1545" s="74">
        <v>3000</v>
      </c>
      <c r="X1545" s="74">
        <v>48823</v>
      </c>
      <c r="Y1545" s="74">
        <v>200</v>
      </c>
      <c r="Z1545" s="74">
        <v>1009239</v>
      </c>
      <c r="AA1545" s="74">
        <v>10</v>
      </c>
      <c r="AB1545" s="74">
        <v>8075046</v>
      </c>
      <c r="AC1545" s="74">
        <v>5</v>
      </c>
    </row>
    <row r="1546" spans="1:29" ht="14.25">
      <c r="A1546" s="89">
        <v>2013105</v>
      </c>
      <c r="B1546" s="91">
        <v>41525</v>
      </c>
      <c r="C1546" s="97">
        <v>1</v>
      </c>
      <c r="D1546" s="93">
        <v>11</v>
      </c>
      <c r="E1546" s="93">
        <v>23</v>
      </c>
      <c r="F1546" s="93">
        <v>27</v>
      </c>
      <c r="G1546" s="93">
        <v>31</v>
      </c>
      <c r="H1546" s="93">
        <v>32</v>
      </c>
      <c r="I1546" s="99">
        <v>9</v>
      </c>
      <c r="J1546" s="93">
        <v>11</v>
      </c>
      <c r="K1546" s="93">
        <v>27</v>
      </c>
      <c r="L1546" s="93">
        <v>1</v>
      </c>
      <c r="M1546" s="93">
        <v>31</v>
      </c>
      <c r="N1546" s="93">
        <v>32</v>
      </c>
      <c r="O1546" s="94">
        <v>23</v>
      </c>
      <c r="P1546" s="74">
        <v>380197404</v>
      </c>
      <c r="Q1546" s="74">
        <v>180328590</v>
      </c>
      <c r="R1546" s="74">
        <v>5</v>
      </c>
      <c r="S1546" s="74">
        <v>8502830</v>
      </c>
      <c r="T1546" s="74">
        <v>70</v>
      </c>
      <c r="U1546" s="74">
        <v>375303</v>
      </c>
      <c r="V1546" s="74">
        <v>1110</v>
      </c>
      <c r="W1546" s="74">
        <v>3000</v>
      </c>
      <c r="X1546" s="74">
        <v>61522</v>
      </c>
      <c r="Y1546" s="74">
        <v>200</v>
      </c>
      <c r="Z1546" s="74">
        <v>1235786</v>
      </c>
      <c r="AA1546" s="74">
        <v>10</v>
      </c>
      <c r="AB1546" s="74">
        <v>14146739</v>
      </c>
      <c r="AC1546" s="74">
        <v>5</v>
      </c>
    </row>
    <row r="1547" spans="1:29" ht="14.25">
      <c r="A1547" s="89">
        <v>2013106</v>
      </c>
      <c r="B1547" s="91">
        <v>41527</v>
      </c>
      <c r="C1547" s="97">
        <v>9</v>
      </c>
      <c r="D1547" s="93">
        <v>11</v>
      </c>
      <c r="E1547" s="93">
        <v>23</v>
      </c>
      <c r="F1547" s="93">
        <v>30</v>
      </c>
      <c r="G1547" s="93">
        <v>31</v>
      </c>
      <c r="H1547" s="93">
        <v>32</v>
      </c>
      <c r="I1547" s="99">
        <v>6</v>
      </c>
      <c r="J1547" s="93">
        <v>11</v>
      </c>
      <c r="K1547" s="93">
        <v>32</v>
      </c>
      <c r="L1547" s="93">
        <v>9</v>
      </c>
      <c r="M1547" s="93">
        <v>23</v>
      </c>
      <c r="N1547" s="93">
        <v>30</v>
      </c>
      <c r="O1547" s="94">
        <v>31</v>
      </c>
      <c r="P1547" s="74">
        <v>344715810</v>
      </c>
      <c r="Q1547" s="74">
        <v>192566520</v>
      </c>
      <c r="R1547" s="74">
        <v>4</v>
      </c>
      <c r="S1547" s="74">
        <v>8223793</v>
      </c>
      <c r="T1547" s="74">
        <v>77</v>
      </c>
      <c r="U1547" s="74">
        <v>251204</v>
      </c>
      <c r="V1547" s="74">
        <v>1498</v>
      </c>
      <c r="W1547" s="74">
        <v>3000</v>
      </c>
      <c r="X1547" s="74">
        <v>71995</v>
      </c>
      <c r="Y1547" s="74">
        <v>200</v>
      </c>
      <c r="Z1547" s="74">
        <v>1271304</v>
      </c>
      <c r="AA1547" s="74">
        <v>10</v>
      </c>
      <c r="AB1547" s="74">
        <v>14565769</v>
      </c>
      <c r="AC1547" s="74">
        <v>5</v>
      </c>
    </row>
    <row r="1548" spans="1:29" ht="14.25">
      <c r="A1548" s="89">
        <v>2013107</v>
      </c>
      <c r="B1548" s="91">
        <v>41529</v>
      </c>
      <c r="C1548" s="97">
        <v>7</v>
      </c>
      <c r="D1548" s="93">
        <v>9</v>
      </c>
      <c r="E1548" s="93">
        <v>11</v>
      </c>
      <c r="F1548" s="93">
        <v>17</v>
      </c>
      <c r="G1548" s="93">
        <v>28</v>
      </c>
      <c r="H1548" s="93">
        <v>31</v>
      </c>
      <c r="I1548" s="99">
        <v>11</v>
      </c>
      <c r="J1548" s="93">
        <v>17</v>
      </c>
      <c r="K1548" s="93">
        <v>11</v>
      </c>
      <c r="L1548" s="93">
        <v>28</v>
      </c>
      <c r="M1548" s="93">
        <v>31</v>
      </c>
      <c r="N1548" s="93">
        <v>7</v>
      </c>
      <c r="O1548" s="94">
        <v>9</v>
      </c>
      <c r="P1548" s="74">
        <v>349907348</v>
      </c>
      <c r="Q1548" s="74">
        <v>206293472</v>
      </c>
      <c r="R1548" s="74">
        <v>7</v>
      </c>
      <c r="S1548" s="74">
        <v>7784397</v>
      </c>
      <c r="T1548" s="74">
        <v>120</v>
      </c>
      <c r="U1548" s="74">
        <v>243634</v>
      </c>
      <c r="V1548" s="74">
        <v>1653</v>
      </c>
      <c r="W1548" s="74">
        <v>3000</v>
      </c>
      <c r="X1548" s="74">
        <v>76979</v>
      </c>
      <c r="Y1548" s="74">
        <v>200</v>
      </c>
      <c r="Z1548" s="74">
        <v>1345250</v>
      </c>
      <c r="AA1548" s="74">
        <v>10</v>
      </c>
      <c r="AB1548" s="74">
        <v>8038679</v>
      </c>
      <c r="AC1548" s="74">
        <v>5</v>
      </c>
    </row>
    <row r="1549" spans="1:29" ht="14.25">
      <c r="A1549" s="89">
        <v>2013108</v>
      </c>
      <c r="B1549" s="91">
        <v>41532</v>
      </c>
      <c r="C1549" s="97">
        <v>16</v>
      </c>
      <c r="D1549" s="93">
        <v>21</v>
      </c>
      <c r="E1549" s="93">
        <v>22</v>
      </c>
      <c r="F1549" s="93">
        <v>28</v>
      </c>
      <c r="G1549" s="93">
        <v>31</v>
      </c>
      <c r="H1549" s="93">
        <v>32</v>
      </c>
      <c r="I1549" s="99">
        <v>5</v>
      </c>
      <c r="J1549" s="93">
        <v>31</v>
      </c>
      <c r="K1549" s="93">
        <v>32</v>
      </c>
      <c r="L1549" s="93">
        <v>21</v>
      </c>
      <c r="M1549" s="93">
        <v>28</v>
      </c>
      <c r="N1549" s="93">
        <v>16</v>
      </c>
      <c r="O1549" s="94">
        <v>22</v>
      </c>
      <c r="P1549" s="74">
        <v>384725718</v>
      </c>
      <c r="Q1549" s="74">
        <v>244712259</v>
      </c>
      <c r="R1549" s="74">
        <v>3</v>
      </c>
      <c r="S1549" s="74">
        <v>10000000</v>
      </c>
      <c r="T1549" s="74">
        <v>60</v>
      </c>
      <c r="U1549" s="74">
        <v>488705</v>
      </c>
      <c r="V1549" s="74">
        <v>985</v>
      </c>
      <c r="W1549" s="74">
        <v>3000</v>
      </c>
      <c r="X1549" s="74">
        <v>54364</v>
      </c>
      <c r="Y1549" s="74">
        <v>200</v>
      </c>
      <c r="Z1549" s="74">
        <v>1083690</v>
      </c>
      <c r="AA1549" s="74">
        <v>10</v>
      </c>
      <c r="AB1549" s="74">
        <v>13221955</v>
      </c>
      <c r="AC1549" s="74">
        <v>5</v>
      </c>
    </row>
    <row r="1550" spans="1:29" ht="14.25">
      <c r="A1550" s="89">
        <v>2013109</v>
      </c>
      <c r="B1550" s="91">
        <v>41534</v>
      </c>
      <c r="C1550" s="97">
        <v>9</v>
      </c>
      <c r="D1550" s="93">
        <v>23</v>
      </c>
      <c r="E1550" s="93">
        <v>24</v>
      </c>
      <c r="F1550" s="93">
        <v>27</v>
      </c>
      <c r="G1550" s="93">
        <v>29</v>
      </c>
      <c r="H1550" s="93">
        <v>32</v>
      </c>
      <c r="I1550" s="99">
        <v>8</v>
      </c>
      <c r="J1550" s="93">
        <v>24</v>
      </c>
      <c r="K1550" s="93">
        <v>9</v>
      </c>
      <c r="L1550" s="93">
        <v>23</v>
      </c>
      <c r="M1550" s="93">
        <v>29</v>
      </c>
      <c r="N1550" s="93">
        <v>32</v>
      </c>
      <c r="O1550" s="94">
        <v>27</v>
      </c>
      <c r="P1550" s="74">
        <v>351155742</v>
      </c>
      <c r="Q1550" s="74">
        <v>248456620</v>
      </c>
      <c r="R1550" s="74">
        <v>5</v>
      </c>
      <c r="S1550" s="74">
        <v>7299549</v>
      </c>
      <c r="T1550" s="74">
        <v>103</v>
      </c>
      <c r="U1550" s="74">
        <v>167442</v>
      </c>
      <c r="V1550" s="74">
        <v>1931</v>
      </c>
      <c r="W1550" s="74">
        <v>3000</v>
      </c>
      <c r="X1550" s="74">
        <v>92388</v>
      </c>
      <c r="Y1550" s="74">
        <v>200</v>
      </c>
      <c r="Z1550" s="74">
        <v>1586511</v>
      </c>
      <c r="AA1550" s="74">
        <v>10</v>
      </c>
      <c r="AB1550" s="74">
        <v>14888375</v>
      </c>
      <c r="AC1550" s="74">
        <v>5</v>
      </c>
    </row>
    <row r="1551" spans="1:29" ht="14.25">
      <c r="A1551" s="89">
        <v>2013110</v>
      </c>
      <c r="B1551" s="91">
        <v>41536</v>
      </c>
      <c r="C1551" s="97">
        <v>15</v>
      </c>
      <c r="D1551" s="93">
        <v>17</v>
      </c>
      <c r="E1551" s="93">
        <v>18</v>
      </c>
      <c r="F1551" s="93">
        <v>21</v>
      </c>
      <c r="G1551" s="93">
        <v>29</v>
      </c>
      <c r="H1551" s="93">
        <v>32</v>
      </c>
      <c r="I1551" s="99">
        <v>13</v>
      </c>
      <c r="J1551" s="93">
        <v>21</v>
      </c>
      <c r="K1551" s="93">
        <v>18</v>
      </c>
      <c r="L1551" s="93">
        <v>17</v>
      </c>
      <c r="M1551" s="93">
        <v>29</v>
      </c>
      <c r="N1551" s="93">
        <v>32</v>
      </c>
      <c r="O1551" s="94">
        <v>15</v>
      </c>
      <c r="P1551" s="74">
        <v>341867256</v>
      </c>
      <c r="Q1551" s="74">
        <v>271666100</v>
      </c>
      <c r="R1551" s="74">
        <v>4</v>
      </c>
      <c r="S1551" s="74">
        <v>9320948</v>
      </c>
      <c r="T1551" s="74">
        <v>56</v>
      </c>
      <c r="U1551" s="74">
        <v>462958</v>
      </c>
      <c r="V1551" s="74">
        <v>857</v>
      </c>
      <c r="W1551" s="74">
        <v>3000</v>
      </c>
      <c r="X1551" s="74">
        <v>54810</v>
      </c>
      <c r="Y1551" s="74">
        <v>200</v>
      </c>
      <c r="Z1551" s="74">
        <v>1127790</v>
      </c>
      <c r="AA1551" s="74">
        <v>10</v>
      </c>
      <c r="AB1551" s="74">
        <v>11257019</v>
      </c>
      <c r="AC1551" s="74">
        <v>5</v>
      </c>
    </row>
    <row r="1552" spans="1:29" ht="14.25">
      <c r="A1552" s="89">
        <v>2013111</v>
      </c>
      <c r="B1552" s="91">
        <v>41539</v>
      </c>
      <c r="C1552" s="97">
        <v>1</v>
      </c>
      <c r="D1552" s="93">
        <v>2</v>
      </c>
      <c r="E1552" s="93">
        <v>3</v>
      </c>
      <c r="F1552" s="93">
        <v>6</v>
      </c>
      <c r="G1552" s="93">
        <v>8</v>
      </c>
      <c r="H1552" s="93">
        <v>33</v>
      </c>
      <c r="I1552" s="99">
        <v>13</v>
      </c>
      <c r="J1552" s="93">
        <v>6</v>
      </c>
      <c r="K1552" s="93">
        <v>2</v>
      </c>
      <c r="L1552" s="93">
        <v>33</v>
      </c>
      <c r="M1552" s="93">
        <v>3</v>
      </c>
      <c r="N1552" s="93">
        <v>1</v>
      </c>
      <c r="O1552" s="94">
        <v>8</v>
      </c>
      <c r="P1552" s="74">
        <v>401502238</v>
      </c>
      <c r="Q1552" s="74">
        <v>216014150</v>
      </c>
      <c r="R1552" s="74">
        <v>22</v>
      </c>
      <c r="S1552" s="74">
        <v>5988146</v>
      </c>
      <c r="T1552" s="74">
        <v>252</v>
      </c>
      <c r="U1552" s="74">
        <v>129400</v>
      </c>
      <c r="V1552" s="74">
        <v>1991</v>
      </c>
      <c r="W1552" s="74">
        <v>3000</v>
      </c>
      <c r="X1552" s="74">
        <v>86948</v>
      </c>
      <c r="Y1552" s="74">
        <v>200</v>
      </c>
      <c r="Z1552" s="74">
        <v>1486027</v>
      </c>
      <c r="AA1552" s="74">
        <v>10</v>
      </c>
      <c r="AB1552" s="74">
        <v>9963423</v>
      </c>
      <c r="AC1552" s="74">
        <v>5</v>
      </c>
    </row>
    <row r="1553" spans="1:29" ht="14.25">
      <c r="A1553" s="89">
        <v>2013112</v>
      </c>
      <c r="B1553" s="91">
        <v>41541</v>
      </c>
      <c r="C1553" s="97">
        <v>1</v>
      </c>
      <c r="D1553" s="93">
        <v>6</v>
      </c>
      <c r="E1553" s="93">
        <v>12</v>
      </c>
      <c r="F1553" s="93">
        <v>13</v>
      </c>
      <c r="G1553" s="93">
        <v>22</v>
      </c>
      <c r="H1553" s="93">
        <v>31</v>
      </c>
      <c r="I1553" s="99">
        <v>7</v>
      </c>
      <c r="J1553" s="93">
        <v>31</v>
      </c>
      <c r="K1553" s="93">
        <v>13</v>
      </c>
      <c r="L1553" s="93">
        <v>12</v>
      </c>
      <c r="M1553" s="93">
        <v>22</v>
      </c>
      <c r="N1553" s="93">
        <v>1</v>
      </c>
      <c r="O1553" s="94">
        <v>6</v>
      </c>
      <c r="P1553" s="74">
        <v>344881702</v>
      </c>
      <c r="Q1553" s="74">
        <v>199580280</v>
      </c>
      <c r="R1553" s="74">
        <v>12</v>
      </c>
      <c r="S1553" s="74">
        <v>6452204</v>
      </c>
      <c r="T1553" s="74">
        <v>77</v>
      </c>
      <c r="U1553" s="74">
        <v>339476</v>
      </c>
      <c r="V1553" s="74">
        <v>1219</v>
      </c>
      <c r="W1553" s="74">
        <v>3000</v>
      </c>
      <c r="X1553" s="74">
        <v>59399</v>
      </c>
      <c r="Y1553" s="74">
        <v>200</v>
      </c>
      <c r="Z1553" s="74">
        <v>1097942</v>
      </c>
      <c r="AA1553" s="74">
        <v>10</v>
      </c>
      <c r="AB1553" s="74">
        <v>11068710</v>
      </c>
      <c r="AC1553" s="74">
        <v>5</v>
      </c>
    </row>
    <row r="1554" spans="1:29" ht="14.25">
      <c r="A1554" s="89">
        <v>2013113</v>
      </c>
      <c r="B1554" s="91">
        <v>41543</v>
      </c>
      <c r="C1554" s="97">
        <v>4</v>
      </c>
      <c r="D1554" s="93">
        <v>7</v>
      </c>
      <c r="E1554" s="93">
        <v>11</v>
      </c>
      <c r="F1554" s="93">
        <v>17</v>
      </c>
      <c r="G1554" s="93">
        <v>24</v>
      </c>
      <c r="H1554" s="93">
        <v>33</v>
      </c>
      <c r="I1554" s="99">
        <v>9</v>
      </c>
      <c r="J1554" s="93">
        <v>33</v>
      </c>
      <c r="K1554" s="93">
        <v>24</v>
      </c>
      <c r="L1554" s="93">
        <v>7</v>
      </c>
      <c r="M1554" s="93">
        <v>4</v>
      </c>
      <c r="N1554" s="93">
        <v>17</v>
      </c>
      <c r="O1554" s="94">
        <v>11</v>
      </c>
      <c r="P1554" s="74">
        <v>353992568</v>
      </c>
      <c r="Q1554" s="74">
        <v>202421233</v>
      </c>
      <c r="R1554" s="74">
        <v>7</v>
      </c>
      <c r="S1554" s="74">
        <v>7162340</v>
      </c>
      <c r="T1554" s="74">
        <v>147</v>
      </c>
      <c r="U1554" s="74">
        <v>154452</v>
      </c>
      <c r="V1554" s="74">
        <v>2017</v>
      </c>
      <c r="W1554" s="74">
        <v>3000</v>
      </c>
      <c r="X1554" s="74">
        <v>88793</v>
      </c>
      <c r="Y1554" s="74">
        <v>200</v>
      </c>
      <c r="Z1554" s="74">
        <v>1506550</v>
      </c>
      <c r="AA1554" s="74">
        <v>10</v>
      </c>
      <c r="AB1554" s="74">
        <v>11779868</v>
      </c>
      <c r="AC1554" s="74">
        <v>5</v>
      </c>
    </row>
    <row r="1555" spans="1:29" ht="14.25">
      <c r="A1555" s="89">
        <v>2013114</v>
      </c>
      <c r="B1555" s="91">
        <v>41546</v>
      </c>
      <c r="C1555" s="97">
        <v>4</v>
      </c>
      <c r="D1555" s="93">
        <v>6</v>
      </c>
      <c r="E1555" s="93">
        <v>17</v>
      </c>
      <c r="F1555" s="93">
        <v>21</v>
      </c>
      <c r="G1555" s="93">
        <v>23</v>
      </c>
      <c r="H1555" s="93">
        <v>33</v>
      </c>
      <c r="I1555" s="99">
        <v>7</v>
      </c>
      <c r="J1555" s="93">
        <v>21</v>
      </c>
      <c r="K1555" s="93">
        <v>17</v>
      </c>
      <c r="L1555" s="93">
        <v>4</v>
      </c>
      <c r="M1555" s="93">
        <v>6</v>
      </c>
      <c r="N1555" s="93">
        <v>33</v>
      </c>
      <c r="O1555" s="94">
        <v>23</v>
      </c>
      <c r="P1555" s="74">
        <v>398506774</v>
      </c>
      <c r="Q1555" s="74">
        <v>240677850</v>
      </c>
      <c r="R1555" s="74">
        <v>5</v>
      </c>
      <c r="S1555" s="74">
        <v>10000000</v>
      </c>
      <c r="T1555" s="74">
        <v>97</v>
      </c>
      <c r="U1555" s="74">
        <v>389940</v>
      </c>
      <c r="V1555" s="74">
        <v>1004</v>
      </c>
      <c r="W1555" s="74">
        <v>3000</v>
      </c>
      <c r="X1555" s="74">
        <v>53915</v>
      </c>
      <c r="Y1555" s="74">
        <v>200</v>
      </c>
      <c r="Z1555" s="74">
        <v>1097481</v>
      </c>
      <c r="AA1555" s="74">
        <v>10</v>
      </c>
      <c r="AB1555" s="74">
        <v>8883524</v>
      </c>
      <c r="AC1555" s="74">
        <v>5</v>
      </c>
    </row>
    <row r="1556" spans="1:29" ht="14.25">
      <c r="A1556" s="89">
        <v>2013115</v>
      </c>
      <c r="B1556" s="91">
        <v>41548</v>
      </c>
      <c r="C1556" s="97">
        <v>3</v>
      </c>
      <c r="D1556" s="93">
        <v>12</v>
      </c>
      <c r="E1556" s="93">
        <v>16</v>
      </c>
      <c r="F1556" s="93">
        <v>17</v>
      </c>
      <c r="G1556" s="93">
        <v>18</v>
      </c>
      <c r="H1556" s="93">
        <v>27</v>
      </c>
      <c r="I1556" s="99">
        <v>8</v>
      </c>
      <c r="J1556" s="93">
        <v>3</v>
      </c>
      <c r="K1556" s="93">
        <v>18</v>
      </c>
      <c r="L1556" s="93">
        <v>27</v>
      </c>
      <c r="M1556" s="93">
        <v>17</v>
      </c>
      <c r="N1556" s="93">
        <v>16</v>
      </c>
      <c r="O1556" s="94">
        <v>12</v>
      </c>
      <c r="P1556" s="74">
        <v>319974332</v>
      </c>
      <c r="Q1556" s="74">
        <v>211959722</v>
      </c>
      <c r="R1556" s="74">
        <v>13</v>
      </c>
      <c r="S1556" s="74">
        <v>6116365</v>
      </c>
      <c r="T1556" s="74">
        <v>122</v>
      </c>
      <c r="U1556" s="74">
        <v>178435</v>
      </c>
      <c r="V1556" s="74">
        <v>1516</v>
      </c>
      <c r="W1556" s="74">
        <v>3000</v>
      </c>
      <c r="X1556" s="74">
        <v>77783</v>
      </c>
      <c r="Y1556" s="74">
        <v>200</v>
      </c>
      <c r="Z1556" s="74">
        <v>1341036</v>
      </c>
      <c r="AA1556" s="74">
        <v>10</v>
      </c>
      <c r="AB1556" s="74">
        <v>10141741</v>
      </c>
      <c r="AC1556" s="74">
        <v>5</v>
      </c>
    </row>
    <row r="1557" spans="1:29" ht="14.25">
      <c r="A1557" s="89">
        <v>2013116</v>
      </c>
      <c r="B1557" s="91">
        <v>41550</v>
      </c>
      <c r="C1557" s="97">
        <v>12</v>
      </c>
      <c r="D1557" s="93">
        <v>15</v>
      </c>
      <c r="E1557" s="93">
        <v>21</v>
      </c>
      <c r="F1557" s="93">
        <v>26</v>
      </c>
      <c r="G1557" s="93">
        <v>32</v>
      </c>
      <c r="H1557" s="93">
        <v>33</v>
      </c>
      <c r="I1557" s="99">
        <v>7</v>
      </c>
      <c r="J1557" s="93">
        <v>21</v>
      </c>
      <c r="K1557" s="93">
        <v>33</v>
      </c>
      <c r="L1557" s="93">
        <v>12</v>
      </c>
      <c r="M1557" s="93">
        <v>32</v>
      </c>
      <c r="N1557" s="93">
        <v>26</v>
      </c>
      <c r="O1557" s="94">
        <v>15</v>
      </c>
      <c r="P1557" s="74">
        <v>312633700</v>
      </c>
      <c r="Q1557" s="74">
        <v>259236778</v>
      </c>
      <c r="R1557" s="74">
        <v>2</v>
      </c>
      <c r="S1557" s="74">
        <v>10000000</v>
      </c>
      <c r="T1557" s="74">
        <v>148</v>
      </c>
      <c r="U1557" s="74">
        <v>194817</v>
      </c>
      <c r="V1557" s="74">
        <v>668</v>
      </c>
      <c r="W1557" s="74">
        <v>3000</v>
      </c>
      <c r="X1557" s="74">
        <v>38956</v>
      </c>
      <c r="Y1557" s="74">
        <v>200</v>
      </c>
      <c r="Z1557" s="74">
        <v>821713</v>
      </c>
      <c r="AA1557" s="74">
        <v>10</v>
      </c>
      <c r="AB1557" s="74">
        <v>7813620</v>
      </c>
      <c r="AC1557" s="74">
        <v>5</v>
      </c>
    </row>
    <row r="1558" spans="1:29" ht="14.25">
      <c r="A1558" s="89">
        <v>2013117</v>
      </c>
      <c r="B1558" s="91">
        <v>41553</v>
      </c>
      <c r="C1558" s="97">
        <v>9</v>
      </c>
      <c r="D1558" s="93">
        <v>12</v>
      </c>
      <c r="E1558" s="93">
        <v>13</v>
      </c>
      <c r="F1558" s="93">
        <v>24</v>
      </c>
      <c r="G1558" s="93">
        <v>27</v>
      </c>
      <c r="H1558" s="93">
        <v>33</v>
      </c>
      <c r="I1558" s="99">
        <v>16</v>
      </c>
      <c r="J1558" s="93">
        <v>33</v>
      </c>
      <c r="K1558" s="93">
        <v>27</v>
      </c>
      <c r="L1558" s="93">
        <v>24</v>
      </c>
      <c r="M1558" s="93">
        <v>12</v>
      </c>
      <c r="N1558" s="93">
        <v>9</v>
      </c>
      <c r="O1558" s="94">
        <v>13</v>
      </c>
      <c r="P1558" s="74">
        <v>368579726</v>
      </c>
      <c r="Q1558" s="74">
        <v>217864773</v>
      </c>
      <c r="R1558" s="74">
        <v>19</v>
      </c>
      <c r="S1558" s="74">
        <v>6129010</v>
      </c>
      <c r="T1558" s="74">
        <v>232</v>
      </c>
      <c r="U1558" s="74">
        <v>138693</v>
      </c>
      <c r="V1558" s="74">
        <v>1034</v>
      </c>
      <c r="W1558" s="74">
        <v>3000</v>
      </c>
      <c r="X1558" s="74">
        <v>69622</v>
      </c>
      <c r="Y1558" s="74">
        <v>200</v>
      </c>
      <c r="Z1558" s="74">
        <v>1323070</v>
      </c>
      <c r="AA1558" s="74">
        <v>10</v>
      </c>
      <c r="AB1558" s="74">
        <v>8618192</v>
      </c>
      <c r="AC1558" s="74">
        <v>5</v>
      </c>
    </row>
    <row r="1559" spans="1:29" ht="14.25">
      <c r="A1559" s="89">
        <v>2013118</v>
      </c>
      <c r="B1559" s="91">
        <v>41555</v>
      </c>
      <c r="C1559" s="97">
        <v>2</v>
      </c>
      <c r="D1559" s="93">
        <v>3</v>
      </c>
      <c r="E1559" s="93">
        <v>17</v>
      </c>
      <c r="F1559" s="93">
        <v>22</v>
      </c>
      <c r="G1559" s="93">
        <v>32</v>
      </c>
      <c r="H1559" s="93">
        <v>33</v>
      </c>
      <c r="I1559" s="99">
        <v>16</v>
      </c>
      <c r="J1559" s="93">
        <v>33</v>
      </c>
      <c r="K1559" s="93">
        <v>32</v>
      </c>
      <c r="L1559" s="93">
        <v>2</v>
      </c>
      <c r="M1559" s="93">
        <v>17</v>
      </c>
      <c r="N1559" s="93">
        <v>3</v>
      </c>
      <c r="O1559" s="94">
        <v>22</v>
      </c>
      <c r="P1559" s="74">
        <v>343511272</v>
      </c>
      <c r="Q1559" s="74">
        <v>243272184</v>
      </c>
      <c r="R1559" s="74">
        <v>6</v>
      </c>
      <c r="S1559" s="74">
        <v>8693827</v>
      </c>
      <c r="T1559" s="74">
        <v>93</v>
      </c>
      <c r="U1559" s="74">
        <v>357467</v>
      </c>
      <c r="V1559" s="74">
        <v>1147</v>
      </c>
      <c r="W1559" s="74">
        <v>3000</v>
      </c>
      <c r="X1559" s="74">
        <v>53632</v>
      </c>
      <c r="Y1559" s="74">
        <v>200</v>
      </c>
      <c r="Z1559" s="74">
        <v>1011033</v>
      </c>
      <c r="AA1559" s="74">
        <v>10</v>
      </c>
      <c r="AB1559" s="74">
        <v>6645594</v>
      </c>
      <c r="AC1559" s="74">
        <v>5</v>
      </c>
    </row>
    <row r="1560" spans="1:29" ht="14.25">
      <c r="A1560" s="89">
        <v>2013119</v>
      </c>
      <c r="B1560" s="91">
        <v>41557</v>
      </c>
      <c r="C1560" s="97">
        <v>5</v>
      </c>
      <c r="D1560" s="93">
        <v>15</v>
      </c>
      <c r="E1560" s="93">
        <v>20</v>
      </c>
      <c r="F1560" s="93">
        <v>22</v>
      </c>
      <c r="G1560" s="93">
        <v>26</v>
      </c>
      <c r="H1560" s="93">
        <v>32</v>
      </c>
      <c r="I1560" s="99">
        <v>9</v>
      </c>
      <c r="J1560" s="93">
        <v>20</v>
      </c>
      <c r="K1560" s="93">
        <v>26</v>
      </c>
      <c r="L1560" s="93">
        <v>22</v>
      </c>
      <c r="M1560" s="93">
        <v>15</v>
      </c>
      <c r="N1560" s="93">
        <v>32</v>
      </c>
      <c r="O1560" s="94">
        <v>5</v>
      </c>
      <c r="P1560" s="74">
        <v>357071040</v>
      </c>
      <c r="Q1560" s="74">
        <v>240588702</v>
      </c>
      <c r="R1560" s="74">
        <v>9</v>
      </c>
      <c r="S1560" s="74">
        <v>6880734</v>
      </c>
      <c r="T1560" s="74">
        <v>83</v>
      </c>
      <c r="U1560" s="74">
        <v>305902</v>
      </c>
      <c r="V1560" s="74">
        <v>1450</v>
      </c>
      <c r="W1560" s="74">
        <v>3000</v>
      </c>
      <c r="X1560" s="74">
        <v>67106</v>
      </c>
      <c r="Y1560" s="74">
        <v>200</v>
      </c>
      <c r="Z1560" s="74">
        <v>1232948</v>
      </c>
      <c r="AA1560" s="74">
        <v>10</v>
      </c>
      <c r="AB1560" s="74">
        <v>12046218</v>
      </c>
      <c r="AC1560" s="74">
        <v>5</v>
      </c>
    </row>
    <row r="1561" spans="1:29" ht="14.25">
      <c r="A1561" s="89">
        <v>2013120</v>
      </c>
      <c r="B1561" s="91">
        <v>41560</v>
      </c>
      <c r="C1561" s="97">
        <v>5</v>
      </c>
      <c r="D1561" s="93">
        <v>6</v>
      </c>
      <c r="E1561" s="93">
        <v>13</v>
      </c>
      <c r="F1561" s="93">
        <v>18</v>
      </c>
      <c r="G1561" s="93">
        <v>23</v>
      </c>
      <c r="H1561" s="93">
        <v>31</v>
      </c>
      <c r="I1561" s="99">
        <v>11</v>
      </c>
      <c r="J1561" s="93">
        <v>6</v>
      </c>
      <c r="K1561" s="93">
        <v>23</v>
      </c>
      <c r="L1561" s="93">
        <v>18</v>
      </c>
      <c r="M1561" s="93">
        <v>13</v>
      </c>
      <c r="N1561" s="93">
        <v>5</v>
      </c>
      <c r="O1561" s="94">
        <v>31</v>
      </c>
      <c r="P1561" s="74">
        <v>404684072</v>
      </c>
      <c r="Q1561" s="74">
        <v>36491411</v>
      </c>
      <c r="R1561" s="74">
        <v>47</v>
      </c>
      <c r="S1561" s="74">
        <v>5263001</v>
      </c>
      <c r="T1561" s="74">
        <v>447</v>
      </c>
      <c r="U1561" s="74">
        <v>41480</v>
      </c>
      <c r="V1561" s="74">
        <v>4923</v>
      </c>
      <c r="W1561" s="74">
        <v>3000</v>
      </c>
      <c r="X1561" s="74">
        <v>156874</v>
      </c>
      <c r="Y1561" s="74">
        <v>200</v>
      </c>
      <c r="Z1561" s="74">
        <v>2170766</v>
      </c>
      <c r="AA1561" s="74">
        <v>10</v>
      </c>
      <c r="AB1561" s="74">
        <v>13727660</v>
      </c>
      <c r="AC1561" s="74">
        <v>5</v>
      </c>
    </row>
    <row r="1562" spans="1:29" ht="14.25">
      <c r="A1562" s="89">
        <v>2013121</v>
      </c>
      <c r="B1562" s="91">
        <v>41562</v>
      </c>
      <c r="C1562" s="97">
        <v>4</v>
      </c>
      <c r="D1562" s="93">
        <v>5</v>
      </c>
      <c r="E1562" s="93">
        <v>6</v>
      </c>
      <c r="F1562" s="93">
        <v>7</v>
      </c>
      <c r="G1562" s="93">
        <v>25</v>
      </c>
      <c r="H1562" s="93">
        <v>27</v>
      </c>
      <c r="I1562" s="99">
        <v>7</v>
      </c>
      <c r="J1562" s="93">
        <v>7</v>
      </c>
      <c r="K1562" s="93">
        <v>6</v>
      </c>
      <c r="L1562" s="93">
        <v>5</v>
      </c>
      <c r="M1562" s="93">
        <v>25</v>
      </c>
      <c r="N1562" s="93">
        <v>27</v>
      </c>
      <c r="O1562" s="94">
        <v>4</v>
      </c>
      <c r="P1562" s="74">
        <v>337100116</v>
      </c>
      <c r="Q1562" s="74">
        <v>60671480</v>
      </c>
      <c r="R1562" s="74">
        <v>5</v>
      </c>
      <c r="S1562" s="74">
        <v>5000000</v>
      </c>
      <c r="T1562" s="74">
        <v>155</v>
      </c>
      <c r="U1562" s="74">
        <v>135981</v>
      </c>
      <c r="V1562" s="74">
        <v>2088</v>
      </c>
      <c r="W1562" s="74">
        <v>3000</v>
      </c>
      <c r="X1562" s="74">
        <v>92754</v>
      </c>
      <c r="Y1562" s="74">
        <v>200</v>
      </c>
      <c r="Z1562" s="74">
        <v>1570659</v>
      </c>
      <c r="AA1562" s="74">
        <v>10</v>
      </c>
      <c r="AB1562" s="74">
        <v>10880084</v>
      </c>
      <c r="AC1562" s="74">
        <v>5</v>
      </c>
    </row>
    <row r="1563" spans="1:29" ht="14.25">
      <c r="A1563" s="89">
        <v>2013122</v>
      </c>
      <c r="B1563" s="91">
        <v>41564</v>
      </c>
      <c r="C1563" s="97">
        <v>7</v>
      </c>
      <c r="D1563" s="93">
        <v>10</v>
      </c>
      <c r="E1563" s="93">
        <v>13</v>
      </c>
      <c r="F1563" s="93">
        <v>15</v>
      </c>
      <c r="G1563" s="93">
        <v>26</v>
      </c>
      <c r="H1563" s="93">
        <v>27</v>
      </c>
      <c r="I1563" s="99">
        <v>11</v>
      </c>
      <c r="J1563" s="93">
        <v>27</v>
      </c>
      <c r="K1563" s="93">
        <v>7</v>
      </c>
      <c r="L1563" s="93">
        <v>10</v>
      </c>
      <c r="M1563" s="93">
        <v>26</v>
      </c>
      <c r="N1563" s="93">
        <v>15</v>
      </c>
      <c r="O1563" s="94">
        <v>13</v>
      </c>
      <c r="P1563" s="74">
        <v>345544080</v>
      </c>
      <c r="Q1563" s="74">
        <v>75670240</v>
      </c>
      <c r="R1563" s="74">
        <v>10</v>
      </c>
      <c r="S1563" s="74">
        <v>5000000</v>
      </c>
      <c r="T1563" s="74">
        <v>173</v>
      </c>
      <c r="U1563" s="74">
        <v>161020</v>
      </c>
      <c r="V1563" s="74">
        <v>1417</v>
      </c>
      <c r="W1563" s="74">
        <v>3000</v>
      </c>
      <c r="X1563" s="74">
        <v>78474</v>
      </c>
      <c r="Y1563" s="74">
        <v>200</v>
      </c>
      <c r="Z1563" s="74">
        <v>1470963</v>
      </c>
      <c r="AA1563" s="74">
        <v>10</v>
      </c>
      <c r="AB1563" s="74">
        <v>8361157</v>
      </c>
      <c r="AC1563" s="74">
        <v>5</v>
      </c>
    </row>
    <row r="1564" spans="1:29" ht="14.25">
      <c r="A1564" s="89">
        <v>2013123</v>
      </c>
      <c r="B1564" s="91">
        <v>41567</v>
      </c>
      <c r="C1564" s="97">
        <v>1</v>
      </c>
      <c r="D1564" s="93">
        <v>2</v>
      </c>
      <c r="E1564" s="93">
        <v>6</v>
      </c>
      <c r="F1564" s="93">
        <v>11</v>
      </c>
      <c r="G1564" s="93">
        <v>17</v>
      </c>
      <c r="H1564" s="93">
        <v>25</v>
      </c>
      <c r="I1564" s="99">
        <v>2</v>
      </c>
      <c r="J1564" s="93">
        <v>25</v>
      </c>
      <c r="K1564" s="93">
        <v>2</v>
      </c>
      <c r="L1564" s="93">
        <v>11</v>
      </c>
      <c r="M1564" s="93">
        <v>17</v>
      </c>
      <c r="N1564" s="93">
        <v>1</v>
      </c>
      <c r="O1564" s="94">
        <v>6</v>
      </c>
      <c r="P1564" s="74">
        <v>385822278</v>
      </c>
      <c r="Q1564" s="74">
        <v>86159328</v>
      </c>
      <c r="R1564" s="74">
        <v>12</v>
      </c>
      <c r="S1564" s="74">
        <v>5000000</v>
      </c>
      <c r="T1564" s="74">
        <v>109</v>
      </c>
      <c r="U1564" s="74">
        <v>277152</v>
      </c>
      <c r="V1564" s="74">
        <v>1433</v>
      </c>
      <c r="W1564" s="74">
        <v>3000</v>
      </c>
      <c r="X1564" s="74">
        <v>75691</v>
      </c>
      <c r="Y1564" s="74">
        <v>200</v>
      </c>
      <c r="Z1564" s="74">
        <v>1420180</v>
      </c>
      <c r="AA1564" s="74">
        <v>10</v>
      </c>
      <c r="AB1564" s="74">
        <v>10943042</v>
      </c>
      <c r="AC1564" s="74">
        <v>5</v>
      </c>
    </row>
    <row r="1565" spans="1:29" ht="14.25">
      <c r="A1565" s="89">
        <v>2013124</v>
      </c>
      <c r="B1565" s="91">
        <v>41569</v>
      </c>
      <c r="C1565" s="97">
        <v>3</v>
      </c>
      <c r="D1565" s="93">
        <v>9</v>
      </c>
      <c r="E1565" s="93">
        <v>15</v>
      </c>
      <c r="F1565" s="93">
        <v>23</v>
      </c>
      <c r="G1565" s="93">
        <v>25</v>
      </c>
      <c r="H1565" s="93">
        <v>30</v>
      </c>
      <c r="I1565" s="99">
        <v>7</v>
      </c>
      <c r="J1565" s="93">
        <v>9</v>
      </c>
      <c r="K1565" s="93">
        <v>15</v>
      </c>
      <c r="L1565" s="93">
        <v>30</v>
      </c>
      <c r="M1565" s="93">
        <v>3</v>
      </c>
      <c r="N1565" s="93">
        <v>25</v>
      </c>
      <c r="O1565" s="94">
        <v>23</v>
      </c>
      <c r="P1565" s="74">
        <v>347249642</v>
      </c>
      <c r="Q1565" s="74">
        <v>107102896</v>
      </c>
      <c r="R1565" s="74">
        <v>8</v>
      </c>
      <c r="S1565" s="74">
        <v>5000000</v>
      </c>
      <c r="T1565" s="74">
        <v>140</v>
      </c>
      <c r="U1565" s="74">
        <v>186561</v>
      </c>
      <c r="V1565" s="74">
        <v>1665</v>
      </c>
      <c r="W1565" s="74">
        <v>3000</v>
      </c>
      <c r="X1565" s="74">
        <v>78075</v>
      </c>
      <c r="Y1565" s="74">
        <v>200</v>
      </c>
      <c r="Z1565" s="74">
        <v>1400469</v>
      </c>
      <c r="AA1565" s="74">
        <v>10</v>
      </c>
      <c r="AB1565" s="74">
        <v>9695078</v>
      </c>
      <c r="AC1565" s="74">
        <v>5</v>
      </c>
    </row>
    <row r="1566" spans="1:29" ht="14.25">
      <c r="A1566" s="89">
        <v>2013125</v>
      </c>
      <c r="B1566" s="91">
        <v>41571</v>
      </c>
      <c r="C1566" s="97">
        <v>4</v>
      </c>
      <c r="D1566" s="93">
        <v>6</v>
      </c>
      <c r="E1566" s="93">
        <v>8</v>
      </c>
      <c r="F1566" s="93">
        <v>18</v>
      </c>
      <c r="G1566" s="93">
        <v>25</v>
      </c>
      <c r="H1566" s="93">
        <v>28</v>
      </c>
      <c r="I1566" s="99">
        <v>16</v>
      </c>
      <c r="J1566" s="93">
        <v>28</v>
      </c>
      <c r="K1566" s="93">
        <v>25</v>
      </c>
      <c r="L1566" s="93">
        <v>4</v>
      </c>
      <c r="M1566" s="93">
        <v>8</v>
      </c>
      <c r="N1566" s="93">
        <v>18</v>
      </c>
      <c r="O1566" s="94">
        <v>6</v>
      </c>
      <c r="P1566" s="74">
        <v>372984566</v>
      </c>
      <c r="Q1566" s="74">
        <v>123047728</v>
      </c>
      <c r="R1566" s="74">
        <v>8</v>
      </c>
      <c r="S1566" s="74">
        <v>9047241</v>
      </c>
      <c r="T1566" s="74">
        <v>308</v>
      </c>
      <c r="U1566" s="74">
        <v>108983</v>
      </c>
      <c r="V1566" s="74">
        <v>1519</v>
      </c>
      <c r="W1566" s="74">
        <v>3000</v>
      </c>
      <c r="X1566" s="74">
        <v>86691</v>
      </c>
      <c r="Y1566" s="74">
        <v>200</v>
      </c>
      <c r="Z1566" s="74">
        <v>1669210</v>
      </c>
      <c r="AA1566" s="74">
        <v>10</v>
      </c>
      <c r="AB1566" s="74">
        <v>6457094</v>
      </c>
      <c r="AC1566" s="74">
        <v>5</v>
      </c>
    </row>
    <row r="1567" spans="1:29" ht="14.25">
      <c r="A1567" s="89">
        <v>2013126</v>
      </c>
      <c r="B1567" s="91">
        <v>41574</v>
      </c>
      <c r="C1567" s="97">
        <v>4</v>
      </c>
      <c r="D1567" s="93">
        <v>10</v>
      </c>
      <c r="E1567" s="93">
        <v>19</v>
      </c>
      <c r="F1567" s="93">
        <v>27</v>
      </c>
      <c r="G1567" s="93">
        <v>31</v>
      </c>
      <c r="H1567" s="93">
        <v>33</v>
      </c>
      <c r="I1567" s="99">
        <v>16</v>
      </c>
      <c r="J1567" s="93">
        <v>19</v>
      </c>
      <c r="K1567" s="93">
        <v>31</v>
      </c>
      <c r="L1567" s="93">
        <v>4</v>
      </c>
      <c r="M1567" s="93">
        <v>33</v>
      </c>
      <c r="N1567" s="93">
        <v>10</v>
      </c>
      <c r="O1567" s="94">
        <v>27</v>
      </c>
      <c r="P1567" s="74">
        <v>408866622</v>
      </c>
      <c r="Q1567" s="74">
        <v>162711340</v>
      </c>
      <c r="R1567" s="74">
        <v>5</v>
      </c>
      <c r="S1567" s="74">
        <v>12000000</v>
      </c>
      <c r="T1567" s="74">
        <v>155</v>
      </c>
      <c r="U1567" s="74">
        <v>247917</v>
      </c>
      <c r="V1567" s="74">
        <v>1049</v>
      </c>
      <c r="W1567" s="74">
        <v>3000</v>
      </c>
      <c r="X1567" s="74">
        <v>60444</v>
      </c>
      <c r="Y1567" s="74">
        <v>200</v>
      </c>
      <c r="Z1567" s="74">
        <v>1275355</v>
      </c>
      <c r="AA1567" s="74">
        <v>10</v>
      </c>
      <c r="AB1567" s="74">
        <v>8852883</v>
      </c>
      <c r="AC1567" s="74">
        <v>5</v>
      </c>
    </row>
    <row r="1568" spans="1:29" ht="14.25">
      <c r="A1568" s="89">
        <v>2013127</v>
      </c>
      <c r="B1568" s="91">
        <v>41576</v>
      </c>
      <c r="C1568" s="97">
        <v>2</v>
      </c>
      <c r="D1568" s="93">
        <v>3</v>
      </c>
      <c r="E1568" s="93">
        <v>13</v>
      </c>
      <c r="F1568" s="93">
        <v>20</v>
      </c>
      <c r="G1568" s="93">
        <v>22</v>
      </c>
      <c r="H1568" s="93">
        <v>33</v>
      </c>
      <c r="I1568" s="99">
        <v>14</v>
      </c>
      <c r="J1568" s="93">
        <v>22</v>
      </c>
      <c r="K1568" s="93">
        <v>13</v>
      </c>
      <c r="L1568" s="93">
        <v>3</v>
      </c>
      <c r="M1568" s="93">
        <v>20</v>
      </c>
      <c r="N1568" s="93">
        <v>2</v>
      </c>
      <c r="O1568" s="94">
        <v>33</v>
      </c>
      <c r="P1568" s="74">
        <v>376726836</v>
      </c>
      <c r="Q1568" s="74">
        <v>197309615</v>
      </c>
      <c r="R1568" s="74">
        <v>5</v>
      </c>
      <c r="S1568" s="74">
        <v>11767862</v>
      </c>
      <c r="T1568" s="74">
        <v>216</v>
      </c>
      <c r="U1568" s="74">
        <v>165550</v>
      </c>
      <c r="V1568" s="74">
        <v>1160</v>
      </c>
      <c r="W1568" s="74">
        <v>3000</v>
      </c>
      <c r="X1568" s="74">
        <v>66620</v>
      </c>
      <c r="Y1568" s="74">
        <v>200</v>
      </c>
      <c r="Z1568" s="74">
        <v>1237003</v>
      </c>
      <c r="AA1568" s="74">
        <v>10</v>
      </c>
      <c r="AB1568" s="74">
        <v>7245112</v>
      </c>
      <c r="AC1568" s="74">
        <v>5</v>
      </c>
    </row>
    <row r="1569" spans="1:29" ht="14.25">
      <c r="A1569" s="89">
        <v>2013128</v>
      </c>
      <c r="B1569" s="91">
        <v>41578</v>
      </c>
      <c r="C1569" s="97">
        <v>7</v>
      </c>
      <c r="D1569" s="93">
        <v>13</v>
      </c>
      <c r="E1569" s="93">
        <v>17</v>
      </c>
      <c r="F1569" s="93">
        <v>19</v>
      </c>
      <c r="G1569" s="93">
        <v>25</v>
      </c>
      <c r="H1569" s="93">
        <v>31</v>
      </c>
      <c r="I1569" s="99">
        <v>8</v>
      </c>
      <c r="J1569" s="93">
        <v>25</v>
      </c>
      <c r="K1569" s="93">
        <v>31</v>
      </c>
      <c r="L1569" s="93">
        <v>17</v>
      </c>
      <c r="M1569" s="93">
        <v>13</v>
      </c>
      <c r="N1569" s="93">
        <v>7</v>
      </c>
      <c r="O1569" s="94">
        <v>19</v>
      </c>
      <c r="P1569" s="74">
        <v>381844688</v>
      </c>
      <c r="Q1569" s="74">
        <v>201975928</v>
      </c>
      <c r="R1569" s="74">
        <v>8</v>
      </c>
      <c r="S1569" s="74">
        <v>8483315</v>
      </c>
      <c r="T1569" s="74">
        <v>156</v>
      </c>
      <c r="U1569" s="74">
        <v>171793</v>
      </c>
      <c r="V1569" s="74">
        <v>1975</v>
      </c>
      <c r="W1569" s="74">
        <v>3000</v>
      </c>
      <c r="X1569" s="74">
        <v>84056</v>
      </c>
      <c r="Y1569" s="74">
        <v>200</v>
      </c>
      <c r="Z1569" s="74">
        <v>1418070</v>
      </c>
      <c r="AA1569" s="74">
        <v>10</v>
      </c>
      <c r="AB1569" s="74">
        <v>12170872</v>
      </c>
      <c r="AC1569" s="74">
        <v>5</v>
      </c>
    </row>
    <row r="1570" spans="1:29" ht="14.25">
      <c r="A1570" s="89">
        <v>2013129</v>
      </c>
      <c r="B1570" s="91">
        <v>41581</v>
      </c>
      <c r="C1570" s="97">
        <v>5</v>
      </c>
      <c r="D1570" s="93">
        <v>6</v>
      </c>
      <c r="E1570" s="93">
        <v>10</v>
      </c>
      <c r="F1570" s="93">
        <v>14</v>
      </c>
      <c r="G1570" s="93">
        <v>27</v>
      </c>
      <c r="H1570" s="93">
        <v>31</v>
      </c>
      <c r="I1570" s="99">
        <v>14</v>
      </c>
      <c r="J1570" s="93">
        <v>27</v>
      </c>
      <c r="K1570" s="93">
        <v>31</v>
      </c>
      <c r="L1570" s="93">
        <v>14</v>
      </c>
      <c r="M1570" s="93">
        <v>5</v>
      </c>
      <c r="N1570" s="93">
        <v>10</v>
      </c>
      <c r="O1570" s="94">
        <v>6</v>
      </c>
      <c r="P1570" s="74">
        <v>418710844</v>
      </c>
      <c r="Q1570" s="74">
        <v>262553088</v>
      </c>
      <c r="R1570" s="74">
        <v>4</v>
      </c>
      <c r="S1570" s="74">
        <v>12500000</v>
      </c>
      <c r="T1570" s="74">
        <v>144</v>
      </c>
      <c r="U1570" s="74">
        <v>299336</v>
      </c>
      <c r="V1570" s="74">
        <v>797</v>
      </c>
      <c r="W1570" s="74">
        <v>3000</v>
      </c>
      <c r="X1570" s="74">
        <v>56852</v>
      </c>
      <c r="Y1570" s="74">
        <v>200</v>
      </c>
      <c r="Z1570" s="74">
        <v>1270351</v>
      </c>
      <c r="AA1570" s="74">
        <v>10</v>
      </c>
      <c r="AB1570" s="74">
        <v>7004348</v>
      </c>
      <c r="AC1570" s="74">
        <v>5</v>
      </c>
    </row>
    <row r="1571" spans="1:29" ht="14.25">
      <c r="A1571" s="89">
        <v>2013130</v>
      </c>
      <c r="B1571" s="91">
        <v>41583</v>
      </c>
      <c r="C1571" s="97">
        <v>1</v>
      </c>
      <c r="D1571" s="93">
        <v>3</v>
      </c>
      <c r="E1571" s="93">
        <v>15</v>
      </c>
      <c r="F1571" s="93">
        <v>16</v>
      </c>
      <c r="G1571" s="93">
        <v>31</v>
      </c>
      <c r="H1571" s="93">
        <v>33</v>
      </c>
      <c r="I1571" s="99">
        <v>8</v>
      </c>
      <c r="J1571" s="93">
        <v>3</v>
      </c>
      <c r="K1571" s="93">
        <v>1</v>
      </c>
      <c r="L1571" s="93">
        <v>16</v>
      </c>
      <c r="M1571" s="93">
        <v>33</v>
      </c>
      <c r="N1571" s="93">
        <v>15</v>
      </c>
      <c r="O1571" s="94">
        <v>31</v>
      </c>
      <c r="P1571" s="74">
        <v>385080972</v>
      </c>
      <c r="Q1571" s="74">
        <v>256689792</v>
      </c>
      <c r="R1571" s="74">
        <v>12</v>
      </c>
      <c r="S1571" s="74">
        <v>7637890</v>
      </c>
      <c r="T1571" s="74">
        <v>115</v>
      </c>
      <c r="U1571" s="74">
        <v>282452</v>
      </c>
      <c r="V1571" s="74">
        <v>1289</v>
      </c>
      <c r="W1571" s="74">
        <v>3000</v>
      </c>
      <c r="X1571" s="74">
        <v>64654</v>
      </c>
      <c r="Y1571" s="74">
        <v>200</v>
      </c>
      <c r="Z1571" s="74">
        <v>1183898</v>
      </c>
      <c r="AA1571" s="74">
        <v>10</v>
      </c>
      <c r="AB1571" s="74">
        <v>10355893</v>
      </c>
      <c r="AC1571" s="74">
        <v>5</v>
      </c>
    </row>
    <row r="1572" spans="1:29" ht="14.25">
      <c r="A1572" s="89">
        <v>2013131</v>
      </c>
      <c r="B1572" s="91">
        <v>41585</v>
      </c>
      <c r="C1572" s="97">
        <v>4</v>
      </c>
      <c r="D1572" s="93">
        <v>6</v>
      </c>
      <c r="E1572" s="93">
        <v>12</v>
      </c>
      <c r="F1572" s="93">
        <v>17</v>
      </c>
      <c r="G1572" s="93">
        <v>19</v>
      </c>
      <c r="H1572" s="93">
        <v>26</v>
      </c>
      <c r="I1572" s="99">
        <v>9</v>
      </c>
      <c r="J1572" s="93">
        <v>19</v>
      </c>
      <c r="K1572" s="93">
        <v>12</v>
      </c>
      <c r="L1572" s="93">
        <v>17</v>
      </c>
      <c r="M1572" s="93">
        <v>26</v>
      </c>
      <c r="N1572" s="93">
        <v>6</v>
      </c>
      <c r="O1572" s="94">
        <v>4</v>
      </c>
      <c r="P1572" s="74">
        <v>388319260</v>
      </c>
      <c r="Q1572" s="74">
        <v>199798632</v>
      </c>
      <c r="R1572" s="74">
        <v>18</v>
      </c>
      <c r="S1572" s="74">
        <v>6291307</v>
      </c>
      <c r="T1572" s="74">
        <v>130</v>
      </c>
      <c r="U1572" s="74">
        <v>152810</v>
      </c>
      <c r="V1572" s="74">
        <v>2698</v>
      </c>
      <c r="W1572" s="74">
        <v>3000</v>
      </c>
      <c r="X1572" s="74">
        <v>115705</v>
      </c>
      <c r="Y1572" s="74">
        <v>200</v>
      </c>
      <c r="Z1572" s="74">
        <v>1914416</v>
      </c>
      <c r="AA1572" s="74">
        <v>10</v>
      </c>
      <c r="AB1572" s="74">
        <v>14735914</v>
      </c>
      <c r="AC1572" s="74">
        <v>5</v>
      </c>
    </row>
    <row r="1573" spans="1:29" ht="14.25">
      <c r="A1573" s="89">
        <v>2013132</v>
      </c>
      <c r="B1573" s="91">
        <v>41588</v>
      </c>
      <c r="C1573" s="97">
        <v>20</v>
      </c>
      <c r="D1573" s="93">
        <v>21</v>
      </c>
      <c r="E1573" s="93">
        <v>22</v>
      </c>
      <c r="F1573" s="93">
        <v>23</v>
      </c>
      <c r="G1573" s="93">
        <v>25</v>
      </c>
      <c r="H1573" s="93">
        <v>27</v>
      </c>
      <c r="I1573" s="99">
        <v>12</v>
      </c>
      <c r="J1573" s="93">
        <v>22</v>
      </c>
      <c r="K1573" s="93">
        <v>27</v>
      </c>
      <c r="L1573" s="93">
        <v>20</v>
      </c>
      <c r="M1573" s="93">
        <v>23</v>
      </c>
      <c r="N1573" s="93">
        <v>25</v>
      </c>
      <c r="O1573" s="94">
        <v>21</v>
      </c>
      <c r="P1573" s="74">
        <v>420848208</v>
      </c>
      <c r="Q1573" s="74">
        <v>124670825</v>
      </c>
      <c r="R1573" s="74">
        <v>25</v>
      </c>
      <c r="S1573" s="74">
        <v>6197955</v>
      </c>
      <c r="T1573" s="74">
        <v>176</v>
      </c>
      <c r="U1573" s="74">
        <v>170018</v>
      </c>
      <c r="V1573" s="74">
        <v>1397</v>
      </c>
      <c r="W1573" s="74">
        <v>3000</v>
      </c>
      <c r="X1573" s="74">
        <v>69524</v>
      </c>
      <c r="Y1573" s="74">
        <v>200</v>
      </c>
      <c r="Z1573" s="74">
        <v>1321083</v>
      </c>
      <c r="AA1573" s="74">
        <v>10</v>
      </c>
      <c r="AB1573" s="74">
        <v>15032918</v>
      </c>
      <c r="AC1573" s="74">
        <v>5</v>
      </c>
    </row>
    <row r="1574" spans="1:29" ht="14.25">
      <c r="A1574" s="89">
        <v>2013133</v>
      </c>
      <c r="B1574" s="91">
        <v>41590</v>
      </c>
      <c r="C1574" s="97">
        <v>4</v>
      </c>
      <c r="D1574" s="93">
        <v>7</v>
      </c>
      <c r="E1574" s="93">
        <v>12</v>
      </c>
      <c r="F1574" s="93">
        <v>19</v>
      </c>
      <c r="G1574" s="93">
        <v>22</v>
      </c>
      <c r="H1574" s="93">
        <v>25</v>
      </c>
      <c r="I1574" s="99">
        <v>1</v>
      </c>
      <c r="J1574" s="93">
        <v>22</v>
      </c>
      <c r="K1574" s="93">
        <v>12</v>
      </c>
      <c r="L1574" s="93">
        <v>4</v>
      </c>
      <c r="M1574" s="93">
        <v>7</v>
      </c>
      <c r="N1574" s="93">
        <v>25</v>
      </c>
      <c r="O1574" s="94">
        <v>19</v>
      </c>
      <c r="P1574" s="74">
        <v>361709328</v>
      </c>
      <c r="Q1574" s="74">
        <v>119827596</v>
      </c>
      <c r="R1574" s="74">
        <v>12</v>
      </c>
      <c r="S1574" s="74">
        <v>7671892</v>
      </c>
      <c r="T1574" s="74">
        <v>248</v>
      </c>
      <c r="U1574" s="74">
        <v>133443</v>
      </c>
      <c r="V1574" s="74">
        <v>1094</v>
      </c>
      <c r="W1574" s="74">
        <v>3000</v>
      </c>
      <c r="X1574" s="74">
        <v>64222</v>
      </c>
      <c r="Y1574" s="74">
        <v>200</v>
      </c>
      <c r="Z1574" s="74">
        <v>1255061</v>
      </c>
      <c r="AA1574" s="74">
        <v>10</v>
      </c>
      <c r="AB1574" s="74">
        <v>7649399</v>
      </c>
      <c r="AC1574" s="74">
        <v>5</v>
      </c>
    </row>
    <row r="1575" spans="1:29" ht="14.25">
      <c r="A1575" s="89">
        <v>2013134</v>
      </c>
      <c r="B1575" s="91">
        <v>41592</v>
      </c>
      <c r="C1575" s="97">
        <v>1</v>
      </c>
      <c r="D1575" s="93">
        <v>17</v>
      </c>
      <c r="E1575" s="93">
        <v>18</v>
      </c>
      <c r="F1575" s="93">
        <v>19</v>
      </c>
      <c r="G1575" s="93">
        <v>25</v>
      </c>
      <c r="H1575" s="93">
        <v>29</v>
      </c>
      <c r="I1575" s="99">
        <v>10</v>
      </c>
      <c r="J1575" s="93">
        <v>25</v>
      </c>
      <c r="K1575" s="93">
        <v>17</v>
      </c>
      <c r="L1575" s="93">
        <v>18</v>
      </c>
      <c r="M1575" s="93">
        <v>1</v>
      </c>
      <c r="N1575" s="93">
        <v>19</v>
      </c>
      <c r="O1575" s="94">
        <v>29</v>
      </c>
      <c r="P1575" s="74">
        <v>372289714</v>
      </c>
      <c r="Q1575" s="74">
        <v>82346272</v>
      </c>
      <c r="R1575" s="74">
        <v>16</v>
      </c>
      <c r="S1575" s="74">
        <v>6687967</v>
      </c>
      <c r="T1575" s="74">
        <v>118</v>
      </c>
      <c r="U1575" s="74">
        <v>216196</v>
      </c>
      <c r="V1575" s="74">
        <v>1600</v>
      </c>
      <c r="W1575" s="74">
        <v>3000</v>
      </c>
      <c r="X1575" s="74">
        <v>80731</v>
      </c>
      <c r="Y1575" s="74">
        <v>200</v>
      </c>
      <c r="Z1575" s="74">
        <v>1449671</v>
      </c>
      <c r="AA1575" s="74">
        <v>10</v>
      </c>
      <c r="AB1575" s="74">
        <v>12388337</v>
      </c>
      <c r="AC1575" s="74">
        <v>5</v>
      </c>
    </row>
    <row r="1576" spans="1:29" ht="14.25">
      <c r="A1576" s="89">
        <v>2013135</v>
      </c>
      <c r="B1576" s="91">
        <v>41595</v>
      </c>
      <c r="C1576" s="97">
        <v>9</v>
      </c>
      <c r="D1576" s="93">
        <v>23</v>
      </c>
      <c r="E1576" s="93">
        <v>24</v>
      </c>
      <c r="F1576" s="93">
        <v>25</v>
      </c>
      <c r="G1576" s="93">
        <v>29</v>
      </c>
      <c r="H1576" s="93">
        <v>31</v>
      </c>
      <c r="I1576" s="99">
        <v>12</v>
      </c>
      <c r="J1576" s="93">
        <v>24</v>
      </c>
      <c r="K1576" s="93">
        <v>31</v>
      </c>
      <c r="L1576" s="93">
        <v>9</v>
      </c>
      <c r="M1576" s="93">
        <v>23</v>
      </c>
      <c r="N1576" s="93">
        <v>29</v>
      </c>
      <c r="O1576" s="94">
        <v>25</v>
      </c>
      <c r="P1576" s="74">
        <v>406720240</v>
      </c>
      <c r="Q1576" s="74">
        <v>139074525</v>
      </c>
      <c r="R1576" s="74">
        <v>5</v>
      </c>
      <c r="S1576" s="74">
        <v>7000000</v>
      </c>
      <c r="T1576" s="74">
        <v>113</v>
      </c>
      <c r="U1576" s="74">
        <v>309968</v>
      </c>
      <c r="V1576" s="74">
        <v>1329</v>
      </c>
      <c r="W1576" s="74">
        <v>3000</v>
      </c>
      <c r="X1576" s="74">
        <v>70499</v>
      </c>
      <c r="Y1576" s="74">
        <v>200</v>
      </c>
      <c r="Z1576" s="74">
        <v>1337691</v>
      </c>
      <c r="AA1576" s="74">
        <v>10</v>
      </c>
      <c r="AB1576" s="74">
        <v>10214911</v>
      </c>
      <c r="AC1576" s="74">
        <v>5</v>
      </c>
    </row>
    <row r="1577" spans="1:29" ht="14.25">
      <c r="A1577" s="89">
        <v>2013136</v>
      </c>
      <c r="B1577" s="91">
        <v>41597</v>
      </c>
      <c r="C1577" s="97">
        <v>4</v>
      </c>
      <c r="D1577" s="93">
        <v>6</v>
      </c>
      <c r="E1577" s="93">
        <v>14</v>
      </c>
      <c r="F1577" s="93">
        <v>16</v>
      </c>
      <c r="G1577" s="93">
        <v>18</v>
      </c>
      <c r="H1577" s="93">
        <v>26</v>
      </c>
      <c r="I1577" s="99">
        <v>6</v>
      </c>
      <c r="J1577" s="93">
        <v>26</v>
      </c>
      <c r="K1577" s="93">
        <v>16</v>
      </c>
      <c r="L1577" s="93">
        <v>18</v>
      </c>
      <c r="M1577" s="93">
        <v>6</v>
      </c>
      <c r="N1577" s="93">
        <v>4</v>
      </c>
      <c r="O1577" s="94">
        <v>14</v>
      </c>
      <c r="P1577" s="74">
        <v>369164734</v>
      </c>
      <c r="Q1577" s="74">
        <v>116962560</v>
      </c>
      <c r="R1577" s="74">
        <v>12</v>
      </c>
      <c r="S1577" s="74">
        <v>7096267</v>
      </c>
      <c r="T1577" s="74">
        <v>139</v>
      </c>
      <c r="U1577" s="74">
        <v>163545</v>
      </c>
      <c r="V1577" s="74">
        <v>2736</v>
      </c>
      <c r="W1577" s="74">
        <v>3000</v>
      </c>
      <c r="X1577" s="74">
        <v>94285</v>
      </c>
      <c r="Y1577" s="74">
        <v>200</v>
      </c>
      <c r="Z1577" s="74">
        <v>1489546</v>
      </c>
      <c r="AA1577" s="74">
        <v>10</v>
      </c>
      <c r="AB1577" s="74">
        <v>12630837</v>
      </c>
      <c r="AC1577" s="74">
        <v>5</v>
      </c>
    </row>
    <row r="1578" spans="1:29" ht="14.25">
      <c r="A1578" s="89">
        <v>2013137</v>
      </c>
      <c r="B1578" s="91">
        <v>41599</v>
      </c>
      <c r="C1578" s="97">
        <v>4</v>
      </c>
      <c r="D1578" s="93">
        <v>17</v>
      </c>
      <c r="E1578" s="93">
        <v>19</v>
      </c>
      <c r="F1578" s="93">
        <v>23</v>
      </c>
      <c r="G1578" s="93">
        <v>24</v>
      </c>
      <c r="H1578" s="93">
        <v>27</v>
      </c>
      <c r="I1578" s="99">
        <v>10</v>
      </c>
      <c r="J1578" s="93">
        <v>27</v>
      </c>
      <c r="K1578" s="93">
        <v>17</v>
      </c>
      <c r="L1578" s="93">
        <v>4</v>
      </c>
      <c r="M1578" s="93">
        <v>19</v>
      </c>
      <c r="N1578" s="93">
        <v>24</v>
      </c>
      <c r="O1578" s="94">
        <v>23</v>
      </c>
      <c r="P1578" s="74">
        <v>379293130</v>
      </c>
      <c r="Q1578" s="74">
        <v>51312261</v>
      </c>
      <c r="R1578" s="74">
        <v>27</v>
      </c>
      <c r="S1578" s="74">
        <v>5953328</v>
      </c>
      <c r="T1578" s="74">
        <v>420</v>
      </c>
      <c r="U1578" s="74">
        <v>56213</v>
      </c>
      <c r="V1578" s="74">
        <v>3585</v>
      </c>
      <c r="W1578" s="74">
        <v>3000</v>
      </c>
      <c r="X1578" s="74">
        <v>134689</v>
      </c>
      <c r="Y1578" s="74">
        <v>200</v>
      </c>
      <c r="Z1578" s="74">
        <v>1979347</v>
      </c>
      <c r="AA1578" s="74">
        <v>10</v>
      </c>
      <c r="AB1578" s="74">
        <v>9933585</v>
      </c>
      <c r="AC1578" s="74">
        <v>5</v>
      </c>
    </row>
    <row r="1579" spans="1:29" ht="14.25">
      <c r="A1579" s="89">
        <v>2013138</v>
      </c>
      <c r="B1579" s="91">
        <v>41602</v>
      </c>
      <c r="C1579" s="97">
        <v>4</v>
      </c>
      <c r="D1579" s="93">
        <v>15</v>
      </c>
      <c r="E1579" s="93">
        <v>16</v>
      </c>
      <c r="F1579" s="93">
        <v>24</v>
      </c>
      <c r="G1579" s="93">
        <v>27</v>
      </c>
      <c r="H1579" s="93">
        <v>28</v>
      </c>
      <c r="I1579" s="99">
        <v>3</v>
      </c>
      <c r="J1579" s="93">
        <v>27</v>
      </c>
      <c r="K1579" s="93">
        <v>28</v>
      </c>
      <c r="L1579" s="93">
        <v>24</v>
      </c>
      <c r="M1579" s="93">
        <v>16</v>
      </c>
      <c r="N1579" s="93">
        <v>15</v>
      </c>
      <c r="O1579" s="94">
        <v>4</v>
      </c>
      <c r="P1579" s="74">
        <v>402650432</v>
      </c>
      <c r="Q1579" s="74">
        <v>74254260</v>
      </c>
      <c r="R1579" s="74">
        <v>10</v>
      </c>
      <c r="S1579" s="74">
        <v>6000000</v>
      </c>
      <c r="T1579" s="74">
        <v>161</v>
      </c>
      <c r="U1579" s="74">
        <v>194166</v>
      </c>
      <c r="V1579" s="74">
        <v>1639</v>
      </c>
      <c r="W1579" s="74">
        <v>3000</v>
      </c>
      <c r="X1579" s="74">
        <v>77833</v>
      </c>
      <c r="Y1579" s="74">
        <v>200</v>
      </c>
      <c r="Z1579" s="74">
        <v>1455093</v>
      </c>
      <c r="AA1579" s="74">
        <v>10</v>
      </c>
      <c r="AB1579" s="74">
        <v>11612263</v>
      </c>
      <c r="AC1579" s="74">
        <v>5</v>
      </c>
    </row>
    <row r="1580" spans="1:29" ht="14.25">
      <c r="A1580" s="89">
        <v>2013139</v>
      </c>
      <c r="B1580" s="91">
        <v>41604</v>
      </c>
      <c r="C1580" s="97">
        <v>7</v>
      </c>
      <c r="D1580" s="93">
        <v>8</v>
      </c>
      <c r="E1580" s="93">
        <v>11</v>
      </c>
      <c r="F1580" s="93">
        <v>13</v>
      </c>
      <c r="G1580" s="93">
        <v>21</v>
      </c>
      <c r="H1580" s="93">
        <v>27</v>
      </c>
      <c r="I1580" s="99">
        <v>8</v>
      </c>
      <c r="J1580" s="93">
        <v>11</v>
      </c>
      <c r="K1580" s="93">
        <v>27</v>
      </c>
      <c r="L1580" s="93">
        <v>7</v>
      </c>
      <c r="M1580" s="93">
        <v>21</v>
      </c>
      <c r="N1580" s="93">
        <v>13</v>
      </c>
      <c r="O1580" s="94">
        <v>8</v>
      </c>
      <c r="P1580" s="74">
        <v>372082440</v>
      </c>
      <c r="Q1580" s="74">
        <v>30000000</v>
      </c>
      <c r="R1580" s="74">
        <v>25</v>
      </c>
      <c r="S1580" s="74">
        <v>4905577</v>
      </c>
      <c r="T1580" s="74">
        <v>184</v>
      </c>
      <c r="U1580" s="74">
        <v>89406</v>
      </c>
      <c r="V1580" s="74">
        <v>3212</v>
      </c>
      <c r="W1580" s="74">
        <v>3000</v>
      </c>
      <c r="X1580" s="74">
        <v>133890</v>
      </c>
      <c r="Y1580" s="74">
        <v>200</v>
      </c>
      <c r="Z1580" s="74">
        <v>2110649</v>
      </c>
      <c r="AA1580" s="74">
        <v>10</v>
      </c>
      <c r="AB1580" s="74">
        <v>13992790</v>
      </c>
      <c r="AC1580" s="74">
        <v>5</v>
      </c>
    </row>
    <row r="1581" spans="1:29" ht="14.25">
      <c r="A1581" s="89">
        <v>2013140</v>
      </c>
      <c r="B1581" s="91">
        <v>41606</v>
      </c>
      <c r="C1581" s="97">
        <v>1</v>
      </c>
      <c r="D1581" s="93">
        <v>5</v>
      </c>
      <c r="E1581" s="93">
        <v>12</v>
      </c>
      <c r="F1581" s="93">
        <v>13</v>
      </c>
      <c r="G1581" s="93">
        <v>21</v>
      </c>
      <c r="H1581" s="93">
        <v>22</v>
      </c>
      <c r="I1581" s="99">
        <v>10</v>
      </c>
      <c r="J1581" s="93">
        <v>22</v>
      </c>
      <c r="K1581" s="93">
        <v>12</v>
      </c>
      <c r="L1581" s="93">
        <v>13</v>
      </c>
      <c r="M1581" s="93">
        <v>21</v>
      </c>
      <c r="N1581" s="93">
        <v>5</v>
      </c>
      <c r="O1581" s="94">
        <v>1</v>
      </c>
      <c r="P1581" s="74">
        <v>359556480</v>
      </c>
      <c r="Q1581" s="74">
        <v>76786944</v>
      </c>
      <c r="R1581" s="74">
        <v>4</v>
      </c>
      <c r="S1581" s="74">
        <v>7500000</v>
      </c>
      <c r="T1581" s="74">
        <v>125</v>
      </c>
      <c r="U1581" s="74">
        <v>228983</v>
      </c>
      <c r="V1581" s="74">
        <v>1149</v>
      </c>
      <c r="W1581" s="74">
        <v>3000</v>
      </c>
      <c r="X1581" s="74">
        <v>68167</v>
      </c>
      <c r="Y1581" s="74">
        <v>200</v>
      </c>
      <c r="Z1581" s="74">
        <v>1305690</v>
      </c>
      <c r="AA1581" s="74">
        <v>10</v>
      </c>
      <c r="AB1581" s="74">
        <v>10127090</v>
      </c>
      <c r="AC1581" s="74">
        <v>5</v>
      </c>
    </row>
    <row r="1582" spans="1:29" ht="14.25">
      <c r="A1582" s="89">
        <v>2013141</v>
      </c>
      <c r="B1582" s="91">
        <v>41609</v>
      </c>
      <c r="C1582" s="97">
        <v>3</v>
      </c>
      <c r="D1582" s="93">
        <v>4</v>
      </c>
      <c r="E1582" s="93">
        <v>5</v>
      </c>
      <c r="F1582" s="93">
        <v>25</v>
      </c>
      <c r="G1582" s="93">
        <v>30</v>
      </c>
      <c r="H1582" s="93">
        <v>31</v>
      </c>
      <c r="I1582" s="99">
        <v>4</v>
      </c>
      <c r="J1582" s="93">
        <v>5</v>
      </c>
      <c r="K1582" s="93">
        <v>4</v>
      </c>
      <c r="L1582" s="93">
        <v>31</v>
      </c>
      <c r="M1582" s="93">
        <v>3</v>
      </c>
      <c r="N1582" s="93">
        <v>25</v>
      </c>
      <c r="O1582" s="94">
        <v>30</v>
      </c>
      <c r="P1582" s="74">
        <v>409703546</v>
      </c>
      <c r="Q1582" s="74">
        <v>30000000</v>
      </c>
      <c r="R1582" s="74">
        <v>25</v>
      </c>
      <c r="S1582" s="74">
        <v>4151240</v>
      </c>
      <c r="T1582" s="74">
        <v>180</v>
      </c>
      <c r="U1582" s="74">
        <v>40462</v>
      </c>
      <c r="V1582" s="74">
        <v>3676</v>
      </c>
      <c r="W1582" s="74">
        <v>3000</v>
      </c>
      <c r="X1582" s="74">
        <v>153503</v>
      </c>
      <c r="Y1582" s="74">
        <v>200</v>
      </c>
      <c r="Z1582" s="74">
        <v>2374779</v>
      </c>
      <c r="AA1582" s="74">
        <v>10</v>
      </c>
      <c r="AB1582" s="74">
        <v>22200224</v>
      </c>
      <c r="AC1582" s="74">
        <v>5</v>
      </c>
    </row>
    <row r="1583" spans="1:29" ht="14.25">
      <c r="A1583" s="89">
        <v>2013142</v>
      </c>
      <c r="B1583" s="91">
        <v>41611</v>
      </c>
      <c r="C1583" s="97">
        <v>11</v>
      </c>
      <c r="D1583" s="93">
        <v>12</v>
      </c>
      <c r="E1583" s="93">
        <v>14</v>
      </c>
      <c r="F1583" s="93">
        <v>20</v>
      </c>
      <c r="G1583" s="93">
        <v>22</v>
      </c>
      <c r="H1583" s="93">
        <v>29</v>
      </c>
      <c r="I1583" s="99">
        <v>14</v>
      </c>
      <c r="J1583" s="93">
        <v>12</v>
      </c>
      <c r="K1583" s="93">
        <v>20</v>
      </c>
      <c r="L1583" s="93">
        <v>29</v>
      </c>
      <c r="M1583" s="93">
        <v>14</v>
      </c>
      <c r="N1583" s="93">
        <v>22</v>
      </c>
      <c r="O1583" s="94">
        <v>11</v>
      </c>
      <c r="P1583" s="74">
        <v>356100256</v>
      </c>
      <c r="Q1583" s="74">
        <v>63900184</v>
      </c>
      <c r="R1583" s="74">
        <v>8</v>
      </c>
      <c r="S1583" s="74">
        <v>6250000</v>
      </c>
      <c r="T1583" s="74">
        <v>119</v>
      </c>
      <c r="U1583" s="74">
        <v>266147</v>
      </c>
      <c r="V1583" s="74">
        <v>1171</v>
      </c>
      <c r="W1583" s="74">
        <v>3000</v>
      </c>
      <c r="X1583" s="74">
        <v>55431</v>
      </c>
      <c r="Y1583" s="74">
        <v>200</v>
      </c>
      <c r="Z1583" s="74">
        <v>1122936</v>
      </c>
      <c r="AA1583" s="74">
        <v>10</v>
      </c>
      <c r="AB1583" s="74">
        <v>8617774</v>
      </c>
      <c r="AC1583" s="74">
        <v>5</v>
      </c>
    </row>
    <row r="1584" spans="1:29" ht="14.25">
      <c r="A1584" s="89">
        <v>2013143</v>
      </c>
      <c r="B1584" s="91">
        <v>41613</v>
      </c>
      <c r="C1584" s="97">
        <v>12</v>
      </c>
      <c r="D1584" s="93">
        <v>18</v>
      </c>
      <c r="E1584" s="93">
        <v>21</v>
      </c>
      <c r="F1584" s="93">
        <v>22</v>
      </c>
      <c r="G1584" s="93">
        <v>27</v>
      </c>
      <c r="H1584" s="93">
        <v>32</v>
      </c>
      <c r="I1584" s="99">
        <v>11</v>
      </c>
      <c r="J1584" s="93">
        <v>27</v>
      </c>
      <c r="K1584" s="93">
        <v>18</v>
      </c>
      <c r="L1584" s="93">
        <v>32</v>
      </c>
      <c r="M1584" s="93">
        <v>21</v>
      </c>
      <c r="N1584" s="93">
        <v>22</v>
      </c>
      <c r="O1584" s="94">
        <v>12</v>
      </c>
      <c r="P1584" s="74">
        <v>364973022</v>
      </c>
      <c r="Q1584" s="74">
        <v>82747368</v>
      </c>
      <c r="R1584" s="74">
        <v>8</v>
      </c>
      <c r="S1584" s="74">
        <v>6250000</v>
      </c>
      <c r="T1584" s="74">
        <v>90</v>
      </c>
      <c r="U1584" s="74">
        <v>280224</v>
      </c>
      <c r="V1584" s="74">
        <v>1411</v>
      </c>
      <c r="W1584" s="74">
        <v>3000</v>
      </c>
      <c r="X1584" s="74">
        <v>68146</v>
      </c>
      <c r="Y1584" s="74">
        <v>200</v>
      </c>
      <c r="Z1584" s="74">
        <v>1265371</v>
      </c>
      <c r="AA1584" s="74">
        <v>10</v>
      </c>
      <c r="AB1584" s="74">
        <v>12850691</v>
      </c>
      <c r="AC1584" s="74">
        <v>5</v>
      </c>
    </row>
    <row r="1585" spans="1:29" ht="14.25">
      <c r="A1585" s="89">
        <v>2013144</v>
      </c>
      <c r="B1585" s="91">
        <v>41616</v>
      </c>
      <c r="C1585" s="97">
        <v>5</v>
      </c>
      <c r="D1585" s="93">
        <v>7</v>
      </c>
      <c r="E1585" s="93">
        <v>12</v>
      </c>
      <c r="F1585" s="93">
        <v>19</v>
      </c>
      <c r="G1585" s="93">
        <v>27</v>
      </c>
      <c r="H1585" s="93">
        <v>31</v>
      </c>
      <c r="I1585" s="99">
        <v>2</v>
      </c>
      <c r="J1585" s="93">
        <v>27</v>
      </c>
      <c r="K1585" s="93">
        <v>19</v>
      </c>
      <c r="L1585" s="93">
        <v>31</v>
      </c>
      <c r="M1585" s="93">
        <v>5</v>
      </c>
      <c r="N1585" s="93">
        <v>12</v>
      </c>
      <c r="O1585" s="94">
        <v>7</v>
      </c>
      <c r="P1585" s="74">
        <v>406764784</v>
      </c>
      <c r="Q1585" s="74">
        <v>99467508</v>
      </c>
      <c r="R1585" s="74">
        <v>12</v>
      </c>
      <c r="S1585" s="74">
        <v>5833333</v>
      </c>
      <c r="T1585" s="74">
        <v>308</v>
      </c>
      <c r="U1585" s="74">
        <v>106753</v>
      </c>
      <c r="V1585" s="74">
        <v>1733</v>
      </c>
      <c r="W1585" s="74">
        <v>3000</v>
      </c>
      <c r="X1585" s="74">
        <v>92083</v>
      </c>
      <c r="Y1585" s="74">
        <v>200</v>
      </c>
      <c r="Z1585" s="74">
        <v>1645043</v>
      </c>
      <c r="AA1585" s="74">
        <v>10</v>
      </c>
      <c r="AB1585" s="74">
        <v>9929701</v>
      </c>
      <c r="AC1585" s="74">
        <v>5</v>
      </c>
    </row>
    <row r="1586" spans="1:29" ht="14.25">
      <c r="A1586" s="89">
        <v>2013145</v>
      </c>
      <c r="B1586" s="91">
        <v>41618</v>
      </c>
      <c r="C1586" s="97">
        <v>6</v>
      </c>
      <c r="D1586" s="93">
        <v>10</v>
      </c>
      <c r="E1586" s="93">
        <v>13</v>
      </c>
      <c r="F1586" s="93">
        <v>16</v>
      </c>
      <c r="G1586" s="93">
        <v>23</v>
      </c>
      <c r="H1586" s="93">
        <v>24</v>
      </c>
      <c r="I1586" s="99">
        <v>15</v>
      </c>
      <c r="J1586" s="93">
        <v>13</v>
      </c>
      <c r="K1586" s="93">
        <v>10</v>
      </c>
      <c r="L1586" s="93">
        <v>24</v>
      </c>
      <c r="M1586" s="93">
        <v>16</v>
      </c>
      <c r="N1586" s="93">
        <v>23</v>
      </c>
      <c r="O1586" s="94">
        <v>6</v>
      </c>
      <c r="P1586" s="74">
        <v>364933776</v>
      </c>
      <c r="Q1586" s="74">
        <v>92904565</v>
      </c>
      <c r="R1586" s="74">
        <v>13</v>
      </c>
      <c r="S1586" s="74">
        <v>5769230</v>
      </c>
      <c r="T1586" s="74">
        <v>237</v>
      </c>
      <c r="U1586" s="74">
        <v>105672</v>
      </c>
      <c r="V1586" s="74">
        <v>2667</v>
      </c>
      <c r="W1586" s="74">
        <v>3000</v>
      </c>
      <c r="X1586" s="74">
        <v>104182</v>
      </c>
      <c r="Y1586" s="74">
        <v>200</v>
      </c>
      <c r="Z1586" s="74">
        <v>1629952</v>
      </c>
      <c r="AA1586" s="74">
        <v>10</v>
      </c>
      <c r="AB1586" s="74">
        <v>10039822</v>
      </c>
      <c r="AC1586" s="74">
        <v>5</v>
      </c>
    </row>
    <row r="1587" spans="1:29" ht="14.25">
      <c r="A1587" s="89">
        <v>2013146</v>
      </c>
      <c r="B1587" s="91">
        <v>41620</v>
      </c>
      <c r="C1587" s="97">
        <v>8</v>
      </c>
      <c r="D1587" s="93">
        <v>20</v>
      </c>
      <c r="E1587" s="93">
        <v>25</v>
      </c>
      <c r="F1587" s="93">
        <v>30</v>
      </c>
      <c r="G1587" s="93">
        <v>32</v>
      </c>
      <c r="H1587" s="93">
        <v>33</v>
      </c>
      <c r="I1587" s="99">
        <v>1</v>
      </c>
      <c r="J1587" s="93">
        <v>30</v>
      </c>
      <c r="K1587" s="93">
        <v>20</v>
      </c>
      <c r="L1587" s="93">
        <v>25</v>
      </c>
      <c r="M1587" s="93">
        <v>32</v>
      </c>
      <c r="N1587" s="93">
        <v>33</v>
      </c>
      <c r="O1587" s="94">
        <v>8</v>
      </c>
      <c r="P1587" s="74">
        <v>404451866</v>
      </c>
      <c r="Q1587" s="74">
        <v>162543128</v>
      </c>
      <c r="R1587" s="74">
        <v>4</v>
      </c>
      <c r="S1587" s="74">
        <v>7500000</v>
      </c>
      <c r="T1587" s="74">
        <v>147</v>
      </c>
      <c r="U1587" s="74">
        <v>261336</v>
      </c>
      <c r="V1587" s="74">
        <v>1226</v>
      </c>
      <c r="W1587" s="74">
        <v>3000</v>
      </c>
      <c r="X1587" s="74">
        <v>66923</v>
      </c>
      <c r="Y1587" s="74">
        <v>200</v>
      </c>
      <c r="Z1587" s="74">
        <v>1351859</v>
      </c>
      <c r="AA1587" s="74">
        <v>10</v>
      </c>
      <c r="AB1587" s="74">
        <v>7909026</v>
      </c>
      <c r="AC1587" s="74">
        <v>5</v>
      </c>
    </row>
    <row r="1588" spans="1:29" ht="14.25">
      <c r="A1588" s="89">
        <v>2013147</v>
      </c>
      <c r="B1588" s="91">
        <v>41623</v>
      </c>
      <c r="C1588" s="97">
        <v>2</v>
      </c>
      <c r="D1588" s="93">
        <v>15</v>
      </c>
      <c r="E1588" s="93">
        <v>16</v>
      </c>
      <c r="F1588" s="93">
        <v>17</v>
      </c>
      <c r="G1588" s="93">
        <v>19</v>
      </c>
      <c r="H1588" s="93">
        <v>30</v>
      </c>
      <c r="I1588" s="99">
        <v>8</v>
      </c>
      <c r="J1588" s="93">
        <v>19</v>
      </c>
      <c r="K1588" s="93">
        <v>30</v>
      </c>
      <c r="L1588" s="93">
        <v>17</v>
      </c>
      <c r="M1588" s="93">
        <v>2</v>
      </c>
      <c r="N1588" s="93">
        <v>15</v>
      </c>
      <c r="O1588" s="94">
        <v>16</v>
      </c>
      <c r="P1588" s="74">
        <v>400947352</v>
      </c>
      <c r="Q1588" s="74">
        <v>117026496</v>
      </c>
      <c r="R1588" s="74">
        <v>18</v>
      </c>
      <c r="S1588" s="74">
        <v>6544074</v>
      </c>
      <c r="T1588" s="74">
        <v>132</v>
      </c>
      <c r="U1588" s="74">
        <v>202197</v>
      </c>
      <c r="V1588" s="74">
        <v>2001</v>
      </c>
      <c r="W1588" s="74">
        <v>3000</v>
      </c>
      <c r="X1588" s="74">
        <v>89167</v>
      </c>
      <c r="Y1588" s="74">
        <v>200</v>
      </c>
      <c r="Z1588" s="74">
        <v>1572632</v>
      </c>
      <c r="AA1588" s="74">
        <v>10</v>
      </c>
      <c r="AB1588" s="74">
        <v>13586949</v>
      </c>
      <c r="AC1588" s="74">
        <v>5</v>
      </c>
    </row>
    <row r="1589" spans="1:29" ht="14.25">
      <c r="A1589" s="89">
        <v>2013148</v>
      </c>
      <c r="B1589" s="91">
        <v>41625</v>
      </c>
      <c r="C1589" s="97">
        <v>6</v>
      </c>
      <c r="D1589" s="93">
        <v>11</v>
      </c>
      <c r="E1589" s="93">
        <v>12</v>
      </c>
      <c r="F1589" s="93">
        <v>14</v>
      </c>
      <c r="G1589" s="93">
        <v>17</v>
      </c>
      <c r="H1589" s="93">
        <v>22</v>
      </c>
      <c r="I1589" s="99">
        <v>1</v>
      </c>
      <c r="J1589" s="93">
        <v>6</v>
      </c>
      <c r="K1589" s="93">
        <v>22</v>
      </c>
      <c r="L1589" s="93">
        <v>11</v>
      </c>
      <c r="M1589" s="93">
        <v>12</v>
      </c>
      <c r="N1589" s="93">
        <v>14</v>
      </c>
      <c r="O1589" s="94">
        <v>17</v>
      </c>
      <c r="P1589" s="74">
        <v>354333120</v>
      </c>
      <c r="Q1589" s="74">
        <v>154199665</v>
      </c>
      <c r="R1589" s="74">
        <v>5</v>
      </c>
      <c r="S1589" s="74">
        <v>11973853</v>
      </c>
      <c r="T1589" s="74">
        <v>120</v>
      </c>
      <c r="U1589" s="74">
        <v>310865</v>
      </c>
      <c r="V1589" s="74">
        <v>801</v>
      </c>
      <c r="W1589" s="74">
        <v>3000</v>
      </c>
      <c r="X1589" s="74">
        <v>46576</v>
      </c>
      <c r="Y1589" s="74">
        <v>200</v>
      </c>
      <c r="Z1589" s="74">
        <v>1043715</v>
      </c>
      <c r="AA1589" s="74">
        <v>10</v>
      </c>
      <c r="AB1589" s="74">
        <v>5424307</v>
      </c>
      <c r="AC1589" s="74">
        <v>5</v>
      </c>
    </row>
    <row r="1590" spans="1:29" ht="14.25">
      <c r="A1590" s="89">
        <v>2013149</v>
      </c>
      <c r="B1590" s="91">
        <v>41627</v>
      </c>
      <c r="C1590" s="97">
        <v>9</v>
      </c>
      <c r="D1590" s="93">
        <v>18</v>
      </c>
      <c r="E1590" s="93">
        <v>25</v>
      </c>
      <c r="F1590" s="93">
        <v>26</v>
      </c>
      <c r="G1590" s="93">
        <v>30</v>
      </c>
      <c r="H1590" s="93">
        <v>32</v>
      </c>
      <c r="I1590" s="99">
        <v>11</v>
      </c>
      <c r="J1590" s="93">
        <v>25</v>
      </c>
      <c r="K1590" s="93">
        <v>18</v>
      </c>
      <c r="L1590" s="93">
        <v>32</v>
      </c>
      <c r="M1590" s="93">
        <v>9</v>
      </c>
      <c r="N1590" s="93">
        <v>26</v>
      </c>
      <c r="O1590" s="94">
        <v>30</v>
      </c>
      <c r="P1590" s="74">
        <v>369490424</v>
      </c>
      <c r="Q1590" s="74">
        <v>155929878</v>
      </c>
      <c r="R1590" s="74">
        <v>9</v>
      </c>
      <c r="S1590" s="74">
        <v>8188009</v>
      </c>
      <c r="T1590" s="74">
        <v>117</v>
      </c>
      <c r="U1590" s="74">
        <v>239642</v>
      </c>
      <c r="V1590" s="74">
        <v>1492</v>
      </c>
      <c r="W1590" s="74">
        <v>3000</v>
      </c>
      <c r="X1590" s="74">
        <v>80045</v>
      </c>
      <c r="Y1590" s="74">
        <v>200</v>
      </c>
      <c r="Z1590" s="74">
        <v>1526752</v>
      </c>
      <c r="AA1590" s="74">
        <v>10</v>
      </c>
      <c r="AB1590" s="74">
        <v>10367472</v>
      </c>
      <c r="AC1590" s="74">
        <v>5</v>
      </c>
    </row>
    <row r="1591" spans="1:29" ht="14.25">
      <c r="A1591" s="89">
        <v>2013150</v>
      </c>
      <c r="B1591" s="91">
        <v>41630</v>
      </c>
      <c r="C1591" s="97">
        <v>1</v>
      </c>
      <c r="D1591" s="93">
        <v>15</v>
      </c>
      <c r="E1591" s="93">
        <v>16</v>
      </c>
      <c r="F1591" s="93">
        <v>25</v>
      </c>
      <c r="G1591" s="93">
        <v>26</v>
      </c>
      <c r="H1591" s="93">
        <v>29</v>
      </c>
      <c r="I1591" s="99">
        <v>10</v>
      </c>
      <c r="J1591" s="93">
        <v>15</v>
      </c>
      <c r="K1591" s="93">
        <v>26</v>
      </c>
      <c r="L1591" s="93">
        <v>1</v>
      </c>
      <c r="M1591" s="93">
        <v>25</v>
      </c>
      <c r="N1591" s="93">
        <v>29</v>
      </c>
      <c r="O1591" s="94">
        <v>16</v>
      </c>
      <c r="P1591" s="74">
        <v>409001896</v>
      </c>
      <c r="Q1591" s="74">
        <v>188178865</v>
      </c>
      <c r="R1591" s="74">
        <v>5</v>
      </c>
      <c r="S1591" s="74">
        <v>11579919</v>
      </c>
      <c r="T1591" s="74">
        <v>93</v>
      </c>
      <c r="U1591" s="74">
        <v>369348</v>
      </c>
      <c r="V1591" s="74">
        <v>1388</v>
      </c>
      <c r="W1591" s="74">
        <v>3000</v>
      </c>
      <c r="X1591" s="74">
        <v>64814</v>
      </c>
      <c r="Y1591" s="74">
        <v>200</v>
      </c>
      <c r="Z1591" s="74">
        <v>1224813</v>
      </c>
      <c r="AA1591" s="74">
        <v>10</v>
      </c>
      <c r="AB1591" s="74">
        <v>11307604</v>
      </c>
      <c r="AC1591" s="74">
        <v>5</v>
      </c>
    </row>
    <row r="1592" spans="1:29" ht="14.25">
      <c r="A1592" s="89">
        <v>2013151</v>
      </c>
      <c r="B1592" s="91">
        <v>41632</v>
      </c>
      <c r="C1592" s="97">
        <v>3</v>
      </c>
      <c r="D1592" s="93">
        <v>9</v>
      </c>
      <c r="E1592" s="93">
        <v>10</v>
      </c>
      <c r="F1592" s="93">
        <v>19</v>
      </c>
      <c r="G1592" s="93">
        <v>28</v>
      </c>
      <c r="H1592" s="93">
        <v>33</v>
      </c>
      <c r="I1592" s="99">
        <v>9</v>
      </c>
      <c r="J1592" s="93">
        <v>9</v>
      </c>
      <c r="K1592" s="93">
        <v>33</v>
      </c>
      <c r="L1592" s="93">
        <v>3</v>
      </c>
      <c r="M1592" s="93">
        <v>19</v>
      </c>
      <c r="N1592" s="93">
        <v>10</v>
      </c>
      <c r="O1592" s="94">
        <v>28</v>
      </c>
      <c r="P1592" s="74">
        <v>376460226</v>
      </c>
      <c r="Q1592" s="74">
        <v>30000000</v>
      </c>
      <c r="R1592" s="74">
        <v>45</v>
      </c>
      <c r="S1592" s="74">
        <v>5051762</v>
      </c>
      <c r="T1592" s="74">
        <v>391</v>
      </c>
      <c r="U1592" s="74">
        <v>31951</v>
      </c>
      <c r="V1592" s="74">
        <v>4347</v>
      </c>
      <c r="W1592" s="74">
        <v>3000</v>
      </c>
      <c r="X1592" s="74">
        <v>157169</v>
      </c>
      <c r="Y1592" s="74">
        <v>200</v>
      </c>
      <c r="Z1592" s="74">
        <v>2191483</v>
      </c>
      <c r="AA1592" s="74">
        <v>10</v>
      </c>
      <c r="AB1592" s="74">
        <v>15286466</v>
      </c>
      <c r="AC1592" s="74">
        <v>5</v>
      </c>
    </row>
    <row r="1593" spans="1:29" ht="14.25">
      <c r="A1593" s="89">
        <v>2013152</v>
      </c>
      <c r="B1593" s="91">
        <v>41634</v>
      </c>
      <c r="C1593" s="97">
        <v>4</v>
      </c>
      <c r="D1593" s="93">
        <v>6</v>
      </c>
      <c r="E1593" s="93">
        <v>14</v>
      </c>
      <c r="F1593" s="93">
        <v>16</v>
      </c>
      <c r="G1593" s="93">
        <v>18</v>
      </c>
      <c r="H1593" s="93">
        <v>29</v>
      </c>
      <c r="I1593" s="99">
        <v>5</v>
      </c>
      <c r="J1593" s="93">
        <v>6</v>
      </c>
      <c r="K1593" s="93">
        <v>4</v>
      </c>
      <c r="L1593" s="93">
        <v>16</v>
      </c>
      <c r="M1593" s="93">
        <v>18</v>
      </c>
      <c r="N1593" s="93">
        <v>29</v>
      </c>
      <c r="O1593" s="94">
        <v>14</v>
      </c>
      <c r="P1593" s="74">
        <v>353968798</v>
      </c>
      <c r="Q1593" s="74">
        <v>30000000</v>
      </c>
      <c r="R1593" s="74">
        <v>28</v>
      </c>
      <c r="S1593" s="74">
        <v>2774257</v>
      </c>
      <c r="T1593" s="74">
        <v>213</v>
      </c>
      <c r="U1593" s="74">
        <v>75813</v>
      </c>
      <c r="V1593" s="74">
        <v>2833</v>
      </c>
      <c r="W1593" s="74">
        <v>3000</v>
      </c>
      <c r="X1593" s="74">
        <v>107869</v>
      </c>
      <c r="Y1593" s="74">
        <v>200</v>
      </c>
      <c r="Z1593" s="74">
        <v>1615886</v>
      </c>
      <c r="AA1593" s="74">
        <v>10</v>
      </c>
      <c r="AB1593" s="74">
        <v>14677115</v>
      </c>
      <c r="AC1593" s="74">
        <v>5</v>
      </c>
    </row>
    <row r="1594" spans="1:29" ht="14.25">
      <c r="A1594" s="89">
        <v>2013153</v>
      </c>
      <c r="B1594" s="91">
        <v>41637</v>
      </c>
      <c r="C1594" s="97">
        <v>8</v>
      </c>
      <c r="D1594" s="93">
        <v>11</v>
      </c>
      <c r="E1594" s="93">
        <v>13</v>
      </c>
      <c r="F1594" s="93">
        <v>18</v>
      </c>
      <c r="G1594" s="93">
        <v>28</v>
      </c>
      <c r="H1594" s="93">
        <v>33</v>
      </c>
      <c r="I1594" s="99">
        <v>10</v>
      </c>
      <c r="J1594" s="93">
        <v>18</v>
      </c>
      <c r="K1594" s="93">
        <v>28</v>
      </c>
      <c r="L1594" s="93">
        <v>11</v>
      </c>
      <c r="M1594" s="93">
        <v>8</v>
      </c>
      <c r="N1594" s="93">
        <v>33</v>
      </c>
      <c r="O1594" s="94">
        <v>13</v>
      </c>
      <c r="P1594" s="74">
        <v>394373774</v>
      </c>
      <c r="Q1594" s="74">
        <v>76364070</v>
      </c>
      <c r="R1594" s="74">
        <v>6</v>
      </c>
      <c r="S1594" s="74">
        <v>6666666</v>
      </c>
      <c r="T1594" s="74">
        <v>116</v>
      </c>
      <c r="U1594" s="74">
        <v>282133</v>
      </c>
      <c r="V1594" s="74">
        <v>1341</v>
      </c>
      <c r="W1594" s="74">
        <v>3000</v>
      </c>
      <c r="X1594" s="74">
        <v>71836</v>
      </c>
      <c r="Y1594" s="74">
        <v>200</v>
      </c>
      <c r="Z1594" s="74">
        <v>1361468</v>
      </c>
      <c r="AA1594" s="74">
        <v>10</v>
      </c>
      <c r="AB1594" s="74">
        <v>10429347</v>
      </c>
      <c r="AC1594" s="74">
        <v>5</v>
      </c>
    </row>
    <row r="1595" spans="1:29" ht="14.25">
      <c r="A1595" s="89">
        <v>2013154</v>
      </c>
      <c r="B1595" s="91">
        <v>41639</v>
      </c>
      <c r="C1595" s="97">
        <v>7</v>
      </c>
      <c r="D1595" s="93">
        <v>11</v>
      </c>
      <c r="E1595" s="93">
        <v>14</v>
      </c>
      <c r="F1595" s="93">
        <v>19</v>
      </c>
      <c r="G1595" s="93">
        <v>24</v>
      </c>
      <c r="H1595" s="93">
        <v>29</v>
      </c>
      <c r="I1595" s="99">
        <v>5</v>
      </c>
      <c r="J1595" s="93">
        <v>19</v>
      </c>
      <c r="K1595" s="93">
        <v>11</v>
      </c>
      <c r="L1595" s="93">
        <v>7</v>
      </c>
      <c r="M1595" s="93">
        <v>29</v>
      </c>
      <c r="N1595" s="93">
        <v>24</v>
      </c>
      <c r="O1595" s="94">
        <v>14</v>
      </c>
      <c r="P1595" s="74">
        <v>382836786</v>
      </c>
      <c r="Q1595" s="74">
        <v>69636912</v>
      </c>
      <c r="R1595" s="74">
        <v>16</v>
      </c>
      <c r="S1595" s="74">
        <v>5625000</v>
      </c>
      <c r="T1595" s="74">
        <v>182</v>
      </c>
      <c r="U1595" s="74">
        <v>172542</v>
      </c>
      <c r="V1595" s="74">
        <v>1773</v>
      </c>
      <c r="W1595" s="74">
        <v>3000</v>
      </c>
      <c r="X1595" s="74">
        <v>79430</v>
      </c>
      <c r="Y1595" s="74">
        <v>200</v>
      </c>
      <c r="Z1595" s="74">
        <v>1430888</v>
      </c>
      <c r="AA1595" s="74">
        <v>10</v>
      </c>
      <c r="AB1595" s="74">
        <v>9480128</v>
      </c>
      <c r="AC1595" s="74">
        <v>5</v>
      </c>
    </row>
    <row r="1596" spans="1:29" ht="14.25">
      <c r="A1596" s="89">
        <v>2014001</v>
      </c>
      <c r="B1596" s="91">
        <v>41641</v>
      </c>
      <c r="C1596" s="97">
        <v>3</v>
      </c>
      <c r="D1596" s="93">
        <v>9</v>
      </c>
      <c r="E1596" s="93">
        <v>15</v>
      </c>
      <c r="F1596" s="93">
        <v>20</v>
      </c>
      <c r="G1596" s="93">
        <v>27</v>
      </c>
      <c r="H1596" s="93">
        <v>29</v>
      </c>
      <c r="I1596" s="99">
        <v>1</v>
      </c>
      <c r="J1596" s="93">
        <v>9</v>
      </c>
      <c r="K1596" s="93">
        <v>27</v>
      </c>
      <c r="L1596" s="93">
        <v>29</v>
      </c>
      <c r="M1596" s="93">
        <v>20</v>
      </c>
      <c r="N1596" s="93">
        <v>3</v>
      </c>
      <c r="O1596" s="94">
        <v>15</v>
      </c>
      <c r="P1596" s="74">
        <v>371341368</v>
      </c>
      <c r="Q1596" s="74">
        <v>136130274</v>
      </c>
      <c r="R1596" s="74">
        <v>3</v>
      </c>
      <c r="S1596" s="74">
        <v>5000000</v>
      </c>
      <c r="T1596" s="74">
        <v>139</v>
      </c>
      <c r="U1596" s="74">
        <v>251264</v>
      </c>
      <c r="V1596" s="74">
        <v>1152</v>
      </c>
      <c r="W1596" s="74">
        <v>3000</v>
      </c>
      <c r="X1596" s="74">
        <v>66979</v>
      </c>
      <c r="Y1596" s="74">
        <v>200</v>
      </c>
      <c r="Z1596" s="74">
        <v>1406407</v>
      </c>
      <c r="AA1596" s="74">
        <v>10</v>
      </c>
      <c r="AB1596" s="74">
        <v>6924462</v>
      </c>
      <c r="AC1596" s="74">
        <v>5</v>
      </c>
    </row>
    <row r="1597" spans="1:29" ht="14.25">
      <c r="A1597" s="89">
        <v>2014002</v>
      </c>
      <c r="B1597" s="91">
        <v>41644</v>
      </c>
      <c r="C1597" s="97">
        <v>4</v>
      </c>
      <c r="D1597" s="93">
        <v>21</v>
      </c>
      <c r="E1597" s="93">
        <v>23</v>
      </c>
      <c r="F1597" s="93">
        <v>31</v>
      </c>
      <c r="G1597" s="93">
        <v>32</v>
      </c>
      <c r="H1597" s="93">
        <v>33</v>
      </c>
      <c r="I1597" s="99">
        <v>4</v>
      </c>
      <c r="J1597" s="93">
        <v>32</v>
      </c>
      <c r="K1597" s="93">
        <v>4</v>
      </c>
      <c r="L1597" s="93">
        <v>31</v>
      </c>
      <c r="M1597" s="93">
        <v>33</v>
      </c>
      <c r="N1597" s="93">
        <v>23</v>
      </c>
      <c r="O1597" s="94">
        <v>21</v>
      </c>
      <c r="P1597" s="74">
        <v>408021124</v>
      </c>
      <c r="Q1597" s="74">
        <v>157176954</v>
      </c>
      <c r="R1597" s="74">
        <v>6</v>
      </c>
      <c r="S1597" s="74">
        <v>8403112</v>
      </c>
      <c r="T1597" s="74">
        <v>105</v>
      </c>
      <c r="U1597" s="74">
        <v>291695</v>
      </c>
      <c r="V1597" s="74">
        <v>1643</v>
      </c>
      <c r="W1597" s="74">
        <v>3000</v>
      </c>
      <c r="X1597" s="74">
        <v>81424</v>
      </c>
      <c r="Y1597" s="74">
        <v>200</v>
      </c>
      <c r="Z1597" s="74">
        <v>1432818</v>
      </c>
      <c r="AA1597" s="74">
        <v>10</v>
      </c>
      <c r="AB1597" s="74">
        <v>12459002</v>
      </c>
      <c r="AC1597" s="74">
        <v>5</v>
      </c>
    </row>
    <row r="1598" spans="1:29" ht="14.25">
      <c r="A1598" s="89">
        <v>2014003</v>
      </c>
      <c r="B1598" s="91">
        <v>41646</v>
      </c>
      <c r="C1598" s="97">
        <v>6</v>
      </c>
      <c r="D1598" s="93">
        <v>10</v>
      </c>
      <c r="E1598" s="93">
        <v>11</v>
      </c>
      <c r="F1598" s="93">
        <v>28</v>
      </c>
      <c r="G1598" s="93">
        <v>30</v>
      </c>
      <c r="H1598" s="93">
        <v>33</v>
      </c>
      <c r="I1598" s="99">
        <v>12</v>
      </c>
      <c r="J1598" s="93">
        <v>10</v>
      </c>
      <c r="K1598" s="93">
        <v>33</v>
      </c>
      <c r="L1598" s="93">
        <v>30</v>
      </c>
      <c r="M1598" s="93">
        <v>6</v>
      </c>
      <c r="N1598" s="93">
        <v>28</v>
      </c>
      <c r="O1598" s="94">
        <v>11</v>
      </c>
      <c r="P1598" s="74">
        <v>363993362</v>
      </c>
      <c r="Q1598" s="74">
        <v>169237320</v>
      </c>
      <c r="R1598" s="74">
        <v>6</v>
      </c>
      <c r="S1598" s="74">
        <v>7804024</v>
      </c>
      <c r="T1598" s="74">
        <v>147</v>
      </c>
      <c r="U1598" s="74">
        <v>171674</v>
      </c>
      <c r="V1598" s="74">
        <v>1778</v>
      </c>
      <c r="W1598" s="74">
        <v>3000</v>
      </c>
      <c r="X1598" s="74">
        <v>85239</v>
      </c>
      <c r="Y1598" s="74">
        <v>200</v>
      </c>
      <c r="Z1598" s="74">
        <v>1536591</v>
      </c>
      <c r="AA1598" s="74">
        <v>10</v>
      </c>
      <c r="AB1598" s="74">
        <v>11297659</v>
      </c>
      <c r="AC1598" s="74">
        <v>5</v>
      </c>
    </row>
    <row r="1599" spans="1:29" ht="14.25">
      <c r="A1599" s="89">
        <v>2014004</v>
      </c>
      <c r="B1599" s="91">
        <v>41648</v>
      </c>
      <c r="C1599" s="97">
        <v>1</v>
      </c>
      <c r="D1599" s="93">
        <v>4</v>
      </c>
      <c r="E1599" s="93">
        <v>19</v>
      </c>
      <c r="F1599" s="93">
        <v>22</v>
      </c>
      <c r="G1599" s="93">
        <v>24</v>
      </c>
      <c r="H1599" s="93">
        <v>25</v>
      </c>
      <c r="I1599" s="99">
        <v>15</v>
      </c>
      <c r="J1599" s="93">
        <v>25</v>
      </c>
      <c r="K1599" s="93">
        <v>1</v>
      </c>
      <c r="L1599" s="93">
        <v>19</v>
      </c>
      <c r="M1599" s="93">
        <v>24</v>
      </c>
      <c r="N1599" s="93">
        <v>4</v>
      </c>
      <c r="O1599" s="94">
        <v>22</v>
      </c>
      <c r="P1599" s="74">
        <v>373155800</v>
      </c>
      <c r="Q1599" s="74">
        <v>201488460</v>
      </c>
      <c r="R1599" s="74">
        <v>5</v>
      </c>
      <c r="S1599" s="74">
        <v>9580091</v>
      </c>
      <c r="T1599" s="74">
        <v>113</v>
      </c>
      <c r="U1599" s="74">
        <v>303988</v>
      </c>
      <c r="V1599" s="74">
        <v>1035</v>
      </c>
      <c r="W1599" s="74">
        <v>3000</v>
      </c>
      <c r="X1599" s="74">
        <v>56508</v>
      </c>
      <c r="Y1599" s="74">
        <v>200</v>
      </c>
      <c r="Z1599" s="74">
        <v>1166507</v>
      </c>
      <c r="AA1599" s="74">
        <v>10</v>
      </c>
      <c r="AB1599" s="74">
        <v>8454477</v>
      </c>
      <c r="AC1599" s="74">
        <v>5</v>
      </c>
    </row>
    <row r="1600" spans="1:29" ht="14.25">
      <c r="A1600" s="89">
        <v>2014005</v>
      </c>
      <c r="B1600" s="91">
        <v>41651</v>
      </c>
      <c r="C1600" s="97">
        <v>15</v>
      </c>
      <c r="D1600" s="93">
        <v>18</v>
      </c>
      <c r="E1600" s="93">
        <v>23</v>
      </c>
      <c r="F1600" s="93">
        <v>27</v>
      </c>
      <c r="G1600" s="93">
        <v>32</v>
      </c>
      <c r="H1600" s="93">
        <v>33</v>
      </c>
      <c r="I1600" s="99">
        <v>4</v>
      </c>
      <c r="J1600" s="93">
        <v>33</v>
      </c>
      <c r="K1600" s="93">
        <v>18</v>
      </c>
      <c r="L1600" s="93">
        <v>15</v>
      </c>
      <c r="M1600" s="93">
        <v>32</v>
      </c>
      <c r="N1600" s="93">
        <v>27</v>
      </c>
      <c r="O1600" s="94">
        <v>23</v>
      </c>
      <c r="P1600" s="74">
        <v>414088906</v>
      </c>
      <c r="Q1600" s="74">
        <v>237244320</v>
      </c>
      <c r="R1600" s="74">
        <v>6</v>
      </c>
      <c r="S1600" s="74">
        <v>9383724</v>
      </c>
      <c r="T1600" s="74">
        <v>77</v>
      </c>
      <c r="U1600" s="74">
        <v>512383</v>
      </c>
      <c r="V1600" s="74">
        <v>973</v>
      </c>
      <c r="W1600" s="74">
        <v>3000</v>
      </c>
      <c r="X1600" s="74">
        <v>53350</v>
      </c>
      <c r="Y1600" s="74">
        <v>200</v>
      </c>
      <c r="Z1600" s="74">
        <v>1202881</v>
      </c>
      <c r="AA1600" s="74">
        <v>10</v>
      </c>
      <c r="AB1600" s="74">
        <v>9154805</v>
      </c>
      <c r="AC1600" s="74">
        <v>5</v>
      </c>
    </row>
    <row r="1601" spans="1:29" ht="14.25">
      <c r="A1601" s="89">
        <v>2014006</v>
      </c>
      <c r="B1601" s="91">
        <v>41653</v>
      </c>
      <c r="C1601" s="97">
        <v>3</v>
      </c>
      <c r="D1601" s="93">
        <v>4</v>
      </c>
      <c r="E1601" s="93">
        <v>7</v>
      </c>
      <c r="F1601" s="93">
        <v>17</v>
      </c>
      <c r="G1601" s="93">
        <v>21</v>
      </c>
      <c r="H1601" s="93">
        <v>27</v>
      </c>
      <c r="I1601" s="99">
        <v>14</v>
      </c>
      <c r="J1601" s="93">
        <v>7</v>
      </c>
      <c r="K1601" s="93">
        <v>27</v>
      </c>
      <c r="L1601" s="93">
        <v>17</v>
      </c>
      <c r="M1601" s="93">
        <v>3</v>
      </c>
      <c r="N1601" s="93">
        <v>4</v>
      </c>
      <c r="O1601" s="94">
        <v>21</v>
      </c>
      <c r="P1601" s="74">
        <v>369941458</v>
      </c>
      <c r="Q1601" s="74">
        <v>30000000</v>
      </c>
      <c r="R1601" s="74">
        <v>70</v>
      </c>
      <c r="S1601" s="74">
        <v>4194362</v>
      </c>
      <c r="T1601" s="74">
        <v>296</v>
      </c>
      <c r="U1601" s="74">
        <v>81603</v>
      </c>
      <c r="V1601" s="74">
        <v>2666</v>
      </c>
      <c r="W1601" s="74">
        <v>3000</v>
      </c>
      <c r="X1601" s="74">
        <v>125714</v>
      </c>
      <c r="Y1601" s="74">
        <v>200</v>
      </c>
      <c r="Z1601" s="74">
        <v>1960586</v>
      </c>
      <c r="AA1601" s="74">
        <v>10</v>
      </c>
      <c r="AB1601" s="74">
        <v>9601772</v>
      </c>
      <c r="AC1601" s="74">
        <v>5</v>
      </c>
    </row>
    <row r="1602" spans="1:29" ht="14.25">
      <c r="A1602" s="89">
        <v>2014007</v>
      </c>
      <c r="B1602" s="91">
        <v>41655</v>
      </c>
      <c r="C1602" s="97">
        <v>8</v>
      </c>
      <c r="D1602" s="93">
        <v>10</v>
      </c>
      <c r="E1602" s="93">
        <v>12</v>
      </c>
      <c r="F1602" s="93">
        <v>14</v>
      </c>
      <c r="G1602" s="93">
        <v>18</v>
      </c>
      <c r="H1602" s="93">
        <v>28</v>
      </c>
      <c r="I1602" s="99">
        <v>14</v>
      </c>
      <c r="J1602" s="93">
        <v>28</v>
      </c>
      <c r="K1602" s="93">
        <v>12</v>
      </c>
      <c r="L1602" s="93">
        <v>14</v>
      </c>
      <c r="M1602" s="93">
        <v>18</v>
      </c>
      <c r="N1602" s="93">
        <v>8</v>
      </c>
      <c r="O1602" s="94">
        <v>10</v>
      </c>
      <c r="P1602" s="74">
        <v>346606050</v>
      </c>
      <c r="Q1602" s="74">
        <v>58697890</v>
      </c>
      <c r="R1602" s="74">
        <v>13</v>
      </c>
      <c r="S1602" s="74">
        <v>5000000</v>
      </c>
      <c r="T1602" s="74">
        <v>198</v>
      </c>
      <c r="U1602" s="74">
        <v>137874</v>
      </c>
      <c r="V1602" s="74">
        <v>1854</v>
      </c>
      <c r="W1602" s="74">
        <v>3000</v>
      </c>
      <c r="X1602" s="74">
        <v>84164</v>
      </c>
      <c r="Y1602" s="74">
        <v>200</v>
      </c>
      <c r="Z1602" s="74">
        <v>1515233</v>
      </c>
      <c r="AA1602" s="74">
        <v>10</v>
      </c>
      <c r="AB1602" s="74">
        <v>8258568</v>
      </c>
      <c r="AC1602" s="74">
        <v>5</v>
      </c>
    </row>
    <row r="1603" spans="1:29" ht="14.25">
      <c r="A1603" s="89">
        <v>2014008</v>
      </c>
      <c r="B1603" s="91">
        <v>41658</v>
      </c>
      <c r="C1603" s="97">
        <v>5</v>
      </c>
      <c r="D1603" s="93">
        <v>14</v>
      </c>
      <c r="E1603" s="93">
        <v>16</v>
      </c>
      <c r="F1603" s="93">
        <v>21</v>
      </c>
      <c r="G1603" s="93">
        <v>29</v>
      </c>
      <c r="H1603" s="93">
        <v>30</v>
      </c>
      <c r="I1603" s="99">
        <v>12</v>
      </c>
      <c r="J1603" s="93">
        <v>30</v>
      </c>
      <c r="K1603" s="93">
        <v>21</v>
      </c>
      <c r="L1603" s="93">
        <v>16</v>
      </c>
      <c r="M1603" s="93">
        <v>14</v>
      </c>
      <c r="N1603" s="93">
        <v>5</v>
      </c>
      <c r="O1603" s="94">
        <v>29</v>
      </c>
      <c r="P1603" s="74">
        <v>392135484</v>
      </c>
      <c r="Q1603" s="74">
        <v>99040432</v>
      </c>
      <c r="R1603" s="74">
        <v>8</v>
      </c>
      <c r="S1603" s="74">
        <v>5000000</v>
      </c>
      <c r="T1603" s="74">
        <v>189</v>
      </c>
      <c r="U1603" s="74">
        <v>182182</v>
      </c>
      <c r="V1603" s="74">
        <v>1292</v>
      </c>
      <c r="W1603" s="74">
        <v>3000</v>
      </c>
      <c r="X1603" s="74">
        <v>71607</v>
      </c>
      <c r="Y1603" s="74">
        <v>200</v>
      </c>
      <c r="Z1603" s="74">
        <v>1463057</v>
      </c>
      <c r="AA1603" s="74">
        <v>10</v>
      </c>
      <c r="AB1603" s="74">
        <v>8908670</v>
      </c>
      <c r="AC1603" s="74">
        <v>5</v>
      </c>
    </row>
    <row r="1604" spans="1:29" ht="14.25">
      <c r="A1604" s="89">
        <v>2014009</v>
      </c>
      <c r="B1604" s="91">
        <v>41660</v>
      </c>
      <c r="C1604" s="97">
        <v>8</v>
      </c>
      <c r="D1604" s="93">
        <v>9</v>
      </c>
      <c r="E1604" s="93">
        <v>19</v>
      </c>
      <c r="F1604" s="93">
        <v>20</v>
      </c>
      <c r="G1604" s="93">
        <v>25</v>
      </c>
      <c r="H1604" s="93">
        <v>32</v>
      </c>
      <c r="I1604" s="99">
        <v>16</v>
      </c>
      <c r="J1604" s="93">
        <v>19</v>
      </c>
      <c r="K1604" s="93">
        <v>20</v>
      </c>
      <c r="L1604" s="93">
        <v>9</v>
      </c>
      <c r="M1604" s="93">
        <v>25</v>
      </c>
      <c r="N1604" s="93">
        <v>8</v>
      </c>
      <c r="O1604" s="94">
        <v>32</v>
      </c>
      <c r="P1604" s="74">
        <v>348408848</v>
      </c>
      <c r="Q1604" s="74">
        <v>127264176</v>
      </c>
      <c r="R1604" s="74">
        <v>6</v>
      </c>
      <c r="S1604" s="74">
        <v>5000000</v>
      </c>
      <c r="T1604" s="74">
        <v>229</v>
      </c>
      <c r="U1604" s="74">
        <v>108965</v>
      </c>
      <c r="V1604" s="74">
        <v>2012</v>
      </c>
      <c r="W1604" s="74">
        <v>3000</v>
      </c>
      <c r="X1604" s="74">
        <v>93717</v>
      </c>
      <c r="Y1604" s="74">
        <v>200</v>
      </c>
      <c r="Z1604" s="74">
        <v>1637420</v>
      </c>
      <c r="AA1604" s="74">
        <v>10</v>
      </c>
      <c r="AB1604" s="74">
        <v>9277991</v>
      </c>
      <c r="AC1604" s="74">
        <v>5</v>
      </c>
    </row>
    <row r="1605" spans="1:29" ht="14.25">
      <c r="A1605" s="89">
        <v>2014010</v>
      </c>
      <c r="B1605" s="91">
        <v>41662</v>
      </c>
      <c r="C1605" s="97">
        <v>5</v>
      </c>
      <c r="D1605" s="93">
        <v>7</v>
      </c>
      <c r="E1605" s="93">
        <v>8</v>
      </c>
      <c r="F1605" s="93">
        <v>20</v>
      </c>
      <c r="G1605" s="93">
        <v>31</v>
      </c>
      <c r="H1605" s="93">
        <v>33</v>
      </c>
      <c r="I1605" s="99">
        <v>11</v>
      </c>
      <c r="J1605" s="93">
        <v>33</v>
      </c>
      <c r="K1605" s="93">
        <v>31</v>
      </c>
      <c r="L1605" s="93">
        <v>5</v>
      </c>
      <c r="M1605" s="93">
        <v>7</v>
      </c>
      <c r="N1605" s="93">
        <v>20</v>
      </c>
      <c r="O1605" s="94">
        <v>8</v>
      </c>
      <c r="P1605" s="74">
        <v>359922428</v>
      </c>
      <c r="Q1605" s="74">
        <v>168977284</v>
      </c>
      <c r="R1605" s="74">
        <v>2</v>
      </c>
      <c r="S1605" s="74">
        <v>10000000</v>
      </c>
      <c r="T1605" s="74">
        <v>207</v>
      </c>
      <c r="U1605" s="74">
        <v>127770</v>
      </c>
      <c r="V1605" s="74">
        <v>1232</v>
      </c>
      <c r="W1605" s="74">
        <v>3000</v>
      </c>
      <c r="X1605" s="74">
        <v>64752</v>
      </c>
      <c r="Y1605" s="74">
        <v>200</v>
      </c>
      <c r="Z1605" s="74">
        <v>1253686</v>
      </c>
      <c r="AA1605" s="74">
        <v>10</v>
      </c>
      <c r="AB1605" s="74">
        <v>11803429</v>
      </c>
      <c r="AC1605" s="74">
        <v>5</v>
      </c>
    </row>
    <row r="1606" spans="1:29" ht="14.25">
      <c r="A1606" s="89">
        <v>2014011</v>
      </c>
      <c r="B1606" s="91">
        <v>41665</v>
      </c>
      <c r="C1606" s="97">
        <v>9</v>
      </c>
      <c r="D1606" s="93">
        <v>10</v>
      </c>
      <c r="E1606" s="93">
        <v>13</v>
      </c>
      <c r="F1606" s="93">
        <v>14</v>
      </c>
      <c r="G1606" s="93">
        <v>21</v>
      </c>
      <c r="H1606" s="93">
        <v>32</v>
      </c>
      <c r="I1606" s="99">
        <v>2</v>
      </c>
      <c r="J1606" s="93">
        <v>14</v>
      </c>
      <c r="K1606" s="93">
        <v>13</v>
      </c>
      <c r="L1606" s="93">
        <v>21</v>
      </c>
      <c r="M1606" s="93">
        <v>32</v>
      </c>
      <c r="N1606" s="93">
        <v>9</v>
      </c>
      <c r="O1606" s="94">
        <v>10</v>
      </c>
      <c r="P1606" s="74">
        <v>400827700</v>
      </c>
      <c r="Q1606" s="74">
        <v>185230836</v>
      </c>
      <c r="R1606" s="74">
        <v>7</v>
      </c>
      <c r="S1606" s="74">
        <v>7928774</v>
      </c>
      <c r="T1606" s="74">
        <v>120</v>
      </c>
      <c r="U1606" s="74">
        <v>256267</v>
      </c>
      <c r="V1606" s="74">
        <v>1685</v>
      </c>
      <c r="W1606" s="74">
        <v>3000</v>
      </c>
      <c r="X1606" s="74">
        <v>81473</v>
      </c>
      <c r="Y1606" s="74">
        <v>200</v>
      </c>
      <c r="Z1606" s="74">
        <v>1522309</v>
      </c>
      <c r="AA1606" s="74">
        <v>10</v>
      </c>
      <c r="AB1606" s="74">
        <v>11465155</v>
      </c>
      <c r="AC1606" s="74">
        <v>5</v>
      </c>
    </row>
    <row r="1607" spans="1:29" ht="14.25">
      <c r="A1607" s="89">
        <v>2014012</v>
      </c>
      <c r="B1607" s="91">
        <v>41667</v>
      </c>
      <c r="C1607" s="97">
        <v>1</v>
      </c>
      <c r="D1607" s="93">
        <v>8</v>
      </c>
      <c r="E1607" s="93">
        <v>11</v>
      </c>
      <c r="F1607" s="93">
        <v>19</v>
      </c>
      <c r="G1607" s="93">
        <v>21</v>
      </c>
      <c r="H1607" s="93">
        <v>24</v>
      </c>
      <c r="I1607" s="99">
        <v>8</v>
      </c>
      <c r="J1607" s="93">
        <v>21</v>
      </c>
      <c r="K1607" s="93">
        <v>24</v>
      </c>
      <c r="L1607" s="93">
        <v>19</v>
      </c>
      <c r="M1607" s="93">
        <v>1</v>
      </c>
      <c r="N1607" s="93">
        <v>11</v>
      </c>
      <c r="O1607" s="94">
        <v>8</v>
      </c>
      <c r="P1607" s="74">
        <v>364615256</v>
      </c>
      <c r="Q1607" s="74">
        <v>193817286</v>
      </c>
      <c r="R1607" s="74">
        <v>6</v>
      </c>
      <c r="S1607" s="74">
        <v>7572430</v>
      </c>
      <c r="T1607" s="74">
        <v>79</v>
      </c>
      <c r="U1607" s="74">
        <v>293061</v>
      </c>
      <c r="V1607" s="74">
        <v>1784</v>
      </c>
      <c r="W1607" s="74">
        <v>3000</v>
      </c>
      <c r="X1607" s="74">
        <v>82750</v>
      </c>
      <c r="Y1607" s="74">
        <v>200</v>
      </c>
      <c r="Z1607" s="74">
        <v>1445019</v>
      </c>
      <c r="AA1607" s="74">
        <v>10</v>
      </c>
      <c r="AB1607" s="74">
        <v>13027276</v>
      </c>
      <c r="AC1607" s="74">
        <v>5</v>
      </c>
    </row>
    <row r="1608" spans="1:29" ht="14.25">
      <c r="A1608" s="89">
        <v>2014013</v>
      </c>
      <c r="B1608" s="91">
        <v>41679</v>
      </c>
      <c r="C1608" s="97">
        <v>5</v>
      </c>
      <c r="D1608" s="93">
        <v>9</v>
      </c>
      <c r="E1608" s="93">
        <v>13</v>
      </c>
      <c r="F1608" s="93">
        <v>15</v>
      </c>
      <c r="G1608" s="93">
        <v>17</v>
      </c>
      <c r="H1608" s="93">
        <v>21</v>
      </c>
      <c r="I1608" s="99">
        <v>13</v>
      </c>
      <c r="J1608" s="93">
        <v>15</v>
      </c>
      <c r="K1608" s="93">
        <v>21</v>
      </c>
      <c r="L1608" s="93">
        <v>13</v>
      </c>
      <c r="M1608" s="93">
        <v>5</v>
      </c>
      <c r="N1608" s="93">
        <v>17</v>
      </c>
      <c r="O1608" s="94">
        <v>9</v>
      </c>
      <c r="P1608" s="74">
        <v>447850102</v>
      </c>
      <c r="Q1608" s="74">
        <v>174532572</v>
      </c>
      <c r="R1608" s="74">
        <v>12</v>
      </c>
      <c r="S1608" s="74">
        <v>6357176</v>
      </c>
      <c r="T1608" s="74">
        <v>127</v>
      </c>
      <c r="U1608" s="74">
        <v>192355</v>
      </c>
      <c r="V1608" s="74">
        <v>2463</v>
      </c>
      <c r="W1608" s="74">
        <v>3000</v>
      </c>
      <c r="X1608" s="74">
        <v>110736</v>
      </c>
      <c r="Y1608" s="74">
        <v>200</v>
      </c>
      <c r="Z1608" s="74">
        <v>1894163</v>
      </c>
      <c r="AA1608" s="74">
        <v>10</v>
      </c>
      <c r="AB1608" s="74">
        <v>17907629</v>
      </c>
      <c r="AC1608" s="74">
        <v>5</v>
      </c>
    </row>
    <row r="1609" spans="1:29" ht="14.25">
      <c r="A1609" s="89">
        <v>2014014</v>
      </c>
      <c r="B1609" s="91">
        <v>41681</v>
      </c>
      <c r="C1609" s="97">
        <v>4</v>
      </c>
      <c r="D1609" s="93">
        <v>9</v>
      </c>
      <c r="E1609" s="93">
        <v>19</v>
      </c>
      <c r="F1609" s="93">
        <v>22</v>
      </c>
      <c r="G1609" s="93">
        <v>25</v>
      </c>
      <c r="H1609" s="93">
        <v>29</v>
      </c>
      <c r="I1609" s="99">
        <v>15</v>
      </c>
      <c r="J1609" s="93">
        <v>4</v>
      </c>
      <c r="K1609" s="93">
        <v>22</v>
      </c>
      <c r="L1609" s="93">
        <v>25</v>
      </c>
      <c r="M1609" s="93">
        <v>19</v>
      </c>
      <c r="N1609" s="93">
        <v>29</v>
      </c>
      <c r="O1609" s="94">
        <v>9</v>
      </c>
      <c r="P1609" s="74">
        <v>340281006</v>
      </c>
      <c r="Q1609" s="74">
        <v>174399960</v>
      </c>
      <c r="R1609" s="74">
        <v>10</v>
      </c>
      <c r="S1609" s="74">
        <v>6994695</v>
      </c>
      <c r="T1609" s="74">
        <v>128</v>
      </c>
      <c r="U1609" s="74">
        <v>233753</v>
      </c>
      <c r="V1609" s="74">
        <v>1281</v>
      </c>
      <c r="W1609" s="74">
        <v>3000</v>
      </c>
      <c r="X1609" s="74">
        <v>68107</v>
      </c>
      <c r="Y1609" s="74">
        <v>200</v>
      </c>
      <c r="Z1609" s="74">
        <v>1279961</v>
      </c>
      <c r="AA1609" s="74">
        <v>10</v>
      </c>
      <c r="AB1609" s="74">
        <v>7347779</v>
      </c>
      <c r="AC1609" s="74">
        <v>5</v>
      </c>
    </row>
    <row r="1610" spans="1:29" ht="14.25">
      <c r="A1610" s="89">
        <v>2014015</v>
      </c>
      <c r="B1610" s="91">
        <v>41683</v>
      </c>
      <c r="C1610" s="97">
        <v>2</v>
      </c>
      <c r="D1610" s="93">
        <v>11</v>
      </c>
      <c r="E1610" s="93">
        <v>19</v>
      </c>
      <c r="F1610" s="93">
        <v>30</v>
      </c>
      <c r="G1610" s="93">
        <v>32</v>
      </c>
      <c r="H1610" s="93">
        <v>33</v>
      </c>
      <c r="I1610" s="99">
        <v>9</v>
      </c>
      <c r="J1610" s="93">
        <v>11</v>
      </c>
      <c r="K1610" s="93">
        <v>19</v>
      </c>
      <c r="L1610" s="93">
        <v>30</v>
      </c>
      <c r="M1610" s="93">
        <v>32</v>
      </c>
      <c r="N1610" s="93">
        <v>33</v>
      </c>
      <c r="O1610" s="94">
        <v>2</v>
      </c>
      <c r="P1610" s="74">
        <v>345827928</v>
      </c>
      <c r="Q1610" s="74">
        <v>153702230</v>
      </c>
      <c r="R1610" s="74">
        <v>11</v>
      </c>
      <c r="S1610" s="74">
        <v>6247355</v>
      </c>
      <c r="T1610" s="74">
        <v>101</v>
      </c>
      <c r="U1610" s="74">
        <v>203775</v>
      </c>
      <c r="V1610" s="74">
        <v>1410</v>
      </c>
      <c r="W1610" s="74">
        <v>3000</v>
      </c>
      <c r="X1610" s="74">
        <v>69590</v>
      </c>
      <c r="Y1610" s="74">
        <v>200</v>
      </c>
      <c r="Z1610" s="74">
        <v>1261561</v>
      </c>
      <c r="AA1610" s="74">
        <v>10</v>
      </c>
      <c r="AB1610" s="74">
        <v>14017505</v>
      </c>
      <c r="AC1610" s="74">
        <v>5</v>
      </c>
    </row>
    <row r="1611" spans="1:29" ht="14.25">
      <c r="A1611" s="89">
        <v>2014016</v>
      </c>
      <c r="B1611" s="91">
        <v>41686</v>
      </c>
      <c r="C1611" s="97">
        <v>2</v>
      </c>
      <c r="D1611" s="93">
        <v>3</v>
      </c>
      <c r="E1611" s="93">
        <v>7</v>
      </c>
      <c r="F1611" s="93">
        <v>13</v>
      </c>
      <c r="G1611" s="93">
        <v>21</v>
      </c>
      <c r="H1611" s="93">
        <v>24</v>
      </c>
      <c r="I1611" s="99">
        <v>8</v>
      </c>
      <c r="J1611" s="93">
        <v>7</v>
      </c>
      <c r="K1611" s="93">
        <v>2</v>
      </c>
      <c r="L1611" s="93">
        <v>24</v>
      </c>
      <c r="M1611" s="93">
        <v>21</v>
      </c>
      <c r="N1611" s="93">
        <v>3</v>
      </c>
      <c r="O1611" s="94">
        <v>13</v>
      </c>
      <c r="P1611" s="74">
        <v>394728698</v>
      </c>
      <c r="Q1611" s="74">
        <v>189407019</v>
      </c>
      <c r="R1611" s="74">
        <v>3</v>
      </c>
      <c r="S1611" s="74">
        <v>10000000</v>
      </c>
      <c r="T1611" s="74">
        <v>106</v>
      </c>
      <c r="U1611" s="74">
        <v>265652</v>
      </c>
      <c r="V1611" s="74">
        <v>1637</v>
      </c>
      <c r="W1611" s="74">
        <v>3000</v>
      </c>
      <c r="X1611" s="74">
        <v>86264</v>
      </c>
      <c r="Y1611" s="74">
        <v>200</v>
      </c>
      <c r="Z1611" s="74">
        <v>1602851</v>
      </c>
      <c r="AA1611" s="74">
        <v>10</v>
      </c>
      <c r="AB1611" s="74">
        <v>12272153</v>
      </c>
      <c r="AC1611" s="74">
        <v>5</v>
      </c>
    </row>
    <row r="1612" spans="1:29" ht="14.25">
      <c r="A1612" s="89">
        <v>2014017</v>
      </c>
      <c r="B1612" s="91">
        <v>41688</v>
      </c>
      <c r="C1612" s="97">
        <v>4</v>
      </c>
      <c r="D1612" s="93">
        <v>6</v>
      </c>
      <c r="E1612" s="93">
        <v>7</v>
      </c>
      <c r="F1612" s="93">
        <v>14</v>
      </c>
      <c r="G1612" s="93">
        <v>25</v>
      </c>
      <c r="H1612" s="93">
        <v>26</v>
      </c>
      <c r="I1612" s="99">
        <v>10</v>
      </c>
      <c r="J1612" s="93">
        <v>26</v>
      </c>
      <c r="K1612" s="93">
        <v>6</v>
      </c>
      <c r="L1612" s="93">
        <v>25</v>
      </c>
      <c r="M1612" s="93">
        <v>4</v>
      </c>
      <c r="N1612" s="93">
        <v>14</v>
      </c>
      <c r="O1612" s="94">
        <v>7</v>
      </c>
      <c r="P1612" s="74">
        <v>354286552</v>
      </c>
      <c r="Q1612" s="74">
        <v>89220000</v>
      </c>
      <c r="R1612" s="74">
        <v>24</v>
      </c>
      <c r="S1612" s="74">
        <v>5330216</v>
      </c>
      <c r="T1612" s="74">
        <v>218</v>
      </c>
      <c r="U1612" s="74">
        <v>54531</v>
      </c>
      <c r="V1612" s="74">
        <v>4793</v>
      </c>
      <c r="W1612" s="74">
        <v>3000</v>
      </c>
      <c r="X1612" s="74">
        <v>154665</v>
      </c>
      <c r="Y1612" s="74">
        <v>200</v>
      </c>
      <c r="Z1612" s="74">
        <v>2100578</v>
      </c>
      <c r="AA1612" s="74">
        <v>10</v>
      </c>
      <c r="AB1612" s="74">
        <v>13531327</v>
      </c>
      <c r="AC1612" s="74">
        <v>5</v>
      </c>
    </row>
    <row r="1613" spans="1:29" ht="14.25">
      <c r="A1613" s="89">
        <v>2014018</v>
      </c>
      <c r="B1613" s="91">
        <v>41690</v>
      </c>
      <c r="C1613" s="97">
        <v>13</v>
      </c>
      <c r="D1613" s="93">
        <v>17</v>
      </c>
      <c r="E1613" s="93">
        <v>18</v>
      </c>
      <c r="F1613" s="93">
        <v>21</v>
      </c>
      <c r="G1613" s="93">
        <v>30</v>
      </c>
      <c r="H1613" s="93">
        <v>33</v>
      </c>
      <c r="I1613" s="99">
        <v>15</v>
      </c>
      <c r="J1613" s="93">
        <v>13</v>
      </c>
      <c r="K1613" s="93">
        <v>33</v>
      </c>
      <c r="L1613" s="93">
        <v>30</v>
      </c>
      <c r="M1613" s="93">
        <v>21</v>
      </c>
      <c r="N1613" s="93">
        <v>17</v>
      </c>
      <c r="O1613" s="94">
        <v>18</v>
      </c>
      <c r="P1613" s="74">
        <v>366787508</v>
      </c>
      <c r="Q1613" s="74">
        <v>152153450</v>
      </c>
      <c r="R1613" s="74">
        <v>5</v>
      </c>
      <c r="S1613" s="74">
        <v>5000000</v>
      </c>
      <c r="T1613" s="74">
        <v>51</v>
      </c>
      <c r="U1613" s="74">
        <v>738936</v>
      </c>
      <c r="V1613" s="74">
        <v>838</v>
      </c>
      <c r="W1613" s="74">
        <v>3000</v>
      </c>
      <c r="X1613" s="74">
        <v>40497</v>
      </c>
      <c r="Y1613" s="74">
        <v>200</v>
      </c>
      <c r="Z1613" s="74">
        <v>871320</v>
      </c>
      <c r="AA1613" s="74">
        <v>10</v>
      </c>
      <c r="AB1613" s="74">
        <v>6956012</v>
      </c>
      <c r="AC1613" s="74">
        <v>5</v>
      </c>
    </row>
    <row r="1614" spans="1:29" ht="14.25">
      <c r="A1614" s="89">
        <v>2014019</v>
      </c>
      <c r="B1614" s="91">
        <v>41693</v>
      </c>
      <c r="C1614" s="97">
        <v>2</v>
      </c>
      <c r="D1614" s="93">
        <v>10</v>
      </c>
      <c r="E1614" s="93">
        <v>15</v>
      </c>
      <c r="F1614" s="93">
        <v>19</v>
      </c>
      <c r="G1614" s="93">
        <v>20</v>
      </c>
      <c r="H1614" s="93">
        <v>21</v>
      </c>
      <c r="I1614" s="99">
        <v>7</v>
      </c>
      <c r="J1614" s="93">
        <v>20</v>
      </c>
      <c r="K1614" s="93">
        <v>15</v>
      </c>
      <c r="L1614" s="93">
        <v>19</v>
      </c>
      <c r="M1614" s="93">
        <v>10</v>
      </c>
      <c r="N1614" s="93">
        <v>2</v>
      </c>
      <c r="O1614" s="94">
        <v>21</v>
      </c>
      <c r="P1614" s="74">
        <v>409381396</v>
      </c>
      <c r="Q1614" s="74">
        <v>149062025</v>
      </c>
      <c r="R1614" s="74">
        <v>5</v>
      </c>
      <c r="S1614" s="74">
        <v>6752686</v>
      </c>
      <c r="T1614" s="74">
        <v>95</v>
      </c>
      <c r="U1614" s="74">
        <v>138369</v>
      </c>
      <c r="V1614" s="74">
        <v>2485</v>
      </c>
      <c r="W1614" s="74">
        <v>3000</v>
      </c>
      <c r="X1614" s="74">
        <v>115595</v>
      </c>
      <c r="Y1614" s="74">
        <v>200</v>
      </c>
      <c r="Z1614" s="74">
        <v>1920914</v>
      </c>
      <c r="AA1614" s="74">
        <v>10</v>
      </c>
      <c r="AB1614" s="74">
        <v>21399317</v>
      </c>
      <c r="AC1614" s="74">
        <v>5</v>
      </c>
    </row>
    <row r="1615" spans="1:29" ht="14.25">
      <c r="A1615" s="89">
        <v>2014020</v>
      </c>
      <c r="B1615" s="91">
        <v>41695</v>
      </c>
      <c r="C1615" s="97">
        <v>9</v>
      </c>
      <c r="D1615" s="93">
        <v>14</v>
      </c>
      <c r="E1615" s="93">
        <v>17</v>
      </c>
      <c r="F1615" s="93">
        <v>23</v>
      </c>
      <c r="G1615" s="93">
        <v>24</v>
      </c>
      <c r="H1615" s="93">
        <v>25</v>
      </c>
      <c r="I1615" s="99">
        <v>15</v>
      </c>
      <c r="J1615" s="93">
        <v>9</v>
      </c>
      <c r="K1615" s="93">
        <v>25</v>
      </c>
      <c r="L1615" s="93">
        <v>14</v>
      </c>
      <c r="M1615" s="93">
        <v>23</v>
      </c>
      <c r="N1615" s="93">
        <v>24</v>
      </c>
      <c r="O1615" s="94">
        <v>17</v>
      </c>
      <c r="P1615" s="74">
        <v>369800298</v>
      </c>
      <c r="Q1615" s="74">
        <v>195215928</v>
      </c>
      <c r="R1615" s="74">
        <v>4</v>
      </c>
      <c r="S1615" s="74">
        <v>10000000</v>
      </c>
      <c r="T1615" s="74">
        <v>118</v>
      </c>
      <c r="U1615" s="74">
        <v>312907</v>
      </c>
      <c r="V1615" s="74">
        <v>926</v>
      </c>
      <c r="W1615" s="74">
        <v>3000</v>
      </c>
      <c r="X1615" s="74">
        <v>63393</v>
      </c>
      <c r="Y1615" s="74">
        <v>200</v>
      </c>
      <c r="Z1615" s="74">
        <v>1385905</v>
      </c>
      <c r="AA1615" s="74">
        <v>10</v>
      </c>
      <c r="AB1615" s="74">
        <v>5761898</v>
      </c>
      <c r="AC1615" s="74">
        <v>5</v>
      </c>
    </row>
    <row r="1616" spans="1:29" ht="14.25">
      <c r="A1616" s="89">
        <v>2014021</v>
      </c>
      <c r="B1616" s="91">
        <v>41697</v>
      </c>
      <c r="C1616" s="97">
        <v>8</v>
      </c>
      <c r="D1616" s="93">
        <v>10</v>
      </c>
      <c r="E1616" s="93">
        <v>15</v>
      </c>
      <c r="F1616" s="93">
        <v>17</v>
      </c>
      <c r="G1616" s="93">
        <v>22</v>
      </c>
      <c r="H1616" s="93">
        <v>29</v>
      </c>
      <c r="I1616" s="99">
        <v>12</v>
      </c>
      <c r="J1616" s="93">
        <v>29</v>
      </c>
      <c r="K1616" s="93">
        <v>10</v>
      </c>
      <c r="L1616" s="93">
        <v>22</v>
      </c>
      <c r="M1616" s="93">
        <v>17</v>
      </c>
      <c r="N1616" s="93">
        <v>15</v>
      </c>
      <c r="O1616" s="94">
        <v>8</v>
      </c>
      <c r="P1616" s="74">
        <v>376012996</v>
      </c>
      <c r="Q1616" s="74">
        <v>190297125</v>
      </c>
      <c r="R1616" s="74">
        <v>9</v>
      </c>
      <c r="S1616" s="74">
        <v>6781386</v>
      </c>
      <c r="T1616" s="74">
        <v>119</v>
      </c>
      <c r="U1616" s="74">
        <v>202090</v>
      </c>
      <c r="V1616" s="74">
        <v>1859</v>
      </c>
      <c r="W1616" s="74">
        <v>3000</v>
      </c>
      <c r="X1616" s="74">
        <v>87708</v>
      </c>
      <c r="Y1616" s="74">
        <v>200</v>
      </c>
      <c r="Z1616" s="74">
        <v>1550084</v>
      </c>
      <c r="AA1616" s="74">
        <v>10</v>
      </c>
      <c r="AB1616" s="74">
        <v>13092905</v>
      </c>
      <c r="AC1616" s="74">
        <v>5</v>
      </c>
    </row>
    <row r="1617" spans="1:29" ht="14.25">
      <c r="A1617" s="89">
        <v>2014022</v>
      </c>
      <c r="B1617" s="91">
        <v>41700</v>
      </c>
      <c r="C1617" s="97">
        <v>4</v>
      </c>
      <c r="D1617" s="93">
        <v>6</v>
      </c>
      <c r="E1617" s="93">
        <v>7</v>
      </c>
      <c r="F1617" s="93">
        <v>10</v>
      </c>
      <c r="G1617" s="93">
        <v>21</v>
      </c>
      <c r="H1617" s="93">
        <v>26</v>
      </c>
      <c r="I1617" s="99">
        <v>16</v>
      </c>
      <c r="J1617" s="93">
        <v>6</v>
      </c>
      <c r="K1617" s="93">
        <v>21</v>
      </c>
      <c r="L1617" s="93">
        <v>26</v>
      </c>
      <c r="M1617" s="93">
        <v>7</v>
      </c>
      <c r="N1617" s="93">
        <v>10</v>
      </c>
      <c r="O1617" s="94">
        <v>4</v>
      </c>
      <c r="P1617" s="74">
        <v>422477050</v>
      </c>
      <c r="Q1617" s="74">
        <v>208621864</v>
      </c>
      <c r="R1617" s="74">
        <v>8</v>
      </c>
      <c r="S1617" s="74">
        <v>7916237</v>
      </c>
      <c r="T1617" s="74">
        <v>110</v>
      </c>
      <c r="U1617" s="74">
        <v>318134</v>
      </c>
      <c r="V1617" s="74">
        <v>1299</v>
      </c>
      <c r="W1617" s="74">
        <v>3000</v>
      </c>
      <c r="X1617" s="74">
        <v>75765</v>
      </c>
      <c r="Y1617" s="74">
        <v>200</v>
      </c>
      <c r="Z1617" s="74">
        <v>1525081</v>
      </c>
      <c r="AA1617" s="74">
        <v>10</v>
      </c>
      <c r="AB1617" s="74">
        <v>11212691</v>
      </c>
      <c r="AC1617" s="74">
        <v>5</v>
      </c>
    </row>
    <row r="1618" spans="1:29" ht="14.25">
      <c r="A1618" s="89">
        <v>2014023</v>
      </c>
      <c r="B1618" s="91">
        <v>41702</v>
      </c>
      <c r="C1618" s="97">
        <v>7</v>
      </c>
      <c r="D1618" s="93">
        <v>9</v>
      </c>
      <c r="E1618" s="93">
        <v>13</v>
      </c>
      <c r="F1618" s="93">
        <v>17</v>
      </c>
      <c r="G1618" s="93">
        <v>21</v>
      </c>
      <c r="H1618" s="93">
        <v>22</v>
      </c>
      <c r="I1618" s="99">
        <v>10</v>
      </c>
      <c r="J1618" s="93">
        <v>9</v>
      </c>
      <c r="K1618" s="93">
        <v>21</v>
      </c>
      <c r="L1618" s="93">
        <v>17</v>
      </c>
      <c r="M1618" s="93">
        <v>13</v>
      </c>
      <c r="N1618" s="93">
        <v>7</v>
      </c>
      <c r="O1618" s="94">
        <v>22</v>
      </c>
      <c r="P1618" s="74">
        <v>379325720</v>
      </c>
      <c r="Q1618" s="74">
        <v>192597457</v>
      </c>
      <c r="R1618" s="74">
        <v>13</v>
      </c>
      <c r="S1618" s="74">
        <v>6506941</v>
      </c>
      <c r="T1618" s="74">
        <v>178</v>
      </c>
      <c r="U1618" s="74">
        <v>165086</v>
      </c>
      <c r="V1618" s="74">
        <v>1744</v>
      </c>
      <c r="W1618" s="74">
        <v>3000</v>
      </c>
      <c r="X1618" s="74">
        <v>82684</v>
      </c>
      <c r="Y1618" s="74">
        <v>200</v>
      </c>
      <c r="Z1618" s="74">
        <v>1464786</v>
      </c>
      <c r="AA1618" s="74">
        <v>10</v>
      </c>
      <c r="AB1618" s="74">
        <v>10300350</v>
      </c>
      <c r="AC1618" s="74">
        <v>5</v>
      </c>
    </row>
    <row r="1619" spans="1:29" ht="14.25">
      <c r="A1619" s="89">
        <v>2014024</v>
      </c>
      <c r="B1619" s="91">
        <v>41704</v>
      </c>
      <c r="C1619" s="97">
        <v>8</v>
      </c>
      <c r="D1619" s="93">
        <v>10</v>
      </c>
      <c r="E1619" s="93">
        <v>16</v>
      </c>
      <c r="F1619" s="93">
        <v>20</v>
      </c>
      <c r="G1619" s="93">
        <v>23</v>
      </c>
      <c r="H1619" s="93">
        <v>30</v>
      </c>
      <c r="I1619" s="99">
        <v>9</v>
      </c>
      <c r="J1619" s="93">
        <v>8</v>
      </c>
      <c r="K1619" s="93">
        <v>10</v>
      </c>
      <c r="L1619" s="93">
        <v>16</v>
      </c>
      <c r="M1619" s="93">
        <v>23</v>
      </c>
      <c r="N1619" s="93">
        <v>20</v>
      </c>
      <c r="O1619" s="94">
        <v>30</v>
      </c>
      <c r="P1619" s="74">
        <v>380942014</v>
      </c>
      <c r="Q1619" s="74">
        <v>102252288</v>
      </c>
      <c r="R1619" s="74">
        <v>24</v>
      </c>
      <c r="S1619" s="74">
        <v>5494247</v>
      </c>
      <c r="T1619" s="74">
        <v>288</v>
      </c>
      <c r="U1619" s="74">
        <v>61780</v>
      </c>
      <c r="V1619" s="74">
        <v>3321</v>
      </c>
      <c r="W1619" s="74">
        <v>3000</v>
      </c>
      <c r="X1619" s="74">
        <v>133114</v>
      </c>
      <c r="Y1619" s="74">
        <v>200</v>
      </c>
      <c r="Z1619" s="74">
        <v>2055589</v>
      </c>
      <c r="AA1619" s="74">
        <v>10</v>
      </c>
      <c r="AB1619" s="74">
        <v>14042042</v>
      </c>
      <c r="AC1619" s="74">
        <v>5</v>
      </c>
    </row>
    <row r="1620" spans="1:29" ht="14.25">
      <c r="A1620" s="89">
        <v>2014025</v>
      </c>
      <c r="B1620" s="91">
        <v>41707</v>
      </c>
      <c r="C1620" s="97">
        <v>1</v>
      </c>
      <c r="D1620" s="93">
        <v>5</v>
      </c>
      <c r="E1620" s="93">
        <v>10</v>
      </c>
      <c r="F1620" s="93">
        <v>14</v>
      </c>
      <c r="G1620" s="93">
        <v>16</v>
      </c>
      <c r="H1620" s="93">
        <v>30</v>
      </c>
      <c r="I1620" s="99">
        <v>16</v>
      </c>
      <c r="J1620" s="93">
        <v>16</v>
      </c>
      <c r="K1620" s="93">
        <v>30</v>
      </c>
      <c r="L1620" s="93">
        <v>1</v>
      </c>
      <c r="M1620" s="93">
        <v>5</v>
      </c>
      <c r="N1620" s="93">
        <v>14</v>
      </c>
      <c r="O1620" s="94">
        <v>10</v>
      </c>
      <c r="P1620" s="74">
        <v>420328670</v>
      </c>
      <c r="Q1620" s="74">
        <v>176129274</v>
      </c>
      <c r="R1620" s="74">
        <v>3</v>
      </c>
      <c r="S1620" s="74">
        <v>10000000</v>
      </c>
      <c r="T1620" s="74">
        <v>96</v>
      </c>
      <c r="U1620" s="74">
        <v>463736</v>
      </c>
      <c r="V1620" s="74">
        <v>809</v>
      </c>
      <c r="W1620" s="74">
        <v>3000</v>
      </c>
      <c r="X1620" s="74">
        <v>48022</v>
      </c>
      <c r="Y1620" s="74">
        <v>200</v>
      </c>
      <c r="Z1620" s="74">
        <v>1058218</v>
      </c>
      <c r="AA1620" s="74">
        <v>10</v>
      </c>
      <c r="AB1620" s="74">
        <v>6990354</v>
      </c>
      <c r="AC1620" s="74">
        <v>5</v>
      </c>
    </row>
    <row r="1621" spans="1:29" ht="14.25">
      <c r="A1621" s="89">
        <v>2014026</v>
      </c>
      <c r="B1621" s="91">
        <v>41709</v>
      </c>
      <c r="C1621" s="97">
        <v>1</v>
      </c>
      <c r="D1621" s="93">
        <v>2</v>
      </c>
      <c r="E1621" s="93">
        <v>5</v>
      </c>
      <c r="F1621" s="93">
        <v>6</v>
      </c>
      <c r="G1621" s="93">
        <v>11</v>
      </c>
      <c r="H1621" s="93">
        <v>23</v>
      </c>
      <c r="I1621" s="99">
        <v>14</v>
      </c>
      <c r="J1621" s="93">
        <v>23</v>
      </c>
      <c r="K1621" s="93">
        <v>6</v>
      </c>
      <c r="L1621" s="93">
        <v>11</v>
      </c>
      <c r="M1621" s="93">
        <v>5</v>
      </c>
      <c r="N1621" s="93">
        <v>2</v>
      </c>
      <c r="O1621" s="94">
        <v>1</v>
      </c>
      <c r="P1621" s="74">
        <v>376888174</v>
      </c>
      <c r="Q1621" s="74">
        <v>234682846</v>
      </c>
      <c r="R1621" s="74">
        <v>2</v>
      </c>
      <c r="S1621" s="74">
        <v>10000000</v>
      </c>
      <c r="T1621" s="74">
        <v>135</v>
      </c>
      <c r="U1621" s="74">
        <v>249376</v>
      </c>
      <c r="V1621" s="74">
        <v>992</v>
      </c>
      <c r="W1621" s="74">
        <v>3000</v>
      </c>
      <c r="X1621" s="74">
        <v>59916</v>
      </c>
      <c r="Y1621" s="74">
        <v>200</v>
      </c>
      <c r="Z1621" s="74">
        <v>1222309</v>
      </c>
      <c r="AA1621" s="74">
        <v>10</v>
      </c>
      <c r="AB1621" s="74">
        <v>9054705</v>
      </c>
      <c r="AC1621" s="74">
        <v>5</v>
      </c>
    </row>
    <row r="1622" spans="1:29" ht="14.25">
      <c r="A1622" s="89">
        <v>2014027</v>
      </c>
      <c r="B1622" s="91">
        <v>41711</v>
      </c>
      <c r="C1622" s="97">
        <v>8</v>
      </c>
      <c r="D1622" s="93">
        <v>10</v>
      </c>
      <c r="E1622" s="93">
        <v>14</v>
      </c>
      <c r="F1622" s="93">
        <v>16</v>
      </c>
      <c r="G1622" s="93">
        <v>30</v>
      </c>
      <c r="H1622" s="93">
        <v>31</v>
      </c>
      <c r="I1622" s="99">
        <v>1</v>
      </c>
      <c r="J1622" s="93">
        <v>31</v>
      </c>
      <c r="K1622" s="93">
        <v>8</v>
      </c>
      <c r="L1622" s="93">
        <v>30</v>
      </c>
      <c r="M1622" s="93">
        <v>14</v>
      </c>
      <c r="N1622" s="93">
        <v>16</v>
      </c>
      <c r="O1622" s="94">
        <v>10</v>
      </c>
      <c r="P1622" s="74">
        <v>384105632</v>
      </c>
      <c r="Q1622" s="74">
        <v>301167546</v>
      </c>
      <c r="R1622" s="74">
        <v>2</v>
      </c>
      <c r="S1622" s="74">
        <v>10000000</v>
      </c>
      <c r="T1622" s="74">
        <v>75</v>
      </c>
      <c r="U1622" s="74">
        <v>494198</v>
      </c>
      <c r="V1622" s="74">
        <v>911</v>
      </c>
      <c r="W1622" s="74">
        <v>3000</v>
      </c>
      <c r="X1622" s="74">
        <v>56186</v>
      </c>
      <c r="Y1622" s="74">
        <v>200</v>
      </c>
      <c r="Z1622" s="74">
        <v>1122804</v>
      </c>
      <c r="AA1622" s="74">
        <v>10</v>
      </c>
      <c r="AB1622" s="74">
        <v>7892789</v>
      </c>
      <c r="AC1622" s="74">
        <v>5</v>
      </c>
    </row>
    <row r="1623" spans="1:29" ht="14.25">
      <c r="A1623" s="89">
        <v>2014028</v>
      </c>
      <c r="B1623" s="91">
        <v>41714</v>
      </c>
      <c r="C1623" s="97">
        <v>6</v>
      </c>
      <c r="D1623" s="93">
        <v>16</v>
      </c>
      <c r="E1623" s="93">
        <v>21</v>
      </c>
      <c r="F1623" s="93">
        <v>27</v>
      </c>
      <c r="G1623" s="93">
        <v>30</v>
      </c>
      <c r="H1623" s="93">
        <v>32</v>
      </c>
      <c r="I1623" s="99">
        <v>5</v>
      </c>
      <c r="J1623" s="93">
        <v>16</v>
      </c>
      <c r="K1623" s="93">
        <v>21</v>
      </c>
      <c r="L1623" s="93">
        <v>27</v>
      </c>
      <c r="M1623" s="93">
        <v>30</v>
      </c>
      <c r="N1623" s="93">
        <v>32</v>
      </c>
      <c r="O1623" s="94">
        <v>6</v>
      </c>
      <c r="P1623" s="74">
        <v>435709368</v>
      </c>
      <c r="Q1623" s="74">
        <v>309604392</v>
      </c>
      <c r="R1623" s="74">
        <v>8</v>
      </c>
      <c r="S1623" s="74">
        <v>7421842</v>
      </c>
      <c r="T1623" s="74">
        <v>72</v>
      </c>
      <c r="U1623" s="74">
        <v>403640</v>
      </c>
      <c r="V1623" s="74">
        <v>1510</v>
      </c>
      <c r="W1623" s="74">
        <v>3000</v>
      </c>
      <c r="X1623" s="74">
        <v>76326</v>
      </c>
      <c r="Y1623" s="74">
        <v>200</v>
      </c>
      <c r="Z1623" s="74">
        <v>1432186</v>
      </c>
      <c r="AA1623" s="74">
        <v>10</v>
      </c>
      <c r="AB1623" s="74">
        <v>16501366</v>
      </c>
      <c r="AC1623" s="74">
        <v>5</v>
      </c>
    </row>
    <row r="1624" spans="1:29" ht="14.25">
      <c r="A1624" s="89">
        <v>2014029</v>
      </c>
      <c r="B1624" s="91">
        <v>41716</v>
      </c>
      <c r="C1624" s="97">
        <v>2</v>
      </c>
      <c r="D1624" s="93">
        <v>7</v>
      </c>
      <c r="E1624" s="93">
        <v>14</v>
      </c>
      <c r="F1624" s="93">
        <v>16</v>
      </c>
      <c r="G1624" s="93">
        <v>21</v>
      </c>
      <c r="H1624" s="93">
        <v>29</v>
      </c>
      <c r="I1624" s="99">
        <v>14</v>
      </c>
      <c r="J1624" s="93">
        <v>7</v>
      </c>
      <c r="K1624" s="93">
        <v>21</v>
      </c>
      <c r="L1624" s="93">
        <v>16</v>
      </c>
      <c r="M1624" s="93">
        <v>29</v>
      </c>
      <c r="N1624" s="93">
        <v>2</v>
      </c>
      <c r="O1624" s="94">
        <v>14</v>
      </c>
      <c r="P1624" s="74">
        <v>396072528</v>
      </c>
      <c r="Q1624" s="74">
        <v>335945528</v>
      </c>
      <c r="R1624" s="74">
        <v>8</v>
      </c>
      <c r="S1624" s="74">
        <v>8317056</v>
      </c>
      <c r="T1624" s="74">
        <v>137</v>
      </c>
      <c r="U1624" s="74">
        <v>290545</v>
      </c>
      <c r="V1624" s="74">
        <v>911</v>
      </c>
      <c r="W1624" s="74">
        <v>3000</v>
      </c>
      <c r="X1624" s="74">
        <v>61956</v>
      </c>
      <c r="Y1624" s="74">
        <v>200</v>
      </c>
      <c r="Z1624" s="74">
        <v>1272121</v>
      </c>
      <c r="AA1624" s="74">
        <v>10</v>
      </c>
      <c r="AB1624" s="74">
        <v>6709571</v>
      </c>
      <c r="AC1624" s="74">
        <v>5</v>
      </c>
    </row>
    <row r="1625" spans="1:29" ht="14.25">
      <c r="A1625" s="89">
        <v>2014030</v>
      </c>
      <c r="B1625" s="91">
        <v>41718</v>
      </c>
      <c r="C1625" s="97">
        <v>12</v>
      </c>
      <c r="D1625" s="93">
        <v>18</v>
      </c>
      <c r="E1625" s="93">
        <v>19</v>
      </c>
      <c r="F1625" s="93">
        <v>23</v>
      </c>
      <c r="G1625" s="93">
        <v>24</v>
      </c>
      <c r="H1625" s="93">
        <v>30</v>
      </c>
      <c r="I1625" s="99">
        <v>10</v>
      </c>
      <c r="J1625" s="93">
        <v>30</v>
      </c>
      <c r="K1625" s="93">
        <v>12</v>
      </c>
      <c r="L1625" s="93">
        <v>19</v>
      </c>
      <c r="M1625" s="93">
        <v>24</v>
      </c>
      <c r="N1625" s="93">
        <v>18</v>
      </c>
      <c r="O1625" s="94">
        <v>23</v>
      </c>
      <c r="P1625" s="74">
        <v>396594924</v>
      </c>
      <c r="Q1625" s="74">
        <v>343001056</v>
      </c>
      <c r="R1625" s="74">
        <v>8</v>
      </c>
      <c r="S1625" s="74">
        <v>7352776</v>
      </c>
      <c r="T1625" s="74">
        <v>208</v>
      </c>
      <c r="U1625" s="74">
        <v>135737</v>
      </c>
      <c r="V1625" s="74">
        <v>1737</v>
      </c>
      <c r="W1625" s="74">
        <v>3000</v>
      </c>
      <c r="X1625" s="74">
        <v>90313</v>
      </c>
      <c r="Y1625" s="74">
        <v>200</v>
      </c>
      <c r="Z1625" s="74">
        <v>1658283</v>
      </c>
      <c r="AA1625" s="74">
        <v>10</v>
      </c>
      <c r="AB1625" s="74">
        <v>12072805</v>
      </c>
      <c r="AC1625" s="74">
        <v>5</v>
      </c>
    </row>
    <row r="1626" spans="1:29" ht="14.25">
      <c r="A1626" s="89">
        <v>2014031</v>
      </c>
      <c r="B1626" s="91">
        <v>41721</v>
      </c>
      <c r="C1626" s="97">
        <v>4</v>
      </c>
      <c r="D1626" s="93">
        <v>10</v>
      </c>
      <c r="E1626" s="93">
        <v>16</v>
      </c>
      <c r="F1626" s="93">
        <v>17</v>
      </c>
      <c r="G1626" s="93">
        <v>21</v>
      </c>
      <c r="H1626" s="93">
        <v>27</v>
      </c>
      <c r="I1626" s="99">
        <v>14</v>
      </c>
      <c r="J1626" s="93">
        <v>27</v>
      </c>
      <c r="K1626" s="93">
        <v>10</v>
      </c>
      <c r="L1626" s="93">
        <v>21</v>
      </c>
      <c r="M1626" s="93">
        <v>16</v>
      </c>
      <c r="N1626" s="93">
        <v>17</v>
      </c>
      <c r="O1626" s="94">
        <v>4</v>
      </c>
      <c r="P1626" s="74">
        <v>443595958</v>
      </c>
      <c r="Q1626" s="74">
        <v>331429504</v>
      </c>
      <c r="R1626" s="74">
        <v>16</v>
      </c>
      <c r="S1626" s="74">
        <v>6710711</v>
      </c>
      <c r="T1626" s="74">
        <v>368</v>
      </c>
      <c r="U1626" s="74">
        <v>111568</v>
      </c>
      <c r="V1626" s="74">
        <v>2027</v>
      </c>
      <c r="W1626" s="74">
        <v>3000</v>
      </c>
      <c r="X1626" s="74">
        <v>98572</v>
      </c>
      <c r="Y1626" s="74">
        <v>200</v>
      </c>
      <c r="Z1626" s="74">
        <v>1732936</v>
      </c>
      <c r="AA1626" s="74">
        <v>10</v>
      </c>
      <c r="AB1626" s="74">
        <v>7476070</v>
      </c>
      <c r="AC1626" s="74">
        <v>5</v>
      </c>
    </row>
    <row r="1627" spans="1:29" ht="14.25">
      <c r="A1627" s="89">
        <v>2014032</v>
      </c>
      <c r="B1627" s="91">
        <v>41723</v>
      </c>
      <c r="C1627" s="97">
        <v>1</v>
      </c>
      <c r="D1627" s="93">
        <v>2</v>
      </c>
      <c r="E1627" s="93">
        <v>14</v>
      </c>
      <c r="F1627" s="93">
        <v>22</v>
      </c>
      <c r="G1627" s="93">
        <v>29</v>
      </c>
      <c r="H1627" s="93">
        <v>33</v>
      </c>
      <c r="I1627" s="99">
        <v>7</v>
      </c>
      <c r="J1627" s="93">
        <v>33</v>
      </c>
      <c r="K1627" s="93">
        <v>14</v>
      </c>
      <c r="L1627" s="93">
        <v>29</v>
      </c>
      <c r="M1627" s="93">
        <v>22</v>
      </c>
      <c r="N1627" s="93">
        <v>1</v>
      </c>
      <c r="O1627" s="94">
        <v>2</v>
      </c>
      <c r="P1627" s="74">
        <v>397424848</v>
      </c>
      <c r="Q1627" s="74">
        <v>363106803</v>
      </c>
      <c r="R1627" s="74">
        <v>3</v>
      </c>
      <c r="S1627" s="74">
        <v>10000000</v>
      </c>
      <c r="T1627" s="74">
        <v>94</v>
      </c>
      <c r="U1627" s="74">
        <v>281203</v>
      </c>
      <c r="V1627" s="74">
        <v>1349</v>
      </c>
      <c r="W1627" s="74">
        <v>3000</v>
      </c>
      <c r="X1627" s="74">
        <v>67989</v>
      </c>
      <c r="Y1627" s="74">
        <v>200</v>
      </c>
      <c r="Z1627" s="74">
        <v>1287924</v>
      </c>
      <c r="AA1627" s="74">
        <v>10</v>
      </c>
      <c r="AB1627" s="74">
        <v>15220741</v>
      </c>
      <c r="AC1627" s="74">
        <v>5</v>
      </c>
    </row>
    <row r="1628" spans="1:29" ht="14.25">
      <c r="A1628" s="89">
        <v>2014033</v>
      </c>
      <c r="B1628" s="91">
        <v>41725</v>
      </c>
      <c r="C1628" s="97">
        <v>5</v>
      </c>
      <c r="D1628" s="93">
        <v>13</v>
      </c>
      <c r="E1628" s="93">
        <v>23</v>
      </c>
      <c r="F1628" s="93">
        <v>28</v>
      </c>
      <c r="G1628" s="93">
        <v>32</v>
      </c>
      <c r="H1628" s="93">
        <v>33</v>
      </c>
      <c r="I1628" s="99">
        <v>12</v>
      </c>
      <c r="J1628" s="93">
        <v>33</v>
      </c>
      <c r="K1628" s="93">
        <v>13</v>
      </c>
      <c r="L1628" s="93">
        <v>32</v>
      </c>
      <c r="M1628" s="93">
        <v>28</v>
      </c>
      <c r="N1628" s="93">
        <v>5</v>
      </c>
      <c r="O1628" s="94">
        <v>23</v>
      </c>
      <c r="P1628" s="74">
        <v>403193612</v>
      </c>
      <c r="Q1628" s="74">
        <v>319148956</v>
      </c>
      <c r="R1628" s="74">
        <v>17</v>
      </c>
      <c r="S1628" s="74">
        <v>5965697</v>
      </c>
      <c r="T1628" s="74">
        <v>303</v>
      </c>
      <c r="U1628" s="74">
        <v>81271</v>
      </c>
      <c r="V1628" s="74">
        <v>3112</v>
      </c>
      <c r="W1628" s="74">
        <v>3000</v>
      </c>
      <c r="X1628" s="74">
        <v>117213</v>
      </c>
      <c r="Y1628" s="74">
        <v>200</v>
      </c>
      <c r="Z1628" s="74">
        <v>1928489</v>
      </c>
      <c r="AA1628" s="74">
        <v>10</v>
      </c>
      <c r="AB1628" s="74">
        <v>12683412</v>
      </c>
      <c r="AC1628" s="74">
        <v>5</v>
      </c>
    </row>
    <row r="1629" spans="1:29" ht="14.25">
      <c r="A1629" s="89">
        <v>2014034</v>
      </c>
      <c r="B1629" s="91">
        <v>41728</v>
      </c>
      <c r="C1629" s="97">
        <v>1</v>
      </c>
      <c r="D1629" s="93">
        <v>3</v>
      </c>
      <c r="E1629" s="93">
        <v>4</v>
      </c>
      <c r="F1629" s="93">
        <v>8</v>
      </c>
      <c r="G1629" s="93">
        <v>25</v>
      </c>
      <c r="H1629" s="93">
        <v>31</v>
      </c>
      <c r="I1629" s="99">
        <v>6</v>
      </c>
      <c r="J1629" s="93">
        <v>1</v>
      </c>
      <c r="K1629" s="93">
        <v>8</v>
      </c>
      <c r="L1629" s="93">
        <v>4</v>
      </c>
      <c r="M1629" s="93">
        <v>25</v>
      </c>
      <c r="N1629" s="93">
        <v>3</v>
      </c>
      <c r="O1629" s="94">
        <v>31</v>
      </c>
      <c r="P1629" s="74">
        <v>432189956</v>
      </c>
      <c r="Q1629" s="74">
        <v>242743280</v>
      </c>
      <c r="R1629" s="74">
        <v>20</v>
      </c>
      <c r="S1629" s="74">
        <v>5471886</v>
      </c>
      <c r="T1629" s="74">
        <v>102</v>
      </c>
      <c r="U1629" s="74">
        <v>138790</v>
      </c>
      <c r="V1629" s="74">
        <v>2626</v>
      </c>
      <c r="W1629" s="74">
        <v>3000</v>
      </c>
      <c r="X1629" s="74">
        <v>148364</v>
      </c>
      <c r="Y1629" s="74">
        <v>200</v>
      </c>
      <c r="Z1629" s="74">
        <v>2374435</v>
      </c>
      <c r="AA1629" s="74">
        <v>10</v>
      </c>
      <c r="AB1629" s="74">
        <v>20657853</v>
      </c>
      <c r="AC1629" s="74">
        <v>5</v>
      </c>
    </row>
    <row r="1630" spans="1:29" ht="14.25">
      <c r="A1630" s="89">
        <v>2014035</v>
      </c>
      <c r="B1630" s="91">
        <v>41730</v>
      </c>
      <c r="C1630" s="97">
        <v>7</v>
      </c>
      <c r="D1630" s="93">
        <v>8</v>
      </c>
      <c r="E1630" s="93">
        <v>9</v>
      </c>
      <c r="F1630" s="93">
        <v>17</v>
      </c>
      <c r="G1630" s="93">
        <v>32</v>
      </c>
      <c r="H1630" s="93">
        <v>33</v>
      </c>
      <c r="I1630" s="99">
        <v>6</v>
      </c>
      <c r="J1630" s="93">
        <v>17</v>
      </c>
      <c r="K1630" s="93">
        <v>7</v>
      </c>
      <c r="L1630" s="93">
        <v>33</v>
      </c>
      <c r="M1630" s="93">
        <v>32</v>
      </c>
      <c r="N1630" s="93">
        <v>8</v>
      </c>
      <c r="O1630" s="94">
        <v>9</v>
      </c>
      <c r="P1630" s="74">
        <v>385901784</v>
      </c>
      <c r="Q1630" s="74">
        <v>239056900</v>
      </c>
      <c r="R1630" s="74">
        <v>10</v>
      </c>
      <c r="S1630" s="74">
        <v>6852544</v>
      </c>
      <c r="T1630" s="74">
        <v>199</v>
      </c>
      <c r="U1630" s="74">
        <v>139639</v>
      </c>
      <c r="V1630" s="74">
        <v>2142</v>
      </c>
      <c r="W1630" s="74">
        <v>3000</v>
      </c>
      <c r="X1630" s="74">
        <v>87234</v>
      </c>
      <c r="Y1630" s="74">
        <v>200</v>
      </c>
      <c r="Z1630" s="74">
        <v>1456219</v>
      </c>
      <c r="AA1630" s="74">
        <v>10</v>
      </c>
      <c r="AB1630" s="74">
        <v>11605927</v>
      </c>
      <c r="AC1630" s="74">
        <v>5</v>
      </c>
    </row>
    <row r="1631" spans="1:29" ht="14.25">
      <c r="A1631" s="89">
        <v>2014036</v>
      </c>
      <c r="B1631" s="91">
        <v>41732</v>
      </c>
      <c r="C1631" s="97">
        <v>1</v>
      </c>
      <c r="D1631" s="93">
        <v>7</v>
      </c>
      <c r="E1631" s="93">
        <v>8</v>
      </c>
      <c r="F1631" s="93">
        <v>9</v>
      </c>
      <c r="G1631" s="93">
        <v>11</v>
      </c>
      <c r="H1631" s="93">
        <v>22</v>
      </c>
      <c r="I1631" s="99">
        <v>3</v>
      </c>
      <c r="J1631" s="93">
        <v>8</v>
      </c>
      <c r="K1631" s="93">
        <v>11</v>
      </c>
      <c r="L1631" s="93">
        <v>7</v>
      </c>
      <c r="M1631" s="93">
        <v>9</v>
      </c>
      <c r="N1631" s="93">
        <v>1</v>
      </c>
      <c r="O1631" s="94">
        <v>22</v>
      </c>
      <c r="P1631" s="74">
        <v>378585748</v>
      </c>
      <c r="Q1631" s="74">
        <v>115259940</v>
      </c>
      <c r="R1631" s="74">
        <v>30</v>
      </c>
      <c r="S1631" s="74">
        <v>5349374</v>
      </c>
      <c r="T1631" s="74">
        <v>351</v>
      </c>
      <c r="U1631" s="74">
        <v>44791</v>
      </c>
      <c r="V1631" s="74">
        <v>2730</v>
      </c>
      <c r="W1631" s="74">
        <v>3000</v>
      </c>
      <c r="X1631" s="74">
        <v>104267</v>
      </c>
      <c r="Y1631" s="74">
        <v>200</v>
      </c>
      <c r="Z1631" s="74">
        <v>1633294</v>
      </c>
      <c r="AA1631" s="74">
        <v>10</v>
      </c>
      <c r="AB1631" s="74">
        <v>17544912</v>
      </c>
      <c r="AC1631" s="74">
        <v>5</v>
      </c>
    </row>
    <row r="1632" spans="1:29" ht="14.25">
      <c r="A1632" s="89">
        <v>2014037</v>
      </c>
      <c r="B1632" s="91">
        <v>41735</v>
      </c>
      <c r="C1632" s="97">
        <v>6</v>
      </c>
      <c r="D1632" s="93">
        <v>13</v>
      </c>
      <c r="E1632" s="93">
        <v>14</v>
      </c>
      <c r="F1632" s="93">
        <v>24</v>
      </c>
      <c r="G1632" s="93">
        <v>25</v>
      </c>
      <c r="H1632" s="93">
        <v>30</v>
      </c>
      <c r="I1632" s="99">
        <v>7</v>
      </c>
      <c r="J1632" s="93">
        <v>24</v>
      </c>
      <c r="K1632" s="93">
        <v>14</v>
      </c>
      <c r="L1632" s="93">
        <v>25</v>
      </c>
      <c r="M1632" s="93">
        <v>30</v>
      </c>
      <c r="N1632" s="93">
        <v>6</v>
      </c>
      <c r="O1632" s="94">
        <v>13</v>
      </c>
      <c r="P1632" s="74">
        <v>385617546</v>
      </c>
      <c r="Q1632" s="74">
        <v>64542096</v>
      </c>
      <c r="R1632" s="74">
        <v>18</v>
      </c>
      <c r="S1632" s="74">
        <v>5872936</v>
      </c>
      <c r="T1632" s="74">
        <v>261</v>
      </c>
      <c r="U1632" s="74">
        <v>90303</v>
      </c>
      <c r="V1632" s="74">
        <v>2787</v>
      </c>
      <c r="W1632" s="74">
        <v>3000</v>
      </c>
      <c r="X1632" s="74">
        <v>116107</v>
      </c>
      <c r="Y1632" s="74">
        <v>200</v>
      </c>
      <c r="Z1632" s="74">
        <v>1844517</v>
      </c>
      <c r="AA1632" s="74">
        <v>10</v>
      </c>
      <c r="AB1632" s="74">
        <v>12072141</v>
      </c>
      <c r="AC1632" s="74">
        <v>5</v>
      </c>
    </row>
    <row r="1633" spans="1:29" ht="14.25">
      <c r="A1633" s="89">
        <v>2014038</v>
      </c>
      <c r="B1633" s="91">
        <v>41737</v>
      </c>
      <c r="C1633" s="97">
        <v>4</v>
      </c>
      <c r="D1633" s="93">
        <v>7</v>
      </c>
      <c r="E1633" s="93">
        <v>22</v>
      </c>
      <c r="F1633" s="93">
        <v>23</v>
      </c>
      <c r="G1633" s="93">
        <v>24</v>
      </c>
      <c r="H1633" s="93">
        <v>33</v>
      </c>
      <c r="I1633" s="99">
        <v>16</v>
      </c>
      <c r="J1633" s="93">
        <v>23</v>
      </c>
      <c r="K1633" s="93">
        <v>7</v>
      </c>
      <c r="L1633" s="93">
        <v>24</v>
      </c>
      <c r="M1633" s="93">
        <v>22</v>
      </c>
      <c r="N1633" s="93">
        <v>33</v>
      </c>
      <c r="O1633" s="94">
        <v>4</v>
      </c>
      <c r="P1633" s="74">
        <v>356364376</v>
      </c>
      <c r="Q1633" s="74">
        <v>95544036</v>
      </c>
      <c r="R1633" s="74">
        <v>9</v>
      </c>
      <c r="S1633" s="74">
        <v>5000000</v>
      </c>
      <c r="T1633" s="74">
        <v>111</v>
      </c>
      <c r="U1633" s="74">
        <v>293443</v>
      </c>
      <c r="V1633" s="74">
        <v>1050</v>
      </c>
      <c r="W1633" s="74">
        <v>3000</v>
      </c>
      <c r="X1633" s="74">
        <v>53804</v>
      </c>
      <c r="Y1633" s="74">
        <v>200</v>
      </c>
      <c r="Z1633" s="74">
        <v>1049518</v>
      </c>
      <c r="AA1633" s="74">
        <v>10</v>
      </c>
      <c r="AB1633" s="74">
        <v>8327671</v>
      </c>
      <c r="AC1633" s="74">
        <v>5</v>
      </c>
    </row>
    <row r="1634" spans="1:29" ht="14.25">
      <c r="A1634" s="89">
        <v>2014039</v>
      </c>
      <c r="B1634" s="91">
        <v>41739</v>
      </c>
      <c r="C1634" s="97">
        <v>3</v>
      </c>
      <c r="D1634" s="93">
        <v>11</v>
      </c>
      <c r="E1634" s="93">
        <v>15</v>
      </c>
      <c r="F1634" s="93">
        <v>19</v>
      </c>
      <c r="G1634" s="93">
        <v>20</v>
      </c>
      <c r="H1634" s="93">
        <v>31</v>
      </c>
      <c r="I1634" s="99">
        <v>7</v>
      </c>
      <c r="J1634" s="93">
        <v>15</v>
      </c>
      <c r="K1634" s="93">
        <v>31</v>
      </c>
      <c r="L1634" s="93">
        <v>11</v>
      </c>
      <c r="M1634" s="93">
        <v>3</v>
      </c>
      <c r="N1634" s="93">
        <v>19</v>
      </c>
      <c r="O1634" s="94">
        <v>20</v>
      </c>
      <c r="P1634" s="74">
        <v>363687932</v>
      </c>
      <c r="Q1634" s="74">
        <v>140977080</v>
      </c>
      <c r="R1634" s="74">
        <v>5</v>
      </c>
      <c r="S1634" s="74">
        <v>5000000</v>
      </c>
      <c r="T1634" s="74">
        <v>274</v>
      </c>
      <c r="U1634" s="74">
        <v>110166</v>
      </c>
      <c r="V1634" s="74">
        <v>1361</v>
      </c>
      <c r="W1634" s="74">
        <v>3000</v>
      </c>
      <c r="X1634" s="74">
        <v>80311</v>
      </c>
      <c r="Y1634" s="74">
        <v>200</v>
      </c>
      <c r="Z1634" s="74">
        <v>1499817</v>
      </c>
      <c r="AA1634" s="74">
        <v>10</v>
      </c>
      <c r="AB1634" s="74">
        <v>8489016</v>
      </c>
      <c r="AC1634" s="74">
        <v>5</v>
      </c>
    </row>
    <row r="1635" spans="1:29" ht="14.25">
      <c r="A1635" s="89">
        <v>2014040</v>
      </c>
      <c r="B1635" s="91">
        <v>41742</v>
      </c>
      <c r="C1635" s="97">
        <v>3</v>
      </c>
      <c r="D1635" s="93">
        <v>4</v>
      </c>
      <c r="E1635" s="93">
        <v>6</v>
      </c>
      <c r="F1635" s="93">
        <v>11</v>
      </c>
      <c r="G1635" s="93">
        <v>12</v>
      </c>
      <c r="H1635" s="93">
        <v>15</v>
      </c>
      <c r="I1635" s="99">
        <v>8</v>
      </c>
      <c r="J1635" s="93">
        <v>4</v>
      </c>
      <c r="K1635" s="93">
        <v>12</v>
      </c>
      <c r="L1635" s="93">
        <v>3</v>
      </c>
      <c r="M1635" s="93">
        <v>11</v>
      </c>
      <c r="N1635" s="93">
        <v>6</v>
      </c>
      <c r="O1635" s="94">
        <v>15</v>
      </c>
      <c r="P1635" s="74">
        <v>406009192</v>
      </c>
      <c r="Q1635" s="74">
        <v>129726387</v>
      </c>
      <c r="R1635" s="74">
        <v>9</v>
      </c>
      <c r="S1635" s="74">
        <v>6499969</v>
      </c>
      <c r="T1635" s="74">
        <v>119</v>
      </c>
      <c r="U1635" s="74">
        <v>170164</v>
      </c>
      <c r="V1635" s="74">
        <v>2161</v>
      </c>
      <c r="W1635" s="74">
        <v>3000</v>
      </c>
      <c r="X1635" s="74">
        <v>102851</v>
      </c>
      <c r="Y1635" s="74">
        <v>200</v>
      </c>
      <c r="Z1635" s="74">
        <v>1744608</v>
      </c>
      <c r="AA1635" s="74">
        <v>10</v>
      </c>
      <c r="AB1635" s="74">
        <v>17389319</v>
      </c>
      <c r="AC1635" s="74">
        <v>5</v>
      </c>
    </row>
    <row r="1636" spans="1:29" ht="14.25">
      <c r="A1636" s="89">
        <v>2014041</v>
      </c>
      <c r="B1636" s="91">
        <v>41744</v>
      </c>
      <c r="C1636" s="97">
        <v>7</v>
      </c>
      <c r="D1636" s="93">
        <v>11</v>
      </c>
      <c r="E1636" s="93">
        <v>16</v>
      </c>
      <c r="F1636" s="93">
        <v>18</v>
      </c>
      <c r="G1636" s="93">
        <v>21</v>
      </c>
      <c r="H1636" s="93">
        <v>22</v>
      </c>
      <c r="I1636" s="99">
        <v>2</v>
      </c>
      <c r="J1636" s="93">
        <v>21</v>
      </c>
      <c r="K1636" s="93">
        <v>18</v>
      </c>
      <c r="L1636" s="93">
        <v>7</v>
      </c>
      <c r="M1636" s="93">
        <v>22</v>
      </c>
      <c r="N1636" s="93">
        <v>11</v>
      </c>
      <c r="O1636" s="94">
        <v>16</v>
      </c>
      <c r="P1636" s="74">
        <v>365242842</v>
      </c>
      <c r="Q1636" s="74">
        <v>180069774</v>
      </c>
      <c r="R1636" s="74">
        <v>2</v>
      </c>
      <c r="S1636" s="74">
        <v>10000000</v>
      </c>
      <c r="T1636" s="74">
        <v>93</v>
      </c>
      <c r="U1636" s="74">
        <v>324163</v>
      </c>
      <c r="V1636" s="74">
        <v>1245</v>
      </c>
      <c r="W1636" s="74">
        <v>3000</v>
      </c>
      <c r="X1636" s="74">
        <v>68231</v>
      </c>
      <c r="Y1636" s="74">
        <v>200</v>
      </c>
      <c r="Z1636" s="74">
        <v>1349556</v>
      </c>
      <c r="AA1636" s="74">
        <v>10</v>
      </c>
      <c r="AB1636" s="74">
        <v>9520335</v>
      </c>
      <c r="AC1636" s="74">
        <v>5</v>
      </c>
    </row>
    <row r="1637" spans="1:29" ht="14.25">
      <c r="A1637" s="89">
        <v>2014042</v>
      </c>
      <c r="B1637" s="91">
        <v>41746</v>
      </c>
      <c r="C1637" s="97">
        <v>12</v>
      </c>
      <c r="D1637" s="93">
        <v>15</v>
      </c>
      <c r="E1637" s="93">
        <v>20</v>
      </c>
      <c r="F1637" s="93">
        <v>25</v>
      </c>
      <c r="G1637" s="93">
        <v>28</v>
      </c>
      <c r="H1637" s="93">
        <v>33</v>
      </c>
      <c r="I1637" s="99">
        <v>14</v>
      </c>
      <c r="J1637" s="93">
        <v>33</v>
      </c>
      <c r="K1637" s="93">
        <v>28</v>
      </c>
      <c r="L1637" s="93">
        <v>25</v>
      </c>
      <c r="M1637" s="93">
        <v>15</v>
      </c>
      <c r="N1637" s="93">
        <v>12</v>
      </c>
      <c r="O1637" s="94">
        <v>20</v>
      </c>
      <c r="P1637" s="74">
        <v>373018334</v>
      </c>
      <c r="Q1637" s="74">
        <v>267308119</v>
      </c>
      <c r="R1637" s="74">
        <v>0</v>
      </c>
      <c r="S1637" s="74">
        <v>0</v>
      </c>
      <c r="T1637" s="74">
        <v>90</v>
      </c>
      <c r="U1637" s="74">
        <v>415420</v>
      </c>
      <c r="V1637" s="74">
        <v>823</v>
      </c>
      <c r="W1637" s="74">
        <v>3000</v>
      </c>
      <c r="X1637" s="74">
        <v>43913</v>
      </c>
      <c r="Y1637" s="74">
        <v>200</v>
      </c>
      <c r="Z1637" s="74">
        <v>965869</v>
      </c>
      <c r="AA1637" s="74">
        <v>10</v>
      </c>
      <c r="AB1637" s="74">
        <v>7448497</v>
      </c>
      <c r="AC1637" s="74">
        <v>5</v>
      </c>
    </row>
    <row r="1638" spans="1:29" ht="14.25">
      <c r="A1638" s="89">
        <v>2014043</v>
      </c>
      <c r="B1638" s="91">
        <v>41749</v>
      </c>
      <c r="C1638" s="97">
        <v>2</v>
      </c>
      <c r="D1638" s="93">
        <v>5</v>
      </c>
      <c r="E1638" s="93">
        <v>9</v>
      </c>
      <c r="F1638" s="93">
        <v>14</v>
      </c>
      <c r="G1638" s="93">
        <v>24</v>
      </c>
      <c r="H1638" s="93">
        <v>33</v>
      </c>
      <c r="I1638" s="99">
        <v>9</v>
      </c>
      <c r="J1638" s="93">
        <v>2</v>
      </c>
      <c r="K1638" s="93">
        <v>14</v>
      </c>
      <c r="L1638" s="93">
        <v>5</v>
      </c>
      <c r="M1638" s="93">
        <v>9</v>
      </c>
      <c r="N1638" s="93">
        <v>33</v>
      </c>
      <c r="O1638" s="94">
        <v>24</v>
      </c>
      <c r="P1638" s="74">
        <v>415843112</v>
      </c>
      <c r="Q1638" s="74">
        <v>210637936</v>
      </c>
      <c r="R1638" s="74">
        <v>16</v>
      </c>
      <c r="S1638" s="74">
        <v>5583245</v>
      </c>
      <c r="T1638" s="74">
        <v>118</v>
      </c>
      <c r="U1638" s="74">
        <v>118626</v>
      </c>
      <c r="V1638" s="74">
        <v>3026</v>
      </c>
      <c r="W1638" s="74">
        <v>3000</v>
      </c>
      <c r="X1638" s="74">
        <v>125714</v>
      </c>
      <c r="Y1638" s="74">
        <v>200</v>
      </c>
      <c r="Z1638" s="74">
        <v>2015867</v>
      </c>
      <c r="AA1638" s="74">
        <v>10</v>
      </c>
      <c r="AB1638" s="74">
        <v>20544804</v>
      </c>
      <c r="AC1638" s="74">
        <v>5</v>
      </c>
    </row>
    <row r="1639" spans="1:29" ht="14.25">
      <c r="A1639" s="89">
        <v>2014044</v>
      </c>
      <c r="B1639" s="91">
        <v>41751</v>
      </c>
      <c r="C1639" s="97">
        <v>4</v>
      </c>
      <c r="D1639" s="93">
        <v>9</v>
      </c>
      <c r="E1639" s="93">
        <v>21</v>
      </c>
      <c r="F1639" s="93">
        <v>27</v>
      </c>
      <c r="G1639" s="93">
        <v>28</v>
      </c>
      <c r="H1639" s="93">
        <v>33</v>
      </c>
      <c r="I1639" s="99">
        <v>12</v>
      </c>
      <c r="J1639" s="93">
        <v>27</v>
      </c>
      <c r="K1639" s="93">
        <v>4</v>
      </c>
      <c r="L1639" s="93">
        <v>28</v>
      </c>
      <c r="M1639" s="93">
        <v>9</v>
      </c>
      <c r="N1639" s="93">
        <v>33</v>
      </c>
      <c r="O1639" s="94">
        <v>21</v>
      </c>
      <c r="P1639" s="74">
        <v>373074342</v>
      </c>
      <c r="Q1639" s="74">
        <v>234600372</v>
      </c>
      <c r="R1639" s="74">
        <v>4</v>
      </c>
      <c r="S1639" s="74">
        <v>9396243</v>
      </c>
      <c r="T1639" s="74">
        <v>136</v>
      </c>
      <c r="U1639" s="74">
        <v>193951</v>
      </c>
      <c r="V1639" s="74">
        <v>1324</v>
      </c>
      <c r="W1639" s="74">
        <v>3000</v>
      </c>
      <c r="X1639" s="74">
        <v>73544</v>
      </c>
      <c r="Y1639" s="74">
        <v>200</v>
      </c>
      <c r="Z1639" s="74">
        <v>1325157</v>
      </c>
      <c r="AA1639" s="74">
        <v>10</v>
      </c>
      <c r="AB1639" s="74">
        <v>12589836</v>
      </c>
      <c r="AC1639" s="74">
        <v>5</v>
      </c>
    </row>
    <row r="1640" spans="1:29" ht="14.25">
      <c r="A1640" s="89">
        <v>2014045</v>
      </c>
      <c r="B1640" s="91">
        <v>41753</v>
      </c>
      <c r="C1640" s="97">
        <v>2</v>
      </c>
      <c r="D1640" s="93">
        <v>4</v>
      </c>
      <c r="E1640" s="93">
        <v>9</v>
      </c>
      <c r="F1640" s="93">
        <v>11</v>
      </c>
      <c r="G1640" s="93">
        <v>19</v>
      </c>
      <c r="H1640" s="93">
        <v>22</v>
      </c>
      <c r="I1640" s="99">
        <v>15</v>
      </c>
      <c r="J1640" s="93">
        <v>4</v>
      </c>
      <c r="K1640" s="93">
        <v>2</v>
      </c>
      <c r="L1640" s="93">
        <v>9</v>
      </c>
      <c r="M1640" s="93">
        <v>22</v>
      </c>
      <c r="N1640" s="93">
        <v>11</v>
      </c>
      <c r="O1640" s="94">
        <v>19</v>
      </c>
      <c r="P1640" s="74">
        <v>375431708</v>
      </c>
      <c r="Q1640" s="74">
        <v>173383408</v>
      </c>
      <c r="R1640" s="74">
        <v>22</v>
      </c>
      <c r="S1640" s="74">
        <v>5886964</v>
      </c>
      <c r="T1640" s="74">
        <v>128</v>
      </c>
      <c r="U1640" s="74">
        <v>228670</v>
      </c>
      <c r="V1640" s="74">
        <v>1272</v>
      </c>
      <c r="W1640" s="74">
        <v>3000</v>
      </c>
      <c r="X1640" s="74">
        <v>73352</v>
      </c>
      <c r="Y1640" s="74">
        <v>200</v>
      </c>
      <c r="Z1640" s="74">
        <v>1375539</v>
      </c>
      <c r="AA1640" s="74">
        <v>10</v>
      </c>
      <c r="AB1640" s="74">
        <v>10830729</v>
      </c>
      <c r="AC1640" s="74">
        <v>5</v>
      </c>
    </row>
    <row r="1641" spans="1:29" ht="14.25">
      <c r="A1641" s="89">
        <v>2014046</v>
      </c>
      <c r="B1641" s="91">
        <v>41756</v>
      </c>
      <c r="C1641" s="97">
        <v>2</v>
      </c>
      <c r="D1641" s="93">
        <v>10</v>
      </c>
      <c r="E1641" s="93">
        <v>11</v>
      </c>
      <c r="F1641" s="93">
        <v>17</v>
      </c>
      <c r="G1641" s="93">
        <v>18</v>
      </c>
      <c r="H1641" s="93">
        <v>22</v>
      </c>
      <c r="I1641" s="99">
        <v>10</v>
      </c>
      <c r="J1641" s="93">
        <v>2</v>
      </c>
      <c r="K1641" s="93">
        <v>22</v>
      </c>
      <c r="L1641" s="93">
        <v>18</v>
      </c>
      <c r="M1641" s="93">
        <v>10</v>
      </c>
      <c r="N1641" s="93">
        <v>11</v>
      </c>
      <c r="O1641" s="94">
        <v>17</v>
      </c>
      <c r="P1641" s="74">
        <v>407325576</v>
      </c>
      <c r="Q1641" s="74">
        <v>151808850</v>
      </c>
      <c r="R1641" s="74">
        <v>10</v>
      </c>
      <c r="S1641" s="74">
        <v>6137017</v>
      </c>
      <c r="T1641" s="74">
        <v>121</v>
      </c>
      <c r="U1641" s="74">
        <v>140952</v>
      </c>
      <c r="V1641" s="74">
        <v>2152</v>
      </c>
      <c r="W1641" s="74">
        <v>3000</v>
      </c>
      <c r="X1641" s="74">
        <v>105791</v>
      </c>
      <c r="Y1641" s="74">
        <v>200</v>
      </c>
      <c r="Z1641" s="74">
        <v>1849204</v>
      </c>
      <c r="AA1641" s="74">
        <v>10</v>
      </c>
      <c r="AB1641" s="74">
        <v>19326480</v>
      </c>
      <c r="AC1641" s="74">
        <v>5</v>
      </c>
    </row>
    <row r="1642" spans="1:29" ht="14.25">
      <c r="A1642" s="89">
        <v>2014047</v>
      </c>
      <c r="B1642" s="91">
        <v>41758</v>
      </c>
      <c r="C1642" s="97">
        <v>8</v>
      </c>
      <c r="D1642" s="93">
        <v>10</v>
      </c>
      <c r="E1642" s="93">
        <v>11</v>
      </c>
      <c r="F1642" s="93">
        <v>12</v>
      </c>
      <c r="G1642" s="93">
        <v>19</v>
      </c>
      <c r="H1642" s="93">
        <v>29</v>
      </c>
      <c r="I1642" s="99">
        <v>15</v>
      </c>
      <c r="J1642" s="93">
        <v>11</v>
      </c>
      <c r="K1642" s="93">
        <v>19</v>
      </c>
      <c r="L1642" s="93">
        <v>8</v>
      </c>
      <c r="M1642" s="93">
        <v>10</v>
      </c>
      <c r="N1642" s="93">
        <v>12</v>
      </c>
      <c r="O1642" s="94">
        <v>29</v>
      </c>
      <c r="P1642" s="74">
        <v>367083108</v>
      </c>
      <c r="Q1642" s="74">
        <v>175063188</v>
      </c>
      <c r="R1642" s="74">
        <v>6</v>
      </c>
      <c r="S1642" s="74">
        <v>8550289</v>
      </c>
      <c r="T1642" s="74">
        <v>231</v>
      </c>
      <c r="U1642" s="74">
        <v>138322</v>
      </c>
      <c r="V1642" s="74">
        <v>1225</v>
      </c>
      <c r="W1642" s="74">
        <v>3000</v>
      </c>
      <c r="X1642" s="74">
        <v>74362</v>
      </c>
      <c r="Y1642" s="74">
        <v>200</v>
      </c>
      <c r="Z1642" s="74">
        <v>1443207</v>
      </c>
      <c r="AA1642" s="74">
        <v>10</v>
      </c>
      <c r="AB1642" s="74">
        <v>8076513</v>
      </c>
      <c r="AC1642" s="74">
        <v>5</v>
      </c>
    </row>
    <row r="1643" spans="1:29" ht="14.25">
      <c r="A1643" s="89">
        <v>2014048</v>
      </c>
      <c r="B1643" s="91">
        <v>41760</v>
      </c>
      <c r="C1643" s="97">
        <v>6</v>
      </c>
      <c r="D1643" s="93">
        <v>9</v>
      </c>
      <c r="E1643" s="93">
        <v>16</v>
      </c>
      <c r="F1643" s="93">
        <v>17</v>
      </c>
      <c r="G1643" s="93">
        <v>24</v>
      </c>
      <c r="H1643" s="93">
        <v>25</v>
      </c>
      <c r="I1643" s="99">
        <v>16</v>
      </c>
      <c r="J1643" s="93">
        <v>24</v>
      </c>
      <c r="K1643" s="93">
        <v>25</v>
      </c>
      <c r="L1643" s="93">
        <v>16</v>
      </c>
      <c r="M1643" s="93">
        <v>9</v>
      </c>
      <c r="N1643" s="93">
        <v>17</v>
      </c>
      <c r="O1643" s="94">
        <v>6</v>
      </c>
      <c r="P1643" s="74">
        <v>328158768</v>
      </c>
      <c r="Q1643" s="74">
        <v>167548980</v>
      </c>
      <c r="R1643" s="74">
        <v>10</v>
      </c>
      <c r="S1643" s="74">
        <v>6699431</v>
      </c>
      <c r="T1643" s="74">
        <v>209</v>
      </c>
      <c r="U1643" s="74">
        <v>121968</v>
      </c>
      <c r="V1643" s="74">
        <v>1994</v>
      </c>
      <c r="W1643" s="74">
        <v>3000</v>
      </c>
      <c r="X1643" s="74">
        <v>86842</v>
      </c>
      <c r="Y1643" s="74">
        <v>200</v>
      </c>
      <c r="Z1643" s="74">
        <v>1464842</v>
      </c>
      <c r="AA1643" s="74">
        <v>10</v>
      </c>
      <c r="AB1643" s="74">
        <v>7565478</v>
      </c>
      <c r="AC1643" s="74">
        <v>5</v>
      </c>
    </row>
    <row r="1644" spans="1:29" ht="14.25">
      <c r="A1644" s="89">
        <v>2014049</v>
      </c>
      <c r="B1644" s="91">
        <v>41763</v>
      </c>
      <c r="C1644" s="97">
        <v>6</v>
      </c>
      <c r="D1644" s="93">
        <v>7</v>
      </c>
      <c r="E1644" s="93">
        <v>16</v>
      </c>
      <c r="F1644" s="93">
        <v>17</v>
      </c>
      <c r="G1644" s="93">
        <v>23</v>
      </c>
      <c r="H1644" s="93">
        <v>32</v>
      </c>
      <c r="I1644" s="99">
        <v>6</v>
      </c>
      <c r="J1644" s="93">
        <v>32</v>
      </c>
      <c r="K1644" s="93">
        <v>7</v>
      </c>
      <c r="L1644" s="93">
        <v>23</v>
      </c>
      <c r="M1644" s="93">
        <v>16</v>
      </c>
      <c r="N1644" s="93">
        <v>17</v>
      </c>
      <c r="O1644" s="94">
        <v>6</v>
      </c>
      <c r="P1644" s="74">
        <v>395100460</v>
      </c>
      <c r="Q1644" s="74">
        <v>138239115</v>
      </c>
      <c r="R1644" s="74">
        <v>15</v>
      </c>
      <c r="S1644" s="74">
        <v>6218403</v>
      </c>
      <c r="T1644" s="74">
        <v>176</v>
      </c>
      <c r="U1644" s="74">
        <v>155761</v>
      </c>
      <c r="V1644" s="74">
        <v>2226</v>
      </c>
      <c r="W1644" s="74">
        <v>3000</v>
      </c>
      <c r="X1644" s="74">
        <v>93319</v>
      </c>
      <c r="Y1644" s="74">
        <v>200</v>
      </c>
      <c r="Z1644" s="74">
        <v>1591221</v>
      </c>
      <c r="AA1644" s="74">
        <v>10</v>
      </c>
      <c r="AB1644" s="74">
        <v>12192985</v>
      </c>
      <c r="AC1644" s="74">
        <v>5</v>
      </c>
    </row>
    <row r="1645" spans="1:29" ht="14.25">
      <c r="A1645" s="89">
        <v>2014050</v>
      </c>
      <c r="B1645" s="91">
        <v>41765</v>
      </c>
      <c r="C1645" s="97">
        <v>3</v>
      </c>
      <c r="D1645" s="93">
        <v>17</v>
      </c>
      <c r="E1645" s="93">
        <v>23</v>
      </c>
      <c r="F1645" s="93">
        <v>25</v>
      </c>
      <c r="G1645" s="93">
        <v>26</v>
      </c>
      <c r="H1645" s="93">
        <v>32</v>
      </c>
      <c r="I1645" s="99">
        <v>13</v>
      </c>
      <c r="J1645" s="93">
        <v>26</v>
      </c>
      <c r="K1645" s="93">
        <v>32</v>
      </c>
      <c r="L1645" s="93">
        <v>17</v>
      </c>
      <c r="M1645" s="93">
        <v>3</v>
      </c>
      <c r="N1645" s="93">
        <v>25</v>
      </c>
      <c r="O1645" s="94">
        <v>23</v>
      </c>
      <c r="P1645" s="74">
        <v>356974970</v>
      </c>
      <c r="Q1645" s="74">
        <v>153092388</v>
      </c>
      <c r="R1645" s="74">
        <v>6</v>
      </c>
      <c r="S1645" s="74">
        <v>7990218</v>
      </c>
      <c r="T1645" s="74">
        <v>117</v>
      </c>
      <c r="U1645" s="74">
        <v>230016</v>
      </c>
      <c r="V1645" s="74">
        <v>1508</v>
      </c>
      <c r="W1645" s="74">
        <v>3000</v>
      </c>
      <c r="X1645" s="74">
        <v>71234</v>
      </c>
      <c r="Y1645" s="74">
        <v>200</v>
      </c>
      <c r="Z1645" s="74">
        <v>1276672</v>
      </c>
      <c r="AA1645" s="74">
        <v>10</v>
      </c>
      <c r="AB1645" s="74">
        <v>10734733</v>
      </c>
      <c r="AC1645" s="74">
        <v>5</v>
      </c>
    </row>
    <row r="1646" spans="1:29" ht="14.25">
      <c r="A1646" s="89">
        <v>2014051</v>
      </c>
      <c r="B1646" s="91">
        <v>41767</v>
      </c>
      <c r="C1646" s="97">
        <v>10</v>
      </c>
      <c r="D1646" s="93">
        <v>16</v>
      </c>
      <c r="E1646" s="93">
        <v>19</v>
      </c>
      <c r="F1646" s="93">
        <v>21</v>
      </c>
      <c r="G1646" s="93">
        <v>23</v>
      </c>
      <c r="H1646" s="93">
        <v>24</v>
      </c>
      <c r="I1646" s="99">
        <v>13</v>
      </c>
      <c r="J1646" s="93">
        <v>21</v>
      </c>
      <c r="K1646" s="93">
        <v>19</v>
      </c>
      <c r="L1646" s="93">
        <v>24</v>
      </c>
      <c r="M1646" s="93">
        <v>10</v>
      </c>
      <c r="N1646" s="93">
        <v>23</v>
      </c>
      <c r="O1646" s="94">
        <v>16</v>
      </c>
      <c r="P1646" s="74">
        <v>355097144</v>
      </c>
      <c r="Q1646" s="74">
        <v>172124407</v>
      </c>
      <c r="R1646" s="74">
        <v>7</v>
      </c>
      <c r="S1646" s="74">
        <v>8087544</v>
      </c>
      <c r="T1646" s="74">
        <v>69</v>
      </c>
      <c r="U1646" s="74">
        <v>469843</v>
      </c>
      <c r="V1646" s="74">
        <v>879</v>
      </c>
      <c r="W1646" s="74">
        <v>3000</v>
      </c>
      <c r="X1646" s="74">
        <v>49440</v>
      </c>
      <c r="Y1646" s="74">
        <v>200</v>
      </c>
      <c r="Z1646" s="74">
        <v>1021819</v>
      </c>
      <c r="AA1646" s="74">
        <v>10</v>
      </c>
      <c r="AB1646" s="74">
        <v>8638074</v>
      </c>
      <c r="AC1646" s="74">
        <v>5</v>
      </c>
    </row>
    <row r="1647" spans="1:29" ht="14.25">
      <c r="A1647" s="89">
        <v>2014052</v>
      </c>
      <c r="B1647" s="91">
        <v>41770</v>
      </c>
      <c r="C1647" s="97">
        <v>9</v>
      </c>
      <c r="D1647" s="93">
        <v>13</v>
      </c>
      <c r="E1647" s="93">
        <v>15</v>
      </c>
      <c r="F1647" s="93">
        <v>28</v>
      </c>
      <c r="G1647" s="93">
        <v>30</v>
      </c>
      <c r="H1647" s="93">
        <v>33</v>
      </c>
      <c r="I1647" s="99">
        <v>8</v>
      </c>
      <c r="J1647" s="93">
        <v>28</v>
      </c>
      <c r="K1647" s="93">
        <v>30</v>
      </c>
      <c r="L1647" s="93">
        <v>13</v>
      </c>
      <c r="M1647" s="93">
        <v>15</v>
      </c>
      <c r="N1647" s="93">
        <v>33</v>
      </c>
      <c r="O1647" s="94">
        <v>9</v>
      </c>
      <c r="P1647" s="74">
        <v>388520458</v>
      </c>
      <c r="Q1647" s="74">
        <v>130683658</v>
      </c>
      <c r="R1647" s="74">
        <v>14</v>
      </c>
      <c r="S1647" s="74">
        <v>5815978</v>
      </c>
      <c r="T1647" s="74">
        <v>152</v>
      </c>
      <c r="U1647" s="74">
        <v>112733</v>
      </c>
      <c r="V1647" s="74">
        <v>2807</v>
      </c>
      <c r="W1647" s="74">
        <v>3000</v>
      </c>
      <c r="X1647" s="74">
        <v>120908</v>
      </c>
      <c r="Y1647" s="74">
        <v>200</v>
      </c>
      <c r="Z1647" s="74">
        <v>1931209</v>
      </c>
      <c r="AA1647" s="74">
        <v>10</v>
      </c>
      <c r="AB1647" s="74">
        <v>16268364</v>
      </c>
      <c r="AC1647" s="74">
        <v>5</v>
      </c>
    </row>
    <row r="1648" spans="1:29" ht="14.25">
      <c r="A1648" s="89">
        <v>2014053</v>
      </c>
      <c r="B1648" s="91">
        <v>41772</v>
      </c>
      <c r="C1648" s="97">
        <v>14</v>
      </c>
      <c r="D1648" s="93">
        <v>17</v>
      </c>
      <c r="E1648" s="93">
        <v>19</v>
      </c>
      <c r="F1648" s="93">
        <v>22</v>
      </c>
      <c r="G1648" s="93">
        <v>26</v>
      </c>
      <c r="H1648" s="93">
        <v>31</v>
      </c>
      <c r="I1648" s="99">
        <v>2</v>
      </c>
      <c r="J1648" s="93">
        <v>22</v>
      </c>
      <c r="K1648" s="93">
        <v>31</v>
      </c>
      <c r="L1648" s="93">
        <v>17</v>
      </c>
      <c r="M1648" s="93">
        <v>19</v>
      </c>
      <c r="N1648" s="93">
        <v>14</v>
      </c>
      <c r="O1648" s="94">
        <v>26</v>
      </c>
      <c r="P1648" s="74">
        <v>357050160</v>
      </c>
      <c r="Q1648" s="74">
        <v>192683993</v>
      </c>
      <c r="R1648" s="74">
        <v>1</v>
      </c>
      <c r="S1648" s="74">
        <v>10000000</v>
      </c>
      <c r="T1648" s="74">
        <v>80</v>
      </c>
      <c r="U1648" s="74">
        <v>385716</v>
      </c>
      <c r="V1648" s="74">
        <v>919</v>
      </c>
      <c r="W1648" s="74">
        <v>3000</v>
      </c>
      <c r="X1648" s="74">
        <v>57298</v>
      </c>
      <c r="Y1648" s="74">
        <v>200</v>
      </c>
      <c r="Z1648" s="74">
        <v>1177658</v>
      </c>
      <c r="AA1648" s="74">
        <v>10</v>
      </c>
      <c r="AB1648" s="74">
        <v>9220755</v>
      </c>
      <c r="AC1648" s="74">
        <v>5</v>
      </c>
    </row>
    <row r="1649" spans="1:29" ht="14.25">
      <c r="A1649" s="89">
        <v>2014054</v>
      </c>
      <c r="B1649" s="91">
        <v>41774</v>
      </c>
      <c r="C1649" s="97">
        <v>1</v>
      </c>
      <c r="D1649" s="93">
        <v>4</v>
      </c>
      <c r="E1649" s="93">
        <v>5</v>
      </c>
      <c r="F1649" s="93">
        <v>11</v>
      </c>
      <c r="G1649" s="93">
        <v>29</v>
      </c>
      <c r="H1649" s="93">
        <v>30</v>
      </c>
      <c r="I1649" s="99">
        <v>14</v>
      </c>
      <c r="J1649" s="93">
        <v>1</v>
      </c>
      <c r="K1649" s="93">
        <v>11</v>
      </c>
      <c r="L1649" s="93">
        <v>5</v>
      </c>
      <c r="M1649" s="93">
        <v>29</v>
      </c>
      <c r="N1649" s="93">
        <v>4</v>
      </c>
      <c r="O1649" s="94">
        <v>30</v>
      </c>
      <c r="P1649" s="74">
        <v>362404232</v>
      </c>
      <c r="Q1649" s="74">
        <v>163007572</v>
      </c>
      <c r="R1649" s="74">
        <v>14</v>
      </c>
      <c r="S1649" s="74">
        <v>6152102</v>
      </c>
      <c r="T1649" s="74">
        <v>331</v>
      </c>
      <c r="U1649" s="74">
        <v>73094</v>
      </c>
      <c r="V1649" s="74">
        <v>2358</v>
      </c>
      <c r="W1649" s="74">
        <v>3000</v>
      </c>
      <c r="X1649" s="74">
        <v>112835</v>
      </c>
      <c r="Y1649" s="74">
        <v>200</v>
      </c>
      <c r="Z1649" s="74">
        <v>1838369</v>
      </c>
      <c r="AA1649" s="74">
        <v>10</v>
      </c>
      <c r="AB1649" s="74">
        <v>9781242</v>
      </c>
      <c r="AC1649" s="74">
        <v>5</v>
      </c>
    </row>
    <row r="1650" spans="1:29" ht="14.25">
      <c r="A1650" s="89">
        <v>2014055</v>
      </c>
      <c r="B1650" s="91">
        <v>41777</v>
      </c>
      <c r="C1650" s="97">
        <v>2</v>
      </c>
      <c r="D1650" s="93">
        <v>9</v>
      </c>
      <c r="E1650" s="93">
        <v>14</v>
      </c>
      <c r="F1650" s="93">
        <v>19</v>
      </c>
      <c r="G1650" s="93">
        <v>21</v>
      </c>
      <c r="H1650" s="93">
        <v>30</v>
      </c>
      <c r="I1650" s="99">
        <v>4</v>
      </c>
      <c r="J1650" s="93">
        <v>19</v>
      </c>
      <c r="K1650" s="93">
        <v>30</v>
      </c>
      <c r="L1650" s="93">
        <v>21</v>
      </c>
      <c r="M1650" s="93">
        <v>9</v>
      </c>
      <c r="N1650" s="93">
        <v>2</v>
      </c>
      <c r="O1650" s="94">
        <v>14</v>
      </c>
      <c r="P1650" s="74">
        <v>399255230</v>
      </c>
      <c r="Q1650" s="74">
        <v>166904832</v>
      </c>
      <c r="R1650" s="74">
        <v>8</v>
      </c>
      <c r="S1650" s="74">
        <v>6995330</v>
      </c>
      <c r="T1650" s="74">
        <v>141</v>
      </c>
      <c r="U1650" s="74">
        <v>141512</v>
      </c>
      <c r="V1650" s="74">
        <v>1986</v>
      </c>
      <c r="W1650" s="74">
        <v>3000</v>
      </c>
      <c r="X1650" s="74">
        <v>93312</v>
      </c>
      <c r="Y1650" s="74">
        <v>200</v>
      </c>
      <c r="Z1650" s="74">
        <v>1617705</v>
      </c>
      <c r="AA1650" s="74">
        <v>10</v>
      </c>
      <c r="AB1650" s="74">
        <v>15004880</v>
      </c>
      <c r="AC1650" s="74">
        <v>5</v>
      </c>
    </row>
    <row r="1651" spans="1:29" ht="14.25">
      <c r="A1651" s="89">
        <v>2014056</v>
      </c>
      <c r="B1651" s="91">
        <v>41779</v>
      </c>
      <c r="C1651" s="97">
        <v>1</v>
      </c>
      <c r="D1651" s="93">
        <v>11</v>
      </c>
      <c r="E1651" s="93">
        <v>18</v>
      </c>
      <c r="F1651" s="93">
        <v>20</v>
      </c>
      <c r="G1651" s="93">
        <v>28</v>
      </c>
      <c r="H1651" s="93">
        <v>29</v>
      </c>
      <c r="I1651" s="99">
        <v>1</v>
      </c>
      <c r="J1651" s="93">
        <v>28</v>
      </c>
      <c r="K1651" s="93">
        <v>20</v>
      </c>
      <c r="L1651" s="93">
        <v>1</v>
      </c>
      <c r="M1651" s="93">
        <v>11</v>
      </c>
      <c r="N1651" s="93">
        <v>18</v>
      </c>
      <c r="O1651" s="94">
        <v>29</v>
      </c>
      <c r="P1651" s="74">
        <v>355820816</v>
      </c>
      <c r="Q1651" s="74">
        <v>189835134</v>
      </c>
      <c r="R1651" s="74">
        <v>6</v>
      </c>
      <c r="S1651" s="74">
        <v>8207897</v>
      </c>
      <c r="T1651" s="74">
        <v>117</v>
      </c>
      <c r="U1651" s="74">
        <v>205634</v>
      </c>
      <c r="V1651" s="74">
        <v>1423</v>
      </c>
      <c r="W1651" s="74">
        <v>3000</v>
      </c>
      <c r="X1651" s="74">
        <v>70178</v>
      </c>
      <c r="Y1651" s="74">
        <v>200</v>
      </c>
      <c r="Z1651" s="74">
        <v>1248597</v>
      </c>
      <c r="AA1651" s="74">
        <v>10</v>
      </c>
      <c r="AB1651" s="74">
        <v>9464943</v>
      </c>
      <c r="AC1651" s="74">
        <v>5</v>
      </c>
    </row>
    <row r="1652" spans="1:29" ht="14.25">
      <c r="A1652" s="89">
        <v>2014057</v>
      </c>
      <c r="B1652" s="91">
        <v>41781</v>
      </c>
      <c r="C1652" s="97">
        <v>2</v>
      </c>
      <c r="D1652" s="93">
        <v>4</v>
      </c>
      <c r="E1652" s="93">
        <v>12</v>
      </c>
      <c r="F1652" s="93">
        <v>18</v>
      </c>
      <c r="G1652" s="93">
        <v>23</v>
      </c>
      <c r="H1652" s="93">
        <v>31</v>
      </c>
      <c r="I1652" s="99">
        <v>8</v>
      </c>
      <c r="J1652" s="93">
        <v>31</v>
      </c>
      <c r="K1652" s="93">
        <v>12</v>
      </c>
      <c r="L1652" s="93">
        <v>4</v>
      </c>
      <c r="M1652" s="93">
        <v>2</v>
      </c>
      <c r="N1652" s="93">
        <v>18</v>
      </c>
      <c r="O1652" s="94">
        <v>23</v>
      </c>
      <c r="P1652" s="74">
        <v>357051002</v>
      </c>
      <c r="Q1652" s="74">
        <v>211270800</v>
      </c>
      <c r="R1652" s="74">
        <v>6</v>
      </c>
      <c r="S1652" s="74">
        <v>8117313</v>
      </c>
      <c r="T1652" s="74">
        <v>92</v>
      </c>
      <c r="U1652" s="74">
        <v>254128</v>
      </c>
      <c r="V1652" s="74">
        <v>1219</v>
      </c>
      <c r="W1652" s="74">
        <v>3000</v>
      </c>
      <c r="X1652" s="74">
        <v>64264</v>
      </c>
      <c r="Y1652" s="74">
        <v>200</v>
      </c>
      <c r="Z1652" s="74">
        <v>1210077</v>
      </c>
      <c r="AA1652" s="74">
        <v>10</v>
      </c>
      <c r="AB1652" s="74">
        <v>10565005</v>
      </c>
      <c r="AC1652" s="74">
        <v>5</v>
      </c>
    </row>
    <row r="1653" spans="1:29" ht="14.25">
      <c r="A1653" s="89">
        <v>2014058</v>
      </c>
      <c r="B1653" s="91">
        <v>41784</v>
      </c>
      <c r="C1653" s="97">
        <v>2</v>
      </c>
      <c r="D1653" s="93">
        <v>3</v>
      </c>
      <c r="E1653" s="93">
        <v>12</v>
      </c>
      <c r="F1653" s="93">
        <v>13</v>
      </c>
      <c r="G1653" s="93">
        <v>14</v>
      </c>
      <c r="H1653" s="93">
        <v>25</v>
      </c>
      <c r="I1653" s="99">
        <v>11</v>
      </c>
      <c r="J1653" s="93">
        <v>3</v>
      </c>
      <c r="K1653" s="93">
        <v>14</v>
      </c>
      <c r="L1653" s="93">
        <v>25</v>
      </c>
      <c r="M1653" s="93">
        <v>12</v>
      </c>
      <c r="N1653" s="93">
        <v>13</v>
      </c>
      <c r="O1653" s="94">
        <v>2</v>
      </c>
      <c r="P1653" s="74">
        <v>395239936</v>
      </c>
      <c r="Q1653" s="74">
        <v>35549494</v>
      </c>
      <c r="R1653" s="74">
        <v>38</v>
      </c>
      <c r="S1653" s="74">
        <v>5136638</v>
      </c>
      <c r="T1653" s="74">
        <v>213</v>
      </c>
      <c r="U1653" s="74">
        <v>30471</v>
      </c>
      <c r="V1653" s="74">
        <v>3747</v>
      </c>
      <c r="W1653" s="74">
        <v>3000</v>
      </c>
      <c r="X1653" s="74">
        <v>145090</v>
      </c>
      <c r="Y1653" s="74">
        <v>200</v>
      </c>
      <c r="Z1653" s="74">
        <v>2167260</v>
      </c>
      <c r="AA1653" s="74">
        <v>10</v>
      </c>
      <c r="AB1653" s="74">
        <v>21154932</v>
      </c>
      <c r="AC1653" s="74">
        <v>5</v>
      </c>
    </row>
    <row r="1654" spans="1:29" ht="14.25">
      <c r="A1654" s="89">
        <v>2014059</v>
      </c>
      <c r="B1654" s="91">
        <v>41786</v>
      </c>
      <c r="C1654" s="97">
        <v>5</v>
      </c>
      <c r="D1654" s="93">
        <v>8</v>
      </c>
      <c r="E1654" s="93">
        <v>12</v>
      </c>
      <c r="F1654" s="93">
        <v>13</v>
      </c>
      <c r="G1654" s="93">
        <v>23</v>
      </c>
      <c r="H1654" s="93">
        <v>25</v>
      </c>
      <c r="I1654" s="99">
        <v>13</v>
      </c>
      <c r="J1654" s="93">
        <v>12</v>
      </c>
      <c r="K1654" s="93">
        <v>5</v>
      </c>
      <c r="L1654" s="93">
        <v>25</v>
      </c>
      <c r="M1654" s="93">
        <v>13</v>
      </c>
      <c r="N1654" s="93">
        <v>8</v>
      </c>
      <c r="O1654" s="94">
        <v>23</v>
      </c>
      <c r="P1654" s="74">
        <v>332914310</v>
      </c>
      <c r="Q1654" s="74">
        <v>33384288</v>
      </c>
      <c r="R1654" s="74">
        <v>14</v>
      </c>
      <c r="S1654" s="74">
        <v>5000000</v>
      </c>
      <c r="T1654" s="74">
        <v>192</v>
      </c>
      <c r="U1654" s="74">
        <v>117768</v>
      </c>
      <c r="V1654" s="74">
        <v>1667</v>
      </c>
      <c r="W1654" s="74">
        <v>3000</v>
      </c>
      <c r="X1654" s="74">
        <v>74133</v>
      </c>
      <c r="Y1654" s="74">
        <v>200</v>
      </c>
      <c r="Z1654" s="74">
        <v>1320912</v>
      </c>
      <c r="AA1654" s="74">
        <v>10</v>
      </c>
      <c r="AB1654" s="74">
        <v>7928978</v>
      </c>
      <c r="AC1654" s="74">
        <v>5</v>
      </c>
    </row>
    <row r="1655" spans="1:29" ht="14.25">
      <c r="A1655" s="89">
        <v>2014060</v>
      </c>
      <c r="B1655" s="91">
        <v>41788</v>
      </c>
      <c r="C1655" s="97">
        <v>3</v>
      </c>
      <c r="D1655" s="93">
        <v>5</v>
      </c>
      <c r="E1655" s="93">
        <v>14</v>
      </c>
      <c r="F1655" s="93">
        <v>18</v>
      </c>
      <c r="G1655" s="93">
        <v>25</v>
      </c>
      <c r="H1655" s="93">
        <v>33</v>
      </c>
      <c r="I1655" s="99">
        <v>6</v>
      </c>
      <c r="J1655" s="93">
        <v>3</v>
      </c>
      <c r="K1655" s="93">
        <v>25</v>
      </c>
      <c r="L1655" s="93">
        <v>18</v>
      </c>
      <c r="M1655" s="93">
        <v>14</v>
      </c>
      <c r="N1655" s="93">
        <v>5</v>
      </c>
      <c r="O1655" s="94">
        <v>33</v>
      </c>
      <c r="P1655" s="74">
        <v>332537430</v>
      </c>
      <c r="Q1655" s="74">
        <v>77191491</v>
      </c>
      <c r="R1655" s="74">
        <v>1</v>
      </c>
      <c r="S1655" s="74">
        <v>5000000</v>
      </c>
      <c r="T1655" s="74">
        <v>156</v>
      </c>
      <c r="U1655" s="74">
        <v>104288</v>
      </c>
      <c r="V1655" s="74">
        <v>1532</v>
      </c>
      <c r="W1655" s="74">
        <v>3000</v>
      </c>
      <c r="X1655" s="74">
        <v>75440</v>
      </c>
      <c r="Y1655" s="74">
        <v>200</v>
      </c>
      <c r="Z1655" s="74">
        <v>1322614</v>
      </c>
      <c r="AA1655" s="74">
        <v>10</v>
      </c>
      <c r="AB1655" s="74">
        <v>12991386</v>
      </c>
      <c r="AC1655" s="74">
        <v>5</v>
      </c>
    </row>
    <row r="1656" spans="1:29" ht="14.25">
      <c r="A1656" s="89">
        <v>2014061</v>
      </c>
      <c r="B1656" s="91">
        <v>41791</v>
      </c>
      <c r="C1656" s="97">
        <v>2</v>
      </c>
      <c r="D1656" s="93">
        <v>14</v>
      </c>
      <c r="E1656" s="93">
        <v>17</v>
      </c>
      <c r="F1656" s="93">
        <v>27</v>
      </c>
      <c r="G1656" s="93">
        <v>28</v>
      </c>
      <c r="H1656" s="93">
        <v>31</v>
      </c>
      <c r="I1656" s="99">
        <v>8</v>
      </c>
      <c r="J1656" s="93">
        <v>14</v>
      </c>
      <c r="K1656" s="93">
        <v>28</v>
      </c>
      <c r="L1656" s="93">
        <v>2</v>
      </c>
      <c r="M1656" s="93">
        <v>17</v>
      </c>
      <c r="N1656" s="93">
        <v>31</v>
      </c>
      <c r="O1656" s="94">
        <v>27</v>
      </c>
      <c r="P1656" s="74">
        <v>348086982</v>
      </c>
      <c r="Q1656" s="74">
        <v>63402256</v>
      </c>
      <c r="R1656" s="74">
        <v>16</v>
      </c>
      <c r="S1656" s="74">
        <v>5000000</v>
      </c>
      <c r="T1656" s="74">
        <v>210</v>
      </c>
      <c r="U1656" s="74">
        <v>105096</v>
      </c>
      <c r="V1656" s="74">
        <v>1275</v>
      </c>
      <c r="W1656" s="74">
        <v>3000</v>
      </c>
      <c r="X1656" s="74">
        <v>72476</v>
      </c>
      <c r="Y1656" s="74">
        <v>200</v>
      </c>
      <c r="Z1656" s="74">
        <v>1338689</v>
      </c>
      <c r="AA1656" s="74">
        <v>10</v>
      </c>
      <c r="AB1656" s="74">
        <v>10114900</v>
      </c>
      <c r="AC1656" s="74">
        <v>5</v>
      </c>
    </row>
    <row r="1657" spans="1:29" ht="14.25">
      <c r="A1657" s="89">
        <v>2014062</v>
      </c>
      <c r="B1657" s="91">
        <v>41793</v>
      </c>
      <c r="C1657" s="97">
        <v>6</v>
      </c>
      <c r="D1657" s="93">
        <v>9</v>
      </c>
      <c r="E1657" s="93">
        <v>15</v>
      </c>
      <c r="F1657" s="93">
        <v>24</v>
      </c>
      <c r="G1657" s="93">
        <v>25</v>
      </c>
      <c r="H1657" s="93">
        <v>26</v>
      </c>
      <c r="I1657" s="99">
        <v>9</v>
      </c>
      <c r="J1657" s="93">
        <v>9</v>
      </c>
      <c r="K1657" s="93">
        <v>15</v>
      </c>
      <c r="L1657" s="93">
        <v>24</v>
      </c>
      <c r="M1657" s="93">
        <v>25</v>
      </c>
      <c r="N1657" s="93">
        <v>6</v>
      </c>
      <c r="O1657" s="94">
        <v>26</v>
      </c>
      <c r="P1657" s="74">
        <v>324555900</v>
      </c>
      <c r="Q1657" s="74">
        <v>30000000</v>
      </c>
      <c r="R1657" s="74">
        <v>58</v>
      </c>
      <c r="S1657" s="74">
        <v>1557886</v>
      </c>
      <c r="T1657" s="74">
        <v>396</v>
      </c>
      <c r="U1657" s="74">
        <v>22689</v>
      </c>
      <c r="V1657" s="74">
        <v>3996</v>
      </c>
      <c r="W1657" s="74">
        <v>3000</v>
      </c>
      <c r="X1657" s="74">
        <v>130435</v>
      </c>
      <c r="Y1657" s="74">
        <v>200</v>
      </c>
      <c r="Z1657" s="74">
        <v>1803666</v>
      </c>
      <c r="AA1657" s="74">
        <v>10</v>
      </c>
      <c r="AB1657" s="74">
        <v>13396108</v>
      </c>
      <c r="AC1657" s="74">
        <v>5</v>
      </c>
    </row>
    <row r="1658" spans="1:29" ht="14.25">
      <c r="A1658" s="89">
        <v>2014063</v>
      </c>
      <c r="B1658" s="91">
        <v>41795</v>
      </c>
      <c r="C1658" s="97">
        <v>3</v>
      </c>
      <c r="D1658" s="93">
        <v>8</v>
      </c>
      <c r="E1658" s="93">
        <v>17</v>
      </c>
      <c r="F1658" s="93">
        <v>21</v>
      </c>
      <c r="G1658" s="93">
        <v>22</v>
      </c>
      <c r="H1658" s="93">
        <v>31</v>
      </c>
      <c r="I1658" s="99">
        <v>16</v>
      </c>
      <c r="J1658" s="93">
        <v>22</v>
      </c>
      <c r="K1658" s="93">
        <v>17</v>
      </c>
      <c r="L1658" s="93">
        <v>8</v>
      </c>
      <c r="M1658" s="93">
        <v>31</v>
      </c>
      <c r="N1658" s="93">
        <v>21</v>
      </c>
      <c r="O1658" s="94">
        <v>3</v>
      </c>
      <c r="P1658" s="74">
        <v>318559312</v>
      </c>
      <c r="Q1658" s="74">
        <v>55534992</v>
      </c>
      <c r="R1658" s="74">
        <v>8</v>
      </c>
      <c r="S1658" s="74">
        <v>5000000</v>
      </c>
      <c r="T1658" s="74">
        <v>224</v>
      </c>
      <c r="U1658" s="74">
        <v>97522</v>
      </c>
      <c r="V1658" s="74">
        <v>1298</v>
      </c>
      <c r="W1658" s="74">
        <v>3000</v>
      </c>
      <c r="X1658" s="74">
        <v>65191</v>
      </c>
      <c r="Y1658" s="74">
        <v>200</v>
      </c>
      <c r="Z1658" s="74">
        <v>1172314</v>
      </c>
      <c r="AA1658" s="74">
        <v>10</v>
      </c>
      <c r="AB1658" s="74">
        <v>8011746</v>
      </c>
      <c r="AC1658" s="74">
        <v>5</v>
      </c>
    </row>
    <row r="1659" spans="1:29" ht="14.25">
      <c r="A1659" s="89">
        <v>2014064</v>
      </c>
      <c r="B1659" s="91">
        <v>41798</v>
      </c>
      <c r="C1659" s="97">
        <v>2</v>
      </c>
      <c r="D1659" s="93">
        <v>9</v>
      </c>
      <c r="E1659" s="93">
        <v>15</v>
      </c>
      <c r="F1659" s="93">
        <v>16</v>
      </c>
      <c r="G1659" s="93">
        <v>29</v>
      </c>
      <c r="H1659" s="93">
        <v>32</v>
      </c>
      <c r="I1659" s="99">
        <v>14</v>
      </c>
      <c r="J1659" s="93">
        <v>32</v>
      </c>
      <c r="K1659" s="93">
        <v>2</v>
      </c>
      <c r="L1659" s="93">
        <v>29</v>
      </c>
      <c r="M1659" s="93">
        <v>9</v>
      </c>
      <c r="N1659" s="93">
        <v>16</v>
      </c>
      <c r="O1659" s="94">
        <v>15</v>
      </c>
      <c r="P1659" s="74">
        <v>362553032</v>
      </c>
      <c r="Q1659" s="74">
        <v>51701734</v>
      </c>
      <c r="R1659" s="74">
        <v>14</v>
      </c>
      <c r="S1659" s="74">
        <v>5000000</v>
      </c>
      <c r="T1659" s="74">
        <v>287</v>
      </c>
      <c r="U1659" s="74">
        <v>76848</v>
      </c>
      <c r="V1659" s="74">
        <v>2051</v>
      </c>
      <c r="W1659" s="74">
        <v>3000</v>
      </c>
      <c r="X1659" s="74">
        <v>89457</v>
      </c>
      <c r="Y1659" s="74">
        <v>200</v>
      </c>
      <c r="Z1659" s="74">
        <v>1522984</v>
      </c>
      <c r="AA1659" s="74">
        <v>10</v>
      </c>
      <c r="AB1659" s="74">
        <v>10030883</v>
      </c>
      <c r="AC1659" s="74">
        <v>5</v>
      </c>
    </row>
    <row r="1660" spans="1:29" ht="14.25">
      <c r="A1660" s="89">
        <v>2014065</v>
      </c>
      <c r="B1660" s="91">
        <v>41800</v>
      </c>
      <c r="C1660" s="97">
        <v>3</v>
      </c>
      <c r="D1660" s="93">
        <v>4</v>
      </c>
      <c r="E1660" s="93">
        <v>5</v>
      </c>
      <c r="F1660" s="93">
        <v>8</v>
      </c>
      <c r="G1660" s="93">
        <v>10</v>
      </c>
      <c r="H1660" s="93">
        <v>22</v>
      </c>
      <c r="I1660" s="99">
        <v>6</v>
      </c>
      <c r="J1660" s="93">
        <v>22</v>
      </c>
      <c r="K1660" s="93">
        <v>4</v>
      </c>
      <c r="L1660" s="93">
        <v>8</v>
      </c>
      <c r="M1660" s="93">
        <v>5</v>
      </c>
      <c r="N1660" s="93">
        <v>10</v>
      </c>
      <c r="O1660" s="94">
        <v>3</v>
      </c>
      <c r="P1660" s="74">
        <v>331291864</v>
      </c>
      <c r="Q1660" s="74">
        <v>50353786</v>
      </c>
      <c r="R1660" s="74">
        <v>14</v>
      </c>
      <c r="S1660" s="74">
        <v>5000000</v>
      </c>
      <c r="T1660" s="74">
        <v>131</v>
      </c>
      <c r="U1660" s="74">
        <v>174687</v>
      </c>
      <c r="V1660" s="74">
        <v>1283</v>
      </c>
      <c r="W1660" s="74">
        <v>3000</v>
      </c>
      <c r="X1660" s="74">
        <v>66306</v>
      </c>
      <c r="Y1660" s="74">
        <v>200</v>
      </c>
      <c r="Z1660" s="74">
        <v>1260097</v>
      </c>
      <c r="AA1660" s="74">
        <v>10</v>
      </c>
      <c r="AB1660" s="74">
        <v>8217154</v>
      </c>
      <c r="AC1660" s="74">
        <v>5</v>
      </c>
    </row>
    <row r="1661" spans="1:29" ht="14.25">
      <c r="A1661" s="89">
        <v>2014066</v>
      </c>
      <c r="B1661" s="91">
        <v>41802</v>
      </c>
      <c r="C1661" s="97">
        <v>2</v>
      </c>
      <c r="D1661" s="93">
        <v>5</v>
      </c>
      <c r="E1661" s="93">
        <v>15</v>
      </c>
      <c r="F1661" s="93">
        <v>17</v>
      </c>
      <c r="G1661" s="93">
        <v>18</v>
      </c>
      <c r="H1661" s="93">
        <v>21</v>
      </c>
      <c r="I1661" s="99">
        <v>16</v>
      </c>
      <c r="J1661" s="93">
        <v>5</v>
      </c>
      <c r="K1661" s="93">
        <v>2</v>
      </c>
      <c r="L1661" s="93">
        <v>18</v>
      </c>
      <c r="M1661" s="93">
        <v>21</v>
      </c>
      <c r="N1661" s="93">
        <v>17</v>
      </c>
      <c r="O1661" s="94">
        <v>15</v>
      </c>
      <c r="P1661" s="74">
        <v>326106482</v>
      </c>
      <c r="Q1661" s="74">
        <v>117743004</v>
      </c>
      <c r="R1661" s="74">
        <v>3</v>
      </c>
      <c r="S1661" s="74">
        <v>5000000</v>
      </c>
      <c r="T1661" s="74">
        <v>89</v>
      </c>
      <c r="U1661" s="74">
        <v>308573</v>
      </c>
      <c r="V1661" s="74">
        <v>805</v>
      </c>
      <c r="W1661" s="74">
        <v>3000</v>
      </c>
      <c r="X1661" s="74">
        <v>48586</v>
      </c>
      <c r="Y1661" s="74">
        <v>200</v>
      </c>
      <c r="Z1661" s="74">
        <v>1022418</v>
      </c>
      <c r="AA1661" s="74">
        <v>10</v>
      </c>
      <c r="AB1661" s="74">
        <v>5516701</v>
      </c>
      <c r="AC1661" s="74">
        <v>5</v>
      </c>
    </row>
    <row r="1662" spans="1:29" ht="14.25">
      <c r="A1662" s="89">
        <v>2014067</v>
      </c>
      <c r="B1662" s="91">
        <v>41805</v>
      </c>
      <c r="C1662" s="97">
        <v>1</v>
      </c>
      <c r="D1662" s="93">
        <v>6</v>
      </c>
      <c r="E1662" s="93">
        <v>7</v>
      </c>
      <c r="F1662" s="93">
        <v>17</v>
      </c>
      <c r="G1662" s="93">
        <v>18</v>
      </c>
      <c r="H1662" s="93">
        <v>23</v>
      </c>
      <c r="I1662" s="99">
        <v>6</v>
      </c>
      <c r="J1662" s="93">
        <v>17</v>
      </c>
      <c r="K1662" s="93">
        <v>6</v>
      </c>
      <c r="L1662" s="93">
        <v>23</v>
      </c>
      <c r="M1662" s="93">
        <v>1</v>
      </c>
      <c r="N1662" s="93">
        <v>7</v>
      </c>
      <c r="O1662" s="94">
        <v>18</v>
      </c>
      <c r="P1662" s="74">
        <v>369752334</v>
      </c>
      <c r="Q1662" s="74">
        <v>91365232</v>
      </c>
      <c r="R1662" s="74">
        <v>16</v>
      </c>
      <c r="S1662" s="74">
        <v>6218687</v>
      </c>
      <c r="T1662" s="74">
        <v>203</v>
      </c>
      <c r="U1662" s="74">
        <v>120067</v>
      </c>
      <c r="V1662" s="74">
        <v>1916</v>
      </c>
      <c r="W1662" s="74">
        <v>3000</v>
      </c>
      <c r="X1662" s="74">
        <v>90586</v>
      </c>
      <c r="Y1662" s="74">
        <v>200</v>
      </c>
      <c r="Z1662" s="74">
        <v>1585425</v>
      </c>
      <c r="AA1662" s="74">
        <v>10</v>
      </c>
      <c r="AB1662" s="74">
        <v>8792844</v>
      </c>
      <c r="AC1662" s="74">
        <v>5</v>
      </c>
    </row>
    <row r="1663" spans="1:29" ht="14.25">
      <c r="A1663" s="89">
        <v>2014068</v>
      </c>
      <c r="B1663" s="91">
        <v>41807</v>
      </c>
      <c r="C1663" s="97">
        <v>4</v>
      </c>
      <c r="D1663" s="93">
        <v>12</v>
      </c>
      <c r="E1663" s="93">
        <v>13</v>
      </c>
      <c r="F1663" s="93">
        <v>22</v>
      </c>
      <c r="G1663" s="93">
        <v>27</v>
      </c>
      <c r="H1663" s="93">
        <v>29</v>
      </c>
      <c r="I1663" s="99">
        <v>16</v>
      </c>
      <c r="J1663" s="93">
        <v>13</v>
      </c>
      <c r="K1663" s="93">
        <v>22</v>
      </c>
      <c r="L1663" s="93">
        <v>27</v>
      </c>
      <c r="M1663" s="93">
        <v>12</v>
      </c>
      <c r="N1663" s="93">
        <v>4</v>
      </c>
      <c r="O1663" s="94">
        <v>29</v>
      </c>
      <c r="P1663" s="74">
        <v>333498724</v>
      </c>
      <c r="Q1663" s="74">
        <v>162571614</v>
      </c>
      <c r="R1663" s="74">
        <v>3</v>
      </c>
      <c r="S1663" s="74">
        <v>5000000</v>
      </c>
      <c r="T1663" s="74">
        <v>122</v>
      </c>
      <c r="U1663" s="74">
        <v>235536</v>
      </c>
      <c r="V1663" s="74">
        <v>666</v>
      </c>
      <c r="W1663" s="74">
        <v>3000</v>
      </c>
      <c r="X1663" s="74">
        <v>45928</v>
      </c>
      <c r="Y1663" s="74">
        <v>200</v>
      </c>
      <c r="Z1663" s="74">
        <v>1038452</v>
      </c>
      <c r="AA1663" s="74">
        <v>10</v>
      </c>
      <c r="AB1663" s="74">
        <v>5380882</v>
      </c>
      <c r="AC1663" s="74">
        <v>5</v>
      </c>
    </row>
    <row r="1664" spans="1:29" ht="14.25">
      <c r="A1664" s="89">
        <v>2014069</v>
      </c>
      <c r="B1664" s="91">
        <v>41809</v>
      </c>
      <c r="C1664" s="97">
        <v>5</v>
      </c>
      <c r="D1664" s="93">
        <v>12</v>
      </c>
      <c r="E1664" s="93">
        <v>17</v>
      </c>
      <c r="F1664" s="93">
        <v>19</v>
      </c>
      <c r="G1664" s="93">
        <v>25</v>
      </c>
      <c r="H1664" s="93">
        <v>30</v>
      </c>
      <c r="I1664" s="99">
        <v>11</v>
      </c>
      <c r="J1664" s="93">
        <v>19</v>
      </c>
      <c r="K1664" s="93">
        <v>12</v>
      </c>
      <c r="L1664" s="93">
        <v>5</v>
      </c>
      <c r="M1664" s="93">
        <v>30</v>
      </c>
      <c r="N1664" s="93">
        <v>17</v>
      </c>
      <c r="O1664" s="94">
        <v>25</v>
      </c>
      <c r="P1664" s="74">
        <v>344427596</v>
      </c>
      <c r="Q1664" s="74">
        <v>144097840</v>
      </c>
      <c r="R1664" s="74">
        <v>10</v>
      </c>
      <c r="S1664" s="74">
        <v>6146408</v>
      </c>
      <c r="T1664" s="74">
        <v>218</v>
      </c>
      <c r="U1664" s="74">
        <v>65734</v>
      </c>
      <c r="V1664" s="74">
        <v>2770</v>
      </c>
      <c r="W1664" s="74">
        <v>3000</v>
      </c>
      <c r="X1664" s="74">
        <v>107270</v>
      </c>
      <c r="Y1664" s="74">
        <v>200</v>
      </c>
      <c r="Z1664" s="74">
        <v>1672199</v>
      </c>
      <c r="AA1664" s="74">
        <v>10</v>
      </c>
      <c r="AB1664" s="74">
        <v>12992624</v>
      </c>
      <c r="AC1664" s="74">
        <v>5</v>
      </c>
    </row>
    <row r="1665" spans="1:29" ht="14.25">
      <c r="A1665" s="89">
        <v>2014070</v>
      </c>
      <c r="B1665" s="91">
        <v>41812</v>
      </c>
      <c r="C1665" s="97">
        <v>1</v>
      </c>
      <c r="D1665" s="93">
        <v>7</v>
      </c>
      <c r="E1665" s="93">
        <v>9</v>
      </c>
      <c r="F1665" s="93">
        <v>19</v>
      </c>
      <c r="G1665" s="93">
        <v>28</v>
      </c>
      <c r="H1665" s="93">
        <v>29</v>
      </c>
      <c r="I1665" s="99">
        <v>7</v>
      </c>
      <c r="J1665" s="93">
        <v>7</v>
      </c>
      <c r="K1665" s="93">
        <v>9</v>
      </c>
      <c r="L1665" s="93">
        <v>28</v>
      </c>
      <c r="M1665" s="93">
        <v>19</v>
      </c>
      <c r="N1665" s="93">
        <v>1</v>
      </c>
      <c r="O1665" s="94">
        <v>29</v>
      </c>
      <c r="P1665" s="74">
        <v>381932126</v>
      </c>
      <c r="Q1665" s="74">
        <v>46472150</v>
      </c>
      <c r="R1665" s="74">
        <v>25</v>
      </c>
      <c r="S1665" s="74">
        <v>5398171</v>
      </c>
      <c r="T1665" s="74">
        <v>199</v>
      </c>
      <c r="U1665" s="74">
        <v>62526</v>
      </c>
      <c r="V1665" s="74">
        <v>3342</v>
      </c>
      <c r="W1665" s="74">
        <v>3000</v>
      </c>
      <c r="X1665" s="74">
        <v>132626</v>
      </c>
      <c r="Y1665" s="74">
        <v>200</v>
      </c>
      <c r="Z1665" s="74">
        <v>1950893</v>
      </c>
      <c r="AA1665" s="74">
        <v>10</v>
      </c>
      <c r="AB1665" s="74">
        <v>16263025</v>
      </c>
      <c r="AC1665" s="74">
        <v>5</v>
      </c>
    </row>
    <row r="1666" spans="1:29" ht="14.25">
      <c r="A1666" s="89">
        <v>2014071</v>
      </c>
      <c r="B1666" s="91">
        <v>41814</v>
      </c>
      <c r="C1666" s="97">
        <v>2</v>
      </c>
      <c r="D1666" s="93">
        <v>4</v>
      </c>
      <c r="E1666" s="93">
        <v>12</v>
      </c>
      <c r="F1666" s="93">
        <v>17</v>
      </c>
      <c r="G1666" s="93">
        <v>22</v>
      </c>
      <c r="H1666" s="93">
        <v>25</v>
      </c>
      <c r="I1666" s="99">
        <v>14</v>
      </c>
      <c r="J1666" s="93">
        <v>22</v>
      </c>
      <c r="K1666" s="93">
        <v>4</v>
      </c>
      <c r="L1666" s="93">
        <v>12</v>
      </c>
      <c r="M1666" s="93">
        <v>2</v>
      </c>
      <c r="N1666" s="93">
        <v>17</v>
      </c>
      <c r="O1666" s="94">
        <v>25</v>
      </c>
      <c r="P1666" s="74">
        <v>332837230</v>
      </c>
      <c r="Q1666" s="74">
        <v>30000000</v>
      </c>
      <c r="R1666" s="74">
        <v>34</v>
      </c>
      <c r="S1666" s="74">
        <v>3043574</v>
      </c>
      <c r="T1666" s="74">
        <v>432</v>
      </c>
      <c r="U1666" s="74">
        <v>43988</v>
      </c>
      <c r="V1666" s="74">
        <v>3381</v>
      </c>
      <c r="W1666" s="74">
        <v>3000</v>
      </c>
      <c r="X1666" s="74">
        <v>107551</v>
      </c>
      <c r="Y1666" s="74">
        <v>200</v>
      </c>
      <c r="Z1666" s="74">
        <v>1510550</v>
      </c>
      <c r="AA1666" s="74">
        <v>10</v>
      </c>
      <c r="AB1666" s="74">
        <v>8063806</v>
      </c>
      <c r="AC1666" s="74">
        <v>5</v>
      </c>
    </row>
    <row r="1667" spans="1:29" ht="14.25">
      <c r="A1667" s="89">
        <v>2014072</v>
      </c>
      <c r="B1667" s="91">
        <v>41816</v>
      </c>
      <c r="C1667" s="97">
        <v>1</v>
      </c>
      <c r="D1667" s="93">
        <v>3</v>
      </c>
      <c r="E1667" s="93">
        <v>7</v>
      </c>
      <c r="F1667" s="93">
        <v>13</v>
      </c>
      <c r="G1667" s="93">
        <v>19</v>
      </c>
      <c r="H1667" s="93">
        <v>32</v>
      </c>
      <c r="I1667" s="99">
        <v>16</v>
      </c>
      <c r="J1667" s="93">
        <v>1</v>
      </c>
      <c r="K1667" s="93">
        <v>13</v>
      </c>
      <c r="L1667" s="93">
        <v>19</v>
      </c>
      <c r="M1667" s="93">
        <v>32</v>
      </c>
      <c r="N1667" s="93">
        <v>7</v>
      </c>
      <c r="O1667" s="94">
        <v>3</v>
      </c>
      <c r="P1667" s="74">
        <v>324184472</v>
      </c>
      <c r="Q1667" s="74">
        <v>92535036</v>
      </c>
      <c r="R1667" s="74">
        <v>3</v>
      </c>
      <c r="S1667" s="74">
        <v>5000000</v>
      </c>
      <c r="T1667" s="74">
        <v>106</v>
      </c>
      <c r="U1667" s="74">
        <v>243820</v>
      </c>
      <c r="V1667" s="74">
        <v>1068</v>
      </c>
      <c r="W1667" s="74">
        <v>3000</v>
      </c>
      <c r="X1667" s="74">
        <v>49834</v>
      </c>
      <c r="Y1667" s="74">
        <v>200</v>
      </c>
      <c r="Z1667" s="74">
        <v>1025749</v>
      </c>
      <c r="AA1667" s="74">
        <v>10</v>
      </c>
      <c r="AB1667" s="74">
        <v>6408410</v>
      </c>
      <c r="AC1667" s="74">
        <v>5</v>
      </c>
    </row>
    <row r="1668" spans="1:29" ht="14.25">
      <c r="A1668" s="89">
        <v>2014073</v>
      </c>
      <c r="B1668" s="91">
        <v>41819</v>
      </c>
      <c r="C1668" s="97">
        <v>1</v>
      </c>
      <c r="D1668" s="93">
        <v>12</v>
      </c>
      <c r="E1668" s="93">
        <v>16</v>
      </c>
      <c r="F1668" s="93">
        <v>20</v>
      </c>
      <c r="G1668" s="93">
        <v>30</v>
      </c>
      <c r="H1668" s="93">
        <v>33</v>
      </c>
      <c r="I1668" s="99">
        <v>2</v>
      </c>
      <c r="J1668" s="93">
        <v>12</v>
      </c>
      <c r="K1668" s="93">
        <v>20</v>
      </c>
      <c r="L1668" s="93">
        <v>33</v>
      </c>
      <c r="M1668" s="93">
        <v>30</v>
      </c>
      <c r="N1668" s="93">
        <v>16</v>
      </c>
      <c r="O1668" s="94">
        <v>1</v>
      </c>
      <c r="P1668" s="74">
        <v>368813894</v>
      </c>
      <c r="Q1668" s="74">
        <v>158150815</v>
      </c>
      <c r="R1668" s="74">
        <v>5</v>
      </c>
      <c r="S1668" s="74">
        <v>5000000</v>
      </c>
      <c r="T1668" s="74">
        <v>79</v>
      </c>
      <c r="U1668" s="74">
        <v>382345</v>
      </c>
      <c r="V1668" s="74">
        <v>851</v>
      </c>
      <c r="W1668" s="74">
        <v>3000</v>
      </c>
      <c r="X1668" s="74">
        <v>46034</v>
      </c>
      <c r="Y1668" s="74">
        <v>200</v>
      </c>
      <c r="Z1668" s="74">
        <v>954721</v>
      </c>
      <c r="AA1668" s="74">
        <v>10</v>
      </c>
      <c r="AB1668" s="74">
        <v>7718151</v>
      </c>
      <c r="AC1668" s="74">
        <v>5</v>
      </c>
    </row>
    <row r="1669" spans="1:29" ht="14.25">
      <c r="A1669" s="89">
        <v>2014074</v>
      </c>
      <c r="B1669" s="91">
        <v>41821</v>
      </c>
      <c r="C1669" s="97">
        <v>1</v>
      </c>
      <c r="D1669" s="93">
        <v>3</v>
      </c>
      <c r="E1669" s="93">
        <v>6</v>
      </c>
      <c r="F1669" s="93">
        <v>13</v>
      </c>
      <c r="G1669" s="93">
        <v>30</v>
      </c>
      <c r="H1669" s="93">
        <v>31</v>
      </c>
      <c r="I1669" s="99">
        <v>12</v>
      </c>
      <c r="J1669" s="93">
        <v>30</v>
      </c>
      <c r="K1669" s="93">
        <v>6</v>
      </c>
      <c r="L1669" s="93">
        <v>3</v>
      </c>
      <c r="M1669" s="93">
        <v>31</v>
      </c>
      <c r="N1669" s="93">
        <v>1</v>
      </c>
      <c r="O1669" s="94">
        <v>13</v>
      </c>
      <c r="P1669" s="74">
        <v>333005878</v>
      </c>
      <c r="Q1669" s="74">
        <v>211476892</v>
      </c>
      <c r="R1669" s="74">
        <v>1</v>
      </c>
      <c r="S1669" s="74">
        <v>10000000</v>
      </c>
      <c r="T1669" s="74">
        <v>88</v>
      </c>
      <c r="U1669" s="74">
        <v>239871</v>
      </c>
      <c r="V1669" s="74">
        <v>1114</v>
      </c>
      <c r="W1669" s="74">
        <v>3000</v>
      </c>
      <c r="X1669" s="74">
        <v>57447</v>
      </c>
      <c r="Y1669" s="74">
        <v>200</v>
      </c>
      <c r="Z1669" s="74">
        <v>1090492</v>
      </c>
      <c r="AA1669" s="74">
        <v>10</v>
      </c>
      <c r="AB1669" s="74">
        <v>10600358</v>
      </c>
      <c r="AC1669" s="74">
        <v>5</v>
      </c>
    </row>
    <row r="1670" spans="1:29" ht="14.25">
      <c r="A1670" s="89">
        <v>2014075</v>
      </c>
      <c r="B1670" s="91">
        <v>41823</v>
      </c>
      <c r="C1670" s="97">
        <v>3</v>
      </c>
      <c r="D1670" s="93">
        <v>9</v>
      </c>
      <c r="E1670" s="93">
        <v>11</v>
      </c>
      <c r="F1670" s="93">
        <v>22</v>
      </c>
      <c r="G1670" s="93">
        <v>27</v>
      </c>
      <c r="H1670" s="93">
        <v>29</v>
      </c>
      <c r="I1670" s="99">
        <v>6</v>
      </c>
      <c r="J1670" s="93">
        <v>22</v>
      </c>
      <c r="K1670" s="93">
        <v>29</v>
      </c>
      <c r="L1670" s="93">
        <v>11</v>
      </c>
      <c r="M1670" s="93">
        <v>27</v>
      </c>
      <c r="N1670" s="93">
        <v>9</v>
      </c>
      <c r="O1670" s="94">
        <v>3</v>
      </c>
      <c r="P1670" s="74">
        <v>341705034</v>
      </c>
      <c r="Q1670" s="74">
        <v>133787352</v>
      </c>
      <c r="R1670" s="74">
        <v>24</v>
      </c>
      <c r="S1670" s="74">
        <v>5641067</v>
      </c>
      <c r="T1670" s="74">
        <v>169</v>
      </c>
      <c r="U1670" s="74">
        <v>113799</v>
      </c>
      <c r="V1670" s="74">
        <v>2058</v>
      </c>
      <c r="W1670" s="74">
        <v>3000</v>
      </c>
      <c r="X1670" s="74">
        <v>87963</v>
      </c>
      <c r="Y1670" s="74">
        <v>200</v>
      </c>
      <c r="Z1670" s="74">
        <v>1514295</v>
      </c>
      <c r="AA1670" s="74">
        <v>10</v>
      </c>
      <c r="AB1670" s="74">
        <v>10319558</v>
      </c>
      <c r="AC1670" s="74">
        <v>5</v>
      </c>
    </row>
    <row r="1671" spans="1:29" ht="14.25">
      <c r="A1671" s="89">
        <v>2014076</v>
      </c>
      <c r="B1671" s="91">
        <v>41826</v>
      </c>
      <c r="C1671" s="97">
        <v>6</v>
      </c>
      <c r="D1671" s="93">
        <v>10</v>
      </c>
      <c r="E1671" s="93">
        <v>12</v>
      </c>
      <c r="F1671" s="93">
        <v>17</v>
      </c>
      <c r="G1671" s="93">
        <v>18</v>
      </c>
      <c r="H1671" s="93">
        <v>33</v>
      </c>
      <c r="I1671" s="99">
        <v>11</v>
      </c>
      <c r="J1671" s="93">
        <v>33</v>
      </c>
      <c r="K1671" s="93">
        <v>10</v>
      </c>
      <c r="L1671" s="93">
        <v>12</v>
      </c>
      <c r="M1671" s="93">
        <v>18</v>
      </c>
      <c r="N1671" s="93">
        <v>17</v>
      </c>
      <c r="O1671" s="94">
        <v>6</v>
      </c>
      <c r="P1671" s="74">
        <v>375634222</v>
      </c>
      <c r="Q1671" s="74">
        <v>177753477</v>
      </c>
      <c r="R1671" s="74">
        <v>3</v>
      </c>
      <c r="S1671" s="74">
        <v>10000000</v>
      </c>
      <c r="T1671" s="74">
        <v>76</v>
      </c>
      <c r="U1671" s="74">
        <v>324412</v>
      </c>
      <c r="V1671" s="74">
        <v>1381</v>
      </c>
      <c r="W1671" s="74">
        <v>3000</v>
      </c>
      <c r="X1671" s="74">
        <v>71212</v>
      </c>
      <c r="Y1671" s="74">
        <v>200</v>
      </c>
      <c r="Z1671" s="74">
        <v>1328428</v>
      </c>
      <c r="AA1671" s="74">
        <v>10</v>
      </c>
      <c r="AB1671" s="74">
        <v>10753917</v>
      </c>
      <c r="AC1671" s="74">
        <v>5</v>
      </c>
    </row>
    <row r="1672" spans="1:29" ht="14.25">
      <c r="A1672" s="89">
        <v>2014077</v>
      </c>
      <c r="B1672" s="91">
        <v>41828</v>
      </c>
      <c r="C1672" s="97">
        <v>8</v>
      </c>
      <c r="D1672" s="93">
        <v>9</v>
      </c>
      <c r="E1672" s="93">
        <v>12</v>
      </c>
      <c r="F1672" s="93">
        <v>15</v>
      </c>
      <c r="G1672" s="93">
        <v>19</v>
      </c>
      <c r="H1672" s="93">
        <v>22</v>
      </c>
      <c r="I1672" s="99">
        <v>10</v>
      </c>
      <c r="J1672" s="93">
        <v>15</v>
      </c>
      <c r="K1672" s="93">
        <v>22</v>
      </c>
      <c r="L1672" s="93">
        <v>9</v>
      </c>
      <c r="M1672" s="93">
        <v>12</v>
      </c>
      <c r="N1672" s="93">
        <v>8</v>
      </c>
      <c r="O1672" s="94">
        <v>19</v>
      </c>
      <c r="P1672" s="74">
        <v>335080206</v>
      </c>
      <c r="Q1672" s="74">
        <v>174008032</v>
      </c>
      <c r="R1672" s="74">
        <v>8</v>
      </c>
      <c r="S1672" s="74">
        <v>6647934</v>
      </c>
      <c r="T1672" s="74">
        <v>140</v>
      </c>
      <c r="U1672" s="74">
        <v>117709</v>
      </c>
      <c r="V1672" s="74">
        <v>1987</v>
      </c>
      <c r="W1672" s="74">
        <v>3000</v>
      </c>
      <c r="X1672" s="74">
        <v>91724</v>
      </c>
      <c r="Y1672" s="74">
        <v>200</v>
      </c>
      <c r="Z1672" s="74">
        <v>1615101</v>
      </c>
      <c r="AA1672" s="74">
        <v>10</v>
      </c>
      <c r="AB1672" s="74">
        <v>11563022</v>
      </c>
      <c r="AC1672" s="74">
        <v>5</v>
      </c>
    </row>
    <row r="1673" spans="1:29" ht="14.25">
      <c r="A1673" s="89">
        <v>2014078</v>
      </c>
      <c r="B1673" s="91">
        <v>41830</v>
      </c>
      <c r="C1673" s="97">
        <v>2</v>
      </c>
      <c r="D1673" s="93">
        <v>3</v>
      </c>
      <c r="E1673" s="93">
        <v>5</v>
      </c>
      <c r="F1673" s="93">
        <v>6</v>
      </c>
      <c r="G1673" s="93">
        <v>9</v>
      </c>
      <c r="H1673" s="93">
        <v>17</v>
      </c>
      <c r="I1673" s="99">
        <v>7</v>
      </c>
      <c r="J1673" s="93">
        <v>6</v>
      </c>
      <c r="K1673" s="93">
        <v>2</v>
      </c>
      <c r="L1673" s="93">
        <v>3</v>
      </c>
      <c r="M1673" s="93">
        <v>9</v>
      </c>
      <c r="N1673" s="93">
        <v>17</v>
      </c>
      <c r="O1673" s="94">
        <v>5</v>
      </c>
      <c r="P1673" s="74">
        <v>340877252</v>
      </c>
      <c r="Q1673" s="74">
        <v>169313373</v>
      </c>
      <c r="R1673" s="74">
        <v>9</v>
      </c>
      <c r="S1673" s="74">
        <v>6628498</v>
      </c>
      <c r="T1673" s="74">
        <v>112</v>
      </c>
      <c r="U1673" s="74">
        <v>163576</v>
      </c>
      <c r="V1673" s="74">
        <v>1699</v>
      </c>
      <c r="W1673" s="74">
        <v>3000</v>
      </c>
      <c r="X1673" s="74">
        <v>95151</v>
      </c>
      <c r="Y1673" s="74">
        <v>200</v>
      </c>
      <c r="Z1673" s="74">
        <v>1581197</v>
      </c>
      <c r="AA1673" s="74">
        <v>10</v>
      </c>
      <c r="AB1673" s="74">
        <v>10761647</v>
      </c>
      <c r="AC1673" s="74">
        <v>5</v>
      </c>
    </row>
    <row r="1674" spans="1:29" ht="14.25">
      <c r="A1674" s="89">
        <v>2014079</v>
      </c>
      <c r="B1674" s="91">
        <v>41833</v>
      </c>
      <c r="C1674" s="97">
        <v>2</v>
      </c>
      <c r="D1674" s="93">
        <v>7</v>
      </c>
      <c r="E1674" s="93">
        <v>16</v>
      </c>
      <c r="F1674" s="93">
        <v>22</v>
      </c>
      <c r="G1674" s="93">
        <v>27</v>
      </c>
      <c r="H1674" s="93">
        <v>28</v>
      </c>
      <c r="I1674" s="99">
        <v>2</v>
      </c>
      <c r="J1674" s="93">
        <v>2</v>
      </c>
      <c r="K1674" s="93">
        <v>28</v>
      </c>
      <c r="L1674" s="93">
        <v>22</v>
      </c>
      <c r="M1674" s="93">
        <v>7</v>
      </c>
      <c r="N1674" s="93">
        <v>27</v>
      </c>
      <c r="O1674" s="94">
        <v>16</v>
      </c>
      <c r="P1674" s="74">
        <v>371546996</v>
      </c>
      <c r="Q1674" s="74">
        <v>198155300</v>
      </c>
      <c r="R1674" s="74">
        <v>7</v>
      </c>
      <c r="S1674" s="74">
        <v>8316463</v>
      </c>
      <c r="T1674" s="74">
        <v>168</v>
      </c>
      <c r="U1674" s="74">
        <v>172732</v>
      </c>
      <c r="V1674" s="74">
        <v>1328</v>
      </c>
      <c r="W1674" s="74">
        <v>3000</v>
      </c>
      <c r="X1674" s="74">
        <v>67865</v>
      </c>
      <c r="Y1674" s="74">
        <v>200</v>
      </c>
      <c r="Z1674" s="74">
        <v>1315190</v>
      </c>
      <c r="AA1674" s="74">
        <v>10</v>
      </c>
      <c r="AB1674" s="74">
        <v>7054578</v>
      </c>
      <c r="AC1674" s="74">
        <v>5</v>
      </c>
    </row>
    <row r="1675" spans="1:29" ht="14.25">
      <c r="A1675" s="89">
        <v>2014080</v>
      </c>
      <c r="B1675" s="91">
        <v>41835</v>
      </c>
      <c r="C1675" s="97">
        <v>5</v>
      </c>
      <c r="D1675" s="93">
        <v>14</v>
      </c>
      <c r="E1675" s="93">
        <v>16</v>
      </c>
      <c r="F1675" s="93">
        <v>17</v>
      </c>
      <c r="G1675" s="93">
        <v>25</v>
      </c>
      <c r="H1675" s="93">
        <v>30</v>
      </c>
      <c r="I1675" s="99">
        <v>7</v>
      </c>
      <c r="J1675" s="93">
        <v>25</v>
      </c>
      <c r="K1675" s="93">
        <v>5</v>
      </c>
      <c r="L1675" s="93">
        <v>30</v>
      </c>
      <c r="M1675" s="93">
        <v>14</v>
      </c>
      <c r="N1675" s="93">
        <v>17</v>
      </c>
      <c r="O1675" s="94">
        <v>16</v>
      </c>
      <c r="P1675" s="74">
        <v>339602048</v>
      </c>
      <c r="Q1675" s="74">
        <v>251469908</v>
      </c>
      <c r="R1675" s="74">
        <v>1</v>
      </c>
      <c r="S1675" s="74">
        <v>10000000</v>
      </c>
      <c r="T1675" s="74">
        <v>254</v>
      </c>
      <c r="U1675" s="74">
        <v>83090</v>
      </c>
      <c r="V1675" s="74">
        <v>1931</v>
      </c>
      <c r="W1675" s="74">
        <v>3000</v>
      </c>
      <c r="X1675" s="74">
        <v>88419</v>
      </c>
      <c r="Y1675" s="74">
        <v>200</v>
      </c>
      <c r="Z1675" s="74">
        <v>1493780</v>
      </c>
      <c r="AA1675" s="74">
        <v>10</v>
      </c>
      <c r="AB1675" s="74">
        <v>8714185</v>
      </c>
      <c r="AC1675" s="74">
        <v>5</v>
      </c>
    </row>
    <row r="1676" spans="1:29" ht="14.25">
      <c r="A1676" s="89">
        <v>2014081</v>
      </c>
      <c r="B1676" s="91">
        <v>41837</v>
      </c>
      <c r="C1676" s="97">
        <v>8</v>
      </c>
      <c r="D1676" s="93">
        <v>14</v>
      </c>
      <c r="E1676" s="93">
        <v>22</v>
      </c>
      <c r="F1676" s="93">
        <v>24</v>
      </c>
      <c r="G1676" s="93">
        <v>27</v>
      </c>
      <c r="H1676" s="93">
        <v>29</v>
      </c>
      <c r="I1676" s="99">
        <v>10</v>
      </c>
      <c r="J1676" s="93">
        <v>29</v>
      </c>
      <c r="K1676" s="93">
        <v>8</v>
      </c>
      <c r="L1676" s="93">
        <v>22</v>
      </c>
      <c r="M1676" s="93">
        <v>27</v>
      </c>
      <c r="N1676" s="93">
        <v>24</v>
      </c>
      <c r="O1676" s="94">
        <v>14</v>
      </c>
      <c r="P1676" s="74">
        <v>345588442</v>
      </c>
      <c r="Q1676" s="74">
        <v>275196240</v>
      </c>
      <c r="R1676" s="74">
        <v>6</v>
      </c>
      <c r="S1676" s="74">
        <v>8256141</v>
      </c>
      <c r="T1676" s="74">
        <v>88</v>
      </c>
      <c r="U1676" s="74">
        <v>277512</v>
      </c>
      <c r="V1676" s="74">
        <v>1113</v>
      </c>
      <c r="W1676" s="74">
        <v>3000</v>
      </c>
      <c r="X1676" s="74">
        <v>57026</v>
      </c>
      <c r="Y1676" s="74">
        <v>200</v>
      </c>
      <c r="Z1676" s="74">
        <v>1165386</v>
      </c>
      <c r="AA1676" s="74">
        <v>10</v>
      </c>
      <c r="AB1676" s="74">
        <v>9051206</v>
      </c>
      <c r="AC1676" s="74">
        <v>5</v>
      </c>
    </row>
    <row r="1677" spans="1:29" ht="14.25">
      <c r="A1677" s="89">
        <v>2014082</v>
      </c>
      <c r="B1677" s="91">
        <v>41840</v>
      </c>
      <c r="C1677" s="97">
        <v>2</v>
      </c>
      <c r="D1677" s="93">
        <v>4</v>
      </c>
      <c r="E1677" s="93">
        <v>20</v>
      </c>
      <c r="F1677" s="93">
        <v>25</v>
      </c>
      <c r="G1677" s="93">
        <v>26</v>
      </c>
      <c r="H1677" s="93">
        <v>29</v>
      </c>
      <c r="I1677" s="99">
        <v>11</v>
      </c>
      <c r="J1677" s="93">
        <v>20</v>
      </c>
      <c r="K1677" s="93">
        <v>4</v>
      </c>
      <c r="L1677" s="93">
        <v>26</v>
      </c>
      <c r="M1677" s="93">
        <v>29</v>
      </c>
      <c r="N1677" s="93">
        <v>2</v>
      </c>
      <c r="O1677" s="94">
        <v>25</v>
      </c>
      <c r="P1677" s="74">
        <v>376072870</v>
      </c>
      <c r="Q1677" s="74">
        <v>297439788</v>
      </c>
      <c r="R1677" s="74">
        <v>6</v>
      </c>
      <c r="S1677" s="74">
        <v>8166275</v>
      </c>
      <c r="T1677" s="74">
        <v>90</v>
      </c>
      <c r="U1677" s="74">
        <v>263856</v>
      </c>
      <c r="V1677" s="74">
        <v>1092</v>
      </c>
      <c r="W1677" s="74">
        <v>3000</v>
      </c>
      <c r="X1677" s="74">
        <v>63429</v>
      </c>
      <c r="Y1677" s="74">
        <v>200</v>
      </c>
      <c r="Z1677" s="74">
        <v>1276296</v>
      </c>
      <c r="AA1677" s="74">
        <v>10</v>
      </c>
      <c r="AB1677" s="74">
        <v>12112535</v>
      </c>
      <c r="AC1677" s="74">
        <v>5</v>
      </c>
    </row>
    <row r="1678" spans="1:29" ht="14.25">
      <c r="A1678" s="89">
        <v>2014083</v>
      </c>
      <c r="B1678" s="91">
        <v>41842</v>
      </c>
      <c r="C1678" s="97">
        <v>5</v>
      </c>
      <c r="D1678" s="93">
        <v>6</v>
      </c>
      <c r="E1678" s="93">
        <v>19</v>
      </c>
      <c r="F1678" s="93">
        <v>21</v>
      </c>
      <c r="G1678" s="93">
        <v>23</v>
      </c>
      <c r="H1678" s="93">
        <v>33</v>
      </c>
      <c r="I1678" s="99">
        <v>12</v>
      </c>
      <c r="J1678" s="93">
        <v>23</v>
      </c>
      <c r="K1678" s="93">
        <v>33</v>
      </c>
      <c r="L1678" s="93">
        <v>5</v>
      </c>
      <c r="M1678" s="93">
        <v>21</v>
      </c>
      <c r="N1678" s="93">
        <v>6</v>
      </c>
      <c r="O1678" s="94">
        <v>19</v>
      </c>
      <c r="P1678" s="74">
        <v>342671260</v>
      </c>
      <c r="Q1678" s="74">
        <v>316186254</v>
      </c>
      <c r="R1678" s="74">
        <v>6</v>
      </c>
      <c r="S1678" s="74">
        <v>7954331</v>
      </c>
      <c r="T1678" s="74">
        <v>111</v>
      </c>
      <c r="U1678" s="74">
        <v>199616</v>
      </c>
      <c r="V1678" s="74">
        <v>1258</v>
      </c>
      <c r="W1678" s="74">
        <v>3000</v>
      </c>
      <c r="X1678" s="74">
        <v>67669</v>
      </c>
      <c r="Y1678" s="74">
        <v>200</v>
      </c>
      <c r="Z1678" s="74">
        <v>1313575</v>
      </c>
      <c r="AA1678" s="74">
        <v>10</v>
      </c>
      <c r="AB1678" s="74">
        <v>9767085</v>
      </c>
      <c r="AC1678" s="74">
        <v>5</v>
      </c>
    </row>
    <row r="1679" spans="1:29" ht="14.25">
      <c r="A1679" s="89">
        <v>2014084</v>
      </c>
      <c r="B1679" s="91">
        <v>41844</v>
      </c>
      <c r="C1679" s="97">
        <v>1</v>
      </c>
      <c r="D1679" s="93">
        <v>6</v>
      </c>
      <c r="E1679" s="93">
        <v>9</v>
      </c>
      <c r="F1679" s="93">
        <v>10</v>
      </c>
      <c r="G1679" s="93">
        <v>13</v>
      </c>
      <c r="H1679" s="93">
        <v>25</v>
      </c>
      <c r="I1679" s="99">
        <v>8</v>
      </c>
      <c r="J1679" s="93">
        <v>13</v>
      </c>
      <c r="K1679" s="93">
        <v>25</v>
      </c>
      <c r="L1679" s="93">
        <v>1</v>
      </c>
      <c r="M1679" s="93">
        <v>6</v>
      </c>
      <c r="N1679" s="93">
        <v>10</v>
      </c>
      <c r="O1679" s="94">
        <v>9</v>
      </c>
      <c r="P1679" s="74">
        <v>348439746</v>
      </c>
      <c r="Q1679" s="74">
        <v>324879900</v>
      </c>
      <c r="R1679" s="74">
        <v>6</v>
      </c>
      <c r="S1679" s="74">
        <v>7345069</v>
      </c>
      <c r="T1679" s="74">
        <v>107</v>
      </c>
      <c r="U1679" s="74">
        <v>164374</v>
      </c>
      <c r="V1679" s="74">
        <v>1974</v>
      </c>
      <c r="W1679" s="74">
        <v>3000</v>
      </c>
      <c r="X1679" s="74">
        <v>86620</v>
      </c>
      <c r="Y1679" s="74">
        <v>200</v>
      </c>
      <c r="Z1679" s="74">
        <v>1516760</v>
      </c>
      <c r="AA1679" s="74">
        <v>10</v>
      </c>
      <c r="AB1679" s="74">
        <v>12393958</v>
      </c>
      <c r="AC1679" s="74">
        <v>5</v>
      </c>
    </row>
    <row r="1680" spans="1:29" ht="14.25">
      <c r="A1680" s="89">
        <v>2014085</v>
      </c>
      <c r="B1680" s="91">
        <v>41847</v>
      </c>
      <c r="C1680" s="97">
        <v>1</v>
      </c>
      <c r="D1680" s="93">
        <v>2</v>
      </c>
      <c r="E1680" s="93">
        <v>11</v>
      </c>
      <c r="F1680" s="93">
        <v>19</v>
      </c>
      <c r="G1680" s="93">
        <v>23</v>
      </c>
      <c r="H1680" s="93">
        <v>29</v>
      </c>
      <c r="I1680" s="99">
        <v>8</v>
      </c>
      <c r="J1680" s="93">
        <v>2</v>
      </c>
      <c r="K1680" s="93">
        <v>29</v>
      </c>
      <c r="L1680" s="93">
        <v>19</v>
      </c>
      <c r="M1680" s="93">
        <v>1</v>
      </c>
      <c r="N1680" s="93">
        <v>11</v>
      </c>
      <c r="O1680" s="94">
        <v>23</v>
      </c>
      <c r="P1680" s="74">
        <v>383964576</v>
      </c>
      <c r="Q1680" s="74">
        <v>300168090</v>
      </c>
      <c r="R1680" s="74">
        <v>15</v>
      </c>
      <c r="S1680" s="74">
        <v>6219107</v>
      </c>
      <c r="T1680" s="74">
        <v>106</v>
      </c>
      <c r="U1680" s="74">
        <v>215644</v>
      </c>
      <c r="V1680" s="74">
        <v>1561</v>
      </c>
      <c r="W1680" s="74">
        <v>3000</v>
      </c>
      <c r="X1680" s="74">
        <v>79178</v>
      </c>
      <c r="Y1680" s="74">
        <v>200</v>
      </c>
      <c r="Z1680" s="74">
        <v>1436700</v>
      </c>
      <c r="AA1680" s="74">
        <v>10</v>
      </c>
      <c r="AB1680" s="74">
        <v>12364793</v>
      </c>
      <c r="AC1680" s="74">
        <v>5</v>
      </c>
    </row>
    <row r="1681" spans="1:29" ht="14.25">
      <c r="A1681" s="89">
        <v>2014086</v>
      </c>
      <c r="B1681" s="91">
        <v>41849</v>
      </c>
      <c r="C1681" s="97">
        <v>2</v>
      </c>
      <c r="D1681" s="93">
        <v>4</v>
      </c>
      <c r="E1681" s="93">
        <v>10</v>
      </c>
      <c r="F1681" s="93">
        <v>12</v>
      </c>
      <c r="G1681" s="93">
        <v>14</v>
      </c>
      <c r="H1681" s="93">
        <v>30</v>
      </c>
      <c r="I1681" s="99">
        <v>8</v>
      </c>
      <c r="J1681" s="93">
        <v>14</v>
      </c>
      <c r="K1681" s="93">
        <v>2</v>
      </c>
      <c r="L1681" s="93">
        <v>12</v>
      </c>
      <c r="M1681" s="93">
        <v>10</v>
      </c>
      <c r="N1681" s="93">
        <v>4</v>
      </c>
      <c r="O1681" s="94">
        <v>30</v>
      </c>
      <c r="P1681" s="74">
        <v>342885520</v>
      </c>
      <c r="Q1681" s="74">
        <v>321991524</v>
      </c>
      <c r="R1681" s="74">
        <v>6</v>
      </c>
      <c r="S1681" s="74">
        <v>8140814</v>
      </c>
      <c r="T1681" s="74">
        <v>147</v>
      </c>
      <c r="U1681" s="74">
        <v>160245</v>
      </c>
      <c r="V1681" s="74">
        <v>1304</v>
      </c>
      <c r="W1681" s="74">
        <v>3000</v>
      </c>
      <c r="X1681" s="74">
        <v>69738</v>
      </c>
      <c r="Y1681" s="74">
        <v>200</v>
      </c>
      <c r="Z1681" s="74">
        <v>1273037</v>
      </c>
      <c r="AA1681" s="74">
        <v>10</v>
      </c>
      <c r="AB1681" s="74">
        <v>8639901</v>
      </c>
      <c r="AC1681" s="74">
        <v>5</v>
      </c>
    </row>
    <row r="1682" spans="1:29" ht="14.25">
      <c r="A1682" s="89">
        <v>2014087</v>
      </c>
      <c r="B1682" s="91">
        <v>41851</v>
      </c>
      <c r="C1682" s="97">
        <v>6</v>
      </c>
      <c r="D1682" s="93">
        <v>18</v>
      </c>
      <c r="E1682" s="93">
        <v>22</v>
      </c>
      <c r="F1682" s="93">
        <v>23</v>
      </c>
      <c r="G1682" s="93">
        <v>32</v>
      </c>
      <c r="H1682" s="93">
        <v>33</v>
      </c>
      <c r="I1682" s="99">
        <v>6</v>
      </c>
      <c r="J1682" s="93">
        <v>18</v>
      </c>
      <c r="K1682" s="93">
        <v>6</v>
      </c>
      <c r="L1682" s="93">
        <v>23</v>
      </c>
      <c r="M1682" s="93">
        <v>33</v>
      </c>
      <c r="N1682" s="93">
        <v>32</v>
      </c>
      <c r="O1682" s="94">
        <v>22</v>
      </c>
      <c r="P1682" s="74">
        <v>346294212</v>
      </c>
      <c r="Q1682" s="74">
        <v>341554266</v>
      </c>
      <c r="R1682" s="74">
        <v>6</v>
      </c>
      <c r="S1682" s="74">
        <v>8003802</v>
      </c>
      <c r="T1682" s="74">
        <v>89</v>
      </c>
      <c r="U1682" s="74">
        <v>253129</v>
      </c>
      <c r="V1682" s="74">
        <v>1319</v>
      </c>
      <c r="W1682" s="74">
        <v>3000</v>
      </c>
      <c r="X1682" s="74">
        <v>63293</v>
      </c>
      <c r="Y1682" s="74">
        <v>200</v>
      </c>
      <c r="Z1682" s="74">
        <v>1137663</v>
      </c>
      <c r="AA1682" s="74">
        <v>10</v>
      </c>
      <c r="AB1682" s="74">
        <v>10315570</v>
      </c>
      <c r="AC1682" s="74">
        <v>5</v>
      </c>
    </row>
    <row r="1683" spans="1:29" ht="14.25">
      <c r="A1683" s="89">
        <v>2014088</v>
      </c>
      <c r="B1683" s="91">
        <v>41854</v>
      </c>
      <c r="C1683" s="97">
        <v>3</v>
      </c>
      <c r="D1683" s="93">
        <v>6</v>
      </c>
      <c r="E1683" s="93">
        <v>11</v>
      </c>
      <c r="F1683" s="93">
        <v>14</v>
      </c>
      <c r="G1683" s="93">
        <v>16</v>
      </c>
      <c r="H1683" s="93">
        <v>29</v>
      </c>
      <c r="I1683" s="99">
        <v>15</v>
      </c>
      <c r="J1683" s="93">
        <v>16</v>
      </c>
      <c r="K1683" s="93">
        <v>3</v>
      </c>
      <c r="L1683" s="93">
        <v>14</v>
      </c>
      <c r="M1683" s="93">
        <v>6</v>
      </c>
      <c r="N1683" s="93">
        <v>29</v>
      </c>
      <c r="O1683" s="94">
        <v>11</v>
      </c>
      <c r="P1683" s="74">
        <v>378895304</v>
      </c>
      <c r="Q1683" s="74">
        <v>380020836</v>
      </c>
      <c r="R1683" s="74">
        <v>4</v>
      </c>
      <c r="S1683" s="74">
        <v>10000000</v>
      </c>
      <c r="T1683" s="74">
        <v>100</v>
      </c>
      <c r="U1683" s="74">
        <v>261555</v>
      </c>
      <c r="V1683" s="74">
        <v>1287</v>
      </c>
      <c r="W1683" s="74">
        <v>3000</v>
      </c>
      <c r="X1683" s="74">
        <v>70861</v>
      </c>
      <c r="Y1683" s="74">
        <v>200</v>
      </c>
      <c r="Z1683" s="74">
        <v>1403382</v>
      </c>
      <c r="AA1683" s="74">
        <v>10</v>
      </c>
      <c r="AB1683" s="74">
        <v>9793916</v>
      </c>
      <c r="AC1683" s="74">
        <v>5</v>
      </c>
    </row>
    <row r="1684" spans="1:29" ht="14.25">
      <c r="A1684" s="89">
        <v>2014089</v>
      </c>
      <c r="B1684" s="91">
        <v>41856</v>
      </c>
      <c r="C1684" s="97">
        <v>4</v>
      </c>
      <c r="D1684" s="93">
        <v>6</v>
      </c>
      <c r="E1684" s="93">
        <v>14</v>
      </c>
      <c r="F1684" s="93">
        <v>17</v>
      </c>
      <c r="G1684" s="93">
        <v>27</v>
      </c>
      <c r="H1684" s="93">
        <v>30</v>
      </c>
      <c r="I1684" s="99">
        <v>9</v>
      </c>
      <c r="J1684" s="93">
        <v>27</v>
      </c>
      <c r="K1684" s="93">
        <v>14</v>
      </c>
      <c r="L1684" s="93">
        <v>4</v>
      </c>
      <c r="M1684" s="93">
        <v>30</v>
      </c>
      <c r="N1684" s="93">
        <v>17</v>
      </c>
      <c r="O1684" s="94">
        <v>6</v>
      </c>
      <c r="P1684" s="74">
        <v>349996988</v>
      </c>
      <c r="Q1684" s="74">
        <v>327508140</v>
      </c>
      <c r="R1684" s="74">
        <v>15</v>
      </c>
      <c r="S1684" s="74">
        <v>5545146</v>
      </c>
      <c r="T1684" s="74">
        <v>145</v>
      </c>
      <c r="U1684" s="74">
        <v>70493</v>
      </c>
      <c r="V1684" s="74">
        <v>2737</v>
      </c>
      <c r="W1684" s="74">
        <v>3000</v>
      </c>
      <c r="X1684" s="74">
        <v>117179</v>
      </c>
      <c r="Y1684" s="74">
        <v>200</v>
      </c>
      <c r="Z1684" s="74">
        <v>1813485</v>
      </c>
      <c r="AA1684" s="74">
        <v>10</v>
      </c>
      <c r="AB1684" s="74">
        <v>16166172</v>
      </c>
      <c r="AC1684" s="74">
        <v>5</v>
      </c>
    </row>
    <row r="1685" spans="1:29" ht="14.25">
      <c r="A1685" s="89">
        <v>2014090</v>
      </c>
      <c r="B1685" s="91">
        <v>41858</v>
      </c>
      <c r="C1685" s="97">
        <v>5</v>
      </c>
      <c r="D1685" s="93">
        <v>9</v>
      </c>
      <c r="E1685" s="93">
        <v>11</v>
      </c>
      <c r="F1685" s="93">
        <v>19</v>
      </c>
      <c r="G1685" s="93">
        <v>24</v>
      </c>
      <c r="H1685" s="93">
        <v>32</v>
      </c>
      <c r="I1685" s="99">
        <v>13</v>
      </c>
      <c r="J1685" s="93">
        <v>19</v>
      </c>
      <c r="K1685" s="93">
        <v>24</v>
      </c>
      <c r="L1685" s="93">
        <v>9</v>
      </c>
      <c r="M1685" s="93">
        <v>5</v>
      </c>
      <c r="N1685" s="93">
        <v>11</v>
      </c>
      <c r="O1685" s="94">
        <v>32</v>
      </c>
      <c r="P1685" s="74">
        <v>361007810</v>
      </c>
      <c r="Q1685" s="74">
        <v>285022119</v>
      </c>
      <c r="R1685" s="74">
        <v>17</v>
      </c>
      <c r="S1685" s="74">
        <v>5909390</v>
      </c>
      <c r="T1685" s="74">
        <v>201</v>
      </c>
      <c r="U1685" s="74">
        <v>96141</v>
      </c>
      <c r="V1685" s="74">
        <v>2262</v>
      </c>
      <c r="W1685" s="74">
        <v>3000</v>
      </c>
      <c r="X1685" s="74">
        <v>98090</v>
      </c>
      <c r="Y1685" s="74">
        <v>200</v>
      </c>
      <c r="Z1685" s="74">
        <v>1612377</v>
      </c>
      <c r="AA1685" s="74">
        <v>10</v>
      </c>
      <c r="AB1685" s="74">
        <v>11413580</v>
      </c>
      <c r="AC1685" s="74">
        <v>5</v>
      </c>
    </row>
    <row r="1686" spans="1:29" ht="14.25">
      <c r="A1686" s="89">
        <v>2014091</v>
      </c>
      <c r="B1686" s="91">
        <v>41861</v>
      </c>
      <c r="C1686" s="97">
        <v>1</v>
      </c>
      <c r="D1686" s="93">
        <v>5</v>
      </c>
      <c r="E1686" s="93">
        <v>12</v>
      </c>
      <c r="F1686" s="93">
        <v>19</v>
      </c>
      <c r="G1686" s="93">
        <v>27</v>
      </c>
      <c r="H1686" s="93">
        <v>29</v>
      </c>
      <c r="I1686" s="99">
        <v>14</v>
      </c>
      <c r="J1686" s="93">
        <v>5</v>
      </c>
      <c r="K1686" s="93">
        <v>1</v>
      </c>
      <c r="L1686" s="93">
        <v>29</v>
      </c>
      <c r="M1686" s="93">
        <v>27</v>
      </c>
      <c r="N1686" s="93">
        <v>12</v>
      </c>
      <c r="O1686" s="94">
        <v>19</v>
      </c>
      <c r="P1686" s="74">
        <v>395683536</v>
      </c>
      <c r="Q1686" s="74">
        <v>312855494</v>
      </c>
      <c r="R1686" s="74">
        <v>7</v>
      </c>
      <c r="S1686" s="74">
        <v>8264071</v>
      </c>
      <c r="T1686" s="74">
        <v>148</v>
      </c>
      <c r="U1686" s="74">
        <v>192977</v>
      </c>
      <c r="V1686" s="74">
        <v>1338</v>
      </c>
      <c r="W1686" s="74">
        <v>3000</v>
      </c>
      <c r="X1686" s="74">
        <v>71109</v>
      </c>
      <c r="Y1686" s="74">
        <v>200</v>
      </c>
      <c r="Z1686" s="74">
        <v>1355425</v>
      </c>
      <c r="AA1686" s="74">
        <v>10</v>
      </c>
      <c r="AB1686" s="74">
        <v>9570474</v>
      </c>
      <c r="AC1686" s="74">
        <v>5</v>
      </c>
    </row>
    <row r="1687" spans="1:29" ht="14.25">
      <c r="A1687" s="89">
        <v>2014092</v>
      </c>
      <c r="B1687" s="91">
        <v>41863</v>
      </c>
      <c r="C1687" s="97">
        <v>3</v>
      </c>
      <c r="D1687" s="93">
        <v>13</v>
      </c>
      <c r="E1687" s="93">
        <v>18</v>
      </c>
      <c r="F1687" s="93">
        <v>19</v>
      </c>
      <c r="G1687" s="93">
        <v>22</v>
      </c>
      <c r="H1687" s="93">
        <v>26</v>
      </c>
      <c r="I1687" s="99">
        <v>7</v>
      </c>
      <c r="J1687" s="93">
        <v>3</v>
      </c>
      <c r="K1687" s="93">
        <v>22</v>
      </c>
      <c r="L1687" s="93">
        <v>19</v>
      </c>
      <c r="M1687" s="93">
        <v>13</v>
      </c>
      <c r="N1687" s="93">
        <v>18</v>
      </c>
      <c r="O1687" s="94">
        <v>26</v>
      </c>
      <c r="P1687" s="74">
        <v>355694942</v>
      </c>
      <c r="Q1687" s="74">
        <v>308790808</v>
      </c>
      <c r="R1687" s="74">
        <v>8</v>
      </c>
      <c r="S1687" s="74">
        <v>6633423</v>
      </c>
      <c r="T1687" s="74">
        <v>185</v>
      </c>
      <c r="U1687" s="74">
        <v>88293</v>
      </c>
      <c r="V1687" s="74">
        <v>1965</v>
      </c>
      <c r="W1687" s="74">
        <v>3000</v>
      </c>
      <c r="X1687" s="74">
        <v>92591</v>
      </c>
      <c r="Y1687" s="74">
        <v>200</v>
      </c>
      <c r="Z1687" s="74">
        <v>1583568</v>
      </c>
      <c r="AA1687" s="74">
        <v>10</v>
      </c>
      <c r="AB1687" s="74">
        <v>13740940</v>
      </c>
      <c r="AC1687" s="74">
        <v>5</v>
      </c>
    </row>
    <row r="1688" spans="1:29" ht="14.25">
      <c r="A1688" s="89">
        <v>2014093</v>
      </c>
      <c r="B1688" s="91">
        <v>41865</v>
      </c>
      <c r="C1688" s="97">
        <v>2</v>
      </c>
      <c r="D1688" s="93">
        <v>8</v>
      </c>
      <c r="E1688" s="93">
        <v>9</v>
      </c>
      <c r="F1688" s="93">
        <v>10</v>
      </c>
      <c r="G1688" s="93">
        <v>20</v>
      </c>
      <c r="H1688" s="93">
        <v>29</v>
      </c>
      <c r="I1688" s="99">
        <v>5</v>
      </c>
      <c r="J1688" s="93">
        <v>10</v>
      </c>
      <c r="K1688" s="93">
        <v>20</v>
      </c>
      <c r="L1688" s="93">
        <v>8</v>
      </c>
      <c r="M1688" s="93">
        <v>2</v>
      </c>
      <c r="N1688" s="93">
        <v>29</v>
      </c>
      <c r="O1688" s="94">
        <v>9</v>
      </c>
      <c r="P1688" s="74">
        <v>361310882</v>
      </c>
      <c r="Q1688" s="74">
        <v>207035236</v>
      </c>
      <c r="R1688" s="74">
        <v>23</v>
      </c>
      <c r="S1688" s="74">
        <v>5209398</v>
      </c>
      <c r="T1688" s="74">
        <v>205</v>
      </c>
      <c r="U1688" s="74">
        <v>29366</v>
      </c>
      <c r="V1688" s="74">
        <v>3824</v>
      </c>
      <c r="W1688" s="74">
        <v>3000</v>
      </c>
      <c r="X1688" s="74">
        <v>152903</v>
      </c>
      <c r="Y1688" s="74">
        <v>200</v>
      </c>
      <c r="Z1688" s="74">
        <v>2158812</v>
      </c>
      <c r="AA1688" s="74">
        <v>10</v>
      </c>
      <c r="AB1688" s="74">
        <v>17864162</v>
      </c>
      <c r="AC1688" s="74">
        <v>5</v>
      </c>
    </row>
    <row r="1689" spans="1:29" ht="14.25">
      <c r="A1689" s="89">
        <v>2014094</v>
      </c>
      <c r="B1689" s="91">
        <v>41868</v>
      </c>
      <c r="C1689" s="97">
        <v>1</v>
      </c>
      <c r="D1689" s="93">
        <v>10</v>
      </c>
      <c r="E1689" s="93">
        <v>18</v>
      </c>
      <c r="F1689" s="93">
        <v>20</v>
      </c>
      <c r="G1689" s="93">
        <v>23</v>
      </c>
      <c r="H1689" s="93">
        <v>29</v>
      </c>
      <c r="I1689" s="99">
        <v>1</v>
      </c>
      <c r="J1689" s="93">
        <v>23</v>
      </c>
      <c r="K1689" s="93">
        <v>1</v>
      </c>
      <c r="L1689" s="93">
        <v>29</v>
      </c>
      <c r="M1689" s="93">
        <v>10</v>
      </c>
      <c r="N1689" s="93">
        <v>20</v>
      </c>
      <c r="O1689" s="94">
        <v>18</v>
      </c>
      <c r="P1689" s="74">
        <v>394513356</v>
      </c>
      <c r="Q1689" s="74">
        <v>273173708</v>
      </c>
      <c r="R1689" s="74">
        <v>2</v>
      </c>
      <c r="S1689" s="74">
        <v>10000000</v>
      </c>
      <c r="T1689" s="74">
        <v>79</v>
      </c>
      <c r="U1689" s="74">
        <v>363453</v>
      </c>
      <c r="V1689" s="74">
        <v>1116</v>
      </c>
      <c r="W1689" s="74">
        <v>3000</v>
      </c>
      <c r="X1689" s="74">
        <v>59784</v>
      </c>
      <c r="Y1689" s="74">
        <v>200</v>
      </c>
      <c r="Z1689" s="74">
        <v>1177782</v>
      </c>
      <c r="AA1689" s="74">
        <v>10</v>
      </c>
      <c r="AB1689" s="74">
        <v>10275525</v>
      </c>
      <c r="AC1689" s="74">
        <v>5</v>
      </c>
    </row>
    <row r="1690" spans="1:29" ht="14.25">
      <c r="A1690" s="89">
        <v>2014095</v>
      </c>
      <c r="B1690" s="91">
        <v>41870</v>
      </c>
      <c r="C1690" s="97">
        <v>5</v>
      </c>
      <c r="D1690" s="93">
        <v>6</v>
      </c>
      <c r="E1690" s="93">
        <v>8</v>
      </c>
      <c r="F1690" s="93">
        <v>14</v>
      </c>
      <c r="G1690" s="93">
        <v>22</v>
      </c>
      <c r="H1690" s="93">
        <v>31</v>
      </c>
      <c r="I1690" s="99">
        <v>8</v>
      </c>
      <c r="J1690" s="93">
        <v>22</v>
      </c>
      <c r="K1690" s="93">
        <v>5</v>
      </c>
      <c r="L1690" s="93">
        <v>8</v>
      </c>
      <c r="M1690" s="93">
        <v>6</v>
      </c>
      <c r="N1690" s="93">
        <v>14</v>
      </c>
      <c r="O1690" s="94">
        <v>31</v>
      </c>
      <c r="P1690" s="74">
        <v>348187212</v>
      </c>
      <c r="Q1690" s="74">
        <v>279324805</v>
      </c>
      <c r="R1690" s="74">
        <v>5</v>
      </c>
      <c r="S1690" s="74">
        <v>7265534</v>
      </c>
      <c r="T1690" s="74">
        <v>134</v>
      </c>
      <c r="U1690" s="74">
        <v>105668</v>
      </c>
      <c r="V1690" s="74">
        <v>2053</v>
      </c>
      <c r="W1690" s="74">
        <v>3000</v>
      </c>
      <c r="X1690" s="74">
        <v>97838</v>
      </c>
      <c r="Y1690" s="74">
        <v>200</v>
      </c>
      <c r="Z1690" s="74">
        <v>1620365</v>
      </c>
      <c r="AA1690" s="74">
        <v>10</v>
      </c>
      <c r="AB1690" s="74">
        <v>14408624</v>
      </c>
      <c r="AC1690" s="74">
        <v>5</v>
      </c>
    </row>
    <row r="1691" spans="1:29" ht="14.25">
      <c r="A1691" s="89">
        <v>2014096</v>
      </c>
      <c r="B1691" s="91">
        <v>41872</v>
      </c>
      <c r="C1691" s="97">
        <v>12</v>
      </c>
      <c r="D1691" s="93">
        <v>14</v>
      </c>
      <c r="E1691" s="93">
        <v>17</v>
      </c>
      <c r="F1691" s="93">
        <v>19</v>
      </c>
      <c r="G1691" s="93">
        <v>22</v>
      </c>
      <c r="H1691" s="93">
        <v>24</v>
      </c>
      <c r="I1691" s="99">
        <v>8</v>
      </c>
      <c r="J1691" s="93">
        <v>17</v>
      </c>
      <c r="K1691" s="93">
        <v>12</v>
      </c>
      <c r="L1691" s="93">
        <v>22</v>
      </c>
      <c r="M1691" s="93">
        <v>24</v>
      </c>
      <c r="N1691" s="93">
        <v>14</v>
      </c>
      <c r="O1691" s="94">
        <v>19</v>
      </c>
      <c r="P1691" s="74">
        <v>357432576</v>
      </c>
      <c r="Q1691" s="74">
        <v>312395240</v>
      </c>
      <c r="R1691" s="74">
        <v>4</v>
      </c>
      <c r="S1691" s="74">
        <v>9824585</v>
      </c>
      <c r="T1691" s="74">
        <v>86</v>
      </c>
      <c r="U1691" s="74">
        <v>280499</v>
      </c>
      <c r="V1691" s="74">
        <v>1012</v>
      </c>
      <c r="W1691" s="74">
        <v>3000</v>
      </c>
      <c r="X1691" s="74">
        <v>56567</v>
      </c>
      <c r="Y1691" s="74">
        <v>200</v>
      </c>
      <c r="Z1691" s="74">
        <v>1144131</v>
      </c>
      <c r="AA1691" s="74">
        <v>10</v>
      </c>
      <c r="AB1691" s="74">
        <v>10571910</v>
      </c>
      <c r="AC1691" s="74">
        <v>5</v>
      </c>
    </row>
    <row r="1692" spans="1:29" ht="14.25">
      <c r="A1692" s="89">
        <v>2014097</v>
      </c>
      <c r="B1692" s="91">
        <v>41875</v>
      </c>
      <c r="C1692" s="97">
        <v>7</v>
      </c>
      <c r="D1692" s="93">
        <v>13</v>
      </c>
      <c r="E1692" s="93">
        <v>24</v>
      </c>
      <c r="F1692" s="93">
        <v>25</v>
      </c>
      <c r="G1692" s="93">
        <v>27</v>
      </c>
      <c r="H1692" s="93">
        <v>32</v>
      </c>
      <c r="I1692" s="99">
        <v>15</v>
      </c>
      <c r="J1692" s="93">
        <v>27</v>
      </c>
      <c r="K1692" s="93">
        <v>13</v>
      </c>
      <c r="L1692" s="93">
        <v>24</v>
      </c>
      <c r="M1692" s="93">
        <v>25</v>
      </c>
      <c r="N1692" s="93">
        <v>7</v>
      </c>
      <c r="O1692" s="94">
        <v>32</v>
      </c>
      <c r="P1692" s="74">
        <v>390727104</v>
      </c>
      <c r="Q1692" s="74">
        <v>369675882</v>
      </c>
      <c r="R1692" s="74">
        <v>3</v>
      </c>
      <c r="S1692" s="74">
        <v>10000000</v>
      </c>
      <c r="T1692" s="74">
        <v>148</v>
      </c>
      <c r="U1692" s="74">
        <v>196578</v>
      </c>
      <c r="V1692" s="74">
        <v>1599</v>
      </c>
      <c r="W1692" s="74">
        <v>3000</v>
      </c>
      <c r="X1692" s="74">
        <v>73902</v>
      </c>
      <c r="Y1692" s="74">
        <v>200</v>
      </c>
      <c r="Z1692" s="74">
        <v>1422268</v>
      </c>
      <c r="AA1692" s="74">
        <v>10</v>
      </c>
      <c r="AB1692" s="74">
        <v>8256401</v>
      </c>
      <c r="AC1692" s="74">
        <v>5</v>
      </c>
    </row>
    <row r="1693" spans="1:29" ht="14.25">
      <c r="A1693" s="89">
        <v>2014098</v>
      </c>
      <c r="B1693" s="91">
        <v>41877</v>
      </c>
      <c r="C1693" s="97">
        <v>2</v>
      </c>
      <c r="D1693" s="93">
        <v>13</v>
      </c>
      <c r="E1693" s="93">
        <v>17</v>
      </c>
      <c r="F1693" s="93">
        <v>20</v>
      </c>
      <c r="G1693" s="93">
        <v>29</v>
      </c>
      <c r="H1693" s="93">
        <v>31</v>
      </c>
      <c r="I1693" s="99">
        <v>7</v>
      </c>
      <c r="J1693" s="93">
        <v>17</v>
      </c>
      <c r="K1693" s="93">
        <v>31</v>
      </c>
      <c r="L1693" s="93">
        <v>29</v>
      </c>
      <c r="M1693" s="93">
        <v>20</v>
      </c>
      <c r="N1693" s="93">
        <v>13</v>
      </c>
      <c r="O1693" s="94">
        <v>2</v>
      </c>
      <c r="P1693" s="74">
        <v>353151800</v>
      </c>
      <c r="Q1693" s="74">
        <v>392834215</v>
      </c>
      <c r="R1693" s="74">
        <v>5</v>
      </c>
      <c r="S1693" s="74">
        <v>8502424</v>
      </c>
      <c r="T1693" s="74">
        <v>77</v>
      </c>
      <c r="U1693" s="74">
        <v>284287</v>
      </c>
      <c r="V1693" s="74">
        <v>1534</v>
      </c>
      <c r="W1693" s="74">
        <v>3000</v>
      </c>
      <c r="X1693" s="74">
        <v>64166</v>
      </c>
      <c r="Y1693" s="74">
        <v>200</v>
      </c>
      <c r="Z1693" s="74">
        <v>1189740</v>
      </c>
      <c r="AA1693" s="74">
        <v>10</v>
      </c>
      <c r="AB1693" s="74">
        <v>11230235</v>
      </c>
      <c r="AC1693" s="74">
        <v>5</v>
      </c>
    </row>
    <row r="1694" spans="1:29" ht="14.25">
      <c r="A1694" s="89">
        <v>2014099</v>
      </c>
      <c r="B1694" s="91">
        <v>41879</v>
      </c>
      <c r="C1694" s="97">
        <v>1</v>
      </c>
      <c r="D1694" s="93">
        <v>5</v>
      </c>
      <c r="E1694" s="93">
        <v>10</v>
      </c>
      <c r="F1694" s="93">
        <v>11</v>
      </c>
      <c r="G1694" s="93">
        <v>13</v>
      </c>
      <c r="H1694" s="93">
        <v>32</v>
      </c>
      <c r="I1694" s="99">
        <v>14</v>
      </c>
      <c r="J1694" s="93">
        <v>5</v>
      </c>
      <c r="K1694" s="93">
        <v>32</v>
      </c>
      <c r="L1694" s="93">
        <v>13</v>
      </c>
      <c r="M1694" s="93">
        <v>10</v>
      </c>
      <c r="N1694" s="93">
        <v>11</v>
      </c>
      <c r="O1694" s="94">
        <v>1</v>
      </c>
      <c r="P1694" s="74">
        <v>358086522</v>
      </c>
      <c r="Q1694" s="74">
        <v>432609020</v>
      </c>
      <c r="R1694" s="74">
        <v>4</v>
      </c>
      <c r="S1694" s="74">
        <v>10000000</v>
      </c>
      <c r="T1694" s="74">
        <v>47</v>
      </c>
      <c r="U1694" s="74">
        <v>565778</v>
      </c>
      <c r="V1694" s="74">
        <v>779</v>
      </c>
      <c r="W1694" s="74">
        <v>3000</v>
      </c>
      <c r="X1694" s="74">
        <v>46911</v>
      </c>
      <c r="Y1694" s="74">
        <v>200</v>
      </c>
      <c r="Z1694" s="74">
        <v>991927</v>
      </c>
      <c r="AA1694" s="74">
        <v>10</v>
      </c>
      <c r="AB1694" s="74">
        <v>9491502</v>
      </c>
      <c r="AC1694" s="74">
        <v>5</v>
      </c>
    </row>
    <row r="1695" spans="1:29" ht="14.25">
      <c r="A1695" s="89">
        <v>2014100</v>
      </c>
      <c r="B1695" s="91">
        <v>41882</v>
      </c>
      <c r="C1695" s="97">
        <v>1</v>
      </c>
      <c r="D1695" s="93">
        <v>6</v>
      </c>
      <c r="E1695" s="93">
        <v>9</v>
      </c>
      <c r="F1695" s="93">
        <v>10</v>
      </c>
      <c r="G1695" s="93">
        <v>14</v>
      </c>
      <c r="H1695" s="93">
        <v>16</v>
      </c>
      <c r="I1695" s="99">
        <v>11</v>
      </c>
      <c r="J1695" s="93">
        <v>9</v>
      </c>
      <c r="K1695" s="93">
        <v>1</v>
      </c>
      <c r="L1695" s="93">
        <v>16</v>
      </c>
      <c r="M1695" s="93">
        <v>10</v>
      </c>
      <c r="N1695" s="93">
        <v>14</v>
      </c>
      <c r="O1695" s="94">
        <v>6</v>
      </c>
      <c r="P1695" s="74">
        <v>401949134</v>
      </c>
      <c r="Q1695" s="74">
        <v>472918194</v>
      </c>
      <c r="R1695" s="74">
        <v>3</v>
      </c>
      <c r="S1695" s="74">
        <v>10000000</v>
      </c>
      <c r="T1695" s="74">
        <v>90</v>
      </c>
      <c r="U1695" s="74">
        <v>260404</v>
      </c>
      <c r="V1695" s="74">
        <v>1526</v>
      </c>
      <c r="W1695" s="74">
        <v>3000</v>
      </c>
      <c r="X1695" s="74">
        <v>77921</v>
      </c>
      <c r="Y1695" s="74">
        <v>200</v>
      </c>
      <c r="Z1695" s="74">
        <v>1519047</v>
      </c>
      <c r="AA1695" s="74">
        <v>10</v>
      </c>
      <c r="AB1695" s="74">
        <v>13571367</v>
      </c>
      <c r="AC1695" s="74">
        <v>5</v>
      </c>
    </row>
    <row r="1696" spans="1:29" ht="14.25">
      <c r="A1696" s="89">
        <v>2014101</v>
      </c>
      <c r="B1696" s="91">
        <v>41884</v>
      </c>
      <c r="C1696" s="97">
        <v>16</v>
      </c>
      <c r="D1696" s="93">
        <v>18</v>
      </c>
      <c r="E1696" s="93">
        <v>20</v>
      </c>
      <c r="F1696" s="93">
        <v>23</v>
      </c>
      <c r="G1696" s="93">
        <v>24</v>
      </c>
      <c r="H1696" s="93">
        <v>32</v>
      </c>
      <c r="I1696" s="99">
        <v>7</v>
      </c>
      <c r="J1696" s="93">
        <v>18</v>
      </c>
      <c r="K1696" s="93">
        <v>16</v>
      </c>
      <c r="L1696" s="93">
        <v>23</v>
      </c>
      <c r="M1696" s="93">
        <v>32</v>
      </c>
      <c r="N1696" s="93">
        <v>24</v>
      </c>
      <c r="O1696" s="94">
        <v>20</v>
      </c>
      <c r="P1696" s="74">
        <v>359712392</v>
      </c>
      <c r="Q1696" s="74">
        <v>529892270</v>
      </c>
      <c r="R1696" s="74">
        <v>2</v>
      </c>
      <c r="S1696" s="74">
        <v>10000000</v>
      </c>
      <c r="T1696" s="74">
        <v>61</v>
      </c>
      <c r="U1696" s="74">
        <v>420623</v>
      </c>
      <c r="V1696" s="74">
        <v>806</v>
      </c>
      <c r="W1696" s="74">
        <v>3000</v>
      </c>
      <c r="X1696" s="74">
        <v>44219</v>
      </c>
      <c r="Y1696" s="74">
        <v>200</v>
      </c>
      <c r="Z1696" s="74">
        <v>922552</v>
      </c>
      <c r="AA1696" s="74">
        <v>10</v>
      </c>
      <c r="AB1696" s="74">
        <v>10627930</v>
      </c>
      <c r="AC1696" s="74">
        <v>5</v>
      </c>
    </row>
    <row r="1697" spans="1:29" ht="14.25">
      <c r="A1697" s="89">
        <v>2014102</v>
      </c>
      <c r="B1697" s="91">
        <v>41886</v>
      </c>
      <c r="C1697" s="97">
        <v>14</v>
      </c>
      <c r="D1697" s="93">
        <v>16</v>
      </c>
      <c r="E1697" s="93">
        <v>21</v>
      </c>
      <c r="F1697" s="93">
        <v>24</v>
      </c>
      <c r="G1697" s="93">
        <v>28</v>
      </c>
      <c r="H1697" s="93">
        <v>31</v>
      </c>
      <c r="I1697" s="99">
        <v>13</v>
      </c>
      <c r="J1697" s="93">
        <v>31</v>
      </c>
      <c r="K1697" s="93">
        <v>24</v>
      </c>
      <c r="L1697" s="93">
        <v>21</v>
      </c>
      <c r="M1697" s="93">
        <v>14</v>
      </c>
      <c r="N1697" s="93">
        <v>16</v>
      </c>
      <c r="O1697" s="94">
        <v>28</v>
      </c>
      <c r="P1697" s="74">
        <v>368749750</v>
      </c>
      <c r="Q1697" s="74">
        <v>582985842</v>
      </c>
      <c r="R1697" s="74">
        <v>3</v>
      </c>
      <c r="S1697" s="74">
        <v>10000000</v>
      </c>
      <c r="T1697" s="74">
        <v>80</v>
      </c>
      <c r="U1697" s="74">
        <v>346223</v>
      </c>
      <c r="V1697" s="74">
        <v>813</v>
      </c>
      <c r="W1697" s="74">
        <v>3000</v>
      </c>
      <c r="X1697" s="74">
        <v>54535</v>
      </c>
      <c r="Y1697" s="74">
        <v>200</v>
      </c>
      <c r="Z1697" s="74">
        <v>1145542</v>
      </c>
      <c r="AA1697" s="74">
        <v>10</v>
      </c>
      <c r="AB1697" s="74">
        <v>9018905</v>
      </c>
      <c r="AC1697" s="74">
        <v>5</v>
      </c>
    </row>
    <row r="1698" spans="1:29" ht="14.25">
      <c r="A1698" s="89">
        <v>2014103</v>
      </c>
      <c r="B1698" s="91">
        <v>41889</v>
      </c>
      <c r="C1698" s="97">
        <v>3</v>
      </c>
      <c r="D1698" s="93">
        <v>8</v>
      </c>
      <c r="E1698" s="93">
        <v>9</v>
      </c>
      <c r="F1698" s="93">
        <v>10</v>
      </c>
      <c r="G1698" s="93">
        <v>18</v>
      </c>
      <c r="H1698" s="93">
        <v>33</v>
      </c>
      <c r="I1698" s="99">
        <v>4</v>
      </c>
      <c r="J1698" s="93">
        <v>8</v>
      </c>
      <c r="K1698" s="93">
        <v>10</v>
      </c>
      <c r="L1698" s="93">
        <v>33</v>
      </c>
      <c r="M1698" s="93">
        <v>18</v>
      </c>
      <c r="N1698" s="93">
        <v>9</v>
      </c>
      <c r="O1698" s="94">
        <v>3</v>
      </c>
      <c r="P1698" s="74">
        <v>396768732</v>
      </c>
      <c r="Q1698" s="74">
        <v>589633520</v>
      </c>
      <c r="R1698" s="74">
        <v>8</v>
      </c>
      <c r="S1698" s="74">
        <v>7120349</v>
      </c>
      <c r="T1698" s="74">
        <v>179</v>
      </c>
      <c r="U1698" s="74">
        <v>118455</v>
      </c>
      <c r="V1698" s="74">
        <v>1986</v>
      </c>
      <c r="W1698" s="74">
        <v>3000</v>
      </c>
      <c r="X1698" s="74">
        <v>106804</v>
      </c>
      <c r="Y1698" s="74">
        <v>200</v>
      </c>
      <c r="Z1698" s="74">
        <v>1806290</v>
      </c>
      <c r="AA1698" s="74">
        <v>10</v>
      </c>
      <c r="AB1698" s="74">
        <v>12844201</v>
      </c>
      <c r="AC1698" s="74">
        <v>5</v>
      </c>
    </row>
    <row r="1699" spans="1:29" ht="14.25">
      <c r="A1699" s="89">
        <v>2014104</v>
      </c>
      <c r="B1699" s="91">
        <v>41891</v>
      </c>
      <c r="C1699" s="97">
        <v>2</v>
      </c>
      <c r="D1699" s="93">
        <v>6</v>
      </c>
      <c r="E1699" s="93">
        <v>12</v>
      </c>
      <c r="F1699" s="93">
        <v>19</v>
      </c>
      <c r="G1699" s="93">
        <v>27</v>
      </c>
      <c r="H1699" s="93">
        <v>28</v>
      </c>
      <c r="I1699" s="99">
        <v>13</v>
      </c>
      <c r="J1699" s="93">
        <v>2</v>
      </c>
      <c r="K1699" s="93">
        <v>6</v>
      </c>
      <c r="L1699" s="93">
        <v>28</v>
      </c>
      <c r="M1699" s="93">
        <v>19</v>
      </c>
      <c r="N1699" s="93">
        <v>12</v>
      </c>
      <c r="O1699" s="94">
        <v>27</v>
      </c>
      <c r="P1699" s="74">
        <v>358170510</v>
      </c>
      <c r="Q1699" s="74">
        <v>624461375</v>
      </c>
      <c r="R1699" s="74">
        <v>5</v>
      </c>
      <c r="S1699" s="74">
        <v>9351116</v>
      </c>
      <c r="T1699" s="74">
        <v>372</v>
      </c>
      <c r="U1699" s="74">
        <v>73103</v>
      </c>
      <c r="V1699" s="74">
        <v>1218</v>
      </c>
      <c r="W1699" s="74">
        <v>3000</v>
      </c>
      <c r="X1699" s="74">
        <v>79156</v>
      </c>
      <c r="Y1699" s="74">
        <v>200</v>
      </c>
      <c r="Z1699" s="74">
        <v>1516901</v>
      </c>
      <c r="AA1699" s="74">
        <v>10</v>
      </c>
      <c r="AB1699" s="74">
        <v>6414284</v>
      </c>
      <c r="AC1699" s="74">
        <v>5</v>
      </c>
    </row>
    <row r="1700" spans="1:29" ht="14.25">
      <c r="A1700" s="89">
        <v>2014105</v>
      </c>
      <c r="B1700" s="91">
        <v>41893</v>
      </c>
      <c r="C1700" s="97">
        <v>14</v>
      </c>
      <c r="D1700" s="93">
        <v>16</v>
      </c>
      <c r="E1700" s="93">
        <v>17</v>
      </c>
      <c r="F1700" s="93">
        <v>19</v>
      </c>
      <c r="G1700" s="93">
        <v>27</v>
      </c>
      <c r="H1700" s="93">
        <v>32</v>
      </c>
      <c r="I1700" s="99">
        <v>4</v>
      </c>
      <c r="J1700" s="93">
        <v>27</v>
      </c>
      <c r="K1700" s="93">
        <v>19</v>
      </c>
      <c r="L1700" s="93">
        <v>17</v>
      </c>
      <c r="M1700" s="93">
        <v>14</v>
      </c>
      <c r="N1700" s="93">
        <v>32</v>
      </c>
      <c r="O1700" s="94">
        <v>16</v>
      </c>
      <c r="P1700" s="74">
        <v>379715550</v>
      </c>
      <c r="Q1700" s="74">
        <v>662968446</v>
      </c>
      <c r="R1700" s="74">
        <v>6</v>
      </c>
      <c r="S1700" s="74">
        <v>9151943</v>
      </c>
      <c r="T1700" s="74">
        <v>67</v>
      </c>
      <c r="U1700" s="74">
        <v>464769</v>
      </c>
      <c r="V1700" s="74">
        <v>756</v>
      </c>
      <c r="W1700" s="74">
        <v>3000</v>
      </c>
      <c r="X1700" s="74">
        <v>45386</v>
      </c>
      <c r="Y1700" s="74">
        <v>200</v>
      </c>
      <c r="Z1700" s="74">
        <v>993471</v>
      </c>
      <c r="AA1700" s="74">
        <v>10</v>
      </c>
      <c r="AB1700" s="74">
        <v>8044478</v>
      </c>
      <c r="AC1700" s="74">
        <v>5</v>
      </c>
    </row>
    <row r="1701" spans="1:29" ht="14.25">
      <c r="A1701" s="89">
        <v>2014106</v>
      </c>
      <c r="B1701" s="91">
        <v>41896</v>
      </c>
      <c r="C1701" s="97">
        <v>9</v>
      </c>
      <c r="D1701" s="93">
        <v>14</v>
      </c>
      <c r="E1701" s="93">
        <v>17</v>
      </c>
      <c r="F1701" s="93">
        <v>18</v>
      </c>
      <c r="G1701" s="93">
        <v>21</v>
      </c>
      <c r="H1701" s="93">
        <v>25</v>
      </c>
      <c r="I1701" s="99">
        <v>15</v>
      </c>
      <c r="J1701" s="93">
        <v>21</v>
      </c>
      <c r="K1701" s="93">
        <v>18</v>
      </c>
      <c r="L1701" s="93">
        <v>9</v>
      </c>
      <c r="M1701" s="93">
        <v>17</v>
      </c>
      <c r="N1701" s="93">
        <v>14</v>
      </c>
      <c r="O1701" s="94">
        <v>25</v>
      </c>
      <c r="P1701" s="74">
        <v>422052940</v>
      </c>
      <c r="Q1701" s="74">
        <v>718893160</v>
      </c>
      <c r="R1701" s="74">
        <v>4</v>
      </c>
      <c r="S1701" s="74">
        <v>10000000</v>
      </c>
      <c r="T1701" s="74">
        <v>124</v>
      </c>
      <c r="U1701" s="74">
        <v>257862</v>
      </c>
      <c r="V1701" s="74">
        <v>1115</v>
      </c>
      <c r="W1701" s="74">
        <v>3000</v>
      </c>
      <c r="X1701" s="74">
        <v>68464</v>
      </c>
      <c r="Y1701" s="74">
        <v>200</v>
      </c>
      <c r="Z1701" s="74">
        <v>1401001</v>
      </c>
      <c r="AA1701" s="74">
        <v>10</v>
      </c>
      <c r="AB1701" s="74">
        <v>9571702</v>
      </c>
      <c r="AC1701" s="74">
        <v>5</v>
      </c>
    </row>
    <row r="1702" spans="1:29" ht="14.25">
      <c r="A1702" s="89">
        <v>2014107</v>
      </c>
      <c r="B1702" s="91">
        <v>41898</v>
      </c>
      <c r="C1702" s="97">
        <v>11</v>
      </c>
      <c r="D1702" s="93">
        <v>14</v>
      </c>
      <c r="E1702" s="93">
        <v>17</v>
      </c>
      <c r="F1702" s="93">
        <v>22</v>
      </c>
      <c r="G1702" s="93">
        <v>25</v>
      </c>
      <c r="H1702" s="93">
        <v>27</v>
      </c>
      <c r="I1702" s="99">
        <v>16</v>
      </c>
      <c r="J1702" s="93">
        <v>22</v>
      </c>
      <c r="K1702" s="93">
        <v>27</v>
      </c>
      <c r="L1702" s="93">
        <v>17</v>
      </c>
      <c r="M1702" s="93">
        <v>11</v>
      </c>
      <c r="N1702" s="93">
        <v>25</v>
      </c>
      <c r="O1702" s="94">
        <v>14</v>
      </c>
      <c r="P1702" s="74">
        <v>387176276</v>
      </c>
      <c r="Q1702" s="74">
        <v>752252140</v>
      </c>
      <c r="R1702" s="74">
        <v>5</v>
      </c>
      <c r="S1702" s="74">
        <v>9244289</v>
      </c>
      <c r="T1702" s="74">
        <v>117</v>
      </c>
      <c r="U1702" s="74">
        <v>226724</v>
      </c>
      <c r="V1702" s="74">
        <v>999</v>
      </c>
      <c r="W1702" s="74">
        <v>3000</v>
      </c>
      <c r="X1702" s="74">
        <v>60116</v>
      </c>
      <c r="Y1702" s="74">
        <v>200</v>
      </c>
      <c r="Z1702" s="74">
        <v>1186708</v>
      </c>
      <c r="AA1702" s="74">
        <v>10</v>
      </c>
      <c r="AB1702" s="74">
        <v>11344370</v>
      </c>
      <c r="AC1702" s="74">
        <v>5</v>
      </c>
    </row>
    <row r="1703" spans="1:29" ht="14.25">
      <c r="A1703" s="89">
        <v>2014108</v>
      </c>
      <c r="B1703" s="91">
        <v>41900</v>
      </c>
      <c r="C1703" s="97">
        <v>3</v>
      </c>
      <c r="D1703" s="93">
        <v>8</v>
      </c>
      <c r="E1703" s="93">
        <v>9</v>
      </c>
      <c r="F1703" s="93">
        <v>20</v>
      </c>
      <c r="G1703" s="93">
        <v>23</v>
      </c>
      <c r="H1703" s="93">
        <v>28</v>
      </c>
      <c r="I1703" s="99">
        <v>2</v>
      </c>
      <c r="J1703" s="93">
        <v>8</v>
      </c>
      <c r="K1703" s="93">
        <v>20</v>
      </c>
      <c r="L1703" s="93">
        <v>23</v>
      </c>
      <c r="M1703" s="93">
        <v>9</v>
      </c>
      <c r="N1703" s="93">
        <v>28</v>
      </c>
      <c r="O1703" s="94">
        <v>3</v>
      </c>
      <c r="P1703" s="74">
        <v>393047674</v>
      </c>
      <c r="Q1703" s="74">
        <v>735850612</v>
      </c>
      <c r="R1703" s="74">
        <v>14</v>
      </c>
      <c r="S1703" s="74">
        <v>6392168</v>
      </c>
      <c r="T1703" s="74">
        <v>357</v>
      </c>
      <c r="U1703" s="74">
        <v>68243</v>
      </c>
      <c r="V1703" s="74">
        <v>2806</v>
      </c>
      <c r="W1703" s="74">
        <v>3000</v>
      </c>
      <c r="X1703" s="74">
        <v>109290</v>
      </c>
      <c r="Y1703" s="74">
        <v>200</v>
      </c>
      <c r="Z1703" s="74">
        <v>1755016</v>
      </c>
      <c r="AA1703" s="74">
        <v>10</v>
      </c>
      <c r="AB1703" s="74">
        <v>9463084</v>
      </c>
      <c r="AC1703" s="74">
        <v>5</v>
      </c>
    </row>
    <row r="1704" spans="1:29" ht="14.25">
      <c r="A1704" s="89">
        <v>2014109</v>
      </c>
      <c r="B1704" s="91">
        <v>41903</v>
      </c>
      <c r="C1704" s="97">
        <v>2</v>
      </c>
      <c r="D1704" s="93">
        <v>5</v>
      </c>
      <c r="E1704" s="93">
        <v>11</v>
      </c>
      <c r="F1704" s="93">
        <v>15</v>
      </c>
      <c r="G1704" s="93">
        <v>19</v>
      </c>
      <c r="H1704" s="93">
        <v>28</v>
      </c>
      <c r="I1704" s="99">
        <v>2</v>
      </c>
      <c r="J1704" s="93">
        <v>5</v>
      </c>
      <c r="K1704" s="93">
        <v>19</v>
      </c>
      <c r="L1704" s="93">
        <v>11</v>
      </c>
      <c r="M1704" s="93">
        <v>28</v>
      </c>
      <c r="N1704" s="93">
        <v>2</v>
      </c>
      <c r="O1704" s="94">
        <v>15</v>
      </c>
      <c r="P1704" s="74">
        <v>437600916</v>
      </c>
      <c r="Q1704" s="74">
        <v>732608704</v>
      </c>
      <c r="R1704" s="74">
        <v>16</v>
      </c>
      <c r="S1704" s="74">
        <v>6744502</v>
      </c>
      <c r="T1704" s="74">
        <v>304</v>
      </c>
      <c r="U1704" s="74">
        <v>114769</v>
      </c>
      <c r="V1704" s="74">
        <v>1491</v>
      </c>
      <c r="W1704" s="74">
        <v>3000</v>
      </c>
      <c r="X1704" s="74">
        <v>77457</v>
      </c>
      <c r="Y1704" s="74">
        <v>200</v>
      </c>
      <c r="Z1704" s="74">
        <v>1604097</v>
      </c>
      <c r="AA1704" s="74">
        <v>10</v>
      </c>
      <c r="AB1704" s="74">
        <v>7771782</v>
      </c>
      <c r="AC1704" s="74">
        <v>5</v>
      </c>
    </row>
    <row r="1705" spans="1:29" ht="14.25">
      <c r="A1705" s="89">
        <v>2014110</v>
      </c>
      <c r="B1705" s="91">
        <v>41905</v>
      </c>
      <c r="C1705" s="97">
        <v>1</v>
      </c>
      <c r="D1705" s="93">
        <v>8</v>
      </c>
      <c r="E1705" s="93">
        <v>11</v>
      </c>
      <c r="F1705" s="93">
        <v>13</v>
      </c>
      <c r="G1705" s="93">
        <v>19</v>
      </c>
      <c r="H1705" s="93">
        <v>30</v>
      </c>
      <c r="I1705" s="99">
        <v>6</v>
      </c>
      <c r="J1705" s="93">
        <v>1</v>
      </c>
      <c r="K1705" s="93">
        <v>30</v>
      </c>
      <c r="L1705" s="93">
        <v>8</v>
      </c>
      <c r="M1705" s="93">
        <v>13</v>
      </c>
      <c r="N1705" s="93">
        <v>11</v>
      </c>
      <c r="O1705" s="94">
        <v>19</v>
      </c>
      <c r="P1705" s="74">
        <v>384948858</v>
      </c>
      <c r="Q1705" s="74">
        <v>759917456</v>
      </c>
      <c r="R1705" s="74">
        <v>4</v>
      </c>
      <c r="S1705" s="74">
        <v>9300795</v>
      </c>
      <c r="T1705" s="74">
        <v>143</v>
      </c>
      <c r="U1705" s="74">
        <v>150377</v>
      </c>
      <c r="V1705" s="74">
        <v>1913</v>
      </c>
      <c r="W1705" s="74">
        <v>3000</v>
      </c>
      <c r="X1705" s="74">
        <v>92867</v>
      </c>
      <c r="Y1705" s="74">
        <v>200</v>
      </c>
      <c r="Z1705" s="74">
        <v>1669011</v>
      </c>
      <c r="AA1705" s="74">
        <v>10</v>
      </c>
      <c r="AB1705" s="74">
        <v>12321303</v>
      </c>
      <c r="AC1705" s="74">
        <v>5</v>
      </c>
    </row>
    <row r="1706" spans="1:29" ht="14.25">
      <c r="A1706" s="89">
        <v>2014111</v>
      </c>
      <c r="B1706" s="91">
        <v>41907</v>
      </c>
      <c r="C1706" s="97">
        <v>2</v>
      </c>
      <c r="D1706" s="93">
        <v>8</v>
      </c>
      <c r="E1706" s="93">
        <v>17</v>
      </c>
      <c r="F1706" s="93">
        <v>20</v>
      </c>
      <c r="G1706" s="93">
        <v>22</v>
      </c>
      <c r="H1706" s="93">
        <v>28</v>
      </c>
      <c r="I1706" s="99">
        <v>2</v>
      </c>
      <c r="J1706" s="93">
        <v>8</v>
      </c>
      <c r="K1706" s="93">
        <v>28</v>
      </c>
      <c r="L1706" s="93">
        <v>22</v>
      </c>
      <c r="M1706" s="93">
        <v>20</v>
      </c>
      <c r="N1706" s="93">
        <v>17</v>
      </c>
      <c r="O1706" s="94">
        <v>2</v>
      </c>
      <c r="P1706" s="74">
        <v>391471380</v>
      </c>
      <c r="Q1706" s="74">
        <v>809720000</v>
      </c>
      <c r="R1706" s="74">
        <v>5</v>
      </c>
      <c r="S1706" s="74">
        <v>10000000</v>
      </c>
      <c r="T1706" s="74">
        <v>86</v>
      </c>
      <c r="U1706" s="74">
        <v>386831</v>
      </c>
      <c r="V1706" s="74">
        <v>1266</v>
      </c>
      <c r="W1706" s="74">
        <v>3000</v>
      </c>
      <c r="X1706" s="74">
        <v>59579</v>
      </c>
      <c r="Y1706" s="74">
        <v>200</v>
      </c>
      <c r="Z1706" s="74">
        <v>1157710</v>
      </c>
      <c r="AA1706" s="74">
        <v>10</v>
      </c>
      <c r="AB1706" s="74">
        <v>6292002</v>
      </c>
      <c r="AC1706" s="74">
        <v>5</v>
      </c>
    </row>
    <row r="1707" spans="1:29" ht="14.25">
      <c r="A1707" s="89">
        <v>2014112</v>
      </c>
      <c r="B1707" s="91">
        <v>41910</v>
      </c>
      <c r="C1707" s="97">
        <v>1</v>
      </c>
      <c r="D1707" s="93">
        <v>15</v>
      </c>
      <c r="E1707" s="93">
        <v>16</v>
      </c>
      <c r="F1707" s="93">
        <v>21</v>
      </c>
      <c r="G1707" s="93">
        <v>24</v>
      </c>
      <c r="H1707" s="93">
        <v>30</v>
      </c>
      <c r="I1707" s="99">
        <v>3</v>
      </c>
      <c r="J1707" s="93">
        <v>1</v>
      </c>
      <c r="K1707" s="93">
        <v>15</v>
      </c>
      <c r="L1707" s="93">
        <v>30</v>
      </c>
      <c r="M1707" s="93">
        <v>21</v>
      </c>
      <c r="N1707" s="93">
        <v>16</v>
      </c>
      <c r="O1707" s="94">
        <v>24</v>
      </c>
      <c r="P1707" s="74">
        <v>438774340</v>
      </c>
      <c r="Q1707" s="74">
        <v>754185552</v>
      </c>
      <c r="R1707" s="74">
        <v>16</v>
      </c>
      <c r="S1707" s="74">
        <v>5556035</v>
      </c>
      <c r="T1707" s="74">
        <v>150</v>
      </c>
      <c r="U1707" s="74">
        <v>74138</v>
      </c>
      <c r="V1707" s="74">
        <v>2830</v>
      </c>
      <c r="W1707" s="74">
        <v>3000</v>
      </c>
      <c r="X1707" s="74">
        <v>124316</v>
      </c>
      <c r="Y1707" s="74">
        <v>200</v>
      </c>
      <c r="Z1707" s="74">
        <v>1984273</v>
      </c>
      <c r="AA1707" s="74">
        <v>10</v>
      </c>
      <c r="AB1707" s="74">
        <v>23464132</v>
      </c>
      <c r="AC1707" s="74">
        <v>5</v>
      </c>
    </row>
    <row r="1708" spans="1:29" ht="14.25">
      <c r="A1708" s="89">
        <v>2014113</v>
      </c>
      <c r="B1708" s="91">
        <v>41912</v>
      </c>
      <c r="C1708" s="97">
        <v>12</v>
      </c>
      <c r="D1708" s="93">
        <v>14</v>
      </c>
      <c r="E1708" s="93">
        <v>28</v>
      </c>
      <c r="F1708" s="93">
        <v>31</v>
      </c>
      <c r="G1708" s="93">
        <v>32</v>
      </c>
      <c r="H1708" s="93">
        <v>33</v>
      </c>
      <c r="I1708" s="99">
        <v>7</v>
      </c>
      <c r="J1708" s="93">
        <v>31</v>
      </c>
      <c r="K1708" s="93">
        <v>32</v>
      </c>
      <c r="L1708" s="93">
        <v>33</v>
      </c>
      <c r="M1708" s="93">
        <v>14</v>
      </c>
      <c r="N1708" s="93">
        <v>28</v>
      </c>
      <c r="O1708" s="94">
        <v>12</v>
      </c>
      <c r="P1708" s="74">
        <v>376332046</v>
      </c>
      <c r="Q1708" s="74">
        <v>794394502</v>
      </c>
      <c r="R1708" s="74">
        <v>2</v>
      </c>
      <c r="S1708" s="74">
        <v>10000000</v>
      </c>
      <c r="T1708" s="74">
        <v>61</v>
      </c>
      <c r="U1708" s="74">
        <v>329010</v>
      </c>
      <c r="V1708" s="74">
        <v>1154</v>
      </c>
      <c r="W1708" s="74">
        <v>3000</v>
      </c>
      <c r="X1708" s="74">
        <v>66803</v>
      </c>
      <c r="Y1708" s="74">
        <v>200</v>
      </c>
      <c r="Z1708" s="74">
        <v>1303269</v>
      </c>
      <c r="AA1708" s="74">
        <v>10</v>
      </c>
      <c r="AB1708" s="74">
        <v>14853762</v>
      </c>
      <c r="AC1708" s="74">
        <v>5</v>
      </c>
    </row>
    <row r="1709" spans="1:29" ht="14.25">
      <c r="A1709" s="89">
        <v>2014114</v>
      </c>
      <c r="B1709" s="91">
        <v>41914</v>
      </c>
      <c r="C1709" s="97">
        <v>2</v>
      </c>
      <c r="D1709" s="93">
        <v>7</v>
      </c>
      <c r="E1709" s="93">
        <v>23</v>
      </c>
      <c r="F1709" s="93">
        <v>30</v>
      </c>
      <c r="G1709" s="93">
        <v>32</v>
      </c>
      <c r="H1709" s="93">
        <v>33</v>
      </c>
      <c r="I1709" s="99">
        <v>10</v>
      </c>
      <c r="J1709" s="93">
        <v>2</v>
      </c>
      <c r="K1709" s="93">
        <v>7</v>
      </c>
      <c r="L1709" s="93">
        <v>23</v>
      </c>
      <c r="M1709" s="93">
        <v>33</v>
      </c>
      <c r="N1709" s="93">
        <v>32</v>
      </c>
      <c r="O1709" s="94">
        <v>30</v>
      </c>
      <c r="P1709" s="74">
        <v>336622164</v>
      </c>
      <c r="Q1709" s="74">
        <v>803604936</v>
      </c>
      <c r="R1709" s="74">
        <v>4</v>
      </c>
      <c r="S1709" s="74">
        <v>7655494</v>
      </c>
      <c r="T1709" s="74">
        <v>64</v>
      </c>
      <c r="U1709" s="74">
        <v>207460</v>
      </c>
      <c r="V1709" s="74">
        <v>1549</v>
      </c>
      <c r="W1709" s="74">
        <v>3000</v>
      </c>
      <c r="X1709" s="74">
        <v>76268</v>
      </c>
      <c r="Y1709" s="74">
        <v>200</v>
      </c>
      <c r="Z1709" s="74">
        <v>1350027</v>
      </c>
      <c r="AA1709" s="74">
        <v>10</v>
      </c>
      <c r="AB1709" s="74">
        <v>15686821</v>
      </c>
      <c r="AC1709" s="74">
        <v>5</v>
      </c>
    </row>
    <row r="1710" spans="1:29" ht="14.25">
      <c r="A1710" s="89">
        <v>2014115</v>
      </c>
      <c r="B1710" s="91">
        <v>41917</v>
      </c>
      <c r="C1710" s="97">
        <v>1</v>
      </c>
      <c r="D1710" s="93">
        <v>9</v>
      </c>
      <c r="E1710" s="93">
        <v>10</v>
      </c>
      <c r="F1710" s="93">
        <v>11</v>
      </c>
      <c r="G1710" s="93">
        <v>13</v>
      </c>
      <c r="H1710" s="93">
        <v>32</v>
      </c>
      <c r="I1710" s="99">
        <v>3</v>
      </c>
      <c r="J1710" s="93">
        <v>32</v>
      </c>
      <c r="K1710" s="93">
        <v>10</v>
      </c>
      <c r="L1710" s="93">
        <v>11</v>
      </c>
      <c r="M1710" s="93">
        <v>1</v>
      </c>
      <c r="N1710" s="93">
        <v>9</v>
      </c>
      <c r="O1710" s="94">
        <v>13</v>
      </c>
      <c r="P1710" s="74">
        <v>393986920</v>
      </c>
      <c r="Q1710" s="74">
        <v>329463486</v>
      </c>
      <c r="R1710" s="74">
        <v>107</v>
      </c>
      <c r="S1710" s="74">
        <v>5206826</v>
      </c>
      <c r="T1710" s="74">
        <v>176</v>
      </c>
      <c r="U1710" s="74">
        <v>157176</v>
      </c>
      <c r="V1710" s="74">
        <v>1224</v>
      </c>
      <c r="W1710" s="74">
        <v>3000</v>
      </c>
      <c r="X1710" s="74">
        <v>71491</v>
      </c>
      <c r="Y1710" s="74">
        <v>200</v>
      </c>
      <c r="Z1710" s="74">
        <v>1342439</v>
      </c>
      <c r="AA1710" s="74">
        <v>10</v>
      </c>
      <c r="AB1710" s="74">
        <v>10201413</v>
      </c>
      <c r="AC1710" s="74">
        <v>5</v>
      </c>
    </row>
    <row r="1711" spans="1:29" ht="14.25">
      <c r="A1711" s="89">
        <v>2014116</v>
      </c>
      <c r="B1711" s="91">
        <v>41919</v>
      </c>
      <c r="C1711" s="97">
        <v>9</v>
      </c>
      <c r="D1711" s="93">
        <v>10</v>
      </c>
      <c r="E1711" s="93">
        <v>14</v>
      </c>
      <c r="F1711" s="93">
        <v>15</v>
      </c>
      <c r="G1711" s="93">
        <v>19</v>
      </c>
      <c r="H1711" s="93">
        <v>29</v>
      </c>
      <c r="I1711" s="99">
        <v>16</v>
      </c>
      <c r="J1711" s="93">
        <v>10</v>
      </c>
      <c r="K1711" s="93">
        <v>15</v>
      </c>
      <c r="L1711" s="93">
        <v>14</v>
      </c>
      <c r="M1711" s="93">
        <v>9</v>
      </c>
      <c r="N1711" s="93">
        <v>29</v>
      </c>
      <c r="O1711" s="94">
        <v>19</v>
      </c>
      <c r="P1711" s="74">
        <v>355472106</v>
      </c>
      <c r="Q1711" s="74">
        <v>349707904</v>
      </c>
      <c r="R1711" s="74">
        <v>8</v>
      </c>
      <c r="S1711" s="74">
        <v>7738382</v>
      </c>
      <c r="T1711" s="74">
        <v>178</v>
      </c>
      <c r="U1711" s="74">
        <v>153841</v>
      </c>
      <c r="V1711" s="74">
        <v>1095</v>
      </c>
      <c r="W1711" s="74">
        <v>3000</v>
      </c>
      <c r="X1711" s="74">
        <v>64983</v>
      </c>
      <c r="Y1711" s="74">
        <v>200</v>
      </c>
      <c r="Z1711" s="74">
        <v>1368684</v>
      </c>
      <c r="AA1711" s="74">
        <v>10</v>
      </c>
      <c r="AB1711" s="74">
        <v>6935517</v>
      </c>
      <c r="AC1711" s="74">
        <v>5</v>
      </c>
    </row>
    <row r="1712" spans="1:29" ht="14.25">
      <c r="A1712" s="89">
        <v>2014117</v>
      </c>
      <c r="B1712" s="91">
        <v>41921</v>
      </c>
      <c r="C1712" s="97">
        <v>5</v>
      </c>
      <c r="D1712" s="93">
        <v>10</v>
      </c>
      <c r="E1712" s="93">
        <v>17</v>
      </c>
      <c r="F1712" s="93">
        <v>25</v>
      </c>
      <c r="G1712" s="93">
        <v>28</v>
      </c>
      <c r="H1712" s="93">
        <v>29</v>
      </c>
      <c r="I1712" s="99">
        <v>4</v>
      </c>
      <c r="J1712" s="93">
        <v>25</v>
      </c>
      <c r="K1712" s="93">
        <v>5</v>
      </c>
      <c r="L1712" s="93">
        <v>29</v>
      </c>
      <c r="M1712" s="93">
        <v>10</v>
      </c>
      <c r="N1712" s="93">
        <v>17</v>
      </c>
      <c r="O1712" s="94">
        <v>28</v>
      </c>
      <c r="P1712" s="74">
        <v>376251864</v>
      </c>
      <c r="Q1712" s="74">
        <v>364535919</v>
      </c>
      <c r="R1712" s="74">
        <v>9</v>
      </c>
      <c r="S1712" s="74">
        <v>7417293</v>
      </c>
      <c r="T1712" s="74">
        <v>316</v>
      </c>
      <c r="U1712" s="74">
        <v>86058</v>
      </c>
      <c r="V1712" s="74">
        <v>1417</v>
      </c>
      <c r="W1712" s="74">
        <v>3000</v>
      </c>
      <c r="X1712" s="74">
        <v>73888</v>
      </c>
      <c r="Y1712" s="74">
        <v>200</v>
      </c>
      <c r="Z1712" s="74">
        <v>1411754</v>
      </c>
      <c r="AA1712" s="74">
        <v>10</v>
      </c>
      <c r="AB1712" s="74">
        <v>8487811</v>
      </c>
      <c r="AC1712" s="74">
        <v>5</v>
      </c>
    </row>
    <row r="1713" spans="1:29" ht="14.25">
      <c r="A1713" s="89">
        <v>2014118</v>
      </c>
      <c r="B1713" s="91">
        <v>41924</v>
      </c>
      <c r="C1713" s="97">
        <v>5</v>
      </c>
      <c r="D1713" s="93">
        <v>7</v>
      </c>
      <c r="E1713" s="93">
        <v>15</v>
      </c>
      <c r="F1713" s="93">
        <v>18</v>
      </c>
      <c r="G1713" s="93">
        <v>26</v>
      </c>
      <c r="H1713" s="93">
        <v>30</v>
      </c>
      <c r="I1713" s="99">
        <v>3</v>
      </c>
      <c r="J1713" s="93">
        <v>26</v>
      </c>
      <c r="K1713" s="93">
        <v>7</v>
      </c>
      <c r="L1713" s="93">
        <v>30</v>
      </c>
      <c r="M1713" s="93">
        <v>15</v>
      </c>
      <c r="N1713" s="93">
        <v>5</v>
      </c>
      <c r="O1713" s="94">
        <v>18</v>
      </c>
      <c r="P1713" s="74">
        <v>412610364</v>
      </c>
      <c r="Q1713" s="74">
        <v>348405240</v>
      </c>
      <c r="R1713" s="74">
        <v>15</v>
      </c>
      <c r="S1713" s="74">
        <v>6427135</v>
      </c>
      <c r="T1713" s="74">
        <v>328</v>
      </c>
      <c r="U1713" s="74">
        <v>81581</v>
      </c>
      <c r="V1713" s="74">
        <v>2273</v>
      </c>
      <c r="W1713" s="74">
        <v>3000</v>
      </c>
      <c r="X1713" s="74">
        <v>100809</v>
      </c>
      <c r="Y1713" s="74">
        <v>200</v>
      </c>
      <c r="Z1713" s="74">
        <v>1756790</v>
      </c>
      <c r="AA1713" s="74">
        <v>10</v>
      </c>
      <c r="AB1713" s="74">
        <v>10119046</v>
      </c>
      <c r="AC1713" s="74">
        <v>5</v>
      </c>
    </row>
    <row r="1714" spans="1:29" ht="14.25">
      <c r="A1714" s="89">
        <v>2014119</v>
      </c>
      <c r="B1714" s="91">
        <v>41926</v>
      </c>
      <c r="C1714" s="97">
        <v>6</v>
      </c>
      <c r="D1714" s="93">
        <v>13</v>
      </c>
      <c r="E1714" s="93">
        <v>17</v>
      </c>
      <c r="F1714" s="93">
        <v>20</v>
      </c>
      <c r="G1714" s="93">
        <v>26</v>
      </c>
      <c r="H1714" s="93">
        <v>29</v>
      </c>
      <c r="I1714" s="99">
        <v>9</v>
      </c>
      <c r="J1714" s="93">
        <v>26</v>
      </c>
      <c r="K1714" s="93">
        <v>6</v>
      </c>
      <c r="L1714" s="93">
        <v>20</v>
      </c>
      <c r="M1714" s="93">
        <v>17</v>
      </c>
      <c r="N1714" s="93">
        <v>13</v>
      </c>
      <c r="O1714" s="94">
        <v>29</v>
      </c>
      <c r="P1714" s="74">
        <v>374297910</v>
      </c>
      <c r="Q1714" s="74">
        <v>293508896</v>
      </c>
      <c r="R1714" s="74">
        <v>16</v>
      </c>
      <c r="S1714" s="74">
        <v>5570537</v>
      </c>
      <c r="T1714" s="74">
        <v>138</v>
      </c>
      <c r="U1714" s="74">
        <v>82686</v>
      </c>
      <c r="V1714" s="74">
        <v>2891</v>
      </c>
      <c r="W1714" s="74">
        <v>3000</v>
      </c>
      <c r="X1714" s="74">
        <v>117161</v>
      </c>
      <c r="Y1714" s="74">
        <v>200</v>
      </c>
      <c r="Z1714" s="74">
        <v>1802157</v>
      </c>
      <c r="AA1714" s="74">
        <v>10</v>
      </c>
      <c r="AB1714" s="74">
        <v>17527238</v>
      </c>
      <c r="AC1714" s="74">
        <v>5</v>
      </c>
    </row>
    <row r="1715" spans="1:29" ht="14.25">
      <c r="A1715" s="89">
        <v>2014120</v>
      </c>
      <c r="B1715" s="91">
        <v>41928</v>
      </c>
      <c r="C1715" s="97">
        <v>1</v>
      </c>
      <c r="D1715" s="93">
        <v>7</v>
      </c>
      <c r="E1715" s="93">
        <v>12</v>
      </c>
      <c r="F1715" s="93">
        <v>16</v>
      </c>
      <c r="G1715" s="93">
        <v>23</v>
      </c>
      <c r="H1715" s="93">
        <v>28</v>
      </c>
      <c r="I1715" s="99">
        <v>4</v>
      </c>
      <c r="J1715" s="93">
        <v>1</v>
      </c>
      <c r="K1715" s="93">
        <v>12</v>
      </c>
      <c r="L1715" s="93">
        <v>7</v>
      </c>
      <c r="M1715" s="93">
        <v>28</v>
      </c>
      <c r="N1715" s="93">
        <v>16</v>
      </c>
      <c r="O1715" s="94">
        <v>23</v>
      </c>
      <c r="P1715" s="74">
        <v>380941988</v>
      </c>
      <c r="Q1715" s="74">
        <v>236996485</v>
      </c>
      <c r="R1715" s="74">
        <v>23</v>
      </c>
      <c r="S1715" s="74">
        <v>5924705</v>
      </c>
      <c r="T1715" s="74">
        <v>375</v>
      </c>
      <c r="U1715" s="74">
        <v>70894</v>
      </c>
      <c r="V1715" s="74">
        <v>1964</v>
      </c>
      <c r="W1715" s="74">
        <v>3000</v>
      </c>
      <c r="X1715" s="74">
        <v>90510</v>
      </c>
      <c r="Y1715" s="74">
        <v>200</v>
      </c>
      <c r="Z1715" s="74">
        <v>1599524</v>
      </c>
      <c r="AA1715" s="74">
        <v>10</v>
      </c>
      <c r="AB1715" s="74">
        <v>8066245</v>
      </c>
      <c r="AC1715" s="74">
        <v>5</v>
      </c>
    </row>
    <row r="1716" spans="1:29" ht="14.25">
      <c r="A1716" s="89">
        <v>2014121</v>
      </c>
      <c r="B1716" s="91">
        <v>41931</v>
      </c>
      <c r="C1716" s="97">
        <v>1</v>
      </c>
      <c r="D1716" s="93">
        <v>2</v>
      </c>
      <c r="E1716" s="93">
        <v>13</v>
      </c>
      <c r="F1716" s="93">
        <v>22</v>
      </c>
      <c r="G1716" s="93">
        <v>28</v>
      </c>
      <c r="H1716" s="93">
        <v>30</v>
      </c>
      <c r="I1716" s="99">
        <v>9</v>
      </c>
      <c r="J1716" s="93">
        <v>13</v>
      </c>
      <c r="K1716" s="93">
        <v>22</v>
      </c>
      <c r="L1716" s="93">
        <v>1</v>
      </c>
      <c r="M1716" s="93">
        <v>28</v>
      </c>
      <c r="N1716" s="93">
        <v>30</v>
      </c>
      <c r="O1716" s="94">
        <v>2</v>
      </c>
      <c r="P1716" s="74">
        <v>414246034</v>
      </c>
      <c r="Q1716" s="74">
        <v>216715500</v>
      </c>
      <c r="R1716" s="74">
        <v>15</v>
      </c>
      <c r="S1716" s="74">
        <v>6326521</v>
      </c>
      <c r="T1716" s="74">
        <v>265</v>
      </c>
      <c r="U1716" s="74">
        <v>93857</v>
      </c>
      <c r="V1716" s="74">
        <v>2233</v>
      </c>
      <c r="W1716" s="74">
        <v>3000</v>
      </c>
      <c r="X1716" s="74">
        <v>95279</v>
      </c>
      <c r="Y1716" s="74">
        <v>200</v>
      </c>
      <c r="Z1716" s="74">
        <v>1617362</v>
      </c>
      <c r="AA1716" s="74">
        <v>10</v>
      </c>
      <c r="AB1716" s="74">
        <v>12312599</v>
      </c>
      <c r="AC1716" s="74">
        <v>5</v>
      </c>
    </row>
    <row r="1717" spans="1:29" ht="14.25">
      <c r="A1717" s="89">
        <v>2014122</v>
      </c>
      <c r="B1717" s="91">
        <v>41933</v>
      </c>
      <c r="C1717" s="97">
        <v>6</v>
      </c>
      <c r="D1717" s="93">
        <v>9</v>
      </c>
      <c r="E1717" s="93">
        <v>11</v>
      </c>
      <c r="F1717" s="93">
        <v>16</v>
      </c>
      <c r="G1717" s="93">
        <v>20</v>
      </c>
      <c r="H1717" s="93">
        <v>29</v>
      </c>
      <c r="I1717" s="99">
        <v>11</v>
      </c>
      <c r="J1717" s="93">
        <v>20</v>
      </c>
      <c r="K1717" s="93">
        <v>6</v>
      </c>
      <c r="L1717" s="93">
        <v>29</v>
      </c>
      <c r="M1717" s="93">
        <v>16</v>
      </c>
      <c r="N1717" s="93">
        <v>11</v>
      </c>
      <c r="O1717" s="94">
        <v>9</v>
      </c>
      <c r="P1717" s="74">
        <v>372450634</v>
      </c>
      <c r="Q1717" s="74">
        <v>178571232</v>
      </c>
      <c r="R1717" s="74">
        <v>16</v>
      </c>
      <c r="S1717" s="74">
        <v>5951266</v>
      </c>
      <c r="T1717" s="74">
        <v>156</v>
      </c>
      <c r="U1717" s="74">
        <v>121957</v>
      </c>
      <c r="V1717" s="74">
        <v>2333</v>
      </c>
      <c r="W1717" s="74">
        <v>3000</v>
      </c>
      <c r="X1717" s="74">
        <v>101054</v>
      </c>
      <c r="Y1717" s="74">
        <v>200</v>
      </c>
      <c r="Z1717" s="74">
        <v>1637257</v>
      </c>
      <c r="AA1717" s="74">
        <v>10</v>
      </c>
      <c r="AB1717" s="74">
        <v>12563417</v>
      </c>
      <c r="AC1717" s="74">
        <v>5</v>
      </c>
    </row>
    <row r="1718" spans="1:29" ht="14.25">
      <c r="A1718" s="89">
        <v>2014123</v>
      </c>
      <c r="B1718" s="91">
        <v>41935</v>
      </c>
      <c r="C1718" s="97">
        <v>1</v>
      </c>
      <c r="D1718" s="93">
        <v>6</v>
      </c>
      <c r="E1718" s="93">
        <v>11</v>
      </c>
      <c r="F1718" s="93">
        <v>17</v>
      </c>
      <c r="G1718" s="93">
        <v>28</v>
      </c>
      <c r="H1718" s="93">
        <v>33</v>
      </c>
      <c r="I1718" s="99">
        <v>5</v>
      </c>
      <c r="J1718" s="93">
        <v>11</v>
      </c>
      <c r="K1718" s="93">
        <v>33</v>
      </c>
      <c r="L1718" s="93">
        <v>1</v>
      </c>
      <c r="M1718" s="93">
        <v>28</v>
      </c>
      <c r="N1718" s="93">
        <v>6</v>
      </c>
      <c r="O1718" s="94">
        <v>17</v>
      </c>
      <c r="P1718" s="74">
        <v>374248054</v>
      </c>
      <c r="Q1718" s="74">
        <v>66611994</v>
      </c>
      <c r="R1718" s="74">
        <v>31</v>
      </c>
      <c r="S1718" s="74">
        <v>5504877</v>
      </c>
      <c r="T1718" s="74">
        <v>447</v>
      </c>
      <c r="U1718" s="74">
        <v>43767</v>
      </c>
      <c r="V1718" s="74">
        <v>2335</v>
      </c>
      <c r="W1718" s="74">
        <v>3000</v>
      </c>
      <c r="X1718" s="74">
        <v>86030</v>
      </c>
      <c r="Y1718" s="74">
        <v>200</v>
      </c>
      <c r="Z1718" s="74">
        <v>1312285</v>
      </c>
      <c r="AA1718" s="74">
        <v>10</v>
      </c>
      <c r="AB1718" s="74">
        <v>13558336</v>
      </c>
      <c r="AC1718" s="74">
        <v>5</v>
      </c>
    </row>
    <row r="1719" spans="1:29" ht="14.25">
      <c r="A1719" s="89">
        <v>2014124</v>
      </c>
      <c r="B1719" s="91">
        <v>41938</v>
      </c>
      <c r="C1719" s="97">
        <v>2</v>
      </c>
      <c r="D1719" s="93">
        <v>17</v>
      </c>
      <c r="E1719" s="93">
        <v>20</v>
      </c>
      <c r="F1719" s="93">
        <v>24</v>
      </c>
      <c r="G1719" s="93">
        <v>31</v>
      </c>
      <c r="H1719" s="93">
        <v>33</v>
      </c>
      <c r="I1719" s="99">
        <v>4</v>
      </c>
      <c r="J1719" s="93">
        <v>33</v>
      </c>
      <c r="K1719" s="93">
        <v>2</v>
      </c>
      <c r="L1719" s="93">
        <v>24</v>
      </c>
      <c r="M1719" s="93">
        <v>17</v>
      </c>
      <c r="N1719" s="93">
        <v>31</v>
      </c>
      <c r="O1719" s="94">
        <v>20</v>
      </c>
      <c r="P1719" s="74">
        <v>414603564</v>
      </c>
      <c r="Q1719" s="74">
        <v>149338971</v>
      </c>
      <c r="R1719" s="74">
        <v>3</v>
      </c>
      <c r="S1719" s="74">
        <v>8333333</v>
      </c>
      <c r="T1719" s="74">
        <v>72</v>
      </c>
      <c r="U1719" s="74">
        <v>452439</v>
      </c>
      <c r="V1719" s="74">
        <v>949</v>
      </c>
      <c r="W1719" s="74">
        <v>3000</v>
      </c>
      <c r="X1719" s="74">
        <v>52565</v>
      </c>
      <c r="Y1719" s="74">
        <v>200</v>
      </c>
      <c r="Z1719" s="74">
        <v>1099654</v>
      </c>
      <c r="AA1719" s="74">
        <v>10</v>
      </c>
      <c r="AB1719" s="74">
        <v>9699314</v>
      </c>
      <c r="AC1719" s="74">
        <v>5</v>
      </c>
    </row>
    <row r="1720" spans="1:29" ht="14.25">
      <c r="A1720" s="89">
        <v>2014125</v>
      </c>
      <c r="B1720" s="91">
        <v>41940</v>
      </c>
      <c r="C1720" s="97">
        <v>10</v>
      </c>
      <c r="D1720" s="93">
        <v>11</v>
      </c>
      <c r="E1720" s="93">
        <v>15</v>
      </c>
      <c r="F1720" s="93">
        <v>26</v>
      </c>
      <c r="G1720" s="93">
        <v>31</v>
      </c>
      <c r="H1720" s="93">
        <v>32</v>
      </c>
      <c r="I1720" s="99">
        <v>6</v>
      </c>
      <c r="J1720" s="93">
        <v>11</v>
      </c>
      <c r="K1720" s="93">
        <v>15</v>
      </c>
      <c r="L1720" s="93">
        <v>31</v>
      </c>
      <c r="M1720" s="93">
        <v>10</v>
      </c>
      <c r="N1720" s="93">
        <v>32</v>
      </c>
      <c r="O1720" s="94">
        <v>26</v>
      </c>
      <c r="P1720" s="74">
        <v>369171242</v>
      </c>
      <c r="Q1720" s="74">
        <v>177881270</v>
      </c>
      <c r="R1720" s="74">
        <v>5</v>
      </c>
      <c r="S1720" s="74">
        <v>10893985</v>
      </c>
      <c r="T1720" s="74">
        <v>84</v>
      </c>
      <c r="U1720" s="74">
        <v>289731</v>
      </c>
      <c r="V1720" s="74">
        <v>1201</v>
      </c>
      <c r="W1720" s="74">
        <v>3000</v>
      </c>
      <c r="X1720" s="74">
        <v>61459</v>
      </c>
      <c r="Y1720" s="74">
        <v>200</v>
      </c>
      <c r="Z1720" s="74">
        <v>1205106</v>
      </c>
      <c r="AA1720" s="74">
        <v>10</v>
      </c>
      <c r="AB1720" s="74">
        <v>11119681</v>
      </c>
      <c r="AC1720" s="74">
        <v>5</v>
      </c>
    </row>
    <row r="1721" spans="1:29" ht="14.25">
      <c r="A1721" s="89">
        <v>2014126</v>
      </c>
      <c r="B1721" s="91">
        <v>41942</v>
      </c>
      <c r="C1721" s="97">
        <v>6</v>
      </c>
      <c r="D1721" s="93">
        <v>11</v>
      </c>
      <c r="E1721" s="93">
        <v>16</v>
      </c>
      <c r="F1721" s="93">
        <v>17</v>
      </c>
      <c r="G1721" s="93">
        <v>22</v>
      </c>
      <c r="H1721" s="93">
        <v>27</v>
      </c>
      <c r="I1721" s="99">
        <v>1</v>
      </c>
      <c r="J1721" s="93">
        <v>17</v>
      </c>
      <c r="K1721" s="93">
        <v>6</v>
      </c>
      <c r="L1721" s="93">
        <v>27</v>
      </c>
      <c r="M1721" s="93">
        <v>11</v>
      </c>
      <c r="N1721" s="93">
        <v>22</v>
      </c>
      <c r="O1721" s="94">
        <v>16</v>
      </c>
      <c r="P1721" s="74">
        <v>374635140</v>
      </c>
      <c r="Q1721" s="74">
        <v>92547000</v>
      </c>
      <c r="R1721" s="74">
        <v>28</v>
      </c>
      <c r="S1721" s="74">
        <v>6067086</v>
      </c>
      <c r="T1721" s="74">
        <v>425</v>
      </c>
      <c r="U1721" s="74">
        <v>58466</v>
      </c>
      <c r="V1721" s="74">
        <v>1854</v>
      </c>
      <c r="W1721" s="74">
        <v>3000</v>
      </c>
      <c r="X1721" s="74">
        <v>84348</v>
      </c>
      <c r="Y1721" s="74">
        <v>200</v>
      </c>
      <c r="Z1721" s="74">
        <v>1420149</v>
      </c>
      <c r="AA1721" s="74">
        <v>10</v>
      </c>
      <c r="AB1721" s="74">
        <v>9509175</v>
      </c>
      <c r="AC1721" s="74">
        <v>5</v>
      </c>
    </row>
    <row r="1722" spans="1:29" ht="14.25">
      <c r="A1722" s="89">
        <v>2014127</v>
      </c>
      <c r="B1722" s="91">
        <v>41945</v>
      </c>
      <c r="C1722" s="97">
        <v>2</v>
      </c>
      <c r="D1722" s="93">
        <v>10</v>
      </c>
      <c r="E1722" s="93">
        <v>12</v>
      </c>
      <c r="F1722" s="93">
        <v>21</v>
      </c>
      <c r="G1722" s="93">
        <v>23</v>
      </c>
      <c r="H1722" s="93">
        <v>27</v>
      </c>
      <c r="I1722" s="99">
        <v>12</v>
      </c>
      <c r="J1722" s="93">
        <v>23</v>
      </c>
      <c r="K1722" s="93">
        <v>21</v>
      </c>
      <c r="L1722" s="93">
        <v>27</v>
      </c>
      <c r="M1722" s="93">
        <v>2</v>
      </c>
      <c r="N1722" s="93">
        <v>10</v>
      </c>
      <c r="O1722" s="94">
        <v>12</v>
      </c>
      <c r="P1722" s="74">
        <v>405427926</v>
      </c>
      <c r="Q1722" s="74">
        <v>71262030</v>
      </c>
      <c r="R1722" s="74">
        <v>15</v>
      </c>
      <c r="S1722" s="74">
        <v>5666666</v>
      </c>
      <c r="T1722" s="74">
        <v>189</v>
      </c>
      <c r="U1722" s="74">
        <v>94735</v>
      </c>
      <c r="V1722" s="74">
        <v>2512</v>
      </c>
      <c r="W1722" s="74">
        <v>3000</v>
      </c>
      <c r="X1722" s="74">
        <v>105324</v>
      </c>
      <c r="Y1722" s="74">
        <v>200</v>
      </c>
      <c r="Z1722" s="74">
        <v>1773966</v>
      </c>
      <c r="AA1722" s="74">
        <v>10</v>
      </c>
      <c r="AB1722" s="74">
        <v>16139836</v>
      </c>
      <c r="AC1722" s="74">
        <v>5</v>
      </c>
    </row>
    <row r="1723" spans="1:29" ht="14.25">
      <c r="A1723" s="89">
        <v>2014128</v>
      </c>
      <c r="B1723" s="91">
        <v>41947</v>
      </c>
      <c r="C1723" s="97">
        <v>5</v>
      </c>
      <c r="D1723" s="93">
        <v>7</v>
      </c>
      <c r="E1723" s="93">
        <v>8</v>
      </c>
      <c r="F1723" s="93">
        <v>17</v>
      </c>
      <c r="G1723" s="93">
        <v>18</v>
      </c>
      <c r="H1723" s="93">
        <v>24</v>
      </c>
      <c r="I1723" s="99">
        <v>14</v>
      </c>
      <c r="J1723" s="93">
        <v>18</v>
      </c>
      <c r="K1723" s="93">
        <v>24</v>
      </c>
      <c r="L1723" s="93">
        <v>5</v>
      </c>
      <c r="M1723" s="93">
        <v>7</v>
      </c>
      <c r="N1723" s="93">
        <v>17</v>
      </c>
      <c r="O1723" s="94">
        <v>8</v>
      </c>
      <c r="P1723" s="74">
        <v>358520804</v>
      </c>
      <c r="Q1723" s="74">
        <v>87337680</v>
      </c>
      <c r="R1723" s="74">
        <v>10</v>
      </c>
      <c r="S1723" s="74">
        <v>6000000</v>
      </c>
      <c r="T1723" s="74">
        <v>180</v>
      </c>
      <c r="U1723" s="74">
        <v>122362</v>
      </c>
      <c r="V1723" s="74">
        <v>2449</v>
      </c>
      <c r="W1723" s="74">
        <v>3000</v>
      </c>
      <c r="X1723" s="74">
        <v>89210</v>
      </c>
      <c r="Y1723" s="74">
        <v>200</v>
      </c>
      <c r="Z1723" s="74">
        <v>1631948</v>
      </c>
      <c r="AA1723" s="74">
        <v>10</v>
      </c>
      <c r="AB1723" s="74">
        <v>9213168</v>
      </c>
      <c r="AC1723" s="74">
        <v>5</v>
      </c>
    </row>
    <row r="1724" spans="1:29" ht="14.25">
      <c r="A1724" s="89">
        <v>2014129</v>
      </c>
      <c r="B1724" s="91">
        <v>41949</v>
      </c>
      <c r="C1724" s="97">
        <v>5</v>
      </c>
      <c r="D1724" s="93">
        <v>8</v>
      </c>
      <c r="E1724" s="93">
        <v>9</v>
      </c>
      <c r="F1724" s="93">
        <v>20</v>
      </c>
      <c r="G1724" s="93">
        <v>28</v>
      </c>
      <c r="H1724" s="93">
        <v>32</v>
      </c>
      <c r="I1724" s="99">
        <v>2</v>
      </c>
      <c r="J1724" s="93">
        <v>20</v>
      </c>
      <c r="K1724" s="93">
        <v>28</v>
      </c>
      <c r="L1724" s="93">
        <v>8</v>
      </c>
      <c r="M1724" s="93">
        <v>9</v>
      </c>
      <c r="N1724" s="93">
        <v>32</v>
      </c>
      <c r="O1724" s="94">
        <v>5</v>
      </c>
      <c r="P1724" s="74">
        <v>359082268</v>
      </c>
      <c r="Q1724" s="74">
        <v>127351182</v>
      </c>
      <c r="R1724" s="74">
        <v>7</v>
      </c>
      <c r="S1724" s="74">
        <v>6428571</v>
      </c>
      <c r="T1724" s="74">
        <v>207</v>
      </c>
      <c r="U1724" s="74">
        <v>120794</v>
      </c>
      <c r="V1724" s="74">
        <v>1582</v>
      </c>
      <c r="W1724" s="74">
        <v>3000</v>
      </c>
      <c r="X1724" s="74">
        <v>83951</v>
      </c>
      <c r="Y1724" s="74">
        <v>200</v>
      </c>
      <c r="Z1724" s="74">
        <v>1568779</v>
      </c>
      <c r="AA1724" s="74">
        <v>10</v>
      </c>
      <c r="AB1724" s="74">
        <v>7741662</v>
      </c>
      <c r="AC1724" s="74">
        <v>5</v>
      </c>
    </row>
    <row r="1725" spans="1:29" ht="14.25">
      <c r="A1725" s="89">
        <v>2014130</v>
      </c>
      <c r="B1725" s="91">
        <v>41952</v>
      </c>
      <c r="C1725" s="97">
        <v>1</v>
      </c>
      <c r="D1725" s="93">
        <v>2</v>
      </c>
      <c r="E1725" s="93">
        <v>10</v>
      </c>
      <c r="F1725" s="93">
        <v>24</v>
      </c>
      <c r="G1725" s="93">
        <v>30</v>
      </c>
      <c r="H1725" s="93">
        <v>33</v>
      </c>
      <c r="I1725" s="99">
        <v>10</v>
      </c>
      <c r="J1725" s="93">
        <v>1</v>
      </c>
      <c r="K1725" s="93">
        <v>10</v>
      </c>
      <c r="L1725" s="93">
        <v>30</v>
      </c>
      <c r="M1725" s="93">
        <v>24</v>
      </c>
      <c r="N1725" s="93">
        <v>33</v>
      </c>
      <c r="O1725" s="94">
        <v>2</v>
      </c>
      <c r="P1725" s="74">
        <v>402591108</v>
      </c>
      <c r="Q1725" s="74">
        <v>176970840</v>
      </c>
      <c r="R1725" s="74">
        <v>3</v>
      </c>
      <c r="S1725" s="74">
        <v>13333333</v>
      </c>
      <c r="T1725" s="74">
        <v>77</v>
      </c>
      <c r="U1725" s="74">
        <v>344673</v>
      </c>
      <c r="V1725" s="74">
        <v>1369</v>
      </c>
      <c r="W1725" s="74">
        <v>3000</v>
      </c>
      <c r="X1725" s="74">
        <v>68267</v>
      </c>
      <c r="Y1725" s="74">
        <v>200</v>
      </c>
      <c r="Z1725" s="74">
        <v>1282919</v>
      </c>
      <c r="AA1725" s="74">
        <v>10</v>
      </c>
      <c r="AB1725" s="74">
        <v>12104101</v>
      </c>
      <c r="AC1725" s="74">
        <v>5</v>
      </c>
    </row>
    <row r="1726" spans="1:29" ht="14.25">
      <c r="A1726" s="89">
        <v>2014131</v>
      </c>
      <c r="B1726" s="91">
        <v>41954</v>
      </c>
      <c r="C1726" s="97">
        <v>5</v>
      </c>
      <c r="D1726" s="93">
        <v>17</v>
      </c>
      <c r="E1726" s="93">
        <v>21</v>
      </c>
      <c r="F1726" s="93">
        <v>22</v>
      </c>
      <c r="G1726" s="93">
        <v>28</v>
      </c>
      <c r="H1726" s="93">
        <v>32</v>
      </c>
      <c r="I1726" s="99">
        <v>14</v>
      </c>
      <c r="J1726" s="93">
        <v>28</v>
      </c>
      <c r="K1726" s="93">
        <v>21</v>
      </c>
      <c r="L1726" s="93">
        <v>22</v>
      </c>
      <c r="M1726" s="93">
        <v>5</v>
      </c>
      <c r="N1726" s="93">
        <v>32</v>
      </c>
      <c r="O1726" s="94">
        <v>17</v>
      </c>
      <c r="P1726" s="74">
        <v>396591384</v>
      </c>
      <c r="Q1726" s="74">
        <v>211523816</v>
      </c>
      <c r="R1726" s="74">
        <v>7</v>
      </c>
      <c r="S1726" s="74">
        <v>10041712</v>
      </c>
      <c r="T1726" s="74">
        <v>211</v>
      </c>
      <c r="U1726" s="74">
        <v>149834</v>
      </c>
      <c r="V1726" s="74">
        <v>1318</v>
      </c>
      <c r="W1726" s="74">
        <v>3000</v>
      </c>
      <c r="X1726" s="74">
        <v>69165</v>
      </c>
      <c r="Y1726" s="74">
        <v>200</v>
      </c>
      <c r="Z1726" s="74">
        <v>1338416</v>
      </c>
      <c r="AA1726" s="74">
        <v>10</v>
      </c>
      <c r="AB1726" s="74">
        <v>7339732</v>
      </c>
      <c r="AC1726" s="74">
        <v>5</v>
      </c>
    </row>
    <row r="1727" spans="1:29" ht="14.25">
      <c r="A1727" s="89">
        <v>2014132</v>
      </c>
      <c r="B1727" s="91">
        <v>41956</v>
      </c>
      <c r="C1727" s="97">
        <v>5</v>
      </c>
      <c r="D1727" s="93">
        <v>6</v>
      </c>
      <c r="E1727" s="93">
        <v>14</v>
      </c>
      <c r="F1727" s="93">
        <v>15</v>
      </c>
      <c r="G1727" s="93">
        <v>18</v>
      </c>
      <c r="H1727" s="93">
        <v>33</v>
      </c>
      <c r="I1727" s="99">
        <v>8</v>
      </c>
      <c r="J1727" s="93">
        <v>6</v>
      </c>
      <c r="K1727" s="93">
        <v>5</v>
      </c>
      <c r="L1727" s="93">
        <v>14</v>
      </c>
      <c r="M1727" s="93">
        <v>15</v>
      </c>
      <c r="N1727" s="93">
        <v>33</v>
      </c>
      <c r="O1727" s="94">
        <v>18</v>
      </c>
      <c r="P1727" s="74">
        <v>372487192</v>
      </c>
      <c r="Q1727" s="74">
        <v>215841500</v>
      </c>
      <c r="R1727" s="74">
        <v>5</v>
      </c>
      <c r="S1727" s="74">
        <v>9132195</v>
      </c>
      <c r="T1727" s="74">
        <v>81</v>
      </c>
      <c r="U1727" s="74">
        <v>164521</v>
      </c>
      <c r="V1727" s="74">
        <v>1759</v>
      </c>
      <c r="W1727" s="74">
        <v>3000</v>
      </c>
      <c r="X1727" s="74">
        <v>89921</v>
      </c>
      <c r="Y1727" s="74">
        <v>200</v>
      </c>
      <c r="Z1727" s="74">
        <v>1606910</v>
      </c>
      <c r="AA1727" s="74">
        <v>10</v>
      </c>
      <c r="AB1727" s="74">
        <v>17976707</v>
      </c>
      <c r="AC1727" s="74">
        <v>5</v>
      </c>
    </row>
    <row r="1728" spans="1:29" ht="14.25">
      <c r="A1728" s="89">
        <v>2014133</v>
      </c>
      <c r="B1728" s="91">
        <v>41959</v>
      </c>
      <c r="C1728" s="97">
        <v>13</v>
      </c>
      <c r="D1728" s="93">
        <v>14</v>
      </c>
      <c r="E1728" s="93">
        <v>16</v>
      </c>
      <c r="F1728" s="93">
        <v>23</v>
      </c>
      <c r="G1728" s="93">
        <v>30</v>
      </c>
      <c r="H1728" s="93">
        <v>31</v>
      </c>
      <c r="I1728" s="99">
        <v>13</v>
      </c>
      <c r="J1728" s="93">
        <v>14</v>
      </c>
      <c r="K1728" s="93">
        <v>13</v>
      </c>
      <c r="L1728" s="93">
        <v>31</v>
      </c>
      <c r="M1728" s="93">
        <v>16</v>
      </c>
      <c r="N1728" s="93">
        <v>23</v>
      </c>
      <c r="O1728" s="94">
        <v>30</v>
      </c>
      <c r="P1728" s="74">
        <v>417287906</v>
      </c>
      <c r="Q1728" s="74">
        <v>245415332</v>
      </c>
      <c r="R1728" s="74">
        <v>4</v>
      </c>
      <c r="S1728" s="74">
        <v>12006712</v>
      </c>
      <c r="T1728" s="74">
        <v>125</v>
      </c>
      <c r="U1728" s="74">
        <v>180268</v>
      </c>
      <c r="V1728" s="74">
        <v>1696</v>
      </c>
      <c r="W1728" s="74">
        <v>3000</v>
      </c>
      <c r="X1728" s="74">
        <v>89455</v>
      </c>
      <c r="Y1728" s="74">
        <v>200</v>
      </c>
      <c r="Z1728" s="74">
        <v>1618343</v>
      </c>
      <c r="AA1728" s="74">
        <v>10</v>
      </c>
      <c r="AB1728" s="74">
        <v>15034880</v>
      </c>
      <c r="AC1728" s="74">
        <v>5</v>
      </c>
    </row>
    <row r="1729" spans="1:29" ht="14.25">
      <c r="A1729" s="89">
        <v>2014134</v>
      </c>
      <c r="B1729" s="91">
        <v>41961</v>
      </c>
      <c r="C1729" s="97">
        <v>5</v>
      </c>
      <c r="D1729" s="93">
        <v>16</v>
      </c>
      <c r="E1729" s="93">
        <v>22</v>
      </c>
      <c r="F1729" s="93">
        <v>23</v>
      </c>
      <c r="G1729" s="93">
        <v>26</v>
      </c>
      <c r="H1729" s="93">
        <v>28</v>
      </c>
      <c r="I1729" s="99">
        <v>2</v>
      </c>
      <c r="J1729" s="93">
        <v>23</v>
      </c>
      <c r="K1729" s="93">
        <v>28</v>
      </c>
      <c r="L1729" s="93">
        <v>22</v>
      </c>
      <c r="M1729" s="93">
        <v>5</v>
      </c>
      <c r="N1729" s="93">
        <v>16</v>
      </c>
      <c r="O1729" s="94">
        <v>26</v>
      </c>
      <c r="P1729" s="74">
        <v>374813426</v>
      </c>
      <c r="Q1729" s="74">
        <v>279769385</v>
      </c>
      <c r="R1729" s="74">
        <v>7</v>
      </c>
      <c r="S1729" s="74">
        <v>10031378</v>
      </c>
      <c r="T1729" s="74">
        <v>124</v>
      </c>
      <c r="U1729" s="74">
        <v>254230</v>
      </c>
      <c r="V1729" s="74">
        <v>818</v>
      </c>
      <c r="W1729" s="74">
        <v>3000</v>
      </c>
      <c r="X1729" s="74">
        <v>49819</v>
      </c>
      <c r="Y1729" s="74">
        <v>200</v>
      </c>
      <c r="Z1729" s="74">
        <v>1031768</v>
      </c>
      <c r="AA1729" s="74">
        <v>10</v>
      </c>
      <c r="AB1729" s="74">
        <v>6964964</v>
      </c>
      <c r="AC1729" s="74">
        <v>5</v>
      </c>
    </row>
    <row r="1730" spans="1:29" ht="14.25">
      <c r="A1730" s="89">
        <v>2014135</v>
      </c>
      <c r="B1730" s="91">
        <v>41963</v>
      </c>
      <c r="C1730" s="97">
        <v>2</v>
      </c>
      <c r="D1730" s="93">
        <v>4</v>
      </c>
      <c r="E1730" s="93">
        <v>11</v>
      </c>
      <c r="F1730" s="93">
        <v>13</v>
      </c>
      <c r="G1730" s="93">
        <v>25</v>
      </c>
      <c r="H1730" s="93">
        <v>33</v>
      </c>
      <c r="I1730" s="99">
        <v>1</v>
      </c>
      <c r="J1730" s="93">
        <v>33</v>
      </c>
      <c r="K1730" s="93">
        <v>4</v>
      </c>
      <c r="L1730" s="93">
        <v>2</v>
      </c>
      <c r="M1730" s="93">
        <v>13</v>
      </c>
      <c r="N1730" s="93">
        <v>11</v>
      </c>
      <c r="O1730" s="94">
        <v>25</v>
      </c>
      <c r="P1730" s="74">
        <v>380304722</v>
      </c>
      <c r="Q1730" s="74">
        <v>332494676</v>
      </c>
      <c r="R1730" s="74">
        <v>4</v>
      </c>
      <c r="S1730" s="74">
        <v>12500000</v>
      </c>
      <c r="T1730" s="74">
        <v>210</v>
      </c>
      <c r="U1730" s="74">
        <v>147183</v>
      </c>
      <c r="V1730" s="74">
        <v>926</v>
      </c>
      <c r="W1730" s="74">
        <v>3000</v>
      </c>
      <c r="X1730" s="74">
        <v>57191</v>
      </c>
      <c r="Y1730" s="74">
        <v>200</v>
      </c>
      <c r="Z1730" s="74">
        <v>1191886</v>
      </c>
      <c r="AA1730" s="74">
        <v>10</v>
      </c>
      <c r="AB1730" s="74">
        <v>7316105</v>
      </c>
      <c r="AC1730" s="74">
        <v>5</v>
      </c>
    </row>
    <row r="1731" spans="1:29" ht="14.25">
      <c r="A1731" s="89">
        <v>2014136</v>
      </c>
      <c r="B1731" s="91">
        <v>41966</v>
      </c>
      <c r="C1731" s="97">
        <v>3</v>
      </c>
      <c r="D1731" s="93">
        <v>16</v>
      </c>
      <c r="E1731" s="93">
        <v>19</v>
      </c>
      <c r="F1731" s="93">
        <v>27</v>
      </c>
      <c r="G1731" s="93">
        <v>31</v>
      </c>
      <c r="H1731" s="93">
        <v>32</v>
      </c>
      <c r="I1731" s="99">
        <v>10</v>
      </c>
      <c r="J1731" s="93">
        <v>32</v>
      </c>
      <c r="K1731" s="93">
        <v>19</v>
      </c>
      <c r="L1731" s="93">
        <v>31</v>
      </c>
      <c r="M1731" s="93">
        <v>3</v>
      </c>
      <c r="N1731" s="93">
        <v>27</v>
      </c>
      <c r="O1731" s="94">
        <v>16</v>
      </c>
      <c r="P1731" s="74">
        <v>419949224</v>
      </c>
      <c r="Q1731" s="74">
        <v>405577188</v>
      </c>
      <c r="R1731" s="74">
        <v>1</v>
      </c>
      <c r="S1731" s="74">
        <v>15000000</v>
      </c>
      <c r="T1731" s="74">
        <v>112</v>
      </c>
      <c r="U1731" s="74">
        <v>247269</v>
      </c>
      <c r="V1731" s="74">
        <v>1520</v>
      </c>
      <c r="W1731" s="74">
        <v>3000</v>
      </c>
      <c r="X1731" s="74">
        <v>83851</v>
      </c>
      <c r="Y1731" s="74">
        <v>200</v>
      </c>
      <c r="Z1731" s="74">
        <v>1681997</v>
      </c>
      <c r="AA1731" s="74">
        <v>10</v>
      </c>
      <c r="AB1731" s="74">
        <v>11369653</v>
      </c>
      <c r="AC1731" s="74">
        <v>5</v>
      </c>
    </row>
    <row r="1732" spans="1:29" ht="14.25">
      <c r="A1732" s="89">
        <v>2014137</v>
      </c>
      <c r="B1732" s="91">
        <v>41968</v>
      </c>
      <c r="C1732" s="97">
        <v>3</v>
      </c>
      <c r="D1732" s="93">
        <v>6</v>
      </c>
      <c r="E1732" s="93">
        <v>9</v>
      </c>
      <c r="F1732" s="93">
        <v>11</v>
      </c>
      <c r="G1732" s="93">
        <v>25</v>
      </c>
      <c r="H1732" s="93">
        <v>29</v>
      </c>
      <c r="I1732" s="99">
        <v>9</v>
      </c>
      <c r="J1732" s="93">
        <v>6</v>
      </c>
      <c r="K1732" s="93">
        <v>11</v>
      </c>
      <c r="L1732" s="93">
        <v>29</v>
      </c>
      <c r="M1732" s="93">
        <v>3</v>
      </c>
      <c r="N1732" s="93">
        <v>25</v>
      </c>
      <c r="O1732" s="94">
        <v>9</v>
      </c>
      <c r="P1732" s="74">
        <v>377779080</v>
      </c>
      <c r="Q1732" s="74">
        <v>296658774</v>
      </c>
      <c r="R1732" s="74">
        <v>27</v>
      </c>
      <c r="S1732" s="74">
        <v>5906822</v>
      </c>
      <c r="T1732" s="74">
        <v>223</v>
      </c>
      <c r="U1732" s="74">
        <v>53162</v>
      </c>
      <c r="V1732" s="74">
        <v>4268</v>
      </c>
      <c r="W1732" s="74">
        <v>3000</v>
      </c>
      <c r="X1732" s="74">
        <v>153978</v>
      </c>
      <c r="Y1732" s="74">
        <v>200</v>
      </c>
      <c r="Z1732" s="74">
        <v>2174683</v>
      </c>
      <c r="AA1732" s="74">
        <v>10</v>
      </c>
      <c r="AB1732" s="74">
        <v>14468849</v>
      </c>
      <c r="AC1732" s="74">
        <v>5</v>
      </c>
    </row>
    <row r="1733" spans="1:29" ht="14.25">
      <c r="A1733" s="89">
        <v>2014138</v>
      </c>
      <c r="B1733" s="91">
        <v>41970</v>
      </c>
      <c r="C1733" s="97">
        <v>4</v>
      </c>
      <c r="D1733" s="93">
        <v>6</v>
      </c>
      <c r="E1733" s="93">
        <v>13</v>
      </c>
      <c r="F1733" s="93">
        <v>29</v>
      </c>
      <c r="G1733" s="93">
        <v>31</v>
      </c>
      <c r="H1733" s="93">
        <v>33</v>
      </c>
      <c r="I1733" s="99">
        <v>13</v>
      </c>
      <c r="J1733" s="93">
        <v>4</v>
      </c>
      <c r="K1733" s="93">
        <v>29</v>
      </c>
      <c r="L1733" s="93">
        <v>6</v>
      </c>
      <c r="M1733" s="93">
        <v>31</v>
      </c>
      <c r="N1733" s="93">
        <v>13</v>
      </c>
      <c r="O1733" s="94">
        <v>33</v>
      </c>
      <c r="P1733" s="74">
        <v>379450576</v>
      </c>
      <c r="Q1733" s="74">
        <v>333290635</v>
      </c>
      <c r="R1733" s="74">
        <v>5</v>
      </c>
      <c r="S1733" s="74">
        <v>11482317</v>
      </c>
      <c r="T1733" s="74">
        <v>126</v>
      </c>
      <c r="U1733" s="74">
        <v>222337</v>
      </c>
      <c r="V1733" s="74">
        <v>1246</v>
      </c>
      <c r="W1733" s="74">
        <v>3000</v>
      </c>
      <c r="X1733" s="74">
        <v>62571</v>
      </c>
      <c r="Y1733" s="74">
        <v>200</v>
      </c>
      <c r="Z1733" s="74">
        <v>1173274</v>
      </c>
      <c r="AA1733" s="74">
        <v>10</v>
      </c>
      <c r="AB1733" s="74">
        <v>9177581</v>
      </c>
      <c r="AC1733" s="74">
        <v>5</v>
      </c>
    </row>
    <row r="1734" spans="1:29" ht="14.25">
      <c r="A1734" s="89">
        <v>2014139</v>
      </c>
      <c r="B1734" s="91">
        <v>41973</v>
      </c>
      <c r="C1734" s="97">
        <v>1</v>
      </c>
      <c r="D1734" s="93">
        <v>14</v>
      </c>
      <c r="E1734" s="93">
        <v>15</v>
      </c>
      <c r="F1734" s="93">
        <v>20</v>
      </c>
      <c r="G1734" s="93">
        <v>25</v>
      </c>
      <c r="H1734" s="93">
        <v>29</v>
      </c>
      <c r="I1734" s="99">
        <v>11</v>
      </c>
      <c r="J1734" s="93">
        <v>15</v>
      </c>
      <c r="K1734" s="93">
        <v>14</v>
      </c>
      <c r="L1734" s="93">
        <v>25</v>
      </c>
      <c r="M1734" s="93">
        <v>29</v>
      </c>
      <c r="N1734" s="93">
        <v>20</v>
      </c>
      <c r="O1734" s="94">
        <v>1</v>
      </c>
      <c r="P1734" s="74">
        <v>416872552</v>
      </c>
      <c r="Q1734" s="74">
        <v>340012160</v>
      </c>
      <c r="R1734" s="74">
        <v>10</v>
      </c>
      <c r="S1734" s="74">
        <v>8062601</v>
      </c>
      <c r="T1734" s="74">
        <v>102</v>
      </c>
      <c r="U1734" s="74">
        <v>252769</v>
      </c>
      <c r="V1734" s="74">
        <v>1412</v>
      </c>
      <c r="W1734" s="74">
        <v>3000</v>
      </c>
      <c r="X1734" s="74">
        <v>78970</v>
      </c>
      <c r="Y1734" s="74">
        <v>200</v>
      </c>
      <c r="Z1734" s="74">
        <v>1484741</v>
      </c>
      <c r="AA1734" s="74">
        <v>10</v>
      </c>
      <c r="AB1734" s="74">
        <v>13252018</v>
      </c>
      <c r="AC1734" s="74">
        <v>5</v>
      </c>
    </row>
    <row r="1735" spans="1:29" ht="14.25">
      <c r="A1735" s="89">
        <v>2014140</v>
      </c>
      <c r="B1735" s="91">
        <v>41975</v>
      </c>
      <c r="C1735" s="97">
        <v>6</v>
      </c>
      <c r="D1735" s="93">
        <v>10</v>
      </c>
      <c r="E1735" s="93">
        <v>11</v>
      </c>
      <c r="F1735" s="93">
        <v>14</v>
      </c>
      <c r="G1735" s="93">
        <v>17</v>
      </c>
      <c r="H1735" s="93">
        <v>33</v>
      </c>
      <c r="I1735" s="99">
        <v>6</v>
      </c>
      <c r="J1735" s="93">
        <v>10</v>
      </c>
      <c r="K1735" s="93">
        <v>14</v>
      </c>
      <c r="L1735" s="93">
        <v>17</v>
      </c>
      <c r="M1735" s="93">
        <v>11</v>
      </c>
      <c r="N1735" s="93">
        <v>6</v>
      </c>
      <c r="O1735" s="94">
        <v>33</v>
      </c>
      <c r="P1735" s="74">
        <v>369928040</v>
      </c>
      <c r="Q1735" s="74">
        <v>355086600</v>
      </c>
      <c r="R1735" s="74">
        <v>5</v>
      </c>
      <c r="S1735" s="74">
        <v>9914504</v>
      </c>
      <c r="T1735" s="74">
        <v>102</v>
      </c>
      <c r="U1735" s="74">
        <v>178584</v>
      </c>
      <c r="V1735" s="74">
        <v>1667</v>
      </c>
      <c r="W1735" s="74">
        <v>3000</v>
      </c>
      <c r="X1735" s="74">
        <v>83750</v>
      </c>
      <c r="Y1735" s="74">
        <v>200</v>
      </c>
      <c r="Z1735" s="74">
        <v>1465997</v>
      </c>
      <c r="AA1735" s="74">
        <v>10</v>
      </c>
      <c r="AB1735" s="74">
        <v>14398229</v>
      </c>
      <c r="AC1735" s="74">
        <v>5</v>
      </c>
    </row>
    <row r="1736" spans="1:29" ht="14.25">
      <c r="A1736" s="89">
        <v>2014141</v>
      </c>
      <c r="B1736" s="91">
        <v>41977</v>
      </c>
      <c r="C1736" s="97">
        <v>8</v>
      </c>
      <c r="D1736" s="93">
        <v>9</v>
      </c>
      <c r="E1736" s="93">
        <v>11</v>
      </c>
      <c r="F1736" s="93">
        <v>16</v>
      </c>
      <c r="G1736" s="93">
        <v>21</v>
      </c>
      <c r="H1736" s="93">
        <v>24</v>
      </c>
      <c r="I1736" s="99">
        <v>10</v>
      </c>
      <c r="J1736" s="93">
        <v>21</v>
      </c>
      <c r="K1736" s="93">
        <v>9</v>
      </c>
      <c r="L1736" s="93">
        <v>16</v>
      </c>
      <c r="M1736" s="93">
        <v>8</v>
      </c>
      <c r="N1736" s="93">
        <v>11</v>
      </c>
      <c r="O1736" s="94">
        <v>24</v>
      </c>
      <c r="P1736" s="74">
        <v>374573402</v>
      </c>
      <c r="Q1736" s="74">
        <v>298381028</v>
      </c>
      <c r="R1736" s="74">
        <v>22</v>
      </c>
      <c r="S1736" s="74">
        <v>6335444</v>
      </c>
      <c r="T1736" s="74">
        <v>168</v>
      </c>
      <c r="U1736" s="74">
        <v>144194</v>
      </c>
      <c r="V1736" s="74">
        <v>1522</v>
      </c>
      <c r="W1736" s="74">
        <v>3000</v>
      </c>
      <c r="X1736" s="74">
        <v>78756</v>
      </c>
      <c r="Y1736" s="74">
        <v>200</v>
      </c>
      <c r="Z1736" s="74">
        <v>1495102</v>
      </c>
      <c r="AA1736" s="74">
        <v>10</v>
      </c>
      <c r="AB1736" s="74">
        <v>10274750</v>
      </c>
      <c r="AC1736" s="74">
        <v>5</v>
      </c>
    </row>
    <row r="1737" spans="1:29" ht="14.25">
      <c r="A1737" s="89">
        <v>2014142</v>
      </c>
      <c r="B1737" s="91">
        <v>41980</v>
      </c>
      <c r="C1737" s="97">
        <v>6</v>
      </c>
      <c r="D1737" s="93">
        <v>21</v>
      </c>
      <c r="E1737" s="93">
        <v>22</v>
      </c>
      <c r="F1737" s="93">
        <v>23</v>
      </c>
      <c r="G1737" s="93">
        <v>25</v>
      </c>
      <c r="H1737" s="93">
        <v>28</v>
      </c>
      <c r="I1737" s="99">
        <v>13</v>
      </c>
      <c r="J1737" s="93">
        <v>25</v>
      </c>
      <c r="K1737" s="93">
        <v>6</v>
      </c>
      <c r="L1737" s="93">
        <v>28</v>
      </c>
      <c r="M1737" s="93">
        <v>22</v>
      </c>
      <c r="N1737" s="93">
        <v>21</v>
      </c>
      <c r="O1737" s="94">
        <v>23</v>
      </c>
      <c r="P1737" s="74">
        <v>419262206</v>
      </c>
      <c r="Q1737" s="74">
        <v>343788680</v>
      </c>
      <c r="R1737" s="74">
        <v>5</v>
      </c>
      <c r="S1737" s="74">
        <v>12000000</v>
      </c>
      <c r="T1737" s="74">
        <v>100</v>
      </c>
      <c r="U1737" s="74">
        <v>318025</v>
      </c>
      <c r="V1737" s="74">
        <v>1190</v>
      </c>
      <c r="W1737" s="74">
        <v>3000</v>
      </c>
      <c r="X1737" s="74">
        <v>59760</v>
      </c>
      <c r="Y1737" s="74">
        <v>200</v>
      </c>
      <c r="Z1737" s="74">
        <v>1262272</v>
      </c>
      <c r="AA1737" s="74">
        <v>10</v>
      </c>
      <c r="AB1737" s="74">
        <v>10016710</v>
      </c>
      <c r="AC1737" s="74">
        <v>5</v>
      </c>
    </row>
    <row r="1738" spans="1:29" ht="14.25">
      <c r="A1738" s="89">
        <v>2014143</v>
      </c>
      <c r="B1738" s="91">
        <v>41982</v>
      </c>
      <c r="C1738" s="97">
        <v>3</v>
      </c>
      <c r="D1738" s="93">
        <v>12</v>
      </c>
      <c r="E1738" s="93">
        <v>18</v>
      </c>
      <c r="F1738" s="93">
        <v>20</v>
      </c>
      <c r="G1738" s="93">
        <v>25</v>
      </c>
      <c r="H1738" s="93">
        <v>26</v>
      </c>
      <c r="I1738" s="99">
        <v>16</v>
      </c>
      <c r="J1738" s="93">
        <v>25</v>
      </c>
      <c r="K1738" s="93">
        <v>20</v>
      </c>
      <c r="L1738" s="93">
        <v>18</v>
      </c>
      <c r="M1738" s="93">
        <v>3</v>
      </c>
      <c r="N1738" s="93">
        <v>26</v>
      </c>
      <c r="O1738" s="94">
        <v>12</v>
      </c>
      <c r="P1738" s="74">
        <v>375707362</v>
      </c>
      <c r="Q1738" s="74">
        <v>323244502</v>
      </c>
      <c r="R1738" s="74">
        <v>14</v>
      </c>
      <c r="S1738" s="74">
        <v>6998852</v>
      </c>
      <c r="T1738" s="74">
        <v>197</v>
      </c>
      <c r="U1738" s="74">
        <v>114111</v>
      </c>
      <c r="V1738" s="74">
        <v>2460</v>
      </c>
      <c r="W1738" s="74">
        <v>3000</v>
      </c>
      <c r="X1738" s="74">
        <v>105256</v>
      </c>
      <c r="Y1738" s="74">
        <v>200</v>
      </c>
      <c r="Z1738" s="74">
        <v>1811385</v>
      </c>
      <c r="AA1738" s="74">
        <v>10</v>
      </c>
      <c r="AB1738" s="74">
        <v>9526373</v>
      </c>
      <c r="AC1738" s="74">
        <v>5</v>
      </c>
    </row>
    <row r="1739" spans="1:29" ht="14.25">
      <c r="A1739" s="89">
        <v>2014144</v>
      </c>
      <c r="B1739" s="91">
        <v>41984</v>
      </c>
      <c r="C1739" s="97">
        <v>3</v>
      </c>
      <c r="D1739" s="93">
        <v>5</v>
      </c>
      <c r="E1739" s="93">
        <v>6</v>
      </c>
      <c r="F1739" s="93">
        <v>9</v>
      </c>
      <c r="G1739" s="93">
        <v>10</v>
      </c>
      <c r="H1739" s="93">
        <v>27</v>
      </c>
      <c r="I1739" s="99">
        <v>14</v>
      </c>
      <c r="J1739" s="93">
        <v>6</v>
      </c>
      <c r="K1739" s="93">
        <v>3</v>
      </c>
      <c r="L1739" s="93">
        <v>5</v>
      </c>
      <c r="M1739" s="93">
        <v>10</v>
      </c>
      <c r="N1739" s="93">
        <v>9</v>
      </c>
      <c r="O1739" s="94">
        <v>27</v>
      </c>
      <c r="P1739" s="74">
        <v>379438954</v>
      </c>
      <c r="Q1739" s="74">
        <v>350262546</v>
      </c>
      <c r="R1739" s="74">
        <v>6</v>
      </c>
      <c r="S1739" s="74">
        <v>10122305</v>
      </c>
      <c r="T1739" s="74">
        <v>191</v>
      </c>
      <c r="U1739" s="74">
        <v>135692</v>
      </c>
      <c r="V1739" s="74">
        <v>1394</v>
      </c>
      <c r="W1739" s="74">
        <v>3000</v>
      </c>
      <c r="X1739" s="74">
        <v>81349</v>
      </c>
      <c r="Y1739" s="74">
        <v>200</v>
      </c>
      <c r="Z1739" s="74">
        <v>1633184</v>
      </c>
      <c r="AA1739" s="74">
        <v>10</v>
      </c>
      <c r="AB1739" s="74">
        <v>9094454</v>
      </c>
      <c r="AC1739" s="74">
        <v>5</v>
      </c>
    </row>
    <row r="1740" spans="1:29" ht="14.25">
      <c r="A1740" s="89">
        <v>2014145</v>
      </c>
      <c r="B1740" s="91">
        <v>41987</v>
      </c>
      <c r="C1740" s="97">
        <v>10</v>
      </c>
      <c r="D1740" s="93">
        <v>12</v>
      </c>
      <c r="E1740" s="93">
        <v>13</v>
      </c>
      <c r="F1740" s="93">
        <v>23</v>
      </c>
      <c r="G1740" s="93">
        <v>26</v>
      </c>
      <c r="H1740" s="93">
        <v>29</v>
      </c>
      <c r="I1740" s="99">
        <v>11</v>
      </c>
      <c r="J1740" s="93">
        <v>12</v>
      </c>
      <c r="K1740" s="93">
        <v>23</v>
      </c>
      <c r="L1740" s="93">
        <v>29</v>
      </c>
      <c r="M1740" s="93">
        <v>26</v>
      </c>
      <c r="N1740" s="93">
        <v>13</v>
      </c>
      <c r="O1740" s="94">
        <v>10</v>
      </c>
      <c r="P1740" s="74">
        <v>428104998</v>
      </c>
      <c r="Q1740" s="74">
        <v>359386704</v>
      </c>
      <c r="R1740" s="74">
        <v>9</v>
      </c>
      <c r="S1740" s="74">
        <v>8297945</v>
      </c>
      <c r="T1740" s="74">
        <v>142</v>
      </c>
      <c r="U1740" s="74">
        <v>173252</v>
      </c>
      <c r="V1740" s="74">
        <v>1901</v>
      </c>
      <c r="W1740" s="74">
        <v>3000</v>
      </c>
      <c r="X1740" s="74">
        <v>91602</v>
      </c>
      <c r="Y1740" s="74">
        <v>200</v>
      </c>
      <c r="Z1740" s="74">
        <v>1593604</v>
      </c>
      <c r="AA1740" s="74">
        <v>10</v>
      </c>
      <c r="AB1740" s="74">
        <v>14280889</v>
      </c>
      <c r="AC1740" s="74">
        <v>5</v>
      </c>
    </row>
    <row r="1741" spans="1:29" ht="14.25">
      <c r="A1741" s="89">
        <v>2014146</v>
      </c>
      <c r="B1741" s="91">
        <v>41989</v>
      </c>
      <c r="C1741" s="97">
        <v>1</v>
      </c>
      <c r="D1741" s="93">
        <v>6</v>
      </c>
      <c r="E1741" s="93">
        <v>13</v>
      </c>
      <c r="F1741" s="93">
        <v>20</v>
      </c>
      <c r="G1741" s="93">
        <v>29</v>
      </c>
      <c r="H1741" s="93">
        <v>32</v>
      </c>
      <c r="I1741" s="99">
        <v>1</v>
      </c>
      <c r="J1741" s="93">
        <v>32</v>
      </c>
      <c r="K1741" s="93">
        <v>1</v>
      </c>
      <c r="L1741" s="93">
        <v>29</v>
      </c>
      <c r="M1741" s="93">
        <v>6</v>
      </c>
      <c r="N1741" s="93">
        <v>20</v>
      </c>
      <c r="O1741" s="94">
        <v>13</v>
      </c>
      <c r="P1741" s="74">
        <v>383982986</v>
      </c>
      <c r="Q1741" s="74">
        <v>428190888</v>
      </c>
      <c r="R1741" s="74">
        <v>3</v>
      </c>
      <c r="S1741" s="74">
        <v>13333333</v>
      </c>
      <c r="T1741" s="74">
        <v>100</v>
      </c>
      <c r="U1741" s="74">
        <v>329347</v>
      </c>
      <c r="V1741" s="74">
        <v>771</v>
      </c>
      <c r="W1741" s="74">
        <v>3000</v>
      </c>
      <c r="X1741" s="74">
        <v>46420</v>
      </c>
      <c r="Y1741" s="74">
        <v>200</v>
      </c>
      <c r="Z1741" s="74">
        <v>993402</v>
      </c>
      <c r="AA1741" s="74">
        <v>10</v>
      </c>
      <c r="AB1741" s="74">
        <v>6976346</v>
      </c>
      <c r="AC1741" s="74">
        <v>5</v>
      </c>
    </row>
    <row r="1742" spans="1:29" ht="14.25">
      <c r="A1742" s="89">
        <v>2014147</v>
      </c>
      <c r="B1742" s="91">
        <v>41991</v>
      </c>
      <c r="C1742" s="97">
        <v>6</v>
      </c>
      <c r="D1742" s="93">
        <v>7</v>
      </c>
      <c r="E1742" s="93">
        <v>22</v>
      </c>
      <c r="F1742" s="93">
        <v>26</v>
      </c>
      <c r="G1742" s="93">
        <v>31</v>
      </c>
      <c r="H1742" s="93">
        <v>32</v>
      </c>
      <c r="I1742" s="99">
        <v>10</v>
      </c>
      <c r="J1742" s="93">
        <v>6</v>
      </c>
      <c r="K1742" s="93">
        <v>26</v>
      </c>
      <c r="L1742" s="93">
        <v>7</v>
      </c>
      <c r="M1742" s="93">
        <v>31</v>
      </c>
      <c r="N1742" s="93">
        <v>22</v>
      </c>
      <c r="O1742" s="94">
        <v>32</v>
      </c>
      <c r="P1742" s="74">
        <v>385071740</v>
      </c>
      <c r="Q1742" s="74">
        <v>460352344</v>
      </c>
      <c r="R1742" s="74">
        <v>4</v>
      </c>
      <c r="S1742" s="74">
        <v>12241950</v>
      </c>
      <c r="T1742" s="74">
        <v>93</v>
      </c>
      <c r="U1742" s="74">
        <v>254943</v>
      </c>
      <c r="V1742" s="74">
        <v>1276</v>
      </c>
      <c r="W1742" s="74">
        <v>3000</v>
      </c>
      <c r="X1742" s="74">
        <v>69227</v>
      </c>
      <c r="Y1742" s="74">
        <v>200</v>
      </c>
      <c r="Z1742" s="74">
        <v>1305569</v>
      </c>
      <c r="AA1742" s="74">
        <v>10</v>
      </c>
      <c r="AB1742" s="74">
        <v>12623410</v>
      </c>
      <c r="AC1742" s="74">
        <v>5</v>
      </c>
    </row>
    <row r="1743" spans="1:29" ht="14.25">
      <c r="A1743" s="89">
        <v>2014148</v>
      </c>
      <c r="B1743" s="91">
        <v>41994</v>
      </c>
      <c r="C1743" s="97">
        <v>1</v>
      </c>
      <c r="D1743" s="93">
        <v>2</v>
      </c>
      <c r="E1743" s="93">
        <v>5</v>
      </c>
      <c r="F1743" s="93">
        <v>12</v>
      </c>
      <c r="G1743" s="93">
        <v>15</v>
      </c>
      <c r="H1743" s="93">
        <v>16</v>
      </c>
      <c r="I1743" s="99">
        <v>13</v>
      </c>
      <c r="J1743" s="93">
        <v>5</v>
      </c>
      <c r="K1743" s="93">
        <v>2</v>
      </c>
      <c r="L1743" s="93">
        <v>12</v>
      </c>
      <c r="M1743" s="93">
        <v>1</v>
      </c>
      <c r="N1743" s="93">
        <v>15</v>
      </c>
      <c r="O1743" s="94">
        <v>16</v>
      </c>
      <c r="P1743" s="74">
        <v>425097618</v>
      </c>
      <c r="Q1743" s="74">
        <v>479691558</v>
      </c>
      <c r="R1743" s="74">
        <v>9</v>
      </c>
      <c r="S1743" s="74">
        <v>8710675</v>
      </c>
      <c r="T1743" s="74">
        <v>133</v>
      </c>
      <c r="U1743" s="74">
        <v>219887</v>
      </c>
      <c r="V1743" s="74">
        <v>1178</v>
      </c>
      <c r="W1743" s="74">
        <v>3000</v>
      </c>
      <c r="X1743" s="74">
        <v>69058</v>
      </c>
      <c r="Y1743" s="74">
        <v>200</v>
      </c>
      <c r="Z1743" s="74">
        <v>1412144</v>
      </c>
      <c r="AA1743" s="74">
        <v>10</v>
      </c>
      <c r="AB1743" s="74">
        <v>11970079</v>
      </c>
      <c r="AC1743" s="74">
        <v>5</v>
      </c>
    </row>
    <row r="1744" spans="1:29" ht="14.25">
      <c r="A1744" s="89">
        <v>2014149</v>
      </c>
      <c r="B1744" s="91">
        <v>41996</v>
      </c>
      <c r="C1744" s="97">
        <v>7</v>
      </c>
      <c r="D1744" s="93">
        <v>9</v>
      </c>
      <c r="E1744" s="93">
        <v>10</v>
      </c>
      <c r="F1744" s="93">
        <v>15</v>
      </c>
      <c r="G1744" s="93">
        <v>19</v>
      </c>
      <c r="H1744" s="93">
        <v>33</v>
      </c>
      <c r="I1744" s="99">
        <v>1</v>
      </c>
      <c r="J1744" s="93">
        <v>15</v>
      </c>
      <c r="K1744" s="93">
        <v>19</v>
      </c>
      <c r="L1744" s="93">
        <v>10</v>
      </c>
      <c r="M1744" s="93">
        <v>33</v>
      </c>
      <c r="N1744" s="93">
        <v>9</v>
      </c>
      <c r="O1744" s="94">
        <v>7</v>
      </c>
      <c r="P1744" s="74">
        <v>386664128</v>
      </c>
      <c r="Q1744" s="74">
        <v>562421886</v>
      </c>
      <c r="R1744" s="74">
        <v>2</v>
      </c>
      <c r="S1744" s="74">
        <v>15000000</v>
      </c>
      <c r="T1744" s="74">
        <v>154</v>
      </c>
      <c r="U1744" s="74">
        <v>222360</v>
      </c>
      <c r="V1744" s="74">
        <v>871</v>
      </c>
      <c r="W1744" s="74">
        <v>3000</v>
      </c>
      <c r="X1744" s="74">
        <v>52445</v>
      </c>
      <c r="Y1744" s="74">
        <v>200</v>
      </c>
      <c r="Z1744" s="74">
        <v>1180049</v>
      </c>
      <c r="AA1744" s="74">
        <v>10</v>
      </c>
      <c r="AB1744" s="74">
        <v>5517832</v>
      </c>
      <c r="AC1744" s="74">
        <v>5</v>
      </c>
    </row>
    <row r="1745" spans="1:29" ht="14.25">
      <c r="A1745" s="89">
        <v>2014150</v>
      </c>
      <c r="B1745" s="91">
        <v>41998</v>
      </c>
      <c r="C1745" s="97">
        <v>3</v>
      </c>
      <c r="D1745" s="93">
        <v>8</v>
      </c>
      <c r="E1745" s="93">
        <v>14</v>
      </c>
      <c r="F1745" s="93">
        <v>22</v>
      </c>
      <c r="G1745" s="93">
        <v>24</v>
      </c>
      <c r="H1745" s="93">
        <v>32</v>
      </c>
      <c r="I1745" s="99">
        <v>9</v>
      </c>
      <c r="J1745" s="93">
        <v>3</v>
      </c>
      <c r="K1745" s="93">
        <v>22</v>
      </c>
      <c r="L1745" s="93">
        <v>24</v>
      </c>
      <c r="M1745" s="93">
        <v>32</v>
      </c>
      <c r="N1745" s="93">
        <v>8</v>
      </c>
      <c r="O1745" s="94">
        <v>14</v>
      </c>
      <c r="P1745" s="74">
        <v>393965122</v>
      </c>
      <c r="Q1745" s="74">
        <v>557171217</v>
      </c>
      <c r="R1745" s="74">
        <v>9</v>
      </c>
      <c r="S1745" s="74">
        <v>7717144</v>
      </c>
      <c r="T1745" s="74">
        <v>161</v>
      </c>
      <c r="U1745" s="74">
        <v>112222</v>
      </c>
      <c r="V1745" s="74">
        <v>2594</v>
      </c>
      <c r="W1745" s="74">
        <v>3000</v>
      </c>
      <c r="X1745" s="74">
        <v>117832</v>
      </c>
      <c r="Y1745" s="74">
        <v>200</v>
      </c>
      <c r="Z1745" s="74">
        <v>1932583</v>
      </c>
      <c r="AA1745" s="74">
        <v>10</v>
      </c>
      <c r="AB1745" s="74">
        <v>14019433</v>
      </c>
      <c r="AC1745" s="74">
        <v>5</v>
      </c>
    </row>
    <row r="1746" spans="1:29" ht="14.25">
      <c r="A1746" s="89">
        <v>2014151</v>
      </c>
      <c r="B1746" s="91">
        <v>42001</v>
      </c>
      <c r="C1746" s="97">
        <v>4</v>
      </c>
      <c r="D1746" s="93">
        <v>5</v>
      </c>
      <c r="E1746" s="93">
        <v>8</v>
      </c>
      <c r="F1746" s="93">
        <v>11</v>
      </c>
      <c r="G1746" s="93">
        <v>21</v>
      </c>
      <c r="H1746" s="93">
        <v>27</v>
      </c>
      <c r="I1746" s="99">
        <v>8</v>
      </c>
      <c r="J1746" s="93">
        <v>8</v>
      </c>
      <c r="K1746" s="93">
        <v>27</v>
      </c>
      <c r="L1746" s="93">
        <v>21</v>
      </c>
      <c r="M1746" s="93">
        <v>11</v>
      </c>
      <c r="N1746" s="93">
        <v>5</v>
      </c>
      <c r="O1746" s="94">
        <v>4</v>
      </c>
      <c r="P1746" s="74">
        <v>436728282</v>
      </c>
      <c r="Q1746" s="74">
        <v>521118039</v>
      </c>
      <c r="R1746" s="74">
        <v>13</v>
      </c>
      <c r="S1746" s="74">
        <v>6578931</v>
      </c>
      <c r="T1746" s="74">
        <v>195</v>
      </c>
      <c r="U1746" s="74">
        <v>67475</v>
      </c>
      <c r="V1746" s="74">
        <v>4428</v>
      </c>
      <c r="W1746" s="74">
        <v>3000</v>
      </c>
      <c r="X1746" s="74">
        <v>178213</v>
      </c>
      <c r="Y1746" s="74">
        <v>200</v>
      </c>
      <c r="Z1746" s="74">
        <v>2621748</v>
      </c>
      <c r="AA1746" s="74">
        <v>10</v>
      </c>
      <c r="AB1746" s="74">
        <v>17244436</v>
      </c>
      <c r="AC1746" s="74">
        <v>5</v>
      </c>
    </row>
    <row r="1747" spans="1:29" ht="14.25">
      <c r="A1747" s="89">
        <v>2014152</v>
      </c>
      <c r="B1747" s="91">
        <v>42003</v>
      </c>
      <c r="C1747" s="97">
        <v>8</v>
      </c>
      <c r="D1747" s="93">
        <v>13</v>
      </c>
      <c r="E1747" s="93">
        <v>15</v>
      </c>
      <c r="F1747" s="93">
        <v>20</v>
      </c>
      <c r="G1747" s="93">
        <v>21</v>
      </c>
      <c r="H1747" s="93">
        <v>25</v>
      </c>
      <c r="I1747" s="99">
        <v>12</v>
      </c>
      <c r="J1747" s="93">
        <v>15</v>
      </c>
      <c r="K1747" s="93">
        <v>8</v>
      </c>
      <c r="L1747" s="93">
        <v>21</v>
      </c>
      <c r="M1747" s="93">
        <v>20</v>
      </c>
      <c r="N1747" s="93">
        <v>13</v>
      </c>
      <c r="O1747" s="94">
        <v>25</v>
      </c>
      <c r="P1747" s="74">
        <v>403970126</v>
      </c>
      <c r="Q1747" s="74">
        <v>504014400</v>
      </c>
      <c r="R1747" s="74">
        <v>12</v>
      </c>
      <c r="S1747" s="74">
        <v>7133222</v>
      </c>
      <c r="T1747" s="74">
        <v>99</v>
      </c>
      <c r="U1747" s="74">
        <v>196953</v>
      </c>
      <c r="V1747" s="74">
        <v>1822</v>
      </c>
      <c r="W1747" s="74">
        <v>3000</v>
      </c>
      <c r="X1747" s="74">
        <v>85032</v>
      </c>
      <c r="Y1747" s="74">
        <v>200</v>
      </c>
      <c r="Z1747" s="74">
        <v>1566491</v>
      </c>
      <c r="AA1747" s="74">
        <v>10</v>
      </c>
      <c r="AB1747" s="74">
        <v>16362932</v>
      </c>
      <c r="AC1747" s="74">
        <v>5</v>
      </c>
    </row>
    <row r="1748" spans="1:29" ht="14.25">
      <c r="A1748" s="89">
        <v>2015001</v>
      </c>
      <c r="B1748" s="91">
        <v>42005</v>
      </c>
      <c r="C1748" s="97">
        <v>1</v>
      </c>
      <c r="D1748" s="93">
        <v>7</v>
      </c>
      <c r="E1748" s="93">
        <v>9</v>
      </c>
      <c r="F1748" s="93">
        <v>16</v>
      </c>
      <c r="G1748" s="93">
        <v>20</v>
      </c>
      <c r="H1748" s="93">
        <v>23</v>
      </c>
      <c r="I1748" s="99">
        <v>6</v>
      </c>
      <c r="J1748" s="93">
        <v>9</v>
      </c>
      <c r="K1748" s="93">
        <v>1</v>
      </c>
      <c r="L1748" s="93">
        <v>7</v>
      </c>
      <c r="M1748" s="93">
        <v>23</v>
      </c>
      <c r="N1748" s="93">
        <v>16</v>
      </c>
      <c r="O1748" s="94">
        <v>20</v>
      </c>
      <c r="P1748" s="74">
        <v>389811558</v>
      </c>
      <c r="Q1748" s="74">
        <v>512536696</v>
      </c>
      <c r="R1748" s="74">
        <v>8</v>
      </c>
      <c r="S1748" s="74">
        <v>8455559</v>
      </c>
      <c r="T1748" s="74">
        <v>125</v>
      </c>
      <c r="U1748" s="74">
        <v>176444</v>
      </c>
      <c r="V1748" s="74">
        <v>1915</v>
      </c>
      <c r="W1748" s="74">
        <v>3000</v>
      </c>
      <c r="X1748" s="74">
        <v>88485</v>
      </c>
      <c r="Y1748" s="74">
        <v>200</v>
      </c>
      <c r="Z1748" s="74">
        <v>1603348</v>
      </c>
      <c r="AA1748" s="74">
        <v>10</v>
      </c>
      <c r="AB1748" s="74">
        <v>12661963</v>
      </c>
      <c r="AC1748" s="74">
        <v>5</v>
      </c>
    </row>
    <row r="1749" spans="1:29" ht="14.25">
      <c r="A1749" s="89">
        <v>2015002</v>
      </c>
      <c r="B1749" s="91">
        <v>42008</v>
      </c>
      <c r="C1749" s="97">
        <v>7</v>
      </c>
      <c r="D1749" s="93">
        <v>15</v>
      </c>
      <c r="E1749" s="93">
        <v>16</v>
      </c>
      <c r="F1749" s="93">
        <v>25</v>
      </c>
      <c r="G1749" s="93">
        <v>28</v>
      </c>
      <c r="H1749" s="93">
        <v>32</v>
      </c>
      <c r="I1749" s="99">
        <v>5</v>
      </c>
      <c r="J1749" s="93">
        <v>15</v>
      </c>
      <c r="K1749" s="93">
        <v>28</v>
      </c>
      <c r="L1749" s="93">
        <v>25</v>
      </c>
      <c r="M1749" s="93">
        <v>16</v>
      </c>
      <c r="N1749" s="93">
        <v>32</v>
      </c>
      <c r="O1749" s="94">
        <v>7</v>
      </c>
      <c r="P1749" s="74">
        <v>445131362</v>
      </c>
      <c r="Q1749" s="74">
        <v>504837957</v>
      </c>
      <c r="R1749" s="74">
        <v>13</v>
      </c>
      <c r="S1749" s="74">
        <v>7372062</v>
      </c>
      <c r="T1749" s="74">
        <v>152</v>
      </c>
      <c r="U1749" s="74">
        <v>171355</v>
      </c>
      <c r="V1749" s="74">
        <v>2094</v>
      </c>
      <c r="W1749" s="74">
        <v>3000</v>
      </c>
      <c r="X1749" s="74">
        <v>91955</v>
      </c>
      <c r="Y1749" s="74">
        <v>200</v>
      </c>
      <c r="Z1749" s="74">
        <v>1596960</v>
      </c>
      <c r="AA1749" s="74">
        <v>10</v>
      </c>
      <c r="AB1749" s="74">
        <v>14657531</v>
      </c>
      <c r="AC1749" s="74">
        <v>5</v>
      </c>
    </row>
    <row r="1750" spans="1:29" ht="14.25">
      <c r="A1750" s="89">
        <v>2015003</v>
      </c>
      <c r="B1750" s="91">
        <v>42010</v>
      </c>
      <c r="C1750" s="97">
        <v>10</v>
      </c>
      <c r="D1750" s="93">
        <v>15</v>
      </c>
      <c r="E1750" s="93">
        <v>20</v>
      </c>
      <c r="F1750" s="93">
        <v>23</v>
      </c>
      <c r="G1750" s="93">
        <v>24</v>
      </c>
      <c r="H1750" s="93">
        <v>31</v>
      </c>
      <c r="I1750" s="99">
        <v>15</v>
      </c>
      <c r="J1750" s="93">
        <v>31</v>
      </c>
      <c r="K1750" s="93">
        <v>15</v>
      </c>
      <c r="L1750" s="93">
        <v>23</v>
      </c>
      <c r="M1750" s="93">
        <v>10</v>
      </c>
      <c r="N1750" s="93">
        <v>24</v>
      </c>
      <c r="O1750" s="94">
        <v>20</v>
      </c>
      <c r="P1750" s="74">
        <v>389418150</v>
      </c>
      <c r="Q1750" s="74">
        <v>529251380</v>
      </c>
      <c r="R1750" s="74">
        <v>5</v>
      </c>
      <c r="S1750" s="74">
        <v>10593703</v>
      </c>
      <c r="T1750" s="74">
        <v>98</v>
      </c>
      <c r="U1750" s="74">
        <v>229190</v>
      </c>
      <c r="V1750" s="74">
        <v>1344</v>
      </c>
      <c r="W1750" s="74">
        <v>3000</v>
      </c>
      <c r="X1750" s="74">
        <v>66738</v>
      </c>
      <c r="Y1750" s="74">
        <v>200</v>
      </c>
      <c r="Z1750" s="74">
        <v>1239828</v>
      </c>
      <c r="AA1750" s="74">
        <v>10</v>
      </c>
      <c r="AB1750" s="74">
        <v>14238884</v>
      </c>
      <c r="AC1750" s="74">
        <v>5</v>
      </c>
    </row>
    <row r="1751" spans="1:29" ht="14.25">
      <c r="A1751" s="89">
        <v>2015004</v>
      </c>
      <c r="B1751" s="91">
        <v>42012</v>
      </c>
      <c r="C1751" s="97">
        <v>2</v>
      </c>
      <c r="D1751" s="93">
        <v>14</v>
      </c>
      <c r="E1751" s="93">
        <v>15</v>
      </c>
      <c r="F1751" s="93">
        <v>16</v>
      </c>
      <c r="G1751" s="93">
        <v>23</v>
      </c>
      <c r="H1751" s="93">
        <v>24</v>
      </c>
      <c r="I1751" s="99">
        <v>10</v>
      </c>
      <c r="J1751" s="93">
        <v>16</v>
      </c>
      <c r="K1751" s="93">
        <v>15</v>
      </c>
      <c r="L1751" s="93">
        <v>14</v>
      </c>
      <c r="M1751" s="93">
        <v>2</v>
      </c>
      <c r="N1751" s="93">
        <v>23</v>
      </c>
      <c r="O1751" s="94">
        <v>24</v>
      </c>
      <c r="P1751" s="74">
        <v>391871604</v>
      </c>
      <c r="Q1751" s="74">
        <v>551117080</v>
      </c>
      <c r="R1751" s="74">
        <v>5</v>
      </c>
      <c r="S1751" s="74">
        <v>10408414</v>
      </c>
      <c r="T1751" s="74">
        <v>84</v>
      </c>
      <c r="U1751" s="74">
        <v>253602</v>
      </c>
      <c r="V1751" s="74">
        <v>1485</v>
      </c>
      <c r="W1751" s="74">
        <v>3000</v>
      </c>
      <c r="X1751" s="74">
        <v>70216</v>
      </c>
      <c r="Y1751" s="74">
        <v>200</v>
      </c>
      <c r="Z1751" s="74">
        <v>1308032</v>
      </c>
      <c r="AA1751" s="74">
        <v>10</v>
      </c>
      <c r="AB1751" s="74">
        <v>15045639</v>
      </c>
      <c r="AC1751" s="74">
        <v>5</v>
      </c>
    </row>
    <row r="1752" spans="1:29" ht="14.25">
      <c r="A1752" s="89">
        <v>2015005</v>
      </c>
      <c r="B1752" s="91">
        <v>42015</v>
      </c>
      <c r="C1752" s="97">
        <v>7</v>
      </c>
      <c r="D1752" s="93">
        <v>10</v>
      </c>
      <c r="E1752" s="93">
        <v>16</v>
      </c>
      <c r="F1752" s="93">
        <v>17</v>
      </c>
      <c r="G1752" s="93">
        <v>18</v>
      </c>
      <c r="H1752" s="93">
        <v>32</v>
      </c>
      <c r="I1752" s="99">
        <v>15</v>
      </c>
      <c r="J1752" s="93">
        <v>7</v>
      </c>
      <c r="K1752" s="93">
        <v>18</v>
      </c>
      <c r="L1752" s="93">
        <v>32</v>
      </c>
      <c r="M1752" s="93">
        <v>17</v>
      </c>
      <c r="N1752" s="93">
        <v>16</v>
      </c>
      <c r="O1752" s="94">
        <v>10</v>
      </c>
      <c r="P1752" s="74">
        <v>434233966</v>
      </c>
      <c r="Q1752" s="74">
        <v>589772988</v>
      </c>
      <c r="R1752" s="74">
        <v>7</v>
      </c>
      <c r="S1752" s="74">
        <v>10254852</v>
      </c>
      <c r="T1752" s="74">
        <v>142</v>
      </c>
      <c r="U1752" s="74">
        <v>235774</v>
      </c>
      <c r="V1752" s="74">
        <v>1383</v>
      </c>
      <c r="W1752" s="74">
        <v>3000</v>
      </c>
      <c r="X1752" s="74">
        <v>72464</v>
      </c>
      <c r="Y1752" s="74">
        <v>200</v>
      </c>
      <c r="Z1752" s="74">
        <v>1429891</v>
      </c>
      <c r="AA1752" s="74">
        <v>10</v>
      </c>
      <c r="AB1752" s="74">
        <v>9182818</v>
      </c>
      <c r="AC1752" s="74">
        <v>5</v>
      </c>
    </row>
    <row r="1753" spans="1:29" ht="14.25">
      <c r="A1753" s="89">
        <v>2015006</v>
      </c>
      <c r="B1753" s="91">
        <v>42017</v>
      </c>
      <c r="C1753" s="97">
        <v>1</v>
      </c>
      <c r="D1753" s="93">
        <v>10</v>
      </c>
      <c r="E1753" s="93">
        <v>11</v>
      </c>
      <c r="F1753" s="93">
        <v>29</v>
      </c>
      <c r="G1753" s="93">
        <v>31</v>
      </c>
      <c r="H1753" s="93">
        <v>33</v>
      </c>
      <c r="I1753" s="99">
        <v>13</v>
      </c>
      <c r="J1753" s="93">
        <v>33</v>
      </c>
      <c r="K1753" s="93">
        <v>1</v>
      </c>
      <c r="L1753" s="93">
        <v>10</v>
      </c>
      <c r="M1753" s="93">
        <v>11</v>
      </c>
      <c r="N1753" s="93">
        <v>29</v>
      </c>
      <c r="O1753" s="94">
        <v>31</v>
      </c>
      <c r="P1753" s="74">
        <v>381704996</v>
      </c>
      <c r="Q1753" s="74">
        <v>613260305</v>
      </c>
      <c r="R1753" s="74">
        <v>7</v>
      </c>
      <c r="S1753" s="74">
        <v>9466873</v>
      </c>
      <c r="T1753" s="74">
        <v>156</v>
      </c>
      <c r="U1753" s="74">
        <v>170417</v>
      </c>
      <c r="V1753" s="74">
        <v>1171</v>
      </c>
      <c r="W1753" s="74">
        <v>3000</v>
      </c>
      <c r="X1753" s="74">
        <v>67200</v>
      </c>
      <c r="Y1753" s="74">
        <v>200</v>
      </c>
      <c r="Z1753" s="74">
        <v>1285696</v>
      </c>
      <c r="AA1753" s="74">
        <v>10</v>
      </c>
      <c r="AB1753" s="74">
        <v>10176982</v>
      </c>
      <c r="AC1753" s="74">
        <v>5</v>
      </c>
    </row>
    <row r="1754" spans="1:29" ht="14.25">
      <c r="A1754" s="89">
        <v>2015007</v>
      </c>
      <c r="B1754" s="91">
        <v>42019</v>
      </c>
      <c r="C1754" s="97">
        <v>1</v>
      </c>
      <c r="D1754" s="93">
        <v>7</v>
      </c>
      <c r="E1754" s="93">
        <v>9</v>
      </c>
      <c r="F1754" s="93">
        <v>17</v>
      </c>
      <c r="G1754" s="93">
        <v>20</v>
      </c>
      <c r="H1754" s="93">
        <v>33</v>
      </c>
      <c r="I1754" s="99">
        <v>8</v>
      </c>
      <c r="J1754" s="93">
        <v>17</v>
      </c>
      <c r="K1754" s="93">
        <v>1</v>
      </c>
      <c r="L1754" s="93">
        <v>9</v>
      </c>
      <c r="M1754" s="93">
        <v>33</v>
      </c>
      <c r="N1754" s="93">
        <v>7</v>
      </c>
      <c r="O1754" s="94">
        <v>20</v>
      </c>
      <c r="P1754" s="74">
        <v>396557494</v>
      </c>
      <c r="Q1754" s="74">
        <v>615032608</v>
      </c>
      <c r="R1754" s="74">
        <v>8</v>
      </c>
      <c r="S1754" s="74">
        <v>8148741</v>
      </c>
      <c r="T1754" s="74">
        <v>96</v>
      </c>
      <c r="U1754" s="74">
        <v>197785</v>
      </c>
      <c r="V1754" s="74">
        <v>1675</v>
      </c>
      <c r="W1754" s="74">
        <v>3000</v>
      </c>
      <c r="X1754" s="74">
        <v>83479</v>
      </c>
      <c r="Y1754" s="74">
        <v>200</v>
      </c>
      <c r="Z1754" s="74">
        <v>1524644</v>
      </c>
      <c r="AA1754" s="74">
        <v>10</v>
      </c>
      <c r="AB1754" s="74">
        <v>16279256</v>
      </c>
      <c r="AC1754" s="74">
        <v>5</v>
      </c>
    </row>
    <row r="1755" spans="1:29" ht="14.25">
      <c r="A1755" s="89">
        <v>2015008</v>
      </c>
      <c r="B1755" s="91">
        <v>42022</v>
      </c>
      <c r="C1755" s="97">
        <v>4</v>
      </c>
      <c r="D1755" s="93">
        <v>7</v>
      </c>
      <c r="E1755" s="93">
        <v>10</v>
      </c>
      <c r="F1755" s="93">
        <v>16</v>
      </c>
      <c r="G1755" s="93">
        <v>20</v>
      </c>
      <c r="H1755" s="93">
        <v>22</v>
      </c>
      <c r="I1755" s="99">
        <v>3</v>
      </c>
      <c r="J1755" s="93">
        <v>16</v>
      </c>
      <c r="K1755" s="93">
        <v>22</v>
      </c>
      <c r="L1755" s="93">
        <v>7</v>
      </c>
      <c r="M1755" s="93">
        <v>10</v>
      </c>
      <c r="N1755" s="93">
        <v>4</v>
      </c>
      <c r="O1755" s="94">
        <v>20</v>
      </c>
      <c r="P1755" s="74">
        <v>441162104</v>
      </c>
      <c r="Q1755" s="74">
        <v>641915910</v>
      </c>
      <c r="R1755" s="74">
        <v>6</v>
      </c>
      <c r="S1755" s="74">
        <v>10114138</v>
      </c>
      <c r="T1755" s="74">
        <v>146</v>
      </c>
      <c r="U1755" s="74">
        <v>177096</v>
      </c>
      <c r="V1755" s="74">
        <v>1775</v>
      </c>
      <c r="W1755" s="74">
        <v>3000</v>
      </c>
      <c r="X1755" s="74">
        <v>90410</v>
      </c>
      <c r="Y1755" s="74">
        <v>200</v>
      </c>
      <c r="Z1755" s="74">
        <v>1672987</v>
      </c>
      <c r="AA1755" s="74">
        <v>10</v>
      </c>
      <c r="AB1755" s="74">
        <v>14521675</v>
      </c>
      <c r="AC1755" s="74">
        <v>5</v>
      </c>
    </row>
    <row r="1756" spans="1:29" ht="14.25">
      <c r="A1756" s="89">
        <v>2015009</v>
      </c>
      <c r="B1756" s="91">
        <v>42024</v>
      </c>
      <c r="C1756" s="97">
        <v>4</v>
      </c>
      <c r="D1756" s="93">
        <v>7</v>
      </c>
      <c r="E1756" s="93">
        <v>14</v>
      </c>
      <c r="F1756" s="93">
        <v>17</v>
      </c>
      <c r="G1756" s="93">
        <v>21</v>
      </c>
      <c r="H1756" s="93">
        <v>25</v>
      </c>
      <c r="I1756" s="99">
        <v>14</v>
      </c>
      <c r="J1756" s="93">
        <v>14</v>
      </c>
      <c r="K1756" s="93">
        <v>25</v>
      </c>
      <c r="L1756" s="93">
        <v>21</v>
      </c>
      <c r="M1756" s="93">
        <v>17</v>
      </c>
      <c r="N1756" s="93">
        <v>7</v>
      </c>
      <c r="O1756" s="94">
        <v>4</v>
      </c>
      <c r="P1756" s="74">
        <v>406130598</v>
      </c>
      <c r="Q1756" s="74">
        <v>642387330</v>
      </c>
      <c r="R1756" s="74">
        <v>13</v>
      </c>
      <c r="S1756" s="74">
        <v>7600598</v>
      </c>
      <c r="T1756" s="74">
        <v>171</v>
      </c>
      <c r="U1756" s="74">
        <v>1007366</v>
      </c>
      <c r="V1756" s="74">
        <v>1687</v>
      </c>
      <c r="W1756" s="74">
        <v>3000</v>
      </c>
      <c r="X1756" s="74">
        <v>79640</v>
      </c>
      <c r="Y1756" s="74">
        <v>200</v>
      </c>
      <c r="Z1756" s="74">
        <v>1378947</v>
      </c>
      <c r="AA1756" s="74">
        <v>10</v>
      </c>
      <c r="AB1756" s="74">
        <v>9037312</v>
      </c>
      <c r="AC1756" s="74">
        <v>5</v>
      </c>
    </row>
    <row r="1757" spans="1:29" ht="14.25">
      <c r="A1757" s="89">
        <v>2015010</v>
      </c>
      <c r="B1757" s="91">
        <v>42026</v>
      </c>
      <c r="C1757" s="97">
        <v>1</v>
      </c>
      <c r="D1757" s="93">
        <v>2</v>
      </c>
      <c r="E1757" s="93">
        <v>3</v>
      </c>
      <c r="F1757" s="93">
        <v>8</v>
      </c>
      <c r="G1757" s="93">
        <v>21</v>
      </c>
      <c r="H1757" s="93">
        <v>31</v>
      </c>
      <c r="I1757" s="99">
        <v>9</v>
      </c>
      <c r="J1757" s="93">
        <v>2</v>
      </c>
      <c r="K1757" s="93">
        <v>8</v>
      </c>
      <c r="L1757" s="93">
        <v>3</v>
      </c>
      <c r="M1757" s="93">
        <v>21</v>
      </c>
      <c r="N1757" s="93">
        <v>1</v>
      </c>
      <c r="O1757" s="94">
        <v>31</v>
      </c>
      <c r="P1757" s="74">
        <v>408876968</v>
      </c>
      <c r="Q1757" s="74">
        <v>650777351</v>
      </c>
      <c r="R1757" s="74">
        <v>7</v>
      </c>
      <c r="S1757" s="74">
        <v>8682598</v>
      </c>
      <c r="T1757" s="74">
        <v>78</v>
      </c>
      <c r="U1757" s="74">
        <v>252855</v>
      </c>
      <c r="V1757" s="74">
        <v>1644</v>
      </c>
      <c r="W1757" s="74">
        <v>3000</v>
      </c>
      <c r="X1757" s="74">
        <v>87365</v>
      </c>
      <c r="Y1757" s="74">
        <v>200</v>
      </c>
      <c r="Z1757" s="74">
        <v>1619368</v>
      </c>
      <c r="AA1757" s="74">
        <v>10</v>
      </c>
      <c r="AB1757" s="74">
        <v>16572016</v>
      </c>
      <c r="AC1757" s="74">
        <v>5</v>
      </c>
    </row>
    <row r="1758" spans="1:29" ht="14.25">
      <c r="A1758" s="89">
        <v>2015011</v>
      </c>
      <c r="B1758" s="91">
        <v>42029</v>
      </c>
      <c r="C1758" s="97">
        <v>4</v>
      </c>
      <c r="D1758" s="93">
        <v>14</v>
      </c>
      <c r="E1758" s="93">
        <v>15</v>
      </c>
      <c r="F1758" s="93">
        <v>17</v>
      </c>
      <c r="G1758" s="93">
        <v>18</v>
      </c>
      <c r="H1758" s="93">
        <v>20</v>
      </c>
      <c r="I1758" s="99">
        <v>15</v>
      </c>
      <c r="J1758" s="93">
        <v>14</v>
      </c>
      <c r="K1758" s="93">
        <v>4</v>
      </c>
      <c r="L1758" s="93">
        <v>15</v>
      </c>
      <c r="M1758" s="93">
        <v>18</v>
      </c>
      <c r="N1758" s="93">
        <v>17</v>
      </c>
      <c r="O1758" s="94">
        <v>20</v>
      </c>
      <c r="P1758" s="74">
        <v>448888738</v>
      </c>
      <c r="Q1758" s="74">
        <v>710557160</v>
      </c>
      <c r="R1758" s="74">
        <v>5</v>
      </c>
      <c r="S1758" s="74">
        <v>12000000</v>
      </c>
      <c r="T1758" s="74">
        <v>100</v>
      </c>
      <c r="U1758" s="74">
        <v>365932</v>
      </c>
      <c r="V1758" s="74">
        <v>1245</v>
      </c>
      <c r="W1758" s="74">
        <v>3000</v>
      </c>
      <c r="X1758" s="74">
        <v>62626</v>
      </c>
      <c r="Y1758" s="74">
        <v>200</v>
      </c>
      <c r="Z1758" s="74">
        <v>1284432</v>
      </c>
      <c r="AA1758" s="74">
        <v>10</v>
      </c>
      <c r="AB1758" s="74">
        <v>8895576</v>
      </c>
      <c r="AC1758" s="74">
        <v>5</v>
      </c>
    </row>
    <row r="1759" spans="1:29" ht="14.25">
      <c r="A1759" s="89">
        <v>2015012</v>
      </c>
      <c r="B1759" s="91">
        <v>42031</v>
      </c>
      <c r="C1759" s="97">
        <v>3</v>
      </c>
      <c r="D1759" s="93">
        <v>5</v>
      </c>
      <c r="E1759" s="93">
        <v>22</v>
      </c>
      <c r="F1759" s="93">
        <v>23</v>
      </c>
      <c r="G1759" s="93">
        <v>29</v>
      </c>
      <c r="H1759" s="93">
        <v>31</v>
      </c>
      <c r="I1759" s="99">
        <v>6</v>
      </c>
      <c r="J1759" s="93">
        <v>31</v>
      </c>
      <c r="K1759" s="93">
        <v>23</v>
      </c>
      <c r="L1759" s="93">
        <v>29</v>
      </c>
      <c r="M1759" s="93">
        <v>5</v>
      </c>
      <c r="N1759" s="93">
        <v>22</v>
      </c>
      <c r="O1759" s="94">
        <v>3</v>
      </c>
      <c r="P1759" s="74">
        <v>370574586</v>
      </c>
      <c r="Q1759" s="74">
        <v>649012056</v>
      </c>
      <c r="R1759" s="74">
        <v>21</v>
      </c>
      <c r="S1759" s="74">
        <v>5752465</v>
      </c>
      <c r="T1759" s="74">
        <v>91</v>
      </c>
      <c r="U1759" s="74">
        <v>217057</v>
      </c>
      <c r="V1759" s="74">
        <v>1813</v>
      </c>
      <c r="W1759" s="74">
        <v>3000</v>
      </c>
      <c r="X1759" s="74">
        <v>82638</v>
      </c>
      <c r="Y1759" s="74">
        <v>200</v>
      </c>
      <c r="Z1759" s="74">
        <v>1475069</v>
      </c>
      <c r="AA1759" s="74">
        <v>10</v>
      </c>
      <c r="AB1759" s="74">
        <v>13171066</v>
      </c>
      <c r="AC1759" s="74">
        <v>5</v>
      </c>
    </row>
    <row r="1760" spans="1:29" ht="14.25">
      <c r="A1760" s="89">
        <v>2015013</v>
      </c>
      <c r="B1760" s="91">
        <v>42033</v>
      </c>
      <c r="C1760" s="97">
        <v>8</v>
      </c>
      <c r="D1760" s="93">
        <v>9</v>
      </c>
      <c r="E1760" s="93">
        <v>24</v>
      </c>
      <c r="F1760" s="93">
        <v>25</v>
      </c>
      <c r="G1760" s="93">
        <v>26</v>
      </c>
      <c r="H1760" s="93">
        <v>29</v>
      </c>
      <c r="I1760" s="99">
        <v>1</v>
      </c>
      <c r="J1760" s="93">
        <v>26</v>
      </c>
      <c r="K1760" s="93">
        <v>9</v>
      </c>
      <c r="L1760" s="93">
        <v>8</v>
      </c>
      <c r="M1760" s="93">
        <v>25</v>
      </c>
      <c r="N1760" s="93">
        <v>29</v>
      </c>
      <c r="O1760" s="94">
        <v>24</v>
      </c>
      <c r="P1760" s="74">
        <v>371312910</v>
      </c>
      <c r="Q1760" s="74">
        <v>649780284</v>
      </c>
      <c r="R1760" s="74">
        <v>12</v>
      </c>
      <c r="S1760" s="74">
        <v>6841461</v>
      </c>
      <c r="T1760" s="74">
        <v>155</v>
      </c>
      <c r="U1760" s="74">
        <v>178205</v>
      </c>
      <c r="V1760" s="74">
        <v>1317</v>
      </c>
      <c r="W1760" s="74">
        <v>3000</v>
      </c>
      <c r="X1760" s="74">
        <v>72837</v>
      </c>
      <c r="Y1760" s="74">
        <v>200</v>
      </c>
      <c r="Z1760" s="74">
        <v>1457132</v>
      </c>
      <c r="AA1760" s="74">
        <v>10</v>
      </c>
      <c r="AB1760" s="74">
        <v>7673183</v>
      </c>
      <c r="AC1760" s="74">
        <v>5</v>
      </c>
    </row>
    <row r="1761" spans="1:29" ht="14.25">
      <c r="A1761" s="89">
        <v>2015014</v>
      </c>
      <c r="B1761" s="91">
        <v>42036</v>
      </c>
      <c r="C1761" s="97">
        <v>2</v>
      </c>
      <c r="D1761" s="93">
        <v>12</v>
      </c>
      <c r="E1761" s="93">
        <v>16</v>
      </c>
      <c r="F1761" s="93">
        <v>19</v>
      </c>
      <c r="G1761" s="93">
        <v>27</v>
      </c>
      <c r="H1761" s="93">
        <v>30</v>
      </c>
      <c r="I1761" s="99">
        <v>11</v>
      </c>
      <c r="J1761" s="93">
        <v>19</v>
      </c>
      <c r="K1761" s="93">
        <v>16</v>
      </c>
      <c r="L1761" s="93">
        <v>30</v>
      </c>
      <c r="M1761" s="93">
        <v>27</v>
      </c>
      <c r="N1761" s="93">
        <v>2</v>
      </c>
      <c r="O1761" s="94">
        <v>12</v>
      </c>
      <c r="P1761" s="74">
        <v>413004748</v>
      </c>
      <c r="Q1761" s="74">
        <v>305609400</v>
      </c>
      <c r="R1761" s="74">
        <v>72</v>
      </c>
      <c r="S1761" s="74">
        <v>5079945</v>
      </c>
      <c r="T1761" s="74">
        <v>634</v>
      </c>
      <c r="U1761" s="74">
        <v>11348</v>
      </c>
      <c r="V1761" s="74">
        <v>8550</v>
      </c>
      <c r="W1761" s="74">
        <v>3000</v>
      </c>
      <c r="X1761" s="74">
        <v>243341</v>
      </c>
      <c r="Y1761" s="74">
        <v>200</v>
      </c>
      <c r="Z1761" s="74">
        <v>2859218</v>
      </c>
      <c r="AA1761" s="74">
        <v>10</v>
      </c>
      <c r="AB1761" s="74">
        <v>14136331</v>
      </c>
      <c r="AC1761" s="74">
        <v>5</v>
      </c>
    </row>
    <row r="1762" spans="1:29" ht="14.25">
      <c r="A1762" s="89">
        <v>2015015</v>
      </c>
      <c r="B1762" s="91">
        <v>42038</v>
      </c>
      <c r="C1762" s="97">
        <v>1</v>
      </c>
      <c r="D1762" s="93">
        <v>7</v>
      </c>
      <c r="E1762" s="93">
        <v>20</v>
      </c>
      <c r="F1762" s="93">
        <v>24</v>
      </c>
      <c r="G1762" s="93">
        <v>25</v>
      </c>
      <c r="H1762" s="93">
        <v>33</v>
      </c>
      <c r="I1762" s="99">
        <v>4</v>
      </c>
      <c r="J1762" s="93">
        <v>7</v>
      </c>
      <c r="K1762" s="93">
        <v>33</v>
      </c>
      <c r="L1762" s="93">
        <v>25</v>
      </c>
      <c r="M1762" s="93">
        <v>24</v>
      </c>
      <c r="N1762" s="93">
        <v>1</v>
      </c>
      <c r="O1762" s="94">
        <v>20</v>
      </c>
      <c r="P1762" s="74">
        <v>369504840</v>
      </c>
      <c r="Q1762" s="74">
        <v>325790184</v>
      </c>
      <c r="R1762" s="74">
        <v>6</v>
      </c>
      <c r="S1762" s="74">
        <v>8041259</v>
      </c>
      <c r="T1762" s="74">
        <v>94</v>
      </c>
      <c r="U1762" s="74">
        <v>242653</v>
      </c>
      <c r="V1762" s="74">
        <v>1310</v>
      </c>
      <c r="W1762" s="74">
        <v>3000</v>
      </c>
      <c r="X1762" s="74">
        <v>64552</v>
      </c>
      <c r="Y1762" s="74">
        <v>200</v>
      </c>
      <c r="Z1762" s="74">
        <v>1258129</v>
      </c>
      <c r="AA1762" s="74">
        <v>10</v>
      </c>
      <c r="AB1762" s="74">
        <v>12079578</v>
      </c>
      <c r="AC1762" s="74">
        <v>5</v>
      </c>
    </row>
    <row r="1763" spans="1:29" ht="14.25">
      <c r="A1763" s="89">
        <v>2015016</v>
      </c>
      <c r="B1763" s="91">
        <v>42040</v>
      </c>
      <c r="C1763" s="97">
        <v>2</v>
      </c>
      <c r="D1763" s="93">
        <v>6</v>
      </c>
      <c r="E1763" s="93">
        <v>10</v>
      </c>
      <c r="F1763" s="93">
        <v>15</v>
      </c>
      <c r="G1763" s="93">
        <v>17</v>
      </c>
      <c r="H1763" s="93">
        <v>31</v>
      </c>
      <c r="I1763" s="99">
        <v>13</v>
      </c>
      <c r="J1763" s="93">
        <v>10</v>
      </c>
      <c r="K1763" s="93">
        <v>6</v>
      </c>
      <c r="L1763" s="93">
        <v>17</v>
      </c>
      <c r="M1763" s="93">
        <v>15</v>
      </c>
      <c r="N1763" s="93">
        <v>2</v>
      </c>
      <c r="O1763" s="94">
        <v>31</v>
      </c>
      <c r="P1763" s="74">
        <v>370190678</v>
      </c>
      <c r="Q1763" s="74">
        <v>326819010</v>
      </c>
      <c r="R1763" s="74">
        <v>10</v>
      </c>
      <c r="S1763" s="74">
        <v>6855593</v>
      </c>
      <c r="T1763" s="74">
        <v>96</v>
      </c>
      <c r="U1763" s="74">
        <v>241613</v>
      </c>
      <c r="V1763" s="74">
        <v>1631</v>
      </c>
      <c r="W1763" s="74">
        <v>3000</v>
      </c>
      <c r="X1763" s="74">
        <v>82945</v>
      </c>
      <c r="Y1763" s="74">
        <v>200</v>
      </c>
      <c r="Z1763" s="74">
        <v>1519008</v>
      </c>
      <c r="AA1763" s="74">
        <v>10</v>
      </c>
      <c r="AB1763" s="74">
        <v>10388332</v>
      </c>
      <c r="AC1763" s="74">
        <v>5</v>
      </c>
    </row>
    <row r="1764" spans="1:29" ht="14.25">
      <c r="A1764" s="89">
        <v>2015017</v>
      </c>
      <c r="B1764" s="91">
        <v>42043</v>
      </c>
      <c r="C1764" s="97">
        <v>13</v>
      </c>
      <c r="D1764" s="93">
        <v>18</v>
      </c>
      <c r="E1764" s="93">
        <v>20</v>
      </c>
      <c r="F1764" s="93">
        <v>25</v>
      </c>
      <c r="G1764" s="93">
        <v>27</v>
      </c>
      <c r="H1764" s="93">
        <v>33</v>
      </c>
      <c r="I1764" s="99">
        <v>12</v>
      </c>
      <c r="J1764" s="93">
        <v>20</v>
      </c>
      <c r="K1764" s="93">
        <v>18</v>
      </c>
      <c r="L1764" s="93">
        <v>13</v>
      </c>
      <c r="M1764" s="93">
        <v>27</v>
      </c>
      <c r="N1764" s="93">
        <v>33</v>
      </c>
      <c r="O1764" s="94">
        <v>25</v>
      </c>
      <c r="P1764" s="74">
        <v>405548808</v>
      </c>
      <c r="Q1764" s="74">
        <v>357142667</v>
      </c>
      <c r="R1764" s="74">
        <v>7</v>
      </c>
      <c r="S1764" s="74">
        <v>8393437</v>
      </c>
      <c r="T1764" s="74">
        <v>73</v>
      </c>
      <c r="U1764" s="74">
        <v>406747</v>
      </c>
      <c r="V1764" s="74">
        <v>966</v>
      </c>
      <c r="W1764" s="74">
        <v>3000</v>
      </c>
      <c r="X1764" s="74">
        <v>56604</v>
      </c>
      <c r="Y1764" s="74">
        <v>200</v>
      </c>
      <c r="Z1764" s="74">
        <v>1168878</v>
      </c>
      <c r="AA1764" s="74">
        <v>10</v>
      </c>
      <c r="AB1764" s="74">
        <v>10808208</v>
      </c>
      <c r="AC1764" s="74">
        <v>5</v>
      </c>
    </row>
    <row r="1765" spans="1:29" ht="14.25">
      <c r="A1765" s="89">
        <v>2015018</v>
      </c>
      <c r="B1765" s="91">
        <v>42045</v>
      </c>
      <c r="C1765" s="97">
        <v>6</v>
      </c>
      <c r="D1765" s="93">
        <v>9</v>
      </c>
      <c r="E1765" s="93">
        <v>12</v>
      </c>
      <c r="F1765" s="93">
        <v>14</v>
      </c>
      <c r="G1765" s="93">
        <v>28</v>
      </c>
      <c r="H1765" s="93">
        <v>29</v>
      </c>
      <c r="I1765" s="99">
        <v>9</v>
      </c>
      <c r="J1765" s="93">
        <v>12</v>
      </c>
      <c r="K1765" s="93">
        <v>28</v>
      </c>
      <c r="L1765" s="93">
        <v>9</v>
      </c>
      <c r="M1765" s="93">
        <v>6</v>
      </c>
      <c r="N1765" s="93">
        <v>14</v>
      </c>
      <c r="O1765" s="94">
        <v>29</v>
      </c>
      <c r="P1765" s="74">
        <v>356589678</v>
      </c>
      <c r="Q1765" s="74">
        <v>343063140</v>
      </c>
      <c r="R1765" s="74">
        <v>10</v>
      </c>
      <c r="S1765" s="74">
        <v>6306199</v>
      </c>
      <c r="T1765" s="74">
        <v>207</v>
      </c>
      <c r="U1765" s="74">
        <v>78876</v>
      </c>
      <c r="V1765" s="74">
        <v>2568</v>
      </c>
      <c r="W1765" s="74">
        <v>3000</v>
      </c>
      <c r="X1765" s="74">
        <v>117360</v>
      </c>
      <c r="Y1765" s="74">
        <v>200</v>
      </c>
      <c r="Z1765" s="74">
        <v>1918247</v>
      </c>
      <c r="AA1765" s="74">
        <v>10</v>
      </c>
      <c r="AB1765" s="74">
        <v>11812102</v>
      </c>
      <c r="AC1765" s="74">
        <v>5</v>
      </c>
    </row>
    <row r="1766" spans="1:29" ht="14.25">
      <c r="A1766" s="89">
        <v>2015019</v>
      </c>
      <c r="B1766" s="91">
        <v>42047</v>
      </c>
      <c r="C1766" s="97">
        <v>2</v>
      </c>
      <c r="D1766" s="93">
        <v>6</v>
      </c>
      <c r="E1766" s="93">
        <v>11</v>
      </c>
      <c r="F1766" s="93">
        <v>19</v>
      </c>
      <c r="G1766" s="93">
        <v>25</v>
      </c>
      <c r="H1766" s="93">
        <v>26</v>
      </c>
      <c r="I1766" s="99">
        <v>4</v>
      </c>
      <c r="J1766" s="93">
        <v>26</v>
      </c>
      <c r="K1766" s="93">
        <v>19</v>
      </c>
      <c r="L1766" s="93">
        <v>6</v>
      </c>
      <c r="M1766" s="93">
        <v>11</v>
      </c>
      <c r="N1766" s="93">
        <v>2</v>
      </c>
      <c r="O1766" s="94">
        <v>25</v>
      </c>
      <c r="P1766" s="74">
        <v>363865754</v>
      </c>
      <c r="Q1766" s="74">
        <v>337065060</v>
      </c>
      <c r="R1766" s="74">
        <v>12</v>
      </c>
      <c r="S1766" s="74">
        <v>6636421</v>
      </c>
      <c r="T1766" s="74">
        <v>213</v>
      </c>
      <c r="U1766" s="74">
        <v>115240</v>
      </c>
      <c r="V1766" s="74">
        <v>1679</v>
      </c>
      <c r="W1766" s="74">
        <v>3000</v>
      </c>
      <c r="X1766" s="74">
        <v>83529</v>
      </c>
      <c r="Y1766" s="74">
        <v>200</v>
      </c>
      <c r="Z1766" s="74">
        <v>1509529</v>
      </c>
      <c r="AA1766" s="74">
        <v>10</v>
      </c>
      <c r="AB1766" s="74">
        <v>8654163</v>
      </c>
      <c r="AC1766" s="74">
        <v>5</v>
      </c>
    </row>
    <row r="1767" spans="1:29" ht="14.25">
      <c r="A1767" s="89">
        <v>2015020</v>
      </c>
      <c r="B1767" s="91">
        <v>42050</v>
      </c>
      <c r="C1767" s="97">
        <v>1</v>
      </c>
      <c r="D1767" s="93">
        <v>4</v>
      </c>
      <c r="E1767" s="93">
        <v>7</v>
      </c>
      <c r="F1767" s="93">
        <v>19</v>
      </c>
      <c r="G1767" s="93">
        <v>22</v>
      </c>
      <c r="H1767" s="93">
        <v>23</v>
      </c>
      <c r="I1767" s="99">
        <v>4</v>
      </c>
      <c r="J1767" s="93">
        <v>4</v>
      </c>
      <c r="K1767" s="93">
        <v>7</v>
      </c>
      <c r="L1767" s="93">
        <v>1</v>
      </c>
      <c r="M1767" s="93">
        <v>23</v>
      </c>
      <c r="N1767" s="93">
        <v>19</v>
      </c>
      <c r="O1767" s="94">
        <v>22</v>
      </c>
      <c r="P1767" s="74">
        <v>404738304</v>
      </c>
      <c r="Q1767" s="74">
        <v>359013634</v>
      </c>
      <c r="R1767" s="74">
        <v>7</v>
      </c>
      <c r="S1767" s="74">
        <v>7958367</v>
      </c>
      <c r="T1767" s="74">
        <v>175</v>
      </c>
      <c r="U1767" s="74">
        <v>147918</v>
      </c>
      <c r="V1767" s="74">
        <v>1866</v>
      </c>
      <c r="W1767" s="74">
        <v>3000</v>
      </c>
      <c r="X1767" s="74">
        <v>92224</v>
      </c>
      <c r="Y1767" s="74">
        <v>200</v>
      </c>
      <c r="Z1767" s="74">
        <v>1673679</v>
      </c>
      <c r="AA1767" s="74">
        <v>10</v>
      </c>
      <c r="AB1767" s="74">
        <v>10799862</v>
      </c>
      <c r="AC1767" s="74">
        <v>5</v>
      </c>
    </row>
    <row r="1768" spans="1:29" ht="14.25">
      <c r="A1768" s="89">
        <v>2015021</v>
      </c>
      <c r="B1768" s="91">
        <v>42052</v>
      </c>
      <c r="C1768" s="97">
        <v>14</v>
      </c>
      <c r="D1768" s="93">
        <v>15</v>
      </c>
      <c r="E1768" s="93">
        <v>16</v>
      </c>
      <c r="F1768" s="93">
        <v>17</v>
      </c>
      <c r="G1768" s="93">
        <v>27</v>
      </c>
      <c r="H1768" s="93">
        <v>28</v>
      </c>
      <c r="I1768" s="99">
        <v>8</v>
      </c>
      <c r="J1768" s="93">
        <v>14</v>
      </c>
      <c r="K1768" s="93">
        <v>27</v>
      </c>
      <c r="L1768" s="93">
        <v>28</v>
      </c>
      <c r="M1768" s="93">
        <v>17</v>
      </c>
      <c r="N1768" s="93">
        <v>16</v>
      </c>
      <c r="O1768" s="94">
        <v>15</v>
      </c>
      <c r="P1768" s="74">
        <v>369500210</v>
      </c>
      <c r="Q1768" s="74">
        <v>311412624</v>
      </c>
      <c r="R1768" s="74">
        <v>16</v>
      </c>
      <c r="S1768" s="74">
        <v>5736340</v>
      </c>
      <c r="T1768" s="74">
        <v>147</v>
      </c>
      <c r="U1768" s="74">
        <v>100182</v>
      </c>
      <c r="V1768" s="74">
        <v>2693</v>
      </c>
      <c r="W1768" s="74">
        <v>3000</v>
      </c>
      <c r="X1768" s="74">
        <v>114434</v>
      </c>
      <c r="Y1768" s="74">
        <v>200</v>
      </c>
      <c r="Z1768" s="74">
        <v>1816198</v>
      </c>
      <c r="AA1768" s="74">
        <v>10</v>
      </c>
      <c r="AB1768" s="74">
        <v>14604012</v>
      </c>
      <c r="AC1768" s="74">
        <v>5</v>
      </c>
    </row>
    <row r="1769" spans="1:29" ht="14.25">
      <c r="A1769" s="89">
        <v>2015022</v>
      </c>
      <c r="B1769" s="91">
        <v>42061</v>
      </c>
      <c r="C1769" s="97">
        <v>4</v>
      </c>
      <c r="D1769" s="93">
        <v>7</v>
      </c>
      <c r="E1769" s="93">
        <v>10</v>
      </c>
      <c r="F1769" s="93">
        <v>16</v>
      </c>
      <c r="G1769" s="93">
        <v>23</v>
      </c>
      <c r="H1769" s="93">
        <v>25</v>
      </c>
      <c r="I1769" s="99">
        <v>10</v>
      </c>
      <c r="J1769" s="93">
        <v>10</v>
      </c>
      <c r="K1769" s="93">
        <v>16</v>
      </c>
      <c r="L1769" s="93">
        <v>7</v>
      </c>
      <c r="M1769" s="93">
        <v>4</v>
      </c>
      <c r="N1769" s="93">
        <v>23</v>
      </c>
      <c r="O1769" s="94">
        <v>25</v>
      </c>
      <c r="P1769" s="74">
        <v>428626486</v>
      </c>
      <c r="Q1769" s="74">
        <v>333076429</v>
      </c>
      <c r="R1769" s="74">
        <v>7</v>
      </c>
      <c r="S1769" s="74">
        <v>7943574</v>
      </c>
      <c r="T1769" s="74">
        <v>242</v>
      </c>
      <c r="U1769" s="74">
        <v>106430</v>
      </c>
      <c r="V1769" s="74">
        <v>2234</v>
      </c>
      <c r="W1769" s="74">
        <v>3000</v>
      </c>
      <c r="X1769" s="74">
        <v>101325</v>
      </c>
      <c r="Y1769" s="74">
        <v>200</v>
      </c>
      <c r="Z1769" s="74">
        <v>1695908</v>
      </c>
      <c r="AA1769" s="74">
        <v>10</v>
      </c>
      <c r="AB1769" s="74">
        <v>12615158</v>
      </c>
      <c r="AC1769" s="74">
        <v>5</v>
      </c>
    </row>
    <row r="1770" spans="1:29" ht="14.25">
      <c r="A1770" s="89">
        <v>2015023</v>
      </c>
      <c r="B1770" s="91">
        <v>42064</v>
      </c>
      <c r="C1770" s="97">
        <v>8</v>
      </c>
      <c r="D1770" s="93">
        <v>9</v>
      </c>
      <c r="E1770" s="93">
        <v>10</v>
      </c>
      <c r="F1770" s="93">
        <v>13</v>
      </c>
      <c r="G1770" s="93">
        <v>29</v>
      </c>
      <c r="H1770" s="93">
        <v>30</v>
      </c>
      <c r="I1770" s="99">
        <v>1</v>
      </c>
      <c r="J1770" s="93">
        <v>9</v>
      </c>
      <c r="K1770" s="93">
        <v>8</v>
      </c>
      <c r="L1770" s="93">
        <v>13</v>
      </c>
      <c r="M1770" s="93">
        <v>29</v>
      </c>
      <c r="N1770" s="93">
        <v>10</v>
      </c>
      <c r="O1770" s="94">
        <v>30</v>
      </c>
      <c r="P1770" s="74">
        <v>371421794</v>
      </c>
      <c r="Q1770" s="74">
        <v>344102175</v>
      </c>
      <c r="R1770" s="74">
        <v>9</v>
      </c>
      <c r="S1770" s="74">
        <v>7263666</v>
      </c>
      <c r="T1770" s="74">
        <v>297</v>
      </c>
      <c r="U1770" s="74">
        <v>85744</v>
      </c>
      <c r="V1770" s="74">
        <v>1939</v>
      </c>
      <c r="W1770" s="74">
        <v>3000</v>
      </c>
      <c r="X1770" s="74">
        <v>97922</v>
      </c>
      <c r="Y1770" s="74">
        <v>200</v>
      </c>
      <c r="Z1770" s="74">
        <v>1751202</v>
      </c>
      <c r="AA1770" s="74">
        <v>10</v>
      </c>
      <c r="AB1770" s="74">
        <v>7443650</v>
      </c>
      <c r="AC1770" s="74">
        <v>5</v>
      </c>
    </row>
    <row r="1771" spans="1:29" ht="14.25">
      <c r="A1771" s="89">
        <v>2015024</v>
      </c>
      <c r="B1771" s="91">
        <v>42066</v>
      </c>
      <c r="C1771" s="97">
        <v>9</v>
      </c>
      <c r="D1771" s="93">
        <v>11</v>
      </c>
      <c r="E1771" s="93">
        <v>16</v>
      </c>
      <c r="F1771" s="93">
        <v>18</v>
      </c>
      <c r="G1771" s="93">
        <v>23</v>
      </c>
      <c r="H1771" s="93">
        <v>24</v>
      </c>
      <c r="I1771" s="99">
        <v>10</v>
      </c>
      <c r="J1771" s="93">
        <v>9</v>
      </c>
      <c r="K1771" s="93">
        <v>23</v>
      </c>
      <c r="L1771" s="93">
        <v>11</v>
      </c>
      <c r="M1771" s="93">
        <v>24</v>
      </c>
      <c r="N1771" s="93">
        <v>18</v>
      </c>
      <c r="O1771" s="94">
        <v>16</v>
      </c>
      <c r="P1771" s="74">
        <v>297320432</v>
      </c>
      <c r="Q1771" s="74">
        <v>361697874</v>
      </c>
      <c r="R1771" s="74">
        <v>6</v>
      </c>
      <c r="S1771" s="74">
        <v>7884587</v>
      </c>
      <c r="T1771" s="74">
        <v>83</v>
      </c>
      <c r="U1771" s="74">
        <v>260655</v>
      </c>
      <c r="V1771" s="74">
        <v>1276</v>
      </c>
      <c r="W1771" s="74">
        <v>3000</v>
      </c>
      <c r="X1771" s="74">
        <v>56809</v>
      </c>
      <c r="Y1771" s="74">
        <v>200</v>
      </c>
      <c r="Z1771" s="74">
        <v>1090265</v>
      </c>
      <c r="AA1771" s="74">
        <v>10</v>
      </c>
      <c r="AB1771" s="74">
        <v>6611385</v>
      </c>
      <c r="AC1771" s="74">
        <v>5</v>
      </c>
    </row>
    <row r="1772" spans="1:29" ht="14.25">
      <c r="A1772" s="89">
        <v>2015025</v>
      </c>
      <c r="B1772" s="91">
        <v>42068</v>
      </c>
      <c r="C1772" s="97">
        <v>10</v>
      </c>
      <c r="D1772" s="93">
        <v>11</v>
      </c>
      <c r="E1772" s="93">
        <v>12</v>
      </c>
      <c r="F1772" s="93">
        <v>15</v>
      </c>
      <c r="G1772" s="93">
        <v>27</v>
      </c>
      <c r="H1772" s="93">
        <v>32</v>
      </c>
      <c r="I1772" s="99">
        <v>14</v>
      </c>
      <c r="J1772" s="93">
        <v>11</v>
      </c>
      <c r="K1772" s="93">
        <v>32</v>
      </c>
      <c r="L1772" s="93">
        <v>15</v>
      </c>
      <c r="M1772" s="93">
        <v>27</v>
      </c>
      <c r="N1772" s="93">
        <v>12</v>
      </c>
      <c r="O1772" s="94">
        <v>10</v>
      </c>
      <c r="P1772" s="74">
        <v>301966294</v>
      </c>
      <c r="Q1772" s="74">
        <v>428205689</v>
      </c>
      <c r="R1772" s="74">
        <v>0</v>
      </c>
      <c r="S1772" s="74">
        <v>0</v>
      </c>
      <c r="T1772" s="74">
        <v>89</v>
      </c>
      <c r="U1772" s="74">
        <v>249092</v>
      </c>
      <c r="V1772" s="74">
        <v>1107</v>
      </c>
      <c r="W1772" s="74">
        <v>3000</v>
      </c>
      <c r="X1772" s="74">
        <v>55727</v>
      </c>
      <c r="Y1772" s="74">
        <v>200</v>
      </c>
      <c r="Z1772" s="74">
        <v>1118848</v>
      </c>
      <c r="AA1772" s="74">
        <v>10</v>
      </c>
      <c r="AB1772" s="74">
        <v>6726303</v>
      </c>
      <c r="AC1772" s="74">
        <v>5</v>
      </c>
    </row>
    <row r="1773" spans="1:29" ht="14.25">
      <c r="A1773" s="89">
        <v>2015026</v>
      </c>
      <c r="B1773" s="91">
        <v>42071</v>
      </c>
      <c r="C1773" s="97">
        <v>2</v>
      </c>
      <c r="D1773" s="93">
        <v>13</v>
      </c>
      <c r="E1773" s="93">
        <v>17</v>
      </c>
      <c r="F1773" s="93">
        <v>21</v>
      </c>
      <c r="G1773" s="93">
        <v>22</v>
      </c>
      <c r="H1773" s="93">
        <v>33</v>
      </c>
      <c r="I1773" s="99">
        <v>13</v>
      </c>
      <c r="J1773" s="93">
        <v>33</v>
      </c>
      <c r="K1773" s="93">
        <v>17</v>
      </c>
      <c r="L1773" s="93">
        <v>13</v>
      </c>
      <c r="M1773" s="93">
        <v>2</v>
      </c>
      <c r="N1773" s="93">
        <v>22</v>
      </c>
      <c r="O1773" s="94">
        <v>21</v>
      </c>
      <c r="P1773" s="74">
        <v>346132854</v>
      </c>
      <c r="Q1773" s="74">
        <v>399549056</v>
      </c>
      <c r="R1773" s="74">
        <v>16</v>
      </c>
      <c r="S1773" s="74">
        <v>6166894</v>
      </c>
      <c r="T1773" s="74">
        <v>131</v>
      </c>
      <c r="U1773" s="74">
        <v>178151</v>
      </c>
      <c r="V1773" s="74">
        <v>1384</v>
      </c>
      <c r="W1773" s="74">
        <v>3000</v>
      </c>
      <c r="X1773" s="74">
        <v>72341</v>
      </c>
      <c r="Y1773" s="74">
        <v>200</v>
      </c>
      <c r="Z1773" s="74">
        <v>1305961</v>
      </c>
      <c r="AA1773" s="74">
        <v>10</v>
      </c>
      <c r="AB1773" s="74">
        <v>8914739</v>
      </c>
      <c r="AC1773" s="74">
        <v>5</v>
      </c>
    </row>
    <row r="1774" spans="1:29" ht="14.25">
      <c r="A1774" s="89">
        <v>2015027</v>
      </c>
      <c r="B1774" s="91">
        <v>42073</v>
      </c>
      <c r="C1774" s="97">
        <v>5</v>
      </c>
      <c r="D1774" s="93">
        <v>7</v>
      </c>
      <c r="E1774" s="93">
        <v>9</v>
      </c>
      <c r="F1774" s="93">
        <v>16</v>
      </c>
      <c r="G1774" s="93">
        <v>26</v>
      </c>
      <c r="H1774" s="93">
        <v>29</v>
      </c>
      <c r="I1774" s="99">
        <v>7</v>
      </c>
      <c r="J1774" s="93">
        <v>7</v>
      </c>
      <c r="K1774" s="93">
        <v>29</v>
      </c>
      <c r="L1774" s="93">
        <v>26</v>
      </c>
      <c r="M1774" s="93">
        <v>16</v>
      </c>
      <c r="N1774" s="93">
        <v>9</v>
      </c>
      <c r="O1774" s="94">
        <v>5</v>
      </c>
      <c r="P1774" s="74">
        <v>313056664</v>
      </c>
      <c r="Q1774" s="74">
        <v>269549046</v>
      </c>
      <c r="R1774" s="74">
        <v>26</v>
      </c>
      <c r="S1774" s="74">
        <v>5000000</v>
      </c>
      <c r="T1774" s="74">
        <v>147</v>
      </c>
      <c r="U1774" s="74">
        <v>6000</v>
      </c>
      <c r="V1774" s="74">
        <v>4795</v>
      </c>
      <c r="W1774" s="74">
        <v>3000</v>
      </c>
      <c r="X1774" s="74">
        <v>168093</v>
      </c>
      <c r="Y1774" s="74">
        <v>200</v>
      </c>
      <c r="Z1774" s="74">
        <v>2296332</v>
      </c>
      <c r="AA1774" s="74">
        <v>10</v>
      </c>
      <c r="AB1774" s="74">
        <v>20754424</v>
      </c>
      <c r="AC1774" s="74">
        <v>5</v>
      </c>
    </row>
    <row r="1775" spans="1:29" ht="14.25">
      <c r="A1775" s="89">
        <v>2015028</v>
      </c>
      <c r="B1775" s="91">
        <v>42075</v>
      </c>
      <c r="C1775" s="97">
        <v>4</v>
      </c>
      <c r="D1775" s="93">
        <v>7</v>
      </c>
      <c r="E1775" s="93">
        <v>10</v>
      </c>
      <c r="F1775" s="93">
        <v>26</v>
      </c>
      <c r="G1775" s="93">
        <v>27</v>
      </c>
      <c r="H1775" s="93">
        <v>28</v>
      </c>
      <c r="I1775" s="99">
        <v>14</v>
      </c>
      <c r="J1775" s="93">
        <v>4</v>
      </c>
      <c r="K1775" s="93">
        <v>28</v>
      </c>
      <c r="L1775" s="93">
        <v>26</v>
      </c>
      <c r="M1775" s="93">
        <v>27</v>
      </c>
      <c r="N1775" s="93">
        <v>7</v>
      </c>
      <c r="O1775" s="94">
        <v>10</v>
      </c>
      <c r="P1775" s="74">
        <v>318360502</v>
      </c>
      <c r="Q1775" s="74">
        <v>282421976</v>
      </c>
      <c r="R1775" s="74">
        <v>8</v>
      </c>
      <c r="S1775" s="74">
        <v>7403315</v>
      </c>
      <c r="T1775" s="74">
        <v>292</v>
      </c>
      <c r="U1775" s="74">
        <v>82305</v>
      </c>
      <c r="V1775" s="74">
        <v>1343</v>
      </c>
      <c r="W1775" s="74">
        <v>3000</v>
      </c>
      <c r="X1775" s="74">
        <v>68447</v>
      </c>
      <c r="Y1775" s="74">
        <v>200</v>
      </c>
      <c r="Z1775" s="74">
        <v>1202707</v>
      </c>
      <c r="AA1775" s="74">
        <v>10</v>
      </c>
      <c r="AB1775" s="74">
        <v>6023713</v>
      </c>
      <c r="AC1775" s="74">
        <v>5</v>
      </c>
    </row>
    <row r="1776" spans="1:29" ht="14.25">
      <c r="A1776" s="89">
        <v>2015029</v>
      </c>
      <c r="B1776" s="91">
        <v>42078</v>
      </c>
      <c r="C1776" s="97">
        <v>7</v>
      </c>
      <c r="D1776" s="93">
        <v>14</v>
      </c>
      <c r="E1776" s="93">
        <v>15</v>
      </c>
      <c r="F1776" s="93">
        <v>19</v>
      </c>
      <c r="G1776" s="93">
        <v>21</v>
      </c>
      <c r="H1776" s="93">
        <v>28</v>
      </c>
      <c r="I1776" s="99">
        <v>7</v>
      </c>
      <c r="J1776" s="93">
        <v>14</v>
      </c>
      <c r="K1776" s="93">
        <v>15</v>
      </c>
      <c r="L1776" s="93">
        <v>7</v>
      </c>
      <c r="M1776" s="93">
        <v>28</v>
      </c>
      <c r="N1776" s="93">
        <v>21</v>
      </c>
      <c r="O1776" s="94">
        <v>19</v>
      </c>
      <c r="P1776" s="74">
        <v>350574266</v>
      </c>
      <c r="Q1776" s="74">
        <v>290603075</v>
      </c>
      <c r="R1776" s="74">
        <v>7</v>
      </c>
      <c r="S1776" s="74">
        <v>7243174</v>
      </c>
      <c r="T1776" s="74">
        <v>109</v>
      </c>
      <c r="U1776" s="74">
        <v>180071</v>
      </c>
      <c r="V1776" s="74">
        <v>1757</v>
      </c>
      <c r="W1776" s="74">
        <v>3000</v>
      </c>
      <c r="X1776" s="74">
        <v>84782</v>
      </c>
      <c r="Y1776" s="74">
        <v>200</v>
      </c>
      <c r="Z1776" s="74">
        <v>1390344</v>
      </c>
      <c r="AA1776" s="74">
        <v>10</v>
      </c>
      <c r="AB1776" s="74">
        <v>11427892</v>
      </c>
      <c r="AC1776" s="74">
        <v>5</v>
      </c>
    </row>
    <row r="1777" spans="1:29" ht="14.25">
      <c r="A1777" s="89">
        <v>2015030</v>
      </c>
      <c r="B1777" s="91">
        <v>42080</v>
      </c>
      <c r="C1777" s="97">
        <v>8</v>
      </c>
      <c r="D1777" s="93">
        <v>11</v>
      </c>
      <c r="E1777" s="93">
        <v>14</v>
      </c>
      <c r="F1777" s="93">
        <v>15</v>
      </c>
      <c r="G1777" s="93">
        <v>16</v>
      </c>
      <c r="H1777" s="93">
        <v>26</v>
      </c>
      <c r="I1777" s="99">
        <v>7</v>
      </c>
      <c r="J1777" s="93">
        <v>8</v>
      </c>
      <c r="K1777" s="93">
        <v>11</v>
      </c>
      <c r="L1777" s="93">
        <v>14</v>
      </c>
      <c r="M1777" s="93">
        <v>15</v>
      </c>
      <c r="N1777" s="93">
        <v>26</v>
      </c>
      <c r="O1777" s="94">
        <v>16</v>
      </c>
      <c r="P1777" s="74">
        <v>313853770</v>
      </c>
      <c r="Q1777" s="74">
        <v>308254584</v>
      </c>
      <c r="R1777" s="74">
        <v>6</v>
      </c>
      <c r="S1777" s="74">
        <v>7887970</v>
      </c>
      <c r="T1777" s="74">
        <v>104</v>
      </c>
      <c r="U1777" s="74">
        <v>208267</v>
      </c>
      <c r="V1777" s="74">
        <v>1097</v>
      </c>
      <c r="W1777" s="74">
        <v>3000</v>
      </c>
      <c r="X1777" s="74">
        <v>60303</v>
      </c>
      <c r="Y1777" s="74">
        <v>200</v>
      </c>
      <c r="Z1777" s="74">
        <v>1151042</v>
      </c>
      <c r="AA1777" s="74">
        <v>10</v>
      </c>
      <c r="AB1777" s="74">
        <v>8057442</v>
      </c>
      <c r="AC1777" s="74">
        <v>5</v>
      </c>
    </row>
    <row r="1778" spans="1:29" ht="14.25">
      <c r="A1778" s="89">
        <v>2015031</v>
      </c>
      <c r="B1778" s="91">
        <v>42082</v>
      </c>
      <c r="C1778" s="97">
        <v>1</v>
      </c>
      <c r="D1778" s="93">
        <v>5</v>
      </c>
      <c r="E1778" s="93">
        <v>7</v>
      </c>
      <c r="F1778" s="93">
        <v>22</v>
      </c>
      <c r="G1778" s="93">
        <v>26</v>
      </c>
      <c r="H1778" s="93">
        <v>32</v>
      </c>
      <c r="I1778" s="99">
        <v>11</v>
      </c>
      <c r="J1778" s="93">
        <v>22</v>
      </c>
      <c r="K1778" s="93">
        <v>26</v>
      </c>
      <c r="L1778" s="93">
        <v>1</v>
      </c>
      <c r="M1778" s="93">
        <v>5</v>
      </c>
      <c r="N1778" s="93">
        <v>7</v>
      </c>
      <c r="O1778" s="94">
        <v>32</v>
      </c>
      <c r="P1778" s="74">
        <v>322648288</v>
      </c>
      <c r="Q1778" s="74">
        <v>301014330</v>
      </c>
      <c r="R1778" s="74">
        <v>10</v>
      </c>
      <c r="S1778" s="74">
        <v>6554899</v>
      </c>
      <c r="T1778" s="74">
        <v>113</v>
      </c>
      <c r="U1778" s="74">
        <v>172002</v>
      </c>
      <c r="V1778" s="74">
        <v>1013</v>
      </c>
      <c r="W1778" s="74">
        <v>3000</v>
      </c>
      <c r="X1778" s="74">
        <v>51573</v>
      </c>
      <c r="Y1778" s="74">
        <v>200</v>
      </c>
      <c r="Z1778" s="74">
        <v>993315</v>
      </c>
      <c r="AA1778" s="74">
        <v>10</v>
      </c>
      <c r="AB1778" s="74">
        <v>11413183</v>
      </c>
      <c r="AC1778" s="74">
        <v>5</v>
      </c>
    </row>
    <row r="1779" spans="1:29" ht="14.25">
      <c r="A1779" s="89">
        <v>2015032</v>
      </c>
      <c r="B1779" s="91">
        <v>42085</v>
      </c>
      <c r="C1779" s="97">
        <v>11</v>
      </c>
      <c r="D1779" s="93">
        <v>14</v>
      </c>
      <c r="E1779" s="93">
        <v>16</v>
      </c>
      <c r="F1779" s="93">
        <v>18</v>
      </c>
      <c r="G1779" s="93">
        <v>29</v>
      </c>
      <c r="H1779" s="93">
        <v>32</v>
      </c>
      <c r="I1779" s="99">
        <v>16</v>
      </c>
      <c r="J1779" s="93">
        <v>16</v>
      </c>
      <c r="K1779" s="93">
        <v>29</v>
      </c>
      <c r="L1779" s="93">
        <v>18</v>
      </c>
      <c r="M1779" s="93">
        <v>14</v>
      </c>
      <c r="N1779" s="93">
        <v>32</v>
      </c>
      <c r="O1779" s="94">
        <v>11</v>
      </c>
      <c r="P1779" s="74">
        <v>356881788</v>
      </c>
      <c r="Q1779" s="74">
        <v>322806048</v>
      </c>
      <c r="R1779" s="74">
        <v>6</v>
      </c>
      <c r="S1779" s="74">
        <v>8138892</v>
      </c>
      <c r="T1779" s="74">
        <v>98</v>
      </c>
      <c r="U1779" s="74">
        <v>240221</v>
      </c>
      <c r="V1779" s="74">
        <v>894</v>
      </c>
      <c r="W1779" s="74">
        <v>3000</v>
      </c>
      <c r="X1779" s="74">
        <v>49166</v>
      </c>
      <c r="Y1779" s="74">
        <v>200</v>
      </c>
      <c r="Z1779" s="74">
        <v>1008766</v>
      </c>
      <c r="AA1779" s="74">
        <v>10</v>
      </c>
      <c r="AB1779" s="74">
        <v>11620491</v>
      </c>
      <c r="AC1779" s="74">
        <v>5</v>
      </c>
    </row>
    <row r="1780" spans="1:29" ht="14.25">
      <c r="A1780" s="89">
        <v>2015033</v>
      </c>
      <c r="B1780" s="91">
        <v>42087</v>
      </c>
      <c r="C1780" s="97">
        <v>3</v>
      </c>
      <c r="D1780" s="93">
        <v>6</v>
      </c>
      <c r="E1780" s="93">
        <v>21</v>
      </c>
      <c r="F1780" s="93">
        <v>29</v>
      </c>
      <c r="G1780" s="93">
        <v>31</v>
      </c>
      <c r="H1780" s="93">
        <v>32</v>
      </c>
      <c r="I1780" s="99">
        <v>5</v>
      </c>
      <c r="J1780" s="93">
        <v>31</v>
      </c>
      <c r="K1780" s="93">
        <v>6</v>
      </c>
      <c r="L1780" s="93">
        <v>32</v>
      </c>
      <c r="M1780" s="93">
        <v>21</v>
      </c>
      <c r="N1780" s="93">
        <v>29</v>
      </c>
      <c r="O1780" s="94">
        <v>3</v>
      </c>
      <c r="P1780" s="74">
        <v>316147976</v>
      </c>
      <c r="Q1780" s="74">
        <v>350190906</v>
      </c>
      <c r="R1780" s="74">
        <v>2</v>
      </c>
      <c r="S1780" s="74">
        <v>10000000</v>
      </c>
      <c r="T1780" s="74">
        <v>93</v>
      </c>
      <c r="U1780" s="74">
        <v>169838</v>
      </c>
      <c r="V1780" s="74">
        <v>1502</v>
      </c>
      <c r="W1780" s="74">
        <v>3000</v>
      </c>
      <c r="X1780" s="74">
        <v>81349</v>
      </c>
      <c r="Y1780" s="74">
        <v>200</v>
      </c>
      <c r="Z1780" s="74">
        <v>1438796</v>
      </c>
      <c r="AA1780" s="74">
        <v>10</v>
      </c>
      <c r="AB1780" s="74">
        <v>11313787</v>
      </c>
      <c r="AC1780" s="74">
        <v>5</v>
      </c>
    </row>
    <row r="1781" spans="1:29" ht="14.25">
      <c r="A1781" s="89">
        <v>2015034</v>
      </c>
      <c r="B1781" s="91">
        <v>42089</v>
      </c>
      <c r="C1781" s="97">
        <v>12</v>
      </c>
      <c r="D1781" s="93">
        <v>13</v>
      </c>
      <c r="E1781" s="93">
        <v>17</v>
      </c>
      <c r="F1781" s="93">
        <v>18</v>
      </c>
      <c r="G1781" s="93">
        <v>20</v>
      </c>
      <c r="H1781" s="93">
        <v>27</v>
      </c>
      <c r="I1781" s="99">
        <v>13</v>
      </c>
      <c r="J1781" s="93">
        <v>27</v>
      </c>
      <c r="K1781" s="93">
        <v>13</v>
      </c>
      <c r="L1781" s="93">
        <v>18</v>
      </c>
      <c r="M1781" s="93">
        <v>12</v>
      </c>
      <c r="N1781" s="93">
        <v>20</v>
      </c>
      <c r="O1781" s="94">
        <v>17</v>
      </c>
      <c r="P1781" s="74">
        <v>319035578</v>
      </c>
      <c r="Q1781" s="74">
        <v>372366860</v>
      </c>
      <c r="R1781" s="74">
        <v>5</v>
      </c>
      <c r="S1781" s="74">
        <v>8430978</v>
      </c>
      <c r="T1781" s="74">
        <v>201</v>
      </c>
      <c r="U1781" s="74">
        <v>106684</v>
      </c>
      <c r="V1781" s="74">
        <v>1431</v>
      </c>
      <c r="W1781" s="74">
        <v>3000</v>
      </c>
      <c r="X1781" s="74">
        <v>79449</v>
      </c>
      <c r="Y1781" s="74">
        <v>200</v>
      </c>
      <c r="Z1781" s="74">
        <v>1463997</v>
      </c>
      <c r="AA1781" s="74">
        <v>10</v>
      </c>
      <c r="AB1781" s="74">
        <v>7146039</v>
      </c>
      <c r="AC1781" s="74">
        <v>5</v>
      </c>
    </row>
    <row r="1782" spans="1:29" ht="14.25">
      <c r="A1782" s="89">
        <v>2015035</v>
      </c>
      <c r="B1782" s="91">
        <v>42092</v>
      </c>
      <c r="C1782" s="97">
        <v>1</v>
      </c>
      <c r="D1782" s="93">
        <v>8</v>
      </c>
      <c r="E1782" s="93">
        <v>9</v>
      </c>
      <c r="F1782" s="93">
        <v>22</v>
      </c>
      <c r="G1782" s="93">
        <v>24</v>
      </c>
      <c r="H1782" s="93">
        <v>33</v>
      </c>
      <c r="I1782" s="99">
        <v>3</v>
      </c>
      <c r="J1782" s="93">
        <v>9</v>
      </c>
      <c r="K1782" s="93">
        <v>1</v>
      </c>
      <c r="L1782" s="93">
        <v>8</v>
      </c>
      <c r="M1782" s="93">
        <v>24</v>
      </c>
      <c r="N1782" s="93">
        <v>22</v>
      </c>
      <c r="O1782" s="94">
        <v>33</v>
      </c>
      <c r="P1782" s="74">
        <v>354232116</v>
      </c>
      <c r="Q1782" s="74">
        <v>356011799</v>
      </c>
      <c r="R1782" s="74">
        <v>13</v>
      </c>
      <c r="S1782" s="74">
        <v>6360697</v>
      </c>
      <c r="T1782" s="74">
        <v>226</v>
      </c>
      <c r="U1782" s="74">
        <v>97837</v>
      </c>
      <c r="V1782" s="74">
        <v>1743</v>
      </c>
      <c r="W1782" s="74">
        <v>3000</v>
      </c>
      <c r="X1782" s="74">
        <v>81828</v>
      </c>
      <c r="Y1782" s="74">
        <v>200</v>
      </c>
      <c r="Z1782" s="74">
        <v>1447398</v>
      </c>
      <c r="AA1782" s="74">
        <v>10</v>
      </c>
      <c r="AB1782" s="74">
        <v>9811961</v>
      </c>
      <c r="AC1782" s="74">
        <v>5</v>
      </c>
    </row>
    <row r="1783" spans="1:29" ht="14.25">
      <c r="A1783" s="89">
        <v>2015036</v>
      </c>
      <c r="B1783" s="91">
        <v>42094</v>
      </c>
      <c r="C1783" s="97">
        <v>4</v>
      </c>
      <c r="D1783" s="93">
        <v>6</v>
      </c>
      <c r="E1783" s="93">
        <v>16</v>
      </c>
      <c r="F1783" s="93">
        <v>17</v>
      </c>
      <c r="G1783" s="93">
        <v>26</v>
      </c>
      <c r="H1783" s="93">
        <v>33</v>
      </c>
      <c r="I1783" s="99">
        <v>3</v>
      </c>
      <c r="J1783" s="93">
        <v>33</v>
      </c>
      <c r="K1783" s="93">
        <v>4</v>
      </c>
      <c r="L1783" s="93">
        <v>17</v>
      </c>
      <c r="M1783" s="93">
        <v>6</v>
      </c>
      <c r="N1783" s="93">
        <v>16</v>
      </c>
      <c r="O1783" s="94">
        <v>26</v>
      </c>
      <c r="P1783" s="74">
        <v>314978372</v>
      </c>
      <c r="Q1783" s="74">
        <v>385090460</v>
      </c>
      <c r="R1783" s="74">
        <v>5</v>
      </c>
      <c r="S1783" s="74">
        <v>8932993</v>
      </c>
      <c r="T1783" s="74">
        <v>122</v>
      </c>
      <c r="U1783" s="74">
        <v>201485</v>
      </c>
      <c r="V1783" s="74">
        <v>984</v>
      </c>
      <c r="W1783" s="74">
        <v>3000</v>
      </c>
      <c r="X1783" s="74">
        <v>52202</v>
      </c>
      <c r="Y1783" s="74">
        <v>200</v>
      </c>
      <c r="Z1783" s="74">
        <v>1029149</v>
      </c>
      <c r="AA1783" s="74">
        <v>10</v>
      </c>
      <c r="AB1783" s="74">
        <v>6466134</v>
      </c>
      <c r="AC1783" s="74">
        <v>5</v>
      </c>
    </row>
    <row r="1784" spans="1:29" ht="14.25">
      <c r="A1784" s="89">
        <v>2015037</v>
      </c>
      <c r="B1784" s="91">
        <v>42096</v>
      </c>
      <c r="C1784" s="97">
        <v>5</v>
      </c>
      <c r="D1784" s="93">
        <v>7</v>
      </c>
      <c r="E1784" s="93">
        <v>12</v>
      </c>
      <c r="F1784" s="93">
        <v>18</v>
      </c>
      <c r="G1784" s="93">
        <v>28</v>
      </c>
      <c r="H1784" s="93">
        <v>31</v>
      </c>
      <c r="I1784" s="99">
        <v>3</v>
      </c>
      <c r="J1784" s="93">
        <v>31</v>
      </c>
      <c r="K1784" s="93">
        <v>5</v>
      </c>
      <c r="L1784" s="93">
        <v>28</v>
      </c>
      <c r="M1784" s="93">
        <v>7</v>
      </c>
      <c r="N1784" s="93">
        <v>18</v>
      </c>
      <c r="O1784" s="94">
        <v>12</v>
      </c>
      <c r="P1784" s="74">
        <v>311121894</v>
      </c>
      <c r="Q1784" s="74">
        <v>456745930</v>
      </c>
      <c r="R1784" s="74">
        <v>0</v>
      </c>
      <c r="S1784" s="74">
        <v>0</v>
      </c>
      <c r="T1784" s="74">
        <v>232</v>
      </c>
      <c r="U1784" s="74">
        <v>102953</v>
      </c>
      <c r="V1784" s="74">
        <v>926</v>
      </c>
      <c r="W1784" s="74">
        <v>3000</v>
      </c>
      <c r="X1784" s="74">
        <v>64522</v>
      </c>
      <c r="Y1784" s="74">
        <v>200</v>
      </c>
      <c r="Z1784" s="74">
        <v>1312453</v>
      </c>
      <c r="AA1784" s="74">
        <v>10</v>
      </c>
      <c r="AB1784" s="74">
        <v>5620434</v>
      </c>
      <c r="AC1784" s="74">
        <v>5</v>
      </c>
    </row>
    <row r="1785" spans="1:29" ht="14.25">
      <c r="A1785" s="89">
        <v>2015038</v>
      </c>
      <c r="B1785" s="91">
        <v>42099</v>
      </c>
      <c r="C1785" s="97">
        <v>5</v>
      </c>
      <c r="D1785" s="93">
        <v>6</v>
      </c>
      <c r="E1785" s="93">
        <v>11</v>
      </c>
      <c r="F1785" s="93">
        <v>12</v>
      </c>
      <c r="G1785" s="93">
        <v>14</v>
      </c>
      <c r="H1785" s="93">
        <v>33</v>
      </c>
      <c r="I1785" s="99">
        <v>14</v>
      </c>
      <c r="J1785" s="93">
        <v>33</v>
      </c>
      <c r="K1785" s="93">
        <v>11</v>
      </c>
      <c r="L1785" s="93">
        <v>5</v>
      </c>
      <c r="M1785" s="93">
        <v>6</v>
      </c>
      <c r="N1785" s="93">
        <v>12</v>
      </c>
      <c r="O1785" s="94">
        <v>14</v>
      </c>
      <c r="P1785" s="74">
        <v>330881502</v>
      </c>
      <c r="Q1785" s="74">
        <v>521569463</v>
      </c>
      <c r="R1785" s="74">
        <v>1</v>
      </c>
      <c r="S1785" s="74">
        <v>10000000</v>
      </c>
      <c r="T1785" s="74">
        <v>81</v>
      </c>
      <c r="U1785" s="74">
        <v>307915</v>
      </c>
      <c r="V1785" s="74">
        <v>1054</v>
      </c>
      <c r="W1785" s="74">
        <v>3000</v>
      </c>
      <c r="X1785" s="74">
        <v>48596</v>
      </c>
      <c r="Y1785" s="74">
        <v>200</v>
      </c>
      <c r="Z1785" s="74">
        <v>985261</v>
      </c>
      <c r="AA1785" s="74">
        <v>10</v>
      </c>
      <c r="AB1785" s="74">
        <v>7926683</v>
      </c>
      <c r="AC1785" s="74">
        <v>5</v>
      </c>
    </row>
    <row r="1786" spans="1:29" ht="14.25">
      <c r="A1786" s="89">
        <v>2015039</v>
      </c>
      <c r="B1786" s="91">
        <v>42101</v>
      </c>
      <c r="C1786" s="97">
        <v>1</v>
      </c>
      <c r="D1786" s="93">
        <v>13</v>
      </c>
      <c r="E1786" s="93">
        <v>15</v>
      </c>
      <c r="F1786" s="93">
        <v>26</v>
      </c>
      <c r="G1786" s="93">
        <v>29</v>
      </c>
      <c r="H1786" s="93">
        <v>30</v>
      </c>
      <c r="I1786" s="99">
        <v>12</v>
      </c>
      <c r="J1786" s="93">
        <v>26</v>
      </c>
      <c r="K1786" s="93">
        <v>30</v>
      </c>
      <c r="L1786" s="93">
        <v>13</v>
      </c>
      <c r="M1786" s="93">
        <v>29</v>
      </c>
      <c r="N1786" s="93">
        <v>1</v>
      </c>
      <c r="O1786" s="94">
        <v>15</v>
      </c>
      <c r="P1786" s="74">
        <v>304495842</v>
      </c>
      <c r="Q1786" s="74">
        <v>527688511</v>
      </c>
      <c r="R1786" s="74">
        <v>7</v>
      </c>
      <c r="S1786" s="74">
        <v>7136054</v>
      </c>
      <c r="T1786" s="74">
        <v>85</v>
      </c>
      <c r="U1786" s="74">
        <v>219887</v>
      </c>
      <c r="V1786" s="74">
        <v>1123</v>
      </c>
      <c r="W1786" s="74">
        <v>3000</v>
      </c>
      <c r="X1786" s="74">
        <v>61462</v>
      </c>
      <c r="Y1786" s="74">
        <v>200</v>
      </c>
      <c r="Z1786" s="74">
        <v>1173516</v>
      </c>
      <c r="AA1786" s="74">
        <v>10</v>
      </c>
      <c r="AB1786" s="74">
        <v>9408899</v>
      </c>
      <c r="AC1786" s="74">
        <v>5</v>
      </c>
    </row>
    <row r="1787" spans="1:29" ht="14.25">
      <c r="A1787" s="89">
        <v>2015040</v>
      </c>
      <c r="B1787" s="91">
        <v>42103</v>
      </c>
      <c r="C1787" s="97">
        <v>13</v>
      </c>
      <c r="D1787" s="93">
        <v>16</v>
      </c>
      <c r="E1787" s="93">
        <v>18</v>
      </c>
      <c r="F1787" s="93">
        <v>27</v>
      </c>
      <c r="G1787" s="93">
        <v>30</v>
      </c>
      <c r="H1787" s="93">
        <v>32</v>
      </c>
      <c r="I1787" s="99">
        <v>16</v>
      </c>
      <c r="J1787" s="93">
        <v>27</v>
      </c>
      <c r="K1787" s="93">
        <v>30</v>
      </c>
      <c r="L1787" s="93">
        <v>16</v>
      </c>
      <c r="M1787" s="93">
        <v>18</v>
      </c>
      <c r="N1787" s="93">
        <v>32</v>
      </c>
      <c r="O1787" s="94">
        <v>13</v>
      </c>
      <c r="P1787" s="74">
        <v>320385120</v>
      </c>
      <c r="Q1787" s="74">
        <v>560707072</v>
      </c>
      <c r="R1787" s="74">
        <v>4</v>
      </c>
      <c r="S1787" s="74">
        <v>9819869</v>
      </c>
      <c r="T1787" s="74">
        <v>54</v>
      </c>
      <c r="U1787" s="74">
        <v>446284</v>
      </c>
      <c r="V1787" s="74">
        <v>915</v>
      </c>
      <c r="W1787" s="74">
        <v>3000</v>
      </c>
      <c r="X1787" s="74">
        <v>50742</v>
      </c>
      <c r="Y1787" s="74">
        <v>200</v>
      </c>
      <c r="Z1787" s="74">
        <v>1050194</v>
      </c>
      <c r="AA1787" s="74">
        <v>10</v>
      </c>
      <c r="AB1787" s="74">
        <v>7439196</v>
      </c>
      <c r="AC1787" s="74">
        <v>5</v>
      </c>
    </row>
    <row r="1788" spans="1:29" ht="14.25">
      <c r="A1788" s="89">
        <v>2015041</v>
      </c>
      <c r="B1788" s="91">
        <v>42106</v>
      </c>
      <c r="C1788" s="97">
        <v>4</v>
      </c>
      <c r="D1788" s="93">
        <v>9</v>
      </c>
      <c r="E1788" s="93">
        <v>11</v>
      </c>
      <c r="F1788" s="93">
        <v>17</v>
      </c>
      <c r="G1788" s="93">
        <v>21</v>
      </c>
      <c r="H1788" s="93">
        <v>25</v>
      </c>
      <c r="I1788" s="99">
        <v>6</v>
      </c>
      <c r="J1788" s="93">
        <v>25</v>
      </c>
      <c r="K1788" s="93">
        <v>11</v>
      </c>
      <c r="L1788" s="93">
        <v>9</v>
      </c>
      <c r="M1788" s="93">
        <v>17</v>
      </c>
      <c r="N1788" s="93">
        <v>4</v>
      </c>
      <c r="O1788" s="94">
        <v>21</v>
      </c>
      <c r="P1788" s="74">
        <v>355451862</v>
      </c>
      <c r="Q1788" s="74">
        <v>505889468</v>
      </c>
      <c r="R1788" s="74">
        <v>17</v>
      </c>
      <c r="S1788" s="74">
        <v>5645612</v>
      </c>
      <c r="T1788" s="74">
        <v>226</v>
      </c>
      <c r="U1788" s="74">
        <v>60704</v>
      </c>
      <c r="V1788" s="74">
        <v>3130</v>
      </c>
      <c r="W1788" s="74">
        <v>3000</v>
      </c>
      <c r="X1788" s="74">
        <v>130528</v>
      </c>
      <c r="Y1788" s="74">
        <v>200</v>
      </c>
      <c r="Z1788" s="74">
        <v>1957119</v>
      </c>
      <c r="AA1788" s="74">
        <v>10</v>
      </c>
      <c r="AB1788" s="74">
        <v>12845504</v>
      </c>
      <c r="AC1788" s="74">
        <v>5</v>
      </c>
    </row>
    <row r="1789" spans="1:29" ht="14.25">
      <c r="A1789" s="89">
        <v>2015042</v>
      </c>
      <c r="B1789" s="91">
        <v>42108</v>
      </c>
      <c r="C1789" s="97">
        <v>9</v>
      </c>
      <c r="D1789" s="93">
        <v>10</v>
      </c>
      <c r="E1789" s="93">
        <v>19</v>
      </c>
      <c r="F1789" s="93">
        <v>21</v>
      </c>
      <c r="G1789" s="93">
        <v>23</v>
      </c>
      <c r="H1789" s="93">
        <v>32</v>
      </c>
      <c r="I1789" s="99">
        <v>8</v>
      </c>
      <c r="J1789" s="93">
        <v>23</v>
      </c>
      <c r="K1789" s="93">
        <v>10</v>
      </c>
      <c r="L1789" s="93">
        <v>21</v>
      </c>
      <c r="M1789" s="93">
        <v>9</v>
      </c>
      <c r="N1789" s="93">
        <v>19</v>
      </c>
      <c r="O1789" s="94">
        <v>32</v>
      </c>
      <c r="P1789" s="74">
        <v>328582874</v>
      </c>
      <c r="Q1789" s="74">
        <v>445522068</v>
      </c>
      <c r="R1789" s="74">
        <v>18</v>
      </c>
      <c r="S1789" s="74">
        <v>5598638</v>
      </c>
      <c r="T1789" s="74">
        <v>138</v>
      </c>
      <c r="U1789" s="74">
        <v>97604</v>
      </c>
      <c r="V1789" s="74">
        <v>2630</v>
      </c>
      <c r="W1789" s="74">
        <v>3000</v>
      </c>
      <c r="X1789" s="74">
        <v>105899</v>
      </c>
      <c r="Y1789" s="74">
        <v>200</v>
      </c>
      <c r="Z1789" s="74">
        <v>1695189</v>
      </c>
      <c r="AA1789" s="74">
        <v>10</v>
      </c>
      <c r="AB1789" s="74">
        <v>12221287</v>
      </c>
      <c r="AC1789" s="74">
        <v>5</v>
      </c>
    </row>
    <row r="1790" spans="1:29" ht="14.25">
      <c r="A1790" s="89">
        <v>2015043</v>
      </c>
      <c r="B1790" s="91">
        <v>42110</v>
      </c>
      <c r="C1790" s="97">
        <v>11</v>
      </c>
      <c r="D1790" s="93">
        <v>12</v>
      </c>
      <c r="E1790" s="93">
        <v>15</v>
      </c>
      <c r="F1790" s="93">
        <v>24</v>
      </c>
      <c r="G1790" s="93">
        <v>26</v>
      </c>
      <c r="H1790" s="93">
        <v>27</v>
      </c>
      <c r="I1790" s="99">
        <v>15</v>
      </c>
      <c r="J1790" s="93">
        <v>26</v>
      </c>
      <c r="K1790" s="93">
        <v>11</v>
      </c>
      <c r="L1790" s="93">
        <v>24</v>
      </c>
      <c r="M1790" s="93">
        <v>27</v>
      </c>
      <c r="N1790" s="93">
        <v>12</v>
      </c>
      <c r="O1790" s="94">
        <v>15</v>
      </c>
      <c r="P1790" s="74">
        <v>333265010</v>
      </c>
      <c r="Q1790" s="74">
        <v>437343962</v>
      </c>
      <c r="R1790" s="74">
        <v>11</v>
      </c>
      <c r="S1790" s="74">
        <v>6547831</v>
      </c>
      <c r="T1790" s="74">
        <v>66</v>
      </c>
      <c r="U1790" s="74">
        <v>322464</v>
      </c>
      <c r="V1790" s="74">
        <v>1377</v>
      </c>
      <c r="W1790" s="74">
        <v>3000</v>
      </c>
      <c r="X1790" s="74">
        <v>65602</v>
      </c>
      <c r="Y1790" s="74">
        <v>200</v>
      </c>
      <c r="Z1790" s="74">
        <v>1224699</v>
      </c>
      <c r="AA1790" s="74">
        <v>10</v>
      </c>
      <c r="AB1790" s="74">
        <v>9734148</v>
      </c>
      <c r="AC1790" s="74">
        <v>5</v>
      </c>
    </row>
    <row r="1791" spans="1:29" ht="14.25">
      <c r="A1791" s="89">
        <v>2015044</v>
      </c>
      <c r="B1791" s="91">
        <v>42113</v>
      </c>
      <c r="C1791" s="97">
        <v>2</v>
      </c>
      <c r="D1791" s="93">
        <v>3</v>
      </c>
      <c r="E1791" s="93">
        <v>4</v>
      </c>
      <c r="F1791" s="93">
        <v>13</v>
      </c>
      <c r="G1791" s="93">
        <v>14</v>
      </c>
      <c r="H1791" s="93">
        <v>16</v>
      </c>
      <c r="I1791" s="99">
        <v>2</v>
      </c>
      <c r="J1791" s="93">
        <v>14</v>
      </c>
      <c r="K1791" s="93">
        <v>4</v>
      </c>
      <c r="L1791" s="93">
        <v>3</v>
      </c>
      <c r="M1791" s="93">
        <v>16</v>
      </c>
      <c r="N1791" s="93">
        <v>13</v>
      </c>
      <c r="O1791" s="94">
        <v>2</v>
      </c>
      <c r="P1791" s="74">
        <v>361973072</v>
      </c>
      <c r="Q1791" s="74">
        <v>236303584</v>
      </c>
      <c r="R1791" s="74">
        <v>44</v>
      </c>
      <c r="S1791" s="74">
        <v>5156691</v>
      </c>
      <c r="T1791" s="74">
        <v>170</v>
      </c>
      <c r="U1791" s="74">
        <v>50694</v>
      </c>
      <c r="V1791" s="74">
        <v>4612</v>
      </c>
      <c r="W1791" s="74">
        <v>3000</v>
      </c>
      <c r="X1791" s="74">
        <v>150325</v>
      </c>
      <c r="Y1791" s="74">
        <v>200</v>
      </c>
      <c r="Z1791" s="74">
        <v>2158051</v>
      </c>
      <c r="AA1791" s="74">
        <v>10</v>
      </c>
      <c r="AB1791" s="74">
        <v>15482640</v>
      </c>
      <c r="AC1791" s="74">
        <v>5</v>
      </c>
    </row>
    <row r="1792" spans="1:29" ht="14.25">
      <c r="A1792" s="89">
        <v>2015045</v>
      </c>
      <c r="B1792" s="91">
        <v>42115</v>
      </c>
      <c r="C1792" s="97">
        <v>1</v>
      </c>
      <c r="D1792" s="93">
        <v>5</v>
      </c>
      <c r="E1792" s="93">
        <v>13</v>
      </c>
      <c r="F1792" s="93">
        <v>22</v>
      </c>
      <c r="G1792" s="93">
        <v>30</v>
      </c>
      <c r="H1792" s="93">
        <v>31</v>
      </c>
      <c r="I1792" s="99">
        <v>7</v>
      </c>
      <c r="J1792" s="93">
        <v>30</v>
      </c>
      <c r="K1792" s="93">
        <v>31</v>
      </c>
      <c r="L1792" s="93">
        <v>22</v>
      </c>
      <c r="M1792" s="93">
        <v>1</v>
      </c>
      <c r="N1792" s="93">
        <v>13</v>
      </c>
      <c r="O1792" s="94">
        <v>5</v>
      </c>
      <c r="P1792" s="74">
        <v>317791860</v>
      </c>
      <c r="Q1792" s="74">
        <v>244649655</v>
      </c>
      <c r="R1792" s="74">
        <v>5</v>
      </c>
      <c r="S1792" s="74">
        <v>7425169</v>
      </c>
      <c r="T1792" s="74">
        <v>110</v>
      </c>
      <c r="U1792" s="74">
        <v>137793</v>
      </c>
      <c r="V1792" s="74">
        <v>1717</v>
      </c>
      <c r="W1792" s="74">
        <v>3000</v>
      </c>
      <c r="X1792" s="74">
        <v>74157</v>
      </c>
      <c r="Y1792" s="74">
        <v>200</v>
      </c>
      <c r="Z1792" s="74">
        <v>1283582</v>
      </c>
      <c r="AA1792" s="74">
        <v>10</v>
      </c>
      <c r="AB1792" s="74">
        <v>12454113</v>
      </c>
      <c r="AC1792" s="74">
        <v>5</v>
      </c>
    </row>
    <row r="1793" spans="1:29" ht="14.25">
      <c r="A1793" s="89">
        <v>2015046</v>
      </c>
      <c r="B1793" s="91">
        <v>42117</v>
      </c>
      <c r="C1793" s="97">
        <v>5</v>
      </c>
      <c r="D1793" s="93">
        <v>7</v>
      </c>
      <c r="E1793" s="93">
        <v>10</v>
      </c>
      <c r="F1793" s="93">
        <v>14</v>
      </c>
      <c r="G1793" s="93">
        <v>23</v>
      </c>
      <c r="H1793" s="93">
        <v>31</v>
      </c>
      <c r="I1793" s="99">
        <v>1</v>
      </c>
      <c r="J1793" s="93">
        <v>31</v>
      </c>
      <c r="K1793" s="93">
        <v>23</v>
      </c>
      <c r="L1793" s="93">
        <v>5</v>
      </c>
      <c r="M1793" s="93">
        <v>10</v>
      </c>
      <c r="N1793" s="93">
        <v>14</v>
      </c>
      <c r="O1793" s="94">
        <v>7</v>
      </c>
      <c r="P1793" s="74">
        <v>324849386</v>
      </c>
      <c r="Q1793" s="74">
        <v>300076800</v>
      </c>
      <c r="R1793" s="74">
        <v>2</v>
      </c>
      <c r="S1793" s="74">
        <v>10000000</v>
      </c>
      <c r="T1793" s="74">
        <v>81</v>
      </c>
      <c r="U1793" s="74">
        <v>310399</v>
      </c>
      <c r="V1793" s="74">
        <v>903</v>
      </c>
      <c r="W1793" s="74">
        <v>3000</v>
      </c>
      <c r="X1793" s="74">
        <v>47334</v>
      </c>
      <c r="Y1793" s="74">
        <v>200</v>
      </c>
      <c r="Z1793" s="74">
        <v>983994</v>
      </c>
      <c r="AA1793" s="74">
        <v>10</v>
      </c>
      <c r="AB1793" s="74">
        <v>7318186</v>
      </c>
      <c r="AC1793" s="74">
        <v>5</v>
      </c>
    </row>
    <row r="1794" spans="1:29" ht="14.25">
      <c r="A1794" s="89">
        <v>2015047</v>
      </c>
      <c r="B1794" s="91">
        <v>42120</v>
      </c>
      <c r="C1794" s="97">
        <v>2</v>
      </c>
      <c r="D1794" s="93">
        <v>3</v>
      </c>
      <c r="E1794" s="93">
        <v>20</v>
      </c>
      <c r="F1794" s="93">
        <v>24</v>
      </c>
      <c r="G1794" s="93">
        <v>26</v>
      </c>
      <c r="H1794" s="93">
        <v>27</v>
      </c>
      <c r="I1794" s="99">
        <v>9</v>
      </c>
      <c r="J1794" s="93">
        <v>20</v>
      </c>
      <c r="K1794" s="93">
        <v>24</v>
      </c>
      <c r="L1794" s="93">
        <v>26</v>
      </c>
      <c r="M1794" s="93">
        <v>27</v>
      </c>
      <c r="N1794" s="93">
        <v>2</v>
      </c>
      <c r="O1794" s="94">
        <v>3</v>
      </c>
      <c r="P1794" s="74">
        <v>353219880</v>
      </c>
      <c r="Q1794" s="74">
        <v>259871028</v>
      </c>
      <c r="R1794" s="74">
        <v>12</v>
      </c>
      <c r="S1794" s="74">
        <v>5599825</v>
      </c>
      <c r="T1794" s="74">
        <v>68</v>
      </c>
      <c r="U1794" s="74">
        <v>132314</v>
      </c>
      <c r="V1794" s="74">
        <v>1706</v>
      </c>
      <c r="W1794" s="74">
        <v>3000</v>
      </c>
      <c r="X1794" s="74">
        <v>90556</v>
      </c>
      <c r="Y1794" s="74">
        <v>200</v>
      </c>
      <c r="Z1794" s="74">
        <v>1648549</v>
      </c>
      <c r="AA1794" s="74">
        <v>10</v>
      </c>
      <c r="AB1794" s="74">
        <v>19474709</v>
      </c>
      <c r="AC1794" s="74">
        <v>5</v>
      </c>
    </row>
    <row r="1795" spans="1:29" ht="14.25">
      <c r="A1795" s="89">
        <v>2015048</v>
      </c>
      <c r="B1795" s="91">
        <v>42122</v>
      </c>
      <c r="C1795" s="97">
        <v>13</v>
      </c>
      <c r="D1795" s="93">
        <v>16</v>
      </c>
      <c r="E1795" s="93">
        <v>17</v>
      </c>
      <c r="F1795" s="93">
        <v>22</v>
      </c>
      <c r="G1795" s="93">
        <v>25</v>
      </c>
      <c r="H1795" s="93">
        <v>27</v>
      </c>
      <c r="I1795" s="99">
        <v>10</v>
      </c>
      <c r="J1795" s="93">
        <v>27</v>
      </c>
      <c r="K1795" s="93">
        <v>22</v>
      </c>
      <c r="L1795" s="93">
        <v>16</v>
      </c>
      <c r="M1795" s="93">
        <v>13</v>
      </c>
      <c r="N1795" s="93">
        <v>17</v>
      </c>
      <c r="O1795" s="94">
        <v>25</v>
      </c>
      <c r="P1795" s="74">
        <v>314318648</v>
      </c>
      <c r="Q1795" s="74">
        <v>222018030</v>
      </c>
      <c r="R1795" s="74">
        <v>13</v>
      </c>
      <c r="S1795" s="74">
        <v>5759356</v>
      </c>
      <c r="T1795" s="74">
        <v>61</v>
      </c>
      <c r="U1795" s="74">
        <v>202287</v>
      </c>
      <c r="V1795" s="74">
        <v>1310</v>
      </c>
      <c r="W1795" s="74">
        <v>3000</v>
      </c>
      <c r="X1795" s="74">
        <v>71645</v>
      </c>
      <c r="Y1795" s="74">
        <v>200</v>
      </c>
      <c r="Z1795" s="74">
        <v>1304390</v>
      </c>
      <c r="AA1795" s="74">
        <v>10</v>
      </c>
      <c r="AB1795" s="74">
        <v>14671010</v>
      </c>
      <c r="AC1795" s="74">
        <v>5</v>
      </c>
    </row>
    <row r="1796" spans="1:29" ht="14.25">
      <c r="A1796" s="89">
        <v>2015049</v>
      </c>
      <c r="B1796" s="91">
        <v>42124</v>
      </c>
      <c r="C1796" s="97">
        <v>7</v>
      </c>
      <c r="D1796" s="93">
        <v>12</v>
      </c>
      <c r="E1796" s="93">
        <v>14</v>
      </c>
      <c r="F1796" s="93">
        <v>17</v>
      </c>
      <c r="G1796" s="93">
        <v>20</v>
      </c>
      <c r="H1796" s="93">
        <v>23</v>
      </c>
      <c r="I1796" s="99">
        <v>5</v>
      </c>
      <c r="J1796" s="93">
        <v>23</v>
      </c>
      <c r="K1796" s="93">
        <v>17</v>
      </c>
      <c r="L1796" s="93">
        <v>7</v>
      </c>
      <c r="M1796" s="93">
        <v>20</v>
      </c>
      <c r="N1796" s="93">
        <v>12</v>
      </c>
      <c r="O1796" s="94">
        <v>14</v>
      </c>
      <c r="P1796" s="74">
        <v>304091626</v>
      </c>
      <c r="Q1796" s="74">
        <v>213425469</v>
      </c>
      <c r="R1796" s="74">
        <v>9</v>
      </c>
      <c r="S1796" s="74">
        <v>6471007</v>
      </c>
      <c r="T1796" s="74">
        <v>83</v>
      </c>
      <c r="U1796" s="74">
        <v>199383</v>
      </c>
      <c r="V1796" s="74">
        <v>1267</v>
      </c>
      <c r="W1796" s="74">
        <v>3000</v>
      </c>
      <c r="X1796" s="74">
        <v>63779</v>
      </c>
      <c r="Y1796" s="74">
        <v>200</v>
      </c>
      <c r="Z1796" s="74">
        <v>1173021</v>
      </c>
      <c r="AA1796" s="74">
        <v>10</v>
      </c>
      <c r="AB1796" s="74">
        <v>10904507</v>
      </c>
      <c r="AC1796" s="74">
        <v>5</v>
      </c>
    </row>
    <row r="1797" spans="1:29" ht="14.25">
      <c r="A1797" s="89">
        <v>2015050</v>
      </c>
      <c r="B1797" s="91">
        <v>42127</v>
      </c>
      <c r="C1797" s="97">
        <v>3</v>
      </c>
      <c r="D1797" s="93">
        <v>9</v>
      </c>
      <c r="E1797" s="93">
        <v>12</v>
      </c>
      <c r="F1797" s="93">
        <v>16</v>
      </c>
      <c r="G1797" s="93">
        <v>17</v>
      </c>
      <c r="H1797" s="93">
        <v>31</v>
      </c>
      <c r="I1797" s="99">
        <v>4</v>
      </c>
      <c r="J1797" s="93">
        <v>17</v>
      </c>
      <c r="K1797" s="93">
        <v>12</v>
      </c>
      <c r="L1797" s="93">
        <v>16</v>
      </c>
      <c r="M1797" s="93">
        <v>3</v>
      </c>
      <c r="N1797" s="93">
        <v>9</v>
      </c>
      <c r="O1797" s="94">
        <v>31</v>
      </c>
      <c r="P1797" s="74">
        <v>330490908</v>
      </c>
      <c r="Q1797" s="74">
        <v>231625820</v>
      </c>
      <c r="R1797" s="74">
        <v>4</v>
      </c>
      <c r="S1797" s="74">
        <v>8472759</v>
      </c>
      <c r="T1797" s="74">
        <v>82</v>
      </c>
      <c r="U1797" s="74">
        <v>211753</v>
      </c>
      <c r="V1797" s="74">
        <v>1312</v>
      </c>
      <c r="W1797" s="74">
        <v>3000</v>
      </c>
      <c r="X1797" s="74">
        <v>63068</v>
      </c>
      <c r="Y1797" s="74">
        <v>200</v>
      </c>
      <c r="Z1797" s="74">
        <v>1156946</v>
      </c>
      <c r="AA1797" s="74">
        <v>10</v>
      </c>
      <c r="AB1797" s="74">
        <v>12873260</v>
      </c>
      <c r="AC1797" s="74">
        <v>5</v>
      </c>
    </row>
    <row r="1798" spans="1:29" ht="14.25">
      <c r="A1798" s="89">
        <v>2015051</v>
      </c>
      <c r="B1798" s="91">
        <v>42129</v>
      </c>
      <c r="C1798" s="97">
        <v>4</v>
      </c>
      <c r="D1798" s="93">
        <v>10</v>
      </c>
      <c r="E1798" s="93">
        <v>24</v>
      </c>
      <c r="F1798" s="93">
        <v>26</v>
      </c>
      <c r="G1798" s="93">
        <v>28</v>
      </c>
      <c r="H1798" s="93">
        <v>32</v>
      </c>
      <c r="I1798" s="99">
        <v>9</v>
      </c>
      <c r="J1798" s="93">
        <v>32</v>
      </c>
      <c r="K1798" s="93">
        <v>4</v>
      </c>
      <c r="L1798" s="93">
        <v>24</v>
      </c>
      <c r="M1798" s="93">
        <v>26</v>
      </c>
      <c r="N1798" s="93">
        <v>10</v>
      </c>
      <c r="O1798" s="94">
        <v>28</v>
      </c>
      <c r="P1798" s="74">
        <v>311895918</v>
      </c>
      <c r="Q1798" s="74">
        <v>252880206</v>
      </c>
      <c r="R1798" s="74">
        <v>3</v>
      </c>
      <c r="S1798" s="74">
        <v>9394471</v>
      </c>
      <c r="T1798" s="74">
        <v>107</v>
      </c>
      <c r="U1798" s="74">
        <v>154011</v>
      </c>
      <c r="V1798" s="74">
        <v>1493</v>
      </c>
      <c r="W1798" s="74">
        <v>3000</v>
      </c>
      <c r="X1798" s="74">
        <v>75965</v>
      </c>
      <c r="Y1798" s="74">
        <v>200</v>
      </c>
      <c r="Z1798" s="74">
        <v>1350021</v>
      </c>
      <c r="AA1798" s="74">
        <v>10</v>
      </c>
      <c r="AB1798" s="74">
        <v>10747944</v>
      </c>
      <c r="AC1798" s="74">
        <v>5</v>
      </c>
    </row>
    <row r="1799" spans="1:29" ht="14.25">
      <c r="A1799" s="89">
        <v>2015052</v>
      </c>
      <c r="B1799" s="91">
        <v>42131</v>
      </c>
      <c r="C1799" s="97">
        <v>2</v>
      </c>
      <c r="D1799" s="93">
        <v>4</v>
      </c>
      <c r="E1799" s="93">
        <v>11</v>
      </c>
      <c r="F1799" s="93">
        <v>16</v>
      </c>
      <c r="G1799" s="93">
        <v>25</v>
      </c>
      <c r="H1799" s="93">
        <v>26</v>
      </c>
      <c r="I1799" s="99">
        <v>12</v>
      </c>
      <c r="J1799" s="93">
        <v>25</v>
      </c>
      <c r="K1799" s="93">
        <v>4</v>
      </c>
      <c r="L1799" s="93">
        <v>16</v>
      </c>
      <c r="M1799" s="93">
        <v>26</v>
      </c>
      <c r="N1799" s="93">
        <v>11</v>
      </c>
      <c r="O1799" s="94">
        <v>2</v>
      </c>
      <c r="P1799" s="74">
        <v>312855530</v>
      </c>
      <c r="Q1799" s="74">
        <v>203256114</v>
      </c>
      <c r="R1799" s="74">
        <v>17</v>
      </c>
      <c r="S1799" s="74">
        <v>5756703</v>
      </c>
      <c r="T1799" s="74">
        <v>85</v>
      </c>
      <c r="U1799" s="74">
        <v>189175</v>
      </c>
      <c r="V1799" s="74">
        <v>1759</v>
      </c>
      <c r="W1799" s="74">
        <v>3000</v>
      </c>
      <c r="X1799" s="74">
        <v>76691</v>
      </c>
      <c r="Y1799" s="74">
        <v>200</v>
      </c>
      <c r="Z1799" s="74">
        <v>1312696</v>
      </c>
      <c r="AA1799" s="74">
        <v>10</v>
      </c>
      <c r="AB1799" s="74">
        <v>11047442</v>
      </c>
      <c r="AC1799" s="74">
        <v>5</v>
      </c>
    </row>
    <row r="1800" spans="1:29" ht="14.25">
      <c r="A1800" s="89">
        <v>2015053</v>
      </c>
      <c r="B1800" s="91">
        <v>42134</v>
      </c>
      <c r="C1800" s="97">
        <v>3</v>
      </c>
      <c r="D1800" s="93">
        <v>7</v>
      </c>
      <c r="E1800" s="93">
        <v>17</v>
      </c>
      <c r="F1800" s="93">
        <v>22</v>
      </c>
      <c r="G1800" s="93">
        <v>32</v>
      </c>
      <c r="H1800" s="93">
        <v>33</v>
      </c>
      <c r="I1800" s="99">
        <v>10</v>
      </c>
      <c r="J1800" s="93">
        <v>32</v>
      </c>
      <c r="K1800" s="93">
        <v>7</v>
      </c>
      <c r="L1800" s="93">
        <v>17</v>
      </c>
      <c r="M1800" s="93">
        <v>3</v>
      </c>
      <c r="N1800" s="93">
        <v>33</v>
      </c>
      <c r="O1800" s="94">
        <v>22</v>
      </c>
      <c r="P1800" s="74">
        <v>337772948</v>
      </c>
      <c r="Q1800" s="74">
        <v>209305224</v>
      </c>
      <c r="R1800" s="74">
        <v>9</v>
      </c>
      <c r="S1800" s="74">
        <v>7062590</v>
      </c>
      <c r="T1800" s="74">
        <v>265</v>
      </c>
      <c r="U1800" s="74">
        <v>87562</v>
      </c>
      <c r="V1800" s="74">
        <v>1306</v>
      </c>
      <c r="W1800" s="74">
        <v>3000</v>
      </c>
      <c r="X1800" s="74">
        <v>64727</v>
      </c>
      <c r="Y1800" s="74">
        <v>200</v>
      </c>
      <c r="Z1800" s="74">
        <v>1177047</v>
      </c>
      <c r="AA1800" s="74">
        <v>10</v>
      </c>
      <c r="AB1800" s="74">
        <v>8811661</v>
      </c>
      <c r="AC1800" s="74">
        <v>5</v>
      </c>
    </row>
    <row r="1801" spans="1:29" ht="14.25">
      <c r="A1801" s="89">
        <v>2015054</v>
      </c>
      <c r="B1801" s="91">
        <v>42136</v>
      </c>
      <c r="C1801" s="97">
        <v>1</v>
      </c>
      <c r="D1801" s="93">
        <v>2</v>
      </c>
      <c r="E1801" s="93">
        <v>7</v>
      </c>
      <c r="F1801" s="93">
        <v>10</v>
      </c>
      <c r="G1801" s="93">
        <v>22</v>
      </c>
      <c r="H1801" s="93">
        <v>26</v>
      </c>
      <c r="I1801" s="99">
        <v>7</v>
      </c>
      <c r="J1801" s="93">
        <v>22</v>
      </c>
      <c r="K1801" s="93">
        <v>1</v>
      </c>
      <c r="L1801" s="93">
        <v>10</v>
      </c>
      <c r="M1801" s="93">
        <v>26</v>
      </c>
      <c r="N1801" s="93">
        <v>7</v>
      </c>
      <c r="O1801" s="94">
        <v>2</v>
      </c>
      <c r="P1801" s="74">
        <v>305342532</v>
      </c>
      <c r="Q1801" s="74">
        <v>196780010</v>
      </c>
      <c r="R1801" s="74">
        <v>10</v>
      </c>
      <c r="S1801" s="74">
        <v>6362719</v>
      </c>
      <c r="T1801" s="74">
        <v>82</v>
      </c>
      <c r="U1801" s="74">
        <v>207731</v>
      </c>
      <c r="V1801" s="74">
        <v>1068</v>
      </c>
      <c r="W1801" s="74">
        <v>3000</v>
      </c>
      <c r="X1801" s="74">
        <v>57775</v>
      </c>
      <c r="Y1801" s="74">
        <v>200</v>
      </c>
      <c r="Z1801" s="74">
        <v>1053818</v>
      </c>
      <c r="AA1801" s="74">
        <v>10</v>
      </c>
      <c r="AB1801" s="74">
        <v>11236934</v>
      </c>
      <c r="AC1801" s="74">
        <v>5</v>
      </c>
    </row>
    <row r="1802" spans="1:29" ht="14.25">
      <c r="A1802" s="89">
        <v>2015055</v>
      </c>
      <c r="B1802" s="91">
        <v>42138</v>
      </c>
      <c r="C1802" s="97">
        <v>1</v>
      </c>
      <c r="D1802" s="93">
        <v>10</v>
      </c>
      <c r="E1802" s="93">
        <v>15</v>
      </c>
      <c r="F1802" s="93">
        <v>18</v>
      </c>
      <c r="G1802" s="93">
        <v>19</v>
      </c>
      <c r="H1802" s="93">
        <v>28</v>
      </c>
      <c r="I1802" s="99">
        <v>2</v>
      </c>
      <c r="J1802" s="93">
        <v>19</v>
      </c>
      <c r="K1802" s="93">
        <v>10</v>
      </c>
      <c r="L1802" s="93">
        <v>18</v>
      </c>
      <c r="M1802" s="93">
        <v>1</v>
      </c>
      <c r="N1802" s="93">
        <v>28</v>
      </c>
      <c r="O1802" s="94">
        <v>15</v>
      </c>
      <c r="P1802" s="74">
        <v>308523870</v>
      </c>
      <c r="Q1802" s="74">
        <v>208855998</v>
      </c>
      <c r="R1802" s="74">
        <v>6</v>
      </c>
      <c r="S1802" s="74">
        <v>7550060</v>
      </c>
      <c r="T1802" s="74">
        <v>102</v>
      </c>
      <c r="U1802" s="74">
        <v>187504</v>
      </c>
      <c r="V1802" s="74">
        <v>1531</v>
      </c>
      <c r="W1802" s="74">
        <v>3000</v>
      </c>
      <c r="X1802" s="74">
        <v>69172</v>
      </c>
      <c r="Y1802" s="74">
        <v>200</v>
      </c>
      <c r="Z1802" s="74">
        <v>1236656</v>
      </c>
      <c r="AA1802" s="74">
        <v>10</v>
      </c>
      <c r="AB1802" s="74">
        <v>8776187</v>
      </c>
      <c r="AC1802" s="74">
        <v>5</v>
      </c>
    </row>
    <row r="1803" spans="1:29" ht="14.25">
      <c r="A1803" s="89">
        <v>2015056</v>
      </c>
      <c r="B1803" s="91">
        <v>42141</v>
      </c>
      <c r="C1803" s="97">
        <v>1</v>
      </c>
      <c r="D1803" s="93">
        <v>7</v>
      </c>
      <c r="E1803" s="93">
        <v>8</v>
      </c>
      <c r="F1803" s="93">
        <v>16</v>
      </c>
      <c r="G1803" s="93">
        <v>18</v>
      </c>
      <c r="H1803" s="93">
        <v>20</v>
      </c>
      <c r="I1803" s="99">
        <v>14</v>
      </c>
      <c r="J1803" s="93">
        <v>1</v>
      </c>
      <c r="K1803" s="93">
        <v>8</v>
      </c>
      <c r="L1803" s="93">
        <v>18</v>
      </c>
      <c r="M1803" s="93">
        <v>20</v>
      </c>
      <c r="N1803" s="93">
        <v>16</v>
      </c>
      <c r="O1803" s="94">
        <v>7</v>
      </c>
      <c r="P1803" s="74">
        <v>333455694</v>
      </c>
      <c r="Q1803" s="74">
        <v>224467579</v>
      </c>
      <c r="R1803" s="74">
        <v>7</v>
      </c>
      <c r="S1803" s="74">
        <v>7629173</v>
      </c>
      <c r="T1803" s="74">
        <v>120</v>
      </c>
      <c r="U1803" s="74">
        <v>191710</v>
      </c>
      <c r="V1803" s="74">
        <v>1013</v>
      </c>
      <c r="W1803" s="74">
        <v>3000</v>
      </c>
      <c r="X1803" s="74">
        <v>54439</v>
      </c>
      <c r="Y1803" s="74">
        <v>200</v>
      </c>
      <c r="Z1803" s="74">
        <v>1114748</v>
      </c>
      <c r="AA1803" s="74">
        <v>10</v>
      </c>
      <c r="AB1803" s="74">
        <v>9259589</v>
      </c>
      <c r="AC1803" s="74">
        <v>5</v>
      </c>
    </row>
    <row r="1804" spans="1:29" ht="14.25">
      <c r="A1804" s="89">
        <v>2015057</v>
      </c>
      <c r="B1804" s="91">
        <v>42143</v>
      </c>
      <c r="C1804" s="97">
        <v>9</v>
      </c>
      <c r="D1804" s="93">
        <v>20</v>
      </c>
      <c r="E1804" s="93">
        <v>24</v>
      </c>
      <c r="F1804" s="93">
        <v>25</v>
      </c>
      <c r="G1804" s="93">
        <v>26</v>
      </c>
      <c r="H1804" s="93">
        <v>32</v>
      </c>
      <c r="I1804" s="99">
        <v>4</v>
      </c>
      <c r="J1804" s="93">
        <v>25</v>
      </c>
      <c r="K1804" s="93">
        <v>24</v>
      </c>
      <c r="L1804" s="93">
        <v>32</v>
      </c>
      <c r="M1804" s="93">
        <v>20</v>
      </c>
      <c r="N1804" s="93">
        <v>9</v>
      </c>
      <c r="O1804" s="94">
        <v>26</v>
      </c>
      <c r="P1804" s="74">
        <v>298048220</v>
      </c>
      <c r="Q1804" s="74">
        <v>254227996</v>
      </c>
      <c r="R1804" s="74">
        <v>4</v>
      </c>
      <c r="S1804" s="74">
        <v>9523674</v>
      </c>
      <c r="T1804" s="74">
        <v>69</v>
      </c>
      <c r="U1804" s="74">
        <v>327802</v>
      </c>
      <c r="V1804" s="74">
        <v>879</v>
      </c>
      <c r="W1804" s="74">
        <v>3000</v>
      </c>
      <c r="X1804" s="74">
        <v>45904</v>
      </c>
      <c r="Y1804" s="74">
        <v>200</v>
      </c>
      <c r="Z1804" s="74">
        <v>939499</v>
      </c>
      <c r="AA1804" s="74">
        <v>10</v>
      </c>
      <c r="AB1804" s="74">
        <v>6871470</v>
      </c>
      <c r="AC1804" s="74">
        <v>5</v>
      </c>
    </row>
    <row r="1805" spans="1:29" ht="14.25">
      <c r="A1805" s="89">
        <v>2015058</v>
      </c>
      <c r="B1805" s="91">
        <v>42145</v>
      </c>
      <c r="C1805" s="97">
        <v>2</v>
      </c>
      <c r="D1805" s="93">
        <v>9</v>
      </c>
      <c r="E1805" s="93">
        <v>10</v>
      </c>
      <c r="F1805" s="93">
        <v>18</v>
      </c>
      <c r="G1805" s="93">
        <v>19</v>
      </c>
      <c r="H1805" s="93">
        <v>20</v>
      </c>
      <c r="I1805" s="99">
        <v>15</v>
      </c>
      <c r="J1805" s="93">
        <v>10</v>
      </c>
      <c r="K1805" s="93">
        <v>18</v>
      </c>
      <c r="L1805" s="93">
        <v>2</v>
      </c>
      <c r="M1805" s="93">
        <v>20</v>
      </c>
      <c r="N1805" s="93">
        <v>9</v>
      </c>
      <c r="O1805" s="94">
        <v>19</v>
      </c>
      <c r="P1805" s="74">
        <v>302422308</v>
      </c>
      <c r="Q1805" s="74">
        <v>255306348</v>
      </c>
      <c r="R1805" s="74">
        <v>9</v>
      </c>
      <c r="S1805" s="74">
        <v>6861751</v>
      </c>
      <c r="T1805" s="74">
        <v>229</v>
      </c>
      <c r="U1805" s="74">
        <v>91461</v>
      </c>
      <c r="V1805" s="74">
        <v>1392</v>
      </c>
      <c r="W1805" s="74">
        <v>3000</v>
      </c>
      <c r="X1805" s="74">
        <v>71291</v>
      </c>
      <c r="Y1805" s="74">
        <v>200</v>
      </c>
      <c r="Z1805" s="74">
        <v>1247877</v>
      </c>
      <c r="AA1805" s="74">
        <v>10</v>
      </c>
      <c r="AB1805" s="74">
        <v>6699025</v>
      </c>
      <c r="AC1805" s="74">
        <v>5</v>
      </c>
    </row>
    <row r="1806" spans="1:29" ht="14.25">
      <c r="A1806" s="89">
        <v>2015059</v>
      </c>
      <c r="B1806" s="91">
        <v>42148</v>
      </c>
      <c r="C1806" s="97">
        <v>2</v>
      </c>
      <c r="D1806" s="93">
        <v>6</v>
      </c>
      <c r="E1806" s="93">
        <v>9</v>
      </c>
      <c r="F1806" s="93">
        <v>16</v>
      </c>
      <c r="G1806" s="93">
        <v>25</v>
      </c>
      <c r="H1806" s="93">
        <v>32</v>
      </c>
      <c r="I1806" s="99">
        <v>14</v>
      </c>
      <c r="J1806" s="93">
        <v>25</v>
      </c>
      <c r="K1806" s="93">
        <v>6</v>
      </c>
      <c r="L1806" s="93">
        <v>16</v>
      </c>
      <c r="M1806" s="93">
        <v>2</v>
      </c>
      <c r="N1806" s="93">
        <v>32</v>
      </c>
      <c r="O1806" s="94">
        <v>9</v>
      </c>
      <c r="P1806" s="74">
        <v>327035284</v>
      </c>
      <c r="Q1806" s="74">
        <v>311068287</v>
      </c>
      <c r="R1806" s="74">
        <v>3</v>
      </c>
      <c r="S1806" s="74">
        <v>10000000</v>
      </c>
      <c r="T1806" s="74">
        <v>64</v>
      </c>
      <c r="U1806" s="74">
        <v>446676</v>
      </c>
      <c r="V1806" s="74">
        <v>627</v>
      </c>
      <c r="W1806" s="74">
        <v>3000</v>
      </c>
      <c r="X1806" s="74">
        <v>40764</v>
      </c>
      <c r="Y1806" s="74">
        <v>200</v>
      </c>
      <c r="Z1806" s="74">
        <v>875752</v>
      </c>
      <c r="AA1806" s="74">
        <v>10</v>
      </c>
      <c r="AB1806" s="74">
        <v>5421342</v>
      </c>
      <c r="AC1806" s="74">
        <v>5</v>
      </c>
    </row>
    <row r="1807" spans="1:29" ht="14.25">
      <c r="A1807" s="89">
        <v>2015060</v>
      </c>
      <c r="B1807" s="91">
        <v>42150</v>
      </c>
      <c r="C1807" s="97">
        <v>1</v>
      </c>
      <c r="D1807" s="93">
        <v>3</v>
      </c>
      <c r="E1807" s="93">
        <v>18</v>
      </c>
      <c r="F1807" s="93">
        <v>27</v>
      </c>
      <c r="G1807" s="93">
        <v>31</v>
      </c>
      <c r="H1807" s="93">
        <v>32</v>
      </c>
      <c r="I1807" s="99">
        <v>13</v>
      </c>
      <c r="J1807" s="93">
        <v>18</v>
      </c>
      <c r="K1807" s="93">
        <v>1</v>
      </c>
      <c r="L1807" s="93">
        <v>27</v>
      </c>
      <c r="M1807" s="93">
        <v>31</v>
      </c>
      <c r="N1807" s="93">
        <v>32</v>
      </c>
      <c r="O1807" s="94">
        <v>3</v>
      </c>
      <c r="P1807" s="74">
        <v>294398362</v>
      </c>
      <c r="Q1807" s="74">
        <v>325336905</v>
      </c>
      <c r="R1807" s="74">
        <v>5</v>
      </c>
      <c r="S1807" s="74">
        <v>7855899</v>
      </c>
      <c r="T1807" s="74">
        <v>76</v>
      </c>
      <c r="U1807" s="74">
        <v>234860</v>
      </c>
      <c r="V1807" s="74">
        <v>877</v>
      </c>
      <c r="W1807" s="74">
        <v>3000</v>
      </c>
      <c r="X1807" s="74">
        <v>49789</v>
      </c>
      <c r="Y1807" s="74">
        <v>200</v>
      </c>
      <c r="Z1807" s="74">
        <v>962963</v>
      </c>
      <c r="AA1807" s="74">
        <v>10</v>
      </c>
      <c r="AB1807" s="74">
        <v>10127855</v>
      </c>
      <c r="AC1807" s="74">
        <v>5</v>
      </c>
    </row>
    <row r="1808" spans="1:29" ht="14.25">
      <c r="A1808" s="89">
        <v>2015061</v>
      </c>
      <c r="B1808" s="91">
        <v>42152</v>
      </c>
      <c r="C1808" s="97">
        <v>6</v>
      </c>
      <c r="D1808" s="93">
        <v>18</v>
      </c>
      <c r="E1808" s="93">
        <v>22</v>
      </c>
      <c r="F1808" s="93">
        <v>26</v>
      </c>
      <c r="G1808" s="93">
        <v>32</v>
      </c>
      <c r="H1808" s="93">
        <v>33</v>
      </c>
      <c r="I1808" s="99">
        <v>4</v>
      </c>
      <c r="J1808" s="93">
        <v>18</v>
      </c>
      <c r="K1808" s="93">
        <v>26</v>
      </c>
      <c r="L1808" s="93">
        <v>6</v>
      </c>
      <c r="M1808" s="93">
        <v>32</v>
      </c>
      <c r="N1808" s="93">
        <v>22</v>
      </c>
      <c r="O1808" s="94">
        <v>33</v>
      </c>
      <c r="P1808" s="74">
        <v>300873544</v>
      </c>
      <c r="Q1808" s="74">
        <v>366514881</v>
      </c>
      <c r="R1808" s="74">
        <v>3</v>
      </c>
      <c r="S1808" s="74">
        <v>10000000</v>
      </c>
      <c r="T1808" s="74">
        <v>82</v>
      </c>
      <c r="U1808" s="74">
        <v>289341</v>
      </c>
      <c r="V1808" s="74">
        <v>767</v>
      </c>
      <c r="W1808" s="74">
        <v>3000</v>
      </c>
      <c r="X1808" s="74">
        <v>41903</v>
      </c>
      <c r="Y1808" s="74">
        <v>200</v>
      </c>
      <c r="Z1808" s="74">
        <v>845013</v>
      </c>
      <c r="AA1808" s="74">
        <v>10</v>
      </c>
      <c r="AB1808" s="74">
        <v>6678467</v>
      </c>
      <c r="AC1808" s="74">
        <v>5</v>
      </c>
    </row>
    <row r="1809" spans="1:29" ht="14.25">
      <c r="A1809" s="89">
        <v>2015062</v>
      </c>
      <c r="B1809" s="91">
        <v>42155</v>
      </c>
      <c r="C1809" s="97">
        <v>9</v>
      </c>
      <c r="D1809" s="93">
        <v>14</v>
      </c>
      <c r="E1809" s="93">
        <v>15</v>
      </c>
      <c r="F1809" s="93">
        <v>18</v>
      </c>
      <c r="G1809" s="93">
        <v>21</v>
      </c>
      <c r="H1809" s="93">
        <v>26</v>
      </c>
      <c r="I1809" s="99">
        <v>16</v>
      </c>
      <c r="J1809" s="93">
        <v>18</v>
      </c>
      <c r="K1809" s="93">
        <v>26</v>
      </c>
      <c r="L1809" s="93">
        <v>14</v>
      </c>
      <c r="M1809" s="93">
        <v>15</v>
      </c>
      <c r="N1809" s="93">
        <v>9</v>
      </c>
      <c r="O1809" s="94">
        <v>21</v>
      </c>
      <c r="P1809" s="74">
        <v>323470788</v>
      </c>
      <c r="Q1809" s="74">
        <v>420456986</v>
      </c>
      <c r="R1809" s="74">
        <v>2</v>
      </c>
      <c r="S1809" s="74">
        <v>10000000</v>
      </c>
      <c r="T1809" s="74">
        <v>88</v>
      </c>
      <c r="U1809" s="74">
        <v>280083</v>
      </c>
      <c r="V1809" s="74">
        <v>856</v>
      </c>
      <c r="W1809" s="74">
        <v>3000</v>
      </c>
      <c r="X1809" s="74">
        <v>48384</v>
      </c>
      <c r="Y1809" s="74">
        <v>200</v>
      </c>
      <c r="Z1809" s="74">
        <v>988314</v>
      </c>
      <c r="AA1809" s="74">
        <v>10</v>
      </c>
      <c r="AB1809" s="74">
        <v>7556654</v>
      </c>
      <c r="AC1809" s="74">
        <v>5</v>
      </c>
    </row>
    <row r="1810" spans="1:29" ht="14.25">
      <c r="A1810" s="89">
        <v>2015063</v>
      </c>
      <c r="B1810" s="91">
        <v>42157</v>
      </c>
      <c r="C1810" s="97">
        <v>1</v>
      </c>
      <c r="D1810" s="93">
        <v>7</v>
      </c>
      <c r="E1810" s="93">
        <v>9</v>
      </c>
      <c r="F1810" s="93">
        <v>16</v>
      </c>
      <c r="G1810" s="93">
        <v>22</v>
      </c>
      <c r="H1810" s="93">
        <v>32</v>
      </c>
      <c r="I1810" s="99">
        <v>12</v>
      </c>
      <c r="J1810" s="93">
        <v>7</v>
      </c>
      <c r="K1810" s="93">
        <v>9</v>
      </c>
      <c r="L1810" s="93">
        <v>16</v>
      </c>
      <c r="M1810" s="93">
        <v>32</v>
      </c>
      <c r="N1810" s="93">
        <v>22</v>
      </c>
      <c r="O1810" s="94">
        <v>1</v>
      </c>
      <c r="P1810" s="74">
        <v>291740962</v>
      </c>
      <c r="Q1810" s="74">
        <v>425356078</v>
      </c>
      <c r="R1810" s="74">
        <v>7</v>
      </c>
      <c r="S1810" s="74">
        <v>7072680</v>
      </c>
      <c r="T1810" s="74">
        <v>183</v>
      </c>
      <c r="U1810" s="74">
        <v>99103</v>
      </c>
      <c r="V1810" s="74">
        <v>1465</v>
      </c>
      <c r="W1810" s="74">
        <v>3000</v>
      </c>
      <c r="X1810" s="74">
        <v>64270</v>
      </c>
      <c r="Y1810" s="74">
        <v>200</v>
      </c>
      <c r="Z1810" s="74">
        <v>1089509</v>
      </c>
      <c r="AA1810" s="74">
        <v>10</v>
      </c>
      <c r="AB1810" s="74">
        <v>8453034</v>
      </c>
      <c r="AC1810" s="74">
        <v>5</v>
      </c>
    </row>
    <row r="1811" spans="1:29" ht="14.25">
      <c r="A1811" s="89">
        <v>2015064</v>
      </c>
      <c r="B1811" s="91">
        <v>42159</v>
      </c>
      <c r="C1811" s="97">
        <v>11</v>
      </c>
      <c r="D1811" s="93">
        <v>12</v>
      </c>
      <c r="E1811" s="93">
        <v>14</v>
      </c>
      <c r="F1811" s="93">
        <v>17</v>
      </c>
      <c r="G1811" s="93">
        <v>23</v>
      </c>
      <c r="H1811" s="93">
        <v>27</v>
      </c>
      <c r="I1811" s="99">
        <v>1</v>
      </c>
      <c r="J1811" s="93">
        <v>14</v>
      </c>
      <c r="K1811" s="93">
        <v>27</v>
      </c>
      <c r="L1811" s="93">
        <v>23</v>
      </c>
      <c r="M1811" s="93">
        <v>12</v>
      </c>
      <c r="N1811" s="93">
        <v>11</v>
      </c>
      <c r="O1811" s="94">
        <v>17</v>
      </c>
      <c r="P1811" s="74">
        <v>298850352</v>
      </c>
      <c r="Q1811" s="74">
        <v>437144743</v>
      </c>
      <c r="R1811" s="74">
        <v>7</v>
      </c>
      <c r="S1811" s="74">
        <v>7430580</v>
      </c>
      <c r="T1811" s="74">
        <v>163</v>
      </c>
      <c r="U1811" s="74">
        <v>130475</v>
      </c>
      <c r="V1811" s="74">
        <v>1341</v>
      </c>
      <c r="W1811" s="74">
        <v>3000</v>
      </c>
      <c r="X1811" s="74">
        <v>72313</v>
      </c>
      <c r="Y1811" s="74">
        <v>200</v>
      </c>
      <c r="Z1811" s="74">
        <v>1361586</v>
      </c>
      <c r="AA1811" s="74">
        <v>10</v>
      </c>
      <c r="AB1811" s="74">
        <v>5852981</v>
      </c>
      <c r="AC1811" s="74">
        <v>5</v>
      </c>
    </row>
    <row r="1812" spans="1:29" ht="14.25">
      <c r="A1812" s="89">
        <v>2015065</v>
      </c>
      <c r="B1812" s="91">
        <v>42162</v>
      </c>
      <c r="C1812" s="97">
        <v>8</v>
      </c>
      <c r="D1812" s="93">
        <v>10</v>
      </c>
      <c r="E1812" s="93">
        <v>14</v>
      </c>
      <c r="F1812" s="93">
        <v>19</v>
      </c>
      <c r="G1812" s="93">
        <v>26</v>
      </c>
      <c r="H1812" s="93">
        <v>29</v>
      </c>
      <c r="I1812" s="99">
        <v>12</v>
      </c>
      <c r="J1812" s="93">
        <v>29</v>
      </c>
      <c r="K1812" s="93">
        <v>26</v>
      </c>
      <c r="L1812" s="93">
        <v>8</v>
      </c>
      <c r="M1812" s="93">
        <v>14</v>
      </c>
      <c r="N1812" s="93">
        <v>10</v>
      </c>
      <c r="O1812" s="94">
        <v>19</v>
      </c>
      <c r="P1812" s="74">
        <v>326011866</v>
      </c>
      <c r="Q1812" s="74">
        <v>456496222</v>
      </c>
      <c r="R1812" s="74">
        <v>7</v>
      </c>
      <c r="S1812" s="74">
        <v>7823453</v>
      </c>
      <c r="T1812" s="74">
        <v>127</v>
      </c>
      <c r="U1812" s="74">
        <v>194529</v>
      </c>
      <c r="V1812" s="74">
        <v>993</v>
      </c>
      <c r="W1812" s="74">
        <v>3000</v>
      </c>
      <c r="X1812" s="74">
        <v>61086</v>
      </c>
      <c r="Y1812" s="74">
        <v>200</v>
      </c>
      <c r="Z1812" s="74">
        <v>1260765</v>
      </c>
      <c r="AA1812" s="74">
        <v>10</v>
      </c>
      <c r="AB1812" s="74">
        <v>6624218</v>
      </c>
      <c r="AC1812" s="74">
        <v>5</v>
      </c>
    </row>
    <row r="1813" spans="1:29" ht="14.25">
      <c r="A1813" s="89">
        <v>2015066</v>
      </c>
      <c r="B1813" s="91">
        <v>42164</v>
      </c>
      <c r="C1813" s="97">
        <v>5</v>
      </c>
      <c r="D1813" s="93">
        <v>8</v>
      </c>
      <c r="E1813" s="93">
        <v>11</v>
      </c>
      <c r="F1813" s="93">
        <v>17</v>
      </c>
      <c r="G1813" s="93">
        <v>24</v>
      </c>
      <c r="H1813" s="93">
        <v>28</v>
      </c>
      <c r="I1813" s="99">
        <v>16</v>
      </c>
      <c r="J1813" s="93">
        <v>17</v>
      </c>
      <c r="K1813" s="93">
        <v>8</v>
      </c>
      <c r="L1813" s="93">
        <v>11</v>
      </c>
      <c r="M1813" s="93">
        <v>28</v>
      </c>
      <c r="N1813" s="93">
        <v>5</v>
      </c>
      <c r="O1813" s="94">
        <v>24</v>
      </c>
      <c r="P1813" s="74">
        <v>295073100</v>
      </c>
      <c r="Q1813" s="74">
        <v>475169355</v>
      </c>
      <c r="R1813" s="74">
        <v>5</v>
      </c>
      <c r="S1813" s="74">
        <v>8176228</v>
      </c>
      <c r="T1813" s="74">
        <v>255</v>
      </c>
      <c r="U1813" s="74">
        <v>77848</v>
      </c>
      <c r="V1813" s="74">
        <v>1239</v>
      </c>
      <c r="W1813" s="74">
        <v>3000</v>
      </c>
      <c r="X1813" s="74">
        <v>72273</v>
      </c>
      <c r="Y1813" s="74">
        <v>200</v>
      </c>
      <c r="Z1813" s="74">
        <v>1315663</v>
      </c>
      <c r="AA1813" s="74">
        <v>10</v>
      </c>
      <c r="AB1813" s="74">
        <v>6770377</v>
      </c>
      <c r="AC1813" s="74">
        <v>5</v>
      </c>
    </row>
    <row r="1814" spans="1:29" ht="14.25">
      <c r="A1814" s="89">
        <v>2015067</v>
      </c>
      <c r="B1814" s="91">
        <v>42166</v>
      </c>
      <c r="C1814" s="97">
        <v>2</v>
      </c>
      <c r="D1814" s="93">
        <v>5</v>
      </c>
      <c r="E1814" s="93">
        <v>8</v>
      </c>
      <c r="F1814" s="93">
        <v>24</v>
      </c>
      <c r="G1814" s="93">
        <v>25</v>
      </c>
      <c r="H1814" s="93">
        <v>31</v>
      </c>
      <c r="I1814" s="99">
        <v>14</v>
      </c>
      <c r="J1814" s="93">
        <v>5</v>
      </c>
      <c r="K1814" s="93">
        <v>24</v>
      </c>
      <c r="L1814" s="93">
        <v>25</v>
      </c>
      <c r="M1814" s="93">
        <v>31</v>
      </c>
      <c r="N1814" s="93">
        <v>2</v>
      </c>
      <c r="O1814" s="94">
        <v>8</v>
      </c>
      <c r="P1814" s="74">
        <v>296388770</v>
      </c>
      <c r="Q1814" s="74">
        <v>460773196</v>
      </c>
      <c r="R1814" s="74">
        <v>13</v>
      </c>
      <c r="S1814" s="74">
        <v>6415492</v>
      </c>
      <c r="T1814" s="74">
        <v>163</v>
      </c>
      <c r="U1814" s="74">
        <v>141115</v>
      </c>
      <c r="V1814" s="74">
        <v>872</v>
      </c>
      <c r="W1814" s="74">
        <v>3000</v>
      </c>
      <c r="X1814" s="74">
        <v>49828</v>
      </c>
      <c r="Y1814" s="74">
        <v>200</v>
      </c>
      <c r="Z1814" s="74">
        <v>1006585</v>
      </c>
      <c r="AA1814" s="74">
        <v>10</v>
      </c>
      <c r="AB1814" s="74">
        <v>6115211</v>
      </c>
      <c r="AC1814" s="74">
        <v>5</v>
      </c>
    </row>
    <row r="1815" spans="1:29" ht="14.25">
      <c r="A1815" s="89">
        <v>2015068</v>
      </c>
      <c r="B1815" s="91">
        <v>42169</v>
      </c>
      <c r="C1815" s="97">
        <v>6</v>
      </c>
      <c r="D1815" s="93">
        <v>15</v>
      </c>
      <c r="E1815" s="93">
        <v>18</v>
      </c>
      <c r="F1815" s="93">
        <v>21</v>
      </c>
      <c r="G1815" s="93">
        <v>26</v>
      </c>
      <c r="H1815" s="93">
        <v>27</v>
      </c>
      <c r="I1815" s="99">
        <v>10</v>
      </c>
      <c r="J1815" s="93">
        <v>27</v>
      </c>
      <c r="K1815" s="93">
        <v>15</v>
      </c>
      <c r="L1815" s="93">
        <v>6</v>
      </c>
      <c r="M1815" s="93">
        <v>21</v>
      </c>
      <c r="N1815" s="93">
        <v>26</v>
      </c>
      <c r="O1815" s="94">
        <v>18</v>
      </c>
      <c r="P1815" s="74">
        <v>326767662</v>
      </c>
      <c r="Q1815" s="74">
        <v>465249696</v>
      </c>
      <c r="R1815" s="74">
        <v>8</v>
      </c>
      <c r="S1815" s="74">
        <v>7021659</v>
      </c>
      <c r="T1815" s="74">
        <v>188</v>
      </c>
      <c r="U1815" s="74">
        <v>107535</v>
      </c>
      <c r="V1815" s="74">
        <v>1509</v>
      </c>
      <c r="W1815" s="74">
        <v>3000</v>
      </c>
      <c r="X1815" s="74">
        <v>77972</v>
      </c>
      <c r="Y1815" s="74">
        <v>200</v>
      </c>
      <c r="Z1815" s="74">
        <v>1377268</v>
      </c>
      <c r="AA1815" s="74">
        <v>10</v>
      </c>
      <c r="AB1815" s="74">
        <v>9071142</v>
      </c>
      <c r="AC1815" s="74">
        <v>5</v>
      </c>
    </row>
    <row r="1816" spans="1:29" ht="14.25">
      <c r="A1816" s="89">
        <v>2015069</v>
      </c>
      <c r="B1816" s="91">
        <v>42171</v>
      </c>
      <c r="C1816" s="97">
        <v>1</v>
      </c>
      <c r="D1816" s="93">
        <v>13</v>
      </c>
      <c r="E1816" s="93">
        <v>17</v>
      </c>
      <c r="F1816" s="93">
        <v>18</v>
      </c>
      <c r="G1816" s="93">
        <v>23</v>
      </c>
      <c r="H1816" s="93">
        <v>30</v>
      </c>
      <c r="I1816" s="99">
        <v>15</v>
      </c>
      <c r="J1816" s="93">
        <v>23</v>
      </c>
      <c r="K1816" s="93">
        <v>17</v>
      </c>
      <c r="L1816" s="93">
        <v>18</v>
      </c>
      <c r="M1816" s="93">
        <v>30</v>
      </c>
      <c r="N1816" s="93">
        <v>13</v>
      </c>
      <c r="O1816" s="94">
        <v>1</v>
      </c>
      <c r="P1816" s="74">
        <v>292089158</v>
      </c>
      <c r="Q1816" s="74">
        <v>470825144</v>
      </c>
      <c r="R1816" s="74">
        <v>8</v>
      </c>
      <c r="S1816" s="74">
        <v>7071611</v>
      </c>
      <c r="T1816" s="74">
        <v>108</v>
      </c>
      <c r="U1816" s="74">
        <v>191815</v>
      </c>
      <c r="V1816" s="74">
        <v>1213</v>
      </c>
      <c r="W1816" s="74">
        <v>3000</v>
      </c>
      <c r="X1816" s="74">
        <v>56591</v>
      </c>
      <c r="Y1816" s="74">
        <v>200</v>
      </c>
      <c r="Z1816" s="74">
        <v>1062501</v>
      </c>
      <c r="AA1816" s="74">
        <v>10</v>
      </c>
      <c r="AB1816" s="74">
        <v>6935403</v>
      </c>
      <c r="AC1816" s="74">
        <v>5</v>
      </c>
    </row>
    <row r="1817" spans="1:29" ht="14.25">
      <c r="A1817" s="89">
        <v>2015070</v>
      </c>
      <c r="B1817" s="91">
        <v>42173</v>
      </c>
      <c r="C1817" s="97">
        <v>1</v>
      </c>
      <c r="D1817" s="93">
        <v>7</v>
      </c>
      <c r="E1817" s="93">
        <v>13</v>
      </c>
      <c r="F1817" s="93">
        <v>19</v>
      </c>
      <c r="G1817" s="93">
        <v>21</v>
      </c>
      <c r="H1817" s="93">
        <v>29</v>
      </c>
      <c r="I1817" s="99">
        <v>15</v>
      </c>
      <c r="J1817" s="93">
        <v>29</v>
      </c>
      <c r="K1817" s="93">
        <v>7</v>
      </c>
      <c r="L1817" s="93">
        <v>19</v>
      </c>
      <c r="M1817" s="93">
        <v>21</v>
      </c>
      <c r="N1817" s="93">
        <v>13</v>
      </c>
      <c r="O1817" s="94">
        <v>1</v>
      </c>
      <c r="P1817" s="74">
        <v>294607168</v>
      </c>
      <c r="Q1817" s="74">
        <v>497421825</v>
      </c>
      <c r="R1817" s="74">
        <v>5</v>
      </c>
      <c r="S1817" s="74">
        <v>8752485</v>
      </c>
      <c r="T1817" s="74">
        <v>105</v>
      </c>
      <c r="U1817" s="74">
        <v>223362</v>
      </c>
      <c r="V1817" s="74">
        <v>977</v>
      </c>
      <c r="W1817" s="74">
        <v>3000</v>
      </c>
      <c r="X1817" s="74">
        <v>49974</v>
      </c>
      <c r="Y1817" s="74">
        <v>200</v>
      </c>
      <c r="Z1817" s="74">
        <v>1025342</v>
      </c>
      <c r="AA1817" s="74">
        <v>10</v>
      </c>
      <c r="AB1817" s="74">
        <v>5473229</v>
      </c>
      <c r="AC1817" s="74">
        <v>5</v>
      </c>
    </row>
    <row r="1818" spans="1:29" ht="14.25">
      <c r="A1818" s="89">
        <v>2015071</v>
      </c>
      <c r="B1818" s="91">
        <v>42176</v>
      </c>
      <c r="C1818" s="97">
        <v>8</v>
      </c>
      <c r="D1818" s="93">
        <v>18</v>
      </c>
      <c r="E1818" s="93">
        <v>20</v>
      </c>
      <c r="F1818" s="93">
        <v>28</v>
      </c>
      <c r="G1818" s="93">
        <v>29</v>
      </c>
      <c r="H1818" s="93">
        <v>31</v>
      </c>
      <c r="I1818" s="99">
        <v>8</v>
      </c>
      <c r="J1818" s="93">
        <v>28</v>
      </c>
      <c r="K1818" s="93">
        <v>29</v>
      </c>
      <c r="L1818" s="93">
        <v>8</v>
      </c>
      <c r="M1818" s="93">
        <v>18</v>
      </c>
      <c r="N1818" s="93">
        <v>20</v>
      </c>
      <c r="O1818" s="94">
        <v>31</v>
      </c>
      <c r="P1818" s="74">
        <v>308073950</v>
      </c>
      <c r="Q1818" s="74">
        <v>440046866</v>
      </c>
      <c r="R1818" s="74">
        <v>14</v>
      </c>
      <c r="S1818" s="74">
        <v>5327923</v>
      </c>
      <c r="T1818" s="74">
        <v>121</v>
      </c>
      <c r="U1818" s="74">
        <v>47426</v>
      </c>
      <c r="V1818" s="74">
        <v>3562</v>
      </c>
      <c r="W1818" s="74">
        <v>3000</v>
      </c>
      <c r="X1818" s="74">
        <v>126439</v>
      </c>
      <c r="Y1818" s="74">
        <v>200</v>
      </c>
      <c r="Z1818" s="74">
        <v>1744852</v>
      </c>
      <c r="AA1818" s="74">
        <v>10</v>
      </c>
      <c r="AB1818" s="74">
        <v>14915858</v>
      </c>
      <c r="AC1818" s="74">
        <v>5</v>
      </c>
    </row>
    <row r="1819" spans="1:29" ht="14.25">
      <c r="A1819" s="89">
        <v>2015072</v>
      </c>
      <c r="B1819" s="91">
        <v>42178</v>
      </c>
      <c r="C1819" s="97">
        <v>1</v>
      </c>
      <c r="D1819" s="93">
        <v>3</v>
      </c>
      <c r="E1819" s="93">
        <v>5</v>
      </c>
      <c r="F1819" s="93">
        <v>20</v>
      </c>
      <c r="G1819" s="93">
        <v>21</v>
      </c>
      <c r="H1819" s="93">
        <v>31</v>
      </c>
      <c r="I1819" s="99">
        <v>5</v>
      </c>
      <c r="J1819" s="93">
        <v>1</v>
      </c>
      <c r="K1819" s="93">
        <v>31</v>
      </c>
      <c r="L1819" s="93">
        <v>5</v>
      </c>
      <c r="M1819" s="93">
        <v>20</v>
      </c>
      <c r="N1819" s="93">
        <v>3</v>
      </c>
      <c r="O1819" s="94">
        <v>21</v>
      </c>
      <c r="P1819" s="74">
        <v>293363242</v>
      </c>
      <c r="Q1819" s="74">
        <v>453763345</v>
      </c>
      <c r="R1819" s="74">
        <v>5</v>
      </c>
      <c r="S1819" s="74">
        <v>7815743</v>
      </c>
      <c r="T1819" s="74">
        <v>82</v>
      </c>
      <c r="U1819" s="74">
        <v>214614</v>
      </c>
      <c r="V1819" s="74">
        <v>1022</v>
      </c>
      <c r="W1819" s="74">
        <v>3000</v>
      </c>
      <c r="X1819" s="74">
        <v>53337</v>
      </c>
      <c r="Y1819" s="74">
        <v>200</v>
      </c>
      <c r="Z1819" s="74">
        <v>952196</v>
      </c>
      <c r="AA1819" s="74">
        <v>10</v>
      </c>
      <c r="AB1819" s="74">
        <v>10019806</v>
      </c>
      <c r="AC1819" s="74">
        <v>5</v>
      </c>
    </row>
    <row r="1820" spans="1:29" ht="14.25">
      <c r="A1820" s="89">
        <v>2015073</v>
      </c>
      <c r="B1820" s="91">
        <v>42180</v>
      </c>
      <c r="C1820" s="97">
        <v>1</v>
      </c>
      <c r="D1820" s="93">
        <v>2</v>
      </c>
      <c r="E1820" s="93">
        <v>17</v>
      </c>
      <c r="F1820" s="93">
        <v>22</v>
      </c>
      <c r="G1820" s="93">
        <v>26</v>
      </c>
      <c r="H1820" s="93">
        <v>27</v>
      </c>
      <c r="I1820" s="99">
        <v>4</v>
      </c>
      <c r="J1820" s="93">
        <v>2</v>
      </c>
      <c r="K1820" s="93">
        <v>27</v>
      </c>
      <c r="L1820" s="93">
        <v>26</v>
      </c>
      <c r="M1820" s="93">
        <v>1</v>
      </c>
      <c r="N1820" s="93">
        <v>22</v>
      </c>
      <c r="O1820" s="94">
        <v>17</v>
      </c>
      <c r="P1820" s="74">
        <v>293054328</v>
      </c>
      <c r="Q1820" s="74">
        <v>471257280</v>
      </c>
      <c r="R1820" s="74">
        <v>5</v>
      </c>
      <c r="S1820" s="74">
        <v>8090468</v>
      </c>
      <c r="T1820" s="74">
        <v>103</v>
      </c>
      <c r="U1820" s="74">
        <v>187528</v>
      </c>
      <c r="V1820" s="74">
        <v>1512</v>
      </c>
      <c r="W1820" s="74">
        <v>3000</v>
      </c>
      <c r="X1820" s="74">
        <v>64120</v>
      </c>
      <c r="Y1820" s="74">
        <v>200</v>
      </c>
      <c r="Z1820" s="74">
        <v>1110543</v>
      </c>
      <c r="AA1820" s="74">
        <v>10</v>
      </c>
      <c r="AB1820" s="74">
        <v>7573898</v>
      </c>
      <c r="AC1820" s="74">
        <v>5</v>
      </c>
    </row>
    <row r="1821" spans="1:29" ht="14.25">
      <c r="A1821" s="89">
        <v>2015074</v>
      </c>
      <c r="B1821" s="91">
        <v>42183</v>
      </c>
      <c r="C1821" s="97">
        <v>4</v>
      </c>
      <c r="D1821" s="93">
        <v>7</v>
      </c>
      <c r="E1821" s="93">
        <v>21</v>
      </c>
      <c r="F1821" s="93">
        <v>25</v>
      </c>
      <c r="G1821" s="93">
        <v>26</v>
      </c>
      <c r="H1821" s="93">
        <v>29</v>
      </c>
      <c r="I1821" s="99">
        <v>8</v>
      </c>
      <c r="J1821" s="93">
        <v>21</v>
      </c>
      <c r="K1821" s="93">
        <v>29</v>
      </c>
      <c r="L1821" s="93">
        <v>4</v>
      </c>
      <c r="M1821" s="93">
        <v>26</v>
      </c>
      <c r="N1821" s="93">
        <v>25</v>
      </c>
      <c r="O1821" s="94">
        <v>7</v>
      </c>
      <c r="P1821" s="74">
        <v>320107256</v>
      </c>
      <c r="Q1821" s="74">
        <v>513223352</v>
      </c>
      <c r="R1821" s="74">
        <v>2</v>
      </c>
      <c r="S1821" s="74">
        <v>10000000</v>
      </c>
      <c r="T1821" s="74">
        <v>79</v>
      </c>
      <c r="U1821" s="74">
        <v>261460</v>
      </c>
      <c r="V1821" s="74">
        <v>1332</v>
      </c>
      <c r="W1821" s="74">
        <v>3000</v>
      </c>
      <c r="X1821" s="74">
        <v>64594</v>
      </c>
      <c r="Y1821" s="74">
        <v>200</v>
      </c>
      <c r="Z1821" s="74">
        <v>1224396</v>
      </c>
      <c r="AA1821" s="74">
        <v>10</v>
      </c>
      <c r="AB1821" s="74">
        <v>9014473</v>
      </c>
      <c r="AC1821" s="74">
        <v>5</v>
      </c>
    </row>
    <row r="1822" spans="1:29" ht="14.25">
      <c r="A1822" s="89">
        <v>2015075</v>
      </c>
      <c r="B1822" s="91">
        <v>42185</v>
      </c>
      <c r="C1822" s="97">
        <v>6</v>
      </c>
      <c r="D1822" s="93">
        <v>11</v>
      </c>
      <c r="E1822" s="93">
        <v>13</v>
      </c>
      <c r="F1822" s="93">
        <v>19</v>
      </c>
      <c r="G1822" s="93">
        <v>21</v>
      </c>
      <c r="H1822" s="93">
        <v>32</v>
      </c>
      <c r="I1822" s="99">
        <v>4</v>
      </c>
      <c r="J1822" s="93">
        <v>6</v>
      </c>
      <c r="K1822" s="93">
        <v>19</v>
      </c>
      <c r="L1822" s="93">
        <v>32</v>
      </c>
      <c r="M1822" s="93">
        <v>13</v>
      </c>
      <c r="N1822" s="93">
        <v>21</v>
      </c>
      <c r="O1822" s="94">
        <v>11</v>
      </c>
      <c r="P1822" s="74">
        <v>292719690</v>
      </c>
      <c r="Q1822" s="74">
        <v>565604258</v>
      </c>
      <c r="R1822" s="74">
        <v>2</v>
      </c>
      <c r="S1822" s="74">
        <v>10000000</v>
      </c>
      <c r="T1822" s="74">
        <v>88</v>
      </c>
      <c r="U1822" s="74">
        <v>274170</v>
      </c>
      <c r="V1822" s="74">
        <v>748</v>
      </c>
      <c r="W1822" s="74">
        <v>3000</v>
      </c>
      <c r="X1822" s="74">
        <v>42531</v>
      </c>
      <c r="Y1822" s="74">
        <v>200</v>
      </c>
      <c r="Z1822" s="74">
        <v>916484</v>
      </c>
      <c r="AA1822" s="74">
        <v>10</v>
      </c>
      <c r="AB1822" s="74">
        <v>5401946</v>
      </c>
      <c r="AC1822" s="74">
        <v>5</v>
      </c>
    </row>
    <row r="1823" spans="1:29" ht="14.25">
      <c r="A1823" s="89">
        <v>2015076</v>
      </c>
      <c r="B1823" s="91">
        <v>42187</v>
      </c>
      <c r="C1823" s="97">
        <v>1</v>
      </c>
      <c r="D1823" s="93">
        <v>9</v>
      </c>
      <c r="E1823" s="93">
        <v>10</v>
      </c>
      <c r="F1823" s="93">
        <v>19</v>
      </c>
      <c r="G1823" s="93">
        <v>23</v>
      </c>
      <c r="H1823" s="93">
        <v>27</v>
      </c>
      <c r="I1823" s="99">
        <v>9</v>
      </c>
      <c r="J1823" s="93">
        <v>1</v>
      </c>
      <c r="K1823" s="93">
        <v>9</v>
      </c>
      <c r="L1823" s="93">
        <v>27</v>
      </c>
      <c r="M1823" s="93">
        <v>10</v>
      </c>
      <c r="N1823" s="93">
        <v>19</v>
      </c>
      <c r="O1823" s="94">
        <v>23</v>
      </c>
      <c r="P1823" s="74">
        <v>294088268</v>
      </c>
      <c r="Q1823" s="74">
        <v>493791571</v>
      </c>
      <c r="R1823" s="74">
        <v>17</v>
      </c>
      <c r="S1823" s="74">
        <v>5282081</v>
      </c>
      <c r="T1823" s="74">
        <v>167</v>
      </c>
      <c r="U1823" s="74">
        <v>35893</v>
      </c>
      <c r="V1823" s="74">
        <v>2903</v>
      </c>
      <c r="W1823" s="74">
        <v>3000</v>
      </c>
      <c r="X1823" s="74">
        <v>112586</v>
      </c>
      <c r="Y1823" s="74">
        <v>200</v>
      </c>
      <c r="Z1823" s="74">
        <v>1646475</v>
      </c>
      <c r="AA1823" s="74">
        <v>10</v>
      </c>
      <c r="AB1823" s="74">
        <v>14487071</v>
      </c>
      <c r="AC1823" s="74">
        <v>5</v>
      </c>
    </row>
    <row r="1824" spans="1:29" ht="14.25">
      <c r="A1824" s="89">
        <v>2015077</v>
      </c>
      <c r="B1824" s="91">
        <v>42190</v>
      </c>
      <c r="C1824" s="97">
        <v>1</v>
      </c>
      <c r="D1824" s="93">
        <v>6</v>
      </c>
      <c r="E1824" s="93">
        <v>8</v>
      </c>
      <c r="F1824" s="93">
        <v>10</v>
      </c>
      <c r="G1824" s="93">
        <v>13</v>
      </c>
      <c r="H1824" s="93">
        <v>27</v>
      </c>
      <c r="I1824" s="99">
        <v>16</v>
      </c>
      <c r="J1824" s="93">
        <v>27</v>
      </c>
      <c r="K1824" s="93">
        <v>6</v>
      </c>
      <c r="L1824" s="93">
        <v>13</v>
      </c>
      <c r="M1824" s="93">
        <v>8</v>
      </c>
      <c r="N1824" s="93">
        <v>10</v>
      </c>
      <c r="O1824" s="94">
        <v>1</v>
      </c>
      <c r="P1824" s="74">
        <v>324775100</v>
      </c>
      <c r="Q1824" s="74">
        <v>543815196</v>
      </c>
      <c r="R1824" s="74">
        <v>3</v>
      </c>
      <c r="S1824" s="74">
        <v>10000000</v>
      </c>
      <c r="T1824" s="74">
        <v>63</v>
      </c>
      <c r="U1824" s="74">
        <v>423405</v>
      </c>
      <c r="V1824" s="74">
        <v>677</v>
      </c>
      <c r="W1824" s="74">
        <v>3000</v>
      </c>
      <c r="X1824" s="74">
        <v>41654</v>
      </c>
      <c r="Y1824" s="74">
        <v>200</v>
      </c>
      <c r="Z1824" s="74">
        <v>881121</v>
      </c>
      <c r="AA1824" s="74">
        <v>10</v>
      </c>
      <c r="AB1824" s="74">
        <v>6653724</v>
      </c>
      <c r="AC1824" s="74">
        <v>5</v>
      </c>
    </row>
    <row r="1825" spans="1:29" ht="14.25">
      <c r="A1825" s="89">
        <v>2015078</v>
      </c>
      <c r="B1825" s="91">
        <v>42192</v>
      </c>
      <c r="C1825" s="97">
        <v>3</v>
      </c>
      <c r="D1825" s="93">
        <v>7</v>
      </c>
      <c r="E1825" s="93">
        <v>20</v>
      </c>
      <c r="F1825" s="93">
        <v>22</v>
      </c>
      <c r="G1825" s="93">
        <v>26</v>
      </c>
      <c r="H1825" s="93">
        <v>29</v>
      </c>
      <c r="I1825" s="99">
        <v>2</v>
      </c>
      <c r="J1825" s="93">
        <v>22</v>
      </c>
      <c r="K1825" s="93">
        <v>7</v>
      </c>
      <c r="L1825" s="93">
        <v>26</v>
      </c>
      <c r="M1825" s="93">
        <v>29</v>
      </c>
      <c r="N1825" s="93">
        <v>3</v>
      </c>
      <c r="O1825" s="94">
        <v>20</v>
      </c>
      <c r="P1825" s="74">
        <v>291936416</v>
      </c>
      <c r="Q1825" s="74">
        <v>577316625</v>
      </c>
      <c r="R1825" s="74">
        <v>3</v>
      </c>
      <c r="S1825" s="74">
        <v>10000000</v>
      </c>
      <c r="T1825" s="74">
        <v>139</v>
      </c>
      <c r="U1825" s="74">
        <v>152281</v>
      </c>
      <c r="V1825" s="74">
        <v>907</v>
      </c>
      <c r="W1825" s="74">
        <v>3000</v>
      </c>
      <c r="X1825" s="74">
        <v>58412</v>
      </c>
      <c r="Y1825" s="74">
        <v>200</v>
      </c>
      <c r="Z1825" s="74">
        <v>1196621</v>
      </c>
      <c r="AA1825" s="74">
        <v>10</v>
      </c>
      <c r="AB1825" s="74">
        <v>6402131</v>
      </c>
      <c r="AC1825" s="74">
        <v>5</v>
      </c>
    </row>
    <row r="1826" spans="1:29" ht="14.25">
      <c r="A1826" s="89">
        <v>2015079</v>
      </c>
      <c r="B1826" s="91">
        <v>42194</v>
      </c>
      <c r="C1826" s="97">
        <v>9</v>
      </c>
      <c r="D1826" s="93">
        <v>14</v>
      </c>
      <c r="E1826" s="93">
        <v>15</v>
      </c>
      <c r="F1826" s="93">
        <v>20</v>
      </c>
      <c r="G1826" s="93">
        <v>26</v>
      </c>
      <c r="H1826" s="93">
        <v>32</v>
      </c>
      <c r="I1826" s="99">
        <v>11</v>
      </c>
      <c r="J1826" s="93">
        <v>15</v>
      </c>
      <c r="K1826" s="93">
        <v>9</v>
      </c>
      <c r="L1826" s="93">
        <v>32</v>
      </c>
      <c r="M1826" s="93">
        <v>14</v>
      </c>
      <c r="N1826" s="93">
        <v>20</v>
      </c>
      <c r="O1826" s="94">
        <v>26</v>
      </c>
      <c r="P1826" s="74">
        <v>291775556</v>
      </c>
      <c r="Q1826" s="74">
        <v>496467738</v>
      </c>
      <c r="R1826" s="74">
        <v>18</v>
      </c>
      <c r="S1826" s="74">
        <v>5184871</v>
      </c>
      <c r="T1826" s="74">
        <v>157</v>
      </c>
      <c r="U1826" s="74">
        <v>26494</v>
      </c>
      <c r="V1826" s="74">
        <v>2895</v>
      </c>
      <c r="W1826" s="74">
        <v>3000</v>
      </c>
      <c r="X1826" s="74">
        <v>101879</v>
      </c>
      <c r="Y1826" s="74">
        <v>200</v>
      </c>
      <c r="Z1826" s="74">
        <v>1472397</v>
      </c>
      <c r="AA1826" s="74">
        <v>10</v>
      </c>
      <c r="AB1826" s="74">
        <v>16509372</v>
      </c>
      <c r="AC1826" s="74">
        <v>5</v>
      </c>
    </row>
    <row r="1827" spans="1:29" ht="14.25">
      <c r="A1827" s="89">
        <v>2015080</v>
      </c>
      <c r="B1827" s="91">
        <v>42197</v>
      </c>
      <c r="C1827" s="97">
        <v>14</v>
      </c>
      <c r="D1827" s="93">
        <v>17</v>
      </c>
      <c r="E1827" s="93">
        <v>25</v>
      </c>
      <c r="F1827" s="93">
        <v>27</v>
      </c>
      <c r="G1827" s="93">
        <v>28</v>
      </c>
      <c r="H1827" s="93">
        <v>30</v>
      </c>
      <c r="I1827" s="99">
        <v>2</v>
      </c>
      <c r="J1827" s="93">
        <v>30</v>
      </c>
      <c r="K1827" s="93">
        <v>14</v>
      </c>
      <c r="L1827" s="93">
        <v>25</v>
      </c>
      <c r="M1827" s="93">
        <v>17</v>
      </c>
      <c r="N1827" s="93">
        <v>27</v>
      </c>
      <c r="O1827" s="94">
        <v>28</v>
      </c>
      <c r="P1827" s="74">
        <v>314150596</v>
      </c>
      <c r="Q1827" s="74">
        <v>523386294</v>
      </c>
      <c r="R1827" s="74">
        <v>6</v>
      </c>
      <c r="S1827" s="74">
        <v>8449609</v>
      </c>
      <c r="T1827" s="74">
        <v>122</v>
      </c>
      <c r="U1827" s="74">
        <v>212066</v>
      </c>
      <c r="V1827" s="74">
        <v>684</v>
      </c>
      <c r="W1827" s="74">
        <v>3000</v>
      </c>
      <c r="X1827" s="74">
        <v>43898</v>
      </c>
      <c r="Y1827" s="74">
        <v>200</v>
      </c>
      <c r="Z1827" s="74">
        <v>990619</v>
      </c>
      <c r="AA1827" s="74">
        <v>10</v>
      </c>
      <c r="AB1827" s="74">
        <v>5941543</v>
      </c>
      <c r="AC1827" s="74">
        <v>5</v>
      </c>
    </row>
    <row r="1828" spans="1:29" ht="14.25">
      <c r="A1828" s="89">
        <v>2015081</v>
      </c>
      <c r="B1828" s="91">
        <v>42199</v>
      </c>
      <c r="C1828" s="97">
        <v>13</v>
      </c>
      <c r="D1828" s="93">
        <v>20</v>
      </c>
      <c r="E1828" s="93">
        <v>22</v>
      </c>
      <c r="F1828" s="93">
        <v>26</v>
      </c>
      <c r="G1828" s="93">
        <v>28</v>
      </c>
      <c r="H1828" s="93">
        <v>31</v>
      </c>
      <c r="I1828" s="99">
        <v>13</v>
      </c>
      <c r="J1828" s="93">
        <v>31</v>
      </c>
      <c r="K1828" s="93">
        <v>28</v>
      </c>
      <c r="L1828" s="93">
        <v>13</v>
      </c>
      <c r="M1828" s="93">
        <v>22</v>
      </c>
      <c r="N1828" s="93">
        <v>20</v>
      </c>
      <c r="O1828" s="94">
        <v>26</v>
      </c>
      <c r="P1828" s="74">
        <v>278500218</v>
      </c>
      <c r="Q1828" s="74">
        <v>532076736</v>
      </c>
      <c r="R1828" s="74">
        <v>6</v>
      </c>
      <c r="S1828" s="74">
        <v>7344875</v>
      </c>
      <c r="T1828" s="74">
        <v>62</v>
      </c>
      <c r="U1828" s="74">
        <v>283654</v>
      </c>
      <c r="V1828" s="74">
        <v>992</v>
      </c>
      <c r="W1828" s="74">
        <v>3000</v>
      </c>
      <c r="X1828" s="74">
        <v>45265</v>
      </c>
      <c r="Y1828" s="74">
        <v>200</v>
      </c>
      <c r="Z1828" s="74">
        <v>881682</v>
      </c>
      <c r="AA1828" s="74">
        <v>10</v>
      </c>
      <c r="AB1828" s="74">
        <v>9054604</v>
      </c>
      <c r="AC1828" s="74">
        <v>5</v>
      </c>
    </row>
    <row r="1829" spans="1:29" ht="14.25">
      <c r="A1829" s="89">
        <v>2015082</v>
      </c>
      <c r="B1829" s="91">
        <v>42201</v>
      </c>
      <c r="C1829" s="97">
        <v>2</v>
      </c>
      <c r="D1829" s="93">
        <v>8</v>
      </c>
      <c r="E1829" s="93">
        <v>9</v>
      </c>
      <c r="F1829" s="93">
        <v>14</v>
      </c>
      <c r="G1829" s="93">
        <v>28</v>
      </c>
      <c r="H1829" s="93">
        <v>30</v>
      </c>
      <c r="I1829" s="99">
        <v>7</v>
      </c>
      <c r="J1829" s="93">
        <v>14</v>
      </c>
      <c r="K1829" s="93">
        <v>9</v>
      </c>
      <c r="L1829" s="93">
        <v>2</v>
      </c>
      <c r="M1829" s="93">
        <v>28</v>
      </c>
      <c r="N1829" s="93">
        <v>30</v>
      </c>
      <c r="O1829" s="94">
        <v>8</v>
      </c>
      <c r="P1829" s="74">
        <v>288017344</v>
      </c>
      <c r="Q1829" s="74">
        <v>523423566</v>
      </c>
      <c r="R1829" s="74">
        <v>6</v>
      </c>
      <c r="S1829" s="74">
        <v>6293747</v>
      </c>
      <c r="T1829" s="74">
        <v>97</v>
      </c>
      <c r="U1829" s="74">
        <v>100032</v>
      </c>
      <c r="V1829" s="74">
        <v>2223</v>
      </c>
      <c r="W1829" s="74">
        <v>3000</v>
      </c>
      <c r="X1829" s="74">
        <v>86945</v>
      </c>
      <c r="Y1829" s="74">
        <v>200</v>
      </c>
      <c r="Z1829" s="74">
        <v>1392367</v>
      </c>
      <c r="AA1829" s="74">
        <v>10</v>
      </c>
      <c r="AB1829" s="74">
        <v>12866881</v>
      </c>
      <c r="AC1829" s="74">
        <v>5</v>
      </c>
    </row>
    <row r="1830" spans="1:29" ht="14.25">
      <c r="A1830" s="89">
        <v>2015083</v>
      </c>
      <c r="B1830" s="91">
        <v>42204</v>
      </c>
      <c r="C1830" s="97">
        <v>6</v>
      </c>
      <c r="D1830" s="93">
        <v>7</v>
      </c>
      <c r="E1830" s="93">
        <v>16</v>
      </c>
      <c r="F1830" s="93">
        <v>18</v>
      </c>
      <c r="G1830" s="93">
        <v>29</v>
      </c>
      <c r="H1830" s="93">
        <v>32</v>
      </c>
      <c r="I1830" s="99">
        <v>5</v>
      </c>
      <c r="J1830" s="93">
        <v>18</v>
      </c>
      <c r="K1830" s="93">
        <v>7</v>
      </c>
      <c r="L1830" s="93">
        <v>6</v>
      </c>
      <c r="M1830" s="93">
        <v>32</v>
      </c>
      <c r="N1830" s="93">
        <v>16</v>
      </c>
      <c r="O1830" s="94">
        <v>29</v>
      </c>
      <c r="P1830" s="74">
        <v>315704384</v>
      </c>
      <c r="Q1830" s="74">
        <v>479827975</v>
      </c>
      <c r="R1830" s="74">
        <v>17</v>
      </c>
      <c r="S1830" s="74">
        <v>5885655</v>
      </c>
      <c r="T1830" s="74">
        <v>235</v>
      </c>
      <c r="U1830" s="74">
        <v>80085</v>
      </c>
      <c r="V1830" s="74">
        <v>1620</v>
      </c>
      <c r="W1830" s="74">
        <v>3000</v>
      </c>
      <c r="X1830" s="74">
        <v>87665</v>
      </c>
      <c r="Y1830" s="74">
        <v>200</v>
      </c>
      <c r="Z1830" s="74">
        <v>1555877</v>
      </c>
      <c r="AA1830" s="74">
        <v>10</v>
      </c>
      <c r="AB1830" s="74">
        <v>8292524</v>
      </c>
      <c r="AC1830" s="74">
        <v>5</v>
      </c>
    </row>
    <row r="1831" spans="1:29" ht="14.25">
      <c r="A1831" s="89">
        <v>2015084</v>
      </c>
      <c r="B1831" s="91">
        <v>42206</v>
      </c>
      <c r="C1831" s="97">
        <v>15</v>
      </c>
      <c r="D1831" s="93">
        <v>18</v>
      </c>
      <c r="E1831" s="93">
        <v>20</v>
      </c>
      <c r="F1831" s="93">
        <v>22</v>
      </c>
      <c r="G1831" s="93">
        <v>28</v>
      </c>
      <c r="H1831" s="93">
        <v>29</v>
      </c>
      <c r="I1831" s="99">
        <v>15</v>
      </c>
      <c r="J1831" s="93">
        <v>29</v>
      </c>
      <c r="K1831" s="93">
        <v>28</v>
      </c>
      <c r="L1831" s="93">
        <v>15</v>
      </c>
      <c r="M1831" s="93">
        <v>20</v>
      </c>
      <c r="N1831" s="93">
        <v>22</v>
      </c>
      <c r="O1831" s="94">
        <v>18</v>
      </c>
      <c r="P1831" s="74">
        <v>281884996</v>
      </c>
      <c r="Q1831" s="74">
        <v>524697570</v>
      </c>
      <c r="R1831" s="74">
        <v>2</v>
      </c>
      <c r="S1831" s="74">
        <v>10000000</v>
      </c>
      <c r="T1831" s="74">
        <v>69</v>
      </c>
      <c r="U1831" s="74">
        <v>313379</v>
      </c>
      <c r="V1831" s="74">
        <v>836</v>
      </c>
      <c r="W1831" s="74">
        <v>3000</v>
      </c>
      <c r="X1831" s="74">
        <v>45063</v>
      </c>
      <c r="Y1831" s="74">
        <v>200</v>
      </c>
      <c r="Z1831" s="74">
        <v>874427</v>
      </c>
      <c r="AA1831" s="74">
        <v>10</v>
      </c>
      <c r="AB1831" s="74">
        <v>6273196</v>
      </c>
      <c r="AC1831" s="74">
        <v>5</v>
      </c>
    </row>
    <row r="1832" spans="1:29" ht="14.25">
      <c r="A1832" s="89">
        <v>2015085</v>
      </c>
      <c r="B1832" s="91">
        <v>42208</v>
      </c>
      <c r="C1832" s="97">
        <v>2</v>
      </c>
      <c r="D1832" s="93">
        <v>8</v>
      </c>
      <c r="E1832" s="93">
        <v>25</v>
      </c>
      <c r="F1832" s="93">
        <v>27</v>
      </c>
      <c r="G1832" s="93">
        <v>28</v>
      </c>
      <c r="H1832" s="93">
        <v>29</v>
      </c>
      <c r="I1832" s="99">
        <v>5</v>
      </c>
      <c r="J1832" s="93">
        <v>25</v>
      </c>
      <c r="K1832" s="93">
        <v>8</v>
      </c>
      <c r="L1832" s="93">
        <v>2</v>
      </c>
      <c r="M1832" s="93">
        <v>28</v>
      </c>
      <c r="N1832" s="93">
        <v>27</v>
      </c>
      <c r="O1832" s="94">
        <v>29</v>
      </c>
      <c r="P1832" s="74">
        <v>285325214</v>
      </c>
      <c r="Q1832" s="74">
        <v>562393449</v>
      </c>
      <c r="R1832" s="74">
        <v>3</v>
      </c>
      <c r="S1832" s="74">
        <v>10000000</v>
      </c>
      <c r="T1832" s="74">
        <v>100</v>
      </c>
      <c r="U1832" s="74">
        <v>225652</v>
      </c>
      <c r="V1832" s="74">
        <v>799</v>
      </c>
      <c r="W1832" s="74">
        <v>3000</v>
      </c>
      <c r="X1832" s="74">
        <v>46003</v>
      </c>
      <c r="Y1832" s="74">
        <v>200</v>
      </c>
      <c r="Z1832" s="74">
        <v>896327</v>
      </c>
      <c r="AA1832" s="74">
        <v>10</v>
      </c>
      <c r="AB1832" s="74">
        <v>5797461</v>
      </c>
      <c r="AC1832" s="74">
        <v>5</v>
      </c>
    </row>
    <row r="1833" spans="1:29" ht="14.25">
      <c r="A1833" s="89">
        <v>2015086</v>
      </c>
      <c r="B1833" s="91">
        <v>42211</v>
      </c>
      <c r="C1833" s="97">
        <v>5</v>
      </c>
      <c r="D1833" s="93">
        <v>6</v>
      </c>
      <c r="E1833" s="93">
        <v>8</v>
      </c>
      <c r="F1833" s="93">
        <v>16</v>
      </c>
      <c r="G1833" s="93">
        <v>18</v>
      </c>
      <c r="H1833" s="93">
        <v>22</v>
      </c>
      <c r="I1833" s="99">
        <v>12</v>
      </c>
      <c r="J1833" s="93">
        <v>6</v>
      </c>
      <c r="K1833" s="93">
        <v>5</v>
      </c>
      <c r="L1833" s="93">
        <v>18</v>
      </c>
      <c r="M1833" s="93">
        <v>16</v>
      </c>
      <c r="N1833" s="93">
        <v>8</v>
      </c>
      <c r="O1833" s="94">
        <v>22</v>
      </c>
      <c r="P1833" s="74">
        <v>308129834</v>
      </c>
      <c r="Q1833" s="74">
        <v>566691000</v>
      </c>
      <c r="R1833" s="74">
        <v>6</v>
      </c>
      <c r="S1833" s="74">
        <v>7078639</v>
      </c>
      <c r="T1833" s="74">
        <v>115</v>
      </c>
      <c r="U1833" s="74">
        <v>135563</v>
      </c>
      <c r="V1833" s="74">
        <v>1726</v>
      </c>
      <c r="W1833" s="74">
        <v>3000</v>
      </c>
      <c r="X1833" s="74">
        <v>81522</v>
      </c>
      <c r="Y1833" s="74">
        <v>200</v>
      </c>
      <c r="Z1833" s="74">
        <v>1452114</v>
      </c>
      <c r="AA1833" s="74">
        <v>10</v>
      </c>
      <c r="AB1833" s="74">
        <v>10524178</v>
      </c>
      <c r="AC1833" s="74">
        <v>5</v>
      </c>
    </row>
    <row r="1834" spans="1:29" ht="14.25">
      <c r="A1834" s="89">
        <v>2015087</v>
      </c>
      <c r="B1834" s="91">
        <v>42213</v>
      </c>
      <c r="C1834" s="97">
        <v>9</v>
      </c>
      <c r="D1834" s="93">
        <v>15</v>
      </c>
      <c r="E1834" s="93">
        <v>16</v>
      </c>
      <c r="F1834" s="93">
        <v>19</v>
      </c>
      <c r="G1834" s="93">
        <v>20</v>
      </c>
      <c r="H1834" s="93">
        <v>28</v>
      </c>
      <c r="I1834" s="99">
        <v>11</v>
      </c>
      <c r="J1834" s="93">
        <v>20</v>
      </c>
      <c r="K1834" s="93">
        <v>15</v>
      </c>
      <c r="L1834" s="93">
        <v>9</v>
      </c>
      <c r="M1834" s="93">
        <v>28</v>
      </c>
      <c r="N1834" s="93">
        <v>19</v>
      </c>
      <c r="O1834" s="94">
        <v>16</v>
      </c>
      <c r="P1834" s="74">
        <v>280174514</v>
      </c>
      <c r="Q1834" s="74">
        <v>610880852</v>
      </c>
      <c r="R1834" s="74">
        <v>1</v>
      </c>
      <c r="S1834" s="74">
        <v>10000000</v>
      </c>
      <c r="T1834" s="74">
        <v>136</v>
      </c>
      <c r="U1834" s="74">
        <v>132818</v>
      </c>
      <c r="V1834" s="74">
        <v>1399</v>
      </c>
      <c r="W1834" s="74">
        <v>3000</v>
      </c>
      <c r="X1834" s="74">
        <v>66025</v>
      </c>
      <c r="Y1834" s="74">
        <v>200</v>
      </c>
      <c r="Z1834" s="74">
        <v>1192732</v>
      </c>
      <c r="AA1834" s="74">
        <v>10</v>
      </c>
      <c r="AB1834" s="74">
        <v>7140611</v>
      </c>
      <c r="AC1834" s="74">
        <v>5</v>
      </c>
    </row>
    <row r="1835" spans="1:29" ht="14.25">
      <c r="A1835" s="89">
        <v>2015088</v>
      </c>
      <c r="B1835" s="91">
        <v>42215</v>
      </c>
      <c r="C1835" s="97">
        <v>2</v>
      </c>
      <c r="D1835" s="93">
        <v>12</v>
      </c>
      <c r="E1835" s="93">
        <v>20</v>
      </c>
      <c r="F1835" s="93">
        <v>24</v>
      </c>
      <c r="G1835" s="93">
        <v>29</v>
      </c>
      <c r="H1835" s="93">
        <v>31</v>
      </c>
      <c r="I1835" s="99">
        <v>9</v>
      </c>
      <c r="J1835" s="93">
        <v>2</v>
      </c>
      <c r="K1835" s="93">
        <v>12</v>
      </c>
      <c r="L1835" s="93">
        <v>29</v>
      </c>
      <c r="M1835" s="93">
        <v>31</v>
      </c>
      <c r="N1835" s="93">
        <v>20</v>
      </c>
      <c r="O1835" s="94">
        <v>24</v>
      </c>
      <c r="P1835" s="74">
        <v>287667610</v>
      </c>
      <c r="Q1835" s="74">
        <v>582193066</v>
      </c>
      <c r="R1835" s="74">
        <v>13</v>
      </c>
      <c r="S1835" s="74">
        <v>6015726</v>
      </c>
      <c r="T1835" s="74">
        <v>41</v>
      </c>
      <c r="U1835" s="74">
        <v>402574</v>
      </c>
      <c r="V1835" s="74">
        <v>1441</v>
      </c>
      <c r="W1835" s="74">
        <v>3000</v>
      </c>
      <c r="X1835" s="74">
        <v>55112</v>
      </c>
      <c r="Y1835" s="74">
        <v>200</v>
      </c>
      <c r="Z1835" s="74">
        <v>1022282</v>
      </c>
      <c r="AA1835" s="74">
        <v>10</v>
      </c>
      <c r="AB1835" s="74">
        <v>9873340</v>
      </c>
      <c r="AC1835" s="74">
        <v>5</v>
      </c>
    </row>
    <row r="1836" spans="1:29" ht="14.25">
      <c r="A1836" s="89">
        <v>2015089</v>
      </c>
      <c r="B1836" s="91">
        <v>42218</v>
      </c>
      <c r="C1836" s="97">
        <v>12</v>
      </c>
      <c r="D1836" s="93">
        <v>14</v>
      </c>
      <c r="E1836" s="93">
        <v>19</v>
      </c>
      <c r="F1836" s="93">
        <v>27</v>
      </c>
      <c r="G1836" s="93">
        <v>28</v>
      </c>
      <c r="H1836" s="93">
        <v>29</v>
      </c>
      <c r="I1836" s="99">
        <v>1</v>
      </c>
      <c r="J1836" s="93">
        <v>28</v>
      </c>
      <c r="K1836" s="93">
        <v>14</v>
      </c>
      <c r="L1836" s="93">
        <v>29</v>
      </c>
      <c r="M1836" s="93">
        <v>19</v>
      </c>
      <c r="N1836" s="93">
        <v>12</v>
      </c>
      <c r="O1836" s="94">
        <v>27</v>
      </c>
      <c r="P1836" s="74">
        <v>311873350</v>
      </c>
      <c r="Q1836" s="74">
        <v>625139856</v>
      </c>
      <c r="R1836" s="74">
        <v>3</v>
      </c>
      <c r="S1836" s="74">
        <v>10000000</v>
      </c>
      <c r="T1836" s="74">
        <v>94</v>
      </c>
      <c r="U1836" s="74">
        <v>258676</v>
      </c>
      <c r="V1836" s="74">
        <v>871</v>
      </c>
      <c r="W1836" s="74">
        <v>3000</v>
      </c>
      <c r="X1836" s="74">
        <v>42269</v>
      </c>
      <c r="Y1836" s="74">
        <v>200</v>
      </c>
      <c r="Z1836" s="74">
        <v>924263</v>
      </c>
      <c r="AA1836" s="74">
        <v>10</v>
      </c>
      <c r="AB1836" s="74">
        <v>7049224</v>
      </c>
      <c r="AC1836" s="74">
        <v>5</v>
      </c>
    </row>
    <row r="1837" spans="1:29" ht="14.25">
      <c r="A1837" s="89">
        <v>2015090</v>
      </c>
      <c r="B1837" s="91">
        <v>42220</v>
      </c>
      <c r="C1837" s="97">
        <v>10</v>
      </c>
      <c r="D1837" s="93">
        <v>12</v>
      </c>
      <c r="E1837" s="93">
        <v>14</v>
      </c>
      <c r="F1837" s="93">
        <v>22</v>
      </c>
      <c r="G1837" s="93">
        <v>25</v>
      </c>
      <c r="H1837" s="93">
        <v>33</v>
      </c>
      <c r="I1837" s="99">
        <v>15</v>
      </c>
      <c r="J1837" s="93">
        <v>12</v>
      </c>
      <c r="K1837" s="93">
        <v>33</v>
      </c>
      <c r="L1837" s="93">
        <v>22</v>
      </c>
      <c r="M1837" s="93">
        <v>10</v>
      </c>
      <c r="N1837" s="93">
        <v>25</v>
      </c>
      <c r="O1837" s="94">
        <v>14</v>
      </c>
      <c r="P1837" s="74">
        <v>282983042</v>
      </c>
      <c r="Q1837" s="74">
        <v>680071900</v>
      </c>
      <c r="R1837" s="74">
        <v>2</v>
      </c>
      <c r="S1837" s="74">
        <v>10000000</v>
      </c>
      <c r="T1837" s="74">
        <v>50</v>
      </c>
      <c r="U1837" s="74">
        <v>499546</v>
      </c>
      <c r="V1837" s="74">
        <v>558</v>
      </c>
      <c r="W1837" s="74">
        <v>3000</v>
      </c>
      <c r="X1837" s="74">
        <v>31431</v>
      </c>
      <c r="Y1837" s="74">
        <v>200</v>
      </c>
      <c r="Z1837" s="74">
        <v>724261</v>
      </c>
      <c r="AA1837" s="74">
        <v>10</v>
      </c>
      <c r="AB1837" s="74">
        <v>4709897</v>
      </c>
      <c r="AC1837" s="74">
        <v>5</v>
      </c>
    </row>
    <row r="1838" spans="1:29" ht="14.25">
      <c r="A1838" s="89">
        <v>2015091</v>
      </c>
      <c r="B1838" s="91">
        <v>42222</v>
      </c>
      <c r="C1838" s="97">
        <v>5</v>
      </c>
      <c r="D1838" s="93">
        <v>7</v>
      </c>
      <c r="E1838" s="93">
        <v>17</v>
      </c>
      <c r="F1838" s="93">
        <v>19</v>
      </c>
      <c r="G1838" s="93">
        <v>22</v>
      </c>
      <c r="H1838" s="93">
        <v>31</v>
      </c>
      <c r="I1838" s="99">
        <v>11</v>
      </c>
      <c r="J1838" s="93">
        <v>17</v>
      </c>
      <c r="K1838" s="93">
        <v>22</v>
      </c>
      <c r="L1838" s="93">
        <v>7</v>
      </c>
      <c r="M1838" s="93">
        <v>5</v>
      </c>
      <c r="N1838" s="93">
        <v>19</v>
      </c>
      <c r="O1838" s="94">
        <v>31</v>
      </c>
      <c r="P1838" s="74">
        <v>285818388</v>
      </c>
      <c r="Q1838" s="74">
        <v>705046588</v>
      </c>
      <c r="R1838" s="74">
        <v>4</v>
      </c>
      <c r="S1838" s="74">
        <v>9088608</v>
      </c>
      <c r="T1838" s="74">
        <v>105</v>
      </c>
      <c r="U1838" s="74">
        <v>194695</v>
      </c>
      <c r="V1838" s="74">
        <v>1122</v>
      </c>
      <c r="W1838" s="74">
        <v>3000</v>
      </c>
      <c r="X1838" s="74">
        <v>53360</v>
      </c>
      <c r="Y1838" s="74">
        <v>200</v>
      </c>
      <c r="Z1838" s="74">
        <v>1042572</v>
      </c>
      <c r="AA1838" s="74">
        <v>10</v>
      </c>
      <c r="AB1838" s="74">
        <v>6763025</v>
      </c>
      <c r="AC1838" s="74">
        <v>5</v>
      </c>
    </row>
    <row r="1839" spans="1:29" ht="14.25">
      <c r="A1839" s="89">
        <v>2015092</v>
      </c>
      <c r="B1839" s="91">
        <v>42225</v>
      </c>
      <c r="C1839" s="97">
        <v>9</v>
      </c>
      <c r="D1839" s="93">
        <v>15</v>
      </c>
      <c r="E1839" s="93">
        <v>19</v>
      </c>
      <c r="F1839" s="93">
        <v>21</v>
      </c>
      <c r="G1839" s="93">
        <v>26</v>
      </c>
      <c r="H1839" s="93">
        <v>27</v>
      </c>
      <c r="I1839" s="99">
        <v>1</v>
      </c>
      <c r="J1839" s="93">
        <v>27</v>
      </c>
      <c r="K1839" s="93">
        <v>26</v>
      </c>
      <c r="L1839" s="93">
        <v>9</v>
      </c>
      <c r="M1839" s="93">
        <v>19</v>
      </c>
      <c r="N1839" s="93">
        <v>21</v>
      </c>
      <c r="O1839" s="94">
        <v>15</v>
      </c>
      <c r="P1839" s="74">
        <v>318089362</v>
      </c>
      <c r="Q1839" s="74">
        <v>735532810</v>
      </c>
      <c r="R1839" s="74">
        <v>5</v>
      </c>
      <c r="S1839" s="74">
        <v>9035361</v>
      </c>
      <c r="T1839" s="74">
        <v>359</v>
      </c>
      <c r="U1839" s="74">
        <v>70253</v>
      </c>
      <c r="V1839" s="74">
        <v>987</v>
      </c>
      <c r="W1839" s="74">
        <v>3000</v>
      </c>
      <c r="X1839" s="74">
        <v>67505</v>
      </c>
      <c r="Y1839" s="74">
        <v>200</v>
      </c>
      <c r="Z1839" s="74">
        <v>1358307</v>
      </c>
      <c r="AA1839" s="74">
        <v>10</v>
      </c>
      <c r="AB1839" s="74">
        <v>4986934</v>
      </c>
      <c r="AC1839" s="74">
        <v>5</v>
      </c>
    </row>
    <row r="1840" spans="1:29" ht="14.25">
      <c r="A1840" s="89">
        <v>2015093</v>
      </c>
      <c r="B1840" s="91">
        <v>42227</v>
      </c>
      <c r="C1840" s="97">
        <v>1</v>
      </c>
      <c r="D1840" s="93">
        <v>3</v>
      </c>
      <c r="E1840" s="93">
        <v>13</v>
      </c>
      <c r="F1840" s="93">
        <v>21</v>
      </c>
      <c r="G1840" s="93">
        <v>25</v>
      </c>
      <c r="H1840" s="93">
        <v>31</v>
      </c>
      <c r="I1840" s="99">
        <v>8</v>
      </c>
      <c r="J1840" s="93">
        <v>31</v>
      </c>
      <c r="K1840" s="93">
        <v>1</v>
      </c>
      <c r="L1840" s="93">
        <v>25</v>
      </c>
      <c r="M1840" s="93">
        <v>21</v>
      </c>
      <c r="N1840" s="93">
        <v>13</v>
      </c>
      <c r="O1840" s="94">
        <v>3</v>
      </c>
      <c r="P1840" s="74">
        <v>292493392</v>
      </c>
      <c r="Q1840" s="74">
        <v>742351320</v>
      </c>
      <c r="R1840" s="74">
        <v>4</v>
      </c>
      <c r="S1840" s="74">
        <v>7438046</v>
      </c>
      <c r="T1840" s="74">
        <v>97</v>
      </c>
      <c r="U1840" s="74">
        <v>125672</v>
      </c>
      <c r="V1840" s="74">
        <v>1322</v>
      </c>
      <c r="W1840" s="74">
        <v>3000</v>
      </c>
      <c r="X1840" s="74">
        <v>65694</v>
      </c>
      <c r="Y1840" s="74">
        <v>200</v>
      </c>
      <c r="Z1840" s="74">
        <v>1169922</v>
      </c>
      <c r="AA1840" s="74">
        <v>10</v>
      </c>
      <c r="AB1840" s="74">
        <v>13151362</v>
      </c>
      <c r="AC1840" s="74">
        <v>5</v>
      </c>
    </row>
    <row r="1841" spans="1:29" ht="14.25">
      <c r="A1841" s="89">
        <v>2015094</v>
      </c>
      <c r="B1841" s="91">
        <v>42229</v>
      </c>
      <c r="C1841" s="97">
        <v>1</v>
      </c>
      <c r="D1841" s="93">
        <v>4</v>
      </c>
      <c r="E1841" s="93">
        <v>6</v>
      </c>
      <c r="F1841" s="93">
        <v>13</v>
      </c>
      <c r="G1841" s="93">
        <v>16</v>
      </c>
      <c r="H1841" s="93">
        <v>17</v>
      </c>
      <c r="I1841" s="99">
        <v>10</v>
      </c>
      <c r="J1841" s="93">
        <v>16</v>
      </c>
      <c r="K1841" s="93">
        <v>6</v>
      </c>
      <c r="L1841" s="93">
        <v>17</v>
      </c>
      <c r="M1841" s="93">
        <v>4</v>
      </c>
      <c r="N1841" s="93">
        <v>13</v>
      </c>
      <c r="O1841" s="94">
        <v>1</v>
      </c>
      <c r="P1841" s="74">
        <v>295713760</v>
      </c>
      <c r="Q1841" s="74">
        <v>746713280</v>
      </c>
      <c r="R1841" s="74">
        <v>5</v>
      </c>
      <c r="S1841" s="74">
        <v>7135415</v>
      </c>
      <c r="T1841" s="74">
        <v>85</v>
      </c>
      <c r="U1841" s="74">
        <v>157015</v>
      </c>
      <c r="V1841" s="74">
        <v>1543</v>
      </c>
      <c r="W1841" s="74">
        <v>3000</v>
      </c>
      <c r="X1841" s="74">
        <v>76404</v>
      </c>
      <c r="Y1841" s="74">
        <v>200</v>
      </c>
      <c r="Z1841" s="74">
        <v>1345187</v>
      </c>
      <c r="AA1841" s="74">
        <v>10</v>
      </c>
      <c r="AB1841" s="74">
        <v>11630538</v>
      </c>
      <c r="AC1841" s="74">
        <v>5</v>
      </c>
    </row>
    <row r="1842" spans="1:29" ht="14.25">
      <c r="A1842" s="89">
        <v>2015095</v>
      </c>
      <c r="B1842" s="91">
        <v>42232</v>
      </c>
      <c r="C1842" s="97">
        <v>4</v>
      </c>
      <c r="D1842" s="93">
        <v>15</v>
      </c>
      <c r="E1842" s="93">
        <v>21</v>
      </c>
      <c r="F1842" s="93">
        <v>28</v>
      </c>
      <c r="G1842" s="93">
        <v>30</v>
      </c>
      <c r="H1842" s="93">
        <v>31</v>
      </c>
      <c r="I1842" s="99">
        <v>4</v>
      </c>
      <c r="J1842" s="93">
        <v>30</v>
      </c>
      <c r="K1842" s="93">
        <v>28</v>
      </c>
      <c r="L1842" s="93">
        <v>31</v>
      </c>
      <c r="M1842" s="93">
        <v>4</v>
      </c>
      <c r="N1842" s="93">
        <v>15</v>
      </c>
      <c r="O1842" s="94">
        <v>21</v>
      </c>
      <c r="P1842" s="74">
        <v>325059832</v>
      </c>
      <c r="Q1842" s="74">
        <v>772938425</v>
      </c>
      <c r="R1842" s="74">
        <v>5</v>
      </c>
      <c r="S1842" s="74">
        <v>8725465</v>
      </c>
      <c r="T1842" s="74">
        <v>76</v>
      </c>
      <c r="U1842" s="74">
        <v>306370</v>
      </c>
      <c r="V1842" s="74">
        <v>909</v>
      </c>
      <c r="W1842" s="74">
        <v>3000</v>
      </c>
      <c r="X1842" s="74">
        <v>50844</v>
      </c>
      <c r="Y1842" s="74">
        <v>200</v>
      </c>
      <c r="Z1842" s="74">
        <v>982043</v>
      </c>
      <c r="AA1842" s="74">
        <v>10</v>
      </c>
      <c r="AB1842" s="74">
        <v>8685292</v>
      </c>
      <c r="AC1842" s="74">
        <v>5</v>
      </c>
    </row>
    <row r="1843" spans="1:29" ht="14.25">
      <c r="A1843" s="89">
        <v>2015096</v>
      </c>
      <c r="B1843" s="91">
        <v>42234</v>
      </c>
      <c r="C1843" s="97">
        <v>6</v>
      </c>
      <c r="D1843" s="93">
        <v>16</v>
      </c>
      <c r="E1843" s="93">
        <v>17</v>
      </c>
      <c r="F1843" s="93">
        <v>23</v>
      </c>
      <c r="G1843" s="93">
        <v>24</v>
      </c>
      <c r="H1843" s="93">
        <v>31</v>
      </c>
      <c r="I1843" s="99">
        <v>7</v>
      </c>
      <c r="J1843" s="93">
        <v>31</v>
      </c>
      <c r="K1843" s="93">
        <v>23</v>
      </c>
      <c r="L1843" s="93">
        <v>24</v>
      </c>
      <c r="M1843" s="93">
        <v>16</v>
      </c>
      <c r="N1843" s="93">
        <v>17</v>
      </c>
      <c r="O1843" s="94">
        <v>6</v>
      </c>
      <c r="P1843" s="74">
        <v>294260644</v>
      </c>
      <c r="Q1843" s="74">
        <v>755803560</v>
      </c>
      <c r="R1843" s="74">
        <v>10</v>
      </c>
      <c r="S1843" s="74">
        <v>6195096</v>
      </c>
      <c r="T1843" s="74">
        <v>100</v>
      </c>
      <c r="U1843" s="74">
        <v>149387</v>
      </c>
      <c r="V1843" s="74">
        <v>1621</v>
      </c>
      <c r="W1843" s="74">
        <v>3000</v>
      </c>
      <c r="X1843" s="74">
        <v>66248</v>
      </c>
      <c r="Y1843" s="74">
        <v>200</v>
      </c>
      <c r="Z1843" s="74">
        <v>1106862</v>
      </c>
      <c r="AA1843" s="74">
        <v>10</v>
      </c>
      <c r="AB1843" s="74">
        <v>11050338</v>
      </c>
      <c r="AC1843" s="74">
        <v>5</v>
      </c>
    </row>
    <row r="1844" spans="1:29" ht="14.25">
      <c r="A1844" s="89">
        <v>2015097</v>
      </c>
      <c r="B1844" s="91">
        <v>42236</v>
      </c>
      <c r="C1844" s="97">
        <v>9</v>
      </c>
      <c r="D1844" s="93">
        <v>12</v>
      </c>
      <c r="E1844" s="93">
        <v>14</v>
      </c>
      <c r="F1844" s="93">
        <v>20</v>
      </c>
      <c r="G1844" s="93">
        <v>26</v>
      </c>
      <c r="H1844" s="93">
        <v>27</v>
      </c>
      <c r="I1844" s="99">
        <v>4</v>
      </c>
      <c r="J1844" s="93">
        <v>14</v>
      </c>
      <c r="K1844" s="93">
        <v>27</v>
      </c>
      <c r="L1844" s="93">
        <v>20</v>
      </c>
      <c r="M1844" s="93">
        <v>12</v>
      </c>
      <c r="N1844" s="93">
        <v>9</v>
      </c>
      <c r="O1844" s="94">
        <v>26</v>
      </c>
      <c r="P1844" s="74">
        <v>298570222</v>
      </c>
      <c r="Q1844" s="74">
        <v>741136594</v>
      </c>
      <c r="R1844" s="74">
        <v>11</v>
      </c>
      <c r="S1844" s="74">
        <v>6333323</v>
      </c>
      <c r="T1844" s="74">
        <v>827</v>
      </c>
      <c r="U1844" s="74">
        <v>22168</v>
      </c>
      <c r="V1844" s="74">
        <v>2244</v>
      </c>
      <c r="W1844" s="74">
        <v>3000</v>
      </c>
      <c r="X1844" s="74">
        <v>100867</v>
      </c>
      <c r="Y1844" s="74">
        <v>200</v>
      </c>
      <c r="Z1844" s="74">
        <v>1597241</v>
      </c>
      <c r="AA1844" s="74">
        <v>10</v>
      </c>
      <c r="AB1844" s="74">
        <v>6017758</v>
      </c>
      <c r="AC1844" s="74">
        <v>5</v>
      </c>
    </row>
    <row r="1845" spans="1:29" ht="14.25">
      <c r="A1845" s="89">
        <v>2015098</v>
      </c>
      <c r="B1845" s="91">
        <v>42239</v>
      </c>
      <c r="C1845" s="97">
        <v>6</v>
      </c>
      <c r="D1845" s="93">
        <v>9</v>
      </c>
      <c r="E1845" s="93">
        <v>13</v>
      </c>
      <c r="F1845" s="93">
        <v>26</v>
      </c>
      <c r="G1845" s="93">
        <v>27</v>
      </c>
      <c r="H1845" s="93">
        <v>33</v>
      </c>
      <c r="I1845" s="99">
        <v>1</v>
      </c>
      <c r="J1845" s="93">
        <v>26</v>
      </c>
      <c r="K1845" s="93">
        <v>9</v>
      </c>
      <c r="L1845" s="93">
        <v>13</v>
      </c>
      <c r="M1845" s="93">
        <v>27</v>
      </c>
      <c r="N1845" s="93">
        <v>33</v>
      </c>
      <c r="O1845" s="94">
        <v>6</v>
      </c>
      <c r="P1845" s="74">
        <v>329104206</v>
      </c>
      <c r="Q1845" s="74">
        <v>792540978</v>
      </c>
      <c r="R1845" s="74">
        <v>3</v>
      </c>
      <c r="S1845" s="74">
        <v>10000000</v>
      </c>
      <c r="T1845" s="74">
        <v>145</v>
      </c>
      <c r="U1845" s="74">
        <v>187136</v>
      </c>
      <c r="V1845" s="74">
        <v>814</v>
      </c>
      <c r="W1845" s="74">
        <v>3000</v>
      </c>
      <c r="X1845" s="74">
        <v>46200</v>
      </c>
      <c r="Y1845" s="74">
        <v>200</v>
      </c>
      <c r="Z1845" s="74">
        <v>954499</v>
      </c>
      <c r="AA1845" s="74">
        <v>10</v>
      </c>
      <c r="AB1845" s="74">
        <v>6298978</v>
      </c>
      <c r="AC1845" s="74">
        <v>5</v>
      </c>
    </row>
    <row r="1846" spans="1:29" ht="14.25">
      <c r="A1846" s="89">
        <v>2015099</v>
      </c>
      <c r="B1846" s="91">
        <v>42241</v>
      </c>
      <c r="C1846" s="97">
        <v>6</v>
      </c>
      <c r="D1846" s="93">
        <v>7</v>
      </c>
      <c r="E1846" s="93">
        <v>10</v>
      </c>
      <c r="F1846" s="93">
        <v>11</v>
      </c>
      <c r="G1846" s="93">
        <v>14</v>
      </c>
      <c r="H1846" s="93">
        <v>22</v>
      </c>
      <c r="I1846" s="99">
        <v>9</v>
      </c>
      <c r="J1846" s="93">
        <v>7</v>
      </c>
      <c r="K1846" s="93">
        <v>14</v>
      </c>
      <c r="L1846" s="93">
        <v>22</v>
      </c>
      <c r="M1846" s="93">
        <v>11</v>
      </c>
      <c r="N1846" s="93">
        <v>6</v>
      </c>
      <c r="O1846" s="94">
        <v>10</v>
      </c>
      <c r="P1846" s="74">
        <v>297598058</v>
      </c>
      <c r="Q1846" s="74">
        <v>792191150</v>
      </c>
      <c r="R1846" s="74">
        <v>5</v>
      </c>
      <c r="S1846" s="74">
        <v>6792739</v>
      </c>
      <c r="T1846" s="74">
        <v>91</v>
      </c>
      <c r="U1846" s="74">
        <v>123127</v>
      </c>
      <c r="V1846" s="74">
        <v>1852</v>
      </c>
      <c r="W1846" s="74">
        <v>3000</v>
      </c>
      <c r="X1846" s="74">
        <v>88452</v>
      </c>
      <c r="Y1846" s="74">
        <v>200</v>
      </c>
      <c r="Z1846" s="74">
        <v>1519445</v>
      </c>
      <c r="AA1846" s="74">
        <v>10</v>
      </c>
      <c r="AB1846" s="74">
        <v>12512740</v>
      </c>
      <c r="AC1846" s="74">
        <v>5</v>
      </c>
    </row>
    <row r="1847" spans="1:29" ht="14.25">
      <c r="A1847" s="89">
        <v>2015100</v>
      </c>
      <c r="B1847" s="91">
        <v>42243</v>
      </c>
      <c r="C1847" s="97">
        <v>2</v>
      </c>
      <c r="D1847" s="93">
        <v>3</v>
      </c>
      <c r="E1847" s="93">
        <v>11</v>
      </c>
      <c r="F1847" s="93">
        <v>17</v>
      </c>
      <c r="G1847" s="93">
        <v>19</v>
      </c>
      <c r="H1847" s="93">
        <v>21</v>
      </c>
      <c r="I1847" s="99">
        <v>8</v>
      </c>
      <c r="J1847" s="93">
        <v>19</v>
      </c>
      <c r="K1847" s="93">
        <v>21</v>
      </c>
      <c r="L1847" s="93">
        <v>3</v>
      </c>
      <c r="M1847" s="93">
        <v>11</v>
      </c>
      <c r="N1847" s="93">
        <v>17</v>
      </c>
      <c r="O1847" s="94">
        <v>2</v>
      </c>
      <c r="P1847" s="74">
        <v>302573068</v>
      </c>
      <c r="Q1847" s="74">
        <v>821878422</v>
      </c>
      <c r="R1847" s="74">
        <v>2</v>
      </c>
      <c r="S1847" s="74">
        <v>10000000</v>
      </c>
      <c r="T1847" s="74">
        <v>107</v>
      </c>
      <c r="U1847" s="74">
        <v>154789</v>
      </c>
      <c r="V1847" s="74">
        <v>1725</v>
      </c>
      <c r="W1847" s="74">
        <v>3000</v>
      </c>
      <c r="X1847" s="74">
        <v>75620</v>
      </c>
      <c r="Y1847" s="74">
        <v>200</v>
      </c>
      <c r="Z1847" s="74">
        <v>1323448</v>
      </c>
      <c r="AA1847" s="74">
        <v>10</v>
      </c>
      <c r="AB1847" s="74">
        <v>9695525</v>
      </c>
      <c r="AC1847" s="74">
        <v>5</v>
      </c>
    </row>
    <row r="1848" spans="1:29" ht="14.25">
      <c r="A1848" s="89">
        <v>2015101</v>
      </c>
      <c r="B1848" s="91">
        <v>42246</v>
      </c>
      <c r="C1848" s="97">
        <v>8</v>
      </c>
      <c r="D1848" s="93">
        <v>16</v>
      </c>
      <c r="E1848" s="93">
        <v>22</v>
      </c>
      <c r="F1848" s="93">
        <v>24</v>
      </c>
      <c r="G1848" s="93">
        <v>28</v>
      </c>
      <c r="H1848" s="93">
        <v>29</v>
      </c>
      <c r="I1848" s="99">
        <v>5</v>
      </c>
      <c r="J1848" s="93">
        <v>22</v>
      </c>
      <c r="K1848" s="93">
        <v>16</v>
      </c>
      <c r="L1848" s="93">
        <v>29</v>
      </c>
      <c r="M1848" s="93">
        <v>28</v>
      </c>
      <c r="N1848" s="93">
        <v>24</v>
      </c>
      <c r="O1848" s="94">
        <v>8</v>
      </c>
      <c r="P1848" s="74">
        <v>333057658</v>
      </c>
      <c r="Q1848" s="74">
        <v>817471200</v>
      </c>
      <c r="R1848" s="74">
        <v>8</v>
      </c>
      <c r="S1848" s="74">
        <v>6617853</v>
      </c>
      <c r="T1848" s="74">
        <v>133</v>
      </c>
      <c r="U1848" s="74">
        <v>121643</v>
      </c>
      <c r="V1848" s="74">
        <v>2366</v>
      </c>
      <c r="W1848" s="74">
        <v>3000</v>
      </c>
      <c r="X1848" s="74">
        <v>109230</v>
      </c>
      <c r="Y1848" s="74">
        <v>200</v>
      </c>
      <c r="Z1848" s="74">
        <v>1791784</v>
      </c>
      <c r="AA1848" s="74">
        <v>10</v>
      </c>
      <c r="AB1848" s="74">
        <v>10324454</v>
      </c>
      <c r="AC1848" s="74">
        <v>5</v>
      </c>
    </row>
    <row r="1849" spans="1:29" ht="14.25">
      <c r="A1849" s="89">
        <v>2015102</v>
      </c>
      <c r="B1849" s="91">
        <v>42248</v>
      </c>
      <c r="C1849" s="97">
        <v>7</v>
      </c>
      <c r="D1849" s="93">
        <v>9</v>
      </c>
      <c r="E1849" s="93">
        <v>12</v>
      </c>
      <c r="F1849" s="93">
        <v>14</v>
      </c>
      <c r="G1849" s="93">
        <v>21</v>
      </c>
      <c r="H1849" s="93">
        <v>23</v>
      </c>
      <c r="I1849" s="99">
        <v>6</v>
      </c>
      <c r="J1849" s="93">
        <v>7</v>
      </c>
      <c r="K1849" s="93">
        <v>14</v>
      </c>
      <c r="L1849" s="93">
        <v>12</v>
      </c>
      <c r="M1849" s="93">
        <v>23</v>
      </c>
      <c r="N1849" s="93">
        <v>9</v>
      </c>
      <c r="O1849" s="94">
        <v>21</v>
      </c>
      <c r="P1849" s="74">
        <v>300065068</v>
      </c>
      <c r="Q1849" s="74">
        <v>813396960</v>
      </c>
      <c r="R1849" s="74">
        <v>5</v>
      </c>
      <c r="S1849" s="74">
        <v>6521873</v>
      </c>
      <c r="T1849" s="74">
        <v>107</v>
      </c>
      <c r="U1849" s="74">
        <v>88894</v>
      </c>
      <c r="V1849" s="74">
        <v>1860</v>
      </c>
      <c r="W1849" s="74">
        <v>3000</v>
      </c>
      <c r="X1849" s="74">
        <v>87627</v>
      </c>
      <c r="Y1849" s="74">
        <v>200</v>
      </c>
      <c r="Z1849" s="74">
        <v>1519294</v>
      </c>
      <c r="AA1849" s="74">
        <v>10</v>
      </c>
      <c r="AB1849" s="74">
        <v>14137340</v>
      </c>
      <c r="AC1849" s="74">
        <v>5</v>
      </c>
    </row>
    <row r="1850" spans="1:29" ht="14.25">
      <c r="A1850" s="89">
        <v>2015103</v>
      </c>
      <c r="B1850" s="91">
        <v>42250</v>
      </c>
      <c r="C1850" s="97">
        <v>6</v>
      </c>
      <c r="D1850" s="93">
        <v>8</v>
      </c>
      <c r="E1850" s="93">
        <v>13</v>
      </c>
      <c r="F1850" s="93">
        <v>26</v>
      </c>
      <c r="G1850" s="93">
        <v>30</v>
      </c>
      <c r="H1850" s="93">
        <v>32</v>
      </c>
      <c r="I1850" s="99">
        <v>14</v>
      </c>
      <c r="J1850" s="93">
        <v>30</v>
      </c>
      <c r="K1850" s="93">
        <v>32</v>
      </c>
      <c r="L1850" s="93">
        <v>8</v>
      </c>
      <c r="M1850" s="93">
        <v>6</v>
      </c>
      <c r="N1850" s="93">
        <v>13</v>
      </c>
      <c r="O1850" s="94">
        <v>26</v>
      </c>
      <c r="P1850" s="74">
        <v>284270680</v>
      </c>
      <c r="Q1850" s="74">
        <v>837110700</v>
      </c>
      <c r="R1850" s="74">
        <v>3</v>
      </c>
      <c r="S1850" s="74">
        <v>9692574</v>
      </c>
      <c r="T1850" s="74">
        <v>138</v>
      </c>
      <c r="U1850" s="74">
        <v>127515</v>
      </c>
      <c r="V1850" s="74">
        <v>1315</v>
      </c>
      <c r="W1850" s="74">
        <v>3000</v>
      </c>
      <c r="X1850" s="74">
        <v>67342</v>
      </c>
      <c r="Y1850" s="74">
        <v>200</v>
      </c>
      <c r="Z1850" s="74">
        <v>1249464</v>
      </c>
      <c r="AA1850" s="74">
        <v>10</v>
      </c>
      <c r="AB1850" s="74">
        <v>7799194</v>
      </c>
      <c r="AC1850" s="74">
        <v>5</v>
      </c>
    </row>
    <row r="1851" spans="1:29" ht="14.25">
      <c r="A1851" s="89">
        <v>2015104</v>
      </c>
      <c r="B1851" s="91">
        <v>42253</v>
      </c>
      <c r="C1851" s="97">
        <v>9</v>
      </c>
      <c r="D1851" s="93">
        <v>18</v>
      </c>
      <c r="E1851" s="93">
        <v>21</v>
      </c>
      <c r="F1851" s="93">
        <v>23</v>
      </c>
      <c r="G1851" s="93">
        <v>25</v>
      </c>
      <c r="H1851" s="93">
        <v>26</v>
      </c>
      <c r="I1851" s="99">
        <v>1</v>
      </c>
      <c r="J1851" s="93">
        <v>23</v>
      </c>
      <c r="K1851" s="93">
        <v>21</v>
      </c>
      <c r="L1851" s="93">
        <v>9</v>
      </c>
      <c r="M1851" s="93">
        <v>18</v>
      </c>
      <c r="N1851" s="93">
        <v>26</v>
      </c>
      <c r="O1851" s="94">
        <v>25</v>
      </c>
      <c r="P1851" s="74">
        <v>332604432</v>
      </c>
      <c r="Q1851" s="74">
        <v>920084183</v>
      </c>
      <c r="R1851" s="74">
        <v>0</v>
      </c>
      <c r="S1851" s="74">
        <v>0</v>
      </c>
      <c r="T1851" s="74">
        <v>87</v>
      </c>
      <c r="U1851" s="74">
        <v>317906</v>
      </c>
      <c r="V1851" s="74">
        <v>828</v>
      </c>
      <c r="W1851" s="74">
        <v>3000</v>
      </c>
      <c r="X1851" s="74">
        <v>49090</v>
      </c>
      <c r="Y1851" s="74">
        <v>200</v>
      </c>
      <c r="Z1851" s="74">
        <v>1107614</v>
      </c>
      <c r="AA1851" s="74">
        <v>10</v>
      </c>
      <c r="AB1851" s="74">
        <v>5793344</v>
      </c>
      <c r="AC1851" s="74">
        <v>5</v>
      </c>
    </row>
    <row r="1852" spans="1:29" ht="14.25">
      <c r="A1852" s="89">
        <v>2015105</v>
      </c>
      <c r="B1852" s="91">
        <v>42255</v>
      </c>
      <c r="C1852" s="97">
        <v>9</v>
      </c>
      <c r="D1852" s="93">
        <v>10</v>
      </c>
      <c r="E1852" s="93">
        <v>16</v>
      </c>
      <c r="F1852" s="93">
        <v>19</v>
      </c>
      <c r="G1852" s="93">
        <v>20</v>
      </c>
      <c r="H1852" s="93">
        <v>26</v>
      </c>
      <c r="I1852" s="99">
        <v>12</v>
      </c>
      <c r="J1852" s="93">
        <v>10</v>
      </c>
      <c r="K1852" s="93">
        <v>9</v>
      </c>
      <c r="L1852" s="93">
        <v>26</v>
      </c>
      <c r="M1852" s="93">
        <v>19</v>
      </c>
      <c r="N1852" s="93">
        <v>16</v>
      </c>
      <c r="O1852" s="94">
        <v>20</v>
      </c>
      <c r="P1852" s="74">
        <v>304229202</v>
      </c>
      <c r="Q1852" s="74">
        <v>895314612</v>
      </c>
      <c r="R1852" s="74">
        <v>12</v>
      </c>
      <c r="S1852" s="74">
        <v>6067588</v>
      </c>
      <c r="T1852" s="74">
        <v>180</v>
      </c>
      <c r="U1852" s="74">
        <v>88965</v>
      </c>
      <c r="V1852" s="74">
        <v>1934</v>
      </c>
      <c r="W1852" s="74">
        <v>3000</v>
      </c>
      <c r="X1852" s="74">
        <v>86838</v>
      </c>
      <c r="Y1852" s="74">
        <v>200</v>
      </c>
      <c r="Z1852" s="74">
        <v>1459258</v>
      </c>
      <c r="AA1852" s="74">
        <v>10</v>
      </c>
      <c r="AB1852" s="74">
        <v>9450960</v>
      </c>
      <c r="AC1852" s="74">
        <v>5</v>
      </c>
    </row>
    <row r="1853" spans="1:29" ht="14.25">
      <c r="A1853" s="89">
        <v>2015106</v>
      </c>
      <c r="B1853" s="91">
        <v>42257</v>
      </c>
      <c r="C1853" s="97">
        <v>1</v>
      </c>
      <c r="D1853" s="93">
        <v>3</v>
      </c>
      <c r="E1853" s="93">
        <v>4</v>
      </c>
      <c r="F1853" s="93">
        <v>23</v>
      </c>
      <c r="G1853" s="93">
        <v>31</v>
      </c>
      <c r="H1853" s="93">
        <v>32</v>
      </c>
      <c r="I1853" s="99">
        <v>13</v>
      </c>
      <c r="J1853" s="93">
        <v>31</v>
      </c>
      <c r="K1853" s="93">
        <v>32</v>
      </c>
      <c r="L1853" s="93">
        <v>3</v>
      </c>
      <c r="M1853" s="93">
        <v>4</v>
      </c>
      <c r="N1853" s="93">
        <v>1</v>
      </c>
      <c r="O1853" s="94">
        <v>23</v>
      </c>
      <c r="P1853" s="74">
        <v>305793682</v>
      </c>
      <c r="Q1853" s="74">
        <v>910114980</v>
      </c>
      <c r="R1853" s="74">
        <v>6</v>
      </c>
      <c r="S1853" s="74">
        <v>7715174</v>
      </c>
      <c r="T1853" s="74">
        <v>84</v>
      </c>
      <c r="U1853" s="74">
        <v>242426</v>
      </c>
      <c r="V1853" s="74">
        <v>1237</v>
      </c>
      <c r="W1853" s="74">
        <v>3000</v>
      </c>
      <c r="X1853" s="74">
        <v>51849</v>
      </c>
      <c r="Y1853" s="74">
        <v>200</v>
      </c>
      <c r="Z1853" s="74">
        <v>959581</v>
      </c>
      <c r="AA1853" s="74">
        <v>10</v>
      </c>
      <c r="AB1853" s="74">
        <v>8941414</v>
      </c>
      <c r="AC1853" s="74">
        <v>5</v>
      </c>
    </row>
    <row r="1854" spans="1:29" ht="14.25">
      <c r="A1854" s="89">
        <v>2015107</v>
      </c>
      <c r="B1854" s="91">
        <v>42260</v>
      </c>
      <c r="C1854" s="97">
        <v>7</v>
      </c>
      <c r="D1854" s="93">
        <v>14</v>
      </c>
      <c r="E1854" s="93">
        <v>16</v>
      </c>
      <c r="F1854" s="93">
        <v>18</v>
      </c>
      <c r="G1854" s="93">
        <v>21</v>
      </c>
      <c r="H1854" s="93">
        <v>25</v>
      </c>
      <c r="I1854" s="99">
        <v>8</v>
      </c>
      <c r="J1854" s="93">
        <v>7</v>
      </c>
      <c r="K1854" s="93">
        <v>18</v>
      </c>
      <c r="L1854" s="93">
        <v>21</v>
      </c>
      <c r="M1854" s="93">
        <v>25</v>
      </c>
      <c r="N1854" s="93">
        <v>16</v>
      </c>
      <c r="O1854" s="94">
        <v>14</v>
      </c>
      <c r="P1854" s="74">
        <v>337547646</v>
      </c>
      <c r="Q1854" s="74">
        <v>911942185</v>
      </c>
      <c r="R1854" s="74">
        <v>7</v>
      </c>
      <c r="S1854" s="74">
        <v>6913101</v>
      </c>
      <c r="T1854" s="74">
        <v>96</v>
      </c>
      <c r="U1854" s="74">
        <v>174371</v>
      </c>
      <c r="V1854" s="74">
        <v>1707</v>
      </c>
      <c r="W1854" s="74">
        <v>3000</v>
      </c>
      <c r="X1854" s="74">
        <v>74683</v>
      </c>
      <c r="Y1854" s="74">
        <v>200</v>
      </c>
      <c r="Z1854" s="74">
        <v>1303763</v>
      </c>
      <c r="AA1854" s="74">
        <v>10</v>
      </c>
      <c r="AB1854" s="74">
        <v>13068912</v>
      </c>
      <c r="AC1854" s="74">
        <v>5</v>
      </c>
    </row>
    <row r="1855" spans="1:29" ht="14.25">
      <c r="A1855" s="89">
        <v>2015108</v>
      </c>
      <c r="B1855" s="91">
        <v>42262</v>
      </c>
      <c r="C1855" s="97">
        <v>2</v>
      </c>
      <c r="D1855" s="93">
        <v>12</v>
      </c>
      <c r="E1855" s="93">
        <v>19</v>
      </c>
      <c r="F1855" s="93">
        <v>22</v>
      </c>
      <c r="G1855" s="93">
        <v>24</v>
      </c>
      <c r="H1855" s="93">
        <v>27</v>
      </c>
      <c r="I1855" s="99">
        <v>15</v>
      </c>
      <c r="J1855" s="93">
        <v>2</v>
      </c>
      <c r="K1855" s="93">
        <v>24</v>
      </c>
      <c r="L1855" s="93">
        <v>12</v>
      </c>
      <c r="M1855" s="93">
        <v>27</v>
      </c>
      <c r="N1855" s="93">
        <v>22</v>
      </c>
      <c r="O1855" s="94">
        <v>19</v>
      </c>
      <c r="P1855" s="74">
        <v>309769258</v>
      </c>
      <c r="Q1855" s="74">
        <v>907674399</v>
      </c>
      <c r="R1855" s="74">
        <v>9</v>
      </c>
      <c r="S1855" s="74">
        <v>6645746</v>
      </c>
      <c r="T1855" s="74">
        <v>136</v>
      </c>
      <c r="U1855" s="74">
        <v>136137</v>
      </c>
      <c r="V1855" s="74">
        <v>1748</v>
      </c>
      <c r="W1855" s="74">
        <v>3000</v>
      </c>
      <c r="X1855" s="74">
        <v>86142</v>
      </c>
      <c r="Y1855" s="74">
        <v>200</v>
      </c>
      <c r="Z1855" s="74">
        <v>1463660</v>
      </c>
      <c r="AA1855" s="74">
        <v>10</v>
      </c>
      <c r="AB1855" s="74">
        <v>8123873</v>
      </c>
      <c r="AC1855" s="74">
        <v>5</v>
      </c>
    </row>
    <row r="1856" spans="1:29" ht="14.25">
      <c r="A1856" s="89">
        <v>2015109</v>
      </c>
      <c r="B1856" s="91">
        <v>42264</v>
      </c>
      <c r="C1856" s="97">
        <v>1</v>
      </c>
      <c r="D1856" s="93">
        <v>8</v>
      </c>
      <c r="E1856" s="93">
        <v>9</v>
      </c>
      <c r="F1856" s="93">
        <v>16</v>
      </c>
      <c r="G1856" s="93">
        <v>32</v>
      </c>
      <c r="H1856" s="93">
        <v>33</v>
      </c>
      <c r="I1856" s="99">
        <v>13</v>
      </c>
      <c r="J1856" s="93">
        <v>33</v>
      </c>
      <c r="K1856" s="93">
        <v>16</v>
      </c>
      <c r="L1856" s="93">
        <v>9</v>
      </c>
      <c r="M1856" s="93">
        <v>1</v>
      </c>
      <c r="N1856" s="93">
        <v>32</v>
      </c>
      <c r="O1856" s="94">
        <v>8</v>
      </c>
      <c r="P1856" s="74">
        <v>317531670</v>
      </c>
      <c r="Q1856" s="74">
        <v>929816615</v>
      </c>
      <c r="R1856" s="74">
        <v>7</v>
      </c>
      <c r="S1856" s="74">
        <v>7968426</v>
      </c>
      <c r="T1856" s="74">
        <v>132</v>
      </c>
      <c r="U1856" s="74">
        <v>196770</v>
      </c>
      <c r="V1856" s="74">
        <v>921</v>
      </c>
      <c r="W1856" s="74">
        <v>3000</v>
      </c>
      <c r="X1856" s="74">
        <v>50911</v>
      </c>
      <c r="Y1856" s="74">
        <v>200</v>
      </c>
      <c r="Z1856" s="74">
        <v>1004850</v>
      </c>
      <c r="AA1856" s="74">
        <v>10</v>
      </c>
      <c r="AB1856" s="74">
        <v>5740376</v>
      </c>
      <c r="AC1856" s="74">
        <v>5</v>
      </c>
    </row>
    <row r="1857" spans="1:29" ht="14.25">
      <c r="A1857" s="89">
        <v>2015110</v>
      </c>
      <c r="B1857" s="91">
        <v>42267</v>
      </c>
      <c r="C1857" s="97">
        <v>5</v>
      </c>
      <c r="D1857" s="93">
        <v>7</v>
      </c>
      <c r="E1857" s="93">
        <v>16</v>
      </c>
      <c r="F1857" s="93">
        <v>17</v>
      </c>
      <c r="G1857" s="93">
        <v>22</v>
      </c>
      <c r="H1857" s="93">
        <v>23</v>
      </c>
      <c r="I1857" s="99">
        <v>4</v>
      </c>
      <c r="J1857" s="93">
        <v>16</v>
      </c>
      <c r="K1857" s="93">
        <v>5</v>
      </c>
      <c r="L1857" s="93">
        <v>22</v>
      </c>
      <c r="M1857" s="93">
        <v>7</v>
      </c>
      <c r="N1857" s="93">
        <v>23</v>
      </c>
      <c r="O1857" s="94">
        <v>17</v>
      </c>
      <c r="P1857" s="74">
        <v>340689020</v>
      </c>
      <c r="Q1857" s="74">
        <v>921225536</v>
      </c>
      <c r="R1857" s="74">
        <v>11</v>
      </c>
      <c r="S1857" s="74">
        <v>6534179</v>
      </c>
      <c r="T1857" s="74">
        <v>189</v>
      </c>
      <c r="U1857" s="74">
        <v>111613</v>
      </c>
      <c r="V1857" s="74">
        <v>1972</v>
      </c>
      <c r="W1857" s="74">
        <v>3000</v>
      </c>
      <c r="X1857" s="74">
        <v>86690</v>
      </c>
      <c r="Y1857" s="74">
        <v>200</v>
      </c>
      <c r="Z1857" s="74">
        <v>1540318</v>
      </c>
      <c r="AA1857" s="74">
        <v>10</v>
      </c>
      <c r="AB1857" s="74">
        <v>8780113</v>
      </c>
      <c r="AC1857" s="74">
        <v>5</v>
      </c>
    </row>
    <row r="1858" spans="1:29" ht="14.25">
      <c r="A1858" s="89">
        <v>2015111</v>
      </c>
      <c r="B1858" s="91">
        <v>42269</v>
      </c>
      <c r="C1858" s="97">
        <v>8</v>
      </c>
      <c r="D1858" s="93">
        <v>14</v>
      </c>
      <c r="E1858" s="93">
        <v>16</v>
      </c>
      <c r="F1858" s="93">
        <v>18</v>
      </c>
      <c r="G1858" s="93">
        <v>20</v>
      </c>
      <c r="H1858" s="93">
        <v>30</v>
      </c>
      <c r="I1858" s="99">
        <v>12</v>
      </c>
      <c r="J1858" s="93">
        <v>20</v>
      </c>
      <c r="K1858" s="93">
        <v>16</v>
      </c>
      <c r="L1858" s="93">
        <v>14</v>
      </c>
      <c r="M1858" s="93">
        <v>30</v>
      </c>
      <c r="N1858" s="93">
        <v>8</v>
      </c>
      <c r="O1858" s="94">
        <v>18</v>
      </c>
      <c r="P1858" s="74">
        <v>307364620</v>
      </c>
      <c r="Q1858" s="74">
        <v>936577124</v>
      </c>
      <c r="R1858" s="74">
        <v>7</v>
      </c>
      <c r="S1858" s="74">
        <v>7615667</v>
      </c>
      <c r="T1858" s="74">
        <v>142</v>
      </c>
      <c r="U1858" s="74">
        <v>161176</v>
      </c>
      <c r="V1858" s="74">
        <v>1061</v>
      </c>
      <c r="W1858" s="74">
        <v>3000</v>
      </c>
      <c r="X1858" s="74">
        <v>57434</v>
      </c>
      <c r="Y1858" s="74">
        <v>200</v>
      </c>
      <c r="Z1858" s="74">
        <v>1139592</v>
      </c>
      <c r="AA1858" s="74">
        <v>10</v>
      </c>
      <c r="AB1858" s="74">
        <v>6598918</v>
      </c>
      <c r="AC1858" s="74">
        <v>5</v>
      </c>
    </row>
    <row r="1859" spans="1:29" ht="14.25">
      <c r="A1859" s="89">
        <v>2015112</v>
      </c>
      <c r="B1859" s="91">
        <v>42271</v>
      </c>
      <c r="C1859" s="97">
        <v>1</v>
      </c>
      <c r="D1859" s="93">
        <v>3</v>
      </c>
      <c r="E1859" s="93">
        <v>10</v>
      </c>
      <c r="F1859" s="93">
        <v>19</v>
      </c>
      <c r="G1859" s="93">
        <v>20</v>
      </c>
      <c r="H1859" s="93">
        <v>27</v>
      </c>
      <c r="I1859" s="99">
        <v>11</v>
      </c>
      <c r="J1859" s="93">
        <v>3</v>
      </c>
      <c r="K1859" s="93">
        <v>27</v>
      </c>
      <c r="L1859" s="93">
        <v>10</v>
      </c>
      <c r="M1859" s="93">
        <v>19</v>
      </c>
      <c r="N1859" s="93">
        <v>20</v>
      </c>
      <c r="O1859" s="94">
        <v>1</v>
      </c>
      <c r="P1859" s="74">
        <v>306859802</v>
      </c>
      <c r="Q1859" s="74">
        <v>952587008</v>
      </c>
      <c r="R1859" s="74">
        <v>4</v>
      </c>
      <c r="S1859" s="74">
        <v>8273625</v>
      </c>
      <c r="T1859" s="74">
        <v>126</v>
      </c>
      <c r="U1859" s="74">
        <v>129905</v>
      </c>
      <c r="V1859" s="74">
        <v>1713</v>
      </c>
      <c r="W1859" s="74">
        <v>3000</v>
      </c>
      <c r="X1859" s="74">
        <v>81430</v>
      </c>
      <c r="Y1859" s="74">
        <v>200</v>
      </c>
      <c r="Z1859" s="74">
        <v>1360952</v>
      </c>
      <c r="AA1859" s="74">
        <v>10</v>
      </c>
      <c r="AB1859" s="74">
        <v>9970853</v>
      </c>
      <c r="AC1859" s="74">
        <v>5</v>
      </c>
    </row>
    <row r="1860" spans="1:29" ht="14.25">
      <c r="A1860" s="89">
        <v>2015113</v>
      </c>
      <c r="B1860" s="91">
        <v>42274</v>
      </c>
      <c r="C1860" s="97">
        <v>1</v>
      </c>
      <c r="D1860" s="93">
        <v>5</v>
      </c>
      <c r="E1860" s="93">
        <v>7</v>
      </c>
      <c r="F1860" s="93">
        <v>8</v>
      </c>
      <c r="G1860" s="93">
        <v>19</v>
      </c>
      <c r="H1860" s="93">
        <v>27</v>
      </c>
      <c r="I1860" s="99">
        <v>12</v>
      </c>
      <c r="J1860" s="93">
        <v>27</v>
      </c>
      <c r="K1860" s="93">
        <v>7</v>
      </c>
      <c r="L1860" s="93">
        <v>5</v>
      </c>
      <c r="M1860" s="93">
        <v>19</v>
      </c>
      <c r="N1860" s="93">
        <v>1</v>
      </c>
      <c r="O1860" s="94">
        <v>8</v>
      </c>
      <c r="P1860" s="74">
        <v>337101348</v>
      </c>
      <c r="Q1860" s="74">
        <v>974660050</v>
      </c>
      <c r="R1860" s="74">
        <v>7</v>
      </c>
      <c r="S1860" s="74">
        <v>7964833</v>
      </c>
      <c r="T1860" s="74">
        <v>177</v>
      </c>
      <c r="U1860" s="74">
        <v>146566</v>
      </c>
      <c r="V1860" s="74">
        <v>1438</v>
      </c>
      <c r="W1860" s="74">
        <v>3000</v>
      </c>
      <c r="X1860" s="74">
        <v>69412</v>
      </c>
      <c r="Y1860" s="74">
        <v>200</v>
      </c>
      <c r="Z1860" s="74">
        <v>1314518</v>
      </c>
      <c r="AA1860" s="74">
        <v>10</v>
      </c>
      <c r="AB1860" s="74">
        <v>6013782</v>
      </c>
      <c r="AC1860" s="74">
        <v>5</v>
      </c>
    </row>
    <row r="1861" spans="1:29" ht="14.25">
      <c r="A1861" s="89">
        <v>2015114</v>
      </c>
      <c r="B1861" s="91">
        <v>42276</v>
      </c>
      <c r="C1861" s="97">
        <v>4</v>
      </c>
      <c r="D1861" s="93">
        <v>7</v>
      </c>
      <c r="E1861" s="93">
        <v>9</v>
      </c>
      <c r="F1861" s="93">
        <v>13</v>
      </c>
      <c r="G1861" s="93">
        <v>21</v>
      </c>
      <c r="H1861" s="93">
        <v>26</v>
      </c>
      <c r="I1861" s="99">
        <v>1</v>
      </c>
      <c r="J1861" s="93">
        <v>13</v>
      </c>
      <c r="K1861" s="93">
        <v>21</v>
      </c>
      <c r="L1861" s="93">
        <v>26</v>
      </c>
      <c r="M1861" s="93">
        <v>4</v>
      </c>
      <c r="N1861" s="93">
        <v>7</v>
      </c>
      <c r="O1861" s="94">
        <v>9</v>
      </c>
      <c r="P1861" s="74">
        <v>297013542</v>
      </c>
      <c r="Q1861" s="74">
        <v>952803917</v>
      </c>
      <c r="R1861" s="74">
        <v>13</v>
      </c>
      <c r="S1861" s="74">
        <v>6206821</v>
      </c>
      <c r="T1861" s="74">
        <v>259</v>
      </c>
      <c r="U1861" s="74">
        <v>75717</v>
      </c>
      <c r="V1861" s="74">
        <v>1729</v>
      </c>
      <c r="W1861" s="74">
        <v>3000</v>
      </c>
      <c r="X1861" s="74">
        <v>89733</v>
      </c>
      <c r="Y1861" s="74">
        <v>200</v>
      </c>
      <c r="Z1861" s="74">
        <v>1475947</v>
      </c>
      <c r="AA1861" s="74">
        <v>10</v>
      </c>
      <c r="AB1861" s="74">
        <v>5840031</v>
      </c>
      <c r="AC1861" s="74">
        <v>5</v>
      </c>
    </row>
    <row r="1862" spans="1:29" ht="14.25">
      <c r="A1862" s="89">
        <v>2015115</v>
      </c>
      <c r="B1862" s="91">
        <v>42278</v>
      </c>
      <c r="C1862" s="97">
        <v>1</v>
      </c>
      <c r="D1862" s="93">
        <v>7</v>
      </c>
      <c r="E1862" s="93">
        <v>8</v>
      </c>
      <c r="F1862" s="93">
        <v>14</v>
      </c>
      <c r="G1862" s="93">
        <v>24</v>
      </c>
      <c r="H1862" s="93">
        <v>32</v>
      </c>
      <c r="I1862" s="99">
        <v>3</v>
      </c>
      <c r="J1862" s="93">
        <v>7</v>
      </c>
      <c r="K1862" s="93">
        <v>1</v>
      </c>
      <c r="L1862" s="93">
        <v>32</v>
      </c>
      <c r="M1862" s="93">
        <v>24</v>
      </c>
      <c r="N1862" s="93">
        <v>14</v>
      </c>
      <c r="O1862" s="94">
        <v>8</v>
      </c>
      <c r="P1862" s="74">
        <v>275624372</v>
      </c>
      <c r="Q1862" s="74">
        <v>911942840</v>
      </c>
      <c r="R1862" s="74">
        <v>10</v>
      </c>
      <c r="S1862" s="74">
        <v>5332324</v>
      </c>
      <c r="T1862" s="74">
        <v>114</v>
      </c>
      <c r="U1862" s="74">
        <v>36439</v>
      </c>
      <c r="V1862" s="74">
        <v>1852</v>
      </c>
      <c r="W1862" s="74">
        <v>3000</v>
      </c>
      <c r="X1862" s="74">
        <v>75893</v>
      </c>
      <c r="Y1862" s="74">
        <v>200</v>
      </c>
      <c r="Z1862" s="74">
        <v>1236185</v>
      </c>
      <c r="AA1862" s="74">
        <v>10</v>
      </c>
      <c r="AB1862" s="74">
        <v>17068653</v>
      </c>
      <c r="AC1862" s="74">
        <v>5</v>
      </c>
    </row>
    <row r="1863" spans="1:29" ht="14.25">
      <c r="A1863" s="89">
        <v>2015116</v>
      </c>
      <c r="B1863" s="91">
        <v>42281</v>
      </c>
      <c r="C1863" s="97">
        <v>4</v>
      </c>
      <c r="D1863" s="93">
        <v>6</v>
      </c>
      <c r="E1863" s="93">
        <v>15</v>
      </c>
      <c r="F1863" s="93">
        <v>23</v>
      </c>
      <c r="G1863" s="93">
        <v>26</v>
      </c>
      <c r="H1863" s="93">
        <v>28</v>
      </c>
      <c r="I1863" s="99">
        <v>11</v>
      </c>
      <c r="J1863" s="93">
        <v>23</v>
      </c>
      <c r="K1863" s="93">
        <v>15</v>
      </c>
      <c r="L1863" s="93">
        <v>4</v>
      </c>
      <c r="M1863" s="93">
        <v>26</v>
      </c>
      <c r="N1863" s="93">
        <v>6</v>
      </c>
      <c r="O1863" s="94">
        <v>28</v>
      </c>
      <c r="P1863" s="74">
        <v>298345670</v>
      </c>
      <c r="Q1863" s="74">
        <v>923015828</v>
      </c>
      <c r="R1863" s="74">
        <v>7</v>
      </c>
      <c r="S1863" s="74">
        <v>7393402</v>
      </c>
      <c r="T1863" s="74">
        <v>153</v>
      </c>
      <c r="U1863" s="74">
        <v>136877</v>
      </c>
      <c r="V1863" s="74">
        <v>909</v>
      </c>
      <c r="W1863" s="74">
        <v>3000</v>
      </c>
      <c r="X1863" s="74">
        <v>59571</v>
      </c>
      <c r="Y1863" s="74">
        <v>200</v>
      </c>
      <c r="Z1863" s="74">
        <v>1268120</v>
      </c>
      <c r="AA1863" s="74">
        <v>10</v>
      </c>
      <c r="AB1863" s="74">
        <v>7019581</v>
      </c>
      <c r="AC1863" s="74">
        <v>5</v>
      </c>
    </row>
    <row r="1864" spans="1:29" ht="14.25">
      <c r="A1864" s="89">
        <v>2015117</v>
      </c>
      <c r="B1864" s="91">
        <v>42283</v>
      </c>
      <c r="C1864" s="97">
        <v>4</v>
      </c>
      <c r="D1864" s="93">
        <v>11</v>
      </c>
      <c r="E1864" s="93">
        <v>12</v>
      </c>
      <c r="F1864" s="93">
        <v>18</v>
      </c>
      <c r="G1864" s="93">
        <v>26</v>
      </c>
      <c r="H1864" s="93">
        <v>32</v>
      </c>
      <c r="I1864" s="99">
        <v>12</v>
      </c>
      <c r="J1864" s="93">
        <v>11</v>
      </c>
      <c r="K1864" s="93">
        <v>4</v>
      </c>
      <c r="L1864" s="93">
        <v>26</v>
      </c>
      <c r="M1864" s="93">
        <v>12</v>
      </c>
      <c r="N1864" s="93">
        <v>32</v>
      </c>
      <c r="O1864" s="94">
        <v>18</v>
      </c>
      <c r="P1864" s="74">
        <v>276307776</v>
      </c>
      <c r="Q1864" s="74">
        <v>954935922</v>
      </c>
      <c r="R1864" s="74">
        <v>3</v>
      </c>
      <c r="S1864" s="74">
        <v>10000000</v>
      </c>
      <c r="T1864" s="74">
        <v>85</v>
      </c>
      <c r="U1864" s="74">
        <v>242823</v>
      </c>
      <c r="V1864" s="74">
        <v>809</v>
      </c>
      <c r="W1864" s="74">
        <v>3000</v>
      </c>
      <c r="X1864" s="74">
        <v>44048</v>
      </c>
      <c r="Y1864" s="74">
        <v>200</v>
      </c>
      <c r="Z1864" s="74">
        <v>860136</v>
      </c>
      <c r="AA1864" s="74">
        <v>10</v>
      </c>
      <c r="AB1864" s="74">
        <v>6598544</v>
      </c>
      <c r="AC1864" s="74">
        <v>5</v>
      </c>
    </row>
    <row r="1865" spans="1:29" ht="14.25">
      <c r="A1865" s="89">
        <v>2015118</v>
      </c>
      <c r="B1865" s="91">
        <v>42285</v>
      </c>
      <c r="C1865" s="97">
        <v>1</v>
      </c>
      <c r="D1865" s="93">
        <v>4</v>
      </c>
      <c r="E1865" s="93">
        <v>11</v>
      </c>
      <c r="F1865" s="93">
        <v>21</v>
      </c>
      <c r="G1865" s="93">
        <v>23</v>
      </c>
      <c r="H1865" s="93">
        <v>31</v>
      </c>
      <c r="I1865" s="99">
        <v>12</v>
      </c>
      <c r="J1865" s="93">
        <v>21</v>
      </c>
      <c r="K1865" s="93">
        <v>1</v>
      </c>
      <c r="L1865" s="93">
        <v>23</v>
      </c>
      <c r="M1865" s="93">
        <v>31</v>
      </c>
      <c r="N1865" s="93">
        <v>11</v>
      </c>
      <c r="O1865" s="94">
        <v>4</v>
      </c>
      <c r="P1865" s="74">
        <v>302094780</v>
      </c>
      <c r="Q1865" s="74">
        <v>950170804</v>
      </c>
      <c r="R1865" s="74">
        <v>11</v>
      </c>
      <c r="S1865" s="74">
        <v>6660657</v>
      </c>
      <c r="T1865" s="74">
        <v>52</v>
      </c>
      <c r="U1865" s="74">
        <v>439116</v>
      </c>
      <c r="V1865" s="74">
        <v>892</v>
      </c>
      <c r="W1865" s="74">
        <v>3000</v>
      </c>
      <c r="X1865" s="74">
        <v>46496</v>
      </c>
      <c r="Y1865" s="74">
        <v>200</v>
      </c>
      <c r="Z1865" s="74">
        <v>829068</v>
      </c>
      <c r="AA1865" s="74">
        <v>10</v>
      </c>
      <c r="AB1865" s="74">
        <v>7284881</v>
      </c>
      <c r="AC1865" s="74">
        <v>5</v>
      </c>
    </row>
    <row r="1866" spans="1:29" ht="14.25">
      <c r="A1866" s="89">
        <v>2015119</v>
      </c>
      <c r="B1866" s="91">
        <v>42288</v>
      </c>
      <c r="C1866" s="97">
        <v>2</v>
      </c>
      <c r="D1866" s="93">
        <v>8</v>
      </c>
      <c r="E1866" s="93">
        <v>10</v>
      </c>
      <c r="F1866" s="93">
        <v>18</v>
      </c>
      <c r="G1866" s="93">
        <v>23</v>
      </c>
      <c r="H1866" s="93">
        <v>31</v>
      </c>
      <c r="I1866" s="99">
        <v>8</v>
      </c>
      <c r="J1866" s="93">
        <v>31</v>
      </c>
      <c r="K1866" s="93">
        <v>23</v>
      </c>
      <c r="L1866" s="93">
        <v>18</v>
      </c>
      <c r="M1866" s="93">
        <v>2</v>
      </c>
      <c r="N1866" s="93">
        <v>10</v>
      </c>
      <c r="O1866" s="94">
        <v>8</v>
      </c>
      <c r="P1866" s="74">
        <v>336177996</v>
      </c>
      <c r="Q1866" s="74">
        <v>958500564</v>
      </c>
      <c r="R1866" s="74">
        <v>6</v>
      </c>
      <c r="S1866" s="74">
        <v>7323016</v>
      </c>
      <c r="T1866" s="74">
        <v>112</v>
      </c>
      <c r="U1866" s="74">
        <v>155559</v>
      </c>
      <c r="V1866" s="74">
        <v>1948</v>
      </c>
      <c r="W1866" s="74">
        <v>3000</v>
      </c>
      <c r="X1866" s="74">
        <v>79205</v>
      </c>
      <c r="Y1866" s="74">
        <v>200</v>
      </c>
      <c r="Z1866" s="74">
        <v>1342444</v>
      </c>
      <c r="AA1866" s="74">
        <v>10</v>
      </c>
      <c r="AB1866" s="74">
        <v>11985459</v>
      </c>
      <c r="AC1866" s="74">
        <v>5</v>
      </c>
    </row>
    <row r="1867" spans="1:29" ht="14.25">
      <c r="A1867" s="89">
        <v>2015120</v>
      </c>
      <c r="B1867" s="91">
        <v>42290</v>
      </c>
      <c r="C1867" s="97">
        <v>16</v>
      </c>
      <c r="D1867" s="93">
        <v>21</v>
      </c>
      <c r="E1867" s="93">
        <v>24</v>
      </c>
      <c r="F1867" s="93">
        <v>26</v>
      </c>
      <c r="G1867" s="93">
        <v>27</v>
      </c>
      <c r="H1867" s="93">
        <v>29</v>
      </c>
      <c r="I1867" s="99">
        <v>16</v>
      </c>
      <c r="J1867" s="93">
        <v>21</v>
      </c>
      <c r="K1867" s="93">
        <v>24</v>
      </c>
      <c r="L1867" s="93">
        <v>29</v>
      </c>
      <c r="M1867" s="93">
        <v>16</v>
      </c>
      <c r="N1867" s="93">
        <v>27</v>
      </c>
      <c r="O1867" s="94">
        <v>26</v>
      </c>
      <c r="P1867" s="74">
        <v>306978816</v>
      </c>
      <c r="Q1867" s="74">
        <v>1007024322</v>
      </c>
      <c r="R1867" s="74">
        <v>1</v>
      </c>
      <c r="S1867" s="74">
        <v>10000000</v>
      </c>
      <c r="T1867" s="74">
        <v>136</v>
      </c>
      <c r="U1867" s="74">
        <v>143440</v>
      </c>
      <c r="V1867" s="74">
        <v>973</v>
      </c>
      <c r="W1867" s="74">
        <v>3000</v>
      </c>
      <c r="X1867" s="74">
        <v>57377</v>
      </c>
      <c r="Y1867" s="74">
        <v>200</v>
      </c>
      <c r="Z1867" s="74">
        <v>1152939</v>
      </c>
      <c r="AA1867" s="74">
        <v>10</v>
      </c>
      <c r="AB1867" s="74">
        <v>9292830</v>
      </c>
      <c r="AC1867" s="74">
        <v>5</v>
      </c>
    </row>
    <row r="1868" spans="1:29" ht="14.25">
      <c r="A1868" s="89">
        <v>2015121</v>
      </c>
      <c r="B1868" s="91">
        <v>42292</v>
      </c>
      <c r="C1868" s="97">
        <v>1</v>
      </c>
      <c r="D1868" s="93">
        <v>3</v>
      </c>
      <c r="E1868" s="93">
        <v>20</v>
      </c>
      <c r="F1868" s="93">
        <v>21</v>
      </c>
      <c r="G1868" s="93">
        <v>28</v>
      </c>
      <c r="H1868" s="93">
        <v>29</v>
      </c>
      <c r="I1868" s="99">
        <v>12</v>
      </c>
      <c r="J1868" s="93">
        <v>3</v>
      </c>
      <c r="K1868" s="93">
        <v>21</v>
      </c>
      <c r="L1868" s="93">
        <v>20</v>
      </c>
      <c r="M1868" s="93">
        <v>1</v>
      </c>
      <c r="N1868" s="93">
        <v>29</v>
      </c>
      <c r="O1868" s="94">
        <v>28</v>
      </c>
      <c r="P1868" s="74">
        <v>311696404</v>
      </c>
      <c r="Q1868" s="74">
        <v>1040297060</v>
      </c>
      <c r="R1868" s="74">
        <v>4</v>
      </c>
      <c r="S1868" s="74">
        <v>9842976</v>
      </c>
      <c r="T1868" s="74">
        <v>69</v>
      </c>
      <c r="U1868" s="74">
        <v>350940</v>
      </c>
      <c r="V1868" s="74">
        <v>813</v>
      </c>
      <c r="W1868" s="74">
        <v>3000</v>
      </c>
      <c r="X1868" s="74">
        <v>44414</v>
      </c>
      <c r="Y1868" s="74">
        <v>200</v>
      </c>
      <c r="Z1868" s="74">
        <v>925592</v>
      </c>
      <c r="AA1868" s="74">
        <v>10</v>
      </c>
      <c r="AB1868" s="74">
        <v>7058798</v>
      </c>
      <c r="AC1868" s="74">
        <v>5</v>
      </c>
    </row>
    <row r="1869" spans="1:29" ht="14.25">
      <c r="A1869" s="89">
        <v>2015122</v>
      </c>
      <c r="B1869" s="91">
        <v>42295</v>
      </c>
      <c r="C1869" s="97">
        <v>5</v>
      </c>
      <c r="D1869" s="93">
        <v>7</v>
      </c>
      <c r="E1869" s="93">
        <v>11</v>
      </c>
      <c r="F1869" s="93">
        <v>16</v>
      </c>
      <c r="G1869" s="93">
        <v>22</v>
      </c>
      <c r="H1869" s="93">
        <v>25</v>
      </c>
      <c r="I1869" s="99">
        <v>7</v>
      </c>
      <c r="J1869" s="93">
        <v>22</v>
      </c>
      <c r="K1869" s="93">
        <v>5</v>
      </c>
      <c r="L1869" s="93">
        <v>16</v>
      </c>
      <c r="M1869" s="93">
        <v>25</v>
      </c>
      <c r="N1869" s="93">
        <v>11</v>
      </c>
      <c r="O1869" s="94">
        <v>7</v>
      </c>
      <c r="P1869" s="74">
        <v>340964698</v>
      </c>
      <c r="Q1869" s="74">
        <v>989011240</v>
      </c>
      <c r="R1869" s="74">
        <v>14</v>
      </c>
      <c r="S1869" s="74">
        <v>5486082</v>
      </c>
      <c r="T1869" s="74">
        <v>178</v>
      </c>
      <c r="U1869" s="74">
        <v>47789</v>
      </c>
      <c r="V1869" s="74">
        <v>3375</v>
      </c>
      <c r="W1869" s="74">
        <v>3000</v>
      </c>
      <c r="X1869" s="74">
        <v>147241</v>
      </c>
      <c r="Y1869" s="74">
        <v>200</v>
      </c>
      <c r="Z1869" s="74">
        <v>2101821</v>
      </c>
      <c r="AA1869" s="74">
        <v>10</v>
      </c>
      <c r="AB1869" s="74">
        <v>14491099</v>
      </c>
      <c r="AC1869" s="74">
        <v>5</v>
      </c>
    </row>
    <row r="1870" spans="1:29" ht="14.25">
      <c r="A1870" s="89">
        <v>2015123</v>
      </c>
      <c r="B1870" s="91">
        <v>42297</v>
      </c>
      <c r="C1870" s="97">
        <v>5</v>
      </c>
      <c r="D1870" s="93">
        <v>8</v>
      </c>
      <c r="E1870" s="93">
        <v>9</v>
      </c>
      <c r="F1870" s="93">
        <v>12</v>
      </c>
      <c r="G1870" s="93">
        <v>22</v>
      </c>
      <c r="H1870" s="93">
        <v>28</v>
      </c>
      <c r="I1870" s="99">
        <v>7</v>
      </c>
      <c r="J1870" s="93">
        <v>22</v>
      </c>
      <c r="K1870" s="93">
        <v>5</v>
      </c>
      <c r="L1870" s="93">
        <v>28</v>
      </c>
      <c r="M1870" s="93">
        <v>9</v>
      </c>
      <c r="N1870" s="93">
        <v>12</v>
      </c>
      <c r="O1870" s="94">
        <v>8</v>
      </c>
      <c r="P1870" s="74">
        <v>312976520</v>
      </c>
      <c r="Q1870" s="74">
        <v>992135264</v>
      </c>
      <c r="R1870" s="74">
        <v>8</v>
      </c>
      <c r="S1870" s="74">
        <v>6960182</v>
      </c>
      <c r="T1870" s="74">
        <v>263</v>
      </c>
      <c r="U1870" s="74">
        <v>74531</v>
      </c>
      <c r="V1870" s="74">
        <v>1749</v>
      </c>
      <c r="W1870" s="74">
        <v>3000</v>
      </c>
      <c r="X1870" s="74">
        <v>91234</v>
      </c>
      <c r="Y1870" s="74">
        <v>200</v>
      </c>
      <c r="Z1870" s="74">
        <v>1545747</v>
      </c>
      <c r="AA1870" s="74">
        <v>10</v>
      </c>
      <c r="AB1870" s="74">
        <v>7199981</v>
      </c>
      <c r="AC1870" s="74">
        <v>5</v>
      </c>
    </row>
    <row r="1871" spans="1:29" ht="14.25">
      <c r="A1871" s="89">
        <v>2015124</v>
      </c>
      <c r="B1871" s="91">
        <v>42299</v>
      </c>
      <c r="C1871" s="97">
        <v>2</v>
      </c>
      <c r="D1871" s="93">
        <v>3</v>
      </c>
      <c r="E1871" s="93">
        <v>5</v>
      </c>
      <c r="F1871" s="93">
        <v>12</v>
      </c>
      <c r="G1871" s="93">
        <v>18</v>
      </c>
      <c r="H1871" s="93">
        <v>27</v>
      </c>
      <c r="I1871" s="99">
        <v>1</v>
      </c>
      <c r="J1871" s="93">
        <v>3</v>
      </c>
      <c r="K1871" s="93">
        <v>27</v>
      </c>
      <c r="L1871" s="93">
        <v>2</v>
      </c>
      <c r="M1871" s="93">
        <v>5</v>
      </c>
      <c r="N1871" s="93">
        <v>18</v>
      </c>
      <c r="O1871" s="94">
        <v>12</v>
      </c>
      <c r="P1871" s="74">
        <v>314656346</v>
      </c>
      <c r="Q1871" s="74">
        <v>987064991</v>
      </c>
      <c r="R1871" s="74">
        <v>11</v>
      </c>
      <c r="S1871" s="74">
        <v>6650569</v>
      </c>
      <c r="T1871" s="74">
        <v>117</v>
      </c>
      <c r="U1871" s="74">
        <v>193977</v>
      </c>
      <c r="V1871" s="74">
        <v>993</v>
      </c>
      <c r="W1871" s="74">
        <v>3000</v>
      </c>
      <c r="X1871" s="74">
        <v>54249</v>
      </c>
      <c r="Y1871" s="74">
        <v>200</v>
      </c>
      <c r="Z1871" s="74">
        <v>1088104</v>
      </c>
      <c r="AA1871" s="74">
        <v>10</v>
      </c>
      <c r="AB1871" s="74">
        <v>7738089</v>
      </c>
      <c r="AC1871" s="74">
        <v>5</v>
      </c>
    </row>
    <row r="1872" spans="1:29" ht="14.25">
      <c r="A1872" s="89">
        <v>2015125</v>
      </c>
      <c r="B1872" s="91">
        <v>42302</v>
      </c>
      <c r="C1872" s="97">
        <v>5</v>
      </c>
      <c r="D1872" s="93">
        <v>13</v>
      </c>
      <c r="E1872" s="93">
        <v>22</v>
      </c>
      <c r="F1872" s="93">
        <v>27</v>
      </c>
      <c r="G1872" s="93">
        <v>30</v>
      </c>
      <c r="H1872" s="93">
        <v>33</v>
      </c>
      <c r="I1872" s="99">
        <v>10</v>
      </c>
      <c r="J1872" s="93">
        <v>27</v>
      </c>
      <c r="K1872" s="93">
        <v>30</v>
      </c>
      <c r="L1872" s="93">
        <v>13</v>
      </c>
      <c r="M1872" s="93">
        <v>33</v>
      </c>
      <c r="N1872" s="93">
        <v>22</v>
      </c>
      <c r="O1872" s="94">
        <v>5</v>
      </c>
      <c r="P1872" s="74">
        <v>342693238</v>
      </c>
      <c r="Q1872" s="74">
        <v>990620057</v>
      </c>
      <c r="R1872" s="74">
        <v>7</v>
      </c>
      <c r="S1872" s="74">
        <v>7002860</v>
      </c>
      <c r="T1872" s="74">
        <v>69</v>
      </c>
      <c r="U1872" s="74">
        <v>253985</v>
      </c>
      <c r="V1872" s="74">
        <v>1341</v>
      </c>
      <c r="W1872" s="74">
        <v>3000</v>
      </c>
      <c r="X1872" s="74">
        <v>64546</v>
      </c>
      <c r="Y1872" s="74">
        <v>200</v>
      </c>
      <c r="Z1872" s="74">
        <v>1227399</v>
      </c>
      <c r="AA1872" s="74">
        <v>10</v>
      </c>
      <c r="AB1872" s="74">
        <v>13722675</v>
      </c>
      <c r="AC1872" s="74">
        <v>5</v>
      </c>
    </row>
    <row r="1873" spans="1:29" ht="14.25">
      <c r="A1873" s="89">
        <v>2015126</v>
      </c>
      <c r="B1873" s="91">
        <v>42304</v>
      </c>
      <c r="C1873" s="97">
        <v>10</v>
      </c>
      <c r="D1873" s="93">
        <v>11</v>
      </c>
      <c r="E1873" s="93">
        <v>15</v>
      </c>
      <c r="F1873" s="93">
        <v>20</v>
      </c>
      <c r="G1873" s="93">
        <v>23</v>
      </c>
      <c r="H1873" s="93">
        <v>29</v>
      </c>
      <c r="I1873" s="99">
        <v>12</v>
      </c>
      <c r="J1873" s="93">
        <v>23</v>
      </c>
      <c r="K1873" s="93">
        <v>10</v>
      </c>
      <c r="L1873" s="93">
        <v>29</v>
      </c>
      <c r="M1873" s="93">
        <v>15</v>
      </c>
      <c r="N1873" s="93">
        <v>20</v>
      </c>
      <c r="O1873" s="94">
        <v>11</v>
      </c>
      <c r="P1873" s="74">
        <v>321292184</v>
      </c>
      <c r="Q1873" s="74">
        <v>978661552</v>
      </c>
      <c r="R1873" s="74">
        <v>11</v>
      </c>
      <c r="S1873" s="74">
        <v>11422859</v>
      </c>
      <c r="T1873" s="74">
        <v>290</v>
      </c>
      <c r="U1873" s="74">
        <v>67463</v>
      </c>
      <c r="V1873" s="74">
        <v>1559</v>
      </c>
      <c r="W1873" s="74">
        <v>3000</v>
      </c>
      <c r="X1873" s="74">
        <v>82057</v>
      </c>
      <c r="Y1873" s="74">
        <v>200</v>
      </c>
      <c r="Z1873" s="74">
        <v>1493703</v>
      </c>
      <c r="AA1873" s="74">
        <v>10</v>
      </c>
      <c r="AB1873" s="74">
        <v>8630093</v>
      </c>
      <c r="AC1873" s="74">
        <v>5</v>
      </c>
    </row>
    <row r="1874" spans="1:29" ht="14.25">
      <c r="A1874" s="89">
        <v>2015127</v>
      </c>
      <c r="B1874" s="91">
        <v>42306</v>
      </c>
      <c r="C1874" s="97">
        <v>7</v>
      </c>
      <c r="D1874" s="93">
        <v>10</v>
      </c>
      <c r="E1874" s="93">
        <v>19</v>
      </c>
      <c r="F1874" s="93">
        <v>22</v>
      </c>
      <c r="G1874" s="93">
        <v>27</v>
      </c>
      <c r="H1874" s="93">
        <v>33</v>
      </c>
      <c r="I1874" s="99">
        <v>6</v>
      </c>
      <c r="J1874" s="93">
        <v>22</v>
      </c>
      <c r="K1874" s="93">
        <v>7</v>
      </c>
      <c r="L1874" s="93">
        <v>19</v>
      </c>
      <c r="M1874" s="93">
        <v>27</v>
      </c>
      <c r="N1874" s="93">
        <v>33</v>
      </c>
      <c r="O1874" s="94">
        <v>10</v>
      </c>
      <c r="P1874" s="74">
        <v>323385694</v>
      </c>
      <c r="Q1874" s="74">
        <v>924043914</v>
      </c>
      <c r="R1874" s="74">
        <v>18</v>
      </c>
      <c r="S1874" s="74">
        <v>8214795</v>
      </c>
      <c r="T1874" s="74">
        <v>99</v>
      </c>
      <c r="U1874" s="74">
        <v>162453</v>
      </c>
      <c r="V1874" s="74">
        <v>1418</v>
      </c>
      <c r="W1874" s="74">
        <v>3000</v>
      </c>
      <c r="X1874" s="74">
        <v>62776</v>
      </c>
      <c r="Y1874" s="74">
        <v>200</v>
      </c>
      <c r="Z1874" s="74">
        <v>1133632</v>
      </c>
      <c r="AA1874" s="74">
        <v>10</v>
      </c>
      <c r="AB1874" s="74">
        <v>13196380</v>
      </c>
      <c r="AC1874" s="74">
        <v>5</v>
      </c>
    </row>
    <row r="1875" spans="1:29" ht="14.25">
      <c r="A1875" s="89">
        <v>2015128</v>
      </c>
      <c r="B1875" s="91">
        <v>42309</v>
      </c>
      <c r="C1875" s="97">
        <v>1</v>
      </c>
      <c r="D1875" s="93">
        <v>3</v>
      </c>
      <c r="E1875" s="93">
        <v>8</v>
      </c>
      <c r="F1875" s="93">
        <v>11</v>
      </c>
      <c r="G1875" s="93">
        <v>22</v>
      </c>
      <c r="H1875" s="93">
        <v>28</v>
      </c>
      <c r="I1875" s="99">
        <v>6</v>
      </c>
      <c r="J1875" s="93">
        <v>8</v>
      </c>
      <c r="K1875" s="93">
        <v>11</v>
      </c>
      <c r="L1875" s="93">
        <v>22</v>
      </c>
      <c r="M1875" s="93">
        <v>1</v>
      </c>
      <c r="N1875" s="93">
        <v>28</v>
      </c>
      <c r="O1875" s="94">
        <v>3</v>
      </c>
      <c r="P1875" s="74">
        <v>353929358</v>
      </c>
      <c r="Q1875" s="74">
        <v>889484982</v>
      </c>
      <c r="R1875" s="74">
        <v>17</v>
      </c>
      <c r="S1875" s="74">
        <v>6078953</v>
      </c>
      <c r="T1875" s="74">
        <v>188</v>
      </c>
      <c r="U1875" s="74">
        <v>121956</v>
      </c>
      <c r="V1875" s="74">
        <v>1785</v>
      </c>
      <c r="W1875" s="74">
        <v>3000</v>
      </c>
      <c r="X1875" s="74">
        <v>86431</v>
      </c>
      <c r="Y1875" s="74">
        <v>200</v>
      </c>
      <c r="Z1875" s="74">
        <v>1470606</v>
      </c>
      <c r="AA1875" s="74">
        <v>10</v>
      </c>
      <c r="AB1875" s="74">
        <v>8873413</v>
      </c>
      <c r="AC1875" s="74">
        <v>5</v>
      </c>
    </row>
    <row r="1876" spans="1:29" ht="14.25">
      <c r="A1876" s="89">
        <v>2015129</v>
      </c>
      <c r="B1876" s="91">
        <v>42311</v>
      </c>
      <c r="C1876" s="97">
        <v>5</v>
      </c>
      <c r="D1876" s="93">
        <v>8</v>
      </c>
      <c r="E1876" s="93">
        <v>11</v>
      </c>
      <c r="F1876" s="93">
        <v>16</v>
      </c>
      <c r="G1876" s="93">
        <v>18</v>
      </c>
      <c r="H1876" s="93">
        <v>27</v>
      </c>
      <c r="I1876" s="99">
        <v>4</v>
      </c>
      <c r="J1876" s="93">
        <v>5</v>
      </c>
      <c r="K1876" s="93">
        <v>8</v>
      </c>
      <c r="L1876" s="93">
        <v>16</v>
      </c>
      <c r="M1876" s="93">
        <v>27</v>
      </c>
      <c r="N1876" s="93">
        <v>11</v>
      </c>
      <c r="O1876" s="94">
        <v>18</v>
      </c>
      <c r="P1876" s="74">
        <v>330274852</v>
      </c>
      <c r="Q1876" s="74">
        <v>934367160</v>
      </c>
      <c r="R1876" s="74">
        <v>2</v>
      </c>
      <c r="S1876" s="74">
        <v>15000000</v>
      </c>
      <c r="T1876" s="74">
        <v>122</v>
      </c>
      <c r="U1876" s="74">
        <v>177273</v>
      </c>
      <c r="V1876" s="74">
        <v>1699</v>
      </c>
      <c r="W1876" s="74">
        <v>3000</v>
      </c>
      <c r="X1876" s="74">
        <v>83020</v>
      </c>
      <c r="Y1876" s="74">
        <v>200</v>
      </c>
      <c r="Z1876" s="74">
        <v>1445303</v>
      </c>
      <c r="AA1876" s="74">
        <v>10</v>
      </c>
      <c r="AB1876" s="74">
        <v>7834215</v>
      </c>
      <c r="AC1876" s="74">
        <v>5</v>
      </c>
    </row>
    <row r="1877" spans="1:29" ht="14.25">
      <c r="A1877" s="89">
        <v>2015130</v>
      </c>
      <c r="B1877" s="91">
        <v>42313</v>
      </c>
      <c r="C1877" s="97">
        <v>6</v>
      </c>
      <c r="D1877" s="93">
        <v>14</v>
      </c>
      <c r="E1877" s="93">
        <v>15</v>
      </c>
      <c r="F1877" s="93">
        <v>16</v>
      </c>
      <c r="G1877" s="93">
        <v>17</v>
      </c>
      <c r="H1877" s="93">
        <v>22</v>
      </c>
      <c r="I1877" s="99">
        <v>10</v>
      </c>
      <c r="J1877" s="93">
        <v>15</v>
      </c>
      <c r="K1877" s="93">
        <v>17</v>
      </c>
      <c r="L1877" s="93">
        <v>6</v>
      </c>
      <c r="M1877" s="93">
        <v>22</v>
      </c>
      <c r="N1877" s="93">
        <v>14</v>
      </c>
      <c r="O1877" s="94">
        <v>16</v>
      </c>
      <c r="P1877" s="74">
        <v>329910968</v>
      </c>
      <c r="Q1877" s="74">
        <v>957074000</v>
      </c>
      <c r="R1877" s="74">
        <v>5</v>
      </c>
      <c r="S1877" s="74">
        <v>13469588</v>
      </c>
      <c r="T1877" s="74">
        <v>179</v>
      </c>
      <c r="U1877" s="74">
        <v>121144</v>
      </c>
      <c r="V1877" s="74">
        <v>1275</v>
      </c>
      <c r="W1877" s="74">
        <v>3000</v>
      </c>
      <c r="X1877" s="74">
        <v>74175</v>
      </c>
      <c r="Y1877" s="74">
        <v>200</v>
      </c>
      <c r="Z1877" s="74">
        <v>1415866</v>
      </c>
      <c r="AA1877" s="74">
        <v>10</v>
      </c>
      <c r="AB1877" s="74">
        <v>8419601</v>
      </c>
      <c r="AC1877" s="74">
        <v>5</v>
      </c>
    </row>
    <row r="1878" spans="1:29" ht="14.25">
      <c r="A1878" s="89">
        <v>2015131</v>
      </c>
      <c r="B1878" s="91">
        <v>42316</v>
      </c>
      <c r="C1878" s="97">
        <v>10</v>
      </c>
      <c r="D1878" s="93">
        <v>12</v>
      </c>
      <c r="E1878" s="93">
        <v>13</v>
      </c>
      <c r="F1878" s="93">
        <v>19</v>
      </c>
      <c r="G1878" s="93">
        <v>22</v>
      </c>
      <c r="H1878" s="93">
        <v>26</v>
      </c>
      <c r="I1878" s="99">
        <v>3</v>
      </c>
      <c r="J1878" s="93">
        <v>10</v>
      </c>
      <c r="K1878" s="93">
        <v>22</v>
      </c>
      <c r="L1878" s="93">
        <v>13</v>
      </c>
      <c r="M1878" s="93">
        <v>26</v>
      </c>
      <c r="N1878" s="93">
        <v>19</v>
      </c>
      <c r="O1878" s="94">
        <v>12</v>
      </c>
      <c r="P1878" s="74">
        <v>352871146</v>
      </c>
      <c r="Q1878" s="74">
        <v>971589906</v>
      </c>
      <c r="R1878" s="74">
        <v>7</v>
      </c>
      <c r="S1878" s="74">
        <v>12572255</v>
      </c>
      <c r="T1878" s="74">
        <v>100</v>
      </c>
      <c r="U1878" s="74">
        <v>225072</v>
      </c>
      <c r="V1878" s="74">
        <v>1146</v>
      </c>
      <c r="W1878" s="74">
        <v>3000</v>
      </c>
      <c r="X1878" s="74">
        <v>65998</v>
      </c>
      <c r="Y1878" s="74">
        <v>200</v>
      </c>
      <c r="Z1878" s="74">
        <v>1259119</v>
      </c>
      <c r="AA1878" s="74">
        <v>10</v>
      </c>
      <c r="AB1878" s="74">
        <v>10729829</v>
      </c>
      <c r="AC1878" s="74">
        <v>5</v>
      </c>
    </row>
    <row r="1879" spans="1:29" ht="14.25">
      <c r="A1879" s="89">
        <v>2015132</v>
      </c>
      <c r="B1879" s="91">
        <v>42318</v>
      </c>
      <c r="C1879" s="97">
        <v>3</v>
      </c>
      <c r="D1879" s="93">
        <v>5</v>
      </c>
      <c r="E1879" s="93">
        <v>11</v>
      </c>
      <c r="F1879" s="93">
        <v>28</v>
      </c>
      <c r="G1879" s="93">
        <v>30</v>
      </c>
      <c r="H1879" s="93">
        <v>33</v>
      </c>
      <c r="I1879" s="99">
        <v>1</v>
      </c>
      <c r="J1879" s="93">
        <v>3</v>
      </c>
      <c r="K1879" s="93">
        <v>28</v>
      </c>
      <c r="L1879" s="93">
        <v>11</v>
      </c>
      <c r="M1879" s="93">
        <v>5</v>
      </c>
      <c r="N1879" s="93">
        <v>30</v>
      </c>
      <c r="O1879" s="94">
        <v>33</v>
      </c>
      <c r="P1879" s="74">
        <v>324697916</v>
      </c>
      <c r="Q1879" s="74">
        <v>991052692</v>
      </c>
      <c r="R1879" s="74">
        <v>7</v>
      </c>
      <c r="S1879" s="74">
        <v>12829235</v>
      </c>
      <c r="T1879" s="74">
        <v>72</v>
      </c>
      <c r="U1879" s="74">
        <v>343830</v>
      </c>
      <c r="V1879" s="74">
        <v>926</v>
      </c>
      <c r="W1879" s="74">
        <v>3000</v>
      </c>
      <c r="X1879" s="74">
        <v>52044</v>
      </c>
      <c r="Y1879" s="74">
        <v>200</v>
      </c>
      <c r="Z1879" s="74">
        <v>1051756</v>
      </c>
      <c r="AA1879" s="74">
        <v>10</v>
      </c>
      <c r="AB1879" s="74">
        <v>7274874</v>
      </c>
      <c r="AC1879" s="74">
        <v>5</v>
      </c>
    </row>
    <row r="1880" spans="1:29" ht="14.25">
      <c r="A1880" s="89">
        <v>2015133</v>
      </c>
      <c r="B1880" s="91">
        <v>42320</v>
      </c>
      <c r="C1880" s="97">
        <v>2</v>
      </c>
      <c r="D1880" s="93">
        <v>3</v>
      </c>
      <c r="E1880" s="93">
        <v>13</v>
      </c>
      <c r="F1880" s="93">
        <v>20</v>
      </c>
      <c r="G1880" s="93">
        <v>22</v>
      </c>
      <c r="H1880" s="93">
        <v>24</v>
      </c>
      <c r="I1880" s="99">
        <v>15</v>
      </c>
      <c r="J1880" s="93">
        <v>24</v>
      </c>
      <c r="K1880" s="93">
        <v>3</v>
      </c>
      <c r="L1880" s="93">
        <v>2</v>
      </c>
      <c r="M1880" s="93">
        <v>20</v>
      </c>
      <c r="N1880" s="93">
        <v>22</v>
      </c>
      <c r="O1880" s="94">
        <v>13</v>
      </c>
      <c r="P1880" s="74">
        <v>318320120</v>
      </c>
      <c r="Q1880" s="74">
        <v>1037218347</v>
      </c>
      <c r="R1880" s="74">
        <v>3</v>
      </c>
      <c r="S1880" s="74">
        <v>15000000</v>
      </c>
      <c r="T1880" s="74">
        <v>78</v>
      </c>
      <c r="U1880" s="74">
        <v>325494</v>
      </c>
      <c r="V1880" s="74">
        <v>685</v>
      </c>
      <c r="W1880" s="74">
        <v>3000</v>
      </c>
      <c r="X1880" s="74">
        <v>42265</v>
      </c>
      <c r="Y1880" s="74">
        <v>200</v>
      </c>
      <c r="Z1880" s="74">
        <v>866431</v>
      </c>
      <c r="AA1880" s="74">
        <v>10</v>
      </c>
      <c r="AB1880" s="74">
        <v>7050067</v>
      </c>
      <c r="AC1880" s="74">
        <v>5</v>
      </c>
    </row>
    <row r="1881" spans="1:29" ht="14.25">
      <c r="A1881" s="89">
        <v>2015134</v>
      </c>
      <c r="B1881" s="91">
        <v>42323</v>
      </c>
      <c r="C1881" s="97">
        <v>2</v>
      </c>
      <c r="D1881" s="93">
        <v>5</v>
      </c>
      <c r="E1881" s="93">
        <v>14</v>
      </c>
      <c r="F1881" s="93">
        <v>19</v>
      </c>
      <c r="G1881" s="93">
        <v>27</v>
      </c>
      <c r="H1881" s="93">
        <v>31</v>
      </c>
      <c r="I1881" s="99">
        <v>4</v>
      </c>
      <c r="J1881" s="93">
        <v>14</v>
      </c>
      <c r="K1881" s="93">
        <v>19</v>
      </c>
      <c r="L1881" s="93">
        <v>27</v>
      </c>
      <c r="M1881" s="93">
        <v>5</v>
      </c>
      <c r="N1881" s="93">
        <v>31</v>
      </c>
      <c r="O1881" s="94">
        <v>2</v>
      </c>
      <c r="P1881" s="74">
        <v>359304970</v>
      </c>
      <c r="Q1881" s="74">
        <v>1078946224</v>
      </c>
      <c r="R1881" s="74">
        <v>4</v>
      </c>
      <c r="S1881" s="74">
        <v>15000000</v>
      </c>
      <c r="T1881" s="74">
        <v>198</v>
      </c>
      <c r="U1881" s="74">
        <v>137589</v>
      </c>
      <c r="V1881" s="74">
        <v>1033</v>
      </c>
      <c r="W1881" s="74">
        <v>3000</v>
      </c>
      <c r="X1881" s="74">
        <v>62295</v>
      </c>
      <c r="Y1881" s="74">
        <v>200</v>
      </c>
      <c r="Z1881" s="74">
        <v>1199122</v>
      </c>
      <c r="AA1881" s="74">
        <v>10</v>
      </c>
      <c r="AB1881" s="74">
        <v>7907942</v>
      </c>
      <c r="AC1881" s="74">
        <v>5</v>
      </c>
    </row>
    <row r="1882" spans="1:29" ht="14.25">
      <c r="A1882" s="89">
        <v>2015135</v>
      </c>
      <c r="B1882" s="91">
        <v>42325</v>
      </c>
      <c r="C1882" s="97">
        <v>1</v>
      </c>
      <c r="D1882" s="93">
        <v>12</v>
      </c>
      <c r="E1882" s="93">
        <v>14</v>
      </c>
      <c r="F1882" s="93">
        <v>18</v>
      </c>
      <c r="G1882" s="93">
        <v>26</v>
      </c>
      <c r="H1882" s="93">
        <v>32</v>
      </c>
      <c r="I1882" s="99">
        <v>7</v>
      </c>
      <c r="J1882" s="93">
        <v>14</v>
      </c>
      <c r="K1882" s="93">
        <v>18</v>
      </c>
      <c r="L1882" s="93">
        <v>1</v>
      </c>
      <c r="M1882" s="93">
        <v>26</v>
      </c>
      <c r="N1882" s="93">
        <v>32</v>
      </c>
      <c r="O1882" s="94">
        <v>12</v>
      </c>
      <c r="P1882" s="74">
        <v>323653256</v>
      </c>
      <c r="Q1882" s="74">
        <v>1085902032</v>
      </c>
      <c r="R1882" s="74">
        <v>6</v>
      </c>
      <c r="S1882" s="74">
        <v>12239746</v>
      </c>
      <c r="T1882" s="74">
        <v>85</v>
      </c>
      <c r="U1882" s="74">
        <v>197624</v>
      </c>
      <c r="V1882" s="74">
        <v>1604</v>
      </c>
      <c r="W1882" s="74">
        <v>3000</v>
      </c>
      <c r="X1882" s="74">
        <v>76810</v>
      </c>
      <c r="Y1882" s="74">
        <v>200</v>
      </c>
      <c r="Z1882" s="74">
        <v>1359798</v>
      </c>
      <c r="AA1882" s="74">
        <v>10</v>
      </c>
      <c r="AB1882" s="74">
        <v>11525147</v>
      </c>
      <c r="AC1882" s="74">
        <v>5</v>
      </c>
    </row>
    <row r="1883" spans="1:29" ht="14.25">
      <c r="A1883" s="89">
        <v>2015136</v>
      </c>
      <c r="B1883" s="91">
        <v>42327</v>
      </c>
      <c r="C1883" s="97">
        <v>2</v>
      </c>
      <c r="D1883" s="93">
        <v>5</v>
      </c>
      <c r="E1883" s="93">
        <v>12</v>
      </c>
      <c r="F1883" s="93">
        <v>23</v>
      </c>
      <c r="G1883" s="93">
        <v>28</v>
      </c>
      <c r="H1883" s="93">
        <v>29</v>
      </c>
      <c r="I1883" s="99">
        <v>1</v>
      </c>
      <c r="J1883" s="93">
        <v>5</v>
      </c>
      <c r="K1883" s="93">
        <v>28</v>
      </c>
      <c r="L1883" s="93">
        <v>12</v>
      </c>
      <c r="M1883" s="93">
        <v>2</v>
      </c>
      <c r="N1883" s="93">
        <v>29</v>
      </c>
      <c r="O1883" s="94">
        <v>23</v>
      </c>
      <c r="P1883" s="74">
        <v>332169672</v>
      </c>
      <c r="Q1883" s="74">
        <v>1134489732</v>
      </c>
      <c r="R1883" s="74">
        <v>3</v>
      </c>
      <c r="S1883" s="74">
        <v>15000000</v>
      </c>
      <c r="T1883" s="74">
        <v>183</v>
      </c>
      <c r="U1883" s="74">
        <v>143147</v>
      </c>
      <c r="V1883" s="74">
        <v>951</v>
      </c>
      <c r="W1883" s="74">
        <v>3000</v>
      </c>
      <c r="X1883" s="74">
        <v>62160</v>
      </c>
      <c r="Y1883" s="74">
        <v>200</v>
      </c>
      <c r="Z1883" s="74">
        <v>1241354</v>
      </c>
      <c r="AA1883" s="74">
        <v>10</v>
      </c>
      <c r="AB1883" s="74">
        <v>6056199</v>
      </c>
      <c r="AC1883" s="74">
        <v>5</v>
      </c>
    </row>
    <row r="1884" spans="1:29" ht="14.25">
      <c r="A1884" s="89">
        <v>2015137</v>
      </c>
      <c r="B1884" s="91">
        <v>42330</v>
      </c>
      <c r="C1884" s="97">
        <v>14</v>
      </c>
      <c r="D1884" s="93">
        <v>22</v>
      </c>
      <c r="E1884" s="93">
        <v>23</v>
      </c>
      <c r="F1884" s="93">
        <v>27</v>
      </c>
      <c r="G1884" s="93">
        <v>28</v>
      </c>
      <c r="H1884" s="93">
        <v>31</v>
      </c>
      <c r="I1884" s="99">
        <v>12</v>
      </c>
      <c r="J1884" s="93">
        <v>27</v>
      </c>
      <c r="K1884" s="93">
        <v>31</v>
      </c>
      <c r="L1884" s="93">
        <v>28</v>
      </c>
      <c r="M1884" s="93">
        <v>14</v>
      </c>
      <c r="N1884" s="93">
        <v>22</v>
      </c>
      <c r="O1884" s="94">
        <v>23</v>
      </c>
      <c r="P1884" s="74">
        <v>357991902</v>
      </c>
      <c r="Q1884" s="74">
        <v>1183970392</v>
      </c>
      <c r="R1884" s="74">
        <v>2</v>
      </c>
      <c r="S1884" s="74">
        <v>15000000</v>
      </c>
      <c r="T1884" s="74">
        <v>74</v>
      </c>
      <c r="U1884" s="74">
        <v>312975</v>
      </c>
      <c r="V1884" s="74">
        <v>1031</v>
      </c>
      <c r="W1884" s="74">
        <v>3000</v>
      </c>
      <c r="X1884" s="74">
        <v>60227</v>
      </c>
      <c r="Y1884" s="74">
        <v>200</v>
      </c>
      <c r="Z1884" s="74">
        <v>1171611</v>
      </c>
      <c r="AA1884" s="74">
        <v>10</v>
      </c>
      <c r="AB1884" s="74">
        <v>11184128</v>
      </c>
      <c r="AC1884" s="74">
        <v>5</v>
      </c>
    </row>
    <row r="1885" spans="1:29" ht="14.25">
      <c r="A1885" s="89">
        <v>2015138</v>
      </c>
      <c r="B1885" s="91">
        <v>42332</v>
      </c>
      <c r="C1885" s="97">
        <v>1</v>
      </c>
      <c r="D1885" s="93">
        <v>2</v>
      </c>
      <c r="E1885" s="93">
        <v>8</v>
      </c>
      <c r="F1885" s="93">
        <v>16</v>
      </c>
      <c r="G1885" s="93">
        <v>19</v>
      </c>
      <c r="H1885" s="93">
        <v>24</v>
      </c>
      <c r="I1885" s="99">
        <v>11</v>
      </c>
      <c r="J1885" s="93">
        <v>8</v>
      </c>
      <c r="K1885" s="93">
        <v>1</v>
      </c>
      <c r="L1885" s="93">
        <v>24</v>
      </c>
      <c r="M1885" s="93">
        <v>16</v>
      </c>
      <c r="N1885" s="93">
        <v>19</v>
      </c>
      <c r="O1885" s="94">
        <v>2</v>
      </c>
      <c r="P1885" s="74">
        <v>317036346</v>
      </c>
      <c r="Q1885" s="74">
        <v>1160191307</v>
      </c>
      <c r="R1885" s="74">
        <v>11</v>
      </c>
      <c r="S1885" s="74">
        <v>11032096</v>
      </c>
      <c r="T1885" s="74">
        <v>108</v>
      </c>
      <c r="U1885" s="74">
        <v>131401</v>
      </c>
      <c r="V1885" s="74">
        <v>1790</v>
      </c>
      <c r="W1885" s="74">
        <v>3000</v>
      </c>
      <c r="X1885" s="74">
        <v>82076</v>
      </c>
      <c r="Y1885" s="74">
        <v>200</v>
      </c>
      <c r="Z1885" s="74">
        <v>1371533</v>
      </c>
      <c r="AA1885" s="74">
        <v>10</v>
      </c>
      <c r="AB1885" s="74">
        <v>12616394</v>
      </c>
      <c r="AC1885" s="74">
        <v>5</v>
      </c>
    </row>
    <row r="1886" spans="1:29" ht="14.25">
      <c r="A1886" s="89">
        <v>2015139</v>
      </c>
      <c r="B1886" s="91">
        <v>42334</v>
      </c>
      <c r="C1886" s="97">
        <v>1</v>
      </c>
      <c r="D1886" s="93">
        <v>10</v>
      </c>
      <c r="E1886" s="93">
        <v>13</v>
      </c>
      <c r="F1886" s="93">
        <v>18</v>
      </c>
      <c r="G1886" s="93">
        <v>25</v>
      </c>
      <c r="H1886" s="93">
        <v>27</v>
      </c>
      <c r="I1886" s="99">
        <v>9</v>
      </c>
      <c r="J1886" s="93">
        <v>13</v>
      </c>
      <c r="K1886" s="93">
        <v>18</v>
      </c>
      <c r="L1886" s="93">
        <v>25</v>
      </c>
      <c r="M1886" s="93">
        <v>1</v>
      </c>
      <c r="N1886" s="93">
        <v>10</v>
      </c>
      <c r="O1886" s="94">
        <v>27</v>
      </c>
      <c r="P1886" s="74">
        <v>323569236</v>
      </c>
      <c r="Q1886" s="74">
        <v>1158957645</v>
      </c>
      <c r="R1886" s="74">
        <v>5</v>
      </c>
      <c r="S1886" s="74">
        <v>11728461</v>
      </c>
      <c r="T1886" s="74">
        <v>91</v>
      </c>
      <c r="U1886" s="74">
        <v>118712</v>
      </c>
      <c r="V1886" s="74">
        <v>1588</v>
      </c>
      <c r="W1886" s="74">
        <v>3000</v>
      </c>
      <c r="X1886" s="74">
        <v>80080</v>
      </c>
      <c r="Y1886" s="74">
        <v>200</v>
      </c>
      <c r="Z1886" s="74">
        <v>1410760</v>
      </c>
      <c r="AA1886" s="74">
        <v>10</v>
      </c>
      <c r="AB1886" s="74">
        <v>16089960</v>
      </c>
      <c r="AC1886" s="74">
        <v>5</v>
      </c>
    </row>
    <row r="1887" spans="1:29" ht="14.25">
      <c r="A1887" s="89">
        <v>2015140</v>
      </c>
      <c r="B1887" s="91">
        <v>42337</v>
      </c>
      <c r="C1887" s="97">
        <v>6</v>
      </c>
      <c r="D1887" s="93">
        <v>20</v>
      </c>
      <c r="E1887" s="93">
        <v>28</v>
      </c>
      <c r="F1887" s="93">
        <v>29</v>
      </c>
      <c r="G1887" s="93">
        <v>30</v>
      </c>
      <c r="H1887" s="93">
        <v>31</v>
      </c>
      <c r="I1887" s="99">
        <v>12</v>
      </c>
      <c r="J1887" s="93">
        <v>28</v>
      </c>
      <c r="K1887" s="93">
        <v>30</v>
      </c>
      <c r="L1887" s="93">
        <v>29</v>
      </c>
      <c r="M1887" s="93">
        <v>20</v>
      </c>
      <c r="N1887" s="93">
        <v>6</v>
      </c>
      <c r="O1887" s="94">
        <v>31</v>
      </c>
      <c r="P1887" s="74">
        <v>363959858</v>
      </c>
      <c r="Q1887" s="74">
        <v>1188582820</v>
      </c>
      <c r="R1887" s="74">
        <v>5</v>
      </c>
      <c r="S1887" s="74">
        <v>13972740</v>
      </c>
      <c r="T1887" s="74">
        <v>131</v>
      </c>
      <c r="U1887" s="74">
        <v>189539</v>
      </c>
      <c r="V1887" s="74">
        <v>1466</v>
      </c>
      <c r="W1887" s="74">
        <v>3000</v>
      </c>
      <c r="X1887" s="74">
        <v>73027</v>
      </c>
      <c r="Y1887" s="74">
        <v>200</v>
      </c>
      <c r="Z1887" s="74">
        <v>1421897</v>
      </c>
      <c r="AA1887" s="74">
        <v>10</v>
      </c>
      <c r="AB1887" s="74">
        <v>9159892</v>
      </c>
      <c r="AC1887" s="74">
        <v>5</v>
      </c>
    </row>
    <row r="1888" spans="1:29" ht="14.25">
      <c r="A1888" s="89">
        <v>2015141</v>
      </c>
      <c r="B1888" s="91">
        <v>42339</v>
      </c>
      <c r="C1888" s="97">
        <v>3</v>
      </c>
      <c r="D1888" s="93">
        <v>8</v>
      </c>
      <c r="E1888" s="93">
        <v>19</v>
      </c>
      <c r="F1888" s="93">
        <v>25</v>
      </c>
      <c r="G1888" s="93">
        <v>27</v>
      </c>
      <c r="H1888" s="93">
        <v>28</v>
      </c>
      <c r="I1888" s="99">
        <v>2</v>
      </c>
      <c r="J1888" s="93">
        <v>28</v>
      </c>
      <c r="K1888" s="93">
        <v>25</v>
      </c>
      <c r="L1888" s="93">
        <v>3</v>
      </c>
      <c r="M1888" s="93">
        <v>8</v>
      </c>
      <c r="N1888" s="93">
        <v>19</v>
      </c>
      <c r="O1888" s="94">
        <v>27</v>
      </c>
      <c r="P1888" s="74">
        <v>329544366</v>
      </c>
      <c r="Q1888" s="74">
        <v>1174709536</v>
      </c>
      <c r="R1888" s="74">
        <v>8</v>
      </c>
      <c r="S1888" s="74">
        <v>11187578</v>
      </c>
      <c r="T1888" s="74">
        <v>173</v>
      </c>
      <c r="U1888" s="74">
        <v>68646</v>
      </c>
      <c r="V1888" s="74">
        <v>2115</v>
      </c>
      <c r="W1888" s="74">
        <v>3000</v>
      </c>
      <c r="X1888" s="74">
        <v>108538</v>
      </c>
      <c r="Y1888" s="74">
        <v>200</v>
      </c>
      <c r="Z1888" s="74">
        <v>1764871</v>
      </c>
      <c r="AA1888" s="74">
        <v>10</v>
      </c>
      <c r="AB1888" s="74">
        <v>13654460</v>
      </c>
      <c r="AC1888" s="74">
        <v>5</v>
      </c>
    </row>
    <row r="1889" spans="1:29" ht="14.25">
      <c r="A1889" s="89">
        <v>2015142</v>
      </c>
      <c r="B1889" s="91">
        <v>42341</v>
      </c>
      <c r="C1889" s="97">
        <v>13</v>
      </c>
      <c r="D1889" s="93">
        <v>17</v>
      </c>
      <c r="E1889" s="93">
        <v>19</v>
      </c>
      <c r="F1889" s="93">
        <v>20</v>
      </c>
      <c r="G1889" s="93">
        <v>22</v>
      </c>
      <c r="H1889" s="93">
        <v>25</v>
      </c>
      <c r="I1889" s="99">
        <v>11</v>
      </c>
      <c r="J1889" s="93">
        <v>22</v>
      </c>
      <c r="K1889" s="93">
        <v>13</v>
      </c>
      <c r="L1889" s="93">
        <v>17</v>
      </c>
      <c r="M1889" s="93">
        <v>20</v>
      </c>
      <c r="N1889" s="93">
        <v>19</v>
      </c>
      <c r="O1889" s="94">
        <v>25</v>
      </c>
      <c r="P1889" s="74">
        <v>326956020</v>
      </c>
      <c r="Q1889" s="74">
        <v>1221938746</v>
      </c>
      <c r="R1889" s="74">
        <v>2</v>
      </c>
      <c r="S1889" s="74">
        <v>15000000</v>
      </c>
      <c r="T1889" s="74">
        <v>66</v>
      </c>
      <c r="U1889" s="74">
        <v>339541</v>
      </c>
      <c r="V1889" s="74">
        <v>749</v>
      </c>
      <c r="W1889" s="74">
        <v>3000</v>
      </c>
      <c r="X1889" s="74">
        <v>44678</v>
      </c>
      <c r="Y1889" s="74">
        <v>200</v>
      </c>
      <c r="Z1889" s="74">
        <v>922990</v>
      </c>
      <c r="AA1889" s="74">
        <v>10</v>
      </c>
      <c r="AB1889" s="74">
        <v>10031400</v>
      </c>
      <c r="AC1889" s="74">
        <v>5</v>
      </c>
    </row>
    <row r="1890" spans="1:29" ht="14.25">
      <c r="A1890" s="89">
        <v>2015143</v>
      </c>
      <c r="B1890" s="91">
        <v>42344</v>
      </c>
      <c r="C1890" s="97">
        <v>13</v>
      </c>
      <c r="D1890" s="93">
        <v>15</v>
      </c>
      <c r="E1890" s="93">
        <v>19</v>
      </c>
      <c r="F1890" s="93">
        <v>20</v>
      </c>
      <c r="G1890" s="93">
        <v>21</v>
      </c>
      <c r="H1890" s="93">
        <v>32</v>
      </c>
      <c r="I1890" s="99">
        <v>4</v>
      </c>
      <c r="J1890" s="93">
        <v>20</v>
      </c>
      <c r="K1890" s="93">
        <v>15</v>
      </c>
      <c r="L1890" s="93">
        <v>19</v>
      </c>
      <c r="M1890" s="93">
        <v>13</v>
      </c>
      <c r="N1890" s="93">
        <v>21</v>
      </c>
      <c r="O1890" s="94">
        <v>32</v>
      </c>
      <c r="P1890" s="74">
        <v>363104978</v>
      </c>
      <c r="Q1890" s="74">
        <v>1253527944</v>
      </c>
      <c r="R1890" s="74">
        <v>6</v>
      </c>
      <c r="S1890" s="74">
        <v>13732678</v>
      </c>
      <c r="T1890" s="74">
        <v>75</v>
      </c>
      <c r="U1890" s="74">
        <v>373267</v>
      </c>
      <c r="V1890" s="74">
        <v>902</v>
      </c>
      <c r="W1890" s="74">
        <v>3000</v>
      </c>
      <c r="X1890" s="74">
        <v>51669</v>
      </c>
      <c r="Y1890" s="74">
        <v>200</v>
      </c>
      <c r="Z1890" s="74">
        <v>1058972</v>
      </c>
      <c r="AA1890" s="74">
        <v>10</v>
      </c>
      <c r="AB1890" s="74">
        <v>8462310</v>
      </c>
      <c r="AC1890" s="74">
        <v>5</v>
      </c>
    </row>
    <row r="1891" spans="1:29" ht="14.25">
      <c r="A1891" s="89">
        <v>2015144</v>
      </c>
      <c r="B1891" s="91">
        <v>42346</v>
      </c>
      <c r="C1891" s="97">
        <v>1</v>
      </c>
      <c r="D1891" s="93">
        <v>4</v>
      </c>
      <c r="E1891" s="93">
        <v>7</v>
      </c>
      <c r="F1891" s="93">
        <v>15</v>
      </c>
      <c r="G1891" s="93">
        <v>28</v>
      </c>
      <c r="H1891" s="93">
        <v>32</v>
      </c>
      <c r="I1891" s="99">
        <v>16</v>
      </c>
      <c r="J1891" s="93">
        <v>7</v>
      </c>
      <c r="K1891" s="93">
        <v>32</v>
      </c>
      <c r="L1891" s="93">
        <v>15</v>
      </c>
      <c r="M1891" s="93">
        <v>4</v>
      </c>
      <c r="N1891" s="93">
        <v>28</v>
      </c>
      <c r="O1891" s="94">
        <v>1</v>
      </c>
      <c r="P1891" s="74">
        <v>330530758</v>
      </c>
      <c r="Q1891" s="74">
        <v>1278764676</v>
      </c>
      <c r="R1891" s="74">
        <v>6</v>
      </c>
      <c r="S1891" s="74">
        <v>13347680</v>
      </c>
      <c r="T1891" s="74">
        <v>110</v>
      </c>
      <c r="U1891" s="74">
        <v>228250</v>
      </c>
      <c r="V1891" s="74">
        <v>1024</v>
      </c>
      <c r="W1891" s="74">
        <v>3000</v>
      </c>
      <c r="X1891" s="74">
        <v>55778</v>
      </c>
      <c r="Y1891" s="74">
        <v>200</v>
      </c>
      <c r="Z1891" s="74">
        <v>1097518</v>
      </c>
      <c r="AA1891" s="74">
        <v>10</v>
      </c>
      <c r="AB1891" s="74">
        <v>7265373</v>
      </c>
      <c r="AC1891" s="74">
        <v>5</v>
      </c>
    </row>
    <row r="1892" spans="1:29" ht="14.25">
      <c r="A1892" s="89">
        <v>2015145</v>
      </c>
      <c r="B1892" s="91">
        <v>42348</v>
      </c>
      <c r="C1892" s="97">
        <v>7</v>
      </c>
      <c r="D1892" s="93">
        <v>8</v>
      </c>
      <c r="E1892" s="93">
        <v>15</v>
      </c>
      <c r="F1892" s="93">
        <v>19</v>
      </c>
      <c r="G1892" s="93">
        <v>20</v>
      </c>
      <c r="H1892" s="93">
        <v>24</v>
      </c>
      <c r="I1892" s="99">
        <v>13</v>
      </c>
      <c r="J1892" s="93">
        <v>8</v>
      </c>
      <c r="K1892" s="93">
        <v>7</v>
      </c>
      <c r="L1892" s="93">
        <v>19</v>
      </c>
      <c r="M1892" s="93">
        <v>24</v>
      </c>
      <c r="N1892" s="93">
        <v>15</v>
      </c>
      <c r="O1892" s="94">
        <v>20</v>
      </c>
      <c r="P1892" s="74">
        <v>327973844</v>
      </c>
      <c r="Q1892" s="74">
        <v>1248915010</v>
      </c>
      <c r="R1892" s="74">
        <v>14</v>
      </c>
      <c r="S1892" s="74">
        <v>11042866</v>
      </c>
      <c r="T1892" s="74">
        <v>143</v>
      </c>
      <c r="U1892" s="74">
        <v>127623</v>
      </c>
      <c r="V1892" s="74">
        <v>1621</v>
      </c>
      <c r="W1892" s="74">
        <v>3000</v>
      </c>
      <c r="X1892" s="74">
        <v>71850</v>
      </c>
      <c r="Y1892" s="74">
        <v>200</v>
      </c>
      <c r="Z1892" s="74">
        <v>1268383</v>
      </c>
      <c r="AA1892" s="74">
        <v>10</v>
      </c>
      <c r="AB1892" s="74">
        <v>11157945</v>
      </c>
      <c r="AC1892" s="74">
        <v>5</v>
      </c>
    </row>
    <row r="1893" spans="1:29" ht="14.25">
      <c r="A1893" s="89">
        <v>2015146</v>
      </c>
      <c r="B1893" s="91">
        <v>42351</v>
      </c>
      <c r="C1893" s="97">
        <v>16</v>
      </c>
      <c r="D1893" s="93">
        <v>17</v>
      </c>
      <c r="E1893" s="93">
        <v>21</v>
      </c>
      <c r="F1893" s="93">
        <v>28</v>
      </c>
      <c r="G1893" s="93">
        <v>30</v>
      </c>
      <c r="H1893" s="93">
        <v>32</v>
      </c>
      <c r="I1893" s="99">
        <v>15</v>
      </c>
      <c r="J1893" s="93">
        <v>17</v>
      </c>
      <c r="K1893" s="93">
        <v>28</v>
      </c>
      <c r="L1893" s="93">
        <v>16</v>
      </c>
      <c r="M1893" s="93">
        <v>30</v>
      </c>
      <c r="N1893" s="93">
        <v>32</v>
      </c>
      <c r="O1893" s="94">
        <v>21</v>
      </c>
      <c r="P1893" s="74">
        <v>368273034</v>
      </c>
      <c r="Q1893" s="74">
        <v>1307571540</v>
      </c>
      <c r="R1893" s="74">
        <v>3</v>
      </c>
      <c r="S1893" s="74">
        <v>15000000</v>
      </c>
      <c r="T1893" s="74">
        <v>73</v>
      </c>
      <c r="U1893" s="74">
        <v>404824</v>
      </c>
      <c r="V1893" s="74">
        <v>877</v>
      </c>
      <c r="W1893" s="74">
        <v>3000</v>
      </c>
      <c r="X1893" s="74">
        <v>46268</v>
      </c>
      <c r="Y1893" s="74">
        <v>200</v>
      </c>
      <c r="Z1893" s="74">
        <v>999372</v>
      </c>
      <c r="AA1893" s="74">
        <v>10</v>
      </c>
      <c r="AB1893" s="74">
        <v>8073351</v>
      </c>
      <c r="AC1893" s="74">
        <v>5</v>
      </c>
    </row>
    <row r="1894" spans="1:29" ht="14.25">
      <c r="A1894" s="89">
        <v>2015147</v>
      </c>
      <c r="B1894" s="91">
        <v>42353</v>
      </c>
      <c r="C1894" s="97">
        <v>8</v>
      </c>
      <c r="D1894" s="93">
        <v>9</v>
      </c>
      <c r="E1894" s="93">
        <v>16</v>
      </c>
      <c r="F1894" s="93">
        <v>23</v>
      </c>
      <c r="G1894" s="93">
        <v>24</v>
      </c>
      <c r="H1894" s="93">
        <v>30</v>
      </c>
      <c r="I1894" s="99">
        <v>5</v>
      </c>
      <c r="J1894" s="93">
        <v>23</v>
      </c>
      <c r="K1894" s="93">
        <v>30</v>
      </c>
      <c r="L1894" s="93">
        <v>8</v>
      </c>
      <c r="M1894" s="93">
        <v>9</v>
      </c>
      <c r="N1894" s="93">
        <v>16</v>
      </c>
      <c r="O1894" s="94">
        <v>24</v>
      </c>
      <c r="P1894" s="74">
        <v>331495570</v>
      </c>
      <c r="Q1894" s="74">
        <v>1187906265</v>
      </c>
      <c r="R1894" s="74">
        <v>29</v>
      </c>
      <c r="S1894" s="74">
        <v>5490089</v>
      </c>
      <c r="T1894" s="74">
        <v>181</v>
      </c>
      <c r="U1894" s="74">
        <v>63623</v>
      </c>
      <c r="V1894" s="74">
        <v>2825</v>
      </c>
      <c r="W1894" s="74">
        <v>3000</v>
      </c>
      <c r="X1894" s="74">
        <v>108884</v>
      </c>
      <c r="Y1894" s="74">
        <v>200</v>
      </c>
      <c r="Z1894" s="74">
        <v>1601266</v>
      </c>
      <c r="AA1894" s="74">
        <v>10</v>
      </c>
      <c r="AB1894" s="74">
        <v>14021043</v>
      </c>
      <c r="AC1894" s="74">
        <v>5</v>
      </c>
    </row>
    <row r="1895" spans="1:29" ht="14.25">
      <c r="A1895" s="89">
        <v>2015148</v>
      </c>
      <c r="B1895" s="91">
        <v>42355</v>
      </c>
      <c r="C1895" s="97">
        <v>9</v>
      </c>
      <c r="D1895" s="93">
        <v>13</v>
      </c>
      <c r="E1895" s="93">
        <v>14</v>
      </c>
      <c r="F1895" s="93">
        <v>22</v>
      </c>
      <c r="G1895" s="93">
        <v>26</v>
      </c>
      <c r="H1895" s="93">
        <v>27</v>
      </c>
      <c r="I1895" s="99">
        <v>7</v>
      </c>
      <c r="J1895" s="93">
        <v>14</v>
      </c>
      <c r="K1895" s="93">
        <v>9</v>
      </c>
      <c r="L1895" s="93">
        <v>27</v>
      </c>
      <c r="M1895" s="93">
        <v>26</v>
      </c>
      <c r="N1895" s="93">
        <v>13</v>
      </c>
      <c r="O1895" s="94">
        <v>22</v>
      </c>
      <c r="P1895" s="74">
        <v>330278892</v>
      </c>
      <c r="Q1895" s="74">
        <v>1127755566</v>
      </c>
      <c r="R1895" s="74">
        <v>18</v>
      </c>
      <c r="S1895" s="74">
        <v>5603016</v>
      </c>
      <c r="T1895" s="74">
        <v>298</v>
      </c>
      <c r="U1895" s="74">
        <v>45529</v>
      </c>
      <c r="V1895" s="74">
        <v>3135</v>
      </c>
      <c r="W1895" s="74">
        <v>3000</v>
      </c>
      <c r="X1895" s="74">
        <v>126320</v>
      </c>
      <c r="Y1895" s="74">
        <v>200</v>
      </c>
      <c r="Z1895" s="74">
        <v>1830509</v>
      </c>
      <c r="AA1895" s="74">
        <v>10</v>
      </c>
      <c r="AB1895" s="74">
        <v>10918218</v>
      </c>
      <c r="AC1895" s="74">
        <v>5</v>
      </c>
    </row>
    <row r="1896" spans="1:29" ht="14.25">
      <c r="A1896" s="89">
        <v>2015149</v>
      </c>
      <c r="B1896" s="91">
        <v>42358</v>
      </c>
      <c r="C1896" s="97">
        <v>9</v>
      </c>
      <c r="D1896" s="93">
        <v>10</v>
      </c>
      <c r="E1896" s="93">
        <v>20</v>
      </c>
      <c r="F1896" s="93">
        <v>21</v>
      </c>
      <c r="G1896" s="93">
        <v>22</v>
      </c>
      <c r="H1896" s="93">
        <v>33</v>
      </c>
      <c r="I1896" s="99">
        <v>9</v>
      </c>
      <c r="J1896" s="93">
        <v>9</v>
      </c>
      <c r="K1896" s="93">
        <v>21</v>
      </c>
      <c r="L1896" s="93">
        <v>33</v>
      </c>
      <c r="M1896" s="93">
        <v>10</v>
      </c>
      <c r="N1896" s="93">
        <v>22</v>
      </c>
      <c r="O1896" s="94">
        <v>20</v>
      </c>
      <c r="P1896" s="74">
        <v>368458204</v>
      </c>
      <c r="Q1896" s="74">
        <v>960924480</v>
      </c>
      <c r="R1896" s="74">
        <v>40</v>
      </c>
      <c r="S1896" s="74">
        <v>5301535</v>
      </c>
      <c r="T1896" s="74">
        <v>340</v>
      </c>
      <c r="U1896" s="74">
        <v>44343</v>
      </c>
      <c r="V1896" s="74">
        <v>3708</v>
      </c>
      <c r="W1896" s="74">
        <v>3000</v>
      </c>
      <c r="X1896" s="74">
        <v>124350</v>
      </c>
      <c r="Y1896" s="74">
        <v>200</v>
      </c>
      <c r="Z1896" s="74">
        <v>1783613</v>
      </c>
      <c r="AA1896" s="74">
        <v>10</v>
      </c>
      <c r="AB1896" s="74">
        <v>13281444</v>
      </c>
      <c r="AC1896" s="74">
        <v>5</v>
      </c>
    </row>
    <row r="1897" spans="1:29" ht="14.25">
      <c r="A1897" s="89">
        <v>2015150</v>
      </c>
      <c r="B1897" s="91">
        <v>42360</v>
      </c>
      <c r="C1897" s="97">
        <v>1</v>
      </c>
      <c r="D1897" s="93">
        <v>3</v>
      </c>
      <c r="E1897" s="93">
        <v>8</v>
      </c>
      <c r="F1897" s="93">
        <v>11</v>
      </c>
      <c r="G1897" s="93">
        <v>29</v>
      </c>
      <c r="H1897" s="93">
        <v>31</v>
      </c>
      <c r="I1897" s="99">
        <v>13</v>
      </c>
      <c r="J1897" s="93">
        <v>8</v>
      </c>
      <c r="K1897" s="93">
        <v>1</v>
      </c>
      <c r="L1897" s="93">
        <v>3</v>
      </c>
      <c r="M1897" s="93">
        <v>31</v>
      </c>
      <c r="N1897" s="93">
        <v>11</v>
      </c>
      <c r="O1897" s="94">
        <v>29</v>
      </c>
      <c r="P1897" s="74">
        <v>333813118</v>
      </c>
      <c r="Q1897" s="74">
        <v>1022632570</v>
      </c>
      <c r="R1897" s="74">
        <v>1</v>
      </c>
      <c r="S1897" s="74">
        <v>10000000</v>
      </c>
      <c r="T1897" s="74">
        <v>225</v>
      </c>
      <c r="U1897" s="74">
        <v>106234</v>
      </c>
      <c r="V1897" s="74">
        <v>1218</v>
      </c>
      <c r="W1897" s="74">
        <v>3000</v>
      </c>
      <c r="X1897" s="74">
        <v>74925</v>
      </c>
      <c r="Y1897" s="74">
        <v>200</v>
      </c>
      <c r="Z1897" s="74">
        <v>1457175</v>
      </c>
      <c r="AA1897" s="74">
        <v>10</v>
      </c>
      <c r="AB1897" s="74">
        <v>6949378</v>
      </c>
      <c r="AC1897" s="74">
        <v>5</v>
      </c>
    </row>
    <row r="1898" spans="1:29" ht="14.25">
      <c r="A1898" s="89">
        <v>2015151</v>
      </c>
      <c r="B1898" s="91">
        <v>42362</v>
      </c>
      <c r="C1898" s="97">
        <v>5</v>
      </c>
      <c r="D1898" s="93">
        <v>6</v>
      </c>
      <c r="E1898" s="93">
        <v>8</v>
      </c>
      <c r="F1898" s="93">
        <v>23</v>
      </c>
      <c r="G1898" s="93">
        <v>31</v>
      </c>
      <c r="H1898" s="93">
        <v>32</v>
      </c>
      <c r="I1898" s="99">
        <v>11</v>
      </c>
      <c r="J1898" s="93">
        <v>32</v>
      </c>
      <c r="K1898" s="93">
        <v>5</v>
      </c>
      <c r="L1898" s="93">
        <v>6</v>
      </c>
      <c r="M1898" s="93">
        <v>31</v>
      </c>
      <c r="N1898" s="93">
        <v>23</v>
      </c>
      <c r="O1898" s="94">
        <v>8</v>
      </c>
      <c r="P1898" s="74">
        <v>350309390</v>
      </c>
      <c r="Q1898" s="74">
        <v>1050789000</v>
      </c>
      <c r="R1898" s="74">
        <v>5</v>
      </c>
      <c r="S1898" s="74">
        <v>8865922</v>
      </c>
      <c r="T1898" s="74">
        <v>74</v>
      </c>
      <c r="U1898" s="74">
        <v>326513</v>
      </c>
      <c r="V1898" s="74">
        <v>1193</v>
      </c>
      <c r="W1898" s="74">
        <v>3000</v>
      </c>
      <c r="X1898" s="74">
        <v>63892</v>
      </c>
      <c r="Y1898" s="74">
        <v>200</v>
      </c>
      <c r="Z1898" s="74">
        <v>1249667</v>
      </c>
      <c r="AA1898" s="74">
        <v>10</v>
      </c>
      <c r="AB1898" s="74">
        <v>9229895</v>
      </c>
      <c r="AC1898" s="74">
        <v>5</v>
      </c>
    </row>
    <row r="1899" spans="1:29" ht="14.25">
      <c r="A1899" s="89">
        <v>2015152</v>
      </c>
      <c r="B1899" s="91">
        <v>42365</v>
      </c>
      <c r="C1899" s="97">
        <v>11</v>
      </c>
      <c r="D1899" s="93">
        <v>18</v>
      </c>
      <c r="E1899" s="93">
        <v>19</v>
      </c>
      <c r="F1899" s="93">
        <v>21</v>
      </c>
      <c r="G1899" s="93">
        <v>29</v>
      </c>
      <c r="H1899" s="93">
        <v>32</v>
      </c>
      <c r="I1899" s="99">
        <v>12</v>
      </c>
      <c r="J1899" s="93">
        <v>18</v>
      </c>
      <c r="K1899" s="93">
        <v>32</v>
      </c>
      <c r="L1899" s="93">
        <v>11</v>
      </c>
      <c r="M1899" s="93">
        <v>19</v>
      </c>
      <c r="N1899" s="93">
        <v>21</v>
      </c>
      <c r="O1899" s="94">
        <v>29</v>
      </c>
      <c r="P1899" s="74">
        <v>392322240</v>
      </c>
      <c r="Q1899" s="74">
        <v>1026723516</v>
      </c>
      <c r="R1899" s="74">
        <v>14</v>
      </c>
      <c r="S1899" s="74">
        <v>6193104</v>
      </c>
      <c r="T1899" s="74">
        <v>102</v>
      </c>
      <c r="U1899" s="74">
        <v>204699</v>
      </c>
      <c r="V1899" s="74">
        <v>1776</v>
      </c>
      <c r="W1899" s="74">
        <v>3000</v>
      </c>
      <c r="X1899" s="74">
        <v>80337</v>
      </c>
      <c r="Y1899" s="74">
        <v>200</v>
      </c>
      <c r="Z1899" s="74">
        <v>1483926</v>
      </c>
      <c r="AA1899" s="74">
        <v>10</v>
      </c>
      <c r="AB1899" s="74">
        <v>14497185</v>
      </c>
      <c r="AC1899" s="74">
        <v>5</v>
      </c>
    </row>
    <row r="1900" spans="1:29" ht="14.25">
      <c r="A1900" s="89">
        <v>2015153</v>
      </c>
      <c r="B1900" s="91">
        <v>42367</v>
      </c>
      <c r="C1900" s="97">
        <v>8</v>
      </c>
      <c r="D1900" s="93">
        <v>11</v>
      </c>
      <c r="E1900" s="93">
        <v>15</v>
      </c>
      <c r="F1900" s="93">
        <v>22</v>
      </c>
      <c r="G1900" s="93">
        <v>27</v>
      </c>
      <c r="H1900" s="93">
        <v>29</v>
      </c>
      <c r="I1900" s="99">
        <v>3</v>
      </c>
      <c r="J1900" s="93">
        <v>11</v>
      </c>
      <c r="K1900" s="93">
        <v>15</v>
      </c>
      <c r="L1900" s="93">
        <v>27</v>
      </c>
      <c r="M1900" s="93">
        <v>8</v>
      </c>
      <c r="N1900" s="93">
        <v>29</v>
      </c>
      <c r="O1900" s="94">
        <v>22</v>
      </c>
      <c r="P1900" s="74">
        <v>348341018</v>
      </c>
      <c r="Q1900" s="74">
        <v>999785925</v>
      </c>
      <c r="R1900" s="74">
        <v>15</v>
      </c>
      <c r="S1900" s="74">
        <v>6165149</v>
      </c>
      <c r="T1900" s="74">
        <v>143</v>
      </c>
      <c r="U1900" s="74">
        <v>152773</v>
      </c>
      <c r="V1900" s="74">
        <v>1621</v>
      </c>
      <c r="W1900" s="74">
        <v>3000</v>
      </c>
      <c r="X1900" s="74">
        <v>77368</v>
      </c>
      <c r="Y1900" s="74">
        <v>200</v>
      </c>
      <c r="Z1900" s="74">
        <v>1457956</v>
      </c>
      <c r="AA1900" s="74">
        <v>10</v>
      </c>
      <c r="AB1900" s="74">
        <v>9676945</v>
      </c>
      <c r="AC1900" s="74">
        <v>5</v>
      </c>
    </row>
    <row r="1901" spans="1:29" ht="14.25">
      <c r="A1901" s="89">
        <v>2015154</v>
      </c>
      <c r="B1901" s="91">
        <v>42369</v>
      </c>
      <c r="C1901" s="97">
        <v>7</v>
      </c>
      <c r="D1901" s="93">
        <v>9</v>
      </c>
      <c r="E1901" s="93">
        <v>11</v>
      </c>
      <c r="F1901" s="93">
        <v>15</v>
      </c>
      <c r="G1901" s="93">
        <v>18</v>
      </c>
      <c r="H1901" s="93">
        <v>25</v>
      </c>
      <c r="I1901" s="99">
        <v>7</v>
      </c>
      <c r="J1901" s="93">
        <v>25</v>
      </c>
      <c r="K1901" s="93">
        <v>11</v>
      </c>
      <c r="L1901" s="93">
        <v>18</v>
      </c>
      <c r="M1901" s="93">
        <v>7</v>
      </c>
      <c r="N1901" s="93">
        <v>15</v>
      </c>
      <c r="O1901" s="94">
        <v>9</v>
      </c>
      <c r="P1901" s="74">
        <v>364605498</v>
      </c>
      <c r="Q1901" s="74">
        <v>984457630</v>
      </c>
      <c r="R1901" s="74">
        <v>13</v>
      </c>
      <c r="S1901" s="74">
        <v>6389418</v>
      </c>
      <c r="T1901" s="74">
        <v>120</v>
      </c>
      <c r="U1901" s="74">
        <v>188150</v>
      </c>
      <c r="V1901" s="74">
        <v>1666</v>
      </c>
      <c r="W1901" s="74">
        <v>3000</v>
      </c>
      <c r="X1901" s="74">
        <v>83647</v>
      </c>
      <c r="Y1901" s="74">
        <v>200</v>
      </c>
      <c r="Z1901" s="74">
        <v>1536019</v>
      </c>
      <c r="AA1901" s="74">
        <v>10</v>
      </c>
      <c r="AB1901" s="74">
        <v>10251382</v>
      </c>
      <c r="AC1901" s="74">
        <v>5</v>
      </c>
    </row>
    <row r="1902" spans="1:29" ht="14.25">
      <c r="A1902" s="89">
        <v>2016001</v>
      </c>
      <c r="B1902" s="91">
        <v>42372</v>
      </c>
      <c r="C1902" s="97">
        <v>6</v>
      </c>
      <c r="D1902" s="93">
        <v>13</v>
      </c>
      <c r="E1902" s="93">
        <v>16</v>
      </c>
      <c r="F1902" s="93">
        <v>18</v>
      </c>
      <c r="G1902" s="93">
        <v>20</v>
      </c>
      <c r="H1902" s="93">
        <v>22</v>
      </c>
      <c r="I1902" s="99">
        <v>13</v>
      </c>
      <c r="J1902" s="93">
        <v>18</v>
      </c>
      <c r="K1902" s="93">
        <v>22</v>
      </c>
      <c r="L1902" s="93">
        <v>20</v>
      </c>
      <c r="M1902" s="93">
        <v>16</v>
      </c>
      <c r="N1902" s="93">
        <v>13</v>
      </c>
      <c r="O1902" s="94">
        <v>6</v>
      </c>
      <c r="P1902" s="74">
        <v>388445976</v>
      </c>
      <c r="Q1902" s="74">
        <v>1022461915</v>
      </c>
      <c r="R1902" s="74">
        <v>5</v>
      </c>
      <c r="S1902" s="74">
        <v>9582130</v>
      </c>
      <c r="T1902" s="74">
        <v>154</v>
      </c>
      <c r="U1902" s="74">
        <v>185963</v>
      </c>
      <c r="V1902" s="74">
        <v>1333</v>
      </c>
      <c r="W1902" s="74">
        <v>3000</v>
      </c>
      <c r="X1902" s="74">
        <v>78260</v>
      </c>
      <c r="Y1902" s="74">
        <v>200</v>
      </c>
      <c r="Z1902" s="74">
        <v>1515613</v>
      </c>
      <c r="AA1902" s="74">
        <v>10</v>
      </c>
      <c r="AB1902" s="74">
        <v>8195629</v>
      </c>
      <c r="AC1902" s="74">
        <v>5</v>
      </c>
    </row>
    <row r="1903" spans="1:29" ht="14.25">
      <c r="A1903" s="89">
        <v>2016002</v>
      </c>
      <c r="B1903" s="91">
        <v>42374</v>
      </c>
      <c r="C1903" s="97">
        <v>9</v>
      </c>
      <c r="D1903" s="93">
        <v>14</v>
      </c>
      <c r="E1903" s="93">
        <v>17</v>
      </c>
      <c r="F1903" s="93">
        <v>20</v>
      </c>
      <c r="G1903" s="93">
        <v>24</v>
      </c>
      <c r="H1903" s="93">
        <v>30</v>
      </c>
      <c r="I1903" s="99">
        <v>16</v>
      </c>
      <c r="J1903" s="93">
        <v>9</v>
      </c>
      <c r="K1903" s="93">
        <v>14</v>
      </c>
      <c r="L1903" s="93">
        <v>30</v>
      </c>
      <c r="M1903" s="93">
        <v>17</v>
      </c>
      <c r="N1903" s="93">
        <v>24</v>
      </c>
      <c r="O1903" s="94">
        <v>20</v>
      </c>
      <c r="P1903" s="74">
        <v>343096096</v>
      </c>
      <c r="Q1903" s="74">
        <v>1049581785</v>
      </c>
      <c r="R1903" s="74">
        <v>5</v>
      </c>
      <c r="S1903" s="74">
        <v>8790536</v>
      </c>
      <c r="T1903" s="74">
        <v>231</v>
      </c>
      <c r="U1903" s="74">
        <v>102557</v>
      </c>
      <c r="V1903" s="74">
        <v>1432</v>
      </c>
      <c r="W1903" s="74">
        <v>3000</v>
      </c>
      <c r="X1903" s="74">
        <v>73976</v>
      </c>
      <c r="Y1903" s="74">
        <v>200</v>
      </c>
      <c r="Z1903" s="74">
        <v>1355966</v>
      </c>
      <c r="AA1903" s="74">
        <v>10</v>
      </c>
      <c r="AB1903" s="74">
        <v>8140564</v>
      </c>
      <c r="AC1903" s="74">
        <v>5</v>
      </c>
    </row>
    <row r="1904" spans="1:29" ht="14.25">
      <c r="A1904" s="89">
        <v>2016003</v>
      </c>
      <c r="B1904" s="91">
        <v>42376</v>
      </c>
      <c r="C1904" s="97">
        <v>1</v>
      </c>
      <c r="D1904" s="93">
        <v>10</v>
      </c>
      <c r="E1904" s="93">
        <v>14</v>
      </c>
      <c r="F1904" s="93">
        <v>23</v>
      </c>
      <c r="G1904" s="93">
        <v>26</v>
      </c>
      <c r="H1904" s="93">
        <v>28</v>
      </c>
      <c r="I1904" s="99">
        <v>1</v>
      </c>
      <c r="J1904" s="93">
        <v>10</v>
      </c>
      <c r="K1904" s="93">
        <v>14</v>
      </c>
      <c r="L1904" s="93">
        <v>26</v>
      </c>
      <c r="M1904" s="93">
        <v>28</v>
      </c>
      <c r="N1904" s="93">
        <v>23</v>
      </c>
      <c r="O1904" s="94">
        <v>1</v>
      </c>
      <c r="P1904" s="74">
        <v>351825302</v>
      </c>
      <c r="Q1904" s="74">
        <v>1047367656</v>
      </c>
      <c r="R1904" s="74">
        <v>12</v>
      </c>
      <c r="S1904" s="74">
        <v>6751087</v>
      </c>
      <c r="T1904" s="74">
        <v>170</v>
      </c>
      <c r="U1904" s="74">
        <v>154507</v>
      </c>
      <c r="V1904" s="74">
        <v>1393</v>
      </c>
      <c r="W1904" s="74">
        <v>3000</v>
      </c>
      <c r="X1904" s="74">
        <v>68455</v>
      </c>
      <c r="Y1904" s="74">
        <v>200</v>
      </c>
      <c r="Z1904" s="74">
        <v>1310007</v>
      </c>
      <c r="AA1904" s="74">
        <v>10</v>
      </c>
      <c r="AB1904" s="74">
        <v>7271818</v>
      </c>
      <c r="AC1904" s="74">
        <v>5</v>
      </c>
    </row>
    <row r="1905" spans="1:29" ht="14.25">
      <c r="A1905" s="89">
        <v>2016004</v>
      </c>
      <c r="B1905" s="91">
        <v>42379</v>
      </c>
      <c r="C1905" s="97">
        <v>8</v>
      </c>
      <c r="D1905" s="93">
        <v>10</v>
      </c>
      <c r="E1905" s="93">
        <v>17</v>
      </c>
      <c r="F1905" s="93">
        <v>22</v>
      </c>
      <c r="G1905" s="93">
        <v>25</v>
      </c>
      <c r="H1905" s="93">
        <v>33</v>
      </c>
      <c r="I1905" s="99">
        <v>12</v>
      </c>
      <c r="J1905" s="93">
        <v>8</v>
      </c>
      <c r="K1905" s="93">
        <v>22</v>
      </c>
      <c r="L1905" s="93">
        <v>10</v>
      </c>
      <c r="M1905" s="93">
        <v>17</v>
      </c>
      <c r="N1905" s="93">
        <v>25</v>
      </c>
      <c r="O1905" s="94">
        <v>33</v>
      </c>
      <c r="P1905" s="74">
        <v>376467244</v>
      </c>
      <c r="Q1905" s="74">
        <v>1053582237</v>
      </c>
      <c r="R1905" s="74">
        <v>9</v>
      </c>
      <c r="S1905" s="74">
        <v>7069276</v>
      </c>
      <c r="T1905" s="74">
        <v>299</v>
      </c>
      <c r="U1905" s="74">
        <v>77857</v>
      </c>
      <c r="V1905" s="74">
        <v>1449</v>
      </c>
      <c r="W1905" s="74">
        <v>3000</v>
      </c>
      <c r="X1905" s="74">
        <v>74464</v>
      </c>
      <c r="Y1905" s="74">
        <v>200</v>
      </c>
      <c r="Z1905" s="74">
        <v>1381048</v>
      </c>
      <c r="AA1905" s="74">
        <v>10</v>
      </c>
      <c r="AB1905" s="74">
        <v>11660247</v>
      </c>
      <c r="AC1905" s="74">
        <v>5</v>
      </c>
    </row>
    <row r="1906" spans="1:29" ht="14.25">
      <c r="A1906" s="89">
        <v>2016005</v>
      </c>
      <c r="B1906" s="91">
        <v>42381</v>
      </c>
      <c r="C1906" s="97">
        <v>11</v>
      </c>
      <c r="D1906" s="93">
        <v>14</v>
      </c>
      <c r="E1906" s="93">
        <v>18</v>
      </c>
      <c r="F1906" s="93">
        <v>20</v>
      </c>
      <c r="G1906" s="93">
        <v>31</v>
      </c>
      <c r="H1906" s="93">
        <v>33</v>
      </c>
      <c r="I1906" s="99">
        <v>14</v>
      </c>
      <c r="J1906" s="93">
        <v>20</v>
      </c>
      <c r="K1906" s="93">
        <v>31</v>
      </c>
      <c r="L1906" s="93">
        <v>11</v>
      </c>
      <c r="M1906" s="93">
        <v>14</v>
      </c>
      <c r="N1906" s="93">
        <v>18</v>
      </c>
      <c r="O1906" s="94">
        <v>33</v>
      </c>
      <c r="P1906" s="74">
        <v>347622842</v>
      </c>
      <c r="Q1906" s="74">
        <v>816820648</v>
      </c>
      <c r="R1906" s="74">
        <v>56</v>
      </c>
      <c r="S1906" s="74">
        <v>5280769</v>
      </c>
      <c r="T1906" s="74">
        <v>55</v>
      </c>
      <c r="U1906" s="74">
        <v>357342</v>
      </c>
      <c r="V1906" s="74">
        <v>1274</v>
      </c>
      <c r="W1906" s="74">
        <v>3000</v>
      </c>
      <c r="X1906" s="74">
        <v>57419</v>
      </c>
      <c r="Y1906" s="74">
        <v>200</v>
      </c>
      <c r="Z1906" s="74">
        <v>1123860</v>
      </c>
      <c r="AA1906" s="74">
        <v>10</v>
      </c>
      <c r="AB1906" s="74">
        <v>13035089</v>
      </c>
      <c r="AC1906" s="74">
        <v>5</v>
      </c>
    </row>
    <row r="1907" spans="1:29" ht="14.25">
      <c r="A1907" s="89">
        <v>2016006</v>
      </c>
      <c r="B1907" s="91">
        <v>42383</v>
      </c>
      <c r="C1907" s="97">
        <v>13</v>
      </c>
      <c r="D1907" s="93">
        <v>16</v>
      </c>
      <c r="E1907" s="93">
        <v>18</v>
      </c>
      <c r="F1907" s="93">
        <v>20</v>
      </c>
      <c r="G1907" s="93">
        <v>28</v>
      </c>
      <c r="H1907" s="93">
        <v>31</v>
      </c>
      <c r="I1907" s="99">
        <v>12</v>
      </c>
      <c r="J1907" s="93">
        <v>31</v>
      </c>
      <c r="K1907" s="93">
        <v>16</v>
      </c>
      <c r="L1907" s="93">
        <v>28</v>
      </c>
      <c r="M1907" s="93">
        <v>18</v>
      </c>
      <c r="N1907" s="93">
        <v>20</v>
      </c>
      <c r="O1907" s="94">
        <v>13</v>
      </c>
      <c r="P1907" s="74">
        <v>357519610</v>
      </c>
      <c r="Q1907" s="74">
        <v>880487026</v>
      </c>
      <c r="R1907" s="74">
        <v>2</v>
      </c>
      <c r="S1907" s="74">
        <v>10000000</v>
      </c>
      <c r="T1907" s="74">
        <v>93</v>
      </c>
      <c r="U1907" s="74">
        <v>299879</v>
      </c>
      <c r="V1907" s="74">
        <v>941</v>
      </c>
      <c r="W1907" s="74">
        <v>3000</v>
      </c>
      <c r="X1907" s="74">
        <v>54706</v>
      </c>
      <c r="Y1907" s="74">
        <v>200</v>
      </c>
      <c r="Z1907" s="74">
        <v>1103775</v>
      </c>
      <c r="AA1907" s="74">
        <v>10</v>
      </c>
      <c r="AB1907" s="74">
        <v>7765497</v>
      </c>
      <c r="AC1907" s="74">
        <v>5</v>
      </c>
    </row>
    <row r="1908" spans="1:29" ht="14.25">
      <c r="A1908" s="89">
        <v>2016007</v>
      </c>
      <c r="B1908" s="91">
        <v>42386</v>
      </c>
      <c r="C1908" s="97">
        <v>5</v>
      </c>
      <c r="D1908" s="93">
        <v>12</v>
      </c>
      <c r="E1908" s="93">
        <v>14</v>
      </c>
      <c r="F1908" s="93">
        <v>20</v>
      </c>
      <c r="G1908" s="93">
        <v>27</v>
      </c>
      <c r="H1908" s="93">
        <v>29</v>
      </c>
      <c r="I1908" s="99">
        <v>6</v>
      </c>
      <c r="J1908" s="93">
        <v>12</v>
      </c>
      <c r="K1908" s="93">
        <v>20</v>
      </c>
      <c r="L1908" s="93">
        <v>14</v>
      </c>
      <c r="M1908" s="93">
        <v>27</v>
      </c>
      <c r="N1908" s="93">
        <v>29</v>
      </c>
      <c r="O1908" s="94">
        <v>5</v>
      </c>
      <c r="P1908" s="74">
        <v>398316866</v>
      </c>
      <c r="Q1908" s="74">
        <v>864189106</v>
      </c>
      <c r="R1908" s="74">
        <v>11</v>
      </c>
      <c r="S1908" s="74">
        <v>6279407</v>
      </c>
      <c r="T1908" s="74">
        <v>155</v>
      </c>
      <c r="U1908" s="74">
        <v>113495</v>
      </c>
      <c r="V1908" s="74">
        <v>2746</v>
      </c>
      <c r="W1908" s="74">
        <v>3000</v>
      </c>
      <c r="X1908" s="74">
        <v>125407</v>
      </c>
      <c r="Y1908" s="74">
        <v>200</v>
      </c>
      <c r="Z1908" s="74">
        <v>2078955</v>
      </c>
      <c r="AA1908" s="74">
        <v>10</v>
      </c>
      <c r="AB1908" s="74">
        <v>14139776</v>
      </c>
      <c r="AC1908" s="74">
        <v>5</v>
      </c>
    </row>
    <row r="1909" spans="1:29" ht="14.25">
      <c r="A1909" s="89">
        <v>2016008</v>
      </c>
      <c r="B1909" s="91">
        <v>42388</v>
      </c>
      <c r="C1909" s="97">
        <v>2</v>
      </c>
      <c r="D1909" s="93">
        <v>15</v>
      </c>
      <c r="E1909" s="93">
        <v>24</v>
      </c>
      <c r="F1909" s="93">
        <v>29</v>
      </c>
      <c r="G1909" s="93">
        <v>32</v>
      </c>
      <c r="H1909" s="93">
        <v>33</v>
      </c>
      <c r="I1909" s="99">
        <v>2</v>
      </c>
      <c r="J1909" s="93">
        <v>29</v>
      </c>
      <c r="K1909" s="93">
        <v>33</v>
      </c>
      <c r="L1909" s="93">
        <v>15</v>
      </c>
      <c r="M1909" s="93">
        <v>2</v>
      </c>
      <c r="N1909" s="93">
        <v>32</v>
      </c>
      <c r="O1909" s="94">
        <v>24</v>
      </c>
      <c r="P1909" s="74">
        <v>355411856</v>
      </c>
      <c r="Q1909" s="74">
        <v>893240990</v>
      </c>
      <c r="R1909" s="74">
        <v>5</v>
      </c>
      <c r="S1909" s="74">
        <v>8931046</v>
      </c>
      <c r="T1909" s="74">
        <v>73</v>
      </c>
      <c r="U1909" s="74">
        <v>336562</v>
      </c>
      <c r="V1909" s="74">
        <v>1250</v>
      </c>
      <c r="W1909" s="74">
        <v>3000</v>
      </c>
      <c r="X1909" s="74">
        <v>63857</v>
      </c>
      <c r="Y1909" s="74">
        <v>200</v>
      </c>
      <c r="Z1909" s="74">
        <v>1196540</v>
      </c>
      <c r="AA1909" s="74">
        <v>10</v>
      </c>
      <c r="AB1909" s="74">
        <v>9477771</v>
      </c>
      <c r="AC1909" s="74">
        <v>5</v>
      </c>
    </row>
    <row r="1910" spans="1:29" ht="14.25">
      <c r="A1910" s="89">
        <v>2016009</v>
      </c>
      <c r="B1910" s="91">
        <v>42390</v>
      </c>
      <c r="C1910" s="97">
        <v>10</v>
      </c>
      <c r="D1910" s="93">
        <v>14</v>
      </c>
      <c r="E1910" s="93">
        <v>24</v>
      </c>
      <c r="F1910" s="93">
        <v>25</v>
      </c>
      <c r="G1910" s="93">
        <v>27</v>
      </c>
      <c r="H1910" s="93">
        <v>32</v>
      </c>
      <c r="I1910" s="99">
        <v>4</v>
      </c>
      <c r="J1910" s="93">
        <v>27</v>
      </c>
      <c r="K1910" s="93">
        <v>14</v>
      </c>
      <c r="L1910" s="93">
        <v>24</v>
      </c>
      <c r="M1910" s="93">
        <v>25</v>
      </c>
      <c r="N1910" s="93">
        <v>32</v>
      </c>
      <c r="O1910" s="94">
        <v>10</v>
      </c>
      <c r="P1910" s="74">
        <v>341116278</v>
      </c>
      <c r="Q1910" s="74">
        <v>937517775</v>
      </c>
      <c r="R1910" s="74">
        <v>3</v>
      </c>
      <c r="S1910" s="74">
        <v>10000000</v>
      </c>
      <c r="T1910" s="74">
        <v>71</v>
      </c>
      <c r="U1910" s="74">
        <v>348717</v>
      </c>
      <c r="V1910" s="74">
        <v>827</v>
      </c>
      <c r="W1910" s="74">
        <v>3000</v>
      </c>
      <c r="X1910" s="74">
        <v>48945</v>
      </c>
      <c r="Y1910" s="74">
        <v>200</v>
      </c>
      <c r="Z1910" s="74">
        <v>991696</v>
      </c>
      <c r="AA1910" s="74">
        <v>10</v>
      </c>
      <c r="AB1910" s="74">
        <v>9184860</v>
      </c>
      <c r="AC1910" s="74">
        <v>5</v>
      </c>
    </row>
    <row r="1911" spans="1:29" ht="14.25">
      <c r="A1911" s="89">
        <v>2016010</v>
      </c>
      <c r="B1911" s="91">
        <v>42393</v>
      </c>
      <c r="C1911" s="97">
        <v>2</v>
      </c>
      <c r="D1911" s="93">
        <v>4</v>
      </c>
      <c r="E1911" s="93">
        <v>12</v>
      </c>
      <c r="F1911" s="93">
        <v>14</v>
      </c>
      <c r="G1911" s="93">
        <v>19</v>
      </c>
      <c r="H1911" s="93">
        <v>25</v>
      </c>
      <c r="I1911" s="99">
        <v>6</v>
      </c>
      <c r="J1911" s="93">
        <v>12</v>
      </c>
      <c r="K1911" s="93">
        <v>14</v>
      </c>
      <c r="L1911" s="93">
        <v>2</v>
      </c>
      <c r="M1911" s="93">
        <v>4</v>
      </c>
      <c r="N1911" s="93">
        <v>25</v>
      </c>
      <c r="O1911" s="94">
        <v>19</v>
      </c>
      <c r="P1911" s="74">
        <v>359088730</v>
      </c>
      <c r="Q1911" s="74">
        <v>922316332</v>
      </c>
      <c r="R1911" s="74">
        <v>14</v>
      </c>
      <c r="S1911" s="74">
        <v>6423339</v>
      </c>
      <c r="T1911" s="74">
        <v>121</v>
      </c>
      <c r="U1911" s="74">
        <v>205854</v>
      </c>
      <c r="V1911" s="74">
        <v>1284</v>
      </c>
      <c r="W1911" s="74">
        <v>3000</v>
      </c>
      <c r="X1911" s="74">
        <v>67088</v>
      </c>
      <c r="Y1911" s="74">
        <v>200</v>
      </c>
      <c r="Z1911" s="74">
        <v>1278780</v>
      </c>
      <c r="AA1911" s="74">
        <v>10</v>
      </c>
      <c r="AB1911" s="74">
        <v>9252465</v>
      </c>
      <c r="AC1911" s="74">
        <v>5</v>
      </c>
    </row>
    <row r="1912" spans="1:29" ht="14.25">
      <c r="A1912" s="89">
        <v>2016011</v>
      </c>
      <c r="B1912" s="91">
        <v>42395</v>
      </c>
      <c r="C1912" s="97">
        <v>3</v>
      </c>
      <c r="D1912" s="93">
        <v>8</v>
      </c>
      <c r="E1912" s="93">
        <v>10</v>
      </c>
      <c r="F1912" s="93">
        <v>15</v>
      </c>
      <c r="G1912" s="93">
        <v>22</v>
      </c>
      <c r="H1912" s="93">
        <v>29</v>
      </c>
      <c r="I1912" s="99">
        <v>12</v>
      </c>
      <c r="J1912" s="93">
        <v>22</v>
      </c>
      <c r="K1912" s="93">
        <v>29</v>
      </c>
      <c r="L1912" s="93">
        <v>10</v>
      </c>
      <c r="M1912" s="93">
        <v>3</v>
      </c>
      <c r="N1912" s="93">
        <v>8</v>
      </c>
      <c r="O1912" s="94">
        <v>15</v>
      </c>
      <c r="P1912" s="74">
        <v>332990472</v>
      </c>
      <c r="Q1912" s="74">
        <v>752133812</v>
      </c>
      <c r="R1912" s="74">
        <v>43</v>
      </c>
      <c r="S1912" s="74">
        <v>5379006</v>
      </c>
      <c r="T1912" s="74">
        <v>232</v>
      </c>
      <c r="U1912" s="74">
        <v>87808</v>
      </c>
      <c r="V1912" s="74">
        <v>2133</v>
      </c>
      <c r="W1912" s="74">
        <v>3000</v>
      </c>
      <c r="X1912" s="74">
        <v>86312</v>
      </c>
      <c r="Y1912" s="74">
        <v>200</v>
      </c>
      <c r="Z1912" s="74">
        <v>1408582</v>
      </c>
      <c r="AA1912" s="74">
        <v>10</v>
      </c>
      <c r="AB1912" s="74">
        <v>8786345</v>
      </c>
      <c r="AC1912" s="74">
        <v>5</v>
      </c>
    </row>
    <row r="1913" spans="1:29" ht="14.25">
      <c r="A1913" s="89">
        <v>2016012</v>
      </c>
      <c r="B1913" s="91">
        <v>42397</v>
      </c>
      <c r="C1913" s="97">
        <v>7</v>
      </c>
      <c r="D1913" s="93">
        <v>12</v>
      </c>
      <c r="E1913" s="93">
        <v>14</v>
      </c>
      <c r="F1913" s="93">
        <v>16</v>
      </c>
      <c r="G1913" s="93">
        <v>27</v>
      </c>
      <c r="H1913" s="93">
        <v>32</v>
      </c>
      <c r="I1913" s="99">
        <v>15</v>
      </c>
      <c r="J1913" s="93">
        <v>32</v>
      </c>
      <c r="K1913" s="93">
        <v>12</v>
      </c>
      <c r="L1913" s="93">
        <v>16</v>
      </c>
      <c r="M1913" s="93">
        <v>7</v>
      </c>
      <c r="N1913" s="93">
        <v>14</v>
      </c>
      <c r="O1913" s="94">
        <v>27</v>
      </c>
      <c r="P1913" s="74">
        <v>336562836</v>
      </c>
      <c r="Q1913" s="74">
        <v>800780176</v>
      </c>
      <c r="R1913" s="74">
        <v>2</v>
      </c>
      <c r="S1913" s="74">
        <v>10000000</v>
      </c>
      <c r="T1913" s="74">
        <v>87</v>
      </c>
      <c r="U1913" s="74">
        <v>263012</v>
      </c>
      <c r="V1913" s="74">
        <v>1144</v>
      </c>
      <c r="W1913" s="74">
        <v>3000</v>
      </c>
      <c r="X1913" s="74">
        <v>61131</v>
      </c>
      <c r="Y1913" s="74">
        <v>200</v>
      </c>
      <c r="Z1913" s="74">
        <v>1178910</v>
      </c>
      <c r="AA1913" s="74">
        <v>10</v>
      </c>
      <c r="AB1913" s="74">
        <v>9188000</v>
      </c>
      <c r="AC1913" s="74">
        <v>5</v>
      </c>
    </row>
    <row r="1914" spans="1:29" ht="14.25">
      <c r="A1914" s="89">
        <v>2016013</v>
      </c>
      <c r="B1914" s="91">
        <v>42400</v>
      </c>
      <c r="C1914" s="97">
        <v>7</v>
      </c>
      <c r="D1914" s="93">
        <v>12</v>
      </c>
      <c r="E1914" s="93">
        <v>21</v>
      </c>
      <c r="F1914" s="93">
        <v>22</v>
      </c>
      <c r="G1914" s="93">
        <v>26</v>
      </c>
      <c r="H1914" s="93">
        <v>31</v>
      </c>
      <c r="I1914" s="99">
        <v>1</v>
      </c>
      <c r="J1914" s="93">
        <v>21</v>
      </c>
      <c r="K1914" s="93">
        <v>22</v>
      </c>
      <c r="L1914" s="93">
        <v>31</v>
      </c>
      <c r="M1914" s="93">
        <v>7</v>
      </c>
      <c r="N1914" s="93">
        <v>26</v>
      </c>
      <c r="O1914" s="94">
        <v>12</v>
      </c>
      <c r="P1914" s="74">
        <v>370420948</v>
      </c>
      <c r="Q1914" s="74">
        <v>860575404</v>
      </c>
      <c r="R1914" s="74">
        <v>3</v>
      </c>
      <c r="S1914" s="74">
        <v>10000000</v>
      </c>
      <c r="T1914" s="74">
        <v>100</v>
      </c>
      <c r="U1914" s="74">
        <v>299317</v>
      </c>
      <c r="V1914" s="74">
        <v>998</v>
      </c>
      <c r="W1914" s="74">
        <v>3000</v>
      </c>
      <c r="X1914" s="74">
        <v>54580</v>
      </c>
      <c r="Y1914" s="74">
        <v>200</v>
      </c>
      <c r="Z1914" s="74">
        <v>1121679</v>
      </c>
      <c r="AA1914" s="74">
        <v>10</v>
      </c>
      <c r="AB1914" s="74">
        <v>7330500</v>
      </c>
      <c r="AC1914" s="74">
        <v>5</v>
      </c>
    </row>
    <row r="1915" spans="1:29" ht="14.25">
      <c r="A1915" s="89">
        <v>2016014</v>
      </c>
      <c r="B1915" s="91">
        <v>42402</v>
      </c>
      <c r="C1915" s="97">
        <v>2</v>
      </c>
      <c r="D1915" s="93">
        <v>8</v>
      </c>
      <c r="E1915" s="93">
        <v>10</v>
      </c>
      <c r="F1915" s="93">
        <v>18</v>
      </c>
      <c r="G1915" s="93">
        <v>20</v>
      </c>
      <c r="H1915" s="93">
        <v>27</v>
      </c>
      <c r="I1915" s="99">
        <v>7</v>
      </c>
      <c r="J1915" s="93">
        <v>2</v>
      </c>
      <c r="K1915" s="93">
        <v>10</v>
      </c>
      <c r="L1915" s="93">
        <v>27</v>
      </c>
      <c r="M1915" s="93">
        <v>20</v>
      </c>
      <c r="N1915" s="93">
        <v>8</v>
      </c>
      <c r="O1915" s="94">
        <v>18</v>
      </c>
      <c r="P1915" s="74">
        <v>321027466</v>
      </c>
      <c r="Q1915" s="74">
        <v>667745460</v>
      </c>
      <c r="R1915" s="74">
        <v>45</v>
      </c>
      <c r="S1915" s="74">
        <v>5259960</v>
      </c>
      <c r="T1915" s="74">
        <v>113</v>
      </c>
      <c r="U1915" s="74">
        <v>129405</v>
      </c>
      <c r="V1915" s="74">
        <v>1982</v>
      </c>
      <c r="W1915" s="74">
        <v>3000</v>
      </c>
      <c r="X1915" s="74">
        <v>95657</v>
      </c>
      <c r="Y1915" s="74">
        <v>200</v>
      </c>
      <c r="Z1915" s="74">
        <v>1524660</v>
      </c>
      <c r="AA1915" s="74">
        <v>10</v>
      </c>
      <c r="AB1915" s="74">
        <v>11697676</v>
      </c>
      <c r="AC1915" s="74">
        <v>5</v>
      </c>
    </row>
    <row r="1916" spans="1:29" ht="14.25">
      <c r="A1916" s="89">
        <v>2016015</v>
      </c>
      <c r="B1916" s="91">
        <v>42404</v>
      </c>
      <c r="C1916" s="97">
        <v>1</v>
      </c>
      <c r="D1916" s="93">
        <v>2</v>
      </c>
      <c r="E1916" s="93">
        <v>14</v>
      </c>
      <c r="F1916" s="93">
        <v>22</v>
      </c>
      <c r="G1916" s="93">
        <v>25</v>
      </c>
      <c r="H1916" s="93">
        <v>26</v>
      </c>
      <c r="I1916" s="99">
        <v>7</v>
      </c>
      <c r="J1916" s="93">
        <v>26</v>
      </c>
      <c r="K1916" s="93">
        <v>22</v>
      </c>
      <c r="L1916" s="93">
        <v>25</v>
      </c>
      <c r="M1916" s="93">
        <v>14</v>
      </c>
      <c r="N1916" s="93">
        <v>1</v>
      </c>
      <c r="O1916" s="94">
        <v>2</v>
      </c>
      <c r="P1916" s="74">
        <v>346224370</v>
      </c>
      <c r="Q1916" s="74">
        <v>692442990</v>
      </c>
      <c r="R1916" s="74">
        <v>5</v>
      </c>
      <c r="S1916" s="74">
        <v>8614366</v>
      </c>
      <c r="T1916" s="74">
        <v>87</v>
      </c>
      <c r="U1916" s="74">
        <v>259652</v>
      </c>
      <c r="V1916" s="74">
        <v>1708</v>
      </c>
      <c r="W1916" s="74">
        <v>3000</v>
      </c>
      <c r="X1916" s="74">
        <v>58348</v>
      </c>
      <c r="Y1916" s="74">
        <v>200</v>
      </c>
      <c r="Z1916" s="74">
        <v>1096505</v>
      </c>
      <c r="AA1916" s="74">
        <v>10</v>
      </c>
      <c r="AB1916" s="74">
        <v>10306428</v>
      </c>
      <c r="AC1916" s="74">
        <v>5</v>
      </c>
    </row>
    <row r="1917" spans="1:29" ht="14.25">
      <c r="A1917" s="89">
        <v>2016016</v>
      </c>
      <c r="B1917" s="91">
        <v>42414</v>
      </c>
      <c r="C1917" s="97">
        <v>1</v>
      </c>
      <c r="D1917" s="93">
        <v>20</v>
      </c>
      <c r="E1917" s="93">
        <v>22</v>
      </c>
      <c r="F1917" s="93">
        <v>24</v>
      </c>
      <c r="G1917" s="93">
        <v>25</v>
      </c>
      <c r="H1917" s="93">
        <v>26</v>
      </c>
      <c r="I1917" s="99">
        <v>16</v>
      </c>
      <c r="J1917" s="93">
        <v>22</v>
      </c>
      <c r="K1917" s="93">
        <v>20</v>
      </c>
      <c r="L1917" s="93">
        <v>1</v>
      </c>
      <c r="M1917" s="93">
        <v>25</v>
      </c>
      <c r="N1917" s="93">
        <v>26</v>
      </c>
      <c r="O1917" s="94">
        <v>24</v>
      </c>
      <c r="P1917" s="74">
        <v>316931514</v>
      </c>
      <c r="Q1917" s="74">
        <v>721026255</v>
      </c>
      <c r="R1917" s="74">
        <v>5</v>
      </c>
      <c r="S1917" s="74">
        <v>8896964</v>
      </c>
      <c r="T1917" s="74">
        <v>91</v>
      </c>
      <c r="U1917" s="74">
        <v>267648</v>
      </c>
      <c r="V1917" s="74">
        <v>1006</v>
      </c>
      <c r="W1917" s="74">
        <v>3000</v>
      </c>
      <c r="X1917" s="74">
        <v>48339</v>
      </c>
      <c r="Y1917" s="74">
        <v>200</v>
      </c>
      <c r="Z1917" s="74">
        <v>961232</v>
      </c>
      <c r="AA1917" s="74">
        <v>10</v>
      </c>
      <c r="AB1917" s="74">
        <v>7114840</v>
      </c>
      <c r="AC1917" s="74">
        <v>5</v>
      </c>
    </row>
    <row r="1918" spans="1:29" ht="14.25">
      <c r="A1918" s="89">
        <v>2016017</v>
      </c>
      <c r="B1918" s="91">
        <v>42416</v>
      </c>
      <c r="C1918" s="97">
        <v>5</v>
      </c>
      <c r="D1918" s="93">
        <v>6</v>
      </c>
      <c r="E1918" s="93">
        <v>8</v>
      </c>
      <c r="F1918" s="93">
        <v>20</v>
      </c>
      <c r="G1918" s="93">
        <v>22</v>
      </c>
      <c r="H1918" s="93">
        <v>30</v>
      </c>
      <c r="I1918" s="99">
        <v>5</v>
      </c>
      <c r="J1918" s="93">
        <v>20</v>
      </c>
      <c r="K1918" s="93">
        <v>8</v>
      </c>
      <c r="L1918" s="93">
        <v>30</v>
      </c>
      <c r="M1918" s="93">
        <v>5</v>
      </c>
      <c r="N1918" s="93">
        <v>22</v>
      </c>
      <c r="O1918" s="94">
        <v>6</v>
      </c>
      <c r="P1918" s="74">
        <v>293890064</v>
      </c>
      <c r="Q1918" s="74">
        <v>698821392</v>
      </c>
      <c r="R1918" s="74">
        <v>12</v>
      </c>
      <c r="S1918" s="74">
        <v>6145307</v>
      </c>
      <c r="T1918" s="74">
        <v>189</v>
      </c>
      <c r="U1918" s="74">
        <v>90897</v>
      </c>
      <c r="V1918" s="74">
        <v>1514</v>
      </c>
      <c r="W1918" s="74">
        <v>3000</v>
      </c>
      <c r="X1918" s="74">
        <v>71890</v>
      </c>
      <c r="Y1918" s="74">
        <v>200</v>
      </c>
      <c r="Z1918" s="74">
        <v>1324486</v>
      </c>
      <c r="AA1918" s="74">
        <v>10</v>
      </c>
      <c r="AB1918" s="74">
        <v>8624565</v>
      </c>
      <c r="AC1918" s="74">
        <v>5</v>
      </c>
    </row>
    <row r="1919" spans="1:29" ht="14.25">
      <c r="A1919" s="89">
        <v>2016018</v>
      </c>
      <c r="B1919" s="91">
        <v>42418</v>
      </c>
      <c r="C1919" s="97">
        <v>12</v>
      </c>
      <c r="D1919" s="93">
        <v>13</v>
      </c>
      <c r="E1919" s="93">
        <v>14</v>
      </c>
      <c r="F1919" s="93">
        <v>17</v>
      </c>
      <c r="G1919" s="93">
        <v>21</v>
      </c>
      <c r="H1919" s="93">
        <v>25</v>
      </c>
      <c r="I1919" s="99">
        <v>4</v>
      </c>
      <c r="J1919" s="93">
        <v>14</v>
      </c>
      <c r="K1919" s="93">
        <v>17</v>
      </c>
      <c r="L1919" s="93">
        <v>13</v>
      </c>
      <c r="M1919" s="93">
        <v>21</v>
      </c>
      <c r="N1919" s="93">
        <v>25</v>
      </c>
      <c r="O1919" s="94">
        <v>12</v>
      </c>
      <c r="P1919" s="74">
        <v>316712952</v>
      </c>
      <c r="Q1919" s="74">
        <v>725711885</v>
      </c>
      <c r="R1919" s="74">
        <v>5</v>
      </c>
      <c r="S1919" s="74">
        <v>8773854</v>
      </c>
      <c r="T1919" s="74">
        <v>81</v>
      </c>
      <c r="U1919" s="74">
        <v>291192</v>
      </c>
      <c r="V1919" s="74">
        <v>1029</v>
      </c>
      <c r="W1919" s="74">
        <v>3000</v>
      </c>
      <c r="X1919" s="74">
        <v>51325</v>
      </c>
      <c r="Y1919" s="74">
        <v>200</v>
      </c>
      <c r="Z1919" s="74">
        <v>1037102</v>
      </c>
      <c r="AA1919" s="74">
        <v>10</v>
      </c>
      <c r="AB1919" s="74">
        <v>7423994</v>
      </c>
      <c r="AC1919" s="74">
        <v>5</v>
      </c>
    </row>
    <row r="1920" spans="1:29" ht="14.25">
      <c r="A1920" s="89">
        <v>2016019</v>
      </c>
      <c r="B1920" s="91">
        <v>42421</v>
      </c>
      <c r="C1920" s="97">
        <v>6</v>
      </c>
      <c r="D1920" s="93">
        <v>13</v>
      </c>
      <c r="E1920" s="93">
        <v>16</v>
      </c>
      <c r="F1920" s="93">
        <v>17</v>
      </c>
      <c r="G1920" s="93">
        <v>23</v>
      </c>
      <c r="H1920" s="93">
        <v>30</v>
      </c>
      <c r="I1920" s="99">
        <v>10</v>
      </c>
      <c r="J1920" s="93">
        <v>6</v>
      </c>
      <c r="K1920" s="93">
        <v>17</v>
      </c>
      <c r="L1920" s="93">
        <v>13</v>
      </c>
      <c r="M1920" s="93">
        <v>16</v>
      </c>
      <c r="N1920" s="93">
        <v>30</v>
      </c>
      <c r="O1920" s="94">
        <v>23</v>
      </c>
      <c r="P1920" s="74">
        <v>354746834</v>
      </c>
      <c r="Q1920" s="74">
        <v>497880207</v>
      </c>
      <c r="R1920" s="74">
        <v>51</v>
      </c>
      <c r="S1920" s="74">
        <v>5193713</v>
      </c>
      <c r="T1920" s="74">
        <v>231</v>
      </c>
      <c r="U1920" s="74">
        <v>53459</v>
      </c>
      <c r="V1920" s="74">
        <v>4853</v>
      </c>
      <c r="W1920" s="74">
        <v>3000</v>
      </c>
      <c r="X1920" s="74">
        <v>126171</v>
      </c>
      <c r="Y1920" s="74">
        <v>200</v>
      </c>
      <c r="Z1920" s="74">
        <v>1625989</v>
      </c>
      <c r="AA1920" s="74">
        <v>10</v>
      </c>
      <c r="AB1920" s="74">
        <v>13675169</v>
      </c>
      <c r="AC1920" s="74">
        <v>5</v>
      </c>
    </row>
    <row r="1921" spans="1:29" ht="14.25">
      <c r="A1921" s="89">
        <v>2016020</v>
      </c>
      <c r="B1921" s="91">
        <v>42423</v>
      </c>
      <c r="C1921" s="97">
        <v>1</v>
      </c>
      <c r="D1921" s="93">
        <v>2</v>
      </c>
      <c r="E1921" s="93">
        <v>10</v>
      </c>
      <c r="F1921" s="93">
        <v>12</v>
      </c>
      <c r="G1921" s="93">
        <v>22</v>
      </c>
      <c r="H1921" s="93">
        <v>24</v>
      </c>
      <c r="I1921" s="99">
        <v>10</v>
      </c>
      <c r="J1921" s="93">
        <v>1</v>
      </c>
      <c r="K1921" s="93">
        <v>12</v>
      </c>
      <c r="L1921" s="93">
        <v>22</v>
      </c>
      <c r="M1921" s="93">
        <v>10</v>
      </c>
      <c r="N1921" s="93">
        <v>2</v>
      </c>
      <c r="O1921" s="94">
        <v>24</v>
      </c>
      <c r="P1921" s="74">
        <v>317041006</v>
      </c>
      <c r="Q1921" s="74">
        <v>540251214</v>
      </c>
      <c r="R1921" s="74">
        <v>3</v>
      </c>
      <c r="S1921" s="74">
        <v>10000000</v>
      </c>
      <c r="T1921" s="74">
        <v>109</v>
      </c>
      <c r="U1921" s="74">
        <v>221318</v>
      </c>
      <c r="V1921" s="74">
        <v>1150</v>
      </c>
      <c r="W1921" s="74">
        <v>3000</v>
      </c>
      <c r="X1921" s="74">
        <v>52451</v>
      </c>
      <c r="Y1921" s="74">
        <v>200</v>
      </c>
      <c r="Z1921" s="74">
        <v>988407</v>
      </c>
      <c r="AA1921" s="74">
        <v>10</v>
      </c>
      <c r="AB1921" s="74">
        <v>7006228</v>
      </c>
      <c r="AC1921" s="74">
        <v>5</v>
      </c>
    </row>
    <row r="1922" spans="1:29" ht="14.25">
      <c r="A1922" s="89">
        <v>2016021</v>
      </c>
      <c r="B1922" s="91">
        <v>42425</v>
      </c>
      <c r="C1922" s="97">
        <v>9</v>
      </c>
      <c r="D1922" s="93">
        <v>11</v>
      </c>
      <c r="E1922" s="93">
        <v>13</v>
      </c>
      <c r="F1922" s="93">
        <v>22</v>
      </c>
      <c r="G1922" s="93">
        <v>24</v>
      </c>
      <c r="H1922" s="93">
        <v>26</v>
      </c>
      <c r="I1922" s="99">
        <v>5</v>
      </c>
      <c r="J1922" s="93">
        <v>13</v>
      </c>
      <c r="K1922" s="93">
        <v>11</v>
      </c>
      <c r="L1922" s="93">
        <v>22</v>
      </c>
      <c r="M1922" s="93">
        <v>26</v>
      </c>
      <c r="N1922" s="93">
        <v>24</v>
      </c>
      <c r="O1922" s="94">
        <v>9</v>
      </c>
      <c r="P1922" s="74">
        <v>330776764</v>
      </c>
      <c r="Q1922" s="74">
        <v>567576885</v>
      </c>
      <c r="R1922" s="74">
        <v>5</v>
      </c>
      <c r="S1922" s="74">
        <v>8805503</v>
      </c>
      <c r="T1922" s="74">
        <v>172</v>
      </c>
      <c r="U1922" s="74">
        <v>138281</v>
      </c>
      <c r="V1922" s="74">
        <v>1083</v>
      </c>
      <c r="W1922" s="74">
        <v>3000</v>
      </c>
      <c r="X1922" s="74">
        <v>58941</v>
      </c>
      <c r="Y1922" s="74">
        <v>200</v>
      </c>
      <c r="Z1922" s="74">
        <v>1117567</v>
      </c>
      <c r="AA1922" s="74">
        <v>10</v>
      </c>
      <c r="AB1922" s="74">
        <v>8146031</v>
      </c>
      <c r="AC1922" s="74">
        <v>5</v>
      </c>
    </row>
    <row r="1923" spans="1:29" ht="14.25">
      <c r="A1923" s="89">
        <v>2016022</v>
      </c>
      <c r="B1923" s="91">
        <v>42428</v>
      </c>
      <c r="C1923" s="97">
        <v>4</v>
      </c>
      <c r="D1923" s="93">
        <v>9</v>
      </c>
      <c r="E1923" s="93">
        <v>19</v>
      </c>
      <c r="F1923" s="93">
        <v>22</v>
      </c>
      <c r="G1923" s="93">
        <v>23</v>
      </c>
      <c r="H1923" s="93">
        <v>30</v>
      </c>
      <c r="I1923" s="99">
        <v>7</v>
      </c>
      <c r="J1923" s="93">
        <v>23</v>
      </c>
      <c r="K1923" s="93">
        <v>22</v>
      </c>
      <c r="L1923" s="93">
        <v>30</v>
      </c>
      <c r="M1923" s="93">
        <v>19</v>
      </c>
      <c r="N1923" s="93">
        <v>4</v>
      </c>
      <c r="O1923" s="94">
        <v>9</v>
      </c>
      <c r="P1923" s="74">
        <v>370206784</v>
      </c>
      <c r="Q1923" s="74">
        <v>574633808</v>
      </c>
      <c r="R1923" s="74">
        <v>8</v>
      </c>
      <c r="S1923" s="74">
        <v>7138951</v>
      </c>
      <c r="T1923" s="74">
        <v>163</v>
      </c>
      <c r="U1923" s="74">
        <v>131224</v>
      </c>
      <c r="V1923" s="74">
        <v>1666</v>
      </c>
      <c r="W1923" s="74">
        <v>3000</v>
      </c>
      <c r="X1923" s="74">
        <v>80637</v>
      </c>
      <c r="Y1923" s="74">
        <v>200</v>
      </c>
      <c r="Z1923" s="74">
        <v>1441047</v>
      </c>
      <c r="AA1923" s="74">
        <v>10</v>
      </c>
      <c r="AB1923" s="74">
        <v>12061480</v>
      </c>
      <c r="AC1923" s="74">
        <v>5</v>
      </c>
    </row>
    <row r="1924" spans="1:29" ht="14.25">
      <c r="A1924" s="89">
        <v>2016023</v>
      </c>
      <c r="B1924" s="91">
        <v>42430</v>
      </c>
      <c r="C1924" s="97">
        <v>3</v>
      </c>
      <c r="D1924" s="93">
        <v>6</v>
      </c>
      <c r="E1924" s="93">
        <v>10</v>
      </c>
      <c r="F1924" s="93">
        <v>19</v>
      </c>
      <c r="G1924" s="93">
        <v>25</v>
      </c>
      <c r="H1924" s="93">
        <v>29</v>
      </c>
      <c r="I1924" s="99">
        <v>7</v>
      </c>
      <c r="J1924" s="93">
        <v>3</v>
      </c>
      <c r="K1924" s="93">
        <v>29</v>
      </c>
      <c r="L1924" s="93">
        <v>25</v>
      </c>
      <c r="M1924" s="93">
        <v>6</v>
      </c>
      <c r="N1924" s="93">
        <v>10</v>
      </c>
      <c r="O1924" s="94">
        <v>19</v>
      </c>
      <c r="P1924" s="74">
        <v>337590682</v>
      </c>
      <c r="Q1924" s="74">
        <v>552702346</v>
      </c>
      <c r="R1924" s="74">
        <v>14</v>
      </c>
      <c r="S1924" s="74">
        <v>6248533</v>
      </c>
      <c r="T1924" s="74">
        <v>235</v>
      </c>
      <c r="U1924" s="74">
        <v>92975</v>
      </c>
      <c r="V1924" s="74">
        <v>1503</v>
      </c>
      <c r="W1924" s="74">
        <v>3000</v>
      </c>
      <c r="X1924" s="74">
        <v>87464</v>
      </c>
      <c r="Y1924" s="74">
        <v>200</v>
      </c>
      <c r="Z1924" s="74">
        <v>1576716</v>
      </c>
      <c r="AA1924" s="74">
        <v>10</v>
      </c>
      <c r="AB1924" s="74">
        <v>8050626</v>
      </c>
      <c r="AC1924" s="74">
        <v>5</v>
      </c>
    </row>
    <row r="1925" spans="1:29" ht="14.25">
      <c r="A1925" s="89">
        <v>2016024</v>
      </c>
      <c r="B1925" s="91">
        <v>42432</v>
      </c>
      <c r="C1925" s="97">
        <v>2</v>
      </c>
      <c r="D1925" s="93">
        <v>5</v>
      </c>
      <c r="E1925" s="93">
        <v>7</v>
      </c>
      <c r="F1925" s="93">
        <v>14</v>
      </c>
      <c r="G1925" s="93">
        <v>18</v>
      </c>
      <c r="H1925" s="93">
        <v>31</v>
      </c>
      <c r="I1925" s="99">
        <v>13</v>
      </c>
      <c r="J1925" s="93">
        <v>2</v>
      </c>
      <c r="K1925" s="93">
        <v>5</v>
      </c>
      <c r="L1925" s="93">
        <v>7</v>
      </c>
      <c r="M1925" s="93">
        <v>31</v>
      </c>
      <c r="N1925" s="93">
        <v>14</v>
      </c>
      <c r="O1925" s="94">
        <v>18</v>
      </c>
      <c r="P1925" s="74">
        <v>344808140</v>
      </c>
      <c r="Q1925" s="74">
        <v>551044179</v>
      </c>
      <c r="R1925" s="74">
        <v>9</v>
      </c>
      <c r="S1925" s="74">
        <v>6751185</v>
      </c>
      <c r="T1925" s="74">
        <v>157</v>
      </c>
      <c r="U1925" s="74">
        <v>125483</v>
      </c>
      <c r="V1925" s="74">
        <v>2255</v>
      </c>
      <c r="W1925" s="74">
        <v>3000</v>
      </c>
      <c r="X1925" s="74">
        <v>92674</v>
      </c>
      <c r="Y1925" s="74">
        <v>200</v>
      </c>
      <c r="Z1925" s="74">
        <v>1584972</v>
      </c>
      <c r="AA1925" s="74">
        <v>10</v>
      </c>
      <c r="AB1925" s="74">
        <v>9800626</v>
      </c>
      <c r="AC1925" s="74">
        <v>5</v>
      </c>
    </row>
    <row r="1926" spans="1:29" ht="14.25">
      <c r="A1926" s="89">
        <v>2016025</v>
      </c>
      <c r="B1926" s="91">
        <v>42435</v>
      </c>
      <c r="C1926" s="97">
        <v>4</v>
      </c>
      <c r="D1926" s="93">
        <v>11</v>
      </c>
      <c r="E1926" s="93">
        <v>12</v>
      </c>
      <c r="F1926" s="93">
        <v>17</v>
      </c>
      <c r="G1926" s="93">
        <v>24</v>
      </c>
      <c r="H1926" s="93">
        <v>30</v>
      </c>
      <c r="I1926" s="99">
        <v>12</v>
      </c>
      <c r="J1926" s="93">
        <v>11</v>
      </c>
      <c r="K1926" s="93">
        <v>4</v>
      </c>
      <c r="L1926" s="93">
        <v>30</v>
      </c>
      <c r="M1926" s="93">
        <v>12</v>
      </c>
      <c r="N1926" s="93">
        <v>24</v>
      </c>
      <c r="O1926" s="94">
        <v>17</v>
      </c>
      <c r="P1926" s="74">
        <v>379126514</v>
      </c>
      <c r="Q1926" s="74">
        <v>497263041</v>
      </c>
      <c r="R1926" s="74">
        <v>19</v>
      </c>
      <c r="S1926" s="74">
        <v>5788878</v>
      </c>
      <c r="T1926" s="74">
        <v>420</v>
      </c>
      <c r="U1926" s="74">
        <v>44609</v>
      </c>
      <c r="V1926" s="74">
        <v>3139</v>
      </c>
      <c r="W1926" s="74">
        <v>3000</v>
      </c>
      <c r="X1926" s="74">
        <v>118891</v>
      </c>
      <c r="Y1926" s="74">
        <v>200</v>
      </c>
      <c r="Z1926" s="74">
        <v>1852932</v>
      </c>
      <c r="AA1926" s="74">
        <v>10</v>
      </c>
      <c r="AB1926" s="74">
        <v>11820812</v>
      </c>
      <c r="AC1926" s="74">
        <v>5</v>
      </c>
    </row>
    <row r="1927" spans="1:29" ht="14.25">
      <c r="A1927" s="89">
        <v>2016026</v>
      </c>
      <c r="B1927" s="91">
        <v>42437</v>
      </c>
      <c r="C1927" s="97">
        <v>4</v>
      </c>
      <c r="D1927" s="93">
        <v>9</v>
      </c>
      <c r="E1927" s="93">
        <v>12</v>
      </c>
      <c r="F1927" s="93">
        <v>28</v>
      </c>
      <c r="G1927" s="93">
        <v>30</v>
      </c>
      <c r="H1927" s="93">
        <v>33</v>
      </c>
      <c r="I1927" s="99">
        <v>1</v>
      </c>
      <c r="J1927" s="93">
        <v>30</v>
      </c>
      <c r="K1927" s="93">
        <v>9</v>
      </c>
      <c r="L1927" s="93">
        <v>12</v>
      </c>
      <c r="M1927" s="93">
        <v>4</v>
      </c>
      <c r="N1927" s="93">
        <v>28</v>
      </c>
      <c r="O1927" s="94">
        <v>33</v>
      </c>
      <c r="P1927" s="74">
        <v>329158276</v>
      </c>
      <c r="Q1927" s="74">
        <v>573762988</v>
      </c>
      <c r="R1927" s="74">
        <v>0</v>
      </c>
      <c r="S1927" s="74">
        <v>0</v>
      </c>
      <c r="T1927" s="74">
        <v>77</v>
      </c>
      <c r="U1927" s="74">
        <v>331168</v>
      </c>
      <c r="V1927" s="74">
        <v>638</v>
      </c>
      <c r="W1927" s="74">
        <v>3000</v>
      </c>
      <c r="X1927" s="74">
        <v>43195</v>
      </c>
      <c r="Y1927" s="74">
        <v>200</v>
      </c>
      <c r="Z1927" s="74">
        <v>942387</v>
      </c>
      <c r="AA1927" s="74">
        <v>10</v>
      </c>
      <c r="AB1927" s="74">
        <v>7862151</v>
      </c>
      <c r="AC1927" s="74">
        <v>5</v>
      </c>
    </row>
    <row r="1928" spans="1:29" ht="14.25">
      <c r="A1928" s="89">
        <v>2016027</v>
      </c>
      <c r="B1928" s="91">
        <v>42439</v>
      </c>
      <c r="C1928" s="97">
        <v>11</v>
      </c>
      <c r="D1928" s="93">
        <v>13</v>
      </c>
      <c r="E1928" s="93">
        <v>15</v>
      </c>
      <c r="F1928" s="93">
        <v>17</v>
      </c>
      <c r="G1928" s="93">
        <v>19</v>
      </c>
      <c r="H1928" s="93">
        <v>31</v>
      </c>
      <c r="I1928" s="99">
        <v>5</v>
      </c>
      <c r="J1928" s="93">
        <v>11</v>
      </c>
      <c r="K1928" s="93">
        <v>15</v>
      </c>
      <c r="L1928" s="93">
        <v>13</v>
      </c>
      <c r="M1928" s="93">
        <v>17</v>
      </c>
      <c r="N1928" s="93">
        <v>19</v>
      </c>
      <c r="O1928" s="94">
        <v>31</v>
      </c>
      <c r="P1928" s="74">
        <v>337818690</v>
      </c>
      <c r="Q1928" s="74">
        <v>607947604</v>
      </c>
      <c r="R1928" s="74">
        <v>4</v>
      </c>
      <c r="S1928" s="74">
        <v>9925874</v>
      </c>
      <c r="T1928" s="74">
        <v>213</v>
      </c>
      <c r="U1928" s="74">
        <v>115630</v>
      </c>
      <c r="V1928" s="74">
        <v>1045</v>
      </c>
      <c r="W1928" s="74">
        <v>3000</v>
      </c>
      <c r="X1928" s="74">
        <v>53910</v>
      </c>
      <c r="Y1928" s="74">
        <v>200</v>
      </c>
      <c r="Z1928" s="74">
        <v>1054964</v>
      </c>
      <c r="AA1928" s="74">
        <v>10</v>
      </c>
      <c r="AB1928" s="74">
        <v>8509406</v>
      </c>
      <c r="AC1928" s="74">
        <v>5</v>
      </c>
    </row>
    <row r="1929" spans="1:29" ht="14.25">
      <c r="A1929" s="89">
        <v>2016028</v>
      </c>
      <c r="B1929" s="91">
        <v>42442</v>
      </c>
      <c r="C1929" s="97">
        <v>6</v>
      </c>
      <c r="D1929" s="93">
        <v>8</v>
      </c>
      <c r="E1929" s="93">
        <v>12</v>
      </c>
      <c r="F1929" s="93">
        <v>21</v>
      </c>
      <c r="G1929" s="93">
        <v>25</v>
      </c>
      <c r="H1929" s="93">
        <v>29</v>
      </c>
      <c r="I1929" s="99">
        <v>1</v>
      </c>
      <c r="J1929" s="93">
        <v>25</v>
      </c>
      <c r="K1929" s="93">
        <v>29</v>
      </c>
      <c r="L1929" s="93">
        <v>21</v>
      </c>
      <c r="M1929" s="93">
        <v>12</v>
      </c>
      <c r="N1929" s="93">
        <v>6</v>
      </c>
      <c r="O1929" s="94">
        <v>8</v>
      </c>
      <c r="P1929" s="74">
        <v>370238316</v>
      </c>
      <c r="Q1929" s="74">
        <v>639478896</v>
      </c>
      <c r="R1929" s="74">
        <v>7</v>
      </c>
      <c r="S1929" s="74">
        <v>8456171</v>
      </c>
      <c r="T1929" s="74">
        <v>282</v>
      </c>
      <c r="U1929" s="74">
        <v>107239</v>
      </c>
      <c r="V1929" s="74">
        <v>1144</v>
      </c>
      <c r="W1929" s="74">
        <v>3000</v>
      </c>
      <c r="X1929" s="74">
        <v>71932</v>
      </c>
      <c r="Y1929" s="74">
        <v>200</v>
      </c>
      <c r="Z1929" s="74">
        <v>1492135</v>
      </c>
      <c r="AA1929" s="74">
        <v>10</v>
      </c>
      <c r="AB1929" s="74">
        <v>5542206</v>
      </c>
      <c r="AC1929" s="74">
        <v>5</v>
      </c>
    </row>
    <row r="1930" spans="1:29" ht="14.25">
      <c r="A1930" s="89">
        <v>2016029</v>
      </c>
      <c r="B1930" s="91">
        <v>42444</v>
      </c>
      <c r="C1930" s="97">
        <v>12</v>
      </c>
      <c r="D1930" s="93">
        <v>15</v>
      </c>
      <c r="E1930" s="93">
        <v>18</v>
      </c>
      <c r="F1930" s="93">
        <v>20</v>
      </c>
      <c r="G1930" s="93">
        <v>21</v>
      </c>
      <c r="H1930" s="93">
        <v>27</v>
      </c>
      <c r="I1930" s="99">
        <v>15</v>
      </c>
      <c r="J1930" s="93">
        <v>18</v>
      </c>
      <c r="K1930" s="93">
        <v>20</v>
      </c>
      <c r="L1930" s="93">
        <v>21</v>
      </c>
      <c r="M1930" s="93">
        <v>27</v>
      </c>
      <c r="N1930" s="93">
        <v>12</v>
      </c>
      <c r="O1930" s="94">
        <v>15</v>
      </c>
      <c r="P1930" s="74">
        <v>347727124</v>
      </c>
      <c r="Q1930" s="74">
        <v>673974740</v>
      </c>
      <c r="R1930" s="74">
        <v>5</v>
      </c>
      <c r="S1930" s="74">
        <v>9326970</v>
      </c>
      <c r="T1930" s="74">
        <v>99</v>
      </c>
      <c r="U1930" s="74">
        <v>273167</v>
      </c>
      <c r="V1930" s="74">
        <v>935</v>
      </c>
      <c r="W1930" s="74">
        <v>3000</v>
      </c>
      <c r="X1930" s="74">
        <v>55598</v>
      </c>
      <c r="Y1930" s="74">
        <v>200</v>
      </c>
      <c r="Z1930" s="74">
        <v>1160246</v>
      </c>
      <c r="AA1930" s="74">
        <v>10</v>
      </c>
      <c r="AB1930" s="74">
        <v>7336992</v>
      </c>
      <c r="AC1930" s="74">
        <v>5</v>
      </c>
    </row>
    <row r="1931" spans="1:29" ht="14.25">
      <c r="A1931" s="89">
        <v>2016030</v>
      </c>
      <c r="B1931" s="91">
        <v>42446</v>
      </c>
      <c r="C1931" s="97">
        <v>10</v>
      </c>
      <c r="D1931" s="93">
        <v>14</v>
      </c>
      <c r="E1931" s="93">
        <v>19</v>
      </c>
      <c r="F1931" s="93">
        <v>22</v>
      </c>
      <c r="G1931" s="93">
        <v>25</v>
      </c>
      <c r="H1931" s="93">
        <v>29</v>
      </c>
      <c r="I1931" s="99">
        <v>12</v>
      </c>
      <c r="J1931" s="93">
        <v>22</v>
      </c>
      <c r="K1931" s="93">
        <v>14</v>
      </c>
      <c r="L1931" s="93">
        <v>19</v>
      </c>
      <c r="M1931" s="93">
        <v>25</v>
      </c>
      <c r="N1931" s="93">
        <v>10</v>
      </c>
      <c r="O1931" s="94">
        <v>29</v>
      </c>
      <c r="P1931" s="74">
        <v>351985986</v>
      </c>
      <c r="Q1931" s="74">
        <v>202797966</v>
      </c>
      <c r="R1931" s="74">
        <v>98</v>
      </c>
      <c r="S1931" s="74">
        <v>5069845</v>
      </c>
      <c r="T1931" s="74">
        <v>552</v>
      </c>
      <c r="U1931" s="74">
        <v>15500</v>
      </c>
      <c r="V1931" s="74">
        <v>7016</v>
      </c>
      <c r="W1931" s="74">
        <v>3000</v>
      </c>
      <c r="X1931" s="74">
        <v>188032</v>
      </c>
      <c r="Y1931" s="74">
        <v>200</v>
      </c>
      <c r="Z1931" s="74">
        <v>2196561</v>
      </c>
      <c r="AA1931" s="74">
        <v>10</v>
      </c>
      <c r="AB1931" s="74">
        <v>11525793</v>
      </c>
      <c r="AC1931" s="74">
        <v>5</v>
      </c>
    </row>
    <row r="1932" spans="1:29" ht="14.25">
      <c r="A1932" s="89">
        <v>2016031</v>
      </c>
      <c r="B1932" s="91">
        <v>42449</v>
      </c>
      <c r="C1932" s="97">
        <v>3</v>
      </c>
      <c r="D1932" s="93">
        <v>8</v>
      </c>
      <c r="E1932" s="93">
        <v>10</v>
      </c>
      <c r="F1932" s="93">
        <v>19</v>
      </c>
      <c r="G1932" s="93">
        <v>26</v>
      </c>
      <c r="H1932" s="93">
        <v>33</v>
      </c>
      <c r="I1932" s="99">
        <v>3</v>
      </c>
      <c r="J1932" s="93">
        <v>3</v>
      </c>
      <c r="K1932" s="93">
        <v>10</v>
      </c>
      <c r="L1932" s="93">
        <v>19</v>
      </c>
      <c r="M1932" s="93">
        <v>8</v>
      </c>
      <c r="N1932" s="93">
        <v>33</v>
      </c>
      <c r="O1932" s="94">
        <v>26</v>
      </c>
      <c r="P1932" s="74">
        <v>385818800</v>
      </c>
      <c r="Q1932" s="74">
        <v>190281234</v>
      </c>
      <c r="R1932" s="74">
        <v>13</v>
      </c>
      <c r="S1932" s="74">
        <v>6468063</v>
      </c>
      <c r="T1932" s="74">
        <v>191</v>
      </c>
      <c r="U1932" s="74">
        <v>124900</v>
      </c>
      <c r="V1932" s="74">
        <v>2037</v>
      </c>
      <c r="W1932" s="74">
        <v>3000</v>
      </c>
      <c r="X1932" s="74">
        <v>85511</v>
      </c>
      <c r="Y1932" s="74">
        <v>200</v>
      </c>
      <c r="Z1932" s="74">
        <v>1486816</v>
      </c>
      <c r="AA1932" s="74">
        <v>10</v>
      </c>
      <c r="AB1932" s="74">
        <v>11109144</v>
      </c>
      <c r="AC1932" s="74">
        <v>5</v>
      </c>
    </row>
    <row r="1933" spans="1:29" ht="14.25">
      <c r="A1933" s="89">
        <v>2016032</v>
      </c>
      <c r="B1933" s="91">
        <v>42451</v>
      </c>
      <c r="C1933" s="97">
        <v>8</v>
      </c>
      <c r="D1933" s="93">
        <v>12</v>
      </c>
      <c r="E1933" s="93">
        <v>14</v>
      </c>
      <c r="F1933" s="93">
        <v>15</v>
      </c>
      <c r="G1933" s="93">
        <v>21</v>
      </c>
      <c r="H1933" s="93">
        <v>27</v>
      </c>
      <c r="I1933" s="99">
        <v>15</v>
      </c>
      <c r="J1933" s="93">
        <v>14</v>
      </c>
      <c r="K1933" s="93">
        <v>15</v>
      </c>
      <c r="L1933" s="93">
        <v>8</v>
      </c>
      <c r="M1933" s="93">
        <v>27</v>
      </c>
      <c r="N1933" s="93">
        <v>21</v>
      </c>
      <c r="O1933" s="94">
        <v>12</v>
      </c>
      <c r="P1933" s="74">
        <v>339342300</v>
      </c>
      <c r="Q1933" s="74">
        <v>228889010</v>
      </c>
      <c r="R1933" s="74">
        <v>5</v>
      </c>
      <c r="S1933" s="74">
        <v>9626020</v>
      </c>
      <c r="T1933" s="74">
        <v>154</v>
      </c>
      <c r="U1933" s="74">
        <v>187744</v>
      </c>
      <c r="V1933" s="74">
        <v>819</v>
      </c>
      <c r="W1933" s="74">
        <v>3000</v>
      </c>
      <c r="X1933" s="74">
        <v>56948</v>
      </c>
      <c r="Y1933" s="74">
        <v>200</v>
      </c>
      <c r="Z1933" s="74">
        <v>1142412</v>
      </c>
      <c r="AA1933" s="74">
        <v>10</v>
      </c>
      <c r="AB1933" s="74">
        <v>5071300</v>
      </c>
      <c r="AC1933" s="74">
        <v>5</v>
      </c>
    </row>
    <row r="1934" spans="1:29" ht="14.25">
      <c r="A1934" s="89">
        <v>2016033</v>
      </c>
      <c r="B1934" s="91">
        <v>42453</v>
      </c>
      <c r="C1934" s="97">
        <v>6</v>
      </c>
      <c r="D1934" s="93">
        <v>17</v>
      </c>
      <c r="E1934" s="93">
        <v>18</v>
      </c>
      <c r="F1934" s="93">
        <v>20</v>
      </c>
      <c r="G1934" s="93">
        <v>27</v>
      </c>
      <c r="H1934" s="93">
        <v>29</v>
      </c>
      <c r="I1934" s="99">
        <v>15</v>
      </c>
      <c r="J1934" s="93">
        <v>6</v>
      </c>
      <c r="K1934" s="93">
        <v>17</v>
      </c>
      <c r="L1934" s="93">
        <v>20</v>
      </c>
      <c r="M1934" s="93">
        <v>18</v>
      </c>
      <c r="N1934" s="93">
        <v>29</v>
      </c>
      <c r="O1934" s="94">
        <v>27</v>
      </c>
      <c r="P1934" s="74">
        <v>338637474</v>
      </c>
      <c r="Q1934" s="74">
        <v>296662312</v>
      </c>
      <c r="R1934" s="74">
        <v>2</v>
      </c>
      <c r="S1934" s="74">
        <v>10000000</v>
      </c>
      <c r="T1934" s="74">
        <v>119</v>
      </c>
      <c r="U1934" s="74">
        <v>245863</v>
      </c>
      <c r="V1934" s="74">
        <v>674</v>
      </c>
      <c r="W1934" s="74">
        <v>3000</v>
      </c>
      <c r="X1934" s="74">
        <v>53382</v>
      </c>
      <c r="Y1934" s="74">
        <v>200</v>
      </c>
      <c r="Z1934" s="74">
        <v>1218467</v>
      </c>
      <c r="AA1934" s="74">
        <v>10</v>
      </c>
      <c r="AB1934" s="74">
        <v>4803644</v>
      </c>
      <c r="AC1934" s="74">
        <v>5</v>
      </c>
    </row>
    <row r="1935" spans="1:29" ht="14.25">
      <c r="A1935" s="89">
        <v>2016034</v>
      </c>
      <c r="B1935" s="91">
        <v>42456</v>
      </c>
      <c r="C1935" s="97">
        <v>3</v>
      </c>
      <c r="D1935" s="93">
        <v>15</v>
      </c>
      <c r="E1935" s="93">
        <v>21</v>
      </c>
      <c r="F1935" s="93">
        <v>22</v>
      </c>
      <c r="G1935" s="93">
        <v>23</v>
      </c>
      <c r="H1935" s="93">
        <v>28</v>
      </c>
      <c r="I1935" s="99">
        <v>15</v>
      </c>
      <c r="J1935" s="93">
        <v>15</v>
      </c>
      <c r="K1935" s="93">
        <v>28</v>
      </c>
      <c r="L1935" s="93">
        <v>21</v>
      </c>
      <c r="M1935" s="93">
        <v>22</v>
      </c>
      <c r="N1935" s="93">
        <v>3</v>
      </c>
      <c r="O1935" s="94">
        <v>23</v>
      </c>
      <c r="P1935" s="74">
        <v>380415644</v>
      </c>
      <c r="Q1935" s="74">
        <v>388316232</v>
      </c>
      <c r="R1935" s="74">
        <v>1</v>
      </c>
      <c r="S1935" s="74">
        <v>10000000</v>
      </c>
      <c r="T1935" s="74">
        <v>107</v>
      </c>
      <c r="U1935" s="74">
        <v>316678</v>
      </c>
      <c r="V1935" s="74">
        <v>814</v>
      </c>
      <c r="W1935" s="74">
        <v>3000</v>
      </c>
      <c r="X1935" s="74">
        <v>45355</v>
      </c>
      <c r="Y1935" s="74">
        <v>200</v>
      </c>
      <c r="Z1935" s="74">
        <v>1029356</v>
      </c>
      <c r="AA1935" s="74">
        <v>10</v>
      </c>
      <c r="AB1935" s="74">
        <v>5811709</v>
      </c>
      <c r="AC1935" s="74">
        <v>5</v>
      </c>
    </row>
    <row r="1936" spans="1:29" ht="14.25">
      <c r="A1936" s="89">
        <v>2016035</v>
      </c>
      <c r="B1936" s="91">
        <v>42458</v>
      </c>
      <c r="C1936" s="97">
        <v>4</v>
      </c>
      <c r="D1936" s="93">
        <v>13</v>
      </c>
      <c r="E1936" s="93">
        <v>19</v>
      </c>
      <c r="F1936" s="93">
        <v>20</v>
      </c>
      <c r="G1936" s="93">
        <v>26</v>
      </c>
      <c r="H1936" s="93">
        <v>29</v>
      </c>
      <c r="I1936" s="99">
        <v>11</v>
      </c>
      <c r="J1936" s="93">
        <v>19</v>
      </c>
      <c r="K1936" s="93">
        <v>29</v>
      </c>
      <c r="L1936" s="93">
        <v>13</v>
      </c>
      <c r="M1936" s="93">
        <v>4</v>
      </c>
      <c r="N1936" s="93">
        <v>26</v>
      </c>
      <c r="O1936" s="94">
        <v>20</v>
      </c>
      <c r="P1936" s="74">
        <v>343407218</v>
      </c>
      <c r="Q1936" s="74">
        <v>378328346</v>
      </c>
      <c r="R1936" s="74">
        <v>11</v>
      </c>
      <c r="S1936" s="74">
        <v>6488004</v>
      </c>
      <c r="T1936" s="74">
        <v>187</v>
      </c>
      <c r="U1936" s="74">
        <v>109412</v>
      </c>
      <c r="V1936" s="74">
        <v>1918</v>
      </c>
      <c r="W1936" s="74">
        <v>3000</v>
      </c>
      <c r="X1936" s="74">
        <v>89212</v>
      </c>
      <c r="Y1936" s="74">
        <v>200</v>
      </c>
      <c r="Z1936" s="74">
        <v>1491609</v>
      </c>
      <c r="AA1936" s="74">
        <v>10</v>
      </c>
      <c r="AB1936" s="74">
        <v>9583365</v>
      </c>
      <c r="AC1936" s="74">
        <v>5</v>
      </c>
    </row>
    <row r="1937" spans="1:29" ht="14.25">
      <c r="A1937" s="89">
        <v>2016036</v>
      </c>
      <c r="B1937" s="91">
        <v>42460</v>
      </c>
      <c r="C1937" s="97">
        <v>3</v>
      </c>
      <c r="D1937" s="93">
        <v>4</v>
      </c>
      <c r="E1937" s="93">
        <v>7</v>
      </c>
      <c r="F1937" s="93">
        <v>9</v>
      </c>
      <c r="G1937" s="93">
        <v>20</v>
      </c>
      <c r="H1937" s="93">
        <v>22</v>
      </c>
      <c r="I1937" s="99">
        <v>3</v>
      </c>
      <c r="J1937" s="93">
        <v>20</v>
      </c>
      <c r="K1937" s="93">
        <v>22</v>
      </c>
      <c r="L1937" s="93">
        <v>4</v>
      </c>
      <c r="M1937" s="93">
        <v>7</v>
      </c>
      <c r="N1937" s="93">
        <v>3</v>
      </c>
      <c r="O1937" s="94">
        <v>9</v>
      </c>
      <c r="P1937" s="74">
        <v>348368584</v>
      </c>
      <c r="Q1937" s="74">
        <v>439352386</v>
      </c>
      <c r="R1937" s="74">
        <v>2</v>
      </c>
      <c r="S1937" s="74">
        <v>10000000</v>
      </c>
      <c r="T1937" s="74">
        <v>116</v>
      </c>
      <c r="U1937" s="74">
        <v>232827</v>
      </c>
      <c r="V1937" s="74">
        <v>1177</v>
      </c>
      <c r="W1937" s="74">
        <v>3000</v>
      </c>
      <c r="X1937" s="74">
        <v>58424</v>
      </c>
      <c r="Y1937" s="74">
        <v>200</v>
      </c>
      <c r="Z1937" s="74">
        <v>1144741</v>
      </c>
      <c r="AA1937" s="74">
        <v>10</v>
      </c>
      <c r="AB1937" s="74">
        <v>7201068</v>
      </c>
      <c r="AC1937" s="74">
        <v>5</v>
      </c>
    </row>
    <row r="1938" spans="1:29" ht="14.25">
      <c r="A1938" s="89">
        <v>2016037</v>
      </c>
      <c r="B1938" s="91">
        <v>42463</v>
      </c>
      <c r="C1938" s="97">
        <v>6</v>
      </c>
      <c r="D1938" s="93">
        <v>15</v>
      </c>
      <c r="E1938" s="93">
        <v>26</v>
      </c>
      <c r="F1938" s="93">
        <v>31</v>
      </c>
      <c r="G1938" s="93">
        <v>32</v>
      </c>
      <c r="H1938" s="93">
        <v>33</v>
      </c>
      <c r="I1938" s="99">
        <v>16</v>
      </c>
      <c r="J1938" s="93">
        <v>31</v>
      </c>
      <c r="K1938" s="93">
        <v>33</v>
      </c>
      <c r="L1938" s="93">
        <v>32</v>
      </c>
      <c r="M1938" s="93">
        <v>6</v>
      </c>
      <c r="N1938" s="93">
        <v>15</v>
      </c>
      <c r="O1938" s="94">
        <v>26</v>
      </c>
      <c r="P1938" s="74">
        <v>350165940</v>
      </c>
      <c r="Q1938" s="74">
        <v>494817840</v>
      </c>
      <c r="R1938" s="74">
        <v>3</v>
      </c>
      <c r="S1938" s="74">
        <v>10000000</v>
      </c>
      <c r="T1938" s="74">
        <v>97</v>
      </c>
      <c r="U1938" s="74">
        <v>293695</v>
      </c>
      <c r="V1938" s="74">
        <v>982</v>
      </c>
      <c r="W1938" s="74">
        <v>3000</v>
      </c>
      <c r="X1938" s="74">
        <v>49722</v>
      </c>
      <c r="Y1938" s="74">
        <v>200</v>
      </c>
      <c r="Z1938" s="74">
        <v>967238</v>
      </c>
      <c r="AA1938" s="74">
        <v>10</v>
      </c>
      <c r="AB1938" s="74">
        <v>7012918</v>
      </c>
      <c r="AC1938" s="74">
        <v>5</v>
      </c>
    </row>
    <row r="1939" spans="1:29" ht="14.25">
      <c r="A1939" s="89">
        <v>2016038</v>
      </c>
      <c r="B1939" s="91">
        <v>42465</v>
      </c>
      <c r="C1939" s="97">
        <v>3</v>
      </c>
      <c r="D1939" s="93">
        <v>12</v>
      </c>
      <c r="E1939" s="93">
        <v>13</v>
      </c>
      <c r="F1939" s="93">
        <v>22</v>
      </c>
      <c r="G1939" s="93">
        <v>28</v>
      </c>
      <c r="H1939" s="93">
        <v>29</v>
      </c>
      <c r="I1939" s="99">
        <v>3</v>
      </c>
      <c r="J1939" s="93">
        <v>12</v>
      </c>
      <c r="K1939" s="93">
        <v>22</v>
      </c>
      <c r="L1939" s="93">
        <v>13</v>
      </c>
      <c r="M1939" s="93">
        <v>29</v>
      </c>
      <c r="N1939" s="93">
        <v>3</v>
      </c>
      <c r="O1939" s="94">
        <v>28</v>
      </c>
      <c r="P1939" s="74">
        <v>325081790</v>
      </c>
      <c r="Q1939" s="74">
        <v>530930396</v>
      </c>
      <c r="R1939" s="74">
        <v>4</v>
      </c>
      <c r="S1939" s="74">
        <v>10000000</v>
      </c>
      <c r="T1939" s="74">
        <v>182</v>
      </c>
      <c r="U1939" s="74">
        <v>139400</v>
      </c>
      <c r="V1939" s="74">
        <v>1086</v>
      </c>
      <c r="W1939" s="74">
        <v>3000</v>
      </c>
      <c r="X1939" s="74">
        <v>63557</v>
      </c>
      <c r="Y1939" s="74">
        <v>200</v>
      </c>
      <c r="Z1939" s="74">
        <v>1216047</v>
      </c>
      <c r="AA1939" s="74">
        <v>10</v>
      </c>
      <c r="AB1939" s="74">
        <v>5935358</v>
      </c>
      <c r="AC1939" s="74">
        <v>5</v>
      </c>
    </row>
    <row r="1940" spans="1:29" ht="14.25">
      <c r="A1940" s="89">
        <v>2016039</v>
      </c>
      <c r="B1940" s="91">
        <v>42467</v>
      </c>
      <c r="C1940" s="97">
        <v>1</v>
      </c>
      <c r="D1940" s="93">
        <v>3</v>
      </c>
      <c r="E1940" s="93">
        <v>7</v>
      </c>
      <c r="F1940" s="93">
        <v>18</v>
      </c>
      <c r="G1940" s="93">
        <v>19</v>
      </c>
      <c r="H1940" s="93">
        <v>27</v>
      </c>
      <c r="I1940" s="99">
        <v>16</v>
      </c>
      <c r="J1940" s="93">
        <v>7</v>
      </c>
      <c r="K1940" s="93">
        <v>1</v>
      </c>
      <c r="L1940" s="93">
        <v>19</v>
      </c>
      <c r="M1940" s="93">
        <v>18</v>
      </c>
      <c r="N1940" s="93">
        <v>27</v>
      </c>
      <c r="O1940" s="94">
        <v>3</v>
      </c>
      <c r="P1940" s="74">
        <v>335090614</v>
      </c>
      <c r="Q1940" s="74">
        <v>568328305</v>
      </c>
      <c r="R1940" s="74">
        <v>5</v>
      </c>
      <c r="S1940" s="74">
        <v>9538029</v>
      </c>
      <c r="T1940" s="74">
        <v>189</v>
      </c>
      <c r="U1940" s="74">
        <v>150067</v>
      </c>
      <c r="V1940" s="74">
        <v>890</v>
      </c>
      <c r="W1940" s="74">
        <v>3000</v>
      </c>
      <c r="X1940" s="74">
        <v>51845</v>
      </c>
      <c r="Y1940" s="74">
        <v>200</v>
      </c>
      <c r="Z1940" s="74">
        <v>1104032</v>
      </c>
      <c r="AA1940" s="74">
        <v>10</v>
      </c>
      <c r="AB1940" s="74">
        <v>5332867</v>
      </c>
      <c r="AC1940" s="74">
        <v>5</v>
      </c>
    </row>
    <row r="1941" spans="1:29" ht="14.25">
      <c r="A1941" s="89">
        <v>2016040</v>
      </c>
      <c r="B1941" s="91">
        <v>42470</v>
      </c>
      <c r="C1941" s="97">
        <v>3</v>
      </c>
      <c r="D1941" s="93">
        <v>13</v>
      </c>
      <c r="E1941" s="93">
        <v>19</v>
      </c>
      <c r="F1941" s="93">
        <v>20</v>
      </c>
      <c r="G1941" s="93">
        <v>23</v>
      </c>
      <c r="H1941" s="93">
        <v>26</v>
      </c>
      <c r="I1941" s="99">
        <v>3</v>
      </c>
      <c r="J1941" s="93">
        <v>23</v>
      </c>
      <c r="K1941" s="93">
        <v>19</v>
      </c>
      <c r="L1941" s="93">
        <v>20</v>
      </c>
      <c r="M1941" s="93">
        <v>3</v>
      </c>
      <c r="N1941" s="93">
        <v>13</v>
      </c>
      <c r="O1941" s="94">
        <v>26</v>
      </c>
      <c r="P1941" s="74">
        <v>365246422</v>
      </c>
      <c r="Q1941" s="74">
        <v>568128108</v>
      </c>
      <c r="R1941" s="74">
        <v>12</v>
      </c>
      <c r="S1941" s="74">
        <v>6812115</v>
      </c>
      <c r="T1941" s="74">
        <v>167</v>
      </c>
      <c r="U1941" s="74">
        <v>162764</v>
      </c>
      <c r="V1941" s="74">
        <v>1532</v>
      </c>
      <c r="W1941" s="74">
        <v>3000</v>
      </c>
      <c r="X1941" s="74">
        <v>70765</v>
      </c>
      <c r="Y1941" s="74">
        <v>200</v>
      </c>
      <c r="Z1941" s="74">
        <v>1276160</v>
      </c>
      <c r="AA1941" s="74">
        <v>10</v>
      </c>
      <c r="AB1941" s="74">
        <v>7746646</v>
      </c>
      <c r="AC1941" s="74">
        <v>5</v>
      </c>
    </row>
    <row r="1942" spans="1:29" ht="14.25">
      <c r="A1942" s="89">
        <v>2016041</v>
      </c>
      <c r="B1942" s="91">
        <v>42472</v>
      </c>
      <c r="C1942" s="97">
        <v>12</v>
      </c>
      <c r="D1942" s="93">
        <v>17</v>
      </c>
      <c r="E1942" s="93">
        <v>18</v>
      </c>
      <c r="F1942" s="93">
        <v>21</v>
      </c>
      <c r="G1942" s="93">
        <v>22</v>
      </c>
      <c r="H1942" s="93">
        <v>24</v>
      </c>
      <c r="I1942" s="99">
        <v>4</v>
      </c>
      <c r="J1942" s="93">
        <v>18</v>
      </c>
      <c r="K1942" s="93">
        <v>21</v>
      </c>
      <c r="L1942" s="93">
        <v>12</v>
      </c>
      <c r="M1942" s="93">
        <v>22</v>
      </c>
      <c r="N1942" s="93">
        <v>24</v>
      </c>
      <c r="O1942" s="94">
        <v>17</v>
      </c>
      <c r="P1942" s="74">
        <v>330501352</v>
      </c>
      <c r="Q1942" s="74">
        <v>612243516</v>
      </c>
      <c r="R1942" s="74">
        <v>3</v>
      </c>
      <c r="S1942" s="74">
        <v>10000000</v>
      </c>
      <c r="T1942" s="74">
        <v>98</v>
      </c>
      <c r="U1942" s="74">
        <v>252093</v>
      </c>
      <c r="V1942" s="74">
        <v>1026</v>
      </c>
      <c r="W1942" s="74">
        <v>3000</v>
      </c>
      <c r="X1942" s="74">
        <v>56247</v>
      </c>
      <c r="Y1942" s="74">
        <v>200</v>
      </c>
      <c r="Z1942" s="74">
        <v>1158668</v>
      </c>
      <c r="AA1942" s="74">
        <v>10</v>
      </c>
      <c r="AB1942" s="74">
        <v>7442207</v>
      </c>
      <c r="AC1942" s="74">
        <v>5</v>
      </c>
    </row>
    <row r="1943" spans="1:29" ht="14.25">
      <c r="A1943" s="89">
        <v>2016042</v>
      </c>
      <c r="B1943" s="91">
        <v>42474</v>
      </c>
      <c r="C1943" s="97">
        <v>7</v>
      </c>
      <c r="D1943" s="93">
        <v>14</v>
      </c>
      <c r="E1943" s="93">
        <v>17</v>
      </c>
      <c r="F1943" s="93">
        <v>23</v>
      </c>
      <c r="G1943" s="93">
        <v>26</v>
      </c>
      <c r="H1943" s="93">
        <v>31</v>
      </c>
      <c r="I1943" s="99">
        <v>9</v>
      </c>
      <c r="J1943" s="93">
        <v>17</v>
      </c>
      <c r="K1943" s="93">
        <v>31</v>
      </c>
      <c r="L1943" s="93">
        <v>7</v>
      </c>
      <c r="M1943" s="93">
        <v>23</v>
      </c>
      <c r="N1943" s="93">
        <v>26</v>
      </c>
      <c r="O1943" s="94">
        <v>14</v>
      </c>
      <c r="P1943" s="74">
        <v>334864386</v>
      </c>
      <c r="Q1943" s="74">
        <v>589832826</v>
      </c>
      <c r="R1943" s="74">
        <v>11</v>
      </c>
      <c r="S1943" s="74">
        <v>6077332</v>
      </c>
      <c r="T1943" s="74">
        <v>129</v>
      </c>
      <c r="U1943" s="74">
        <v>114831</v>
      </c>
      <c r="V1943" s="74">
        <v>1957</v>
      </c>
      <c r="W1943" s="74">
        <v>3000</v>
      </c>
      <c r="X1943" s="74">
        <v>85062</v>
      </c>
      <c r="Y1943" s="74">
        <v>200</v>
      </c>
      <c r="Z1943" s="74">
        <v>1342237</v>
      </c>
      <c r="AA1943" s="74">
        <v>10</v>
      </c>
      <c r="AB1943" s="74">
        <v>13704894</v>
      </c>
      <c r="AC1943" s="74">
        <v>5</v>
      </c>
    </row>
    <row r="1944" spans="1:29" ht="14.25">
      <c r="A1944" s="89">
        <v>2016043</v>
      </c>
      <c r="B1944" s="91">
        <v>42477</v>
      </c>
      <c r="C1944" s="97">
        <v>5</v>
      </c>
      <c r="D1944" s="93">
        <v>14</v>
      </c>
      <c r="E1944" s="93">
        <v>20</v>
      </c>
      <c r="F1944" s="93">
        <v>26</v>
      </c>
      <c r="G1944" s="93">
        <v>30</v>
      </c>
      <c r="H1944" s="93">
        <v>33</v>
      </c>
      <c r="I1944" s="99">
        <v>12</v>
      </c>
      <c r="J1944" s="93">
        <v>30</v>
      </c>
      <c r="K1944" s="93">
        <v>26</v>
      </c>
      <c r="L1944" s="93">
        <v>20</v>
      </c>
      <c r="M1944" s="93">
        <v>33</v>
      </c>
      <c r="N1944" s="93">
        <v>5</v>
      </c>
      <c r="O1944" s="94">
        <v>14</v>
      </c>
      <c r="P1944" s="74">
        <v>364494720</v>
      </c>
      <c r="Q1944" s="74">
        <v>605438772</v>
      </c>
      <c r="R1944" s="74">
        <v>6</v>
      </c>
      <c r="S1944" s="74">
        <v>7763996</v>
      </c>
      <c r="T1944" s="74">
        <v>88</v>
      </c>
      <c r="U1944" s="74">
        <v>235567</v>
      </c>
      <c r="V1944" s="74">
        <v>1221</v>
      </c>
      <c r="W1944" s="74">
        <v>3000</v>
      </c>
      <c r="X1944" s="74">
        <v>63419</v>
      </c>
      <c r="Y1944" s="74">
        <v>200</v>
      </c>
      <c r="Z1944" s="74">
        <v>1205590</v>
      </c>
      <c r="AA1944" s="74">
        <v>10</v>
      </c>
      <c r="AB1944" s="74">
        <v>13455961</v>
      </c>
      <c r="AC1944" s="74">
        <v>5</v>
      </c>
    </row>
    <row r="1945" spans="1:29" ht="14.25">
      <c r="A1945" s="89">
        <v>2016044</v>
      </c>
      <c r="B1945" s="91">
        <v>42479</v>
      </c>
      <c r="C1945" s="97">
        <v>1</v>
      </c>
      <c r="D1945" s="93">
        <v>3</v>
      </c>
      <c r="E1945" s="93">
        <v>10</v>
      </c>
      <c r="F1945" s="93">
        <v>12</v>
      </c>
      <c r="G1945" s="93">
        <v>18</v>
      </c>
      <c r="H1945" s="93">
        <v>30</v>
      </c>
      <c r="I1945" s="99">
        <v>1</v>
      </c>
      <c r="J1945" s="93">
        <v>10</v>
      </c>
      <c r="K1945" s="93">
        <v>30</v>
      </c>
      <c r="L1945" s="93">
        <v>3</v>
      </c>
      <c r="M1945" s="93">
        <v>12</v>
      </c>
      <c r="N1945" s="93">
        <v>18</v>
      </c>
      <c r="O1945" s="94">
        <v>1</v>
      </c>
      <c r="P1945" s="74">
        <v>335979238</v>
      </c>
      <c r="Q1945" s="74">
        <v>632010456</v>
      </c>
      <c r="R1945" s="74">
        <v>6</v>
      </c>
      <c r="S1945" s="74">
        <v>8428587</v>
      </c>
      <c r="T1945" s="74">
        <v>147</v>
      </c>
      <c r="U1945" s="74">
        <v>174927</v>
      </c>
      <c r="V1945" s="74">
        <v>1044</v>
      </c>
      <c r="W1945" s="74">
        <v>3000</v>
      </c>
      <c r="X1945" s="74">
        <v>57450</v>
      </c>
      <c r="Y1945" s="74">
        <v>200</v>
      </c>
      <c r="Z1945" s="74">
        <v>1154242</v>
      </c>
      <c r="AA1945" s="74">
        <v>10</v>
      </c>
      <c r="AB1945" s="74">
        <v>7121559</v>
      </c>
      <c r="AC1945" s="74">
        <v>5</v>
      </c>
    </row>
    <row r="1946" spans="1:29" ht="14.25">
      <c r="A1946" s="89">
        <v>2016045</v>
      </c>
      <c r="B1946" s="91">
        <v>42481</v>
      </c>
      <c r="C1946" s="97">
        <v>4</v>
      </c>
      <c r="D1946" s="93">
        <v>9</v>
      </c>
      <c r="E1946" s="93">
        <v>12</v>
      </c>
      <c r="F1946" s="93">
        <v>17</v>
      </c>
      <c r="G1946" s="93">
        <v>30</v>
      </c>
      <c r="H1946" s="93">
        <v>32</v>
      </c>
      <c r="I1946" s="99">
        <v>3</v>
      </c>
      <c r="J1946" s="93">
        <v>4</v>
      </c>
      <c r="K1946" s="93">
        <v>32</v>
      </c>
      <c r="L1946" s="93">
        <v>17</v>
      </c>
      <c r="M1946" s="93">
        <v>9</v>
      </c>
      <c r="N1946" s="93">
        <v>30</v>
      </c>
      <c r="O1946" s="94">
        <v>12</v>
      </c>
      <c r="P1946" s="74">
        <v>336323174</v>
      </c>
      <c r="Q1946" s="74">
        <v>696734182</v>
      </c>
      <c r="R1946" s="74">
        <v>1</v>
      </c>
      <c r="S1946" s="74">
        <v>10000000</v>
      </c>
      <c r="T1946" s="74">
        <v>86</v>
      </c>
      <c r="U1946" s="74">
        <v>289626</v>
      </c>
      <c r="V1946" s="74">
        <v>921</v>
      </c>
      <c r="W1946" s="74">
        <v>3000</v>
      </c>
      <c r="X1946" s="74">
        <v>51050</v>
      </c>
      <c r="Y1946" s="74">
        <v>200</v>
      </c>
      <c r="Z1946" s="74">
        <v>1046608</v>
      </c>
      <c r="AA1946" s="74">
        <v>10</v>
      </c>
      <c r="AB1946" s="74">
        <v>8345528</v>
      </c>
      <c r="AC1946" s="74">
        <v>5</v>
      </c>
    </row>
    <row r="1947" spans="1:29" ht="14.25">
      <c r="A1947" s="89">
        <v>2016046</v>
      </c>
      <c r="B1947" s="91">
        <v>42484</v>
      </c>
      <c r="C1947" s="97">
        <v>7</v>
      </c>
      <c r="D1947" s="93">
        <v>20</v>
      </c>
      <c r="E1947" s="93">
        <v>25</v>
      </c>
      <c r="F1947" s="93">
        <v>26</v>
      </c>
      <c r="G1947" s="93">
        <v>27</v>
      </c>
      <c r="H1947" s="93">
        <v>30</v>
      </c>
      <c r="I1947" s="99">
        <v>14</v>
      </c>
      <c r="J1947" s="93">
        <v>30</v>
      </c>
      <c r="K1947" s="93">
        <v>25</v>
      </c>
      <c r="L1947" s="93">
        <v>20</v>
      </c>
      <c r="M1947" s="93">
        <v>26</v>
      </c>
      <c r="N1947" s="93">
        <v>7</v>
      </c>
      <c r="O1947" s="94">
        <v>27</v>
      </c>
      <c r="P1947" s="74">
        <v>364459490</v>
      </c>
      <c r="Q1947" s="74">
        <v>779578465</v>
      </c>
      <c r="R1947" s="74">
        <v>0</v>
      </c>
      <c r="S1947" s="74">
        <v>0</v>
      </c>
      <c r="T1947" s="74">
        <v>90</v>
      </c>
      <c r="U1947" s="74">
        <v>306830</v>
      </c>
      <c r="V1947" s="74">
        <v>898</v>
      </c>
      <c r="W1947" s="74">
        <v>3000</v>
      </c>
      <c r="X1947" s="74">
        <v>55777</v>
      </c>
      <c r="Y1947" s="74">
        <v>200</v>
      </c>
      <c r="Z1947" s="74">
        <v>1159252</v>
      </c>
      <c r="AA1947" s="74">
        <v>10</v>
      </c>
      <c r="AB1947" s="74">
        <v>8536837</v>
      </c>
      <c r="AC1947" s="74">
        <v>5</v>
      </c>
    </row>
    <row r="1948" spans="1:29" ht="14.25">
      <c r="A1948" s="89">
        <v>2016047</v>
      </c>
      <c r="B1948" s="91">
        <v>42486</v>
      </c>
      <c r="C1948" s="97">
        <v>2</v>
      </c>
      <c r="D1948" s="93">
        <v>5</v>
      </c>
      <c r="E1948" s="93">
        <v>8</v>
      </c>
      <c r="F1948" s="93">
        <v>15</v>
      </c>
      <c r="G1948" s="93">
        <v>17</v>
      </c>
      <c r="H1948" s="93">
        <v>22</v>
      </c>
      <c r="I1948" s="99">
        <v>16</v>
      </c>
      <c r="J1948" s="93">
        <v>5</v>
      </c>
      <c r="K1948" s="93">
        <v>8</v>
      </c>
      <c r="L1948" s="93">
        <v>22</v>
      </c>
      <c r="M1948" s="93">
        <v>2</v>
      </c>
      <c r="N1948" s="93">
        <v>17</v>
      </c>
      <c r="O1948" s="94">
        <v>15</v>
      </c>
      <c r="P1948" s="74">
        <v>324937604</v>
      </c>
      <c r="Q1948" s="74">
        <v>806292000</v>
      </c>
      <c r="R1948" s="74">
        <v>5</v>
      </c>
      <c r="S1948" s="74">
        <v>8760984</v>
      </c>
      <c r="T1948" s="74">
        <v>172</v>
      </c>
      <c r="U1948" s="74">
        <v>136663</v>
      </c>
      <c r="V1948" s="74">
        <v>1350</v>
      </c>
      <c r="W1948" s="74">
        <v>3000</v>
      </c>
      <c r="X1948" s="74">
        <v>70222</v>
      </c>
      <c r="Y1948" s="74">
        <v>200</v>
      </c>
      <c r="Z1948" s="74">
        <v>1372781</v>
      </c>
      <c r="AA1948" s="74">
        <v>10</v>
      </c>
      <c r="AB1948" s="74">
        <v>6674520</v>
      </c>
      <c r="AC1948" s="74">
        <v>5</v>
      </c>
    </row>
    <row r="1949" spans="1:29" ht="14.25">
      <c r="A1949" s="89">
        <v>2016048</v>
      </c>
      <c r="B1949" s="91">
        <v>42488</v>
      </c>
      <c r="C1949" s="97">
        <v>3</v>
      </c>
      <c r="D1949" s="93">
        <v>8</v>
      </c>
      <c r="E1949" s="93">
        <v>13</v>
      </c>
      <c r="F1949" s="93">
        <v>14</v>
      </c>
      <c r="G1949" s="93">
        <v>15</v>
      </c>
      <c r="H1949" s="93">
        <v>30</v>
      </c>
      <c r="I1949" s="99">
        <v>4</v>
      </c>
      <c r="J1949" s="93">
        <v>15</v>
      </c>
      <c r="K1949" s="93">
        <v>8</v>
      </c>
      <c r="L1949" s="93">
        <v>13</v>
      </c>
      <c r="M1949" s="93">
        <v>14</v>
      </c>
      <c r="N1949" s="93">
        <v>3</v>
      </c>
      <c r="O1949" s="94">
        <v>30</v>
      </c>
      <c r="P1949" s="74">
        <v>329538828</v>
      </c>
      <c r="Q1949" s="74">
        <v>830538816</v>
      </c>
      <c r="R1949" s="74">
        <v>6</v>
      </c>
      <c r="S1949" s="74">
        <v>8287686</v>
      </c>
      <c r="T1949" s="74">
        <v>115</v>
      </c>
      <c r="U1949" s="74">
        <v>214414</v>
      </c>
      <c r="V1949" s="74">
        <v>1269</v>
      </c>
      <c r="W1949" s="74">
        <v>3000</v>
      </c>
      <c r="X1949" s="74">
        <v>59921</v>
      </c>
      <c r="Y1949" s="74">
        <v>200</v>
      </c>
      <c r="Z1949" s="74">
        <v>1130958</v>
      </c>
      <c r="AA1949" s="74">
        <v>10</v>
      </c>
      <c r="AB1949" s="74">
        <v>7148533</v>
      </c>
      <c r="AC1949" s="74">
        <v>5</v>
      </c>
    </row>
    <row r="1950" spans="1:29" ht="14.25">
      <c r="A1950" s="89">
        <v>2016049</v>
      </c>
      <c r="B1950" s="91">
        <v>42491</v>
      </c>
      <c r="C1950" s="97">
        <v>6</v>
      </c>
      <c r="D1950" s="93">
        <v>8</v>
      </c>
      <c r="E1950" s="93">
        <v>13</v>
      </c>
      <c r="F1950" s="93">
        <v>14</v>
      </c>
      <c r="G1950" s="93">
        <v>22</v>
      </c>
      <c r="H1950" s="93">
        <v>27</v>
      </c>
      <c r="I1950" s="99">
        <v>10</v>
      </c>
      <c r="J1950" s="93">
        <v>8</v>
      </c>
      <c r="K1950" s="93">
        <v>13</v>
      </c>
      <c r="L1950" s="93">
        <v>6</v>
      </c>
      <c r="M1950" s="93">
        <v>14</v>
      </c>
      <c r="N1950" s="93">
        <v>22</v>
      </c>
      <c r="O1950" s="94">
        <v>27</v>
      </c>
      <c r="P1950" s="74">
        <v>330279014</v>
      </c>
      <c r="Q1950" s="74">
        <v>796447605</v>
      </c>
      <c r="R1950" s="74">
        <v>15</v>
      </c>
      <c r="S1950" s="74">
        <v>5991728</v>
      </c>
      <c r="T1950" s="74">
        <v>172</v>
      </c>
      <c r="U1950" s="74">
        <v>108109</v>
      </c>
      <c r="V1950" s="74">
        <v>1678</v>
      </c>
      <c r="W1950" s="74">
        <v>3000</v>
      </c>
      <c r="X1950" s="74">
        <v>78422</v>
      </c>
      <c r="Y1950" s="74">
        <v>200</v>
      </c>
      <c r="Z1950" s="74">
        <v>1358503</v>
      </c>
      <c r="AA1950" s="74">
        <v>10</v>
      </c>
      <c r="AB1950" s="74">
        <v>10630729</v>
      </c>
      <c r="AC1950" s="74">
        <v>5</v>
      </c>
    </row>
    <row r="1951" spans="1:29" ht="14.25">
      <c r="A1951" s="89">
        <v>2016050</v>
      </c>
      <c r="B1951" s="91">
        <v>42493</v>
      </c>
      <c r="C1951" s="97">
        <v>9</v>
      </c>
      <c r="D1951" s="93">
        <v>12</v>
      </c>
      <c r="E1951" s="93">
        <v>24</v>
      </c>
      <c r="F1951" s="93">
        <v>28</v>
      </c>
      <c r="G1951" s="93">
        <v>29</v>
      </c>
      <c r="H1951" s="93">
        <v>30</v>
      </c>
      <c r="I1951" s="99">
        <v>2</v>
      </c>
      <c r="J1951" s="93">
        <v>28</v>
      </c>
      <c r="K1951" s="93">
        <v>29</v>
      </c>
      <c r="L1951" s="93">
        <v>9</v>
      </c>
      <c r="M1951" s="93">
        <v>24</v>
      </c>
      <c r="N1951" s="93">
        <v>12</v>
      </c>
      <c r="O1951" s="94">
        <v>30</v>
      </c>
      <c r="P1951" s="74">
        <v>308889140</v>
      </c>
      <c r="Q1951" s="74">
        <v>823767052</v>
      </c>
      <c r="R1951" s="74">
        <v>4</v>
      </c>
      <c r="S1951" s="74">
        <v>9301768</v>
      </c>
      <c r="T1951" s="74">
        <v>116</v>
      </c>
      <c r="U1951" s="74">
        <v>185421</v>
      </c>
      <c r="V1951" s="74">
        <v>1167</v>
      </c>
      <c r="W1951" s="74">
        <v>3000</v>
      </c>
      <c r="X1951" s="74">
        <v>68312</v>
      </c>
      <c r="Y1951" s="74">
        <v>200</v>
      </c>
      <c r="Z1951" s="74">
        <v>1379374</v>
      </c>
      <c r="AA1951" s="74">
        <v>10</v>
      </c>
      <c r="AB1951" s="74">
        <v>6872635</v>
      </c>
      <c r="AC1951" s="74">
        <v>5</v>
      </c>
    </row>
    <row r="1952" spans="1:29" ht="14.25">
      <c r="A1952" s="89">
        <v>2016051</v>
      </c>
      <c r="B1952" s="91">
        <v>42495</v>
      </c>
      <c r="C1952" s="97">
        <v>1</v>
      </c>
      <c r="D1952" s="93">
        <v>2</v>
      </c>
      <c r="E1952" s="93">
        <v>4</v>
      </c>
      <c r="F1952" s="93">
        <v>9</v>
      </c>
      <c r="G1952" s="93">
        <v>15</v>
      </c>
      <c r="H1952" s="93">
        <v>33</v>
      </c>
      <c r="I1952" s="99">
        <v>12</v>
      </c>
      <c r="J1952" s="93">
        <v>33</v>
      </c>
      <c r="K1952" s="93">
        <v>9</v>
      </c>
      <c r="L1952" s="93">
        <v>15</v>
      </c>
      <c r="M1952" s="93">
        <v>1</v>
      </c>
      <c r="N1952" s="93">
        <v>4</v>
      </c>
      <c r="O1952" s="94">
        <v>2</v>
      </c>
      <c r="P1952" s="74">
        <v>324257380</v>
      </c>
      <c r="Q1952" s="74">
        <v>872097902</v>
      </c>
      <c r="R1952" s="74">
        <v>2</v>
      </c>
      <c r="S1952" s="74">
        <v>10000000</v>
      </c>
      <c r="T1952" s="74">
        <v>58</v>
      </c>
      <c r="U1952" s="74">
        <v>392706</v>
      </c>
      <c r="V1952" s="74">
        <v>761</v>
      </c>
      <c r="W1952" s="74">
        <v>3000</v>
      </c>
      <c r="X1952" s="74">
        <v>44797</v>
      </c>
      <c r="Y1952" s="74">
        <v>200</v>
      </c>
      <c r="Z1952" s="74">
        <v>929564</v>
      </c>
      <c r="AA1952" s="74">
        <v>10</v>
      </c>
      <c r="AB1952" s="74">
        <v>9448055</v>
      </c>
      <c r="AC1952" s="74">
        <v>5</v>
      </c>
    </row>
    <row r="1953" spans="1:29" ht="14.25">
      <c r="A1953" s="89">
        <v>2016052</v>
      </c>
      <c r="B1953" s="91">
        <v>42498</v>
      </c>
      <c r="C1953" s="97">
        <v>1</v>
      </c>
      <c r="D1953" s="93">
        <v>6</v>
      </c>
      <c r="E1953" s="93">
        <v>13</v>
      </c>
      <c r="F1953" s="93">
        <v>19</v>
      </c>
      <c r="G1953" s="93">
        <v>24</v>
      </c>
      <c r="H1953" s="93">
        <v>28</v>
      </c>
      <c r="I1953" s="99">
        <v>16</v>
      </c>
      <c r="J1953" s="93">
        <v>13</v>
      </c>
      <c r="K1953" s="93">
        <v>28</v>
      </c>
      <c r="L1953" s="93">
        <v>19</v>
      </c>
      <c r="M1953" s="93">
        <v>1</v>
      </c>
      <c r="N1953" s="93">
        <v>24</v>
      </c>
      <c r="O1953" s="94">
        <v>6</v>
      </c>
      <c r="P1953" s="74">
        <v>353216208</v>
      </c>
      <c r="Q1953" s="74">
        <v>876129336</v>
      </c>
      <c r="R1953" s="74">
        <v>12</v>
      </c>
      <c r="S1953" s="74">
        <v>6940346</v>
      </c>
      <c r="T1953" s="74">
        <v>218</v>
      </c>
      <c r="U1953" s="74">
        <v>133510</v>
      </c>
      <c r="V1953" s="74">
        <v>984</v>
      </c>
      <c r="W1953" s="74">
        <v>3000</v>
      </c>
      <c r="X1953" s="74">
        <v>56628</v>
      </c>
      <c r="Y1953" s="74">
        <v>200</v>
      </c>
      <c r="Z1953" s="74">
        <v>1058594</v>
      </c>
      <c r="AA1953" s="74">
        <v>10</v>
      </c>
      <c r="AB1953" s="74">
        <v>6358321</v>
      </c>
      <c r="AC1953" s="74">
        <v>5</v>
      </c>
    </row>
    <row r="1954" spans="1:29" ht="14.25">
      <c r="A1954" s="89">
        <v>2016053</v>
      </c>
      <c r="B1954" s="91">
        <v>42500</v>
      </c>
      <c r="C1954" s="97">
        <v>2</v>
      </c>
      <c r="D1954" s="93">
        <v>8</v>
      </c>
      <c r="E1954" s="93">
        <v>10</v>
      </c>
      <c r="F1954" s="93">
        <v>12</v>
      </c>
      <c r="G1954" s="93">
        <v>29</v>
      </c>
      <c r="H1954" s="93">
        <v>31</v>
      </c>
      <c r="I1954" s="99">
        <v>1</v>
      </c>
      <c r="J1954" s="93">
        <v>8</v>
      </c>
      <c r="K1954" s="93">
        <v>31</v>
      </c>
      <c r="L1954" s="93">
        <v>29</v>
      </c>
      <c r="M1954" s="93">
        <v>10</v>
      </c>
      <c r="N1954" s="93">
        <v>12</v>
      </c>
      <c r="O1954" s="94">
        <v>2</v>
      </c>
      <c r="P1954" s="74">
        <v>320149454</v>
      </c>
      <c r="Q1954" s="74">
        <v>903222855</v>
      </c>
      <c r="R1954" s="74">
        <v>5</v>
      </c>
      <c r="S1954" s="74">
        <v>8788619</v>
      </c>
      <c r="T1954" s="74">
        <v>165</v>
      </c>
      <c r="U1954" s="74">
        <v>143508</v>
      </c>
      <c r="V1954" s="74">
        <v>1402</v>
      </c>
      <c r="W1954" s="74">
        <v>3000</v>
      </c>
      <c r="X1954" s="74">
        <v>64252</v>
      </c>
      <c r="Y1954" s="74">
        <v>200</v>
      </c>
      <c r="Z1954" s="74">
        <v>1253550</v>
      </c>
      <c r="AA1954" s="74">
        <v>10</v>
      </c>
      <c r="AB1954" s="74">
        <v>6513168</v>
      </c>
      <c r="AC1954" s="74">
        <v>5</v>
      </c>
    </row>
    <row r="1955" spans="1:29" ht="14.25">
      <c r="A1955" s="89">
        <v>2016054</v>
      </c>
      <c r="B1955" s="91">
        <v>42502</v>
      </c>
      <c r="C1955" s="97">
        <v>6</v>
      </c>
      <c r="D1955" s="93">
        <v>11</v>
      </c>
      <c r="E1955" s="93">
        <v>16</v>
      </c>
      <c r="F1955" s="93">
        <v>19</v>
      </c>
      <c r="G1955" s="93">
        <v>28</v>
      </c>
      <c r="H1955" s="93">
        <v>32</v>
      </c>
      <c r="I1955" s="99">
        <v>4</v>
      </c>
      <c r="J1955" s="93">
        <v>16</v>
      </c>
      <c r="K1955" s="93">
        <v>11</v>
      </c>
      <c r="L1955" s="93">
        <v>28</v>
      </c>
      <c r="M1955" s="93">
        <v>19</v>
      </c>
      <c r="N1955" s="93">
        <v>32</v>
      </c>
      <c r="O1955" s="94">
        <v>6</v>
      </c>
      <c r="P1955" s="74">
        <v>324349586</v>
      </c>
      <c r="Q1955" s="74">
        <v>914302376</v>
      </c>
      <c r="R1955" s="74">
        <v>8</v>
      </c>
      <c r="S1955" s="74">
        <v>7321796</v>
      </c>
      <c r="T1955" s="74">
        <v>204</v>
      </c>
      <c r="U1955" s="74">
        <v>113813</v>
      </c>
      <c r="V1955" s="74">
        <v>994</v>
      </c>
      <c r="W1955" s="74">
        <v>3000</v>
      </c>
      <c r="X1955" s="74">
        <v>65617</v>
      </c>
      <c r="Y1955" s="74">
        <v>200</v>
      </c>
      <c r="Z1955" s="74">
        <v>1272759</v>
      </c>
      <c r="AA1955" s="74">
        <v>10</v>
      </c>
      <c r="AB1955" s="74">
        <v>7445288</v>
      </c>
      <c r="AC1955" s="74">
        <v>5</v>
      </c>
    </row>
    <row r="1956" spans="1:29" ht="14.25">
      <c r="A1956" s="89">
        <v>2016055</v>
      </c>
      <c r="B1956" s="91">
        <v>42505</v>
      </c>
      <c r="C1956" s="97">
        <v>5</v>
      </c>
      <c r="D1956" s="93">
        <v>6</v>
      </c>
      <c r="E1956" s="93">
        <v>10</v>
      </c>
      <c r="F1956" s="93">
        <v>16</v>
      </c>
      <c r="G1956" s="93">
        <v>22</v>
      </c>
      <c r="H1956" s="93">
        <v>26</v>
      </c>
      <c r="I1956" s="99">
        <v>11</v>
      </c>
      <c r="J1956" s="93">
        <v>16</v>
      </c>
      <c r="K1956" s="93">
        <v>10</v>
      </c>
      <c r="L1956" s="93">
        <v>22</v>
      </c>
      <c r="M1956" s="93">
        <v>26</v>
      </c>
      <c r="N1956" s="93">
        <v>5</v>
      </c>
      <c r="O1956" s="94">
        <v>6</v>
      </c>
      <c r="P1956" s="74">
        <v>350383284</v>
      </c>
      <c r="Q1956" s="74">
        <v>902490160</v>
      </c>
      <c r="R1956" s="74">
        <v>11</v>
      </c>
      <c r="S1956" s="74">
        <v>6427695</v>
      </c>
      <c r="T1956" s="74">
        <v>232</v>
      </c>
      <c r="U1956" s="74">
        <v>84615</v>
      </c>
      <c r="V1956" s="74">
        <v>2007</v>
      </c>
      <c r="W1956" s="74">
        <v>3000</v>
      </c>
      <c r="X1956" s="74">
        <v>81611</v>
      </c>
      <c r="Y1956" s="74">
        <v>200</v>
      </c>
      <c r="Z1956" s="74">
        <v>1426413</v>
      </c>
      <c r="AA1956" s="74">
        <v>10</v>
      </c>
      <c r="AB1956" s="74">
        <v>11311444</v>
      </c>
      <c r="AC1956" s="74">
        <v>5</v>
      </c>
    </row>
    <row r="1957" spans="1:29" ht="14.25">
      <c r="A1957" s="89">
        <v>2016056</v>
      </c>
      <c r="B1957" s="91">
        <v>42507</v>
      </c>
      <c r="C1957" s="97">
        <v>3</v>
      </c>
      <c r="D1957" s="93">
        <v>4</v>
      </c>
      <c r="E1957" s="93">
        <v>8</v>
      </c>
      <c r="F1957" s="93">
        <v>11</v>
      </c>
      <c r="G1957" s="93">
        <v>16</v>
      </c>
      <c r="H1957" s="93">
        <v>18</v>
      </c>
      <c r="I1957" s="99">
        <v>14</v>
      </c>
      <c r="J1957" s="93">
        <v>18</v>
      </c>
      <c r="K1957" s="93">
        <v>11</v>
      </c>
      <c r="L1957" s="93">
        <v>3</v>
      </c>
      <c r="M1957" s="93">
        <v>16</v>
      </c>
      <c r="N1957" s="93">
        <v>4</v>
      </c>
      <c r="O1957" s="94">
        <v>8</v>
      </c>
      <c r="P1957" s="74">
        <v>326490562</v>
      </c>
      <c r="Q1957" s="74">
        <v>925399830</v>
      </c>
      <c r="R1957" s="74">
        <v>6</v>
      </c>
      <c r="S1957" s="74">
        <v>8206646</v>
      </c>
      <c r="T1957" s="74">
        <v>180</v>
      </c>
      <c r="U1957" s="74">
        <v>133610</v>
      </c>
      <c r="V1957" s="74">
        <v>848</v>
      </c>
      <c r="W1957" s="74">
        <v>3000</v>
      </c>
      <c r="X1957" s="74">
        <v>55554</v>
      </c>
      <c r="Y1957" s="74">
        <v>200</v>
      </c>
      <c r="Z1957" s="74">
        <v>1218600</v>
      </c>
      <c r="AA1957" s="74">
        <v>10</v>
      </c>
      <c r="AB1957" s="74">
        <v>7588035</v>
      </c>
      <c r="AC1957" s="74">
        <v>5</v>
      </c>
    </row>
    <row r="1958" spans="1:29" ht="14.25">
      <c r="A1958" s="89">
        <v>2016057</v>
      </c>
      <c r="B1958" s="91">
        <v>42509</v>
      </c>
      <c r="C1958" s="97">
        <v>7</v>
      </c>
      <c r="D1958" s="93">
        <v>12</v>
      </c>
      <c r="E1958" s="93">
        <v>19</v>
      </c>
      <c r="F1958" s="93">
        <v>22</v>
      </c>
      <c r="G1958" s="93">
        <v>23</v>
      </c>
      <c r="H1958" s="93">
        <v>26</v>
      </c>
      <c r="I1958" s="99">
        <v>11</v>
      </c>
      <c r="J1958" s="93">
        <v>26</v>
      </c>
      <c r="K1958" s="93">
        <v>19</v>
      </c>
      <c r="L1958" s="93">
        <v>23</v>
      </c>
      <c r="M1958" s="93">
        <v>22</v>
      </c>
      <c r="N1958" s="93">
        <v>12</v>
      </c>
      <c r="O1958" s="94">
        <v>7</v>
      </c>
      <c r="P1958" s="74">
        <v>325499780</v>
      </c>
      <c r="Q1958" s="74">
        <v>915017488</v>
      </c>
      <c r="R1958" s="74">
        <v>11</v>
      </c>
      <c r="S1958" s="74">
        <v>6474964</v>
      </c>
      <c r="T1958" s="74">
        <v>256</v>
      </c>
      <c r="U1958" s="74">
        <v>79221</v>
      </c>
      <c r="V1958" s="74">
        <v>1929</v>
      </c>
      <c r="W1958" s="74">
        <v>3000</v>
      </c>
      <c r="X1958" s="74">
        <v>98403</v>
      </c>
      <c r="Y1958" s="74">
        <v>200</v>
      </c>
      <c r="Z1958" s="74">
        <v>1675040</v>
      </c>
      <c r="AA1958" s="74">
        <v>10</v>
      </c>
      <c r="AB1958" s="74">
        <v>7230772</v>
      </c>
      <c r="AC1958" s="74">
        <v>5</v>
      </c>
    </row>
    <row r="1959" spans="1:29" ht="14.25">
      <c r="A1959" s="89">
        <v>2016058</v>
      </c>
      <c r="B1959" s="91">
        <v>42512</v>
      </c>
      <c r="C1959" s="97">
        <v>3</v>
      </c>
      <c r="D1959" s="93">
        <v>5</v>
      </c>
      <c r="E1959" s="93">
        <v>18</v>
      </c>
      <c r="F1959" s="93">
        <v>20</v>
      </c>
      <c r="G1959" s="93">
        <v>24</v>
      </c>
      <c r="H1959" s="93">
        <v>32</v>
      </c>
      <c r="I1959" s="99">
        <v>11</v>
      </c>
      <c r="J1959" s="93">
        <v>18</v>
      </c>
      <c r="K1959" s="93">
        <v>3</v>
      </c>
      <c r="L1959" s="93">
        <v>5</v>
      </c>
      <c r="M1959" s="93">
        <v>20</v>
      </c>
      <c r="N1959" s="93">
        <v>24</v>
      </c>
      <c r="O1959" s="94">
        <v>32</v>
      </c>
      <c r="P1959" s="74">
        <v>357296334</v>
      </c>
      <c r="Q1959" s="74">
        <v>981243730</v>
      </c>
      <c r="R1959" s="74">
        <v>2</v>
      </c>
      <c r="S1959" s="74">
        <v>10000000</v>
      </c>
      <c r="T1959" s="74">
        <v>130</v>
      </c>
      <c r="U1959" s="74">
        <v>221092</v>
      </c>
      <c r="V1959" s="74">
        <v>930</v>
      </c>
      <c r="W1959" s="74">
        <v>3000</v>
      </c>
      <c r="X1959" s="74">
        <v>52610</v>
      </c>
      <c r="Y1959" s="74">
        <v>200</v>
      </c>
      <c r="Z1959" s="74">
        <v>1117616</v>
      </c>
      <c r="AA1959" s="74">
        <v>10</v>
      </c>
      <c r="AB1959" s="74">
        <v>7123744</v>
      </c>
      <c r="AC1959" s="74">
        <v>5</v>
      </c>
    </row>
    <row r="1960" spans="1:29" ht="14.25">
      <c r="A1960" s="89">
        <v>2016059</v>
      </c>
      <c r="B1960" s="91">
        <v>42514</v>
      </c>
      <c r="C1960" s="97">
        <v>4</v>
      </c>
      <c r="D1960" s="93">
        <v>11</v>
      </c>
      <c r="E1960" s="93">
        <v>12</v>
      </c>
      <c r="F1960" s="93">
        <v>20</v>
      </c>
      <c r="G1960" s="93">
        <v>25</v>
      </c>
      <c r="H1960" s="93">
        <v>28</v>
      </c>
      <c r="I1960" s="99">
        <v>15</v>
      </c>
      <c r="J1960" s="93">
        <v>28</v>
      </c>
      <c r="K1960" s="93">
        <v>4</v>
      </c>
      <c r="L1960" s="93">
        <v>25</v>
      </c>
      <c r="M1960" s="93">
        <v>20</v>
      </c>
      <c r="N1960" s="93">
        <v>11</v>
      </c>
      <c r="O1960" s="94">
        <v>12</v>
      </c>
      <c r="P1960" s="74">
        <v>322601954</v>
      </c>
      <c r="Q1960" s="74">
        <v>989524476</v>
      </c>
      <c r="R1960" s="74">
        <v>9</v>
      </c>
      <c r="S1960" s="74">
        <v>7152757</v>
      </c>
      <c r="T1960" s="74">
        <v>153</v>
      </c>
      <c r="U1960" s="74">
        <v>158290</v>
      </c>
      <c r="V1960" s="74">
        <v>1043</v>
      </c>
      <c r="W1960" s="74">
        <v>3000</v>
      </c>
      <c r="X1960" s="74">
        <v>59212</v>
      </c>
      <c r="Y1960" s="74">
        <v>200</v>
      </c>
      <c r="Z1960" s="74">
        <v>1131943</v>
      </c>
      <c r="AA1960" s="74">
        <v>10</v>
      </c>
      <c r="AB1960" s="74">
        <v>6982008</v>
      </c>
      <c r="AC1960" s="74">
        <v>5</v>
      </c>
    </row>
    <row r="1961" spans="1:29" ht="14.25">
      <c r="A1961" s="89">
        <v>2016060</v>
      </c>
      <c r="B1961" s="91">
        <v>42516</v>
      </c>
      <c r="C1961" s="97">
        <v>4</v>
      </c>
      <c r="D1961" s="93">
        <v>5</v>
      </c>
      <c r="E1961" s="93">
        <v>22</v>
      </c>
      <c r="F1961" s="93">
        <v>26</v>
      </c>
      <c r="G1961" s="93">
        <v>29</v>
      </c>
      <c r="H1961" s="93">
        <v>32</v>
      </c>
      <c r="I1961" s="99">
        <v>8</v>
      </c>
      <c r="J1961" s="93">
        <v>5</v>
      </c>
      <c r="K1961" s="93">
        <v>22</v>
      </c>
      <c r="L1961" s="93">
        <v>29</v>
      </c>
      <c r="M1961" s="93">
        <v>4</v>
      </c>
      <c r="N1961" s="93">
        <v>26</v>
      </c>
      <c r="O1961" s="94">
        <v>32</v>
      </c>
      <c r="P1961" s="74">
        <v>320540202</v>
      </c>
      <c r="Q1961" s="74">
        <v>914524470</v>
      </c>
      <c r="R1961" s="74">
        <v>15</v>
      </c>
      <c r="S1961" s="74">
        <v>5000000</v>
      </c>
      <c r="T1961" s="74">
        <v>47</v>
      </c>
      <c r="U1961" s="74">
        <v>6000</v>
      </c>
      <c r="V1961" s="74">
        <v>3109</v>
      </c>
      <c r="W1961" s="74">
        <v>3000</v>
      </c>
      <c r="X1961" s="74">
        <v>132221</v>
      </c>
      <c r="Y1961" s="74">
        <v>200</v>
      </c>
      <c r="Z1961" s="74">
        <v>2039930</v>
      </c>
      <c r="AA1961" s="74">
        <v>10</v>
      </c>
      <c r="AB1961" s="74">
        <v>28206468</v>
      </c>
      <c r="AC1961" s="74">
        <v>5</v>
      </c>
    </row>
    <row r="1962" spans="1:29" ht="14.25">
      <c r="A1962" s="89">
        <v>2016061</v>
      </c>
      <c r="B1962" s="91">
        <v>42519</v>
      </c>
      <c r="C1962" s="97">
        <v>5</v>
      </c>
      <c r="D1962" s="93">
        <v>6</v>
      </c>
      <c r="E1962" s="93">
        <v>8</v>
      </c>
      <c r="F1962" s="93">
        <v>18</v>
      </c>
      <c r="G1962" s="93">
        <v>20</v>
      </c>
      <c r="H1962" s="93">
        <v>32</v>
      </c>
      <c r="I1962" s="99">
        <v>8</v>
      </c>
      <c r="J1962" s="93">
        <v>5</v>
      </c>
      <c r="K1962" s="93">
        <v>20</v>
      </c>
      <c r="L1962" s="93">
        <v>6</v>
      </c>
      <c r="M1962" s="93">
        <v>32</v>
      </c>
      <c r="N1962" s="93">
        <v>18</v>
      </c>
      <c r="O1962" s="94">
        <v>8</v>
      </c>
      <c r="P1962" s="74">
        <v>340147518</v>
      </c>
      <c r="Q1962" s="74">
        <v>835286844</v>
      </c>
      <c r="R1962" s="74">
        <v>21</v>
      </c>
      <c r="S1962" s="74">
        <v>5446101</v>
      </c>
      <c r="T1962" s="74">
        <v>127</v>
      </c>
      <c r="U1962" s="74">
        <v>92206</v>
      </c>
      <c r="V1962" s="74">
        <v>2984</v>
      </c>
      <c r="W1962" s="74">
        <v>3000</v>
      </c>
      <c r="X1962" s="74">
        <v>109582</v>
      </c>
      <c r="Y1962" s="74">
        <v>200</v>
      </c>
      <c r="Z1962" s="74">
        <v>1648570</v>
      </c>
      <c r="AA1962" s="74">
        <v>10</v>
      </c>
      <c r="AB1962" s="74">
        <v>14495498</v>
      </c>
      <c r="AC1962" s="74">
        <v>5</v>
      </c>
    </row>
    <row r="1963" spans="1:29" ht="14.25">
      <c r="A1963" s="89">
        <v>2016062</v>
      </c>
      <c r="B1963" s="91">
        <v>42521</v>
      </c>
      <c r="C1963" s="97">
        <v>12</v>
      </c>
      <c r="D1963" s="93">
        <v>13</v>
      </c>
      <c r="E1963" s="93">
        <v>15</v>
      </c>
      <c r="F1963" s="93">
        <v>18</v>
      </c>
      <c r="G1963" s="93">
        <v>19</v>
      </c>
      <c r="H1963" s="93">
        <v>21</v>
      </c>
      <c r="I1963" s="99">
        <v>9</v>
      </c>
      <c r="J1963" s="93">
        <v>19</v>
      </c>
      <c r="K1963" s="93">
        <v>21</v>
      </c>
      <c r="L1963" s="93">
        <v>12</v>
      </c>
      <c r="M1963" s="93">
        <v>18</v>
      </c>
      <c r="N1963" s="93">
        <v>13</v>
      </c>
      <c r="O1963" s="94">
        <v>15</v>
      </c>
      <c r="P1963" s="74">
        <v>305198008</v>
      </c>
      <c r="Q1963" s="74">
        <v>865680358</v>
      </c>
      <c r="R1963" s="74">
        <v>2</v>
      </c>
      <c r="S1963" s="74">
        <v>10000000</v>
      </c>
      <c r="T1963" s="74">
        <v>116</v>
      </c>
      <c r="U1963" s="74">
        <v>144808</v>
      </c>
      <c r="V1963" s="74">
        <v>1110</v>
      </c>
      <c r="W1963" s="74">
        <v>3000</v>
      </c>
      <c r="X1963" s="74">
        <v>62298</v>
      </c>
      <c r="Y1963" s="74">
        <v>200</v>
      </c>
      <c r="Z1963" s="74">
        <v>1207992</v>
      </c>
      <c r="AA1963" s="74">
        <v>10</v>
      </c>
      <c r="AB1963" s="74">
        <v>10897230</v>
      </c>
      <c r="AC1963" s="74">
        <v>5</v>
      </c>
    </row>
    <row r="1964" spans="1:29" ht="14.25">
      <c r="A1964" s="89">
        <v>2016063</v>
      </c>
      <c r="B1964" s="91">
        <v>42523</v>
      </c>
      <c r="C1964" s="97">
        <v>16</v>
      </c>
      <c r="D1964" s="93">
        <v>17</v>
      </c>
      <c r="E1964" s="93">
        <v>18</v>
      </c>
      <c r="F1964" s="93">
        <v>23</v>
      </c>
      <c r="G1964" s="93">
        <v>28</v>
      </c>
      <c r="H1964" s="93">
        <v>32</v>
      </c>
      <c r="I1964" s="99">
        <v>7</v>
      </c>
      <c r="J1964" s="93">
        <v>28</v>
      </c>
      <c r="K1964" s="93">
        <v>18</v>
      </c>
      <c r="L1964" s="93">
        <v>17</v>
      </c>
      <c r="M1964" s="93">
        <v>23</v>
      </c>
      <c r="N1964" s="93">
        <v>32</v>
      </c>
      <c r="O1964" s="94">
        <v>16</v>
      </c>
      <c r="P1964" s="74">
        <v>304409952</v>
      </c>
      <c r="Q1964" s="74">
        <v>910497831</v>
      </c>
      <c r="R1964" s="74">
        <v>0</v>
      </c>
      <c r="S1964" s="74">
        <v>0</v>
      </c>
      <c r="T1964" s="74">
        <v>83</v>
      </c>
      <c r="U1964" s="74">
        <v>179989</v>
      </c>
      <c r="V1964" s="74">
        <v>1384</v>
      </c>
      <c r="W1964" s="74">
        <v>3000</v>
      </c>
      <c r="X1964" s="74">
        <v>72791</v>
      </c>
      <c r="Y1964" s="74">
        <v>200</v>
      </c>
      <c r="Z1964" s="74">
        <v>1308918</v>
      </c>
      <c r="AA1964" s="74">
        <v>10</v>
      </c>
      <c r="AB1964" s="74">
        <v>11520973</v>
      </c>
      <c r="AC1964" s="74">
        <v>5</v>
      </c>
    </row>
    <row r="1965" spans="1:29" ht="14.25">
      <c r="A1965" s="89">
        <v>2016064</v>
      </c>
      <c r="B1965" s="91">
        <v>42526</v>
      </c>
      <c r="C1965" s="97">
        <v>3</v>
      </c>
      <c r="D1965" s="93">
        <v>12</v>
      </c>
      <c r="E1965" s="93">
        <v>14</v>
      </c>
      <c r="F1965" s="93">
        <v>17</v>
      </c>
      <c r="G1965" s="93">
        <v>19</v>
      </c>
      <c r="H1965" s="93">
        <v>26</v>
      </c>
      <c r="I1965" s="99">
        <v>3</v>
      </c>
      <c r="J1965" s="93">
        <v>26</v>
      </c>
      <c r="K1965" s="93">
        <v>12</v>
      </c>
      <c r="L1965" s="93">
        <v>19</v>
      </c>
      <c r="M1965" s="93">
        <v>17</v>
      </c>
      <c r="N1965" s="93">
        <v>3</v>
      </c>
      <c r="O1965" s="94">
        <v>14</v>
      </c>
      <c r="P1965" s="74">
        <v>332534594</v>
      </c>
      <c r="Q1965" s="74">
        <v>900497807</v>
      </c>
      <c r="R1965" s="74">
        <v>11</v>
      </c>
      <c r="S1965" s="74">
        <v>6487602</v>
      </c>
      <c r="T1965" s="74">
        <v>116</v>
      </c>
      <c r="U1965" s="74">
        <v>176332</v>
      </c>
      <c r="V1965" s="74">
        <v>1702</v>
      </c>
      <c r="W1965" s="74">
        <v>3000</v>
      </c>
      <c r="X1965" s="74">
        <v>81566</v>
      </c>
      <c r="Y1965" s="74">
        <v>200</v>
      </c>
      <c r="Z1965" s="74">
        <v>1432717</v>
      </c>
      <c r="AA1965" s="74">
        <v>10</v>
      </c>
      <c r="AB1965" s="74">
        <v>9075486</v>
      </c>
      <c r="AC1965" s="74">
        <v>5</v>
      </c>
    </row>
    <row r="1966" spans="1:29" ht="14.25">
      <c r="A1966" s="89">
        <v>2016065</v>
      </c>
      <c r="B1966" s="91">
        <v>42528</v>
      </c>
      <c r="C1966" s="97">
        <v>13</v>
      </c>
      <c r="D1966" s="93">
        <v>16</v>
      </c>
      <c r="E1966" s="93">
        <v>22</v>
      </c>
      <c r="F1966" s="93">
        <v>25</v>
      </c>
      <c r="G1966" s="93">
        <v>26</v>
      </c>
      <c r="H1966" s="93">
        <v>27</v>
      </c>
      <c r="I1966" s="99">
        <v>14</v>
      </c>
      <c r="J1966" s="93">
        <v>13</v>
      </c>
      <c r="K1966" s="93">
        <v>26</v>
      </c>
      <c r="L1966" s="93">
        <v>16</v>
      </c>
      <c r="M1966" s="93">
        <v>27</v>
      </c>
      <c r="N1966" s="93">
        <v>22</v>
      </c>
      <c r="O1966" s="94">
        <v>25</v>
      </c>
      <c r="P1966" s="74">
        <v>298326848</v>
      </c>
      <c r="Q1966" s="74">
        <v>945654750</v>
      </c>
      <c r="R1966" s="74">
        <v>2</v>
      </c>
      <c r="S1966" s="74">
        <v>10000000</v>
      </c>
      <c r="T1966" s="74">
        <v>87</v>
      </c>
      <c r="U1966" s="74">
        <v>249643</v>
      </c>
      <c r="V1966" s="74">
        <v>849</v>
      </c>
      <c r="W1966" s="74">
        <v>3000</v>
      </c>
      <c r="X1966" s="74">
        <v>52248</v>
      </c>
      <c r="Y1966" s="74">
        <v>200</v>
      </c>
      <c r="Z1966" s="74">
        <v>1015532</v>
      </c>
      <c r="AA1966" s="74">
        <v>10</v>
      </c>
      <c r="AB1966" s="74">
        <v>7230462</v>
      </c>
      <c r="AC1966" s="74">
        <v>5</v>
      </c>
    </row>
    <row r="1967" spans="1:29" ht="14.25">
      <c r="A1967" s="89">
        <v>2016066</v>
      </c>
      <c r="B1967" s="91">
        <v>42530</v>
      </c>
      <c r="C1967" s="97">
        <v>3</v>
      </c>
      <c r="D1967" s="93">
        <v>7</v>
      </c>
      <c r="E1967" s="93">
        <v>13</v>
      </c>
      <c r="F1967" s="93">
        <v>18</v>
      </c>
      <c r="G1967" s="93">
        <v>19</v>
      </c>
      <c r="H1967" s="93">
        <v>20</v>
      </c>
      <c r="I1967" s="99">
        <v>5</v>
      </c>
      <c r="J1967" s="93">
        <v>13</v>
      </c>
      <c r="K1967" s="93">
        <v>7</v>
      </c>
      <c r="L1967" s="93">
        <v>20</v>
      </c>
      <c r="M1967" s="93">
        <v>3</v>
      </c>
      <c r="N1967" s="93">
        <v>18</v>
      </c>
      <c r="O1967" s="94">
        <v>19</v>
      </c>
      <c r="P1967" s="74">
        <v>275334312</v>
      </c>
      <c r="Q1967" s="74">
        <v>921254130</v>
      </c>
      <c r="R1967" s="74">
        <v>10</v>
      </c>
      <c r="S1967" s="74">
        <v>5930886</v>
      </c>
      <c r="T1967" s="74">
        <v>207</v>
      </c>
      <c r="U1967" s="74">
        <v>56212</v>
      </c>
      <c r="V1967" s="74">
        <v>1875</v>
      </c>
      <c r="W1967" s="74">
        <v>3000</v>
      </c>
      <c r="X1967" s="74">
        <v>84922</v>
      </c>
      <c r="Y1967" s="74">
        <v>200</v>
      </c>
      <c r="Z1967" s="74">
        <v>1376862</v>
      </c>
      <c r="AA1967" s="74">
        <v>10</v>
      </c>
      <c r="AB1967" s="74">
        <v>10398292</v>
      </c>
      <c r="AC1967" s="74">
        <v>5</v>
      </c>
    </row>
    <row r="1968" spans="1:29" ht="14.25">
      <c r="A1968" s="89">
        <v>2016067</v>
      </c>
      <c r="B1968" s="91">
        <v>42533</v>
      </c>
      <c r="C1968" s="97">
        <v>9</v>
      </c>
      <c r="D1968" s="93">
        <v>13</v>
      </c>
      <c r="E1968" s="93">
        <v>18</v>
      </c>
      <c r="F1968" s="93">
        <v>20</v>
      </c>
      <c r="G1968" s="93">
        <v>27</v>
      </c>
      <c r="H1968" s="93">
        <v>31</v>
      </c>
      <c r="I1968" s="99">
        <v>4</v>
      </c>
      <c r="J1968" s="93">
        <v>9</v>
      </c>
      <c r="K1968" s="93">
        <v>18</v>
      </c>
      <c r="L1968" s="93">
        <v>31</v>
      </c>
      <c r="M1968" s="93">
        <v>13</v>
      </c>
      <c r="N1968" s="93">
        <v>27</v>
      </c>
      <c r="O1968" s="94">
        <v>20</v>
      </c>
      <c r="P1968" s="74">
        <v>327487486</v>
      </c>
      <c r="Q1968" s="74">
        <v>946443820</v>
      </c>
      <c r="R1968" s="74">
        <v>5</v>
      </c>
      <c r="S1968" s="74">
        <v>8650159</v>
      </c>
      <c r="T1968" s="74">
        <v>117</v>
      </c>
      <c r="U1968" s="74">
        <v>194987</v>
      </c>
      <c r="V1968" s="74">
        <v>1114</v>
      </c>
      <c r="W1968" s="74">
        <v>3000</v>
      </c>
      <c r="X1968" s="74">
        <v>56892</v>
      </c>
      <c r="Y1968" s="74">
        <v>200</v>
      </c>
      <c r="Z1968" s="74">
        <v>1090862</v>
      </c>
      <c r="AA1968" s="74">
        <v>10</v>
      </c>
      <c r="AB1968" s="74">
        <v>8717172</v>
      </c>
      <c r="AC1968" s="74">
        <v>5</v>
      </c>
    </row>
    <row r="1969" spans="1:29" ht="14.25">
      <c r="A1969" s="89">
        <v>2016068</v>
      </c>
      <c r="B1969" s="91">
        <v>42535</v>
      </c>
      <c r="C1969" s="97">
        <v>8</v>
      </c>
      <c r="D1969" s="93">
        <v>19</v>
      </c>
      <c r="E1969" s="93">
        <v>23</v>
      </c>
      <c r="F1969" s="93">
        <v>28</v>
      </c>
      <c r="G1969" s="93">
        <v>31</v>
      </c>
      <c r="H1969" s="93">
        <v>32</v>
      </c>
      <c r="I1969" s="99">
        <v>1</v>
      </c>
      <c r="J1969" s="93">
        <v>28</v>
      </c>
      <c r="K1969" s="93">
        <v>19</v>
      </c>
      <c r="L1969" s="93">
        <v>8</v>
      </c>
      <c r="M1969" s="93">
        <v>23</v>
      </c>
      <c r="N1969" s="93">
        <v>31</v>
      </c>
      <c r="O1969" s="94">
        <v>32</v>
      </c>
      <c r="P1969" s="74">
        <v>295768168</v>
      </c>
      <c r="Q1969" s="74">
        <v>991629338</v>
      </c>
      <c r="R1969" s="74">
        <v>2</v>
      </c>
      <c r="S1969" s="74">
        <v>10000000</v>
      </c>
      <c r="T1969" s="74">
        <v>58</v>
      </c>
      <c r="U1969" s="74">
        <v>374629</v>
      </c>
      <c r="V1969" s="74">
        <v>821</v>
      </c>
      <c r="W1969" s="74">
        <v>3000</v>
      </c>
      <c r="X1969" s="74">
        <v>50081</v>
      </c>
      <c r="Y1969" s="74">
        <v>200</v>
      </c>
      <c r="Z1969" s="74">
        <v>1035277</v>
      </c>
      <c r="AA1969" s="74">
        <v>10</v>
      </c>
      <c r="AB1969" s="74">
        <v>7036081</v>
      </c>
      <c r="AC1969" s="74">
        <v>5</v>
      </c>
    </row>
    <row r="1970" spans="1:29" ht="14.25">
      <c r="A1970" s="89">
        <v>2016069</v>
      </c>
      <c r="B1970" s="91">
        <v>42537</v>
      </c>
      <c r="C1970" s="97">
        <v>8</v>
      </c>
      <c r="D1970" s="93">
        <v>10</v>
      </c>
      <c r="E1970" s="93">
        <v>11</v>
      </c>
      <c r="F1970" s="93">
        <v>20</v>
      </c>
      <c r="G1970" s="93">
        <v>21</v>
      </c>
      <c r="H1970" s="93">
        <v>27</v>
      </c>
      <c r="I1970" s="99">
        <v>11</v>
      </c>
      <c r="J1970" s="93">
        <v>11</v>
      </c>
      <c r="K1970" s="93">
        <v>21</v>
      </c>
      <c r="L1970" s="93">
        <v>27</v>
      </c>
      <c r="M1970" s="93">
        <v>20</v>
      </c>
      <c r="N1970" s="93">
        <v>10</v>
      </c>
      <c r="O1970" s="94">
        <v>8</v>
      </c>
      <c r="P1970" s="74">
        <v>300232584</v>
      </c>
      <c r="Q1970" s="74">
        <v>1001117928</v>
      </c>
      <c r="R1970" s="74">
        <v>6</v>
      </c>
      <c r="S1970" s="74">
        <v>7393248</v>
      </c>
      <c r="T1970" s="74">
        <v>168</v>
      </c>
      <c r="U1970" s="74">
        <v>106841</v>
      </c>
      <c r="V1970" s="74">
        <v>1599</v>
      </c>
      <c r="W1970" s="74">
        <v>3000</v>
      </c>
      <c r="X1970" s="74">
        <v>76527</v>
      </c>
      <c r="Y1970" s="74">
        <v>200</v>
      </c>
      <c r="Z1970" s="74">
        <v>1304173</v>
      </c>
      <c r="AA1970" s="74">
        <v>10</v>
      </c>
      <c r="AB1970" s="74">
        <v>8434479</v>
      </c>
      <c r="AC1970" s="74">
        <v>5</v>
      </c>
    </row>
    <row r="1971" spans="1:29" ht="14.25">
      <c r="A1971" s="89">
        <v>2016070</v>
      </c>
      <c r="B1971" s="91">
        <v>42540</v>
      </c>
      <c r="C1971" s="97">
        <v>3</v>
      </c>
      <c r="D1971" s="93">
        <v>6</v>
      </c>
      <c r="E1971" s="93">
        <v>11</v>
      </c>
      <c r="F1971" s="93">
        <v>18</v>
      </c>
      <c r="G1971" s="93">
        <v>23</v>
      </c>
      <c r="H1971" s="93">
        <v>29</v>
      </c>
      <c r="I1971" s="99">
        <v>1</v>
      </c>
      <c r="J1971" s="93">
        <v>6</v>
      </c>
      <c r="K1971" s="93">
        <v>3</v>
      </c>
      <c r="L1971" s="93">
        <v>11</v>
      </c>
      <c r="M1971" s="93">
        <v>29</v>
      </c>
      <c r="N1971" s="93">
        <v>23</v>
      </c>
      <c r="O1971" s="94">
        <v>18</v>
      </c>
      <c r="P1971" s="74">
        <v>326894102</v>
      </c>
      <c r="Q1971" s="74">
        <v>1023740893</v>
      </c>
      <c r="R1971" s="74">
        <v>7</v>
      </c>
      <c r="S1971" s="74">
        <v>7993400</v>
      </c>
      <c r="T1971" s="74">
        <v>264</v>
      </c>
      <c r="U1971" s="74">
        <v>99213</v>
      </c>
      <c r="V1971" s="74">
        <v>906</v>
      </c>
      <c r="W1971" s="74">
        <v>3000</v>
      </c>
      <c r="X1971" s="74">
        <v>64810</v>
      </c>
      <c r="Y1971" s="74">
        <v>200</v>
      </c>
      <c r="Z1971" s="74">
        <v>1262202</v>
      </c>
      <c r="AA1971" s="74">
        <v>10</v>
      </c>
      <c r="AB1971" s="74">
        <v>5421411</v>
      </c>
      <c r="AC1971" s="74">
        <v>5</v>
      </c>
    </row>
    <row r="1972" spans="1:29" ht="14.25">
      <c r="A1972" s="89">
        <v>2016071</v>
      </c>
      <c r="B1972" s="91">
        <v>42542</v>
      </c>
      <c r="C1972" s="97">
        <v>19</v>
      </c>
      <c r="D1972" s="93">
        <v>21</v>
      </c>
      <c r="E1972" s="93">
        <v>26</v>
      </c>
      <c r="F1972" s="93">
        <v>28</v>
      </c>
      <c r="G1972" s="93">
        <v>29</v>
      </c>
      <c r="H1972" s="93">
        <v>32</v>
      </c>
      <c r="I1972" s="99">
        <v>1</v>
      </c>
      <c r="J1972" s="93">
        <v>29</v>
      </c>
      <c r="K1972" s="93">
        <v>28</v>
      </c>
      <c r="L1972" s="93">
        <v>21</v>
      </c>
      <c r="M1972" s="93">
        <v>26</v>
      </c>
      <c r="N1972" s="93">
        <v>19</v>
      </c>
      <c r="O1972" s="94">
        <v>32</v>
      </c>
      <c r="P1972" s="74">
        <v>293734448</v>
      </c>
      <c r="Q1972" s="74">
        <v>1061458288</v>
      </c>
      <c r="R1972" s="74">
        <v>4</v>
      </c>
      <c r="S1972" s="74">
        <v>10000000</v>
      </c>
      <c r="T1972" s="74">
        <v>83</v>
      </c>
      <c r="U1972" s="74">
        <v>312118</v>
      </c>
      <c r="V1972" s="74">
        <v>510</v>
      </c>
      <c r="W1972" s="74">
        <v>3000</v>
      </c>
      <c r="X1972" s="74">
        <v>31850</v>
      </c>
      <c r="Y1972" s="74">
        <v>200</v>
      </c>
      <c r="Z1972" s="74">
        <v>735017</v>
      </c>
      <c r="AA1972" s="74">
        <v>10</v>
      </c>
      <c r="AB1972" s="74">
        <v>5011302</v>
      </c>
      <c r="AC1972" s="74">
        <v>5</v>
      </c>
    </row>
    <row r="1973" spans="1:29" ht="14.25">
      <c r="A1973" s="89">
        <v>2016072</v>
      </c>
      <c r="B1973" s="91">
        <v>42544</v>
      </c>
      <c r="C1973" s="97">
        <v>5</v>
      </c>
      <c r="D1973" s="93">
        <v>16</v>
      </c>
      <c r="E1973" s="93">
        <v>19</v>
      </c>
      <c r="F1973" s="93">
        <v>22</v>
      </c>
      <c r="G1973" s="93">
        <v>24</v>
      </c>
      <c r="H1973" s="93">
        <v>25</v>
      </c>
      <c r="I1973" s="99">
        <v>2</v>
      </c>
      <c r="J1973" s="93">
        <v>25</v>
      </c>
      <c r="K1973" s="93">
        <v>19</v>
      </c>
      <c r="L1973" s="93">
        <v>5</v>
      </c>
      <c r="M1973" s="93">
        <v>16</v>
      </c>
      <c r="N1973" s="93">
        <v>24</v>
      </c>
      <c r="O1973" s="94">
        <v>22</v>
      </c>
      <c r="P1973" s="74">
        <v>290670126</v>
      </c>
      <c r="Q1973" s="74">
        <v>1100767568</v>
      </c>
      <c r="R1973" s="74">
        <v>2</v>
      </c>
      <c r="S1973" s="74">
        <v>10000000</v>
      </c>
      <c r="T1973" s="74">
        <v>79</v>
      </c>
      <c r="U1973" s="74">
        <v>250250</v>
      </c>
      <c r="V1973" s="74">
        <v>961</v>
      </c>
      <c r="W1973" s="74">
        <v>3000</v>
      </c>
      <c r="X1973" s="74">
        <v>54103</v>
      </c>
      <c r="Y1973" s="74">
        <v>200</v>
      </c>
      <c r="Z1973" s="74">
        <v>1090797</v>
      </c>
      <c r="AA1973" s="74">
        <v>10</v>
      </c>
      <c r="AB1973" s="74">
        <v>7747550</v>
      </c>
      <c r="AC1973" s="74">
        <v>5</v>
      </c>
    </row>
    <row r="1974" spans="1:29" ht="14.25">
      <c r="A1974" s="89">
        <v>2016073</v>
      </c>
      <c r="B1974" s="91">
        <v>42547</v>
      </c>
      <c r="C1974" s="97">
        <v>9</v>
      </c>
      <c r="D1974" s="93">
        <v>11</v>
      </c>
      <c r="E1974" s="93">
        <v>12</v>
      </c>
      <c r="F1974" s="93">
        <v>15</v>
      </c>
      <c r="G1974" s="93">
        <v>16</v>
      </c>
      <c r="H1974" s="93">
        <v>20</v>
      </c>
      <c r="I1974" s="99">
        <v>13</v>
      </c>
      <c r="J1974" s="93">
        <v>12</v>
      </c>
      <c r="K1974" s="93">
        <v>11</v>
      </c>
      <c r="L1974" s="93">
        <v>16</v>
      </c>
      <c r="M1974" s="93">
        <v>9</v>
      </c>
      <c r="N1974" s="93">
        <v>15</v>
      </c>
      <c r="O1974" s="94">
        <v>20</v>
      </c>
      <c r="P1974" s="74">
        <v>327032018</v>
      </c>
      <c r="Q1974" s="74">
        <v>1116225045</v>
      </c>
      <c r="R1974" s="74">
        <v>5</v>
      </c>
      <c r="S1974" s="74">
        <v>7942362</v>
      </c>
      <c r="T1974" s="74">
        <v>80</v>
      </c>
      <c r="U1974" s="74">
        <v>229872</v>
      </c>
      <c r="V1974" s="74">
        <v>1499</v>
      </c>
      <c r="W1974" s="74">
        <v>3000</v>
      </c>
      <c r="X1974" s="74">
        <v>76476</v>
      </c>
      <c r="Y1974" s="74">
        <v>200</v>
      </c>
      <c r="Z1974" s="74">
        <v>1406588</v>
      </c>
      <c r="AA1974" s="74">
        <v>10</v>
      </c>
      <c r="AB1974" s="74">
        <v>10565711</v>
      </c>
      <c r="AC1974" s="74">
        <v>5</v>
      </c>
    </row>
    <row r="1975" spans="1:29" ht="14.25">
      <c r="A1975" s="89">
        <v>2016074</v>
      </c>
      <c r="B1975" s="91">
        <v>42549</v>
      </c>
      <c r="C1975" s="97">
        <v>6</v>
      </c>
      <c r="D1975" s="93">
        <v>10</v>
      </c>
      <c r="E1975" s="93">
        <v>11</v>
      </c>
      <c r="F1975" s="93">
        <v>12</v>
      </c>
      <c r="G1975" s="93">
        <v>20</v>
      </c>
      <c r="H1975" s="93">
        <v>25</v>
      </c>
      <c r="I1975" s="99">
        <v>12</v>
      </c>
      <c r="J1975" s="93">
        <v>11</v>
      </c>
      <c r="K1975" s="93">
        <v>10</v>
      </c>
      <c r="L1975" s="93">
        <v>12</v>
      </c>
      <c r="M1975" s="93">
        <v>6</v>
      </c>
      <c r="N1975" s="93">
        <v>20</v>
      </c>
      <c r="O1975" s="94">
        <v>25</v>
      </c>
      <c r="P1975" s="74">
        <v>297584738</v>
      </c>
      <c r="Q1975" s="74">
        <v>838131500</v>
      </c>
      <c r="R1975" s="74">
        <v>62</v>
      </c>
      <c r="S1975" s="74">
        <v>5187134</v>
      </c>
      <c r="T1975" s="74">
        <v>154</v>
      </c>
      <c r="U1975" s="74">
        <v>94175</v>
      </c>
      <c r="V1975" s="74">
        <v>1733</v>
      </c>
      <c r="W1975" s="74">
        <v>3000</v>
      </c>
      <c r="X1975" s="74">
        <v>79259</v>
      </c>
      <c r="Y1975" s="74">
        <v>200</v>
      </c>
      <c r="Z1975" s="74">
        <v>1282334</v>
      </c>
      <c r="AA1975" s="74">
        <v>10</v>
      </c>
      <c r="AB1975" s="74">
        <v>10786107</v>
      </c>
      <c r="AC1975" s="74">
        <v>5</v>
      </c>
    </row>
    <row r="1976" spans="1:29" ht="14.25">
      <c r="A1976" s="89">
        <v>2016075</v>
      </c>
      <c r="B1976" s="91">
        <v>42551</v>
      </c>
      <c r="C1976" s="97">
        <v>1</v>
      </c>
      <c r="D1976" s="93">
        <v>3</v>
      </c>
      <c r="E1976" s="93">
        <v>6</v>
      </c>
      <c r="F1976" s="93">
        <v>16</v>
      </c>
      <c r="G1976" s="93">
        <v>29</v>
      </c>
      <c r="H1976" s="93">
        <v>32</v>
      </c>
      <c r="I1976" s="99">
        <v>7</v>
      </c>
      <c r="J1976" s="93">
        <v>29</v>
      </c>
      <c r="K1976" s="93">
        <v>6</v>
      </c>
      <c r="L1976" s="93">
        <v>16</v>
      </c>
      <c r="M1976" s="93">
        <v>1</v>
      </c>
      <c r="N1976" s="93">
        <v>3</v>
      </c>
      <c r="O1976" s="94">
        <v>32</v>
      </c>
      <c r="P1976" s="74">
        <v>295574016</v>
      </c>
      <c r="Q1976" s="74">
        <v>890340179</v>
      </c>
      <c r="R1976" s="74">
        <v>0</v>
      </c>
      <c r="S1976" s="74">
        <v>0</v>
      </c>
      <c r="T1976" s="74">
        <v>65</v>
      </c>
      <c r="U1976" s="74">
        <v>267736</v>
      </c>
      <c r="V1976" s="74">
        <v>1174</v>
      </c>
      <c r="W1976" s="74">
        <v>3000</v>
      </c>
      <c r="X1976" s="74">
        <v>53167</v>
      </c>
      <c r="Y1976" s="74">
        <v>200</v>
      </c>
      <c r="Z1976" s="74">
        <v>994643</v>
      </c>
      <c r="AA1976" s="74">
        <v>10</v>
      </c>
      <c r="AB1976" s="74">
        <v>10223573</v>
      </c>
      <c r="AC1976" s="74">
        <v>5</v>
      </c>
    </row>
    <row r="1977" spans="1:29" ht="14.25">
      <c r="A1977" s="89">
        <v>2016076</v>
      </c>
      <c r="B1977" s="91">
        <v>42554</v>
      </c>
      <c r="C1977" s="97">
        <v>7</v>
      </c>
      <c r="D1977" s="93">
        <v>8</v>
      </c>
      <c r="E1977" s="93">
        <v>13</v>
      </c>
      <c r="F1977" s="93">
        <v>22</v>
      </c>
      <c r="G1977" s="93">
        <v>30</v>
      </c>
      <c r="H1977" s="93">
        <v>32</v>
      </c>
      <c r="I1977" s="99">
        <v>1</v>
      </c>
      <c r="J1977" s="93">
        <v>8</v>
      </c>
      <c r="K1977" s="93">
        <v>22</v>
      </c>
      <c r="L1977" s="93">
        <v>30</v>
      </c>
      <c r="M1977" s="93">
        <v>32</v>
      </c>
      <c r="N1977" s="93">
        <v>13</v>
      </c>
      <c r="O1977" s="94">
        <v>7</v>
      </c>
      <c r="P1977" s="74">
        <v>331977974</v>
      </c>
      <c r="Q1977" s="74">
        <v>917666478</v>
      </c>
      <c r="R1977" s="74">
        <v>6</v>
      </c>
      <c r="S1977" s="74">
        <v>8474321</v>
      </c>
      <c r="T1977" s="74">
        <v>112</v>
      </c>
      <c r="U1977" s="74">
        <v>232655</v>
      </c>
      <c r="V1977" s="74">
        <v>1008</v>
      </c>
      <c r="W1977" s="74">
        <v>3000</v>
      </c>
      <c r="X1977" s="74">
        <v>56579</v>
      </c>
      <c r="Y1977" s="74">
        <v>200</v>
      </c>
      <c r="Z1977" s="74">
        <v>1224624</v>
      </c>
      <c r="AA1977" s="74">
        <v>10</v>
      </c>
      <c r="AB1977" s="74">
        <v>6370705</v>
      </c>
      <c r="AC1977" s="74">
        <v>5</v>
      </c>
    </row>
    <row r="1978" spans="1:29" ht="14.25">
      <c r="A1978" s="89">
        <v>2016077</v>
      </c>
      <c r="B1978" s="91">
        <v>42556</v>
      </c>
      <c r="C1978" s="97">
        <v>1</v>
      </c>
      <c r="D1978" s="93">
        <v>9</v>
      </c>
      <c r="E1978" s="93">
        <v>17</v>
      </c>
      <c r="F1978" s="93">
        <v>19</v>
      </c>
      <c r="G1978" s="93">
        <v>20</v>
      </c>
      <c r="H1978" s="93">
        <v>29</v>
      </c>
      <c r="I1978" s="99">
        <v>10</v>
      </c>
      <c r="J1978" s="93">
        <v>29</v>
      </c>
      <c r="K1978" s="93">
        <v>19</v>
      </c>
      <c r="L1978" s="93">
        <v>17</v>
      </c>
      <c r="M1978" s="93">
        <v>9</v>
      </c>
      <c r="N1978" s="93">
        <v>20</v>
      </c>
      <c r="O1978" s="94">
        <v>1</v>
      </c>
      <c r="P1978" s="74">
        <v>294629008</v>
      </c>
      <c r="Q1978" s="74">
        <v>933341379</v>
      </c>
      <c r="R1978" s="74">
        <v>3</v>
      </c>
      <c r="S1978" s="74">
        <v>8718169</v>
      </c>
      <c r="T1978" s="74">
        <v>93</v>
      </c>
      <c r="U1978" s="74">
        <v>149926</v>
      </c>
      <c r="V1978" s="74">
        <v>1810</v>
      </c>
      <c r="W1978" s="74">
        <v>3000</v>
      </c>
      <c r="X1978" s="74">
        <v>77241</v>
      </c>
      <c r="Y1978" s="74">
        <v>200</v>
      </c>
      <c r="Z1978" s="74">
        <v>1306307</v>
      </c>
      <c r="AA1978" s="74">
        <v>10</v>
      </c>
      <c r="AB1978" s="74">
        <v>10930879</v>
      </c>
      <c r="AC1978" s="74">
        <v>5</v>
      </c>
    </row>
    <row r="1979" spans="1:29" ht="14.25">
      <c r="A1979" s="89">
        <v>2016078</v>
      </c>
      <c r="B1979" s="91">
        <v>42558</v>
      </c>
      <c r="C1979" s="97">
        <v>2</v>
      </c>
      <c r="D1979" s="93">
        <v>4</v>
      </c>
      <c r="E1979" s="93">
        <v>8</v>
      </c>
      <c r="F1979" s="93">
        <v>23</v>
      </c>
      <c r="G1979" s="93">
        <v>26</v>
      </c>
      <c r="H1979" s="93">
        <v>29</v>
      </c>
      <c r="I1979" s="99">
        <v>2</v>
      </c>
      <c r="J1979" s="93">
        <v>4</v>
      </c>
      <c r="K1979" s="93">
        <v>2</v>
      </c>
      <c r="L1979" s="93">
        <v>29</v>
      </c>
      <c r="M1979" s="93">
        <v>23</v>
      </c>
      <c r="N1979" s="93">
        <v>26</v>
      </c>
      <c r="O1979" s="94">
        <v>8</v>
      </c>
      <c r="P1979" s="74">
        <v>296681554</v>
      </c>
      <c r="Q1979" s="74">
        <v>953135832</v>
      </c>
      <c r="R1979" s="74">
        <v>6</v>
      </c>
      <c r="S1979" s="74">
        <v>8017845</v>
      </c>
      <c r="T1979" s="74">
        <v>65</v>
      </c>
      <c r="U1979" s="74">
        <v>348212</v>
      </c>
      <c r="V1979" s="74">
        <v>828</v>
      </c>
      <c r="W1979" s="74">
        <v>3000</v>
      </c>
      <c r="X1979" s="74">
        <v>46766</v>
      </c>
      <c r="Y1979" s="74">
        <v>200</v>
      </c>
      <c r="Z1979" s="74">
        <v>982216</v>
      </c>
      <c r="AA1979" s="74">
        <v>10</v>
      </c>
      <c r="AB1979" s="74">
        <v>6635846</v>
      </c>
      <c r="AC1979" s="74">
        <v>5</v>
      </c>
    </row>
    <row r="1980" spans="1:29" ht="14.25">
      <c r="A1980" s="89">
        <v>2016079</v>
      </c>
      <c r="B1980" s="91">
        <v>42561</v>
      </c>
      <c r="C1980" s="97">
        <v>1</v>
      </c>
      <c r="D1980" s="93">
        <v>3</v>
      </c>
      <c r="E1980" s="93">
        <v>10</v>
      </c>
      <c r="F1980" s="93">
        <v>12</v>
      </c>
      <c r="G1980" s="93">
        <v>24</v>
      </c>
      <c r="H1980" s="93">
        <v>28</v>
      </c>
      <c r="I1980" s="99">
        <v>2</v>
      </c>
      <c r="J1980" s="93">
        <v>10</v>
      </c>
      <c r="K1980" s="93">
        <v>12</v>
      </c>
      <c r="L1980" s="93">
        <v>24</v>
      </c>
      <c r="M1980" s="93">
        <v>28</v>
      </c>
      <c r="N1980" s="93">
        <v>1</v>
      </c>
      <c r="O1980" s="94">
        <v>3</v>
      </c>
      <c r="P1980" s="74">
        <v>322821956</v>
      </c>
      <c r="Q1980" s="74">
        <v>1012281038</v>
      </c>
      <c r="R1980" s="74">
        <v>2</v>
      </c>
      <c r="S1980" s="74">
        <v>10000000</v>
      </c>
      <c r="T1980" s="74">
        <v>101</v>
      </c>
      <c r="U1980" s="74">
        <v>261205</v>
      </c>
      <c r="V1980" s="74">
        <v>884</v>
      </c>
      <c r="W1980" s="74">
        <v>3000</v>
      </c>
      <c r="X1980" s="74">
        <v>52536</v>
      </c>
      <c r="Y1980" s="74">
        <v>200</v>
      </c>
      <c r="Z1980" s="74">
        <v>1119796</v>
      </c>
      <c r="AA1980" s="74">
        <v>10</v>
      </c>
      <c r="AB1980" s="74">
        <v>5659731</v>
      </c>
      <c r="AC1980" s="74">
        <v>5</v>
      </c>
    </row>
    <row r="1981" spans="1:29" ht="14.25">
      <c r="A1981" s="89">
        <v>2016080</v>
      </c>
      <c r="B1981" s="91">
        <v>42563</v>
      </c>
      <c r="C1981" s="97">
        <v>1</v>
      </c>
      <c r="D1981" s="93">
        <v>16</v>
      </c>
      <c r="E1981" s="93">
        <v>17</v>
      </c>
      <c r="F1981" s="93">
        <v>24</v>
      </c>
      <c r="G1981" s="93">
        <v>25</v>
      </c>
      <c r="H1981" s="93">
        <v>32</v>
      </c>
      <c r="I1981" s="99">
        <v>14</v>
      </c>
      <c r="J1981" s="93">
        <v>17</v>
      </c>
      <c r="K1981" s="93">
        <v>24</v>
      </c>
      <c r="L1981" s="93">
        <v>25</v>
      </c>
      <c r="M1981" s="93">
        <v>16</v>
      </c>
      <c r="N1981" s="93">
        <v>32</v>
      </c>
      <c r="O1981" s="94">
        <v>1</v>
      </c>
      <c r="P1981" s="74">
        <v>288372472</v>
      </c>
      <c r="Q1981" s="74">
        <v>1042999580</v>
      </c>
      <c r="R1981" s="74">
        <v>4</v>
      </c>
      <c r="S1981" s="74">
        <v>9610776</v>
      </c>
      <c r="T1981" s="74">
        <v>88</v>
      </c>
      <c r="U1981" s="74">
        <v>261975</v>
      </c>
      <c r="V1981" s="74">
        <v>852</v>
      </c>
      <c r="W1981" s="74">
        <v>3000</v>
      </c>
      <c r="X1981" s="74">
        <v>37822</v>
      </c>
      <c r="Y1981" s="74">
        <v>200</v>
      </c>
      <c r="Z1981" s="74">
        <v>755067</v>
      </c>
      <c r="AA1981" s="74">
        <v>10</v>
      </c>
      <c r="AB1981" s="74">
        <v>6283181</v>
      </c>
      <c r="AC1981" s="74">
        <v>5</v>
      </c>
    </row>
    <row r="1982" spans="1:29" ht="14.25">
      <c r="A1982" s="89">
        <v>2016081</v>
      </c>
      <c r="B1982" s="91">
        <v>42565</v>
      </c>
      <c r="C1982" s="97">
        <v>2</v>
      </c>
      <c r="D1982" s="93">
        <v>6</v>
      </c>
      <c r="E1982" s="93">
        <v>15</v>
      </c>
      <c r="F1982" s="93">
        <v>25</v>
      </c>
      <c r="G1982" s="93">
        <v>30</v>
      </c>
      <c r="H1982" s="93">
        <v>32</v>
      </c>
      <c r="I1982" s="99">
        <v>7</v>
      </c>
      <c r="J1982" s="93">
        <v>15</v>
      </c>
      <c r="K1982" s="93">
        <v>2</v>
      </c>
      <c r="L1982" s="93">
        <v>30</v>
      </c>
      <c r="M1982" s="93">
        <v>25</v>
      </c>
      <c r="N1982" s="93">
        <v>32</v>
      </c>
      <c r="O1982" s="94">
        <v>6</v>
      </c>
      <c r="P1982" s="74">
        <v>288505018</v>
      </c>
      <c r="Q1982" s="74">
        <v>1066490094</v>
      </c>
      <c r="R1982" s="74">
        <v>3</v>
      </c>
      <c r="S1982" s="74">
        <v>9665516</v>
      </c>
      <c r="T1982" s="74">
        <v>73</v>
      </c>
      <c r="U1982" s="74">
        <v>239666</v>
      </c>
      <c r="V1982" s="74">
        <v>1004</v>
      </c>
      <c r="W1982" s="74">
        <v>3000</v>
      </c>
      <c r="X1982" s="74">
        <v>51070</v>
      </c>
      <c r="Y1982" s="74">
        <v>200</v>
      </c>
      <c r="Z1982" s="74">
        <v>951404</v>
      </c>
      <c r="AA1982" s="74">
        <v>10</v>
      </c>
      <c r="AB1982" s="74">
        <v>9728933</v>
      </c>
      <c r="AC1982" s="74">
        <v>5</v>
      </c>
    </row>
    <row r="1983" spans="1:29" ht="14.25">
      <c r="A1983" s="89">
        <v>2016082</v>
      </c>
      <c r="B1983" s="91">
        <v>42568</v>
      </c>
      <c r="C1983" s="97">
        <v>6</v>
      </c>
      <c r="D1983" s="93">
        <v>12</v>
      </c>
      <c r="E1983" s="93">
        <v>14</v>
      </c>
      <c r="F1983" s="93">
        <v>15</v>
      </c>
      <c r="G1983" s="93">
        <v>17</v>
      </c>
      <c r="H1983" s="93">
        <v>20</v>
      </c>
      <c r="I1983" s="99">
        <v>9</v>
      </c>
      <c r="J1983" s="93">
        <v>20</v>
      </c>
      <c r="K1983" s="93">
        <v>15</v>
      </c>
      <c r="L1983" s="93">
        <v>12</v>
      </c>
      <c r="M1983" s="93">
        <v>17</v>
      </c>
      <c r="N1983" s="93">
        <v>6</v>
      </c>
      <c r="O1983" s="94">
        <v>14</v>
      </c>
      <c r="P1983" s="74">
        <v>323658370</v>
      </c>
      <c r="Q1983" s="74">
        <v>1048143580</v>
      </c>
      <c r="R1983" s="74">
        <v>10</v>
      </c>
      <c r="S1983" s="74">
        <v>6151036</v>
      </c>
      <c r="T1983" s="74">
        <v>89</v>
      </c>
      <c r="U1983" s="74">
        <v>161662</v>
      </c>
      <c r="V1983" s="74">
        <v>1662</v>
      </c>
      <c r="W1983" s="74">
        <v>3000</v>
      </c>
      <c r="X1983" s="74">
        <v>77126</v>
      </c>
      <c r="Y1983" s="74">
        <v>200</v>
      </c>
      <c r="Z1983" s="74">
        <v>1355049</v>
      </c>
      <c r="AA1983" s="74">
        <v>10</v>
      </c>
      <c r="AB1983" s="74">
        <v>13415821</v>
      </c>
      <c r="AC1983" s="74">
        <v>5</v>
      </c>
    </row>
    <row r="1984" spans="1:29" ht="14.25">
      <c r="A1984" s="89">
        <v>2016083</v>
      </c>
      <c r="B1984" s="91">
        <v>42570</v>
      </c>
      <c r="C1984" s="97">
        <v>9</v>
      </c>
      <c r="D1984" s="93">
        <v>16</v>
      </c>
      <c r="E1984" s="93">
        <v>17</v>
      </c>
      <c r="F1984" s="93">
        <v>24</v>
      </c>
      <c r="G1984" s="93">
        <v>30</v>
      </c>
      <c r="H1984" s="93">
        <v>31</v>
      </c>
      <c r="I1984" s="99">
        <v>4</v>
      </c>
      <c r="J1984" s="93">
        <v>30</v>
      </c>
      <c r="K1984" s="93">
        <v>9</v>
      </c>
      <c r="L1984" s="93">
        <v>17</v>
      </c>
      <c r="M1984" s="93">
        <v>31</v>
      </c>
      <c r="N1984" s="93">
        <v>16</v>
      </c>
      <c r="O1984" s="94">
        <v>24</v>
      </c>
      <c r="P1984" s="74">
        <v>291921542</v>
      </c>
      <c r="Q1984" s="74">
        <v>1056212003</v>
      </c>
      <c r="R1984" s="74">
        <v>7</v>
      </c>
      <c r="S1984" s="74">
        <v>7237320</v>
      </c>
      <c r="T1984" s="74">
        <v>99</v>
      </c>
      <c r="U1984" s="74">
        <v>197743</v>
      </c>
      <c r="V1984" s="74">
        <v>1190</v>
      </c>
      <c r="W1984" s="74">
        <v>3000</v>
      </c>
      <c r="X1984" s="74">
        <v>56008</v>
      </c>
      <c r="Y1984" s="74">
        <v>200</v>
      </c>
      <c r="Z1984" s="74">
        <v>1010477</v>
      </c>
      <c r="AA1984" s="74">
        <v>10</v>
      </c>
      <c r="AB1984" s="74">
        <v>7971791</v>
      </c>
      <c r="AC1984" s="74">
        <v>5</v>
      </c>
    </row>
    <row r="1985" spans="1:29" ht="14.25">
      <c r="A1985" s="89">
        <v>2016084</v>
      </c>
      <c r="B1985" s="91">
        <v>42572</v>
      </c>
      <c r="C1985" s="97">
        <v>2</v>
      </c>
      <c r="D1985" s="93">
        <v>4</v>
      </c>
      <c r="E1985" s="93">
        <v>12</v>
      </c>
      <c r="F1985" s="93">
        <v>18</v>
      </c>
      <c r="G1985" s="93">
        <v>24</v>
      </c>
      <c r="H1985" s="93">
        <v>26</v>
      </c>
      <c r="I1985" s="99">
        <v>5</v>
      </c>
      <c r="J1985" s="93">
        <v>24</v>
      </c>
      <c r="K1985" s="93">
        <v>2</v>
      </c>
      <c r="L1985" s="93">
        <v>18</v>
      </c>
      <c r="M1985" s="93">
        <v>12</v>
      </c>
      <c r="N1985" s="93">
        <v>4</v>
      </c>
      <c r="O1985" s="94">
        <v>26</v>
      </c>
      <c r="P1985" s="74">
        <v>288778286</v>
      </c>
      <c r="Q1985" s="74">
        <v>1068920080</v>
      </c>
      <c r="R1985" s="74">
        <v>5</v>
      </c>
      <c r="S1985" s="74">
        <v>7742405</v>
      </c>
      <c r="T1985" s="74">
        <v>101</v>
      </c>
      <c r="U1985" s="74">
        <v>169703</v>
      </c>
      <c r="V1985" s="74">
        <v>1199</v>
      </c>
      <c r="W1985" s="74">
        <v>3000</v>
      </c>
      <c r="X1985" s="74">
        <v>60445</v>
      </c>
      <c r="Y1985" s="74">
        <v>200</v>
      </c>
      <c r="Z1985" s="74">
        <v>1099966</v>
      </c>
      <c r="AA1985" s="74">
        <v>10</v>
      </c>
      <c r="AB1985" s="74">
        <v>9251111</v>
      </c>
      <c r="AC1985" s="74">
        <v>5</v>
      </c>
    </row>
    <row r="1986" spans="1:29" ht="14.25">
      <c r="A1986" s="89">
        <v>2016085</v>
      </c>
      <c r="B1986" s="91">
        <v>42575</v>
      </c>
      <c r="C1986" s="97">
        <v>1</v>
      </c>
      <c r="D1986" s="93">
        <v>12</v>
      </c>
      <c r="E1986" s="93">
        <v>19</v>
      </c>
      <c r="F1986" s="93">
        <v>20</v>
      </c>
      <c r="G1986" s="93">
        <v>21</v>
      </c>
      <c r="H1986" s="93">
        <v>25</v>
      </c>
      <c r="I1986" s="99">
        <v>16</v>
      </c>
      <c r="J1986" s="93">
        <v>25</v>
      </c>
      <c r="K1986" s="93">
        <v>12</v>
      </c>
      <c r="L1986" s="93">
        <v>19</v>
      </c>
      <c r="M1986" s="93">
        <v>20</v>
      </c>
      <c r="N1986" s="93">
        <v>21</v>
      </c>
      <c r="O1986" s="94">
        <v>1</v>
      </c>
      <c r="P1986" s="74">
        <v>319888112</v>
      </c>
      <c r="Q1986" s="74">
        <v>1079747823</v>
      </c>
      <c r="R1986" s="74">
        <v>7</v>
      </c>
      <c r="S1986" s="74">
        <v>7380661</v>
      </c>
      <c r="T1986" s="74">
        <v>245</v>
      </c>
      <c r="U1986" s="74">
        <v>85023</v>
      </c>
      <c r="V1986" s="74">
        <v>1292</v>
      </c>
      <c r="W1986" s="74">
        <v>3000</v>
      </c>
      <c r="X1986" s="74">
        <v>66369</v>
      </c>
      <c r="Y1986" s="74">
        <v>200</v>
      </c>
      <c r="Z1986" s="74">
        <v>1238620</v>
      </c>
      <c r="AA1986" s="74">
        <v>10</v>
      </c>
      <c r="AB1986" s="74">
        <v>8777201</v>
      </c>
      <c r="AC1986" s="74">
        <v>5</v>
      </c>
    </row>
    <row r="1987" spans="1:29" ht="14.25">
      <c r="A1987" s="89">
        <v>2016086</v>
      </c>
      <c r="B1987" s="91">
        <v>42577</v>
      </c>
      <c r="C1987" s="97">
        <v>9</v>
      </c>
      <c r="D1987" s="93">
        <v>10</v>
      </c>
      <c r="E1987" s="93">
        <v>11</v>
      </c>
      <c r="F1987" s="93">
        <v>12</v>
      </c>
      <c r="G1987" s="93">
        <v>15</v>
      </c>
      <c r="H1987" s="93">
        <v>32</v>
      </c>
      <c r="I1987" s="99">
        <v>5</v>
      </c>
      <c r="J1987" s="93">
        <v>12</v>
      </c>
      <c r="K1987" s="93">
        <v>10</v>
      </c>
      <c r="L1987" s="93">
        <v>32</v>
      </c>
      <c r="M1987" s="93">
        <v>11</v>
      </c>
      <c r="N1987" s="93">
        <v>15</v>
      </c>
      <c r="O1987" s="94">
        <v>9</v>
      </c>
      <c r="P1987" s="74">
        <v>286788850</v>
      </c>
      <c r="Q1987" s="74">
        <v>1098197736</v>
      </c>
      <c r="R1987" s="74">
        <v>6</v>
      </c>
      <c r="S1987" s="74">
        <v>7936358</v>
      </c>
      <c r="T1987" s="74">
        <v>62</v>
      </c>
      <c r="U1987" s="74">
        <v>355204</v>
      </c>
      <c r="V1987" s="74">
        <v>667</v>
      </c>
      <c r="W1987" s="74">
        <v>3000</v>
      </c>
      <c r="X1987" s="74">
        <v>44226</v>
      </c>
      <c r="Y1987" s="74">
        <v>200</v>
      </c>
      <c r="Z1987" s="74">
        <v>886647</v>
      </c>
      <c r="AA1987" s="74">
        <v>10</v>
      </c>
      <c r="AB1987" s="74">
        <v>6544622</v>
      </c>
      <c r="AC1987" s="74">
        <v>5</v>
      </c>
    </row>
    <row r="1988" spans="1:29" ht="14.25">
      <c r="A1988" s="89">
        <v>2016087</v>
      </c>
      <c r="B1988" s="91">
        <v>42579</v>
      </c>
      <c r="C1988" s="97">
        <v>2</v>
      </c>
      <c r="D1988" s="93">
        <v>3</v>
      </c>
      <c r="E1988" s="93">
        <v>10</v>
      </c>
      <c r="F1988" s="93">
        <v>11</v>
      </c>
      <c r="G1988" s="93">
        <v>14</v>
      </c>
      <c r="H1988" s="93">
        <v>21</v>
      </c>
      <c r="I1988" s="99">
        <v>12</v>
      </c>
      <c r="J1988" s="93">
        <v>14</v>
      </c>
      <c r="K1988" s="93">
        <v>11</v>
      </c>
      <c r="L1988" s="93">
        <v>10</v>
      </c>
      <c r="M1988" s="93">
        <v>3</v>
      </c>
      <c r="N1988" s="93">
        <v>2</v>
      </c>
      <c r="O1988" s="94">
        <v>21</v>
      </c>
      <c r="P1988" s="74">
        <v>288396896</v>
      </c>
      <c r="Q1988" s="74">
        <v>1124530659</v>
      </c>
      <c r="R1988" s="74">
        <v>3</v>
      </c>
      <c r="S1988" s="74">
        <v>10000000</v>
      </c>
      <c r="T1988" s="74">
        <v>84</v>
      </c>
      <c r="U1988" s="74">
        <v>223543</v>
      </c>
      <c r="V1988" s="74">
        <v>893</v>
      </c>
      <c r="W1988" s="74">
        <v>3000</v>
      </c>
      <c r="X1988" s="74">
        <v>51047</v>
      </c>
      <c r="Y1988" s="74">
        <v>200</v>
      </c>
      <c r="Z1988" s="74">
        <v>1010028</v>
      </c>
      <c r="AA1988" s="74">
        <v>10</v>
      </c>
      <c r="AB1988" s="74">
        <v>8643046</v>
      </c>
      <c r="AC1988" s="74">
        <v>5</v>
      </c>
    </row>
    <row r="1989" spans="1:29" ht="14.25">
      <c r="A1989" s="89">
        <v>2016088</v>
      </c>
      <c r="B1989" s="91">
        <v>42582</v>
      </c>
      <c r="C1989" s="97">
        <v>3</v>
      </c>
      <c r="D1989" s="93">
        <v>14</v>
      </c>
      <c r="E1989" s="93">
        <v>16</v>
      </c>
      <c r="F1989" s="93">
        <v>18</v>
      </c>
      <c r="G1989" s="93">
        <v>25</v>
      </c>
      <c r="H1989" s="93">
        <v>33</v>
      </c>
      <c r="I1989" s="99">
        <v>15</v>
      </c>
      <c r="J1989" s="93">
        <v>14</v>
      </c>
      <c r="K1989" s="93">
        <v>33</v>
      </c>
      <c r="L1989" s="93">
        <v>25</v>
      </c>
      <c r="M1989" s="93">
        <v>3</v>
      </c>
      <c r="N1989" s="93">
        <v>16</v>
      </c>
      <c r="O1989" s="94">
        <v>18</v>
      </c>
      <c r="P1989" s="74">
        <v>320354148</v>
      </c>
      <c r="Q1989" s="74">
        <v>1149627355</v>
      </c>
      <c r="R1989" s="74">
        <v>5</v>
      </c>
      <c r="S1989" s="74">
        <v>8643396</v>
      </c>
      <c r="T1989" s="74">
        <v>79</v>
      </c>
      <c r="U1989" s="74">
        <v>288243</v>
      </c>
      <c r="V1989" s="74">
        <v>1109</v>
      </c>
      <c r="W1989" s="74">
        <v>3000</v>
      </c>
      <c r="X1989" s="74">
        <v>51374</v>
      </c>
      <c r="Y1989" s="74">
        <v>200</v>
      </c>
      <c r="Z1989" s="74">
        <v>1001724</v>
      </c>
      <c r="AA1989" s="74">
        <v>10</v>
      </c>
      <c r="AB1989" s="74">
        <v>8453917</v>
      </c>
      <c r="AC1989" s="74">
        <v>5</v>
      </c>
    </row>
    <row r="1990" spans="1:29" ht="14.25">
      <c r="A1990" s="89">
        <v>2016089</v>
      </c>
      <c r="B1990" s="91">
        <v>42584</v>
      </c>
      <c r="C1990" s="97">
        <v>1</v>
      </c>
      <c r="D1990" s="93">
        <v>3</v>
      </c>
      <c r="E1990" s="93">
        <v>14</v>
      </c>
      <c r="F1990" s="93">
        <v>30</v>
      </c>
      <c r="G1990" s="93">
        <v>31</v>
      </c>
      <c r="H1990" s="93">
        <v>32</v>
      </c>
      <c r="I1990" s="99">
        <v>8</v>
      </c>
      <c r="J1990" s="93">
        <v>31</v>
      </c>
      <c r="K1990" s="93">
        <v>1</v>
      </c>
      <c r="L1990" s="93">
        <v>14</v>
      </c>
      <c r="M1990" s="93">
        <v>30</v>
      </c>
      <c r="N1990" s="93">
        <v>32</v>
      </c>
      <c r="O1990" s="94">
        <v>3</v>
      </c>
      <c r="P1990" s="74">
        <v>288232376</v>
      </c>
      <c r="Q1990" s="74">
        <v>1120249570</v>
      </c>
      <c r="R1990" s="74">
        <v>10</v>
      </c>
      <c r="S1990" s="74">
        <v>5749899</v>
      </c>
      <c r="T1990" s="74">
        <v>48</v>
      </c>
      <c r="U1990" s="74">
        <v>195286</v>
      </c>
      <c r="V1990" s="74">
        <v>1249</v>
      </c>
      <c r="W1990" s="74">
        <v>3000</v>
      </c>
      <c r="X1990" s="74">
        <v>56311</v>
      </c>
      <c r="Y1990" s="74">
        <v>200</v>
      </c>
      <c r="Z1990" s="74">
        <v>967833</v>
      </c>
      <c r="AA1990" s="74">
        <v>10</v>
      </c>
      <c r="AB1990" s="74">
        <v>15810276</v>
      </c>
      <c r="AC1990" s="74">
        <v>5</v>
      </c>
    </row>
    <row r="1991" spans="1:29" ht="14.25">
      <c r="A1991" s="89">
        <v>2016090</v>
      </c>
      <c r="B1991" s="91">
        <v>42586</v>
      </c>
      <c r="C1991" s="97">
        <v>2</v>
      </c>
      <c r="D1991" s="93">
        <v>13</v>
      </c>
      <c r="E1991" s="93">
        <v>17</v>
      </c>
      <c r="F1991" s="93">
        <v>20</v>
      </c>
      <c r="G1991" s="93">
        <v>21</v>
      </c>
      <c r="H1991" s="93">
        <v>26</v>
      </c>
      <c r="I1991" s="99">
        <v>7</v>
      </c>
      <c r="J1991" s="93">
        <v>26</v>
      </c>
      <c r="K1991" s="93">
        <v>2</v>
      </c>
      <c r="L1991" s="93">
        <v>21</v>
      </c>
      <c r="M1991" s="93">
        <v>20</v>
      </c>
      <c r="N1991" s="93">
        <v>13</v>
      </c>
      <c r="O1991" s="94">
        <v>17</v>
      </c>
      <c r="P1991" s="74">
        <v>294008068</v>
      </c>
      <c r="Q1991" s="74">
        <v>1033308810</v>
      </c>
      <c r="R1991" s="74">
        <v>23</v>
      </c>
      <c r="S1991" s="74">
        <v>5443624</v>
      </c>
      <c r="T1991" s="74">
        <v>164</v>
      </c>
      <c r="U1991" s="74">
        <v>77769</v>
      </c>
      <c r="V1991" s="74">
        <v>2246</v>
      </c>
      <c r="W1991" s="74">
        <v>3000</v>
      </c>
      <c r="X1991" s="74">
        <v>98229</v>
      </c>
      <c r="Y1991" s="74">
        <v>200</v>
      </c>
      <c r="Z1991" s="74">
        <v>1528330</v>
      </c>
      <c r="AA1991" s="74">
        <v>10</v>
      </c>
      <c r="AB1991" s="74">
        <v>10276008</v>
      </c>
      <c r="AC1991" s="74">
        <v>5</v>
      </c>
    </row>
    <row r="1992" spans="1:29" ht="14.25">
      <c r="A1992" s="89">
        <v>2016091</v>
      </c>
      <c r="B1992" s="91">
        <v>42589</v>
      </c>
      <c r="C1992" s="97">
        <v>4</v>
      </c>
      <c r="D1992" s="93">
        <v>8</v>
      </c>
      <c r="E1992" s="93">
        <v>14</v>
      </c>
      <c r="F1992" s="93">
        <v>22</v>
      </c>
      <c r="G1992" s="93">
        <v>23</v>
      </c>
      <c r="H1992" s="93">
        <v>28</v>
      </c>
      <c r="I1992" s="99">
        <v>7</v>
      </c>
      <c r="J1992" s="93">
        <v>22</v>
      </c>
      <c r="K1992" s="93">
        <v>14</v>
      </c>
      <c r="L1992" s="93">
        <v>4</v>
      </c>
      <c r="M1992" s="93">
        <v>23</v>
      </c>
      <c r="N1992" s="93">
        <v>28</v>
      </c>
      <c r="O1992" s="94">
        <v>8</v>
      </c>
      <c r="P1992" s="74">
        <v>329710234</v>
      </c>
      <c r="Q1992" s="74">
        <v>994429110</v>
      </c>
      <c r="R1992" s="74">
        <v>17</v>
      </c>
      <c r="S1992" s="74">
        <v>5986530</v>
      </c>
      <c r="T1992" s="74">
        <v>226</v>
      </c>
      <c r="U1992" s="74">
        <v>92760</v>
      </c>
      <c r="V1992" s="74">
        <v>1451</v>
      </c>
      <c r="W1992" s="74">
        <v>3000</v>
      </c>
      <c r="X1992" s="74">
        <v>74116</v>
      </c>
      <c r="Y1992" s="74">
        <v>200</v>
      </c>
      <c r="Z1992" s="74">
        <v>1385952</v>
      </c>
      <c r="AA1992" s="74">
        <v>10</v>
      </c>
      <c r="AB1992" s="74">
        <v>8933435</v>
      </c>
      <c r="AC1992" s="74">
        <v>5</v>
      </c>
    </row>
    <row r="1993" spans="1:29" ht="14.25">
      <c r="A1993" s="89">
        <v>2016092</v>
      </c>
      <c r="B1993" s="91">
        <v>42591</v>
      </c>
      <c r="C1993" s="97">
        <v>2</v>
      </c>
      <c r="D1993" s="93">
        <v>13</v>
      </c>
      <c r="E1993" s="93">
        <v>15</v>
      </c>
      <c r="F1993" s="93">
        <v>23</v>
      </c>
      <c r="G1993" s="93">
        <v>24</v>
      </c>
      <c r="H1993" s="93">
        <v>29</v>
      </c>
      <c r="I1993" s="99">
        <v>6</v>
      </c>
      <c r="J1993" s="93">
        <v>2</v>
      </c>
      <c r="K1993" s="93">
        <v>23</v>
      </c>
      <c r="L1993" s="93">
        <v>13</v>
      </c>
      <c r="M1993" s="93">
        <v>24</v>
      </c>
      <c r="N1993" s="93">
        <v>29</v>
      </c>
      <c r="O1993" s="94">
        <v>15</v>
      </c>
      <c r="P1993" s="74">
        <v>299992386</v>
      </c>
      <c r="Q1993" s="74">
        <v>908473144</v>
      </c>
      <c r="R1993" s="74">
        <v>19</v>
      </c>
      <c r="S1993" s="74">
        <v>5173091</v>
      </c>
      <c r="T1993" s="74">
        <v>97</v>
      </c>
      <c r="U1993" s="74">
        <v>42380</v>
      </c>
      <c r="V1993" s="74">
        <v>2650</v>
      </c>
      <c r="W1993" s="74">
        <v>3000</v>
      </c>
      <c r="X1993" s="74">
        <v>107752</v>
      </c>
      <c r="Y1993" s="74">
        <v>200</v>
      </c>
      <c r="Z1993" s="74">
        <v>1634614</v>
      </c>
      <c r="AA1993" s="74">
        <v>10</v>
      </c>
      <c r="AB1993" s="74">
        <v>16941205</v>
      </c>
      <c r="AC1993" s="74">
        <v>5</v>
      </c>
    </row>
    <row r="1994" spans="1:29" ht="14.25">
      <c r="A1994" s="89">
        <v>2016093</v>
      </c>
      <c r="B1994" s="91">
        <v>42593</v>
      </c>
      <c r="C1994" s="97">
        <v>6</v>
      </c>
      <c r="D1994" s="93">
        <v>9</v>
      </c>
      <c r="E1994" s="93">
        <v>15</v>
      </c>
      <c r="F1994" s="93">
        <v>17</v>
      </c>
      <c r="G1994" s="93">
        <v>25</v>
      </c>
      <c r="H1994" s="93">
        <v>27</v>
      </c>
      <c r="I1994" s="99">
        <v>9</v>
      </c>
      <c r="J1994" s="93">
        <v>6</v>
      </c>
      <c r="K1994" s="93">
        <v>25</v>
      </c>
      <c r="L1994" s="93">
        <v>17</v>
      </c>
      <c r="M1994" s="93">
        <v>9</v>
      </c>
      <c r="N1994" s="93">
        <v>27</v>
      </c>
      <c r="O1994" s="94">
        <v>15</v>
      </c>
      <c r="P1994" s="74">
        <v>298416216</v>
      </c>
      <c r="Q1994" s="74">
        <v>843280596</v>
      </c>
      <c r="R1994" s="74">
        <v>18</v>
      </c>
      <c r="S1994" s="74">
        <v>5501160</v>
      </c>
      <c r="T1994" s="74">
        <v>131</v>
      </c>
      <c r="U1994" s="74">
        <v>86077</v>
      </c>
      <c r="V1994" s="74">
        <v>2938</v>
      </c>
      <c r="W1994" s="74">
        <v>3000</v>
      </c>
      <c r="X1994" s="74">
        <v>104722</v>
      </c>
      <c r="Y1994" s="74">
        <v>200</v>
      </c>
      <c r="Z1994" s="74">
        <v>1597291</v>
      </c>
      <c r="AA1994" s="74">
        <v>10</v>
      </c>
      <c r="AB1994" s="74">
        <v>11077632</v>
      </c>
      <c r="AC1994" s="74">
        <v>5</v>
      </c>
    </row>
    <row r="1995" spans="1:29" ht="14.25">
      <c r="A1995" s="89">
        <v>2016094</v>
      </c>
      <c r="B1995" s="91">
        <v>42596</v>
      </c>
      <c r="C1995" s="97">
        <v>6</v>
      </c>
      <c r="D1995" s="93">
        <v>7</v>
      </c>
      <c r="E1995" s="93">
        <v>10</v>
      </c>
      <c r="F1995" s="93">
        <v>12</v>
      </c>
      <c r="G1995" s="93">
        <v>18</v>
      </c>
      <c r="H1995" s="93">
        <v>31</v>
      </c>
      <c r="I1995" s="99">
        <v>10</v>
      </c>
      <c r="J1995" s="93">
        <v>7</v>
      </c>
      <c r="K1995" s="93">
        <v>6</v>
      </c>
      <c r="L1995" s="93">
        <v>31</v>
      </c>
      <c r="M1995" s="93">
        <v>18</v>
      </c>
      <c r="N1995" s="93">
        <v>10</v>
      </c>
      <c r="O1995" s="94">
        <v>12</v>
      </c>
      <c r="P1995" s="74">
        <v>324311584</v>
      </c>
      <c r="Q1995" s="74">
        <v>861184896</v>
      </c>
      <c r="R1995" s="74">
        <v>4</v>
      </c>
      <c r="S1995" s="74">
        <v>8445845</v>
      </c>
      <c r="T1995" s="74">
        <v>83</v>
      </c>
      <c r="U1995" s="74">
        <v>207581</v>
      </c>
      <c r="V1995" s="74">
        <v>1737</v>
      </c>
      <c r="W1995" s="74">
        <v>3000</v>
      </c>
      <c r="X1995" s="74">
        <v>85930</v>
      </c>
      <c r="Y1995" s="74">
        <v>200</v>
      </c>
      <c r="Z1995" s="74">
        <v>1511757</v>
      </c>
      <c r="AA1995" s="74">
        <v>10</v>
      </c>
      <c r="AB1995" s="74">
        <v>10496239</v>
      </c>
      <c r="AC1995" s="74">
        <v>5</v>
      </c>
    </row>
    <row r="1996" spans="1:29" ht="14.25">
      <c r="A1996" s="89">
        <v>2016095</v>
      </c>
      <c r="B1996" s="91">
        <v>42598</v>
      </c>
      <c r="C1996" s="97">
        <v>1</v>
      </c>
      <c r="D1996" s="93">
        <v>5</v>
      </c>
      <c r="E1996" s="93">
        <v>9</v>
      </c>
      <c r="F1996" s="93">
        <v>12</v>
      </c>
      <c r="G1996" s="93">
        <v>18</v>
      </c>
      <c r="H1996" s="93">
        <v>32</v>
      </c>
      <c r="I1996" s="99">
        <v>12</v>
      </c>
      <c r="J1996" s="93">
        <v>12</v>
      </c>
      <c r="K1996" s="93">
        <v>1</v>
      </c>
      <c r="L1996" s="93">
        <v>9</v>
      </c>
      <c r="M1996" s="93">
        <v>18</v>
      </c>
      <c r="N1996" s="93">
        <v>5</v>
      </c>
      <c r="O1996" s="94">
        <v>32</v>
      </c>
      <c r="P1996" s="74">
        <v>297413702</v>
      </c>
      <c r="Q1996" s="74">
        <v>866140800</v>
      </c>
      <c r="R1996" s="74">
        <v>7</v>
      </c>
      <c r="S1996" s="74">
        <v>7075631</v>
      </c>
      <c r="T1996" s="74">
        <v>73</v>
      </c>
      <c r="U1996" s="74">
        <v>248791</v>
      </c>
      <c r="V1996" s="74">
        <v>1409</v>
      </c>
      <c r="W1996" s="74">
        <v>3000</v>
      </c>
      <c r="X1996" s="74">
        <v>65989</v>
      </c>
      <c r="Y1996" s="74">
        <v>200</v>
      </c>
      <c r="Z1996" s="74">
        <v>1186916</v>
      </c>
      <c r="AA1996" s="74">
        <v>10</v>
      </c>
      <c r="AB1996" s="74">
        <v>8758330</v>
      </c>
      <c r="AC1996" s="74">
        <v>5</v>
      </c>
    </row>
    <row r="1997" spans="1:29" ht="14.25">
      <c r="A1997" s="89">
        <v>2016096</v>
      </c>
      <c r="B1997" s="91">
        <v>42600</v>
      </c>
      <c r="C1997" s="97">
        <v>6</v>
      </c>
      <c r="D1997" s="93">
        <v>13</v>
      </c>
      <c r="E1997" s="93">
        <v>14</v>
      </c>
      <c r="F1997" s="93">
        <v>21</v>
      </c>
      <c r="G1997" s="93">
        <v>22</v>
      </c>
      <c r="H1997" s="93">
        <v>24</v>
      </c>
      <c r="I1997" s="99">
        <v>16</v>
      </c>
      <c r="J1997" s="93">
        <v>6</v>
      </c>
      <c r="K1997" s="93">
        <v>14</v>
      </c>
      <c r="L1997" s="93">
        <v>21</v>
      </c>
      <c r="M1997" s="93">
        <v>22</v>
      </c>
      <c r="N1997" s="93">
        <v>24</v>
      </c>
      <c r="O1997" s="94">
        <v>13</v>
      </c>
      <c r="P1997" s="74">
        <v>296887214</v>
      </c>
      <c r="Q1997" s="74">
        <v>888068045</v>
      </c>
      <c r="R1997" s="74">
        <v>5</v>
      </c>
      <c r="S1997" s="74">
        <v>8412890</v>
      </c>
      <c r="T1997" s="74">
        <v>110</v>
      </c>
      <c r="U1997" s="74">
        <v>193914</v>
      </c>
      <c r="V1997" s="74">
        <v>993</v>
      </c>
      <c r="W1997" s="74">
        <v>3000</v>
      </c>
      <c r="X1997" s="74">
        <v>47174</v>
      </c>
      <c r="Y1997" s="74">
        <v>200</v>
      </c>
      <c r="Z1997" s="74">
        <v>925886</v>
      </c>
      <c r="AA1997" s="74">
        <v>10</v>
      </c>
      <c r="AB1997" s="74">
        <v>7695961</v>
      </c>
      <c r="AC1997" s="74">
        <v>5</v>
      </c>
    </row>
    <row r="1998" spans="1:29" ht="14.25">
      <c r="A1998" s="89">
        <v>2016097</v>
      </c>
      <c r="B1998" s="91">
        <v>42603</v>
      </c>
      <c r="C1998" s="97">
        <v>6</v>
      </c>
      <c r="D1998" s="93">
        <v>13</v>
      </c>
      <c r="E1998" s="93">
        <v>25</v>
      </c>
      <c r="F1998" s="93">
        <v>26</v>
      </c>
      <c r="G1998" s="93">
        <v>28</v>
      </c>
      <c r="H1998" s="93">
        <v>31</v>
      </c>
      <c r="I1998" s="99">
        <v>1</v>
      </c>
      <c r="J1998" s="93">
        <v>28</v>
      </c>
      <c r="K1998" s="93">
        <v>13</v>
      </c>
      <c r="L1998" s="93">
        <v>25</v>
      </c>
      <c r="M1998" s="93">
        <v>26</v>
      </c>
      <c r="N1998" s="93">
        <v>31</v>
      </c>
      <c r="O1998" s="94">
        <v>6</v>
      </c>
      <c r="P1998" s="74">
        <v>327274678</v>
      </c>
      <c r="Q1998" s="74">
        <v>886496310</v>
      </c>
      <c r="R1998" s="74">
        <v>9</v>
      </c>
      <c r="S1998" s="74">
        <v>6754677</v>
      </c>
      <c r="T1998" s="74">
        <v>101</v>
      </c>
      <c r="U1998" s="74">
        <v>195446</v>
      </c>
      <c r="V1998" s="74">
        <v>1287</v>
      </c>
      <c r="W1998" s="74">
        <v>3000</v>
      </c>
      <c r="X1998" s="74">
        <v>63983</v>
      </c>
      <c r="Y1998" s="74">
        <v>200</v>
      </c>
      <c r="Z1998" s="74">
        <v>1203096</v>
      </c>
      <c r="AA1998" s="74">
        <v>10</v>
      </c>
      <c r="AB1998" s="74">
        <v>10543110</v>
      </c>
      <c r="AC1998" s="74">
        <v>5</v>
      </c>
    </row>
    <row r="1999" spans="1:29" ht="14.25">
      <c r="A1999" s="89">
        <v>2016098</v>
      </c>
      <c r="B1999" s="91">
        <v>42605</v>
      </c>
      <c r="C1999" s="97">
        <v>2</v>
      </c>
      <c r="D1999" s="93">
        <v>8</v>
      </c>
      <c r="E1999" s="93">
        <v>25</v>
      </c>
      <c r="F1999" s="93">
        <v>29</v>
      </c>
      <c r="G1999" s="93">
        <v>31</v>
      </c>
      <c r="H1999" s="93">
        <v>32</v>
      </c>
      <c r="I1999" s="99">
        <v>6</v>
      </c>
      <c r="J1999" s="93">
        <v>2</v>
      </c>
      <c r="K1999" s="93">
        <v>32</v>
      </c>
      <c r="L1999" s="93">
        <v>8</v>
      </c>
      <c r="M1999" s="93">
        <v>29</v>
      </c>
      <c r="N1999" s="93">
        <v>25</v>
      </c>
      <c r="O1999" s="94">
        <v>31</v>
      </c>
      <c r="P1999" s="74">
        <v>296350008</v>
      </c>
      <c r="Q1999" s="74">
        <v>908084049</v>
      </c>
      <c r="R1999" s="74">
        <v>3</v>
      </c>
      <c r="S1999" s="74">
        <v>9434877</v>
      </c>
      <c r="T1999" s="74">
        <v>63</v>
      </c>
      <c r="U1999" s="74">
        <v>263980</v>
      </c>
      <c r="V1999" s="74">
        <v>1265</v>
      </c>
      <c r="W1999" s="74">
        <v>3000</v>
      </c>
      <c r="X1999" s="74">
        <v>60410</v>
      </c>
      <c r="Y1999" s="74">
        <v>200</v>
      </c>
      <c r="Z1999" s="74">
        <v>1152579</v>
      </c>
      <c r="AA1999" s="74">
        <v>10</v>
      </c>
      <c r="AB1999" s="74">
        <v>10257110</v>
      </c>
      <c r="AC1999" s="74">
        <v>5</v>
      </c>
    </row>
    <row r="2000" spans="1:29" ht="14.25">
      <c r="A2000" s="89">
        <v>2016099</v>
      </c>
      <c r="B2000" s="91">
        <v>42607</v>
      </c>
      <c r="C2000" s="97">
        <v>1</v>
      </c>
      <c r="D2000" s="93">
        <v>11</v>
      </c>
      <c r="E2000" s="93">
        <v>21</v>
      </c>
      <c r="F2000" s="93">
        <v>23</v>
      </c>
      <c r="G2000" s="93">
        <v>27</v>
      </c>
      <c r="H2000" s="93">
        <v>33</v>
      </c>
      <c r="I2000" s="99">
        <v>6</v>
      </c>
      <c r="J2000" s="93">
        <v>1</v>
      </c>
      <c r="K2000" s="93">
        <v>11</v>
      </c>
      <c r="L2000" s="93">
        <v>33</v>
      </c>
      <c r="M2000" s="93">
        <v>21</v>
      </c>
      <c r="N2000" s="93">
        <v>27</v>
      </c>
      <c r="O2000" s="94">
        <v>23</v>
      </c>
      <c r="P2000" s="74">
        <v>300016648</v>
      </c>
      <c r="Q2000" s="74">
        <v>930007164</v>
      </c>
      <c r="R2000" s="74">
        <v>4</v>
      </c>
      <c r="S2000" s="74">
        <v>8811192</v>
      </c>
      <c r="T2000" s="74">
        <v>111</v>
      </c>
      <c r="U2000" s="74">
        <v>171675</v>
      </c>
      <c r="V2000" s="74">
        <v>1219</v>
      </c>
      <c r="W2000" s="74">
        <v>3000</v>
      </c>
      <c r="X2000" s="74">
        <v>64088</v>
      </c>
      <c r="Y2000" s="74">
        <v>200</v>
      </c>
      <c r="Z2000" s="74">
        <v>1113248</v>
      </c>
      <c r="AA2000" s="74">
        <v>10</v>
      </c>
      <c r="AB2000" s="74">
        <v>8635446</v>
      </c>
      <c r="AC2000" s="74">
        <v>5</v>
      </c>
    </row>
    <row r="2001" spans="1:29" ht="14.25">
      <c r="A2001" s="89">
        <v>2016100</v>
      </c>
      <c r="B2001" s="91">
        <v>42610</v>
      </c>
      <c r="C2001" s="97">
        <v>3</v>
      </c>
      <c r="D2001" s="93">
        <v>10</v>
      </c>
      <c r="E2001" s="93">
        <v>22</v>
      </c>
      <c r="F2001" s="93">
        <v>23</v>
      </c>
      <c r="G2001" s="93">
        <v>27</v>
      </c>
      <c r="H2001" s="93">
        <v>29</v>
      </c>
      <c r="I2001" s="99">
        <v>4</v>
      </c>
      <c r="J2001" s="93">
        <v>23</v>
      </c>
      <c r="K2001" s="93">
        <v>3</v>
      </c>
      <c r="L2001" s="93">
        <v>10</v>
      </c>
      <c r="M2001" s="93">
        <v>22</v>
      </c>
      <c r="N2001" s="93">
        <v>29</v>
      </c>
      <c r="O2001" s="94">
        <v>27</v>
      </c>
      <c r="P2001" s="74">
        <v>335027586</v>
      </c>
      <c r="Q2001" s="74">
        <v>960230040</v>
      </c>
      <c r="R2001" s="74">
        <v>4</v>
      </c>
      <c r="S2001" s="74">
        <v>9565716</v>
      </c>
      <c r="T2001" s="74">
        <v>87</v>
      </c>
      <c r="U2001" s="74">
        <v>262397</v>
      </c>
      <c r="V2001" s="74">
        <v>1349</v>
      </c>
      <c r="W2001" s="74">
        <v>3000</v>
      </c>
      <c r="X2001" s="74">
        <v>66882</v>
      </c>
      <c r="Y2001" s="74">
        <v>200</v>
      </c>
      <c r="Z2001" s="74">
        <v>1263132</v>
      </c>
      <c r="AA2001" s="74">
        <v>10</v>
      </c>
      <c r="AB2001" s="74">
        <v>8558894</v>
      </c>
      <c r="AC2001" s="74">
        <v>5</v>
      </c>
    </row>
    <row r="2002" spans="1:29" ht="14.25">
      <c r="A2002" s="89">
        <v>2016101</v>
      </c>
      <c r="B2002" s="91">
        <v>42612</v>
      </c>
      <c r="C2002" s="97">
        <v>1</v>
      </c>
      <c r="D2002" s="93">
        <v>3</v>
      </c>
      <c r="E2002" s="93">
        <v>19</v>
      </c>
      <c r="F2002" s="93">
        <v>24</v>
      </c>
      <c r="G2002" s="93">
        <v>32</v>
      </c>
      <c r="H2002" s="93">
        <v>33</v>
      </c>
      <c r="I2002" s="99">
        <v>1</v>
      </c>
      <c r="J2002" s="93">
        <v>33</v>
      </c>
      <c r="K2002" s="93">
        <v>24</v>
      </c>
      <c r="L2002" s="93">
        <v>19</v>
      </c>
      <c r="M2002" s="93">
        <v>3</v>
      </c>
      <c r="N2002" s="93">
        <v>32</v>
      </c>
      <c r="O2002" s="94">
        <v>1</v>
      </c>
      <c r="P2002" s="74">
        <v>303829992</v>
      </c>
      <c r="Q2002" s="74">
        <v>1005245634</v>
      </c>
      <c r="R2002" s="74">
        <v>3</v>
      </c>
      <c r="S2002" s="74">
        <v>10000000</v>
      </c>
      <c r="T2002" s="74">
        <v>45</v>
      </c>
      <c r="U2002" s="74">
        <v>555671</v>
      </c>
      <c r="V2002" s="74">
        <v>690</v>
      </c>
      <c r="W2002" s="74">
        <v>3000</v>
      </c>
      <c r="X2002" s="74">
        <v>40929</v>
      </c>
      <c r="Y2002" s="74">
        <v>200</v>
      </c>
      <c r="Z2002" s="74">
        <v>798856</v>
      </c>
      <c r="AA2002" s="74">
        <v>10</v>
      </c>
      <c r="AB2002" s="74">
        <v>6122308</v>
      </c>
      <c r="AC2002" s="74">
        <v>5</v>
      </c>
    </row>
    <row r="2003" spans="1:29" ht="14.25">
      <c r="A2003" s="89">
        <v>2016102</v>
      </c>
      <c r="B2003" s="91">
        <v>42614</v>
      </c>
      <c r="C2003" s="97">
        <v>5</v>
      </c>
      <c r="D2003" s="93">
        <v>8</v>
      </c>
      <c r="E2003" s="93">
        <v>10</v>
      </c>
      <c r="F2003" s="93">
        <v>14</v>
      </c>
      <c r="G2003" s="93">
        <v>17</v>
      </c>
      <c r="H2003" s="93">
        <v>30</v>
      </c>
      <c r="I2003" s="99">
        <v>13</v>
      </c>
      <c r="J2003" s="93">
        <v>10</v>
      </c>
      <c r="K2003" s="93">
        <v>30</v>
      </c>
      <c r="L2003" s="93">
        <v>5</v>
      </c>
      <c r="M2003" s="93">
        <v>14</v>
      </c>
      <c r="N2003" s="93">
        <v>8</v>
      </c>
      <c r="O2003" s="94">
        <v>17</v>
      </c>
      <c r="P2003" s="74">
        <v>304528374</v>
      </c>
      <c r="Q2003" s="74">
        <v>1007804693</v>
      </c>
      <c r="R2003" s="74">
        <v>7</v>
      </c>
      <c r="S2003" s="74">
        <v>6951119</v>
      </c>
      <c r="T2003" s="74">
        <v>339</v>
      </c>
      <c r="U2003" s="74">
        <v>50360</v>
      </c>
      <c r="V2003" s="74">
        <v>2536</v>
      </c>
      <c r="W2003" s="74">
        <v>3000</v>
      </c>
      <c r="X2003" s="74">
        <v>84574</v>
      </c>
      <c r="Y2003" s="74">
        <v>200</v>
      </c>
      <c r="Z2003" s="74">
        <v>1305931</v>
      </c>
      <c r="AA2003" s="74">
        <v>10</v>
      </c>
      <c r="AB2003" s="74">
        <v>8669519</v>
      </c>
      <c r="AC2003" s="74">
        <v>5</v>
      </c>
    </row>
    <row r="2004" spans="1:29" ht="14.25">
      <c r="A2004" s="89">
        <v>2016103</v>
      </c>
      <c r="B2004" s="91">
        <v>42617</v>
      </c>
      <c r="C2004" s="97">
        <v>1</v>
      </c>
      <c r="D2004" s="93">
        <v>5</v>
      </c>
      <c r="E2004" s="93">
        <v>13</v>
      </c>
      <c r="F2004" s="93">
        <v>19</v>
      </c>
      <c r="G2004" s="93">
        <v>24</v>
      </c>
      <c r="H2004" s="93">
        <v>27</v>
      </c>
      <c r="I2004" s="99">
        <v>11</v>
      </c>
      <c r="J2004" s="93">
        <v>27</v>
      </c>
      <c r="K2004" s="93">
        <v>13</v>
      </c>
      <c r="L2004" s="93">
        <v>24</v>
      </c>
      <c r="M2004" s="93">
        <v>19</v>
      </c>
      <c r="N2004" s="93">
        <v>1</v>
      </c>
      <c r="O2004" s="94">
        <v>5</v>
      </c>
      <c r="P2004" s="74">
        <v>334526552</v>
      </c>
      <c r="Q2004" s="74">
        <v>977024997</v>
      </c>
      <c r="R2004" s="74">
        <v>13</v>
      </c>
      <c r="S2004" s="74">
        <v>5957211</v>
      </c>
      <c r="T2004" s="74">
        <v>116</v>
      </c>
      <c r="U2004" s="74">
        <v>134092</v>
      </c>
      <c r="V2004" s="74">
        <v>1750</v>
      </c>
      <c r="W2004" s="74">
        <v>3000</v>
      </c>
      <c r="X2004" s="74">
        <v>70675</v>
      </c>
      <c r="Y2004" s="74">
        <v>200</v>
      </c>
      <c r="Z2004" s="74">
        <v>1228108</v>
      </c>
      <c r="AA2004" s="74">
        <v>10</v>
      </c>
      <c r="AB2004" s="74">
        <v>14006635</v>
      </c>
      <c r="AC2004" s="74">
        <v>5</v>
      </c>
    </row>
    <row r="2005" spans="1:29" ht="14.25">
      <c r="A2005" s="89">
        <v>2016104</v>
      </c>
      <c r="B2005" s="91">
        <v>42619</v>
      </c>
      <c r="C2005" s="97">
        <v>5</v>
      </c>
      <c r="D2005" s="93">
        <v>9</v>
      </c>
      <c r="E2005" s="93">
        <v>11</v>
      </c>
      <c r="F2005" s="93">
        <v>18</v>
      </c>
      <c r="G2005" s="93">
        <v>30</v>
      </c>
      <c r="H2005" s="93">
        <v>31</v>
      </c>
      <c r="I2005" s="99">
        <v>4</v>
      </c>
      <c r="J2005" s="93">
        <v>9</v>
      </c>
      <c r="K2005" s="93">
        <v>18</v>
      </c>
      <c r="L2005" s="93">
        <v>30</v>
      </c>
      <c r="M2005" s="93">
        <v>11</v>
      </c>
      <c r="N2005" s="93">
        <v>31</v>
      </c>
      <c r="O2005" s="94">
        <v>5</v>
      </c>
      <c r="P2005" s="74">
        <v>304391928</v>
      </c>
      <c r="Q2005" s="74">
        <v>1025995488</v>
      </c>
      <c r="R2005" s="74">
        <v>2</v>
      </c>
      <c r="S2005" s="74">
        <v>10000000</v>
      </c>
      <c r="T2005" s="74">
        <v>72</v>
      </c>
      <c r="U2005" s="74">
        <v>319307</v>
      </c>
      <c r="V2005" s="74">
        <v>849</v>
      </c>
      <c r="W2005" s="74">
        <v>3000</v>
      </c>
      <c r="X2005" s="74">
        <v>51243</v>
      </c>
      <c r="Y2005" s="74">
        <v>200</v>
      </c>
      <c r="Z2005" s="74">
        <v>1051840</v>
      </c>
      <c r="AA2005" s="74">
        <v>10</v>
      </c>
      <c r="AB2005" s="74">
        <v>6775477</v>
      </c>
      <c r="AC2005" s="74">
        <v>5</v>
      </c>
    </row>
    <row r="2006" spans="1:29" ht="14.25">
      <c r="A2006" s="89">
        <v>2016105</v>
      </c>
      <c r="B2006" s="91">
        <v>42621</v>
      </c>
      <c r="C2006" s="97">
        <v>8</v>
      </c>
      <c r="D2006" s="93">
        <v>10</v>
      </c>
      <c r="E2006" s="93">
        <v>19</v>
      </c>
      <c r="F2006" s="93">
        <v>27</v>
      </c>
      <c r="G2006" s="93">
        <v>28</v>
      </c>
      <c r="H2006" s="93">
        <v>31</v>
      </c>
      <c r="I2006" s="99">
        <v>16</v>
      </c>
      <c r="J2006" s="93">
        <v>8</v>
      </c>
      <c r="K2006" s="93">
        <v>27</v>
      </c>
      <c r="L2006" s="93">
        <v>28</v>
      </c>
      <c r="M2006" s="93">
        <v>31</v>
      </c>
      <c r="N2006" s="93">
        <v>19</v>
      </c>
      <c r="O2006" s="94">
        <v>10</v>
      </c>
      <c r="P2006" s="74">
        <v>304435234</v>
      </c>
      <c r="Q2006" s="74">
        <v>1011744422</v>
      </c>
      <c r="R2006" s="74">
        <v>13</v>
      </c>
      <c r="S2006" s="74">
        <v>6419550</v>
      </c>
      <c r="T2006" s="74">
        <v>153</v>
      </c>
      <c r="U2006" s="74">
        <v>150769</v>
      </c>
      <c r="V2006" s="74">
        <v>1038</v>
      </c>
      <c r="W2006" s="74">
        <v>3000</v>
      </c>
      <c r="X2006" s="74">
        <v>58194</v>
      </c>
      <c r="Y2006" s="74">
        <v>200</v>
      </c>
      <c r="Z2006" s="74">
        <v>1156103</v>
      </c>
      <c r="AA2006" s="74">
        <v>10</v>
      </c>
      <c r="AB2006" s="74">
        <v>6117728</v>
      </c>
      <c r="AC2006" s="74">
        <v>5</v>
      </c>
    </row>
    <row r="2007" spans="1:29" ht="14.25">
      <c r="A2007" s="89">
        <v>2016106</v>
      </c>
      <c r="B2007" s="91">
        <v>42624</v>
      </c>
      <c r="C2007" s="97">
        <v>4</v>
      </c>
      <c r="D2007" s="93">
        <v>5</v>
      </c>
      <c r="E2007" s="93">
        <v>13</v>
      </c>
      <c r="F2007" s="93">
        <v>22</v>
      </c>
      <c r="G2007" s="93">
        <v>25</v>
      </c>
      <c r="H2007" s="93">
        <v>30</v>
      </c>
      <c r="I2007" s="99">
        <v>4</v>
      </c>
      <c r="J2007" s="93">
        <v>13</v>
      </c>
      <c r="K2007" s="93">
        <v>4</v>
      </c>
      <c r="L2007" s="93">
        <v>30</v>
      </c>
      <c r="M2007" s="93">
        <v>22</v>
      </c>
      <c r="N2007" s="93">
        <v>5</v>
      </c>
      <c r="O2007" s="94">
        <v>25</v>
      </c>
      <c r="P2007" s="74">
        <v>329967722</v>
      </c>
      <c r="Q2007" s="74">
        <v>1036874166</v>
      </c>
      <c r="R2007" s="74">
        <v>6</v>
      </c>
      <c r="S2007" s="74">
        <v>8341196</v>
      </c>
      <c r="T2007" s="74">
        <v>119</v>
      </c>
      <c r="U2007" s="74">
        <v>210579</v>
      </c>
      <c r="V2007" s="74">
        <v>904</v>
      </c>
      <c r="W2007" s="74">
        <v>3000</v>
      </c>
      <c r="X2007" s="74">
        <v>52216</v>
      </c>
      <c r="Y2007" s="74">
        <v>200</v>
      </c>
      <c r="Z2007" s="74">
        <v>1028518</v>
      </c>
      <c r="AA2007" s="74">
        <v>10</v>
      </c>
      <c r="AB2007" s="74">
        <v>7601579</v>
      </c>
      <c r="AC2007" s="74">
        <v>5</v>
      </c>
    </row>
    <row r="2008" spans="1:29" ht="14.25">
      <c r="A2008" s="89">
        <v>2016107</v>
      </c>
      <c r="B2008" s="91">
        <v>42626</v>
      </c>
      <c r="C2008" s="97">
        <v>6</v>
      </c>
      <c r="D2008" s="93">
        <v>11</v>
      </c>
      <c r="E2008" s="93">
        <v>18</v>
      </c>
      <c r="F2008" s="93">
        <v>26</v>
      </c>
      <c r="G2008" s="93">
        <v>27</v>
      </c>
      <c r="H2008" s="93">
        <v>32</v>
      </c>
      <c r="I2008" s="99">
        <v>1</v>
      </c>
      <c r="J2008" s="93">
        <v>11</v>
      </c>
      <c r="K2008" s="93">
        <v>26</v>
      </c>
      <c r="L2008" s="93">
        <v>32</v>
      </c>
      <c r="M2008" s="93">
        <v>18</v>
      </c>
      <c r="N2008" s="93">
        <v>27</v>
      </c>
      <c r="O2008" s="94">
        <v>6</v>
      </c>
      <c r="P2008" s="74">
        <v>295842288</v>
      </c>
      <c r="Q2008" s="74">
        <v>1016647606</v>
      </c>
      <c r="R2008" s="74">
        <v>13</v>
      </c>
      <c r="S2008" s="74">
        <v>6252404</v>
      </c>
      <c r="T2008" s="74">
        <v>230</v>
      </c>
      <c r="U2008" s="74">
        <v>88485</v>
      </c>
      <c r="V2008" s="74">
        <v>1344</v>
      </c>
      <c r="W2008" s="74">
        <v>3000</v>
      </c>
      <c r="X2008" s="74">
        <v>67680</v>
      </c>
      <c r="Y2008" s="74">
        <v>200</v>
      </c>
      <c r="Z2008" s="74">
        <v>1186566</v>
      </c>
      <c r="AA2008" s="74">
        <v>10</v>
      </c>
      <c r="AB2008" s="74">
        <v>6824560</v>
      </c>
      <c r="AC2008" s="74">
        <v>5</v>
      </c>
    </row>
    <row r="2009" spans="1:29" ht="14.25">
      <c r="A2009" s="89">
        <v>2016108</v>
      </c>
      <c r="B2009" s="91">
        <v>42628</v>
      </c>
      <c r="C2009" s="97">
        <v>2</v>
      </c>
      <c r="D2009" s="93">
        <v>3</v>
      </c>
      <c r="E2009" s="93">
        <v>7</v>
      </c>
      <c r="F2009" s="93">
        <v>8</v>
      </c>
      <c r="G2009" s="93">
        <v>19</v>
      </c>
      <c r="H2009" s="93">
        <v>26</v>
      </c>
      <c r="I2009" s="99">
        <v>16</v>
      </c>
      <c r="J2009" s="93">
        <v>3</v>
      </c>
      <c r="K2009" s="93">
        <v>7</v>
      </c>
      <c r="L2009" s="93">
        <v>26</v>
      </c>
      <c r="M2009" s="93">
        <v>19</v>
      </c>
      <c r="N2009" s="93">
        <v>2</v>
      </c>
      <c r="O2009" s="94">
        <v>8</v>
      </c>
      <c r="P2009" s="74">
        <v>278530656</v>
      </c>
      <c r="Q2009" s="74">
        <v>1033314654</v>
      </c>
      <c r="R2009" s="74">
        <v>6</v>
      </c>
      <c r="S2009" s="74">
        <v>7828306</v>
      </c>
      <c r="T2009" s="74">
        <v>174</v>
      </c>
      <c r="U2009" s="74">
        <v>121909</v>
      </c>
      <c r="V2009" s="74">
        <v>1044</v>
      </c>
      <c r="W2009" s="74">
        <v>3000</v>
      </c>
      <c r="X2009" s="74">
        <v>59523</v>
      </c>
      <c r="Y2009" s="74">
        <v>200</v>
      </c>
      <c r="Z2009" s="74">
        <v>1164049</v>
      </c>
      <c r="AA2009" s="74">
        <v>10</v>
      </c>
      <c r="AB2009" s="74">
        <v>4990750</v>
      </c>
      <c r="AC2009" s="74">
        <v>5</v>
      </c>
    </row>
    <row r="2010" spans="1:29" ht="14.25">
      <c r="A2010" s="89">
        <v>2016109</v>
      </c>
      <c r="B2010" s="91">
        <v>42631</v>
      </c>
      <c r="C2010" s="97">
        <v>9</v>
      </c>
      <c r="D2010" s="93">
        <v>11</v>
      </c>
      <c r="E2010" s="93">
        <v>15</v>
      </c>
      <c r="F2010" s="93">
        <v>16</v>
      </c>
      <c r="G2010" s="93">
        <v>27</v>
      </c>
      <c r="H2010" s="93">
        <v>33</v>
      </c>
      <c r="I2010" s="99">
        <v>5</v>
      </c>
      <c r="J2010" s="93">
        <v>11</v>
      </c>
      <c r="K2010" s="93">
        <v>16</v>
      </c>
      <c r="L2010" s="93">
        <v>15</v>
      </c>
      <c r="M2010" s="93">
        <v>33</v>
      </c>
      <c r="N2010" s="93">
        <v>9</v>
      </c>
      <c r="O2010" s="94">
        <v>27</v>
      </c>
      <c r="P2010" s="74">
        <v>339043452</v>
      </c>
      <c r="Q2010" s="74">
        <v>1031137928</v>
      </c>
      <c r="R2010" s="74">
        <v>8</v>
      </c>
      <c r="S2010" s="74">
        <v>6719240</v>
      </c>
      <c r="T2010" s="74">
        <v>93</v>
      </c>
      <c r="U2010" s="74">
        <v>184864</v>
      </c>
      <c r="V2010" s="74">
        <v>1895</v>
      </c>
      <c r="W2010" s="74">
        <v>3000</v>
      </c>
      <c r="X2010" s="74">
        <v>83484</v>
      </c>
      <c r="Y2010" s="74">
        <v>200</v>
      </c>
      <c r="Z2010" s="74">
        <v>1470824</v>
      </c>
      <c r="AA2010" s="74">
        <v>10</v>
      </c>
      <c r="AB2010" s="74">
        <v>12054330</v>
      </c>
      <c r="AC2010" s="74">
        <v>5</v>
      </c>
    </row>
    <row r="2011" spans="1:29" ht="14.25">
      <c r="A2011" s="89">
        <v>2016110</v>
      </c>
      <c r="B2011" s="91">
        <v>42633</v>
      </c>
      <c r="C2011" s="97">
        <v>5</v>
      </c>
      <c r="D2011" s="93">
        <v>7</v>
      </c>
      <c r="E2011" s="93">
        <v>28</v>
      </c>
      <c r="F2011" s="93">
        <v>31</v>
      </c>
      <c r="G2011" s="93">
        <v>32</v>
      </c>
      <c r="H2011" s="93">
        <v>33</v>
      </c>
      <c r="I2011" s="99">
        <v>8</v>
      </c>
      <c r="J2011" s="93">
        <v>32</v>
      </c>
      <c r="K2011" s="93">
        <v>28</v>
      </c>
      <c r="L2011" s="93">
        <v>5</v>
      </c>
      <c r="M2011" s="93">
        <v>31</v>
      </c>
      <c r="N2011" s="93">
        <v>7</v>
      </c>
      <c r="O2011" s="94">
        <v>33</v>
      </c>
      <c r="P2011" s="74">
        <v>306664040</v>
      </c>
      <c r="Q2011" s="74">
        <v>1037073225</v>
      </c>
      <c r="R2011" s="74">
        <v>5</v>
      </c>
      <c r="S2011" s="74">
        <v>7249839</v>
      </c>
      <c r="T2011" s="74">
        <v>55</v>
      </c>
      <c r="U2011" s="74">
        <v>255663</v>
      </c>
      <c r="V2011" s="74">
        <v>1231</v>
      </c>
      <c r="W2011" s="74">
        <v>3000</v>
      </c>
      <c r="X2011" s="74">
        <v>62786</v>
      </c>
      <c r="Y2011" s="74">
        <v>200</v>
      </c>
      <c r="Z2011" s="74">
        <v>1133745</v>
      </c>
      <c r="AA2011" s="74">
        <v>10</v>
      </c>
      <c r="AB2011" s="74">
        <v>13286347</v>
      </c>
      <c r="AC2011" s="74">
        <v>5</v>
      </c>
    </row>
    <row r="2012" spans="1:29" ht="14.25">
      <c r="A2012" s="89">
        <v>2016111</v>
      </c>
      <c r="B2012" s="91">
        <v>42635</v>
      </c>
      <c r="C2012" s="97">
        <v>2</v>
      </c>
      <c r="D2012" s="93">
        <v>4</v>
      </c>
      <c r="E2012" s="93">
        <v>7</v>
      </c>
      <c r="F2012" s="93">
        <v>14</v>
      </c>
      <c r="G2012" s="93">
        <v>15</v>
      </c>
      <c r="H2012" s="93">
        <v>32</v>
      </c>
      <c r="I2012" s="99">
        <v>4</v>
      </c>
      <c r="J2012" s="93">
        <v>15</v>
      </c>
      <c r="K2012" s="93">
        <v>14</v>
      </c>
      <c r="L2012" s="93">
        <v>4</v>
      </c>
      <c r="M2012" s="93">
        <v>32</v>
      </c>
      <c r="N2012" s="93">
        <v>7</v>
      </c>
      <c r="O2012" s="94">
        <v>2</v>
      </c>
      <c r="P2012" s="74">
        <v>310894592</v>
      </c>
      <c r="Q2012" s="74">
        <v>1080979719</v>
      </c>
      <c r="R2012" s="74">
        <v>3</v>
      </c>
      <c r="S2012" s="74">
        <v>10000000</v>
      </c>
      <c r="T2012" s="74">
        <v>68</v>
      </c>
      <c r="U2012" s="74">
        <v>362286</v>
      </c>
      <c r="V2012" s="74">
        <v>1057</v>
      </c>
      <c r="W2012" s="74">
        <v>3000</v>
      </c>
      <c r="X2012" s="74">
        <v>44252</v>
      </c>
      <c r="Y2012" s="74">
        <v>200</v>
      </c>
      <c r="Z2012" s="74">
        <v>879232</v>
      </c>
      <c r="AA2012" s="74">
        <v>10</v>
      </c>
      <c r="AB2012" s="74">
        <v>6596527</v>
      </c>
      <c r="AC2012" s="74">
        <v>5</v>
      </c>
    </row>
    <row r="2013" spans="1:29" ht="14.25">
      <c r="A2013" s="89">
        <v>2016112</v>
      </c>
      <c r="B2013" s="91">
        <v>42638</v>
      </c>
      <c r="C2013" s="97">
        <v>6</v>
      </c>
      <c r="D2013" s="93">
        <v>12</v>
      </c>
      <c r="E2013" s="93">
        <v>14</v>
      </c>
      <c r="F2013" s="93">
        <v>15</v>
      </c>
      <c r="G2013" s="93">
        <v>18</v>
      </c>
      <c r="H2013" s="93">
        <v>25</v>
      </c>
      <c r="I2013" s="99">
        <v>12</v>
      </c>
      <c r="J2013" s="93">
        <v>15</v>
      </c>
      <c r="K2013" s="93">
        <v>12</v>
      </c>
      <c r="L2013" s="93">
        <v>25</v>
      </c>
      <c r="M2013" s="93">
        <v>6</v>
      </c>
      <c r="N2013" s="93">
        <v>18</v>
      </c>
      <c r="O2013" s="94">
        <v>14</v>
      </c>
      <c r="P2013" s="74">
        <v>339124224</v>
      </c>
      <c r="Q2013" s="74">
        <v>1082109240</v>
      </c>
      <c r="R2013" s="74">
        <v>8</v>
      </c>
      <c r="S2013" s="74">
        <v>6869523</v>
      </c>
      <c r="T2013" s="74">
        <v>105</v>
      </c>
      <c r="U2013" s="74">
        <v>178049</v>
      </c>
      <c r="V2013" s="74">
        <v>1711</v>
      </c>
      <c r="W2013" s="74">
        <v>3000</v>
      </c>
      <c r="X2013" s="74">
        <v>79274</v>
      </c>
      <c r="Y2013" s="74">
        <v>200</v>
      </c>
      <c r="Z2013" s="74">
        <v>1390410</v>
      </c>
      <c r="AA2013" s="74">
        <v>10</v>
      </c>
      <c r="AB2013" s="74">
        <v>11299602</v>
      </c>
      <c r="AC2013" s="74">
        <v>5</v>
      </c>
    </row>
    <row r="2014" spans="1:29" ht="14.25">
      <c r="A2014" s="89">
        <v>2016113</v>
      </c>
      <c r="B2014" s="91">
        <v>42640</v>
      </c>
      <c r="C2014" s="97">
        <v>1</v>
      </c>
      <c r="D2014" s="93">
        <v>11</v>
      </c>
      <c r="E2014" s="93">
        <v>16</v>
      </c>
      <c r="F2014" s="93">
        <v>17</v>
      </c>
      <c r="G2014" s="93">
        <v>20</v>
      </c>
      <c r="H2014" s="93">
        <v>26</v>
      </c>
      <c r="I2014" s="99">
        <v>14</v>
      </c>
      <c r="J2014" s="93">
        <v>11</v>
      </c>
      <c r="K2014" s="93">
        <v>26</v>
      </c>
      <c r="L2014" s="93">
        <v>1</v>
      </c>
      <c r="M2014" s="93">
        <v>16</v>
      </c>
      <c r="N2014" s="93">
        <v>17</v>
      </c>
      <c r="O2014" s="94">
        <v>20</v>
      </c>
      <c r="P2014" s="74">
        <v>301675518</v>
      </c>
      <c r="Q2014" s="74">
        <v>1097496306</v>
      </c>
      <c r="R2014" s="74">
        <v>6</v>
      </c>
      <c r="S2014" s="74">
        <v>7750731</v>
      </c>
      <c r="T2014" s="74">
        <v>95</v>
      </c>
      <c r="U2014" s="74">
        <v>217162</v>
      </c>
      <c r="V2014" s="74">
        <v>1293</v>
      </c>
      <c r="W2014" s="74">
        <v>3000</v>
      </c>
      <c r="X2014" s="74">
        <v>64603</v>
      </c>
      <c r="Y2014" s="74">
        <v>200</v>
      </c>
      <c r="Z2014" s="74">
        <v>1227039</v>
      </c>
      <c r="AA2014" s="74">
        <v>10</v>
      </c>
      <c r="AB2014" s="74">
        <v>7245815</v>
      </c>
      <c r="AC2014" s="74">
        <v>5</v>
      </c>
    </row>
    <row r="2015" spans="1:29" ht="14.25">
      <c r="A2015" s="89">
        <v>2016114</v>
      </c>
      <c r="B2015" s="91">
        <v>42642</v>
      </c>
      <c r="C2015" s="97">
        <v>5</v>
      </c>
      <c r="D2015" s="93">
        <v>16</v>
      </c>
      <c r="E2015" s="93">
        <v>20</v>
      </c>
      <c r="F2015" s="93">
        <v>22</v>
      </c>
      <c r="G2015" s="93">
        <v>27</v>
      </c>
      <c r="H2015" s="93">
        <v>29</v>
      </c>
      <c r="I2015" s="99">
        <v>9</v>
      </c>
      <c r="J2015" s="93">
        <v>16</v>
      </c>
      <c r="K2015" s="93">
        <v>22</v>
      </c>
      <c r="L2015" s="93">
        <v>29</v>
      </c>
      <c r="M2015" s="93">
        <v>5</v>
      </c>
      <c r="N2015" s="93">
        <v>20</v>
      </c>
      <c r="O2015" s="94">
        <v>27</v>
      </c>
      <c r="P2015" s="74">
        <v>300350554</v>
      </c>
      <c r="Q2015" s="74">
        <v>1005529350</v>
      </c>
      <c r="R2015" s="74">
        <v>21</v>
      </c>
      <c r="S2015" s="74">
        <v>5225680</v>
      </c>
      <c r="T2015" s="74">
        <v>103</v>
      </c>
      <c r="U2015" s="74">
        <v>57515</v>
      </c>
      <c r="V2015" s="74">
        <v>3277</v>
      </c>
      <c r="W2015" s="74">
        <v>3000</v>
      </c>
      <c r="X2015" s="74">
        <v>128407</v>
      </c>
      <c r="Y2015" s="74">
        <v>200</v>
      </c>
      <c r="Z2015" s="74">
        <v>1900718</v>
      </c>
      <c r="AA2015" s="74">
        <v>10</v>
      </c>
      <c r="AB2015" s="74">
        <v>13791142</v>
      </c>
      <c r="AC2015" s="74">
        <v>5</v>
      </c>
    </row>
    <row r="2016" spans="1:29" ht="14.25">
      <c r="A2016" s="89">
        <v>2016115</v>
      </c>
      <c r="B2016" s="91">
        <v>42645</v>
      </c>
      <c r="C2016" s="97">
        <v>6</v>
      </c>
      <c r="D2016" s="93">
        <v>8</v>
      </c>
      <c r="E2016" s="93">
        <v>20</v>
      </c>
      <c r="F2016" s="93">
        <v>22</v>
      </c>
      <c r="G2016" s="93">
        <v>26</v>
      </c>
      <c r="H2016" s="93">
        <v>27</v>
      </c>
      <c r="I2016" s="99">
        <v>9</v>
      </c>
      <c r="J2016" s="93">
        <v>22</v>
      </c>
      <c r="K2016" s="93">
        <v>27</v>
      </c>
      <c r="L2016" s="93">
        <v>20</v>
      </c>
      <c r="M2016" s="93">
        <v>26</v>
      </c>
      <c r="N2016" s="93">
        <v>8</v>
      </c>
      <c r="O2016" s="94">
        <v>6</v>
      </c>
      <c r="P2016" s="74">
        <v>307770194</v>
      </c>
      <c r="Q2016" s="74">
        <v>984826752</v>
      </c>
      <c r="R2016" s="74">
        <v>13</v>
      </c>
      <c r="S2016" s="74">
        <v>6239088</v>
      </c>
      <c r="T2016" s="74">
        <v>62</v>
      </c>
      <c r="U2016" s="74">
        <v>324761</v>
      </c>
      <c r="V2016" s="74">
        <v>1052</v>
      </c>
      <c r="W2016" s="74">
        <v>3000</v>
      </c>
      <c r="X2016" s="74">
        <v>59791</v>
      </c>
      <c r="Y2016" s="74">
        <v>200</v>
      </c>
      <c r="Z2016" s="74">
        <v>1114741</v>
      </c>
      <c r="AA2016" s="74">
        <v>10</v>
      </c>
      <c r="AB2016" s="74">
        <v>8801009</v>
      </c>
      <c r="AC2016" s="74">
        <v>5</v>
      </c>
    </row>
    <row r="2017" spans="1:29" ht="14.25">
      <c r="A2017" s="89">
        <v>2016116</v>
      </c>
      <c r="B2017" s="91">
        <v>42647</v>
      </c>
      <c r="C2017" s="97">
        <v>7</v>
      </c>
      <c r="D2017" s="93">
        <v>18</v>
      </c>
      <c r="E2017" s="93">
        <v>20</v>
      </c>
      <c r="F2017" s="93">
        <v>23</v>
      </c>
      <c r="G2017" s="93">
        <v>27</v>
      </c>
      <c r="H2017" s="93">
        <v>31</v>
      </c>
      <c r="I2017" s="99">
        <v>13</v>
      </c>
      <c r="J2017" s="93">
        <v>20</v>
      </c>
      <c r="K2017" s="93">
        <v>7</v>
      </c>
      <c r="L2017" s="93">
        <v>27</v>
      </c>
      <c r="M2017" s="93">
        <v>23</v>
      </c>
      <c r="N2017" s="93">
        <v>18</v>
      </c>
      <c r="O2017" s="94">
        <v>31</v>
      </c>
      <c r="P2017" s="74">
        <v>268669114</v>
      </c>
      <c r="Q2017" s="74">
        <v>997623156</v>
      </c>
      <c r="R2017" s="74">
        <v>6</v>
      </c>
      <c r="S2017" s="74">
        <v>7593721</v>
      </c>
      <c r="T2017" s="74">
        <v>52</v>
      </c>
      <c r="U2017" s="74">
        <v>374094</v>
      </c>
      <c r="V2017" s="74">
        <v>765</v>
      </c>
      <c r="W2017" s="74">
        <v>3000</v>
      </c>
      <c r="X2017" s="74">
        <v>42434</v>
      </c>
      <c r="Y2017" s="74">
        <v>200</v>
      </c>
      <c r="Z2017" s="74">
        <v>870071</v>
      </c>
      <c r="AA2017" s="74">
        <v>10</v>
      </c>
      <c r="AB2017" s="74">
        <v>6870742</v>
      </c>
      <c r="AC2017" s="74">
        <v>5</v>
      </c>
    </row>
    <row r="2018" spans="1:29" ht="14.25">
      <c r="A2018" s="89">
        <v>2016117</v>
      </c>
      <c r="B2018" s="91">
        <v>42649</v>
      </c>
      <c r="C2018" s="97">
        <v>3</v>
      </c>
      <c r="D2018" s="93">
        <v>10</v>
      </c>
      <c r="E2018" s="93">
        <v>14</v>
      </c>
      <c r="F2018" s="93">
        <v>17</v>
      </c>
      <c r="G2018" s="93">
        <v>28</v>
      </c>
      <c r="H2018" s="93">
        <v>33</v>
      </c>
      <c r="I2018" s="99">
        <v>2</v>
      </c>
      <c r="J2018" s="93">
        <v>17</v>
      </c>
      <c r="K2018" s="93">
        <v>14</v>
      </c>
      <c r="L2018" s="93">
        <v>10</v>
      </c>
      <c r="M2018" s="93">
        <v>28</v>
      </c>
      <c r="N2018" s="93">
        <v>33</v>
      </c>
      <c r="O2018" s="94">
        <v>3</v>
      </c>
      <c r="P2018" s="74">
        <v>281128494</v>
      </c>
      <c r="Q2018" s="74">
        <v>971854560</v>
      </c>
      <c r="R2018" s="74">
        <v>12</v>
      </c>
      <c r="S2018" s="74">
        <v>6037315</v>
      </c>
      <c r="T2018" s="74">
        <v>167</v>
      </c>
      <c r="U2018" s="74">
        <v>93172</v>
      </c>
      <c r="V2018" s="74">
        <v>1921</v>
      </c>
      <c r="W2018" s="74">
        <v>3000</v>
      </c>
      <c r="X2018" s="74">
        <v>75474</v>
      </c>
      <c r="Y2018" s="74">
        <v>200</v>
      </c>
      <c r="Z2018" s="74">
        <v>1201455</v>
      </c>
      <c r="AA2018" s="74">
        <v>10</v>
      </c>
      <c r="AB2018" s="74">
        <v>8528336</v>
      </c>
      <c r="AC2018" s="74">
        <v>5</v>
      </c>
    </row>
    <row r="2019" spans="1:29" ht="14.25">
      <c r="A2019" s="89">
        <v>2016118</v>
      </c>
      <c r="B2019" s="91">
        <v>42652</v>
      </c>
      <c r="C2019" s="97">
        <v>9</v>
      </c>
      <c r="D2019" s="93">
        <v>14</v>
      </c>
      <c r="E2019" s="93">
        <v>22</v>
      </c>
      <c r="F2019" s="93">
        <v>23</v>
      </c>
      <c r="G2019" s="93">
        <v>31</v>
      </c>
      <c r="H2019" s="93">
        <v>33</v>
      </c>
      <c r="I2019" s="99">
        <v>14</v>
      </c>
      <c r="J2019" s="93">
        <v>14</v>
      </c>
      <c r="K2019" s="93">
        <v>33</v>
      </c>
      <c r="L2019" s="93">
        <v>31</v>
      </c>
      <c r="M2019" s="93">
        <v>23</v>
      </c>
      <c r="N2019" s="93">
        <v>9</v>
      </c>
      <c r="O2019" s="94">
        <v>22</v>
      </c>
      <c r="P2019" s="74">
        <v>338792784</v>
      </c>
      <c r="Q2019" s="74">
        <v>1017168724</v>
      </c>
      <c r="R2019" s="74">
        <v>4</v>
      </c>
      <c r="S2019" s="74">
        <v>10000000</v>
      </c>
      <c r="T2019" s="74">
        <v>97</v>
      </c>
      <c r="U2019" s="74">
        <v>293175</v>
      </c>
      <c r="V2019" s="74">
        <v>811</v>
      </c>
      <c r="W2019" s="74">
        <v>3000</v>
      </c>
      <c r="X2019" s="74">
        <v>41136</v>
      </c>
      <c r="Y2019" s="74">
        <v>200</v>
      </c>
      <c r="Z2019" s="74">
        <v>846668</v>
      </c>
      <c r="AA2019" s="74">
        <v>10</v>
      </c>
      <c r="AB2019" s="74">
        <v>6625872</v>
      </c>
      <c r="AC2019" s="74">
        <v>5</v>
      </c>
    </row>
    <row r="2020" spans="1:29" ht="14.25">
      <c r="A2020" s="89">
        <v>2016119</v>
      </c>
      <c r="B2020" s="91">
        <v>42654</v>
      </c>
      <c r="C2020" s="97">
        <v>9</v>
      </c>
      <c r="D2020" s="93">
        <v>19</v>
      </c>
      <c r="E2020" s="93">
        <v>21</v>
      </c>
      <c r="F2020" s="93">
        <v>30</v>
      </c>
      <c r="G2020" s="93">
        <v>31</v>
      </c>
      <c r="H2020" s="93">
        <v>32</v>
      </c>
      <c r="I2020" s="99">
        <v>4</v>
      </c>
      <c r="J2020" s="93">
        <v>9</v>
      </c>
      <c r="K2020" s="93">
        <v>32</v>
      </c>
      <c r="L2020" s="93">
        <v>30</v>
      </c>
      <c r="M2020" s="93">
        <v>21</v>
      </c>
      <c r="N2020" s="93">
        <v>19</v>
      </c>
      <c r="O2020" s="94">
        <v>31</v>
      </c>
      <c r="P2020" s="74">
        <v>302415052</v>
      </c>
      <c r="Q2020" s="74">
        <v>1044045944</v>
      </c>
      <c r="R2020" s="74">
        <v>4</v>
      </c>
      <c r="S2020" s="74">
        <v>9261565</v>
      </c>
      <c r="T2020" s="74">
        <v>353</v>
      </c>
      <c r="U2020" s="74">
        <v>60362</v>
      </c>
      <c r="V2020" s="74">
        <v>1233</v>
      </c>
      <c r="W2020" s="74">
        <v>3000</v>
      </c>
      <c r="X2020" s="74">
        <v>61363</v>
      </c>
      <c r="Y2020" s="74">
        <v>200</v>
      </c>
      <c r="Z2020" s="74">
        <v>1161255</v>
      </c>
      <c r="AA2020" s="74">
        <v>10</v>
      </c>
      <c r="AB2020" s="74">
        <v>7073582</v>
      </c>
      <c r="AC2020" s="74">
        <v>5</v>
      </c>
    </row>
    <row r="2021" spans="1:29" ht="14.25">
      <c r="A2021" s="89">
        <v>2016120</v>
      </c>
      <c r="B2021" s="91">
        <v>42656</v>
      </c>
      <c r="C2021" s="97">
        <v>2</v>
      </c>
      <c r="D2021" s="93">
        <v>5</v>
      </c>
      <c r="E2021" s="93">
        <v>6</v>
      </c>
      <c r="F2021" s="93">
        <v>21</v>
      </c>
      <c r="G2021" s="93">
        <v>25</v>
      </c>
      <c r="H2021" s="93">
        <v>28</v>
      </c>
      <c r="I2021" s="99">
        <v>9</v>
      </c>
      <c r="J2021" s="93">
        <v>6</v>
      </c>
      <c r="K2021" s="93">
        <v>21</v>
      </c>
      <c r="L2021" s="93">
        <v>28</v>
      </c>
      <c r="M2021" s="93">
        <v>25</v>
      </c>
      <c r="N2021" s="93">
        <v>2</v>
      </c>
      <c r="O2021" s="94">
        <v>5</v>
      </c>
      <c r="P2021" s="74">
        <v>309329228</v>
      </c>
      <c r="Q2021" s="74">
        <v>1054589076</v>
      </c>
      <c r="R2021" s="74">
        <v>6</v>
      </c>
      <c r="S2021" s="74">
        <v>7457159</v>
      </c>
      <c r="T2021" s="74">
        <v>139</v>
      </c>
      <c r="U2021" s="74">
        <v>132580</v>
      </c>
      <c r="V2021" s="74">
        <v>1369</v>
      </c>
      <c r="W2021" s="74">
        <v>3000</v>
      </c>
      <c r="X2021" s="74">
        <v>64234</v>
      </c>
      <c r="Y2021" s="74">
        <v>200</v>
      </c>
      <c r="Z2021" s="74">
        <v>1194223</v>
      </c>
      <c r="AA2021" s="74">
        <v>10</v>
      </c>
      <c r="AB2021" s="74">
        <v>9792101</v>
      </c>
      <c r="AC2021" s="74">
        <v>5</v>
      </c>
    </row>
    <row r="2022" spans="1:29" ht="14.25">
      <c r="A2022" s="89">
        <v>2016121</v>
      </c>
      <c r="B2022" s="91">
        <v>42659</v>
      </c>
      <c r="C2022" s="97">
        <v>2</v>
      </c>
      <c r="D2022" s="93">
        <v>3</v>
      </c>
      <c r="E2022" s="93">
        <v>10</v>
      </c>
      <c r="F2022" s="93">
        <v>23</v>
      </c>
      <c r="G2022" s="93">
        <v>25</v>
      </c>
      <c r="H2022" s="93">
        <v>28</v>
      </c>
      <c r="I2022" s="99">
        <v>9</v>
      </c>
      <c r="J2022" s="93">
        <v>28</v>
      </c>
      <c r="K2022" s="93">
        <v>23</v>
      </c>
      <c r="L2022" s="93">
        <v>2</v>
      </c>
      <c r="M2022" s="93">
        <v>10</v>
      </c>
      <c r="N2022" s="93">
        <v>25</v>
      </c>
      <c r="O2022" s="94">
        <v>3</v>
      </c>
      <c r="P2022" s="74">
        <v>340006950</v>
      </c>
      <c r="Q2022" s="74">
        <v>1082073970</v>
      </c>
      <c r="R2022" s="74">
        <v>5</v>
      </c>
      <c r="S2022" s="74">
        <v>8817083</v>
      </c>
      <c r="T2022" s="74">
        <v>106</v>
      </c>
      <c r="U2022" s="74">
        <v>225063</v>
      </c>
      <c r="V2022" s="74">
        <v>1067</v>
      </c>
      <c r="W2022" s="74">
        <v>3000</v>
      </c>
      <c r="X2022" s="74">
        <v>59886</v>
      </c>
      <c r="Y2022" s="74">
        <v>200</v>
      </c>
      <c r="Z2022" s="74">
        <v>1145998</v>
      </c>
      <c r="AA2022" s="74">
        <v>10</v>
      </c>
      <c r="AB2022" s="74">
        <v>8907629</v>
      </c>
      <c r="AC2022" s="74">
        <v>5</v>
      </c>
    </row>
    <row r="2023" spans="1:29" ht="14.25">
      <c r="A2023" s="89">
        <v>2016122</v>
      </c>
      <c r="B2023" s="91">
        <v>42661</v>
      </c>
      <c r="C2023" s="97">
        <v>15</v>
      </c>
      <c r="D2023" s="93">
        <v>22</v>
      </c>
      <c r="E2023" s="93">
        <v>23</v>
      </c>
      <c r="F2023" s="93">
        <v>24</v>
      </c>
      <c r="G2023" s="93">
        <v>28</v>
      </c>
      <c r="H2023" s="93">
        <v>29</v>
      </c>
      <c r="I2023" s="99">
        <v>8</v>
      </c>
      <c r="J2023" s="93">
        <v>15</v>
      </c>
      <c r="K2023" s="93">
        <v>28</v>
      </c>
      <c r="L2023" s="93">
        <v>23</v>
      </c>
      <c r="M2023" s="93">
        <v>29</v>
      </c>
      <c r="N2023" s="93">
        <v>22</v>
      </c>
      <c r="O2023" s="94">
        <v>24</v>
      </c>
      <c r="P2023" s="74">
        <v>305059324</v>
      </c>
      <c r="Q2023" s="74">
        <v>1089129612</v>
      </c>
      <c r="R2023" s="74">
        <v>6</v>
      </c>
      <c r="S2023" s="74">
        <v>7245796</v>
      </c>
      <c r="T2023" s="74">
        <v>96</v>
      </c>
      <c r="U2023" s="74">
        <v>175452</v>
      </c>
      <c r="V2023" s="74">
        <v>1233</v>
      </c>
      <c r="W2023" s="74">
        <v>3000</v>
      </c>
      <c r="X2023" s="74">
        <v>60510</v>
      </c>
      <c r="Y2023" s="74">
        <v>200</v>
      </c>
      <c r="Z2023" s="74">
        <v>1148924</v>
      </c>
      <c r="AA2023" s="74">
        <v>10</v>
      </c>
      <c r="AB2023" s="74">
        <v>10962986</v>
      </c>
      <c r="AC2023" s="74">
        <v>5</v>
      </c>
    </row>
    <row r="2024" spans="1:29" ht="14.25">
      <c r="A2024" s="89">
        <v>2016123</v>
      </c>
      <c r="B2024" s="91">
        <v>42663</v>
      </c>
      <c r="C2024" s="97">
        <v>7</v>
      </c>
      <c r="D2024" s="93">
        <v>9</v>
      </c>
      <c r="E2024" s="93">
        <v>12</v>
      </c>
      <c r="F2024" s="93">
        <v>14</v>
      </c>
      <c r="G2024" s="93">
        <v>20</v>
      </c>
      <c r="H2024" s="93">
        <v>27</v>
      </c>
      <c r="I2024" s="99">
        <v>16</v>
      </c>
      <c r="J2024" s="93">
        <v>9</v>
      </c>
      <c r="K2024" s="93">
        <v>20</v>
      </c>
      <c r="L2024" s="93">
        <v>12</v>
      </c>
      <c r="M2024" s="93">
        <v>27</v>
      </c>
      <c r="N2024" s="93">
        <v>14</v>
      </c>
      <c r="O2024" s="94">
        <v>7</v>
      </c>
      <c r="P2024" s="74">
        <v>305299416</v>
      </c>
      <c r="Q2024" s="74">
        <v>1119192450</v>
      </c>
      <c r="R2024" s="74">
        <v>3</v>
      </c>
      <c r="S2024" s="74">
        <v>10000000</v>
      </c>
      <c r="T2024" s="74">
        <v>191</v>
      </c>
      <c r="U2024" s="74">
        <v>104821</v>
      </c>
      <c r="V2024" s="74">
        <v>1554</v>
      </c>
      <c r="W2024" s="74">
        <v>3000</v>
      </c>
      <c r="X2024" s="74">
        <v>81320</v>
      </c>
      <c r="Y2024" s="74">
        <v>200</v>
      </c>
      <c r="Z2024" s="74">
        <v>1482881</v>
      </c>
      <c r="AA2024" s="74">
        <v>10</v>
      </c>
      <c r="AB2024" s="74">
        <v>6751623</v>
      </c>
      <c r="AC2024" s="74">
        <v>5</v>
      </c>
    </row>
    <row r="2025" spans="1:29" ht="14.25">
      <c r="A2025" s="89">
        <v>2016124</v>
      </c>
      <c r="B2025" s="91">
        <v>42666</v>
      </c>
      <c r="C2025" s="97">
        <v>9</v>
      </c>
      <c r="D2025" s="93">
        <v>15</v>
      </c>
      <c r="E2025" s="93">
        <v>21</v>
      </c>
      <c r="F2025" s="93">
        <v>24</v>
      </c>
      <c r="G2025" s="93">
        <v>27</v>
      </c>
      <c r="H2025" s="93">
        <v>32</v>
      </c>
      <c r="I2025" s="99">
        <v>10</v>
      </c>
      <c r="J2025" s="93">
        <v>32</v>
      </c>
      <c r="K2025" s="93">
        <v>21</v>
      </c>
      <c r="L2025" s="93">
        <v>9</v>
      </c>
      <c r="M2025" s="93">
        <v>15</v>
      </c>
      <c r="N2025" s="93">
        <v>27</v>
      </c>
      <c r="O2025" s="94">
        <v>24</v>
      </c>
      <c r="P2025" s="74">
        <v>370331346</v>
      </c>
      <c r="Q2025" s="74">
        <v>1144946805</v>
      </c>
      <c r="R2025" s="74">
        <v>5</v>
      </c>
      <c r="S2025" s="74">
        <v>8691225</v>
      </c>
      <c r="T2025" s="74">
        <v>120</v>
      </c>
      <c r="U2025" s="74">
        <v>192251</v>
      </c>
      <c r="V2025" s="74">
        <v>1393</v>
      </c>
      <c r="W2025" s="74">
        <v>3000</v>
      </c>
      <c r="X2025" s="74">
        <v>66223</v>
      </c>
      <c r="Y2025" s="74">
        <v>200</v>
      </c>
      <c r="Z2025" s="74">
        <v>1205902</v>
      </c>
      <c r="AA2025" s="74">
        <v>10</v>
      </c>
      <c r="AB2025" s="74">
        <v>11939818</v>
      </c>
      <c r="AC2025" s="74">
        <v>5</v>
      </c>
    </row>
    <row r="2026" spans="1:29" ht="14.25">
      <c r="A2026" s="89">
        <v>2016125</v>
      </c>
      <c r="B2026" s="91">
        <v>42668</v>
      </c>
      <c r="C2026" s="97">
        <v>1</v>
      </c>
      <c r="D2026" s="93">
        <v>6</v>
      </c>
      <c r="E2026" s="93">
        <v>8</v>
      </c>
      <c r="F2026" s="93">
        <v>20</v>
      </c>
      <c r="G2026" s="93">
        <v>27</v>
      </c>
      <c r="H2026" s="93">
        <v>30</v>
      </c>
      <c r="I2026" s="99">
        <v>3</v>
      </c>
      <c r="J2026" s="93">
        <v>1</v>
      </c>
      <c r="K2026" s="93">
        <v>8</v>
      </c>
      <c r="L2026" s="93">
        <v>6</v>
      </c>
      <c r="M2026" s="93">
        <v>30</v>
      </c>
      <c r="N2026" s="93">
        <v>20</v>
      </c>
      <c r="O2026" s="94">
        <v>27</v>
      </c>
      <c r="P2026" s="74">
        <v>346147358</v>
      </c>
      <c r="Q2026" s="74">
        <v>1117386530</v>
      </c>
      <c r="R2026" s="74">
        <v>10</v>
      </c>
      <c r="S2026" s="74">
        <v>5815990</v>
      </c>
      <c r="T2026" s="74">
        <v>94</v>
      </c>
      <c r="U2026" s="74">
        <v>108509</v>
      </c>
      <c r="V2026" s="74">
        <v>2291</v>
      </c>
      <c r="W2026" s="74">
        <v>3000</v>
      </c>
      <c r="X2026" s="74">
        <v>103685</v>
      </c>
      <c r="Y2026" s="74">
        <v>200</v>
      </c>
      <c r="Z2026" s="74">
        <v>1696067</v>
      </c>
      <c r="AA2026" s="74">
        <v>10</v>
      </c>
      <c r="AB2026" s="74">
        <v>16848406</v>
      </c>
      <c r="AC2026" s="74">
        <v>5</v>
      </c>
    </row>
    <row r="2027" spans="1:29" ht="14.25">
      <c r="A2027" s="89">
        <v>2016126</v>
      </c>
      <c r="B2027" s="91">
        <v>42670</v>
      </c>
      <c r="C2027" s="97">
        <v>2</v>
      </c>
      <c r="D2027" s="93">
        <v>6</v>
      </c>
      <c r="E2027" s="93">
        <v>12</v>
      </c>
      <c r="F2027" s="93">
        <v>17</v>
      </c>
      <c r="G2027" s="93">
        <v>18</v>
      </c>
      <c r="H2027" s="93">
        <v>19</v>
      </c>
      <c r="I2027" s="99">
        <v>10</v>
      </c>
      <c r="J2027" s="93">
        <v>12</v>
      </c>
      <c r="K2027" s="93">
        <v>18</v>
      </c>
      <c r="L2027" s="93">
        <v>6</v>
      </c>
      <c r="M2027" s="93">
        <v>2</v>
      </c>
      <c r="N2027" s="93">
        <v>19</v>
      </c>
      <c r="O2027" s="94">
        <v>17</v>
      </c>
      <c r="P2027" s="74">
        <v>347402822</v>
      </c>
      <c r="Q2027" s="74">
        <v>1154908300</v>
      </c>
      <c r="R2027" s="74">
        <v>4</v>
      </c>
      <c r="S2027" s="74">
        <v>10000000</v>
      </c>
      <c r="T2027" s="74">
        <v>182</v>
      </c>
      <c r="U2027" s="74">
        <v>141981</v>
      </c>
      <c r="V2027" s="74">
        <v>1135</v>
      </c>
      <c r="W2027" s="74">
        <v>3000</v>
      </c>
      <c r="X2027" s="74">
        <v>66832</v>
      </c>
      <c r="Y2027" s="74">
        <v>200</v>
      </c>
      <c r="Z2027" s="74">
        <v>1302078</v>
      </c>
      <c r="AA2027" s="74">
        <v>10</v>
      </c>
      <c r="AB2027" s="74">
        <v>7414568</v>
      </c>
      <c r="AC2027" s="74">
        <v>5</v>
      </c>
    </row>
    <row r="2028" spans="1:29" ht="14.25">
      <c r="A2028" s="89">
        <v>2016127</v>
      </c>
      <c r="B2028" s="91">
        <v>42673</v>
      </c>
      <c r="C2028" s="97">
        <v>7</v>
      </c>
      <c r="D2028" s="93">
        <v>12</v>
      </c>
      <c r="E2028" s="93">
        <v>17</v>
      </c>
      <c r="F2028" s="93">
        <v>26</v>
      </c>
      <c r="G2028" s="93">
        <v>29</v>
      </c>
      <c r="H2028" s="93">
        <v>31</v>
      </c>
      <c r="I2028" s="99">
        <v>16</v>
      </c>
      <c r="J2028" s="93">
        <v>17</v>
      </c>
      <c r="K2028" s="93">
        <v>12</v>
      </c>
      <c r="L2028" s="93">
        <v>7</v>
      </c>
      <c r="M2028" s="93">
        <v>29</v>
      </c>
      <c r="N2028" s="93">
        <v>31</v>
      </c>
      <c r="O2028" s="94">
        <v>26</v>
      </c>
      <c r="P2028" s="74">
        <v>377635784</v>
      </c>
      <c r="Q2028" s="74">
        <v>1208693682</v>
      </c>
      <c r="R2028" s="74">
        <v>3</v>
      </c>
      <c r="S2028" s="74">
        <v>10000000</v>
      </c>
      <c r="T2028" s="74">
        <v>127</v>
      </c>
      <c r="U2028" s="74">
        <v>219909</v>
      </c>
      <c r="V2028" s="74">
        <v>1019</v>
      </c>
      <c r="W2028" s="74">
        <v>3000</v>
      </c>
      <c r="X2028" s="74">
        <v>63501</v>
      </c>
      <c r="Y2028" s="74">
        <v>200</v>
      </c>
      <c r="Z2028" s="74">
        <v>1329019</v>
      </c>
      <c r="AA2028" s="74">
        <v>10</v>
      </c>
      <c r="AB2028" s="74">
        <v>8856059</v>
      </c>
      <c r="AC2028" s="74">
        <v>5</v>
      </c>
    </row>
    <row r="2029" spans="1:29" ht="14.25">
      <c r="A2029" s="89">
        <v>2016128</v>
      </c>
      <c r="B2029" s="91">
        <v>42675</v>
      </c>
      <c r="C2029" s="97">
        <v>4</v>
      </c>
      <c r="D2029" s="93">
        <v>9</v>
      </c>
      <c r="E2029" s="93">
        <v>11</v>
      </c>
      <c r="F2029" s="93">
        <v>17</v>
      </c>
      <c r="G2029" s="93">
        <v>26</v>
      </c>
      <c r="H2029" s="93">
        <v>27</v>
      </c>
      <c r="I2029" s="99">
        <v>13</v>
      </c>
      <c r="J2029" s="93">
        <v>11</v>
      </c>
      <c r="K2029" s="93">
        <v>9</v>
      </c>
      <c r="L2029" s="93">
        <v>27</v>
      </c>
      <c r="M2029" s="93">
        <v>26</v>
      </c>
      <c r="N2029" s="93">
        <v>4</v>
      </c>
      <c r="O2029" s="94">
        <v>17</v>
      </c>
      <c r="P2029" s="74">
        <v>346505806</v>
      </c>
      <c r="Q2029" s="74">
        <v>1172302677</v>
      </c>
      <c r="R2029" s="74">
        <v>17</v>
      </c>
      <c r="S2029" s="74">
        <v>6039764</v>
      </c>
      <c r="T2029" s="74">
        <v>216</v>
      </c>
      <c r="U2029" s="74">
        <v>102291</v>
      </c>
      <c r="V2029" s="74">
        <v>1788</v>
      </c>
      <c r="W2029" s="74">
        <v>3000</v>
      </c>
      <c r="X2029" s="74">
        <v>86126</v>
      </c>
      <c r="Y2029" s="74">
        <v>200</v>
      </c>
      <c r="Z2029" s="74">
        <v>1559473</v>
      </c>
      <c r="AA2029" s="74">
        <v>10</v>
      </c>
      <c r="AB2029" s="74">
        <v>8644782</v>
      </c>
      <c r="AC2029" s="74">
        <v>5</v>
      </c>
    </row>
    <row r="2030" spans="1:29" ht="14.25">
      <c r="A2030" s="89">
        <v>2016129</v>
      </c>
      <c r="B2030" s="91">
        <v>42677</v>
      </c>
      <c r="C2030" s="97">
        <v>5</v>
      </c>
      <c r="D2030" s="93">
        <v>6</v>
      </c>
      <c r="E2030" s="93">
        <v>8</v>
      </c>
      <c r="F2030" s="93">
        <v>21</v>
      </c>
      <c r="G2030" s="93">
        <v>31</v>
      </c>
      <c r="H2030" s="93">
        <v>33</v>
      </c>
      <c r="I2030" s="99">
        <v>14</v>
      </c>
      <c r="J2030" s="93">
        <v>33</v>
      </c>
      <c r="K2030" s="93">
        <v>6</v>
      </c>
      <c r="L2030" s="93">
        <v>8</v>
      </c>
      <c r="M2030" s="93">
        <v>31</v>
      </c>
      <c r="N2030" s="93">
        <v>5</v>
      </c>
      <c r="O2030" s="94">
        <v>21</v>
      </c>
      <c r="P2030" s="74">
        <v>356293078</v>
      </c>
      <c r="Q2030" s="74">
        <v>1236923614</v>
      </c>
      <c r="R2030" s="74">
        <v>2</v>
      </c>
      <c r="S2030" s="74">
        <v>10000000</v>
      </c>
      <c r="T2030" s="74">
        <v>107</v>
      </c>
      <c r="U2030" s="74">
        <v>263616</v>
      </c>
      <c r="V2030" s="74">
        <v>1008</v>
      </c>
      <c r="W2030" s="74">
        <v>3000</v>
      </c>
      <c r="X2030" s="74">
        <v>55664</v>
      </c>
      <c r="Y2030" s="74">
        <v>200</v>
      </c>
      <c r="Z2030" s="74">
        <v>1182559</v>
      </c>
      <c r="AA2030" s="74">
        <v>10</v>
      </c>
      <c r="AB2030" s="74">
        <v>7154660</v>
      </c>
      <c r="AC2030" s="74">
        <v>5</v>
      </c>
    </row>
    <row r="2031" spans="1:29" ht="14.25">
      <c r="A2031" s="89">
        <v>2016130</v>
      </c>
      <c r="B2031" s="91">
        <v>42680</v>
      </c>
      <c r="C2031" s="97">
        <v>3</v>
      </c>
      <c r="D2031" s="93">
        <v>17</v>
      </c>
      <c r="E2031" s="93">
        <v>21</v>
      </c>
      <c r="F2031" s="93">
        <v>23</v>
      </c>
      <c r="G2031" s="93">
        <v>27</v>
      </c>
      <c r="H2031" s="93">
        <v>28</v>
      </c>
      <c r="I2031" s="99">
        <v>1</v>
      </c>
      <c r="J2031" s="93">
        <v>23</v>
      </c>
      <c r="K2031" s="93">
        <v>17</v>
      </c>
      <c r="L2031" s="93">
        <v>27</v>
      </c>
      <c r="M2031" s="93">
        <v>21</v>
      </c>
      <c r="N2031" s="93">
        <v>3</v>
      </c>
      <c r="O2031" s="94">
        <v>28</v>
      </c>
      <c r="P2031" s="74">
        <v>389013348</v>
      </c>
      <c r="Q2031" s="74">
        <v>1258366632</v>
      </c>
      <c r="R2031" s="74">
        <v>8</v>
      </c>
      <c r="S2031" s="74">
        <v>7792864</v>
      </c>
      <c r="T2031" s="74">
        <v>88</v>
      </c>
      <c r="U2031" s="74">
        <v>317370</v>
      </c>
      <c r="V2031" s="74">
        <v>1214</v>
      </c>
      <c r="W2031" s="74">
        <v>3000</v>
      </c>
      <c r="X2031" s="74">
        <v>64648</v>
      </c>
      <c r="Y2031" s="74">
        <v>200</v>
      </c>
      <c r="Z2031" s="74">
        <v>1330087</v>
      </c>
      <c r="AA2031" s="74">
        <v>10</v>
      </c>
      <c r="AB2031" s="74">
        <v>9805897</v>
      </c>
      <c r="AC2031" s="74">
        <v>5</v>
      </c>
    </row>
    <row r="2032" spans="1:29" ht="14.25">
      <c r="A2032" s="89">
        <v>2016131</v>
      </c>
      <c r="B2032" s="91">
        <v>42682</v>
      </c>
      <c r="C2032" s="97">
        <v>4</v>
      </c>
      <c r="D2032" s="93">
        <v>10</v>
      </c>
      <c r="E2032" s="93">
        <v>18</v>
      </c>
      <c r="F2032" s="93">
        <v>19</v>
      </c>
      <c r="G2032" s="93">
        <v>25</v>
      </c>
      <c r="H2032" s="93">
        <v>27</v>
      </c>
      <c r="I2032" s="99">
        <v>2</v>
      </c>
      <c r="J2032" s="93">
        <v>19</v>
      </c>
      <c r="K2032" s="93">
        <v>18</v>
      </c>
      <c r="L2032" s="93">
        <v>25</v>
      </c>
      <c r="M2032" s="93">
        <v>27</v>
      </c>
      <c r="N2032" s="93">
        <v>10</v>
      </c>
      <c r="O2032" s="94">
        <v>4</v>
      </c>
      <c r="P2032" s="74">
        <v>341425796</v>
      </c>
      <c r="Q2032" s="74">
        <v>1286258608</v>
      </c>
      <c r="R2032" s="74">
        <v>4</v>
      </c>
      <c r="S2032" s="74">
        <v>9353816</v>
      </c>
      <c r="T2032" s="74">
        <v>112</v>
      </c>
      <c r="U2032" s="74">
        <v>194366</v>
      </c>
      <c r="V2032" s="74">
        <v>1314</v>
      </c>
      <c r="W2032" s="74">
        <v>3000</v>
      </c>
      <c r="X2032" s="74">
        <v>73150</v>
      </c>
      <c r="Y2032" s="74">
        <v>200</v>
      </c>
      <c r="Z2032" s="74">
        <v>1397997</v>
      </c>
      <c r="AA2032" s="74">
        <v>10</v>
      </c>
      <c r="AB2032" s="74">
        <v>9534069</v>
      </c>
      <c r="AC2032" s="74">
        <v>5</v>
      </c>
    </row>
    <row r="2033" spans="1:29" ht="14.25">
      <c r="A2033" s="89">
        <v>2016132</v>
      </c>
      <c r="B2033" s="91">
        <v>42684</v>
      </c>
      <c r="C2033" s="97">
        <v>5</v>
      </c>
      <c r="D2033" s="93">
        <v>8</v>
      </c>
      <c r="E2033" s="93">
        <v>13</v>
      </c>
      <c r="F2033" s="93">
        <v>19</v>
      </c>
      <c r="G2033" s="93">
        <v>27</v>
      </c>
      <c r="H2033" s="93">
        <v>28</v>
      </c>
      <c r="I2033" s="99">
        <v>7</v>
      </c>
      <c r="J2033" s="93">
        <v>28</v>
      </c>
      <c r="K2033" s="93">
        <v>5</v>
      </c>
      <c r="L2033" s="93">
        <v>8</v>
      </c>
      <c r="M2033" s="93">
        <v>19</v>
      </c>
      <c r="N2033" s="93">
        <v>27</v>
      </c>
      <c r="O2033" s="94">
        <v>13</v>
      </c>
      <c r="P2033" s="74">
        <v>349399364</v>
      </c>
      <c r="Q2033" s="74">
        <v>1107687796</v>
      </c>
      <c r="R2033" s="74">
        <v>37</v>
      </c>
      <c r="S2033" s="74">
        <v>5063186</v>
      </c>
      <c r="T2033" s="74">
        <v>358</v>
      </c>
      <c r="U2033" s="74">
        <v>8163</v>
      </c>
      <c r="V2033" s="74">
        <v>5300</v>
      </c>
      <c r="W2033" s="74">
        <v>3000</v>
      </c>
      <c r="X2033" s="74">
        <v>178481</v>
      </c>
      <c r="Y2033" s="74">
        <v>200</v>
      </c>
      <c r="Z2033" s="74">
        <v>2260294</v>
      </c>
      <c r="AA2033" s="74">
        <v>10</v>
      </c>
      <c r="AB2033" s="74">
        <v>17063416</v>
      </c>
      <c r="AC2033" s="74">
        <v>5</v>
      </c>
    </row>
    <row r="2034" spans="1:29" ht="14.25">
      <c r="A2034" s="89">
        <v>2016133</v>
      </c>
      <c r="B2034" s="91">
        <v>42687</v>
      </c>
      <c r="C2034" s="97">
        <v>15</v>
      </c>
      <c r="D2034" s="93">
        <v>16</v>
      </c>
      <c r="E2034" s="93">
        <v>21</v>
      </c>
      <c r="F2034" s="93">
        <v>22</v>
      </c>
      <c r="G2034" s="93">
        <v>27</v>
      </c>
      <c r="H2034" s="93">
        <v>33</v>
      </c>
      <c r="I2034" s="99">
        <v>15</v>
      </c>
      <c r="J2034" s="93">
        <v>15</v>
      </c>
      <c r="K2034" s="93">
        <v>22</v>
      </c>
      <c r="L2034" s="93">
        <v>21</v>
      </c>
      <c r="M2034" s="93">
        <v>27</v>
      </c>
      <c r="N2034" s="93">
        <v>33</v>
      </c>
      <c r="O2034" s="94">
        <v>16</v>
      </c>
      <c r="P2034" s="74">
        <v>397601552</v>
      </c>
      <c r="Q2034" s="74">
        <v>1035115770</v>
      </c>
      <c r="R2034" s="74">
        <v>26</v>
      </c>
      <c r="S2034" s="74">
        <v>5803188</v>
      </c>
      <c r="T2034" s="74">
        <v>242</v>
      </c>
      <c r="U2034" s="74">
        <v>107866</v>
      </c>
      <c r="V2034" s="74">
        <v>1655</v>
      </c>
      <c r="W2034" s="74">
        <v>3000</v>
      </c>
      <c r="X2034" s="74">
        <v>72521</v>
      </c>
      <c r="Y2034" s="74">
        <v>200</v>
      </c>
      <c r="Z2034" s="74">
        <v>1296716</v>
      </c>
      <c r="AA2034" s="74">
        <v>10</v>
      </c>
      <c r="AB2034" s="74">
        <v>11594772</v>
      </c>
      <c r="AC2034" s="74">
        <v>5</v>
      </c>
    </row>
    <row r="2035" spans="1:29" ht="14.25">
      <c r="A2035" s="89">
        <v>2016134</v>
      </c>
      <c r="B2035" s="91">
        <v>42689</v>
      </c>
      <c r="C2035" s="97">
        <v>11</v>
      </c>
      <c r="D2035" s="93">
        <v>12</v>
      </c>
      <c r="E2035" s="93">
        <v>13</v>
      </c>
      <c r="F2035" s="93">
        <v>14</v>
      </c>
      <c r="G2035" s="93">
        <v>18</v>
      </c>
      <c r="H2035" s="93">
        <v>33</v>
      </c>
      <c r="I2035" s="99">
        <v>13</v>
      </c>
      <c r="J2035" s="93">
        <v>33</v>
      </c>
      <c r="K2035" s="93">
        <v>18</v>
      </c>
      <c r="L2035" s="93">
        <v>13</v>
      </c>
      <c r="M2035" s="93">
        <v>11</v>
      </c>
      <c r="N2035" s="93">
        <v>12</v>
      </c>
      <c r="O2035" s="94">
        <v>14</v>
      </c>
      <c r="P2035" s="74">
        <v>356409344</v>
      </c>
      <c r="Q2035" s="74">
        <v>1057618368</v>
      </c>
      <c r="R2035" s="74">
        <v>8</v>
      </c>
      <c r="S2035" s="74">
        <v>7841027</v>
      </c>
      <c r="T2035" s="74">
        <v>107</v>
      </c>
      <c r="U2035" s="74">
        <v>265516</v>
      </c>
      <c r="V2035" s="74">
        <v>897</v>
      </c>
      <c r="W2035" s="74">
        <v>3000</v>
      </c>
      <c r="X2035" s="74">
        <v>48951</v>
      </c>
      <c r="Y2035" s="74">
        <v>200</v>
      </c>
      <c r="Z2035" s="74">
        <v>995424</v>
      </c>
      <c r="AA2035" s="74">
        <v>10</v>
      </c>
      <c r="AB2035" s="74">
        <v>7712809</v>
      </c>
      <c r="AC2035" s="74">
        <v>5</v>
      </c>
    </row>
    <row r="2036" spans="1:29" ht="14.25">
      <c r="A2036" s="89">
        <v>2016135</v>
      </c>
      <c r="B2036" s="91">
        <v>42691</v>
      </c>
      <c r="C2036" s="97">
        <v>2</v>
      </c>
      <c r="D2036" s="93">
        <v>8</v>
      </c>
      <c r="E2036" s="93">
        <v>10</v>
      </c>
      <c r="F2036" s="93">
        <v>18</v>
      </c>
      <c r="G2036" s="93">
        <v>20</v>
      </c>
      <c r="H2036" s="93">
        <v>33</v>
      </c>
      <c r="I2036" s="99">
        <v>12</v>
      </c>
      <c r="J2036" s="93">
        <v>33</v>
      </c>
      <c r="K2036" s="93">
        <v>20</v>
      </c>
      <c r="L2036" s="93">
        <v>2</v>
      </c>
      <c r="M2036" s="93">
        <v>8</v>
      </c>
      <c r="N2036" s="93">
        <v>18</v>
      </c>
      <c r="O2036" s="94">
        <v>10</v>
      </c>
      <c r="P2036" s="74">
        <v>353219786</v>
      </c>
      <c r="Q2036" s="74">
        <v>973012992</v>
      </c>
      <c r="R2036" s="74">
        <v>24</v>
      </c>
      <c r="S2036" s="74">
        <v>5536282</v>
      </c>
      <c r="T2036" s="74">
        <v>172</v>
      </c>
      <c r="U2036" s="74">
        <v>93537</v>
      </c>
      <c r="V2036" s="74">
        <v>2419</v>
      </c>
      <c r="W2036" s="74">
        <v>3000</v>
      </c>
      <c r="X2036" s="74">
        <v>99972</v>
      </c>
      <c r="Y2036" s="74">
        <v>200</v>
      </c>
      <c r="Z2036" s="74">
        <v>1601151</v>
      </c>
      <c r="AA2036" s="74">
        <v>10</v>
      </c>
      <c r="AB2036" s="74">
        <v>13092179</v>
      </c>
      <c r="AC2036" s="74">
        <v>5</v>
      </c>
    </row>
    <row r="2037" spans="1:29" ht="14.25">
      <c r="A2037" s="89">
        <v>2016136</v>
      </c>
      <c r="B2037" s="91">
        <v>42694</v>
      </c>
      <c r="C2037" s="97">
        <v>2</v>
      </c>
      <c r="D2037" s="93">
        <v>7</v>
      </c>
      <c r="E2037" s="93">
        <v>10</v>
      </c>
      <c r="F2037" s="93">
        <v>20</v>
      </c>
      <c r="G2037" s="93">
        <v>27</v>
      </c>
      <c r="H2037" s="93">
        <v>29</v>
      </c>
      <c r="I2037" s="99">
        <v>3</v>
      </c>
      <c r="J2037" s="93">
        <v>10</v>
      </c>
      <c r="K2037" s="93">
        <v>27</v>
      </c>
      <c r="L2037" s="93">
        <v>2</v>
      </c>
      <c r="M2037" s="93">
        <v>29</v>
      </c>
      <c r="N2037" s="93">
        <v>20</v>
      </c>
      <c r="O2037" s="94">
        <v>7</v>
      </c>
      <c r="P2037" s="74">
        <v>396457052</v>
      </c>
      <c r="Q2037" s="74">
        <v>989371808</v>
      </c>
      <c r="R2037" s="74">
        <v>8</v>
      </c>
      <c r="S2037" s="74">
        <v>7561764</v>
      </c>
      <c r="T2037" s="74">
        <v>117</v>
      </c>
      <c r="U2037" s="74">
        <v>218954</v>
      </c>
      <c r="V2037" s="74">
        <v>1877</v>
      </c>
      <c r="W2037" s="74">
        <v>3000</v>
      </c>
      <c r="X2037" s="74">
        <v>81173</v>
      </c>
      <c r="Y2037" s="74">
        <v>200</v>
      </c>
      <c r="Z2037" s="74">
        <v>1494578</v>
      </c>
      <c r="AA2037" s="74">
        <v>10</v>
      </c>
      <c r="AB2037" s="74">
        <v>10996400</v>
      </c>
      <c r="AC2037" s="74">
        <v>5</v>
      </c>
    </row>
    <row r="2038" spans="1:29" ht="14.25">
      <c r="A2038" s="89">
        <v>2016137</v>
      </c>
      <c r="B2038" s="91">
        <v>42696</v>
      </c>
      <c r="C2038" s="97">
        <v>1</v>
      </c>
      <c r="D2038" s="93">
        <v>6</v>
      </c>
      <c r="E2038" s="93">
        <v>9</v>
      </c>
      <c r="F2038" s="93">
        <v>10</v>
      </c>
      <c r="G2038" s="93">
        <v>15</v>
      </c>
      <c r="H2038" s="93">
        <v>32</v>
      </c>
      <c r="I2038" s="99">
        <v>14</v>
      </c>
      <c r="J2038" s="93">
        <v>32</v>
      </c>
      <c r="K2038" s="93">
        <v>15</v>
      </c>
      <c r="L2038" s="93">
        <v>10</v>
      </c>
      <c r="M2038" s="93">
        <v>6</v>
      </c>
      <c r="N2038" s="93">
        <v>1</v>
      </c>
      <c r="O2038" s="94">
        <v>9</v>
      </c>
      <c r="P2038" s="74">
        <v>339962622</v>
      </c>
      <c r="Q2038" s="74">
        <v>1024045140</v>
      </c>
      <c r="R2038" s="74">
        <v>4</v>
      </c>
      <c r="S2038" s="74">
        <v>9970303</v>
      </c>
      <c r="T2038" s="74">
        <v>90</v>
      </c>
      <c r="U2038" s="74">
        <v>276127</v>
      </c>
      <c r="V2038" s="74">
        <v>1090</v>
      </c>
      <c r="W2038" s="74">
        <v>3000</v>
      </c>
      <c r="X2038" s="74">
        <v>63885</v>
      </c>
      <c r="Y2038" s="74">
        <v>200</v>
      </c>
      <c r="Z2038" s="74">
        <v>1370910</v>
      </c>
      <c r="AA2038" s="74">
        <v>10</v>
      </c>
      <c r="AB2038" s="74">
        <v>7483904</v>
      </c>
      <c r="AC2038" s="74">
        <v>5</v>
      </c>
    </row>
    <row r="2039" spans="1:29" ht="14.25">
      <c r="A2039" s="89">
        <v>2016138</v>
      </c>
      <c r="B2039" s="91">
        <v>42698</v>
      </c>
      <c r="C2039" s="97">
        <v>7</v>
      </c>
      <c r="D2039" s="93">
        <v>16</v>
      </c>
      <c r="E2039" s="93">
        <v>20</v>
      </c>
      <c r="F2039" s="93">
        <v>24</v>
      </c>
      <c r="G2039" s="93">
        <v>25</v>
      </c>
      <c r="H2039" s="93">
        <v>30</v>
      </c>
      <c r="I2039" s="99">
        <v>7</v>
      </c>
      <c r="J2039" s="93">
        <v>7</v>
      </c>
      <c r="K2039" s="93">
        <v>20</v>
      </c>
      <c r="L2039" s="93">
        <v>24</v>
      </c>
      <c r="M2039" s="93">
        <v>30</v>
      </c>
      <c r="N2039" s="93">
        <v>25</v>
      </c>
      <c r="O2039" s="94">
        <v>16</v>
      </c>
      <c r="P2039" s="74">
        <v>350229764</v>
      </c>
      <c r="Q2039" s="74">
        <v>998764932</v>
      </c>
      <c r="R2039" s="74">
        <v>12</v>
      </c>
      <c r="S2039" s="74">
        <v>6052114</v>
      </c>
      <c r="T2039" s="74">
        <v>160</v>
      </c>
      <c r="U2039" s="74">
        <v>98635</v>
      </c>
      <c r="V2039" s="74">
        <v>2423</v>
      </c>
      <c r="W2039" s="74">
        <v>3000</v>
      </c>
      <c r="X2039" s="74">
        <v>107721</v>
      </c>
      <c r="Y2039" s="74">
        <v>200</v>
      </c>
      <c r="Z2039" s="74">
        <v>1718631</v>
      </c>
      <c r="AA2039" s="74">
        <v>10</v>
      </c>
      <c r="AB2039" s="74">
        <v>12497235</v>
      </c>
      <c r="AC2039" s="74">
        <v>5</v>
      </c>
    </row>
    <row r="2040" spans="1:29" ht="14.25">
      <c r="A2040" s="89">
        <v>2016139</v>
      </c>
      <c r="B2040" s="91">
        <v>42701</v>
      </c>
      <c r="C2040" s="97">
        <v>1</v>
      </c>
      <c r="D2040" s="93">
        <v>6</v>
      </c>
      <c r="E2040" s="93">
        <v>19</v>
      </c>
      <c r="F2040" s="93">
        <v>26</v>
      </c>
      <c r="G2040" s="93">
        <v>28</v>
      </c>
      <c r="H2040" s="93">
        <v>30</v>
      </c>
      <c r="I2040" s="99">
        <v>3</v>
      </c>
      <c r="J2040" s="93">
        <v>28</v>
      </c>
      <c r="K2040" s="93">
        <v>19</v>
      </c>
      <c r="L2040" s="93">
        <v>26</v>
      </c>
      <c r="M2040" s="93">
        <v>30</v>
      </c>
      <c r="N2040" s="93">
        <v>6</v>
      </c>
      <c r="O2040" s="94">
        <v>1</v>
      </c>
      <c r="P2040" s="74">
        <v>395456724</v>
      </c>
      <c r="Q2040" s="74">
        <v>1041642655</v>
      </c>
      <c r="R2040" s="74">
        <v>5</v>
      </c>
      <c r="S2040" s="74">
        <v>9936561</v>
      </c>
      <c r="T2040" s="74">
        <v>94</v>
      </c>
      <c r="U2040" s="74">
        <v>328228</v>
      </c>
      <c r="V2040" s="74">
        <v>1161</v>
      </c>
      <c r="W2040" s="74">
        <v>3000</v>
      </c>
      <c r="X2040" s="74">
        <v>60280</v>
      </c>
      <c r="Y2040" s="74">
        <v>200</v>
      </c>
      <c r="Z2040" s="74">
        <v>1234234</v>
      </c>
      <c r="AA2040" s="74">
        <v>10</v>
      </c>
      <c r="AB2040" s="74">
        <v>8495682</v>
      </c>
      <c r="AC2040" s="74">
        <v>5</v>
      </c>
    </row>
    <row r="2041" spans="1:29" ht="14.25">
      <c r="A2041" s="89">
        <v>2016140</v>
      </c>
      <c r="B2041" s="91">
        <v>42703</v>
      </c>
      <c r="C2041" s="97">
        <v>1</v>
      </c>
      <c r="D2041" s="93">
        <v>2</v>
      </c>
      <c r="E2041" s="93">
        <v>5</v>
      </c>
      <c r="F2041" s="93">
        <v>17</v>
      </c>
      <c r="G2041" s="93">
        <v>26</v>
      </c>
      <c r="H2041" s="93">
        <v>32</v>
      </c>
      <c r="I2041" s="99">
        <v>10</v>
      </c>
      <c r="J2041" s="93">
        <v>32</v>
      </c>
      <c r="K2041" s="93">
        <v>26</v>
      </c>
      <c r="L2041" s="93">
        <v>2</v>
      </c>
      <c r="M2041" s="93">
        <v>17</v>
      </c>
      <c r="N2041" s="93">
        <v>1</v>
      </c>
      <c r="O2041" s="94">
        <v>5</v>
      </c>
      <c r="P2041" s="74">
        <v>360447386</v>
      </c>
      <c r="Q2041" s="74">
        <v>998908480</v>
      </c>
      <c r="R2041" s="74">
        <v>16</v>
      </c>
      <c r="S2041" s="74">
        <v>5846950</v>
      </c>
      <c r="T2041" s="74">
        <v>84</v>
      </c>
      <c r="U2041" s="74">
        <v>201654</v>
      </c>
      <c r="V2041" s="74">
        <v>1758</v>
      </c>
      <c r="W2041" s="74">
        <v>3000</v>
      </c>
      <c r="X2041" s="74">
        <v>89699</v>
      </c>
      <c r="Y2041" s="74">
        <v>200</v>
      </c>
      <c r="Z2041" s="74">
        <v>1518954</v>
      </c>
      <c r="AA2041" s="74">
        <v>10</v>
      </c>
      <c r="AB2041" s="74">
        <v>14091964</v>
      </c>
      <c r="AC2041" s="74">
        <v>5</v>
      </c>
    </row>
    <row r="2042" spans="1:29" ht="14.25">
      <c r="A2042" s="89">
        <v>2016141</v>
      </c>
      <c r="B2042" s="91">
        <v>42705</v>
      </c>
      <c r="C2042" s="97">
        <v>4</v>
      </c>
      <c r="D2042" s="93">
        <v>13</v>
      </c>
      <c r="E2042" s="93">
        <v>15</v>
      </c>
      <c r="F2042" s="93">
        <v>17</v>
      </c>
      <c r="G2042" s="93">
        <v>21</v>
      </c>
      <c r="H2042" s="93">
        <v>24</v>
      </c>
      <c r="I2042" s="99">
        <v>15</v>
      </c>
      <c r="J2042" s="93">
        <v>24</v>
      </c>
      <c r="K2042" s="93">
        <v>21</v>
      </c>
      <c r="L2042" s="93">
        <v>4</v>
      </c>
      <c r="M2042" s="93">
        <v>17</v>
      </c>
      <c r="N2042" s="93">
        <v>13</v>
      </c>
      <c r="O2042" s="94">
        <v>15</v>
      </c>
      <c r="P2042" s="74">
        <v>371798444</v>
      </c>
      <c r="Q2042" s="74">
        <v>1025247440</v>
      </c>
      <c r="R2042" s="74">
        <v>7</v>
      </c>
      <c r="S2042" s="74">
        <v>8186439</v>
      </c>
      <c r="T2042" s="74">
        <v>106</v>
      </c>
      <c r="U2042" s="74">
        <v>263031</v>
      </c>
      <c r="V2042" s="74">
        <v>1155</v>
      </c>
      <c r="W2042" s="74">
        <v>3000</v>
      </c>
      <c r="X2042" s="74">
        <v>61413</v>
      </c>
      <c r="Y2042" s="74">
        <v>200</v>
      </c>
      <c r="Z2042" s="74">
        <v>1193527</v>
      </c>
      <c r="AA2042" s="74">
        <v>10</v>
      </c>
      <c r="AB2042" s="74">
        <v>8594596</v>
      </c>
      <c r="AC2042" s="74">
        <v>5</v>
      </c>
    </row>
    <row r="2043" spans="1:29" ht="14.25">
      <c r="A2043" s="89">
        <v>2016142</v>
      </c>
      <c r="B2043" s="91">
        <v>42708</v>
      </c>
      <c r="C2043" s="97">
        <v>1</v>
      </c>
      <c r="D2043" s="93">
        <v>10</v>
      </c>
      <c r="E2043" s="93">
        <v>17</v>
      </c>
      <c r="F2043" s="93">
        <v>21</v>
      </c>
      <c r="G2043" s="93">
        <v>23</v>
      </c>
      <c r="H2043" s="93">
        <v>30</v>
      </c>
      <c r="I2043" s="99">
        <v>12</v>
      </c>
      <c r="J2043" s="93">
        <v>21</v>
      </c>
      <c r="K2043" s="93">
        <v>30</v>
      </c>
      <c r="L2043" s="93">
        <v>10</v>
      </c>
      <c r="M2043" s="93">
        <v>23</v>
      </c>
      <c r="N2043" s="93">
        <v>1</v>
      </c>
      <c r="O2043" s="94">
        <v>17</v>
      </c>
      <c r="P2043" s="74">
        <v>407120242</v>
      </c>
      <c r="Q2043" s="74">
        <v>1025247212</v>
      </c>
      <c r="R2043" s="74">
        <v>11</v>
      </c>
      <c r="S2043" s="74">
        <v>6818174</v>
      </c>
      <c r="T2043" s="74">
        <v>85</v>
      </c>
      <c r="U2043" s="74">
        <v>294116</v>
      </c>
      <c r="V2043" s="74">
        <v>1361</v>
      </c>
      <c r="W2043" s="74">
        <v>3000</v>
      </c>
      <c r="X2043" s="74">
        <v>68226</v>
      </c>
      <c r="Y2043" s="74">
        <v>200</v>
      </c>
      <c r="Z2043" s="74">
        <v>1299520</v>
      </c>
      <c r="AA2043" s="74">
        <v>10</v>
      </c>
      <c r="AB2043" s="74">
        <v>13753183</v>
      </c>
      <c r="AC2043" s="74">
        <v>5</v>
      </c>
    </row>
    <row r="2044" spans="1:29" ht="14.25">
      <c r="A2044" s="89">
        <v>2016143</v>
      </c>
      <c r="B2044" s="91">
        <v>42710</v>
      </c>
      <c r="C2044" s="97">
        <v>6</v>
      </c>
      <c r="D2044" s="93">
        <v>9</v>
      </c>
      <c r="E2044" s="93">
        <v>23</v>
      </c>
      <c r="F2044" s="93">
        <v>24</v>
      </c>
      <c r="G2044" s="93">
        <v>25</v>
      </c>
      <c r="H2044" s="93">
        <v>33</v>
      </c>
      <c r="I2044" s="99">
        <v>13</v>
      </c>
      <c r="J2044" s="93">
        <v>9</v>
      </c>
      <c r="K2044" s="93">
        <v>6</v>
      </c>
      <c r="L2044" s="93">
        <v>24</v>
      </c>
      <c r="M2044" s="93">
        <v>23</v>
      </c>
      <c r="N2044" s="93">
        <v>25</v>
      </c>
      <c r="O2044" s="94">
        <v>33</v>
      </c>
      <c r="P2044" s="74">
        <v>378923738</v>
      </c>
      <c r="Q2044" s="74">
        <v>1055352355</v>
      </c>
      <c r="R2044" s="74">
        <v>5</v>
      </c>
      <c r="S2044" s="74">
        <v>9007647</v>
      </c>
      <c r="T2044" s="74">
        <v>143</v>
      </c>
      <c r="U2044" s="74">
        <v>175159</v>
      </c>
      <c r="V2044" s="74">
        <v>1364</v>
      </c>
      <c r="W2044" s="74">
        <v>3000</v>
      </c>
      <c r="X2044" s="74">
        <v>71278</v>
      </c>
      <c r="Y2044" s="74">
        <v>200</v>
      </c>
      <c r="Z2044" s="74">
        <v>1321655</v>
      </c>
      <c r="AA2044" s="74">
        <v>10</v>
      </c>
      <c r="AB2044" s="74">
        <v>10783461</v>
      </c>
      <c r="AC2044" s="74">
        <v>5</v>
      </c>
    </row>
    <row r="2045" spans="1:29" ht="14.25">
      <c r="A2045" s="89">
        <v>2016144</v>
      </c>
      <c r="B2045" s="91">
        <v>42712</v>
      </c>
      <c r="C2045" s="97">
        <v>4</v>
      </c>
      <c r="D2045" s="93">
        <v>10</v>
      </c>
      <c r="E2045" s="93">
        <v>12</v>
      </c>
      <c r="F2045" s="93">
        <v>27</v>
      </c>
      <c r="G2045" s="93">
        <v>32</v>
      </c>
      <c r="H2045" s="93">
        <v>33</v>
      </c>
      <c r="I2045" s="99">
        <v>5</v>
      </c>
      <c r="J2045" s="93">
        <v>27</v>
      </c>
      <c r="K2045" s="93">
        <v>10</v>
      </c>
      <c r="L2045" s="93">
        <v>4</v>
      </c>
      <c r="M2045" s="93">
        <v>12</v>
      </c>
      <c r="N2045" s="93">
        <v>33</v>
      </c>
      <c r="O2045" s="94">
        <v>32</v>
      </c>
      <c r="P2045" s="74">
        <v>372346108</v>
      </c>
      <c r="Q2045" s="74">
        <v>1031610174</v>
      </c>
      <c r="R2045" s="74">
        <v>14</v>
      </c>
      <c r="S2045" s="74">
        <v>6201501</v>
      </c>
      <c r="T2045" s="74">
        <v>86</v>
      </c>
      <c r="U2045" s="74">
        <v>244491</v>
      </c>
      <c r="V2045" s="74">
        <v>1420</v>
      </c>
      <c r="W2045" s="74">
        <v>3000</v>
      </c>
      <c r="X2045" s="74">
        <v>68105</v>
      </c>
      <c r="Y2045" s="74">
        <v>200</v>
      </c>
      <c r="Z2045" s="74">
        <v>1276624</v>
      </c>
      <c r="AA2045" s="74">
        <v>10</v>
      </c>
      <c r="AB2045" s="74">
        <v>13539444</v>
      </c>
      <c r="AC2045" s="74">
        <v>5</v>
      </c>
    </row>
    <row r="2046" spans="1:29" ht="14.25">
      <c r="A2046" s="89">
        <v>2016145</v>
      </c>
      <c r="B2046" s="91">
        <v>42715</v>
      </c>
      <c r="C2046" s="97">
        <v>1</v>
      </c>
      <c r="D2046" s="93">
        <v>3</v>
      </c>
      <c r="E2046" s="93">
        <v>7</v>
      </c>
      <c r="F2046" s="93">
        <v>12</v>
      </c>
      <c r="G2046" s="93">
        <v>19</v>
      </c>
      <c r="H2046" s="93">
        <v>20</v>
      </c>
      <c r="I2046" s="99">
        <v>6</v>
      </c>
      <c r="J2046" s="93">
        <v>1</v>
      </c>
      <c r="K2046" s="93">
        <v>3</v>
      </c>
      <c r="L2046" s="93">
        <v>7</v>
      </c>
      <c r="M2046" s="93">
        <v>12</v>
      </c>
      <c r="N2046" s="93">
        <v>19</v>
      </c>
      <c r="O2046" s="94">
        <v>20</v>
      </c>
      <c r="P2046" s="74">
        <v>398955964</v>
      </c>
      <c r="Q2046" s="74">
        <v>1019425688</v>
      </c>
      <c r="R2046" s="74">
        <v>8</v>
      </c>
      <c r="S2046" s="74">
        <v>6264341</v>
      </c>
      <c r="T2046" s="74">
        <v>157</v>
      </c>
      <c r="U2046" s="74">
        <v>80531</v>
      </c>
      <c r="V2046" s="74">
        <v>3096</v>
      </c>
      <c r="W2046" s="74">
        <v>3000</v>
      </c>
      <c r="X2046" s="74">
        <v>129508</v>
      </c>
      <c r="Y2046" s="74">
        <v>200</v>
      </c>
      <c r="Z2046" s="74">
        <v>2027471</v>
      </c>
      <c r="AA2046" s="74">
        <v>10</v>
      </c>
      <c r="AB2046" s="74">
        <v>17890089</v>
      </c>
      <c r="AC2046" s="74">
        <v>5</v>
      </c>
    </row>
    <row r="2047" spans="1:29" ht="14.25">
      <c r="A2047" s="89">
        <v>2016146</v>
      </c>
      <c r="B2047" s="91">
        <v>42717</v>
      </c>
      <c r="C2047" s="97">
        <v>3</v>
      </c>
      <c r="D2047" s="93">
        <v>7</v>
      </c>
      <c r="E2047" s="93">
        <v>15</v>
      </c>
      <c r="F2047" s="93">
        <v>16</v>
      </c>
      <c r="G2047" s="93">
        <v>17</v>
      </c>
      <c r="H2047" s="93">
        <v>23</v>
      </c>
      <c r="I2047" s="99">
        <v>10</v>
      </c>
      <c r="J2047" s="93">
        <v>3</v>
      </c>
      <c r="K2047" s="93">
        <v>15</v>
      </c>
      <c r="L2047" s="93">
        <v>17</v>
      </c>
      <c r="M2047" s="93">
        <v>7</v>
      </c>
      <c r="N2047" s="93">
        <v>16</v>
      </c>
      <c r="O2047" s="94">
        <v>23</v>
      </c>
      <c r="P2047" s="74">
        <v>344859752</v>
      </c>
      <c r="Q2047" s="74">
        <v>1030668248</v>
      </c>
      <c r="R2047" s="74">
        <v>8</v>
      </c>
      <c r="S2047" s="74">
        <v>7329207</v>
      </c>
      <c r="T2047" s="74">
        <v>133</v>
      </c>
      <c r="U2047" s="74">
        <v>175128</v>
      </c>
      <c r="V2047" s="74">
        <v>1248</v>
      </c>
      <c r="W2047" s="74">
        <v>3000</v>
      </c>
      <c r="X2047" s="74">
        <v>64608</v>
      </c>
      <c r="Y2047" s="74">
        <v>200</v>
      </c>
      <c r="Z2047" s="74">
        <v>1177954</v>
      </c>
      <c r="AA2047" s="74">
        <v>10</v>
      </c>
      <c r="AB2047" s="74">
        <v>9473568</v>
      </c>
      <c r="AC2047" s="74">
        <v>5</v>
      </c>
    </row>
    <row r="2048" spans="1:29" ht="14.25">
      <c r="A2048" s="89">
        <v>2016147</v>
      </c>
      <c r="B2048" s="91">
        <v>42719</v>
      </c>
      <c r="C2048" s="97">
        <v>4</v>
      </c>
      <c r="D2048" s="93">
        <v>14</v>
      </c>
      <c r="E2048" s="93">
        <v>18</v>
      </c>
      <c r="F2048" s="93">
        <v>28</v>
      </c>
      <c r="G2048" s="93">
        <v>31</v>
      </c>
      <c r="H2048" s="93">
        <v>32</v>
      </c>
      <c r="I2048" s="99">
        <v>12</v>
      </c>
      <c r="J2048" s="93">
        <v>14</v>
      </c>
      <c r="K2048" s="93">
        <v>28</v>
      </c>
      <c r="L2048" s="93">
        <v>31</v>
      </c>
      <c r="M2048" s="93">
        <v>32</v>
      </c>
      <c r="N2048" s="93">
        <v>18</v>
      </c>
      <c r="O2048" s="94">
        <v>4</v>
      </c>
      <c r="P2048" s="74">
        <v>341474648</v>
      </c>
      <c r="Q2048" s="74">
        <v>1053462300</v>
      </c>
      <c r="R2048" s="74">
        <v>5</v>
      </c>
      <c r="S2048" s="74">
        <v>8475931</v>
      </c>
      <c r="T2048" s="74">
        <v>113</v>
      </c>
      <c r="U2048" s="74">
        <v>192252</v>
      </c>
      <c r="V2048" s="74">
        <v>1501</v>
      </c>
      <c r="W2048" s="74">
        <v>3000</v>
      </c>
      <c r="X2048" s="74">
        <v>71722</v>
      </c>
      <c r="Y2048" s="74">
        <v>200</v>
      </c>
      <c r="Z2048" s="74">
        <v>1397848</v>
      </c>
      <c r="AA2048" s="74">
        <v>10</v>
      </c>
      <c r="AB2048" s="74">
        <v>9519683</v>
      </c>
      <c r="AC2048" s="74">
        <v>5</v>
      </c>
    </row>
    <row r="2049" spans="1:29" ht="14.25">
      <c r="A2049" s="89">
        <v>2016148</v>
      </c>
      <c r="B2049" s="91">
        <v>42722</v>
      </c>
      <c r="C2049" s="97">
        <v>1</v>
      </c>
      <c r="D2049" s="93">
        <v>2</v>
      </c>
      <c r="E2049" s="93">
        <v>11</v>
      </c>
      <c r="F2049" s="93">
        <v>20</v>
      </c>
      <c r="G2049" s="93">
        <v>26</v>
      </c>
      <c r="H2049" s="93">
        <v>30</v>
      </c>
      <c r="I2049" s="99">
        <v>14</v>
      </c>
      <c r="J2049" s="93">
        <v>20</v>
      </c>
      <c r="K2049" s="93">
        <v>1</v>
      </c>
      <c r="L2049" s="93">
        <v>26</v>
      </c>
      <c r="M2049" s="93">
        <v>11</v>
      </c>
      <c r="N2049" s="93">
        <v>30</v>
      </c>
      <c r="O2049" s="94">
        <v>2</v>
      </c>
      <c r="P2049" s="74">
        <v>381634232</v>
      </c>
      <c r="Q2049" s="74">
        <v>1060899760</v>
      </c>
      <c r="R2049" s="74">
        <v>10</v>
      </c>
      <c r="S2049" s="74">
        <v>7088635</v>
      </c>
      <c r="T2049" s="74">
        <v>158</v>
      </c>
      <c r="U2049" s="74">
        <v>165240</v>
      </c>
      <c r="V2049" s="74">
        <v>1511</v>
      </c>
      <c r="W2049" s="74">
        <v>3000</v>
      </c>
      <c r="X2049" s="74">
        <v>75187</v>
      </c>
      <c r="Y2049" s="74">
        <v>200</v>
      </c>
      <c r="Z2049" s="74">
        <v>1423151</v>
      </c>
      <c r="AA2049" s="74">
        <v>10</v>
      </c>
      <c r="AB2049" s="74">
        <v>9753421</v>
      </c>
      <c r="AC2049" s="74">
        <v>5</v>
      </c>
    </row>
    <row r="2050" spans="1:29" ht="14.25">
      <c r="A2050" s="89">
        <v>2016149</v>
      </c>
      <c r="B2050" s="91">
        <v>42724</v>
      </c>
      <c r="C2050" s="97">
        <v>3</v>
      </c>
      <c r="D2050" s="93">
        <v>20</v>
      </c>
      <c r="E2050" s="93">
        <v>23</v>
      </c>
      <c r="F2050" s="93">
        <v>26</v>
      </c>
      <c r="G2050" s="93">
        <v>32</v>
      </c>
      <c r="H2050" s="93">
        <v>33</v>
      </c>
      <c r="I2050" s="99">
        <v>7</v>
      </c>
      <c r="J2050" s="93">
        <v>32</v>
      </c>
      <c r="K2050" s="93">
        <v>26</v>
      </c>
      <c r="L2050" s="93">
        <v>23</v>
      </c>
      <c r="M2050" s="93">
        <v>20</v>
      </c>
      <c r="N2050" s="93">
        <v>3</v>
      </c>
      <c r="O2050" s="94">
        <v>33</v>
      </c>
      <c r="P2050" s="74">
        <v>342258704</v>
      </c>
      <c r="Q2050" s="74">
        <v>1069092085</v>
      </c>
      <c r="R2050" s="74">
        <v>5</v>
      </c>
      <c r="S2050" s="74">
        <v>7413987</v>
      </c>
      <c r="T2050" s="74">
        <v>77</v>
      </c>
      <c r="U2050" s="74">
        <v>195940</v>
      </c>
      <c r="V2050" s="74">
        <v>1404</v>
      </c>
      <c r="W2050" s="74">
        <v>3000</v>
      </c>
      <c r="X2050" s="74">
        <v>67314</v>
      </c>
      <c r="Y2050" s="74">
        <v>200</v>
      </c>
      <c r="Z2050" s="74">
        <v>1225433</v>
      </c>
      <c r="AA2050" s="74">
        <v>10</v>
      </c>
      <c r="AB2050" s="74">
        <v>15485589</v>
      </c>
      <c r="AC2050" s="74">
        <v>5</v>
      </c>
    </row>
    <row r="2051" spans="1:29" ht="14.25">
      <c r="A2051" s="89">
        <v>2016150</v>
      </c>
      <c r="B2051" s="91">
        <v>42726</v>
      </c>
      <c r="C2051" s="97">
        <v>2</v>
      </c>
      <c r="D2051" s="93">
        <v>4</v>
      </c>
      <c r="E2051" s="93">
        <v>5</v>
      </c>
      <c r="F2051" s="93">
        <v>9</v>
      </c>
      <c r="G2051" s="93">
        <v>13</v>
      </c>
      <c r="H2051" s="93">
        <v>21</v>
      </c>
      <c r="I2051" s="99">
        <v>5</v>
      </c>
      <c r="J2051" s="93">
        <v>21</v>
      </c>
      <c r="K2051" s="93">
        <v>4</v>
      </c>
      <c r="L2051" s="93">
        <v>9</v>
      </c>
      <c r="M2051" s="93">
        <v>2</v>
      </c>
      <c r="N2051" s="93">
        <v>5</v>
      </c>
      <c r="O2051" s="94">
        <v>13</v>
      </c>
      <c r="P2051" s="74">
        <v>350741078</v>
      </c>
      <c r="Q2051" s="74">
        <v>1010476368</v>
      </c>
      <c r="R2051" s="74">
        <v>22</v>
      </c>
      <c r="S2051" s="74">
        <v>5849327</v>
      </c>
      <c r="T2051" s="74">
        <v>140</v>
      </c>
      <c r="U2051" s="74">
        <v>166832</v>
      </c>
      <c r="V2051" s="74">
        <v>1303</v>
      </c>
      <c r="W2051" s="74">
        <v>3000</v>
      </c>
      <c r="X2051" s="74">
        <v>71061</v>
      </c>
      <c r="Y2051" s="74">
        <v>200</v>
      </c>
      <c r="Z2051" s="74">
        <v>1438779</v>
      </c>
      <c r="AA2051" s="74">
        <v>10</v>
      </c>
      <c r="AB2051" s="74">
        <v>9185632</v>
      </c>
      <c r="AC2051" s="74">
        <v>5</v>
      </c>
    </row>
    <row r="2052" spans="1:29" ht="14.25">
      <c r="A2052" s="89">
        <v>2016151</v>
      </c>
      <c r="B2052" s="91">
        <v>42729</v>
      </c>
      <c r="C2052" s="97">
        <v>6</v>
      </c>
      <c r="D2052" s="93">
        <v>11</v>
      </c>
      <c r="E2052" s="93">
        <v>16</v>
      </c>
      <c r="F2052" s="93">
        <v>20</v>
      </c>
      <c r="G2052" s="93">
        <v>22</v>
      </c>
      <c r="H2052" s="93">
        <v>33</v>
      </c>
      <c r="I2052" s="99">
        <v>7</v>
      </c>
      <c r="J2052" s="93">
        <v>11</v>
      </c>
      <c r="K2052" s="93">
        <v>6</v>
      </c>
      <c r="L2052" s="93">
        <v>20</v>
      </c>
      <c r="M2052" s="93">
        <v>22</v>
      </c>
      <c r="N2052" s="93">
        <v>16</v>
      </c>
      <c r="O2052" s="94">
        <v>33</v>
      </c>
      <c r="P2052" s="74">
        <v>375311070</v>
      </c>
      <c r="Q2052" s="74">
        <v>1013655324</v>
      </c>
      <c r="R2052" s="74">
        <v>11</v>
      </c>
      <c r="S2052" s="74">
        <v>6923271</v>
      </c>
      <c r="T2052" s="74">
        <v>130</v>
      </c>
      <c r="U2052" s="74">
        <v>203422</v>
      </c>
      <c r="V2052" s="74">
        <v>1583</v>
      </c>
      <c r="W2052" s="74">
        <v>3000</v>
      </c>
      <c r="X2052" s="74">
        <v>72142</v>
      </c>
      <c r="Y2052" s="74">
        <v>200</v>
      </c>
      <c r="Z2052" s="74">
        <v>1348321</v>
      </c>
      <c r="AA2052" s="74">
        <v>10</v>
      </c>
      <c r="AB2052" s="74">
        <v>9092376</v>
      </c>
      <c r="AC2052" s="74">
        <v>5</v>
      </c>
    </row>
    <row r="2053" spans="1:29" ht="14.25">
      <c r="A2053" s="89">
        <v>2016152</v>
      </c>
      <c r="B2053" s="91">
        <v>42731</v>
      </c>
      <c r="C2053" s="97">
        <v>2</v>
      </c>
      <c r="D2053" s="93">
        <v>8</v>
      </c>
      <c r="E2053" s="93">
        <v>9</v>
      </c>
      <c r="F2053" s="93">
        <v>16</v>
      </c>
      <c r="G2053" s="93">
        <v>20</v>
      </c>
      <c r="H2053" s="93">
        <v>22</v>
      </c>
      <c r="I2053" s="99">
        <v>7</v>
      </c>
      <c r="J2053" s="93">
        <v>8</v>
      </c>
      <c r="K2053" s="93">
        <v>9</v>
      </c>
      <c r="L2053" s="93">
        <v>20</v>
      </c>
      <c r="M2053" s="93">
        <v>22</v>
      </c>
      <c r="N2053" s="93">
        <v>16</v>
      </c>
      <c r="O2053" s="94">
        <v>2</v>
      </c>
      <c r="P2053" s="74">
        <v>338973816</v>
      </c>
      <c r="Q2053" s="74">
        <v>974772214</v>
      </c>
      <c r="R2053" s="74">
        <v>17</v>
      </c>
      <c r="S2053" s="74">
        <v>5986457</v>
      </c>
      <c r="T2053" s="74">
        <v>247</v>
      </c>
      <c r="U2053" s="74">
        <v>84867</v>
      </c>
      <c r="V2053" s="74">
        <v>2023</v>
      </c>
      <c r="W2053" s="74">
        <v>3000</v>
      </c>
      <c r="X2053" s="74">
        <v>83468</v>
      </c>
      <c r="Y2053" s="74">
        <v>200</v>
      </c>
      <c r="Z2053" s="74">
        <v>1382016</v>
      </c>
      <c r="AA2053" s="74">
        <v>10</v>
      </c>
      <c r="AB2053" s="74">
        <v>9133098</v>
      </c>
      <c r="AC2053" s="74">
        <v>5</v>
      </c>
    </row>
    <row r="2054" spans="1:29" ht="14.25">
      <c r="A2054" s="89">
        <v>2016153</v>
      </c>
      <c r="B2054" s="91">
        <v>42733</v>
      </c>
      <c r="C2054" s="97">
        <v>7</v>
      </c>
      <c r="D2054" s="93">
        <v>9</v>
      </c>
      <c r="E2054" s="93">
        <v>16</v>
      </c>
      <c r="F2054" s="93">
        <v>24</v>
      </c>
      <c r="G2054" s="93">
        <v>25</v>
      </c>
      <c r="H2054" s="93">
        <v>29</v>
      </c>
      <c r="I2054" s="99">
        <v>6</v>
      </c>
      <c r="J2054" s="93">
        <v>9</v>
      </c>
      <c r="K2054" s="93">
        <v>16</v>
      </c>
      <c r="L2054" s="93">
        <v>25</v>
      </c>
      <c r="M2054" s="93">
        <v>7</v>
      </c>
      <c r="N2054" s="93">
        <v>29</v>
      </c>
      <c r="O2054" s="94">
        <v>24</v>
      </c>
      <c r="P2054" s="74">
        <v>342438226</v>
      </c>
      <c r="Q2054" s="74">
        <v>990091165</v>
      </c>
      <c r="R2054" s="74">
        <v>5</v>
      </c>
      <c r="S2054" s="74">
        <v>7932287</v>
      </c>
      <c r="T2054" s="74">
        <v>247</v>
      </c>
      <c r="U2054" s="74">
        <v>74197</v>
      </c>
      <c r="V2054" s="74">
        <v>2125</v>
      </c>
      <c r="W2054" s="74">
        <v>3000</v>
      </c>
      <c r="X2054" s="74">
        <v>97239</v>
      </c>
      <c r="Y2054" s="74">
        <v>200</v>
      </c>
      <c r="Z2054" s="74">
        <v>1701009</v>
      </c>
      <c r="AA2054" s="74">
        <v>10</v>
      </c>
      <c r="AB2054" s="74">
        <v>10330931</v>
      </c>
      <c r="AC2054" s="74">
        <v>5</v>
      </c>
    </row>
    <row r="2055" spans="1:29" ht="14.25">
      <c r="A2055" s="89">
        <v>2017001</v>
      </c>
      <c r="B2055" s="91">
        <v>42736</v>
      </c>
      <c r="C2055" s="97">
        <v>9</v>
      </c>
      <c r="D2055" s="93">
        <v>11</v>
      </c>
      <c r="E2055" s="93">
        <v>14</v>
      </c>
      <c r="F2055" s="93">
        <v>20</v>
      </c>
      <c r="G2055" s="93">
        <v>25</v>
      </c>
      <c r="H2055" s="93">
        <v>26</v>
      </c>
      <c r="I2055" s="99">
        <v>15</v>
      </c>
      <c r="J2055" s="93">
        <v>26</v>
      </c>
      <c r="K2055" s="93">
        <v>9</v>
      </c>
      <c r="L2055" s="93">
        <v>20</v>
      </c>
      <c r="M2055" s="93">
        <v>25</v>
      </c>
      <c r="N2055" s="93">
        <v>14</v>
      </c>
      <c r="O2055" s="94">
        <v>11</v>
      </c>
      <c r="P2055" s="74">
        <v>376155592</v>
      </c>
      <c r="Q2055" s="74">
        <v>1007519355</v>
      </c>
      <c r="R2055" s="74">
        <v>9</v>
      </c>
      <c r="S2055" s="74">
        <v>7522351</v>
      </c>
      <c r="T2055" s="74">
        <v>184</v>
      </c>
      <c r="U2055" s="74">
        <v>154219</v>
      </c>
      <c r="V2055" s="74">
        <v>1511</v>
      </c>
      <c r="W2055" s="74">
        <v>3000</v>
      </c>
      <c r="X2055" s="74">
        <v>72564</v>
      </c>
      <c r="Y2055" s="74">
        <v>200</v>
      </c>
      <c r="Z2055" s="74">
        <v>1361887</v>
      </c>
      <c r="AA2055" s="74">
        <v>10</v>
      </c>
      <c r="AB2055" s="74">
        <v>7629153</v>
      </c>
      <c r="AC2055" s="74">
        <v>5</v>
      </c>
    </row>
    <row r="2056" spans="1:29" ht="14.25">
      <c r="A2056" s="89">
        <v>2017002</v>
      </c>
      <c r="B2056" s="91">
        <v>42738</v>
      </c>
      <c r="C2056" s="97">
        <v>15</v>
      </c>
      <c r="D2056" s="93">
        <v>19</v>
      </c>
      <c r="E2056" s="93">
        <v>23</v>
      </c>
      <c r="F2056" s="93">
        <v>24</v>
      </c>
      <c r="G2056" s="93">
        <v>25</v>
      </c>
      <c r="H2056" s="93">
        <v>32</v>
      </c>
      <c r="I2056" s="99">
        <v>3</v>
      </c>
      <c r="J2056" s="93">
        <v>24</v>
      </c>
      <c r="K2056" s="93">
        <v>32</v>
      </c>
      <c r="L2056" s="93">
        <v>23</v>
      </c>
      <c r="M2056" s="93">
        <v>19</v>
      </c>
      <c r="N2056" s="93">
        <v>25</v>
      </c>
      <c r="O2056" s="94">
        <v>15</v>
      </c>
      <c r="P2056" s="74">
        <v>333473696</v>
      </c>
      <c r="Q2056" s="74">
        <v>1046185700</v>
      </c>
      <c r="R2056" s="74">
        <v>4</v>
      </c>
      <c r="S2056" s="74">
        <v>10000000</v>
      </c>
      <c r="T2056" s="74">
        <v>67</v>
      </c>
      <c r="U2056" s="74">
        <v>391374</v>
      </c>
      <c r="V2056" s="74">
        <v>754</v>
      </c>
      <c r="W2056" s="74">
        <v>3000</v>
      </c>
      <c r="X2056" s="74">
        <v>42035</v>
      </c>
      <c r="Y2056" s="74">
        <v>200</v>
      </c>
      <c r="Z2056" s="74">
        <v>909104</v>
      </c>
      <c r="AA2056" s="74">
        <v>10</v>
      </c>
      <c r="AB2056" s="74">
        <v>7750722</v>
      </c>
      <c r="AC2056" s="74">
        <v>5</v>
      </c>
    </row>
    <row r="2057" spans="1:29" ht="14.25">
      <c r="A2057" s="89">
        <v>2017003</v>
      </c>
      <c r="B2057" s="91">
        <v>42740</v>
      </c>
      <c r="C2057" s="97">
        <v>1</v>
      </c>
      <c r="D2057" s="93">
        <v>4</v>
      </c>
      <c r="E2057" s="93">
        <v>8</v>
      </c>
      <c r="F2057" s="93">
        <v>15</v>
      </c>
      <c r="G2057" s="93">
        <v>27</v>
      </c>
      <c r="H2057" s="93">
        <v>32</v>
      </c>
      <c r="I2057" s="99">
        <v>16</v>
      </c>
      <c r="J2057" s="93">
        <v>1</v>
      </c>
      <c r="K2057" s="93">
        <v>27</v>
      </c>
      <c r="L2057" s="93">
        <v>15</v>
      </c>
      <c r="M2057" s="93">
        <v>32</v>
      </c>
      <c r="N2057" s="93">
        <v>8</v>
      </c>
      <c r="O2057" s="94">
        <v>4</v>
      </c>
      <c r="P2057" s="74">
        <v>328263696</v>
      </c>
      <c r="Q2057" s="74">
        <v>1089595542</v>
      </c>
      <c r="R2057" s="74">
        <v>3</v>
      </c>
      <c r="S2057" s="74">
        <v>10000000</v>
      </c>
      <c r="T2057" s="74">
        <v>80</v>
      </c>
      <c r="U2057" s="74">
        <v>305874</v>
      </c>
      <c r="V2057" s="74">
        <v>949</v>
      </c>
      <c r="W2057" s="74">
        <v>3000</v>
      </c>
      <c r="X2057" s="74">
        <v>53632</v>
      </c>
      <c r="Y2057" s="74">
        <v>200</v>
      </c>
      <c r="Z2057" s="74">
        <v>1044021</v>
      </c>
      <c r="AA2057" s="74">
        <v>10</v>
      </c>
      <c r="AB2057" s="74">
        <v>7791162</v>
      </c>
      <c r="AC2057" s="74">
        <v>5</v>
      </c>
    </row>
    <row r="2058" spans="1:29" ht="14.25">
      <c r="A2058" s="89">
        <v>2017004</v>
      </c>
      <c r="B2058" s="91">
        <v>42743</v>
      </c>
      <c r="C2058" s="97">
        <v>5</v>
      </c>
      <c r="D2058" s="93">
        <v>13</v>
      </c>
      <c r="E2058" s="93">
        <v>17</v>
      </c>
      <c r="F2058" s="93">
        <v>26</v>
      </c>
      <c r="G2058" s="93">
        <v>27</v>
      </c>
      <c r="H2058" s="93">
        <v>30</v>
      </c>
      <c r="I2058" s="99">
        <v>7</v>
      </c>
      <c r="J2058" s="93">
        <v>30</v>
      </c>
      <c r="K2058" s="93">
        <v>27</v>
      </c>
      <c r="L2058" s="93">
        <v>5</v>
      </c>
      <c r="M2058" s="93">
        <v>17</v>
      </c>
      <c r="N2058" s="93">
        <v>13</v>
      </c>
      <c r="O2058" s="94">
        <v>26</v>
      </c>
      <c r="P2058" s="74">
        <v>361243290</v>
      </c>
      <c r="Q2058" s="74">
        <v>1046462778</v>
      </c>
      <c r="R2058" s="74">
        <v>18</v>
      </c>
      <c r="S2058" s="74">
        <v>5946813</v>
      </c>
      <c r="T2058" s="74">
        <v>294</v>
      </c>
      <c r="U2058" s="74">
        <v>72460</v>
      </c>
      <c r="V2058" s="74">
        <v>1945</v>
      </c>
      <c r="W2058" s="74">
        <v>3000</v>
      </c>
      <c r="X2058" s="74">
        <v>99453</v>
      </c>
      <c r="Y2058" s="74">
        <v>200</v>
      </c>
      <c r="Z2058" s="74">
        <v>1728763</v>
      </c>
      <c r="AA2058" s="74">
        <v>10</v>
      </c>
      <c r="AB2058" s="74">
        <v>9756559</v>
      </c>
      <c r="AC2058" s="74">
        <v>5</v>
      </c>
    </row>
    <row r="2059" spans="1:29" ht="14.25">
      <c r="A2059" s="89">
        <v>2017005</v>
      </c>
      <c r="B2059" s="91">
        <v>42745</v>
      </c>
      <c r="C2059" s="97">
        <v>6</v>
      </c>
      <c r="D2059" s="93">
        <v>11</v>
      </c>
      <c r="E2059" s="93">
        <v>12</v>
      </c>
      <c r="F2059" s="93">
        <v>22</v>
      </c>
      <c r="G2059" s="93">
        <v>23</v>
      </c>
      <c r="H2059" s="93">
        <v>30</v>
      </c>
      <c r="I2059" s="99">
        <v>5</v>
      </c>
      <c r="J2059" s="93">
        <v>11</v>
      </c>
      <c r="K2059" s="93">
        <v>12</v>
      </c>
      <c r="L2059" s="93">
        <v>23</v>
      </c>
      <c r="M2059" s="93">
        <v>6</v>
      </c>
      <c r="N2059" s="93">
        <v>30</v>
      </c>
      <c r="O2059" s="94">
        <v>22</v>
      </c>
      <c r="P2059" s="74">
        <v>328457210</v>
      </c>
      <c r="Q2059" s="74">
        <v>1018195332</v>
      </c>
      <c r="R2059" s="74">
        <v>14</v>
      </c>
      <c r="S2059" s="74">
        <v>6083962</v>
      </c>
      <c r="T2059" s="74">
        <v>204</v>
      </c>
      <c r="U2059" s="74">
        <v>92986</v>
      </c>
      <c r="V2059" s="74">
        <v>2062</v>
      </c>
      <c r="W2059" s="74">
        <v>3000</v>
      </c>
      <c r="X2059" s="74">
        <v>92362</v>
      </c>
      <c r="Y2059" s="74">
        <v>200</v>
      </c>
      <c r="Z2059" s="74">
        <v>1524540</v>
      </c>
      <c r="AA2059" s="74">
        <v>10</v>
      </c>
      <c r="AB2059" s="74">
        <v>9032570</v>
      </c>
      <c r="AC2059" s="74">
        <v>5</v>
      </c>
    </row>
    <row r="2060" spans="1:29" ht="14.25">
      <c r="A2060" s="89">
        <v>2017006</v>
      </c>
      <c r="B2060" s="91">
        <v>42747</v>
      </c>
      <c r="C2060" s="97">
        <v>2</v>
      </c>
      <c r="D2060" s="93">
        <v>4</v>
      </c>
      <c r="E2060" s="93">
        <v>8</v>
      </c>
      <c r="F2060" s="93">
        <v>26</v>
      </c>
      <c r="G2060" s="93">
        <v>29</v>
      </c>
      <c r="H2060" s="93">
        <v>33</v>
      </c>
      <c r="I2060" s="99">
        <v>8</v>
      </c>
      <c r="J2060" s="93">
        <v>26</v>
      </c>
      <c r="K2060" s="93">
        <v>29</v>
      </c>
      <c r="L2060" s="93">
        <v>4</v>
      </c>
      <c r="M2060" s="93">
        <v>2</v>
      </c>
      <c r="N2060" s="93">
        <v>8</v>
      </c>
      <c r="O2060" s="94">
        <v>33</v>
      </c>
      <c r="P2060" s="74">
        <v>327823184</v>
      </c>
      <c r="Q2060" s="74">
        <v>1019607668</v>
      </c>
      <c r="R2060" s="74">
        <v>4</v>
      </c>
      <c r="S2060" s="74">
        <v>6946576</v>
      </c>
      <c r="T2060" s="74">
        <v>70</v>
      </c>
      <c r="U2060" s="74">
        <v>139041</v>
      </c>
      <c r="V2060" s="74">
        <v>1762</v>
      </c>
      <c r="W2060" s="74">
        <v>3000</v>
      </c>
      <c r="X2060" s="74">
        <v>85078</v>
      </c>
      <c r="Y2060" s="74">
        <v>200</v>
      </c>
      <c r="Z2060" s="74">
        <v>1456728</v>
      </c>
      <c r="AA2060" s="74">
        <v>10</v>
      </c>
      <c r="AB2060" s="74">
        <v>16966591</v>
      </c>
      <c r="AC2060" s="74">
        <v>5</v>
      </c>
    </row>
    <row r="2061" spans="1:29" ht="14.25">
      <c r="A2061" s="89">
        <v>2017007</v>
      </c>
      <c r="B2061" s="91">
        <v>42750</v>
      </c>
      <c r="C2061" s="97">
        <v>2</v>
      </c>
      <c r="D2061" s="93">
        <v>4</v>
      </c>
      <c r="E2061" s="93">
        <v>5</v>
      </c>
      <c r="F2061" s="93">
        <v>24</v>
      </c>
      <c r="G2061" s="93">
        <v>26</v>
      </c>
      <c r="H2061" s="93">
        <v>33</v>
      </c>
      <c r="I2061" s="99">
        <v>15</v>
      </c>
      <c r="J2061" s="93">
        <v>26</v>
      </c>
      <c r="K2061" s="93">
        <v>33</v>
      </c>
      <c r="L2061" s="93">
        <v>2</v>
      </c>
      <c r="M2061" s="93">
        <v>4</v>
      </c>
      <c r="N2061" s="93">
        <v>24</v>
      </c>
      <c r="O2061" s="94">
        <v>5</v>
      </c>
      <c r="P2061" s="74">
        <v>358098002</v>
      </c>
      <c r="Q2061" s="74">
        <v>1049607797</v>
      </c>
      <c r="R2061" s="74">
        <v>7</v>
      </c>
      <c r="S2061" s="74">
        <v>8376630</v>
      </c>
      <c r="T2061" s="74">
        <v>62</v>
      </c>
      <c r="U2061" s="74">
        <v>476540</v>
      </c>
      <c r="V2061" s="74">
        <v>696</v>
      </c>
      <c r="W2061" s="74">
        <v>3000</v>
      </c>
      <c r="X2061" s="74">
        <v>43002</v>
      </c>
      <c r="Y2061" s="74">
        <v>200</v>
      </c>
      <c r="Z2061" s="74">
        <v>937160</v>
      </c>
      <c r="AA2061" s="74">
        <v>10</v>
      </c>
      <c r="AB2061" s="74">
        <v>7445193</v>
      </c>
      <c r="AC2061" s="74">
        <v>5</v>
      </c>
    </row>
    <row r="2062" spans="1:29" ht="14.25">
      <c r="A2062" s="89">
        <v>2017008</v>
      </c>
      <c r="B2062" s="91">
        <v>42752</v>
      </c>
      <c r="C2062" s="97">
        <v>7</v>
      </c>
      <c r="D2062" s="93">
        <v>13</v>
      </c>
      <c r="E2062" s="93">
        <v>15</v>
      </c>
      <c r="F2062" s="93">
        <v>27</v>
      </c>
      <c r="G2062" s="93">
        <v>28</v>
      </c>
      <c r="H2062" s="93">
        <v>29</v>
      </c>
      <c r="I2062" s="99">
        <v>13</v>
      </c>
      <c r="J2062" s="93">
        <v>28</v>
      </c>
      <c r="K2062" s="93">
        <v>13</v>
      </c>
      <c r="L2062" s="93">
        <v>15</v>
      </c>
      <c r="M2062" s="93">
        <v>7</v>
      </c>
      <c r="N2062" s="93">
        <v>29</v>
      </c>
      <c r="O2062" s="94">
        <v>27</v>
      </c>
      <c r="P2062" s="74">
        <v>318368112</v>
      </c>
      <c r="Q2062" s="74">
        <v>1039620330</v>
      </c>
      <c r="R2062" s="74">
        <v>10</v>
      </c>
      <c r="S2062" s="74">
        <v>6455001</v>
      </c>
      <c r="T2062" s="74">
        <v>165</v>
      </c>
      <c r="U2062" s="74">
        <v>110227</v>
      </c>
      <c r="V2062" s="74">
        <v>1884</v>
      </c>
      <c r="W2062" s="74">
        <v>3000</v>
      </c>
      <c r="X2062" s="74">
        <v>83785</v>
      </c>
      <c r="Y2062" s="74">
        <v>200</v>
      </c>
      <c r="Z2062" s="74">
        <v>1393522</v>
      </c>
      <c r="AA2062" s="74">
        <v>10</v>
      </c>
      <c r="AB2062" s="74">
        <v>9381218</v>
      </c>
      <c r="AC2062" s="74">
        <v>5</v>
      </c>
    </row>
    <row r="2063" spans="1:29" ht="14.25">
      <c r="A2063" s="89">
        <v>2017009</v>
      </c>
      <c r="B2063" s="91">
        <v>42754</v>
      </c>
      <c r="C2063" s="97">
        <v>2</v>
      </c>
      <c r="D2063" s="93">
        <v>6</v>
      </c>
      <c r="E2063" s="93">
        <v>8</v>
      </c>
      <c r="F2063" s="93">
        <v>9</v>
      </c>
      <c r="G2063" s="93">
        <v>15</v>
      </c>
      <c r="H2063" s="93">
        <v>29</v>
      </c>
      <c r="I2063" s="99">
        <v>14</v>
      </c>
      <c r="J2063" s="93">
        <v>2</v>
      </c>
      <c r="K2063" s="93">
        <v>8</v>
      </c>
      <c r="L2063" s="93">
        <v>29</v>
      </c>
      <c r="M2063" s="93">
        <v>9</v>
      </c>
      <c r="N2063" s="93">
        <v>15</v>
      </c>
      <c r="O2063" s="94">
        <v>6</v>
      </c>
      <c r="P2063" s="74">
        <v>318286702</v>
      </c>
      <c r="Q2063" s="74">
        <v>1043538642</v>
      </c>
      <c r="R2063" s="74">
        <v>9</v>
      </c>
      <c r="S2063" s="74">
        <v>6976497</v>
      </c>
      <c r="T2063" s="74">
        <v>145</v>
      </c>
      <c r="U2063" s="74">
        <v>153348</v>
      </c>
      <c r="V2063" s="74">
        <v>1138</v>
      </c>
      <c r="W2063" s="74">
        <v>3000</v>
      </c>
      <c r="X2063" s="74">
        <v>64075</v>
      </c>
      <c r="Y2063" s="74">
        <v>200</v>
      </c>
      <c r="Z2063" s="74">
        <v>1249580</v>
      </c>
      <c r="AA2063" s="74">
        <v>10</v>
      </c>
      <c r="AB2063" s="74">
        <v>7658657</v>
      </c>
      <c r="AC2063" s="74">
        <v>5</v>
      </c>
    </row>
    <row r="2064" spans="1:29" ht="14.25">
      <c r="A2064" s="89">
        <v>2017010</v>
      </c>
      <c r="B2064" s="91">
        <v>42757</v>
      </c>
      <c r="C2064" s="97">
        <v>5</v>
      </c>
      <c r="D2064" s="93">
        <v>8</v>
      </c>
      <c r="E2064" s="93">
        <v>19</v>
      </c>
      <c r="F2064" s="93">
        <v>25</v>
      </c>
      <c r="G2064" s="93">
        <v>28</v>
      </c>
      <c r="H2064" s="93">
        <v>30</v>
      </c>
      <c r="I2064" s="99">
        <v>7</v>
      </c>
      <c r="J2064" s="93">
        <v>28</v>
      </c>
      <c r="K2064" s="93">
        <v>5</v>
      </c>
      <c r="L2064" s="93">
        <v>30</v>
      </c>
      <c r="M2064" s="93">
        <v>25</v>
      </c>
      <c r="N2064" s="93">
        <v>8</v>
      </c>
      <c r="O2064" s="94">
        <v>19</v>
      </c>
      <c r="P2064" s="74">
        <v>350388682</v>
      </c>
      <c r="Q2064" s="74">
        <v>914275770</v>
      </c>
      <c r="R2064" s="74">
        <v>30</v>
      </c>
      <c r="S2064" s="74">
        <v>5251359</v>
      </c>
      <c r="T2064" s="74">
        <v>231</v>
      </c>
      <c r="U2064" s="74">
        <v>40805</v>
      </c>
      <c r="V2064" s="74">
        <v>3466</v>
      </c>
      <c r="W2064" s="74">
        <v>3000</v>
      </c>
      <c r="X2064" s="74">
        <v>144618</v>
      </c>
      <c r="Y2064" s="74">
        <v>200</v>
      </c>
      <c r="Z2064" s="74">
        <v>2086062</v>
      </c>
      <c r="AA2064" s="74">
        <v>10</v>
      </c>
      <c r="AB2064" s="74">
        <v>14760868</v>
      </c>
      <c r="AC2064" s="74">
        <v>5</v>
      </c>
    </row>
    <row r="2065" spans="1:29" ht="14.25">
      <c r="A2065" s="89">
        <v>2017011</v>
      </c>
      <c r="B2065" s="91">
        <v>42759</v>
      </c>
      <c r="C2065" s="97">
        <v>10</v>
      </c>
      <c r="D2065" s="93">
        <v>11</v>
      </c>
      <c r="E2065" s="93">
        <v>12</v>
      </c>
      <c r="F2065" s="93">
        <v>23</v>
      </c>
      <c r="G2065" s="93">
        <v>26</v>
      </c>
      <c r="H2065" s="93">
        <v>29</v>
      </c>
      <c r="I2065" s="99">
        <v>16</v>
      </c>
      <c r="J2065" s="93">
        <v>26</v>
      </c>
      <c r="K2065" s="93">
        <v>10</v>
      </c>
      <c r="L2065" s="93">
        <v>29</v>
      </c>
      <c r="M2065" s="93">
        <v>23</v>
      </c>
      <c r="N2065" s="93">
        <v>12</v>
      </c>
      <c r="O2065" s="94">
        <v>11</v>
      </c>
      <c r="P2065" s="74">
        <v>318019266</v>
      </c>
      <c r="Q2065" s="74">
        <v>914786466</v>
      </c>
      <c r="R2065" s="74">
        <v>11</v>
      </c>
      <c r="S2065" s="74">
        <v>6835064</v>
      </c>
      <c r="T2065" s="74">
        <v>229</v>
      </c>
      <c r="U2065" s="74">
        <v>110184</v>
      </c>
      <c r="V2065" s="74">
        <v>912</v>
      </c>
      <c r="W2065" s="74">
        <v>3000</v>
      </c>
      <c r="X2065" s="74">
        <v>52206</v>
      </c>
      <c r="Y2065" s="74">
        <v>200</v>
      </c>
      <c r="Z2065" s="74">
        <v>1035140</v>
      </c>
      <c r="AA2065" s="74">
        <v>10</v>
      </c>
      <c r="AB2065" s="74">
        <v>6274457</v>
      </c>
      <c r="AC2065" s="74">
        <v>5</v>
      </c>
    </row>
    <row r="2066" spans="1:29" ht="14.25">
      <c r="A2066" s="89">
        <v>2017012</v>
      </c>
      <c r="B2066" s="91">
        <v>42761</v>
      </c>
      <c r="C2066" s="97">
        <v>10</v>
      </c>
      <c r="D2066" s="93">
        <v>11</v>
      </c>
      <c r="E2066" s="93">
        <v>14</v>
      </c>
      <c r="F2066" s="93">
        <v>15</v>
      </c>
      <c r="G2066" s="93">
        <v>16</v>
      </c>
      <c r="H2066" s="93">
        <v>24</v>
      </c>
      <c r="I2066" s="99">
        <v>7</v>
      </c>
      <c r="J2066" s="93">
        <v>11</v>
      </c>
      <c r="K2066" s="93">
        <v>16</v>
      </c>
      <c r="L2066" s="93">
        <v>24</v>
      </c>
      <c r="M2066" s="93">
        <v>10</v>
      </c>
      <c r="N2066" s="93">
        <v>15</v>
      </c>
      <c r="O2066" s="94">
        <v>14</v>
      </c>
      <c r="P2066" s="74">
        <v>329120186</v>
      </c>
      <c r="Q2066" s="74">
        <v>919697751</v>
      </c>
      <c r="R2066" s="74">
        <v>9</v>
      </c>
      <c r="S2066" s="74">
        <v>7016617</v>
      </c>
      <c r="T2066" s="74">
        <v>80</v>
      </c>
      <c r="U2066" s="74">
        <v>283586</v>
      </c>
      <c r="V2066" s="74">
        <v>852</v>
      </c>
      <c r="W2066" s="74">
        <v>3000</v>
      </c>
      <c r="X2066" s="74">
        <v>49681</v>
      </c>
      <c r="Y2066" s="74">
        <v>200</v>
      </c>
      <c r="Z2066" s="74">
        <v>997407</v>
      </c>
      <c r="AA2066" s="74">
        <v>10</v>
      </c>
      <c r="AB2066" s="74">
        <v>9610963</v>
      </c>
      <c r="AC2066" s="74">
        <v>5</v>
      </c>
    </row>
    <row r="2067" spans="1:29" ht="14.25">
      <c r="A2067" s="89">
        <v>2017013</v>
      </c>
      <c r="B2067" s="91">
        <v>42771</v>
      </c>
      <c r="C2067" s="97">
        <v>8</v>
      </c>
      <c r="D2067" s="93">
        <v>11</v>
      </c>
      <c r="E2067" s="93">
        <v>28</v>
      </c>
      <c r="F2067" s="93">
        <v>29</v>
      </c>
      <c r="G2067" s="93">
        <v>31</v>
      </c>
      <c r="H2067" s="93">
        <v>33</v>
      </c>
      <c r="I2067" s="99">
        <v>6</v>
      </c>
      <c r="J2067" s="93">
        <v>28</v>
      </c>
      <c r="K2067" s="93">
        <v>31</v>
      </c>
      <c r="L2067" s="93">
        <v>33</v>
      </c>
      <c r="M2067" s="93">
        <v>8</v>
      </c>
      <c r="N2067" s="93">
        <v>11</v>
      </c>
      <c r="O2067" s="94">
        <v>29</v>
      </c>
      <c r="P2067" s="74">
        <v>377878424</v>
      </c>
      <c r="Q2067" s="74">
        <v>924629020</v>
      </c>
      <c r="R2067" s="74">
        <v>10</v>
      </c>
      <c r="S2067" s="74">
        <v>6997500</v>
      </c>
      <c r="T2067" s="74">
        <v>99</v>
      </c>
      <c r="U2067" s="74">
        <v>252209</v>
      </c>
      <c r="V2067" s="74">
        <v>1345</v>
      </c>
      <c r="W2067" s="74">
        <v>3000</v>
      </c>
      <c r="X2067" s="74">
        <v>63909</v>
      </c>
      <c r="Y2067" s="74">
        <v>200</v>
      </c>
      <c r="Z2067" s="74">
        <v>1255954</v>
      </c>
      <c r="AA2067" s="74">
        <v>10</v>
      </c>
      <c r="AB2067" s="74">
        <v>11181810</v>
      </c>
      <c r="AC2067" s="74">
        <v>5</v>
      </c>
    </row>
    <row r="2068" spans="1:29" ht="14.25">
      <c r="A2068" s="89">
        <v>2017014</v>
      </c>
      <c r="B2068" s="91">
        <v>42773</v>
      </c>
      <c r="C2068" s="97">
        <v>6</v>
      </c>
      <c r="D2068" s="93">
        <v>8</v>
      </c>
      <c r="E2068" s="93">
        <v>18</v>
      </c>
      <c r="F2068" s="93">
        <v>20</v>
      </c>
      <c r="G2068" s="93">
        <v>23</v>
      </c>
      <c r="H2068" s="93">
        <v>31</v>
      </c>
      <c r="I2068" s="99">
        <v>13</v>
      </c>
      <c r="J2068" s="93">
        <v>18</v>
      </c>
      <c r="K2068" s="93">
        <v>6</v>
      </c>
      <c r="L2068" s="93">
        <v>20</v>
      </c>
      <c r="M2068" s="93">
        <v>31</v>
      </c>
      <c r="N2068" s="93">
        <v>23</v>
      </c>
      <c r="O2068" s="94">
        <v>8</v>
      </c>
      <c r="P2068" s="74">
        <v>307538720</v>
      </c>
      <c r="Q2068" s="74">
        <v>944740410</v>
      </c>
      <c r="R2068" s="74">
        <v>5</v>
      </c>
      <c r="S2068" s="74">
        <v>8280828</v>
      </c>
      <c r="T2068" s="74">
        <v>144</v>
      </c>
      <c r="U2068" s="74">
        <v>142397</v>
      </c>
      <c r="V2068" s="74">
        <v>1136</v>
      </c>
      <c r="W2068" s="74">
        <v>3000</v>
      </c>
      <c r="X2068" s="74">
        <v>64548</v>
      </c>
      <c r="Y2068" s="74">
        <v>200</v>
      </c>
      <c r="Z2068" s="74">
        <v>1233095</v>
      </c>
      <c r="AA2068" s="74">
        <v>10</v>
      </c>
      <c r="AB2068" s="74">
        <v>8004942</v>
      </c>
      <c r="AC2068" s="74">
        <v>5</v>
      </c>
    </row>
    <row r="2069" spans="1:29" ht="14.25">
      <c r="A2069" s="89">
        <v>2017015</v>
      </c>
      <c r="B2069" s="91">
        <v>42775</v>
      </c>
      <c r="C2069" s="97">
        <v>1</v>
      </c>
      <c r="D2069" s="93">
        <v>8</v>
      </c>
      <c r="E2069" s="93">
        <v>9</v>
      </c>
      <c r="F2069" s="93">
        <v>14</v>
      </c>
      <c r="G2069" s="93">
        <v>17</v>
      </c>
      <c r="H2069" s="93">
        <v>32</v>
      </c>
      <c r="I2069" s="99">
        <v>1</v>
      </c>
      <c r="J2069" s="93">
        <v>8</v>
      </c>
      <c r="K2069" s="93">
        <v>1</v>
      </c>
      <c r="L2069" s="93">
        <v>32</v>
      </c>
      <c r="M2069" s="93">
        <v>9</v>
      </c>
      <c r="N2069" s="93">
        <v>17</v>
      </c>
      <c r="O2069" s="94">
        <v>14</v>
      </c>
      <c r="P2069" s="74">
        <v>314977594</v>
      </c>
      <c r="Q2069" s="74">
        <v>976589244</v>
      </c>
      <c r="R2069" s="74">
        <v>4</v>
      </c>
      <c r="S2069" s="74">
        <v>9713530</v>
      </c>
      <c r="T2069" s="74">
        <v>101</v>
      </c>
      <c r="U2069" s="74">
        <v>233343</v>
      </c>
      <c r="V2069" s="74">
        <v>1003</v>
      </c>
      <c r="W2069" s="74">
        <v>3000</v>
      </c>
      <c r="X2069" s="74">
        <v>57195</v>
      </c>
      <c r="Y2069" s="74">
        <v>200</v>
      </c>
      <c r="Z2069" s="74">
        <v>1103943</v>
      </c>
      <c r="AA2069" s="74">
        <v>10</v>
      </c>
      <c r="AB2069" s="74">
        <v>6916196</v>
      </c>
      <c r="AC2069" s="74">
        <v>5</v>
      </c>
    </row>
    <row r="2070" spans="1:29" ht="14.25">
      <c r="A2070" s="89">
        <v>2017016</v>
      </c>
      <c r="B2070" s="91">
        <v>42778</v>
      </c>
      <c r="C2070" s="97">
        <v>5</v>
      </c>
      <c r="D2070" s="93">
        <v>8</v>
      </c>
      <c r="E2070" s="93">
        <v>16</v>
      </c>
      <c r="F2070" s="93">
        <v>22</v>
      </c>
      <c r="G2070" s="93">
        <v>27</v>
      </c>
      <c r="H2070" s="93">
        <v>29</v>
      </c>
      <c r="I2070" s="99">
        <v>2</v>
      </c>
      <c r="J2070" s="93">
        <v>8</v>
      </c>
      <c r="K2070" s="93">
        <v>29</v>
      </c>
      <c r="L2070" s="93">
        <v>27</v>
      </c>
      <c r="M2070" s="93">
        <v>5</v>
      </c>
      <c r="N2070" s="93">
        <v>16</v>
      </c>
      <c r="O2070" s="94">
        <v>22</v>
      </c>
      <c r="P2070" s="74">
        <v>349767606</v>
      </c>
      <c r="Q2070" s="74">
        <v>957434232</v>
      </c>
      <c r="R2070" s="74">
        <v>12</v>
      </c>
      <c r="S2070" s="74">
        <v>6237727</v>
      </c>
      <c r="T2070" s="74">
        <v>222</v>
      </c>
      <c r="U2070" s="74">
        <v>83630</v>
      </c>
      <c r="V2070" s="74">
        <v>1874</v>
      </c>
      <c r="W2070" s="74">
        <v>3000</v>
      </c>
      <c r="X2070" s="74">
        <v>94030</v>
      </c>
      <c r="Y2070" s="74">
        <v>200</v>
      </c>
      <c r="Z2070" s="74">
        <v>1582606</v>
      </c>
      <c r="AA2070" s="74">
        <v>10</v>
      </c>
      <c r="AB2070" s="74">
        <v>11373687</v>
      </c>
      <c r="AC2070" s="74">
        <v>5</v>
      </c>
    </row>
    <row r="2071" spans="1:29" ht="14.25">
      <c r="A2071" s="89">
        <v>2017017</v>
      </c>
      <c r="B2071" s="91">
        <v>42780</v>
      </c>
      <c r="C2071" s="97">
        <v>3</v>
      </c>
      <c r="D2071" s="93">
        <v>7</v>
      </c>
      <c r="E2071" s="93">
        <v>8</v>
      </c>
      <c r="F2071" s="93">
        <v>10</v>
      </c>
      <c r="G2071" s="93">
        <v>22</v>
      </c>
      <c r="H2071" s="93">
        <v>23</v>
      </c>
      <c r="I2071" s="99">
        <v>12</v>
      </c>
      <c r="J2071" s="93">
        <v>10</v>
      </c>
      <c r="K2071" s="93">
        <v>3</v>
      </c>
      <c r="L2071" s="93">
        <v>8</v>
      </c>
      <c r="M2071" s="93">
        <v>7</v>
      </c>
      <c r="N2071" s="93">
        <v>22</v>
      </c>
      <c r="O2071" s="94">
        <v>23</v>
      </c>
      <c r="P2071" s="74">
        <v>329086094</v>
      </c>
      <c r="Q2071" s="74">
        <v>973496920</v>
      </c>
      <c r="R2071" s="74">
        <v>5</v>
      </c>
      <c r="S2071" s="74">
        <v>7986377</v>
      </c>
      <c r="T2071" s="74">
        <v>120</v>
      </c>
      <c r="U2071" s="74">
        <v>155540</v>
      </c>
      <c r="V2071" s="74">
        <v>1858</v>
      </c>
      <c r="W2071" s="74">
        <v>3000</v>
      </c>
      <c r="X2071" s="74">
        <v>84302</v>
      </c>
      <c r="Y2071" s="74">
        <v>200</v>
      </c>
      <c r="Z2071" s="74">
        <v>1483864</v>
      </c>
      <c r="AA2071" s="74">
        <v>10</v>
      </c>
      <c r="AB2071" s="74">
        <v>9863941</v>
      </c>
      <c r="AC2071" s="74">
        <v>5</v>
      </c>
    </row>
    <row r="2072" spans="1:29" ht="14.25">
      <c r="A2072" s="89">
        <v>2017018</v>
      </c>
      <c r="B2072" s="91">
        <v>42782</v>
      </c>
      <c r="C2072" s="97">
        <v>1</v>
      </c>
      <c r="D2072" s="93">
        <v>2</v>
      </c>
      <c r="E2072" s="93">
        <v>3</v>
      </c>
      <c r="F2072" s="93">
        <v>17</v>
      </c>
      <c r="G2072" s="93">
        <v>25</v>
      </c>
      <c r="H2072" s="93">
        <v>31</v>
      </c>
      <c r="I2072" s="99">
        <v>9</v>
      </c>
      <c r="J2072" s="93">
        <v>1</v>
      </c>
      <c r="K2072" s="93">
        <v>31</v>
      </c>
      <c r="L2072" s="93">
        <v>25</v>
      </c>
      <c r="M2072" s="93">
        <v>2</v>
      </c>
      <c r="N2072" s="93">
        <v>17</v>
      </c>
      <c r="O2072" s="94">
        <v>3</v>
      </c>
      <c r="P2072" s="74">
        <v>332385048</v>
      </c>
      <c r="Q2072" s="74">
        <v>976565180</v>
      </c>
      <c r="R2072" s="74">
        <v>5</v>
      </c>
      <c r="S2072" s="74">
        <v>7041328</v>
      </c>
      <c r="T2072" s="74">
        <v>91</v>
      </c>
      <c r="U2072" s="74">
        <v>140201</v>
      </c>
      <c r="V2072" s="74">
        <v>1633</v>
      </c>
      <c r="W2072" s="74">
        <v>3000</v>
      </c>
      <c r="X2072" s="74">
        <v>80726</v>
      </c>
      <c r="Y2072" s="74">
        <v>200</v>
      </c>
      <c r="Z2072" s="74">
        <v>1349943</v>
      </c>
      <c r="AA2072" s="74">
        <v>10</v>
      </c>
      <c r="AB2072" s="74">
        <v>15458367</v>
      </c>
      <c r="AC2072" s="74">
        <v>5</v>
      </c>
    </row>
    <row r="2073" spans="1:29" ht="14.25">
      <c r="A2073" s="89">
        <v>2017019</v>
      </c>
      <c r="B2073" s="91">
        <v>42785</v>
      </c>
      <c r="C2073" s="97">
        <v>4</v>
      </c>
      <c r="D2073" s="93">
        <v>6</v>
      </c>
      <c r="E2073" s="93">
        <v>8</v>
      </c>
      <c r="F2073" s="93">
        <v>12</v>
      </c>
      <c r="G2073" s="93">
        <v>23</v>
      </c>
      <c r="H2073" s="93">
        <v>25</v>
      </c>
      <c r="I2073" s="99">
        <v>8</v>
      </c>
      <c r="J2073" s="93">
        <v>25</v>
      </c>
      <c r="K2073" s="93">
        <v>4</v>
      </c>
      <c r="L2073" s="93">
        <v>12</v>
      </c>
      <c r="M2073" s="93">
        <v>6</v>
      </c>
      <c r="N2073" s="93">
        <v>23</v>
      </c>
      <c r="O2073" s="94">
        <v>8</v>
      </c>
      <c r="P2073" s="74">
        <v>362828374</v>
      </c>
      <c r="Q2073" s="74">
        <v>992823572</v>
      </c>
      <c r="R2073" s="74">
        <v>4</v>
      </c>
      <c r="S2073" s="74">
        <v>8296217</v>
      </c>
      <c r="T2073" s="74">
        <v>111</v>
      </c>
      <c r="U2073" s="74">
        <v>148478</v>
      </c>
      <c r="V2073" s="74">
        <v>2093</v>
      </c>
      <c r="W2073" s="74">
        <v>3000</v>
      </c>
      <c r="X2073" s="74">
        <v>96058</v>
      </c>
      <c r="Y2073" s="74">
        <v>200</v>
      </c>
      <c r="Z2073" s="74">
        <v>1625005</v>
      </c>
      <c r="AA2073" s="74">
        <v>10</v>
      </c>
      <c r="AB2073" s="74">
        <v>14024180</v>
      </c>
      <c r="AC2073" s="74">
        <v>5</v>
      </c>
    </row>
    <row r="2074" spans="1:29" ht="14.25">
      <c r="A2074" s="89">
        <v>2017020</v>
      </c>
      <c r="B2074" s="91">
        <v>42787</v>
      </c>
      <c r="C2074" s="97">
        <v>4</v>
      </c>
      <c r="D2074" s="93">
        <v>8</v>
      </c>
      <c r="E2074" s="93">
        <v>10</v>
      </c>
      <c r="F2074" s="93">
        <v>12</v>
      </c>
      <c r="G2074" s="93">
        <v>31</v>
      </c>
      <c r="H2074" s="93">
        <v>33</v>
      </c>
      <c r="I2074" s="99">
        <v>10</v>
      </c>
      <c r="J2074" s="93">
        <v>31</v>
      </c>
      <c r="K2074" s="93">
        <v>12</v>
      </c>
      <c r="L2074" s="93">
        <v>4</v>
      </c>
      <c r="M2074" s="93">
        <v>8</v>
      </c>
      <c r="N2074" s="93">
        <v>33</v>
      </c>
      <c r="O2074" s="94">
        <v>10</v>
      </c>
      <c r="P2074" s="74">
        <v>321450250</v>
      </c>
      <c r="Q2074" s="74">
        <v>1016040400</v>
      </c>
      <c r="R2074" s="74">
        <v>4</v>
      </c>
      <c r="S2074" s="74">
        <v>8928802</v>
      </c>
      <c r="T2074" s="74">
        <v>87</v>
      </c>
      <c r="U2074" s="74">
        <v>225793</v>
      </c>
      <c r="V2074" s="74">
        <v>1238</v>
      </c>
      <c r="W2074" s="74">
        <v>3000</v>
      </c>
      <c r="X2074" s="74">
        <v>56250</v>
      </c>
      <c r="Y2074" s="74">
        <v>200</v>
      </c>
      <c r="Z2074" s="74">
        <v>1048880</v>
      </c>
      <c r="AA2074" s="74">
        <v>10</v>
      </c>
      <c r="AB2074" s="74">
        <v>10696353</v>
      </c>
      <c r="AC2074" s="74">
        <v>5</v>
      </c>
    </row>
    <row r="2075" spans="1:29" ht="14.25">
      <c r="A2075" s="89">
        <v>2017021</v>
      </c>
      <c r="B2075" s="91">
        <v>42789</v>
      </c>
      <c r="C2075" s="97">
        <v>2</v>
      </c>
      <c r="D2075" s="93">
        <v>5</v>
      </c>
      <c r="E2075" s="93">
        <v>10</v>
      </c>
      <c r="F2075" s="93">
        <v>22</v>
      </c>
      <c r="G2075" s="93">
        <v>32</v>
      </c>
      <c r="H2075" s="93">
        <v>33</v>
      </c>
      <c r="I2075" s="99">
        <v>9</v>
      </c>
      <c r="J2075" s="93">
        <v>5</v>
      </c>
      <c r="K2075" s="93">
        <v>10</v>
      </c>
      <c r="L2075" s="93">
        <v>33</v>
      </c>
      <c r="M2075" s="93">
        <v>2</v>
      </c>
      <c r="N2075" s="93">
        <v>22</v>
      </c>
      <c r="O2075" s="94">
        <v>32</v>
      </c>
      <c r="P2075" s="74">
        <v>329896520</v>
      </c>
      <c r="Q2075" s="74">
        <v>984320688</v>
      </c>
      <c r="R2075" s="74">
        <v>16</v>
      </c>
      <c r="S2075" s="74">
        <v>6097279</v>
      </c>
      <c r="T2075" s="74">
        <v>115</v>
      </c>
      <c r="U2075" s="74">
        <v>190831</v>
      </c>
      <c r="V2075" s="74">
        <v>1262</v>
      </c>
      <c r="W2075" s="74">
        <v>3000</v>
      </c>
      <c r="X2075" s="74">
        <v>64378</v>
      </c>
      <c r="Y2075" s="74">
        <v>200</v>
      </c>
      <c r="Z2075" s="74">
        <v>1158519</v>
      </c>
      <c r="AA2075" s="74">
        <v>10</v>
      </c>
      <c r="AB2075" s="74">
        <v>9124031</v>
      </c>
      <c r="AC2075" s="74">
        <v>5</v>
      </c>
    </row>
    <row r="2076" spans="1:29" ht="14.25">
      <c r="A2076" s="89">
        <v>2017022</v>
      </c>
      <c r="B2076" s="91">
        <v>42792</v>
      </c>
      <c r="C2076" s="97">
        <v>2</v>
      </c>
      <c r="D2076" s="93">
        <v>6</v>
      </c>
      <c r="E2076" s="93">
        <v>15</v>
      </c>
      <c r="F2076" s="93">
        <v>16</v>
      </c>
      <c r="G2076" s="93">
        <v>18</v>
      </c>
      <c r="H2076" s="93">
        <v>32</v>
      </c>
      <c r="I2076" s="99">
        <v>15</v>
      </c>
      <c r="J2076" s="93">
        <v>16</v>
      </c>
      <c r="K2076" s="93">
        <v>18</v>
      </c>
      <c r="L2076" s="93">
        <v>6</v>
      </c>
      <c r="M2076" s="93">
        <v>15</v>
      </c>
      <c r="N2076" s="93">
        <v>2</v>
      </c>
      <c r="O2076" s="94">
        <v>32</v>
      </c>
      <c r="P2076" s="74">
        <v>370988738</v>
      </c>
      <c r="Q2076" s="74">
        <v>1029761908</v>
      </c>
      <c r="R2076" s="74">
        <v>4</v>
      </c>
      <c r="S2076" s="74">
        <v>10000000</v>
      </c>
      <c r="T2076" s="74">
        <v>63</v>
      </c>
      <c r="U2076" s="74">
        <v>452069</v>
      </c>
      <c r="V2076" s="74">
        <v>1014</v>
      </c>
      <c r="W2076" s="74">
        <v>3000</v>
      </c>
      <c r="X2076" s="74">
        <v>54850</v>
      </c>
      <c r="Y2076" s="74">
        <v>200</v>
      </c>
      <c r="Z2076" s="74">
        <v>1129114</v>
      </c>
      <c r="AA2076" s="74">
        <v>10</v>
      </c>
      <c r="AB2076" s="74">
        <v>8511942</v>
      </c>
      <c r="AC2076" s="74">
        <v>5</v>
      </c>
    </row>
    <row r="2077" spans="1:29" ht="14.25">
      <c r="A2077" s="89">
        <v>2017023</v>
      </c>
      <c r="B2077" s="91">
        <v>42794</v>
      </c>
      <c r="C2077" s="97">
        <v>1</v>
      </c>
      <c r="D2077" s="93">
        <v>3</v>
      </c>
      <c r="E2077" s="93">
        <v>4</v>
      </c>
      <c r="F2077" s="93">
        <v>11</v>
      </c>
      <c r="G2077" s="93">
        <v>18</v>
      </c>
      <c r="H2077" s="93">
        <v>22</v>
      </c>
      <c r="I2077" s="99">
        <v>14</v>
      </c>
      <c r="J2077" s="93">
        <v>3</v>
      </c>
      <c r="K2077" s="93">
        <v>4</v>
      </c>
      <c r="L2077" s="93">
        <v>22</v>
      </c>
      <c r="M2077" s="93">
        <v>18</v>
      </c>
      <c r="N2077" s="93">
        <v>1</v>
      </c>
      <c r="O2077" s="94">
        <v>11</v>
      </c>
      <c r="P2077" s="74">
        <v>337872226</v>
      </c>
      <c r="Q2077" s="74">
        <v>1072263213</v>
      </c>
      <c r="R2077" s="74">
        <v>3</v>
      </c>
      <c r="S2077" s="74">
        <v>10000000</v>
      </c>
      <c r="T2077" s="74">
        <v>108</v>
      </c>
      <c r="U2077" s="74">
        <v>223769</v>
      </c>
      <c r="V2077" s="74">
        <v>967</v>
      </c>
      <c r="W2077" s="74">
        <v>3000</v>
      </c>
      <c r="X2077" s="74">
        <v>54801</v>
      </c>
      <c r="Y2077" s="74">
        <v>200</v>
      </c>
      <c r="Z2077" s="74">
        <v>1098828</v>
      </c>
      <c r="AA2077" s="74">
        <v>10</v>
      </c>
      <c r="AB2077" s="74">
        <v>8807900</v>
      </c>
      <c r="AC2077" s="74">
        <v>5</v>
      </c>
    </row>
    <row r="2078" spans="1:29" ht="14.25">
      <c r="A2078" s="89">
        <v>2017024</v>
      </c>
      <c r="B2078" s="91">
        <v>42796</v>
      </c>
      <c r="C2078" s="97">
        <v>9</v>
      </c>
      <c r="D2078" s="93">
        <v>21</v>
      </c>
      <c r="E2078" s="93">
        <v>25</v>
      </c>
      <c r="F2078" s="93">
        <v>26</v>
      </c>
      <c r="G2078" s="93">
        <v>29</v>
      </c>
      <c r="H2078" s="93">
        <v>31</v>
      </c>
      <c r="I2078" s="99">
        <v>13</v>
      </c>
      <c r="J2078" s="93">
        <v>25</v>
      </c>
      <c r="K2078" s="93">
        <v>21</v>
      </c>
      <c r="L2078" s="93">
        <v>9</v>
      </c>
      <c r="M2078" s="93">
        <v>29</v>
      </c>
      <c r="N2078" s="93">
        <v>31</v>
      </c>
      <c r="O2078" s="94">
        <v>26</v>
      </c>
      <c r="P2078" s="74">
        <v>342020216</v>
      </c>
      <c r="Q2078" s="74">
        <v>1093529538</v>
      </c>
      <c r="R2078" s="74">
        <v>6</v>
      </c>
      <c r="S2078" s="74">
        <v>8107050</v>
      </c>
      <c r="T2078" s="74">
        <v>120</v>
      </c>
      <c r="U2078" s="74">
        <v>194190</v>
      </c>
      <c r="V2078" s="74">
        <v>1026</v>
      </c>
      <c r="W2078" s="74">
        <v>3000</v>
      </c>
      <c r="X2078" s="74">
        <v>62935</v>
      </c>
      <c r="Y2078" s="74">
        <v>200</v>
      </c>
      <c r="Z2078" s="74">
        <v>1299629</v>
      </c>
      <c r="AA2078" s="74">
        <v>10</v>
      </c>
      <c r="AB2078" s="74">
        <v>9143423</v>
      </c>
      <c r="AC2078" s="74">
        <v>5</v>
      </c>
    </row>
    <row r="2079" spans="1:29" ht="14.25">
      <c r="A2079" s="89">
        <v>2017025</v>
      </c>
      <c r="B2079" s="91">
        <v>42799</v>
      </c>
      <c r="C2079" s="97">
        <v>2</v>
      </c>
      <c r="D2079" s="93">
        <v>15</v>
      </c>
      <c r="E2079" s="93">
        <v>16</v>
      </c>
      <c r="F2079" s="93">
        <v>17</v>
      </c>
      <c r="G2079" s="93">
        <v>22</v>
      </c>
      <c r="H2079" s="93">
        <v>32</v>
      </c>
      <c r="I2079" s="99">
        <v>7</v>
      </c>
      <c r="J2079" s="93">
        <v>15</v>
      </c>
      <c r="K2079" s="93">
        <v>2</v>
      </c>
      <c r="L2079" s="93">
        <v>22</v>
      </c>
      <c r="M2079" s="93">
        <v>17</v>
      </c>
      <c r="N2079" s="93">
        <v>16</v>
      </c>
      <c r="O2079" s="94">
        <v>32</v>
      </c>
      <c r="P2079" s="74">
        <v>372684176</v>
      </c>
      <c r="Q2079" s="74">
        <v>1076249141</v>
      </c>
      <c r="R2079" s="74">
        <v>11</v>
      </c>
      <c r="S2079" s="74">
        <v>6246929</v>
      </c>
      <c r="T2079" s="74">
        <v>176</v>
      </c>
      <c r="U2079" s="74">
        <v>97416</v>
      </c>
      <c r="V2079" s="74">
        <v>2119</v>
      </c>
      <c r="W2079" s="74">
        <v>3000</v>
      </c>
      <c r="X2079" s="74">
        <v>83145</v>
      </c>
      <c r="Y2079" s="74">
        <v>200</v>
      </c>
      <c r="Z2079" s="74">
        <v>1393805</v>
      </c>
      <c r="AA2079" s="74">
        <v>10</v>
      </c>
      <c r="AB2079" s="74">
        <v>15422018</v>
      </c>
      <c r="AC2079" s="74">
        <v>5</v>
      </c>
    </row>
    <row r="2080" spans="1:29" ht="14.25">
      <c r="A2080" s="89">
        <v>2017026</v>
      </c>
      <c r="B2080" s="91">
        <v>42801</v>
      </c>
      <c r="C2080" s="97">
        <v>3</v>
      </c>
      <c r="D2080" s="93">
        <v>10</v>
      </c>
      <c r="E2080" s="93">
        <v>12</v>
      </c>
      <c r="F2080" s="93">
        <v>19</v>
      </c>
      <c r="G2080" s="93">
        <v>27</v>
      </c>
      <c r="H2080" s="93">
        <v>30</v>
      </c>
      <c r="I2080" s="99">
        <v>8</v>
      </c>
      <c r="J2080" s="93">
        <v>30</v>
      </c>
      <c r="K2080" s="93">
        <v>19</v>
      </c>
      <c r="L2080" s="93">
        <v>10</v>
      </c>
      <c r="M2080" s="93">
        <v>3</v>
      </c>
      <c r="N2080" s="93">
        <v>12</v>
      </c>
      <c r="O2080" s="94">
        <v>27</v>
      </c>
      <c r="P2080" s="74">
        <v>338217710</v>
      </c>
      <c r="Q2080" s="74">
        <v>954816000</v>
      </c>
      <c r="R2080" s="74">
        <v>30</v>
      </c>
      <c r="S2080" s="74">
        <v>5346265</v>
      </c>
      <c r="T2080" s="74">
        <v>385</v>
      </c>
      <c r="U2080" s="74">
        <v>33727</v>
      </c>
      <c r="V2080" s="74">
        <v>3651</v>
      </c>
      <c r="W2080" s="74">
        <v>3000</v>
      </c>
      <c r="X2080" s="74">
        <v>133250</v>
      </c>
      <c r="Y2080" s="74">
        <v>200</v>
      </c>
      <c r="Z2080" s="74">
        <v>1967759</v>
      </c>
      <c r="AA2080" s="74">
        <v>10</v>
      </c>
      <c r="AB2080" s="74">
        <v>11301265</v>
      </c>
      <c r="AC2080" s="74">
        <v>5</v>
      </c>
    </row>
    <row r="2081" spans="1:29" ht="14.25">
      <c r="A2081" s="89">
        <v>2017027</v>
      </c>
      <c r="B2081" s="91">
        <v>42803</v>
      </c>
      <c r="C2081" s="97">
        <v>2</v>
      </c>
      <c r="D2081" s="93">
        <v>4</v>
      </c>
      <c r="E2081" s="93">
        <v>11</v>
      </c>
      <c r="F2081" s="93">
        <v>14</v>
      </c>
      <c r="G2081" s="93">
        <v>27</v>
      </c>
      <c r="H2081" s="93">
        <v>30</v>
      </c>
      <c r="I2081" s="99">
        <v>5</v>
      </c>
      <c r="J2081" s="93">
        <v>11</v>
      </c>
      <c r="K2081" s="93">
        <v>30</v>
      </c>
      <c r="L2081" s="93">
        <v>27</v>
      </c>
      <c r="M2081" s="93">
        <v>2</v>
      </c>
      <c r="N2081" s="93">
        <v>14</v>
      </c>
      <c r="O2081" s="94">
        <v>4</v>
      </c>
      <c r="P2081" s="74">
        <v>344767540</v>
      </c>
      <c r="Q2081" s="74">
        <v>980689536</v>
      </c>
      <c r="R2081" s="74">
        <v>3</v>
      </c>
      <c r="S2081" s="74">
        <v>9954368</v>
      </c>
      <c r="T2081" s="74">
        <v>76</v>
      </c>
      <c r="U2081" s="74">
        <v>244458</v>
      </c>
      <c r="V2081" s="74">
        <v>1547</v>
      </c>
      <c r="W2081" s="74">
        <v>3000</v>
      </c>
      <c r="X2081" s="74">
        <v>74416</v>
      </c>
      <c r="Y2081" s="74">
        <v>200</v>
      </c>
      <c r="Z2081" s="74">
        <v>1351632</v>
      </c>
      <c r="AA2081" s="74">
        <v>10</v>
      </c>
      <c r="AB2081" s="74">
        <v>12316010</v>
      </c>
      <c r="AC2081" s="74">
        <v>5</v>
      </c>
    </row>
    <row r="2082" spans="1:29" ht="14.25">
      <c r="A2082" s="89">
        <v>2017028</v>
      </c>
      <c r="B2082" s="91">
        <v>42806</v>
      </c>
      <c r="C2082" s="97">
        <v>7</v>
      </c>
      <c r="D2082" s="93">
        <v>8</v>
      </c>
      <c r="E2082" s="93">
        <v>12</v>
      </c>
      <c r="F2082" s="93">
        <v>13</v>
      </c>
      <c r="G2082" s="93">
        <v>22</v>
      </c>
      <c r="H2082" s="93">
        <v>30</v>
      </c>
      <c r="I2082" s="99">
        <v>9</v>
      </c>
      <c r="J2082" s="93">
        <v>7</v>
      </c>
      <c r="K2082" s="93">
        <v>8</v>
      </c>
      <c r="L2082" s="93">
        <v>12</v>
      </c>
      <c r="M2082" s="93">
        <v>30</v>
      </c>
      <c r="N2082" s="93">
        <v>13</v>
      </c>
      <c r="O2082" s="94">
        <v>22</v>
      </c>
      <c r="P2082" s="74">
        <v>377657484</v>
      </c>
      <c r="Q2082" s="74">
        <v>977766651</v>
      </c>
      <c r="R2082" s="74">
        <v>9</v>
      </c>
      <c r="S2082" s="74">
        <v>6700085</v>
      </c>
      <c r="T2082" s="74">
        <v>152</v>
      </c>
      <c r="U2082" s="74">
        <v>125828</v>
      </c>
      <c r="V2082" s="74">
        <v>2120</v>
      </c>
      <c r="W2082" s="74">
        <v>3000</v>
      </c>
      <c r="X2082" s="74">
        <v>100177</v>
      </c>
      <c r="Y2082" s="74">
        <v>200</v>
      </c>
      <c r="Z2082" s="74">
        <v>1661969</v>
      </c>
      <c r="AA2082" s="74">
        <v>10</v>
      </c>
      <c r="AB2082" s="74">
        <v>13106644</v>
      </c>
      <c r="AC2082" s="74">
        <v>5</v>
      </c>
    </row>
    <row r="2083" spans="1:29" ht="14.25">
      <c r="A2083" s="89">
        <v>2017029</v>
      </c>
      <c r="B2083" s="91">
        <v>42808</v>
      </c>
      <c r="C2083" s="97">
        <v>2</v>
      </c>
      <c r="D2083" s="93">
        <v>15</v>
      </c>
      <c r="E2083" s="93">
        <v>21</v>
      </c>
      <c r="F2083" s="93">
        <v>23</v>
      </c>
      <c r="G2083" s="93">
        <v>25</v>
      </c>
      <c r="H2083" s="93">
        <v>30</v>
      </c>
      <c r="I2083" s="99">
        <v>10</v>
      </c>
      <c r="J2083" s="93">
        <v>25</v>
      </c>
      <c r="K2083" s="93">
        <v>23</v>
      </c>
      <c r="L2083" s="93">
        <v>30</v>
      </c>
      <c r="M2083" s="93">
        <v>2</v>
      </c>
      <c r="N2083" s="93">
        <v>15</v>
      </c>
      <c r="O2083" s="94">
        <v>21</v>
      </c>
      <c r="P2083" s="74">
        <v>343011048</v>
      </c>
      <c r="Q2083" s="74">
        <v>1003660344</v>
      </c>
      <c r="R2083" s="74">
        <v>4</v>
      </c>
      <c r="S2083" s="74">
        <v>9172154</v>
      </c>
      <c r="T2083" s="74">
        <v>53</v>
      </c>
      <c r="U2083" s="74">
        <v>393599</v>
      </c>
      <c r="V2083" s="74">
        <v>1118</v>
      </c>
      <c r="W2083" s="74">
        <v>3000</v>
      </c>
      <c r="X2083" s="74">
        <v>57929</v>
      </c>
      <c r="Y2083" s="74">
        <v>200</v>
      </c>
      <c r="Z2083" s="74">
        <v>1106505</v>
      </c>
      <c r="AA2083" s="74">
        <v>10</v>
      </c>
      <c r="AB2083" s="74">
        <v>11725496</v>
      </c>
      <c r="AC2083" s="74">
        <v>5</v>
      </c>
    </row>
    <row r="2084" spans="1:29" ht="14.25">
      <c r="A2084" s="89">
        <v>2017030</v>
      </c>
      <c r="B2084" s="91">
        <v>42810</v>
      </c>
      <c r="C2084" s="97">
        <v>1</v>
      </c>
      <c r="D2084" s="93">
        <v>7</v>
      </c>
      <c r="E2084" s="93">
        <v>9</v>
      </c>
      <c r="F2084" s="93">
        <v>20</v>
      </c>
      <c r="G2084" s="93">
        <v>23</v>
      </c>
      <c r="H2084" s="93">
        <v>30</v>
      </c>
      <c r="I2084" s="99">
        <v>2</v>
      </c>
      <c r="J2084" s="93">
        <v>9</v>
      </c>
      <c r="K2084" s="93">
        <v>23</v>
      </c>
      <c r="L2084" s="93">
        <v>30</v>
      </c>
      <c r="M2084" s="93">
        <v>7</v>
      </c>
      <c r="N2084" s="93">
        <v>1</v>
      </c>
      <c r="O2084" s="94">
        <v>20</v>
      </c>
      <c r="P2084" s="74">
        <v>350487064</v>
      </c>
      <c r="Q2084" s="74">
        <v>1037107695</v>
      </c>
      <c r="R2084" s="74">
        <v>5</v>
      </c>
      <c r="S2084" s="74">
        <v>9250716</v>
      </c>
      <c r="T2084" s="74">
        <v>81</v>
      </c>
      <c r="U2084" s="74">
        <v>327987</v>
      </c>
      <c r="V2084" s="74">
        <v>1040</v>
      </c>
      <c r="W2084" s="74">
        <v>3000</v>
      </c>
      <c r="X2084" s="74">
        <v>57644</v>
      </c>
      <c r="Y2084" s="74">
        <v>200</v>
      </c>
      <c r="Z2084" s="74">
        <v>1127321</v>
      </c>
      <c r="AA2084" s="74">
        <v>10</v>
      </c>
      <c r="AB2084" s="74">
        <v>7909747</v>
      </c>
      <c r="AC2084" s="74">
        <v>5</v>
      </c>
    </row>
    <row r="2085" spans="1:29" ht="14.25">
      <c r="A2085" s="89">
        <v>2017031</v>
      </c>
      <c r="B2085" s="91">
        <v>42813</v>
      </c>
      <c r="C2085" s="97">
        <v>6</v>
      </c>
      <c r="D2085" s="93">
        <v>10</v>
      </c>
      <c r="E2085" s="93">
        <v>16</v>
      </c>
      <c r="F2085" s="93">
        <v>26</v>
      </c>
      <c r="G2085" s="93">
        <v>27</v>
      </c>
      <c r="H2085" s="93">
        <v>29</v>
      </c>
      <c r="I2085" s="99">
        <v>3</v>
      </c>
      <c r="J2085" s="93">
        <v>26</v>
      </c>
      <c r="K2085" s="93">
        <v>10</v>
      </c>
      <c r="L2085" s="93">
        <v>6</v>
      </c>
      <c r="M2085" s="93">
        <v>27</v>
      </c>
      <c r="N2085" s="93">
        <v>29</v>
      </c>
      <c r="O2085" s="94">
        <v>16</v>
      </c>
      <c r="P2085" s="74">
        <v>377406752</v>
      </c>
      <c r="Q2085" s="74">
        <v>924910650</v>
      </c>
      <c r="R2085" s="74">
        <v>30</v>
      </c>
      <c r="S2085" s="74">
        <v>5458217</v>
      </c>
      <c r="T2085" s="74">
        <v>344</v>
      </c>
      <c r="U2085" s="74">
        <v>49951</v>
      </c>
      <c r="V2085" s="74">
        <v>3258</v>
      </c>
      <c r="W2085" s="74">
        <v>3000</v>
      </c>
      <c r="X2085" s="74">
        <v>131284</v>
      </c>
      <c r="Y2085" s="74">
        <v>200</v>
      </c>
      <c r="Z2085" s="74">
        <v>1999468</v>
      </c>
      <c r="AA2085" s="74">
        <v>10</v>
      </c>
      <c r="AB2085" s="74">
        <v>12034234</v>
      </c>
      <c r="AC2085" s="74">
        <v>5</v>
      </c>
    </row>
    <row r="2086" spans="1:29" ht="14.25">
      <c r="A2086" s="89">
        <v>2017032</v>
      </c>
      <c r="B2086" s="91">
        <v>42815</v>
      </c>
      <c r="C2086" s="97">
        <v>5</v>
      </c>
      <c r="D2086" s="93">
        <v>8</v>
      </c>
      <c r="E2086" s="93">
        <v>15</v>
      </c>
      <c r="F2086" s="93">
        <v>24</v>
      </c>
      <c r="G2086" s="93">
        <v>27</v>
      </c>
      <c r="H2086" s="93">
        <v>31</v>
      </c>
      <c r="I2086" s="99">
        <v>11</v>
      </c>
      <c r="J2086" s="93">
        <v>24</v>
      </c>
      <c r="K2086" s="93">
        <v>27</v>
      </c>
      <c r="L2086" s="93">
        <v>31</v>
      </c>
      <c r="M2086" s="93">
        <v>15</v>
      </c>
      <c r="N2086" s="93">
        <v>5</v>
      </c>
      <c r="O2086" s="94">
        <v>8</v>
      </c>
      <c r="P2086" s="74">
        <v>346410188</v>
      </c>
      <c r="Q2086" s="74">
        <v>609910623</v>
      </c>
      <c r="R2086" s="74">
        <v>63</v>
      </c>
      <c r="S2086" s="74">
        <v>5000000</v>
      </c>
      <c r="T2086" s="74">
        <v>284</v>
      </c>
      <c r="U2086" s="74">
        <v>6000</v>
      </c>
      <c r="V2086" s="74">
        <v>6191</v>
      </c>
      <c r="W2086" s="74">
        <v>3000</v>
      </c>
      <c r="X2086" s="74">
        <v>212550</v>
      </c>
      <c r="Y2086" s="74">
        <v>200</v>
      </c>
      <c r="Z2086" s="74">
        <v>2699069</v>
      </c>
      <c r="AA2086" s="74">
        <v>10</v>
      </c>
      <c r="AB2086" s="74">
        <v>21753550</v>
      </c>
      <c r="AC2086" s="74">
        <v>5</v>
      </c>
    </row>
    <row r="2087" spans="1:29" ht="14.25">
      <c r="A2087" s="89">
        <v>2017033</v>
      </c>
      <c r="B2087" s="91">
        <v>42817</v>
      </c>
      <c r="C2087" s="97">
        <v>5</v>
      </c>
      <c r="D2087" s="93">
        <v>7</v>
      </c>
      <c r="E2087" s="93">
        <v>15</v>
      </c>
      <c r="F2087" s="93">
        <v>20</v>
      </c>
      <c r="G2087" s="93">
        <v>23</v>
      </c>
      <c r="H2087" s="93">
        <v>30</v>
      </c>
      <c r="I2087" s="99">
        <v>15</v>
      </c>
      <c r="J2087" s="93">
        <v>30</v>
      </c>
      <c r="K2087" s="93">
        <v>23</v>
      </c>
      <c r="L2087" s="93">
        <v>5</v>
      </c>
      <c r="M2087" s="93">
        <v>7</v>
      </c>
      <c r="N2087" s="93">
        <v>15</v>
      </c>
      <c r="O2087" s="94">
        <v>20</v>
      </c>
      <c r="P2087" s="74">
        <v>346477046</v>
      </c>
      <c r="Q2087" s="74">
        <v>610298424</v>
      </c>
      <c r="R2087" s="74">
        <v>12</v>
      </c>
      <c r="S2087" s="74">
        <v>6829933</v>
      </c>
      <c r="T2087" s="74">
        <v>205</v>
      </c>
      <c r="U2087" s="74">
        <v>133897</v>
      </c>
      <c r="V2087" s="74">
        <v>1094</v>
      </c>
      <c r="W2087" s="74">
        <v>3000</v>
      </c>
      <c r="X2087" s="74">
        <v>58117</v>
      </c>
      <c r="Y2087" s="74">
        <v>200</v>
      </c>
      <c r="Z2087" s="74">
        <v>1077797</v>
      </c>
      <c r="AA2087" s="74">
        <v>10</v>
      </c>
      <c r="AB2087" s="74">
        <v>6858874</v>
      </c>
      <c r="AC2087" s="74">
        <v>5</v>
      </c>
    </row>
    <row r="2088" spans="1:29" ht="14.25">
      <c r="A2088" s="89">
        <v>2017034</v>
      </c>
      <c r="B2088" s="91">
        <v>42820</v>
      </c>
      <c r="C2088" s="97">
        <v>4</v>
      </c>
      <c r="D2088" s="93">
        <v>7</v>
      </c>
      <c r="E2088" s="93">
        <v>8</v>
      </c>
      <c r="F2088" s="93">
        <v>19</v>
      </c>
      <c r="G2088" s="93">
        <v>32</v>
      </c>
      <c r="H2088" s="93">
        <v>33</v>
      </c>
      <c r="I2088" s="99">
        <v>13</v>
      </c>
      <c r="J2088" s="93">
        <v>19</v>
      </c>
      <c r="K2088" s="93">
        <v>32</v>
      </c>
      <c r="L2088" s="93">
        <v>4</v>
      </c>
      <c r="M2088" s="93">
        <v>8</v>
      </c>
      <c r="N2088" s="93">
        <v>33</v>
      </c>
      <c r="O2088" s="94">
        <v>7</v>
      </c>
      <c r="P2088" s="74">
        <v>373962682</v>
      </c>
      <c r="Q2088" s="74">
        <v>618519064</v>
      </c>
      <c r="R2088" s="74">
        <v>8</v>
      </c>
      <c r="S2088" s="74">
        <v>7191847</v>
      </c>
      <c r="T2088" s="74">
        <v>146</v>
      </c>
      <c r="U2088" s="74">
        <v>150126</v>
      </c>
      <c r="V2088" s="74">
        <v>1664</v>
      </c>
      <c r="W2088" s="74">
        <v>3000</v>
      </c>
      <c r="X2088" s="74">
        <v>86800</v>
      </c>
      <c r="Y2088" s="74">
        <v>200</v>
      </c>
      <c r="Z2088" s="74">
        <v>1534076</v>
      </c>
      <c r="AA2088" s="74">
        <v>10</v>
      </c>
      <c r="AB2088" s="74">
        <v>11575012</v>
      </c>
      <c r="AC2088" s="74">
        <v>5</v>
      </c>
    </row>
    <row r="2089" spans="1:29" ht="14.25">
      <c r="A2089" s="89">
        <v>2017035</v>
      </c>
      <c r="B2089" s="91">
        <v>42822</v>
      </c>
      <c r="C2089" s="97">
        <v>1</v>
      </c>
      <c r="D2089" s="93">
        <v>6</v>
      </c>
      <c r="E2089" s="93">
        <v>14</v>
      </c>
      <c r="F2089" s="93">
        <v>24</v>
      </c>
      <c r="G2089" s="93">
        <v>28</v>
      </c>
      <c r="H2089" s="93">
        <v>32</v>
      </c>
      <c r="I2089" s="99">
        <v>12</v>
      </c>
      <c r="J2089" s="93">
        <v>28</v>
      </c>
      <c r="K2089" s="93">
        <v>1</v>
      </c>
      <c r="L2089" s="93">
        <v>32</v>
      </c>
      <c r="M2089" s="93">
        <v>6</v>
      </c>
      <c r="N2089" s="93">
        <v>24</v>
      </c>
      <c r="O2089" s="94">
        <v>14</v>
      </c>
      <c r="P2089" s="74">
        <v>342022594</v>
      </c>
      <c r="Q2089" s="74">
        <v>568068720</v>
      </c>
      <c r="R2089" s="74">
        <v>16</v>
      </c>
      <c r="S2089" s="74">
        <v>5671583</v>
      </c>
      <c r="T2089" s="74">
        <v>164</v>
      </c>
      <c r="U2089" s="74">
        <v>81900</v>
      </c>
      <c r="V2089" s="74">
        <v>2125</v>
      </c>
      <c r="W2089" s="74">
        <v>3000</v>
      </c>
      <c r="X2089" s="74">
        <v>95325</v>
      </c>
      <c r="Y2089" s="74">
        <v>200</v>
      </c>
      <c r="Z2089" s="74">
        <v>1524529</v>
      </c>
      <c r="AA2089" s="74">
        <v>10</v>
      </c>
      <c r="AB2089" s="74">
        <v>14635825</v>
      </c>
      <c r="AC2089" s="74">
        <v>5</v>
      </c>
    </row>
    <row r="2090" spans="1:29" ht="14.25">
      <c r="A2090" s="89">
        <v>2017036</v>
      </c>
      <c r="B2090" s="91">
        <v>42824</v>
      </c>
      <c r="C2090" s="97">
        <v>1</v>
      </c>
      <c r="D2090" s="93">
        <v>2</v>
      </c>
      <c r="E2090" s="93">
        <v>5</v>
      </c>
      <c r="F2090" s="93">
        <v>10</v>
      </c>
      <c r="G2090" s="93">
        <v>24</v>
      </c>
      <c r="H2090" s="93">
        <v>27</v>
      </c>
      <c r="I2090" s="99">
        <v>15</v>
      </c>
      <c r="J2090" s="93">
        <v>10</v>
      </c>
      <c r="K2090" s="93">
        <v>24</v>
      </c>
      <c r="L2090" s="93">
        <v>2</v>
      </c>
      <c r="M2090" s="93">
        <v>27</v>
      </c>
      <c r="N2090" s="93">
        <v>1</v>
      </c>
      <c r="O2090" s="94">
        <v>5</v>
      </c>
      <c r="P2090" s="74">
        <v>340257990</v>
      </c>
      <c r="Q2090" s="74">
        <v>613555992</v>
      </c>
      <c r="R2090" s="74">
        <v>4</v>
      </c>
      <c r="S2090" s="74">
        <v>10000000</v>
      </c>
      <c r="T2090" s="74">
        <v>134</v>
      </c>
      <c r="U2090" s="74">
        <v>212654</v>
      </c>
      <c r="V2090" s="74">
        <v>772</v>
      </c>
      <c r="W2090" s="74">
        <v>3000</v>
      </c>
      <c r="X2090" s="74">
        <v>51142</v>
      </c>
      <c r="Y2090" s="74">
        <v>200</v>
      </c>
      <c r="Z2090" s="74">
        <v>1082238</v>
      </c>
      <c r="AA2090" s="74">
        <v>10</v>
      </c>
      <c r="AB2090" s="74">
        <v>5875320</v>
      </c>
      <c r="AC2090" s="74">
        <v>5</v>
      </c>
    </row>
    <row r="2091" spans="1:29" ht="14.25">
      <c r="A2091" s="89">
        <v>2017037</v>
      </c>
      <c r="B2091" s="91">
        <v>42827</v>
      </c>
      <c r="C2091" s="97">
        <v>11</v>
      </c>
      <c r="D2091" s="93">
        <v>15</v>
      </c>
      <c r="E2091" s="93">
        <v>20</v>
      </c>
      <c r="F2091" s="93">
        <v>22</v>
      </c>
      <c r="G2091" s="93">
        <v>25</v>
      </c>
      <c r="H2091" s="93">
        <v>30</v>
      </c>
      <c r="I2091" s="99">
        <v>5</v>
      </c>
      <c r="J2091" s="93">
        <v>25</v>
      </c>
      <c r="K2091" s="93">
        <v>11</v>
      </c>
      <c r="L2091" s="93">
        <v>30</v>
      </c>
      <c r="M2091" s="93">
        <v>20</v>
      </c>
      <c r="N2091" s="93">
        <v>22</v>
      </c>
      <c r="O2091" s="94">
        <v>15</v>
      </c>
      <c r="P2091" s="74">
        <v>346434206</v>
      </c>
      <c r="Q2091" s="74">
        <v>629265693</v>
      </c>
      <c r="R2091" s="74">
        <v>7</v>
      </c>
      <c r="S2091" s="74">
        <v>7634270</v>
      </c>
      <c r="T2091" s="74">
        <v>102</v>
      </c>
      <c r="U2091" s="74">
        <v>225979</v>
      </c>
      <c r="V2091" s="74">
        <v>1576</v>
      </c>
      <c r="W2091" s="74">
        <v>3000</v>
      </c>
      <c r="X2091" s="74">
        <v>72122</v>
      </c>
      <c r="Y2091" s="74">
        <v>200</v>
      </c>
      <c r="Z2091" s="74">
        <v>1318176</v>
      </c>
      <c r="AA2091" s="74">
        <v>10</v>
      </c>
      <c r="AB2091" s="74">
        <v>9043828</v>
      </c>
      <c r="AC2091" s="74">
        <v>5</v>
      </c>
    </row>
    <row r="2092" spans="1:29" ht="14.25">
      <c r="A2092" s="89">
        <v>2017038</v>
      </c>
      <c r="B2092" s="91">
        <v>42829</v>
      </c>
      <c r="C2092" s="97">
        <v>1</v>
      </c>
      <c r="D2092" s="93">
        <v>4</v>
      </c>
      <c r="E2092" s="93">
        <v>8</v>
      </c>
      <c r="F2092" s="93">
        <v>13</v>
      </c>
      <c r="G2092" s="93">
        <v>24</v>
      </c>
      <c r="H2092" s="93">
        <v>27</v>
      </c>
      <c r="I2092" s="99">
        <v>5</v>
      </c>
      <c r="J2092" s="93">
        <v>1</v>
      </c>
      <c r="K2092" s="93">
        <v>4</v>
      </c>
      <c r="L2092" s="93">
        <v>13</v>
      </c>
      <c r="M2092" s="93">
        <v>8</v>
      </c>
      <c r="N2092" s="93">
        <v>24</v>
      </c>
      <c r="O2092" s="94">
        <v>27</v>
      </c>
      <c r="P2092" s="74">
        <v>310673636</v>
      </c>
      <c r="Q2092" s="74">
        <v>656476865</v>
      </c>
      <c r="R2092" s="74">
        <v>5</v>
      </c>
      <c r="S2092" s="74">
        <v>8797176</v>
      </c>
      <c r="T2092" s="74">
        <v>191</v>
      </c>
      <c r="U2092" s="74">
        <v>124253</v>
      </c>
      <c r="V2092" s="74">
        <v>736</v>
      </c>
      <c r="W2092" s="74">
        <v>3000</v>
      </c>
      <c r="X2092" s="74">
        <v>44653</v>
      </c>
      <c r="Y2092" s="74">
        <v>200</v>
      </c>
      <c r="Z2092" s="74">
        <v>913123</v>
      </c>
      <c r="AA2092" s="74">
        <v>10</v>
      </c>
      <c r="AB2092" s="74">
        <v>7406168</v>
      </c>
      <c r="AC2092" s="74">
        <v>5</v>
      </c>
    </row>
    <row r="2093" spans="1:29" ht="14.25">
      <c r="A2093" s="89">
        <v>2017039</v>
      </c>
      <c r="B2093" s="91">
        <v>42831</v>
      </c>
      <c r="C2093" s="97">
        <v>2</v>
      </c>
      <c r="D2093" s="93">
        <v>4</v>
      </c>
      <c r="E2093" s="93">
        <v>12</v>
      </c>
      <c r="F2093" s="93">
        <v>14</v>
      </c>
      <c r="G2093" s="93">
        <v>17</v>
      </c>
      <c r="H2093" s="93">
        <v>24</v>
      </c>
      <c r="I2093" s="99">
        <v>15</v>
      </c>
      <c r="J2093" s="93">
        <v>2</v>
      </c>
      <c r="K2093" s="93">
        <v>12</v>
      </c>
      <c r="L2093" s="93">
        <v>4</v>
      </c>
      <c r="M2093" s="93">
        <v>17</v>
      </c>
      <c r="N2093" s="93">
        <v>24</v>
      </c>
      <c r="O2093" s="94">
        <v>14</v>
      </c>
      <c r="P2093" s="74">
        <v>330405710</v>
      </c>
      <c r="Q2093" s="74">
        <v>730094377</v>
      </c>
      <c r="R2093" s="74">
        <v>1</v>
      </c>
      <c r="S2093" s="74">
        <v>10000000</v>
      </c>
      <c r="T2093" s="74">
        <v>109</v>
      </c>
      <c r="U2093" s="74">
        <v>255711</v>
      </c>
      <c r="V2093" s="74">
        <v>746</v>
      </c>
      <c r="W2093" s="74">
        <v>3000</v>
      </c>
      <c r="X2093" s="74">
        <v>44749</v>
      </c>
      <c r="Y2093" s="74">
        <v>200</v>
      </c>
      <c r="Z2093" s="74">
        <v>931551</v>
      </c>
      <c r="AA2093" s="74">
        <v>10</v>
      </c>
      <c r="AB2093" s="74">
        <v>5981094</v>
      </c>
      <c r="AC2093" s="74">
        <v>5</v>
      </c>
    </row>
    <row r="2094" spans="1:29" ht="14.25">
      <c r="A2094" s="89">
        <v>2017040</v>
      </c>
      <c r="B2094" s="91">
        <v>42834</v>
      </c>
      <c r="C2094" s="97">
        <v>15</v>
      </c>
      <c r="D2094" s="93">
        <v>19</v>
      </c>
      <c r="E2094" s="93">
        <v>23</v>
      </c>
      <c r="F2094" s="93">
        <v>28</v>
      </c>
      <c r="G2094" s="93">
        <v>29</v>
      </c>
      <c r="H2094" s="93">
        <v>33</v>
      </c>
      <c r="I2094" s="99">
        <v>4</v>
      </c>
      <c r="J2094" s="93">
        <v>33</v>
      </c>
      <c r="K2094" s="93">
        <v>28</v>
      </c>
      <c r="L2094" s="93">
        <v>19</v>
      </c>
      <c r="M2094" s="93">
        <v>23</v>
      </c>
      <c r="N2094" s="93">
        <v>29</v>
      </c>
      <c r="O2094" s="94">
        <v>15</v>
      </c>
      <c r="P2094" s="74">
        <v>359413424</v>
      </c>
      <c r="Q2094" s="74">
        <v>691582671</v>
      </c>
      <c r="R2094" s="74">
        <v>13</v>
      </c>
      <c r="S2094" s="74">
        <v>5740931</v>
      </c>
      <c r="T2094" s="74">
        <v>82</v>
      </c>
      <c r="U2094" s="74">
        <v>146830</v>
      </c>
      <c r="V2094" s="74">
        <v>2412</v>
      </c>
      <c r="W2094" s="74">
        <v>3000</v>
      </c>
      <c r="X2094" s="74">
        <v>101734</v>
      </c>
      <c r="Y2094" s="74">
        <v>200</v>
      </c>
      <c r="Z2094" s="74">
        <v>1620082</v>
      </c>
      <c r="AA2094" s="74">
        <v>10</v>
      </c>
      <c r="AB2094" s="74">
        <v>16833681</v>
      </c>
      <c r="AC2094" s="74">
        <v>5</v>
      </c>
    </row>
    <row r="2095" spans="1:29" ht="14.25">
      <c r="A2095" s="89">
        <v>2017041</v>
      </c>
      <c r="B2095" s="91">
        <v>42836</v>
      </c>
      <c r="C2095" s="97">
        <v>4</v>
      </c>
      <c r="D2095" s="93">
        <v>10</v>
      </c>
      <c r="E2095" s="93">
        <v>13</v>
      </c>
      <c r="F2095" s="93">
        <v>15</v>
      </c>
      <c r="G2095" s="93">
        <v>22</v>
      </c>
      <c r="H2095" s="93">
        <v>27</v>
      </c>
      <c r="I2095" s="99">
        <v>4</v>
      </c>
      <c r="J2095" s="93">
        <v>13</v>
      </c>
      <c r="K2095" s="93">
        <v>27</v>
      </c>
      <c r="L2095" s="93">
        <v>22</v>
      </c>
      <c r="M2095" s="93">
        <v>4</v>
      </c>
      <c r="N2095" s="93">
        <v>15</v>
      </c>
      <c r="O2095" s="94">
        <v>10</v>
      </c>
      <c r="P2095" s="74">
        <v>322450520</v>
      </c>
      <c r="Q2095" s="74">
        <v>634663869</v>
      </c>
      <c r="R2095" s="74">
        <v>21</v>
      </c>
      <c r="S2095" s="74">
        <v>5832574</v>
      </c>
      <c r="T2095" s="74">
        <v>114</v>
      </c>
      <c r="U2095" s="74">
        <v>191711</v>
      </c>
      <c r="V2095" s="74">
        <v>1281</v>
      </c>
      <c r="W2095" s="74">
        <v>3000</v>
      </c>
      <c r="X2095" s="74">
        <v>68894</v>
      </c>
      <c r="Y2095" s="74">
        <v>200</v>
      </c>
      <c r="Z2095" s="74">
        <v>1280684</v>
      </c>
      <c r="AA2095" s="74">
        <v>10</v>
      </c>
      <c r="AB2095" s="74">
        <v>8030348</v>
      </c>
      <c r="AC2095" s="74">
        <v>5</v>
      </c>
    </row>
    <row r="2096" spans="1:29" ht="14.25">
      <c r="A2096" s="89">
        <v>2017042</v>
      </c>
      <c r="B2096" s="91">
        <v>42838</v>
      </c>
      <c r="C2096" s="97">
        <v>1</v>
      </c>
      <c r="D2096" s="93">
        <v>2</v>
      </c>
      <c r="E2096" s="93">
        <v>4</v>
      </c>
      <c r="F2096" s="93">
        <v>7</v>
      </c>
      <c r="G2096" s="93">
        <v>10</v>
      </c>
      <c r="H2096" s="93">
        <v>23</v>
      </c>
      <c r="I2096" s="99">
        <v>4</v>
      </c>
      <c r="J2096" s="93">
        <v>23</v>
      </c>
      <c r="K2096" s="93">
        <v>2</v>
      </c>
      <c r="L2096" s="93">
        <v>7</v>
      </c>
      <c r="M2096" s="93">
        <v>4</v>
      </c>
      <c r="N2096" s="93">
        <v>10</v>
      </c>
      <c r="O2096" s="94">
        <v>1</v>
      </c>
      <c r="P2096" s="74">
        <v>326995938</v>
      </c>
      <c r="Q2096" s="74">
        <v>652974432</v>
      </c>
      <c r="R2096" s="74">
        <v>8</v>
      </c>
      <c r="S2096" s="74">
        <v>7650480</v>
      </c>
      <c r="T2096" s="74">
        <v>69</v>
      </c>
      <c r="U2096" s="74">
        <v>384127</v>
      </c>
      <c r="V2096" s="74">
        <v>909</v>
      </c>
      <c r="W2096" s="74">
        <v>3000</v>
      </c>
      <c r="X2096" s="74">
        <v>49359</v>
      </c>
      <c r="Y2096" s="74">
        <v>200</v>
      </c>
      <c r="Z2096" s="74">
        <v>951834</v>
      </c>
      <c r="AA2096" s="74">
        <v>10</v>
      </c>
      <c r="AB2096" s="74">
        <v>6418332</v>
      </c>
      <c r="AC2096" s="74">
        <v>5</v>
      </c>
    </row>
    <row r="2097" spans="1:29" ht="14.25">
      <c r="A2097" s="89">
        <v>2017043</v>
      </c>
      <c r="B2097" s="91">
        <v>42841</v>
      </c>
      <c r="C2097" s="97">
        <v>8</v>
      </c>
      <c r="D2097" s="93">
        <v>13</v>
      </c>
      <c r="E2097" s="93">
        <v>16</v>
      </c>
      <c r="F2097" s="93">
        <v>23</v>
      </c>
      <c r="G2097" s="93">
        <v>27</v>
      </c>
      <c r="H2097" s="93">
        <v>31</v>
      </c>
      <c r="I2097" s="99">
        <v>8</v>
      </c>
      <c r="J2097" s="93">
        <v>8</v>
      </c>
      <c r="K2097" s="93">
        <v>13</v>
      </c>
      <c r="L2097" s="93">
        <v>23</v>
      </c>
      <c r="M2097" s="93">
        <v>16</v>
      </c>
      <c r="N2097" s="93">
        <v>27</v>
      </c>
      <c r="O2097" s="94">
        <v>31</v>
      </c>
      <c r="P2097" s="74">
        <v>348879160</v>
      </c>
      <c r="Q2097" s="74">
        <v>669647148</v>
      </c>
      <c r="R2097" s="74">
        <v>4</v>
      </c>
      <c r="S2097" s="74">
        <v>8333883</v>
      </c>
      <c r="T2097" s="74">
        <v>170</v>
      </c>
      <c r="U2097" s="74">
        <v>98055</v>
      </c>
      <c r="V2097" s="74">
        <v>2115</v>
      </c>
      <c r="W2097" s="74">
        <v>3000</v>
      </c>
      <c r="X2097" s="74">
        <v>88875</v>
      </c>
      <c r="Y2097" s="74">
        <v>200</v>
      </c>
      <c r="Z2097" s="74">
        <v>1490766</v>
      </c>
      <c r="AA2097" s="74">
        <v>10</v>
      </c>
      <c r="AB2097" s="74">
        <v>13049092</v>
      </c>
      <c r="AC2097" s="74">
        <v>5</v>
      </c>
    </row>
    <row r="2098" spans="1:29" ht="14.25">
      <c r="A2098" s="89">
        <v>2017044</v>
      </c>
      <c r="B2098" s="91">
        <v>42843</v>
      </c>
      <c r="C2098" s="97">
        <v>8</v>
      </c>
      <c r="D2098" s="93">
        <v>16</v>
      </c>
      <c r="E2098" s="93">
        <v>19</v>
      </c>
      <c r="F2098" s="93">
        <v>21</v>
      </c>
      <c r="G2098" s="93">
        <v>31</v>
      </c>
      <c r="H2098" s="93">
        <v>32</v>
      </c>
      <c r="I2098" s="99">
        <v>6</v>
      </c>
      <c r="J2098" s="93">
        <v>8</v>
      </c>
      <c r="K2098" s="93">
        <v>31</v>
      </c>
      <c r="L2098" s="93">
        <v>16</v>
      </c>
      <c r="M2098" s="93">
        <v>19</v>
      </c>
      <c r="N2098" s="93">
        <v>32</v>
      </c>
      <c r="O2098" s="94">
        <v>21</v>
      </c>
      <c r="P2098" s="74">
        <v>318935018</v>
      </c>
      <c r="Q2098" s="74">
        <v>636516015</v>
      </c>
      <c r="R2098" s="74">
        <v>15</v>
      </c>
      <c r="S2098" s="74">
        <v>6015002</v>
      </c>
      <c r="T2098" s="74">
        <v>81</v>
      </c>
      <c r="U2098" s="74">
        <v>234954</v>
      </c>
      <c r="V2098" s="74">
        <v>1283</v>
      </c>
      <c r="W2098" s="74">
        <v>3000</v>
      </c>
      <c r="X2098" s="74">
        <v>62703</v>
      </c>
      <c r="Y2098" s="74">
        <v>200</v>
      </c>
      <c r="Z2098" s="74">
        <v>1171187</v>
      </c>
      <c r="AA2098" s="74">
        <v>10</v>
      </c>
      <c r="AB2098" s="74">
        <v>10410295</v>
      </c>
      <c r="AC2098" s="74">
        <v>5</v>
      </c>
    </row>
    <row r="2099" spans="1:29" ht="14.25">
      <c r="A2099" s="89">
        <v>2017045</v>
      </c>
      <c r="B2099" s="91">
        <v>42845</v>
      </c>
      <c r="C2099" s="97">
        <v>5</v>
      </c>
      <c r="D2099" s="93">
        <v>7</v>
      </c>
      <c r="E2099" s="93">
        <v>16</v>
      </c>
      <c r="F2099" s="93">
        <v>20</v>
      </c>
      <c r="G2099" s="93">
        <v>21</v>
      </c>
      <c r="H2099" s="93">
        <v>25</v>
      </c>
      <c r="I2099" s="99">
        <v>5</v>
      </c>
      <c r="J2099" s="93">
        <v>16</v>
      </c>
      <c r="K2099" s="93">
        <v>25</v>
      </c>
      <c r="L2099" s="93">
        <v>7</v>
      </c>
      <c r="M2099" s="93">
        <v>21</v>
      </c>
      <c r="N2099" s="93">
        <v>5</v>
      </c>
      <c r="O2099" s="94">
        <v>20</v>
      </c>
      <c r="P2099" s="74">
        <v>320562564</v>
      </c>
      <c r="Q2099" s="74">
        <v>664910592</v>
      </c>
      <c r="R2099" s="74">
        <v>4</v>
      </c>
      <c r="S2099" s="74">
        <v>9399507</v>
      </c>
      <c r="T2099" s="74">
        <v>99</v>
      </c>
      <c r="U2099" s="74">
        <v>222197</v>
      </c>
      <c r="V2099" s="74">
        <v>1083</v>
      </c>
      <c r="W2099" s="74">
        <v>3000</v>
      </c>
      <c r="X2099" s="74">
        <v>60801</v>
      </c>
      <c r="Y2099" s="74">
        <v>200</v>
      </c>
      <c r="Z2099" s="74">
        <v>1159812</v>
      </c>
      <c r="AA2099" s="74">
        <v>10</v>
      </c>
      <c r="AB2099" s="74">
        <v>8415638</v>
      </c>
      <c r="AC2099" s="74">
        <v>5</v>
      </c>
    </row>
    <row r="2100" spans="1:29" ht="14.25">
      <c r="A2100" s="89">
        <v>2017046</v>
      </c>
      <c r="B2100" s="91">
        <v>42848</v>
      </c>
      <c r="C2100" s="97">
        <v>4</v>
      </c>
      <c r="D2100" s="93">
        <v>13</v>
      </c>
      <c r="E2100" s="93">
        <v>14</v>
      </c>
      <c r="F2100" s="93">
        <v>23</v>
      </c>
      <c r="G2100" s="93">
        <v>26</v>
      </c>
      <c r="H2100" s="93">
        <v>32</v>
      </c>
      <c r="I2100" s="99">
        <v>10</v>
      </c>
      <c r="J2100" s="93">
        <v>4</v>
      </c>
      <c r="K2100" s="93">
        <v>13</v>
      </c>
      <c r="L2100" s="93">
        <v>26</v>
      </c>
      <c r="M2100" s="93">
        <v>32</v>
      </c>
      <c r="N2100" s="93">
        <v>23</v>
      </c>
      <c r="O2100" s="94">
        <v>14</v>
      </c>
      <c r="P2100" s="74">
        <v>348845228</v>
      </c>
      <c r="Q2100" s="74">
        <v>677946402</v>
      </c>
      <c r="R2100" s="74">
        <v>6</v>
      </c>
      <c r="S2100" s="74">
        <v>7608231</v>
      </c>
      <c r="T2100" s="74">
        <v>95</v>
      </c>
      <c r="U2100" s="74">
        <v>205912</v>
      </c>
      <c r="V2100" s="74">
        <v>1661</v>
      </c>
      <c r="W2100" s="74">
        <v>3000</v>
      </c>
      <c r="X2100" s="74">
        <v>77273</v>
      </c>
      <c r="Y2100" s="74">
        <v>200</v>
      </c>
      <c r="Z2100" s="74">
        <v>1344852</v>
      </c>
      <c r="AA2100" s="74">
        <v>10</v>
      </c>
      <c r="AB2100" s="74">
        <v>11760222</v>
      </c>
      <c r="AC2100" s="74">
        <v>5</v>
      </c>
    </row>
    <row r="2101" spans="1:29" ht="14.25">
      <c r="A2101" s="89">
        <v>2017047</v>
      </c>
      <c r="B2101" s="91">
        <v>42850</v>
      </c>
      <c r="C2101" s="97">
        <v>2</v>
      </c>
      <c r="D2101" s="93">
        <v>5</v>
      </c>
      <c r="E2101" s="93">
        <v>8</v>
      </c>
      <c r="F2101" s="93">
        <v>10</v>
      </c>
      <c r="G2101" s="93">
        <v>32</v>
      </c>
      <c r="H2101" s="93">
        <v>33</v>
      </c>
      <c r="I2101" s="99">
        <v>2</v>
      </c>
      <c r="J2101" s="93">
        <v>33</v>
      </c>
      <c r="K2101" s="93">
        <v>10</v>
      </c>
      <c r="L2101" s="93">
        <v>8</v>
      </c>
      <c r="M2101" s="93">
        <v>32</v>
      </c>
      <c r="N2101" s="93">
        <v>5</v>
      </c>
      <c r="O2101" s="94">
        <v>2</v>
      </c>
      <c r="P2101" s="74">
        <v>313845556</v>
      </c>
      <c r="Q2101" s="74">
        <v>694177440</v>
      </c>
      <c r="R2101" s="74">
        <v>6</v>
      </c>
      <c r="S2101" s="74">
        <v>7801881</v>
      </c>
      <c r="T2101" s="74">
        <v>181</v>
      </c>
      <c r="U2101" s="74">
        <v>116100</v>
      </c>
      <c r="V2101" s="74">
        <v>1654</v>
      </c>
      <c r="W2101" s="74">
        <v>3000</v>
      </c>
      <c r="X2101" s="74">
        <v>63304</v>
      </c>
      <c r="Y2101" s="74">
        <v>200</v>
      </c>
      <c r="Z2101" s="74">
        <v>1081732</v>
      </c>
      <c r="AA2101" s="74">
        <v>10</v>
      </c>
      <c r="AB2101" s="74">
        <v>8257553</v>
      </c>
      <c r="AC2101" s="74">
        <v>5</v>
      </c>
    </row>
    <row r="2102" spans="1:29" ht="14.25">
      <c r="A2102" s="89">
        <v>2017048</v>
      </c>
      <c r="B2102" s="91">
        <v>42852</v>
      </c>
      <c r="C2102" s="97">
        <v>5</v>
      </c>
      <c r="D2102" s="93">
        <v>8</v>
      </c>
      <c r="E2102" s="93">
        <v>9</v>
      </c>
      <c r="F2102" s="93">
        <v>14</v>
      </c>
      <c r="G2102" s="93">
        <v>15</v>
      </c>
      <c r="H2102" s="93">
        <v>19</v>
      </c>
      <c r="I2102" s="99">
        <v>7</v>
      </c>
      <c r="J2102" s="93">
        <v>9</v>
      </c>
      <c r="K2102" s="93">
        <v>14</v>
      </c>
      <c r="L2102" s="93">
        <v>15</v>
      </c>
      <c r="M2102" s="93">
        <v>19</v>
      </c>
      <c r="N2102" s="93">
        <v>5</v>
      </c>
      <c r="O2102" s="94">
        <v>8</v>
      </c>
      <c r="P2102" s="74">
        <v>317465116</v>
      </c>
      <c r="Q2102" s="74">
        <v>664324529</v>
      </c>
      <c r="R2102" s="74">
        <v>11</v>
      </c>
      <c r="S2102" s="74">
        <v>5831308</v>
      </c>
      <c r="T2102" s="74">
        <v>107</v>
      </c>
      <c r="U2102" s="74">
        <v>106827</v>
      </c>
      <c r="V2102" s="74">
        <v>2232</v>
      </c>
      <c r="W2102" s="74">
        <v>3000</v>
      </c>
      <c r="X2102" s="74">
        <v>97941</v>
      </c>
      <c r="Y2102" s="74">
        <v>200</v>
      </c>
      <c r="Z2102" s="74">
        <v>1602997</v>
      </c>
      <c r="AA2102" s="74">
        <v>10</v>
      </c>
      <c r="AB2102" s="74">
        <v>13504350</v>
      </c>
      <c r="AC2102" s="74">
        <v>5</v>
      </c>
    </row>
    <row r="2103" spans="1:29" ht="14.25">
      <c r="A2103" s="89">
        <v>2017049</v>
      </c>
      <c r="B2103" s="91">
        <v>42855</v>
      </c>
      <c r="C2103" s="97">
        <v>1</v>
      </c>
      <c r="D2103" s="93">
        <v>8</v>
      </c>
      <c r="E2103" s="93">
        <v>14</v>
      </c>
      <c r="F2103" s="93">
        <v>15</v>
      </c>
      <c r="G2103" s="93">
        <v>20</v>
      </c>
      <c r="H2103" s="93">
        <v>29</v>
      </c>
      <c r="I2103" s="99">
        <v>10</v>
      </c>
      <c r="J2103" s="93">
        <v>14</v>
      </c>
      <c r="K2103" s="93">
        <v>8</v>
      </c>
      <c r="L2103" s="93">
        <v>15</v>
      </c>
      <c r="M2103" s="93">
        <v>29</v>
      </c>
      <c r="N2103" s="93">
        <v>1</v>
      </c>
      <c r="O2103" s="94">
        <v>20</v>
      </c>
      <c r="P2103" s="74">
        <v>326777700</v>
      </c>
      <c r="Q2103" s="74">
        <v>680077398</v>
      </c>
      <c r="R2103" s="74">
        <v>7</v>
      </c>
      <c r="S2103" s="74">
        <v>7636512</v>
      </c>
      <c r="T2103" s="74">
        <v>113</v>
      </c>
      <c r="U2103" s="74">
        <v>204154</v>
      </c>
      <c r="V2103" s="74">
        <v>1317</v>
      </c>
      <c r="W2103" s="74">
        <v>3000</v>
      </c>
      <c r="X2103" s="74">
        <v>64218</v>
      </c>
      <c r="Y2103" s="74">
        <v>200</v>
      </c>
      <c r="Z2103" s="74">
        <v>1200540</v>
      </c>
      <c r="AA2103" s="74">
        <v>10</v>
      </c>
      <c r="AB2103" s="74">
        <v>7808625</v>
      </c>
      <c r="AC2103" s="74">
        <v>5</v>
      </c>
    </row>
    <row r="2104" spans="1:29" ht="14.25">
      <c r="A2104" s="89">
        <v>2017050</v>
      </c>
      <c r="B2104" s="91">
        <v>42857</v>
      </c>
      <c r="C2104" s="97">
        <v>10</v>
      </c>
      <c r="D2104" s="93">
        <v>12</v>
      </c>
      <c r="E2104" s="93">
        <v>20</v>
      </c>
      <c r="F2104" s="93">
        <v>24</v>
      </c>
      <c r="G2104" s="93">
        <v>27</v>
      </c>
      <c r="H2104" s="93">
        <v>29</v>
      </c>
      <c r="I2104" s="99">
        <v>7</v>
      </c>
      <c r="J2104" s="93">
        <v>27</v>
      </c>
      <c r="K2104" s="93">
        <v>12</v>
      </c>
      <c r="L2104" s="93">
        <v>20</v>
      </c>
      <c r="M2104" s="93">
        <v>29</v>
      </c>
      <c r="N2104" s="93">
        <v>10</v>
      </c>
      <c r="O2104" s="94">
        <v>24</v>
      </c>
      <c r="P2104" s="74">
        <v>308163776</v>
      </c>
      <c r="Q2104" s="74">
        <v>700584945</v>
      </c>
      <c r="R2104" s="74">
        <v>5</v>
      </c>
      <c r="S2104" s="74">
        <v>8309640</v>
      </c>
      <c r="T2104" s="74">
        <v>64</v>
      </c>
      <c r="U2104" s="74">
        <v>323207</v>
      </c>
      <c r="V2104" s="74">
        <v>1036</v>
      </c>
      <c r="W2104" s="74">
        <v>3000</v>
      </c>
      <c r="X2104" s="74">
        <v>55426</v>
      </c>
      <c r="Y2104" s="74">
        <v>200</v>
      </c>
      <c r="Z2104" s="74">
        <v>1082731</v>
      </c>
      <c r="AA2104" s="74">
        <v>10</v>
      </c>
      <c r="AB2104" s="74">
        <v>8647748</v>
      </c>
      <c r="AC2104" s="74">
        <v>5</v>
      </c>
    </row>
    <row r="2105" spans="1:29" ht="14.25">
      <c r="A2105" s="89">
        <v>2017051</v>
      </c>
      <c r="B2105" s="91">
        <v>42859</v>
      </c>
      <c r="C2105" s="97">
        <v>2</v>
      </c>
      <c r="D2105" s="93">
        <v>5</v>
      </c>
      <c r="E2105" s="93">
        <v>9</v>
      </c>
      <c r="F2105" s="93">
        <v>15</v>
      </c>
      <c r="G2105" s="93">
        <v>24</v>
      </c>
      <c r="H2105" s="93">
        <v>25</v>
      </c>
      <c r="I2105" s="99">
        <v>11</v>
      </c>
      <c r="J2105" s="93">
        <v>9</v>
      </c>
      <c r="K2105" s="93">
        <v>15</v>
      </c>
      <c r="L2105" s="93">
        <v>24</v>
      </c>
      <c r="M2105" s="93">
        <v>2</v>
      </c>
      <c r="N2105" s="93">
        <v>5</v>
      </c>
      <c r="O2105" s="94">
        <v>25</v>
      </c>
      <c r="P2105" s="74">
        <v>315667040</v>
      </c>
      <c r="Q2105" s="74">
        <v>682920580</v>
      </c>
      <c r="R2105" s="74">
        <v>10</v>
      </c>
      <c r="S2105" s="74">
        <v>6175841</v>
      </c>
      <c r="T2105" s="74">
        <v>194</v>
      </c>
      <c r="U2105" s="74">
        <v>75762</v>
      </c>
      <c r="V2105" s="74">
        <v>1842</v>
      </c>
      <c r="W2105" s="74">
        <v>3000</v>
      </c>
      <c r="X2105" s="74">
        <v>87633</v>
      </c>
      <c r="Y2105" s="74">
        <v>200</v>
      </c>
      <c r="Z2105" s="74">
        <v>1456013</v>
      </c>
      <c r="AA2105" s="74">
        <v>10</v>
      </c>
      <c r="AB2105" s="74">
        <v>11654411</v>
      </c>
      <c r="AC2105" s="74">
        <v>5</v>
      </c>
    </row>
    <row r="2106" spans="1:29" ht="14.25">
      <c r="A2106" s="89">
        <v>2017052</v>
      </c>
      <c r="B2106" s="91">
        <v>42862</v>
      </c>
      <c r="C2106" s="97">
        <v>7</v>
      </c>
      <c r="D2106" s="93">
        <v>8</v>
      </c>
      <c r="E2106" s="93">
        <v>18</v>
      </c>
      <c r="F2106" s="93">
        <v>24</v>
      </c>
      <c r="G2106" s="93">
        <v>29</v>
      </c>
      <c r="H2106" s="93">
        <v>31</v>
      </c>
      <c r="I2106" s="99">
        <v>7</v>
      </c>
      <c r="J2106" s="93">
        <v>31</v>
      </c>
      <c r="K2106" s="93">
        <v>8</v>
      </c>
      <c r="L2106" s="93">
        <v>18</v>
      </c>
      <c r="M2106" s="93">
        <v>24</v>
      </c>
      <c r="N2106" s="93">
        <v>7</v>
      </c>
      <c r="O2106" s="94">
        <v>29</v>
      </c>
      <c r="P2106" s="74">
        <v>346847224</v>
      </c>
      <c r="Q2106" s="74">
        <v>704802480</v>
      </c>
      <c r="R2106" s="74">
        <v>5</v>
      </c>
      <c r="S2106" s="74">
        <v>8409592</v>
      </c>
      <c r="T2106" s="74">
        <v>182</v>
      </c>
      <c r="U2106" s="74">
        <v>117087</v>
      </c>
      <c r="V2106" s="74">
        <v>1613</v>
      </c>
      <c r="W2106" s="74">
        <v>3000</v>
      </c>
      <c r="X2106" s="74">
        <v>80324</v>
      </c>
      <c r="Y2106" s="74">
        <v>200</v>
      </c>
      <c r="Z2106" s="74">
        <v>1458362</v>
      </c>
      <c r="AA2106" s="74">
        <v>10</v>
      </c>
      <c r="AB2106" s="74">
        <v>9845579</v>
      </c>
      <c r="AC2106" s="74">
        <v>5</v>
      </c>
    </row>
    <row r="2107" spans="1:29" ht="14.25">
      <c r="A2107" s="89">
        <v>2017053</v>
      </c>
      <c r="B2107" s="91">
        <v>42864</v>
      </c>
      <c r="C2107" s="97">
        <v>4</v>
      </c>
      <c r="D2107" s="93">
        <v>9</v>
      </c>
      <c r="E2107" s="93">
        <v>11</v>
      </c>
      <c r="F2107" s="93">
        <v>15</v>
      </c>
      <c r="G2107" s="93">
        <v>29</v>
      </c>
      <c r="H2107" s="93">
        <v>31</v>
      </c>
      <c r="I2107" s="99">
        <v>6</v>
      </c>
      <c r="J2107" s="93">
        <v>15</v>
      </c>
      <c r="K2107" s="93">
        <v>4</v>
      </c>
      <c r="L2107" s="93">
        <v>9</v>
      </c>
      <c r="M2107" s="93">
        <v>31</v>
      </c>
      <c r="N2107" s="93">
        <v>29</v>
      </c>
      <c r="O2107" s="94">
        <v>11</v>
      </c>
      <c r="P2107" s="74">
        <v>316559816</v>
      </c>
      <c r="Q2107" s="74">
        <v>716619576</v>
      </c>
      <c r="R2107" s="74">
        <v>6</v>
      </c>
      <c r="S2107" s="74">
        <v>7534369</v>
      </c>
      <c r="T2107" s="74">
        <v>77</v>
      </c>
      <c r="U2107" s="74">
        <v>246854</v>
      </c>
      <c r="V2107" s="74">
        <v>1207</v>
      </c>
      <c r="W2107" s="74">
        <v>3000</v>
      </c>
      <c r="X2107" s="74">
        <v>63200</v>
      </c>
      <c r="Y2107" s="74">
        <v>200</v>
      </c>
      <c r="Z2107" s="74">
        <v>1162556</v>
      </c>
      <c r="AA2107" s="74">
        <v>10</v>
      </c>
      <c r="AB2107" s="74">
        <v>10239332</v>
      </c>
      <c r="AC2107" s="74">
        <v>5</v>
      </c>
    </row>
    <row r="2108" spans="1:29" ht="14.25">
      <c r="A2108" s="89">
        <v>2017054</v>
      </c>
      <c r="B2108" s="91">
        <v>42866</v>
      </c>
      <c r="C2108" s="97">
        <v>2</v>
      </c>
      <c r="D2108" s="93">
        <v>3</v>
      </c>
      <c r="E2108" s="93">
        <v>9</v>
      </c>
      <c r="F2108" s="93">
        <v>23</v>
      </c>
      <c r="G2108" s="93">
        <v>28</v>
      </c>
      <c r="H2108" s="93">
        <v>33</v>
      </c>
      <c r="I2108" s="99">
        <v>8</v>
      </c>
      <c r="J2108" s="93">
        <v>9</v>
      </c>
      <c r="K2108" s="93">
        <v>2</v>
      </c>
      <c r="L2108" s="93">
        <v>33</v>
      </c>
      <c r="M2108" s="93">
        <v>28</v>
      </c>
      <c r="N2108" s="93">
        <v>23</v>
      </c>
      <c r="O2108" s="94">
        <v>3</v>
      </c>
      <c r="P2108" s="74">
        <v>315730948</v>
      </c>
      <c r="Q2108" s="74">
        <v>746396522</v>
      </c>
      <c r="R2108" s="74">
        <v>2</v>
      </c>
      <c r="S2108" s="74">
        <v>10000000</v>
      </c>
      <c r="T2108" s="74">
        <v>73</v>
      </c>
      <c r="U2108" s="74">
        <v>227292</v>
      </c>
      <c r="V2108" s="74">
        <v>1391</v>
      </c>
      <c r="W2108" s="74">
        <v>3000</v>
      </c>
      <c r="X2108" s="74">
        <v>72619</v>
      </c>
      <c r="Y2108" s="74">
        <v>200</v>
      </c>
      <c r="Z2108" s="74">
        <v>1296663</v>
      </c>
      <c r="AA2108" s="74">
        <v>10</v>
      </c>
      <c r="AB2108" s="74">
        <v>11335094</v>
      </c>
      <c r="AC2108" s="74">
        <v>5</v>
      </c>
    </row>
    <row r="2109" spans="1:29" ht="14.25">
      <c r="A2109" s="89">
        <v>2017055</v>
      </c>
      <c r="B2109" s="91">
        <v>42869</v>
      </c>
      <c r="C2109" s="97">
        <v>7</v>
      </c>
      <c r="D2109" s="93">
        <v>12</v>
      </c>
      <c r="E2109" s="93">
        <v>13</v>
      </c>
      <c r="F2109" s="93">
        <v>20</v>
      </c>
      <c r="G2109" s="93">
        <v>24</v>
      </c>
      <c r="H2109" s="93">
        <v>31</v>
      </c>
      <c r="I2109" s="99">
        <v>5</v>
      </c>
      <c r="J2109" s="93">
        <v>12</v>
      </c>
      <c r="K2109" s="93">
        <v>24</v>
      </c>
      <c r="L2109" s="93">
        <v>13</v>
      </c>
      <c r="M2109" s="93">
        <v>20</v>
      </c>
      <c r="N2109" s="93">
        <v>31</v>
      </c>
      <c r="O2109" s="94">
        <v>7</v>
      </c>
      <c r="P2109" s="74">
        <v>342200872</v>
      </c>
      <c r="Q2109" s="74">
        <v>685895820</v>
      </c>
      <c r="R2109" s="74">
        <v>20</v>
      </c>
      <c r="S2109" s="74">
        <v>5718169</v>
      </c>
      <c r="T2109" s="74">
        <v>109</v>
      </c>
      <c r="U2109" s="74">
        <v>164717</v>
      </c>
      <c r="V2109" s="74">
        <v>1901</v>
      </c>
      <c r="W2109" s="74">
        <v>3000</v>
      </c>
      <c r="X2109" s="74">
        <v>73900</v>
      </c>
      <c r="Y2109" s="74">
        <v>200</v>
      </c>
      <c r="Z2109" s="74">
        <v>1276271</v>
      </c>
      <c r="AA2109" s="74">
        <v>10</v>
      </c>
      <c r="AB2109" s="74">
        <v>12523162</v>
      </c>
      <c r="AC2109" s="74">
        <v>5</v>
      </c>
    </row>
    <row r="2110" spans="1:29" ht="14.25">
      <c r="A2110" s="89">
        <v>2017056</v>
      </c>
      <c r="B2110" s="91">
        <v>42871</v>
      </c>
      <c r="C2110" s="97">
        <v>13</v>
      </c>
      <c r="D2110" s="93">
        <v>14</v>
      </c>
      <c r="E2110" s="93">
        <v>18</v>
      </c>
      <c r="F2110" s="93">
        <v>19</v>
      </c>
      <c r="G2110" s="93">
        <v>21</v>
      </c>
      <c r="H2110" s="93">
        <v>28</v>
      </c>
      <c r="I2110" s="99">
        <v>6</v>
      </c>
      <c r="J2110" s="93">
        <v>13</v>
      </c>
      <c r="K2110" s="93">
        <v>21</v>
      </c>
      <c r="L2110" s="93">
        <v>14</v>
      </c>
      <c r="M2110" s="93">
        <v>18</v>
      </c>
      <c r="N2110" s="93">
        <v>19</v>
      </c>
      <c r="O2110" s="94">
        <v>28</v>
      </c>
      <c r="P2110" s="74">
        <v>317424132</v>
      </c>
      <c r="Q2110" s="74">
        <v>697988120</v>
      </c>
      <c r="R2110" s="74">
        <v>8</v>
      </c>
      <c r="S2110" s="74">
        <v>7367832</v>
      </c>
      <c r="T2110" s="74">
        <v>184</v>
      </c>
      <c r="U2110" s="74">
        <v>128686</v>
      </c>
      <c r="V2110" s="74">
        <v>900</v>
      </c>
      <c r="W2110" s="74">
        <v>3000</v>
      </c>
      <c r="X2110" s="74">
        <v>49707</v>
      </c>
      <c r="Y2110" s="74">
        <v>200</v>
      </c>
      <c r="Z2110" s="74">
        <v>973032</v>
      </c>
      <c r="AA2110" s="74">
        <v>10</v>
      </c>
      <c r="AB2110" s="74">
        <v>7690564</v>
      </c>
      <c r="AC2110" s="74">
        <v>5</v>
      </c>
    </row>
    <row r="2111" spans="1:29" ht="14.25">
      <c r="A2111" s="89">
        <v>2017057</v>
      </c>
      <c r="B2111" s="91">
        <v>42873</v>
      </c>
      <c r="C2111" s="97">
        <v>18</v>
      </c>
      <c r="D2111" s="93">
        <v>20</v>
      </c>
      <c r="E2111" s="93">
        <v>22</v>
      </c>
      <c r="F2111" s="93">
        <v>23</v>
      </c>
      <c r="G2111" s="93">
        <v>30</v>
      </c>
      <c r="H2111" s="93">
        <v>31</v>
      </c>
      <c r="I2111" s="99">
        <v>16</v>
      </c>
      <c r="J2111" s="93">
        <v>18</v>
      </c>
      <c r="K2111" s="93">
        <v>31</v>
      </c>
      <c r="L2111" s="93">
        <v>30</v>
      </c>
      <c r="M2111" s="93">
        <v>20</v>
      </c>
      <c r="N2111" s="93">
        <v>22</v>
      </c>
      <c r="O2111" s="94">
        <v>23</v>
      </c>
      <c r="P2111" s="74">
        <v>314697362</v>
      </c>
      <c r="Q2111" s="74">
        <v>698067117</v>
      </c>
      <c r="R2111" s="74">
        <v>9</v>
      </c>
      <c r="S2111" s="74">
        <v>6821373</v>
      </c>
      <c r="T2111" s="74">
        <v>71</v>
      </c>
      <c r="U2111" s="74">
        <v>288597</v>
      </c>
      <c r="V2111" s="74">
        <v>881</v>
      </c>
      <c r="W2111" s="74">
        <v>3000</v>
      </c>
      <c r="X2111" s="74">
        <v>53312</v>
      </c>
      <c r="Y2111" s="74">
        <v>200</v>
      </c>
      <c r="Z2111" s="74">
        <v>1052315</v>
      </c>
      <c r="AA2111" s="74">
        <v>10</v>
      </c>
      <c r="AB2111" s="74">
        <v>9682267</v>
      </c>
      <c r="AC2111" s="74">
        <v>5</v>
      </c>
    </row>
    <row r="2112" spans="1:29" ht="14.25">
      <c r="A2112" s="89">
        <v>2017058</v>
      </c>
      <c r="B2112" s="91">
        <v>42876</v>
      </c>
      <c r="C2112" s="97">
        <v>1</v>
      </c>
      <c r="D2112" s="93">
        <v>9</v>
      </c>
      <c r="E2112" s="93">
        <v>13</v>
      </c>
      <c r="F2112" s="93">
        <v>22</v>
      </c>
      <c r="G2112" s="93">
        <v>28</v>
      </c>
      <c r="H2112" s="93">
        <v>32</v>
      </c>
      <c r="I2112" s="99">
        <v>11</v>
      </c>
      <c r="J2112" s="93">
        <v>1</v>
      </c>
      <c r="K2112" s="93">
        <v>9</v>
      </c>
      <c r="L2112" s="93">
        <v>28</v>
      </c>
      <c r="M2112" s="93">
        <v>22</v>
      </c>
      <c r="N2112" s="93">
        <v>32</v>
      </c>
      <c r="O2112" s="94">
        <v>13</v>
      </c>
      <c r="P2112" s="74">
        <v>338794650</v>
      </c>
      <c r="Q2112" s="74">
        <v>702858272</v>
      </c>
      <c r="R2112" s="74">
        <v>8</v>
      </c>
      <c r="S2112" s="74">
        <v>7035961</v>
      </c>
      <c r="T2112" s="74">
        <v>111</v>
      </c>
      <c r="U2112" s="74">
        <v>183419</v>
      </c>
      <c r="V2112" s="74">
        <v>1428</v>
      </c>
      <c r="W2112" s="74">
        <v>3000</v>
      </c>
      <c r="X2112" s="74">
        <v>67171</v>
      </c>
      <c r="Y2112" s="74">
        <v>200</v>
      </c>
      <c r="Z2112" s="74">
        <v>1172549</v>
      </c>
      <c r="AA2112" s="74">
        <v>10</v>
      </c>
      <c r="AB2112" s="74">
        <v>11025443</v>
      </c>
      <c r="AC2112" s="74">
        <v>5</v>
      </c>
    </row>
    <row r="2113" spans="1:29" ht="14.25">
      <c r="A2113" s="89">
        <v>2017059</v>
      </c>
      <c r="B2113" s="91">
        <v>42878</v>
      </c>
      <c r="C2113" s="97">
        <v>4</v>
      </c>
      <c r="D2113" s="93">
        <v>8</v>
      </c>
      <c r="E2113" s="93">
        <v>9</v>
      </c>
      <c r="F2113" s="93">
        <v>15</v>
      </c>
      <c r="G2113" s="93">
        <v>19</v>
      </c>
      <c r="H2113" s="93">
        <v>25</v>
      </c>
      <c r="I2113" s="99">
        <v>9</v>
      </c>
      <c r="J2113" s="93">
        <v>15</v>
      </c>
      <c r="K2113" s="93">
        <v>25</v>
      </c>
      <c r="L2113" s="93">
        <v>9</v>
      </c>
      <c r="M2113" s="93">
        <v>19</v>
      </c>
      <c r="N2113" s="93">
        <v>8</v>
      </c>
      <c r="O2113" s="94">
        <v>4</v>
      </c>
      <c r="P2113" s="74">
        <v>306145516</v>
      </c>
      <c r="Q2113" s="74">
        <v>586532102</v>
      </c>
      <c r="R2113" s="74">
        <v>26</v>
      </c>
      <c r="S2113" s="74">
        <v>5191242</v>
      </c>
      <c r="T2113" s="74">
        <v>222</v>
      </c>
      <c r="U2113" s="74">
        <v>27997</v>
      </c>
      <c r="V2113" s="74">
        <v>3608</v>
      </c>
      <c r="W2113" s="74">
        <v>3000</v>
      </c>
      <c r="X2113" s="74">
        <v>132859</v>
      </c>
      <c r="Y2113" s="74">
        <v>200</v>
      </c>
      <c r="Z2113" s="74">
        <v>1854184</v>
      </c>
      <c r="AA2113" s="74">
        <v>10</v>
      </c>
      <c r="AB2113" s="74">
        <v>13842428</v>
      </c>
      <c r="AC2113" s="74">
        <v>5</v>
      </c>
    </row>
    <row r="2114" spans="1:29" ht="14.25">
      <c r="A2114" s="89">
        <v>2017060</v>
      </c>
      <c r="B2114" s="91">
        <v>42880</v>
      </c>
      <c r="C2114" s="97">
        <v>5</v>
      </c>
      <c r="D2114" s="93">
        <v>10</v>
      </c>
      <c r="E2114" s="93">
        <v>13</v>
      </c>
      <c r="F2114" s="93">
        <v>24</v>
      </c>
      <c r="G2114" s="93">
        <v>26</v>
      </c>
      <c r="H2114" s="93">
        <v>31</v>
      </c>
      <c r="I2114" s="99">
        <v>4</v>
      </c>
      <c r="J2114" s="93">
        <v>26</v>
      </c>
      <c r="K2114" s="93">
        <v>10</v>
      </c>
      <c r="L2114" s="93">
        <v>13</v>
      </c>
      <c r="M2114" s="93">
        <v>24</v>
      </c>
      <c r="N2114" s="93">
        <v>5</v>
      </c>
      <c r="O2114" s="94">
        <v>31</v>
      </c>
      <c r="P2114" s="74">
        <v>320553910</v>
      </c>
      <c r="Q2114" s="74">
        <v>613018696</v>
      </c>
      <c r="R2114" s="74">
        <v>4</v>
      </c>
      <c r="S2114" s="74">
        <v>9226054</v>
      </c>
      <c r="T2114" s="74">
        <v>113</v>
      </c>
      <c r="U2114" s="74">
        <v>186993</v>
      </c>
      <c r="V2114" s="74">
        <v>1178</v>
      </c>
      <c r="W2114" s="74">
        <v>3000</v>
      </c>
      <c r="X2114" s="74">
        <v>64781</v>
      </c>
      <c r="Y2114" s="74">
        <v>200</v>
      </c>
      <c r="Z2114" s="74">
        <v>1188625</v>
      </c>
      <c r="AA2114" s="74">
        <v>10</v>
      </c>
      <c r="AB2114" s="74">
        <v>8834776</v>
      </c>
      <c r="AC2114" s="74">
        <v>5</v>
      </c>
    </row>
    <row r="2115" spans="1:29" ht="14.25">
      <c r="A2115" s="89">
        <v>2017061</v>
      </c>
      <c r="B2115" s="91">
        <v>42883</v>
      </c>
      <c r="C2115" s="97">
        <v>6</v>
      </c>
      <c r="D2115" s="93">
        <v>7</v>
      </c>
      <c r="E2115" s="93">
        <v>12</v>
      </c>
      <c r="F2115" s="93">
        <v>20</v>
      </c>
      <c r="G2115" s="93">
        <v>26</v>
      </c>
      <c r="H2115" s="93">
        <v>27</v>
      </c>
      <c r="I2115" s="99">
        <v>11</v>
      </c>
      <c r="J2115" s="93">
        <v>6</v>
      </c>
      <c r="K2115" s="93">
        <v>20</v>
      </c>
      <c r="L2115" s="93">
        <v>12</v>
      </c>
      <c r="M2115" s="93">
        <v>26</v>
      </c>
      <c r="N2115" s="93">
        <v>7</v>
      </c>
      <c r="O2115" s="94">
        <v>27</v>
      </c>
      <c r="P2115" s="74">
        <v>327891234</v>
      </c>
      <c r="Q2115" s="74">
        <v>546535704</v>
      </c>
      <c r="R2115" s="74">
        <v>22</v>
      </c>
      <c r="S2115" s="74">
        <v>5719289</v>
      </c>
      <c r="T2115" s="74">
        <v>236</v>
      </c>
      <c r="U2115" s="74">
        <v>83815</v>
      </c>
      <c r="V2115" s="74">
        <v>1818</v>
      </c>
      <c r="W2115" s="74">
        <v>3000</v>
      </c>
      <c r="X2115" s="74">
        <v>97177</v>
      </c>
      <c r="Y2115" s="74">
        <v>200</v>
      </c>
      <c r="Z2115" s="74">
        <v>1749641</v>
      </c>
      <c r="AA2115" s="74">
        <v>10</v>
      </c>
      <c r="AB2115" s="74">
        <v>7831806</v>
      </c>
      <c r="AC2115" s="74">
        <v>5</v>
      </c>
    </row>
    <row r="2116" spans="1:29" ht="14.25">
      <c r="A2116" s="89">
        <v>2017062</v>
      </c>
      <c r="B2116" s="91">
        <v>42885</v>
      </c>
      <c r="C2116" s="97">
        <v>1</v>
      </c>
      <c r="D2116" s="93">
        <v>7</v>
      </c>
      <c r="E2116" s="93">
        <v>22</v>
      </c>
      <c r="F2116" s="93">
        <v>24</v>
      </c>
      <c r="G2116" s="93">
        <v>26</v>
      </c>
      <c r="H2116" s="93">
        <v>31</v>
      </c>
      <c r="I2116" s="99">
        <v>10</v>
      </c>
      <c r="J2116" s="93">
        <v>26</v>
      </c>
      <c r="K2116" s="93">
        <v>31</v>
      </c>
      <c r="L2116" s="93">
        <v>22</v>
      </c>
      <c r="M2116" s="93">
        <v>24</v>
      </c>
      <c r="N2116" s="93">
        <v>7</v>
      </c>
      <c r="O2116" s="94">
        <v>1</v>
      </c>
      <c r="P2116" s="74">
        <v>292747704</v>
      </c>
      <c r="Q2116" s="74">
        <v>588631018</v>
      </c>
      <c r="R2116" s="74">
        <v>2</v>
      </c>
      <c r="S2116" s="74">
        <v>10000000</v>
      </c>
      <c r="T2116" s="74">
        <v>50</v>
      </c>
      <c r="U2116" s="74">
        <v>413968</v>
      </c>
      <c r="V2116" s="74">
        <v>688</v>
      </c>
      <c r="W2116" s="74">
        <v>3000</v>
      </c>
      <c r="X2116" s="74">
        <v>37912</v>
      </c>
      <c r="Y2116" s="74">
        <v>200</v>
      </c>
      <c r="Z2116" s="74">
        <v>779016</v>
      </c>
      <c r="AA2116" s="74">
        <v>10</v>
      </c>
      <c r="AB2116" s="74">
        <v>8643212</v>
      </c>
      <c r="AC2116" s="74">
        <v>5</v>
      </c>
    </row>
    <row r="2117" spans="1:29" ht="14.25">
      <c r="A2117" s="89">
        <v>2017063</v>
      </c>
      <c r="B2117" s="91">
        <v>42887</v>
      </c>
      <c r="C2117" s="97">
        <v>12</v>
      </c>
      <c r="D2117" s="93">
        <v>16</v>
      </c>
      <c r="E2117" s="93">
        <v>20</v>
      </c>
      <c r="F2117" s="93">
        <v>22</v>
      </c>
      <c r="G2117" s="93">
        <v>25</v>
      </c>
      <c r="H2117" s="93">
        <v>31</v>
      </c>
      <c r="I2117" s="99">
        <v>4</v>
      </c>
      <c r="J2117" s="93">
        <v>12</v>
      </c>
      <c r="K2117" s="93">
        <v>25</v>
      </c>
      <c r="L2117" s="93">
        <v>22</v>
      </c>
      <c r="M2117" s="93">
        <v>31</v>
      </c>
      <c r="N2117" s="93">
        <v>20</v>
      </c>
      <c r="O2117" s="94">
        <v>16</v>
      </c>
      <c r="P2117" s="74">
        <v>307572084</v>
      </c>
      <c r="Q2117" s="74">
        <v>624355820</v>
      </c>
      <c r="R2117" s="74">
        <v>4</v>
      </c>
      <c r="S2117" s="74">
        <v>10000000</v>
      </c>
      <c r="T2117" s="74">
        <v>246</v>
      </c>
      <c r="U2117" s="74">
        <v>102608</v>
      </c>
      <c r="V2117" s="74">
        <v>715</v>
      </c>
      <c r="W2117" s="74">
        <v>3000</v>
      </c>
      <c r="X2117" s="74">
        <v>38031</v>
      </c>
      <c r="Y2117" s="74">
        <v>200</v>
      </c>
      <c r="Z2117" s="74">
        <v>818953</v>
      </c>
      <c r="AA2117" s="74">
        <v>10</v>
      </c>
      <c r="AB2117" s="74">
        <v>6360637</v>
      </c>
      <c r="AC2117" s="74">
        <v>5</v>
      </c>
    </row>
    <row r="2118" spans="1:29" ht="14.25">
      <c r="A2118" s="89">
        <v>2017064</v>
      </c>
      <c r="B2118" s="91">
        <v>42890</v>
      </c>
      <c r="C2118" s="97">
        <v>2</v>
      </c>
      <c r="D2118" s="93">
        <v>10</v>
      </c>
      <c r="E2118" s="93">
        <v>16</v>
      </c>
      <c r="F2118" s="93">
        <v>22</v>
      </c>
      <c r="G2118" s="93">
        <v>24</v>
      </c>
      <c r="H2118" s="93">
        <v>28</v>
      </c>
      <c r="I2118" s="99">
        <v>15</v>
      </c>
      <c r="J2118" s="93">
        <v>16</v>
      </c>
      <c r="K2118" s="93">
        <v>10</v>
      </c>
      <c r="L2118" s="93">
        <v>24</v>
      </c>
      <c r="M2118" s="93">
        <v>2</v>
      </c>
      <c r="N2118" s="93">
        <v>28</v>
      </c>
      <c r="O2118" s="94">
        <v>22</v>
      </c>
      <c r="P2118" s="74">
        <v>351655222</v>
      </c>
      <c r="Q2118" s="74">
        <v>654376180</v>
      </c>
      <c r="R2118" s="74">
        <v>5</v>
      </c>
      <c r="S2118" s="74">
        <v>9001480</v>
      </c>
      <c r="T2118" s="74">
        <v>158</v>
      </c>
      <c r="U2118" s="74">
        <v>158286</v>
      </c>
      <c r="V2118" s="74">
        <v>1194</v>
      </c>
      <c r="W2118" s="74">
        <v>3000</v>
      </c>
      <c r="X2118" s="74">
        <v>63332</v>
      </c>
      <c r="Y2118" s="74">
        <v>200</v>
      </c>
      <c r="Z2118" s="74">
        <v>1220261</v>
      </c>
      <c r="AA2118" s="74">
        <v>10</v>
      </c>
      <c r="AB2118" s="74">
        <v>8764605</v>
      </c>
      <c r="AC2118" s="74">
        <v>5</v>
      </c>
    </row>
    <row r="2119" spans="1:29" ht="14.25">
      <c r="A2119" s="89">
        <v>2017065</v>
      </c>
      <c r="B2119" s="91">
        <v>42892</v>
      </c>
      <c r="C2119" s="97">
        <v>2</v>
      </c>
      <c r="D2119" s="93">
        <v>5</v>
      </c>
      <c r="E2119" s="93">
        <v>8</v>
      </c>
      <c r="F2119" s="93">
        <v>10</v>
      </c>
      <c r="G2119" s="93">
        <v>12</v>
      </c>
      <c r="H2119" s="93">
        <v>21</v>
      </c>
      <c r="I2119" s="99">
        <v>7</v>
      </c>
      <c r="J2119" s="93">
        <v>2</v>
      </c>
      <c r="K2119" s="93">
        <v>8</v>
      </c>
      <c r="L2119" s="93">
        <v>10</v>
      </c>
      <c r="M2119" s="93">
        <v>12</v>
      </c>
      <c r="N2119" s="93">
        <v>5</v>
      </c>
      <c r="O2119" s="94">
        <v>21</v>
      </c>
      <c r="P2119" s="74">
        <v>320800086</v>
      </c>
      <c r="Q2119" s="74">
        <v>619300374</v>
      </c>
      <c r="R2119" s="74">
        <v>14</v>
      </c>
      <c r="S2119" s="74">
        <v>5907122</v>
      </c>
      <c r="T2119" s="74">
        <v>181</v>
      </c>
      <c r="U2119" s="74">
        <v>87705</v>
      </c>
      <c r="V2119" s="74">
        <v>1985</v>
      </c>
      <c r="W2119" s="74">
        <v>3000</v>
      </c>
      <c r="X2119" s="74">
        <v>88342</v>
      </c>
      <c r="Y2119" s="74">
        <v>200</v>
      </c>
      <c r="Z2119" s="74">
        <v>1457827</v>
      </c>
      <c r="AA2119" s="74">
        <v>10</v>
      </c>
      <c r="AB2119" s="74">
        <v>11098363</v>
      </c>
      <c r="AC2119" s="74">
        <v>5</v>
      </c>
    </row>
    <row r="2120" spans="1:29" ht="14.25">
      <c r="A2120" s="89">
        <v>2017066</v>
      </c>
      <c r="B2120" s="91">
        <v>42894</v>
      </c>
      <c r="C2120" s="97">
        <v>1</v>
      </c>
      <c r="D2120" s="93">
        <v>4</v>
      </c>
      <c r="E2120" s="93">
        <v>6</v>
      </c>
      <c r="F2120" s="93">
        <v>17</v>
      </c>
      <c r="G2120" s="93">
        <v>19</v>
      </c>
      <c r="H2120" s="93">
        <v>26</v>
      </c>
      <c r="I2120" s="99">
        <v>3</v>
      </c>
      <c r="J2120" s="93">
        <v>26</v>
      </c>
      <c r="K2120" s="93">
        <v>1</v>
      </c>
      <c r="L2120" s="93">
        <v>4</v>
      </c>
      <c r="M2120" s="93">
        <v>17</v>
      </c>
      <c r="N2120" s="93">
        <v>6</v>
      </c>
      <c r="O2120" s="94">
        <v>19</v>
      </c>
      <c r="P2120" s="74">
        <v>329821920</v>
      </c>
      <c r="Q2120" s="74">
        <v>624968496</v>
      </c>
      <c r="R2120" s="74">
        <v>8</v>
      </c>
      <c r="S2120" s="74">
        <v>7075823</v>
      </c>
      <c r="T2120" s="74">
        <v>103</v>
      </c>
      <c r="U2120" s="74">
        <v>201536</v>
      </c>
      <c r="V2120" s="74">
        <v>1364</v>
      </c>
      <c r="W2120" s="74">
        <v>3000</v>
      </c>
      <c r="X2120" s="74">
        <v>74828</v>
      </c>
      <c r="Y2120" s="74">
        <v>200</v>
      </c>
      <c r="Z2120" s="74">
        <v>1364595</v>
      </c>
      <c r="AA2120" s="74">
        <v>10</v>
      </c>
      <c r="AB2120" s="74">
        <v>9175247</v>
      </c>
      <c r="AC2120" s="74">
        <v>5</v>
      </c>
    </row>
    <row r="2121" spans="1:29" ht="14.25">
      <c r="A2121" s="89">
        <v>2017067</v>
      </c>
      <c r="B2121" s="91">
        <v>42897</v>
      </c>
      <c r="C2121" s="97">
        <v>1</v>
      </c>
      <c r="D2121" s="93">
        <v>3</v>
      </c>
      <c r="E2121" s="93">
        <v>4</v>
      </c>
      <c r="F2121" s="93">
        <v>10</v>
      </c>
      <c r="G2121" s="93">
        <v>18</v>
      </c>
      <c r="H2121" s="93">
        <v>29</v>
      </c>
      <c r="I2121" s="99">
        <v>4</v>
      </c>
      <c r="J2121" s="93">
        <v>1</v>
      </c>
      <c r="K2121" s="93">
        <v>29</v>
      </c>
      <c r="L2121" s="93">
        <v>3</v>
      </c>
      <c r="M2121" s="93">
        <v>10</v>
      </c>
      <c r="N2121" s="93">
        <v>4</v>
      </c>
      <c r="O2121" s="94">
        <v>18</v>
      </c>
      <c r="P2121" s="74">
        <v>356270498</v>
      </c>
      <c r="Q2121" s="74">
        <v>630964440</v>
      </c>
      <c r="R2121" s="74">
        <v>10</v>
      </c>
      <c r="S2121" s="74">
        <v>7036216</v>
      </c>
      <c r="T2121" s="74">
        <v>131</v>
      </c>
      <c r="U2121" s="74">
        <v>194295</v>
      </c>
      <c r="V2121" s="74">
        <v>1231</v>
      </c>
      <c r="W2121" s="74">
        <v>3000</v>
      </c>
      <c r="X2121" s="74">
        <v>63366</v>
      </c>
      <c r="Y2121" s="74">
        <v>200</v>
      </c>
      <c r="Z2121" s="74">
        <v>1260815</v>
      </c>
      <c r="AA2121" s="74">
        <v>10</v>
      </c>
      <c r="AB2121" s="74">
        <v>8757474</v>
      </c>
      <c r="AC2121" s="74">
        <v>5</v>
      </c>
    </row>
    <row r="2122" spans="1:29" ht="14.25">
      <c r="A2122" s="89">
        <v>2017068</v>
      </c>
      <c r="B2122" s="91">
        <v>42899</v>
      </c>
      <c r="C2122" s="97">
        <v>2</v>
      </c>
      <c r="D2122" s="93">
        <v>6</v>
      </c>
      <c r="E2122" s="93">
        <v>10</v>
      </c>
      <c r="F2122" s="93">
        <v>22</v>
      </c>
      <c r="G2122" s="93">
        <v>30</v>
      </c>
      <c r="H2122" s="93">
        <v>31</v>
      </c>
      <c r="I2122" s="99">
        <v>15</v>
      </c>
      <c r="J2122" s="93">
        <v>2</v>
      </c>
      <c r="K2122" s="93">
        <v>30</v>
      </c>
      <c r="L2122" s="93">
        <v>22</v>
      </c>
      <c r="M2122" s="93">
        <v>10</v>
      </c>
      <c r="N2122" s="93">
        <v>31</v>
      </c>
      <c r="O2122" s="94">
        <v>6</v>
      </c>
      <c r="P2122" s="74">
        <v>320912348</v>
      </c>
      <c r="Q2122" s="74">
        <v>655631053</v>
      </c>
      <c r="R2122" s="74">
        <v>7</v>
      </c>
      <c r="S2122" s="74">
        <v>8099564</v>
      </c>
      <c r="T2122" s="74">
        <v>102</v>
      </c>
      <c r="U2122" s="74">
        <v>265894</v>
      </c>
      <c r="V2122" s="74">
        <v>662</v>
      </c>
      <c r="W2122" s="74">
        <v>3000</v>
      </c>
      <c r="X2122" s="74">
        <v>44158</v>
      </c>
      <c r="Y2122" s="74">
        <v>200</v>
      </c>
      <c r="Z2122" s="74">
        <v>962751</v>
      </c>
      <c r="AA2122" s="74">
        <v>10</v>
      </c>
      <c r="AB2122" s="74">
        <v>5663437</v>
      </c>
      <c r="AC2122" s="74">
        <v>5</v>
      </c>
    </row>
    <row r="2123" spans="1:29" ht="14.25">
      <c r="A2123" s="89">
        <v>2017069</v>
      </c>
      <c r="B2123" s="91">
        <v>42901</v>
      </c>
      <c r="C2123" s="97">
        <v>2</v>
      </c>
      <c r="D2123" s="93">
        <v>11</v>
      </c>
      <c r="E2123" s="93">
        <v>12</v>
      </c>
      <c r="F2123" s="93">
        <v>23</v>
      </c>
      <c r="G2123" s="93">
        <v>29</v>
      </c>
      <c r="H2123" s="93">
        <v>31</v>
      </c>
      <c r="I2123" s="99">
        <v>5</v>
      </c>
      <c r="J2123" s="93">
        <v>11</v>
      </c>
      <c r="K2123" s="93">
        <v>31</v>
      </c>
      <c r="L2123" s="93">
        <v>2</v>
      </c>
      <c r="M2123" s="93">
        <v>29</v>
      </c>
      <c r="N2123" s="93">
        <v>23</v>
      </c>
      <c r="O2123" s="94">
        <v>12</v>
      </c>
      <c r="P2123" s="74">
        <v>326172358</v>
      </c>
      <c r="Q2123" s="74">
        <v>683978436</v>
      </c>
      <c r="R2123" s="74">
        <v>3</v>
      </c>
      <c r="S2123" s="74">
        <v>10000000</v>
      </c>
      <c r="T2123" s="74">
        <v>98</v>
      </c>
      <c r="U2123" s="74">
        <v>198460</v>
      </c>
      <c r="V2123" s="74">
        <v>1535</v>
      </c>
      <c r="W2123" s="74">
        <v>3000</v>
      </c>
      <c r="X2123" s="74">
        <v>72026</v>
      </c>
      <c r="Y2123" s="74">
        <v>200</v>
      </c>
      <c r="Z2123" s="74">
        <v>1275536</v>
      </c>
      <c r="AA2123" s="74">
        <v>10</v>
      </c>
      <c r="AB2123" s="74">
        <v>10052476</v>
      </c>
      <c r="AC2123" s="74">
        <v>5</v>
      </c>
    </row>
    <row r="2124" spans="1:29" ht="14.25">
      <c r="A2124" s="89">
        <v>2017070</v>
      </c>
      <c r="B2124" s="91">
        <v>42904</v>
      </c>
      <c r="C2124" s="97">
        <v>1</v>
      </c>
      <c r="D2124" s="93">
        <v>6</v>
      </c>
      <c r="E2124" s="93">
        <v>14</v>
      </c>
      <c r="F2124" s="93">
        <v>22</v>
      </c>
      <c r="G2124" s="93">
        <v>25</v>
      </c>
      <c r="H2124" s="93">
        <v>26</v>
      </c>
      <c r="I2124" s="99">
        <v>12</v>
      </c>
      <c r="J2124" s="93">
        <v>25</v>
      </c>
      <c r="K2124" s="93">
        <v>1</v>
      </c>
      <c r="L2124" s="93">
        <v>22</v>
      </c>
      <c r="M2124" s="93">
        <v>6</v>
      </c>
      <c r="N2124" s="93">
        <v>14</v>
      </c>
      <c r="O2124" s="94">
        <v>26</v>
      </c>
      <c r="P2124" s="74">
        <v>357559628</v>
      </c>
      <c r="Q2124" s="74">
        <v>709557056</v>
      </c>
      <c r="R2124" s="74">
        <v>4</v>
      </c>
      <c r="S2124" s="74">
        <v>9143511</v>
      </c>
      <c r="T2124" s="74">
        <v>92</v>
      </c>
      <c r="U2124" s="74">
        <v>225190</v>
      </c>
      <c r="V2124" s="74">
        <v>1226</v>
      </c>
      <c r="W2124" s="74">
        <v>3000</v>
      </c>
      <c r="X2124" s="74">
        <v>64694</v>
      </c>
      <c r="Y2124" s="74">
        <v>200</v>
      </c>
      <c r="Z2124" s="74">
        <v>1224137</v>
      </c>
      <c r="AA2124" s="74">
        <v>10</v>
      </c>
      <c r="AB2124" s="74">
        <v>12695165</v>
      </c>
      <c r="AC2124" s="74">
        <v>5</v>
      </c>
    </row>
    <row r="2125" spans="1:29" ht="14.25">
      <c r="A2125" s="89">
        <v>2017071</v>
      </c>
      <c r="B2125" s="91">
        <v>42906</v>
      </c>
      <c r="C2125" s="97">
        <v>2</v>
      </c>
      <c r="D2125" s="93">
        <v>3</v>
      </c>
      <c r="E2125" s="93">
        <v>6</v>
      </c>
      <c r="F2125" s="93">
        <v>14</v>
      </c>
      <c r="G2125" s="93">
        <v>31</v>
      </c>
      <c r="H2125" s="93">
        <v>32</v>
      </c>
      <c r="I2125" s="99">
        <v>3</v>
      </c>
      <c r="J2125" s="93">
        <v>2</v>
      </c>
      <c r="K2125" s="93">
        <v>31</v>
      </c>
      <c r="L2125" s="93">
        <v>3</v>
      </c>
      <c r="M2125" s="93">
        <v>32</v>
      </c>
      <c r="N2125" s="93">
        <v>6</v>
      </c>
      <c r="O2125" s="94">
        <v>14</v>
      </c>
      <c r="P2125" s="74">
        <v>322489468</v>
      </c>
      <c r="Q2125" s="74">
        <v>745151312</v>
      </c>
      <c r="R2125" s="74">
        <v>4</v>
      </c>
      <c r="S2125" s="74">
        <v>10000000</v>
      </c>
      <c r="T2125" s="74">
        <v>51</v>
      </c>
      <c r="U2125" s="74">
        <v>494080</v>
      </c>
      <c r="V2125" s="74">
        <v>634</v>
      </c>
      <c r="W2125" s="74">
        <v>3000</v>
      </c>
      <c r="X2125" s="74">
        <v>39115</v>
      </c>
      <c r="Y2125" s="74">
        <v>200</v>
      </c>
      <c r="Z2125" s="74">
        <v>842702</v>
      </c>
      <c r="AA2125" s="74">
        <v>10</v>
      </c>
      <c r="AB2125" s="74">
        <v>7815095</v>
      </c>
      <c r="AC2125" s="74">
        <v>5</v>
      </c>
    </row>
    <row r="2126" spans="1:29" ht="14.25">
      <c r="A2126" s="89">
        <v>2017072</v>
      </c>
      <c r="B2126" s="91">
        <v>42908</v>
      </c>
      <c r="C2126" s="97">
        <v>6</v>
      </c>
      <c r="D2126" s="93">
        <v>11</v>
      </c>
      <c r="E2126" s="93">
        <v>14</v>
      </c>
      <c r="F2126" s="93">
        <v>23</v>
      </c>
      <c r="G2126" s="93">
        <v>26</v>
      </c>
      <c r="H2126" s="93">
        <v>30</v>
      </c>
      <c r="I2126" s="99">
        <v>2</v>
      </c>
      <c r="J2126" s="93">
        <v>23</v>
      </c>
      <c r="K2126" s="93">
        <v>11</v>
      </c>
      <c r="L2126" s="93">
        <v>26</v>
      </c>
      <c r="M2126" s="93">
        <v>30</v>
      </c>
      <c r="N2126" s="93">
        <v>6</v>
      </c>
      <c r="O2126" s="94">
        <v>14</v>
      </c>
      <c r="P2126" s="74">
        <v>321195342</v>
      </c>
      <c r="Q2126" s="74">
        <v>740584900</v>
      </c>
      <c r="R2126" s="74">
        <v>11</v>
      </c>
      <c r="S2126" s="74">
        <v>6667226</v>
      </c>
      <c r="T2126" s="74">
        <v>94</v>
      </c>
      <c r="U2126" s="74">
        <v>243876</v>
      </c>
      <c r="V2126" s="74">
        <v>1005</v>
      </c>
      <c r="W2126" s="74">
        <v>3000</v>
      </c>
      <c r="X2126" s="74">
        <v>52874</v>
      </c>
      <c r="Y2126" s="74">
        <v>200</v>
      </c>
      <c r="Z2126" s="74">
        <v>995249</v>
      </c>
      <c r="AA2126" s="74">
        <v>10</v>
      </c>
      <c r="AB2126" s="74">
        <v>8429197</v>
      </c>
      <c r="AC2126" s="74">
        <v>5</v>
      </c>
    </row>
    <row r="2127" spans="1:29" ht="14.25">
      <c r="A2127" s="89">
        <v>2017073</v>
      </c>
      <c r="B2127" s="91">
        <v>42911</v>
      </c>
      <c r="C2127" s="97">
        <v>3</v>
      </c>
      <c r="D2127" s="93">
        <v>6</v>
      </c>
      <c r="E2127" s="93">
        <v>16</v>
      </c>
      <c r="F2127" s="93">
        <v>23</v>
      </c>
      <c r="G2127" s="93">
        <v>26</v>
      </c>
      <c r="H2127" s="93">
        <v>30</v>
      </c>
      <c r="I2127" s="99">
        <v>14</v>
      </c>
      <c r="J2127" s="93">
        <v>6</v>
      </c>
      <c r="K2127" s="93">
        <v>16</v>
      </c>
      <c r="L2127" s="93">
        <v>3</v>
      </c>
      <c r="M2127" s="93">
        <v>23</v>
      </c>
      <c r="N2127" s="93">
        <v>26</v>
      </c>
      <c r="O2127" s="94">
        <v>30</v>
      </c>
      <c r="P2127" s="74">
        <v>347269730</v>
      </c>
      <c r="Q2127" s="74">
        <v>747555120</v>
      </c>
      <c r="R2127" s="74">
        <v>9</v>
      </c>
      <c r="S2127" s="74">
        <v>7099806</v>
      </c>
      <c r="T2127" s="74">
        <v>173</v>
      </c>
      <c r="U2127" s="74">
        <v>136548</v>
      </c>
      <c r="V2127" s="74">
        <v>1358</v>
      </c>
      <c r="W2127" s="74">
        <v>3000</v>
      </c>
      <c r="X2127" s="74">
        <v>64112</v>
      </c>
      <c r="Y2127" s="74">
        <v>200</v>
      </c>
      <c r="Z2127" s="74">
        <v>1164232</v>
      </c>
      <c r="AA2127" s="74">
        <v>10</v>
      </c>
      <c r="AB2127" s="74">
        <v>9426427</v>
      </c>
      <c r="AC2127" s="74">
        <v>5</v>
      </c>
    </row>
    <row r="2128" spans="1:29" ht="14.25">
      <c r="A2128" s="89">
        <v>2017074</v>
      </c>
      <c r="B2128" s="91">
        <v>42913</v>
      </c>
      <c r="C2128" s="97">
        <v>2</v>
      </c>
      <c r="D2128" s="93">
        <v>6</v>
      </c>
      <c r="E2128" s="93">
        <v>16</v>
      </c>
      <c r="F2128" s="93">
        <v>23</v>
      </c>
      <c r="G2128" s="93">
        <v>30</v>
      </c>
      <c r="H2128" s="93">
        <v>31</v>
      </c>
      <c r="I2128" s="99">
        <v>2</v>
      </c>
      <c r="J2128" s="93">
        <v>6</v>
      </c>
      <c r="K2128" s="93">
        <v>23</v>
      </c>
      <c r="L2128" s="93">
        <v>16</v>
      </c>
      <c r="M2128" s="93">
        <v>31</v>
      </c>
      <c r="N2128" s="93">
        <v>30</v>
      </c>
      <c r="O2128" s="94">
        <v>2</v>
      </c>
      <c r="P2128" s="74">
        <v>312167868</v>
      </c>
      <c r="Q2128" s="74">
        <v>720097616</v>
      </c>
      <c r="R2128" s="74">
        <v>16</v>
      </c>
      <c r="S2128" s="74">
        <v>6194147</v>
      </c>
      <c r="T2128" s="74">
        <v>548</v>
      </c>
      <c r="U2128" s="74">
        <v>43582</v>
      </c>
      <c r="V2128" s="74">
        <v>1682</v>
      </c>
      <c r="W2128" s="74">
        <v>3000</v>
      </c>
      <c r="X2128" s="74">
        <v>77717</v>
      </c>
      <c r="Y2128" s="74">
        <v>200</v>
      </c>
      <c r="Z2128" s="74">
        <v>1147687</v>
      </c>
      <c r="AA2128" s="74">
        <v>10</v>
      </c>
      <c r="AB2128" s="74">
        <v>5072832</v>
      </c>
      <c r="AC2128" s="74">
        <v>5</v>
      </c>
    </row>
    <row r="2129" spans="1:29" ht="14.25">
      <c r="A2129" s="89">
        <v>2017075</v>
      </c>
      <c r="B2129" s="91">
        <v>42915</v>
      </c>
      <c r="C2129" s="97">
        <v>1</v>
      </c>
      <c r="D2129" s="93">
        <v>3</v>
      </c>
      <c r="E2129" s="93">
        <v>6</v>
      </c>
      <c r="F2129" s="93">
        <v>19</v>
      </c>
      <c r="G2129" s="93">
        <v>21</v>
      </c>
      <c r="H2129" s="93">
        <v>29</v>
      </c>
      <c r="I2129" s="99">
        <v>7</v>
      </c>
      <c r="J2129" s="93">
        <v>19</v>
      </c>
      <c r="K2129" s="93">
        <v>1</v>
      </c>
      <c r="L2129" s="93">
        <v>6</v>
      </c>
      <c r="M2129" s="93">
        <v>3</v>
      </c>
      <c r="N2129" s="93">
        <v>29</v>
      </c>
      <c r="O2129" s="94">
        <v>21</v>
      </c>
      <c r="P2129" s="74">
        <v>320592160</v>
      </c>
      <c r="Q2129" s="74">
        <v>711353370</v>
      </c>
      <c r="R2129" s="74">
        <v>7</v>
      </c>
      <c r="S2129" s="74">
        <v>6363935</v>
      </c>
      <c r="T2129" s="74">
        <v>90</v>
      </c>
      <c r="U2129" s="74">
        <v>132604</v>
      </c>
      <c r="V2129" s="74">
        <v>1808</v>
      </c>
      <c r="W2129" s="74">
        <v>3000</v>
      </c>
      <c r="X2129" s="74">
        <v>84968</v>
      </c>
      <c r="Y2129" s="74">
        <v>200</v>
      </c>
      <c r="Z2129" s="74">
        <v>1397845</v>
      </c>
      <c r="AA2129" s="74">
        <v>10</v>
      </c>
      <c r="AB2129" s="74">
        <v>14591274</v>
      </c>
      <c r="AC2129" s="74">
        <v>5</v>
      </c>
    </row>
    <row r="2130" spans="1:29" ht="14.25">
      <c r="A2130" s="89">
        <v>2017076</v>
      </c>
      <c r="B2130" s="91">
        <v>42918</v>
      </c>
      <c r="C2130" s="97">
        <v>1</v>
      </c>
      <c r="D2130" s="93">
        <v>4</v>
      </c>
      <c r="E2130" s="93">
        <v>8</v>
      </c>
      <c r="F2130" s="93">
        <v>9</v>
      </c>
      <c r="G2130" s="93">
        <v>14</v>
      </c>
      <c r="H2130" s="93">
        <v>15</v>
      </c>
      <c r="I2130" s="99">
        <v>13</v>
      </c>
      <c r="J2130" s="93">
        <v>4</v>
      </c>
      <c r="K2130" s="93">
        <v>1</v>
      </c>
      <c r="L2130" s="93">
        <v>8</v>
      </c>
      <c r="M2130" s="93">
        <v>15</v>
      </c>
      <c r="N2130" s="93">
        <v>14</v>
      </c>
      <c r="O2130" s="94">
        <v>9</v>
      </c>
      <c r="P2130" s="74">
        <v>346391726</v>
      </c>
      <c r="Q2130" s="74">
        <v>721042021</v>
      </c>
      <c r="R2130" s="74">
        <v>7</v>
      </c>
      <c r="S2130" s="74">
        <v>7321488</v>
      </c>
      <c r="T2130" s="74">
        <v>115</v>
      </c>
      <c r="U2130" s="74">
        <v>176634</v>
      </c>
      <c r="V2130" s="74">
        <v>1550</v>
      </c>
      <c r="W2130" s="74">
        <v>3000</v>
      </c>
      <c r="X2130" s="74">
        <v>77977</v>
      </c>
      <c r="Y2130" s="74">
        <v>200</v>
      </c>
      <c r="Z2130" s="74">
        <v>1455485</v>
      </c>
      <c r="AA2130" s="74">
        <v>10</v>
      </c>
      <c r="AB2130" s="74">
        <v>10735920</v>
      </c>
      <c r="AC2130" s="74">
        <v>5</v>
      </c>
    </row>
    <row r="2131" spans="1:29" ht="14.25">
      <c r="A2131" s="89">
        <v>2017077</v>
      </c>
      <c r="B2131" s="91">
        <v>42920</v>
      </c>
      <c r="C2131" s="97">
        <v>1</v>
      </c>
      <c r="D2131" s="93">
        <v>2</v>
      </c>
      <c r="E2131" s="93">
        <v>4</v>
      </c>
      <c r="F2131" s="93">
        <v>15</v>
      </c>
      <c r="G2131" s="93">
        <v>17</v>
      </c>
      <c r="H2131" s="93">
        <v>22</v>
      </c>
      <c r="I2131" s="99">
        <v>14</v>
      </c>
      <c r="J2131" s="93">
        <v>22</v>
      </c>
      <c r="K2131" s="93">
        <v>17</v>
      </c>
      <c r="L2131" s="93">
        <v>2</v>
      </c>
      <c r="M2131" s="93">
        <v>1</v>
      </c>
      <c r="N2131" s="93">
        <v>4</v>
      </c>
      <c r="O2131" s="94">
        <v>15</v>
      </c>
      <c r="P2131" s="74">
        <v>310153396</v>
      </c>
      <c r="Q2131" s="74">
        <v>752910976</v>
      </c>
      <c r="R2131" s="74">
        <v>4</v>
      </c>
      <c r="S2131" s="74">
        <v>9715359</v>
      </c>
      <c r="T2131" s="74">
        <v>93</v>
      </c>
      <c r="U2131" s="74">
        <v>253513</v>
      </c>
      <c r="V2131" s="74">
        <v>820</v>
      </c>
      <c r="W2131" s="74">
        <v>3000</v>
      </c>
      <c r="X2131" s="74">
        <v>47698</v>
      </c>
      <c r="Y2131" s="74">
        <v>200</v>
      </c>
      <c r="Z2131" s="74">
        <v>964676</v>
      </c>
      <c r="AA2131" s="74">
        <v>10</v>
      </c>
      <c r="AB2131" s="74">
        <v>7204322</v>
      </c>
      <c r="AC2131" s="74">
        <v>5</v>
      </c>
    </row>
    <row r="2132" spans="1:29" ht="14.25">
      <c r="A2132" s="89">
        <v>2017078</v>
      </c>
      <c r="B2132" s="91">
        <v>42922</v>
      </c>
      <c r="C2132" s="97">
        <v>5</v>
      </c>
      <c r="D2132" s="93">
        <v>7</v>
      </c>
      <c r="E2132" s="93">
        <v>18</v>
      </c>
      <c r="F2132" s="93">
        <v>19</v>
      </c>
      <c r="G2132" s="93">
        <v>22</v>
      </c>
      <c r="H2132" s="93">
        <v>24</v>
      </c>
      <c r="I2132" s="99">
        <v>16</v>
      </c>
      <c r="J2132" s="93">
        <v>18</v>
      </c>
      <c r="K2132" s="93">
        <v>24</v>
      </c>
      <c r="L2132" s="93">
        <v>22</v>
      </c>
      <c r="M2132" s="93">
        <v>7</v>
      </c>
      <c r="N2132" s="93">
        <v>5</v>
      </c>
      <c r="O2132" s="94">
        <v>19</v>
      </c>
      <c r="P2132" s="74">
        <v>308678006</v>
      </c>
      <c r="Q2132" s="74">
        <v>763870919</v>
      </c>
      <c r="R2132" s="74">
        <v>7</v>
      </c>
      <c r="S2132" s="74">
        <v>7387529</v>
      </c>
      <c r="T2132" s="74">
        <v>160</v>
      </c>
      <c r="U2132" s="74">
        <v>130568</v>
      </c>
      <c r="V2132" s="74">
        <v>1443</v>
      </c>
      <c r="W2132" s="74">
        <v>3000</v>
      </c>
      <c r="X2132" s="74">
        <v>76921</v>
      </c>
      <c r="Y2132" s="74">
        <v>200</v>
      </c>
      <c r="Z2132" s="74">
        <v>1441788</v>
      </c>
      <c r="AA2132" s="74">
        <v>10</v>
      </c>
      <c r="AB2132" s="74">
        <v>6711520</v>
      </c>
      <c r="AC2132" s="74">
        <v>5</v>
      </c>
    </row>
    <row r="2133" spans="1:29" ht="14.25">
      <c r="A2133" s="89">
        <v>2017079</v>
      </c>
      <c r="B2133" s="91">
        <v>42925</v>
      </c>
      <c r="C2133" s="97">
        <v>3</v>
      </c>
      <c r="D2133" s="93">
        <v>7</v>
      </c>
      <c r="E2133" s="93">
        <v>14</v>
      </c>
      <c r="F2133" s="93">
        <v>23</v>
      </c>
      <c r="G2133" s="93">
        <v>25</v>
      </c>
      <c r="H2133" s="93">
        <v>27</v>
      </c>
      <c r="I2133" s="99">
        <v>8</v>
      </c>
      <c r="J2133" s="93">
        <v>3</v>
      </c>
      <c r="K2133" s="93">
        <v>27</v>
      </c>
      <c r="L2133" s="93">
        <v>23</v>
      </c>
      <c r="M2133" s="93">
        <v>14</v>
      </c>
      <c r="N2133" s="93">
        <v>7</v>
      </c>
      <c r="O2133" s="94">
        <v>25</v>
      </c>
      <c r="P2133" s="74">
        <v>338568770</v>
      </c>
      <c r="Q2133" s="74">
        <v>772154315</v>
      </c>
      <c r="R2133" s="74">
        <v>5</v>
      </c>
      <c r="S2133" s="74">
        <v>7420610</v>
      </c>
      <c r="T2133" s="74">
        <v>107</v>
      </c>
      <c r="U2133" s="74">
        <v>141390</v>
      </c>
      <c r="V2133" s="74">
        <v>2040</v>
      </c>
      <c r="W2133" s="74">
        <v>3000</v>
      </c>
      <c r="X2133" s="74">
        <v>92475</v>
      </c>
      <c r="Y2133" s="74">
        <v>200</v>
      </c>
      <c r="Z2133" s="74">
        <v>1572509</v>
      </c>
      <c r="AA2133" s="74">
        <v>10</v>
      </c>
      <c r="AB2133" s="74">
        <v>13008667</v>
      </c>
      <c r="AC2133" s="74">
        <v>5</v>
      </c>
    </row>
    <row r="2134" spans="1:29" ht="14.25">
      <c r="A2134" s="89">
        <v>2017080</v>
      </c>
      <c r="B2134" s="91">
        <v>42927</v>
      </c>
      <c r="C2134" s="97">
        <v>1</v>
      </c>
      <c r="D2134" s="93">
        <v>12</v>
      </c>
      <c r="E2134" s="93">
        <v>16</v>
      </c>
      <c r="F2134" s="93">
        <v>20</v>
      </c>
      <c r="G2134" s="93">
        <v>22</v>
      </c>
      <c r="H2134" s="93">
        <v>24</v>
      </c>
      <c r="I2134" s="99">
        <v>8</v>
      </c>
      <c r="J2134" s="93">
        <v>24</v>
      </c>
      <c r="K2134" s="93">
        <v>12</v>
      </c>
      <c r="L2134" s="93">
        <v>16</v>
      </c>
      <c r="M2134" s="93">
        <v>1</v>
      </c>
      <c r="N2134" s="93">
        <v>22</v>
      </c>
      <c r="O2134" s="94">
        <v>20</v>
      </c>
      <c r="P2134" s="74">
        <v>309113400</v>
      </c>
      <c r="Q2134" s="74">
        <v>761168290</v>
      </c>
      <c r="R2134" s="74">
        <v>10</v>
      </c>
      <c r="S2134" s="74">
        <v>6418690</v>
      </c>
      <c r="T2134" s="74">
        <v>103</v>
      </c>
      <c r="U2134" s="74">
        <v>172171</v>
      </c>
      <c r="V2134" s="74">
        <v>1272</v>
      </c>
      <c r="W2134" s="74">
        <v>3000</v>
      </c>
      <c r="X2134" s="74">
        <v>64285</v>
      </c>
      <c r="Y2134" s="74">
        <v>200</v>
      </c>
      <c r="Z2134" s="74">
        <v>1152662</v>
      </c>
      <c r="AA2134" s="74">
        <v>10</v>
      </c>
      <c r="AB2134" s="74">
        <v>10466289</v>
      </c>
      <c r="AC2134" s="74">
        <v>5</v>
      </c>
    </row>
    <row r="2135" spans="1:29" ht="14.25">
      <c r="A2135" s="89">
        <v>2017081</v>
      </c>
      <c r="B2135" s="91">
        <v>42929</v>
      </c>
      <c r="C2135" s="97">
        <v>3</v>
      </c>
      <c r="D2135" s="93">
        <v>5</v>
      </c>
      <c r="E2135" s="93">
        <v>14</v>
      </c>
      <c r="F2135" s="93">
        <v>25</v>
      </c>
      <c r="G2135" s="93">
        <v>26</v>
      </c>
      <c r="H2135" s="93">
        <v>30</v>
      </c>
      <c r="I2135" s="99">
        <v>5</v>
      </c>
      <c r="J2135" s="93">
        <v>3</v>
      </c>
      <c r="K2135" s="93">
        <v>14</v>
      </c>
      <c r="L2135" s="93">
        <v>5</v>
      </c>
      <c r="M2135" s="93">
        <v>30</v>
      </c>
      <c r="N2135" s="93">
        <v>26</v>
      </c>
      <c r="O2135" s="94">
        <v>25</v>
      </c>
      <c r="P2135" s="74">
        <v>311169340</v>
      </c>
      <c r="Q2135" s="74">
        <v>771574680</v>
      </c>
      <c r="R2135" s="74">
        <v>4</v>
      </c>
      <c r="S2135" s="74">
        <v>7764217</v>
      </c>
      <c r="T2135" s="74">
        <v>134</v>
      </c>
      <c r="U2135" s="74">
        <v>103142</v>
      </c>
      <c r="V2135" s="74">
        <v>2050</v>
      </c>
      <c r="W2135" s="74">
        <v>3000</v>
      </c>
      <c r="X2135" s="74">
        <v>82194</v>
      </c>
      <c r="Y2135" s="74">
        <v>200</v>
      </c>
      <c r="Z2135" s="74">
        <v>1315821</v>
      </c>
      <c r="AA2135" s="74">
        <v>10</v>
      </c>
      <c r="AB2135" s="74">
        <v>12288324</v>
      </c>
      <c r="AC2135" s="74">
        <v>5</v>
      </c>
    </row>
    <row r="2136" spans="1:29" ht="14.25">
      <c r="A2136" s="89">
        <v>2017082</v>
      </c>
      <c r="B2136" s="91">
        <v>42932</v>
      </c>
      <c r="C2136" s="97">
        <v>14</v>
      </c>
      <c r="D2136" s="93">
        <v>18</v>
      </c>
      <c r="E2136" s="93">
        <v>21</v>
      </c>
      <c r="F2136" s="93">
        <v>25</v>
      </c>
      <c r="G2136" s="93">
        <v>28</v>
      </c>
      <c r="H2136" s="93">
        <v>29</v>
      </c>
      <c r="I2136" s="99">
        <v>10</v>
      </c>
      <c r="J2136" s="93">
        <v>14</v>
      </c>
      <c r="K2136" s="93">
        <v>21</v>
      </c>
      <c r="L2136" s="93">
        <v>18</v>
      </c>
      <c r="M2136" s="93">
        <v>28</v>
      </c>
      <c r="N2136" s="93">
        <v>29</v>
      </c>
      <c r="O2136" s="94">
        <v>25</v>
      </c>
      <c r="P2136" s="74">
        <v>340327376</v>
      </c>
      <c r="Q2136" s="74">
        <v>770257854</v>
      </c>
      <c r="R2136" s="74">
        <v>9</v>
      </c>
      <c r="S2136" s="74">
        <v>6764976</v>
      </c>
      <c r="T2136" s="74">
        <v>120</v>
      </c>
      <c r="U2136" s="74">
        <v>165466</v>
      </c>
      <c r="V2136" s="74">
        <v>1265</v>
      </c>
      <c r="W2136" s="74">
        <v>3000</v>
      </c>
      <c r="X2136" s="74">
        <v>68134</v>
      </c>
      <c r="Y2136" s="74">
        <v>200</v>
      </c>
      <c r="Z2136" s="74">
        <v>1287310</v>
      </c>
      <c r="AA2136" s="74">
        <v>10</v>
      </c>
      <c r="AB2136" s="74">
        <v>11408311</v>
      </c>
      <c r="AC2136" s="74">
        <v>5</v>
      </c>
    </row>
    <row r="2137" spans="1:29" ht="14.25">
      <c r="A2137" s="89">
        <v>2017083</v>
      </c>
      <c r="B2137" s="91">
        <v>42934</v>
      </c>
      <c r="C2137" s="97">
        <v>3</v>
      </c>
      <c r="D2137" s="93">
        <v>8</v>
      </c>
      <c r="E2137" s="93">
        <v>14</v>
      </c>
      <c r="F2137" s="93">
        <v>20</v>
      </c>
      <c r="G2137" s="93">
        <v>24</v>
      </c>
      <c r="H2137" s="93">
        <v>26</v>
      </c>
      <c r="I2137" s="99">
        <v>12</v>
      </c>
      <c r="J2137" s="93">
        <v>8</v>
      </c>
      <c r="K2137" s="93">
        <v>14</v>
      </c>
      <c r="L2137" s="93">
        <v>24</v>
      </c>
      <c r="M2137" s="93">
        <v>20</v>
      </c>
      <c r="N2137" s="93">
        <v>3</v>
      </c>
      <c r="O2137" s="94">
        <v>26</v>
      </c>
      <c r="P2137" s="74">
        <v>305712986</v>
      </c>
      <c r="Q2137" s="74">
        <v>741221637</v>
      </c>
      <c r="R2137" s="74">
        <v>13</v>
      </c>
      <c r="S2137" s="74">
        <v>6005980</v>
      </c>
      <c r="T2137" s="74">
        <v>161</v>
      </c>
      <c r="U2137" s="74">
        <v>101535</v>
      </c>
      <c r="V2137" s="74">
        <v>1885</v>
      </c>
      <c r="W2137" s="74">
        <v>3000</v>
      </c>
      <c r="X2137" s="74">
        <v>83588</v>
      </c>
      <c r="Y2137" s="74">
        <v>200</v>
      </c>
      <c r="Z2137" s="74">
        <v>1366711</v>
      </c>
      <c r="AA2137" s="74">
        <v>10</v>
      </c>
      <c r="AB2137" s="74">
        <v>9674189</v>
      </c>
      <c r="AC2137" s="74">
        <v>5</v>
      </c>
    </row>
    <row r="2138" spans="1:29" ht="14.25">
      <c r="A2138" s="89">
        <v>2017084</v>
      </c>
      <c r="B2138" s="91">
        <v>42936</v>
      </c>
      <c r="C2138" s="97">
        <v>1</v>
      </c>
      <c r="D2138" s="93">
        <v>5</v>
      </c>
      <c r="E2138" s="93">
        <v>11</v>
      </c>
      <c r="F2138" s="93">
        <v>20</v>
      </c>
      <c r="G2138" s="93">
        <v>22</v>
      </c>
      <c r="H2138" s="93">
        <v>24</v>
      </c>
      <c r="I2138" s="99">
        <v>2</v>
      </c>
      <c r="J2138" s="93">
        <v>11</v>
      </c>
      <c r="K2138" s="93">
        <v>5</v>
      </c>
      <c r="L2138" s="93">
        <v>1</v>
      </c>
      <c r="M2138" s="93">
        <v>22</v>
      </c>
      <c r="N2138" s="93">
        <v>24</v>
      </c>
      <c r="O2138" s="94">
        <v>20</v>
      </c>
      <c r="P2138" s="74">
        <v>314750766</v>
      </c>
      <c r="Q2138" s="74">
        <v>746247204</v>
      </c>
      <c r="R2138" s="74">
        <v>9</v>
      </c>
      <c r="S2138" s="74">
        <v>7021235</v>
      </c>
      <c r="T2138" s="74">
        <v>98</v>
      </c>
      <c r="U2138" s="74">
        <v>232029</v>
      </c>
      <c r="V2138" s="74">
        <v>1375</v>
      </c>
      <c r="W2138" s="74">
        <v>3000</v>
      </c>
      <c r="X2138" s="74">
        <v>64443</v>
      </c>
      <c r="Y2138" s="74">
        <v>200</v>
      </c>
      <c r="Z2138" s="74">
        <v>1209543</v>
      </c>
      <c r="AA2138" s="74">
        <v>10</v>
      </c>
      <c r="AB2138" s="74">
        <v>6832651</v>
      </c>
      <c r="AC2138" s="74">
        <v>5</v>
      </c>
    </row>
    <row r="2139" spans="1:29" ht="14.25">
      <c r="A2139" s="89">
        <v>2017085</v>
      </c>
      <c r="B2139" s="91">
        <v>42939</v>
      </c>
      <c r="C2139" s="97">
        <v>1</v>
      </c>
      <c r="D2139" s="93">
        <v>5</v>
      </c>
      <c r="E2139" s="93">
        <v>6</v>
      </c>
      <c r="F2139" s="93">
        <v>16</v>
      </c>
      <c r="G2139" s="93">
        <v>25</v>
      </c>
      <c r="H2139" s="93">
        <v>30</v>
      </c>
      <c r="I2139" s="99">
        <v>9</v>
      </c>
      <c r="J2139" s="93">
        <v>1</v>
      </c>
      <c r="K2139" s="93">
        <v>25</v>
      </c>
      <c r="L2139" s="93">
        <v>30</v>
      </c>
      <c r="M2139" s="93">
        <v>6</v>
      </c>
      <c r="N2139" s="93">
        <v>5</v>
      </c>
      <c r="O2139" s="94">
        <v>16</v>
      </c>
      <c r="P2139" s="74">
        <v>340676888</v>
      </c>
      <c r="Q2139" s="74">
        <v>736565578</v>
      </c>
      <c r="R2139" s="74">
        <v>7</v>
      </c>
      <c r="S2139" s="74">
        <v>6315240</v>
      </c>
      <c r="T2139" s="74">
        <v>148</v>
      </c>
      <c r="U2139" s="74">
        <v>77759</v>
      </c>
      <c r="V2139" s="74">
        <v>2046</v>
      </c>
      <c r="W2139" s="74">
        <v>3000</v>
      </c>
      <c r="X2139" s="74">
        <v>91556</v>
      </c>
      <c r="Y2139" s="74">
        <v>200</v>
      </c>
      <c r="Z2139" s="74">
        <v>1520586</v>
      </c>
      <c r="AA2139" s="74">
        <v>10</v>
      </c>
      <c r="AB2139" s="74">
        <v>16248640</v>
      </c>
      <c r="AC2139" s="74">
        <v>5</v>
      </c>
    </row>
    <row r="2140" spans="1:29" ht="14.25">
      <c r="A2140" s="89">
        <v>2017086</v>
      </c>
      <c r="B2140" s="91">
        <v>42941</v>
      </c>
      <c r="C2140" s="97">
        <v>3</v>
      </c>
      <c r="D2140" s="93">
        <v>5</v>
      </c>
      <c r="E2140" s="93">
        <v>6</v>
      </c>
      <c r="F2140" s="93">
        <v>13</v>
      </c>
      <c r="G2140" s="93">
        <v>20</v>
      </c>
      <c r="H2140" s="93">
        <v>22</v>
      </c>
      <c r="I2140" s="99">
        <v>7</v>
      </c>
      <c r="J2140" s="93">
        <v>5</v>
      </c>
      <c r="K2140" s="93">
        <v>6</v>
      </c>
      <c r="L2140" s="93">
        <v>13</v>
      </c>
      <c r="M2140" s="93">
        <v>3</v>
      </c>
      <c r="N2140" s="93">
        <v>22</v>
      </c>
      <c r="O2140" s="94">
        <v>20</v>
      </c>
      <c r="P2140" s="74">
        <v>313250840</v>
      </c>
      <c r="Q2140" s="74">
        <v>741969095</v>
      </c>
      <c r="R2140" s="74">
        <v>5</v>
      </c>
      <c r="S2140" s="74">
        <v>7211165</v>
      </c>
      <c r="T2140" s="74">
        <v>73</v>
      </c>
      <c r="U2140" s="74">
        <v>189312</v>
      </c>
      <c r="V2140" s="74">
        <v>1592</v>
      </c>
      <c r="W2140" s="74">
        <v>3000</v>
      </c>
      <c r="X2140" s="74">
        <v>71827</v>
      </c>
      <c r="Y2140" s="74">
        <v>200</v>
      </c>
      <c r="Z2140" s="74">
        <v>1279364</v>
      </c>
      <c r="AA2140" s="74">
        <v>10</v>
      </c>
      <c r="AB2140" s="74">
        <v>13255749</v>
      </c>
      <c r="AC2140" s="74">
        <v>5</v>
      </c>
    </row>
    <row r="2141" spans="1:29" ht="14.25">
      <c r="A2141" s="89">
        <v>2017087</v>
      </c>
      <c r="B2141" s="91">
        <v>42943</v>
      </c>
      <c r="C2141" s="97">
        <v>3</v>
      </c>
      <c r="D2141" s="93">
        <v>6</v>
      </c>
      <c r="E2141" s="93">
        <v>13</v>
      </c>
      <c r="F2141" s="93">
        <v>14</v>
      </c>
      <c r="G2141" s="93">
        <v>19</v>
      </c>
      <c r="H2141" s="93">
        <v>28</v>
      </c>
      <c r="I2141" s="99">
        <v>6</v>
      </c>
      <c r="J2141" s="93">
        <v>28</v>
      </c>
      <c r="K2141" s="93">
        <v>3</v>
      </c>
      <c r="L2141" s="93">
        <v>19</v>
      </c>
      <c r="M2141" s="93">
        <v>14</v>
      </c>
      <c r="N2141" s="93">
        <v>13</v>
      </c>
      <c r="O2141" s="94">
        <v>6</v>
      </c>
      <c r="P2141" s="74">
        <v>316090948</v>
      </c>
      <c r="Q2141" s="74">
        <v>705056937</v>
      </c>
      <c r="R2141" s="74">
        <v>13</v>
      </c>
      <c r="S2141" s="74">
        <v>5785674</v>
      </c>
      <c r="T2141" s="74">
        <v>105</v>
      </c>
      <c r="U2141" s="74">
        <v>121592</v>
      </c>
      <c r="V2141" s="74">
        <v>2100</v>
      </c>
      <c r="W2141" s="74">
        <v>3000</v>
      </c>
      <c r="X2141" s="74">
        <v>91345</v>
      </c>
      <c r="Y2141" s="74">
        <v>200</v>
      </c>
      <c r="Z2141" s="74">
        <v>1428854</v>
      </c>
      <c r="AA2141" s="74">
        <v>10</v>
      </c>
      <c r="AB2141" s="74">
        <v>12991642</v>
      </c>
      <c r="AC2141" s="74">
        <v>5</v>
      </c>
    </row>
    <row r="2142" spans="1:29" ht="14.25">
      <c r="A2142" s="89">
        <v>2017088</v>
      </c>
      <c r="B2142" s="91">
        <v>42946</v>
      </c>
      <c r="C2142" s="97">
        <v>7</v>
      </c>
      <c r="D2142" s="93">
        <v>9</v>
      </c>
      <c r="E2142" s="93">
        <v>18</v>
      </c>
      <c r="F2142" s="93">
        <v>22</v>
      </c>
      <c r="G2142" s="93">
        <v>23</v>
      </c>
      <c r="H2142" s="93">
        <v>29</v>
      </c>
      <c r="I2142" s="99">
        <v>6</v>
      </c>
      <c r="J2142" s="93">
        <v>22</v>
      </c>
      <c r="K2142" s="93">
        <v>18</v>
      </c>
      <c r="L2142" s="93">
        <v>7</v>
      </c>
      <c r="M2142" s="93">
        <v>29</v>
      </c>
      <c r="N2142" s="93">
        <v>23</v>
      </c>
      <c r="O2142" s="94">
        <v>9</v>
      </c>
      <c r="P2142" s="74">
        <v>346380162</v>
      </c>
      <c r="Q2142" s="74">
        <v>702515540</v>
      </c>
      <c r="R2142" s="74">
        <v>10</v>
      </c>
      <c r="S2142" s="74">
        <v>6725767</v>
      </c>
      <c r="T2142" s="74">
        <v>406</v>
      </c>
      <c r="U2142" s="74">
        <v>53133</v>
      </c>
      <c r="V2142" s="74">
        <v>1917</v>
      </c>
      <c r="W2142" s="74">
        <v>3000</v>
      </c>
      <c r="X2142" s="74">
        <v>95828</v>
      </c>
      <c r="Y2142" s="74">
        <v>200</v>
      </c>
      <c r="Z2142" s="74">
        <v>1708166</v>
      </c>
      <c r="AA2142" s="74">
        <v>10</v>
      </c>
      <c r="AB2142" s="74">
        <v>8287929</v>
      </c>
      <c r="AC2142" s="74">
        <v>5</v>
      </c>
    </row>
    <row r="2143" spans="1:29" ht="14.25">
      <c r="A2143" s="89">
        <v>2017089</v>
      </c>
      <c r="B2143" s="91">
        <v>42948</v>
      </c>
      <c r="C2143" s="97">
        <v>11</v>
      </c>
      <c r="D2143" s="93">
        <v>12</v>
      </c>
      <c r="E2143" s="93">
        <v>13</v>
      </c>
      <c r="F2143" s="93">
        <v>16</v>
      </c>
      <c r="G2143" s="93">
        <v>23</v>
      </c>
      <c r="H2143" s="93">
        <v>25</v>
      </c>
      <c r="I2143" s="99">
        <v>12</v>
      </c>
      <c r="J2143" s="93">
        <v>16</v>
      </c>
      <c r="K2143" s="93">
        <v>11</v>
      </c>
      <c r="L2143" s="93">
        <v>12</v>
      </c>
      <c r="M2143" s="93">
        <v>13</v>
      </c>
      <c r="N2143" s="93">
        <v>23</v>
      </c>
      <c r="O2143" s="94">
        <v>25</v>
      </c>
      <c r="P2143" s="74">
        <v>314842050</v>
      </c>
      <c r="Q2143" s="74">
        <v>750483542</v>
      </c>
      <c r="R2143" s="74">
        <v>2</v>
      </c>
      <c r="S2143" s="74">
        <v>10000000</v>
      </c>
      <c r="T2143" s="74">
        <v>69</v>
      </c>
      <c r="U2143" s="74">
        <v>328347</v>
      </c>
      <c r="V2143" s="74">
        <v>1026</v>
      </c>
      <c r="W2143" s="74">
        <v>3000</v>
      </c>
      <c r="X2143" s="74">
        <v>49435</v>
      </c>
      <c r="Y2143" s="74">
        <v>200</v>
      </c>
      <c r="Z2143" s="74">
        <v>1003431</v>
      </c>
      <c r="AA2143" s="74">
        <v>10</v>
      </c>
      <c r="AB2143" s="74">
        <v>8129858</v>
      </c>
      <c r="AC2143" s="74">
        <v>5</v>
      </c>
    </row>
    <row r="2144" spans="1:29" ht="14.25">
      <c r="A2144" s="89">
        <v>2017090</v>
      </c>
      <c r="B2144" s="91">
        <v>42950</v>
      </c>
      <c r="C2144" s="97">
        <v>1</v>
      </c>
      <c r="D2144" s="93">
        <v>7</v>
      </c>
      <c r="E2144" s="93">
        <v>10</v>
      </c>
      <c r="F2144" s="93">
        <v>16</v>
      </c>
      <c r="G2144" s="93">
        <v>22</v>
      </c>
      <c r="H2144" s="93">
        <v>33</v>
      </c>
      <c r="I2144" s="99">
        <v>9</v>
      </c>
      <c r="J2144" s="93">
        <v>33</v>
      </c>
      <c r="K2144" s="93">
        <v>16</v>
      </c>
      <c r="L2144" s="93">
        <v>22</v>
      </c>
      <c r="M2144" s="93">
        <v>10</v>
      </c>
      <c r="N2144" s="93">
        <v>1</v>
      </c>
      <c r="O2144" s="94">
        <v>7</v>
      </c>
      <c r="P2144" s="74">
        <v>312174318</v>
      </c>
      <c r="Q2144" s="74">
        <v>772752284</v>
      </c>
      <c r="R2144" s="74">
        <v>4</v>
      </c>
      <c r="S2144" s="74">
        <v>8842613</v>
      </c>
      <c r="T2144" s="74">
        <v>84</v>
      </c>
      <c r="U2144" s="74">
        <v>228726</v>
      </c>
      <c r="V2144" s="74">
        <v>1158</v>
      </c>
      <c r="W2144" s="74">
        <v>3000</v>
      </c>
      <c r="X2144" s="74">
        <v>57206</v>
      </c>
      <c r="Y2144" s="74">
        <v>200</v>
      </c>
      <c r="Z2144" s="74">
        <v>1091702</v>
      </c>
      <c r="AA2144" s="74">
        <v>10</v>
      </c>
      <c r="AB2144" s="74">
        <v>10056187</v>
      </c>
      <c r="AC2144" s="74">
        <v>5</v>
      </c>
    </row>
    <row r="2145" spans="1:29" ht="14.25">
      <c r="A2145" s="89">
        <v>2017091</v>
      </c>
      <c r="B2145" s="91">
        <v>42953</v>
      </c>
      <c r="C2145" s="97">
        <v>5</v>
      </c>
      <c r="D2145" s="93">
        <v>7</v>
      </c>
      <c r="E2145" s="93">
        <v>10</v>
      </c>
      <c r="F2145" s="93">
        <v>23</v>
      </c>
      <c r="G2145" s="93">
        <v>28</v>
      </c>
      <c r="H2145" s="93">
        <v>29</v>
      </c>
      <c r="I2145" s="99">
        <v>3</v>
      </c>
      <c r="J2145" s="93">
        <v>7</v>
      </c>
      <c r="K2145" s="93">
        <v>10</v>
      </c>
      <c r="L2145" s="93">
        <v>28</v>
      </c>
      <c r="M2145" s="93">
        <v>5</v>
      </c>
      <c r="N2145" s="93">
        <v>23</v>
      </c>
      <c r="O2145" s="94">
        <v>29</v>
      </c>
      <c r="P2145" s="74">
        <v>337138076</v>
      </c>
      <c r="Q2145" s="74">
        <v>795913308</v>
      </c>
      <c r="R2145" s="74">
        <v>4</v>
      </c>
      <c r="S2145" s="74">
        <v>8923729</v>
      </c>
      <c r="T2145" s="74">
        <v>141</v>
      </c>
      <c r="U2145" s="74">
        <v>139139</v>
      </c>
      <c r="V2145" s="74">
        <v>1604</v>
      </c>
      <c r="W2145" s="74">
        <v>3000</v>
      </c>
      <c r="X2145" s="74">
        <v>75636</v>
      </c>
      <c r="Y2145" s="74">
        <v>200</v>
      </c>
      <c r="Z2145" s="74">
        <v>1342235</v>
      </c>
      <c r="AA2145" s="74">
        <v>10</v>
      </c>
      <c r="AB2145" s="74">
        <v>10672303</v>
      </c>
      <c r="AC2145" s="74">
        <v>5</v>
      </c>
    </row>
    <row r="2146" spans="1:29" ht="14.25">
      <c r="A2146" s="89">
        <v>2017092</v>
      </c>
      <c r="B2146" s="91">
        <v>42955</v>
      </c>
      <c r="C2146" s="97">
        <v>10</v>
      </c>
      <c r="D2146" s="93">
        <v>18</v>
      </c>
      <c r="E2146" s="93">
        <v>19</v>
      </c>
      <c r="F2146" s="93">
        <v>29</v>
      </c>
      <c r="G2146" s="93">
        <v>32</v>
      </c>
      <c r="H2146" s="93">
        <v>33</v>
      </c>
      <c r="I2146" s="99">
        <v>9</v>
      </c>
      <c r="J2146" s="93">
        <v>29</v>
      </c>
      <c r="K2146" s="93">
        <v>10</v>
      </c>
      <c r="L2146" s="93">
        <v>33</v>
      </c>
      <c r="M2146" s="93">
        <v>18</v>
      </c>
      <c r="N2146" s="93">
        <v>19</v>
      </c>
      <c r="O2146" s="94">
        <v>32</v>
      </c>
      <c r="P2146" s="74">
        <v>308876342</v>
      </c>
      <c r="Q2146" s="74">
        <v>826577324</v>
      </c>
      <c r="R2146" s="74">
        <v>4</v>
      </c>
      <c r="S2146" s="74">
        <v>9605819</v>
      </c>
      <c r="T2146" s="74">
        <v>131</v>
      </c>
      <c r="U2146" s="74">
        <v>175794</v>
      </c>
      <c r="V2146" s="74">
        <v>909</v>
      </c>
      <c r="W2146" s="74">
        <v>3000</v>
      </c>
      <c r="X2146" s="74">
        <v>47240</v>
      </c>
      <c r="Y2146" s="74">
        <v>200</v>
      </c>
      <c r="Z2146" s="74">
        <v>897113</v>
      </c>
      <c r="AA2146" s="74">
        <v>10</v>
      </c>
      <c r="AB2146" s="74">
        <v>7617376</v>
      </c>
      <c r="AC2146" s="74">
        <v>5</v>
      </c>
    </row>
    <row r="2147" spans="1:29" ht="14.25">
      <c r="A2147" s="89">
        <v>2017093</v>
      </c>
      <c r="B2147" s="91">
        <v>42957</v>
      </c>
      <c r="C2147" s="97">
        <v>7</v>
      </c>
      <c r="D2147" s="93">
        <v>8</v>
      </c>
      <c r="E2147" s="93">
        <v>9</v>
      </c>
      <c r="F2147" s="93">
        <v>15</v>
      </c>
      <c r="G2147" s="93">
        <v>22</v>
      </c>
      <c r="H2147" s="93">
        <v>27</v>
      </c>
      <c r="I2147" s="99">
        <v>12</v>
      </c>
      <c r="J2147" s="93">
        <v>22</v>
      </c>
      <c r="K2147" s="93">
        <v>7</v>
      </c>
      <c r="L2147" s="93">
        <v>27</v>
      </c>
      <c r="M2147" s="93">
        <v>9</v>
      </c>
      <c r="N2147" s="93">
        <v>15</v>
      </c>
      <c r="O2147" s="94">
        <v>8</v>
      </c>
      <c r="P2147" s="74">
        <v>308248758</v>
      </c>
      <c r="Q2147" s="74">
        <v>662712921</v>
      </c>
      <c r="R2147" s="74">
        <v>39</v>
      </c>
      <c r="S2147" s="74">
        <v>5290308</v>
      </c>
      <c r="T2147" s="74">
        <v>238</v>
      </c>
      <c r="U2147" s="74">
        <v>59464</v>
      </c>
      <c r="V2147" s="74">
        <v>2259</v>
      </c>
      <c r="W2147" s="74">
        <v>3000</v>
      </c>
      <c r="X2147" s="74">
        <v>103680</v>
      </c>
      <c r="Y2147" s="74">
        <v>200</v>
      </c>
      <c r="Z2147" s="74">
        <v>1691934</v>
      </c>
      <c r="AA2147" s="74">
        <v>10</v>
      </c>
      <c r="AB2147" s="74">
        <v>9999861</v>
      </c>
      <c r="AC2147" s="74">
        <v>5</v>
      </c>
    </row>
    <row r="2148" spans="1:29" ht="14.25">
      <c r="A2148" s="89">
        <v>2017094</v>
      </c>
      <c r="B2148" s="91">
        <v>42960</v>
      </c>
      <c r="C2148" s="97">
        <v>8</v>
      </c>
      <c r="D2148" s="93">
        <v>11</v>
      </c>
      <c r="E2148" s="93">
        <v>13</v>
      </c>
      <c r="F2148" s="93">
        <v>19</v>
      </c>
      <c r="G2148" s="93">
        <v>28</v>
      </c>
      <c r="H2148" s="93">
        <v>31</v>
      </c>
      <c r="I2148" s="99">
        <v>6</v>
      </c>
      <c r="J2148" s="93">
        <v>31</v>
      </c>
      <c r="K2148" s="93">
        <v>28</v>
      </c>
      <c r="L2148" s="93">
        <v>8</v>
      </c>
      <c r="M2148" s="93">
        <v>11</v>
      </c>
      <c r="N2148" s="93">
        <v>19</v>
      </c>
      <c r="O2148" s="94">
        <v>13</v>
      </c>
      <c r="P2148" s="74">
        <v>341689810</v>
      </c>
      <c r="Q2148" s="74">
        <v>658076283</v>
      </c>
      <c r="R2148" s="74">
        <v>9</v>
      </c>
      <c r="S2148" s="74">
        <v>6630843</v>
      </c>
      <c r="T2148" s="74">
        <v>128</v>
      </c>
      <c r="U2148" s="74">
        <v>143335</v>
      </c>
      <c r="V2148" s="74">
        <v>1876</v>
      </c>
      <c r="W2148" s="74">
        <v>3000</v>
      </c>
      <c r="X2148" s="74">
        <v>86932</v>
      </c>
      <c r="Y2148" s="74">
        <v>200</v>
      </c>
      <c r="Z2148" s="74">
        <v>1495198</v>
      </c>
      <c r="AA2148" s="74">
        <v>10</v>
      </c>
      <c r="AB2148" s="74">
        <v>11214738</v>
      </c>
      <c r="AC2148" s="74">
        <v>5</v>
      </c>
    </row>
    <row r="2149" spans="1:29" ht="14.25">
      <c r="A2149" s="89">
        <v>2017095</v>
      </c>
      <c r="B2149" s="91">
        <v>42962</v>
      </c>
      <c r="C2149" s="97">
        <v>9</v>
      </c>
      <c r="D2149" s="93">
        <v>10</v>
      </c>
      <c r="E2149" s="93">
        <v>12</v>
      </c>
      <c r="F2149" s="93">
        <v>19</v>
      </c>
      <c r="G2149" s="93">
        <v>22</v>
      </c>
      <c r="H2149" s="93">
        <v>29</v>
      </c>
      <c r="I2149" s="99">
        <v>16</v>
      </c>
      <c r="J2149" s="93">
        <v>22</v>
      </c>
      <c r="K2149" s="93">
        <v>9</v>
      </c>
      <c r="L2149" s="93">
        <v>19</v>
      </c>
      <c r="M2149" s="93">
        <v>12</v>
      </c>
      <c r="N2149" s="93">
        <v>29</v>
      </c>
      <c r="O2149" s="94">
        <v>10</v>
      </c>
      <c r="P2149" s="74">
        <v>317203922</v>
      </c>
      <c r="Q2149" s="74">
        <v>632720984</v>
      </c>
      <c r="R2149" s="74">
        <v>14</v>
      </c>
      <c r="S2149" s="74">
        <v>6159602</v>
      </c>
      <c r="T2149" s="74">
        <v>332</v>
      </c>
      <c r="U2149" s="74">
        <v>61123</v>
      </c>
      <c r="V2149" s="74">
        <v>1789</v>
      </c>
      <c r="W2149" s="74">
        <v>3000</v>
      </c>
      <c r="X2149" s="74">
        <v>92157</v>
      </c>
      <c r="Y2149" s="74">
        <v>200</v>
      </c>
      <c r="Z2149" s="74">
        <v>1542172</v>
      </c>
      <c r="AA2149" s="74">
        <v>10</v>
      </c>
      <c r="AB2149" s="74">
        <v>7007522</v>
      </c>
      <c r="AC2149" s="74">
        <v>5</v>
      </c>
    </row>
    <row r="2150" spans="1:29" ht="14.25">
      <c r="A2150" s="89">
        <v>2017096</v>
      </c>
      <c r="B2150" s="91">
        <v>42964</v>
      </c>
      <c r="C2150" s="97">
        <v>2</v>
      </c>
      <c r="D2150" s="93">
        <v>6</v>
      </c>
      <c r="E2150" s="93">
        <v>11</v>
      </c>
      <c r="F2150" s="93">
        <v>12</v>
      </c>
      <c r="G2150" s="93">
        <v>19</v>
      </c>
      <c r="H2150" s="93">
        <v>29</v>
      </c>
      <c r="I2150" s="99">
        <v>6</v>
      </c>
      <c r="J2150" s="93">
        <v>12</v>
      </c>
      <c r="K2150" s="93">
        <v>19</v>
      </c>
      <c r="L2150" s="93">
        <v>2</v>
      </c>
      <c r="M2150" s="93">
        <v>6</v>
      </c>
      <c r="N2150" s="93">
        <v>29</v>
      </c>
      <c r="O2150" s="94">
        <v>11</v>
      </c>
      <c r="P2150" s="74">
        <v>322973284</v>
      </c>
      <c r="Q2150" s="74">
        <v>611617622</v>
      </c>
      <c r="R2150" s="74">
        <v>14</v>
      </c>
      <c r="S2150" s="74">
        <v>6270042</v>
      </c>
      <c r="T2150" s="74">
        <v>165</v>
      </c>
      <c r="U2150" s="74">
        <v>134701</v>
      </c>
      <c r="V2150" s="74">
        <v>1755</v>
      </c>
      <c r="W2150" s="74">
        <v>3000</v>
      </c>
      <c r="X2150" s="74">
        <v>74735</v>
      </c>
      <c r="Y2150" s="74">
        <v>200</v>
      </c>
      <c r="Z2150" s="74">
        <v>1247731</v>
      </c>
      <c r="AA2150" s="74">
        <v>10</v>
      </c>
      <c r="AB2150" s="74">
        <v>7332922</v>
      </c>
      <c r="AC2150" s="74">
        <v>5</v>
      </c>
    </row>
    <row r="2151" spans="1:29" ht="14.25">
      <c r="A2151" s="89">
        <v>2017097</v>
      </c>
      <c r="B2151" s="91">
        <v>42967</v>
      </c>
      <c r="C2151" s="97">
        <v>5</v>
      </c>
      <c r="D2151" s="93">
        <v>10</v>
      </c>
      <c r="E2151" s="93">
        <v>18</v>
      </c>
      <c r="F2151" s="93">
        <v>19</v>
      </c>
      <c r="G2151" s="93">
        <v>30</v>
      </c>
      <c r="H2151" s="93">
        <v>31</v>
      </c>
      <c r="I2151" s="99">
        <v>3</v>
      </c>
      <c r="J2151" s="93">
        <v>18</v>
      </c>
      <c r="K2151" s="93">
        <v>10</v>
      </c>
      <c r="L2151" s="93">
        <v>30</v>
      </c>
      <c r="M2151" s="93">
        <v>31</v>
      </c>
      <c r="N2151" s="93">
        <v>19</v>
      </c>
      <c r="O2151" s="94">
        <v>5</v>
      </c>
      <c r="P2151" s="74">
        <v>348913966</v>
      </c>
      <c r="Q2151" s="74">
        <v>616091250</v>
      </c>
      <c r="R2151" s="74">
        <v>10</v>
      </c>
      <c r="S2151" s="74">
        <v>6980859</v>
      </c>
      <c r="T2151" s="74">
        <v>183</v>
      </c>
      <c r="U2151" s="74">
        <v>135304</v>
      </c>
      <c r="V2151" s="74">
        <v>1359</v>
      </c>
      <c r="W2151" s="74">
        <v>3000</v>
      </c>
      <c r="X2151" s="74">
        <v>69276</v>
      </c>
      <c r="Y2151" s="74">
        <v>200</v>
      </c>
      <c r="Z2151" s="74">
        <v>1291364</v>
      </c>
      <c r="AA2151" s="74">
        <v>10</v>
      </c>
      <c r="AB2151" s="74">
        <v>8215808</v>
      </c>
      <c r="AC2151" s="74">
        <v>5</v>
      </c>
    </row>
    <row r="2152" spans="1:29" ht="14.25">
      <c r="A2152" s="89">
        <v>2017098</v>
      </c>
      <c r="B2152" s="91">
        <v>42969</v>
      </c>
      <c r="C2152" s="97">
        <v>4</v>
      </c>
      <c r="D2152" s="93">
        <v>19</v>
      </c>
      <c r="E2152" s="93">
        <v>22</v>
      </c>
      <c r="F2152" s="93">
        <v>27</v>
      </c>
      <c r="G2152" s="93">
        <v>30</v>
      </c>
      <c r="H2152" s="93">
        <v>33</v>
      </c>
      <c r="I2152" s="99">
        <v>1</v>
      </c>
      <c r="J2152" s="93">
        <v>4</v>
      </c>
      <c r="K2152" s="93">
        <v>27</v>
      </c>
      <c r="L2152" s="93">
        <v>22</v>
      </c>
      <c r="M2152" s="93">
        <v>30</v>
      </c>
      <c r="N2152" s="93">
        <v>33</v>
      </c>
      <c r="O2152" s="94">
        <v>19</v>
      </c>
      <c r="P2152" s="74">
        <v>314009676</v>
      </c>
      <c r="Q2152" s="74">
        <v>561544774</v>
      </c>
      <c r="R2152" s="74">
        <v>14</v>
      </c>
      <c r="S2152" s="74">
        <v>5401390</v>
      </c>
      <c r="T2152" s="74">
        <v>93</v>
      </c>
      <c r="U2152" s="74">
        <v>75530</v>
      </c>
      <c r="V2152" s="74">
        <v>2157</v>
      </c>
      <c r="W2152" s="74">
        <v>3000</v>
      </c>
      <c r="X2152" s="74">
        <v>96656</v>
      </c>
      <c r="Y2152" s="74">
        <v>200</v>
      </c>
      <c r="Z2152" s="74">
        <v>1577135</v>
      </c>
      <c r="AA2152" s="74">
        <v>10</v>
      </c>
      <c r="AB2152" s="74">
        <v>16838772</v>
      </c>
      <c r="AC2152" s="74">
        <v>5</v>
      </c>
    </row>
    <row r="2153" spans="1:29" ht="14.25">
      <c r="A2153" s="89">
        <v>2017099</v>
      </c>
      <c r="B2153" s="91">
        <v>42971</v>
      </c>
      <c r="C2153" s="97">
        <v>2</v>
      </c>
      <c r="D2153" s="93">
        <v>5</v>
      </c>
      <c r="E2153" s="93">
        <v>6</v>
      </c>
      <c r="F2153" s="93">
        <v>16</v>
      </c>
      <c r="G2153" s="93">
        <v>28</v>
      </c>
      <c r="H2153" s="93">
        <v>29</v>
      </c>
      <c r="I2153" s="99">
        <v>4</v>
      </c>
      <c r="J2153" s="93">
        <v>6</v>
      </c>
      <c r="K2153" s="93">
        <v>5</v>
      </c>
      <c r="L2153" s="93">
        <v>16</v>
      </c>
      <c r="M2153" s="93">
        <v>28</v>
      </c>
      <c r="N2153" s="93">
        <v>29</v>
      </c>
      <c r="O2153" s="94">
        <v>2</v>
      </c>
      <c r="P2153" s="74">
        <v>310565530</v>
      </c>
      <c r="Q2153" s="74">
        <v>460398735</v>
      </c>
      <c r="R2153" s="74">
        <v>27</v>
      </c>
      <c r="S2153" s="74">
        <v>5455945</v>
      </c>
      <c r="T2153" s="74">
        <v>142</v>
      </c>
      <c r="U2153" s="74">
        <v>108367</v>
      </c>
      <c r="V2153" s="74">
        <v>2109</v>
      </c>
      <c r="W2153" s="74">
        <v>3000</v>
      </c>
      <c r="X2153" s="74">
        <v>88811</v>
      </c>
      <c r="Y2153" s="74">
        <v>200</v>
      </c>
      <c r="Z2153" s="74">
        <v>1502773</v>
      </c>
      <c r="AA2153" s="74">
        <v>10</v>
      </c>
      <c r="AB2153" s="74">
        <v>10301500</v>
      </c>
      <c r="AC2153" s="74">
        <v>5</v>
      </c>
    </row>
    <row r="2154" spans="1:29" ht="14.25">
      <c r="A2154" s="89">
        <v>2017100</v>
      </c>
      <c r="B2154" s="91">
        <v>42974</v>
      </c>
      <c r="C2154" s="97">
        <v>4</v>
      </c>
      <c r="D2154" s="93">
        <v>7</v>
      </c>
      <c r="E2154" s="93">
        <v>8</v>
      </c>
      <c r="F2154" s="93">
        <v>18</v>
      </c>
      <c r="G2154" s="93">
        <v>23</v>
      </c>
      <c r="H2154" s="93">
        <v>24</v>
      </c>
      <c r="I2154" s="99">
        <v>2</v>
      </c>
      <c r="J2154" s="93">
        <v>23</v>
      </c>
      <c r="K2154" s="93">
        <v>4</v>
      </c>
      <c r="L2154" s="93">
        <v>7</v>
      </c>
      <c r="M2154" s="93">
        <v>18</v>
      </c>
      <c r="N2154" s="93">
        <v>24</v>
      </c>
      <c r="O2154" s="94">
        <v>8</v>
      </c>
      <c r="P2154" s="74">
        <v>343590604</v>
      </c>
      <c r="Q2154" s="74">
        <v>435010976</v>
      </c>
      <c r="R2154" s="74">
        <v>16</v>
      </c>
      <c r="S2154" s="74">
        <v>6241187</v>
      </c>
      <c r="T2154" s="74">
        <v>117</v>
      </c>
      <c r="U2154" s="74">
        <v>212168</v>
      </c>
      <c r="V2154" s="74">
        <v>1157</v>
      </c>
      <c r="W2154" s="74">
        <v>3000</v>
      </c>
      <c r="X2154" s="74">
        <v>64891</v>
      </c>
      <c r="Y2154" s="74">
        <v>200</v>
      </c>
      <c r="Z2154" s="74">
        <v>1279253</v>
      </c>
      <c r="AA2154" s="74">
        <v>10</v>
      </c>
      <c r="AB2154" s="74">
        <v>7964531</v>
      </c>
      <c r="AC2154" s="74">
        <v>5</v>
      </c>
    </row>
    <row r="2155" spans="1:29" ht="14.25">
      <c r="A2155" s="89">
        <v>2017101</v>
      </c>
      <c r="B2155" s="91">
        <v>42976</v>
      </c>
      <c r="C2155" s="97">
        <v>1</v>
      </c>
      <c r="D2155" s="93">
        <v>4</v>
      </c>
      <c r="E2155" s="93">
        <v>11</v>
      </c>
      <c r="F2155" s="93">
        <v>28</v>
      </c>
      <c r="G2155" s="93">
        <v>31</v>
      </c>
      <c r="H2155" s="93">
        <v>32</v>
      </c>
      <c r="I2155" s="99">
        <v>16</v>
      </c>
      <c r="J2155" s="93">
        <v>11</v>
      </c>
      <c r="K2155" s="93">
        <v>28</v>
      </c>
      <c r="L2155" s="93">
        <v>1</v>
      </c>
      <c r="M2155" s="93">
        <v>32</v>
      </c>
      <c r="N2155" s="93">
        <v>4</v>
      </c>
      <c r="O2155" s="94">
        <v>31</v>
      </c>
      <c r="P2155" s="74">
        <v>313219868</v>
      </c>
      <c r="Q2155" s="74">
        <v>498878630</v>
      </c>
      <c r="R2155" s="74">
        <v>2</v>
      </c>
      <c r="S2155" s="74">
        <v>10000000</v>
      </c>
      <c r="T2155" s="74">
        <v>51</v>
      </c>
      <c r="U2155" s="74">
        <v>548154</v>
      </c>
      <c r="V2155" s="74">
        <v>606</v>
      </c>
      <c r="W2155" s="74">
        <v>3000</v>
      </c>
      <c r="X2155" s="74">
        <v>35152</v>
      </c>
      <c r="Y2155" s="74">
        <v>200</v>
      </c>
      <c r="Z2155" s="74">
        <v>780019</v>
      </c>
      <c r="AA2155" s="74">
        <v>10</v>
      </c>
      <c r="AB2155" s="74">
        <v>5001121</v>
      </c>
      <c r="AC2155" s="74">
        <v>5</v>
      </c>
    </row>
    <row r="2156" spans="1:29" ht="14.25">
      <c r="A2156" s="89">
        <v>2017102</v>
      </c>
      <c r="B2156" s="91">
        <v>42978</v>
      </c>
      <c r="C2156" s="97">
        <v>4</v>
      </c>
      <c r="D2156" s="93">
        <v>8</v>
      </c>
      <c r="E2156" s="93">
        <v>10</v>
      </c>
      <c r="F2156" s="93">
        <v>14</v>
      </c>
      <c r="G2156" s="93">
        <v>18</v>
      </c>
      <c r="H2156" s="93">
        <v>20</v>
      </c>
      <c r="I2156" s="99">
        <v>11</v>
      </c>
      <c r="J2156" s="93">
        <v>10</v>
      </c>
      <c r="K2156" s="93">
        <v>14</v>
      </c>
      <c r="L2156" s="93">
        <v>4</v>
      </c>
      <c r="M2156" s="93">
        <v>20</v>
      </c>
      <c r="N2156" s="93">
        <v>18</v>
      </c>
      <c r="O2156" s="94">
        <v>8</v>
      </c>
      <c r="P2156" s="74">
        <v>315963272</v>
      </c>
      <c r="Q2156" s="74">
        <v>455170324</v>
      </c>
      <c r="R2156" s="74">
        <v>14</v>
      </c>
      <c r="S2156" s="74">
        <v>5682901</v>
      </c>
      <c r="T2156" s="74">
        <v>150</v>
      </c>
      <c r="U2156" s="74">
        <v>79671</v>
      </c>
      <c r="V2156" s="74">
        <v>1682</v>
      </c>
      <c r="W2156" s="74">
        <v>3000</v>
      </c>
      <c r="X2156" s="74">
        <v>79971</v>
      </c>
      <c r="Y2156" s="74">
        <v>200</v>
      </c>
      <c r="Z2156" s="74">
        <v>1378116</v>
      </c>
      <c r="AA2156" s="74">
        <v>10</v>
      </c>
      <c r="AB2156" s="74">
        <v>14439511</v>
      </c>
      <c r="AC2156" s="74">
        <v>5</v>
      </c>
    </row>
    <row r="2157" spans="1:29" ht="14.25">
      <c r="A2157" s="89">
        <v>2017103</v>
      </c>
      <c r="B2157" s="91">
        <v>42981</v>
      </c>
      <c r="C2157" s="97">
        <v>1</v>
      </c>
      <c r="D2157" s="93">
        <v>21</v>
      </c>
      <c r="E2157" s="93">
        <v>23</v>
      </c>
      <c r="F2157" s="93">
        <v>25</v>
      </c>
      <c r="G2157" s="93">
        <v>31</v>
      </c>
      <c r="H2157" s="93">
        <v>33</v>
      </c>
      <c r="I2157" s="99">
        <v>1</v>
      </c>
      <c r="J2157" s="93">
        <v>25</v>
      </c>
      <c r="K2157" s="93">
        <v>31</v>
      </c>
      <c r="L2157" s="93">
        <v>33</v>
      </c>
      <c r="M2157" s="93">
        <v>1</v>
      </c>
      <c r="N2157" s="93">
        <v>21</v>
      </c>
      <c r="O2157" s="94">
        <v>23</v>
      </c>
      <c r="P2157" s="74">
        <v>347478996</v>
      </c>
      <c r="Q2157" s="74">
        <v>469614348</v>
      </c>
      <c r="R2157" s="74">
        <v>9</v>
      </c>
      <c r="S2157" s="74">
        <v>7401779</v>
      </c>
      <c r="T2157" s="74">
        <v>64</v>
      </c>
      <c r="U2157" s="74">
        <v>422187</v>
      </c>
      <c r="V2157" s="74">
        <v>856</v>
      </c>
      <c r="W2157" s="74">
        <v>3000</v>
      </c>
      <c r="X2157" s="74">
        <v>43195</v>
      </c>
      <c r="Y2157" s="74">
        <v>200</v>
      </c>
      <c r="Z2157" s="74">
        <v>806982</v>
      </c>
      <c r="AA2157" s="74">
        <v>10</v>
      </c>
      <c r="AB2157" s="74">
        <v>8581566</v>
      </c>
      <c r="AC2157" s="74">
        <v>5</v>
      </c>
    </row>
    <row r="2158" spans="1:29" ht="14.25">
      <c r="A2158" s="89">
        <v>2017104</v>
      </c>
      <c r="B2158" s="91">
        <v>42983</v>
      </c>
      <c r="C2158" s="97">
        <v>1</v>
      </c>
      <c r="D2158" s="93">
        <v>14</v>
      </c>
      <c r="E2158" s="93">
        <v>15</v>
      </c>
      <c r="F2158" s="93">
        <v>20</v>
      </c>
      <c r="G2158" s="93">
        <v>23</v>
      </c>
      <c r="H2158" s="93">
        <v>30</v>
      </c>
      <c r="I2158" s="99">
        <v>14</v>
      </c>
      <c r="J2158" s="93">
        <v>1</v>
      </c>
      <c r="K2158" s="93">
        <v>14</v>
      </c>
      <c r="L2158" s="93">
        <v>23</v>
      </c>
      <c r="M2158" s="93">
        <v>30</v>
      </c>
      <c r="N2158" s="93">
        <v>20</v>
      </c>
      <c r="O2158" s="94">
        <v>15</v>
      </c>
      <c r="P2158" s="74">
        <v>310263038</v>
      </c>
      <c r="Q2158" s="74">
        <v>523607612</v>
      </c>
      <c r="R2158" s="74">
        <v>2</v>
      </c>
      <c r="S2158" s="74">
        <v>10000000</v>
      </c>
      <c r="T2158" s="74">
        <v>93</v>
      </c>
      <c r="U2158" s="74">
        <v>265208</v>
      </c>
      <c r="V2158" s="74">
        <v>776</v>
      </c>
      <c r="W2158" s="74">
        <v>3000</v>
      </c>
      <c r="X2158" s="74">
        <v>44513</v>
      </c>
      <c r="Y2158" s="74">
        <v>200</v>
      </c>
      <c r="Z2158" s="74">
        <v>878597</v>
      </c>
      <c r="AA2158" s="74">
        <v>10</v>
      </c>
      <c r="AB2158" s="74">
        <v>6670926</v>
      </c>
      <c r="AC2158" s="74">
        <v>5</v>
      </c>
    </row>
    <row r="2159" spans="1:29" ht="14.25">
      <c r="A2159" s="89">
        <v>2017105</v>
      </c>
      <c r="B2159" s="91">
        <v>42985</v>
      </c>
      <c r="C2159" s="97">
        <v>3</v>
      </c>
      <c r="D2159" s="93">
        <v>6</v>
      </c>
      <c r="E2159" s="93">
        <v>7</v>
      </c>
      <c r="F2159" s="93">
        <v>12</v>
      </c>
      <c r="G2159" s="93">
        <v>25</v>
      </c>
      <c r="H2159" s="93">
        <v>26</v>
      </c>
      <c r="I2159" s="99">
        <v>7</v>
      </c>
      <c r="J2159" s="93">
        <v>3</v>
      </c>
      <c r="K2159" s="93">
        <v>12</v>
      </c>
      <c r="L2159" s="93">
        <v>6</v>
      </c>
      <c r="M2159" s="93">
        <v>25</v>
      </c>
      <c r="N2159" s="93">
        <v>7</v>
      </c>
      <c r="O2159" s="94">
        <v>26</v>
      </c>
      <c r="P2159" s="74">
        <v>314223620</v>
      </c>
      <c r="Q2159" s="74">
        <v>385864894</v>
      </c>
      <c r="R2159" s="74">
        <v>29</v>
      </c>
      <c r="S2159" s="74">
        <v>5091000</v>
      </c>
      <c r="T2159" s="74">
        <v>254</v>
      </c>
      <c r="U2159" s="74">
        <v>12987</v>
      </c>
      <c r="V2159" s="74">
        <v>5050</v>
      </c>
      <c r="W2159" s="74">
        <v>3000</v>
      </c>
      <c r="X2159" s="74">
        <v>164897</v>
      </c>
      <c r="Y2159" s="74">
        <v>200</v>
      </c>
      <c r="Z2159" s="74">
        <v>2109753</v>
      </c>
      <c r="AA2159" s="74">
        <v>10</v>
      </c>
      <c r="AB2159" s="74">
        <v>14309512</v>
      </c>
      <c r="AC2159" s="74">
        <v>5</v>
      </c>
    </row>
    <row r="2160" spans="1:29" ht="14.25">
      <c r="A2160" s="89">
        <v>2017106</v>
      </c>
      <c r="B2160" s="91">
        <v>42988</v>
      </c>
      <c r="C2160" s="97">
        <v>12</v>
      </c>
      <c r="D2160" s="93">
        <v>15</v>
      </c>
      <c r="E2160" s="93">
        <v>20</v>
      </c>
      <c r="F2160" s="93">
        <v>25</v>
      </c>
      <c r="G2160" s="93">
        <v>27</v>
      </c>
      <c r="H2160" s="93">
        <v>31</v>
      </c>
      <c r="I2160" s="99">
        <v>2</v>
      </c>
      <c r="J2160" s="93">
        <v>31</v>
      </c>
      <c r="K2160" s="93">
        <v>20</v>
      </c>
      <c r="L2160" s="93">
        <v>25</v>
      </c>
      <c r="M2160" s="93">
        <v>12</v>
      </c>
      <c r="N2160" s="93">
        <v>15</v>
      </c>
      <c r="O2160" s="94">
        <v>27</v>
      </c>
      <c r="P2160" s="74">
        <v>346574690</v>
      </c>
      <c r="Q2160" s="74">
        <v>421291764</v>
      </c>
      <c r="R2160" s="74">
        <v>4</v>
      </c>
      <c r="S2160" s="74">
        <v>10000000</v>
      </c>
      <c r="T2160" s="74">
        <v>82</v>
      </c>
      <c r="U2160" s="74">
        <v>306613</v>
      </c>
      <c r="V2160" s="74">
        <v>802</v>
      </c>
      <c r="W2160" s="74">
        <v>3000</v>
      </c>
      <c r="X2160" s="74">
        <v>51738</v>
      </c>
      <c r="Y2160" s="74">
        <v>200</v>
      </c>
      <c r="Z2160" s="74">
        <v>1081678</v>
      </c>
      <c r="AA2160" s="74">
        <v>10</v>
      </c>
      <c r="AB2160" s="74">
        <v>9136411</v>
      </c>
      <c r="AC2160" s="74">
        <v>5</v>
      </c>
    </row>
    <row r="2161" spans="1:29" ht="14.25">
      <c r="A2161" s="89">
        <v>2017107</v>
      </c>
      <c r="B2161" s="91">
        <v>42990</v>
      </c>
      <c r="C2161" s="97">
        <v>8</v>
      </c>
      <c r="D2161" s="93">
        <v>9</v>
      </c>
      <c r="E2161" s="93">
        <v>15</v>
      </c>
      <c r="F2161" s="93">
        <v>17</v>
      </c>
      <c r="G2161" s="93">
        <v>30</v>
      </c>
      <c r="H2161" s="93">
        <v>32</v>
      </c>
      <c r="I2161" s="99">
        <v>6</v>
      </c>
      <c r="J2161" s="93">
        <v>32</v>
      </c>
      <c r="K2161" s="93">
        <v>30</v>
      </c>
      <c r="L2161" s="93">
        <v>8</v>
      </c>
      <c r="M2161" s="93">
        <v>9</v>
      </c>
      <c r="N2161" s="93">
        <v>15</v>
      </c>
      <c r="O2161" s="94">
        <v>17</v>
      </c>
      <c r="P2161" s="74">
        <v>319335446</v>
      </c>
      <c r="Q2161" s="74">
        <v>368859616</v>
      </c>
      <c r="R2161" s="74">
        <v>19</v>
      </c>
      <c r="S2161" s="74">
        <v>5814695</v>
      </c>
      <c r="T2161" s="74">
        <v>202</v>
      </c>
      <c r="U2161" s="74">
        <v>95787</v>
      </c>
      <c r="V2161" s="74">
        <v>1398</v>
      </c>
      <c r="W2161" s="74">
        <v>3000</v>
      </c>
      <c r="X2161" s="74">
        <v>68532</v>
      </c>
      <c r="Y2161" s="74">
        <v>200</v>
      </c>
      <c r="Z2161" s="74">
        <v>1293285</v>
      </c>
      <c r="AA2161" s="74">
        <v>10</v>
      </c>
      <c r="AB2161" s="74">
        <v>9649004</v>
      </c>
      <c r="AC2161" s="74">
        <v>5</v>
      </c>
    </row>
    <row r="2162" spans="1:29" ht="14.25">
      <c r="A2162" s="89">
        <v>2017108</v>
      </c>
      <c r="B2162" s="91">
        <v>42992</v>
      </c>
      <c r="C2162" s="97">
        <v>7</v>
      </c>
      <c r="D2162" s="93">
        <v>12</v>
      </c>
      <c r="E2162" s="93">
        <v>14</v>
      </c>
      <c r="F2162" s="93">
        <v>15</v>
      </c>
      <c r="G2162" s="93">
        <v>17</v>
      </c>
      <c r="H2162" s="93">
        <v>20</v>
      </c>
      <c r="I2162" s="99">
        <v>1</v>
      </c>
      <c r="J2162" s="93">
        <v>17</v>
      </c>
      <c r="K2162" s="93">
        <v>14</v>
      </c>
      <c r="L2162" s="93">
        <v>15</v>
      </c>
      <c r="M2162" s="93">
        <v>20</v>
      </c>
      <c r="N2162" s="93">
        <v>7</v>
      </c>
      <c r="O2162" s="94">
        <v>12</v>
      </c>
      <c r="P2162" s="74">
        <v>320774192</v>
      </c>
      <c r="Q2162" s="74">
        <v>390692040</v>
      </c>
      <c r="R2162" s="74">
        <v>6</v>
      </c>
      <c r="S2162" s="74">
        <v>8141359</v>
      </c>
      <c r="T2162" s="74">
        <v>113</v>
      </c>
      <c r="U2162" s="74">
        <v>208497</v>
      </c>
      <c r="V2162" s="74">
        <v>957</v>
      </c>
      <c r="W2162" s="74">
        <v>3000</v>
      </c>
      <c r="X2162" s="74">
        <v>54375</v>
      </c>
      <c r="Y2162" s="74">
        <v>200</v>
      </c>
      <c r="Z2162" s="74">
        <v>1048588</v>
      </c>
      <c r="AA2162" s="74">
        <v>10</v>
      </c>
      <c r="AB2162" s="74">
        <v>7741340</v>
      </c>
      <c r="AC2162" s="74">
        <v>5</v>
      </c>
    </row>
    <row r="2163" spans="1:29" ht="14.25">
      <c r="A2163" s="89">
        <v>2017109</v>
      </c>
      <c r="B2163" s="91">
        <v>42995</v>
      </c>
      <c r="C2163" s="97">
        <v>8</v>
      </c>
      <c r="D2163" s="93">
        <v>14</v>
      </c>
      <c r="E2163" s="93">
        <v>16</v>
      </c>
      <c r="F2163" s="93">
        <v>18</v>
      </c>
      <c r="G2163" s="93">
        <v>21</v>
      </c>
      <c r="H2163" s="93">
        <v>23</v>
      </c>
      <c r="I2163" s="99">
        <v>16</v>
      </c>
      <c r="J2163" s="93">
        <v>21</v>
      </c>
      <c r="K2163" s="93">
        <v>16</v>
      </c>
      <c r="L2163" s="93">
        <v>8</v>
      </c>
      <c r="M2163" s="93">
        <v>14</v>
      </c>
      <c r="N2163" s="93">
        <v>18</v>
      </c>
      <c r="O2163" s="94">
        <v>23</v>
      </c>
      <c r="P2163" s="74">
        <v>349302018</v>
      </c>
      <c r="Q2163" s="74">
        <v>436050760</v>
      </c>
      <c r="R2163" s="74">
        <v>4</v>
      </c>
      <c r="S2163" s="74">
        <v>10000000</v>
      </c>
      <c r="T2163" s="74">
        <v>96</v>
      </c>
      <c r="U2163" s="74">
        <v>296384</v>
      </c>
      <c r="V2163" s="74">
        <v>795</v>
      </c>
      <c r="W2163" s="74">
        <v>3000</v>
      </c>
      <c r="X2163" s="74">
        <v>47610</v>
      </c>
      <c r="Y2163" s="74">
        <v>200</v>
      </c>
      <c r="Z2163" s="74">
        <v>1019017</v>
      </c>
      <c r="AA2163" s="74">
        <v>10</v>
      </c>
      <c r="AB2163" s="74">
        <v>7049837</v>
      </c>
      <c r="AC2163" s="74">
        <v>5</v>
      </c>
    </row>
    <row r="2164" spans="1:29" ht="14.25">
      <c r="A2164" s="89">
        <v>2017110</v>
      </c>
      <c r="B2164" s="91">
        <v>42997</v>
      </c>
      <c r="C2164" s="97">
        <v>1</v>
      </c>
      <c r="D2164" s="93">
        <v>3</v>
      </c>
      <c r="E2164" s="93">
        <v>12</v>
      </c>
      <c r="F2164" s="93">
        <v>15</v>
      </c>
      <c r="G2164" s="93">
        <v>19</v>
      </c>
      <c r="H2164" s="93">
        <v>23</v>
      </c>
      <c r="I2164" s="99">
        <v>14</v>
      </c>
      <c r="J2164" s="93">
        <v>12</v>
      </c>
      <c r="K2164" s="93">
        <v>19</v>
      </c>
      <c r="L2164" s="93">
        <v>15</v>
      </c>
      <c r="M2164" s="93">
        <v>23</v>
      </c>
      <c r="N2164" s="93">
        <v>1</v>
      </c>
      <c r="O2164" s="94">
        <v>3</v>
      </c>
      <c r="P2164" s="74">
        <v>316936062</v>
      </c>
      <c r="Q2164" s="74">
        <v>482979264</v>
      </c>
      <c r="R2164" s="74">
        <v>3</v>
      </c>
      <c r="S2164" s="74">
        <v>10000000</v>
      </c>
      <c r="T2164" s="74">
        <v>68</v>
      </c>
      <c r="U2164" s="74">
        <v>377100</v>
      </c>
      <c r="V2164" s="74">
        <v>747</v>
      </c>
      <c r="W2164" s="74">
        <v>3000</v>
      </c>
      <c r="X2164" s="74">
        <v>43574</v>
      </c>
      <c r="Y2164" s="74">
        <v>200</v>
      </c>
      <c r="Z2164" s="74">
        <v>973444</v>
      </c>
      <c r="AA2164" s="74">
        <v>10</v>
      </c>
      <c r="AB2164" s="74">
        <v>6407418</v>
      </c>
      <c r="AC2164" s="74">
        <v>5</v>
      </c>
    </row>
    <row r="2165" spans="1:29" ht="14.25">
      <c r="A2165" s="89">
        <v>2017111</v>
      </c>
      <c r="B2165" s="91">
        <v>42999</v>
      </c>
      <c r="C2165" s="97">
        <v>5</v>
      </c>
      <c r="D2165" s="93">
        <v>10</v>
      </c>
      <c r="E2165" s="93">
        <v>17</v>
      </c>
      <c r="F2165" s="93">
        <v>19</v>
      </c>
      <c r="G2165" s="93">
        <v>29</v>
      </c>
      <c r="H2165" s="93">
        <v>32</v>
      </c>
      <c r="I2165" s="99">
        <v>12</v>
      </c>
      <c r="J2165" s="93">
        <v>19</v>
      </c>
      <c r="K2165" s="93">
        <v>10</v>
      </c>
      <c r="L2165" s="93">
        <v>5</v>
      </c>
      <c r="M2165" s="93">
        <v>32</v>
      </c>
      <c r="N2165" s="93">
        <v>17</v>
      </c>
      <c r="O2165" s="94">
        <v>29</v>
      </c>
      <c r="P2165" s="74">
        <v>317976914</v>
      </c>
      <c r="Q2165" s="74">
        <v>443532928</v>
      </c>
      <c r="R2165" s="74">
        <v>16</v>
      </c>
      <c r="S2165" s="74">
        <v>5921674</v>
      </c>
      <c r="T2165" s="74">
        <v>99</v>
      </c>
      <c r="U2165" s="74">
        <v>186196</v>
      </c>
      <c r="V2165" s="74">
        <v>1503</v>
      </c>
      <c r="W2165" s="74">
        <v>3000</v>
      </c>
      <c r="X2165" s="74">
        <v>76650</v>
      </c>
      <c r="Y2165" s="74">
        <v>200</v>
      </c>
      <c r="Z2165" s="74">
        <v>1364133</v>
      </c>
      <c r="AA2165" s="74">
        <v>10</v>
      </c>
      <c r="AB2165" s="74">
        <v>9718883</v>
      </c>
      <c r="AC2165" s="74">
        <v>5</v>
      </c>
    </row>
    <row r="2166" spans="1:29" ht="14.25">
      <c r="A2166" s="89">
        <v>2017112</v>
      </c>
      <c r="B2166" s="91">
        <v>43002</v>
      </c>
      <c r="C2166" s="97">
        <v>3</v>
      </c>
      <c r="D2166" s="93">
        <v>10</v>
      </c>
      <c r="E2166" s="93">
        <v>14</v>
      </c>
      <c r="F2166" s="93">
        <v>16</v>
      </c>
      <c r="G2166" s="93">
        <v>22</v>
      </c>
      <c r="H2166" s="93">
        <v>23</v>
      </c>
      <c r="I2166" s="99">
        <v>11</v>
      </c>
      <c r="J2166" s="93">
        <v>23</v>
      </c>
      <c r="K2166" s="93">
        <v>16</v>
      </c>
      <c r="L2166" s="93">
        <v>22</v>
      </c>
      <c r="M2166" s="93">
        <v>10</v>
      </c>
      <c r="N2166" s="93">
        <v>3</v>
      </c>
      <c r="O2166" s="94">
        <v>14</v>
      </c>
      <c r="P2166" s="74">
        <v>346255520</v>
      </c>
      <c r="Q2166" s="74">
        <v>490214060</v>
      </c>
      <c r="R2166" s="74">
        <v>2</v>
      </c>
      <c r="S2166" s="74">
        <v>10000000</v>
      </c>
      <c r="T2166" s="74">
        <v>76</v>
      </c>
      <c r="U2166" s="74">
        <v>292461</v>
      </c>
      <c r="V2166" s="74">
        <v>1344</v>
      </c>
      <c r="W2166" s="74">
        <v>3000</v>
      </c>
      <c r="X2166" s="74">
        <v>64339</v>
      </c>
      <c r="Y2166" s="74">
        <v>200</v>
      </c>
      <c r="Z2166" s="74">
        <v>1217948</v>
      </c>
      <c r="AA2166" s="74">
        <v>10</v>
      </c>
      <c r="AB2166" s="74">
        <v>10335549</v>
      </c>
      <c r="AC2166" s="74">
        <v>5</v>
      </c>
    </row>
    <row r="2167" spans="1:29" ht="14.25">
      <c r="A2167" s="89">
        <v>2017113</v>
      </c>
      <c r="B2167" s="91">
        <v>43004</v>
      </c>
      <c r="C2167" s="97">
        <v>4</v>
      </c>
      <c r="D2167" s="93">
        <v>6</v>
      </c>
      <c r="E2167" s="93">
        <v>16</v>
      </c>
      <c r="F2167" s="93">
        <v>27</v>
      </c>
      <c r="G2167" s="93">
        <v>29</v>
      </c>
      <c r="H2167" s="93">
        <v>33</v>
      </c>
      <c r="I2167" s="99">
        <v>5</v>
      </c>
      <c r="J2167" s="93">
        <v>29</v>
      </c>
      <c r="K2167" s="93">
        <v>6</v>
      </c>
      <c r="L2167" s="93">
        <v>4</v>
      </c>
      <c r="M2167" s="93">
        <v>33</v>
      </c>
      <c r="N2167" s="93">
        <v>16</v>
      </c>
      <c r="O2167" s="94">
        <v>27</v>
      </c>
      <c r="P2167" s="74">
        <v>316223542</v>
      </c>
      <c r="Q2167" s="74">
        <v>507647724</v>
      </c>
      <c r="R2167" s="74">
        <v>4</v>
      </c>
      <c r="S2167" s="74">
        <v>8403060</v>
      </c>
      <c r="T2167" s="74">
        <v>75</v>
      </c>
      <c r="U2167" s="74">
        <v>226870</v>
      </c>
      <c r="V2167" s="74">
        <v>1443</v>
      </c>
      <c r="W2167" s="74">
        <v>3000</v>
      </c>
      <c r="X2167" s="74">
        <v>67849</v>
      </c>
      <c r="Y2167" s="74">
        <v>200</v>
      </c>
      <c r="Z2167" s="74">
        <v>1213695</v>
      </c>
      <c r="AA2167" s="74">
        <v>10</v>
      </c>
      <c r="AB2167" s="74">
        <v>11370515</v>
      </c>
      <c r="AC2167" s="74">
        <v>5</v>
      </c>
    </row>
    <row r="2168" spans="1:29" ht="14.25">
      <c r="A2168" s="89">
        <v>2017114</v>
      </c>
      <c r="B2168" s="91">
        <v>43006</v>
      </c>
      <c r="C2168" s="97">
        <v>6</v>
      </c>
      <c r="D2168" s="93">
        <v>12</v>
      </c>
      <c r="E2168" s="93">
        <v>13</v>
      </c>
      <c r="F2168" s="93">
        <v>15</v>
      </c>
      <c r="G2168" s="93">
        <v>18</v>
      </c>
      <c r="H2168" s="93">
        <v>26</v>
      </c>
      <c r="I2168" s="99">
        <v>13</v>
      </c>
      <c r="J2168" s="93">
        <v>6</v>
      </c>
      <c r="K2168" s="93">
        <v>12</v>
      </c>
      <c r="L2168" s="93">
        <v>15</v>
      </c>
      <c r="M2168" s="93">
        <v>13</v>
      </c>
      <c r="N2168" s="93">
        <v>18</v>
      </c>
      <c r="O2168" s="94">
        <v>26</v>
      </c>
      <c r="P2168" s="74">
        <v>321554260</v>
      </c>
      <c r="Q2168" s="74">
        <v>533714324</v>
      </c>
      <c r="R2168" s="74">
        <v>4</v>
      </c>
      <c r="S2168" s="74">
        <v>9187872</v>
      </c>
      <c r="T2168" s="74">
        <v>89</v>
      </c>
      <c r="U2168" s="74">
        <v>235273</v>
      </c>
      <c r="V2168" s="74">
        <v>1225</v>
      </c>
      <c r="W2168" s="74">
        <v>3000</v>
      </c>
      <c r="X2168" s="74">
        <v>65842</v>
      </c>
      <c r="Y2168" s="74">
        <v>200</v>
      </c>
      <c r="Z2168" s="74">
        <v>1241716</v>
      </c>
      <c r="AA2168" s="74">
        <v>10</v>
      </c>
      <c r="AB2168" s="74">
        <v>8908714</v>
      </c>
      <c r="AC2168" s="74">
        <v>5</v>
      </c>
    </row>
    <row r="2169" spans="1:29" ht="14.25">
      <c r="A2169" s="89">
        <v>2017115</v>
      </c>
      <c r="B2169" s="91">
        <v>43009</v>
      </c>
      <c r="C2169" s="97">
        <v>4</v>
      </c>
      <c r="D2169" s="93">
        <v>10</v>
      </c>
      <c r="E2169" s="93">
        <v>11</v>
      </c>
      <c r="F2169" s="93">
        <v>25</v>
      </c>
      <c r="G2169" s="93">
        <v>30</v>
      </c>
      <c r="H2169" s="93">
        <v>31</v>
      </c>
      <c r="I2169" s="99">
        <v>1</v>
      </c>
      <c r="J2169" s="93">
        <v>11</v>
      </c>
      <c r="K2169" s="93">
        <v>4</v>
      </c>
      <c r="L2169" s="93">
        <v>31</v>
      </c>
      <c r="M2169" s="93">
        <v>25</v>
      </c>
      <c r="N2169" s="93">
        <v>10</v>
      </c>
      <c r="O2169" s="94">
        <v>30</v>
      </c>
      <c r="P2169" s="74">
        <v>322048056</v>
      </c>
      <c r="Q2169" s="74">
        <v>557069238</v>
      </c>
      <c r="R2169" s="74">
        <v>6</v>
      </c>
      <c r="S2169" s="74">
        <v>8233631</v>
      </c>
      <c r="T2169" s="74">
        <v>128</v>
      </c>
      <c r="U2169" s="74">
        <v>189470</v>
      </c>
      <c r="V2169" s="74">
        <v>1141</v>
      </c>
      <c r="W2169" s="74">
        <v>3000</v>
      </c>
      <c r="X2169" s="74">
        <v>60892</v>
      </c>
      <c r="Y2169" s="74">
        <v>200</v>
      </c>
      <c r="Z2169" s="74">
        <v>1176240</v>
      </c>
      <c r="AA2169" s="74">
        <v>10</v>
      </c>
      <c r="AB2169" s="74">
        <v>6686161</v>
      </c>
      <c r="AC2169" s="74">
        <v>5</v>
      </c>
    </row>
    <row r="2170" spans="1:29" ht="14.25">
      <c r="A2170" s="89">
        <v>2017116</v>
      </c>
      <c r="B2170" s="91">
        <v>43011</v>
      </c>
      <c r="C2170" s="97">
        <v>2</v>
      </c>
      <c r="D2170" s="93">
        <v>14</v>
      </c>
      <c r="E2170" s="93">
        <v>20</v>
      </c>
      <c r="F2170" s="93">
        <v>22</v>
      </c>
      <c r="G2170" s="93">
        <v>30</v>
      </c>
      <c r="H2170" s="93">
        <v>32</v>
      </c>
      <c r="I2170" s="99">
        <v>2</v>
      </c>
      <c r="J2170" s="93">
        <v>14</v>
      </c>
      <c r="K2170" s="93">
        <v>30</v>
      </c>
      <c r="L2170" s="93">
        <v>22</v>
      </c>
      <c r="M2170" s="93">
        <v>32</v>
      </c>
      <c r="N2170" s="93">
        <v>2</v>
      </c>
      <c r="O2170" s="94">
        <v>20</v>
      </c>
      <c r="P2170" s="74">
        <v>270066216</v>
      </c>
      <c r="Q2170" s="74">
        <v>550134702</v>
      </c>
      <c r="R2170" s="74">
        <v>9</v>
      </c>
      <c r="S2170" s="74">
        <v>6537998</v>
      </c>
      <c r="T2170" s="74">
        <v>85</v>
      </c>
      <c r="U2170" s="74">
        <v>203558</v>
      </c>
      <c r="V2170" s="74">
        <v>1372</v>
      </c>
      <c r="W2170" s="74">
        <v>3000</v>
      </c>
      <c r="X2170" s="74">
        <v>60997</v>
      </c>
      <c r="Y2170" s="74">
        <v>200</v>
      </c>
      <c r="Z2170" s="74">
        <v>1028626</v>
      </c>
      <c r="AA2170" s="74">
        <v>10</v>
      </c>
      <c r="AB2170" s="74">
        <v>7304167</v>
      </c>
      <c r="AC2170" s="74">
        <v>5</v>
      </c>
    </row>
    <row r="2171" spans="1:29" ht="14.25">
      <c r="A2171" s="89">
        <v>2017117</v>
      </c>
      <c r="B2171" s="91">
        <v>43013</v>
      </c>
      <c r="C2171" s="97">
        <v>1</v>
      </c>
      <c r="D2171" s="93">
        <v>2</v>
      </c>
      <c r="E2171" s="93">
        <v>8</v>
      </c>
      <c r="F2171" s="93">
        <v>11</v>
      </c>
      <c r="G2171" s="93">
        <v>14</v>
      </c>
      <c r="H2171" s="93">
        <v>21</v>
      </c>
      <c r="I2171" s="99">
        <v>9</v>
      </c>
      <c r="J2171" s="93">
        <v>11</v>
      </c>
      <c r="K2171" s="93">
        <v>8</v>
      </c>
      <c r="L2171" s="93">
        <v>2</v>
      </c>
      <c r="M2171" s="93">
        <v>1</v>
      </c>
      <c r="N2171" s="93">
        <v>14</v>
      </c>
      <c r="O2171" s="94">
        <v>21</v>
      </c>
      <c r="P2171" s="74">
        <v>277103412</v>
      </c>
      <c r="Q2171" s="74">
        <v>565108899</v>
      </c>
      <c r="R2171" s="74">
        <v>3</v>
      </c>
      <c r="S2171" s="74">
        <v>8633236</v>
      </c>
      <c r="T2171" s="74">
        <v>53</v>
      </c>
      <c r="U2171" s="74">
        <v>257068</v>
      </c>
      <c r="V2171" s="74">
        <v>1146</v>
      </c>
      <c r="W2171" s="74">
        <v>3000</v>
      </c>
      <c r="X2171" s="74">
        <v>57568</v>
      </c>
      <c r="Y2171" s="74">
        <v>200</v>
      </c>
      <c r="Z2171" s="74">
        <v>1078500</v>
      </c>
      <c r="AA2171" s="74">
        <v>10</v>
      </c>
      <c r="AB2171" s="74">
        <v>11109106</v>
      </c>
      <c r="AC2171" s="74">
        <v>5</v>
      </c>
    </row>
    <row r="2172" spans="1:29" ht="14.25">
      <c r="A2172" s="89">
        <v>2017118</v>
      </c>
      <c r="B2172" s="91">
        <v>43016</v>
      </c>
      <c r="C2172" s="97">
        <v>8</v>
      </c>
      <c r="D2172" s="93">
        <v>9</v>
      </c>
      <c r="E2172" s="93">
        <v>15</v>
      </c>
      <c r="F2172" s="93">
        <v>22</v>
      </c>
      <c r="G2172" s="93">
        <v>30</v>
      </c>
      <c r="H2172" s="93">
        <v>33</v>
      </c>
      <c r="I2172" s="99">
        <v>16</v>
      </c>
      <c r="J2172" s="93">
        <v>22</v>
      </c>
      <c r="K2172" s="93">
        <v>33</v>
      </c>
      <c r="L2172" s="93">
        <v>9</v>
      </c>
      <c r="M2172" s="93">
        <v>30</v>
      </c>
      <c r="N2172" s="93">
        <v>15</v>
      </c>
      <c r="O2172" s="94">
        <v>8</v>
      </c>
      <c r="P2172" s="74">
        <v>339910326</v>
      </c>
      <c r="Q2172" s="74">
        <v>562212840</v>
      </c>
      <c r="R2172" s="74">
        <v>12</v>
      </c>
      <c r="S2172" s="74">
        <v>6730422</v>
      </c>
      <c r="T2172" s="74">
        <v>123</v>
      </c>
      <c r="U2172" s="74">
        <v>211027</v>
      </c>
      <c r="V2172" s="74">
        <v>1054</v>
      </c>
      <c r="W2172" s="74">
        <v>3000</v>
      </c>
      <c r="X2172" s="74">
        <v>67859</v>
      </c>
      <c r="Y2172" s="74">
        <v>200</v>
      </c>
      <c r="Z2172" s="74">
        <v>1290082</v>
      </c>
      <c r="AA2172" s="74">
        <v>10</v>
      </c>
      <c r="AB2172" s="74">
        <v>6619217</v>
      </c>
      <c r="AC2172" s="74">
        <v>5</v>
      </c>
    </row>
    <row r="2173" spans="1:29" ht="14.25">
      <c r="A2173" s="89">
        <v>2017119</v>
      </c>
      <c r="B2173" s="91">
        <v>43018</v>
      </c>
      <c r="C2173" s="97">
        <v>9</v>
      </c>
      <c r="D2173" s="93">
        <v>16</v>
      </c>
      <c r="E2173" s="93">
        <v>21</v>
      </c>
      <c r="F2173" s="93">
        <v>25</v>
      </c>
      <c r="G2173" s="93">
        <v>26</v>
      </c>
      <c r="H2173" s="93">
        <v>31</v>
      </c>
      <c r="I2173" s="99">
        <v>14</v>
      </c>
      <c r="J2173" s="93">
        <v>31</v>
      </c>
      <c r="K2173" s="93">
        <v>9</v>
      </c>
      <c r="L2173" s="93">
        <v>25</v>
      </c>
      <c r="M2173" s="93">
        <v>26</v>
      </c>
      <c r="N2173" s="93">
        <v>21</v>
      </c>
      <c r="O2173" s="94">
        <v>16</v>
      </c>
      <c r="P2173" s="74">
        <v>311293858</v>
      </c>
      <c r="Q2173" s="74">
        <v>557828271</v>
      </c>
      <c r="R2173" s="74">
        <v>11</v>
      </c>
      <c r="S2173" s="74">
        <v>6673237</v>
      </c>
      <c r="T2173" s="74">
        <v>127</v>
      </c>
      <c r="U2173" s="74">
        <v>181157</v>
      </c>
      <c r="V2173" s="74">
        <v>1257</v>
      </c>
      <c r="W2173" s="74">
        <v>3000</v>
      </c>
      <c r="X2173" s="74">
        <v>57477</v>
      </c>
      <c r="Y2173" s="74">
        <v>200</v>
      </c>
      <c r="Z2173" s="74">
        <v>1060985</v>
      </c>
      <c r="AA2173" s="74">
        <v>10</v>
      </c>
      <c r="AB2173" s="74">
        <v>6925933</v>
      </c>
      <c r="AC2173" s="74">
        <v>5</v>
      </c>
    </row>
    <row r="2174" spans="1:29" ht="14.25">
      <c r="A2174" s="89">
        <v>2017120</v>
      </c>
      <c r="B2174" s="91">
        <v>43020</v>
      </c>
      <c r="C2174" s="97">
        <v>8</v>
      </c>
      <c r="D2174" s="93">
        <v>10</v>
      </c>
      <c r="E2174" s="93">
        <v>15</v>
      </c>
      <c r="F2174" s="93">
        <v>19</v>
      </c>
      <c r="G2174" s="93">
        <v>23</v>
      </c>
      <c r="H2174" s="93">
        <v>28</v>
      </c>
      <c r="I2174" s="99">
        <v>16</v>
      </c>
      <c r="J2174" s="93">
        <v>10</v>
      </c>
      <c r="K2174" s="93">
        <v>19</v>
      </c>
      <c r="L2174" s="93">
        <v>8</v>
      </c>
      <c r="M2174" s="93">
        <v>23</v>
      </c>
      <c r="N2174" s="93">
        <v>28</v>
      </c>
      <c r="O2174" s="94">
        <v>15</v>
      </c>
      <c r="P2174" s="74">
        <v>319254526</v>
      </c>
      <c r="Q2174" s="74">
        <v>590730365</v>
      </c>
      <c r="R2174" s="74">
        <v>5</v>
      </c>
      <c r="S2174" s="74">
        <v>9211061</v>
      </c>
      <c r="T2174" s="74">
        <v>192</v>
      </c>
      <c r="U2174" s="74">
        <v>137078</v>
      </c>
      <c r="V2174" s="74">
        <v>873</v>
      </c>
      <c r="W2174" s="74">
        <v>3000</v>
      </c>
      <c r="X2174" s="74">
        <v>58724</v>
      </c>
      <c r="Y2174" s="74">
        <v>200</v>
      </c>
      <c r="Z2174" s="74">
        <v>1248592</v>
      </c>
      <c r="AA2174" s="74">
        <v>10</v>
      </c>
      <c r="AB2174" s="74">
        <v>4861691</v>
      </c>
      <c r="AC2174" s="74">
        <v>5</v>
      </c>
    </row>
    <row r="2175" spans="1:29" ht="14.25">
      <c r="A2175" s="89">
        <v>2017121</v>
      </c>
      <c r="B2175" s="91">
        <v>43023</v>
      </c>
      <c r="C2175" s="97">
        <v>11</v>
      </c>
      <c r="D2175" s="93">
        <v>18</v>
      </c>
      <c r="E2175" s="93">
        <v>19</v>
      </c>
      <c r="F2175" s="93">
        <v>22</v>
      </c>
      <c r="G2175" s="93">
        <v>24</v>
      </c>
      <c r="H2175" s="93">
        <v>32</v>
      </c>
      <c r="I2175" s="99">
        <v>7</v>
      </c>
      <c r="J2175" s="93">
        <v>32</v>
      </c>
      <c r="K2175" s="93">
        <v>19</v>
      </c>
      <c r="L2175" s="93">
        <v>22</v>
      </c>
      <c r="M2175" s="93">
        <v>18</v>
      </c>
      <c r="N2175" s="93">
        <v>24</v>
      </c>
      <c r="O2175" s="94">
        <v>11</v>
      </c>
      <c r="P2175" s="74">
        <v>344520506</v>
      </c>
      <c r="Q2175" s="74">
        <v>597274960</v>
      </c>
      <c r="R2175" s="74">
        <v>5</v>
      </c>
      <c r="S2175" s="74">
        <v>7294152</v>
      </c>
      <c r="T2175" s="74">
        <v>136</v>
      </c>
      <c r="U2175" s="74">
        <v>105429</v>
      </c>
      <c r="V2175" s="74">
        <v>2039</v>
      </c>
      <c r="W2175" s="74">
        <v>3000</v>
      </c>
      <c r="X2175" s="74">
        <v>89969</v>
      </c>
      <c r="Y2175" s="74">
        <v>200</v>
      </c>
      <c r="Z2175" s="74">
        <v>1540417</v>
      </c>
      <c r="AA2175" s="74">
        <v>10</v>
      </c>
      <c r="AB2175" s="74">
        <v>14389253</v>
      </c>
      <c r="AC2175" s="74">
        <v>5</v>
      </c>
    </row>
    <row r="2176" spans="1:29" ht="14.25">
      <c r="A2176" s="89">
        <v>2017122</v>
      </c>
      <c r="B2176" s="91">
        <v>43025</v>
      </c>
      <c r="C2176" s="97">
        <v>11</v>
      </c>
      <c r="D2176" s="93">
        <v>20</v>
      </c>
      <c r="E2176" s="93">
        <v>21</v>
      </c>
      <c r="F2176" s="93">
        <v>22</v>
      </c>
      <c r="G2176" s="93">
        <v>24</v>
      </c>
      <c r="H2176" s="93">
        <v>27</v>
      </c>
      <c r="I2176" s="99">
        <v>15</v>
      </c>
      <c r="J2176" s="93">
        <v>22</v>
      </c>
      <c r="K2176" s="93">
        <v>21</v>
      </c>
      <c r="L2176" s="93">
        <v>27</v>
      </c>
      <c r="M2176" s="93">
        <v>24</v>
      </c>
      <c r="N2176" s="93">
        <v>20</v>
      </c>
      <c r="O2176" s="94">
        <v>11</v>
      </c>
      <c r="P2176" s="74">
        <v>323216212</v>
      </c>
      <c r="Q2176" s="74">
        <v>624823324</v>
      </c>
      <c r="R2176" s="74">
        <v>4</v>
      </c>
      <c r="S2176" s="74">
        <v>9322578</v>
      </c>
      <c r="T2176" s="74">
        <v>52</v>
      </c>
      <c r="U2176" s="74">
        <v>415632</v>
      </c>
      <c r="V2176" s="74">
        <v>1044</v>
      </c>
      <c r="W2176" s="74">
        <v>3000</v>
      </c>
      <c r="X2176" s="74">
        <v>54934</v>
      </c>
      <c r="Y2176" s="74">
        <v>200</v>
      </c>
      <c r="Z2176" s="74">
        <v>1042097</v>
      </c>
      <c r="AA2176" s="74">
        <v>10</v>
      </c>
      <c r="AB2176" s="74">
        <v>9476920</v>
      </c>
      <c r="AC2176" s="74">
        <v>5</v>
      </c>
    </row>
    <row r="2177" spans="1:29" ht="14.25">
      <c r="A2177" s="89">
        <v>2017123</v>
      </c>
      <c r="B2177" s="91">
        <v>43027</v>
      </c>
      <c r="C2177" s="97">
        <v>4</v>
      </c>
      <c r="D2177" s="93">
        <v>5</v>
      </c>
      <c r="E2177" s="93">
        <v>6</v>
      </c>
      <c r="F2177" s="93">
        <v>11</v>
      </c>
      <c r="G2177" s="93">
        <v>21</v>
      </c>
      <c r="H2177" s="93">
        <v>31</v>
      </c>
      <c r="I2177" s="99">
        <v>10</v>
      </c>
      <c r="J2177" s="93">
        <v>6</v>
      </c>
      <c r="K2177" s="93">
        <v>31</v>
      </c>
      <c r="L2177" s="93">
        <v>4</v>
      </c>
      <c r="M2177" s="93">
        <v>21</v>
      </c>
      <c r="N2177" s="93">
        <v>11</v>
      </c>
      <c r="O2177" s="94">
        <v>5</v>
      </c>
      <c r="P2177" s="74">
        <v>327467830</v>
      </c>
      <c r="Q2177" s="74">
        <v>578631376</v>
      </c>
      <c r="R2177" s="74">
        <v>16</v>
      </c>
      <c r="S2177" s="74">
        <v>5768364</v>
      </c>
      <c r="T2177" s="74">
        <v>237</v>
      </c>
      <c r="U2177" s="74">
        <v>64840</v>
      </c>
      <c r="V2177" s="74">
        <v>1554</v>
      </c>
      <c r="W2177" s="74">
        <v>3000</v>
      </c>
      <c r="X2177" s="74">
        <v>77032</v>
      </c>
      <c r="Y2177" s="74">
        <v>200</v>
      </c>
      <c r="Z2177" s="74">
        <v>1341534</v>
      </c>
      <c r="AA2177" s="74">
        <v>10</v>
      </c>
      <c r="AB2177" s="74">
        <v>13101261</v>
      </c>
      <c r="AC2177" s="74">
        <v>5</v>
      </c>
    </row>
    <row r="2178" spans="1:29" ht="14.25">
      <c r="A2178" s="89">
        <v>2017124</v>
      </c>
      <c r="B2178" s="91">
        <v>43030</v>
      </c>
      <c r="C2178" s="97">
        <v>2</v>
      </c>
      <c r="D2178" s="93">
        <v>6</v>
      </c>
      <c r="E2178" s="93">
        <v>11</v>
      </c>
      <c r="F2178" s="93">
        <v>26</v>
      </c>
      <c r="G2178" s="93">
        <v>28</v>
      </c>
      <c r="H2178" s="93">
        <v>29</v>
      </c>
      <c r="I2178" s="99">
        <v>3</v>
      </c>
      <c r="J2178" s="93">
        <v>28</v>
      </c>
      <c r="K2178" s="93">
        <v>26</v>
      </c>
      <c r="L2178" s="93">
        <v>2</v>
      </c>
      <c r="M2178" s="93">
        <v>6</v>
      </c>
      <c r="N2178" s="93">
        <v>29</v>
      </c>
      <c r="O2178" s="94">
        <v>11</v>
      </c>
      <c r="P2178" s="74">
        <v>352610564</v>
      </c>
      <c r="Q2178" s="74">
        <v>582215080</v>
      </c>
      <c r="R2178" s="74">
        <v>8</v>
      </c>
      <c r="S2178" s="74">
        <v>6981077</v>
      </c>
      <c r="T2178" s="74">
        <v>126</v>
      </c>
      <c r="U2178" s="74">
        <v>157228</v>
      </c>
      <c r="V2178" s="74">
        <v>1980</v>
      </c>
      <c r="W2178" s="74">
        <v>3000</v>
      </c>
      <c r="X2178" s="74">
        <v>81855</v>
      </c>
      <c r="Y2178" s="74">
        <v>200</v>
      </c>
      <c r="Z2178" s="74">
        <v>1456753</v>
      </c>
      <c r="AA2178" s="74">
        <v>10</v>
      </c>
      <c r="AB2178" s="74">
        <v>11331508</v>
      </c>
      <c r="AC2178" s="74">
        <v>5</v>
      </c>
    </row>
    <row r="2179" spans="1:29" ht="14.25">
      <c r="A2179" s="89">
        <v>2017125</v>
      </c>
      <c r="B2179" s="91">
        <v>43032</v>
      </c>
      <c r="C2179" s="97">
        <v>1</v>
      </c>
      <c r="D2179" s="93">
        <v>14</v>
      </c>
      <c r="E2179" s="93">
        <v>23</v>
      </c>
      <c r="F2179" s="93">
        <v>25</v>
      </c>
      <c r="G2179" s="93">
        <v>29</v>
      </c>
      <c r="H2179" s="93">
        <v>30</v>
      </c>
      <c r="I2179" s="99">
        <v>3</v>
      </c>
      <c r="J2179" s="93">
        <v>25</v>
      </c>
      <c r="K2179" s="93">
        <v>23</v>
      </c>
      <c r="L2179" s="93">
        <v>14</v>
      </c>
      <c r="M2179" s="93">
        <v>1</v>
      </c>
      <c r="N2179" s="93">
        <v>29</v>
      </c>
      <c r="O2179" s="94">
        <v>30</v>
      </c>
      <c r="P2179" s="74">
        <v>324821104</v>
      </c>
      <c r="Q2179" s="74">
        <v>598302894</v>
      </c>
      <c r="R2179" s="74">
        <v>6</v>
      </c>
      <c r="S2179" s="74">
        <v>7793201</v>
      </c>
      <c r="T2179" s="74">
        <v>133</v>
      </c>
      <c r="U2179" s="74">
        <v>157511</v>
      </c>
      <c r="V2179" s="74">
        <v>1550</v>
      </c>
      <c r="W2179" s="74">
        <v>3000</v>
      </c>
      <c r="X2179" s="74">
        <v>78944</v>
      </c>
      <c r="Y2179" s="74">
        <v>200</v>
      </c>
      <c r="Z2179" s="74">
        <v>1430191</v>
      </c>
      <c r="AA2179" s="74">
        <v>10</v>
      </c>
      <c r="AB2179" s="74">
        <v>8125119</v>
      </c>
      <c r="AC2179" s="74">
        <v>5</v>
      </c>
    </row>
    <row r="2180" spans="1:29" ht="14.25">
      <c r="A2180" s="89">
        <v>2017126</v>
      </c>
      <c r="B2180" s="91">
        <v>43034</v>
      </c>
      <c r="C2180" s="97">
        <v>1</v>
      </c>
      <c r="D2180" s="93">
        <v>16</v>
      </c>
      <c r="E2180" s="93">
        <v>17</v>
      </c>
      <c r="F2180" s="93">
        <v>21</v>
      </c>
      <c r="G2180" s="93">
        <v>27</v>
      </c>
      <c r="H2180" s="93">
        <v>30</v>
      </c>
      <c r="I2180" s="99">
        <v>16</v>
      </c>
      <c r="J2180" s="93">
        <v>21</v>
      </c>
      <c r="K2180" s="93">
        <v>1</v>
      </c>
      <c r="L2180" s="93">
        <v>27</v>
      </c>
      <c r="M2180" s="93">
        <v>30</v>
      </c>
      <c r="N2180" s="93">
        <v>16</v>
      </c>
      <c r="O2180" s="94">
        <v>17</v>
      </c>
      <c r="P2180" s="74">
        <v>328800104</v>
      </c>
      <c r="Q2180" s="74">
        <v>618963440</v>
      </c>
      <c r="R2180" s="74">
        <v>8</v>
      </c>
      <c r="S2180" s="74">
        <v>7757297</v>
      </c>
      <c r="T2180" s="74">
        <v>63</v>
      </c>
      <c r="U2180" s="74">
        <v>437666</v>
      </c>
      <c r="V2180" s="74">
        <v>797</v>
      </c>
      <c r="W2180" s="74">
        <v>3000</v>
      </c>
      <c r="X2180" s="74">
        <v>44573</v>
      </c>
      <c r="Y2180" s="74">
        <v>200</v>
      </c>
      <c r="Z2180" s="74">
        <v>968685</v>
      </c>
      <c r="AA2180" s="74">
        <v>10</v>
      </c>
      <c r="AB2180" s="74">
        <v>5965537</v>
      </c>
      <c r="AC2180" s="74">
        <v>5</v>
      </c>
    </row>
    <row r="2181" spans="1:29" ht="14.25">
      <c r="A2181" s="89">
        <v>2017127</v>
      </c>
      <c r="B2181" s="91">
        <v>43037</v>
      </c>
      <c r="C2181" s="97">
        <v>14</v>
      </c>
      <c r="D2181" s="93">
        <v>15</v>
      </c>
      <c r="E2181" s="93">
        <v>21</v>
      </c>
      <c r="F2181" s="93">
        <v>24</v>
      </c>
      <c r="G2181" s="93">
        <v>27</v>
      </c>
      <c r="H2181" s="93">
        <v>32</v>
      </c>
      <c r="I2181" s="99">
        <v>12</v>
      </c>
      <c r="J2181" s="93">
        <v>21</v>
      </c>
      <c r="K2181" s="93">
        <v>24</v>
      </c>
      <c r="L2181" s="93">
        <v>14</v>
      </c>
      <c r="M2181" s="93">
        <v>27</v>
      </c>
      <c r="N2181" s="93">
        <v>32</v>
      </c>
      <c r="O2181" s="94">
        <v>15</v>
      </c>
      <c r="P2181" s="74">
        <v>351381232</v>
      </c>
      <c r="Q2181" s="74">
        <v>647103220</v>
      </c>
      <c r="R2181" s="74">
        <v>4</v>
      </c>
      <c r="S2181" s="74">
        <v>9376343</v>
      </c>
      <c r="T2181" s="74">
        <v>63</v>
      </c>
      <c r="U2181" s="74">
        <v>347328</v>
      </c>
      <c r="V2181" s="74">
        <v>1292</v>
      </c>
      <c r="W2181" s="74">
        <v>3000</v>
      </c>
      <c r="X2181" s="74">
        <v>63568</v>
      </c>
      <c r="Y2181" s="74">
        <v>200</v>
      </c>
      <c r="Z2181" s="74">
        <v>1165868</v>
      </c>
      <c r="AA2181" s="74">
        <v>10</v>
      </c>
      <c r="AB2181" s="74">
        <v>11280329</v>
      </c>
      <c r="AC2181" s="74">
        <v>5</v>
      </c>
    </row>
    <row r="2182" spans="1:29" ht="14.25">
      <c r="A2182" s="89">
        <v>2017128</v>
      </c>
      <c r="B2182" s="91">
        <v>43039</v>
      </c>
      <c r="C2182" s="97">
        <v>2</v>
      </c>
      <c r="D2182" s="93">
        <v>6</v>
      </c>
      <c r="E2182" s="93">
        <v>13</v>
      </c>
      <c r="F2182" s="93">
        <v>22</v>
      </c>
      <c r="G2182" s="93">
        <v>29</v>
      </c>
      <c r="H2182" s="93">
        <v>31</v>
      </c>
      <c r="I2182" s="99">
        <v>8</v>
      </c>
      <c r="J2182" s="93">
        <v>22</v>
      </c>
      <c r="K2182" s="93">
        <v>29</v>
      </c>
      <c r="L2182" s="93">
        <v>2</v>
      </c>
      <c r="M2182" s="93">
        <v>31</v>
      </c>
      <c r="N2182" s="93">
        <v>13</v>
      </c>
      <c r="O2182" s="94">
        <v>6</v>
      </c>
      <c r="P2182" s="74">
        <v>323872230</v>
      </c>
      <c r="Q2182" s="74">
        <v>588766113</v>
      </c>
      <c r="R2182" s="74">
        <v>13</v>
      </c>
      <c r="S2182" s="74">
        <v>5186374</v>
      </c>
      <c r="T2182" s="74">
        <v>111</v>
      </c>
      <c r="U2182" s="74">
        <v>27284</v>
      </c>
      <c r="V2182" s="74">
        <v>2990</v>
      </c>
      <c r="W2182" s="74">
        <v>3000</v>
      </c>
      <c r="X2182" s="74">
        <v>113700</v>
      </c>
      <c r="Y2182" s="74">
        <v>200</v>
      </c>
      <c r="Z2182" s="74">
        <v>1682133</v>
      </c>
      <c r="AA2182" s="74">
        <v>10</v>
      </c>
      <c r="AB2182" s="74">
        <v>19610341</v>
      </c>
      <c r="AC2182" s="74">
        <v>5</v>
      </c>
    </row>
    <row r="2183" spans="1:29" ht="14.25">
      <c r="A2183" s="89">
        <v>2017129</v>
      </c>
      <c r="B2183" s="91">
        <v>43041</v>
      </c>
      <c r="C2183" s="97">
        <v>5</v>
      </c>
      <c r="D2183" s="93">
        <v>6</v>
      </c>
      <c r="E2183" s="93">
        <v>9</v>
      </c>
      <c r="F2183" s="93">
        <v>14</v>
      </c>
      <c r="G2183" s="93">
        <v>21</v>
      </c>
      <c r="H2183" s="93">
        <v>33</v>
      </c>
      <c r="I2183" s="99">
        <v>2</v>
      </c>
      <c r="J2183" s="93">
        <v>14</v>
      </c>
      <c r="K2183" s="93">
        <v>33</v>
      </c>
      <c r="L2183" s="93">
        <v>9</v>
      </c>
      <c r="M2183" s="93">
        <v>21</v>
      </c>
      <c r="N2183" s="93">
        <v>6</v>
      </c>
      <c r="O2183" s="94">
        <v>5</v>
      </c>
      <c r="P2183" s="74">
        <v>334351058</v>
      </c>
      <c r="Q2183" s="74">
        <v>638652615</v>
      </c>
      <c r="R2183" s="74">
        <v>3</v>
      </c>
      <c r="S2183" s="74">
        <v>10000000</v>
      </c>
      <c r="T2183" s="74">
        <v>116</v>
      </c>
      <c r="U2183" s="74">
        <v>229558</v>
      </c>
      <c r="V2183" s="74">
        <v>783</v>
      </c>
      <c r="W2183" s="74">
        <v>3000</v>
      </c>
      <c r="X2183" s="74">
        <v>47080</v>
      </c>
      <c r="Y2183" s="74">
        <v>200</v>
      </c>
      <c r="Z2183" s="74">
        <v>999596</v>
      </c>
      <c r="AA2183" s="74">
        <v>10</v>
      </c>
      <c r="AB2183" s="74">
        <v>7111144</v>
      </c>
      <c r="AC2183" s="74">
        <v>5</v>
      </c>
    </row>
    <row r="2184" spans="1:29" ht="14.25">
      <c r="A2184" s="89">
        <v>2017130</v>
      </c>
      <c r="B2184" s="91">
        <v>43044</v>
      </c>
      <c r="C2184" s="97">
        <v>5</v>
      </c>
      <c r="D2184" s="93">
        <v>13</v>
      </c>
      <c r="E2184" s="93">
        <v>14</v>
      </c>
      <c r="F2184" s="93">
        <v>23</v>
      </c>
      <c r="G2184" s="93">
        <v>25</v>
      </c>
      <c r="H2184" s="93">
        <v>31</v>
      </c>
      <c r="I2184" s="99">
        <v>2</v>
      </c>
      <c r="J2184" s="93">
        <v>31</v>
      </c>
      <c r="K2184" s="93">
        <v>13</v>
      </c>
      <c r="L2184" s="93">
        <v>5</v>
      </c>
      <c r="M2184" s="93">
        <v>23</v>
      </c>
      <c r="N2184" s="93">
        <v>25</v>
      </c>
      <c r="O2184" s="94">
        <v>14</v>
      </c>
      <c r="P2184" s="74">
        <v>401382016</v>
      </c>
      <c r="Q2184" s="74">
        <v>690570120</v>
      </c>
      <c r="R2184" s="74">
        <v>5</v>
      </c>
      <c r="S2184" s="74">
        <v>10000000</v>
      </c>
      <c r="T2184" s="74">
        <v>211</v>
      </c>
      <c r="U2184" s="74">
        <v>161007</v>
      </c>
      <c r="V2184" s="74">
        <v>937</v>
      </c>
      <c r="W2184" s="74">
        <v>3000</v>
      </c>
      <c r="X2184" s="74">
        <v>58635</v>
      </c>
      <c r="Y2184" s="74">
        <v>200</v>
      </c>
      <c r="Z2184" s="74">
        <v>1171966</v>
      </c>
      <c r="AA2184" s="74">
        <v>10</v>
      </c>
      <c r="AB2184" s="74">
        <v>6905902</v>
      </c>
      <c r="AC2184" s="74">
        <v>5</v>
      </c>
    </row>
    <row r="2185" spans="1:29" ht="14.25">
      <c r="A2185" s="89">
        <v>2017131</v>
      </c>
      <c r="B2185" s="91">
        <v>43046</v>
      </c>
      <c r="C2185" s="97">
        <v>1</v>
      </c>
      <c r="D2185" s="93">
        <v>7</v>
      </c>
      <c r="E2185" s="93">
        <v>10</v>
      </c>
      <c r="F2185" s="93">
        <v>11</v>
      </c>
      <c r="G2185" s="93">
        <v>26</v>
      </c>
      <c r="H2185" s="93">
        <v>27</v>
      </c>
      <c r="I2185" s="99">
        <v>11</v>
      </c>
      <c r="J2185" s="93">
        <v>7</v>
      </c>
      <c r="K2185" s="93">
        <v>27</v>
      </c>
      <c r="L2185" s="93">
        <v>10</v>
      </c>
      <c r="M2185" s="93">
        <v>1</v>
      </c>
      <c r="N2185" s="93">
        <v>11</v>
      </c>
      <c r="O2185" s="94">
        <v>26</v>
      </c>
      <c r="P2185" s="74">
        <v>367788616</v>
      </c>
      <c r="Q2185" s="74">
        <v>600864875</v>
      </c>
      <c r="R2185" s="74">
        <v>25</v>
      </c>
      <c r="S2185" s="74">
        <v>5513378</v>
      </c>
      <c r="T2185" s="74">
        <v>131</v>
      </c>
      <c r="U2185" s="74">
        <v>122466</v>
      </c>
      <c r="V2185" s="74">
        <v>2893</v>
      </c>
      <c r="W2185" s="74">
        <v>3000</v>
      </c>
      <c r="X2185" s="74">
        <v>107801</v>
      </c>
      <c r="Y2185" s="74">
        <v>200</v>
      </c>
      <c r="Z2185" s="74">
        <v>1675295</v>
      </c>
      <c r="AA2185" s="74">
        <v>10</v>
      </c>
      <c r="AB2185" s="74">
        <v>13810389</v>
      </c>
      <c r="AC2185" s="74">
        <v>5</v>
      </c>
    </row>
    <row r="2186" spans="1:29" ht="14.25">
      <c r="A2186" s="89">
        <v>2017132</v>
      </c>
      <c r="B2186" s="91">
        <v>43048</v>
      </c>
      <c r="C2186" s="97">
        <v>2</v>
      </c>
      <c r="D2186" s="93">
        <v>3</v>
      </c>
      <c r="E2186" s="93">
        <v>5</v>
      </c>
      <c r="F2186" s="93">
        <v>9</v>
      </c>
      <c r="G2186" s="93">
        <v>13</v>
      </c>
      <c r="H2186" s="93">
        <v>28</v>
      </c>
      <c r="I2186" s="99">
        <v>11</v>
      </c>
      <c r="J2186" s="93">
        <v>9</v>
      </c>
      <c r="K2186" s="93">
        <v>13</v>
      </c>
      <c r="L2186" s="93">
        <v>5</v>
      </c>
      <c r="M2186" s="93">
        <v>2</v>
      </c>
      <c r="N2186" s="93">
        <v>3</v>
      </c>
      <c r="O2186" s="94">
        <v>28</v>
      </c>
      <c r="P2186" s="74">
        <v>377852842</v>
      </c>
      <c r="Q2186" s="74">
        <v>633905850</v>
      </c>
      <c r="R2186" s="74">
        <v>6</v>
      </c>
      <c r="S2186" s="74">
        <v>8820665</v>
      </c>
      <c r="T2186" s="74">
        <v>139</v>
      </c>
      <c r="U2186" s="74">
        <v>206151</v>
      </c>
      <c r="V2186" s="74">
        <v>1253</v>
      </c>
      <c r="W2186" s="74">
        <v>3000</v>
      </c>
      <c r="X2186" s="74">
        <v>73344</v>
      </c>
      <c r="Y2186" s="74">
        <v>200</v>
      </c>
      <c r="Z2186" s="74">
        <v>1500060</v>
      </c>
      <c r="AA2186" s="74">
        <v>10</v>
      </c>
      <c r="AB2186" s="74">
        <v>7419907</v>
      </c>
      <c r="AC2186" s="74">
        <v>5</v>
      </c>
    </row>
    <row r="2187" spans="1:29" ht="14.25">
      <c r="A2187" s="89">
        <v>2017133</v>
      </c>
      <c r="B2187" s="91">
        <v>43051</v>
      </c>
      <c r="C2187" s="97">
        <v>6</v>
      </c>
      <c r="D2187" s="93">
        <v>15</v>
      </c>
      <c r="E2187" s="93">
        <v>17</v>
      </c>
      <c r="F2187" s="93">
        <v>18</v>
      </c>
      <c r="G2187" s="93">
        <v>23</v>
      </c>
      <c r="H2187" s="93">
        <v>30</v>
      </c>
      <c r="I2187" s="99">
        <v>11</v>
      </c>
      <c r="J2187" s="93">
        <v>30</v>
      </c>
      <c r="K2187" s="93">
        <v>23</v>
      </c>
      <c r="L2187" s="93">
        <v>18</v>
      </c>
      <c r="M2187" s="93">
        <v>15</v>
      </c>
      <c r="N2187" s="93">
        <v>17</v>
      </c>
      <c r="O2187" s="94">
        <v>6</v>
      </c>
      <c r="P2187" s="74">
        <v>400247724</v>
      </c>
      <c r="Q2187" s="74">
        <v>662957197</v>
      </c>
      <c r="R2187" s="74">
        <v>7</v>
      </c>
      <c r="S2187" s="74">
        <v>8327342</v>
      </c>
      <c r="T2187" s="74">
        <v>223</v>
      </c>
      <c r="U2187" s="74">
        <v>130557</v>
      </c>
      <c r="V2187" s="74">
        <v>1372</v>
      </c>
      <c r="W2187" s="74">
        <v>3000</v>
      </c>
      <c r="X2187" s="74">
        <v>78811</v>
      </c>
      <c r="Y2187" s="74">
        <v>200</v>
      </c>
      <c r="Z2187" s="74">
        <v>1582688</v>
      </c>
      <c r="AA2187" s="74">
        <v>10</v>
      </c>
      <c r="AB2187" s="74">
        <v>8791861</v>
      </c>
      <c r="AC2187" s="74">
        <v>5</v>
      </c>
    </row>
    <row r="2188" spans="1:29" ht="14.25">
      <c r="A2188" s="89">
        <v>2017134</v>
      </c>
      <c r="B2188" s="91">
        <v>43053</v>
      </c>
      <c r="C2188" s="97">
        <v>4</v>
      </c>
      <c r="D2188" s="93">
        <v>5</v>
      </c>
      <c r="E2188" s="93">
        <v>11</v>
      </c>
      <c r="F2188" s="93">
        <v>14</v>
      </c>
      <c r="G2188" s="93">
        <v>28</v>
      </c>
      <c r="H2188" s="93">
        <v>32</v>
      </c>
      <c r="I2188" s="99">
        <v>4</v>
      </c>
      <c r="J2188" s="93">
        <v>28</v>
      </c>
      <c r="K2188" s="93">
        <v>5</v>
      </c>
      <c r="L2188" s="93">
        <v>4</v>
      </c>
      <c r="M2188" s="93">
        <v>11</v>
      </c>
      <c r="N2188" s="93">
        <v>14</v>
      </c>
      <c r="O2188" s="94">
        <v>32</v>
      </c>
      <c r="P2188" s="74">
        <v>365781644</v>
      </c>
      <c r="Q2188" s="74">
        <v>635172616</v>
      </c>
      <c r="R2188" s="74">
        <v>13</v>
      </c>
      <c r="S2188" s="74">
        <v>6040990</v>
      </c>
      <c r="T2188" s="74">
        <v>99</v>
      </c>
      <c r="U2188" s="74">
        <v>170869</v>
      </c>
      <c r="V2188" s="74">
        <v>1824</v>
      </c>
      <c r="W2188" s="74">
        <v>3000</v>
      </c>
      <c r="X2188" s="74">
        <v>87046</v>
      </c>
      <c r="Y2188" s="74">
        <v>200</v>
      </c>
      <c r="Z2188" s="74">
        <v>1531322</v>
      </c>
      <c r="AA2188" s="74">
        <v>10</v>
      </c>
      <c r="AB2188" s="74">
        <v>14674835</v>
      </c>
      <c r="AC2188" s="74">
        <v>5</v>
      </c>
    </row>
    <row r="2189" spans="1:29" ht="14.25">
      <c r="A2189" s="89">
        <v>2017135</v>
      </c>
      <c r="B2189" s="91">
        <v>43055</v>
      </c>
      <c r="C2189" s="97">
        <v>1</v>
      </c>
      <c r="D2189" s="93">
        <v>6</v>
      </c>
      <c r="E2189" s="93">
        <v>7</v>
      </c>
      <c r="F2189" s="93">
        <v>14</v>
      </c>
      <c r="G2189" s="93">
        <v>18</v>
      </c>
      <c r="H2189" s="93">
        <v>26</v>
      </c>
      <c r="I2189" s="99">
        <v>16</v>
      </c>
      <c r="J2189" s="93">
        <v>7</v>
      </c>
      <c r="K2189" s="93">
        <v>14</v>
      </c>
      <c r="L2189" s="93">
        <v>18</v>
      </c>
      <c r="M2189" s="93">
        <v>6</v>
      </c>
      <c r="N2189" s="93">
        <v>1</v>
      </c>
      <c r="O2189" s="94">
        <v>26</v>
      </c>
      <c r="P2189" s="74">
        <v>378825098</v>
      </c>
      <c r="Q2189" s="74">
        <v>659493336</v>
      </c>
      <c r="R2189" s="74">
        <v>8</v>
      </c>
      <c r="S2189" s="74">
        <v>7923669</v>
      </c>
      <c r="T2189" s="74">
        <v>147</v>
      </c>
      <c r="U2189" s="74">
        <v>198889</v>
      </c>
      <c r="V2189" s="74">
        <v>1058</v>
      </c>
      <c r="W2189" s="74">
        <v>3000</v>
      </c>
      <c r="X2189" s="74">
        <v>59885</v>
      </c>
      <c r="Y2189" s="74">
        <v>200</v>
      </c>
      <c r="Z2189" s="74">
        <v>1210785</v>
      </c>
      <c r="AA2189" s="74">
        <v>10</v>
      </c>
      <c r="AB2189" s="74">
        <v>8283735</v>
      </c>
      <c r="AC2189" s="74">
        <v>5</v>
      </c>
    </row>
    <row r="2190" spans="1:29" ht="14.25">
      <c r="A2190" s="89">
        <v>2017136</v>
      </c>
      <c r="B2190" s="91">
        <v>43058</v>
      </c>
      <c r="C2190" s="97">
        <v>3</v>
      </c>
      <c r="D2190" s="93">
        <v>7</v>
      </c>
      <c r="E2190" s="93">
        <v>10</v>
      </c>
      <c r="F2190" s="93">
        <v>18</v>
      </c>
      <c r="G2190" s="93">
        <v>21</v>
      </c>
      <c r="H2190" s="93">
        <v>24</v>
      </c>
      <c r="I2190" s="99">
        <v>12</v>
      </c>
      <c r="J2190" s="93">
        <v>3</v>
      </c>
      <c r="K2190" s="93">
        <v>10</v>
      </c>
      <c r="L2190" s="93">
        <v>18</v>
      </c>
      <c r="M2190" s="93">
        <v>7</v>
      </c>
      <c r="N2190" s="93">
        <v>24</v>
      </c>
      <c r="O2190" s="94">
        <v>21</v>
      </c>
      <c r="P2190" s="74">
        <v>401556928</v>
      </c>
      <c r="Q2190" s="74">
        <v>614278265</v>
      </c>
      <c r="R2190" s="74">
        <v>19</v>
      </c>
      <c r="S2190" s="74">
        <v>5952821</v>
      </c>
      <c r="T2190" s="74">
        <v>216</v>
      </c>
      <c r="U2190" s="74">
        <v>104766</v>
      </c>
      <c r="V2190" s="74">
        <v>2130</v>
      </c>
      <c r="W2190" s="74">
        <v>3000</v>
      </c>
      <c r="X2190" s="74">
        <v>101551</v>
      </c>
      <c r="Y2190" s="74">
        <v>200</v>
      </c>
      <c r="Z2190" s="74">
        <v>1711907</v>
      </c>
      <c r="AA2190" s="74">
        <v>10</v>
      </c>
      <c r="AB2190" s="74">
        <v>12485113</v>
      </c>
      <c r="AC2190" s="74">
        <v>5</v>
      </c>
    </row>
    <row r="2191" spans="1:29" ht="14.25">
      <c r="A2191" s="89">
        <v>2017137</v>
      </c>
      <c r="B2191" s="91">
        <v>43060</v>
      </c>
      <c r="C2191" s="97">
        <v>5</v>
      </c>
      <c r="D2191" s="93">
        <v>10</v>
      </c>
      <c r="E2191" s="93">
        <v>20</v>
      </c>
      <c r="F2191" s="93">
        <v>23</v>
      </c>
      <c r="G2191" s="93">
        <v>26</v>
      </c>
      <c r="H2191" s="93">
        <v>31</v>
      </c>
      <c r="I2191" s="99">
        <v>3</v>
      </c>
      <c r="J2191" s="93">
        <v>26</v>
      </c>
      <c r="K2191" s="93">
        <v>10</v>
      </c>
      <c r="L2191" s="93">
        <v>23</v>
      </c>
      <c r="M2191" s="93">
        <v>31</v>
      </c>
      <c r="N2191" s="93">
        <v>5</v>
      </c>
      <c r="O2191" s="94">
        <v>20</v>
      </c>
      <c r="P2191" s="74">
        <v>376184186</v>
      </c>
      <c r="Q2191" s="74">
        <v>635431923</v>
      </c>
      <c r="R2191" s="74">
        <v>7</v>
      </c>
      <c r="S2191" s="74">
        <v>7917073</v>
      </c>
      <c r="T2191" s="74">
        <v>146</v>
      </c>
      <c r="U2191" s="74">
        <v>174824</v>
      </c>
      <c r="V2191" s="74">
        <v>1569</v>
      </c>
      <c r="W2191" s="74">
        <v>3000</v>
      </c>
      <c r="X2191" s="74">
        <v>75681</v>
      </c>
      <c r="Y2191" s="74">
        <v>200</v>
      </c>
      <c r="Z2191" s="74">
        <v>1356509</v>
      </c>
      <c r="AA2191" s="74">
        <v>10</v>
      </c>
      <c r="AB2191" s="74">
        <v>9764880</v>
      </c>
      <c r="AC2191" s="74">
        <v>5</v>
      </c>
    </row>
    <row r="2192" spans="1:29" ht="14.25">
      <c r="A2192" s="89">
        <v>2017138</v>
      </c>
      <c r="B2192" s="91">
        <v>43062</v>
      </c>
      <c r="C2192" s="97">
        <v>1</v>
      </c>
      <c r="D2192" s="93">
        <v>17</v>
      </c>
      <c r="E2192" s="93">
        <v>24</v>
      </c>
      <c r="F2192" s="93">
        <v>28</v>
      </c>
      <c r="G2192" s="93">
        <v>32</v>
      </c>
      <c r="H2192" s="93">
        <v>33</v>
      </c>
      <c r="I2192" s="99">
        <v>2</v>
      </c>
      <c r="J2192" s="93">
        <v>28</v>
      </c>
      <c r="K2192" s="93">
        <v>1</v>
      </c>
      <c r="L2192" s="93">
        <v>24</v>
      </c>
      <c r="M2192" s="93">
        <v>17</v>
      </c>
      <c r="N2192" s="93">
        <v>32</v>
      </c>
      <c r="O2192" s="94">
        <v>33</v>
      </c>
      <c r="P2192" s="74">
        <v>377937674</v>
      </c>
      <c r="Q2192" s="74">
        <v>672085896</v>
      </c>
      <c r="R2192" s="74">
        <v>6</v>
      </c>
      <c r="S2192" s="74">
        <v>9039634</v>
      </c>
      <c r="T2192" s="74">
        <v>79</v>
      </c>
      <c r="U2192" s="74">
        <v>383509</v>
      </c>
      <c r="V2192" s="74">
        <v>915</v>
      </c>
      <c r="W2192" s="74">
        <v>3000</v>
      </c>
      <c r="X2192" s="74">
        <v>46678</v>
      </c>
      <c r="Y2192" s="74">
        <v>200</v>
      </c>
      <c r="Z2192" s="74">
        <v>991147</v>
      </c>
      <c r="AA2192" s="74">
        <v>10</v>
      </c>
      <c r="AB2192" s="74">
        <v>8401669</v>
      </c>
      <c r="AC2192" s="74">
        <v>5</v>
      </c>
    </row>
    <row r="2193" spans="1:29" ht="14.25">
      <c r="A2193" s="89">
        <v>2017139</v>
      </c>
      <c r="B2193" s="91">
        <v>43065</v>
      </c>
      <c r="C2193" s="97">
        <v>2</v>
      </c>
      <c r="D2193" s="93">
        <v>14</v>
      </c>
      <c r="E2193" s="93">
        <v>20</v>
      </c>
      <c r="F2193" s="93">
        <v>24</v>
      </c>
      <c r="G2193" s="93">
        <v>28</v>
      </c>
      <c r="H2193" s="93">
        <v>32</v>
      </c>
      <c r="I2193" s="99">
        <v>16</v>
      </c>
      <c r="J2193" s="93">
        <v>28</v>
      </c>
      <c r="K2193" s="93">
        <v>14</v>
      </c>
      <c r="L2193" s="93">
        <v>24</v>
      </c>
      <c r="M2193" s="93">
        <v>2</v>
      </c>
      <c r="N2193" s="93">
        <v>20</v>
      </c>
      <c r="O2193" s="94">
        <v>32</v>
      </c>
      <c r="P2193" s="74">
        <v>409744564</v>
      </c>
      <c r="Q2193" s="74">
        <v>721754472</v>
      </c>
      <c r="R2193" s="74">
        <v>6</v>
      </c>
      <c r="S2193" s="74">
        <v>9828398</v>
      </c>
      <c r="T2193" s="74">
        <v>92</v>
      </c>
      <c r="U2193" s="74">
        <v>393619</v>
      </c>
      <c r="V2193" s="74">
        <v>813</v>
      </c>
      <c r="W2193" s="74">
        <v>3000</v>
      </c>
      <c r="X2193" s="74">
        <v>46477</v>
      </c>
      <c r="Y2193" s="74">
        <v>200</v>
      </c>
      <c r="Z2193" s="74">
        <v>992607</v>
      </c>
      <c r="AA2193" s="74">
        <v>10</v>
      </c>
      <c r="AB2193" s="74">
        <v>6852481</v>
      </c>
      <c r="AC2193" s="74">
        <v>5</v>
      </c>
    </row>
    <row r="2194" spans="1:29" ht="14.25">
      <c r="A2194" s="89">
        <v>2017140</v>
      </c>
      <c r="B2194" s="91">
        <v>43067</v>
      </c>
      <c r="C2194" s="97">
        <v>21</v>
      </c>
      <c r="D2194" s="93">
        <v>22</v>
      </c>
      <c r="E2194" s="93">
        <v>25</v>
      </c>
      <c r="F2194" s="93">
        <v>28</v>
      </c>
      <c r="G2194" s="93">
        <v>29</v>
      </c>
      <c r="H2194" s="93">
        <v>30</v>
      </c>
      <c r="I2194" s="99">
        <v>8</v>
      </c>
      <c r="J2194" s="93">
        <v>28</v>
      </c>
      <c r="K2194" s="93">
        <v>21</v>
      </c>
      <c r="L2194" s="93">
        <v>22</v>
      </c>
      <c r="M2194" s="93">
        <v>25</v>
      </c>
      <c r="N2194" s="93">
        <v>29</v>
      </c>
      <c r="O2194" s="94">
        <v>30</v>
      </c>
      <c r="P2194" s="74">
        <v>376479116</v>
      </c>
      <c r="Q2194" s="74">
        <v>687332768</v>
      </c>
      <c r="R2194" s="74">
        <v>16</v>
      </c>
      <c r="S2194" s="74">
        <v>6035870</v>
      </c>
      <c r="T2194" s="74">
        <v>83</v>
      </c>
      <c r="U2194" s="74">
        <v>249607</v>
      </c>
      <c r="V2194" s="74">
        <v>1431</v>
      </c>
      <c r="W2194" s="74">
        <v>3000</v>
      </c>
      <c r="X2194" s="74">
        <v>71547</v>
      </c>
      <c r="Y2194" s="74">
        <v>200</v>
      </c>
      <c r="Z2194" s="74">
        <v>1451958</v>
      </c>
      <c r="AA2194" s="74">
        <v>10</v>
      </c>
      <c r="AB2194" s="74">
        <v>13696628</v>
      </c>
      <c r="AC2194" s="74">
        <v>5</v>
      </c>
    </row>
    <row r="2195" spans="1:29" ht="14.25">
      <c r="A2195" s="89">
        <v>2017141</v>
      </c>
      <c r="B2195" s="91">
        <v>43069</v>
      </c>
      <c r="C2195" s="97">
        <v>1</v>
      </c>
      <c r="D2195" s="93">
        <v>6</v>
      </c>
      <c r="E2195" s="93">
        <v>7</v>
      </c>
      <c r="F2195" s="93">
        <v>11</v>
      </c>
      <c r="G2195" s="93">
        <v>13</v>
      </c>
      <c r="H2195" s="93">
        <v>15</v>
      </c>
      <c r="I2195" s="99">
        <v>5</v>
      </c>
      <c r="J2195" s="93">
        <v>7</v>
      </c>
      <c r="K2195" s="93">
        <v>6</v>
      </c>
      <c r="L2195" s="93">
        <v>11</v>
      </c>
      <c r="M2195" s="93">
        <v>13</v>
      </c>
      <c r="N2195" s="93">
        <v>1</v>
      </c>
      <c r="O2195" s="94">
        <v>15</v>
      </c>
      <c r="P2195" s="74">
        <v>374075240</v>
      </c>
      <c r="Q2195" s="74">
        <v>698733752</v>
      </c>
      <c r="R2195" s="74">
        <v>4</v>
      </c>
      <c r="S2195" s="74">
        <v>7854635</v>
      </c>
      <c r="T2195" s="74">
        <v>78</v>
      </c>
      <c r="U2195" s="74">
        <v>182989</v>
      </c>
      <c r="V2195" s="74">
        <v>1650</v>
      </c>
      <c r="W2195" s="74">
        <v>3000</v>
      </c>
      <c r="X2195" s="74">
        <v>86982</v>
      </c>
      <c r="Y2195" s="74">
        <v>200</v>
      </c>
      <c r="Z2195" s="74">
        <v>1553018</v>
      </c>
      <c r="AA2195" s="74">
        <v>10</v>
      </c>
      <c r="AB2195" s="74">
        <v>17665517</v>
      </c>
      <c r="AC2195" s="74">
        <v>5</v>
      </c>
    </row>
    <row r="2196" spans="1:29" ht="14.25">
      <c r="A2196" s="89">
        <v>2017142</v>
      </c>
      <c r="B2196" s="91">
        <v>43072</v>
      </c>
      <c r="C2196" s="97">
        <v>8</v>
      </c>
      <c r="D2196" s="93">
        <v>13</v>
      </c>
      <c r="E2196" s="93">
        <v>14</v>
      </c>
      <c r="F2196" s="93">
        <v>18</v>
      </c>
      <c r="G2196" s="93">
        <v>23</v>
      </c>
      <c r="H2196" s="93">
        <v>33</v>
      </c>
      <c r="I2196" s="99">
        <v>6</v>
      </c>
      <c r="J2196" s="93">
        <v>23</v>
      </c>
      <c r="K2196" s="93">
        <v>13</v>
      </c>
      <c r="L2196" s="93">
        <v>14</v>
      </c>
      <c r="M2196" s="93">
        <v>18</v>
      </c>
      <c r="N2196" s="93">
        <v>8</v>
      </c>
      <c r="O2196" s="94">
        <v>33</v>
      </c>
      <c r="P2196" s="74">
        <v>417715258</v>
      </c>
      <c r="Q2196" s="74">
        <v>712354014</v>
      </c>
      <c r="R2196" s="74">
        <v>6</v>
      </c>
      <c r="S2196" s="74">
        <v>7643652</v>
      </c>
      <c r="T2196" s="74">
        <v>149</v>
      </c>
      <c r="U2196" s="74">
        <v>133069</v>
      </c>
      <c r="V2196" s="74">
        <v>2355</v>
      </c>
      <c r="W2196" s="74">
        <v>3000</v>
      </c>
      <c r="X2196" s="74">
        <v>103919</v>
      </c>
      <c r="Y2196" s="74">
        <v>200</v>
      </c>
      <c r="Z2196" s="74">
        <v>1763662</v>
      </c>
      <c r="AA2196" s="74">
        <v>10</v>
      </c>
      <c r="AB2196" s="74">
        <v>15977097</v>
      </c>
      <c r="AC2196" s="74">
        <v>5</v>
      </c>
    </row>
    <row r="2197" spans="1:29" ht="14.25">
      <c r="A2197" s="89">
        <v>2017143</v>
      </c>
      <c r="B2197" s="91">
        <v>43074</v>
      </c>
      <c r="C2197" s="97">
        <v>4</v>
      </c>
      <c r="D2197" s="93">
        <v>6</v>
      </c>
      <c r="E2197" s="93">
        <v>9</v>
      </c>
      <c r="F2197" s="93">
        <v>14</v>
      </c>
      <c r="G2197" s="93">
        <v>20</v>
      </c>
      <c r="H2197" s="93">
        <v>29</v>
      </c>
      <c r="I2197" s="99">
        <v>14</v>
      </c>
      <c r="J2197" s="93">
        <v>14</v>
      </c>
      <c r="K2197" s="93">
        <v>6</v>
      </c>
      <c r="L2197" s="93">
        <v>29</v>
      </c>
      <c r="M2197" s="93">
        <v>20</v>
      </c>
      <c r="N2197" s="93">
        <v>4</v>
      </c>
      <c r="O2197" s="94">
        <v>9</v>
      </c>
      <c r="P2197" s="74">
        <v>383967718</v>
      </c>
      <c r="Q2197" s="74">
        <v>707688280</v>
      </c>
      <c r="R2197" s="74">
        <v>13</v>
      </c>
      <c r="S2197" s="74">
        <v>6687672</v>
      </c>
      <c r="T2197" s="74">
        <v>164</v>
      </c>
      <c r="U2197" s="74">
        <v>167223</v>
      </c>
      <c r="V2197" s="74">
        <v>1606</v>
      </c>
      <c r="W2197" s="74">
        <v>3000</v>
      </c>
      <c r="X2197" s="74">
        <v>78943</v>
      </c>
      <c r="Y2197" s="74">
        <v>200</v>
      </c>
      <c r="Z2197" s="74">
        <v>1488152</v>
      </c>
      <c r="AA2197" s="74">
        <v>10</v>
      </c>
      <c r="AB2197" s="74">
        <v>8591476</v>
      </c>
      <c r="AC2197" s="74">
        <v>5</v>
      </c>
    </row>
    <row r="2198" spans="1:29" ht="14.25">
      <c r="A2198" s="89">
        <v>2017144</v>
      </c>
      <c r="B2198" s="91">
        <v>43076</v>
      </c>
      <c r="C2198" s="97">
        <v>3</v>
      </c>
      <c r="D2198" s="93">
        <v>14</v>
      </c>
      <c r="E2198" s="93">
        <v>16</v>
      </c>
      <c r="F2198" s="93">
        <v>20</v>
      </c>
      <c r="G2198" s="93">
        <v>31</v>
      </c>
      <c r="H2198" s="93">
        <v>32</v>
      </c>
      <c r="I2198" s="99">
        <v>9</v>
      </c>
      <c r="J2198" s="93">
        <v>16</v>
      </c>
      <c r="K2198" s="93">
        <v>14</v>
      </c>
      <c r="L2198" s="93">
        <v>32</v>
      </c>
      <c r="M2198" s="93">
        <v>3</v>
      </c>
      <c r="N2198" s="93">
        <v>20</v>
      </c>
      <c r="O2198" s="94">
        <v>31</v>
      </c>
      <c r="P2198" s="74">
        <v>394649686</v>
      </c>
      <c r="Q2198" s="74">
        <v>696647832</v>
      </c>
      <c r="R2198" s="74">
        <v>8</v>
      </c>
      <c r="S2198" s="74">
        <v>6316343</v>
      </c>
      <c r="T2198" s="74">
        <v>54</v>
      </c>
      <c r="U2198" s="74">
        <v>243767</v>
      </c>
      <c r="V2198" s="74">
        <v>1869</v>
      </c>
      <c r="W2198" s="74">
        <v>3000</v>
      </c>
      <c r="X2198" s="74">
        <v>87158</v>
      </c>
      <c r="Y2198" s="74">
        <v>200</v>
      </c>
      <c r="Z2198" s="74">
        <v>1583161</v>
      </c>
      <c r="AA2198" s="74">
        <v>10</v>
      </c>
      <c r="AB2198" s="74">
        <v>20370880</v>
      </c>
      <c r="AC2198" s="74">
        <v>5</v>
      </c>
    </row>
    <row r="2199" spans="1:29" ht="14.25">
      <c r="A2199" s="89">
        <v>2017145</v>
      </c>
      <c r="B2199" s="91">
        <v>43079</v>
      </c>
      <c r="C2199" s="97">
        <v>2</v>
      </c>
      <c r="D2199" s="93">
        <v>6</v>
      </c>
      <c r="E2199" s="93">
        <v>12</v>
      </c>
      <c r="F2199" s="93">
        <v>17</v>
      </c>
      <c r="G2199" s="93">
        <v>25</v>
      </c>
      <c r="H2199" s="93">
        <v>28</v>
      </c>
      <c r="I2199" s="99">
        <v>12</v>
      </c>
      <c r="J2199" s="93">
        <v>17</v>
      </c>
      <c r="K2199" s="93">
        <v>12</v>
      </c>
      <c r="L2199" s="93">
        <v>28</v>
      </c>
      <c r="M2199" s="93">
        <v>6</v>
      </c>
      <c r="N2199" s="93">
        <v>25</v>
      </c>
      <c r="O2199" s="94">
        <v>2</v>
      </c>
      <c r="P2199" s="74">
        <v>434698744</v>
      </c>
      <c r="Q2199" s="74">
        <v>574055706</v>
      </c>
      <c r="R2199" s="74">
        <v>31</v>
      </c>
      <c r="S2199" s="74">
        <v>5380151</v>
      </c>
      <c r="T2199" s="74">
        <v>458</v>
      </c>
      <c r="U2199" s="74">
        <v>32163</v>
      </c>
      <c r="V2199" s="74">
        <v>5310</v>
      </c>
      <c r="W2199" s="74">
        <v>3000</v>
      </c>
      <c r="X2199" s="74">
        <v>186898</v>
      </c>
      <c r="Y2199" s="74">
        <v>200</v>
      </c>
      <c r="Z2199" s="74">
        <v>2600830</v>
      </c>
      <c r="AA2199" s="74">
        <v>10</v>
      </c>
      <c r="AB2199" s="74">
        <v>14952213</v>
      </c>
      <c r="AC2199" s="74">
        <v>5</v>
      </c>
    </row>
    <row r="2200" spans="1:29" ht="14.25">
      <c r="A2200" s="89">
        <v>2017146</v>
      </c>
      <c r="B2200" s="91">
        <v>43081</v>
      </c>
      <c r="C2200" s="97">
        <v>1</v>
      </c>
      <c r="D2200" s="93">
        <v>19</v>
      </c>
      <c r="E2200" s="93">
        <v>25</v>
      </c>
      <c r="F2200" s="93">
        <v>26</v>
      </c>
      <c r="G2200" s="93">
        <v>27</v>
      </c>
      <c r="H2200" s="93">
        <v>33</v>
      </c>
      <c r="I2200" s="99">
        <v>10</v>
      </c>
      <c r="J2200" s="93">
        <v>1</v>
      </c>
      <c r="K2200" s="93">
        <v>25</v>
      </c>
      <c r="L2200" s="93">
        <v>27</v>
      </c>
      <c r="M2200" s="93">
        <v>26</v>
      </c>
      <c r="N2200" s="93">
        <v>33</v>
      </c>
      <c r="O2200" s="94">
        <v>19</v>
      </c>
      <c r="P2200" s="74">
        <v>409358700</v>
      </c>
      <c r="Q2200" s="74">
        <v>515383281</v>
      </c>
      <c r="R2200" s="74">
        <v>21</v>
      </c>
      <c r="S2200" s="74">
        <v>5802209</v>
      </c>
      <c r="T2200" s="74">
        <v>252</v>
      </c>
      <c r="U2200" s="74">
        <v>83563</v>
      </c>
      <c r="V2200" s="74">
        <v>2353</v>
      </c>
      <c r="W2200" s="74">
        <v>3000</v>
      </c>
      <c r="X2200" s="74">
        <v>108606</v>
      </c>
      <c r="Y2200" s="74">
        <v>200</v>
      </c>
      <c r="Z2200" s="74">
        <v>1794897</v>
      </c>
      <c r="AA2200" s="74">
        <v>10</v>
      </c>
      <c r="AB2200" s="74">
        <v>13924922</v>
      </c>
      <c r="AC2200" s="74">
        <v>5</v>
      </c>
    </row>
    <row r="2201" spans="1:29" ht="14.25">
      <c r="A2201" s="89">
        <v>2017147</v>
      </c>
      <c r="B2201" s="91">
        <v>43083</v>
      </c>
      <c r="C2201" s="97">
        <v>3</v>
      </c>
      <c r="D2201" s="93">
        <v>7</v>
      </c>
      <c r="E2201" s="93">
        <v>20</v>
      </c>
      <c r="F2201" s="93">
        <v>21</v>
      </c>
      <c r="G2201" s="93">
        <v>25</v>
      </c>
      <c r="H2201" s="93">
        <v>31</v>
      </c>
      <c r="I2201" s="99">
        <v>14</v>
      </c>
      <c r="J2201" s="93">
        <v>25</v>
      </c>
      <c r="K2201" s="93">
        <v>31</v>
      </c>
      <c r="L2201" s="93">
        <v>7</v>
      </c>
      <c r="M2201" s="93">
        <v>20</v>
      </c>
      <c r="N2201" s="93">
        <v>3</v>
      </c>
      <c r="O2201" s="94">
        <v>21</v>
      </c>
      <c r="P2201" s="74">
        <v>397012632</v>
      </c>
      <c r="Q2201" s="74">
        <v>585636222</v>
      </c>
      <c r="R2201" s="74">
        <v>3</v>
      </c>
      <c r="S2201" s="74">
        <v>10000000</v>
      </c>
      <c r="T2201" s="74">
        <v>131</v>
      </c>
      <c r="U2201" s="74">
        <v>255096</v>
      </c>
      <c r="V2201" s="74">
        <v>1080</v>
      </c>
      <c r="W2201" s="74">
        <v>3000</v>
      </c>
      <c r="X2201" s="74">
        <v>61204</v>
      </c>
      <c r="Y2201" s="74">
        <v>200</v>
      </c>
      <c r="Z2201" s="74">
        <v>1261151</v>
      </c>
      <c r="AA2201" s="74">
        <v>10</v>
      </c>
      <c r="AB2201" s="74">
        <v>6554657</v>
      </c>
      <c r="AC2201" s="74">
        <v>5</v>
      </c>
    </row>
    <row r="2202" spans="1:29" ht="14.25">
      <c r="A2202" s="89">
        <v>2017148</v>
      </c>
      <c r="B2202" s="91">
        <v>43086</v>
      </c>
      <c r="C2202" s="97">
        <v>4</v>
      </c>
      <c r="D2202" s="93">
        <v>7</v>
      </c>
      <c r="E2202" s="93">
        <v>11</v>
      </c>
      <c r="F2202" s="93">
        <v>14</v>
      </c>
      <c r="G2202" s="93">
        <v>29</v>
      </c>
      <c r="H2202" s="93">
        <v>32</v>
      </c>
      <c r="I2202" s="99">
        <v>12</v>
      </c>
      <c r="J2202" s="93">
        <v>7</v>
      </c>
      <c r="K2202" s="93">
        <v>32</v>
      </c>
      <c r="L2202" s="93">
        <v>11</v>
      </c>
      <c r="M2202" s="93">
        <v>14</v>
      </c>
      <c r="N2202" s="93">
        <v>4</v>
      </c>
      <c r="O2202" s="94">
        <v>29</v>
      </c>
      <c r="P2202" s="74">
        <v>419003890</v>
      </c>
      <c r="Q2202" s="74">
        <v>558628074</v>
      </c>
      <c r="R2202" s="74">
        <v>18</v>
      </c>
      <c r="S2202" s="74">
        <v>6272562</v>
      </c>
      <c r="T2202" s="74">
        <v>274</v>
      </c>
      <c r="U2202" s="74">
        <v>104498</v>
      </c>
      <c r="V2202" s="74">
        <v>2210</v>
      </c>
      <c r="W2202" s="74">
        <v>3000</v>
      </c>
      <c r="X2202" s="74">
        <v>102446</v>
      </c>
      <c r="Y2202" s="74">
        <v>200</v>
      </c>
      <c r="Z2202" s="74">
        <v>1843078</v>
      </c>
      <c r="AA2202" s="74">
        <v>10</v>
      </c>
      <c r="AB2202" s="74">
        <v>9046257</v>
      </c>
      <c r="AC2202" s="74">
        <v>5</v>
      </c>
    </row>
    <row r="2203" spans="1:29" ht="14.25">
      <c r="A2203" s="89">
        <v>2017149</v>
      </c>
      <c r="B2203" s="91">
        <v>43088</v>
      </c>
      <c r="C2203" s="97">
        <v>5</v>
      </c>
      <c r="D2203" s="93">
        <v>8</v>
      </c>
      <c r="E2203" s="93">
        <v>15</v>
      </c>
      <c r="F2203" s="93">
        <v>20</v>
      </c>
      <c r="G2203" s="93">
        <v>27</v>
      </c>
      <c r="H2203" s="93">
        <v>30</v>
      </c>
      <c r="I2203" s="99">
        <v>13</v>
      </c>
      <c r="J2203" s="93">
        <v>30</v>
      </c>
      <c r="K2203" s="93">
        <v>20</v>
      </c>
      <c r="L2203" s="93">
        <v>5</v>
      </c>
      <c r="M2203" s="93">
        <v>8</v>
      </c>
      <c r="N2203" s="93">
        <v>27</v>
      </c>
      <c r="O2203" s="94">
        <v>15</v>
      </c>
      <c r="P2203" s="74">
        <v>389703152</v>
      </c>
      <c r="Q2203" s="74">
        <v>229382406</v>
      </c>
      <c r="R2203" s="74">
        <v>67</v>
      </c>
      <c r="S2203" s="74">
        <v>5031231</v>
      </c>
      <c r="T2203" s="74">
        <v>1126</v>
      </c>
      <c r="U2203" s="74">
        <v>6000</v>
      </c>
      <c r="V2203" s="74">
        <v>8715</v>
      </c>
      <c r="W2203" s="74">
        <v>3000</v>
      </c>
      <c r="X2203" s="74">
        <v>293452</v>
      </c>
      <c r="Y2203" s="74">
        <v>200</v>
      </c>
      <c r="Z2203" s="74">
        <v>3505333</v>
      </c>
      <c r="AA2203" s="74">
        <v>10</v>
      </c>
      <c r="AB2203" s="74">
        <v>12120676</v>
      </c>
      <c r="AC2203" s="74">
        <v>5</v>
      </c>
    </row>
    <row r="2204" spans="1:29" ht="14.25">
      <c r="A2204" s="89">
        <v>2017150</v>
      </c>
      <c r="B2204" s="91">
        <v>43090</v>
      </c>
      <c r="C2204" s="97">
        <v>6</v>
      </c>
      <c r="D2204" s="93">
        <v>14</v>
      </c>
      <c r="E2204" s="93">
        <v>19</v>
      </c>
      <c r="F2204" s="93">
        <v>20</v>
      </c>
      <c r="G2204" s="93">
        <v>21</v>
      </c>
      <c r="H2204" s="93">
        <v>23</v>
      </c>
      <c r="I2204" s="99">
        <v>8</v>
      </c>
      <c r="J2204" s="93">
        <v>20</v>
      </c>
      <c r="K2204" s="93">
        <v>23</v>
      </c>
      <c r="L2204" s="93">
        <v>19</v>
      </c>
      <c r="M2204" s="93">
        <v>14</v>
      </c>
      <c r="N2204" s="93">
        <v>21</v>
      </c>
      <c r="O2204" s="94">
        <v>6</v>
      </c>
      <c r="P2204" s="74">
        <v>382821120</v>
      </c>
      <c r="Q2204" s="74">
        <v>231409917</v>
      </c>
      <c r="R2204" s="74">
        <v>9</v>
      </c>
      <c r="S2204" s="74">
        <v>6900101</v>
      </c>
      <c r="T2204" s="74">
        <v>82</v>
      </c>
      <c r="U2204" s="74">
        <v>260684</v>
      </c>
      <c r="V2204" s="74">
        <v>1721</v>
      </c>
      <c r="W2204" s="74">
        <v>3000</v>
      </c>
      <c r="X2204" s="74">
        <v>79117</v>
      </c>
      <c r="Y2204" s="74">
        <v>200</v>
      </c>
      <c r="Z2204" s="74">
        <v>1478684</v>
      </c>
      <c r="AA2204" s="74">
        <v>10</v>
      </c>
      <c r="AB2204" s="74">
        <v>13260907</v>
      </c>
      <c r="AC2204" s="74">
        <v>5</v>
      </c>
    </row>
    <row r="2205" spans="1:29" ht="14.25">
      <c r="A2205" s="89">
        <v>2017151</v>
      </c>
      <c r="B2205" s="91">
        <v>43093</v>
      </c>
      <c r="C2205" s="97">
        <v>2</v>
      </c>
      <c r="D2205" s="93">
        <v>5</v>
      </c>
      <c r="E2205" s="93">
        <v>7</v>
      </c>
      <c r="F2205" s="93">
        <v>9</v>
      </c>
      <c r="G2205" s="93">
        <v>11</v>
      </c>
      <c r="H2205" s="93">
        <v>27</v>
      </c>
      <c r="I2205" s="99">
        <v>16</v>
      </c>
      <c r="J2205" s="93">
        <v>9</v>
      </c>
      <c r="K2205" s="93">
        <v>7</v>
      </c>
      <c r="L2205" s="93">
        <v>27</v>
      </c>
      <c r="M2205" s="93">
        <v>2</v>
      </c>
      <c r="N2205" s="93">
        <v>11</v>
      </c>
      <c r="O2205" s="94">
        <v>5</v>
      </c>
      <c r="P2205" s="74">
        <v>410102286</v>
      </c>
      <c r="Q2205" s="74">
        <v>265615770</v>
      </c>
      <c r="R2205" s="74">
        <v>6</v>
      </c>
      <c r="S2205" s="74">
        <v>8891264</v>
      </c>
      <c r="T2205" s="74">
        <v>171</v>
      </c>
      <c r="U2205" s="74">
        <v>170669</v>
      </c>
      <c r="V2205" s="74">
        <v>1414</v>
      </c>
      <c r="W2205" s="74">
        <v>3000</v>
      </c>
      <c r="X2205" s="74">
        <v>78120</v>
      </c>
      <c r="Y2205" s="74">
        <v>200</v>
      </c>
      <c r="Z2205" s="74">
        <v>1525695</v>
      </c>
      <c r="AA2205" s="74">
        <v>10</v>
      </c>
      <c r="AB2205" s="74">
        <v>9817849</v>
      </c>
      <c r="AC2205" s="74">
        <v>5</v>
      </c>
    </row>
    <row r="2206" spans="1:29" ht="14.25">
      <c r="A2206" s="89">
        <v>2017152</v>
      </c>
      <c r="B2206" s="91">
        <v>43095</v>
      </c>
      <c r="C2206" s="97">
        <v>6</v>
      </c>
      <c r="D2206" s="93">
        <v>10</v>
      </c>
      <c r="E2206" s="93">
        <v>23</v>
      </c>
      <c r="F2206" s="93">
        <v>25</v>
      </c>
      <c r="G2206" s="93">
        <v>26</v>
      </c>
      <c r="H2206" s="93">
        <v>29</v>
      </c>
      <c r="I2206" s="99">
        <v>5</v>
      </c>
      <c r="J2206" s="93">
        <v>29</v>
      </c>
      <c r="K2206" s="93">
        <v>26</v>
      </c>
      <c r="L2206" s="93">
        <v>23</v>
      </c>
      <c r="M2206" s="93">
        <v>10</v>
      </c>
      <c r="N2206" s="93">
        <v>6</v>
      </c>
      <c r="O2206" s="94">
        <v>25</v>
      </c>
      <c r="P2206" s="74">
        <v>367326916</v>
      </c>
      <c r="Q2206" s="74">
        <v>270223240</v>
      </c>
      <c r="R2206" s="74">
        <v>8</v>
      </c>
      <c r="S2206" s="74">
        <v>7027612</v>
      </c>
      <c r="T2206" s="74">
        <v>129</v>
      </c>
      <c r="U2206" s="74">
        <v>157179</v>
      </c>
      <c r="V2206" s="74">
        <v>1848</v>
      </c>
      <c r="W2206" s="74">
        <v>3000</v>
      </c>
      <c r="X2206" s="74">
        <v>85998</v>
      </c>
      <c r="Y2206" s="74">
        <v>200</v>
      </c>
      <c r="Z2206" s="74">
        <v>1538040</v>
      </c>
      <c r="AA2206" s="74">
        <v>10</v>
      </c>
      <c r="AB2206" s="74">
        <v>12152337</v>
      </c>
      <c r="AC2206" s="74">
        <v>5</v>
      </c>
    </row>
    <row r="2207" spans="1:29" ht="14.25">
      <c r="A2207" s="89">
        <v>2017153</v>
      </c>
      <c r="B2207" s="91">
        <v>43097</v>
      </c>
      <c r="C2207" s="97">
        <v>7</v>
      </c>
      <c r="D2207" s="93">
        <v>11</v>
      </c>
      <c r="E2207" s="93">
        <v>12</v>
      </c>
      <c r="F2207" s="93">
        <v>13</v>
      </c>
      <c r="G2207" s="93">
        <v>18</v>
      </c>
      <c r="H2207" s="93">
        <v>19</v>
      </c>
      <c r="I2207" s="99">
        <v>16</v>
      </c>
      <c r="J2207" s="93">
        <v>13</v>
      </c>
      <c r="K2207" s="93">
        <v>11</v>
      </c>
      <c r="L2207" s="93">
        <v>7</v>
      </c>
      <c r="M2207" s="93">
        <v>18</v>
      </c>
      <c r="N2207" s="93">
        <v>19</v>
      </c>
      <c r="O2207" s="94">
        <v>12</v>
      </c>
      <c r="P2207" s="74">
        <v>372349292</v>
      </c>
      <c r="Q2207" s="74">
        <v>324719716</v>
      </c>
      <c r="R2207" s="74">
        <v>4</v>
      </c>
      <c r="S2207" s="74">
        <v>10000000</v>
      </c>
      <c r="T2207" s="74">
        <v>165</v>
      </c>
      <c r="U2207" s="74">
        <v>190901</v>
      </c>
      <c r="V2207" s="74">
        <v>989</v>
      </c>
      <c r="W2207" s="74">
        <v>3000</v>
      </c>
      <c r="X2207" s="74">
        <v>61094</v>
      </c>
      <c r="Y2207" s="74">
        <v>200</v>
      </c>
      <c r="Z2207" s="74">
        <v>1333557</v>
      </c>
      <c r="AA2207" s="74">
        <v>10</v>
      </c>
      <c r="AB2207" s="74">
        <v>5586895</v>
      </c>
      <c r="AC2207" s="74">
        <v>5</v>
      </c>
    </row>
    <row r="2208" spans="1:29" ht="14.25">
      <c r="A2208" s="89">
        <v>2017154</v>
      </c>
      <c r="B2208" s="91">
        <v>43100</v>
      </c>
      <c r="C2208" s="97">
        <v>5</v>
      </c>
      <c r="D2208" s="93">
        <v>9</v>
      </c>
      <c r="E2208" s="93">
        <v>13</v>
      </c>
      <c r="F2208" s="93">
        <v>15</v>
      </c>
      <c r="G2208" s="93">
        <v>18</v>
      </c>
      <c r="H2208" s="93">
        <v>26</v>
      </c>
      <c r="I2208" s="99">
        <v>5</v>
      </c>
      <c r="J2208" s="93">
        <v>15</v>
      </c>
      <c r="K2208" s="93">
        <v>5</v>
      </c>
      <c r="L2208" s="93">
        <v>18</v>
      </c>
      <c r="M2208" s="93">
        <v>13</v>
      </c>
      <c r="N2208" s="93">
        <v>26</v>
      </c>
      <c r="O2208" s="94">
        <v>9</v>
      </c>
      <c r="P2208" s="74">
        <v>414241024</v>
      </c>
      <c r="Q2208" s="74">
        <v>338693168</v>
      </c>
      <c r="R2208" s="74">
        <v>11</v>
      </c>
      <c r="S2208" s="74">
        <v>7280114</v>
      </c>
      <c r="T2208" s="74">
        <v>141</v>
      </c>
      <c r="U2208" s="74">
        <v>222351</v>
      </c>
      <c r="V2208" s="74">
        <v>1358</v>
      </c>
      <c r="W2208" s="74">
        <v>3000</v>
      </c>
      <c r="X2208" s="74">
        <v>75207</v>
      </c>
      <c r="Y2208" s="74">
        <v>200</v>
      </c>
      <c r="Z2208" s="74">
        <v>1412329</v>
      </c>
      <c r="AA2208" s="74">
        <v>10</v>
      </c>
      <c r="AB2208" s="74">
        <v>8866626</v>
      </c>
      <c r="AC2208" s="74">
        <v>5</v>
      </c>
    </row>
    <row r="2209" spans="1:29" ht="14.25">
      <c r="A2209" s="89">
        <v>2018001</v>
      </c>
      <c r="B2209" s="91">
        <v>43102</v>
      </c>
      <c r="C2209" s="97">
        <v>1</v>
      </c>
      <c r="D2209" s="93">
        <v>8</v>
      </c>
      <c r="E2209" s="93">
        <v>11</v>
      </c>
      <c r="F2209" s="93">
        <v>26</v>
      </c>
      <c r="G2209" s="93">
        <v>28</v>
      </c>
      <c r="H2209" s="93">
        <v>31</v>
      </c>
      <c r="I2209" s="99">
        <v>4</v>
      </c>
      <c r="J2209" s="93">
        <v>28</v>
      </c>
      <c r="K2209" s="93">
        <v>11</v>
      </c>
      <c r="L2209" s="93">
        <v>26</v>
      </c>
      <c r="M2209" s="93">
        <v>1</v>
      </c>
      <c r="N2209" s="93">
        <v>31</v>
      </c>
      <c r="O2209" s="94">
        <v>8</v>
      </c>
      <c r="P2209" s="74">
        <v>367348082</v>
      </c>
      <c r="Q2209" s="74">
        <v>278621134</v>
      </c>
      <c r="R2209" s="74">
        <v>22</v>
      </c>
      <c r="S2209" s="74">
        <v>5825255</v>
      </c>
      <c r="T2209" s="74">
        <v>191</v>
      </c>
      <c r="U2209" s="74">
        <v>118819</v>
      </c>
      <c r="V2209" s="74">
        <v>2029</v>
      </c>
      <c r="W2209" s="74">
        <v>3000</v>
      </c>
      <c r="X2209" s="74">
        <v>86396</v>
      </c>
      <c r="Y2209" s="74">
        <v>200</v>
      </c>
      <c r="Z2209" s="74">
        <v>1598202</v>
      </c>
      <c r="AA2209" s="74">
        <v>10</v>
      </c>
      <c r="AB2209" s="74">
        <v>9974842</v>
      </c>
      <c r="AC2209" s="74">
        <v>5</v>
      </c>
    </row>
    <row r="2210" spans="1:29" ht="14.25">
      <c r="A2210" s="89">
        <v>2018002</v>
      </c>
      <c r="B2210" s="91">
        <v>43104</v>
      </c>
      <c r="C2210" s="97">
        <v>7</v>
      </c>
      <c r="D2210" s="93">
        <v>18</v>
      </c>
      <c r="E2210" s="93">
        <v>24</v>
      </c>
      <c r="F2210" s="93">
        <v>29</v>
      </c>
      <c r="G2210" s="93">
        <v>31</v>
      </c>
      <c r="H2210" s="93">
        <v>33</v>
      </c>
      <c r="I2210" s="99">
        <v>16</v>
      </c>
      <c r="J2210" s="93">
        <v>7</v>
      </c>
      <c r="K2210" s="93">
        <v>33</v>
      </c>
      <c r="L2210" s="93">
        <v>18</v>
      </c>
      <c r="M2210" s="93">
        <v>24</v>
      </c>
      <c r="N2210" s="93">
        <v>31</v>
      </c>
      <c r="O2210" s="94">
        <v>29</v>
      </c>
      <c r="P2210" s="74">
        <v>351610618</v>
      </c>
      <c r="Q2210" s="74">
        <v>338840952</v>
      </c>
      <c r="R2210" s="74">
        <v>3</v>
      </c>
      <c r="S2210" s="74">
        <v>10000000</v>
      </c>
      <c r="T2210" s="74">
        <v>94</v>
      </c>
      <c r="U2210" s="74">
        <v>319928</v>
      </c>
      <c r="V2210" s="74">
        <v>789</v>
      </c>
      <c r="W2210" s="74">
        <v>3000</v>
      </c>
      <c r="X2210" s="74">
        <v>49232</v>
      </c>
      <c r="Y2210" s="74">
        <v>200</v>
      </c>
      <c r="Z2210" s="74">
        <v>1054173</v>
      </c>
      <c r="AA2210" s="74">
        <v>10</v>
      </c>
      <c r="AB2210" s="74">
        <v>5848195</v>
      </c>
      <c r="AC2210" s="74">
        <v>5</v>
      </c>
    </row>
    <row r="2211" spans="1:29" ht="14.25">
      <c r="A2211" s="89">
        <v>2018003</v>
      </c>
      <c r="B2211" s="91">
        <v>43107</v>
      </c>
      <c r="C2211" s="97">
        <v>1</v>
      </c>
      <c r="D2211" s="93">
        <v>14</v>
      </c>
      <c r="E2211" s="93">
        <v>16</v>
      </c>
      <c r="F2211" s="93">
        <v>17</v>
      </c>
      <c r="G2211" s="93">
        <v>20</v>
      </c>
      <c r="H2211" s="93">
        <v>31</v>
      </c>
      <c r="I2211" s="99">
        <v>4</v>
      </c>
      <c r="J2211" s="93">
        <v>16</v>
      </c>
      <c r="K2211" s="93">
        <v>31</v>
      </c>
      <c r="L2211" s="93">
        <v>20</v>
      </c>
      <c r="M2211" s="93">
        <v>1</v>
      </c>
      <c r="N2211" s="93">
        <v>14</v>
      </c>
      <c r="O2211" s="94">
        <v>17</v>
      </c>
      <c r="P2211" s="74">
        <v>388121442</v>
      </c>
      <c r="Q2211" s="74">
        <v>384536000</v>
      </c>
      <c r="R2211" s="74">
        <v>5</v>
      </c>
      <c r="S2211" s="74">
        <v>10000000</v>
      </c>
      <c r="T2211" s="74">
        <v>167</v>
      </c>
      <c r="U2211" s="74">
        <v>191008</v>
      </c>
      <c r="V2211" s="74">
        <v>814</v>
      </c>
      <c r="W2211" s="74">
        <v>3000</v>
      </c>
      <c r="X2211" s="74">
        <v>46597</v>
      </c>
      <c r="Y2211" s="74">
        <v>200</v>
      </c>
      <c r="Z2211" s="74">
        <v>995581</v>
      </c>
      <c r="AA2211" s="74">
        <v>10</v>
      </c>
      <c r="AB2211" s="74">
        <v>8173779</v>
      </c>
      <c r="AC2211" s="74">
        <v>5</v>
      </c>
    </row>
    <row r="2212" spans="1:29" ht="14.25">
      <c r="A2212" s="89">
        <v>2018004</v>
      </c>
      <c r="B2212" s="91">
        <v>43109</v>
      </c>
      <c r="C2212" s="97">
        <v>14</v>
      </c>
      <c r="D2212" s="93">
        <v>18</v>
      </c>
      <c r="E2212" s="93">
        <v>19</v>
      </c>
      <c r="F2212" s="93">
        <v>26</v>
      </c>
      <c r="G2212" s="93">
        <v>30</v>
      </c>
      <c r="H2212" s="93">
        <v>31</v>
      </c>
      <c r="I2212" s="99">
        <v>11</v>
      </c>
      <c r="J2212" s="93">
        <v>31</v>
      </c>
      <c r="K2212" s="93">
        <v>18</v>
      </c>
      <c r="L2212" s="93">
        <v>30</v>
      </c>
      <c r="M2212" s="93">
        <v>26</v>
      </c>
      <c r="N2212" s="93">
        <v>14</v>
      </c>
      <c r="O2212" s="94">
        <v>19</v>
      </c>
      <c r="P2212" s="74">
        <v>349304820</v>
      </c>
      <c r="Q2212" s="74">
        <v>358237373</v>
      </c>
      <c r="R2212" s="74">
        <v>13</v>
      </c>
      <c r="S2212" s="74">
        <v>6082556</v>
      </c>
      <c r="T2212" s="74">
        <v>55</v>
      </c>
      <c r="U2212" s="74">
        <v>319846</v>
      </c>
      <c r="V2212" s="74">
        <v>1316</v>
      </c>
      <c r="W2212" s="74">
        <v>3000</v>
      </c>
      <c r="X2212" s="74">
        <v>66438</v>
      </c>
      <c r="Y2212" s="74">
        <v>200</v>
      </c>
      <c r="Z2212" s="74">
        <v>1258260</v>
      </c>
      <c r="AA2212" s="74">
        <v>10</v>
      </c>
      <c r="AB2212" s="74">
        <v>14195004</v>
      </c>
      <c r="AC2212" s="74">
        <v>5</v>
      </c>
    </row>
    <row r="2213" spans="1:29" ht="14.25">
      <c r="A2213" s="89">
        <v>2018005</v>
      </c>
      <c r="B2213" s="91">
        <v>43111</v>
      </c>
      <c r="C2213" s="97">
        <v>2</v>
      </c>
      <c r="D2213" s="93">
        <v>20</v>
      </c>
      <c r="E2213" s="93">
        <v>21</v>
      </c>
      <c r="F2213" s="93">
        <v>28</v>
      </c>
      <c r="G2213" s="93">
        <v>31</v>
      </c>
      <c r="H2213" s="93">
        <v>33</v>
      </c>
      <c r="I2213" s="99">
        <v>6</v>
      </c>
      <c r="J2213" s="93">
        <v>31</v>
      </c>
      <c r="K2213" s="93">
        <v>20</v>
      </c>
      <c r="L2213" s="93">
        <v>21</v>
      </c>
      <c r="M2213" s="93">
        <v>2</v>
      </c>
      <c r="N2213" s="93">
        <v>33</v>
      </c>
      <c r="O2213" s="94">
        <v>28</v>
      </c>
      <c r="P2213" s="74">
        <v>354961030</v>
      </c>
      <c r="Q2213" s="74">
        <v>423934061</v>
      </c>
      <c r="R2213" s="74">
        <v>1</v>
      </c>
      <c r="S2213" s="74">
        <v>10000000</v>
      </c>
      <c r="T2213" s="74">
        <v>68</v>
      </c>
      <c r="U2213" s="74">
        <v>371062</v>
      </c>
      <c r="V2213" s="74">
        <v>782</v>
      </c>
      <c r="W2213" s="74">
        <v>3000</v>
      </c>
      <c r="X2213" s="74">
        <v>49202</v>
      </c>
      <c r="Y2213" s="74">
        <v>200</v>
      </c>
      <c r="Z2213" s="74">
        <v>1009539</v>
      </c>
      <c r="AA2213" s="74">
        <v>10</v>
      </c>
      <c r="AB2213" s="74">
        <v>10144039</v>
      </c>
      <c r="AC2213" s="74">
        <v>5</v>
      </c>
    </row>
    <row r="2214" spans="1:29" ht="14.25">
      <c r="A2214" s="89">
        <v>2018006</v>
      </c>
      <c r="B2214" s="91">
        <v>43114</v>
      </c>
      <c r="C2214" s="97">
        <v>2</v>
      </c>
      <c r="D2214" s="93">
        <v>7</v>
      </c>
      <c r="E2214" s="93">
        <v>8</v>
      </c>
      <c r="F2214" s="93">
        <v>9</v>
      </c>
      <c r="G2214" s="93">
        <v>17</v>
      </c>
      <c r="H2214" s="93">
        <v>29</v>
      </c>
      <c r="I2214" s="99">
        <v>11</v>
      </c>
      <c r="J2214" s="93">
        <v>9</v>
      </c>
      <c r="K2214" s="93">
        <v>29</v>
      </c>
      <c r="L2214" s="93">
        <v>17</v>
      </c>
      <c r="M2214" s="93">
        <v>7</v>
      </c>
      <c r="N2214" s="93">
        <v>8</v>
      </c>
      <c r="O2214" s="94">
        <v>2</v>
      </c>
      <c r="P2214" s="74">
        <v>387617618</v>
      </c>
      <c r="Q2214" s="74">
        <v>425081503</v>
      </c>
      <c r="R2214" s="74">
        <v>11</v>
      </c>
      <c r="S2214" s="74">
        <v>6856113</v>
      </c>
      <c r="T2214" s="74">
        <v>172</v>
      </c>
      <c r="U2214" s="74">
        <v>148381</v>
      </c>
      <c r="V2214" s="74">
        <v>2073</v>
      </c>
      <c r="W2214" s="74">
        <v>3000</v>
      </c>
      <c r="X2214" s="74">
        <v>96099</v>
      </c>
      <c r="Y2214" s="74">
        <v>200</v>
      </c>
      <c r="Z2214" s="74">
        <v>1708775</v>
      </c>
      <c r="AA2214" s="74">
        <v>10</v>
      </c>
      <c r="AB2214" s="74">
        <v>9063964</v>
      </c>
      <c r="AC2214" s="74">
        <v>5</v>
      </c>
    </row>
    <row r="2215" spans="1:29" ht="14.25">
      <c r="A2215" s="89">
        <v>2018007</v>
      </c>
      <c r="B2215" s="91">
        <v>43116</v>
      </c>
      <c r="C2215" s="97">
        <v>13</v>
      </c>
      <c r="D2215" s="93">
        <v>14</v>
      </c>
      <c r="E2215" s="93">
        <v>20</v>
      </c>
      <c r="F2215" s="93">
        <v>25</v>
      </c>
      <c r="G2215" s="93">
        <v>27</v>
      </c>
      <c r="H2215" s="93">
        <v>31</v>
      </c>
      <c r="I2215" s="99">
        <v>12</v>
      </c>
      <c r="J2215" s="93">
        <v>31</v>
      </c>
      <c r="K2215" s="93">
        <v>20</v>
      </c>
      <c r="L2215" s="93">
        <v>13</v>
      </c>
      <c r="M2215" s="93">
        <v>25</v>
      </c>
      <c r="N2215" s="93">
        <v>27</v>
      </c>
      <c r="O2215" s="94">
        <v>14</v>
      </c>
      <c r="P2215" s="74">
        <v>354279554</v>
      </c>
      <c r="Q2215" s="74">
        <v>435109760</v>
      </c>
      <c r="R2215" s="74">
        <v>8</v>
      </c>
      <c r="S2215" s="74">
        <v>7274011</v>
      </c>
      <c r="T2215" s="74">
        <v>132</v>
      </c>
      <c r="U2215" s="74">
        <v>172273</v>
      </c>
      <c r="V2215" s="74">
        <v>1559</v>
      </c>
      <c r="W2215" s="74">
        <v>3000</v>
      </c>
      <c r="X2215" s="74">
        <v>74171</v>
      </c>
      <c r="Y2215" s="74">
        <v>200</v>
      </c>
      <c r="Z2215" s="74">
        <v>1325995</v>
      </c>
      <c r="AA2215" s="74">
        <v>10</v>
      </c>
      <c r="AB2215" s="74">
        <v>9973072</v>
      </c>
      <c r="AC2215" s="74">
        <v>5</v>
      </c>
    </row>
    <row r="2216" spans="1:29" ht="14.25">
      <c r="A2216" s="89">
        <v>2018008</v>
      </c>
      <c r="B2216" s="91">
        <v>43118</v>
      </c>
      <c r="C2216" s="97">
        <v>5</v>
      </c>
      <c r="D2216" s="93">
        <v>9</v>
      </c>
      <c r="E2216" s="93">
        <v>10</v>
      </c>
      <c r="F2216" s="93">
        <v>12</v>
      </c>
      <c r="G2216" s="93">
        <v>17</v>
      </c>
      <c r="H2216" s="93">
        <v>19</v>
      </c>
      <c r="I2216" s="99">
        <v>13</v>
      </c>
      <c r="J2216" s="93">
        <v>5</v>
      </c>
      <c r="K2216" s="93">
        <v>9</v>
      </c>
      <c r="L2216" s="93">
        <v>17</v>
      </c>
      <c r="M2216" s="93">
        <v>12</v>
      </c>
      <c r="N2216" s="93">
        <v>10</v>
      </c>
      <c r="O2216" s="94">
        <v>19</v>
      </c>
      <c r="P2216" s="74">
        <v>359785672</v>
      </c>
      <c r="Q2216" s="74">
        <v>427643568</v>
      </c>
      <c r="R2216" s="74">
        <v>11</v>
      </c>
      <c r="S2216" s="74">
        <v>6571365</v>
      </c>
      <c r="T2216" s="74">
        <v>144</v>
      </c>
      <c r="U2216" s="74">
        <v>150043</v>
      </c>
      <c r="V2216" s="74">
        <v>1428</v>
      </c>
      <c r="W2216" s="74">
        <v>3000</v>
      </c>
      <c r="X2216" s="74">
        <v>77385</v>
      </c>
      <c r="Y2216" s="74">
        <v>200</v>
      </c>
      <c r="Z2216" s="74">
        <v>1497762</v>
      </c>
      <c r="AA2216" s="74">
        <v>10</v>
      </c>
      <c r="AB2216" s="74">
        <v>11026247</v>
      </c>
      <c r="AC2216" s="74">
        <v>5</v>
      </c>
    </row>
    <row r="2217" spans="1:29" ht="14.25">
      <c r="A2217" s="89">
        <v>2018009</v>
      </c>
      <c r="B2217" s="91">
        <v>43121</v>
      </c>
      <c r="C2217" s="97">
        <v>5</v>
      </c>
      <c r="D2217" s="93">
        <v>10</v>
      </c>
      <c r="E2217" s="93">
        <v>17</v>
      </c>
      <c r="F2217" s="93">
        <v>23</v>
      </c>
      <c r="G2217" s="93">
        <v>26</v>
      </c>
      <c r="H2217" s="93">
        <v>32</v>
      </c>
      <c r="I2217" s="99">
        <v>7</v>
      </c>
      <c r="J2217" s="93">
        <v>10</v>
      </c>
      <c r="K2217" s="93">
        <v>17</v>
      </c>
      <c r="L2217" s="93">
        <v>26</v>
      </c>
      <c r="M2217" s="93">
        <v>23</v>
      </c>
      <c r="N2217" s="93">
        <v>5</v>
      </c>
      <c r="O2217" s="94">
        <v>32</v>
      </c>
      <c r="P2217" s="74">
        <v>384256808</v>
      </c>
      <c r="Q2217" s="74">
        <v>364964347</v>
      </c>
      <c r="R2217" s="74">
        <v>17</v>
      </c>
      <c r="S2217" s="74">
        <v>5477449</v>
      </c>
      <c r="T2217" s="74">
        <v>221</v>
      </c>
      <c r="U2217" s="74">
        <v>45908</v>
      </c>
      <c r="V2217" s="74">
        <v>2633</v>
      </c>
      <c r="W2217" s="74">
        <v>3000</v>
      </c>
      <c r="X2217" s="74">
        <v>113710</v>
      </c>
      <c r="Y2217" s="74">
        <v>200</v>
      </c>
      <c r="Z2217" s="74">
        <v>1793617</v>
      </c>
      <c r="AA2217" s="74">
        <v>10</v>
      </c>
      <c r="AB2217" s="74">
        <v>19825084</v>
      </c>
      <c r="AC2217" s="74">
        <v>5</v>
      </c>
    </row>
    <row r="2218" spans="1:29" ht="14.25">
      <c r="A2218" s="89">
        <v>2018010</v>
      </c>
      <c r="B2218" s="91">
        <v>43123</v>
      </c>
      <c r="C2218" s="97">
        <v>1</v>
      </c>
      <c r="D2218" s="93">
        <v>8</v>
      </c>
      <c r="E2218" s="93">
        <v>17</v>
      </c>
      <c r="F2218" s="93">
        <v>20</v>
      </c>
      <c r="G2218" s="93">
        <v>21</v>
      </c>
      <c r="H2218" s="93">
        <v>22</v>
      </c>
      <c r="I2218" s="99">
        <v>3</v>
      </c>
      <c r="J2218" s="93">
        <v>21</v>
      </c>
      <c r="K2218" s="93">
        <v>22</v>
      </c>
      <c r="L2218" s="93">
        <v>8</v>
      </c>
      <c r="M2218" s="93">
        <v>17</v>
      </c>
      <c r="N2218" s="93">
        <v>1</v>
      </c>
      <c r="O2218" s="94">
        <v>20</v>
      </c>
      <c r="P2218" s="74">
        <v>351327690</v>
      </c>
      <c r="Q2218" s="74">
        <v>385873044</v>
      </c>
      <c r="R2218" s="74">
        <v>6</v>
      </c>
      <c r="S2218" s="74">
        <v>8085375</v>
      </c>
      <c r="T2218" s="74">
        <v>71</v>
      </c>
      <c r="U2218" s="74">
        <v>325919</v>
      </c>
      <c r="V2218" s="74">
        <v>1077</v>
      </c>
      <c r="W2218" s="74">
        <v>3000</v>
      </c>
      <c r="X2218" s="74">
        <v>66389</v>
      </c>
      <c r="Y2218" s="74">
        <v>200</v>
      </c>
      <c r="Z2218" s="74">
        <v>1275468</v>
      </c>
      <c r="AA2218" s="74">
        <v>10</v>
      </c>
      <c r="AB2218" s="74">
        <v>10065162</v>
      </c>
      <c r="AC2218" s="74">
        <v>5</v>
      </c>
    </row>
    <row r="2219" spans="1:29" ht="14.25">
      <c r="A2219" s="89">
        <v>2018011</v>
      </c>
      <c r="B2219" s="91">
        <v>43125</v>
      </c>
      <c r="C2219" s="97">
        <v>3</v>
      </c>
      <c r="D2219" s="93">
        <v>10</v>
      </c>
      <c r="E2219" s="93">
        <v>21</v>
      </c>
      <c r="F2219" s="93">
        <v>23</v>
      </c>
      <c r="G2219" s="93">
        <v>27</v>
      </c>
      <c r="H2219" s="93">
        <v>33</v>
      </c>
      <c r="I2219" s="99">
        <v>11</v>
      </c>
      <c r="J2219" s="93">
        <v>27</v>
      </c>
      <c r="K2219" s="93">
        <v>10</v>
      </c>
      <c r="L2219" s="93">
        <v>3</v>
      </c>
      <c r="M2219" s="93">
        <v>21</v>
      </c>
      <c r="N2219" s="93">
        <v>23</v>
      </c>
      <c r="O2219" s="94">
        <v>33</v>
      </c>
      <c r="P2219" s="74">
        <v>336871794</v>
      </c>
      <c r="Q2219" s="74">
        <v>397713208</v>
      </c>
      <c r="R2219" s="74">
        <v>8</v>
      </c>
      <c r="S2219" s="74">
        <v>7356371</v>
      </c>
      <c r="T2219" s="74">
        <v>138</v>
      </c>
      <c r="U2219" s="74">
        <v>170751</v>
      </c>
      <c r="V2219" s="74">
        <v>1226</v>
      </c>
      <c r="W2219" s="74">
        <v>3000</v>
      </c>
      <c r="X2219" s="74">
        <v>70033</v>
      </c>
      <c r="Y2219" s="74">
        <v>200</v>
      </c>
      <c r="Z2219" s="74">
        <v>1300934</v>
      </c>
      <c r="AA2219" s="74">
        <v>10</v>
      </c>
      <c r="AB2219" s="74">
        <v>8023678</v>
      </c>
      <c r="AC2219" s="74">
        <v>5</v>
      </c>
    </row>
    <row r="2220" spans="1:29" ht="14.25">
      <c r="A2220" s="89">
        <v>2018012</v>
      </c>
      <c r="B2220" s="91">
        <v>43128</v>
      </c>
      <c r="C2220" s="97">
        <v>11</v>
      </c>
      <c r="D2220" s="93">
        <v>12</v>
      </c>
      <c r="E2220" s="93">
        <v>13</v>
      </c>
      <c r="F2220" s="93">
        <v>19</v>
      </c>
      <c r="G2220" s="93">
        <v>26</v>
      </c>
      <c r="H2220" s="93">
        <v>28</v>
      </c>
      <c r="I2220" s="99">
        <v>12</v>
      </c>
      <c r="J2220" s="93">
        <v>12</v>
      </c>
      <c r="K2220" s="93">
        <v>19</v>
      </c>
      <c r="L2220" s="93">
        <v>26</v>
      </c>
      <c r="M2220" s="93">
        <v>11</v>
      </c>
      <c r="N2220" s="93">
        <v>28</v>
      </c>
      <c r="O2220" s="94">
        <v>13</v>
      </c>
      <c r="P2220" s="74">
        <v>367108128</v>
      </c>
      <c r="Q2220" s="74">
        <v>406003688</v>
      </c>
      <c r="R2220" s="74">
        <v>8</v>
      </c>
      <c r="S2220" s="74">
        <v>7195022</v>
      </c>
      <c r="T2220" s="74">
        <v>129</v>
      </c>
      <c r="U2220" s="74">
        <v>170156</v>
      </c>
      <c r="V2220" s="74">
        <v>1934</v>
      </c>
      <c r="W2220" s="74">
        <v>3000</v>
      </c>
      <c r="X2220" s="74">
        <v>88183</v>
      </c>
      <c r="Y2220" s="74">
        <v>200</v>
      </c>
      <c r="Z2220" s="74">
        <v>1544615</v>
      </c>
      <c r="AA2220" s="74">
        <v>10</v>
      </c>
      <c r="AB2220" s="74">
        <v>10639470</v>
      </c>
      <c r="AC2220" s="74">
        <v>5</v>
      </c>
    </row>
    <row r="2221" spans="1:29" ht="14.25">
      <c r="A2221" s="89">
        <v>2018013</v>
      </c>
      <c r="B2221" s="91">
        <v>43130</v>
      </c>
      <c r="C2221" s="97">
        <v>6</v>
      </c>
      <c r="D2221" s="93">
        <v>8</v>
      </c>
      <c r="E2221" s="93">
        <v>13</v>
      </c>
      <c r="F2221" s="93">
        <v>15</v>
      </c>
      <c r="G2221" s="93">
        <v>22</v>
      </c>
      <c r="H2221" s="93">
        <v>33</v>
      </c>
      <c r="I2221" s="99">
        <v>6</v>
      </c>
      <c r="J2221" s="93">
        <v>8</v>
      </c>
      <c r="K2221" s="93">
        <v>13</v>
      </c>
      <c r="L2221" s="93">
        <v>33</v>
      </c>
      <c r="M2221" s="93">
        <v>15</v>
      </c>
      <c r="N2221" s="93">
        <v>22</v>
      </c>
      <c r="O2221" s="94">
        <v>6</v>
      </c>
      <c r="P2221" s="74">
        <v>338322260</v>
      </c>
      <c r="Q2221" s="74">
        <v>410564826</v>
      </c>
      <c r="R2221" s="74">
        <v>9</v>
      </c>
      <c r="S2221" s="74">
        <v>7002470</v>
      </c>
      <c r="T2221" s="74">
        <v>99</v>
      </c>
      <c r="U2221" s="74">
        <v>227553</v>
      </c>
      <c r="V2221" s="74">
        <v>1177</v>
      </c>
      <c r="W2221" s="74">
        <v>3000</v>
      </c>
      <c r="X2221" s="74">
        <v>59570</v>
      </c>
      <c r="Y2221" s="74">
        <v>200</v>
      </c>
      <c r="Z2221" s="74">
        <v>1127998</v>
      </c>
      <c r="AA2221" s="74">
        <v>10</v>
      </c>
      <c r="AB2221" s="74">
        <v>9788351</v>
      </c>
      <c r="AC2221" s="74">
        <v>5</v>
      </c>
    </row>
    <row r="2222" spans="1:29" ht="14.25">
      <c r="A2222" s="89">
        <v>2018014</v>
      </c>
      <c r="B2222" s="91">
        <v>43132</v>
      </c>
      <c r="C2222" s="97">
        <v>9</v>
      </c>
      <c r="D2222" s="93">
        <v>12</v>
      </c>
      <c r="E2222" s="93">
        <v>20</v>
      </c>
      <c r="F2222" s="93">
        <v>24</v>
      </c>
      <c r="G2222" s="93">
        <v>28</v>
      </c>
      <c r="H2222" s="93">
        <v>31</v>
      </c>
      <c r="I2222" s="99">
        <v>7</v>
      </c>
      <c r="J2222" s="93">
        <v>9</v>
      </c>
      <c r="K2222" s="93">
        <v>20</v>
      </c>
      <c r="L2222" s="93">
        <v>31</v>
      </c>
      <c r="M2222" s="93">
        <v>28</v>
      </c>
      <c r="N2222" s="93">
        <v>12</v>
      </c>
      <c r="O2222" s="94">
        <v>24</v>
      </c>
      <c r="P2222" s="74">
        <v>341965074</v>
      </c>
      <c r="Q2222" s="74">
        <v>370944726</v>
      </c>
      <c r="R2222" s="74">
        <v>17</v>
      </c>
      <c r="S2222" s="74">
        <v>5970693</v>
      </c>
      <c r="T2222" s="74">
        <v>103</v>
      </c>
      <c r="U2222" s="74">
        <v>200264</v>
      </c>
      <c r="V2222" s="74">
        <v>1365</v>
      </c>
      <c r="W2222" s="74">
        <v>3000</v>
      </c>
      <c r="X2222" s="74">
        <v>71239</v>
      </c>
      <c r="Y2222" s="74">
        <v>200</v>
      </c>
      <c r="Z2222" s="74">
        <v>1330607</v>
      </c>
      <c r="AA2222" s="74">
        <v>10</v>
      </c>
      <c r="AB2222" s="74">
        <v>10681021</v>
      </c>
      <c r="AC2222" s="74">
        <v>5</v>
      </c>
    </row>
    <row r="2223" spans="1:29" ht="14.25">
      <c r="A2223" s="89">
        <v>2018015</v>
      </c>
      <c r="B2223" s="91">
        <v>43135</v>
      </c>
      <c r="C2223" s="97">
        <v>11</v>
      </c>
      <c r="D2223" s="93">
        <v>15</v>
      </c>
      <c r="E2223" s="93">
        <v>20</v>
      </c>
      <c r="F2223" s="93">
        <v>21</v>
      </c>
      <c r="G2223" s="93">
        <v>26</v>
      </c>
      <c r="H2223" s="93">
        <v>33</v>
      </c>
      <c r="I2223" s="99">
        <v>15</v>
      </c>
      <c r="J2223" s="93">
        <v>11</v>
      </c>
      <c r="K2223" s="93">
        <v>26</v>
      </c>
      <c r="L2223" s="93">
        <v>21</v>
      </c>
      <c r="M2223" s="93">
        <v>15</v>
      </c>
      <c r="N2223" s="93">
        <v>20</v>
      </c>
      <c r="O2223" s="94">
        <v>33</v>
      </c>
      <c r="P2223" s="74">
        <v>372995620</v>
      </c>
      <c r="Q2223" s="74">
        <v>384707208</v>
      </c>
      <c r="R2223" s="74">
        <v>6</v>
      </c>
      <c r="S2223" s="74">
        <v>7652271</v>
      </c>
      <c r="T2223" s="74">
        <v>172</v>
      </c>
      <c r="U2223" s="74">
        <v>115651</v>
      </c>
      <c r="V2223" s="74">
        <v>2163</v>
      </c>
      <c r="W2223" s="74">
        <v>3000</v>
      </c>
      <c r="X2223" s="74">
        <v>93501</v>
      </c>
      <c r="Y2223" s="74">
        <v>200</v>
      </c>
      <c r="Z2223" s="74">
        <v>1553583</v>
      </c>
      <c r="AA2223" s="74">
        <v>10</v>
      </c>
      <c r="AB2223" s="74">
        <v>12494933</v>
      </c>
      <c r="AC2223" s="74">
        <v>5</v>
      </c>
    </row>
    <row r="2224" spans="1:29" ht="14.25">
      <c r="A2224" s="89">
        <v>2018016</v>
      </c>
      <c r="B2224" s="91">
        <v>43137</v>
      </c>
      <c r="C2224" s="97">
        <v>1</v>
      </c>
      <c r="D2224" s="93">
        <v>11</v>
      </c>
      <c r="E2224" s="93">
        <v>12</v>
      </c>
      <c r="F2224" s="93">
        <v>18</v>
      </c>
      <c r="G2224" s="93">
        <v>25</v>
      </c>
      <c r="H2224" s="93">
        <v>27</v>
      </c>
      <c r="I2224" s="99">
        <v>16</v>
      </c>
      <c r="J2224" s="93">
        <v>27</v>
      </c>
      <c r="K2224" s="93">
        <v>11</v>
      </c>
      <c r="L2224" s="93">
        <v>25</v>
      </c>
      <c r="M2224" s="93">
        <v>12</v>
      </c>
      <c r="N2224" s="93">
        <v>18</v>
      </c>
      <c r="O2224" s="94">
        <v>1</v>
      </c>
      <c r="P2224" s="74">
        <v>338462386</v>
      </c>
      <c r="Q2224" s="74">
        <v>415237924</v>
      </c>
      <c r="R2224" s="74">
        <v>4</v>
      </c>
      <c r="S2224" s="74">
        <v>9593701</v>
      </c>
      <c r="T2224" s="74">
        <v>98</v>
      </c>
      <c r="U2224" s="74">
        <v>234372</v>
      </c>
      <c r="V2224" s="74">
        <v>1261</v>
      </c>
      <c r="W2224" s="74">
        <v>3000</v>
      </c>
      <c r="X2224" s="74">
        <v>61624</v>
      </c>
      <c r="Y2224" s="74">
        <v>200</v>
      </c>
      <c r="Z2224" s="74">
        <v>1175404</v>
      </c>
      <c r="AA2224" s="74">
        <v>10</v>
      </c>
      <c r="AB2224" s="74">
        <v>9222140</v>
      </c>
      <c r="AC2224" s="74">
        <v>5</v>
      </c>
    </row>
    <row r="2225" spans="1:29" ht="14.25">
      <c r="A2225" s="89">
        <v>2018017</v>
      </c>
      <c r="B2225" s="91">
        <v>43139</v>
      </c>
      <c r="C2225" s="97">
        <v>3</v>
      </c>
      <c r="D2225" s="93">
        <v>6</v>
      </c>
      <c r="E2225" s="93">
        <v>11</v>
      </c>
      <c r="F2225" s="93">
        <v>26</v>
      </c>
      <c r="G2225" s="93">
        <v>30</v>
      </c>
      <c r="H2225" s="93">
        <v>32</v>
      </c>
      <c r="I2225" s="99">
        <v>12</v>
      </c>
      <c r="J2225" s="93">
        <v>6</v>
      </c>
      <c r="K2225" s="93">
        <v>30</v>
      </c>
      <c r="L2225" s="93">
        <v>3</v>
      </c>
      <c r="M2225" s="93">
        <v>11</v>
      </c>
      <c r="N2225" s="93">
        <v>26</v>
      </c>
      <c r="O2225" s="94">
        <v>32</v>
      </c>
      <c r="P2225" s="74">
        <v>341808336</v>
      </c>
      <c r="Q2225" s="74">
        <v>441055600</v>
      </c>
      <c r="R2225" s="74">
        <v>5</v>
      </c>
      <c r="S2225" s="74">
        <v>8695830</v>
      </c>
      <c r="T2225" s="74">
        <v>68</v>
      </c>
      <c r="U2225" s="74">
        <v>339690</v>
      </c>
      <c r="V2225" s="74">
        <v>1084</v>
      </c>
      <c r="W2225" s="74">
        <v>3000</v>
      </c>
      <c r="X2225" s="74">
        <v>55799</v>
      </c>
      <c r="Y2225" s="74">
        <v>200</v>
      </c>
      <c r="Z2225" s="74">
        <v>1111406</v>
      </c>
      <c r="AA2225" s="74">
        <v>10</v>
      </c>
      <c r="AB2225" s="74">
        <v>9912890</v>
      </c>
      <c r="AC2225" s="74">
        <v>5</v>
      </c>
    </row>
    <row r="2226" spans="1:29" ht="14.25">
      <c r="A2226" s="89">
        <v>2018018</v>
      </c>
      <c r="B2226" s="91">
        <v>43142</v>
      </c>
      <c r="C2226" s="97">
        <v>2</v>
      </c>
      <c r="D2226" s="93">
        <v>12</v>
      </c>
      <c r="E2226" s="93">
        <v>13</v>
      </c>
      <c r="F2226" s="93">
        <v>18</v>
      </c>
      <c r="G2226" s="93">
        <v>25</v>
      </c>
      <c r="H2226" s="93">
        <v>27</v>
      </c>
      <c r="I2226" s="99">
        <v>7</v>
      </c>
      <c r="J2226" s="93">
        <v>27</v>
      </c>
      <c r="K2226" s="93">
        <v>2</v>
      </c>
      <c r="L2226" s="93">
        <v>25</v>
      </c>
      <c r="M2226" s="93">
        <v>13</v>
      </c>
      <c r="N2226" s="93">
        <v>18</v>
      </c>
      <c r="O2226" s="94">
        <v>12</v>
      </c>
      <c r="P2226" s="74">
        <v>364855490</v>
      </c>
      <c r="Q2226" s="74">
        <v>426699072</v>
      </c>
      <c r="R2226" s="74">
        <v>12</v>
      </c>
      <c r="S2226" s="74">
        <v>6383135</v>
      </c>
      <c r="T2226" s="74">
        <v>214</v>
      </c>
      <c r="U2226" s="74">
        <v>96948</v>
      </c>
      <c r="V2226" s="74">
        <v>2261</v>
      </c>
      <c r="W2226" s="74">
        <v>3000</v>
      </c>
      <c r="X2226" s="74">
        <v>100526</v>
      </c>
      <c r="Y2226" s="74">
        <v>200</v>
      </c>
      <c r="Z2226" s="74">
        <v>1635361</v>
      </c>
      <c r="AA2226" s="74">
        <v>10</v>
      </c>
      <c r="AB2226" s="74">
        <v>10509848</v>
      </c>
      <c r="AC2226" s="74">
        <v>5</v>
      </c>
    </row>
    <row r="2227" spans="1:29" ht="14.25">
      <c r="A2227" s="89">
        <v>2018019</v>
      </c>
      <c r="B2227" s="91">
        <v>43144</v>
      </c>
      <c r="C2227" s="97">
        <v>3</v>
      </c>
      <c r="D2227" s="93">
        <v>11</v>
      </c>
      <c r="E2227" s="93">
        <v>12</v>
      </c>
      <c r="F2227" s="93">
        <v>16</v>
      </c>
      <c r="G2227" s="93">
        <v>21</v>
      </c>
      <c r="H2227" s="93">
        <v>23</v>
      </c>
      <c r="I2227" s="99">
        <v>9</v>
      </c>
      <c r="J2227" s="93">
        <v>21</v>
      </c>
      <c r="K2227" s="93">
        <v>16</v>
      </c>
      <c r="L2227" s="93">
        <v>23</v>
      </c>
      <c r="M2227" s="93">
        <v>11</v>
      </c>
      <c r="N2227" s="93">
        <v>3</v>
      </c>
      <c r="O2227" s="94">
        <v>12</v>
      </c>
      <c r="P2227" s="74">
        <v>353382992</v>
      </c>
      <c r="Q2227" s="74">
        <v>423300648</v>
      </c>
      <c r="R2227" s="74">
        <v>8</v>
      </c>
      <c r="S2227" s="74">
        <v>6663708</v>
      </c>
      <c r="T2227" s="74">
        <v>80</v>
      </c>
      <c r="U2227" s="74">
        <v>207963</v>
      </c>
      <c r="V2227" s="74">
        <v>1677</v>
      </c>
      <c r="W2227" s="74">
        <v>3000</v>
      </c>
      <c r="X2227" s="74">
        <v>75265</v>
      </c>
      <c r="Y2227" s="74">
        <v>200</v>
      </c>
      <c r="Z2227" s="74">
        <v>1303129</v>
      </c>
      <c r="AA2227" s="74">
        <v>10</v>
      </c>
      <c r="AB2227" s="74">
        <v>14698811</v>
      </c>
      <c r="AC2227" s="74">
        <v>5</v>
      </c>
    </row>
    <row r="2228" spans="1:29" ht="14.25">
      <c r="A2228" s="89">
        <v>2018020</v>
      </c>
      <c r="B2228" s="91">
        <v>43153</v>
      </c>
      <c r="C2228" s="97">
        <v>6</v>
      </c>
      <c r="D2228" s="93">
        <v>9</v>
      </c>
      <c r="E2228" s="93">
        <v>10</v>
      </c>
      <c r="F2228" s="93">
        <v>14</v>
      </c>
      <c r="G2228" s="93">
        <v>28</v>
      </c>
      <c r="H2228" s="93">
        <v>30</v>
      </c>
      <c r="I2228" s="99">
        <v>5</v>
      </c>
      <c r="J2228" s="93">
        <v>10</v>
      </c>
      <c r="K2228" s="93">
        <v>30</v>
      </c>
      <c r="L2228" s="93">
        <v>14</v>
      </c>
      <c r="M2228" s="93">
        <v>6</v>
      </c>
      <c r="N2228" s="93">
        <v>9</v>
      </c>
      <c r="O2228" s="94">
        <v>28</v>
      </c>
      <c r="P2228" s="74">
        <v>322991340</v>
      </c>
      <c r="Q2228" s="74">
        <v>302764704</v>
      </c>
      <c r="R2228" s="74">
        <v>33</v>
      </c>
      <c r="S2228" s="74">
        <v>5489962</v>
      </c>
      <c r="T2228" s="74">
        <v>212</v>
      </c>
      <c r="U2228" s="74">
        <v>95334</v>
      </c>
      <c r="V2228" s="74">
        <v>1594</v>
      </c>
      <c r="W2228" s="74">
        <v>3000</v>
      </c>
      <c r="X2228" s="74">
        <v>77343</v>
      </c>
      <c r="Y2228" s="74">
        <v>200</v>
      </c>
      <c r="Z2228" s="74">
        <v>1394295</v>
      </c>
      <c r="AA2228" s="74">
        <v>10</v>
      </c>
      <c r="AB2228" s="74">
        <v>8645684</v>
      </c>
      <c r="AC2228" s="74">
        <v>5</v>
      </c>
    </row>
    <row r="2229" spans="1:29" ht="14.25">
      <c r="A2229" s="89">
        <v>2018021</v>
      </c>
      <c r="B2229" s="91">
        <v>43156</v>
      </c>
      <c r="C2229" s="97">
        <v>3</v>
      </c>
      <c r="D2229" s="93">
        <v>4</v>
      </c>
      <c r="E2229" s="93">
        <v>6</v>
      </c>
      <c r="F2229" s="93">
        <v>11</v>
      </c>
      <c r="G2229" s="93">
        <v>23</v>
      </c>
      <c r="H2229" s="93">
        <v>28</v>
      </c>
      <c r="I2229" s="99">
        <v>14</v>
      </c>
      <c r="J2229" s="93">
        <v>4</v>
      </c>
      <c r="K2229" s="93">
        <v>11</v>
      </c>
      <c r="L2229" s="93">
        <v>28</v>
      </c>
      <c r="M2229" s="93">
        <v>6</v>
      </c>
      <c r="N2229" s="93">
        <v>23</v>
      </c>
      <c r="O2229" s="94">
        <v>3</v>
      </c>
      <c r="P2229" s="74">
        <v>364661036</v>
      </c>
      <c r="Q2229" s="74">
        <v>348212718</v>
      </c>
      <c r="R2229" s="74">
        <v>3</v>
      </c>
      <c r="S2229" s="74">
        <v>10000000</v>
      </c>
      <c r="T2229" s="74">
        <v>216</v>
      </c>
      <c r="U2229" s="74">
        <v>116432</v>
      </c>
      <c r="V2229" s="74">
        <v>1175</v>
      </c>
      <c r="W2229" s="74">
        <v>3000</v>
      </c>
      <c r="X2229" s="74">
        <v>67620</v>
      </c>
      <c r="Y2229" s="74">
        <v>200</v>
      </c>
      <c r="Z2229" s="74">
        <v>1321924</v>
      </c>
      <c r="AA2229" s="74">
        <v>10</v>
      </c>
      <c r="AB2229" s="74">
        <v>9563662</v>
      </c>
      <c r="AC2229" s="74">
        <v>5</v>
      </c>
    </row>
    <row r="2230" spans="1:29" ht="14.25">
      <c r="A2230" s="89">
        <v>2018022</v>
      </c>
      <c r="B2230" s="91">
        <v>43158</v>
      </c>
      <c r="C2230" s="97">
        <v>7</v>
      </c>
      <c r="D2230" s="93">
        <v>14</v>
      </c>
      <c r="E2230" s="93">
        <v>19</v>
      </c>
      <c r="F2230" s="93">
        <v>21</v>
      </c>
      <c r="G2230" s="93">
        <v>22</v>
      </c>
      <c r="H2230" s="93">
        <v>23</v>
      </c>
      <c r="I2230" s="99">
        <v>3</v>
      </c>
      <c r="J2230" s="93">
        <v>14</v>
      </c>
      <c r="K2230" s="93">
        <v>22</v>
      </c>
      <c r="L2230" s="93">
        <v>19</v>
      </c>
      <c r="M2230" s="93">
        <v>21</v>
      </c>
      <c r="N2230" s="93">
        <v>7</v>
      </c>
      <c r="O2230" s="94">
        <v>23</v>
      </c>
      <c r="P2230" s="74">
        <v>333617132</v>
      </c>
      <c r="Q2230" s="74">
        <v>371039376</v>
      </c>
      <c r="R2230" s="74">
        <v>6</v>
      </c>
      <c r="S2230" s="74">
        <v>8201615</v>
      </c>
      <c r="T2230" s="74">
        <v>111</v>
      </c>
      <c r="U2230" s="74">
        <v>216325</v>
      </c>
      <c r="V2230" s="74">
        <v>988</v>
      </c>
      <c r="W2230" s="74">
        <v>3000</v>
      </c>
      <c r="X2230" s="74">
        <v>56391</v>
      </c>
      <c r="Y2230" s="74">
        <v>200</v>
      </c>
      <c r="Z2230" s="74">
        <v>1137669</v>
      </c>
      <c r="AA2230" s="74">
        <v>10</v>
      </c>
      <c r="AB2230" s="74">
        <v>8361005</v>
      </c>
      <c r="AC2230" s="74">
        <v>5</v>
      </c>
    </row>
    <row r="2231" spans="1:29" ht="14.25">
      <c r="A2231" s="89">
        <v>2018023</v>
      </c>
      <c r="B2231" s="91">
        <v>43160</v>
      </c>
      <c r="C2231" s="97">
        <v>12</v>
      </c>
      <c r="D2231" s="93">
        <v>15</v>
      </c>
      <c r="E2231" s="93">
        <v>16</v>
      </c>
      <c r="F2231" s="93">
        <v>21</v>
      </c>
      <c r="G2231" s="93">
        <v>26</v>
      </c>
      <c r="H2231" s="93">
        <v>29</v>
      </c>
      <c r="I2231" s="99">
        <v>16</v>
      </c>
      <c r="J2231" s="93">
        <v>16</v>
      </c>
      <c r="K2231" s="93">
        <v>29</v>
      </c>
      <c r="L2231" s="93">
        <v>26</v>
      </c>
      <c r="M2231" s="93">
        <v>12</v>
      </c>
      <c r="N2231" s="93">
        <v>15</v>
      </c>
      <c r="O2231" s="94">
        <v>21</v>
      </c>
      <c r="P2231" s="74">
        <v>339395846</v>
      </c>
      <c r="Q2231" s="74">
        <v>419696331</v>
      </c>
      <c r="R2231" s="74">
        <v>3</v>
      </c>
      <c r="S2231" s="74">
        <v>10000000</v>
      </c>
      <c r="T2231" s="74">
        <v>159</v>
      </c>
      <c r="U2231" s="74">
        <v>164899</v>
      </c>
      <c r="V2231" s="74">
        <v>906</v>
      </c>
      <c r="W2231" s="74">
        <v>3000</v>
      </c>
      <c r="X2231" s="74">
        <v>56937</v>
      </c>
      <c r="Y2231" s="74">
        <v>200</v>
      </c>
      <c r="Z2231" s="74">
        <v>1150655</v>
      </c>
      <c r="AA2231" s="74">
        <v>10</v>
      </c>
      <c r="AB2231" s="74">
        <v>7163214</v>
      </c>
      <c r="AC2231" s="74">
        <v>5</v>
      </c>
    </row>
    <row r="2232" spans="1:29" ht="14.25">
      <c r="A2232" s="89">
        <v>2018024</v>
      </c>
      <c r="B2232" s="91">
        <v>43163</v>
      </c>
      <c r="C2232" s="97">
        <v>11</v>
      </c>
      <c r="D2232" s="93">
        <v>19</v>
      </c>
      <c r="E2232" s="93">
        <v>22</v>
      </c>
      <c r="F2232" s="93">
        <v>26</v>
      </c>
      <c r="G2232" s="93">
        <v>31</v>
      </c>
      <c r="H2232" s="93">
        <v>32</v>
      </c>
      <c r="I2232" s="99">
        <v>2</v>
      </c>
      <c r="J2232" s="93">
        <v>32</v>
      </c>
      <c r="K2232" s="93">
        <v>11</v>
      </c>
      <c r="L2232" s="93">
        <v>26</v>
      </c>
      <c r="M2232" s="93">
        <v>19</v>
      </c>
      <c r="N2232" s="93">
        <v>31</v>
      </c>
      <c r="O2232" s="94">
        <v>22</v>
      </c>
      <c r="P2232" s="74">
        <v>373443496</v>
      </c>
      <c r="Q2232" s="74">
        <v>436102047</v>
      </c>
      <c r="R2232" s="74">
        <v>9</v>
      </c>
      <c r="S2232" s="74">
        <v>7481039</v>
      </c>
      <c r="T2232" s="74">
        <v>81</v>
      </c>
      <c r="U2232" s="74">
        <v>344588</v>
      </c>
      <c r="V2232" s="74">
        <v>924</v>
      </c>
      <c r="W2232" s="74">
        <v>3000</v>
      </c>
      <c r="X2232" s="74">
        <v>55421</v>
      </c>
      <c r="Y2232" s="74">
        <v>200</v>
      </c>
      <c r="Z2232" s="74">
        <v>1127359</v>
      </c>
      <c r="AA2232" s="74">
        <v>10</v>
      </c>
      <c r="AB2232" s="74">
        <v>9242152</v>
      </c>
      <c r="AC2232" s="74">
        <v>5</v>
      </c>
    </row>
    <row r="2233" spans="1:29" ht="14.25">
      <c r="A2233" s="89">
        <v>2018025</v>
      </c>
      <c r="B2233" s="91">
        <v>43165</v>
      </c>
      <c r="C2233" s="97">
        <v>4</v>
      </c>
      <c r="D2233" s="93">
        <v>13</v>
      </c>
      <c r="E2233" s="93">
        <v>16</v>
      </c>
      <c r="F2233" s="93">
        <v>19</v>
      </c>
      <c r="G2233" s="93">
        <v>21</v>
      </c>
      <c r="H2233" s="93">
        <v>25</v>
      </c>
      <c r="I2233" s="99">
        <v>14</v>
      </c>
      <c r="J2233" s="93">
        <v>25</v>
      </c>
      <c r="K2233" s="93">
        <v>13</v>
      </c>
      <c r="L2233" s="93">
        <v>4</v>
      </c>
      <c r="M2233" s="93">
        <v>21</v>
      </c>
      <c r="N2233" s="93">
        <v>16</v>
      </c>
      <c r="O2233" s="94">
        <v>19</v>
      </c>
      <c r="P2233" s="74">
        <v>341614936</v>
      </c>
      <c r="Q2233" s="74">
        <v>513258146</v>
      </c>
      <c r="R2233" s="74">
        <v>1</v>
      </c>
      <c r="S2233" s="74">
        <v>10000000</v>
      </c>
      <c r="T2233" s="74">
        <v>83</v>
      </c>
      <c r="U2233" s="74">
        <v>350024</v>
      </c>
      <c r="V2233" s="74">
        <v>700</v>
      </c>
      <c r="W2233" s="74">
        <v>3000</v>
      </c>
      <c r="X2233" s="74">
        <v>40970</v>
      </c>
      <c r="Y2233" s="74">
        <v>200</v>
      </c>
      <c r="Z2233" s="74">
        <v>881488</v>
      </c>
      <c r="AA2233" s="74">
        <v>10</v>
      </c>
      <c r="AB2233" s="74">
        <v>6414861</v>
      </c>
      <c r="AC2233" s="74">
        <v>5</v>
      </c>
    </row>
    <row r="2234" spans="1:29" ht="14.25">
      <c r="A2234" s="89">
        <v>2018026</v>
      </c>
      <c r="B2234" s="91">
        <v>43167</v>
      </c>
      <c r="C2234" s="97">
        <v>4</v>
      </c>
      <c r="D2234" s="93">
        <v>7</v>
      </c>
      <c r="E2234" s="93">
        <v>12</v>
      </c>
      <c r="F2234" s="93">
        <v>14</v>
      </c>
      <c r="G2234" s="93">
        <v>26</v>
      </c>
      <c r="H2234" s="93">
        <v>32</v>
      </c>
      <c r="I2234" s="99">
        <v>4</v>
      </c>
      <c r="J2234" s="93">
        <v>4</v>
      </c>
      <c r="K2234" s="93">
        <v>7</v>
      </c>
      <c r="L2234" s="93">
        <v>26</v>
      </c>
      <c r="M2234" s="93">
        <v>12</v>
      </c>
      <c r="N2234" s="93">
        <v>14</v>
      </c>
      <c r="O2234" s="94">
        <v>32</v>
      </c>
      <c r="P2234" s="74">
        <v>341958742</v>
      </c>
      <c r="Q2234" s="74">
        <v>537930372</v>
      </c>
      <c r="R2234" s="74">
        <v>6</v>
      </c>
      <c r="S2234" s="74">
        <v>8313468</v>
      </c>
      <c r="T2234" s="74">
        <v>75</v>
      </c>
      <c r="U2234" s="74">
        <v>331346</v>
      </c>
      <c r="V2234" s="74">
        <v>1092</v>
      </c>
      <c r="W2234" s="74">
        <v>3000</v>
      </c>
      <c r="X2234" s="74">
        <v>59713</v>
      </c>
      <c r="Y2234" s="74">
        <v>200</v>
      </c>
      <c r="Z2234" s="74">
        <v>1094967</v>
      </c>
      <c r="AA2234" s="74">
        <v>10</v>
      </c>
      <c r="AB2234" s="74">
        <v>8397492</v>
      </c>
      <c r="AC2234" s="74">
        <v>5</v>
      </c>
    </row>
    <row r="2235" spans="1:29" ht="14.25">
      <c r="A2235" s="89">
        <v>2018027</v>
      </c>
      <c r="B2235" s="91">
        <v>43170</v>
      </c>
      <c r="C2235" s="97">
        <v>2</v>
      </c>
      <c r="D2235" s="93">
        <v>7</v>
      </c>
      <c r="E2235" s="93">
        <v>9</v>
      </c>
      <c r="F2235" s="93">
        <v>14</v>
      </c>
      <c r="G2235" s="93">
        <v>18</v>
      </c>
      <c r="H2235" s="93">
        <v>28</v>
      </c>
      <c r="I2235" s="99">
        <v>5</v>
      </c>
      <c r="J2235" s="93">
        <v>28</v>
      </c>
      <c r="K2235" s="93">
        <v>7</v>
      </c>
      <c r="L2235" s="93">
        <v>14</v>
      </c>
      <c r="M2235" s="93">
        <v>9</v>
      </c>
      <c r="N2235" s="93">
        <v>18</v>
      </c>
      <c r="O2235" s="94">
        <v>2</v>
      </c>
      <c r="P2235" s="74">
        <v>386579026</v>
      </c>
      <c r="Q2235" s="74">
        <v>561561972</v>
      </c>
      <c r="R2235" s="74">
        <v>6</v>
      </c>
      <c r="S2235" s="74">
        <v>8250400</v>
      </c>
      <c r="T2235" s="74">
        <v>144</v>
      </c>
      <c r="U2235" s="74">
        <v>169291</v>
      </c>
      <c r="V2235" s="74">
        <v>1652</v>
      </c>
      <c r="W2235" s="74">
        <v>3000</v>
      </c>
      <c r="X2235" s="74">
        <v>87914</v>
      </c>
      <c r="Y2235" s="74">
        <v>200</v>
      </c>
      <c r="Z2235" s="74">
        <v>1565274</v>
      </c>
      <c r="AA2235" s="74">
        <v>10</v>
      </c>
      <c r="AB2235" s="74">
        <v>10744036</v>
      </c>
      <c r="AC2235" s="74">
        <v>5</v>
      </c>
    </row>
    <row r="2236" spans="1:29" ht="14.25">
      <c r="A2236" s="89">
        <v>2018028</v>
      </c>
      <c r="B2236" s="91">
        <v>43172</v>
      </c>
      <c r="C2236" s="97">
        <v>3</v>
      </c>
      <c r="D2236" s="93">
        <v>8</v>
      </c>
      <c r="E2236" s="93">
        <v>11</v>
      </c>
      <c r="F2236" s="93">
        <v>14</v>
      </c>
      <c r="G2236" s="93">
        <v>18</v>
      </c>
      <c r="H2236" s="93">
        <v>23</v>
      </c>
      <c r="I2236" s="99">
        <v>16</v>
      </c>
      <c r="J2236" s="93">
        <v>8</v>
      </c>
      <c r="K2236" s="93">
        <v>3</v>
      </c>
      <c r="L2236" s="93">
        <v>18</v>
      </c>
      <c r="M2236" s="93">
        <v>11</v>
      </c>
      <c r="N2236" s="93">
        <v>14</v>
      </c>
      <c r="O2236" s="94">
        <v>23</v>
      </c>
      <c r="P2236" s="74">
        <v>352015830</v>
      </c>
      <c r="Q2236" s="74">
        <v>578094167</v>
      </c>
      <c r="R2236" s="74">
        <v>7</v>
      </c>
      <c r="S2236" s="74">
        <v>7676997</v>
      </c>
      <c r="T2236" s="74">
        <v>220</v>
      </c>
      <c r="U2236" s="74">
        <v>106471</v>
      </c>
      <c r="V2236" s="74">
        <v>1869</v>
      </c>
      <c r="W2236" s="74">
        <v>3000</v>
      </c>
      <c r="X2236" s="74">
        <v>82708</v>
      </c>
      <c r="Y2236" s="74">
        <v>200</v>
      </c>
      <c r="Z2236" s="74">
        <v>1493643</v>
      </c>
      <c r="AA2236" s="74">
        <v>10</v>
      </c>
      <c r="AB2236" s="74">
        <v>8341565</v>
      </c>
      <c r="AC2236" s="74">
        <v>5</v>
      </c>
    </row>
    <row r="2237" spans="1:29" ht="14.25">
      <c r="A2237" s="89">
        <v>2018029</v>
      </c>
      <c r="B2237" s="91">
        <v>43174</v>
      </c>
      <c r="C2237" s="97">
        <v>1</v>
      </c>
      <c r="D2237" s="93">
        <v>2</v>
      </c>
      <c r="E2237" s="93">
        <v>9</v>
      </c>
      <c r="F2237" s="93">
        <v>14</v>
      </c>
      <c r="G2237" s="93">
        <v>22</v>
      </c>
      <c r="H2237" s="93">
        <v>25</v>
      </c>
      <c r="I2237" s="99">
        <v>5</v>
      </c>
      <c r="J2237" s="93">
        <v>2</v>
      </c>
      <c r="K2237" s="93">
        <v>22</v>
      </c>
      <c r="L2237" s="93">
        <v>9</v>
      </c>
      <c r="M2237" s="93">
        <v>14</v>
      </c>
      <c r="N2237" s="93">
        <v>25</v>
      </c>
      <c r="O2237" s="94">
        <v>1</v>
      </c>
      <c r="P2237" s="74">
        <v>349939456</v>
      </c>
      <c r="Q2237" s="74">
        <v>607081200</v>
      </c>
      <c r="R2237" s="74">
        <v>5</v>
      </c>
      <c r="S2237" s="74">
        <v>8926329</v>
      </c>
      <c r="T2237" s="74">
        <v>85</v>
      </c>
      <c r="U2237" s="74">
        <v>288700</v>
      </c>
      <c r="V2237" s="74">
        <v>941</v>
      </c>
      <c r="W2237" s="74">
        <v>3000</v>
      </c>
      <c r="X2237" s="74">
        <v>50833</v>
      </c>
      <c r="Y2237" s="74">
        <v>200</v>
      </c>
      <c r="Z2237" s="74">
        <v>1050933</v>
      </c>
      <c r="AA2237" s="74">
        <v>10</v>
      </c>
      <c r="AB2237" s="74">
        <v>9962632</v>
      </c>
      <c r="AC2237" s="74">
        <v>5</v>
      </c>
    </row>
    <row r="2238" spans="1:29" ht="14.25">
      <c r="A2238" s="89">
        <v>2018030</v>
      </c>
      <c r="B2238" s="91">
        <v>43177</v>
      </c>
      <c r="C2238" s="97">
        <v>13</v>
      </c>
      <c r="D2238" s="93">
        <v>14</v>
      </c>
      <c r="E2238" s="93">
        <v>20</v>
      </c>
      <c r="F2238" s="93">
        <v>21</v>
      </c>
      <c r="G2238" s="93">
        <v>25</v>
      </c>
      <c r="H2238" s="93">
        <v>33</v>
      </c>
      <c r="I2238" s="99">
        <v>7</v>
      </c>
      <c r="J2238" s="93">
        <v>13</v>
      </c>
      <c r="K2238" s="93">
        <v>14</v>
      </c>
      <c r="L2238" s="93">
        <v>20</v>
      </c>
      <c r="M2238" s="93">
        <v>33</v>
      </c>
      <c r="N2238" s="93">
        <v>25</v>
      </c>
      <c r="O2238" s="94">
        <v>21</v>
      </c>
      <c r="P2238" s="74">
        <v>388492136</v>
      </c>
      <c r="Q2238" s="74">
        <v>673759355</v>
      </c>
      <c r="R2238" s="74">
        <v>1</v>
      </c>
      <c r="S2238" s="74">
        <v>10000000</v>
      </c>
      <c r="T2238" s="74">
        <v>98</v>
      </c>
      <c r="U2238" s="74">
        <v>260810</v>
      </c>
      <c r="V2238" s="74">
        <v>1097</v>
      </c>
      <c r="W2238" s="74">
        <v>3000</v>
      </c>
      <c r="X2238" s="74">
        <v>60282</v>
      </c>
      <c r="Y2238" s="74">
        <v>200</v>
      </c>
      <c r="Z2238" s="74">
        <v>1184057</v>
      </c>
      <c r="AA2238" s="74">
        <v>10</v>
      </c>
      <c r="AB2238" s="74">
        <v>12187127</v>
      </c>
      <c r="AC2238" s="74">
        <v>5</v>
      </c>
    </row>
    <row r="2239" spans="1:29" ht="14.25">
      <c r="A2239" s="89">
        <v>2018031</v>
      </c>
      <c r="B2239" s="91">
        <v>43179</v>
      </c>
      <c r="C2239" s="97">
        <v>2</v>
      </c>
      <c r="D2239" s="93">
        <v>16</v>
      </c>
      <c r="E2239" s="93">
        <v>18</v>
      </c>
      <c r="F2239" s="93">
        <v>19</v>
      </c>
      <c r="G2239" s="93">
        <v>27</v>
      </c>
      <c r="H2239" s="93">
        <v>30</v>
      </c>
      <c r="I2239" s="99">
        <v>14</v>
      </c>
      <c r="J2239" s="93">
        <v>19</v>
      </c>
      <c r="K2239" s="93">
        <v>16</v>
      </c>
      <c r="L2239" s="93">
        <v>30</v>
      </c>
      <c r="M2239" s="93">
        <v>27</v>
      </c>
      <c r="N2239" s="93">
        <v>18</v>
      </c>
      <c r="O2239" s="94">
        <v>2</v>
      </c>
      <c r="P2239" s="74">
        <v>345048756</v>
      </c>
      <c r="Q2239" s="74">
        <v>722002755</v>
      </c>
      <c r="R2239" s="74">
        <v>3</v>
      </c>
      <c r="S2239" s="74">
        <v>10000000</v>
      </c>
      <c r="T2239" s="74">
        <v>116</v>
      </c>
      <c r="U2239" s="74">
        <v>224837</v>
      </c>
      <c r="V2239" s="74">
        <v>1092</v>
      </c>
      <c r="W2239" s="74">
        <v>3000</v>
      </c>
      <c r="X2239" s="74">
        <v>59834</v>
      </c>
      <c r="Y2239" s="74">
        <v>200</v>
      </c>
      <c r="Z2239" s="74">
        <v>1201239</v>
      </c>
      <c r="AA2239" s="74">
        <v>10</v>
      </c>
      <c r="AB2239" s="74">
        <v>7498833</v>
      </c>
      <c r="AC2239" s="74">
        <v>5</v>
      </c>
    </row>
    <row r="2240" spans="1:29" ht="14.25">
      <c r="A2240" s="89">
        <v>2018032</v>
      </c>
      <c r="B2240" s="91">
        <v>43181</v>
      </c>
      <c r="C2240" s="97">
        <v>21</v>
      </c>
      <c r="D2240" s="93">
        <v>22</v>
      </c>
      <c r="E2240" s="93">
        <v>23</v>
      </c>
      <c r="F2240" s="93">
        <v>24</v>
      </c>
      <c r="G2240" s="93">
        <v>25</v>
      </c>
      <c r="H2240" s="93">
        <v>32</v>
      </c>
      <c r="I2240" s="99">
        <v>6</v>
      </c>
      <c r="J2240" s="93">
        <v>25</v>
      </c>
      <c r="K2240" s="93">
        <v>22</v>
      </c>
      <c r="L2240" s="93">
        <v>23</v>
      </c>
      <c r="M2240" s="93">
        <v>21</v>
      </c>
      <c r="N2240" s="93">
        <v>32</v>
      </c>
      <c r="O2240" s="94">
        <v>24</v>
      </c>
      <c r="P2240" s="74">
        <v>351194914</v>
      </c>
      <c r="Q2240" s="74">
        <v>760396749</v>
      </c>
      <c r="R2240" s="74">
        <v>3</v>
      </c>
      <c r="S2240" s="74">
        <v>10000000</v>
      </c>
      <c r="T2240" s="74">
        <v>127</v>
      </c>
      <c r="U2240" s="74">
        <v>179511</v>
      </c>
      <c r="V2240" s="74">
        <v>1392</v>
      </c>
      <c r="W2240" s="74">
        <v>3000</v>
      </c>
      <c r="X2240" s="74">
        <v>56340</v>
      </c>
      <c r="Y2240" s="74">
        <v>200</v>
      </c>
      <c r="Z2240" s="74">
        <v>1013760</v>
      </c>
      <c r="AA2240" s="74">
        <v>10</v>
      </c>
      <c r="AB2240" s="74">
        <v>11062382</v>
      </c>
      <c r="AC2240" s="74">
        <v>5</v>
      </c>
    </row>
    <row r="2241" spans="1:29" ht="14.25">
      <c r="A2241" s="89">
        <v>2018033</v>
      </c>
      <c r="B2241" s="91">
        <v>43184</v>
      </c>
      <c r="C2241" s="97">
        <v>4</v>
      </c>
      <c r="D2241" s="93">
        <v>19</v>
      </c>
      <c r="E2241" s="93">
        <v>20</v>
      </c>
      <c r="F2241" s="93">
        <v>22</v>
      </c>
      <c r="G2241" s="93">
        <v>28</v>
      </c>
      <c r="H2241" s="93">
        <v>33</v>
      </c>
      <c r="I2241" s="99">
        <v>6</v>
      </c>
      <c r="J2241" s="93">
        <v>33</v>
      </c>
      <c r="K2241" s="93">
        <v>20</v>
      </c>
      <c r="L2241" s="93">
        <v>4</v>
      </c>
      <c r="M2241" s="93">
        <v>19</v>
      </c>
      <c r="N2241" s="93">
        <v>28</v>
      </c>
      <c r="O2241" s="94">
        <v>22</v>
      </c>
      <c r="P2241" s="74">
        <v>376360408</v>
      </c>
      <c r="Q2241" s="74">
        <v>806829198</v>
      </c>
      <c r="R2241" s="74">
        <v>3</v>
      </c>
      <c r="S2241" s="74">
        <v>10000000</v>
      </c>
      <c r="T2241" s="74">
        <v>88</v>
      </c>
      <c r="U2241" s="74">
        <v>289516</v>
      </c>
      <c r="V2241" s="74">
        <v>1047</v>
      </c>
      <c r="W2241" s="74">
        <v>3000</v>
      </c>
      <c r="X2241" s="74">
        <v>61280</v>
      </c>
      <c r="Y2241" s="74">
        <v>200</v>
      </c>
      <c r="Z2241" s="74">
        <v>1205558</v>
      </c>
      <c r="AA2241" s="74">
        <v>10</v>
      </c>
      <c r="AB2241" s="74">
        <v>11010817</v>
      </c>
      <c r="AC2241" s="74">
        <v>5</v>
      </c>
    </row>
    <row r="2242" spans="1:29" ht="14.25">
      <c r="A2242" s="89">
        <v>2018034</v>
      </c>
      <c r="B2242" s="91">
        <v>43186</v>
      </c>
      <c r="C2242" s="97">
        <v>1</v>
      </c>
      <c r="D2242" s="93">
        <v>5</v>
      </c>
      <c r="E2242" s="93">
        <v>11</v>
      </c>
      <c r="F2242" s="93">
        <v>22</v>
      </c>
      <c r="G2242" s="93">
        <v>23</v>
      </c>
      <c r="H2242" s="93">
        <v>26</v>
      </c>
      <c r="I2242" s="99">
        <v>15</v>
      </c>
      <c r="J2242" s="93">
        <v>23</v>
      </c>
      <c r="K2242" s="93">
        <v>5</v>
      </c>
      <c r="L2242" s="93">
        <v>22</v>
      </c>
      <c r="M2242" s="93">
        <v>11</v>
      </c>
      <c r="N2242" s="93">
        <v>26</v>
      </c>
      <c r="O2242" s="94">
        <v>1</v>
      </c>
      <c r="P2242" s="74">
        <v>348544506</v>
      </c>
      <c r="Q2242" s="74">
        <v>823152736</v>
      </c>
      <c r="R2242" s="74">
        <v>8</v>
      </c>
      <c r="S2242" s="74">
        <v>7560160</v>
      </c>
      <c r="T2242" s="74">
        <v>122</v>
      </c>
      <c r="U2242" s="74">
        <v>209849</v>
      </c>
      <c r="V2242" s="74">
        <v>972</v>
      </c>
      <c r="W2242" s="74">
        <v>3000</v>
      </c>
      <c r="X2242" s="74">
        <v>63265</v>
      </c>
      <c r="Y2242" s="74">
        <v>200</v>
      </c>
      <c r="Z2242" s="74">
        <v>1241750</v>
      </c>
      <c r="AA2242" s="74">
        <v>10</v>
      </c>
      <c r="AB2242" s="74">
        <v>8078774</v>
      </c>
      <c r="AC2242" s="74">
        <v>5</v>
      </c>
    </row>
    <row r="2243" spans="1:29" ht="14.25">
      <c r="A2243" s="89">
        <v>2018035</v>
      </c>
      <c r="B2243" s="91">
        <v>43188</v>
      </c>
      <c r="C2243" s="97">
        <v>7</v>
      </c>
      <c r="D2243" s="93">
        <v>10</v>
      </c>
      <c r="E2243" s="93">
        <v>11</v>
      </c>
      <c r="F2243" s="93">
        <v>17</v>
      </c>
      <c r="G2243" s="93">
        <v>23</v>
      </c>
      <c r="H2243" s="93">
        <v>28</v>
      </c>
      <c r="I2243" s="99">
        <v>15</v>
      </c>
      <c r="J2243" s="93">
        <v>10</v>
      </c>
      <c r="K2243" s="93">
        <v>7</v>
      </c>
      <c r="L2243" s="93">
        <v>23</v>
      </c>
      <c r="M2243" s="93">
        <v>17</v>
      </c>
      <c r="N2243" s="93">
        <v>11</v>
      </c>
      <c r="O2243" s="94">
        <v>28</v>
      </c>
      <c r="P2243" s="74">
        <v>350309396</v>
      </c>
      <c r="Q2243" s="74">
        <v>856009608</v>
      </c>
      <c r="R2243" s="74">
        <v>6</v>
      </c>
      <c r="S2243" s="74">
        <v>8809507</v>
      </c>
      <c r="T2243" s="74">
        <v>289</v>
      </c>
      <c r="U2243" s="74">
        <v>98862</v>
      </c>
      <c r="V2243" s="74">
        <v>960</v>
      </c>
      <c r="W2243" s="74">
        <v>3000</v>
      </c>
      <c r="X2243" s="74">
        <v>61476</v>
      </c>
      <c r="Y2243" s="74">
        <v>200</v>
      </c>
      <c r="Z2243" s="74">
        <v>1266529</v>
      </c>
      <c r="AA2243" s="74">
        <v>10</v>
      </c>
      <c r="AB2243" s="74">
        <v>5905178</v>
      </c>
      <c r="AC2243" s="74">
        <v>5</v>
      </c>
    </row>
    <row r="2244" spans="1:29" ht="14.25">
      <c r="A2244" s="89">
        <v>2018036</v>
      </c>
      <c r="B2244" s="91">
        <v>43191</v>
      </c>
      <c r="C2244" s="97">
        <v>8</v>
      </c>
      <c r="D2244" s="93">
        <v>17</v>
      </c>
      <c r="E2244" s="93">
        <v>24</v>
      </c>
      <c r="F2244" s="93">
        <v>26</v>
      </c>
      <c r="G2244" s="93">
        <v>28</v>
      </c>
      <c r="H2244" s="93">
        <v>33</v>
      </c>
      <c r="I2244" s="99">
        <v>4</v>
      </c>
      <c r="J2244" s="93">
        <v>24</v>
      </c>
      <c r="K2244" s="93">
        <v>28</v>
      </c>
      <c r="L2244" s="93">
        <v>8</v>
      </c>
      <c r="M2244" s="93">
        <v>26</v>
      </c>
      <c r="N2244" s="93">
        <v>33</v>
      </c>
      <c r="O2244" s="94">
        <v>17</v>
      </c>
      <c r="P2244" s="74">
        <v>375931002</v>
      </c>
      <c r="Q2244" s="74">
        <v>897368156</v>
      </c>
      <c r="R2244" s="74">
        <v>4</v>
      </c>
      <c r="S2244" s="74">
        <v>10000000</v>
      </c>
      <c r="T2244" s="74">
        <v>117</v>
      </c>
      <c r="U2244" s="74">
        <v>231790</v>
      </c>
      <c r="V2244" s="74">
        <v>1164</v>
      </c>
      <c r="W2244" s="74">
        <v>3000</v>
      </c>
      <c r="X2244" s="74">
        <v>65905</v>
      </c>
      <c r="Y2244" s="74">
        <v>200</v>
      </c>
      <c r="Z2244" s="74">
        <v>1331597</v>
      </c>
      <c r="AA2244" s="74">
        <v>10</v>
      </c>
      <c r="AB2244" s="74">
        <v>9147831</v>
      </c>
      <c r="AC2244" s="74">
        <v>5</v>
      </c>
    </row>
    <row r="2245" spans="1:29" ht="14.25">
      <c r="A2245" s="89">
        <v>2018037</v>
      </c>
      <c r="B2245" s="91">
        <v>43193</v>
      </c>
      <c r="C2245" s="97">
        <v>1</v>
      </c>
      <c r="D2245" s="93">
        <v>6</v>
      </c>
      <c r="E2245" s="93">
        <v>7</v>
      </c>
      <c r="F2245" s="93">
        <v>8</v>
      </c>
      <c r="G2245" s="93">
        <v>27</v>
      </c>
      <c r="H2245" s="93">
        <v>30</v>
      </c>
      <c r="I2245" s="99">
        <v>10</v>
      </c>
      <c r="J2245" s="93">
        <v>30</v>
      </c>
      <c r="K2245" s="93">
        <v>8</v>
      </c>
      <c r="L2245" s="93">
        <v>1</v>
      </c>
      <c r="M2245" s="93">
        <v>7</v>
      </c>
      <c r="N2245" s="93">
        <v>6</v>
      </c>
      <c r="O2245" s="94">
        <v>27</v>
      </c>
      <c r="P2245" s="74">
        <v>336334062</v>
      </c>
      <c r="Q2245" s="74">
        <v>877589328</v>
      </c>
      <c r="R2245" s="74">
        <v>12</v>
      </c>
      <c r="S2245" s="74">
        <v>6218823</v>
      </c>
      <c r="T2245" s="74">
        <v>137</v>
      </c>
      <c r="U2245" s="74">
        <v>133447</v>
      </c>
      <c r="V2245" s="74">
        <v>1564</v>
      </c>
      <c r="W2245" s="74">
        <v>3000</v>
      </c>
      <c r="X2245" s="74">
        <v>80258</v>
      </c>
      <c r="Y2245" s="74">
        <v>200</v>
      </c>
      <c r="Z2245" s="74">
        <v>1399994</v>
      </c>
      <c r="AA2245" s="74">
        <v>10</v>
      </c>
      <c r="AB2245" s="74">
        <v>11386145</v>
      </c>
      <c r="AC2245" s="74">
        <v>5</v>
      </c>
    </row>
    <row r="2246" spans="1:29" ht="14.25">
      <c r="A2246" s="89">
        <v>2018038</v>
      </c>
      <c r="B2246" s="91">
        <v>43195</v>
      </c>
      <c r="C2246" s="97">
        <v>15</v>
      </c>
      <c r="D2246" s="93">
        <v>23</v>
      </c>
      <c r="E2246" s="93">
        <v>24</v>
      </c>
      <c r="F2246" s="93">
        <v>25</v>
      </c>
      <c r="G2246" s="93">
        <v>28</v>
      </c>
      <c r="H2246" s="93">
        <v>29</v>
      </c>
      <c r="I2246" s="99">
        <v>9</v>
      </c>
      <c r="J2246" s="93">
        <v>23</v>
      </c>
      <c r="K2246" s="93">
        <v>24</v>
      </c>
      <c r="L2246" s="93">
        <v>29</v>
      </c>
      <c r="M2246" s="93">
        <v>15</v>
      </c>
      <c r="N2246" s="93">
        <v>28</v>
      </c>
      <c r="O2246" s="94">
        <v>25</v>
      </c>
      <c r="P2246" s="74">
        <v>303245456</v>
      </c>
      <c r="Q2246" s="74">
        <v>888445635</v>
      </c>
      <c r="R2246" s="74">
        <v>5</v>
      </c>
      <c r="S2246" s="74">
        <v>7607731</v>
      </c>
      <c r="T2246" s="74">
        <v>75</v>
      </c>
      <c r="U2246" s="74">
        <v>217310</v>
      </c>
      <c r="V2246" s="74">
        <v>1074</v>
      </c>
      <c r="W2246" s="74">
        <v>3000</v>
      </c>
      <c r="X2246" s="74">
        <v>62936</v>
      </c>
      <c r="Y2246" s="74">
        <v>200</v>
      </c>
      <c r="Z2246" s="74">
        <v>1183137</v>
      </c>
      <c r="AA2246" s="74">
        <v>10</v>
      </c>
      <c r="AB2246" s="74">
        <v>11151282</v>
      </c>
      <c r="AC2246" s="74">
        <v>5</v>
      </c>
    </row>
    <row r="2247" spans="1:29" ht="14.25">
      <c r="A2247" s="89">
        <v>2018039</v>
      </c>
      <c r="B2247" s="91">
        <v>43198</v>
      </c>
      <c r="C2247" s="97">
        <v>8</v>
      </c>
      <c r="D2247" s="93">
        <v>12</v>
      </c>
      <c r="E2247" s="93">
        <v>18</v>
      </c>
      <c r="F2247" s="93">
        <v>19</v>
      </c>
      <c r="G2247" s="93">
        <v>23</v>
      </c>
      <c r="H2247" s="93">
        <v>32</v>
      </c>
      <c r="I2247" s="99">
        <v>3</v>
      </c>
      <c r="J2247" s="93">
        <v>32</v>
      </c>
      <c r="K2247" s="93">
        <v>12</v>
      </c>
      <c r="L2247" s="93">
        <v>19</v>
      </c>
      <c r="M2247" s="93">
        <v>8</v>
      </c>
      <c r="N2247" s="93">
        <v>18</v>
      </c>
      <c r="O2247" s="94">
        <v>23</v>
      </c>
      <c r="P2247" s="74">
        <v>368394896</v>
      </c>
      <c r="Q2247" s="74">
        <v>911280204</v>
      </c>
      <c r="R2247" s="74">
        <v>6</v>
      </c>
      <c r="S2247" s="74">
        <v>8202095</v>
      </c>
      <c r="T2247" s="74">
        <v>168</v>
      </c>
      <c r="U2247" s="74">
        <v>142950</v>
      </c>
      <c r="V2247" s="74">
        <v>1616</v>
      </c>
      <c r="W2247" s="74">
        <v>3000</v>
      </c>
      <c r="X2247" s="74">
        <v>85718</v>
      </c>
      <c r="Y2247" s="74">
        <v>200</v>
      </c>
      <c r="Z2247" s="74">
        <v>1526784</v>
      </c>
      <c r="AA2247" s="74">
        <v>10</v>
      </c>
      <c r="AB2247" s="74">
        <v>9438240</v>
      </c>
      <c r="AC2247" s="74">
        <v>5</v>
      </c>
    </row>
    <row r="2248" spans="1:29" ht="14.25">
      <c r="A2248" s="89">
        <v>2018040</v>
      </c>
      <c r="B2248" s="91">
        <v>43200</v>
      </c>
      <c r="C2248" s="97">
        <v>1</v>
      </c>
      <c r="D2248" s="93">
        <v>3</v>
      </c>
      <c r="E2248" s="93">
        <v>8</v>
      </c>
      <c r="F2248" s="93">
        <v>13</v>
      </c>
      <c r="G2248" s="93">
        <v>18</v>
      </c>
      <c r="H2248" s="93">
        <v>23</v>
      </c>
      <c r="I2248" s="99">
        <v>16</v>
      </c>
      <c r="J2248" s="93">
        <v>18</v>
      </c>
      <c r="K2248" s="93">
        <v>3</v>
      </c>
      <c r="L2248" s="93">
        <v>8</v>
      </c>
      <c r="M2248" s="93">
        <v>23</v>
      </c>
      <c r="N2248" s="93">
        <v>1</v>
      </c>
      <c r="O2248" s="94">
        <v>13</v>
      </c>
      <c r="P2248" s="74">
        <v>341719534</v>
      </c>
      <c r="Q2248" s="74">
        <v>905458752</v>
      </c>
      <c r="R2248" s="74">
        <v>11</v>
      </c>
      <c r="S2248" s="74">
        <v>6625737</v>
      </c>
      <c r="T2248" s="74">
        <v>283</v>
      </c>
      <c r="U2248" s="74">
        <v>78989</v>
      </c>
      <c r="V2248" s="74">
        <v>1676</v>
      </c>
      <c r="W2248" s="74">
        <v>3000</v>
      </c>
      <c r="X2248" s="74">
        <v>79774</v>
      </c>
      <c r="Y2248" s="74">
        <v>200</v>
      </c>
      <c r="Z2248" s="74">
        <v>1296903</v>
      </c>
      <c r="AA2248" s="74">
        <v>10</v>
      </c>
      <c r="AB2248" s="74">
        <v>8815038</v>
      </c>
      <c r="AC2248" s="74">
        <v>5</v>
      </c>
    </row>
    <row r="2249" spans="1:29" ht="14.25">
      <c r="A2249" s="89">
        <v>2018041</v>
      </c>
      <c r="B2249" s="91">
        <v>43202</v>
      </c>
      <c r="C2249" s="97">
        <v>7</v>
      </c>
      <c r="D2249" s="93">
        <v>8</v>
      </c>
      <c r="E2249" s="93">
        <v>20</v>
      </c>
      <c r="F2249" s="93">
        <v>23</v>
      </c>
      <c r="G2249" s="93">
        <v>24</v>
      </c>
      <c r="H2249" s="93">
        <v>32</v>
      </c>
      <c r="I2249" s="99">
        <v>13</v>
      </c>
      <c r="J2249" s="93">
        <v>23</v>
      </c>
      <c r="K2249" s="93">
        <v>8</v>
      </c>
      <c r="L2249" s="93">
        <v>7</v>
      </c>
      <c r="M2249" s="93">
        <v>24</v>
      </c>
      <c r="N2249" s="93">
        <v>20</v>
      </c>
      <c r="O2249" s="94">
        <v>32</v>
      </c>
      <c r="P2249" s="74">
        <v>342614774</v>
      </c>
      <c r="Q2249" s="74">
        <v>940022436</v>
      </c>
      <c r="R2249" s="74">
        <v>4</v>
      </c>
      <c r="S2249" s="74">
        <v>9960334</v>
      </c>
      <c r="T2249" s="74">
        <v>64</v>
      </c>
      <c r="U2249" s="74">
        <v>387526</v>
      </c>
      <c r="V2249" s="74">
        <v>792</v>
      </c>
      <c r="W2249" s="74">
        <v>3000</v>
      </c>
      <c r="X2249" s="74">
        <v>49117</v>
      </c>
      <c r="Y2249" s="74">
        <v>200</v>
      </c>
      <c r="Z2249" s="74">
        <v>1003581</v>
      </c>
      <c r="AA2249" s="74">
        <v>10</v>
      </c>
      <c r="AB2249" s="74">
        <v>9287866</v>
      </c>
      <c r="AC2249" s="74">
        <v>5</v>
      </c>
    </row>
    <row r="2250" spans="1:29" ht="14.25">
      <c r="A2250" s="89">
        <v>2018042</v>
      </c>
      <c r="B2250" s="91">
        <v>43205</v>
      </c>
      <c r="C2250" s="97">
        <v>6</v>
      </c>
      <c r="D2250" s="93">
        <v>10</v>
      </c>
      <c r="E2250" s="93">
        <v>21</v>
      </c>
      <c r="F2250" s="93">
        <v>28</v>
      </c>
      <c r="G2250" s="93">
        <v>29</v>
      </c>
      <c r="H2250" s="93">
        <v>31</v>
      </c>
      <c r="I2250" s="99">
        <v>12</v>
      </c>
      <c r="J2250" s="93">
        <v>31</v>
      </c>
      <c r="K2250" s="93">
        <v>21</v>
      </c>
      <c r="L2250" s="93">
        <v>28</v>
      </c>
      <c r="M2250" s="93">
        <v>6</v>
      </c>
      <c r="N2250" s="93">
        <v>29</v>
      </c>
      <c r="O2250" s="94">
        <v>10</v>
      </c>
      <c r="P2250" s="74">
        <v>373384922</v>
      </c>
      <c r="Q2250" s="74">
        <v>912888550</v>
      </c>
      <c r="R2250" s="74">
        <v>14</v>
      </c>
      <c r="S2250" s="74">
        <v>6113405</v>
      </c>
      <c r="T2250" s="74">
        <v>163</v>
      </c>
      <c r="U2250" s="74">
        <v>119537</v>
      </c>
      <c r="V2250" s="74">
        <v>2160</v>
      </c>
      <c r="W2250" s="74">
        <v>3000</v>
      </c>
      <c r="X2250" s="74">
        <v>100821</v>
      </c>
      <c r="Y2250" s="74">
        <v>200</v>
      </c>
      <c r="Z2250" s="74">
        <v>1688982</v>
      </c>
      <c r="AA2250" s="74">
        <v>10</v>
      </c>
      <c r="AB2250" s="74">
        <v>12297237</v>
      </c>
      <c r="AC2250" s="74">
        <v>5</v>
      </c>
    </row>
    <row r="2251" spans="1:29" ht="14.25">
      <c r="A2251" s="89">
        <v>2018043</v>
      </c>
      <c r="B2251" s="91">
        <v>43207</v>
      </c>
      <c r="C2251" s="97">
        <v>1</v>
      </c>
      <c r="D2251" s="93">
        <v>4</v>
      </c>
      <c r="E2251" s="93">
        <v>6</v>
      </c>
      <c r="F2251" s="93">
        <v>8</v>
      </c>
      <c r="G2251" s="93">
        <v>21</v>
      </c>
      <c r="H2251" s="93">
        <v>24</v>
      </c>
      <c r="I2251" s="99">
        <v>7</v>
      </c>
      <c r="J2251" s="93">
        <v>21</v>
      </c>
      <c r="K2251" s="93">
        <v>4</v>
      </c>
      <c r="L2251" s="93">
        <v>6</v>
      </c>
      <c r="M2251" s="93">
        <v>8</v>
      </c>
      <c r="N2251" s="93">
        <v>1</v>
      </c>
      <c r="O2251" s="94">
        <v>24</v>
      </c>
      <c r="P2251" s="74">
        <v>350595736</v>
      </c>
      <c r="Q2251" s="74">
        <v>922258638</v>
      </c>
      <c r="R2251" s="74">
        <v>6</v>
      </c>
      <c r="S2251" s="74">
        <v>7386066</v>
      </c>
      <c r="T2251" s="74">
        <v>93</v>
      </c>
      <c r="U2251" s="74">
        <v>192424</v>
      </c>
      <c r="V2251" s="74">
        <v>1309</v>
      </c>
      <c r="W2251" s="74">
        <v>3000</v>
      </c>
      <c r="X2251" s="74">
        <v>60322</v>
      </c>
      <c r="Y2251" s="74">
        <v>200</v>
      </c>
      <c r="Z2251" s="74">
        <v>1178695</v>
      </c>
      <c r="AA2251" s="74">
        <v>10</v>
      </c>
      <c r="AB2251" s="74">
        <v>14486315</v>
      </c>
      <c r="AC2251" s="74">
        <v>5</v>
      </c>
    </row>
    <row r="2252" spans="1:29" ht="14.25">
      <c r="A2252" s="89">
        <v>2018044</v>
      </c>
      <c r="B2252" s="91">
        <v>43209</v>
      </c>
      <c r="C2252" s="97">
        <v>5</v>
      </c>
      <c r="D2252" s="93">
        <v>9</v>
      </c>
      <c r="E2252" s="93">
        <v>12</v>
      </c>
      <c r="F2252" s="93">
        <v>17</v>
      </c>
      <c r="G2252" s="93">
        <v>27</v>
      </c>
      <c r="H2252" s="93">
        <v>30</v>
      </c>
      <c r="I2252" s="99">
        <v>6</v>
      </c>
      <c r="J2252" s="93">
        <v>9</v>
      </c>
      <c r="K2252" s="93">
        <v>30</v>
      </c>
      <c r="L2252" s="93">
        <v>27</v>
      </c>
      <c r="M2252" s="93">
        <v>17</v>
      </c>
      <c r="N2252" s="93">
        <v>12</v>
      </c>
      <c r="O2252" s="94">
        <v>5</v>
      </c>
      <c r="P2252" s="74">
        <v>351490126</v>
      </c>
      <c r="Q2252" s="74">
        <v>845550354</v>
      </c>
      <c r="R2252" s="74">
        <v>22</v>
      </c>
      <c r="S2252" s="74">
        <v>5550276</v>
      </c>
      <c r="T2252" s="74">
        <v>643</v>
      </c>
      <c r="U2252" s="74">
        <v>23534</v>
      </c>
      <c r="V2252" s="74">
        <v>3367</v>
      </c>
      <c r="W2252" s="74">
        <v>3000</v>
      </c>
      <c r="X2252" s="74">
        <v>140832</v>
      </c>
      <c r="Y2252" s="74">
        <v>200</v>
      </c>
      <c r="Z2252" s="74">
        <v>2082241</v>
      </c>
      <c r="AA2252" s="74">
        <v>10</v>
      </c>
      <c r="AB2252" s="74">
        <v>10521984</v>
      </c>
      <c r="AC2252" s="74">
        <v>5</v>
      </c>
    </row>
    <row r="2253" spans="1:29" ht="14.25">
      <c r="A2253" s="89">
        <v>2018045</v>
      </c>
      <c r="B2253" s="91">
        <v>43212</v>
      </c>
      <c r="C2253" s="97">
        <v>3</v>
      </c>
      <c r="D2253" s="93">
        <v>4</v>
      </c>
      <c r="E2253" s="93">
        <v>6</v>
      </c>
      <c r="F2253" s="93">
        <v>25</v>
      </c>
      <c r="G2253" s="93">
        <v>26</v>
      </c>
      <c r="H2253" s="93">
        <v>30</v>
      </c>
      <c r="I2253" s="99">
        <v>1</v>
      </c>
      <c r="J2253" s="93">
        <v>4</v>
      </c>
      <c r="K2253" s="93">
        <v>30</v>
      </c>
      <c r="L2253" s="93">
        <v>6</v>
      </c>
      <c r="M2253" s="93">
        <v>25</v>
      </c>
      <c r="N2253" s="93">
        <v>3</v>
      </c>
      <c r="O2253" s="94">
        <v>26</v>
      </c>
      <c r="P2253" s="74">
        <v>381384846</v>
      </c>
      <c r="Q2253" s="74">
        <v>846265053</v>
      </c>
      <c r="R2253" s="74">
        <v>3</v>
      </c>
      <c r="S2253" s="74">
        <v>6904812</v>
      </c>
      <c r="T2253" s="74">
        <v>82</v>
      </c>
      <c r="U2253" s="74">
        <v>87110</v>
      </c>
      <c r="V2253" s="74">
        <v>2641</v>
      </c>
      <c r="W2253" s="74">
        <v>3000</v>
      </c>
      <c r="X2253" s="74">
        <v>128837</v>
      </c>
      <c r="Y2253" s="74">
        <v>200</v>
      </c>
      <c r="Z2253" s="74">
        <v>2063191</v>
      </c>
      <c r="AA2253" s="74">
        <v>10</v>
      </c>
      <c r="AB2253" s="74">
        <v>20796816</v>
      </c>
      <c r="AC2253" s="74">
        <v>5</v>
      </c>
    </row>
    <row r="2254" spans="1:29" ht="14.25">
      <c r="A2254" s="89">
        <v>2018046</v>
      </c>
      <c r="B2254" s="91">
        <v>43214</v>
      </c>
      <c r="C2254" s="97">
        <v>10</v>
      </c>
      <c r="D2254" s="93">
        <v>13</v>
      </c>
      <c r="E2254" s="93">
        <v>14</v>
      </c>
      <c r="F2254" s="93">
        <v>18</v>
      </c>
      <c r="G2254" s="93">
        <v>20</v>
      </c>
      <c r="H2254" s="93">
        <v>31</v>
      </c>
      <c r="I2254" s="99">
        <v>3</v>
      </c>
      <c r="J2254" s="93">
        <v>10</v>
      </c>
      <c r="K2254" s="93">
        <v>18</v>
      </c>
      <c r="L2254" s="93">
        <v>14</v>
      </c>
      <c r="M2254" s="93">
        <v>20</v>
      </c>
      <c r="N2254" s="93">
        <v>13</v>
      </c>
      <c r="O2254" s="94">
        <v>31</v>
      </c>
      <c r="P2254" s="74">
        <v>341414200</v>
      </c>
      <c r="Q2254" s="74">
        <v>903210136</v>
      </c>
      <c r="R2254" s="74">
        <v>2</v>
      </c>
      <c r="S2254" s="74">
        <v>10000000</v>
      </c>
      <c r="T2254" s="74">
        <v>100</v>
      </c>
      <c r="U2254" s="74">
        <v>256483</v>
      </c>
      <c r="V2254" s="74">
        <v>997</v>
      </c>
      <c r="W2254" s="74">
        <v>3000</v>
      </c>
      <c r="X2254" s="74">
        <v>56067</v>
      </c>
      <c r="Y2254" s="74">
        <v>200</v>
      </c>
      <c r="Z2254" s="74">
        <v>1140599</v>
      </c>
      <c r="AA2254" s="74">
        <v>10</v>
      </c>
      <c r="AB2254" s="74">
        <v>7817824</v>
      </c>
      <c r="AC2254" s="74">
        <v>5</v>
      </c>
    </row>
    <row r="2255" spans="1:29" ht="14.25">
      <c r="A2255" s="89">
        <v>2018047</v>
      </c>
      <c r="B2255" s="91">
        <v>43216</v>
      </c>
      <c r="C2255" s="97">
        <v>6</v>
      </c>
      <c r="D2255" s="93">
        <v>7</v>
      </c>
      <c r="E2255" s="93">
        <v>12</v>
      </c>
      <c r="F2255" s="93">
        <v>16</v>
      </c>
      <c r="G2255" s="93">
        <v>22</v>
      </c>
      <c r="H2255" s="93">
        <v>25</v>
      </c>
      <c r="I2255" s="99">
        <v>7</v>
      </c>
      <c r="J2255" s="93">
        <v>7</v>
      </c>
      <c r="K2255" s="93">
        <v>25</v>
      </c>
      <c r="L2255" s="93">
        <v>12</v>
      </c>
      <c r="M2255" s="93">
        <v>6</v>
      </c>
      <c r="N2255" s="93">
        <v>22</v>
      </c>
      <c r="O2255" s="94">
        <v>16</v>
      </c>
      <c r="P2255" s="74">
        <v>340211348</v>
      </c>
      <c r="Q2255" s="74">
        <v>906138855</v>
      </c>
      <c r="R2255" s="74">
        <v>9</v>
      </c>
      <c r="S2255" s="74">
        <v>6936514</v>
      </c>
      <c r="T2255" s="74">
        <v>102</v>
      </c>
      <c r="U2255" s="74">
        <v>213586</v>
      </c>
      <c r="V2255" s="74">
        <v>1430</v>
      </c>
      <c r="W2255" s="74">
        <v>3000</v>
      </c>
      <c r="X2255" s="74">
        <v>74410</v>
      </c>
      <c r="Y2255" s="74">
        <v>200</v>
      </c>
      <c r="Z2255" s="74">
        <v>1361230</v>
      </c>
      <c r="AA2255" s="74">
        <v>10</v>
      </c>
      <c r="AB2255" s="74">
        <v>9355226</v>
      </c>
      <c r="AC2255" s="74">
        <v>5</v>
      </c>
    </row>
    <row r="2256" spans="1:29" ht="14.25">
      <c r="A2256" s="89">
        <v>2018048</v>
      </c>
      <c r="B2256" s="91">
        <v>43219</v>
      </c>
      <c r="C2256" s="97">
        <v>1</v>
      </c>
      <c r="D2256" s="93">
        <v>12</v>
      </c>
      <c r="E2256" s="93">
        <v>20</v>
      </c>
      <c r="F2256" s="93">
        <v>25</v>
      </c>
      <c r="G2256" s="93">
        <v>30</v>
      </c>
      <c r="H2256" s="93">
        <v>31</v>
      </c>
      <c r="I2256" s="99">
        <v>2</v>
      </c>
      <c r="J2256" s="93">
        <v>31</v>
      </c>
      <c r="K2256" s="93">
        <v>25</v>
      </c>
      <c r="L2256" s="93">
        <v>20</v>
      </c>
      <c r="M2256" s="93">
        <v>12</v>
      </c>
      <c r="N2256" s="93">
        <v>30</v>
      </c>
      <c r="O2256" s="94">
        <v>1</v>
      </c>
      <c r="P2256" s="74">
        <v>347082070</v>
      </c>
      <c r="Q2256" s="74">
        <v>938951220</v>
      </c>
      <c r="R2256" s="74">
        <v>4</v>
      </c>
      <c r="S2256" s="74">
        <v>9801124</v>
      </c>
      <c r="T2256" s="74">
        <v>76</v>
      </c>
      <c r="U2256" s="74">
        <v>315863</v>
      </c>
      <c r="V2256" s="74">
        <v>1175</v>
      </c>
      <c r="W2256" s="74">
        <v>3000</v>
      </c>
      <c r="X2256" s="74">
        <v>54460</v>
      </c>
      <c r="Y2256" s="74">
        <v>200</v>
      </c>
      <c r="Z2256" s="74">
        <v>1036941</v>
      </c>
      <c r="AA2256" s="74">
        <v>10</v>
      </c>
      <c r="AB2256" s="74">
        <v>9852264</v>
      </c>
      <c r="AC2256" s="74">
        <v>5</v>
      </c>
    </row>
    <row r="2257" spans="1:29" ht="14.25">
      <c r="A2257" s="89">
        <v>2018049</v>
      </c>
      <c r="B2257" s="91">
        <v>43221</v>
      </c>
      <c r="C2257" s="97">
        <v>1</v>
      </c>
      <c r="D2257" s="93">
        <v>3</v>
      </c>
      <c r="E2257" s="93">
        <v>4</v>
      </c>
      <c r="F2257" s="93">
        <v>11</v>
      </c>
      <c r="G2257" s="93">
        <v>19</v>
      </c>
      <c r="H2257" s="93">
        <v>23</v>
      </c>
      <c r="I2257" s="99">
        <v>2</v>
      </c>
      <c r="J2257" s="93">
        <v>19</v>
      </c>
      <c r="K2257" s="93">
        <v>3</v>
      </c>
      <c r="L2257" s="93">
        <v>1</v>
      </c>
      <c r="M2257" s="93">
        <v>11</v>
      </c>
      <c r="N2257" s="93">
        <v>4</v>
      </c>
      <c r="O2257" s="94">
        <v>23</v>
      </c>
      <c r="P2257" s="74">
        <v>308606382</v>
      </c>
      <c r="Q2257" s="74">
        <v>958977957</v>
      </c>
      <c r="R2257" s="74">
        <v>7</v>
      </c>
      <c r="S2257" s="74">
        <v>7858532</v>
      </c>
      <c r="T2257" s="74">
        <v>88</v>
      </c>
      <c r="U2257" s="74">
        <v>284229</v>
      </c>
      <c r="V2257" s="74">
        <v>826</v>
      </c>
      <c r="W2257" s="74">
        <v>3000</v>
      </c>
      <c r="X2257" s="74">
        <v>49737</v>
      </c>
      <c r="Y2257" s="74">
        <v>200</v>
      </c>
      <c r="Z2257" s="74">
        <v>1039723</v>
      </c>
      <c r="AA2257" s="74">
        <v>10</v>
      </c>
      <c r="AB2257" s="74">
        <v>5669175</v>
      </c>
      <c r="AC2257" s="74">
        <v>5</v>
      </c>
    </row>
    <row r="2258" spans="1:29" ht="14.25">
      <c r="A2258" s="89">
        <v>2018050</v>
      </c>
      <c r="B2258" s="91">
        <v>43223</v>
      </c>
      <c r="C2258" s="97">
        <v>1</v>
      </c>
      <c r="D2258" s="93">
        <v>2</v>
      </c>
      <c r="E2258" s="93">
        <v>4</v>
      </c>
      <c r="F2258" s="93">
        <v>10</v>
      </c>
      <c r="G2258" s="93">
        <v>18</v>
      </c>
      <c r="H2258" s="93">
        <v>19</v>
      </c>
      <c r="I2258" s="99">
        <v>7</v>
      </c>
      <c r="J2258" s="93">
        <v>4</v>
      </c>
      <c r="K2258" s="93">
        <v>2</v>
      </c>
      <c r="L2258" s="93">
        <v>1</v>
      </c>
      <c r="M2258" s="93">
        <v>10</v>
      </c>
      <c r="N2258" s="93">
        <v>18</v>
      </c>
      <c r="O2258" s="94">
        <v>19</v>
      </c>
      <c r="P2258" s="74">
        <v>332612986</v>
      </c>
      <c r="Q2258" s="74">
        <v>969426906</v>
      </c>
      <c r="R2258" s="74">
        <v>7</v>
      </c>
      <c r="S2258" s="74">
        <v>7360984</v>
      </c>
      <c r="T2258" s="74">
        <v>146</v>
      </c>
      <c r="U2258" s="74">
        <v>141497</v>
      </c>
      <c r="V2258" s="74">
        <v>1637</v>
      </c>
      <c r="W2258" s="74">
        <v>3000</v>
      </c>
      <c r="X2258" s="74">
        <v>79189</v>
      </c>
      <c r="Y2258" s="74">
        <v>200</v>
      </c>
      <c r="Z2258" s="74">
        <v>1377247</v>
      </c>
      <c r="AA2258" s="74">
        <v>10</v>
      </c>
      <c r="AB2258" s="74">
        <v>9164927</v>
      </c>
      <c r="AC2258" s="74">
        <v>5</v>
      </c>
    </row>
    <row r="2259" spans="1:29" ht="14.25">
      <c r="A2259" s="89">
        <v>2018051</v>
      </c>
      <c r="B2259" s="91">
        <v>43226</v>
      </c>
      <c r="C2259" s="97">
        <v>5</v>
      </c>
      <c r="D2259" s="93">
        <v>7</v>
      </c>
      <c r="E2259" s="93">
        <v>20</v>
      </c>
      <c r="F2259" s="93">
        <v>23</v>
      </c>
      <c r="G2259" s="93">
        <v>27</v>
      </c>
      <c r="H2259" s="93">
        <v>31</v>
      </c>
      <c r="I2259" s="99">
        <v>4</v>
      </c>
      <c r="J2259" s="93">
        <v>27</v>
      </c>
      <c r="K2259" s="93">
        <v>31</v>
      </c>
      <c r="L2259" s="93">
        <v>5</v>
      </c>
      <c r="M2259" s="93">
        <v>20</v>
      </c>
      <c r="N2259" s="93">
        <v>23</v>
      </c>
      <c r="O2259" s="94">
        <v>7</v>
      </c>
      <c r="P2259" s="74">
        <v>362286900</v>
      </c>
      <c r="Q2259" s="74">
        <v>1002362910</v>
      </c>
      <c r="R2259" s="74">
        <v>5</v>
      </c>
      <c r="S2259" s="74">
        <v>9213527</v>
      </c>
      <c r="T2259" s="74">
        <v>146</v>
      </c>
      <c r="U2259" s="74">
        <v>180373</v>
      </c>
      <c r="V2259" s="74">
        <v>1160</v>
      </c>
      <c r="W2259" s="74">
        <v>3000</v>
      </c>
      <c r="X2259" s="74">
        <v>66201</v>
      </c>
      <c r="Y2259" s="74">
        <v>200</v>
      </c>
      <c r="Z2259" s="74">
        <v>1340034</v>
      </c>
      <c r="AA2259" s="74">
        <v>10</v>
      </c>
      <c r="AB2259" s="74">
        <v>8412369</v>
      </c>
      <c r="AC2259" s="74">
        <v>5</v>
      </c>
    </row>
    <row r="2260" spans="1:29" ht="14.25">
      <c r="A2260" s="89">
        <v>2018052</v>
      </c>
      <c r="B2260" s="91">
        <v>43228</v>
      </c>
      <c r="C2260" s="97">
        <v>3</v>
      </c>
      <c r="D2260" s="93">
        <v>5</v>
      </c>
      <c r="E2260" s="93">
        <v>6</v>
      </c>
      <c r="F2260" s="93">
        <v>9</v>
      </c>
      <c r="G2260" s="93">
        <v>15</v>
      </c>
      <c r="H2260" s="93">
        <v>32</v>
      </c>
      <c r="I2260" s="99">
        <v>14</v>
      </c>
      <c r="J2260" s="93">
        <v>6</v>
      </c>
      <c r="K2260" s="93">
        <v>3</v>
      </c>
      <c r="L2260" s="93">
        <v>15</v>
      </c>
      <c r="M2260" s="93">
        <v>9</v>
      </c>
      <c r="N2260" s="93">
        <v>5</v>
      </c>
      <c r="O2260" s="94">
        <v>32</v>
      </c>
      <c r="P2260" s="74">
        <v>335132016</v>
      </c>
      <c r="Q2260" s="74">
        <v>1030470724</v>
      </c>
      <c r="R2260" s="74">
        <v>4</v>
      </c>
      <c r="S2260" s="74">
        <v>9373437</v>
      </c>
      <c r="T2260" s="74">
        <v>104</v>
      </c>
      <c r="U2260" s="74">
        <v>210261</v>
      </c>
      <c r="V2260" s="74">
        <v>1307</v>
      </c>
      <c r="W2260" s="74">
        <v>3000</v>
      </c>
      <c r="X2260" s="74">
        <v>75100</v>
      </c>
      <c r="Y2260" s="74">
        <v>200</v>
      </c>
      <c r="Z2260" s="74">
        <v>1449941</v>
      </c>
      <c r="AA2260" s="74">
        <v>10</v>
      </c>
      <c r="AB2260" s="74">
        <v>8661105</v>
      </c>
      <c r="AC2260" s="74">
        <v>5</v>
      </c>
    </row>
    <row r="2261" spans="1:29" ht="14.25">
      <c r="A2261" s="89">
        <v>2018053</v>
      </c>
      <c r="B2261" s="91">
        <v>43230</v>
      </c>
      <c r="C2261" s="97">
        <v>1</v>
      </c>
      <c r="D2261" s="93">
        <v>4</v>
      </c>
      <c r="E2261" s="93">
        <v>10</v>
      </c>
      <c r="F2261" s="93">
        <v>11</v>
      </c>
      <c r="G2261" s="93">
        <v>14</v>
      </c>
      <c r="H2261" s="93">
        <v>27</v>
      </c>
      <c r="I2261" s="99">
        <v>6</v>
      </c>
      <c r="J2261" s="93">
        <v>11</v>
      </c>
      <c r="K2261" s="93">
        <v>27</v>
      </c>
      <c r="L2261" s="93">
        <v>4</v>
      </c>
      <c r="M2261" s="93">
        <v>14</v>
      </c>
      <c r="N2261" s="93">
        <v>10</v>
      </c>
      <c r="O2261" s="94">
        <v>1</v>
      </c>
      <c r="P2261" s="74">
        <v>336743448</v>
      </c>
      <c r="Q2261" s="74">
        <v>1036375992</v>
      </c>
      <c r="R2261" s="74">
        <v>8</v>
      </c>
      <c r="S2261" s="74">
        <v>7086603</v>
      </c>
      <c r="T2261" s="74">
        <v>104</v>
      </c>
      <c r="U2261" s="74">
        <v>200634</v>
      </c>
      <c r="V2261" s="74">
        <v>1253</v>
      </c>
      <c r="W2261" s="74">
        <v>3000</v>
      </c>
      <c r="X2261" s="74">
        <v>68313</v>
      </c>
      <c r="Y2261" s="74">
        <v>200</v>
      </c>
      <c r="Z2261" s="74">
        <v>1245525</v>
      </c>
      <c r="AA2261" s="74">
        <v>10</v>
      </c>
      <c r="AB2261" s="74">
        <v>10332662</v>
      </c>
      <c r="AC2261" s="74">
        <v>5</v>
      </c>
    </row>
    <row r="2262" spans="1:29" ht="14.25">
      <c r="A2262" s="89">
        <v>2018054</v>
      </c>
      <c r="B2262" s="91">
        <v>43233</v>
      </c>
      <c r="C2262" s="97">
        <v>4</v>
      </c>
      <c r="D2262" s="93">
        <v>6</v>
      </c>
      <c r="E2262" s="93">
        <v>18</v>
      </c>
      <c r="F2262" s="93">
        <v>22</v>
      </c>
      <c r="G2262" s="93">
        <v>25</v>
      </c>
      <c r="H2262" s="93">
        <v>33</v>
      </c>
      <c r="I2262" s="99">
        <v>16</v>
      </c>
      <c r="J2262" s="93">
        <v>33</v>
      </c>
      <c r="K2262" s="93">
        <v>4</v>
      </c>
      <c r="L2262" s="93">
        <v>6</v>
      </c>
      <c r="M2262" s="93">
        <v>22</v>
      </c>
      <c r="N2262" s="93">
        <v>18</v>
      </c>
      <c r="O2262" s="94">
        <v>25</v>
      </c>
      <c r="P2262" s="74">
        <v>364343470</v>
      </c>
      <c r="Q2262" s="74">
        <v>1075158284</v>
      </c>
      <c r="R2262" s="74">
        <v>4</v>
      </c>
      <c r="S2262" s="74">
        <v>10000000</v>
      </c>
      <c r="T2262" s="74">
        <v>86</v>
      </c>
      <c r="U2262" s="74">
        <v>305357</v>
      </c>
      <c r="V2262" s="74">
        <v>970</v>
      </c>
      <c r="W2262" s="74">
        <v>3000</v>
      </c>
      <c r="X2262" s="74">
        <v>55282</v>
      </c>
      <c r="Y2262" s="74">
        <v>200</v>
      </c>
      <c r="Z2262" s="74">
        <v>1101728</v>
      </c>
      <c r="AA2262" s="74">
        <v>10</v>
      </c>
      <c r="AB2262" s="74">
        <v>9700312</v>
      </c>
      <c r="AC2262" s="74">
        <v>5</v>
      </c>
    </row>
    <row r="2263" spans="1:29" ht="14.25">
      <c r="A2263" s="89">
        <v>2018055</v>
      </c>
      <c r="B2263" s="91">
        <v>43235</v>
      </c>
      <c r="C2263" s="97">
        <v>7</v>
      </c>
      <c r="D2263" s="93">
        <v>9</v>
      </c>
      <c r="E2263" s="93">
        <v>10</v>
      </c>
      <c r="F2263" s="93">
        <v>12</v>
      </c>
      <c r="G2263" s="93">
        <v>22</v>
      </c>
      <c r="H2263" s="93">
        <v>26</v>
      </c>
      <c r="I2263" s="99">
        <v>7</v>
      </c>
      <c r="J2263" s="93">
        <v>7</v>
      </c>
      <c r="K2263" s="93">
        <v>9</v>
      </c>
      <c r="L2263" s="93">
        <v>22</v>
      </c>
      <c r="M2263" s="93">
        <v>26</v>
      </c>
      <c r="N2263" s="93">
        <v>12</v>
      </c>
      <c r="O2263" s="94">
        <v>10</v>
      </c>
      <c r="P2263" s="74">
        <v>328077816</v>
      </c>
      <c r="Q2263" s="74">
        <v>921156717</v>
      </c>
      <c r="R2263" s="74">
        <v>39</v>
      </c>
      <c r="S2263" s="74">
        <v>5382270</v>
      </c>
      <c r="T2263" s="74">
        <v>131</v>
      </c>
      <c r="U2263" s="74">
        <v>142257</v>
      </c>
      <c r="V2263" s="74">
        <v>1949</v>
      </c>
      <c r="W2263" s="74">
        <v>3000</v>
      </c>
      <c r="X2263" s="74">
        <v>83242</v>
      </c>
      <c r="Y2263" s="74">
        <v>200</v>
      </c>
      <c r="Z2263" s="74">
        <v>1443369</v>
      </c>
      <c r="AA2263" s="74">
        <v>10</v>
      </c>
      <c r="AB2263" s="74">
        <v>9857273</v>
      </c>
      <c r="AC2263" s="74">
        <v>5</v>
      </c>
    </row>
    <row r="2264" spans="1:29" ht="14.25">
      <c r="A2264" s="89">
        <v>2018056</v>
      </c>
      <c r="B2264" s="91">
        <v>43237</v>
      </c>
      <c r="C2264" s="97">
        <v>1</v>
      </c>
      <c r="D2264" s="93">
        <v>3</v>
      </c>
      <c r="E2264" s="93">
        <v>6</v>
      </c>
      <c r="F2264" s="93">
        <v>20</v>
      </c>
      <c r="G2264" s="93">
        <v>21</v>
      </c>
      <c r="H2264" s="93">
        <v>26</v>
      </c>
      <c r="I2264" s="99">
        <v>1</v>
      </c>
      <c r="J2264" s="93">
        <v>20</v>
      </c>
      <c r="K2264" s="93">
        <v>3</v>
      </c>
      <c r="L2264" s="93">
        <v>6</v>
      </c>
      <c r="M2264" s="93">
        <v>21</v>
      </c>
      <c r="N2264" s="93">
        <v>1</v>
      </c>
      <c r="O2264" s="94">
        <v>26</v>
      </c>
      <c r="P2264" s="74">
        <v>332042280</v>
      </c>
      <c r="Q2264" s="74">
        <v>934983896</v>
      </c>
      <c r="R2264" s="74">
        <v>7</v>
      </c>
      <c r="S2264" s="74">
        <v>7536477</v>
      </c>
      <c r="T2264" s="74">
        <v>187</v>
      </c>
      <c r="U2264" s="74">
        <v>118685</v>
      </c>
      <c r="V2264" s="74">
        <v>1366</v>
      </c>
      <c r="W2264" s="74">
        <v>3000</v>
      </c>
      <c r="X2264" s="74">
        <v>73097</v>
      </c>
      <c r="Y2264" s="74">
        <v>200</v>
      </c>
      <c r="Z2264" s="74">
        <v>1289567</v>
      </c>
      <c r="AA2264" s="74">
        <v>10</v>
      </c>
      <c r="AB2264" s="74">
        <v>8462190</v>
      </c>
      <c r="AC2264" s="74">
        <v>5</v>
      </c>
    </row>
    <row r="2265" spans="1:29" ht="14.25">
      <c r="A2265" s="89">
        <v>2018057</v>
      </c>
      <c r="B2265" s="91">
        <v>43240</v>
      </c>
      <c r="C2265" s="97">
        <v>5</v>
      </c>
      <c r="D2265" s="93">
        <v>15</v>
      </c>
      <c r="E2265" s="93">
        <v>17</v>
      </c>
      <c r="F2265" s="93">
        <v>19</v>
      </c>
      <c r="G2265" s="93">
        <v>20</v>
      </c>
      <c r="H2265" s="93">
        <v>30</v>
      </c>
      <c r="I2265" s="99">
        <v>13</v>
      </c>
      <c r="J2265" s="93">
        <v>19</v>
      </c>
      <c r="K2265" s="93">
        <v>15</v>
      </c>
      <c r="L2265" s="93">
        <v>20</v>
      </c>
      <c r="M2265" s="93">
        <v>17</v>
      </c>
      <c r="N2265" s="93">
        <v>30</v>
      </c>
      <c r="O2265" s="94">
        <v>5</v>
      </c>
      <c r="P2265" s="74">
        <v>360079018</v>
      </c>
      <c r="Q2265" s="74">
        <v>944921232</v>
      </c>
      <c r="R2265" s="74">
        <v>9</v>
      </c>
      <c r="S2265" s="74">
        <v>7219690</v>
      </c>
      <c r="T2265" s="74">
        <v>193</v>
      </c>
      <c r="U2265" s="74">
        <v>129386</v>
      </c>
      <c r="V2265" s="74">
        <v>1586</v>
      </c>
      <c r="W2265" s="74">
        <v>3000</v>
      </c>
      <c r="X2265" s="74">
        <v>82648</v>
      </c>
      <c r="Y2265" s="74">
        <v>200</v>
      </c>
      <c r="Z2265" s="74">
        <v>1554204</v>
      </c>
      <c r="AA2265" s="74">
        <v>10</v>
      </c>
      <c r="AB2265" s="74">
        <v>7944600</v>
      </c>
      <c r="AC2265" s="74">
        <v>5</v>
      </c>
    </row>
    <row r="2266" spans="1:29" ht="14.25">
      <c r="A2266" s="89">
        <v>2018058</v>
      </c>
      <c r="B2266" s="91">
        <v>43242</v>
      </c>
      <c r="C2266" s="97">
        <v>7</v>
      </c>
      <c r="D2266" s="93">
        <v>12</v>
      </c>
      <c r="E2266" s="93">
        <v>13</v>
      </c>
      <c r="F2266" s="93">
        <v>16</v>
      </c>
      <c r="G2266" s="93">
        <v>26</v>
      </c>
      <c r="H2266" s="93">
        <v>31</v>
      </c>
      <c r="I2266" s="99">
        <v>7</v>
      </c>
      <c r="J2266" s="93">
        <v>7</v>
      </c>
      <c r="K2266" s="93">
        <v>16</v>
      </c>
      <c r="L2266" s="93">
        <v>13</v>
      </c>
      <c r="M2266" s="93">
        <v>31</v>
      </c>
      <c r="N2266" s="93">
        <v>12</v>
      </c>
      <c r="O2266" s="94">
        <v>26</v>
      </c>
      <c r="P2266" s="74">
        <v>328678478</v>
      </c>
      <c r="Q2266" s="74">
        <v>936339437</v>
      </c>
      <c r="R2266" s="74">
        <v>11</v>
      </c>
      <c r="S2266" s="74">
        <v>6534486</v>
      </c>
      <c r="T2266" s="74">
        <v>120</v>
      </c>
      <c r="U2266" s="74">
        <v>175826</v>
      </c>
      <c r="V2266" s="74">
        <v>1255</v>
      </c>
      <c r="W2266" s="74">
        <v>3000</v>
      </c>
      <c r="X2266" s="74">
        <v>68289</v>
      </c>
      <c r="Y2266" s="74">
        <v>200</v>
      </c>
      <c r="Z2266" s="74">
        <v>1169845</v>
      </c>
      <c r="AA2266" s="74">
        <v>10</v>
      </c>
      <c r="AB2266" s="74">
        <v>9506891</v>
      </c>
      <c r="AC2266" s="74">
        <v>5</v>
      </c>
    </row>
    <row r="2267" spans="1:29" ht="14.25">
      <c r="A2267" s="89">
        <v>2018059</v>
      </c>
      <c r="B2267" s="91">
        <v>43244</v>
      </c>
      <c r="C2267" s="97">
        <v>4</v>
      </c>
      <c r="D2267" s="93">
        <v>6</v>
      </c>
      <c r="E2267" s="93">
        <v>8</v>
      </c>
      <c r="F2267" s="93">
        <v>13</v>
      </c>
      <c r="G2267" s="93">
        <v>22</v>
      </c>
      <c r="H2267" s="93">
        <v>32</v>
      </c>
      <c r="I2267" s="99">
        <v>11</v>
      </c>
      <c r="J2267" s="93">
        <v>22</v>
      </c>
      <c r="K2267" s="93">
        <v>6</v>
      </c>
      <c r="L2267" s="93">
        <v>4</v>
      </c>
      <c r="M2267" s="93">
        <v>32</v>
      </c>
      <c r="N2267" s="93">
        <v>13</v>
      </c>
      <c r="O2267" s="94">
        <v>8</v>
      </c>
      <c r="P2267" s="74">
        <v>335528070</v>
      </c>
      <c r="Q2267" s="74">
        <v>951572015</v>
      </c>
      <c r="R2267" s="74">
        <v>5</v>
      </c>
      <c r="S2267" s="74">
        <v>7926005</v>
      </c>
      <c r="T2267" s="74">
        <v>69</v>
      </c>
      <c r="U2267" s="74">
        <v>265036</v>
      </c>
      <c r="V2267" s="74">
        <v>1340</v>
      </c>
      <c r="W2267" s="74">
        <v>3000</v>
      </c>
      <c r="X2267" s="74">
        <v>71899</v>
      </c>
      <c r="Y2267" s="74">
        <v>200</v>
      </c>
      <c r="Z2267" s="74">
        <v>1341802</v>
      </c>
      <c r="AA2267" s="74">
        <v>10</v>
      </c>
      <c r="AB2267" s="74">
        <v>11888157</v>
      </c>
      <c r="AC2267" s="74">
        <v>5</v>
      </c>
    </row>
    <row r="2268" spans="1:29" ht="14.25">
      <c r="A2268" s="89">
        <v>2018060</v>
      </c>
      <c r="B2268" s="91">
        <v>43247</v>
      </c>
      <c r="C2268" s="97">
        <v>4</v>
      </c>
      <c r="D2268" s="93">
        <v>8</v>
      </c>
      <c r="E2268" s="93">
        <v>13</v>
      </c>
      <c r="F2268" s="93">
        <v>25</v>
      </c>
      <c r="G2268" s="93">
        <v>30</v>
      </c>
      <c r="H2268" s="93">
        <v>31</v>
      </c>
      <c r="I2268" s="99">
        <v>10</v>
      </c>
      <c r="J2268" s="93">
        <v>13</v>
      </c>
      <c r="K2268" s="93">
        <v>8</v>
      </c>
      <c r="L2268" s="93">
        <v>31</v>
      </c>
      <c r="M2268" s="93">
        <v>25</v>
      </c>
      <c r="N2268" s="93">
        <v>4</v>
      </c>
      <c r="O2268" s="94">
        <v>30</v>
      </c>
      <c r="P2268" s="74">
        <v>364451892</v>
      </c>
      <c r="Q2268" s="74">
        <v>968808575</v>
      </c>
      <c r="R2268" s="74">
        <v>5</v>
      </c>
      <c r="S2268" s="74">
        <v>8071749</v>
      </c>
      <c r="T2268" s="74">
        <v>111</v>
      </c>
      <c r="U2268" s="74">
        <v>172958</v>
      </c>
      <c r="V2268" s="74">
        <v>1705</v>
      </c>
      <c r="W2268" s="74">
        <v>3000</v>
      </c>
      <c r="X2268" s="74">
        <v>78189</v>
      </c>
      <c r="Y2268" s="74">
        <v>200</v>
      </c>
      <c r="Z2268" s="74">
        <v>1363584</v>
      </c>
      <c r="AA2268" s="74">
        <v>10</v>
      </c>
      <c r="AB2268" s="74">
        <v>13479808</v>
      </c>
      <c r="AC2268" s="74">
        <v>5</v>
      </c>
    </row>
    <row r="2269" spans="1:29" ht="14.25">
      <c r="A2269" s="89">
        <v>2018061</v>
      </c>
      <c r="B2269" s="91">
        <v>43249</v>
      </c>
      <c r="C2269" s="97">
        <v>9</v>
      </c>
      <c r="D2269" s="93">
        <v>10</v>
      </c>
      <c r="E2269" s="93">
        <v>11</v>
      </c>
      <c r="F2269" s="93">
        <v>12</v>
      </c>
      <c r="G2269" s="93">
        <v>18</v>
      </c>
      <c r="H2269" s="93">
        <v>23</v>
      </c>
      <c r="I2269" s="99">
        <v>7</v>
      </c>
      <c r="J2269" s="93">
        <v>10</v>
      </c>
      <c r="K2269" s="93">
        <v>18</v>
      </c>
      <c r="L2269" s="93">
        <v>23</v>
      </c>
      <c r="M2269" s="93">
        <v>11</v>
      </c>
      <c r="N2269" s="93">
        <v>9</v>
      </c>
      <c r="O2269" s="94">
        <v>12</v>
      </c>
      <c r="P2269" s="74">
        <v>332550974</v>
      </c>
      <c r="Q2269" s="74">
        <v>931563495</v>
      </c>
      <c r="R2269" s="74">
        <v>15</v>
      </c>
      <c r="S2269" s="74">
        <v>5915270</v>
      </c>
      <c r="T2269" s="74">
        <v>213</v>
      </c>
      <c r="U2269" s="74">
        <v>80569</v>
      </c>
      <c r="V2269" s="74">
        <v>2086</v>
      </c>
      <c r="W2269" s="74">
        <v>3000</v>
      </c>
      <c r="X2269" s="74">
        <v>109024</v>
      </c>
      <c r="Y2269" s="74">
        <v>200</v>
      </c>
      <c r="Z2269" s="74">
        <v>1821534</v>
      </c>
      <c r="AA2269" s="74">
        <v>10</v>
      </c>
      <c r="AB2269" s="74">
        <v>9605304</v>
      </c>
      <c r="AC2269" s="74">
        <v>5</v>
      </c>
    </row>
    <row r="2270" spans="1:29" ht="14.25">
      <c r="A2270" s="89">
        <v>2018062</v>
      </c>
      <c r="B2270" s="91">
        <v>43251</v>
      </c>
      <c r="C2270" s="97">
        <v>2</v>
      </c>
      <c r="D2270" s="93">
        <v>18</v>
      </c>
      <c r="E2270" s="93">
        <v>19</v>
      </c>
      <c r="F2270" s="93">
        <v>24</v>
      </c>
      <c r="G2270" s="93">
        <v>25</v>
      </c>
      <c r="H2270" s="93">
        <v>33</v>
      </c>
      <c r="I2270" s="99">
        <v>11</v>
      </c>
      <c r="J2270" s="93">
        <v>19</v>
      </c>
      <c r="K2270" s="93">
        <v>24</v>
      </c>
      <c r="L2270" s="93">
        <v>33</v>
      </c>
      <c r="M2270" s="93">
        <v>2</v>
      </c>
      <c r="N2270" s="93">
        <v>25</v>
      </c>
      <c r="O2270" s="94">
        <v>18</v>
      </c>
      <c r="P2270" s="74">
        <v>326938646</v>
      </c>
      <c r="Q2270" s="74">
        <v>955101072</v>
      </c>
      <c r="R2270" s="74">
        <v>6</v>
      </c>
      <c r="S2270" s="74">
        <v>8244701</v>
      </c>
      <c r="T2270" s="74">
        <v>109</v>
      </c>
      <c r="U2270" s="74">
        <v>223259</v>
      </c>
      <c r="V2270" s="74">
        <v>915</v>
      </c>
      <c r="W2270" s="74">
        <v>3000</v>
      </c>
      <c r="X2270" s="74">
        <v>55290</v>
      </c>
      <c r="Y2270" s="74">
        <v>200</v>
      </c>
      <c r="Z2270" s="74">
        <v>1132775</v>
      </c>
      <c r="AA2270" s="74">
        <v>10</v>
      </c>
      <c r="AB2270" s="74">
        <v>7545627</v>
      </c>
      <c r="AC2270" s="74">
        <v>5</v>
      </c>
    </row>
    <row r="2271" spans="1:29" ht="14.25">
      <c r="A2271" s="89">
        <v>2018063</v>
      </c>
      <c r="B2271" s="91">
        <v>43254</v>
      </c>
      <c r="C2271" s="97">
        <v>5</v>
      </c>
      <c r="D2271" s="93">
        <v>6</v>
      </c>
      <c r="E2271" s="93">
        <v>10</v>
      </c>
      <c r="F2271" s="93">
        <v>16</v>
      </c>
      <c r="G2271" s="93">
        <v>20</v>
      </c>
      <c r="H2271" s="93">
        <v>25</v>
      </c>
      <c r="I2271" s="99">
        <v>12</v>
      </c>
      <c r="J2271" s="93">
        <v>5</v>
      </c>
      <c r="K2271" s="93">
        <v>16</v>
      </c>
      <c r="L2271" s="93">
        <v>10</v>
      </c>
      <c r="M2271" s="93">
        <v>25</v>
      </c>
      <c r="N2271" s="93">
        <v>20</v>
      </c>
      <c r="O2271" s="94">
        <v>6</v>
      </c>
      <c r="P2271" s="74">
        <v>358387608</v>
      </c>
      <c r="Q2271" s="74">
        <v>841729671</v>
      </c>
      <c r="R2271" s="74">
        <v>27</v>
      </c>
      <c r="S2271" s="74">
        <v>5291294</v>
      </c>
      <c r="T2271" s="74">
        <v>315</v>
      </c>
      <c r="U2271" s="74">
        <v>31210</v>
      </c>
      <c r="V2271" s="74">
        <v>4323</v>
      </c>
      <c r="W2271" s="74">
        <v>3000</v>
      </c>
      <c r="X2271" s="74">
        <v>164357</v>
      </c>
      <c r="Y2271" s="74">
        <v>200</v>
      </c>
      <c r="Z2271" s="74">
        <v>2253080</v>
      </c>
      <c r="AA2271" s="74">
        <v>10</v>
      </c>
      <c r="AB2271" s="74">
        <v>13582794</v>
      </c>
      <c r="AC2271" s="74">
        <v>5</v>
      </c>
    </row>
    <row r="2272" spans="1:29" ht="14.25">
      <c r="A2272" s="89">
        <v>2018064</v>
      </c>
      <c r="B2272" s="91">
        <v>43256</v>
      </c>
      <c r="C2272" s="97">
        <v>2</v>
      </c>
      <c r="D2272" s="93">
        <v>5</v>
      </c>
      <c r="E2272" s="93">
        <v>10</v>
      </c>
      <c r="F2272" s="93">
        <v>11</v>
      </c>
      <c r="G2272" s="93">
        <v>17</v>
      </c>
      <c r="H2272" s="93">
        <v>21</v>
      </c>
      <c r="I2272" s="99">
        <v>5</v>
      </c>
      <c r="J2272" s="93">
        <v>11</v>
      </c>
      <c r="K2272" s="93">
        <v>21</v>
      </c>
      <c r="L2272" s="93">
        <v>5</v>
      </c>
      <c r="M2272" s="93">
        <v>17</v>
      </c>
      <c r="N2272" s="93">
        <v>10</v>
      </c>
      <c r="O2272" s="94">
        <v>2</v>
      </c>
      <c r="P2272" s="74">
        <v>329557586</v>
      </c>
      <c r="Q2272" s="74">
        <v>821423304</v>
      </c>
      <c r="R2272" s="74">
        <v>12</v>
      </c>
      <c r="S2272" s="74">
        <v>6202837</v>
      </c>
      <c r="T2272" s="74">
        <v>149</v>
      </c>
      <c r="U2272" s="74">
        <v>121091</v>
      </c>
      <c r="V2272" s="74">
        <v>1887</v>
      </c>
      <c r="W2272" s="74">
        <v>3000</v>
      </c>
      <c r="X2272" s="74">
        <v>83875</v>
      </c>
      <c r="Y2272" s="74">
        <v>200</v>
      </c>
      <c r="Z2272" s="74">
        <v>1365258</v>
      </c>
      <c r="AA2272" s="74">
        <v>10</v>
      </c>
      <c r="AB2272" s="74">
        <v>10644878</v>
      </c>
      <c r="AC2272" s="74">
        <v>5</v>
      </c>
    </row>
    <row r="2273" spans="1:29" ht="14.25">
      <c r="A2273" s="89">
        <v>2018065</v>
      </c>
      <c r="B2273" s="91">
        <v>43258</v>
      </c>
      <c r="C2273" s="97">
        <v>1</v>
      </c>
      <c r="D2273" s="93">
        <v>4</v>
      </c>
      <c r="E2273" s="93">
        <v>6</v>
      </c>
      <c r="F2273" s="93">
        <v>14</v>
      </c>
      <c r="G2273" s="93">
        <v>28</v>
      </c>
      <c r="H2273" s="93">
        <v>33</v>
      </c>
      <c r="I2273" s="99">
        <v>1</v>
      </c>
      <c r="J2273" s="93">
        <v>6</v>
      </c>
      <c r="K2273" s="93">
        <v>1</v>
      </c>
      <c r="L2273" s="93">
        <v>28</v>
      </c>
      <c r="M2273" s="93">
        <v>4</v>
      </c>
      <c r="N2273" s="93">
        <v>33</v>
      </c>
      <c r="O2273" s="94">
        <v>14</v>
      </c>
      <c r="P2273" s="74">
        <v>329937636</v>
      </c>
      <c r="Q2273" s="74">
        <v>847267386</v>
      </c>
      <c r="R2273" s="74">
        <v>6</v>
      </c>
      <c r="S2273" s="74">
        <v>8384489</v>
      </c>
      <c r="T2273" s="74">
        <v>123</v>
      </c>
      <c r="U2273" s="74">
        <v>206371</v>
      </c>
      <c r="V2273" s="74">
        <v>1178</v>
      </c>
      <c r="W2273" s="74">
        <v>3000</v>
      </c>
      <c r="X2273" s="74">
        <v>57833</v>
      </c>
      <c r="Y2273" s="74">
        <v>200</v>
      </c>
      <c r="Z2273" s="74">
        <v>1191247</v>
      </c>
      <c r="AA2273" s="74">
        <v>10</v>
      </c>
      <c r="AB2273" s="74">
        <v>6624335</v>
      </c>
      <c r="AC2273" s="74">
        <v>5</v>
      </c>
    </row>
    <row r="2274" spans="1:29" ht="14.25">
      <c r="A2274" s="89">
        <v>2018066</v>
      </c>
      <c r="B2274" s="91">
        <v>43261</v>
      </c>
      <c r="C2274" s="97">
        <v>9</v>
      </c>
      <c r="D2274" s="93">
        <v>16</v>
      </c>
      <c r="E2274" s="93">
        <v>17</v>
      </c>
      <c r="F2274" s="93">
        <v>19</v>
      </c>
      <c r="G2274" s="93">
        <v>22</v>
      </c>
      <c r="H2274" s="93">
        <v>26</v>
      </c>
      <c r="I2274" s="99">
        <v>10</v>
      </c>
      <c r="J2274" s="93">
        <v>22</v>
      </c>
      <c r="K2274" s="93">
        <v>16</v>
      </c>
      <c r="L2274" s="93">
        <v>17</v>
      </c>
      <c r="M2274" s="93">
        <v>19</v>
      </c>
      <c r="N2274" s="93">
        <v>9</v>
      </c>
      <c r="O2274" s="94">
        <v>26</v>
      </c>
      <c r="P2274" s="74">
        <v>357968382</v>
      </c>
      <c r="Q2274" s="74">
        <v>846907070</v>
      </c>
      <c r="R2274" s="74">
        <v>10</v>
      </c>
      <c r="S2274" s="74">
        <v>6805079</v>
      </c>
      <c r="T2274" s="74">
        <v>195</v>
      </c>
      <c r="U2274" s="74">
        <v>115710</v>
      </c>
      <c r="V2274" s="74">
        <v>1596</v>
      </c>
      <c r="W2274" s="74">
        <v>3000</v>
      </c>
      <c r="X2274" s="74">
        <v>86417</v>
      </c>
      <c r="Y2274" s="74">
        <v>200</v>
      </c>
      <c r="Z2274" s="74">
        <v>1394666</v>
      </c>
      <c r="AA2274" s="74">
        <v>10</v>
      </c>
      <c r="AB2274" s="74">
        <v>9826493</v>
      </c>
      <c r="AC2274" s="74">
        <v>5</v>
      </c>
    </row>
    <row r="2275" spans="1:29" ht="14.25">
      <c r="A2275" s="89">
        <v>2018067</v>
      </c>
      <c r="B2275" s="91">
        <v>43263</v>
      </c>
      <c r="C2275" s="97">
        <v>1</v>
      </c>
      <c r="D2275" s="93">
        <v>4</v>
      </c>
      <c r="E2275" s="93">
        <v>9</v>
      </c>
      <c r="F2275" s="93">
        <v>12</v>
      </c>
      <c r="G2275" s="93">
        <v>15</v>
      </c>
      <c r="H2275" s="93">
        <v>18</v>
      </c>
      <c r="I2275" s="99">
        <v>5</v>
      </c>
      <c r="J2275" s="93">
        <v>12</v>
      </c>
      <c r="K2275" s="93">
        <v>9</v>
      </c>
      <c r="L2275" s="93">
        <v>1</v>
      </c>
      <c r="M2275" s="93">
        <v>18</v>
      </c>
      <c r="N2275" s="93">
        <v>15</v>
      </c>
      <c r="O2275" s="94">
        <v>4</v>
      </c>
      <c r="P2275" s="74">
        <v>324647042</v>
      </c>
      <c r="Q2275" s="74">
        <v>858719248</v>
      </c>
      <c r="R2275" s="74">
        <v>8</v>
      </c>
      <c r="S2275" s="74">
        <v>7355099</v>
      </c>
      <c r="T2275" s="74">
        <v>122</v>
      </c>
      <c r="U2275" s="74">
        <v>193040</v>
      </c>
      <c r="V2275" s="74">
        <v>940</v>
      </c>
      <c r="W2275" s="74">
        <v>3000</v>
      </c>
      <c r="X2275" s="74">
        <v>54874</v>
      </c>
      <c r="Y2275" s="74">
        <v>200</v>
      </c>
      <c r="Z2275" s="74">
        <v>1102829</v>
      </c>
      <c r="AA2275" s="74">
        <v>10</v>
      </c>
      <c r="AB2275" s="74">
        <v>8009998</v>
      </c>
      <c r="AC2275" s="74">
        <v>5</v>
      </c>
    </row>
    <row r="2276" spans="1:29" ht="14.25">
      <c r="A2276" s="89">
        <v>2018068</v>
      </c>
      <c r="B2276" s="91">
        <v>43265</v>
      </c>
      <c r="C2276" s="97">
        <v>8</v>
      </c>
      <c r="D2276" s="93">
        <v>10</v>
      </c>
      <c r="E2276" s="93">
        <v>17</v>
      </c>
      <c r="F2276" s="93">
        <v>20</v>
      </c>
      <c r="G2276" s="93">
        <v>27</v>
      </c>
      <c r="H2276" s="93">
        <v>30</v>
      </c>
      <c r="I2276" s="99">
        <v>1</v>
      </c>
      <c r="J2276" s="93">
        <v>8</v>
      </c>
      <c r="K2276" s="93">
        <v>10</v>
      </c>
      <c r="L2276" s="93">
        <v>17</v>
      </c>
      <c r="M2276" s="93">
        <v>30</v>
      </c>
      <c r="N2276" s="93">
        <v>20</v>
      </c>
      <c r="O2276" s="94">
        <v>27</v>
      </c>
      <c r="P2276" s="74">
        <v>332649368</v>
      </c>
      <c r="Q2276" s="74">
        <v>900360000</v>
      </c>
      <c r="R2276" s="74">
        <v>3</v>
      </c>
      <c r="S2276" s="74">
        <v>10000000</v>
      </c>
      <c r="T2276" s="74">
        <v>225</v>
      </c>
      <c r="U2276" s="74">
        <v>106134</v>
      </c>
      <c r="V2276" s="74">
        <v>1301</v>
      </c>
      <c r="W2276" s="74">
        <v>3000</v>
      </c>
      <c r="X2276" s="74">
        <v>74098</v>
      </c>
      <c r="Y2276" s="74">
        <v>200</v>
      </c>
      <c r="Z2276" s="74">
        <v>1406781</v>
      </c>
      <c r="AA2276" s="74">
        <v>10</v>
      </c>
      <c r="AB2276" s="74">
        <v>6937355</v>
      </c>
      <c r="AC2276" s="74">
        <v>5</v>
      </c>
    </row>
    <row r="2277" spans="1:29" ht="14.25">
      <c r="A2277" s="89">
        <v>2018069</v>
      </c>
      <c r="B2277" s="91">
        <v>43268</v>
      </c>
      <c r="C2277" s="97">
        <v>6</v>
      </c>
      <c r="D2277" s="93">
        <v>13</v>
      </c>
      <c r="E2277" s="93">
        <v>17</v>
      </c>
      <c r="F2277" s="93">
        <v>19</v>
      </c>
      <c r="G2277" s="93">
        <v>23</v>
      </c>
      <c r="H2277" s="93">
        <v>31</v>
      </c>
      <c r="I2277" s="99">
        <v>12</v>
      </c>
      <c r="J2277" s="93">
        <v>23</v>
      </c>
      <c r="K2277" s="93">
        <v>6</v>
      </c>
      <c r="L2277" s="93">
        <v>31</v>
      </c>
      <c r="M2277" s="93">
        <v>19</v>
      </c>
      <c r="N2277" s="93">
        <v>13</v>
      </c>
      <c r="O2277" s="94">
        <v>17</v>
      </c>
      <c r="P2277" s="74">
        <v>355213336</v>
      </c>
      <c r="Q2277" s="74">
        <v>921431615</v>
      </c>
      <c r="R2277" s="74">
        <v>5</v>
      </c>
      <c r="S2277" s="74">
        <v>8350663</v>
      </c>
      <c r="T2277" s="74">
        <v>126</v>
      </c>
      <c r="U2277" s="74">
        <v>166203</v>
      </c>
      <c r="V2277" s="74">
        <v>2076</v>
      </c>
      <c r="W2277" s="74">
        <v>3000</v>
      </c>
      <c r="X2277" s="74">
        <v>88941</v>
      </c>
      <c r="Y2277" s="74">
        <v>200</v>
      </c>
      <c r="Z2277" s="74">
        <v>1509508</v>
      </c>
      <c r="AA2277" s="74">
        <v>10</v>
      </c>
      <c r="AB2277" s="74">
        <v>10235335</v>
      </c>
      <c r="AC2277" s="74">
        <v>5</v>
      </c>
    </row>
    <row r="2278" spans="1:29" ht="14.25">
      <c r="A2278" s="89">
        <v>2018070</v>
      </c>
      <c r="B2278" s="91">
        <v>43270</v>
      </c>
      <c r="C2278" s="97">
        <v>4</v>
      </c>
      <c r="D2278" s="93">
        <v>9</v>
      </c>
      <c r="E2278" s="93">
        <v>15</v>
      </c>
      <c r="F2278" s="93">
        <v>16</v>
      </c>
      <c r="G2278" s="93">
        <v>19</v>
      </c>
      <c r="H2278" s="93">
        <v>27</v>
      </c>
      <c r="I2278" s="99">
        <v>10</v>
      </c>
      <c r="J2278" s="93">
        <v>4</v>
      </c>
      <c r="K2278" s="93">
        <v>19</v>
      </c>
      <c r="L2278" s="93">
        <v>16</v>
      </c>
      <c r="M2278" s="93">
        <v>27</v>
      </c>
      <c r="N2278" s="93">
        <v>9</v>
      </c>
      <c r="O2278" s="94">
        <v>15</v>
      </c>
      <c r="P2278" s="74">
        <v>339461364</v>
      </c>
      <c r="Q2278" s="74">
        <v>907892115</v>
      </c>
      <c r="R2278" s="74">
        <v>13</v>
      </c>
      <c r="S2278" s="74">
        <v>6439454</v>
      </c>
      <c r="T2278" s="74">
        <v>138</v>
      </c>
      <c r="U2278" s="74">
        <v>169500</v>
      </c>
      <c r="V2278" s="74">
        <v>1671</v>
      </c>
      <c r="W2278" s="74">
        <v>3000</v>
      </c>
      <c r="X2278" s="74">
        <v>76700</v>
      </c>
      <c r="Y2278" s="74">
        <v>200</v>
      </c>
      <c r="Z2278" s="74">
        <v>1336647</v>
      </c>
      <c r="AA2278" s="74">
        <v>10</v>
      </c>
      <c r="AB2278" s="74">
        <v>7810410</v>
      </c>
      <c r="AC2278" s="74">
        <v>5</v>
      </c>
    </row>
    <row r="2279" spans="1:29" ht="14.25">
      <c r="A2279" s="89">
        <v>2018071</v>
      </c>
      <c r="B2279" s="91">
        <v>43272</v>
      </c>
      <c r="C2279" s="97">
        <v>2</v>
      </c>
      <c r="D2279" s="93">
        <v>5</v>
      </c>
      <c r="E2279" s="93">
        <v>6</v>
      </c>
      <c r="F2279" s="93">
        <v>13</v>
      </c>
      <c r="G2279" s="93">
        <v>16</v>
      </c>
      <c r="H2279" s="93">
        <v>19</v>
      </c>
      <c r="I2279" s="99">
        <v>3</v>
      </c>
      <c r="J2279" s="93">
        <v>13</v>
      </c>
      <c r="K2279" s="93">
        <v>16</v>
      </c>
      <c r="L2279" s="93">
        <v>5</v>
      </c>
      <c r="M2279" s="93">
        <v>6</v>
      </c>
      <c r="N2279" s="93">
        <v>19</v>
      </c>
      <c r="O2279" s="94">
        <v>2</v>
      </c>
      <c r="P2279" s="74">
        <v>348880396</v>
      </c>
      <c r="Q2279" s="74">
        <v>911477268</v>
      </c>
      <c r="R2279" s="74">
        <v>9</v>
      </c>
      <c r="S2279" s="74">
        <v>6963036</v>
      </c>
      <c r="T2279" s="74">
        <v>110</v>
      </c>
      <c r="U2279" s="74">
        <v>200765</v>
      </c>
      <c r="V2279" s="74">
        <v>1326</v>
      </c>
      <c r="W2279" s="74">
        <v>3000</v>
      </c>
      <c r="X2279" s="74">
        <v>68901</v>
      </c>
      <c r="Y2279" s="74">
        <v>200</v>
      </c>
      <c r="Z2279" s="74">
        <v>1255608</v>
      </c>
      <c r="AA2279" s="74">
        <v>10</v>
      </c>
      <c r="AB2279" s="74">
        <v>10460093</v>
      </c>
      <c r="AC2279" s="74">
        <v>5</v>
      </c>
    </row>
    <row r="2280" spans="1:29" ht="14.25">
      <c r="A2280" s="89">
        <v>2018072</v>
      </c>
      <c r="B2280" s="91">
        <v>43275</v>
      </c>
      <c r="C2280" s="97">
        <v>11</v>
      </c>
      <c r="D2280" s="93">
        <v>16</v>
      </c>
      <c r="E2280" s="93">
        <v>19</v>
      </c>
      <c r="F2280" s="93">
        <v>22</v>
      </c>
      <c r="G2280" s="93">
        <v>25</v>
      </c>
      <c r="H2280" s="93">
        <v>30</v>
      </c>
      <c r="I2280" s="99">
        <v>8</v>
      </c>
      <c r="J2280" s="93">
        <v>16</v>
      </c>
      <c r="K2280" s="93">
        <v>22</v>
      </c>
      <c r="L2280" s="93">
        <v>25</v>
      </c>
      <c r="M2280" s="93">
        <v>19</v>
      </c>
      <c r="N2280" s="93">
        <v>11</v>
      </c>
      <c r="O2280" s="94">
        <v>30</v>
      </c>
      <c r="P2280" s="74">
        <v>372281494</v>
      </c>
      <c r="Q2280" s="74">
        <v>823199206</v>
      </c>
      <c r="R2280" s="74">
        <v>19</v>
      </c>
      <c r="S2280" s="74">
        <v>5128649</v>
      </c>
      <c r="T2280" s="74">
        <v>101</v>
      </c>
      <c r="U2280" s="74">
        <v>30251</v>
      </c>
      <c r="V2280" s="74">
        <v>2422</v>
      </c>
      <c r="W2280" s="74">
        <v>3000</v>
      </c>
      <c r="X2280" s="74">
        <v>108318</v>
      </c>
      <c r="Y2280" s="74">
        <v>200</v>
      </c>
      <c r="Z2280" s="74">
        <v>1714720</v>
      </c>
      <c r="AA2280" s="74">
        <v>10</v>
      </c>
      <c r="AB2280" s="74">
        <v>24823882</v>
      </c>
      <c r="AC2280" s="74">
        <v>5</v>
      </c>
    </row>
    <row r="2281" spans="1:29" ht="14.25">
      <c r="A2281" s="89">
        <v>2018073</v>
      </c>
      <c r="B2281" s="91">
        <v>43277</v>
      </c>
      <c r="C2281" s="97">
        <v>2</v>
      </c>
      <c r="D2281" s="93">
        <v>9</v>
      </c>
      <c r="E2281" s="93">
        <v>14</v>
      </c>
      <c r="F2281" s="93">
        <v>15</v>
      </c>
      <c r="G2281" s="93">
        <v>16</v>
      </c>
      <c r="H2281" s="93">
        <v>23</v>
      </c>
      <c r="I2281" s="99">
        <v>10</v>
      </c>
      <c r="J2281" s="93">
        <v>9</v>
      </c>
      <c r="K2281" s="93">
        <v>23</v>
      </c>
      <c r="L2281" s="93">
        <v>2</v>
      </c>
      <c r="M2281" s="93">
        <v>15</v>
      </c>
      <c r="N2281" s="93">
        <v>16</v>
      </c>
      <c r="O2281" s="94">
        <v>14</v>
      </c>
      <c r="P2281" s="74">
        <v>329645754</v>
      </c>
      <c r="Q2281" s="74">
        <v>832397856</v>
      </c>
      <c r="R2281" s="74">
        <v>8</v>
      </c>
      <c r="S2281" s="74">
        <v>7236302</v>
      </c>
      <c r="T2281" s="74">
        <v>104</v>
      </c>
      <c r="U2281" s="74">
        <v>215029</v>
      </c>
      <c r="V2281" s="74">
        <v>1414</v>
      </c>
      <c r="W2281" s="74">
        <v>3000</v>
      </c>
      <c r="X2281" s="74">
        <v>66180</v>
      </c>
      <c r="Y2281" s="74">
        <v>200</v>
      </c>
      <c r="Z2281" s="74">
        <v>1191543</v>
      </c>
      <c r="AA2281" s="74">
        <v>10</v>
      </c>
      <c r="AB2281" s="74">
        <v>8536177</v>
      </c>
      <c r="AC2281" s="74">
        <v>5</v>
      </c>
    </row>
    <row r="2282" spans="1:29" ht="14.25">
      <c r="A2282" s="89">
        <v>2018074</v>
      </c>
      <c r="B2282" s="91">
        <v>43279</v>
      </c>
      <c r="C2282" s="97">
        <v>9</v>
      </c>
      <c r="D2282" s="93">
        <v>11</v>
      </c>
      <c r="E2282" s="93">
        <v>14</v>
      </c>
      <c r="F2282" s="93">
        <v>20</v>
      </c>
      <c r="G2282" s="93">
        <v>27</v>
      </c>
      <c r="H2282" s="93">
        <v>30</v>
      </c>
      <c r="I2282" s="99">
        <v>9</v>
      </c>
      <c r="J2282" s="93">
        <v>30</v>
      </c>
      <c r="K2282" s="93">
        <v>27</v>
      </c>
      <c r="L2282" s="93">
        <v>9</v>
      </c>
      <c r="M2282" s="93">
        <v>20</v>
      </c>
      <c r="N2282" s="93">
        <v>11</v>
      </c>
      <c r="O2282" s="94">
        <v>14</v>
      </c>
      <c r="P2282" s="74">
        <v>327800026</v>
      </c>
      <c r="Q2282" s="74">
        <v>813581190</v>
      </c>
      <c r="R2282" s="74">
        <v>9</v>
      </c>
      <c r="S2282" s="74">
        <v>6057912</v>
      </c>
      <c r="T2282" s="74">
        <v>120</v>
      </c>
      <c r="U2282" s="74">
        <v>99179</v>
      </c>
      <c r="V2282" s="74">
        <v>2196</v>
      </c>
      <c r="W2282" s="74">
        <v>3000</v>
      </c>
      <c r="X2282" s="74">
        <v>88763</v>
      </c>
      <c r="Y2282" s="74">
        <v>200</v>
      </c>
      <c r="Z2282" s="74">
        <v>1439570</v>
      </c>
      <c r="AA2282" s="74">
        <v>10</v>
      </c>
      <c r="AB2282" s="74">
        <v>14855930</v>
      </c>
      <c r="AC2282" s="74">
        <v>5</v>
      </c>
    </row>
    <row r="2283" spans="1:29" ht="14.25">
      <c r="A2283" s="89">
        <v>2018075</v>
      </c>
      <c r="B2283" s="91">
        <v>43282</v>
      </c>
      <c r="C2283" s="97">
        <v>7</v>
      </c>
      <c r="D2283" s="93">
        <v>9</v>
      </c>
      <c r="E2283" s="93">
        <v>12</v>
      </c>
      <c r="F2283" s="93">
        <v>13</v>
      </c>
      <c r="G2283" s="93">
        <v>22</v>
      </c>
      <c r="H2283" s="93">
        <v>24</v>
      </c>
      <c r="I2283" s="99">
        <v>11</v>
      </c>
      <c r="J2283" s="93">
        <v>9</v>
      </c>
      <c r="K2283" s="93">
        <v>22</v>
      </c>
      <c r="L2283" s="93">
        <v>13</v>
      </c>
      <c r="M2283" s="93">
        <v>24</v>
      </c>
      <c r="N2283" s="93">
        <v>7</v>
      </c>
      <c r="O2283" s="94">
        <v>12</v>
      </c>
      <c r="P2283" s="74">
        <v>356378720</v>
      </c>
      <c r="Q2283" s="74">
        <v>774033783</v>
      </c>
      <c r="R2283" s="74">
        <v>17</v>
      </c>
      <c r="S2283" s="74">
        <v>5972248</v>
      </c>
      <c r="T2283" s="74">
        <v>120</v>
      </c>
      <c r="U2283" s="74">
        <v>172168</v>
      </c>
      <c r="V2283" s="74">
        <v>1906</v>
      </c>
      <c r="W2283" s="74">
        <v>3000</v>
      </c>
      <c r="X2283" s="74">
        <v>83702</v>
      </c>
      <c r="Y2283" s="74">
        <v>200</v>
      </c>
      <c r="Z2283" s="74">
        <v>1497736</v>
      </c>
      <c r="AA2283" s="74">
        <v>10</v>
      </c>
      <c r="AB2283" s="74">
        <v>10909744</v>
      </c>
      <c r="AC2283" s="74">
        <v>5</v>
      </c>
    </row>
    <row r="2284" spans="1:29" ht="14.25">
      <c r="A2284" s="89">
        <v>2018076</v>
      </c>
      <c r="B2284" s="91">
        <v>43284</v>
      </c>
      <c r="C2284" s="97">
        <v>3</v>
      </c>
      <c r="D2284" s="93">
        <v>7</v>
      </c>
      <c r="E2284" s="93">
        <v>8</v>
      </c>
      <c r="F2284" s="93">
        <v>15</v>
      </c>
      <c r="G2284" s="93">
        <v>29</v>
      </c>
      <c r="H2284" s="93">
        <v>30</v>
      </c>
      <c r="I2284" s="99">
        <v>13</v>
      </c>
      <c r="J2284" s="93">
        <v>30</v>
      </c>
      <c r="K2284" s="93">
        <v>3</v>
      </c>
      <c r="L2284" s="93">
        <v>29</v>
      </c>
      <c r="M2284" s="93">
        <v>15</v>
      </c>
      <c r="N2284" s="93">
        <v>7</v>
      </c>
      <c r="O2284" s="94">
        <v>8</v>
      </c>
      <c r="P2284" s="74">
        <v>327873252</v>
      </c>
      <c r="Q2284" s="74">
        <v>698248210</v>
      </c>
      <c r="R2284" s="74">
        <v>22</v>
      </c>
      <c r="S2284" s="74">
        <v>5565528</v>
      </c>
      <c r="T2284" s="74">
        <v>363</v>
      </c>
      <c r="U2284" s="74">
        <v>42843</v>
      </c>
      <c r="V2284" s="74">
        <v>3328</v>
      </c>
      <c r="W2284" s="74">
        <v>3000</v>
      </c>
      <c r="X2284" s="74">
        <v>126338</v>
      </c>
      <c r="Y2284" s="74">
        <v>200</v>
      </c>
      <c r="Z2284" s="74">
        <v>1916957</v>
      </c>
      <c r="AA2284" s="74">
        <v>10</v>
      </c>
      <c r="AB2284" s="74">
        <v>8805727</v>
      </c>
      <c r="AC2284" s="74">
        <v>5</v>
      </c>
    </row>
    <row r="2285" spans="1:29" ht="14.25">
      <c r="A2285" s="89">
        <v>2018077</v>
      </c>
      <c r="B2285" s="91">
        <v>43286</v>
      </c>
      <c r="C2285" s="97">
        <v>2</v>
      </c>
      <c r="D2285" s="93">
        <v>5</v>
      </c>
      <c r="E2285" s="93">
        <v>9</v>
      </c>
      <c r="F2285" s="93">
        <v>15</v>
      </c>
      <c r="G2285" s="93">
        <v>20</v>
      </c>
      <c r="H2285" s="93">
        <v>24</v>
      </c>
      <c r="I2285" s="99">
        <v>10</v>
      </c>
      <c r="J2285" s="93">
        <v>5</v>
      </c>
      <c r="K2285" s="93">
        <v>24</v>
      </c>
      <c r="L2285" s="93">
        <v>20</v>
      </c>
      <c r="M2285" s="93">
        <v>15</v>
      </c>
      <c r="N2285" s="93">
        <v>9</v>
      </c>
      <c r="O2285" s="94">
        <v>2</v>
      </c>
      <c r="P2285" s="74">
        <v>327832004</v>
      </c>
      <c r="Q2285" s="74">
        <v>709870938</v>
      </c>
      <c r="R2285" s="74">
        <v>7</v>
      </c>
      <c r="S2285" s="74">
        <v>7421960</v>
      </c>
      <c r="T2285" s="74">
        <v>109</v>
      </c>
      <c r="U2285" s="74">
        <v>194423</v>
      </c>
      <c r="V2285" s="74">
        <v>1536</v>
      </c>
      <c r="W2285" s="74">
        <v>3000</v>
      </c>
      <c r="X2285" s="74">
        <v>71795</v>
      </c>
      <c r="Y2285" s="74">
        <v>200</v>
      </c>
      <c r="Z2285" s="74">
        <v>1264980</v>
      </c>
      <c r="AA2285" s="74">
        <v>10</v>
      </c>
      <c r="AB2285" s="74">
        <v>8850455</v>
      </c>
      <c r="AC2285" s="74">
        <v>5</v>
      </c>
    </row>
    <row r="2286" spans="1:29" ht="14.25">
      <c r="A2286" s="89">
        <v>2018078</v>
      </c>
      <c r="B2286" s="91">
        <v>43289</v>
      </c>
      <c r="C2286" s="97">
        <v>3</v>
      </c>
      <c r="D2286" s="93">
        <v>10</v>
      </c>
      <c r="E2286" s="93">
        <v>14</v>
      </c>
      <c r="F2286" s="93">
        <v>17</v>
      </c>
      <c r="G2286" s="93">
        <v>18</v>
      </c>
      <c r="H2286" s="93">
        <v>30</v>
      </c>
      <c r="I2286" s="99">
        <v>12</v>
      </c>
      <c r="J2286" s="93">
        <v>10</v>
      </c>
      <c r="K2286" s="93">
        <v>18</v>
      </c>
      <c r="L2286" s="93">
        <v>3</v>
      </c>
      <c r="M2286" s="93">
        <v>30</v>
      </c>
      <c r="N2286" s="93">
        <v>14</v>
      </c>
      <c r="O2286" s="94">
        <v>17</v>
      </c>
      <c r="P2286" s="74">
        <v>358569878</v>
      </c>
      <c r="Q2286" s="74">
        <v>721951374</v>
      </c>
      <c r="R2286" s="74">
        <v>6</v>
      </c>
      <c r="S2286" s="74">
        <v>7550329</v>
      </c>
      <c r="T2286" s="74">
        <v>204</v>
      </c>
      <c r="U2286" s="74">
        <v>93762</v>
      </c>
      <c r="V2286" s="74">
        <v>1704</v>
      </c>
      <c r="W2286" s="74">
        <v>3000</v>
      </c>
      <c r="X2286" s="74">
        <v>85462</v>
      </c>
      <c r="Y2286" s="74">
        <v>200</v>
      </c>
      <c r="Z2286" s="74">
        <v>1536502</v>
      </c>
      <c r="AA2286" s="74">
        <v>10</v>
      </c>
      <c r="AB2286" s="74">
        <v>12323987</v>
      </c>
      <c r="AC2286" s="74">
        <v>5</v>
      </c>
    </row>
    <row r="2287" spans="1:29" ht="14.25">
      <c r="A2287" s="89">
        <v>2018079</v>
      </c>
      <c r="B2287" s="91">
        <v>43291</v>
      </c>
      <c r="C2287" s="97">
        <v>14</v>
      </c>
      <c r="D2287" s="93">
        <v>15</v>
      </c>
      <c r="E2287" s="93">
        <v>17</v>
      </c>
      <c r="F2287" s="93">
        <v>22</v>
      </c>
      <c r="G2287" s="93">
        <v>24</v>
      </c>
      <c r="H2287" s="93">
        <v>29</v>
      </c>
      <c r="I2287" s="99">
        <v>13</v>
      </c>
      <c r="J2287" s="93">
        <v>17</v>
      </c>
      <c r="K2287" s="93">
        <v>15</v>
      </c>
      <c r="L2287" s="93">
        <v>29</v>
      </c>
      <c r="M2287" s="93">
        <v>22</v>
      </c>
      <c r="N2287" s="93">
        <v>24</v>
      </c>
      <c r="O2287" s="94">
        <v>14</v>
      </c>
      <c r="P2287" s="74">
        <v>327442428</v>
      </c>
      <c r="Q2287" s="74">
        <v>782146094</v>
      </c>
      <c r="R2287" s="74">
        <v>2</v>
      </c>
      <c r="S2287" s="74">
        <v>10000000</v>
      </c>
      <c r="T2287" s="74">
        <v>77</v>
      </c>
      <c r="U2287" s="74">
        <v>347163</v>
      </c>
      <c r="V2287" s="74">
        <v>733</v>
      </c>
      <c r="W2287" s="74">
        <v>3000</v>
      </c>
      <c r="X2287" s="74">
        <v>44442</v>
      </c>
      <c r="Y2287" s="74">
        <v>200</v>
      </c>
      <c r="Z2287" s="74">
        <v>936505</v>
      </c>
      <c r="AA2287" s="74">
        <v>10</v>
      </c>
      <c r="AB2287" s="74">
        <v>6613609</v>
      </c>
      <c r="AC2287" s="74">
        <v>5</v>
      </c>
    </row>
    <row r="2288" spans="1:29" ht="14.25">
      <c r="A2288" s="89">
        <v>2018080</v>
      </c>
      <c r="B2288" s="91">
        <v>43293</v>
      </c>
      <c r="C2288" s="97">
        <v>4</v>
      </c>
      <c r="D2288" s="93">
        <v>7</v>
      </c>
      <c r="E2288" s="93">
        <v>13</v>
      </c>
      <c r="F2288" s="93">
        <v>20</v>
      </c>
      <c r="G2288" s="93">
        <v>29</v>
      </c>
      <c r="H2288" s="93">
        <v>33</v>
      </c>
      <c r="I2288" s="99">
        <v>3</v>
      </c>
      <c r="J2288" s="93">
        <v>33</v>
      </c>
      <c r="K2288" s="93">
        <v>20</v>
      </c>
      <c r="L2288" s="93">
        <v>4</v>
      </c>
      <c r="M2288" s="93">
        <v>13</v>
      </c>
      <c r="N2288" s="93">
        <v>7</v>
      </c>
      <c r="O2288" s="94">
        <v>29</v>
      </c>
      <c r="P2288" s="74">
        <v>325310442</v>
      </c>
      <c r="Q2288" s="74">
        <v>805444602</v>
      </c>
      <c r="R2288" s="74">
        <v>6</v>
      </c>
      <c r="S2288" s="74">
        <v>8230212</v>
      </c>
      <c r="T2288" s="74">
        <v>128</v>
      </c>
      <c r="U2288" s="74">
        <v>189270</v>
      </c>
      <c r="V2288" s="74">
        <v>1015</v>
      </c>
      <c r="W2288" s="74">
        <v>3000</v>
      </c>
      <c r="X2288" s="74">
        <v>56290</v>
      </c>
      <c r="Y2288" s="74">
        <v>200</v>
      </c>
      <c r="Z2288" s="74">
        <v>1090402</v>
      </c>
      <c r="AA2288" s="74">
        <v>10</v>
      </c>
      <c r="AB2288" s="74">
        <v>7457743</v>
      </c>
      <c r="AC2288" s="74">
        <v>5</v>
      </c>
    </row>
    <row r="2289" spans="1:29" ht="14.25">
      <c r="A2289" s="89">
        <v>2018081</v>
      </c>
      <c r="B2289" s="91">
        <v>43296</v>
      </c>
      <c r="C2289" s="97">
        <v>1</v>
      </c>
      <c r="D2289" s="93">
        <v>2</v>
      </c>
      <c r="E2289" s="93">
        <v>12</v>
      </c>
      <c r="F2289" s="93">
        <v>16</v>
      </c>
      <c r="G2289" s="93">
        <v>20</v>
      </c>
      <c r="H2289" s="93">
        <v>26</v>
      </c>
      <c r="I2289" s="99">
        <v>3</v>
      </c>
      <c r="J2289" s="93">
        <v>26</v>
      </c>
      <c r="K2289" s="93">
        <v>2</v>
      </c>
      <c r="L2289" s="93">
        <v>20</v>
      </c>
      <c r="M2289" s="93">
        <v>12</v>
      </c>
      <c r="N2289" s="93">
        <v>16</v>
      </c>
      <c r="O2289" s="94">
        <v>1</v>
      </c>
      <c r="P2289" s="74">
        <v>349698540</v>
      </c>
      <c r="Q2289" s="74">
        <v>837010055</v>
      </c>
      <c r="R2289" s="74">
        <v>5</v>
      </c>
      <c r="S2289" s="74">
        <v>9113851</v>
      </c>
      <c r="T2289" s="74">
        <v>154</v>
      </c>
      <c r="U2289" s="74">
        <v>166958</v>
      </c>
      <c r="V2289" s="74">
        <v>1488</v>
      </c>
      <c r="W2289" s="74">
        <v>3000</v>
      </c>
      <c r="X2289" s="74">
        <v>66828</v>
      </c>
      <c r="Y2289" s="74">
        <v>200</v>
      </c>
      <c r="Z2289" s="74">
        <v>1261360</v>
      </c>
      <c r="AA2289" s="74">
        <v>10</v>
      </c>
      <c r="AB2289" s="74">
        <v>7612560</v>
      </c>
      <c r="AC2289" s="74">
        <v>5</v>
      </c>
    </row>
    <row r="2290" spans="1:29" ht="14.25">
      <c r="A2290" s="89">
        <v>2018082</v>
      </c>
      <c r="B2290" s="91">
        <v>43298</v>
      </c>
      <c r="C2290" s="97">
        <v>6</v>
      </c>
      <c r="D2290" s="93">
        <v>12</v>
      </c>
      <c r="E2290" s="93">
        <v>14</v>
      </c>
      <c r="F2290" s="93">
        <v>20</v>
      </c>
      <c r="G2290" s="93">
        <v>22</v>
      </c>
      <c r="H2290" s="93">
        <v>24</v>
      </c>
      <c r="I2290" s="99">
        <v>9</v>
      </c>
      <c r="J2290" s="93">
        <v>20</v>
      </c>
      <c r="K2290" s="93">
        <v>22</v>
      </c>
      <c r="L2290" s="93">
        <v>14</v>
      </c>
      <c r="M2290" s="93">
        <v>24</v>
      </c>
      <c r="N2290" s="93">
        <v>12</v>
      </c>
      <c r="O2290" s="94">
        <v>6</v>
      </c>
      <c r="P2290" s="74">
        <v>319081284</v>
      </c>
      <c r="Q2290" s="74">
        <v>838703256</v>
      </c>
      <c r="R2290" s="74">
        <v>8</v>
      </c>
      <c r="S2290" s="74">
        <v>6895145</v>
      </c>
      <c r="T2290" s="74">
        <v>140</v>
      </c>
      <c r="U2290" s="74">
        <v>135367</v>
      </c>
      <c r="V2290" s="74">
        <v>1364</v>
      </c>
      <c r="W2290" s="74">
        <v>3000</v>
      </c>
      <c r="X2290" s="74">
        <v>61802</v>
      </c>
      <c r="Y2290" s="74">
        <v>200</v>
      </c>
      <c r="Z2290" s="74">
        <v>1088841</v>
      </c>
      <c r="AA2290" s="74">
        <v>10</v>
      </c>
      <c r="AB2290" s="74">
        <v>10640637</v>
      </c>
      <c r="AC2290" s="74">
        <v>5</v>
      </c>
    </row>
    <row r="2291" spans="1:29" ht="14.25">
      <c r="A2291" s="89">
        <v>2018083</v>
      </c>
      <c r="B2291" s="91">
        <v>43300</v>
      </c>
      <c r="C2291" s="97">
        <v>4</v>
      </c>
      <c r="D2291" s="93">
        <v>9</v>
      </c>
      <c r="E2291" s="93">
        <v>18</v>
      </c>
      <c r="F2291" s="93">
        <v>21</v>
      </c>
      <c r="G2291" s="93">
        <v>32</v>
      </c>
      <c r="H2291" s="93">
        <v>33</v>
      </c>
      <c r="I2291" s="99">
        <v>3</v>
      </c>
      <c r="J2291" s="93">
        <v>33</v>
      </c>
      <c r="K2291" s="93">
        <v>4</v>
      </c>
      <c r="L2291" s="93">
        <v>32</v>
      </c>
      <c r="M2291" s="93">
        <v>18</v>
      </c>
      <c r="N2291" s="93">
        <v>9</v>
      </c>
      <c r="O2291" s="94">
        <v>21</v>
      </c>
      <c r="P2291" s="74">
        <v>323565026</v>
      </c>
      <c r="Q2291" s="74">
        <v>843134325</v>
      </c>
      <c r="R2291" s="74">
        <v>11</v>
      </c>
      <c r="S2291" s="74">
        <v>6964663</v>
      </c>
      <c r="T2291" s="74">
        <v>126</v>
      </c>
      <c r="U2291" s="74">
        <v>214397</v>
      </c>
      <c r="V2291" s="74">
        <v>650</v>
      </c>
      <c r="W2291" s="74">
        <v>3000</v>
      </c>
      <c r="X2291" s="74">
        <v>44444</v>
      </c>
      <c r="Y2291" s="74">
        <v>200</v>
      </c>
      <c r="Z2291" s="74">
        <v>981003</v>
      </c>
      <c r="AA2291" s="74">
        <v>10</v>
      </c>
      <c r="AB2291" s="74">
        <v>5968307</v>
      </c>
      <c r="AC2291" s="74">
        <v>5</v>
      </c>
    </row>
    <row r="2292" spans="1:29" ht="14.25">
      <c r="A2292" s="89">
        <v>2018084</v>
      </c>
      <c r="B2292" s="91">
        <v>43303</v>
      </c>
      <c r="C2292" s="97">
        <v>5</v>
      </c>
      <c r="D2292" s="93">
        <v>6</v>
      </c>
      <c r="E2292" s="93">
        <v>8</v>
      </c>
      <c r="F2292" s="93">
        <v>12</v>
      </c>
      <c r="G2292" s="93">
        <v>22</v>
      </c>
      <c r="H2292" s="93">
        <v>24</v>
      </c>
      <c r="I2292" s="99">
        <v>3</v>
      </c>
      <c r="J2292" s="93">
        <v>6</v>
      </c>
      <c r="K2292" s="93">
        <v>22</v>
      </c>
      <c r="L2292" s="93">
        <v>24</v>
      </c>
      <c r="M2292" s="93">
        <v>8</v>
      </c>
      <c r="N2292" s="93">
        <v>12</v>
      </c>
      <c r="O2292" s="94">
        <v>5</v>
      </c>
      <c r="P2292" s="74">
        <v>347865554</v>
      </c>
      <c r="Q2292" s="74">
        <v>821610647</v>
      </c>
      <c r="R2292" s="74">
        <v>13</v>
      </c>
      <c r="S2292" s="74">
        <v>6216121</v>
      </c>
      <c r="T2292" s="74">
        <v>249</v>
      </c>
      <c r="U2292" s="74">
        <v>79365</v>
      </c>
      <c r="V2292" s="74">
        <v>3816</v>
      </c>
      <c r="W2292" s="74">
        <v>3000</v>
      </c>
      <c r="X2292" s="74">
        <v>123756</v>
      </c>
      <c r="Y2292" s="74">
        <v>200</v>
      </c>
      <c r="Z2292" s="74">
        <v>1810095</v>
      </c>
      <c r="AA2292" s="74">
        <v>10</v>
      </c>
      <c r="AB2292" s="74">
        <v>7421218</v>
      </c>
      <c r="AC2292" s="74">
        <v>5</v>
      </c>
    </row>
    <row r="2293" spans="1:29" ht="14.25">
      <c r="A2293" s="89">
        <v>2018085</v>
      </c>
      <c r="B2293" s="91">
        <v>43305</v>
      </c>
      <c r="C2293" s="97">
        <v>4</v>
      </c>
      <c r="D2293" s="93">
        <v>10</v>
      </c>
      <c r="E2293" s="93">
        <v>25</v>
      </c>
      <c r="F2293" s="93">
        <v>26</v>
      </c>
      <c r="G2293" s="93">
        <v>30</v>
      </c>
      <c r="H2293" s="93">
        <v>33</v>
      </c>
      <c r="I2293" s="99">
        <v>6</v>
      </c>
      <c r="J2293" s="93">
        <v>10</v>
      </c>
      <c r="K2293" s="93">
        <v>30</v>
      </c>
      <c r="L2293" s="93">
        <v>4</v>
      </c>
      <c r="M2293" s="93">
        <v>26</v>
      </c>
      <c r="N2293" s="93">
        <v>33</v>
      </c>
      <c r="O2293" s="94">
        <v>25</v>
      </c>
      <c r="P2293" s="74">
        <v>322576362</v>
      </c>
      <c r="Q2293" s="74">
        <v>815513264</v>
      </c>
      <c r="R2293" s="74">
        <v>8</v>
      </c>
      <c r="S2293" s="74">
        <v>6541028</v>
      </c>
      <c r="T2293" s="74">
        <v>88</v>
      </c>
      <c r="U2293" s="74">
        <v>175116</v>
      </c>
      <c r="V2293" s="74">
        <v>1323</v>
      </c>
      <c r="W2293" s="74">
        <v>3000</v>
      </c>
      <c r="X2293" s="74">
        <v>64697</v>
      </c>
      <c r="Y2293" s="74">
        <v>200</v>
      </c>
      <c r="Z2293" s="74">
        <v>1193589</v>
      </c>
      <c r="AA2293" s="74">
        <v>10</v>
      </c>
      <c r="AB2293" s="74">
        <v>13515399</v>
      </c>
      <c r="AC2293" s="74">
        <v>5</v>
      </c>
    </row>
    <row r="2294" spans="1:29" ht="14.25">
      <c r="A2294" s="89">
        <v>2018086</v>
      </c>
      <c r="B2294" s="91">
        <v>43307</v>
      </c>
      <c r="C2294" s="97">
        <v>2</v>
      </c>
      <c r="D2294" s="93">
        <v>7</v>
      </c>
      <c r="E2294" s="93">
        <v>17</v>
      </c>
      <c r="F2294" s="93">
        <v>21</v>
      </c>
      <c r="G2294" s="93">
        <v>23</v>
      </c>
      <c r="H2294" s="93">
        <v>26</v>
      </c>
      <c r="I2294" s="99">
        <v>16</v>
      </c>
      <c r="J2294" s="93">
        <v>21</v>
      </c>
      <c r="K2294" s="93">
        <v>7</v>
      </c>
      <c r="L2294" s="93">
        <v>23</v>
      </c>
      <c r="M2294" s="93">
        <v>17</v>
      </c>
      <c r="N2294" s="93">
        <v>2</v>
      </c>
      <c r="O2294" s="94">
        <v>26</v>
      </c>
      <c r="P2294" s="74">
        <v>322631262</v>
      </c>
      <c r="Q2294" s="74">
        <v>767052918</v>
      </c>
      <c r="R2294" s="74">
        <v>18</v>
      </c>
      <c r="S2294" s="74">
        <v>5839185</v>
      </c>
      <c r="T2294" s="74">
        <v>109</v>
      </c>
      <c r="U2294" s="74">
        <v>173226</v>
      </c>
      <c r="V2294" s="74">
        <v>1524</v>
      </c>
      <c r="W2294" s="74">
        <v>3000</v>
      </c>
      <c r="X2294" s="74">
        <v>70680</v>
      </c>
      <c r="Y2294" s="74">
        <v>200</v>
      </c>
      <c r="Z2294" s="74">
        <v>1280294</v>
      </c>
      <c r="AA2294" s="74">
        <v>10</v>
      </c>
      <c r="AB2294" s="74">
        <v>10210345</v>
      </c>
      <c r="AC2294" s="74">
        <v>5</v>
      </c>
    </row>
    <row r="2295" spans="1:29" ht="14.25">
      <c r="A2295" s="89">
        <v>2018087</v>
      </c>
      <c r="B2295" s="91">
        <v>43310</v>
      </c>
      <c r="C2295" s="97">
        <v>1</v>
      </c>
      <c r="D2295" s="93">
        <v>5</v>
      </c>
      <c r="E2295" s="93">
        <v>10</v>
      </c>
      <c r="F2295" s="93">
        <v>16</v>
      </c>
      <c r="G2295" s="93">
        <v>18</v>
      </c>
      <c r="H2295" s="93">
        <v>31</v>
      </c>
      <c r="I2295" s="99">
        <v>3</v>
      </c>
      <c r="J2295" s="93">
        <v>1</v>
      </c>
      <c r="K2295" s="93">
        <v>31</v>
      </c>
      <c r="L2295" s="93">
        <v>5</v>
      </c>
      <c r="M2295" s="93">
        <v>18</v>
      </c>
      <c r="N2295" s="93">
        <v>16</v>
      </c>
      <c r="O2295" s="94">
        <v>10</v>
      </c>
      <c r="P2295" s="74">
        <v>348603358</v>
      </c>
      <c r="Q2295" s="74">
        <v>821914596</v>
      </c>
      <c r="R2295" s="74">
        <v>3</v>
      </c>
      <c r="S2295" s="74">
        <v>10000000</v>
      </c>
      <c r="T2295" s="74">
        <v>74</v>
      </c>
      <c r="U2295" s="74">
        <v>382259</v>
      </c>
      <c r="V2295" s="74">
        <v>869</v>
      </c>
      <c r="W2295" s="74">
        <v>3000</v>
      </c>
      <c r="X2295" s="74">
        <v>48325</v>
      </c>
      <c r="Y2295" s="74">
        <v>200</v>
      </c>
      <c r="Z2295" s="74">
        <v>1031573</v>
      </c>
      <c r="AA2295" s="74">
        <v>10</v>
      </c>
      <c r="AB2295" s="74">
        <v>7015801</v>
      </c>
      <c r="AC2295" s="74">
        <v>5</v>
      </c>
    </row>
    <row r="2296" spans="1:29" ht="14.25">
      <c r="A2296" s="89">
        <v>2018088</v>
      </c>
      <c r="B2296" s="91">
        <v>43312</v>
      </c>
      <c r="C2296" s="97">
        <v>3</v>
      </c>
      <c r="D2296" s="93">
        <v>5</v>
      </c>
      <c r="E2296" s="93">
        <v>12</v>
      </c>
      <c r="F2296" s="93">
        <v>29</v>
      </c>
      <c r="G2296" s="93">
        <v>30</v>
      </c>
      <c r="H2296" s="93">
        <v>32</v>
      </c>
      <c r="I2296" s="99">
        <v>14</v>
      </c>
      <c r="J2296" s="93">
        <v>29</v>
      </c>
      <c r="K2296" s="93">
        <v>30</v>
      </c>
      <c r="L2296" s="93">
        <v>3</v>
      </c>
      <c r="M2296" s="93">
        <v>12</v>
      </c>
      <c r="N2296" s="93">
        <v>5</v>
      </c>
      <c r="O2296" s="94">
        <v>32</v>
      </c>
      <c r="P2296" s="74">
        <v>315199378</v>
      </c>
      <c r="Q2296" s="74">
        <v>832943120</v>
      </c>
      <c r="R2296" s="74">
        <v>8</v>
      </c>
      <c r="S2296" s="74">
        <v>7319478</v>
      </c>
      <c r="T2296" s="74">
        <v>69</v>
      </c>
      <c r="U2296" s="74">
        <v>336156</v>
      </c>
      <c r="V2296" s="74">
        <v>880</v>
      </c>
      <c r="W2296" s="74">
        <v>3000</v>
      </c>
      <c r="X2296" s="74">
        <v>49122</v>
      </c>
      <c r="Y2296" s="74">
        <v>200</v>
      </c>
      <c r="Z2296" s="74">
        <v>1032477</v>
      </c>
      <c r="AA2296" s="74">
        <v>10</v>
      </c>
      <c r="AB2296" s="74">
        <v>7775876</v>
      </c>
      <c r="AC2296" s="74">
        <v>5</v>
      </c>
    </row>
    <row r="2297" spans="1:29" ht="14.25">
      <c r="A2297" s="89">
        <v>2018089</v>
      </c>
      <c r="B2297" s="91">
        <v>43314</v>
      </c>
      <c r="C2297" s="97">
        <v>6</v>
      </c>
      <c r="D2297" s="93">
        <v>9</v>
      </c>
      <c r="E2297" s="93">
        <v>12</v>
      </c>
      <c r="F2297" s="93">
        <v>14</v>
      </c>
      <c r="G2297" s="93">
        <v>18</v>
      </c>
      <c r="H2297" s="93">
        <v>27</v>
      </c>
      <c r="I2297" s="99">
        <v>14</v>
      </c>
      <c r="J2297" s="93">
        <v>6</v>
      </c>
      <c r="K2297" s="93">
        <v>27</v>
      </c>
      <c r="L2297" s="93">
        <v>18</v>
      </c>
      <c r="M2297" s="93">
        <v>12</v>
      </c>
      <c r="N2297" s="93">
        <v>9</v>
      </c>
      <c r="O2297" s="94">
        <v>14</v>
      </c>
      <c r="P2297" s="74">
        <v>312432712</v>
      </c>
      <c r="Q2297" s="74">
        <v>864705795</v>
      </c>
      <c r="R2297" s="74">
        <v>5</v>
      </c>
      <c r="S2297" s="74">
        <v>9128194</v>
      </c>
      <c r="T2297" s="74">
        <v>172</v>
      </c>
      <c r="U2297" s="74">
        <v>150007</v>
      </c>
      <c r="V2297" s="74">
        <v>875</v>
      </c>
      <c r="W2297" s="74">
        <v>3000</v>
      </c>
      <c r="X2297" s="74">
        <v>58019</v>
      </c>
      <c r="Y2297" s="74">
        <v>200</v>
      </c>
      <c r="Z2297" s="74">
        <v>1261577</v>
      </c>
      <c r="AA2297" s="74">
        <v>10</v>
      </c>
      <c r="AB2297" s="74">
        <v>4608518</v>
      </c>
      <c r="AC2297" s="74">
        <v>5</v>
      </c>
    </row>
    <row r="2298" spans="1:29" ht="14.25">
      <c r="A2298" s="89">
        <v>2018090</v>
      </c>
      <c r="B2298" s="91">
        <v>43317</v>
      </c>
      <c r="C2298" s="97">
        <v>1</v>
      </c>
      <c r="D2298" s="93">
        <v>2</v>
      </c>
      <c r="E2298" s="93">
        <v>4</v>
      </c>
      <c r="F2298" s="93">
        <v>10</v>
      </c>
      <c r="G2298" s="93">
        <v>14</v>
      </c>
      <c r="H2298" s="93">
        <v>23</v>
      </c>
      <c r="I2298" s="99">
        <v>7</v>
      </c>
      <c r="J2298" s="93">
        <v>4</v>
      </c>
      <c r="K2298" s="93">
        <v>10</v>
      </c>
      <c r="L2298" s="93">
        <v>1</v>
      </c>
      <c r="M2298" s="93">
        <v>23</v>
      </c>
      <c r="N2298" s="93">
        <v>2</v>
      </c>
      <c r="O2298" s="94">
        <v>14</v>
      </c>
      <c r="P2298" s="74">
        <v>340370390</v>
      </c>
      <c r="Q2298" s="74">
        <v>830323212</v>
      </c>
      <c r="R2298" s="74">
        <v>12</v>
      </c>
      <c r="S2298" s="74">
        <v>5776285</v>
      </c>
      <c r="T2298" s="74">
        <v>85</v>
      </c>
      <c r="U2298" s="74">
        <v>136991</v>
      </c>
      <c r="V2298" s="74">
        <v>1895</v>
      </c>
      <c r="W2298" s="74">
        <v>3000</v>
      </c>
      <c r="X2298" s="74">
        <v>88102</v>
      </c>
      <c r="Y2298" s="74">
        <v>200</v>
      </c>
      <c r="Z2298" s="74">
        <v>1484920</v>
      </c>
      <c r="AA2298" s="74">
        <v>10</v>
      </c>
      <c r="AB2298" s="74">
        <v>16409951</v>
      </c>
      <c r="AC2298" s="74">
        <v>5</v>
      </c>
    </row>
    <row r="2299" spans="1:29" ht="14.25">
      <c r="A2299" s="89">
        <v>2018091</v>
      </c>
      <c r="B2299" s="91">
        <v>43319</v>
      </c>
      <c r="C2299" s="97">
        <v>6</v>
      </c>
      <c r="D2299" s="93">
        <v>11</v>
      </c>
      <c r="E2299" s="93">
        <v>13</v>
      </c>
      <c r="F2299" s="93">
        <v>17</v>
      </c>
      <c r="G2299" s="93">
        <v>25</v>
      </c>
      <c r="H2299" s="93">
        <v>32</v>
      </c>
      <c r="I2299" s="99">
        <v>7</v>
      </c>
      <c r="J2299" s="93">
        <v>13</v>
      </c>
      <c r="K2299" s="93">
        <v>25</v>
      </c>
      <c r="L2299" s="93">
        <v>6</v>
      </c>
      <c r="M2299" s="93">
        <v>11</v>
      </c>
      <c r="N2299" s="93">
        <v>32</v>
      </c>
      <c r="O2299" s="94">
        <v>17</v>
      </c>
      <c r="P2299" s="74">
        <v>315853082</v>
      </c>
      <c r="Q2299" s="74">
        <v>854322188</v>
      </c>
      <c r="R2299" s="74">
        <v>4</v>
      </c>
      <c r="S2299" s="74">
        <v>8999907</v>
      </c>
      <c r="T2299" s="74">
        <v>81</v>
      </c>
      <c r="U2299" s="74">
        <v>246907</v>
      </c>
      <c r="V2299" s="74">
        <v>1107</v>
      </c>
      <c r="W2299" s="74">
        <v>3000</v>
      </c>
      <c r="X2299" s="74">
        <v>62581</v>
      </c>
      <c r="Y2299" s="74">
        <v>200</v>
      </c>
      <c r="Z2299" s="74">
        <v>1173384</v>
      </c>
      <c r="AA2299" s="74">
        <v>10</v>
      </c>
      <c r="AB2299" s="74">
        <v>9439766</v>
      </c>
      <c r="AC2299" s="74">
        <v>5</v>
      </c>
    </row>
    <row r="2300" spans="1:29" ht="14.25">
      <c r="A2300" s="89">
        <v>2018092</v>
      </c>
      <c r="B2300" s="91">
        <v>43321</v>
      </c>
      <c r="C2300" s="97">
        <v>6</v>
      </c>
      <c r="D2300" s="93">
        <v>10</v>
      </c>
      <c r="E2300" s="93">
        <v>16</v>
      </c>
      <c r="F2300" s="93">
        <v>19</v>
      </c>
      <c r="G2300" s="93">
        <v>24</v>
      </c>
      <c r="H2300" s="93">
        <v>33</v>
      </c>
      <c r="I2300" s="99">
        <v>16</v>
      </c>
      <c r="J2300" s="93">
        <v>10</v>
      </c>
      <c r="K2300" s="93">
        <v>19</v>
      </c>
      <c r="L2300" s="93">
        <v>16</v>
      </c>
      <c r="M2300" s="93">
        <v>6</v>
      </c>
      <c r="N2300" s="93">
        <v>24</v>
      </c>
      <c r="O2300" s="94">
        <v>33</v>
      </c>
      <c r="P2300" s="74">
        <v>318819890</v>
      </c>
      <c r="Q2300" s="74">
        <v>921043817</v>
      </c>
      <c r="R2300" s="74">
        <v>1</v>
      </c>
      <c r="S2300" s="74">
        <v>10000000</v>
      </c>
      <c r="T2300" s="74">
        <v>95</v>
      </c>
      <c r="U2300" s="74">
        <v>269198</v>
      </c>
      <c r="V2300" s="74">
        <v>882</v>
      </c>
      <c r="W2300" s="74">
        <v>3000</v>
      </c>
      <c r="X2300" s="74">
        <v>45660</v>
      </c>
      <c r="Y2300" s="74">
        <v>200</v>
      </c>
      <c r="Z2300" s="74">
        <v>920834</v>
      </c>
      <c r="AA2300" s="74">
        <v>10</v>
      </c>
      <c r="AB2300" s="74">
        <v>6587980</v>
      </c>
      <c r="AC2300" s="74">
        <v>5</v>
      </c>
    </row>
    <row r="2301" spans="1:29" ht="14.25">
      <c r="A2301" s="89">
        <v>2018093</v>
      </c>
      <c r="B2301" s="91">
        <v>43324</v>
      </c>
      <c r="C2301" s="97">
        <v>4</v>
      </c>
      <c r="D2301" s="93">
        <v>18</v>
      </c>
      <c r="E2301" s="93">
        <v>20</v>
      </c>
      <c r="F2301" s="93">
        <v>21</v>
      </c>
      <c r="G2301" s="93">
        <v>29</v>
      </c>
      <c r="H2301" s="93">
        <v>33</v>
      </c>
      <c r="I2301" s="99">
        <v>7</v>
      </c>
      <c r="J2301" s="93">
        <v>21</v>
      </c>
      <c r="K2301" s="93">
        <v>18</v>
      </c>
      <c r="L2301" s="93">
        <v>29</v>
      </c>
      <c r="M2301" s="93">
        <v>33</v>
      </c>
      <c r="N2301" s="93">
        <v>4</v>
      </c>
      <c r="O2301" s="94">
        <v>20</v>
      </c>
      <c r="P2301" s="74">
        <v>341609166</v>
      </c>
      <c r="Q2301" s="74">
        <v>962368068</v>
      </c>
      <c r="R2301" s="74">
        <v>3</v>
      </c>
      <c r="S2301" s="74">
        <v>10000000</v>
      </c>
      <c r="T2301" s="74">
        <v>78</v>
      </c>
      <c r="U2301" s="74">
        <v>304804</v>
      </c>
      <c r="V2301" s="74">
        <v>747</v>
      </c>
      <c r="W2301" s="74">
        <v>3000</v>
      </c>
      <c r="X2301" s="74">
        <v>47738</v>
      </c>
      <c r="Y2301" s="74">
        <v>200</v>
      </c>
      <c r="Z2301" s="74">
        <v>1003656</v>
      </c>
      <c r="AA2301" s="74">
        <v>10</v>
      </c>
      <c r="AB2301" s="74">
        <v>10092865</v>
      </c>
      <c r="AC2301" s="74">
        <v>5</v>
      </c>
    </row>
    <row r="2302" spans="1:29" ht="14.25">
      <c r="A2302" s="89">
        <v>2018094</v>
      </c>
      <c r="B2302" s="91">
        <v>43326</v>
      </c>
      <c r="C2302" s="97">
        <v>4</v>
      </c>
      <c r="D2302" s="93">
        <v>7</v>
      </c>
      <c r="E2302" s="93">
        <v>16</v>
      </c>
      <c r="F2302" s="93">
        <v>20</v>
      </c>
      <c r="G2302" s="93">
        <v>24</v>
      </c>
      <c r="H2302" s="93">
        <v>30</v>
      </c>
      <c r="I2302" s="99">
        <v>5</v>
      </c>
      <c r="J2302" s="93">
        <v>7</v>
      </c>
      <c r="K2302" s="93">
        <v>30</v>
      </c>
      <c r="L2302" s="93">
        <v>16</v>
      </c>
      <c r="M2302" s="93">
        <v>20</v>
      </c>
      <c r="N2302" s="93">
        <v>24</v>
      </c>
      <c r="O2302" s="94">
        <v>4</v>
      </c>
      <c r="P2302" s="74">
        <v>314204036</v>
      </c>
      <c r="Q2302" s="74">
        <v>1023528004</v>
      </c>
      <c r="R2302" s="74">
        <v>0</v>
      </c>
      <c r="S2302" s="74">
        <v>0</v>
      </c>
      <c r="T2302" s="74">
        <v>148</v>
      </c>
      <c r="U2302" s="74">
        <v>137747</v>
      </c>
      <c r="V2302" s="74">
        <v>1301</v>
      </c>
      <c r="W2302" s="74">
        <v>3000</v>
      </c>
      <c r="X2302" s="74">
        <v>62638</v>
      </c>
      <c r="Y2302" s="74">
        <v>200</v>
      </c>
      <c r="Z2302" s="74">
        <v>1144407</v>
      </c>
      <c r="AA2302" s="74">
        <v>10</v>
      </c>
      <c r="AB2302" s="74">
        <v>8907745</v>
      </c>
      <c r="AC2302" s="74">
        <v>5</v>
      </c>
    </row>
    <row r="2303" spans="1:29" ht="14.25">
      <c r="A2303" s="89">
        <v>2018095</v>
      </c>
      <c r="B2303" s="91">
        <v>43328</v>
      </c>
      <c r="C2303" s="97">
        <v>10</v>
      </c>
      <c r="D2303" s="93">
        <v>11</v>
      </c>
      <c r="E2303" s="93">
        <v>12</v>
      </c>
      <c r="F2303" s="93">
        <v>21</v>
      </c>
      <c r="G2303" s="93">
        <v>26</v>
      </c>
      <c r="H2303" s="93">
        <v>33</v>
      </c>
      <c r="I2303" s="99">
        <v>9</v>
      </c>
      <c r="J2303" s="93">
        <v>26</v>
      </c>
      <c r="K2303" s="93">
        <v>12</v>
      </c>
      <c r="L2303" s="93">
        <v>21</v>
      </c>
      <c r="M2303" s="93">
        <v>10</v>
      </c>
      <c r="N2303" s="93">
        <v>33</v>
      </c>
      <c r="O2303" s="94">
        <v>11</v>
      </c>
      <c r="P2303" s="74">
        <v>320539494</v>
      </c>
      <c r="Q2303" s="74">
        <v>1045113520</v>
      </c>
      <c r="R2303" s="74">
        <v>4</v>
      </c>
      <c r="S2303" s="74">
        <v>8780501</v>
      </c>
      <c r="T2303" s="74">
        <v>87</v>
      </c>
      <c r="U2303" s="74">
        <v>217270</v>
      </c>
      <c r="V2303" s="74">
        <v>1189</v>
      </c>
      <c r="W2303" s="74">
        <v>3000</v>
      </c>
      <c r="X2303" s="74">
        <v>62527</v>
      </c>
      <c r="Y2303" s="74">
        <v>200</v>
      </c>
      <c r="Z2303" s="74">
        <v>1138281</v>
      </c>
      <c r="AA2303" s="74">
        <v>10</v>
      </c>
      <c r="AB2303" s="74">
        <v>10799822</v>
      </c>
      <c r="AC2303" s="74">
        <v>5</v>
      </c>
    </row>
    <row r="2304" spans="1:29" ht="14.25">
      <c r="A2304" s="89">
        <v>2018096</v>
      </c>
      <c r="B2304" s="91">
        <v>43331</v>
      </c>
      <c r="C2304" s="97">
        <v>1</v>
      </c>
      <c r="D2304" s="93">
        <v>5</v>
      </c>
      <c r="E2304" s="93">
        <v>9</v>
      </c>
      <c r="F2304" s="93">
        <v>20</v>
      </c>
      <c r="G2304" s="93">
        <v>28</v>
      </c>
      <c r="H2304" s="93">
        <v>32</v>
      </c>
      <c r="I2304" s="99">
        <v>12</v>
      </c>
      <c r="J2304" s="93">
        <v>32</v>
      </c>
      <c r="K2304" s="93">
        <v>5</v>
      </c>
      <c r="L2304" s="93">
        <v>28</v>
      </c>
      <c r="M2304" s="93">
        <v>9</v>
      </c>
      <c r="N2304" s="93">
        <v>1</v>
      </c>
      <c r="O2304" s="94">
        <v>20</v>
      </c>
      <c r="P2304" s="74">
        <v>338691852</v>
      </c>
      <c r="Q2304" s="74">
        <v>965286126</v>
      </c>
      <c r="R2304" s="74">
        <v>23</v>
      </c>
      <c r="S2304" s="74">
        <v>5556088</v>
      </c>
      <c r="T2304" s="74">
        <v>150</v>
      </c>
      <c r="U2304" s="74">
        <v>106583</v>
      </c>
      <c r="V2304" s="74">
        <v>2148</v>
      </c>
      <c r="W2304" s="74">
        <v>3000</v>
      </c>
      <c r="X2304" s="74">
        <v>94866</v>
      </c>
      <c r="Y2304" s="74">
        <v>200</v>
      </c>
      <c r="Z2304" s="74">
        <v>1573665</v>
      </c>
      <c r="AA2304" s="74">
        <v>10</v>
      </c>
      <c r="AB2304" s="74">
        <v>12170988</v>
      </c>
      <c r="AC2304" s="74">
        <v>5</v>
      </c>
    </row>
    <row r="2305" spans="1:29" ht="14.25">
      <c r="A2305" s="89">
        <v>2018097</v>
      </c>
      <c r="B2305" s="91">
        <v>43333</v>
      </c>
      <c r="C2305" s="97">
        <v>1</v>
      </c>
      <c r="D2305" s="93">
        <v>2</v>
      </c>
      <c r="E2305" s="93">
        <v>17</v>
      </c>
      <c r="F2305" s="93">
        <v>20</v>
      </c>
      <c r="G2305" s="93">
        <v>25</v>
      </c>
      <c r="H2305" s="93">
        <v>28</v>
      </c>
      <c r="I2305" s="99">
        <v>13</v>
      </c>
      <c r="J2305" s="93">
        <v>25</v>
      </c>
      <c r="K2305" s="93">
        <v>17</v>
      </c>
      <c r="L2305" s="93">
        <v>28</v>
      </c>
      <c r="M2305" s="93">
        <v>2</v>
      </c>
      <c r="N2305" s="93">
        <v>1</v>
      </c>
      <c r="O2305" s="94">
        <v>20</v>
      </c>
      <c r="P2305" s="74">
        <v>313501772</v>
      </c>
      <c r="Q2305" s="74">
        <v>1024508131</v>
      </c>
      <c r="R2305" s="74">
        <v>1</v>
      </c>
      <c r="S2305" s="74">
        <v>10000000</v>
      </c>
      <c r="T2305" s="74">
        <v>38</v>
      </c>
      <c r="U2305" s="74">
        <v>607210</v>
      </c>
      <c r="V2305" s="74">
        <v>761</v>
      </c>
      <c r="W2305" s="74">
        <v>3000</v>
      </c>
      <c r="X2305" s="74">
        <v>41000</v>
      </c>
      <c r="Y2305" s="74">
        <v>200</v>
      </c>
      <c r="Z2305" s="74">
        <v>850284</v>
      </c>
      <c r="AA2305" s="74">
        <v>10</v>
      </c>
      <c r="AB2305" s="74">
        <v>8466804</v>
      </c>
      <c r="AC2305" s="74">
        <v>5</v>
      </c>
    </row>
    <row r="2306" spans="1:29" ht="14.25">
      <c r="A2306" s="89">
        <v>2018098</v>
      </c>
      <c r="B2306" s="91">
        <v>43335</v>
      </c>
      <c r="C2306" s="97">
        <v>6</v>
      </c>
      <c r="D2306" s="93">
        <v>10</v>
      </c>
      <c r="E2306" s="93">
        <v>11</v>
      </c>
      <c r="F2306" s="93">
        <v>20</v>
      </c>
      <c r="G2306" s="93">
        <v>29</v>
      </c>
      <c r="H2306" s="93">
        <v>32</v>
      </c>
      <c r="I2306" s="99">
        <v>13</v>
      </c>
      <c r="J2306" s="93">
        <v>11</v>
      </c>
      <c r="K2306" s="93">
        <v>10</v>
      </c>
      <c r="L2306" s="93">
        <v>29</v>
      </c>
      <c r="M2306" s="93">
        <v>32</v>
      </c>
      <c r="N2306" s="93">
        <v>20</v>
      </c>
      <c r="O2306" s="94">
        <v>6</v>
      </c>
      <c r="P2306" s="74">
        <v>314746902</v>
      </c>
      <c r="Q2306" s="74">
        <v>1037348433</v>
      </c>
      <c r="R2306" s="74">
        <v>9</v>
      </c>
      <c r="S2306" s="74">
        <v>7336982</v>
      </c>
      <c r="T2306" s="74">
        <v>125</v>
      </c>
      <c r="U2306" s="74">
        <v>210328</v>
      </c>
      <c r="V2306" s="74">
        <v>795</v>
      </c>
      <c r="W2306" s="74">
        <v>3000</v>
      </c>
      <c r="X2306" s="74">
        <v>48471</v>
      </c>
      <c r="Y2306" s="74">
        <v>200</v>
      </c>
      <c r="Z2306" s="74">
        <v>1015318</v>
      </c>
      <c r="AA2306" s="74">
        <v>10</v>
      </c>
      <c r="AB2306" s="74">
        <v>5365882</v>
      </c>
      <c r="AC2306" s="74">
        <v>5</v>
      </c>
    </row>
    <row r="2307" spans="1:29" ht="14.25">
      <c r="A2307" s="89">
        <v>2018099</v>
      </c>
      <c r="B2307" s="91">
        <v>43338</v>
      </c>
      <c r="C2307" s="97">
        <v>3</v>
      </c>
      <c r="D2307" s="93">
        <v>7</v>
      </c>
      <c r="E2307" s="93">
        <v>8</v>
      </c>
      <c r="F2307" s="93">
        <v>14</v>
      </c>
      <c r="G2307" s="93">
        <v>25</v>
      </c>
      <c r="H2307" s="93">
        <v>32</v>
      </c>
      <c r="I2307" s="99">
        <v>6</v>
      </c>
      <c r="J2307" s="93">
        <v>3</v>
      </c>
      <c r="K2307" s="93">
        <v>32</v>
      </c>
      <c r="L2307" s="93">
        <v>14</v>
      </c>
      <c r="M2307" s="93">
        <v>8</v>
      </c>
      <c r="N2307" s="93">
        <v>7</v>
      </c>
      <c r="O2307" s="94">
        <v>25</v>
      </c>
      <c r="P2307" s="74">
        <v>339383254</v>
      </c>
      <c r="Q2307" s="74">
        <v>1013742168</v>
      </c>
      <c r="R2307" s="74">
        <v>12</v>
      </c>
      <c r="S2307" s="74">
        <v>6102840</v>
      </c>
      <c r="T2307" s="74">
        <v>242</v>
      </c>
      <c r="U2307" s="74">
        <v>68357</v>
      </c>
      <c r="V2307" s="74">
        <v>2133</v>
      </c>
      <c r="W2307" s="74">
        <v>3000</v>
      </c>
      <c r="X2307" s="74">
        <v>93560</v>
      </c>
      <c r="Y2307" s="74">
        <v>200</v>
      </c>
      <c r="Z2307" s="74">
        <v>1515096</v>
      </c>
      <c r="AA2307" s="74">
        <v>10</v>
      </c>
      <c r="AB2307" s="74">
        <v>11973080</v>
      </c>
      <c r="AC2307" s="74">
        <v>5</v>
      </c>
    </row>
    <row r="2308" spans="1:29" ht="14.25">
      <c r="A2308" s="89">
        <v>2018100</v>
      </c>
      <c r="B2308" s="91">
        <v>43340</v>
      </c>
      <c r="C2308" s="97">
        <v>2</v>
      </c>
      <c r="D2308" s="93">
        <v>11</v>
      </c>
      <c r="E2308" s="93">
        <v>14</v>
      </c>
      <c r="F2308" s="93">
        <v>15</v>
      </c>
      <c r="G2308" s="93">
        <v>29</v>
      </c>
      <c r="H2308" s="93">
        <v>33</v>
      </c>
      <c r="I2308" s="99">
        <v>2</v>
      </c>
      <c r="J2308" s="93">
        <v>2</v>
      </c>
      <c r="K2308" s="93">
        <v>15</v>
      </c>
      <c r="L2308" s="93">
        <v>29</v>
      </c>
      <c r="M2308" s="93">
        <v>14</v>
      </c>
      <c r="N2308" s="93">
        <v>11</v>
      </c>
      <c r="O2308" s="94">
        <v>33</v>
      </c>
      <c r="P2308" s="74">
        <v>309533260</v>
      </c>
      <c r="Q2308" s="74">
        <v>1047796176</v>
      </c>
      <c r="R2308" s="74">
        <v>3</v>
      </c>
      <c r="S2308" s="74">
        <v>10000000</v>
      </c>
      <c r="T2308" s="74">
        <v>91</v>
      </c>
      <c r="U2308" s="74">
        <v>234630</v>
      </c>
      <c r="V2308" s="74">
        <v>1029</v>
      </c>
      <c r="W2308" s="74">
        <v>3000</v>
      </c>
      <c r="X2308" s="74">
        <v>50558</v>
      </c>
      <c r="Y2308" s="74">
        <v>200</v>
      </c>
      <c r="Z2308" s="74">
        <v>969856</v>
      </c>
      <c r="AA2308" s="74">
        <v>10</v>
      </c>
      <c r="AB2308" s="74">
        <v>8673758</v>
      </c>
      <c r="AC2308" s="74">
        <v>5</v>
      </c>
    </row>
    <row r="2309" spans="1:29" ht="14.25">
      <c r="A2309" s="89">
        <v>2018101</v>
      </c>
      <c r="B2309" s="91">
        <v>43342</v>
      </c>
      <c r="C2309" s="97">
        <v>1</v>
      </c>
      <c r="D2309" s="93">
        <v>3</v>
      </c>
      <c r="E2309" s="93">
        <v>14</v>
      </c>
      <c r="F2309" s="93">
        <v>26</v>
      </c>
      <c r="G2309" s="93">
        <v>29</v>
      </c>
      <c r="H2309" s="93">
        <v>33</v>
      </c>
      <c r="I2309" s="99">
        <v>9</v>
      </c>
      <c r="J2309" s="93">
        <v>29</v>
      </c>
      <c r="K2309" s="93">
        <v>33</v>
      </c>
      <c r="L2309" s="93">
        <v>1</v>
      </c>
      <c r="M2309" s="93">
        <v>3</v>
      </c>
      <c r="N2309" s="93">
        <v>14</v>
      </c>
      <c r="O2309" s="94">
        <v>26</v>
      </c>
      <c r="P2309" s="74">
        <v>308676480</v>
      </c>
      <c r="Q2309" s="74">
        <v>1062181270</v>
      </c>
      <c r="R2309" s="74">
        <v>5</v>
      </c>
      <c r="S2309" s="74">
        <v>7864370</v>
      </c>
      <c r="T2309" s="74">
        <v>70</v>
      </c>
      <c r="U2309" s="74">
        <v>255747</v>
      </c>
      <c r="V2309" s="74">
        <v>1045</v>
      </c>
      <c r="W2309" s="74">
        <v>3000</v>
      </c>
      <c r="X2309" s="74">
        <v>55885</v>
      </c>
      <c r="Y2309" s="74">
        <v>200</v>
      </c>
      <c r="Z2309" s="74">
        <v>1041620</v>
      </c>
      <c r="AA2309" s="74">
        <v>10</v>
      </c>
      <c r="AB2309" s="74">
        <v>10982801</v>
      </c>
      <c r="AC2309" s="74">
        <v>5</v>
      </c>
    </row>
    <row r="2310" spans="1:29" ht="14.25">
      <c r="A2310" s="89">
        <v>2018102</v>
      </c>
      <c r="B2310" s="91">
        <v>43345</v>
      </c>
      <c r="C2310" s="97">
        <v>2</v>
      </c>
      <c r="D2310" s="93">
        <v>6</v>
      </c>
      <c r="E2310" s="93">
        <v>11</v>
      </c>
      <c r="F2310" s="93">
        <v>19</v>
      </c>
      <c r="G2310" s="93">
        <v>21</v>
      </c>
      <c r="H2310" s="93">
        <v>28</v>
      </c>
      <c r="I2310" s="99">
        <v>5</v>
      </c>
      <c r="J2310" s="93">
        <v>21</v>
      </c>
      <c r="K2310" s="93">
        <v>6</v>
      </c>
      <c r="L2310" s="93">
        <v>11</v>
      </c>
      <c r="M2310" s="93">
        <v>28</v>
      </c>
      <c r="N2310" s="93">
        <v>2</v>
      </c>
      <c r="O2310" s="94">
        <v>19</v>
      </c>
      <c r="P2310" s="74">
        <v>340812198</v>
      </c>
      <c r="Q2310" s="74">
        <v>1085333716</v>
      </c>
      <c r="R2310" s="74">
        <v>4</v>
      </c>
      <c r="S2310" s="74">
        <v>8922949</v>
      </c>
      <c r="T2310" s="74">
        <v>163</v>
      </c>
      <c r="U2310" s="74">
        <v>120335</v>
      </c>
      <c r="V2310" s="74">
        <v>1906</v>
      </c>
      <c r="W2310" s="74">
        <v>3000</v>
      </c>
      <c r="X2310" s="74">
        <v>88291</v>
      </c>
      <c r="Y2310" s="74">
        <v>200</v>
      </c>
      <c r="Z2310" s="74">
        <v>1349901</v>
      </c>
      <c r="AA2310" s="74">
        <v>10</v>
      </c>
      <c r="AB2310" s="74">
        <v>10332754</v>
      </c>
      <c r="AC2310" s="74">
        <v>5</v>
      </c>
    </row>
    <row r="2311" spans="1:29" ht="14.25">
      <c r="A2311" s="89">
        <v>2018103</v>
      </c>
      <c r="B2311" s="91">
        <v>43347</v>
      </c>
      <c r="C2311" s="97">
        <v>2</v>
      </c>
      <c r="D2311" s="93">
        <v>9</v>
      </c>
      <c r="E2311" s="93">
        <v>15</v>
      </c>
      <c r="F2311" s="93">
        <v>22</v>
      </c>
      <c r="G2311" s="93">
        <v>23</v>
      </c>
      <c r="H2311" s="93">
        <v>24</v>
      </c>
      <c r="I2311" s="99">
        <v>16</v>
      </c>
      <c r="J2311" s="93">
        <v>22</v>
      </c>
      <c r="K2311" s="93">
        <v>15</v>
      </c>
      <c r="L2311" s="93">
        <v>23</v>
      </c>
      <c r="M2311" s="93">
        <v>2</v>
      </c>
      <c r="N2311" s="93">
        <v>9</v>
      </c>
      <c r="O2311" s="94">
        <v>24</v>
      </c>
      <c r="P2311" s="74">
        <v>314574584</v>
      </c>
      <c r="Q2311" s="74">
        <v>1103208722</v>
      </c>
      <c r="R2311" s="74">
        <v>7</v>
      </c>
      <c r="S2311" s="74">
        <v>7746753</v>
      </c>
      <c r="T2311" s="74">
        <v>111</v>
      </c>
      <c r="U2311" s="74">
        <v>216523</v>
      </c>
      <c r="V2311" s="74">
        <v>1201</v>
      </c>
      <c r="W2311" s="74">
        <v>3000</v>
      </c>
      <c r="X2311" s="74">
        <v>51588</v>
      </c>
      <c r="Y2311" s="74">
        <v>200</v>
      </c>
      <c r="Z2311" s="74">
        <v>1057007</v>
      </c>
      <c r="AA2311" s="74">
        <v>10</v>
      </c>
      <c r="AB2311" s="74">
        <v>6702898</v>
      </c>
      <c r="AC2311" s="74">
        <v>5</v>
      </c>
    </row>
    <row r="2312" spans="1:29" ht="14.25">
      <c r="A2312" s="89">
        <v>2018104</v>
      </c>
      <c r="B2312" s="91">
        <v>43349</v>
      </c>
      <c r="C2312" s="97">
        <v>2</v>
      </c>
      <c r="D2312" s="93">
        <v>3</v>
      </c>
      <c r="E2312" s="93">
        <v>6</v>
      </c>
      <c r="F2312" s="93">
        <v>19</v>
      </c>
      <c r="G2312" s="93">
        <v>25</v>
      </c>
      <c r="H2312" s="93">
        <v>29</v>
      </c>
      <c r="I2312" s="99">
        <v>1</v>
      </c>
      <c r="J2312" s="93">
        <v>25</v>
      </c>
      <c r="K2312" s="93">
        <v>6</v>
      </c>
      <c r="L2312" s="93">
        <v>3</v>
      </c>
      <c r="M2312" s="93">
        <v>2</v>
      </c>
      <c r="N2312" s="93">
        <v>29</v>
      </c>
      <c r="O2312" s="94">
        <v>19</v>
      </c>
      <c r="P2312" s="74">
        <v>312637426</v>
      </c>
      <c r="Q2312" s="74">
        <v>1128194345</v>
      </c>
      <c r="R2312" s="74">
        <v>5</v>
      </c>
      <c r="S2312" s="74">
        <v>8635318</v>
      </c>
      <c r="T2312" s="74">
        <v>158</v>
      </c>
      <c r="U2312" s="74">
        <v>143802</v>
      </c>
      <c r="V2312" s="74">
        <v>1041</v>
      </c>
      <c r="W2312" s="74">
        <v>3000</v>
      </c>
      <c r="X2312" s="74">
        <v>56456</v>
      </c>
      <c r="Y2312" s="74">
        <v>200</v>
      </c>
      <c r="Z2312" s="74">
        <v>1088566</v>
      </c>
      <c r="AA2312" s="74">
        <v>10</v>
      </c>
      <c r="AB2312" s="74">
        <v>7401905</v>
      </c>
      <c r="AC2312" s="74">
        <v>5</v>
      </c>
    </row>
    <row r="2313" spans="1:29" ht="14.25">
      <c r="A2313" s="89">
        <v>2018105</v>
      </c>
      <c r="B2313" s="91">
        <v>43352</v>
      </c>
      <c r="C2313" s="97">
        <v>4</v>
      </c>
      <c r="D2313" s="93">
        <v>5</v>
      </c>
      <c r="E2313" s="93">
        <v>13</v>
      </c>
      <c r="F2313" s="93">
        <v>18</v>
      </c>
      <c r="G2313" s="93">
        <v>19</v>
      </c>
      <c r="H2313" s="93">
        <v>25</v>
      </c>
      <c r="I2313" s="99">
        <v>1</v>
      </c>
      <c r="J2313" s="93">
        <v>25</v>
      </c>
      <c r="K2313" s="93">
        <v>13</v>
      </c>
      <c r="L2313" s="93">
        <v>18</v>
      </c>
      <c r="M2313" s="93">
        <v>4</v>
      </c>
      <c r="N2313" s="93">
        <v>5</v>
      </c>
      <c r="O2313" s="94">
        <v>19</v>
      </c>
      <c r="P2313" s="74">
        <v>343324268</v>
      </c>
      <c r="Q2313" s="74">
        <v>1102004192</v>
      </c>
      <c r="R2313" s="74">
        <v>17</v>
      </c>
      <c r="S2313" s="74">
        <v>6257964</v>
      </c>
      <c r="T2313" s="74">
        <v>150</v>
      </c>
      <c r="U2313" s="74">
        <v>178211</v>
      </c>
      <c r="V2313" s="74">
        <v>1156</v>
      </c>
      <c r="W2313" s="74">
        <v>3000</v>
      </c>
      <c r="X2313" s="74">
        <v>64608</v>
      </c>
      <c r="Y2313" s="74">
        <v>200</v>
      </c>
      <c r="Z2313" s="74">
        <v>1355298</v>
      </c>
      <c r="AA2313" s="74">
        <v>10</v>
      </c>
      <c r="AB2313" s="74">
        <v>6271858</v>
      </c>
      <c r="AC2313" s="74">
        <v>5</v>
      </c>
    </row>
    <row r="2314" spans="1:29" ht="14.25">
      <c r="A2314" s="89">
        <v>2018106</v>
      </c>
      <c r="B2314" s="91">
        <v>43354</v>
      </c>
      <c r="C2314" s="97">
        <v>4</v>
      </c>
      <c r="D2314" s="93">
        <v>18</v>
      </c>
      <c r="E2314" s="93">
        <v>19</v>
      </c>
      <c r="F2314" s="93">
        <v>24</v>
      </c>
      <c r="G2314" s="93">
        <v>25</v>
      </c>
      <c r="H2314" s="93">
        <v>26</v>
      </c>
      <c r="I2314" s="99">
        <v>10</v>
      </c>
      <c r="J2314" s="93">
        <v>19</v>
      </c>
      <c r="K2314" s="93">
        <v>18</v>
      </c>
      <c r="L2314" s="93">
        <v>26</v>
      </c>
      <c r="M2314" s="93">
        <v>24</v>
      </c>
      <c r="N2314" s="93">
        <v>4</v>
      </c>
      <c r="O2314" s="94">
        <v>25</v>
      </c>
      <c r="P2314" s="74">
        <v>312096980</v>
      </c>
      <c r="Q2314" s="74">
        <v>1119736168</v>
      </c>
      <c r="R2314" s="74">
        <v>4</v>
      </c>
      <c r="S2314" s="74">
        <v>8430179</v>
      </c>
      <c r="T2314" s="74">
        <v>125</v>
      </c>
      <c r="U2314" s="74">
        <v>137207</v>
      </c>
      <c r="V2314" s="74">
        <v>1288</v>
      </c>
      <c r="W2314" s="74">
        <v>3000</v>
      </c>
      <c r="X2314" s="74">
        <v>65367</v>
      </c>
      <c r="Y2314" s="74">
        <v>200</v>
      </c>
      <c r="Z2314" s="74">
        <v>1179696</v>
      </c>
      <c r="AA2314" s="74">
        <v>10</v>
      </c>
      <c r="AB2314" s="74">
        <v>11117913</v>
      </c>
      <c r="AC2314" s="74">
        <v>5</v>
      </c>
    </row>
    <row r="2315" spans="1:29" ht="14.25">
      <c r="A2315" s="89">
        <v>2018107</v>
      </c>
      <c r="B2315" s="91">
        <v>43356</v>
      </c>
      <c r="C2315" s="97">
        <v>1</v>
      </c>
      <c r="D2315" s="93">
        <v>2</v>
      </c>
      <c r="E2315" s="93">
        <v>5</v>
      </c>
      <c r="F2315" s="93">
        <v>12</v>
      </c>
      <c r="G2315" s="93">
        <v>20</v>
      </c>
      <c r="H2315" s="93">
        <v>22</v>
      </c>
      <c r="I2315" s="99">
        <v>1</v>
      </c>
      <c r="J2315" s="93">
        <v>12</v>
      </c>
      <c r="K2315" s="93">
        <v>20</v>
      </c>
      <c r="L2315" s="93">
        <v>2</v>
      </c>
      <c r="M2315" s="93">
        <v>1</v>
      </c>
      <c r="N2315" s="93">
        <v>22</v>
      </c>
      <c r="O2315" s="94">
        <v>5</v>
      </c>
      <c r="P2315" s="74">
        <v>317508712</v>
      </c>
      <c r="Q2315" s="74">
        <v>1146472338</v>
      </c>
      <c r="R2315" s="74">
        <v>6</v>
      </c>
      <c r="S2315" s="74">
        <v>8438555</v>
      </c>
      <c r="T2315" s="74">
        <v>139</v>
      </c>
      <c r="U2315" s="74">
        <v>185533</v>
      </c>
      <c r="V2315" s="74">
        <v>1012</v>
      </c>
      <c r="W2315" s="74">
        <v>3000</v>
      </c>
      <c r="X2315" s="74">
        <v>53644</v>
      </c>
      <c r="Y2315" s="74">
        <v>200</v>
      </c>
      <c r="Z2315" s="74">
        <v>1025906</v>
      </c>
      <c r="AA2315" s="74">
        <v>10</v>
      </c>
      <c r="AB2315" s="74">
        <v>5679746</v>
      </c>
      <c r="AC2315" s="74">
        <v>5</v>
      </c>
    </row>
    <row r="2316" spans="1:29" ht="14.25">
      <c r="A2316" s="89">
        <v>2018108</v>
      </c>
      <c r="B2316" s="91">
        <v>43359</v>
      </c>
      <c r="C2316" s="97">
        <v>5</v>
      </c>
      <c r="D2316" s="93">
        <v>13</v>
      </c>
      <c r="E2316" s="93">
        <v>18</v>
      </c>
      <c r="F2316" s="93">
        <v>21</v>
      </c>
      <c r="G2316" s="93">
        <v>26</v>
      </c>
      <c r="H2316" s="93">
        <v>30</v>
      </c>
      <c r="I2316" s="99">
        <v>2</v>
      </c>
      <c r="J2316" s="93">
        <v>26</v>
      </c>
      <c r="K2316" s="93">
        <v>30</v>
      </c>
      <c r="L2316" s="93">
        <v>13</v>
      </c>
      <c r="M2316" s="93">
        <v>5</v>
      </c>
      <c r="N2316" s="93">
        <v>18</v>
      </c>
      <c r="O2316" s="94">
        <v>21</v>
      </c>
      <c r="P2316" s="74">
        <v>322147946</v>
      </c>
      <c r="Q2316" s="74">
        <v>1088482714</v>
      </c>
      <c r="R2316" s="74">
        <v>22</v>
      </c>
      <c r="S2316" s="74">
        <v>5859675</v>
      </c>
      <c r="T2316" s="74">
        <v>179</v>
      </c>
      <c r="U2316" s="74">
        <v>132073</v>
      </c>
      <c r="V2316" s="74">
        <v>1258</v>
      </c>
      <c r="W2316" s="74">
        <v>3000</v>
      </c>
      <c r="X2316" s="74">
        <v>57356</v>
      </c>
      <c r="Y2316" s="74">
        <v>200</v>
      </c>
      <c r="Z2316" s="74">
        <v>1045938</v>
      </c>
      <c r="AA2316" s="74">
        <v>10</v>
      </c>
      <c r="AB2316" s="74">
        <v>7516711</v>
      </c>
      <c r="AC2316" s="74">
        <v>5</v>
      </c>
    </row>
    <row r="2317" spans="1:29" ht="14.25">
      <c r="A2317" s="89">
        <v>2018109</v>
      </c>
      <c r="B2317" s="91">
        <v>43361</v>
      </c>
      <c r="C2317" s="97">
        <v>10</v>
      </c>
      <c r="D2317" s="93">
        <v>11</v>
      </c>
      <c r="E2317" s="93">
        <v>18</v>
      </c>
      <c r="F2317" s="93">
        <v>23</v>
      </c>
      <c r="G2317" s="93">
        <v>31</v>
      </c>
      <c r="H2317" s="93">
        <v>33</v>
      </c>
      <c r="I2317" s="99">
        <v>15</v>
      </c>
      <c r="J2317" s="93">
        <v>31</v>
      </c>
      <c r="K2317" s="93">
        <v>23</v>
      </c>
      <c r="L2317" s="93">
        <v>11</v>
      </c>
      <c r="M2317" s="93">
        <v>10</v>
      </c>
      <c r="N2317" s="93">
        <v>33</v>
      </c>
      <c r="O2317" s="94">
        <v>18</v>
      </c>
      <c r="P2317" s="74">
        <v>306989720</v>
      </c>
      <c r="Q2317" s="74">
        <v>1104585752</v>
      </c>
      <c r="R2317" s="74">
        <v>4</v>
      </c>
      <c r="S2317" s="74">
        <v>8282094</v>
      </c>
      <c r="T2317" s="74">
        <v>69</v>
      </c>
      <c r="U2317" s="74">
        <v>237832</v>
      </c>
      <c r="V2317" s="74">
        <v>1414</v>
      </c>
      <c r="W2317" s="74">
        <v>3000</v>
      </c>
      <c r="X2317" s="74">
        <v>69239</v>
      </c>
      <c r="Y2317" s="74">
        <v>200</v>
      </c>
      <c r="Z2317" s="74">
        <v>1227173</v>
      </c>
      <c r="AA2317" s="74">
        <v>10</v>
      </c>
      <c r="AB2317" s="74">
        <v>10884308</v>
      </c>
      <c r="AC2317" s="74">
        <v>5</v>
      </c>
    </row>
    <row r="2318" spans="1:29" ht="14.25">
      <c r="A2318" s="89">
        <v>2018110</v>
      </c>
      <c r="B2318" s="91">
        <v>43363</v>
      </c>
      <c r="C2318" s="97">
        <v>11</v>
      </c>
      <c r="D2318" s="93">
        <v>13</v>
      </c>
      <c r="E2318" s="93">
        <v>16</v>
      </c>
      <c r="F2318" s="93">
        <v>21</v>
      </c>
      <c r="G2318" s="93">
        <v>22</v>
      </c>
      <c r="H2318" s="93">
        <v>23</v>
      </c>
      <c r="I2318" s="99">
        <v>2</v>
      </c>
      <c r="J2318" s="93">
        <v>11</v>
      </c>
      <c r="K2318" s="93">
        <v>13</v>
      </c>
      <c r="L2318" s="93">
        <v>23</v>
      </c>
      <c r="M2318" s="93">
        <v>21</v>
      </c>
      <c r="N2318" s="93">
        <v>22</v>
      </c>
      <c r="O2318" s="94">
        <v>16</v>
      </c>
      <c r="P2318" s="74">
        <v>307066624</v>
      </c>
      <c r="Q2318" s="74">
        <v>1161612266</v>
      </c>
      <c r="R2318" s="74">
        <v>2</v>
      </c>
      <c r="S2318" s="74">
        <v>10000000</v>
      </c>
      <c r="T2318" s="74">
        <v>66</v>
      </c>
      <c r="U2318" s="74">
        <v>389022</v>
      </c>
      <c r="V2318" s="74">
        <v>694</v>
      </c>
      <c r="W2318" s="74">
        <v>3000</v>
      </c>
      <c r="X2318" s="74">
        <v>38405</v>
      </c>
      <c r="Y2318" s="74">
        <v>200</v>
      </c>
      <c r="Z2318" s="74">
        <v>809177</v>
      </c>
      <c r="AA2318" s="74">
        <v>10</v>
      </c>
      <c r="AB2318" s="74">
        <v>5981171</v>
      </c>
      <c r="AC2318" s="74">
        <v>5</v>
      </c>
    </row>
    <row r="2319" spans="1:29" ht="14.25">
      <c r="A2319" s="89">
        <v>2018111</v>
      </c>
      <c r="B2319" s="91">
        <v>43366</v>
      </c>
      <c r="C2319" s="97">
        <v>1</v>
      </c>
      <c r="D2319" s="93">
        <v>7</v>
      </c>
      <c r="E2319" s="93">
        <v>14</v>
      </c>
      <c r="F2319" s="93">
        <v>24</v>
      </c>
      <c r="G2319" s="93">
        <v>25</v>
      </c>
      <c r="H2319" s="93">
        <v>28</v>
      </c>
      <c r="I2319" s="99">
        <v>8</v>
      </c>
      <c r="J2319" s="93">
        <v>14</v>
      </c>
      <c r="K2319" s="93">
        <v>24</v>
      </c>
      <c r="L2319" s="93">
        <v>28</v>
      </c>
      <c r="M2319" s="93">
        <v>7</v>
      </c>
      <c r="N2319" s="93">
        <v>1</v>
      </c>
      <c r="O2319" s="94">
        <v>25</v>
      </c>
      <c r="P2319" s="74">
        <v>320180512</v>
      </c>
      <c r="Q2319" s="74">
        <v>1123718442</v>
      </c>
      <c r="R2319" s="74">
        <v>11</v>
      </c>
      <c r="S2319" s="74">
        <v>5565493</v>
      </c>
      <c r="T2319" s="74">
        <v>143</v>
      </c>
      <c r="U2319" s="74">
        <v>54374</v>
      </c>
      <c r="V2319" s="74">
        <v>2530</v>
      </c>
      <c r="W2319" s="74">
        <v>3000</v>
      </c>
      <c r="X2319" s="74">
        <v>110688</v>
      </c>
      <c r="Y2319" s="74">
        <v>200</v>
      </c>
      <c r="Z2319" s="74">
        <v>1645121</v>
      </c>
      <c r="AA2319" s="74">
        <v>10</v>
      </c>
      <c r="AB2319" s="74">
        <v>15921498</v>
      </c>
      <c r="AC2319" s="74">
        <v>5</v>
      </c>
    </row>
    <row r="2320" spans="1:29" ht="14.25">
      <c r="A2320" s="89">
        <v>2018112</v>
      </c>
      <c r="B2320" s="91">
        <v>43368</v>
      </c>
      <c r="C2320" s="97">
        <v>5</v>
      </c>
      <c r="D2320" s="93">
        <v>8</v>
      </c>
      <c r="E2320" s="93">
        <v>18</v>
      </c>
      <c r="F2320" s="93">
        <v>25</v>
      </c>
      <c r="G2320" s="93">
        <v>26</v>
      </c>
      <c r="H2320" s="93">
        <v>31</v>
      </c>
      <c r="I2320" s="99">
        <v>4</v>
      </c>
      <c r="J2320" s="93">
        <v>18</v>
      </c>
      <c r="K2320" s="93">
        <v>26</v>
      </c>
      <c r="L2320" s="93">
        <v>8</v>
      </c>
      <c r="M2320" s="93">
        <v>31</v>
      </c>
      <c r="N2320" s="93">
        <v>25</v>
      </c>
      <c r="O2320" s="94">
        <v>5</v>
      </c>
      <c r="P2320" s="74">
        <v>302328982</v>
      </c>
      <c r="Q2320" s="74">
        <v>1101702921</v>
      </c>
      <c r="R2320" s="74">
        <v>11</v>
      </c>
      <c r="S2320" s="74">
        <v>6090396</v>
      </c>
      <c r="T2320" s="74">
        <v>154</v>
      </c>
      <c r="U2320" s="74">
        <v>97356</v>
      </c>
      <c r="V2320" s="74">
        <v>2009</v>
      </c>
      <c r="W2320" s="74">
        <v>3000</v>
      </c>
      <c r="X2320" s="74">
        <v>87298</v>
      </c>
      <c r="Y2320" s="74">
        <v>200</v>
      </c>
      <c r="Z2320" s="74">
        <v>1423231</v>
      </c>
      <c r="AA2320" s="74">
        <v>10</v>
      </c>
      <c r="AB2320" s="74">
        <v>10090100</v>
      </c>
      <c r="AC2320" s="74">
        <v>5</v>
      </c>
    </row>
    <row r="2321" spans="1:29" ht="14.25">
      <c r="A2321" s="89">
        <v>2018113</v>
      </c>
      <c r="B2321" s="91">
        <v>43370</v>
      </c>
      <c r="C2321" s="97">
        <v>1</v>
      </c>
      <c r="D2321" s="93">
        <v>6</v>
      </c>
      <c r="E2321" s="93">
        <v>9</v>
      </c>
      <c r="F2321" s="93">
        <v>16</v>
      </c>
      <c r="G2321" s="93">
        <v>25</v>
      </c>
      <c r="H2321" s="93">
        <v>26</v>
      </c>
      <c r="I2321" s="99">
        <v>9</v>
      </c>
      <c r="J2321" s="93">
        <v>9</v>
      </c>
      <c r="K2321" s="93">
        <v>16</v>
      </c>
      <c r="L2321" s="93">
        <v>1</v>
      </c>
      <c r="M2321" s="93">
        <v>6</v>
      </c>
      <c r="N2321" s="93">
        <v>26</v>
      </c>
      <c r="O2321" s="94">
        <v>25</v>
      </c>
      <c r="P2321" s="74">
        <v>314160394</v>
      </c>
      <c r="Q2321" s="74">
        <v>1073781687</v>
      </c>
      <c r="R2321" s="74">
        <v>11</v>
      </c>
      <c r="S2321" s="74">
        <v>5895165</v>
      </c>
      <c r="T2321" s="74">
        <v>208</v>
      </c>
      <c r="U2321" s="74">
        <v>59175</v>
      </c>
      <c r="V2321" s="74">
        <v>2114</v>
      </c>
      <c r="W2321" s="74">
        <v>3000</v>
      </c>
      <c r="X2321" s="74">
        <v>95883</v>
      </c>
      <c r="Y2321" s="74">
        <v>200</v>
      </c>
      <c r="Z2321" s="74">
        <v>1532946</v>
      </c>
      <c r="AA2321" s="74">
        <v>10</v>
      </c>
      <c r="AB2321" s="74">
        <v>12771281</v>
      </c>
      <c r="AC2321" s="74">
        <v>5</v>
      </c>
    </row>
    <row r="2322" spans="1:29" ht="14.25">
      <c r="A2322" s="89">
        <v>2018114</v>
      </c>
      <c r="B2322" s="91">
        <v>43373</v>
      </c>
      <c r="C2322" s="97">
        <v>1</v>
      </c>
      <c r="D2322" s="93">
        <v>7</v>
      </c>
      <c r="E2322" s="93">
        <v>15</v>
      </c>
      <c r="F2322" s="93">
        <v>16</v>
      </c>
      <c r="G2322" s="93">
        <v>20</v>
      </c>
      <c r="H2322" s="93">
        <v>27</v>
      </c>
      <c r="I2322" s="99">
        <v>14</v>
      </c>
      <c r="J2322" s="93">
        <v>1</v>
      </c>
      <c r="K2322" s="93">
        <v>16</v>
      </c>
      <c r="L2322" s="93">
        <v>20</v>
      </c>
      <c r="M2322" s="93">
        <v>15</v>
      </c>
      <c r="N2322" s="93">
        <v>7</v>
      </c>
      <c r="O2322" s="94">
        <v>27</v>
      </c>
      <c r="P2322" s="74">
        <v>336072030</v>
      </c>
      <c r="Q2322" s="74">
        <v>1092970758</v>
      </c>
      <c r="R2322" s="74">
        <v>6</v>
      </c>
      <c r="S2322" s="74">
        <v>7981155</v>
      </c>
      <c r="T2322" s="74">
        <v>203</v>
      </c>
      <c r="U2322" s="74">
        <v>110141</v>
      </c>
      <c r="V2322" s="74">
        <v>1504</v>
      </c>
      <c r="W2322" s="74">
        <v>3000</v>
      </c>
      <c r="X2322" s="74">
        <v>79198</v>
      </c>
      <c r="Y2322" s="74">
        <v>200</v>
      </c>
      <c r="Z2322" s="74">
        <v>1429733</v>
      </c>
      <c r="AA2322" s="74">
        <v>10</v>
      </c>
      <c r="AB2322" s="74">
        <v>8118338</v>
      </c>
      <c r="AC2322" s="74">
        <v>5</v>
      </c>
    </row>
    <row r="2323" spans="1:29" ht="14.25">
      <c r="A2323" s="89">
        <v>2018115</v>
      </c>
      <c r="B2323" s="91">
        <v>43375</v>
      </c>
      <c r="C2323" s="97">
        <v>1</v>
      </c>
      <c r="D2323" s="93">
        <v>13</v>
      </c>
      <c r="E2323" s="93">
        <v>19</v>
      </c>
      <c r="F2323" s="93">
        <v>24</v>
      </c>
      <c r="G2323" s="93">
        <v>26</v>
      </c>
      <c r="H2323" s="93">
        <v>29</v>
      </c>
      <c r="I2323" s="99">
        <v>11</v>
      </c>
      <c r="J2323" s="93">
        <v>26</v>
      </c>
      <c r="K2323" s="93">
        <v>1</v>
      </c>
      <c r="L2323" s="93">
        <v>24</v>
      </c>
      <c r="M2323" s="93">
        <v>29</v>
      </c>
      <c r="N2323" s="93">
        <v>13</v>
      </c>
      <c r="O2323" s="94">
        <v>19</v>
      </c>
      <c r="P2323" s="74">
        <v>273986534</v>
      </c>
      <c r="Q2323" s="74">
        <v>1121020227</v>
      </c>
      <c r="R2323" s="74">
        <v>1</v>
      </c>
      <c r="S2323" s="74">
        <v>10000000</v>
      </c>
      <c r="T2323" s="74">
        <v>52</v>
      </c>
      <c r="U2323" s="74">
        <v>243906</v>
      </c>
      <c r="V2323" s="74">
        <v>971</v>
      </c>
      <c r="W2323" s="74">
        <v>3000</v>
      </c>
      <c r="X2323" s="74">
        <v>53641</v>
      </c>
      <c r="Y2323" s="74">
        <v>200</v>
      </c>
      <c r="Z2323" s="74">
        <v>1005871</v>
      </c>
      <c r="AA2323" s="74">
        <v>10</v>
      </c>
      <c r="AB2323" s="74">
        <v>11964173</v>
      </c>
      <c r="AC2323" s="74">
        <v>5</v>
      </c>
    </row>
    <row r="2324" spans="1:29" ht="14.25">
      <c r="A2324" s="89">
        <v>2018116</v>
      </c>
      <c r="B2324" s="91">
        <v>43377</v>
      </c>
      <c r="C2324" s="97">
        <v>5</v>
      </c>
      <c r="D2324" s="93">
        <v>14</v>
      </c>
      <c r="E2324" s="93">
        <v>17</v>
      </c>
      <c r="F2324" s="93">
        <v>22</v>
      </c>
      <c r="G2324" s="93">
        <v>23</v>
      </c>
      <c r="H2324" s="93">
        <v>28</v>
      </c>
      <c r="I2324" s="99">
        <v>15</v>
      </c>
      <c r="J2324" s="93">
        <v>17</v>
      </c>
      <c r="K2324" s="93">
        <v>22</v>
      </c>
      <c r="L2324" s="93">
        <v>5</v>
      </c>
      <c r="M2324" s="93">
        <v>14</v>
      </c>
      <c r="N2324" s="93">
        <v>23</v>
      </c>
      <c r="O2324" s="94">
        <v>28</v>
      </c>
      <c r="P2324" s="74">
        <v>281786404</v>
      </c>
      <c r="Q2324" s="74">
        <v>938345496</v>
      </c>
      <c r="R2324" s="74">
        <v>44</v>
      </c>
      <c r="S2324" s="74">
        <v>5308473</v>
      </c>
      <c r="T2324" s="74">
        <v>320</v>
      </c>
      <c r="U2324" s="74">
        <v>53018</v>
      </c>
      <c r="V2324" s="74">
        <v>1854</v>
      </c>
      <c r="W2324" s="74">
        <v>3000</v>
      </c>
      <c r="X2324" s="74">
        <v>87979</v>
      </c>
      <c r="Y2324" s="74">
        <v>200</v>
      </c>
      <c r="Z2324" s="74">
        <v>1424572</v>
      </c>
      <c r="AA2324" s="74">
        <v>10</v>
      </c>
      <c r="AB2324" s="74">
        <v>6561526</v>
      </c>
      <c r="AC2324" s="74">
        <v>5</v>
      </c>
    </row>
    <row r="2325" spans="1:29" ht="14.25">
      <c r="A2325" s="89">
        <v>2018117</v>
      </c>
      <c r="B2325" s="91">
        <v>43380</v>
      </c>
      <c r="C2325" s="97">
        <v>8</v>
      </c>
      <c r="D2325" s="93">
        <v>11</v>
      </c>
      <c r="E2325" s="93">
        <v>15</v>
      </c>
      <c r="F2325" s="93">
        <v>17</v>
      </c>
      <c r="G2325" s="93">
        <v>23</v>
      </c>
      <c r="H2325" s="93">
        <v>25</v>
      </c>
      <c r="I2325" s="99">
        <v>5</v>
      </c>
      <c r="J2325" s="93">
        <v>8</v>
      </c>
      <c r="K2325" s="93">
        <v>15</v>
      </c>
      <c r="L2325" s="93">
        <v>17</v>
      </c>
      <c r="M2325" s="93">
        <v>25</v>
      </c>
      <c r="N2325" s="93">
        <v>23</v>
      </c>
      <c r="O2325" s="94">
        <v>11</v>
      </c>
      <c r="P2325" s="74">
        <v>340052040</v>
      </c>
      <c r="Q2325" s="74">
        <v>954956874</v>
      </c>
      <c r="R2325" s="74">
        <v>6</v>
      </c>
      <c r="S2325" s="74">
        <v>7824932</v>
      </c>
      <c r="T2325" s="74">
        <v>189</v>
      </c>
      <c r="U2325" s="74">
        <v>112100</v>
      </c>
      <c r="V2325" s="74">
        <v>1376</v>
      </c>
      <c r="W2325" s="74">
        <v>3000</v>
      </c>
      <c r="X2325" s="74">
        <v>73078</v>
      </c>
      <c r="Y2325" s="74">
        <v>200</v>
      </c>
      <c r="Z2325" s="74">
        <v>1373208</v>
      </c>
      <c r="AA2325" s="74">
        <v>10</v>
      </c>
      <c r="AB2325" s="74">
        <v>9880371</v>
      </c>
      <c r="AC2325" s="74">
        <v>5</v>
      </c>
    </row>
    <row r="2326" spans="1:29" ht="14.25">
      <c r="A2326" s="89">
        <v>2018118</v>
      </c>
      <c r="B2326" s="91">
        <v>43382</v>
      </c>
      <c r="C2326" s="97">
        <v>8</v>
      </c>
      <c r="D2326" s="93">
        <v>12</v>
      </c>
      <c r="E2326" s="93">
        <v>21</v>
      </c>
      <c r="F2326" s="93">
        <v>22</v>
      </c>
      <c r="G2326" s="93">
        <v>27</v>
      </c>
      <c r="H2326" s="93">
        <v>31</v>
      </c>
      <c r="I2326" s="99">
        <v>9</v>
      </c>
      <c r="J2326" s="93">
        <v>31</v>
      </c>
      <c r="K2326" s="93">
        <v>8</v>
      </c>
      <c r="L2326" s="93">
        <v>22</v>
      </c>
      <c r="M2326" s="93">
        <v>12</v>
      </c>
      <c r="N2326" s="93">
        <v>27</v>
      </c>
      <c r="O2326" s="94">
        <v>21</v>
      </c>
      <c r="P2326" s="74">
        <v>322015414</v>
      </c>
      <c r="Q2326" s="74">
        <v>956670540</v>
      </c>
      <c r="R2326" s="74">
        <v>7</v>
      </c>
      <c r="S2326" s="74">
        <v>6907203</v>
      </c>
      <c r="T2326" s="74">
        <v>140</v>
      </c>
      <c r="U2326" s="74">
        <v>119200</v>
      </c>
      <c r="V2326" s="74">
        <v>1685</v>
      </c>
      <c r="W2326" s="74">
        <v>3000</v>
      </c>
      <c r="X2326" s="74">
        <v>79887</v>
      </c>
      <c r="Y2326" s="74">
        <v>200</v>
      </c>
      <c r="Z2326" s="74">
        <v>1378041</v>
      </c>
      <c r="AA2326" s="74">
        <v>10</v>
      </c>
      <c r="AB2326" s="74">
        <v>11244523</v>
      </c>
      <c r="AC2326" s="74">
        <v>5</v>
      </c>
    </row>
    <row r="2327" spans="1:29" ht="14.25">
      <c r="A2327" s="89">
        <v>2018119</v>
      </c>
      <c r="B2327" s="91">
        <v>43384</v>
      </c>
      <c r="C2327" s="97">
        <v>3</v>
      </c>
      <c r="D2327" s="93">
        <v>13</v>
      </c>
      <c r="E2327" s="93">
        <v>14</v>
      </c>
      <c r="F2327" s="93">
        <v>16</v>
      </c>
      <c r="G2327" s="93">
        <v>25</v>
      </c>
      <c r="H2327" s="93">
        <v>27</v>
      </c>
      <c r="I2327" s="99">
        <v>12</v>
      </c>
      <c r="J2327" s="93">
        <v>25</v>
      </c>
      <c r="K2327" s="93">
        <v>16</v>
      </c>
      <c r="L2327" s="93">
        <v>13</v>
      </c>
      <c r="M2327" s="93">
        <v>3</v>
      </c>
      <c r="N2327" s="93">
        <v>27</v>
      </c>
      <c r="O2327" s="94">
        <v>14</v>
      </c>
      <c r="P2327" s="74">
        <v>328321394</v>
      </c>
      <c r="Q2327" s="74">
        <v>935364310</v>
      </c>
      <c r="R2327" s="74">
        <v>10</v>
      </c>
      <c r="S2327" s="74">
        <v>6043410</v>
      </c>
      <c r="T2327" s="74">
        <v>117</v>
      </c>
      <c r="U2327" s="74">
        <v>111475</v>
      </c>
      <c r="V2327" s="74">
        <v>1654</v>
      </c>
      <c r="W2327" s="74">
        <v>3000</v>
      </c>
      <c r="X2327" s="74">
        <v>80466</v>
      </c>
      <c r="Y2327" s="74">
        <v>200</v>
      </c>
      <c r="Z2327" s="74">
        <v>1429681</v>
      </c>
      <c r="AA2327" s="74">
        <v>10</v>
      </c>
      <c r="AB2327" s="74">
        <v>14670994</v>
      </c>
      <c r="AC2327" s="74">
        <v>5</v>
      </c>
    </row>
    <row r="2328" spans="1:29" ht="14.25">
      <c r="A2328" s="89">
        <v>2018120</v>
      </c>
      <c r="B2328" s="91">
        <v>43387</v>
      </c>
      <c r="C2328" s="97">
        <v>3</v>
      </c>
      <c r="D2328" s="93">
        <v>4</v>
      </c>
      <c r="E2328" s="93">
        <v>18</v>
      </c>
      <c r="F2328" s="93">
        <v>26</v>
      </c>
      <c r="G2328" s="93">
        <v>27</v>
      </c>
      <c r="H2328" s="93">
        <v>33</v>
      </c>
      <c r="I2328" s="99">
        <v>1</v>
      </c>
      <c r="J2328" s="93">
        <v>33</v>
      </c>
      <c r="K2328" s="93">
        <v>4</v>
      </c>
      <c r="L2328" s="93">
        <v>3</v>
      </c>
      <c r="M2328" s="93">
        <v>26</v>
      </c>
      <c r="N2328" s="93">
        <v>27</v>
      </c>
      <c r="O2328" s="94">
        <v>18</v>
      </c>
      <c r="P2328" s="74">
        <v>357215818</v>
      </c>
      <c r="Q2328" s="74">
        <v>973089335</v>
      </c>
      <c r="R2328" s="74">
        <v>5</v>
      </c>
      <c r="S2328" s="74">
        <v>9561820</v>
      </c>
      <c r="T2328" s="74">
        <v>185</v>
      </c>
      <c r="U2328" s="74">
        <v>154115</v>
      </c>
      <c r="V2328" s="74">
        <v>1001</v>
      </c>
      <c r="W2328" s="74">
        <v>3000</v>
      </c>
      <c r="X2328" s="74">
        <v>57417</v>
      </c>
      <c r="Y2328" s="74">
        <v>200</v>
      </c>
      <c r="Z2328" s="74">
        <v>1137419</v>
      </c>
      <c r="AA2328" s="74">
        <v>10</v>
      </c>
      <c r="AB2328" s="74">
        <v>7025931</v>
      </c>
      <c r="AC2328" s="74">
        <v>5</v>
      </c>
    </row>
    <row r="2329" spans="1:29" ht="14.25">
      <c r="A2329" s="89">
        <v>2018121</v>
      </c>
      <c r="B2329" s="91">
        <v>43389</v>
      </c>
      <c r="C2329" s="97">
        <v>6</v>
      </c>
      <c r="D2329" s="93">
        <v>8</v>
      </c>
      <c r="E2329" s="93">
        <v>14</v>
      </c>
      <c r="F2329" s="93">
        <v>19</v>
      </c>
      <c r="G2329" s="93">
        <v>23</v>
      </c>
      <c r="H2329" s="93">
        <v>25</v>
      </c>
      <c r="I2329" s="99">
        <v>11</v>
      </c>
      <c r="J2329" s="93">
        <v>25</v>
      </c>
      <c r="K2329" s="93">
        <v>14</v>
      </c>
      <c r="L2329" s="93">
        <v>19</v>
      </c>
      <c r="M2329" s="93">
        <v>6</v>
      </c>
      <c r="N2329" s="93">
        <v>23</v>
      </c>
      <c r="O2329" s="94">
        <v>8</v>
      </c>
      <c r="P2329" s="74">
        <v>321305376</v>
      </c>
      <c r="Q2329" s="74">
        <v>962509317</v>
      </c>
      <c r="R2329" s="74">
        <v>11</v>
      </c>
      <c r="S2329" s="74">
        <v>6468429</v>
      </c>
      <c r="T2329" s="74">
        <v>142</v>
      </c>
      <c r="U2329" s="74">
        <v>142189</v>
      </c>
      <c r="V2329" s="74">
        <v>1555</v>
      </c>
      <c r="W2329" s="74">
        <v>3000</v>
      </c>
      <c r="X2329" s="74">
        <v>71114</v>
      </c>
      <c r="Y2329" s="74">
        <v>200</v>
      </c>
      <c r="Z2329" s="74">
        <v>1261369</v>
      </c>
      <c r="AA2329" s="74">
        <v>10</v>
      </c>
      <c r="AB2329" s="74">
        <v>9034907</v>
      </c>
      <c r="AC2329" s="74">
        <v>5</v>
      </c>
    </row>
    <row r="2330" spans="1:29" ht="14.25">
      <c r="A2330" s="89">
        <v>2018122</v>
      </c>
      <c r="B2330" s="91">
        <v>43391</v>
      </c>
      <c r="C2330" s="97">
        <v>5</v>
      </c>
      <c r="D2330" s="93">
        <v>7</v>
      </c>
      <c r="E2330" s="93">
        <v>20</v>
      </c>
      <c r="F2330" s="93">
        <v>22</v>
      </c>
      <c r="G2330" s="93">
        <v>30</v>
      </c>
      <c r="H2330" s="93">
        <v>32</v>
      </c>
      <c r="I2330" s="99">
        <v>10</v>
      </c>
      <c r="J2330" s="93">
        <v>32</v>
      </c>
      <c r="K2330" s="93">
        <v>5</v>
      </c>
      <c r="L2330" s="93">
        <v>30</v>
      </c>
      <c r="M2330" s="93">
        <v>22</v>
      </c>
      <c r="N2330" s="93">
        <v>20</v>
      </c>
      <c r="O2330" s="94">
        <v>7</v>
      </c>
      <c r="P2330" s="74">
        <v>327644802</v>
      </c>
      <c r="Q2330" s="74">
        <v>827873755</v>
      </c>
      <c r="R2330" s="74">
        <v>31</v>
      </c>
      <c r="S2330" s="74">
        <v>5238879</v>
      </c>
      <c r="T2330" s="74">
        <v>230</v>
      </c>
      <c r="U2330" s="74">
        <v>40245</v>
      </c>
      <c r="V2330" s="74">
        <v>3741</v>
      </c>
      <c r="W2330" s="74">
        <v>3000</v>
      </c>
      <c r="X2330" s="74">
        <v>148275</v>
      </c>
      <c r="Y2330" s="74">
        <v>200</v>
      </c>
      <c r="Z2330" s="74">
        <v>2064488</v>
      </c>
      <c r="AA2330" s="74">
        <v>10</v>
      </c>
      <c r="AB2330" s="74">
        <v>12399354</v>
      </c>
      <c r="AC2330" s="74">
        <v>5</v>
      </c>
    </row>
    <row r="2331" spans="1:29" ht="14.25">
      <c r="A2331" s="89">
        <v>2018123</v>
      </c>
      <c r="B2331" s="91">
        <v>43394</v>
      </c>
      <c r="C2331" s="97">
        <v>13</v>
      </c>
      <c r="D2331" s="93">
        <v>21</v>
      </c>
      <c r="E2331" s="93">
        <v>24</v>
      </c>
      <c r="F2331" s="93">
        <v>27</v>
      </c>
      <c r="G2331" s="93">
        <v>31</v>
      </c>
      <c r="H2331" s="93">
        <v>32</v>
      </c>
      <c r="I2331" s="99">
        <v>1</v>
      </c>
      <c r="J2331" s="93">
        <v>27</v>
      </c>
      <c r="K2331" s="93">
        <v>31</v>
      </c>
      <c r="L2331" s="93">
        <v>13</v>
      </c>
      <c r="M2331" s="93">
        <v>21</v>
      </c>
      <c r="N2331" s="93">
        <v>24</v>
      </c>
      <c r="O2331" s="94">
        <v>32</v>
      </c>
      <c r="P2331" s="74">
        <v>410429482</v>
      </c>
      <c r="Q2331" s="74">
        <v>867467741</v>
      </c>
      <c r="R2331" s="74">
        <v>6</v>
      </c>
      <c r="S2331" s="74">
        <v>9217817</v>
      </c>
      <c r="T2331" s="74">
        <v>115</v>
      </c>
      <c r="U2331" s="74">
        <v>275075</v>
      </c>
      <c r="V2331" s="74">
        <v>1064</v>
      </c>
      <c r="W2331" s="74">
        <v>3000</v>
      </c>
      <c r="X2331" s="74">
        <v>62598</v>
      </c>
      <c r="Y2331" s="74">
        <v>200</v>
      </c>
      <c r="Z2331" s="74">
        <v>1329855</v>
      </c>
      <c r="AA2331" s="74">
        <v>10</v>
      </c>
      <c r="AB2331" s="74">
        <v>9113155</v>
      </c>
      <c r="AC2331" s="74">
        <v>5</v>
      </c>
    </row>
    <row r="2332" spans="1:29" ht="14.25">
      <c r="A2332" s="89">
        <v>2018124</v>
      </c>
      <c r="B2332" s="91">
        <v>43396</v>
      </c>
      <c r="C2332" s="97">
        <v>9</v>
      </c>
      <c r="D2332" s="93">
        <v>13</v>
      </c>
      <c r="E2332" s="93">
        <v>14</v>
      </c>
      <c r="F2332" s="93">
        <v>19</v>
      </c>
      <c r="G2332" s="93">
        <v>22</v>
      </c>
      <c r="H2332" s="93">
        <v>25</v>
      </c>
      <c r="I2332" s="99">
        <v>2</v>
      </c>
      <c r="J2332" s="93">
        <v>9</v>
      </c>
      <c r="K2332" s="93">
        <v>13</v>
      </c>
      <c r="L2332" s="93">
        <v>22</v>
      </c>
      <c r="M2332" s="93">
        <v>19</v>
      </c>
      <c r="N2332" s="93">
        <v>14</v>
      </c>
      <c r="O2332" s="94">
        <v>25</v>
      </c>
      <c r="P2332" s="74">
        <v>378069006</v>
      </c>
      <c r="Q2332" s="74">
        <v>894677451</v>
      </c>
      <c r="R2332" s="74">
        <v>4</v>
      </c>
      <c r="S2332" s="74">
        <v>9291791</v>
      </c>
      <c r="T2332" s="74">
        <v>127</v>
      </c>
      <c r="U2332" s="74">
        <v>168968</v>
      </c>
      <c r="V2332" s="74">
        <v>1887</v>
      </c>
      <c r="W2332" s="74">
        <v>3000</v>
      </c>
      <c r="X2332" s="74">
        <v>89987</v>
      </c>
      <c r="Y2332" s="74">
        <v>200</v>
      </c>
      <c r="Z2332" s="74">
        <v>1604786</v>
      </c>
      <c r="AA2332" s="74">
        <v>10</v>
      </c>
      <c r="AB2332" s="74">
        <v>11942343</v>
      </c>
      <c r="AC2332" s="74">
        <v>5</v>
      </c>
    </row>
    <row r="2333" spans="1:29" ht="14.25">
      <c r="A2333" s="89">
        <v>2018125</v>
      </c>
      <c r="B2333" s="91">
        <v>43398</v>
      </c>
      <c r="C2333" s="97">
        <v>3</v>
      </c>
      <c r="D2333" s="93">
        <v>10</v>
      </c>
      <c r="E2333" s="93">
        <v>11</v>
      </c>
      <c r="F2333" s="93">
        <v>14</v>
      </c>
      <c r="G2333" s="93">
        <v>15</v>
      </c>
      <c r="H2333" s="93">
        <v>32</v>
      </c>
      <c r="I2333" s="99">
        <v>2</v>
      </c>
      <c r="J2333" s="93">
        <v>11</v>
      </c>
      <c r="K2333" s="93">
        <v>32</v>
      </c>
      <c r="L2333" s="93">
        <v>3</v>
      </c>
      <c r="M2333" s="93">
        <v>14</v>
      </c>
      <c r="N2333" s="93">
        <v>10</v>
      </c>
      <c r="O2333" s="94">
        <v>15</v>
      </c>
      <c r="P2333" s="74">
        <v>391293382</v>
      </c>
      <c r="Q2333" s="74">
        <v>961703467</v>
      </c>
      <c r="R2333" s="74">
        <v>3</v>
      </c>
      <c r="S2333" s="74">
        <v>10000000</v>
      </c>
      <c r="T2333" s="74">
        <v>54</v>
      </c>
      <c r="U2333" s="74">
        <v>598926</v>
      </c>
      <c r="V2333" s="74">
        <v>761</v>
      </c>
      <c r="W2333" s="74">
        <v>3000</v>
      </c>
      <c r="X2333" s="74">
        <v>48149</v>
      </c>
      <c r="Y2333" s="74">
        <v>200</v>
      </c>
      <c r="Z2333" s="74">
        <v>1061628</v>
      </c>
      <c r="AA2333" s="74">
        <v>10</v>
      </c>
      <c r="AB2333" s="74">
        <v>7967331</v>
      </c>
      <c r="AC2333" s="74">
        <v>5</v>
      </c>
    </row>
    <row r="2334" spans="1:29" ht="14.25">
      <c r="A2334" s="89">
        <v>2018126</v>
      </c>
      <c r="B2334" s="91">
        <v>43401</v>
      </c>
      <c r="C2334" s="97">
        <v>1</v>
      </c>
      <c r="D2334" s="93">
        <v>6</v>
      </c>
      <c r="E2334" s="93">
        <v>8</v>
      </c>
      <c r="F2334" s="93">
        <v>9</v>
      </c>
      <c r="G2334" s="93">
        <v>14</v>
      </c>
      <c r="H2334" s="93">
        <v>22</v>
      </c>
      <c r="I2334" s="99">
        <v>5</v>
      </c>
      <c r="J2334" s="93">
        <v>14</v>
      </c>
      <c r="K2334" s="93">
        <v>9</v>
      </c>
      <c r="L2334" s="93">
        <v>22</v>
      </c>
      <c r="M2334" s="93">
        <v>6</v>
      </c>
      <c r="N2334" s="93">
        <v>8</v>
      </c>
      <c r="O2334" s="94">
        <v>1</v>
      </c>
      <c r="P2334" s="74">
        <v>415778246</v>
      </c>
      <c r="Q2334" s="74">
        <v>978656335</v>
      </c>
      <c r="R2334" s="74">
        <v>8</v>
      </c>
      <c r="S2334" s="74">
        <v>7588766</v>
      </c>
      <c r="T2334" s="74">
        <v>138</v>
      </c>
      <c r="U2334" s="74">
        <v>187591</v>
      </c>
      <c r="V2334" s="74">
        <v>1751</v>
      </c>
      <c r="W2334" s="74">
        <v>3000</v>
      </c>
      <c r="X2334" s="74">
        <v>81403</v>
      </c>
      <c r="Y2334" s="74">
        <v>200</v>
      </c>
      <c r="Z2334" s="74">
        <v>1503681</v>
      </c>
      <c r="AA2334" s="74">
        <v>10</v>
      </c>
      <c r="AB2334" s="74">
        <v>12722052</v>
      </c>
      <c r="AC2334" s="74">
        <v>5</v>
      </c>
    </row>
    <row r="2335" spans="1:29" ht="14.25">
      <c r="A2335" s="89">
        <v>2018127</v>
      </c>
      <c r="B2335" s="91">
        <v>43403</v>
      </c>
      <c r="C2335" s="97">
        <v>2</v>
      </c>
      <c r="D2335" s="93">
        <v>5</v>
      </c>
      <c r="E2335" s="93">
        <v>6</v>
      </c>
      <c r="F2335" s="93">
        <v>7</v>
      </c>
      <c r="G2335" s="93">
        <v>11</v>
      </c>
      <c r="H2335" s="93">
        <v>15</v>
      </c>
      <c r="I2335" s="99">
        <v>12</v>
      </c>
      <c r="J2335" s="93">
        <v>5</v>
      </c>
      <c r="K2335" s="93">
        <v>11</v>
      </c>
      <c r="L2335" s="93">
        <v>7</v>
      </c>
      <c r="M2335" s="93">
        <v>15</v>
      </c>
      <c r="N2335" s="93">
        <v>2</v>
      </c>
      <c r="O2335" s="94">
        <v>6</v>
      </c>
      <c r="P2335" s="74">
        <v>383266268</v>
      </c>
      <c r="Q2335" s="74">
        <v>964241444</v>
      </c>
      <c r="R2335" s="74">
        <v>13</v>
      </c>
      <c r="S2335" s="74">
        <v>6414968</v>
      </c>
      <c r="T2335" s="74">
        <v>202</v>
      </c>
      <c r="U2335" s="74">
        <v>113827</v>
      </c>
      <c r="V2335" s="74">
        <v>1795</v>
      </c>
      <c r="W2335" s="74">
        <v>3000</v>
      </c>
      <c r="X2335" s="74">
        <v>94486</v>
      </c>
      <c r="Y2335" s="74">
        <v>200</v>
      </c>
      <c r="Z2335" s="74">
        <v>1754214</v>
      </c>
      <c r="AA2335" s="74">
        <v>10</v>
      </c>
      <c r="AB2335" s="74">
        <v>10800641</v>
      </c>
      <c r="AC2335" s="74">
        <v>5</v>
      </c>
    </row>
    <row r="2336" spans="1:29" ht="14.25">
      <c r="A2336" s="89">
        <v>2018128</v>
      </c>
      <c r="B2336" s="91">
        <v>43405</v>
      </c>
      <c r="C2336" s="97">
        <v>6</v>
      </c>
      <c r="D2336" s="93">
        <v>7</v>
      </c>
      <c r="E2336" s="93">
        <v>8</v>
      </c>
      <c r="F2336" s="93">
        <v>19</v>
      </c>
      <c r="G2336" s="93">
        <v>22</v>
      </c>
      <c r="H2336" s="93">
        <v>23</v>
      </c>
      <c r="I2336" s="99">
        <v>2</v>
      </c>
      <c r="J2336" s="93">
        <v>8</v>
      </c>
      <c r="K2336" s="93">
        <v>7</v>
      </c>
      <c r="L2336" s="93">
        <v>6</v>
      </c>
      <c r="M2336" s="93">
        <v>23</v>
      </c>
      <c r="N2336" s="93">
        <v>19</v>
      </c>
      <c r="O2336" s="94">
        <v>22</v>
      </c>
      <c r="P2336" s="74">
        <v>388471822</v>
      </c>
      <c r="Q2336" s="74">
        <v>976588973</v>
      </c>
      <c r="R2336" s="74">
        <v>11</v>
      </c>
      <c r="S2336" s="74">
        <v>7226364</v>
      </c>
      <c r="T2336" s="74">
        <v>300</v>
      </c>
      <c r="U2336" s="74">
        <v>102041</v>
      </c>
      <c r="V2336" s="74">
        <v>1459</v>
      </c>
      <c r="W2336" s="74">
        <v>3000</v>
      </c>
      <c r="X2336" s="74">
        <v>74487</v>
      </c>
      <c r="Y2336" s="74">
        <v>200</v>
      </c>
      <c r="Z2336" s="74">
        <v>1399319</v>
      </c>
      <c r="AA2336" s="74">
        <v>10</v>
      </c>
      <c r="AB2336" s="74">
        <v>6926710</v>
      </c>
      <c r="AC2336" s="74">
        <v>5</v>
      </c>
    </row>
    <row r="2337" spans="1:29" ht="14.25">
      <c r="A2337" s="89">
        <v>2018129</v>
      </c>
      <c r="B2337" s="91">
        <v>43408</v>
      </c>
      <c r="C2337" s="97">
        <v>2</v>
      </c>
      <c r="D2337" s="93">
        <v>4</v>
      </c>
      <c r="E2337" s="93">
        <v>6</v>
      </c>
      <c r="F2337" s="93">
        <v>16</v>
      </c>
      <c r="G2337" s="93">
        <v>18</v>
      </c>
      <c r="H2337" s="93">
        <v>19</v>
      </c>
      <c r="I2337" s="99">
        <v>16</v>
      </c>
      <c r="J2337" s="93">
        <v>4</v>
      </c>
      <c r="K2337" s="93">
        <v>18</v>
      </c>
      <c r="L2337" s="93">
        <v>19</v>
      </c>
      <c r="M2337" s="93">
        <v>6</v>
      </c>
      <c r="N2337" s="93">
        <v>2</v>
      </c>
      <c r="O2337" s="94">
        <v>16</v>
      </c>
      <c r="P2337" s="74">
        <v>418290398</v>
      </c>
      <c r="Q2337" s="74">
        <v>1013358099</v>
      </c>
      <c r="R2337" s="74">
        <v>7</v>
      </c>
      <c r="S2337" s="74">
        <v>8728266</v>
      </c>
      <c r="T2337" s="74">
        <v>117</v>
      </c>
      <c r="U2337" s="74">
        <v>278823</v>
      </c>
      <c r="V2337" s="74">
        <v>1286</v>
      </c>
      <c r="W2337" s="74">
        <v>3000</v>
      </c>
      <c r="X2337" s="74">
        <v>66131</v>
      </c>
      <c r="Y2337" s="74">
        <v>200</v>
      </c>
      <c r="Z2337" s="74">
        <v>1295410</v>
      </c>
      <c r="AA2337" s="74">
        <v>10</v>
      </c>
      <c r="AB2337" s="74">
        <v>8886935</v>
      </c>
      <c r="AC2337" s="74">
        <v>5</v>
      </c>
    </row>
    <row r="2338" spans="1:29" ht="14.25">
      <c r="A2338" s="89">
        <v>2018130</v>
      </c>
      <c r="B2338" s="91">
        <v>43410</v>
      </c>
      <c r="C2338" s="97">
        <v>5</v>
      </c>
      <c r="D2338" s="93">
        <v>12</v>
      </c>
      <c r="E2338" s="93">
        <v>17</v>
      </c>
      <c r="F2338" s="93">
        <v>18</v>
      </c>
      <c r="G2338" s="93">
        <v>24</v>
      </c>
      <c r="H2338" s="93">
        <v>28</v>
      </c>
      <c r="I2338" s="99">
        <v>12</v>
      </c>
      <c r="J2338" s="93">
        <v>5</v>
      </c>
      <c r="K2338" s="93">
        <v>24</v>
      </c>
      <c r="L2338" s="93">
        <v>28</v>
      </c>
      <c r="M2338" s="93">
        <v>12</v>
      </c>
      <c r="N2338" s="93">
        <v>17</v>
      </c>
      <c r="O2338" s="94">
        <v>18</v>
      </c>
      <c r="P2338" s="74">
        <v>374274632</v>
      </c>
      <c r="Q2338" s="74">
        <v>978511798</v>
      </c>
      <c r="R2338" s="74">
        <v>17</v>
      </c>
      <c r="S2338" s="74">
        <v>6072806</v>
      </c>
      <c r="T2338" s="74">
        <v>841</v>
      </c>
      <c r="U2338" s="74">
        <v>27107</v>
      </c>
      <c r="V2338" s="74">
        <v>2183</v>
      </c>
      <c r="W2338" s="74">
        <v>3000</v>
      </c>
      <c r="X2338" s="74">
        <v>130115</v>
      </c>
      <c r="Y2338" s="74">
        <v>200</v>
      </c>
      <c r="Z2338" s="74">
        <v>2160256</v>
      </c>
      <c r="AA2338" s="74">
        <v>10</v>
      </c>
      <c r="AB2338" s="74">
        <v>7606293</v>
      </c>
      <c r="AC2338" s="74">
        <v>5</v>
      </c>
    </row>
    <row r="2339" spans="1:29" ht="14.25">
      <c r="A2339" s="89">
        <v>2018131</v>
      </c>
      <c r="B2339" s="91">
        <v>43412</v>
      </c>
      <c r="C2339" s="97">
        <v>21</v>
      </c>
      <c r="D2339" s="93">
        <v>22</v>
      </c>
      <c r="E2339" s="93">
        <v>24</v>
      </c>
      <c r="F2339" s="93">
        <v>31</v>
      </c>
      <c r="G2339" s="93">
        <v>32</v>
      </c>
      <c r="H2339" s="93">
        <v>33</v>
      </c>
      <c r="I2339" s="99">
        <v>1</v>
      </c>
      <c r="J2339" s="93">
        <v>33</v>
      </c>
      <c r="K2339" s="93">
        <v>31</v>
      </c>
      <c r="L2339" s="93">
        <v>21</v>
      </c>
      <c r="M2339" s="93">
        <v>22</v>
      </c>
      <c r="N2339" s="93">
        <v>24</v>
      </c>
      <c r="O2339" s="94">
        <v>32</v>
      </c>
      <c r="P2339" s="74">
        <v>383809176</v>
      </c>
      <c r="Q2339" s="74">
        <v>1050270214</v>
      </c>
      <c r="R2339" s="74">
        <v>2</v>
      </c>
      <c r="S2339" s="74">
        <v>10000000</v>
      </c>
      <c r="T2339" s="74">
        <v>125</v>
      </c>
      <c r="U2339" s="74">
        <v>244689</v>
      </c>
      <c r="V2339" s="74">
        <v>1272</v>
      </c>
      <c r="W2339" s="74">
        <v>3000</v>
      </c>
      <c r="X2339" s="74">
        <v>52109</v>
      </c>
      <c r="Y2339" s="74">
        <v>200</v>
      </c>
      <c r="Z2339" s="74">
        <v>958807</v>
      </c>
      <c r="AA2339" s="74">
        <v>10</v>
      </c>
      <c r="AB2339" s="74">
        <v>8379214</v>
      </c>
      <c r="AC2339" s="74">
        <v>5</v>
      </c>
    </row>
    <row r="2340" spans="1:29" ht="14.25">
      <c r="A2340" s="89">
        <v>2018132</v>
      </c>
      <c r="B2340" s="91">
        <v>43415</v>
      </c>
      <c r="C2340" s="97">
        <v>1</v>
      </c>
      <c r="D2340" s="93">
        <v>2</v>
      </c>
      <c r="E2340" s="93">
        <v>9</v>
      </c>
      <c r="F2340" s="93">
        <v>10</v>
      </c>
      <c r="G2340" s="93">
        <v>15</v>
      </c>
      <c r="H2340" s="93">
        <v>22</v>
      </c>
      <c r="I2340" s="99">
        <v>6</v>
      </c>
      <c r="J2340" s="93">
        <v>15</v>
      </c>
      <c r="K2340" s="93">
        <v>9</v>
      </c>
      <c r="L2340" s="93">
        <v>1</v>
      </c>
      <c r="M2340" s="93">
        <v>10</v>
      </c>
      <c r="N2340" s="93">
        <v>2</v>
      </c>
      <c r="O2340" s="94">
        <v>22</v>
      </c>
      <c r="P2340" s="74">
        <v>408709916</v>
      </c>
      <c r="Q2340" s="74">
        <v>1043966776</v>
      </c>
      <c r="R2340" s="74">
        <v>12</v>
      </c>
      <c r="S2340" s="74">
        <v>6627168</v>
      </c>
      <c r="T2340" s="74">
        <v>104</v>
      </c>
      <c r="U2340" s="74">
        <v>234687</v>
      </c>
      <c r="V2340" s="74">
        <v>1721</v>
      </c>
      <c r="W2340" s="74">
        <v>3000</v>
      </c>
      <c r="X2340" s="74">
        <v>85491</v>
      </c>
      <c r="Y2340" s="74">
        <v>200</v>
      </c>
      <c r="Z2340" s="74">
        <v>1526686</v>
      </c>
      <c r="AA2340" s="74">
        <v>10</v>
      </c>
      <c r="AB2340" s="74">
        <v>13021937</v>
      </c>
      <c r="AC2340" s="74">
        <v>5</v>
      </c>
    </row>
    <row r="2341" spans="1:29" ht="14.25">
      <c r="A2341" s="89">
        <v>2018133</v>
      </c>
      <c r="B2341" s="91">
        <v>43417</v>
      </c>
      <c r="C2341" s="97">
        <v>2</v>
      </c>
      <c r="D2341" s="93">
        <v>4</v>
      </c>
      <c r="E2341" s="93">
        <v>11</v>
      </c>
      <c r="F2341" s="93">
        <v>12</v>
      </c>
      <c r="G2341" s="93">
        <v>18</v>
      </c>
      <c r="H2341" s="93">
        <v>32</v>
      </c>
      <c r="I2341" s="99">
        <v>13</v>
      </c>
      <c r="J2341" s="93">
        <v>12</v>
      </c>
      <c r="K2341" s="93">
        <v>18</v>
      </c>
      <c r="L2341" s="93">
        <v>11</v>
      </c>
      <c r="M2341" s="93">
        <v>4</v>
      </c>
      <c r="N2341" s="93">
        <v>32</v>
      </c>
      <c r="O2341" s="94">
        <v>2</v>
      </c>
      <c r="P2341" s="74">
        <v>374106026</v>
      </c>
      <c r="Q2341" s="74">
        <v>1084505788</v>
      </c>
      <c r="R2341" s="74">
        <v>3</v>
      </c>
      <c r="S2341" s="74">
        <v>10000000</v>
      </c>
      <c r="T2341" s="74">
        <v>65</v>
      </c>
      <c r="U2341" s="74">
        <v>361738</v>
      </c>
      <c r="V2341" s="74">
        <v>1212</v>
      </c>
      <c r="W2341" s="74">
        <v>3000</v>
      </c>
      <c r="X2341" s="74">
        <v>60469</v>
      </c>
      <c r="Y2341" s="74">
        <v>200</v>
      </c>
      <c r="Z2341" s="74">
        <v>1215357</v>
      </c>
      <c r="AA2341" s="74">
        <v>10</v>
      </c>
      <c r="AB2341" s="74">
        <v>12275313</v>
      </c>
      <c r="AC2341" s="74">
        <v>5</v>
      </c>
    </row>
    <row r="2342" spans="1:29" ht="14.25">
      <c r="A2342" s="89">
        <v>2018134</v>
      </c>
      <c r="B2342" s="91">
        <v>43419</v>
      </c>
      <c r="C2342" s="97">
        <v>3</v>
      </c>
      <c r="D2342" s="93">
        <v>16</v>
      </c>
      <c r="E2342" s="93">
        <v>18</v>
      </c>
      <c r="F2342" s="93">
        <v>31</v>
      </c>
      <c r="G2342" s="93">
        <v>32</v>
      </c>
      <c r="H2342" s="93">
        <v>33</v>
      </c>
      <c r="I2342" s="99">
        <v>12</v>
      </c>
      <c r="J2342" s="93">
        <v>31</v>
      </c>
      <c r="K2342" s="93">
        <v>3</v>
      </c>
      <c r="L2342" s="93">
        <v>33</v>
      </c>
      <c r="M2342" s="93">
        <v>32</v>
      </c>
      <c r="N2342" s="93">
        <v>16</v>
      </c>
      <c r="O2342" s="94">
        <v>18</v>
      </c>
      <c r="P2342" s="74">
        <v>377767366</v>
      </c>
      <c r="Q2342" s="74">
        <v>1084959009</v>
      </c>
      <c r="R2342" s="74">
        <v>11</v>
      </c>
      <c r="S2342" s="74">
        <v>6833164</v>
      </c>
      <c r="T2342" s="74">
        <v>297</v>
      </c>
      <c r="U2342" s="74">
        <v>84868</v>
      </c>
      <c r="V2342" s="74">
        <v>1410</v>
      </c>
      <c r="W2342" s="74">
        <v>3000</v>
      </c>
      <c r="X2342" s="74">
        <v>70141</v>
      </c>
      <c r="Y2342" s="74">
        <v>200</v>
      </c>
      <c r="Z2342" s="74">
        <v>1222276</v>
      </c>
      <c r="AA2342" s="74">
        <v>10</v>
      </c>
      <c r="AB2342" s="74">
        <v>10760202</v>
      </c>
      <c r="AC2342" s="74">
        <v>5</v>
      </c>
    </row>
    <row r="2343" spans="1:29" ht="14.25">
      <c r="A2343" s="89">
        <v>2018135</v>
      </c>
      <c r="B2343" s="91">
        <v>43422</v>
      </c>
      <c r="C2343" s="97">
        <v>1</v>
      </c>
      <c r="D2343" s="93">
        <v>3</v>
      </c>
      <c r="E2343" s="93">
        <v>6</v>
      </c>
      <c r="F2343" s="93">
        <v>10</v>
      </c>
      <c r="G2343" s="93">
        <v>11</v>
      </c>
      <c r="H2343" s="93">
        <v>29</v>
      </c>
      <c r="I2343" s="99">
        <v>16</v>
      </c>
      <c r="J2343" s="93">
        <v>1</v>
      </c>
      <c r="K2343" s="93">
        <v>29</v>
      </c>
      <c r="L2343" s="93">
        <v>6</v>
      </c>
      <c r="M2343" s="93">
        <v>10</v>
      </c>
      <c r="N2343" s="93">
        <v>3</v>
      </c>
      <c r="O2343" s="94">
        <v>11</v>
      </c>
      <c r="P2343" s="74">
        <v>406719454</v>
      </c>
      <c r="Q2343" s="74">
        <v>1138385085</v>
      </c>
      <c r="R2343" s="74">
        <v>4</v>
      </c>
      <c r="S2343" s="74">
        <v>10000000</v>
      </c>
      <c r="T2343" s="74">
        <v>133</v>
      </c>
      <c r="U2343" s="74">
        <v>234150</v>
      </c>
      <c r="V2343" s="74">
        <v>1393</v>
      </c>
      <c r="W2343" s="74">
        <v>3000</v>
      </c>
      <c r="X2343" s="74">
        <v>68847</v>
      </c>
      <c r="Y2343" s="74">
        <v>200</v>
      </c>
      <c r="Z2343" s="74">
        <v>1342097</v>
      </c>
      <c r="AA2343" s="74">
        <v>10</v>
      </c>
      <c r="AB2343" s="74">
        <v>8671012</v>
      </c>
      <c r="AC2343" s="74">
        <v>5</v>
      </c>
    </row>
    <row r="2344" spans="1:29" ht="14.25">
      <c r="A2344" s="89">
        <v>2018136</v>
      </c>
      <c r="B2344" s="91">
        <v>43424</v>
      </c>
      <c r="C2344" s="97">
        <v>10</v>
      </c>
      <c r="D2344" s="93">
        <v>12</v>
      </c>
      <c r="E2344" s="93">
        <v>15</v>
      </c>
      <c r="F2344" s="93">
        <v>25</v>
      </c>
      <c r="G2344" s="93">
        <v>26</v>
      </c>
      <c r="H2344" s="93">
        <v>27</v>
      </c>
      <c r="I2344" s="99">
        <v>14</v>
      </c>
      <c r="J2344" s="93">
        <v>15</v>
      </c>
      <c r="K2344" s="93">
        <v>26</v>
      </c>
      <c r="L2344" s="93">
        <v>10</v>
      </c>
      <c r="M2344" s="93">
        <v>12</v>
      </c>
      <c r="N2344" s="93">
        <v>25</v>
      </c>
      <c r="O2344" s="94">
        <v>27</v>
      </c>
      <c r="P2344" s="74">
        <v>377111910</v>
      </c>
      <c r="Q2344" s="74">
        <v>1166942493</v>
      </c>
      <c r="R2344" s="74">
        <v>6</v>
      </c>
      <c r="S2344" s="74">
        <v>8548933</v>
      </c>
      <c r="T2344" s="74">
        <v>149</v>
      </c>
      <c r="U2344" s="74">
        <v>178637</v>
      </c>
      <c r="V2344" s="74">
        <v>1342</v>
      </c>
      <c r="W2344" s="74">
        <v>3000</v>
      </c>
      <c r="X2344" s="74">
        <v>73610</v>
      </c>
      <c r="Y2344" s="74">
        <v>200</v>
      </c>
      <c r="Z2344" s="74">
        <v>1382233</v>
      </c>
      <c r="AA2344" s="74">
        <v>10</v>
      </c>
      <c r="AB2344" s="74">
        <v>9149298</v>
      </c>
      <c r="AC2344" s="74">
        <v>5</v>
      </c>
    </row>
    <row r="2345" spans="1:29" ht="14.25">
      <c r="A2345" s="89">
        <v>2018137</v>
      </c>
      <c r="B2345" s="91">
        <v>43426</v>
      </c>
      <c r="C2345" s="97">
        <v>3</v>
      </c>
      <c r="D2345" s="93">
        <v>5</v>
      </c>
      <c r="E2345" s="93">
        <v>11</v>
      </c>
      <c r="F2345" s="93">
        <v>15</v>
      </c>
      <c r="G2345" s="93">
        <v>20</v>
      </c>
      <c r="H2345" s="93">
        <v>23</v>
      </c>
      <c r="I2345" s="99">
        <v>9</v>
      </c>
      <c r="J2345" s="93">
        <v>23</v>
      </c>
      <c r="K2345" s="93">
        <v>20</v>
      </c>
      <c r="L2345" s="93">
        <v>11</v>
      </c>
      <c r="M2345" s="93">
        <v>15</v>
      </c>
      <c r="N2345" s="93">
        <v>5</v>
      </c>
      <c r="O2345" s="94">
        <v>3</v>
      </c>
      <c r="P2345" s="74">
        <v>379485292</v>
      </c>
      <c r="Q2345" s="74">
        <v>1152259559</v>
      </c>
      <c r="R2345" s="74">
        <v>10</v>
      </c>
      <c r="S2345" s="74">
        <v>6284256</v>
      </c>
      <c r="T2345" s="74">
        <v>141</v>
      </c>
      <c r="U2345" s="74">
        <v>113852</v>
      </c>
      <c r="V2345" s="74">
        <v>2037</v>
      </c>
      <c r="W2345" s="74">
        <v>3000</v>
      </c>
      <c r="X2345" s="74">
        <v>98421</v>
      </c>
      <c r="Y2345" s="74">
        <v>200</v>
      </c>
      <c r="Z2345" s="74">
        <v>1687218</v>
      </c>
      <c r="AA2345" s="74">
        <v>10</v>
      </c>
      <c r="AB2345" s="74">
        <v>15813513</v>
      </c>
      <c r="AC2345" s="74">
        <v>5</v>
      </c>
    </row>
    <row r="2346" spans="1:29" ht="14.25">
      <c r="A2346" s="89">
        <v>2018138</v>
      </c>
      <c r="B2346" s="91">
        <v>43429</v>
      </c>
      <c r="C2346" s="97">
        <v>1</v>
      </c>
      <c r="D2346" s="93">
        <v>10</v>
      </c>
      <c r="E2346" s="93">
        <v>25</v>
      </c>
      <c r="F2346" s="93">
        <v>27</v>
      </c>
      <c r="G2346" s="93">
        <v>30</v>
      </c>
      <c r="H2346" s="93">
        <v>32</v>
      </c>
      <c r="I2346" s="99">
        <v>9</v>
      </c>
      <c r="J2346" s="93">
        <v>32</v>
      </c>
      <c r="K2346" s="93">
        <v>25</v>
      </c>
      <c r="L2346" s="93">
        <v>10</v>
      </c>
      <c r="M2346" s="93">
        <v>1</v>
      </c>
      <c r="N2346" s="93">
        <v>30</v>
      </c>
      <c r="O2346" s="94">
        <v>27</v>
      </c>
      <c r="P2346" s="74">
        <v>412013682</v>
      </c>
      <c r="Q2346" s="74">
        <v>1213413511</v>
      </c>
      <c r="R2346" s="74">
        <v>3</v>
      </c>
      <c r="S2346" s="74">
        <v>10000000</v>
      </c>
      <c r="T2346" s="74">
        <v>67</v>
      </c>
      <c r="U2346" s="74">
        <v>453502</v>
      </c>
      <c r="V2346" s="74">
        <v>860</v>
      </c>
      <c r="W2346" s="74">
        <v>3000</v>
      </c>
      <c r="X2346" s="74">
        <v>53478</v>
      </c>
      <c r="Y2346" s="74">
        <v>200</v>
      </c>
      <c r="Z2346" s="74">
        <v>1155886</v>
      </c>
      <c r="AA2346" s="74">
        <v>10</v>
      </c>
      <c r="AB2346" s="74">
        <v>11102728</v>
      </c>
      <c r="AC2346" s="74">
        <v>5</v>
      </c>
    </row>
    <row r="2347" spans="1:29" ht="14.25">
      <c r="A2347" s="89">
        <v>2018139</v>
      </c>
      <c r="B2347" s="91">
        <v>43431</v>
      </c>
      <c r="C2347" s="97">
        <v>11</v>
      </c>
      <c r="D2347" s="93">
        <v>18</v>
      </c>
      <c r="E2347" s="93">
        <v>20</v>
      </c>
      <c r="F2347" s="93">
        <v>23</v>
      </c>
      <c r="G2347" s="93">
        <v>31</v>
      </c>
      <c r="H2347" s="93">
        <v>32</v>
      </c>
      <c r="I2347" s="99">
        <v>15</v>
      </c>
      <c r="J2347" s="93">
        <v>23</v>
      </c>
      <c r="K2347" s="93">
        <v>32</v>
      </c>
      <c r="L2347" s="93">
        <v>31</v>
      </c>
      <c r="M2347" s="93">
        <v>20</v>
      </c>
      <c r="N2347" s="93">
        <v>11</v>
      </c>
      <c r="O2347" s="94">
        <v>18</v>
      </c>
      <c r="P2347" s="74">
        <v>380559364</v>
      </c>
      <c r="Q2347" s="74">
        <v>1221766906</v>
      </c>
      <c r="R2347" s="74">
        <v>10</v>
      </c>
      <c r="S2347" s="74">
        <v>7121941</v>
      </c>
      <c r="T2347" s="74">
        <v>82</v>
      </c>
      <c r="U2347" s="74">
        <v>323466</v>
      </c>
      <c r="V2347" s="74">
        <v>1209</v>
      </c>
      <c r="W2347" s="74">
        <v>3000</v>
      </c>
      <c r="X2347" s="74">
        <v>62968</v>
      </c>
      <c r="Y2347" s="74">
        <v>200</v>
      </c>
      <c r="Z2347" s="74">
        <v>1167872</v>
      </c>
      <c r="AA2347" s="74">
        <v>10</v>
      </c>
      <c r="AB2347" s="74">
        <v>10495537</v>
      </c>
      <c r="AC2347" s="74">
        <v>5</v>
      </c>
    </row>
    <row r="2348" spans="1:29" ht="14.25">
      <c r="A2348" s="89">
        <v>2018140</v>
      </c>
      <c r="B2348" s="91">
        <v>43433</v>
      </c>
      <c r="C2348" s="97">
        <v>1</v>
      </c>
      <c r="D2348" s="93">
        <v>15</v>
      </c>
      <c r="E2348" s="93">
        <v>20</v>
      </c>
      <c r="F2348" s="93">
        <v>22</v>
      </c>
      <c r="G2348" s="93">
        <v>25</v>
      </c>
      <c r="H2348" s="93">
        <v>28</v>
      </c>
      <c r="I2348" s="99">
        <v>14</v>
      </c>
      <c r="J2348" s="93">
        <v>25</v>
      </c>
      <c r="K2348" s="93">
        <v>15</v>
      </c>
      <c r="L2348" s="93">
        <v>22</v>
      </c>
      <c r="M2348" s="93">
        <v>28</v>
      </c>
      <c r="N2348" s="93">
        <v>20</v>
      </c>
      <c r="O2348" s="94">
        <v>1</v>
      </c>
      <c r="P2348" s="74">
        <v>386006162</v>
      </c>
      <c r="Q2348" s="74">
        <v>1320037180</v>
      </c>
      <c r="R2348" s="74">
        <v>0</v>
      </c>
      <c r="S2348" s="74">
        <v>0</v>
      </c>
      <c r="T2348" s="74">
        <v>103</v>
      </c>
      <c r="U2348" s="74">
        <v>318026</v>
      </c>
      <c r="V2348" s="74">
        <v>736</v>
      </c>
      <c r="W2348" s="74">
        <v>3000</v>
      </c>
      <c r="X2348" s="74">
        <v>45819</v>
      </c>
      <c r="Y2348" s="74">
        <v>200</v>
      </c>
      <c r="Z2348" s="74">
        <v>1043408</v>
      </c>
      <c r="AA2348" s="74">
        <v>10</v>
      </c>
      <c r="AB2348" s="74">
        <v>7262021</v>
      </c>
      <c r="AC2348" s="74">
        <v>5</v>
      </c>
    </row>
    <row r="2349" spans="1:29" ht="14.25">
      <c r="A2349" s="89">
        <v>2018141</v>
      </c>
      <c r="B2349" s="91">
        <v>43436</v>
      </c>
      <c r="C2349" s="97">
        <v>11</v>
      </c>
      <c r="D2349" s="93">
        <v>14</v>
      </c>
      <c r="E2349" s="93">
        <v>16</v>
      </c>
      <c r="F2349" s="93">
        <v>18</v>
      </c>
      <c r="G2349" s="93">
        <v>24</v>
      </c>
      <c r="H2349" s="93">
        <v>33</v>
      </c>
      <c r="I2349" s="99">
        <v>4</v>
      </c>
      <c r="J2349" s="93">
        <v>18</v>
      </c>
      <c r="K2349" s="93">
        <v>16</v>
      </c>
      <c r="L2349" s="93">
        <v>14</v>
      </c>
      <c r="M2349" s="93">
        <v>33</v>
      </c>
      <c r="N2349" s="93">
        <v>11</v>
      </c>
      <c r="O2349" s="94">
        <v>24</v>
      </c>
      <c r="P2349" s="74">
        <v>416166816</v>
      </c>
      <c r="Q2349" s="74">
        <v>1385805866</v>
      </c>
      <c r="R2349" s="74">
        <v>2</v>
      </c>
      <c r="S2349" s="74">
        <v>10000000</v>
      </c>
      <c r="T2349" s="74">
        <v>115</v>
      </c>
      <c r="U2349" s="74">
        <v>248604</v>
      </c>
      <c r="V2349" s="74">
        <v>1075</v>
      </c>
      <c r="W2349" s="74">
        <v>3000</v>
      </c>
      <c r="X2349" s="74">
        <v>60201</v>
      </c>
      <c r="Y2349" s="74">
        <v>200</v>
      </c>
      <c r="Z2349" s="74">
        <v>1233134</v>
      </c>
      <c r="AA2349" s="74">
        <v>10</v>
      </c>
      <c r="AB2349" s="74">
        <v>12393390</v>
      </c>
      <c r="AC2349" s="74">
        <v>5</v>
      </c>
    </row>
    <row r="2350" spans="1:29" ht="14.25">
      <c r="A2350" s="89">
        <v>2018142</v>
      </c>
      <c r="B2350" s="91">
        <v>43438</v>
      </c>
      <c r="C2350" s="97">
        <v>5</v>
      </c>
      <c r="D2350" s="93">
        <v>8</v>
      </c>
      <c r="E2350" s="93">
        <v>10</v>
      </c>
      <c r="F2350" s="93">
        <v>11</v>
      </c>
      <c r="G2350" s="93">
        <v>27</v>
      </c>
      <c r="H2350" s="93">
        <v>28</v>
      </c>
      <c r="I2350" s="99">
        <v>11</v>
      </c>
      <c r="J2350" s="93">
        <v>5</v>
      </c>
      <c r="K2350" s="93">
        <v>11</v>
      </c>
      <c r="L2350" s="93">
        <v>28</v>
      </c>
      <c r="M2350" s="93">
        <v>10</v>
      </c>
      <c r="N2350" s="93">
        <v>8</v>
      </c>
      <c r="O2350" s="94">
        <v>27</v>
      </c>
      <c r="P2350" s="74">
        <v>390581690</v>
      </c>
      <c r="Q2350" s="74">
        <v>1343493083</v>
      </c>
      <c r="R2350" s="74">
        <v>16</v>
      </c>
      <c r="S2350" s="74">
        <v>5856527</v>
      </c>
      <c r="T2350" s="74">
        <v>242</v>
      </c>
      <c r="U2350" s="74">
        <v>70787</v>
      </c>
      <c r="V2350" s="74">
        <v>3038</v>
      </c>
      <c r="W2350" s="74">
        <v>3000</v>
      </c>
      <c r="X2350" s="74">
        <v>121155</v>
      </c>
      <c r="Y2350" s="74">
        <v>200</v>
      </c>
      <c r="Z2350" s="74">
        <v>1861674</v>
      </c>
      <c r="AA2350" s="74">
        <v>10</v>
      </c>
      <c r="AB2350" s="74">
        <v>14180215</v>
      </c>
      <c r="AC2350" s="74">
        <v>5</v>
      </c>
    </row>
    <row r="2351" spans="1:29" ht="14.25">
      <c r="A2351" s="89">
        <v>2018143</v>
      </c>
      <c r="B2351" s="91">
        <v>43440</v>
      </c>
      <c r="C2351" s="97">
        <v>4</v>
      </c>
      <c r="D2351" s="93">
        <v>6</v>
      </c>
      <c r="E2351" s="93">
        <v>15</v>
      </c>
      <c r="F2351" s="93">
        <v>28</v>
      </c>
      <c r="G2351" s="93">
        <v>32</v>
      </c>
      <c r="H2351" s="93">
        <v>33</v>
      </c>
      <c r="I2351" s="99">
        <v>14</v>
      </c>
      <c r="J2351" s="93">
        <v>32</v>
      </c>
      <c r="K2351" s="93">
        <v>28</v>
      </c>
      <c r="L2351" s="93">
        <v>4</v>
      </c>
      <c r="M2351" s="93">
        <v>15</v>
      </c>
      <c r="N2351" s="93">
        <v>6</v>
      </c>
      <c r="O2351" s="94">
        <v>33</v>
      </c>
      <c r="P2351" s="74">
        <v>373157016</v>
      </c>
      <c r="Q2351" s="74">
        <v>1328627871</v>
      </c>
      <c r="R2351" s="74">
        <v>16</v>
      </c>
      <c r="S2351" s="74">
        <v>6480336</v>
      </c>
      <c r="T2351" s="74">
        <v>117</v>
      </c>
      <c r="U2351" s="74">
        <v>253048</v>
      </c>
      <c r="V2351" s="74">
        <v>1547</v>
      </c>
      <c r="W2351" s="74">
        <v>3000</v>
      </c>
      <c r="X2351" s="74">
        <v>56970</v>
      </c>
      <c r="Y2351" s="74">
        <v>200</v>
      </c>
      <c r="Z2351" s="74">
        <v>1124440</v>
      </c>
      <c r="AA2351" s="74">
        <v>10</v>
      </c>
      <c r="AB2351" s="74">
        <v>7428130</v>
      </c>
      <c r="AC2351" s="74">
        <v>5</v>
      </c>
    </row>
    <row r="2352" spans="1:29" ht="14.25">
      <c r="A2352" s="89">
        <v>2018144</v>
      </c>
      <c r="B2352" s="91">
        <v>43443</v>
      </c>
      <c r="C2352" s="97">
        <v>8</v>
      </c>
      <c r="D2352" s="93">
        <v>13</v>
      </c>
      <c r="E2352" s="93">
        <v>17</v>
      </c>
      <c r="F2352" s="93">
        <v>18</v>
      </c>
      <c r="G2352" s="93">
        <v>20</v>
      </c>
      <c r="H2352" s="93">
        <v>27</v>
      </c>
      <c r="I2352" s="99">
        <v>13</v>
      </c>
      <c r="J2352" s="93">
        <v>13</v>
      </c>
      <c r="K2352" s="93">
        <v>20</v>
      </c>
      <c r="L2352" s="93">
        <v>27</v>
      </c>
      <c r="M2352" s="93">
        <v>17</v>
      </c>
      <c r="N2352" s="93">
        <v>8</v>
      </c>
      <c r="O2352" s="94">
        <v>18</v>
      </c>
      <c r="P2352" s="74">
        <v>387956028</v>
      </c>
      <c r="Q2352" s="74">
        <v>1403504611</v>
      </c>
      <c r="R2352" s="74">
        <v>1</v>
      </c>
      <c r="S2352" s="74">
        <v>10000000</v>
      </c>
      <c r="T2352" s="74">
        <v>117</v>
      </c>
      <c r="U2352" s="74">
        <v>241814</v>
      </c>
      <c r="V2352" s="74">
        <v>1288</v>
      </c>
      <c r="W2352" s="74">
        <v>3000</v>
      </c>
      <c r="X2352" s="74">
        <v>68427</v>
      </c>
      <c r="Y2352" s="74">
        <v>200</v>
      </c>
      <c r="Z2352" s="74">
        <v>1385347</v>
      </c>
      <c r="AA2352" s="74">
        <v>10</v>
      </c>
      <c r="AB2352" s="74">
        <v>9105319</v>
      </c>
      <c r="AC2352" s="74">
        <v>5</v>
      </c>
    </row>
    <row r="2353" spans="1:29" ht="14.25">
      <c r="A2353" s="89">
        <v>2018145</v>
      </c>
      <c r="B2353" s="91">
        <v>43445</v>
      </c>
      <c r="C2353" s="97">
        <v>3</v>
      </c>
      <c r="D2353" s="93">
        <v>9</v>
      </c>
      <c r="E2353" s="93">
        <v>13</v>
      </c>
      <c r="F2353" s="93">
        <v>22</v>
      </c>
      <c r="G2353" s="93">
        <v>23</v>
      </c>
      <c r="H2353" s="93">
        <v>25</v>
      </c>
      <c r="I2353" s="99">
        <v>6</v>
      </c>
      <c r="J2353" s="93">
        <v>23</v>
      </c>
      <c r="K2353" s="93">
        <v>25</v>
      </c>
      <c r="L2353" s="93">
        <v>22</v>
      </c>
      <c r="M2353" s="93">
        <v>3</v>
      </c>
      <c r="N2353" s="93">
        <v>13</v>
      </c>
      <c r="O2353" s="94">
        <v>9</v>
      </c>
      <c r="P2353" s="74">
        <v>349376292</v>
      </c>
      <c r="Q2353" s="74">
        <v>1333080271</v>
      </c>
      <c r="R2353" s="74">
        <v>21</v>
      </c>
      <c r="S2353" s="74">
        <v>5598712</v>
      </c>
      <c r="T2353" s="74">
        <v>172</v>
      </c>
      <c r="U2353" s="74">
        <v>91373</v>
      </c>
      <c r="V2353" s="74">
        <v>2541</v>
      </c>
      <c r="W2353" s="74">
        <v>3000</v>
      </c>
      <c r="X2353" s="74">
        <v>107950</v>
      </c>
      <c r="Y2353" s="74">
        <v>200</v>
      </c>
      <c r="Z2353" s="74">
        <v>1745779</v>
      </c>
      <c r="AA2353" s="74">
        <v>10</v>
      </c>
      <c r="AB2353" s="74">
        <v>12331751</v>
      </c>
      <c r="AC2353" s="74">
        <v>5</v>
      </c>
    </row>
    <row r="2354" spans="1:29" ht="14.25">
      <c r="A2354" s="89">
        <v>2018146</v>
      </c>
      <c r="B2354" s="91">
        <v>43447</v>
      </c>
      <c r="C2354" s="97">
        <v>2</v>
      </c>
      <c r="D2354" s="93">
        <v>10</v>
      </c>
      <c r="E2354" s="93">
        <v>11</v>
      </c>
      <c r="F2354" s="93">
        <v>17</v>
      </c>
      <c r="G2354" s="93">
        <v>18</v>
      </c>
      <c r="H2354" s="93">
        <v>29</v>
      </c>
      <c r="I2354" s="99">
        <v>16</v>
      </c>
      <c r="J2354" s="93">
        <v>17</v>
      </c>
      <c r="K2354" s="93">
        <v>10</v>
      </c>
      <c r="L2354" s="93">
        <v>29</v>
      </c>
      <c r="M2354" s="93">
        <v>18</v>
      </c>
      <c r="N2354" s="93">
        <v>11</v>
      </c>
      <c r="O2354" s="94">
        <v>2</v>
      </c>
      <c r="P2354" s="74">
        <v>345409226</v>
      </c>
      <c r="Q2354" s="74">
        <v>1317986374</v>
      </c>
      <c r="R2354" s="74">
        <v>13</v>
      </c>
      <c r="S2354" s="74">
        <v>6395974</v>
      </c>
      <c r="T2354" s="74">
        <v>157</v>
      </c>
      <c r="U2354" s="74">
        <v>144487</v>
      </c>
      <c r="V2354" s="74">
        <v>1499</v>
      </c>
      <c r="W2354" s="74">
        <v>3000</v>
      </c>
      <c r="X2354" s="74">
        <v>80487</v>
      </c>
      <c r="Y2354" s="74">
        <v>200</v>
      </c>
      <c r="Z2354" s="74">
        <v>1517079</v>
      </c>
      <c r="AA2354" s="74">
        <v>10</v>
      </c>
      <c r="AB2354" s="74">
        <v>8549392</v>
      </c>
      <c r="AC2354" s="74">
        <v>5</v>
      </c>
    </row>
    <row r="2355" spans="1:29" ht="14.25">
      <c r="A2355" s="89">
        <v>2018147</v>
      </c>
      <c r="B2355" s="91">
        <v>43450</v>
      </c>
      <c r="C2355" s="97">
        <v>3</v>
      </c>
      <c r="D2355" s="93">
        <v>15</v>
      </c>
      <c r="E2355" s="93">
        <v>17</v>
      </c>
      <c r="F2355" s="93">
        <v>23</v>
      </c>
      <c r="G2355" s="93">
        <v>27</v>
      </c>
      <c r="H2355" s="93">
        <v>30</v>
      </c>
      <c r="I2355" s="99">
        <v>11</v>
      </c>
      <c r="J2355" s="93">
        <v>30</v>
      </c>
      <c r="K2355" s="93">
        <v>3</v>
      </c>
      <c r="L2355" s="93">
        <v>27</v>
      </c>
      <c r="M2355" s="93">
        <v>23</v>
      </c>
      <c r="N2355" s="93">
        <v>17</v>
      </c>
      <c r="O2355" s="94">
        <v>15</v>
      </c>
      <c r="P2355" s="74">
        <v>378419434</v>
      </c>
      <c r="Q2355" s="74">
        <v>1319726677</v>
      </c>
      <c r="R2355" s="74">
        <v>11</v>
      </c>
      <c r="S2355" s="74">
        <v>6875712</v>
      </c>
      <c r="T2355" s="74">
        <v>102</v>
      </c>
      <c r="U2355" s="74">
        <v>252853</v>
      </c>
      <c r="V2355" s="74">
        <v>1391</v>
      </c>
      <c r="W2355" s="74">
        <v>3000</v>
      </c>
      <c r="X2355" s="74">
        <v>71585</v>
      </c>
      <c r="Y2355" s="74">
        <v>200</v>
      </c>
      <c r="Z2355" s="74">
        <v>1275425</v>
      </c>
      <c r="AA2355" s="74">
        <v>10</v>
      </c>
      <c r="AB2355" s="74">
        <v>10203417</v>
      </c>
      <c r="AC2355" s="74">
        <v>5</v>
      </c>
    </row>
    <row r="2356" spans="1:29" ht="14.25">
      <c r="A2356" s="89">
        <v>2018148</v>
      </c>
      <c r="B2356" s="91">
        <v>43452</v>
      </c>
      <c r="C2356" s="97">
        <v>3</v>
      </c>
      <c r="D2356" s="93">
        <v>6</v>
      </c>
      <c r="E2356" s="93">
        <v>18</v>
      </c>
      <c r="F2356" s="93">
        <v>19</v>
      </c>
      <c r="G2356" s="93">
        <v>21</v>
      </c>
      <c r="H2356" s="93">
        <v>31</v>
      </c>
      <c r="I2356" s="99">
        <v>1</v>
      </c>
      <c r="J2356" s="93">
        <v>18</v>
      </c>
      <c r="K2356" s="93">
        <v>21</v>
      </c>
      <c r="L2356" s="93">
        <v>19</v>
      </c>
      <c r="M2356" s="93">
        <v>3</v>
      </c>
      <c r="N2356" s="93">
        <v>6</v>
      </c>
      <c r="O2356" s="94">
        <v>31</v>
      </c>
      <c r="P2356" s="74">
        <v>346743178</v>
      </c>
      <c r="Q2356" s="74">
        <v>1315102044</v>
      </c>
      <c r="R2356" s="74">
        <v>11</v>
      </c>
      <c r="S2356" s="74">
        <v>6665301</v>
      </c>
      <c r="T2356" s="74">
        <v>210</v>
      </c>
      <c r="U2356" s="74">
        <v>109037</v>
      </c>
      <c r="V2356" s="74">
        <v>1475</v>
      </c>
      <c r="W2356" s="74">
        <v>3000</v>
      </c>
      <c r="X2356" s="74">
        <v>75902</v>
      </c>
      <c r="Y2356" s="74">
        <v>200</v>
      </c>
      <c r="Z2356" s="74">
        <v>1391588</v>
      </c>
      <c r="AA2356" s="74">
        <v>10</v>
      </c>
      <c r="AB2356" s="74">
        <v>8958260</v>
      </c>
      <c r="AC2356" s="74">
        <v>5</v>
      </c>
    </row>
    <row r="2357" spans="1:29" ht="14.25">
      <c r="A2357" s="89">
        <v>2018149</v>
      </c>
      <c r="B2357" s="91">
        <v>43454</v>
      </c>
      <c r="C2357" s="97">
        <v>1</v>
      </c>
      <c r="D2357" s="93">
        <v>7</v>
      </c>
      <c r="E2357" s="93">
        <v>8</v>
      </c>
      <c r="F2357" s="93">
        <v>10</v>
      </c>
      <c r="G2357" s="93">
        <v>12</v>
      </c>
      <c r="H2357" s="93">
        <v>24</v>
      </c>
      <c r="I2357" s="99">
        <v>1</v>
      </c>
      <c r="J2357" s="93">
        <v>1</v>
      </c>
      <c r="K2357" s="93">
        <v>8</v>
      </c>
      <c r="L2357" s="93">
        <v>7</v>
      </c>
      <c r="M2357" s="93">
        <v>24</v>
      </c>
      <c r="N2357" s="93">
        <v>10</v>
      </c>
      <c r="O2357" s="94">
        <v>12</v>
      </c>
      <c r="P2357" s="74">
        <v>353364860</v>
      </c>
      <c r="Q2357" s="74">
        <v>1312652452</v>
      </c>
      <c r="R2357" s="74">
        <v>12</v>
      </c>
      <c r="S2357" s="74">
        <v>6743951</v>
      </c>
      <c r="T2357" s="74">
        <v>212</v>
      </c>
      <c r="U2357" s="74">
        <v>123392</v>
      </c>
      <c r="V2357" s="74">
        <v>1525</v>
      </c>
      <c r="W2357" s="74">
        <v>3000</v>
      </c>
      <c r="X2357" s="74">
        <v>81458</v>
      </c>
      <c r="Y2357" s="74">
        <v>200</v>
      </c>
      <c r="Z2357" s="74">
        <v>1611901</v>
      </c>
      <c r="AA2357" s="74">
        <v>10</v>
      </c>
      <c r="AB2357" s="74">
        <v>6305213</v>
      </c>
      <c r="AC2357" s="74">
        <v>5</v>
      </c>
    </row>
    <row r="2358" spans="1:29" ht="14.25">
      <c r="A2358" s="89">
        <v>2018150</v>
      </c>
      <c r="B2358" s="91">
        <v>43457</v>
      </c>
      <c r="C2358" s="97">
        <v>6</v>
      </c>
      <c r="D2358" s="93">
        <v>8</v>
      </c>
      <c r="E2358" s="93">
        <v>15</v>
      </c>
      <c r="F2358" s="93">
        <v>19</v>
      </c>
      <c r="G2358" s="93">
        <v>20</v>
      </c>
      <c r="H2358" s="93">
        <v>31</v>
      </c>
      <c r="I2358" s="99">
        <v>5</v>
      </c>
      <c r="J2358" s="93">
        <v>15</v>
      </c>
      <c r="K2358" s="93">
        <v>31</v>
      </c>
      <c r="L2358" s="93">
        <v>19</v>
      </c>
      <c r="M2358" s="93">
        <v>8</v>
      </c>
      <c r="N2358" s="93">
        <v>20</v>
      </c>
      <c r="O2358" s="94">
        <v>6</v>
      </c>
      <c r="P2358" s="74">
        <v>377320206</v>
      </c>
      <c r="Q2358" s="74">
        <v>1289430060</v>
      </c>
      <c r="R2358" s="74">
        <v>15</v>
      </c>
      <c r="S2358" s="74">
        <v>6255214</v>
      </c>
      <c r="T2358" s="74">
        <v>270</v>
      </c>
      <c r="U2358" s="74">
        <v>87167</v>
      </c>
      <c r="V2358" s="74">
        <v>1872</v>
      </c>
      <c r="W2358" s="74">
        <v>3000</v>
      </c>
      <c r="X2358" s="74">
        <v>87470</v>
      </c>
      <c r="Y2358" s="74">
        <v>200</v>
      </c>
      <c r="Z2358" s="74">
        <v>1535783</v>
      </c>
      <c r="AA2358" s="74">
        <v>10</v>
      </c>
      <c r="AB2358" s="74">
        <v>10455593</v>
      </c>
      <c r="AC2358" s="74">
        <v>5</v>
      </c>
    </row>
    <row r="2359" spans="1:29" ht="14.25">
      <c r="A2359" s="89">
        <v>2018151</v>
      </c>
      <c r="B2359" s="91">
        <v>43459</v>
      </c>
      <c r="C2359" s="97">
        <v>5</v>
      </c>
      <c r="D2359" s="93">
        <v>15</v>
      </c>
      <c r="E2359" s="93">
        <v>19</v>
      </c>
      <c r="F2359" s="93">
        <v>25</v>
      </c>
      <c r="G2359" s="93">
        <v>26</v>
      </c>
      <c r="H2359" s="93">
        <v>29</v>
      </c>
      <c r="I2359" s="99">
        <v>15</v>
      </c>
      <c r="J2359" s="93">
        <v>19</v>
      </c>
      <c r="K2359" s="93">
        <v>29</v>
      </c>
      <c r="L2359" s="93">
        <v>26</v>
      </c>
      <c r="M2359" s="93">
        <v>15</v>
      </c>
      <c r="N2359" s="93">
        <v>5</v>
      </c>
      <c r="O2359" s="94">
        <v>25</v>
      </c>
      <c r="P2359" s="74">
        <v>345353380</v>
      </c>
      <c r="Q2359" s="74">
        <v>1321227399</v>
      </c>
      <c r="R2359" s="74">
        <v>4</v>
      </c>
      <c r="S2359" s="74">
        <v>9708849</v>
      </c>
      <c r="T2359" s="74">
        <v>203</v>
      </c>
      <c r="U2359" s="74">
        <v>115981</v>
      </c>
      <c r="V2359" s="74">
        <v>2250</v>
      </c>
      <c r="W2359" s="74">
        <v>3000</v>
      </c>
      <c r="X2359" s="74">
        <v>87941</v>
      </c>
      <c r="Y2359" s="74">
        <v>200</v>
      </c>
      <c r="Z2359" s="74">
        <v>1559540</v>
      </c>
      <c r="AA2359" s="74">
        <v>10</v>
      </c>
      <c r="AB2359" s="74">
        <v>7022515</v>
      </c>
      <c r="AC2359" s="74">
        <v>5</v>
      </c>
    </row>
    <row r="2360" spans="1:29" ht="14.25">
      <c r="A2360" s="89">
        <v>2018152</v>
      </c>
      <c r="B2360" s="91">
        <v>43461</v>
      </c>
      <c r="C2360" s="97">
        <v>4</v>
      </c>
      <c r="D2360" s="93">
        <v>14</v>
      </c>
      <c r="E2360" s="93">
        <v>16</v>
      </c>
      <c r="F2360" s="93">
        <v>23</v>
      </c>
      <c r="G2360" s="93">
        <v>28</v>
      </c>
      <c r="H2360" s="93">
        <v>29</v>
      </c>
      <c r="I2360" s="99">
        <v>3</v>
      </c>
      <c r="J2360" s="93">
        <v>14</v>
      </c>
      <c r="K2360" s="93">
        <v>4</v>
      </c>
      <c r="L2360" s="93">
        <v>23</v>
      </c>
      <c r="M2360" s="93">
        <v>29</v>
      </c>
      <c r="N2360" s="93">
        <v>16</v>
      </c>
      <c r="O2360" s="94">
        <v>28</v>
      </c>
      <c r="P2360" s="74">
        <v>342935808</v>
      </c>
      <c r="Q2360" s="74">
        <v>1247608325</v>
      </c>
      <c r="R2360" s="74">
        <v>20</v>
      </c>
      <c r="S2360" s="74">
        <v>5479653</v>
      </c>
      <c r="T2360" s="74">
        <v>168</v>
      </c>
      <c r="U2360" s="74">
        <v>71376</v>
      </c>
      <c r="V2360" s="74">
        <v>5101</v>
      </c>
      <c r="W2360" s="74">
        <v>3000</v>
      </c>
      <c r="X2360" s="74">
        <v>155083</v>
      </c>
      <c r="Y2360" s="74">
        <v>200</v>
      </c>
      <c r="Z2360" s="74">
        <v>1893432</v>
      </c>
      <c r="AA2360" s="74">
        <v>10</v>
      </c>
      <c r="AB2360" s="74">
        <v>10963861</v>
      </c>
      <c r="AC2360" s="74">
        <v>5</v>
      </c>
    </row>
    <row r="2361" spans="1:29" ht="14.25">
      <c r="A2361" s="89">
        <v>2018153</v>
      </c>
      <c r="B2361" s="91">
        <v>43464</v>
      </c>
      <c r="C2361" s="97">
        <v>1</v>
      </c>
      <c r="D2361" s="93">
        <v>7</v>
      </c>
      <c r="E2361" s="93">
        <v>17</v>
      </c>
      <c r="F2361" s="93">
        <v>23</v>
      </c>
      <c r="G2361" s="93">
        <v>25</v>
      </c>
      <c r="H2361" s="93">
        <v>31</v>
      </c>
      <c r="I2361" s="99">
        <v>11</v>
      </c>
      <c r="J2361" s="93">
        <v>17</v>
      </c>
      <c r="K2361" s="93">
        <v>7</v>
      </c>
      <c r="L2361" s="93">
        <v>23</v>
      </c>
      <c r="M2361" s="93">
        <v>25</v>
      </c>
      <c r="N2361" s="93">
        <v>1</v>
      </c>
      <c r="O2361" s="94">
        <v>31</v>
      </c>
      <c r="P2361" s="74">
        <v>363663410</v>
      </c>
      <c r="Q2361" s="74">
        <v>1289528301</v>
      </c>
      <c r="R2361" s="74">
        <v>4</v>
      </c>
      <c r="S2361" s="74">
        <v>10000000</v>
      </c>
      <c r="T2361" s="74">
        <v>133</v>
      </c>
      <c r="U2361" s="74">
        <v>205313</v>
      </c>
      <c r="V2361" s="74">
        <v>1259</v>
      </c>
      <c r="W2361" s="74">
        <v>3000</v>
      </c>
      <c r="X2361" s="74">
        <v>58445</v>
      </c>
      <c r="Y2361" s="74">
        <v>200</v>
      </c>
      <c r="Z2361" s="74">
        <v>1096798</v>
      </c>
      <c r="AA2361" s="74">
        <v>10</v>
      </c>
      <c r="AB2361" s="74">
        <v>8506891</v>
      </c>
      <c r="AC2361" s="74">
        <v>5</v>
      </c>
    </row>
    <row r="2362" spans="1:29" ht="14.25">
      <c r="A2362" s="89">
        <v>2019001</v>
      </c>
      <c r="B2362" s="91">
        <v>43466</v>
      </c>
      <c r="C2362" s="97">
        <v>6</v>
      </c>
      <c r="D2362" s="93">
        <v>10</v>
      </c>
      <c r="E2362" s="93">
        <v>13</v>
      </c>
      <c r="F2362" s="93">
        <v>15</v>
      </c>
      <c r="G2362" s="93">
        <v>32</v>
      </c>
      <c r="H2362" s="93">
        <v>33</v>
      </c>
      <c r="I2362" s="99">
        <v>15</v>
      </c>
      <c r="J2362" s="93">
        <v>32</v>
      </c>
      <c r="K2362" s="93">
        <v>33</v>
      </c>
      <c r="L2362" s="93">
        <v>13</v>
      </c>
      <c r="M2362" s="93">
        <v>15</v>
      </c>
      <c r="N2362" s="93">
        <v>6</v>
      </c>
      <c r="O2362" s="94">
        <v>10</v>
      </c>
      <c r="P2362" s="74">
        <v>341453440</v>
      </c>
      <c r="Q2362" s="74">
        <v>1283324272</v>
      </c>
      <c r="R2362" s="74">
        <v>14</v>
      </c>
      <c r="S2362" s="74">
        <v>6657038</v>
      </c>
      <c r="T2362" s="74">
        <v>147</v>
      </c>
      <c r="U2362" s="74">
        <v>197266</v>
      </c>
      <c r="V2362" s="74">
        <v>822</v>
      </c>
      <c r="W2362" s="74">
        <v>3000</v>
      </c>
      <c r="X2362" s="74">
        <v>47264</v>
      </c>
      <c r="Y2362" s="74">
        <v>200</v>
      </c>
      <c r="Z2362" s="74">
        <v>1059312</v>
      </c>
      <c r="AA2362" s="74">
        <v>10</v>
      </c>
      <c r="AB2362" s="74">
        <v>5761518</v>
      </c>
      <c r="AC2362" s="74">
        <v>5</v>
      </c>
    </row>
    <row r="2363" spans="1:29" ht="14.25">
      <c r="A2363" s="89">
        <v>2019002</v>
      </c>
      <c r="B2363" s="91">
        <v>43468</v>
      </c>
      <c r="C2363" s="97">
        <v>4</v>
      </c>
      <c r="D2363" s="93">
        <v>5</v>
      </c>
      <c r="E2363" s="93">
        <v>6</v>
      </c>
      <c r="F2363" s="93">
        <v>8</v>
      </c>
      <c r="G2363" s="93">
        <v>9</v>
      </c>
      <c r="H2363" s="93">
        <v>18</v>
      </c>
      <c r="I2363" s="99">
        <v>11</v>
      </c>
      <c r="J2363" s="93">
        <v>18</v>
      </c>
      <c r="K2363" s="93">
        <v>6</v>
      </c>
      <c r="L2363" s="93">
        <v>4</v>
      </c>
      <c r="M2363" s="93">
        <v>8</v>
      </c>
      <c r="N2363" s="93">
        <v>5</v>
      </c>
      <c r="O2363" s="94">
        <v>9</v>
      </c>
      <c r="P2363" s="74">
        <v>345144344</v>
      </c>
      <c r="Q2363" s="74">
        <v>1294586730</v>
      </c>
      <c r="R2363" s="74">
        <v>9</v>
      </c>
      <c r="S2363" s="74">
        <v>7273230</v>
      </c>
      <c r="T2363" s="74">
        <v>129</v>
      </c>
      <c r="U2363" s="74">
        <v>198246</v>
      </c>
      <c r="V2363" s="74">
        <v>1352</v>
      </c>
      <c r="W2363" s="74">
        <v>3000</v>
      </c>
      <c r="X2363" s="74">
        <v>74631</v>
      </c>
      <c r="Y2363" s="74">
        <v>200</v>
      </c>
      <c r="Z2363" s="74">
        <v>1506728</v>
      </c>
      <c r="AA2363" s="74">
        <v>10</v>
      </c>
      <c r="AB2363" s="74">
        <v>6555174</v>
      </c>
      <c r="AC2363" s="74">
        <v>5</v>
      </c>
    </row>
    <row r="2364" spans="1:29" ht="14.25">
      <c r="A2364" s="89">
        <v>2019003</v>
      </c>
      <c r="B2364" s="91">
        <v>43471</v>
      </c>
      <c r="C2364" s="97">
        <v>13</v>
      </c>
      <c r="D2364" s="93">
        <v>17</v>
      </c>
      <c r="E2364" s="93">
        <v>20</v>
      </c>
      <c r="F2364" s="93">
        <v>21</v>
      </c>
      <c r="G2364" s="93">
        <v>22</v>
      </c>
      <c r="H2364" s="93">
        <v>27</v>
      </c>
      <c r="I2364" s="99">
        <v>1</v>
      </c>
      <c r="J2364" s="93">
        <v>20</v>
      </c>
      <c r="K2364" s="93">
        <v>21</v>
      </c>
      <c r="L2364" s="93">
        <v>22</v>
      </c>
      <c r="M2364" s="93">
        <v>17</v>
      </c>
      <c r="N2364" s="93">
        <v>13</v>
      </c>
      <c r="O2364" s="94">
        <v>27</v>
      </c>
      <c r="P2364" s="74">
        <v>373728002</v>
      </c>
      <c r="Q2364" s="74">
        <v>1333321882</v>
      </c>
      <c r="R2364" s="74">
        <v>5</v>
      </c>
      <c r="S2364" s="74">
        <v>9635283</v>
      </c>
      <c r="T2364" s="74">
        <v>129</v>
      </c>
      <c r="U2364" s="74">
        <v>224577</v>
      </c>
      <c r="V2364" s="74">
        <v>920</v>
      </c>
      <c r="W2364" s="74">
        <v>3000</v>
      </c>
      <c r="X2364" s="74">
        <v>59266</v>
      </c>
      <c r="Y2364" s="74">
        <v>200</v>
      </c>
      <c r="Z2364" s="74">
        <v>1278481</v>
      </c>
      <c r="AA2364" s="74">
        <v>10</v>
      </c>
      <c r="AB2364" s="74">
        <v>7969323</v>
      </c>
      <c r="AC2364" s="74">
        <v>5</v>
      </c>
    </row>
    <row r="2365" spans="1:29" ht="14.25">
      <c r="A2365" s="89">
        <v>2019004</v>
      </c>
      <c r="B2365" s="91">
        <v>43473</v>
      </c>
      <c r="C2365" s="97">
        <v>8</v>
      </c>
      <c r="D2365" s="93">
        <v>12</v>
      </c>
      <c r="E2365" s="93">
        <v>16</v>
      </c>
      <c r="F2365" s="93">
        <v>19</v>
      </c>
      <c r="G2365" s="93">
        <v>26</v>
      </c>
      <c r="H2365" s="93">
        <v>32</v>
      </c>
      <c r="I2365" s="99">
        <v>3</v>
      </c>
      <c r="J2365" s="93">
        <v>8</v>
      </c>
      <c r="K2365" s="93">
        <v>26</v>
      </c>
      <c r="L2365" s="93">
        <v>32</v>
      </c>
      <c r="M2365" s="93">
        <v>16</v>
      </c>
      <c r="N2365" s="93">
        <v>12</v>
      </c>
      <c r="O2365" s="94">
        <v>19</v>
      </c>
      <c r="P2365" s="74">
        <v>338080388</v>
      </c>
      <c r="Q2365" s="74">
        <v>1346750738</v>
      </c>
      <c r="R2365" s="74">
        <v>8</v>
      </c>
      <c r="S2365" s="74">
        <v>7428584</v>
      </c>
      <c r="T2365" s="74">
        <v>222</v>
      </c>
      <c r="U2365" s="74">
        <v>109395</v>
      </c>
      <c r="V2365" s="74">
        <v>1308</v>
      </c>
      <c r="W2365" s="74">
        <v>3000</v>
      </c>
      <c r="X2365" s="74">
        <v>69480</v>
      </c>
      <c r="Y2365" s="74">
        <v>200</v>
      </c>
      <c r="Z2365" s="74">
        <v>1385574</v>
      </c>
      <c r="AA2365" s="74">
        <v>10</v>
      </c>
      <c r="AB2365" s="74">
        <v>7368055</v>
      </c>
      <c r="AC2365" s="74">
        <v>5</v>
      </c>
    </row>
    <row r="2366" spans="1:29" ht="14.25">
      <c r="A2366" s="89">
        <v>2019005</v>
      </c>
      <c r="B2366" s="91">
        <v>43475</v>
      </c>
      <c r="C2366" s="97">
        <v>21</v>
      </c>
      <c r="D2366" s="93">
        <v>22</v>
      </c>
      <c r="E2366" s="93">
        <v>26</v>
      </c>
      <c r="F2366" s="93">
        <v>28</v>
      </c>
      <c r="G2366" s="93">
        <v>31</v>
      </c>
      <c r="H2366" s="93">
        <v>32</v>
      </c>
      <c r="I2366" s="99">
        <v>7</v>
      </c>
      <c r="J2366" s="93">
        <v>28</v>
      </c>
      <c r="K2366" s="93">
        <v>22</v>
      </c>
      <c r="L2366" s="93">
        <v>31</v>
      </c>
      <c r="M2366" s="93">
        <v>32</v>
      </c>
      <c r="N2366" s="93">
        <v>21</v>
      </c>
      <c r="O2366" s="94">
        <v>26</v>
      </c>
      <c r="P2366" s="74">
        <v>343365078</v>
      </c>
      <c r="Q2366" s="74">
        <v>1326043660</v>
      </c>
      <c r="R2366" s="74">
        <v>11</v>
      </c>
      <c r="S2366" s="74">
        <v>6133650</v>
      </c>
      <c r="T2366" s="74">
        <v>68</v>
      </c>
      <c r="U2366" s="74">
        <v>229230</v>
      </c>
      <c r="V2366" s="74">
        <v>1308</v>
      </c>
      <c r="W2366" s="74">
        <v>3000</v>
      </c>
      <c r="X2366" s="74">
        <v>61547</v>
      </c>
      <c r="Y2366" s="74">
        <v>200</v>
      </c>
      <c r="Z2366" s="74">
        <v>1102950</v>
      </c>
      <c r="AA2366" s="74">
        <v>10</v>
      </c>
      <c r="AB2366" s="74">
        <v>15727044</v>
      </c>
      <c r="AC2366" s="74">
        <v>5</v>
      </c>
    </row>
    <row r="2367" spans="1:29" ht="14.25">
      <c r="A2367" s="89">
        <v>2019006</v>
      </c>
      <c r="B2367" s="91">
        <v>43478</v>
      </c>
      <c r="C2367" s="97">
        <v>1</v>
      </c>
      <c r="D2367" s="93">
        <v>5</v>
      </c>
      <c r="E2367" s="93">
        <v>10</v>
      </c>
      <c r="F2367" s="93">
        <v>19</v>
      </c>
      <c r="G2367" s="93">
        <v>26</v>
      </c>
      <c r="H2367" s="93">
        <v>28</v>
      </c>
      <c r="I2367" s="99">
        <v>12</v>
      </c>
      <c r="J2367" s="93">
        <v>1</v>
      </c>
      <c r="K2367" s="93">
        <v>10</v>
      </c>
      <c r="L2367" s="93">
        <v>19</v>
      </c>
      <c r="M2367" s="93">
        <v>26</v>
      </c>
      <c r="N2367" s="93">
        <v>28</v>
      </c>
      <c r="O2367" s="94">
        <v>5</v>
      </c>
      <c r="P2367" s="74">
        <v>375825296</v>
      </c>
      <c r="Q2367" s="74">
        <v>1211353738</v>
      </c>
      <c r="R2367" s="74">
        <v>32</v>
      </c>
      <c r="S2367" s="74">
        <v>5514887</v>
      </c>
      <c r="T2367" s="74">
        <v>96</v>
      </c>
      <c r="U2367" s="74">
        <v>214536</v>
      </c>
      <c r="V2367" s="74">
        <v>1820</v>
      </c>
      <c r="W2367" s="74">
        <v>3000</v>
      </c>
      <c r="X2367" s="74">
        <v>83388</v>
      </c>
      <c r="Y2367" s="74">
        <v>200</v>
      </c>
      <c r="Z2367" s="74">
        <v>1500047</v>
      </c>
      <c r="AA2367" s="74">
        <v>10</v>
      </c>
      <c r="AB2367" s="74">
        <v>12926873</v>
      </c>
      <c r="AC2367" s="74">
        <v>5</v>
      </c>
    </row>
    <row r="2368" spans="1:29" ht="14.25">
      <c r="A2368" s="89">
        <v>2019007</v>
      </c>
      <c r="B2368" s="91">
        <v>43480</v>
      </c>
      <c r="C2368" s="97">
        <v>6</v>
      </c>
      <c r="D2368" s="93">
        <v>10</v>
      </c>
      <c r="E2368" s="93">
        <v>14</v>
      </c>
      <c r="F2368" s="93">
        <v>15</v>
      </c>
      <c r="G2368" s="93">
        <v>19</v>
      </c>
      <c r="H2368" s="93">
        <v>23</v>
      </c>
      <c r="I2368" s="99">
        <v>15</v>
      </c>
      <c r="J2368" s="93">
        <v>15</v>
      </c>
      <c r="K2368" s="93">
        <v>23</v>
      </c>
      <c r="L2368" s="93">
        <v>6</v>
      </c>
      <c r="M2368" s="93">
        <v>14</v>
      </c>
      <c r="N2368" s="93">
        <v>10</v>
      </c>
      <c r="O2368" s="94">
        <v>19</v>
      </c>
      <c r="P2368" s="74">
        <v>340543166</v>
      </c>
      <c r="Q2368" s="74">
        <v>1223439184</v>
      </c>
      <c r="R2368" s="74">
        <v>9</v>
      </c>
      <c r="S2368" s="74">
        <v>7306482</v>
      </c>
      <c r="T2368" s="74">
        <v>198</v>
      </c>
      <c r="U2368" s="74">
        <v>131050</v>
      </c>
      <c r="V2368" s="74">
        <v>1318</v>
      </c>
      <c r="W2368" s="74">
        <v>3000</v>
      </c>
      <c r="X2368" s="74">
        <v>66723</v>
      </c>
      <c r="Y2368" s="74">
        <v>200</v>
      </c>
      <c r="Z2368" s="74">
        <v>1323262</v>
      </c>
      <c r="AA2368" s="74">
        <v>10</v>
      </c>
      <c r="AB2368" s="74">
        <v>6508642</v>
      </c>
      <c r="AC2368" s="74">
        <v>5</v>
      </c>
    </row>
    <row r="2369" spans="1:29" ht="14.25">
      <c r="A2369" s="89">
        <v>2019008</v>
      </c>
      <c r="B2369" s="91">
        <v>43482</v>
      </c>
      <c r="C2369" s="97">
        <v>2</v>
      </c>
      <c r="D2369" s="93">
        <v>6</v>
      </c>
      <c r="E2369" s="93">
        <v>9</v>
      </c>
      <c r="F2369" s="93">
        <v>13</v>
      </c>
      <c r="G2369" s="93">
        <v>28</v>
      </c>
      <c r="H2369" s="93">
        <v>32</v>
      </c>
      <c r="I2369" s="99">
        <v>12</v>
      </c>
      <c r="J2369" s="93">
        <v>28</v>
      </c>
      <c r="K2369" s="93">
        <v>32</v>
      </c>
      <c r="L2369" s="93">
        <v>13</v>
      </c>
      <c r="M2369" s="93">
        <v>2</v>
      </c>
      <c r="N2369" s="93">
        <v>6</v>
      </c>
      <c r="O2369" s="94">
        <v>9</v>
      </c>
      <c r="P2369" s="74">
        <v>342498692</v>
      </c>
      <c r="Q2369" s="74">
        <v>1255320435</v>
      </c>
      <c r="R2369" s="74">
        <v>4</v>
      </c>
      <c r="S2369" s="74">
        <v>9716477</v>
      </c>
      <c r="T2369" s="74">
        <v>86</v>
      </c>
      <c r="U2369" s="74">
        <v>274213</v>
      </c>
      <c r="V2369" s="74">
        <v>1085</v>
      </c>
      <c r="W2369" s="74">
        <v>3000</v>
      </c>
      <c r="X2369" s="74">
        <v>60425</v>
      </c>
      <c r="Y2369" s="74">
        <v>200</v>
      </c>
      <c r="Z2369" s="74">
        <v>1166000</v>
      </c>
      <c r="AA2369" s="74">
        <v>10</v>
      </c>
      <c r="AB2369" s="74">
        <v>9298962</v>
      </c>
      <c r="AC2369" s="74">
        <v>5</v>
      </c>
    </row>
    <row r="2370" spans="1:29" ht="14.25">
      <c r="A2370" s="89">
        <v>2019009</v>
      </c>
      <c r="B2370" s="91">
        <v>43485</v>
      </c>
      <c r="C2370" s="97">
        <v>1</v>
      </c>
      <c r="D2370" s="93">
        <v>7</v>
      </c>
      <c r="E2370" s="93">
        <v>10</v>
      </c>
      <c r="F2370" s="93">
        <v>22</v>
      </c>
      <c r="G2370" s="93">
        <v>31</v>
      </c>
      <c r="H2370" s="93">
        <v>32</v>
      </c>
      <c r="I2370" s="99">
        <v>15</v>
      </c>
      <c r="J2370" s="93">
        <v>22</v>
      </c>
      <c r="K2370" s="93">
        <v>31</v>
      </c>
      <c r="L2370" s="93">
        <v>1</v>
      </c>
      <c r="M2370" s="93">
        <v>10</v>
      </c>
      <c r="N2370" s="93">
        <v>7</v>
      </c>
      <c r="O2370" s="94">
        <v>32</v>
      </c>
      <c r="P2370" s="74">
        <v>376873348</v>
      </c>
      <c r="Q2370" s="74">
        <v>1267633646</v>
      </c>
      <c r="R2370" s="74">
        <v>12</v>
      </c>
      <c r="S2370" s="74">
        <v>7191309</v>
      </c>
      <c r="T2370" s="74">
        <v>122</v>
      </c>
      <c r="U2370" s="74">
        <v>269423</v>
      </c>
      <c r="V2370" s="74">
        <v>687</v>
      </c>
      <c r="W2370" s="74">
        <v>3000</v>
      </c>
      <c r="X2370" s="74">
        <v>46022</v>
      </c>
      <c r="Y2370" s="74">
        <v>200</v>
      </c>
      <c r="Z2370" s="74">
        <v>979441</v>
      </c>
      <c r="AA2370" s="74">
        <v>10</v>
      </c>
      <c r="AB2370" s="74">
        <v>6425913</v>
      </c>
      <c r="AC2370" s="74">
        <v>5</v>
      </c>
    </row>
    <row r="2371" spans="1:29" ht="14.25">
      <c r="A2371" s="89">
        <v>2019010</v>
      </c>
      <c r="B2371" s="91">
        <v>43487</v>
      </c>
      <c r="C2371" s="97">
        <v>2</v>
      </c>
      <c r="D2371" s="93">
        <v>4</v>
      </c>
      <c r="E2371" s="93">
        <v>5</v>
      </c>
      <c r="F2371" s="93">
        <v>8</v>
      </c>
      <c r="G2371" s="93">
        <v>11</v>
      </c>
      <c r="H2371" s="93">
        <v>30</v>
      </c>
      <c r="I2371" s="99">
        <v>2</v>
      </c>
      <c r="J2371" s="93">
        <v>11</v>
      </c>
      <c r="K2371" s="93">
        <v>8</v>
      </c>
      <c r="L2371" s="93">
        <v>2</v>
      </c>
      <c r="M2371" s="93">
        <v>30</v>
      </c>
      <c r="N2371" s="93">
        <v>5</v>
      </c>
      <c r="O2371" s="94">
        <v>4</v>
      </c>
      <c r="P2371" s="74">
        <v>336769874</v>
      </c>
      <c r="Q2371" s="74">
        <v>1223708496</v>
      </c>
      <c r="R2371" s="74">
        <v>15</v>
      </c>
      <c r="S2371" s="74">
        <v>5753329</v>
      </c>
      <c r="T2371" s="74">
        <v>178</v>
      </c>
      <c r="U2371" s="74">
        <v>79353</v>
      </c>
      <c r="V2371" s="74">
        <v>3452</v>
      </c>
      <c r="W2371" s="74">
        <v>3000</v>
      </c>
      <c r="X2371" s="74">
        <v>139972</v>
      </c>
      <c r="Y2371" s="74">
        <v>200</v>
      </c>
      <c r="Z2371" s="74">
        <v>2193164</v>
      </c>
      <c r="AA2371" s="74">
        <v>10</v>
      </c>
      <c r="AB2371" s="74">
        <v>9647094</v>
      </c>
      <c r="AC2371" s="74">
        <v>5</v>
      </c>
    </row>
    <row r="2372" spans="1:29" ht="14.25">
      <c r="A2372" s="89">
        <v>2019011</v>
      </c>
      <c r="B2372" s="91">
        <v>43489</v>
      </c>
      <c r="C2372" s="97">
        <v>10</v>
      </c>
      <c r="D2372" s="93">
        <v>13</v>
      </c>
      <c r="E2372" s="93">
        <v>19</v>
      </c>
      <c r="F2372" s="93">
        <v>21</v>
      </c>
      <c r="G2372" s="93">
        <v>24</v>
      </c>
      <c r="H2372" s="93">
        <v>30</v>
      </c>
      <c r="I2372" s="99">
        <v>7</v>
      </c>
      <c r="J2372" s="93">
        <v>19</v>
      </c>
      <c r="K2372" s="93">
        <v>13</v>
      </c>
      <c r="L2372" s="93">
        <v>30</v>
      </c>
      <c r="M2372" s="93">
        <v>10</v>
      </c>
      <c r="N2372" s="93">
        <v>24</v>
      </c>
      <c r="O2372" s="94">
        <v>21</v>
      </c>
      <c r="P2372" s="74">
        <v>340431350</v>
      </c>
      <c r="Q2372" s="74">
        <v>1245829570</v>
      </c>
      <c r="R2372" s="74">
        <v>4</v>
      </c>
      <c r="S2372" s="74">
        <v>8829188</v>
      </c>
      <c r="T2372" s="74">
        <v>72</v>
      </c>
      <c r="U2372" s="74">
        <v>265915</v>
      </c>
      <c r="V2372" s="74">
        <v>1152</v>
      </c>
      <c r="W2372" s="74">
        <v>3000</v>
      </c>
      <c r="X2372" s="74">
        <v>67289</v>
      </c>
      <c r="Y2372" s="74">
        <v>200</v>
      </c>
      <c r="Z2372" s="74">
        <v>1252710</v>
      </c>
      <c r="AA2372" s="74">
        <v>10</v>
      </c>
      <c r="AB2372" s="74">
        <v>12157338</v>
      </c>
      <c r="AC2372" s="74">
        <v>5</v>
      </c>
    </row>
    <row r="2373" spans="1:29" ht="14.25">
      <c r="A2373" s="89">
        <v>2019012</v>
      </c>
      <c r="B2373" s="91">
        <v>43492</v>
      </c>
      <c r="C2373" s="97">
        <v>7</v>
      </c>
      <c r="D2373" s="93">
        <v>10</v>
      </c>
      <c r="E2373" s="93">
        <v>21</v>
      </c>
      <c r="F2373" s="93">
        <v>23</v>
      </c>
      <c r="G2373" s="93">
        <v>31</v>
      </c>
      <c r="H2373" s="93">
        <v>33</v>
      </c>
      <c r="I2373" s="99">
        <v>14</v>
      </c>
      <c r="J2373" s="93">
        <v>33</v>
      </c>
      <c r="K2373" s="93">
        <v>7</v>
      </c>
      <c r="L2373" s="93">
        <v>23</v>
      </c>
      <c r="M2373" s="93">
        <v>31</v>
      </c>
      <c r="N2373" s="93">
        <v>10</v>
      </c>
      <c r="O2373" s="94">
        <v>21</v>
      </c>
      <c r="P2373" s="74">
        <v>370443836</v>
      </c>
      <c r="Q2373" s="74">
        <v>1303808580</v>
      </c>
      <c r="R2373" s="74">
        <v>2</v>
      </c>
      <c r="S2373" s="74">
        <v>10000000</v>
      </c>
      <c r="T2373" s="74">
        <v>55</v>
      </c>
      <c r="U2373" s="74">
        <v>472600</v>
      </c>
      <c r="V2373" s="74">
        <v>898</v>
      </c>
      <c r="W2373" s="74">
        <v>3000</v>
      </c>
      <c r="X2373" s="74">
        <v>50302</v>
      </c>
      <c r="Y2373" s="74">
        <v>200</v>
      </c>
      <c r="Z2373" s="74">
        <v>1046003</v>
      </c>
      <c r="AA2373" s="74">
        <v>10</v>
      </c>
      <c r="AB2373" s="74">
        <v>10866207</v>
      </c>
      <c r="AC2373" s="74">
        <v>5</v>
      </c>
    </row>
    <row r="2374" spans="1:29" ht="14.25">
      <c r="A2374" s="89">
        <v>2019013</v>
      </c>
      <c r="B2374" s="91">
        <v>43494</v>
      </c>
      <c r="C2374" s="97">
        <v>5</v>
      </c>
      <c r="D2374" s="93">
        <v>7</v>
      </c>
      <c r="E2374" s="93">
        <v>14</v>
      </c>
      <c r="F2374" s="93">
        <v>16</v>
      </c>
      <c r="G2374" s="93">
        <v>18</v>
      </c>
      <c r="H2374" s="93">
        <v>21</v>
      </c>
      <c r="I2374" s="99">
        <v>1</v>
      </c>
      <c r="J2374" s="93">
        <v>5</v>
      </c>
      <c r="K2374" s="93">
        <v>7</v>
      </c>
      <c r="L2374" s="93">
        <v>16</v>
      </c>
      <c r="M2374" s="93">
        <v>18</v>
      </c>
      <c r="N2374" s="93">
        <v>21</v>
      </c>
      <c r="O2374" s="94">
        <v>14</v>
      </c>
      <c r="P2374" s="74">
        <v>332648408</v>
      </c>
      <c r="Q2374" s="74">
        <v>1347698265</v>
      </c>
      <c r="R2374" s="74">
        <v>4</v>
      </c>
      <c r="S2374" s="74">
        <v>10000000</v>
      </c>
      <c r="T2374" s="74">
        <v>77</v>
      </c>
      <c r="U2374" s="74">
        <v>363158</v>
      </c>
      <c r="V2374" s="74">
        <v>739</v>
      </c>
      <c r="W2374" s="74">
        <v>3000</v>
      </c>
      <c r="X2374" s="74">
        <v>37452</v>
      </c>
      <c r="Y2374" s="74">
        <v>200</v>
      </c>
      <c r="Z2374" s="74">
        <v>869073</v>
      </c>
      <c r="AA2374" s="74">
        <v>10</v>
      </c>
      <c r="AB2374" s="74">
        <v>6549335</v>
      </c>
      <c r="AC2374" s="74">
        <v>5</v>
      </c>
    </row>
    <row r="2375" spans="1:29" ht="14.25">
      <c r="A2375" s="89">
        <v>2019014</v>
      </c>
      <c r="B2375" s="91">
        <v>43496</v>
      </c>
      <c r="C2375" s="97">
        <v>1</v>
      </c>
      <c r="D2375" s="93">
        <v>2</v>
      </c>
      <c r="E2375" s="93">
        <v>3</v>
      </c>
      <c r="F2375" s="93">
        <v>14</v>
      </c>
      <c r="G2375" s="93">
        <v>19</v>
      </c>
      <c r="H2375" s="93">
        <v>33</v>
      </c>
      <c r="I2375" s="99">
        <v>3</v>
      </c>
      <c r="J2375" s="93">
        <v>19</v>
      </c>
      <c r="K2375" s="93">
        <v>14</v>
      </c>
      <c r="L2375" s="93">
        <v>1</v>
      </c>
      <c r="M2375" s="93">
        <v>2</v>
      </c>
      <c r="N2375" s="93">
        <v>33</v>
      </c>
      <c r="O2375" s="94">
        <v>3</v>
      </c>
      <c r="P2375" s="74">
        <v>327526362</v>
      </c>
      <c r="Q2375" s="74">
        <v>1364355844</v>
      </c>
      <c r="R2375" s="74">
        <v>7</v>
      </c>
      <c r="S2375" s="74">
        <v>7683510</v>
      </c>
      <c r="T2375" s="74">
        <v>168</v>
      </c>
      <c r="U2375" s="74">
        <v>139766</v>
      </c>
      <c r="V2375" s="74">
        <v>1247</v>
      </c>
      <c r="W2375" s="74">
        <v>3000</v>
      </c>
      <c r="X2375" s="74">
        <v>54378</v>
      </c>
      <c r="Y2375" s="74">
        <v>200</v>
      </c>
      <c r="Z2375" s="74">
        <v>991041</v>
      </c>
      <c r="AA2375" s="74">
        <v>10</v>
      </c>
      <c r="AB2375" s="74">
        <v>8407607</v>
      </c>
      <c r="AC2375" s="74">
        <v>5</v>
      </c>
    </row>
    <row r="2376" spans="1:29" ht="14.25">
      <c r="A2376" s="89">
        <v>2019015</v>
      </c>
      <c r="B2376" s="91">
        <v>43499</v>
      </c>
      <c r="C2376" s="97">
        <v>11</v>
      </c>
      <c r="D2376" s="93">
        <v>15</v>
      </c>
      <c r="E2376" s="93">
        <v>16</v>
      </c>
      <c r="F2376" s="93">
        <v>20</v>
      </c>
      <c r="G2376" s="93">
        <v>24</v>
      </c>
      <c r="H2376" s="93">
        <v>31</v>
      </c>
      <c r="I2376" s="99">
        <v>4</v>
      </c>
      <c r="J2376" s="93">
        <v>15</v>
      </c>
      <c r="K2376" s="93">
        <v>31</v>
      </c>
      <c r="L2376" s="93">
        <v>24</v>
      </c>
      <c r="M2376" s="93">
        <v>20</v>
      </c>
      <c r="N2376" s="93">
        <v>16</v>
      </c>
      <c r="O2376" s="94">
        <v>11</v>
      </c>
      <c r="P2376" s="74">
        <v>386508326</v>
      </c>
      <c r="Q2376" s="74">
        <v>1352193873</v>
      </c>
      <c r="R2376" s="74">
        <v>13</v>
      </c>
      <c r="S2376" s="74">
        <v>6477986</v>
      </c>
      <c r="T2376" s="74">
        <v>181</v>
      </c>
      <c r="U2376" s="74">
        <v>132692</v>
      </c>
      <c r="V2376" s="74">
        <v>1940</v>
      </c>
      <c r="W2376" s="74">
        <v>3000</v>
      </c>
      <c r="X2376" s="74">
        <v>90908</v>
      </c>
      <c r="Y2376" s="74">
        <v>200</v>
      </c>
      <c r="Z2376" s="74">
        <v>1614328</v>
      </c>
      <c r="AA2376" s="74">
        <v>10</v>
      </c>
      <c r="AB2376" s="74">
        <v>10635011</v>
      </c>
      <c r="AC2376" s="74">
        <v>5</v>
      </c>
    </row>
    <row r="2377" spans="1:29" ht="14.25">
      <c r="A2377" s="89">
        <v>2019016</v>
      </c>
      <c r="B2377" s="91">
        <v>43508</v>
      </c>
      <c r="C2377" s="97">
        <v>5</v>
      </c>
      <c r="D2377" s="93">
        <v>7</v>
      </c>
      <c r="E2377" s="93">
        <v>9</v>
      </c>
      <c r="F2377" s="93">
        <v>11</v>
      </c>
      <c r="G2377" s="93">
        <v>19</v>
      </c>
      <c r="H2377" s="93">
        <v>25</v>
      </c>
      <c r="I2377" s="99">
        <v>5</v>
      </c>
      <c r="J2377" s="93">
        <v>11</v>
      </c>
      <c r="K2377" s="93">
        <v>5</v>
      </c>
      <c r="L2377" s="93">
        <v>9</v>
      </c>
      <c r="M2377" s="93">
        <v>7</v>
      </c>
      <c r="N2377" s="93">
        <v>25</v>
      </c>
      <c r="O2377" s="94">
        <v>19</v>
      </c>
      <c r="P2377" s="74">
        <v>314659700</v>
      </c>
      <c r="Q2377" s="74">
        <v>1334598348</v>
      </c>
      <c r="R2377" s="74">
        <v>11</v>
      </c>
      <c r="S2377" s="74">
        <v>6236511</v>
      </c>
      <c r="T2377" s="74">
        <v>157</v>
      </c>
      <c r="U2377" s="74">
        <v>108293</v>
      </c>
      <c r="V2377" s="74">
        <v>2163</v>
      </c>
      <c r="W2377" s="74">
        <v>3000</v>
      </c>
      <c r="X2377" s="74">
        <v>92522</v>
      </c>
      <c r="Y2377" s="74">
        <v>200</v>
      </c>
      <c r="Z2377" s="74">
        <v>1508697</v>
      </c>
      <c r="AA2377" s="74">
        <v>10</v>
      </c>
      <c r="AB2377" s="74">
        <v>9218949</v>
      </c>
      <c r="AC2377" s="74">
        <v>5</v>
      </c>
    </row>
    <row r="2378" spans="1:29" ht="14.25">
      <c r="A2378" s="89">
        <v>2019017</v>
      </c>
      <c r="B2378" s="91">
        <v>43510</v>
      </c>
      <c r="C2378" s="97">
        <v>4</v>
      </c>
      <c r="D2378" s="93">
        <v>5</v>
      </c>
      <c r="E2378" s="93">
        <v>24</v>
      </c>
      <c r="F2378" s="93">
        <v>28</v>
      </c>
      <c r="G2378" s="93">
        <v>30</v>
      </c>
      <c r="H2378" s="93">
        <v>33</v>
      </c>
      <c r="I2378" s="99">
        <v>9</v>
      </c>
      <c r="J2378" s="93">
        <v>24</v>
      </c>
      <c r="K2378" s="93">
        <v>5</v>
      </c>
      <c r="L2378" s="93">
        <v>4</v>
      </c>
      <c r="M2378" s="93">
        <v>30</v>
      </c>
      <c r="N2378" s="93">
        <v>28</v>
      </c>
      <c r="O2378" s="94">
        <v>33</v>
      </c>
      <c r="P2378" s="74">
        <v>312764888</v>
      </c>
      <c r="Q2378" s="74">
        <v>1355934705</v>
      </c>
      <c r="R2378" s="74">
        <v>3</v>
      </c>
      <c r="S2378" s="74">
        <v>9404407</v>
      </c>
      <c r="T2378" s="74">
        <v>50</v>
      </c>
      <c r="U2378" s="74">
        <v>330330</v>
      </c>
      <c r="V2378" s="74">
        <v>947</v>
      </c>
      <c r="W2378" s="74">
        <v>3000</v>
      </c>
      <c r="X2378" s="74">
        <v>49981</v>
      </c>
      <c r="Y2378" s="74">
        <v>200</v>
      </c>
      <c r="Z2378" s="74">
        <v>991144</v>
      </c>
      <c r="AA2378" s="74">
        <v>10</v>
      </c>
      <c r="AB2378" s="74">
        <v>12888010</v>
      </c>
      <c r="AC2378" s="74">
        <v>5</v>
      </c>
    </row>
    <row r="2379" spans="1:29" ht="14.25">
      <c r="A2379" s="89">
        <v>2019018</v>
      </c>
      <c r="B2379" s="91">
        <v>43513</v>
      </c>
      <c r="C2379" s="97">
        <v>4</v>
      </c>
      <c r="D2379" s="93">
        <v>11</v>
      </c>
      <c r="E2379" s="93">
        <v>18</v>
      </c>
      <c r="F2379" s="93">
        <v>19</v>
      </c>
      <c r="G2379" s="93">
        <v>26</v>
      </c>
      <c r="H2379" s="93">
        <v>32</v>
      </c>
      <c r="I2379" s="99">
        <v>4</v>
      </c>
      <c r="J2379" s="93">
        <v>19</v>
      </c>
      <c r="K2379" s="93">
        <v>32</v>
      </c>
      <c r="L2379" s="93">
        <v>18</v>
      </c>
      <c r="M2379" s="93">
        <v>4</v>
      </c>
      <c r="N2379" s="93">
        <v>26</v>
      </c>
      <c r="O2379" s="94">
        <v>11</v>
      </c>
      <c r="P2379" s="74">
        <v>349743310</v>
      </c>
      <c r="Q2379" s="74">
        <v>1370346090</v>
      </c>
      <c r="R2379" s="74">
        <v>8</v>
      </c>
      <c r="S2379" s="74">
        <v>7473244</v>
      </c>
      <c r="T2379" s="74">
        <v>364</v>
      </c>
      <c r="U2379" s="74">
        <v>67946</v>
      </c>
      <c r="V2379" s="74">
        <v>1391</v>
      </c>
      <c r="W2379" s="74">
        <v>3000</v>
      </c>
      <c r="X2379" s="74">
        <v>65920</v>
      </c>
      <c r="Y2379" s="74">
        <v>200</v>
      </c>
      <c r="Z2379" s="74">
        <v>1216364</v>
      </c>
      <c r="AA2379" s="74">
        <v>10</v>
      </c>
      <c r="AB2379" s="74">
        <v>8584758</v>
      </c>
      <c r="AC2379" s="74">
        <v>5</v>
      </c>
    </row>
    <row r="2380" spans="1:29" ht="14.25">
      <c r="A2380" s="89">
        <v>2019019</v>
      </c>
      <c r="B2380" s="91">
        <v>43515</v>
      </c>
      <c r="C2380" s="97">
        <v>3</v>
      </c>
      <c r="D2380" s="93">
        <v>11</v>
      </c>
      <c r="E2380" s="93">
        <v>17</v>
      </c>
      <c r="F2380" s="93">
        <v>18</v>
      </c>
      <c r="G2380" s="93">
        <v>24</v>
      </c>
      <c r="H2380" s="93">
        <v>25</v>
      </c>
      <c r="I2380" s="99">
        <v>6</v>
      </c>
      <c r="J2380" s="93">
        <v>11</v>
      </c>
      <c r="K2380" s="93">
        <v>25</v>
      </c>
      <c r="L2380" s="93">
        <v>3</v>
      </c>
      <c r="M2380" s="93">
        <v>17</v>
      </c>
      <c r="N2380" s="93">
        <v>18</v>
      </c>
      <c r="O2380" s="94">
        <v>24</v>
      </c>
      <c r="P2380" s="74">
        <v>326400930</v>
      </c>
      <c r="Q2380" s="74">
        <v>1285383840</v>
      </c>
      <c r="R2380" s="74">
        <v>24</v>
      </c>
      <c r="S2380" s="74">
        <v>5530875</v>
      </c>
      <c r="T2380" s="74">
        <v>268</v>
      </c>
      <c r="U2380" s="74">
        <v>59426</v>
      </c>
      <c r="V2380" s="74">
        <v>2643</v>
      </c>
      <c r="W2380" s="74">
        <v>3000</v>
      </c>
      <c r="X2380" s="74">
        <v>107983</v>
      </c>
      <c r="Y2380" s="74">
        <v>200</v>
      </c>
      <c r="Z2380" s="74">
        <v>1679611</v>
      </c>
      <c r="AA2380" s="74">
        <v>10</v>
      </c>
      <c r="AB2380" s="74">
        <v>9981949</v>
      </c>
      <c r="AC2380" s="74">
        <v>5</v>
      </c>
    </row>
    <row r="2381" spans="1:29" ht="14.25">
      <c r="A2381" s="89">
        <v>2019020</v>
      </c>
      <c r="B2381" s="91">
        <v>43517</v>
      </c>
      <c r="C2381" s="97">
        <v>2</v>
      </c>
      <c r="D2381" s="93">
        <v>12</v>
      </c>
      <c r="E2381" s="93">
        <v>13</v>
      </c>
      <c r="F2381" s="93">
        <v>23</v>
      </c>
      <c r="G2381" s="93">
        <v>27</v>
      </c>
      <c r="H2381" s="93">
        <v>28</v>
      </c>
      <c r="I2381" s="99">
        <v>12</v>
      </c>
      <c r="J2381" s="93">
        <v>12</v>
      </c>
      <c r="K2381" s="93">
        <v>2</v>
      </c>
      <c r="L2381" s="93">
        <v>27</v>
      </c>
      <c r="M2381" s="93">
        <v>28</v>
      </c>
      <c r="N2381" s="93">
        <v>13</v>
      </c>
      <c r="O2381" s="94">
        <v>23</v>
      </c>
      <c r="P2381" s="74">
        <v>330603914</v>
      </c>
      <c r="Q2381" s="74">
        <v>1268982145</v>
      </c>
      <c r="R2381" s="74">
        <v>11</v>
      </c>
      <c r="S2381" s="74">
        <v>6275977</v>
      </c>
      <c r="T2381" s="74">
        <v>233</v>
      </c>
      <c r="U2381" s="74">
        <v>75299</v>
      </c>
      <c r="V2381" s="74">
        <v>2238</v>
      </c>
      <c r="W2381" s="74">
        <v>3000</v>
      </c>
      <c r="X2381" s="74">
        <v>102237</v>
      </c>
      <c r="Y2381" s="74">
        <v>200</v>
      </c>
      <c r="Z2381" s="74">
        <v>1680141</v>
      </c>
      <c r="AA2381" s="74">
        <v>10</v>
      </c>
      <c r="AB2381" s="74">
        <v>9570874</v>
      </c>
      <c r="AC2381" s="74">
        <v>5</v>
      </c>
    </row>
    <row r="2382" spans="1:29" ht="14.25">
      <c r="A2382" s="89">
        <v>2019021</v>
      </c>
      <c r="B2382" s="91">
        <v>43520</v>
      </c>
      <c r="C2382" s="97">
        <v>2</v>
      </c>
      <c r="D2382" s="93">
        <v>5</v>
      </c>
      <c r="E2382" s="93">
        <v>7</v>
      </c>
      <c r="F2382" s="93">
        <v>8</v>
      </c>
      <c r="G2382" s="93">
        <v>20</v>
      </c>
      <c r="H2382" s="93">
        <v>27</v>
      </c>
      <c r="I2382" s="99">
        <v>4</v>
      </c>
      <c r="J2382" s="93">
        <v>8</v>
      </c>
      <c r="K2382" s="93">
        <v>5</v>
      </c>
      <c r="L2382" s="93">
        <v>7</v>
      </c>
      <c r="M2382" s="93">
        <v>27</v>
      </c>
      <c r="N2382" s="93">
        <v>2</v>
      </c>
      <c r="O2382" s="94">
        <v>20</v>
      </c>
      <c r="P2382" s="74">
        <v>370839306</v>
      </c>
      <c r="Q2382" s="74">
        <v>1301850849</v>
      </c>
      <c r="R2382" s="74">
        <v>6</v>
      </c>
      <c r="S2382" s="74">
        <v>8810224</v>
      </c>
      <c r="T2382" s="74">
        <v>214</v>
      </c>
      <c r="U2382" s="74">
        <v>133535</v>
      </c>
      <c r="V2382" s="74">
        <v>1155</v>
      </c>
      <c r="W2382" s="74">
        <v>3000</v>
      </c>
      <c r="X2382" s="74">
        <v>67604</v>
      </c>
      <c r="Y2382" s="74">
        <v>200</v>
      </c>
      <c r="Z2382" s="74">
        <v>1347077</v>
      </c>
      <c r="AA2382" s="74">
        <v>10</v>
      </c>
      <c r="AB2382" s="74">
        <v>7389591</v>
      </c>
      <c r="AC2382" s="74">
        <v>5</v>
      </c>
    </row>
    <row r="2383" spans="1:29" ht="14.25">
      <c r="A2383" s="89">
        <v>2019022</v>
      </c>
      <c r="B2383" s="91">
        <v>43522</v>
      </c>
      <c r="C2383" s="97">
        <v>3</v>
      </c>
      <c r="D2383" s="93">
        <v>7</v>
      </c>
      <c r="E2383" s="93">
        <v>11</v>
      </c>
      <c r="F2383" s="93">
        <v>21</v>
      </c>
      <c r="G2383" s="93">
        <v>30</v>
      </c>
      <c r="H2383" s="93">
        <v>33</v>
      </c>
      <c r="I2383" s="99">
        <v>7</v>
      </c>
      <c r="J2383" s="93">
        <v>30</v>
      </c>
      <c r="K2383" s="93">
        <v>21</v>
      </c>
      <c r="L2383" s="93">
        <v>33</v>
      </c>
      <c r="M2383" s="93">
        <v>3</v>
      </c>
      <c r="N2383" s="93">
        <v>11</v>
      </c>
      <c r="O2383" s="94">
        <v>7</v>
      </c>
      <c r="P2383" s="74">
        <v>338829860</v>
      </c>
      <c r="Q2383" s="74">
        <v>1233143388</v>
      </c>
      <c r="R2383" s="74">
        <v>19</v>
      </c>
      <c r="S2383" s="74">
        <v>5503206</v>
      </c>
      <c r="T2383" s="74">
        <v>169</v>
      </c>
      <c r="U2383" s="74">
        <v>70716</v>
      </c>
      <c r="V2383" s="74">
        <v>2055</v>
      </c>
      <c r="W2383" s="74">
        <v>3000</v>
      </c>
      <c r="X2383" s="74">
        <v>86814</v>
      </c>
      <c r="Y2383" s="74">
        <v>200</v>
      </c>
      <c r="Z2383" s="74">
        <v>1417042</v>
      </c>
      <c r="AA2383" s="74">
        <v>10</v>
      </c>
      <c r="AB2383" s="74">
        <v>16104759</v>
      </c>
      <c r="AC2383" s="74">
        <v>5</v>
      </c>
    </row>
    <row r="2384" spans="1:29" ht="14.25">
      <c r="A2384" s="89">
        <v>2019023</v>
      </c>
      <c r="B2384" s="91">
        <v>43524</v>
      </c>
      <c r="C2384" s="97">
        <v>1</v>
      </c>
      <c r="D2384" s="93">
        <v>10</v>
      </c>
      <c r="E2384" s="93">
        <v>14</v>
      </c>
      <c r="F2384" s="93">
        <v>15</v>
      </c>
      <c r="G2384" s="93">
        <v>18</v>
      </c>
      <c r="H2384" s="93">
        <v>31</v>
      </c>
      <c r="I2384" s="99">
        <v>13</v>
      </c>
      <c r="J2384" s="93">
        <v>10</v>
      </c>
      <c r="K2384" s="93">
        <v>31</v>
      </c>
      <c r="L2384" s="93">
        <v>14</v>
      </c>
      <c r="M2384" s="93">
        <v>1</v>
      </c>
      <c r="N2384" s="93">
        <v>15</v>
      </c>
      <c r="O2384" s="94">
        <v>18</v>
      </c>
      <c r="P2384" s="74">
        <v>353488994</v>
      </c>
      <c r="Q2384" s="74">
        <v>1207046316</v>
      </c>
      <c r="R2384" s="74">
        <v>13</v>
      </c>
      <c r="S2384" s="74">
        <v>6088193</v>
      </c>
      <c r="T2384" s="74">
        <v>336</v>
      </c>
      <c r="U2384" s="74">
        <v>52628</v>
      </c>
      <c r="V2384" s="74">
        <v>3232</v>
      </c>
      <c r="W2384" s="74">
        <v>3000</v>
      </c>
      <c r="X2384" s="74">
        <v>122445</v>
      </c>
      <c r="Y2384" s="74">
        <v>200</v>
      </c>
      <c r="Z2384" s="74">
        <v>1798078</v>
      </c>
      <c r="AA2384" s="74">
        <v>10</v>
      </c>
      <c r="AB2384" s="74">
        <v>10062246</v>
      </c>
      <c r="AC2384" s="74">
        <v>5</v>
      </c>
    </row>
    <row r="2385" spans="1:29" ht="14.25">
      <c r="A2385" s="89">
        <v>2019024</v>
      </c>
      <c r="B2385" s="91">
        <v>43527</v>
      </c>
      <c r="C2385" s="97">
        <v>1</v>
      </c>
      <c r="D2385" s="93">
        <v>8</v>
      </c>
      <c r="E2385" s="93">
        <v>23</v>
      </c>
      <c r="F2385" s="93">
        <v>25</v>
      </c>
      <c r="G2385" s="93">
        <v>28</v>
      </c>
      <c r="H2385" s="93">
        <v>29</v>
      </c>
      <c r="I2385" s="99">
        <v>10</v>
      </c>
      <c r="J2385" s="93">
        <v>23</v>
      </c>
      <c r="K2385" s="93">
        <v>29</v>
      </c>
      <c r="L2385" s="93">
        <v>28</v>
      </c>
      <c r="M2385" s="93">
        <v>8</v>
      </c>
      <c r="N2385" s="93">
        <v>25</v>
      </c>
      <c r="O2385" s="94">
        <v>1</v>
      </c>
      <c r="P2385" s="74">
        <v>384117562</v>
      </c>
      <c r="Q2385" s="74">
        <v>1209747493</v>
      </c>
      <c r="R2385" s="74">
        <v>8</v>
      </c>
      <c r="S2385" s="74">
        <v>6940962</v>
      </c>
      <c r="T2385" s="74">
        <v>99</v>
      </c>
      <c r="U2385" s="74">
        <v>196056</v>
      </c>
      <c r="V2385" s="74">
        <v>1518</v>
      </c>
      <c r="W2385" s="74">
        <v>3000</v>
      </c>
      <c r="X2385" s="74">
        <v>85039</v>
      </c>
      <c r="Y2385" s="74">
        <v>200</v>
      </c>
      <c r="Z2385" s="74">
        <v>1544263</v>
      </c>
      <c r="AA2385" s="74">
        <v>10</v>
      </c>
      <c r="AB2385" s="74">
        <v>14714934</v>
      </c>
      <c r="AC2385" s="74">
        <v>5</v>
      </c>
    </row>
    <row r="2386" spans="1:29" ht="14.25">
      <c r="A2386" s="89">
        <v>2019025</v>
      </c>
      <c r="B2386" s="91">
        <v>43529</v>
      </c>
      <c r="C2386" s="97">
        <v>15</v>
      </c>
      <c r="D2386" s="93">
        <v>16</v>
      </c>
      <c r="E2386" s="93">
        <v>21</v>
      </c>
      <c r="F2386" s="93">
        <v>27</v>
      </c>
      <c r="G2386" s="93">
        <v>30</v>
      </c>
      <c r="H2386" s="93">
        <v>33</v>
      </c>
      <c r="I2386" s="99">
        <v>4</v>
      </c>
      <c r="J2386" s="93">
        <v>21</v>
      </c>
      <c r="K2386" s="93">
        <v>33</v>
      </c>
      <c r="L2386" s="93">
        <v>15</v>
      </c>
      <c r="M2386" s="93">
        <v>16</v>
      </c>
      <c r="N2386" s="93">
        <v>27</v>
      </c>
      <c r="O2386" s="94">
        <v>30</v>
      </c>
      <c r="P2386" s="74">
        <v>345714892</v>
      </c>
      <c r="Q2386" s="74">
        <v>1246342879</v>
      </c>
      <c r="R2386" s="74">
        <v>5</v>
      </c>
      <c r="S2386" s="74">
        <v>9479664</v>
      </c>
      <c r="T2386" s="74">
        <v>74</v>
      </c>
      <c r="U2386" s="74">
        <v>378350</v>
      </c>
      <c r="V2386" s="74">
        <v>838</v>
      </c>
      <c r="W2386" s="74">
        <v>3000</v>
      </c>
      <c r="X2386" s="74">
        <v>48576</v>
      </c>
      <c r="Y2386" s="74">
        <v>200</v>
      </c>
      <c r="Z2386" s="74">
        <v>997993</v>
      </c>
      <c r="AA2386" s="74">
        <v>10</v>
      </c>
      <c r="AB2386" s="74">
        <v>7039911</v>
      </c>
      <c r="AC2386" s="74">
        <v>5</v>
      </c>
    </row>
    <row r="2387" spans="1:29" ht="14.25">
      <c r="A2387" s="89">
        <v>2019026</v>
      </c>
      <c r="B2387" s="91">
        <v>43531</v>
      </c>
      <c r="C2387" s="97">
        <v>3</v>
      </c>
      <c r="D2387" s="93">
        <v>13</v>
      </c>
      <c r="E2387" s="93">
        <v>15</v>
      </c>
      <c r="F2387" s="93">
        <v>19</v>
      </c>
      <c r="G2387" s="93">
        <v>20</v>
      </c>
      <c r="H2387" s="93">
        <v>27</v>
      </c>
      <c r="I2387" s="99">
        <v>14</v>
      </c>
      <c r="J2387" s="93">
        <v>27</v>
      </c>
      <c r="K2387" s="93">
        <v>3</v>
      </c>
      <c r="L2387" s="93">
        <v>19</v>
      </c>
      <c r="M2387" s="93">
        <v>13</v>
      </c>
      <c r="N2387" s="93">
        <v>15</v>
      </c>
      <c r="O2387" s="94">
        <v>20</v>
      </c>
      <c r="P2387" s="74">
        <v>349411720</v>
      </c>
      <c r="Q2387" s="74">
        <v>1242805065</v>
      </c>
      <c r="R2387" s="74">
        <v>10</v>
      </c>
      <c r="S2387" s="74">
        <v>6689534</v>
      </c>
      <c r="T2387" s="74">
        <v>105</v>
      </c>
      <c r="U2387" s="74">
        <v>201135</v>
      </c>
      <c r="V2387" s="74">
        <v>1359</v>
      </c>
      <c r="W2387" s="74">
        <v>3000</v>
      </c>
      <c r="X2387" s="74">
        <v>72605</v>
      </c>
      <c r="Y2387" s="74">
        <v>200</v>
      </c>
      <c r="Z2387" s="74">
        <v>1386153</v>
      </c>
      <c r="AA2387" s="74">
        <v>10</v>
      </c>
      <c r="AB2387" s="74">
        <v>10855102</v>
      </c>
      <c r="AC2387" s="74">
        <v>5</v>
      </c>
    </row>
    <row r="2388" spans="1:29" ht="14.25">
      <c r="A2388" s="89">
        <v>2019027</v>
      </c>
      <c r="B2388" s="91">
        <v>43534</v>
      </c>
      <c r="C2388" s="97">
        <v>2</v>
      </c>
      <c r="D2388" s="93">
        <v>6</v>
      </c>
      <c r="E2388" s="93">
        <v>8</v>
      </c>
      <c r="F2388" s="93">
        <v>10</v>
      </c>
      <c r="G2388" s="93">
        <v>11</v>
      </c>
      <c r="H2388" s="93">
        <v>17</v>
      </c>
      <c r="I2388" s="99">
        <v>13</v>
      </c>
      <c r="J2388" s="93">
        <v>6</v>
      </c>
      <c r="K2388" s="93">
        <v>10</v>
      </c>
      <c r="L2388" s="93">
        <v>11</v>
      </c>
      <c r="M2388" s="93">
        <v>8</v>
      </c>
      <c r="N2388" s="93">
        <v>2</v>
      </c>
      <c r="O2388" s="94">
        <v>17</v>
      </c>
      <c r="P2388" s="74">
        <v>393236612</v>
      </c>
      <c r="Q2388" s="74">
        <v>1257385558</v>
      </c>
      <c r="R2388" s="74">
        <v>9</v>
      </c>
      <c r="S2388" s="74">
        <v>7407292</v>
      </c>
      <c r="T2388" s="74">
        <v>223</v>
      </c>
      <c r="U2388" s="74">
        <v>121444</v>
      </c>
      <c r="V2388" s="74">
        <v>1601</v>
      </c>
      <c r="W2388" s="74">
        <v>3000</v>
      </c>
      <c r="X2388" s="74">
        <v>95901</v>
      </c>
      <c r="Y2388" s="74">
        <v>200</v>
      </c>
      <c r="Z2388" s="74">
        <v>1910982</v>
      </c>
      <c r="AA2388" s="74">
        <v>10</v>
      </c>
      <c r="AB2388" s="74">
        <v>8252950</v>
      </c>
      <c r="AC2388" s="74">
        <v>5</v>
      </c>
    </row>
    <row r="2389" spans="1:29" ht="14.25">
      <c r="A2389" s="89">
        <v>2019028</v>
      </c>
      <c r="B2389" s="91">
        <v>43536</v>
      </c>
      <c r="C2389" s="97">
        <v>4</v>
      </c>
      <c r="D2389" s="93">
        <v>19</v>
      </c>
      <c r="E2389" s="93">
        <v>22</v>
      </c>
      <c r="F2389" s="93">
        <v>26</v>
      </c>
      <c r="G2389" s="93">
        <v>29</v>
      </c>
      <c r="H2389" s="93">
        <v>30</v>
      </c>
      <c r="I2389" s="99">
        <v>11</v>
      </c>
      <c r="J2389" s="93">
        <v>29</v>
      </c>
      <c r="K2389" s="93">
        <v>30</v>
      </c>
      <c r="L2389" s="93">
        <v>26</v>
      </c>
      <c r="M2389" s="93">
        <v>4</v>
      </c>
      <c r="N2389" s="93">
        <v>22</v>
      </c>
      <c r="O2389" s="94">
        <v>19</v>
      </c>
      <c r="P2389" s="74">
        <v>356878622</v>
      </c>
      <c r="Q2389" s="74">
        <v>1244140628</v>
      </c>
      <c r="R2389" s="74">
        <v>11</v>
      </c>
      <c r="S2389" s="74">
        <v>6380332</v>
      </c>
      <c r="T2389" s="74">
        <v>165</v>
      </c>
      <c r="U2389" s="74">
        <v>115027</v>
      </c>
      <c r="V2389" s="74">
        <v>2023</v>
      </c>
      <c r="W2389" s="74">
        <v>3000</v>
      </c>
      <c r="X2389" s="74">
        <v>98830</v>
      </c>
      <c r="Y2389" s="74">
        <v>200</v>
      </c>
      <c r="Z2389" s="74">
        <v>1660732</v>
      </c>
      <c r="AA2389" s="74">
        <v>10</v>
      </c>
      <c r="AB2389" s="74">
        <v>11301979</v>
      </c>
      <c r="AC2389" s="74">
        <v>5</v>
      </c>
    </row>
    <row r="2390" spans="1:29" ht="14.25">
      <c r="A2390" s="89">
        <v>2019029</v>
      </c>
      <c r="B2390" s="91">
        <v>43538</v>
      </c>
      <c r="C2390" s="97">
        <v>8</v>
      </c>
      <c r="D2390" s="93">
        <v>11</v>
      </c>
      <c r="E2390" s="93">
        <v>17</v>
      </c>
      <c r="F2390" s="93">
        <v>23</v>
      </c>
      <c r="G2390" s="93">
        <v>32</v>
      </c>
      <c r="H2390" s="93">
        <v>33</v>
      </c>
      <c r="I2390" s="99">
        <v>10</v>
      </c>
      <c r="J2390" s="93">
        <v>32</v>
      </c>
      <c r="K2390" s="93">
        <v>17</v>
      </c>
      <c r="L2390" s="93">
        <v>33</v>
      </c>
      <c r="M2390" s="93">
        <v>23</v>
      </c>
      <c r="N2390" s="93">
        <v>8</v>
      </c>
      <c r="O2390" s="94">
        <v>11</v>
      </c>
      <c r="P2390" s="74">
        <v>358515950</v>
      </c>
      <c r="Q2390" s="74">
        <v>1269306832</v>
      </c>
      <c r="R2390" s="74">
        <v>6</v>
      </c>
      <c r="S2390" s="74">
        <v>8343406</v>
      </c>
      <c r="T2390" s="74">
        <v>83</v>
      </c>
      <c r="U2390" s="74">
        <v>302115</v>
      </c>
      <c r="V2390" s="74">
        <v>1157</v>
      </c>
      <c r="W2390" s="74">
        <v>3000</v>
      </c>
      <c r="X2390" s="74">
        <v>61274</v>
      </c>
      <c r="Y2390" s="74">
        <v>200</v>
      </c>
      <c r="Z2390" s="74">
        <v>1166185</v>
      </c>
      <c r="AA2390" s="74">
        <v>10</v>
      </c>
      <c r="AB2390" s="74">
        <v>9596595</v>
      </c>
      <c r="AC2390" s="74">
        <v>5</v>
      </c>
    </row>
    <row r="2391" spans="1:29" ht="14.25">
      <c r="A2391" s="89">
        <v>2019030</v>
      </c>
      <c r="B2391" s="91">
        <v>43541</v>
      </c>
      <c r="C2391" s="97">
        <v>4</v>
      </c>
      <c r="D2391" s="93">
        <v>5</v>
      </c>
      <c r="E2391" s="93">
        <v>7</v>
      </c>
      <c r="F2391" s="93">
        <v>10</v>
      </c>
      <c r="G2391" s="93">
        <v>12</v>
      </c>
      <c r="H2391" s="93">
        <v>22</v>
      </c>
      <c r="I2391" s="99">
        <v>16</v>
      </c>
      <c r="J2391" s="93">
        <v>10</v>
      </c>
      <c r="K2391" s="93">
        <v>4</v>
      </c>
      <c r="L2391" s="93">
        <v>22</v>
      </c>
      <c r="M2391" s="93">
        <v>5</v>
      </c>
      <c r="N2391" s="93">
        <v>12</v>
      </c>
      <c r="O2391" s="94">
        <v>7</v>
      </c>
      <c r="P2391" s="74">
        <v>392415448</v>
      </c>
      <c r="Q2391" s="74">
        <v>1240512761</v>
      </c>
      <c r="R2391" s="74">
        <v>17</v>
      </c>
      <c r="S2391" s="74">
        <v>6202265</v>
      </c>
      <c r="T2391" s="74">
        <v>196</v>
      </c>
      <c r="U2391" s="74">
        <v>130347</v>
      </c>
      <c r="V2391" s="74">
        <v>1656</v>
      </c>
      <c r="W2391" s="74">
        <v>3000</v>
      </c>
      <c r="X2391" s="74">
        <v>83656</v>
      </c>
      <c r="Y2391" s="74">
        <v>200</v>
      </c>
      <c r="Z2391" s="74">
        <v>1625585</v>
      </c>
      <c r="AA2391" s="74">
        <v>10</v>
      </c>
      <c r="AB2391" s="74">
        <v>10427184</v>
      </c>
      <c r="AC2391" s="74">
        <v>5</v>
      </c>
    </row>
    <row r="2392" spans="1:29" ht="14.25">
      <c r="A2392" s="89">
        <v>2019031</v>
      </c>
      <c r="B2392" s="91">
        <v>43543</v>
      </c>
      <c r="C2392" s="97">
        <v>3</v>
      </c>
      <c r="D2392" s="93">
        <v>13</v>
      </c>
      <c r="E2392" s="93">
        <v>15</v>
      </c>
      <c r="F2392" s="93">
        <v>18</v>
      </c>
      <c r="G2392" s="93">
        <v>21</v>
      </c>
      <c r="H2392" s="93">
        <v>33</v>
      </c>
      <c r="I2392" s="99">
        <v>16</v>
      </c>
      <c r="J2392" s="93">
        <v>18</v>
      </c>
      <c r="K2392" s="93">
        <v>21</v>
      </c>
      <c r="L2392" s="93">
        <v>15</v>
      </c>
      <c r="M2392" s="93">
        <v>13</v>
      </c>
      <c r="N2392" s="93">
        <v>3</v>
      </c>
      <c r="O2392" s="94">
        <v>33</v>
      </c>
      <c r="P2392" s="74">
        <v>358344316</v>
      </c>
      <c r="Q2392" s="74">
        <v>1276420305</v>
      </c>
      <c r="R2392" s="74">
        <v>5</v>
      </c>
      <c r="S2392" s="74">
        <v>9429639</v>
      </c>
      <c r="T2392" s="74">
        <v>119</v>
      </c>
      <c r="U2392" s="74">
        <v>232649</v>
      </c>
      <c r="V2392" s="74">
        <v>976</v>
      </c>
      <c r="W2392" s="74">
        <v>3000</v>
      </c>
      <c r="X2392" s="74">
        <v>60588</v>
      </c>
      <c r="Y2392" s="74">
        <v>200</v>
      </c>
      <c r="Z2392" s="74">
        <v>1236438</v>
      </c>
      <c r="AA2392" s="74">
        <v>10</v>
      </c>
      <c r="AB2392" s="74">
        <v>7487549</v>
      </c>
      <c r="AC2392" s="74">
        <v>5</v>
      </c>
    </row>
    <row r="2393" spans="1:29" ht="14.25">
      <c r="A2393" s="89">
        <v>2019032</v>
      </c>
      <c r="B2393" s="91">
        <v>43545</v>
      </c>
      <c r="C2393" s="97">
        <v>4</v>
      </c>
      <c r="D2393" s="93">
        <v>8</v>
      </c>
      <c r="E2393" s="93">
        <v>9</v>
      </c>
      <c r="F2393" s="93">
        <v>13</v>
      </c>
      <c r="G2393" s="93">
        <v>28</v>
      </c>
      <c r="H2393" s="93">
        <v>33</v>
      </c>
      <c r="I2393" s="99">
        <v>4</v>
      </c>
      <c r="J2393" s="93">
        <v>13</v>
      </c>
      <c r="K2393" s="93">
        <v>8</v>
      </c>
      <c r="L2393" s="93">
        <v>33</v>
      </c>
      <c r="M2393" s="93">
        <v>28</v>
      </c>
      <c r="N2393" s="93">
        <v>9</v>
      </c>
      <c r="O2393" s="94">
        <v>4</v>
      </c>
      <c r="P2393" s="74">
        <v>353034100</v>
      </c>
      <c r="Q2393" s="74">
        <v>1308932812</v>
      </c>
      <c r="R2393" s="74">
        <v>6</v>
      </c>
      <c r="S2393" s="74">
        <v>8788636</v>
      </c>
      <c r="T2393" s="74">
        <v>228</v>
      </c>
      <c r="U2393" s="74">
        <v>124626</v>
      </c>
      <c r="V2393" s="74">
        <v>951</v>
      </c>
      <c r="W2393" s="74">
        <v>3000</v>
      </c>
      <c r="X2393" s="74">
        <v>52822</v>
      </c>
      <c r="Y2393" s="74">
        <v>200</v>
      </c>
      <c r="Z2393" s="74">
        <v>1080804</v>
      </c>
      <c r="AA2393" s="74">
        <v>10</v>
      </c>
      <c r="AB2393" s="74">
        <v>7020433</v>
      </c>
      <c r="AC2393" s="74">
        <v>5</v>
      </c>
    </row>
    <row r="2394" spans="1:29" ht="14.25">
      <c r="A2394" s="89">
        <v>2019033</v>
      </c>
      <c r="B2394" s="91">
        <v>43548</v>
      </c>
      <c r="C2394" s="97">
        <v>9</v>
      </c>
      <c r="D2394" s="93">
        <v>15</v>
      </c>
      <c r="E2394" s="93">
        <v>19</v>
      </c>
      <c r="F2394" s="93">
        <v>21</v>
      </c>
      <c r="G2394" s="93">
        <v>23</v>
      </c>
      <c r="H2394" s="93">
        <v>29</v>
      </c>
      <c r="I2394" s="99">
        <v>15</v>
      </c>
      <c r="J2394" s="93">
        <v>15</v>
      </c>
      <c r="K2394" s="93">
        <v>21</v>
      </c>
      <c r="L2394" s="93">
        <v>29</v>
      </c>
      <c r="M2394" s="93">
        <v>23</v>
      </c>
      <c r="N2394" s="93">
        <v>19</v>
      </c>
      <c r="O2394" s="94">
        <v>9</v>
      </c>
      <c r="P2394" s="74">
        <v>385168218</v>
      </c>
      <c r="Q2394" s="74">
        <v>1259439534</v>
      </c>
      <c r="R2394" s="74">
        <v>22</v>
      </c>
      <c r="S2394" s="74">
        <v>6000111</v>
      </c>
      <c r="T2394" s="74">
        <v>224</v>
      </c>
      <c r="U2394" s="74">
        <v>122781</v>
      </c>
      <c r="V2394" s="74">
        <v>1380</v>
      </c>
      <c r="W2394" s="74">
        <v>3000</v>
      </c>
      <c r="X2394" s="74">
        <v>68477</v>
      </c>
      <c r="Y2394" s="74">
        <v>200</v>
      </c>
      <c r="Z2394" s="74">
        <v>1323149</v>
      </c>
      <c r="AA2394" s="74">
        <v>10</v>
      </c>
      <c r="AB2394" s="74">
        <v>9530663</v>
      </c>
      <c r="AC2394" s="74">
        <v>5</v>
      </c>
    </row>
    <row r="2395" spans="1:29" ht="14.25">
      <c r="A2395" s="89">
        <v>2019034</v>
      </c>
      <c r="B2395" s="91">
        <v>43550</v>
      </c>
      <c r="C2395" s="97">
        <v>9</v>
      </c>
      <c r="D2395" s="93">
        <v>11</v>
      </c>
      <c r="E2395" s="93">
        <v>15</v>
      </c>
      <c r="F2395" s="93">
        <v>22</v>
      </c>
      <c r="G2395" s="93">
        <v>24</v>
      </c>
      <c r="H2395" s="93">
        <v>26</v>
      </c>
      <c r="I2395" s="99">
        <v>3</v>
      </c>
      <c r="J2395" s="93">
        <v>11</v>
      </c>
      <c r="K2395" s="93">
        <v>9</v>
      </c>
      <c r="L2395" s="93">
        <v>26</v>
      </c>
      <c r="M2395" s="93">
        <v>24</v>
      </c>
      <c r="N2395" s="93">
        <v>22</v>
      </c>
      <c r="O2395" s="94">
        <v>15</v>
      </c>
      <c r="P2395" s="74">
        <v>354652922</v>
      </c>
      <c r="Q2395" s="74">
        <v>1263277472</v>
      </c>
      <c r="R2395" s="74">
        <v>10</v>
      </c>
      <c r="S2395" s="74">
        <v>6957743</v>
      </c>
      <c r="T2395" s="74">
        <v>103</v>
      </c>
      <c r="U2395" s="74">
        <v>237590</v>
      </c>
      <c r="V2395" s="74">
        <v>1211</v>
      </c>
      <c r="W2395" s="74">
        <v>3000</v>
      </c>
      <c r="X2395" s="74">
        <v>63789</v>
      </c>
      <c r="Y2395" s="74">
        <v>200</v>
      </c>
      <c r="Z2395" s="74">
        <v>1242428</v>
      </c>
      <c r="AA2395" s="74">
        <v>10</v>
      </c>
      <c r="AB2395" s="74">
        <v>9415538</v>
      </c>
      <c r="AC2395" s="74">
        <v>5</v>
      </c>
    </row>
    <row r="2396" spans="1:29" ht="14.25">
      <c r="A2396" s="89">
        <v>2019035</v>
      </c>
      <c r="B2396" s="91">
        <v>43552</v>
      </c>
      <c r="C2396" s="97">
        <v>1</v>
      </c>
      <c r="D2396" s="93">
        <v>5</v>
      </c>
      <c r="E2396" s="93">
        <v>7</v>
      </c>
      <c r="F2396" s="93">
        <v>9</v>
      </c>
      <c r="G2396" s="93">
        <v>10</v>
      </c>
      <c r="H2396" s="93">
        <v>20</v>
      </c>
      <c r="I2396" s="99">
        <v>16</v>
      </c>
      <c r="J2396" s="93">
        <v>1</v>
      </c>
      <c r="K2396" s="93">
        <v>9</v>
      </c>
      <c r="L2396" s="93">
        <v>5</v>
      </c>
      <c r="M2396" s="93">
        <v>20</v>
      </c>
      <c r="N2396" s="93">
        <v>10</v>
      </c>
      <c r="O2396" s="94">
        <v>7</v>
      </c>
      <c r="P2396" s="74">
        <v>354951028</v>
      </c>
      <c r="Q2396" s="74">
        <v>1269805979</v>
      </c>
      <c r="R2396" s="74">
        <v>11</v>
      </c>
      <c r="S2396" s="74">
        <v>7034000</v>
      </c>
      <c r="T2396" s="74">
        <v>233</v>
      </c>
      <c r="U2396" s="74">
        <v>120032</v>
      </c>
      <c r="V2396" s="74">
        <v>1362</v>
      </c>
      <c r="W2396" s="74">
        <v>3000</v>
      </c>
      <c r="X2396" s="74">
        <v>75341</v>
      </c>
      <c r="Y2396" s="74">
        <v>200</v>
      </c>
      <c r="Z2396" s="74">
        <v>1379602</v>
      </c>
      <c r="AA2396" s="74">
        <v>10</v>
      </c>
      <c r="AB2396" s="74">
        <v>5821154</v>
      </c>
      <c r="AC2396" s="74">
        <v>5</v>
      </c>
    </row>
    <row r="2397" spans="1:29" ht="14.25">
      <c r="A2397" s="89">
        <v>2019036</v>
      </c>
      <c r="B2397" s="91">
        <v>43555</v>
      </c>
      <c r="C2397" s="97">
        <v>2</v>
      </c>
      <c r="D2397" s="93">
        <v>10</v>
      </c>
      <c r="E2397" s="93">
        <v>13</v>
      </c>
      <c r="F2397" s="93">
        <v>16</v>
      </c>
      <c r="G2397" s="93">
        <v>23</v>
      </c>
      <c r="H2397" s="93">
        <v>32</v>
      </c>
      <c r="I2397" s="99">
        <v>8</v>
      </c>
      <c r="J2397" s="93">
        <v>23</v>
      </c>
      <c r="K2397" s="93">
        <v>10</v>
      </c>
      <c r="L2397" s="93">
        <v>13</v>
      </c>
      <c r="M2397" s="93">
        <v>2</v>
      </c>
      <c r="N2397" s="93">
        <v>32</v>
      </c>
      <c r="O2397" s="94">
        <v>16</v>
      </c>
      <c r="P2397" s="74">
        <v>383547756</v>
      </c>
      <c r="Q2397" s="74">
        <v>1164805979</v>
      </c>
      <c r="R2397" s="74">
        <v>21</v>
      </c>
      <c r="S2397" s="74">
        <v>5000000</v>
      </c>
      <c r="T2397" s="74">
        <v>85</v>
      </c>
      <c r="U2397" s="74">
        <v>6000</v>
      </c>
      <c r="V2397" s="74">
        <v>2956</v>
      </c>
      <c r="W2397" s="74">
        <v>3000</v>
      </c>
      <c r="X2397" s="74">
        <v>117550</v>
      </c>
      <c r="Y2397" s="74">
        <v>200</v>
      </c>
      <c r="Z2397" s="74">
        <v>1895239</v>
      </c>
      <c r="AA2397" s="74">
        <v>10</v>
      </c>
      <c r="AB2397" s="74">
        <v>28680477</v>
      </c>
      <c r="AC2397" s="74">
        <v>5</v>
      </c>
    </row>
    <row r="2398" spans="1:29" ht="14.25">
      <c r="A2398" s="89">
        <v>2019037</v>
      </c>
      <c r="B2398" s="91">
        <v>43557</v>
      </c>
      <c r="C2398" s="97">
        <v>1</v>
      </c>
      <c r="D2398" s="93">
        <v>7</v>
      </c>
      <c r="E2398" s="93">
        <v>12</v>
      </c>
      <c r="F2398" s="93">
        <v>14</v>
      </c>
      <c r="G2398" s="93">
        <v>18</v>
      </c>
      <c r="H2398" s="93">
        <v>25</v>
      </c>
      <c r="I2398" s="99">
        <v>10</v>
      </c>
      <c r="J2398" s="93">
        <v>18</v>
      </c>
      <c r="K2398" s="93">
        <v>1</v>
      </c>
      <c r="L2398" s="93">
        <v>14</v>
      </c>
      <c r="M2398" s="93">
        <v>25</v>
      </c>
      <c r="N2398" s="93">
        <v>7</v>
      </c>
      <c r="O2398" s="94">
        <v>12</v>
      </c>
      <c r="P2398" s="74">
        <v>344923376</v>
      </c>
      <c r="Q2398" s="74">
        <v>1154793537</v>
      </c>
      <c r="R2398" s="74">
        <v>12</v>
      </c>
      <c r="S2398" s="74">
        <v>6514774</v>
      </c>
      <c r="T2398" s="74">
        <v>213</v>
      </c>
      <c r="U2398" s="74">
        <v>106674</v>
      </c>
      <c r="V2398" s="74">
        <v>1458</v>
      </c>
      <c r="W2398" s="74">
        <v>3000</v>
      </c>
      <c r="X2398" s="74">
        <v>70399</v>
      </c>
      <c r="Y2398" s="74">
        <v>200</v>
      </c>
      <c r="Z2398" s="74">
        <v>1325157</v>
      </c>
      <c r="AA2398" s="74">
        <v>10</v>
      </c>
      <c r="AB2398" s="74">
        <v>9284123</v>
      </c>
      <c r="AC2398" s="74">
        <v>5</v>
      </c>
    </row>
    <row r="2399" spans="1:29" ht="14.25">
      <c r="A2399" s="89">
        <v>2019038</v>
      </c>
      <c r="B2399" s="91">
        <v>43559</v>
      </c>
      <c r="C2399" s="97">
        <v>9</v>
      </c>
      <c r="D2399" s="93">
        <v>12</v>
      </c>
      <c r="E2399" s="93">
        <v>21</v>
      </c>
      <c r="F2399" s="93">
        <v>27</v>
      </c>
      <c r="G2399" s="93">
        <v>29</v>
      </c>
      <c r="H2399" s="93">
        <v>30</v>
      </c>
      <c r="I2399" s="99">
        <v>5</v>
      </c>
      <c r="J2399" s="93">
        <v>21</v>
      </c>
      <c r="K2399" s="93">
        <v>30</v>
      </c>
      <c r="L2399" s="93">
        <v>12</v>
      </c>
      <c r="M2399" s="93">
        <v>9</v>
      </c>
      <c r="N2399" s="93">
        <v>27</v>
      </c>
      <c r="O2399" s="94">
        <v>29</v>
      </c>
      <c r="P2399" s="74">
        <v>335328036</v>
      </c>
      <c r="Q2399" s="74">
        <v>1138999919</v>
      </c>
      <c r="R2399" s="74">
        <v>10</v>
      </c>
      <c r="S2399" s="74">
        <v>6243868</v>
      </c>
      <c r="T2399" s="74">
        <v>101</v>
      </c>
      <c r="U2399" s="74">
        <v>153944</v>
      </c>
      <c r="V2399" s="74">
        <v>2137</v>
      </c>
      <c r="W2399" s="74">
        <v>3000</v>
      </c>
      <c r="X2399" s="74">
        <v>89846</v>
      </c>
      <c r="Y2399" s="74">
        <v>200</v>
      </c>
      <c r="Z2399" s="74">
        <v>1485224</v>
      </c>
      <c r="AA2399" s="74">
        <v>10</v>
      </c>
      <c r="AB2399" s="74">
        <v>12576975</v>
      </c>
      <c r="AC2399" s="74">
        <v>5</v>
      </c>
    </row>
    <row r="2400" spans="1:29" ht="14.25">
      <c r="A2400" s="89">
        <v>2019039</v>
      </c>
      <c r="B2400" s="91">
        <v>43562</v>
      </c>
      <c r="C2400" s="97">
        <v>6</v>
      </c>
      <c r="D2400" s="93">
        <v>7</v>
      </c>
      <c r="E2400" s="93">
        <v>11</v>
      </c>
      <c r="F2400" s="93">
        <v>14</v>
      </c>
      <c r="G2400" s="93">
        <v>27</v>
      </c>
      <c r="H2400" s="93">
        <v>32</v>
      </c>
      <c r="I2400" s="99">
        <v>8</v>
      </c>
      <c r="J2400" s="93">
        <v>7</v>
      </c>
      <c r="K2400" s="93">
        <v>27</v>
      </c>
      <c r="L2400" s="93">
        <v>11</v>
      </c>
      <c r="M2400" s="93">
        <v>32</v>
      </c>
      <c r="N2400" s="93">
        <v>6</v>
      </c>
      <c r="O2400" s="94">
        <v>14</v>
      </c>
      <c r="P2400" s="74">
        <v>363128750</v>
      </c>
      <c r="Q2400" s="74">
        <v>1122075950</v>
      </c>
      <c r="R2400" s="74">
        <v>11</v>
      </c>
      <c r="S2400" s="74">
        <v>6258711</v>
      </c>
      <c r="T2400" s="74">
        <v>136</v>
      </c>
      <c r="U2400" s="74">
        <v>127259</v>
      </c>
      <c r="V2400" s="74">
        <v>2045</v>
      </c>
      <c r="W2400" s="74">
        <v>3000</v>
      </c>
      <c r="X2400" s="74">
        <v>89894</v>
      </c>
      <c r="Y2400" s="74">
        <v>200</v>
      </c>
      <c r="Z2400" s="74">
        <v>1606282</v>
      </c>
      <c r="AA2400" s="74">
        <v>10</v>
      </c>
      <c r="AB2400" s="74">
        <v>13705464</v>
      </c>
      <c r="AC2400" s="74">
        <v>5</v>
      </c>
    </row>
    <row r="2401" spans="1:29" ht="14.25">
      <c r="A2401" s="89">
        <v>2019040</v>
      </c>
      <c r="B2401" s="91">
        <v>43564</v>
      </c>
      <c r="C2401" s="97">
        <v>5</v>
      </c>
      <c r="D2401" s="93">
        <v>6</v>
      </c>
      <c r="E2401" s="93">
        <v>9</v>
      </c>
      <c r="F2401" s="93">
        <v>18</v>
      </c>
      <c r="G2401" s="93">
        <v>23</v>
      </c>
      <c r="H2401" s="93">
        <v>31</v>
      </c>
      <c r="I2401" s="99">
        <v>11</v>
      </c>
      <c r="J2401" s="93">
        <v>23</v>
      </c>
      <c r="K2401" s="93">
        <v>5</v>
      </c>
      <c r="L2401" s="93">
        <v>9</v>
      </c>
      <c r="M2401" s="93">
        <v>18</v>
      </c>
      <c r="N2401" s="93">
        <v>31</v>
      </c>
      <c r="O2401" s="94">
        <v>6</v>
      </c>
      <c r="P2401" s="74">
        <v>335974062</v>
      </c>
      <c r="Q2401" s="74">
        <v>1118623191</v>
      </c>
      <c r="R2401" s="74">
        <v>8</v>
      </c>
      <c r="S2401" s="74">
        <v>6661238</v>
      </c>
      <c r="T2401" s="74">
        <v>159</v>
      </c>
      <c r="U2401" s="74">
        <v>104480</v>
      </c>
      <c r="V2401" s="74">
        <v>2510</v>
      </c>
      <c r="W2401" s="74">
        <v>3000</v>
      </c>
      <c r="X2401" s="74">
        <v>93201</v>
      </c>
      <c r="Y2401" s="74">
        <v>200</v>
      </c>
      <c r="Z2401" s="74">
        <v>1540542</v>
      </c>
      <c r="AA2401" s="74">
        <v>10</v>
      </c>
      <c r="AB2401" s="74">
        <v>11320428</v>
      </c>
      <c r="AC2401" s="74">
        <v>5</v>
      </c>
    </row>
    <row r="2402" spans="1:29" ht="14.25">
      <c r="A2402" s="89">
        <v>2019041</v>
      </c>
      <c r="B2402" s="91">
        <v>43566</v>
      </c>
      <c r="C2402" s="97">
        <v>2</v>
      </c>
      <c r="D2402" s="93">
        <v>9</v>
      </c>
      <c r="E2402" s="93">
        <v>13</v>
      </c>
      <c r="F2402" s="93">
        <v>23</v>
      </c>
      <c r="G2402" s="93">
        <v>24</v>
      </c>
      <c r="H2402" s="93">
        <v>26</v>
      </c>
      <c r="I2402" s="99">
        <v>16</v>
      </c>
      <c r="J2402" s="93">
        <v>26</v>
      </c>
      <c r="K2402" s="93">
        <v>13</v>
      </c>
      <c r="L2402" s="93">
        <v>2</v>
      </c>
      <c r="M2402" s="93">
        <v>24</v>
      </c>
      <c r="N2402" s="93">
        <v>9</v>
      </c>
      <c r="O2402" s="94">
        <v>23</v>
      </c>
      <c r="P2402" s="74">
        <v>347145834</v>
      </c>
      <c r="Q2402" s="74">
        <v>1183587505</v>
      </c>
      <c r="R2402" s="74">
        <v>2</v>
      </c>
      <c r="S2402" s="74">
        <v>10000000</v>
      </c>
      <c r="T2402" s="74">
        <v>103</v>
      </c>
      <c r="U2402" s="74">
        <v>274965</v>
      </c>
      <c r="V2402" s="74">
        <v>831</v>
      </c>
      <c r="W2402" s="74">
        <v>3000</v>
      </c>
      <c r="X2402" s="74">
        <v>47335</v>
      </c>
      <c r="Y2402" s="74">
        <v>200</v>
      </c>
      <c r="Z2402" s="74">
        <v>1003320</v>
      </c>
      <c r="AA2402" s="74">
        <v>10</v>
      </c>
      <c r="AB2402" s="74">
        <v>6964501</v>
      </c>
      <c r="AC2402" s="74">
        <v>5</v>
      </c>
    </row>
    <row r="2403" spans="1:29" ht="14.25">
      <c r="A2403" s="89">
        <v>2019042</v>
      </c>
      <c r="B2403" s="91">
        <v>43569</v>
      </c>
      <c r="C2403" s="97">
        <v>15</v>
      </c>
      <c r="D2403" s="93">
        <v>17</v>
      </c>
      <c r="E2403" s="93">
        <v>19</v>
      </c>
      <c r="F2403" s="93">
        <v>22</v>
      </c>
      <c r="G2403" s="93">
        <v>25</v>
      </c>
      <c r="H2403" s="93">
        <v>26</v>
      </c>
      <c r="I2403" s="99">
        <v>4</v>
      </c>
      <c r="J2403" s="93">
        <v>22</v>
      </c>
      <c r="K2403" s="93">
        <v>25</v>
      </c>
      <c r="L2403" s="93">
        <v>26</v>
      </c>
      <c r="M2403" s="93">
        <v>15</v>
      </c>
      <c r="N2403" s="93">
        <v>19</v>
      </c>
      <c r="O2403" s="94">
        <v>17</v>
      </c>
      <c r="P2403" s="74">
        <v>376134240</v>
      </c>
      <c r="Q2403" s="74">
        <v>1220955571</v>
      </c>
      <c r="R2403" s="74">
        <v>4</v>
      </c>
      <c r="S2403" s="74">
        <v>10000000</v>
      </c>
      <c r="T2403" s="74">
        <v>132</v>
      </c>
      <c r="U2403" s="74">
        <v>195373</v>
      </c>
      <c r="V2403" s="74">
        <v>1226</v>
      </c>
      <c r="W2403" s="74">
        <v>3000</v>
      </c>
      <c r="X2403" s="74">
        <v>74347</v>
      </c>
      <c r="Y2403" s="74">
        <v>200</v>
      </c>
      <c r="Z2403" s="74">
        <v>1495803</v>
      </c>
      <c r="AA2403" s="74">
        <v>10</v>
      </c>
      <c r="AB2403" s="74">
        <v>9528585</v>
      </c>
      <c r="AC2403" s="74">
        <v>5</v>
      </c>
    </row>
    <row r="2404" spans="1:29" ht="14.25">
      <c r="A2404" s="89">
        <v>2019043</v>
      </c>
      <c r="B2404" s="91">
        <v>43571</v>
      </c>
      <c r="C2404" s="97">
        <v>1</v>
      </c>
      <c r="D2404" s="93">
        <v>6</v>
      </c>
      <c r="E2404" s="93">
        <v>12</v>
      </c>
      <c r="F2404" s="93">
        <v>13</v>
      </c>
      <c r="G2404" s="93">
        <v>24</v>
      </c>
      <c r="H2404" s="93">
        <v>32</v>
      </c>
      <c r="I2404" s="99">
        <v>13</v>
      </c>
      <c r="J2404" s="93">
        <v>1</v>
      </c>
      <c r="K2404" s="93">
        <v>13</v>
      </c>
      <c r="L2404" s="93">
        <v>32</v>
      </c>
      <c r="M2404" s="93">
        <v>6</v>
      </c>
      <c r="N2404" s="93">
        <v>12</v>
      </c>
      <c r="O2404" s="94">
        <v>24</v>
      </c>
      <c r="P2404" s="74">
        <v>345296562</v>
      </c>
      <c r="Q2404" s="74">
        <v>1275191954</v>
      </c>
      <c r="R2404" s="74">
        <v>2</v>
      </c>
      <c r="S2404" s="74">
        <v>10000000</v>
      </c>
      <c r="T2404" s="74">
        <v>99</v>
      </c>
      <c r="U2404" s="74">
        <v>249954</v>
      </c>
      <c r="V2404" s="74">
        <v>1162</v>
      </c>
      <c r="W2404" s="74">
        <v>3000</v>
      </c>
      <c r="X2404" s="74">
        <v>57084</v>
      </c>
      <c r="Y2404" s="74">
        <v>200</v>
      </c>
      <c r="Z2404" s="74">
        <v>1034128</v>
      </c>
      <c r="AA2404" s="74">
        <v>10</v>
      </c>
      <c r="AB2404" s="74">
        <v>8993878</v>
      </c>
      <c r="AC2404" s="74">
        <v>5</v>
      </c>
    </row>
    <row r="2405" spans="1:29" ht="14.25">
      <c r="A2405" s="89">
        <v>2019044</v>
      </c>
      <c r="B2405" s="91">
        <v>43573</v>
      </c>
      <c r="C2405" s="97">
        <v>6</v>
      </c>
      <c r="D2405" s="93">
        <v>14</v>
      </c>
      <c r="E2405" s="93">
        <v>16</v>
      </c>
      <c r="F2405" s="93">
        <v>17</v>
      </c>
      <c r="G2405" s="93">
        <v>23</v>
      </c>
      <c r="H2405" s="93">
        <v>29</v>
      </c>
      <c r="I2405" s="99">
        <v>7</v>
      </c>
      <c r="J2405" s="93">
        <v>23</v>
      </c>
      <c r="K2405" s="93">
        <v>16</v>
      </c>
      <c r="L2405" s="93">
        <v>17</v>
      </c>
      <c r="M2405" s="93">
        <v>29</v>
      </c>
      <c r="N2405" s="93">
        <v>14</v>
      </c>
      <c r="O2405" s="94">
        <v>6</v>
      </c>
      <c r="P2405" s="74">
        <v>350579948</v>
      </c>
      <c r="Q2405" s="74">
        <v>1246753637</v>
      </c>
      <c r="R2405" s="74">
        <v>12</v>
      </c>
      <c r="S2405" s="74">
        <v>5956414</v>
      </c>
      <c r="T2405" s="74">
        <v>188</v>
      </c>
      <c r="U2405" s="74">
        <v>76309</v>
      </c>
      <c r="V2405" s="74">
        <v>2205</v>
      </c>
      <c r="W2405" s="74">
        <v>3000</v>
      </c>
      <c r="X2405" s="74">
        <v>95733</v>
      </c>
      <c r="Y2405" s="74">
        <v>200</v>
      </c>
      <c r="Z2405" s="74">
        <v>1552954</v>
      </c>
      <c r="AA2405" s="74">
        <v>10</v>
      </c>
      <c r="AB2405" s="74">
        <v>14621631</v>
      </c>
      <c r="AC2405" s="74">
        <v>5</v>
      </c>
    </row>
    <row r="2406" spans="1:29" ht="14.25">
      <c r="A2406" s="89">
        <v>2019045</v>
      </c>
      <c r="B2406" s="91">
        <v>43576</v>
      </c>
      <c r="C2406" s="97">
        <v>1</v>
      </c>
      <c r="D2406" s="93">
        <v>6</v>
      </c>
      <c r="E2406" s="93">
        <v>17</v>
      </c>
      <c r="F2406" s="93">
        <v>19</v>
      </c>
      <c r="G2406" s="93">
        <v>27</v>
      </c>
      <c r="H2406" s="93">
        <v>31</v>
      </c>
      <c r="I2406" s="99">
        <v>14</v>
      </c>
      <c r="J2406" s="93">
        <v>31</v>
      </c>
      <c r="K2406" s="93">
        <v>1</v>
      </c>
      <c r="L2406" s="93">
        <v>27</v>
      </c>
      <c r="M2406" s="93">
        <v>6</v>
      </c>
      <c r="N2406" s="93">
        <v>17</v>
      </c>
      <c r="O2406" s="94">
        <v>19</v>
      </c>
      <c r="P2406" s="74">
        <v>380577960</v>
      </c>
      <c r="Q2406" s="74">
        <v>1272816559</v>
      </c>
      <c r="R2406" s="74">
        <v>7</v>
      </c>
      <c r="S2406" s="74">
        <v>8172099</v>
      </c>
      <c r="T2406" s="74">
        <v>83</v>
      </c>
      <c r="U2406" s="74">
        <v>334408</v>
      </c>
      <c r="V2406" s="74">
        <v>836</v>
      </c>
      <c r="W2406" s="74">
        <v>3000</v>
      </c>
      <c r="X2406" s="74">
        <v>51802</v>
      </c>
      <c r="Y2406" s="74">
        <v>200</v>
      </c>
      <c r="Z2406" s="74">
        <v>1068768</v>
      </c>
      <c r="AA2406" s="74">
        <v>10</v>
      </c>
      <c r="AB2406" s="74">
        <v>10380725</v>
      </c>
      <c r="AC2406" s="74">
        <v>5</v>
      </c>
    </row>
    <row r="2407" spans="1:29" ht="14.25">
      <c r="A2407" s="89">
        <v>2019046</v>
      </c>
      <c r="B2407" s="91">
        <v>43578</v>
      </c>
      <c r="C2407" s="97">
        <v>2</v>
      </c>
      <c r="D2407" s="93">
        <v>12</v>
      </c>
      <c r="E2407" s="93">
        <v>16</v>
      </c>
      <c r="F2407" s="93">
        <v>22</v>
      </c>
      <c r="G2407" s="93">
        <v>25</v>
      </c>
      <c r="H2407" s="93">
        <v>32</v>
      </c>
      <c r="I2407" s="99">
        <v>6</v>
      </c>
      <c r="J2407" s="93">
        <v>2</v>
      </c>
      <c r="K2407" s="93">
        <v>16</v>
      </c>
      <c r="L2407" s="93">
        <v>12</v>
      </c>
      <c r="M2407" s="93">
        <v>32</v>
      </c>
      <c r="N2407" s="93">
        <v>25</v>
      </c>
      <c r="O2407" s="94">
        <v>22</v>
      </c>
      <c r="P2407" s="74">
        <v>349236650</v>
      </c>
      <c r="Q2407" s="74">
        <v>1227436396</v>
      </c>
      <c r="R2407" s="74">
        <v>17</v>
      </c>
      <c r="S2407" s="74">
        <v>5847483</v>
      </c>
      <c r="T2407" s="74">
        <v>132</v>
      </c>
      <c r="U2407" s="74">
        <v>136431</v>
      </c>
      <c r="V2407" s="74">
        <v>2121</v>
      </c>
      <c r="W2407" s="74">
        <v>3000</v>
      </c>
      <c r="X2407" s="74">
        <v>81820</v>
      </c>
      <c r="Y2407" s="74">
        <v>200</v>
      </c>
      <c r="Z2407" s="74">
        <v>1392213</v>
      </c>
      <c r="AA2407" s="74">
        <v>10</v>
      </c>
      <c r="AB2407" s="74">
        <v>12488152</v>
      </c>
      <c r="AC2407" s="74">
        <v>5</v>
      </c>
    </row>
    <row r="2408" spans="1:29" ht="14.25">
      <c r="A2408" s="89">
        <v>2019047</v>
      </c>
      <c r="B2408" s="91">
        <v>43580</v>
      </c>
      <c r="C2408" s="97">
        <v>3</v>
      </c>
      <c r="D2408" s="93">
        <v>11</v>
      </c>
      <c r="E2408" s="93">
        <v>18</v>
      </c>
      <c r="F2408" s="93">
        <v>25</v>
      </c>
      <c r="G2408" s="93">
        <v>30</v>
      </c>
      <c r="H2408" s="93">
        <v>33</v>
      </c>
      <c r="I2408" s="99">
        <v>14</v>
      </c>
      <c r="J2408" s="93">
        <v>18</v>
      </c>
      <c r="K2408" s="93">
        <v>25</v>
      </c>
      <c r="L2408" s="93">
        <v>3</v>
      </c>
      <c r="M2408" s="93">
        <v>11</v>
      </c>
      <c r="N2408" s="93">
        <v>30</v>
      </c>
      <c r="O2408" s="94">
        <v>33</v>
      </c>
      <c r="P2408" s="74">
        <v>349665886</v>
      </c>
      <c r="Q2408" s="74">
        <v>1297945208</v>
      </c>
      <c r="R2408" s="74">
        <v>1</v>
      </c>
      <c r="S2408" s="74">
        <v>10000000</v>
      </c>
      <c r="T2408" s="74">
        <v>388</v>
      </c>
      <c r="U2408" s="74">
        <v>69165</v>
      </c>
      <c r="V2408" s="74">
        <v>909</v>
      </c>
      <c r="W2408" s="74">
        <v>3000</v>
      </c>
      <c r="X2408" s="74">
        <v>84327</v>
      </c>
      <c r="Y2408" s="74">
        <v>200</v>
      </c>
      <c r="Z2408" s="74">
        <v>1725198</v>
      </c>
      <c r="AA2408" s="74">
        <v>10</v>
      </c>
      <c r="AB2408" s="74">
        <v>5429364</v>
      </c>
      <c r="AC2408" s="74">
        <v>5</v>
      </c>
    </row>
    <row r="2409" spans="1:29" ht="14.25">
      <c r="A2409" s="89">
        <v>2019048</v>
      </c>
      <c r="B2409" s="91">
        <v>43583</v>
      </c>
      <c r="C2409" s="97">
        <v>3</v>
      </c>
      <c r="D2409" s="93">
        <v>7</v>
      </c>
      <c r="E2409" s="93">
        <v>10</v>
      </c>
      <c r="F2409" s="93">
        <v>12</v>
      </c>
      <c r="G2409" s="93">
        <v>18</v>
      </c>
      <c r="H2409" s="93">
        <v>29</v>
      </c>
      <c r="I2409" s="99">
        <v>10</v>
      </c>
      <c r="J2409" s="93">
        <v>29</v>
      </c>
      <c r="K2409" s="93">
        <v>18</v>
      </c>
      <c r="L2409" s="93">
        <v>3</v>
      </c>
      <c r="M2409" s="93">
        <v>7</v>
      </c>
      <c r="N2409" s="93">
        <v>10</v>
      </c>
      <c r="O2409" s="94">
        <v>12</v>
      </c>
      <c r="P2409" s="74">
        <v>379210874</v>
      </c>
      <c r="Q2409" s="74">
        <v>1307482004</v>
      </c>
      <c r="R2409" s="74">
        <v>8</v>
      </c>
      <c r="S2409" s="74">
        <v>7251672</v>
      </c>
      <c r="T2409" s="74">
        <v>153</v>
      </c>
      <c r="U2409" s="74">
        <v>147168</v>
      </c>
      <c r="V2409" s="74">
        <v>2209</v>
      </c>
      <c r="W2409" s="74">
        <v>3000</v>
      </c>
      <c r="X2409" s="74">
        <v>101803</v>
      </c>
      <c r="Y2409" s="74">
        <v>200</v>
      </c>
      <c r="Z2409" s="74">
        <v>1730349</v>
      </c>
      <c r="AA2409" s="74">
        <v>10</v>
      </c>
      <c r="AB2409" s="74">
        <v>10291067</v>
      </c>
      <c r="AC2409" s="74">
        <v>5</v>
      </c>
    </row>
    <row r="2410" spans="1:29" ht="14.25">
      <c r="A2410" s="89">
        <v>2019049</v>
      </c>
      <c r="B2410" s="91">
        <v>43585</v>
      </c>
      <c r="C2410" s="97">
        <v>3</v>
      </c>
      <c r="D2410" s="93">
        <v>10</v>
      </c>
      <c r="E2410" s="93">
        <v>13</v>
      </c>
      <c r="F2410" s="93">
        <v>22</v>
      </c>
      <c r="G2410" s="93">
        <v>23</v>
      </c>
      <c r="H2410" s="93">
        <v>28</v>
      </c>
      <c r="I2410" s="99">
        <v>15</v>
      </c>
      <c r="J2410" s="93">
        <v>23</v>
      </c>
      <c r="K2410" s="93">
        <v>13</v>
      </c>
      <c r="L2410" s="93">
        <v>3</v>
      </c>
      <c r="M2410" s="93">
        <v>28</v>
      </c>
      <c r="N2410" s="93">
        <v>22</v>
      </c>
      <c r="O2410" s="94">
        <v>10</v>
      </c>
      <c r="P2410" s="74">
        <v>333775314</v>
      </c>
      <c r="Q2410" s="74">
        <v>1300906020</v>
      </c>
      <c r="R2410" s="74">
        <v>9</v>
      </c>
      <c r="S2410" s="74">
        <v>6552485</v>
      </c>
      <c r="T2410" s="74">
        <v>205</v>
      </c>
      <c r="U2410" s="74">
        <v>85197</v>
      </c>
      <c r="V2410" s="74">
        <v>2854</v>
      </c>
      <c r="W2410" s="74">
        <v>3000</v>
      </c>
      <c r="X2410" s="74">
        <v>111093</v>
      </c>
      <c r="Y2410" s="74">
        <v>200</v>
      </c>
      <c r="Z2410" s="74">
        <v>1745138</v>
      </c>
      <c r="AA2410" s="74">
        <v>10</v>
      </c>
      <c r="AB2410" s="74">
        <v>9091215</v>
      </c>
      <c r="AC2410" s="74">
        <v>5</v>
      </c>
    </row>
    <row r="2411" spans="1:29" ht="14.25">
      <c r="A2411" s="89">
        <v>2019050</v>
      </c>
      <c r="B2411" s="91">
        <v>43587</v>
      </c>
      <c r="C2411" s="97">
        <v>4</v>
      </c>
      <c r="D2411" s="93">
        <v>6</v>
      </c>
      <c r="E2411" s="93">
        <v>10</v>
      </c>
      <c r="F2411" s="93">
        <v>11</v>
      </c>
      <c r="G2411" s="93">
        <v>21</v>
      </c>
      <c r="H2411" s="93">
        <v>23</v>
      </c>
      <c r="I2411" s="99">
        <v>2</v>
      </c>
      <c r="J2411" s="93">
        <v>4</v>
      </c>
      <c r="K2411" s="93">
        <v>10</v>
      </c>
      <c r="L2411" s="93">
        <v>11</v>
      </c>
      <c r="M2411" s="93">
        <v>21</v>
      </c>
      <c r="N2411" s="93">
        <v>6</v>
      </c>
      <c r="O2411" s="94">
        <v>23</v>
      </c>
      <c r="P2411" s="74">
        <v>311858860</v>
      </c>
      <c r="Q2411" s="74">
        <v>1276546288</v>
      </c>
      <c r="R2411" s="74">
        <v>13</v>
      </c>
      <c r="S2411" s="74">
        <v>6136790</v>
      </c>
      <c r="T2411" s="74">
        <v>100</v>
      </c>
      <c r="U2411" s="74">
        <v>184728</v>
      </c>
      <c r="V2411" s="74">
        <v>1227</v>
      </c>
      <c r="W2411" s="74">
        <v>3000</v>
      </c>
      <c r="X2411" s="74">
        <v>64622</v>
      </c>
      <c r="Y2411" s="74">
        <v>200</v>
      </c>
      <c r="Z2411" s="74">
        <v>1200423</v>
      </c>
      <c r="AA2411" s="74">
        <v>10</v>
      </c>
      <c r="AB2411" s="74">
        <v>10061963</v>
      </c>
      <c r="AC2411" s="74">
        <v>5</v>
      </c>
    </row>
    <row r="2412" spans="1:29" ht="14.25">
      <c r="A2412" s="89">
        <v>2019051</v>
      </c>
      <c r="B2412" s="91">
        <v>43590</v>
      </c>
      <c r="C2412" s="97">
        <v>8</v>
      </c>
      <c r="D2412" s="93">
        <v>9</v>
      </c>
      <c r="E2412" s="93">
        <v>10</v>
      </c>
      <c r="F2412" s="93">
        <v>13</v>
      </c>
      <c r="G2412" s="93">
        <v>15</v>
      </c>
      <c r="H2412" s="93">
        <v>28</v>
      </c>
      <c r="I2412" s="99">
        <v>9</v>
      </c>
      <c r="J2412" s="93">
        <v>10</v>
      </c>
      <c r="K2412" s="93">
        <v>15</v>
      </c>
      <c r="L2412" s="93">
        <v>9</v>
      </c>
      <c r="M2412" s="93">
        <v>28</v>
      </c>
      <c r="N2412" s="93">
        <v>8</v>
      </c>
      <c r="O2412" s="94">
        <v>13</v>
      </c>
      <c r="P2412" s="74">
        <v>371316762</v>
      </c>
      <c r="Q2412" s="74">
        <v>1229559631</v>
      </c>
      <c r="R2412" s="74">
        <v>13</v>
      </c>
      <c r="S2412" s="74">
        <v>5503869</v>
      </c>
      <c r="T2412" s="74">
        <v>120</v>
      </c>
      <c r="U2412" s="74">
        <v>68232</v>
      </c>
      <c r="V2412" s="74">
        <v>3302</v>
      </c>
      <c r="W2412" s="74">
        <v>3000</v>
      </c>
      <c r="X2412" s="74">
        <v>142819</v>
      </c>
      <c r="Y2412" s="74">
        <v>200</v>
      </c>
      <c r="Z2412" s="74">
        <v>2196456</v>
      </c>
      <c r="AA2412" s="74">
        <v>10</v>
      </c>
      <c r="AB2412" s="74">
        <v>17751864</v>
      </c>
      <c r="AC2412" s="74">
        <v>5</v>
      </c>
    </row>
    <row r="2413" spans="1:29" ht="14.25">
      <c r="A2413" s="89">
        <v>2019052</v>
      </c>
      <c r="B2413" s="91">
        <v>43592</v>
      </c>
      <c r="C2413" s="97">
        <v>3</v>
      </c>
      <c r="D2413" s="93">
        <v>6</v>
      </c>
      <c r="E2413" s="93">
        <v>9</v>
      </c>
      <c r="F2413" s="93">
        <v>13</v>
      </c>
      <c r="G2413" s="93">
        <v>16</v>
      </c>
      <c r="H2413" s="93">
        <v>19</v>
      </c>
      <c r="I2413" s="99">
        <v>16</v>
      </c>
      <c r="J2413" s="93">
        <v>9</v>
      </c>
      <c r="K2413" s="93">
        <v>3</v>
      </c>
      <c r="L2413" s="93">
        <v>16</v>
      </c>
      <c r="M2413" s="93">
        <v>19</v>
      </c>
      <c r="N2413" s="93">
        <v>6</v>
      </c>
      <c r="O2413" s="94">
        <v>13</v>
      </c>
      <c r="P2413" s="74">
        <v>342251970</v>
      </c>
      <c r="Q2413" s="74">
        <v>514041918</v>
      </c>
      <c r="R2413" s="74">
        <v>153</v>
      </c>
      <c r="S2413" s="74">
        <v>5117604</v>
      </c>
      <c r="T2413" s="74">
        <v>2295</v>
      </c>
      <c r="U2413" s="74">
        <v>9800</v>
      </c>
      <c r="V2413" s="74">
        <v>2162</v>
      </c>
      <c r="W2413" s="74">
        <v>3000</v>
      </c>
      <c r="X2413" s="74">
        <v>76077</v>
      </c>
      <c r="Y2413" s="74">
        <v>200</v>
      </c>
      <c r="Z2413" s="74">
        <v>1276540</v>
      </c>
      <c r="AA2413" s="74">
        <v>10</v>
      </c>
      <c r="AB2413" s="74">
        <v>8653774</v>
      </c>
      <c r="AC2413" s="74">
        <v>5</v>
      </c>
    </row>
    <row r="2414" spans="1:29" ht="14.25">
      <c r="A2414" s="89">
        <v>2019053</v>
      </c>
      <c r="B2414" s="91">
        <v>43594</v>
      </c>
      <c r="C2414" s="97">
        <v>4</v>
      </c>
      <c r="D2414" s="93">
        <v>16</v>
      </c>
      <c r="E2414" s="93">
        <v>22</v>
      </c>
      <c r="F2414" s="93">
        <v>25</v>
      </c>
      <c r="G2414" s="93">
        <v>29</v>
      </c>
      <c r="H2414" s="93">
        <v>31</v>
      </c>
      <c r="I2414" s="99">
        <v>8</v>
      </c>
      <c r="J2414" s="93">
        <v>22</v>
      </c>
      <c r="K2414" s="93">
        <v>31</v>
      </c>
      <c r="L2414" s="93">
        <v>16</v>
      </c>
      <c r="M2414" s="93">
        <v>4</v>
      </c>
      <c r="N2414" s="93">
        <v>25</v>
      </c>
      <c r="O2414" s="94">
        <v>29</v>
      </c>
      <c r="P2414" s="74">
        <v>345533966</v>
      </c>
      <c r="Q2414" s="74">
        <v>486040155</v>
      </c>
      <c r="R2414" s="74">
        <v>12</v>
      </c>
      <c r="S2414" s="74">
        <v>5969643</v>
      </c>
      <c r="T2414" s="74">
        <v>109</v>
      </c>
      <c r="U2414" s="74">
        <v>133437</v>
      </c>
      <c r="V2414" s="74">
        <v>1869</v>
      </c>
      <c r="W2414" s="74">
        <v>3000</v>
      </c>
      <c r="X2414" s="74">
        <v>80695</v>
      </c>
      <c r="Y2414" s="74">
        <v>200</v>
      </c>
      <c r="Z2414" s="74">
        <v>1364875</v>
      </c>
      <c r="AA2414" s="74">
        <v>10</v>
      </c>
      <c r="AB2414" s="74">
        <v>15147656</v>
      </c>
      <c r="AC2414" s="74">
        <v>5</v>
      </c>
    </row>
    <row r="2415" spans="1:29" ht="14.25">
      <c r="A2415" s="89">
        <v>2019054</v>
      </c>
      <c r="B2415" s="91">
        <v>43597</v>
      </c>
      <c r="C2415" s="97">
        <v>7</v>
      </c>
      <c r="D2415" s="93">
        <v>10</v>
      </c>
      <c r="E2415" s="93">
        <v>11</v>
      </c>
      <c r="F2415" s="93">
        <v>15</v>
      </c>
      <c r="G2415" s="93">
        <v>24</v>
      </c>
      <c r="H2415" s="93">
        <v>26</v>
      </c>
      <c r="I2415" s="99">
        <v>11</v>
      </c>
      <c r="J2415" s="93">
        <v>15</v>
      </c>
      <c r="K2415" s="93">
        <v>26</v>
      </c>
      <c r="L2415" s="93">
        <v>7</v>
      </c>
      <c r="M2415" s="93">
        <v>10</v>
      </c>
      <c r="N2415" s="93">
        <v>24</v>
      </c>
      <c r="O2415" s="94">
        <v>11</v>
      </c>
      <c r="P2415" s="74">
        <v>376075414</v>
      </c>
      <c r="Q2415" s="74">
        <v>484344441</v>
      </c>
      <c r="R2415" s="74">
        <v>8</v>
      </c>
      <c r="S2415" s="74">
        <v>6741103</v>
      </c>
      <c r="T2415" s="74">
        <v>132</v>
      </c>
      <c r="U2415" s="74">
        <v>131901</v>
      </c>
      <c r="V2415" s="74">
        <v>2374</v>
      </c>
      <c r="W2415" s="74">
        <v>3000</v>
      </c>
      <c r="X2415" s="74">
        <v>102249</v>
      </c>
      <c r="Y2415" s="74">
        <v>200</v>
      </c>
      <c r="Z2415" s="74">
        <v>1678737</v>
      </c>
      <c r="AA2415" s="74">
        <v>10</v>
      </c>
      <c r="AB2415" s="74">
        <v>14054725</v>
      </c>
      <c r="AC2415" s="74">
        <v>5</v>
      </c>
    </row>
    <row r="2416" spans="1:29" ht="14.25">
      <c r="A2416" s="89">
        <v>2019055</v>
      </c>
      <c r="B2416" s="91">
        <v>43599</v>
      </c>
      <c r="C2416" s="97">
        <v>1</v>
      </c>
      <c r="D2416" s="93">
        <v>6</v>
      </c>
      <c r="E2416" s="93">
        <v>11</v>
      </c>
      <c r="F2416" s="93">
        <v>15</v>
      </c>
      <c r="G2416" s="93">
        <v>19</v>
      </c>
      <c r="H2416" s="93">
        <v>31</v>
      </c>
      <c r="I2416" s="99">
        <v>10</v>
      </c>
      <c r="J2416" s="93">
        <v>31</v>
      </c>
      <c r="K2416" s="93">
        <v>6</v>
      </c>
      <c r="L2416" s="93">
        <v>1</v>
      </c>
      <c r="M2416" s="93">
        <v>19</v>
      </c>
      <c r="N2416" s="93">
        <v>15</v>
      </c>
      <c r="O2416" s="94">
        <v>11</v>
      </c>
      <c r="P2416" s="74">
        <v>350070872</v>
      </c>
      <c r="Q2416" s="74">
        <v>531777347</v>
      </c>
      <c r="R2416" s="74">
        <v>2</v>
      </c>
      <c r="S2416" s="74">
        <v>10000000</v>
      </c>
      <c r="T2416" s="74">
        <v>61</v>
      </c>
      <c r="U2416" s="74">
        <v>368485</v>
      </c>
      <c r="V2416" s="74">
        <v>1097</v>
      </c>
      <c r="W2416" s="74">
        <v>3000</v>
      </c>
      <c r="X2416" s="74">
        <v>57238</v>
      </c>
      <c r="Y2416" s="74">
        <v>200</v>
      </c>
      <c r="Z2416" s="74">
        <v>1100504</v>
      </c>
      <c r="AA2416" s="74">
        <v>10</v>
      </c>
      <c r="AB2416" s="74">
        <v>11176109</v>
      </c>
      <c r="AC2416" s="74">
        <v>5</v>
      </c>
    </row>
    <row r="2417" spans="1:29" ht="14.25">
      <c r="A2417" s="89">
        <v>2019056</v>
      </c>
      <c r="B2417" s="91">
        <v>43601</v>
      </c>
      <c r="C2417" s="97">
        <v>13</v>
      </c>
      <c r="D2417" s="93">
        <v>14</v>
      </c>
      <c r="E2417" s="93">
        <v>17</v>
      </c>
      <c r="F2417" s="93">
        <v>19</v>
      </c>
      <c r="G2417" s="93">
        <v>21</v>
      </c>
      <c r="H2417" s="93">
        <v>29</v>
      </c>
      <c r="I2417" s="99">
        <v>1</v>
      </c>
      <c r="J2417" s="93">
        <v>19</v>
      </c>
      <c r="K2417" s="93">
        <v>21</v>
      </c>
      <c r="L2417" s="93">
        <v>14</v>
      </c>
      <c r="M2417" s="93">
        <v>13</v>
      </c>
      <c r="N2417" s="93">
        <v>17</v>
      </c>
      <c r="O2417" s="94">
        <v>29</v>
      </c>
      <c r="P2417" s="74">
        <v>351267630</v>
      </c>
      <c r="Q2417" s="74">
        <v>579319269</v>
      </c>
      <c r="R2417" s="74">
        <v>1</v>
      </c>
      <c r="S2417" s="74">
        <v>10000000</v>
      </c>
      <c r="T2417" s="74">
        <v>78</v>
      </c>
      <c r="U2417" s="74">
        <v>245905</v>
      </c>
      <c r="V2417" s="74">
        <v>1528</v>
      </c>
      <c r="W2417" s="74">
        <v>3000</v>
      </c>
      <c r="X2417" s="74">
        <v>70105</v>
      </c>
      <c r="Y2417" s="74">
        <v>200</v>
      </c>
      <c r="Z2417" s="74">
        <v>1287687</v>
      </c>
      <c r="AA2417" s="74">
        <v>10</v>
      </c>
      <c r="AB2417" s="74">
        <v>12783341</v>
      </c>
      <c r="AC2417" s="74">
        <v>5</v>
      </c>
    </row>
    <row r="2418" spans="1:29" ht="14.25">
      <c r="A2418" s="89">
        <v>2019057</v>
      </c>
      <c r="B2418" s="91">
        <v>43604</v>
      </c>
      <c r="C2418" s="97">
        <v>4</v>
      </c>
      <c r="D2418" s="93">
        <v>5</v>
      </c>
      <c r="E2418" s="93">
        <v>6</v>
      </c>
      <c r="F2418" s="93">
        <v>8</v>
      </c>
      <c r="G2418" s="93">
        <v>13</v>
      </c>
      <c r="H2418" s="93">
        <v>18</v>
      </c>
      <c r="I2418" s="99">
        <v>16</v>
      </c>
      <c r="J2418" s="93">
        <v>18</v>
      </c>
      <c r="K2418" s="93">
        <v>4</v>
      </c>
      <c r="L2418" s="93">
        <v>13</v>
      </c>
      <c r="M2418" s="93">
        <v>5</v>
      </c>
      <c r="N2418" s="93">
        <v>6</v>
      </c>
      <c r="O2418" s="94">
        <v>8</v>
      </c>
      <c r="P2418" s="74">
        <v>372560948</v>
      </c>
      <c r="Q2418" s="74">
        <v>606231938</v>
      </c>
      <c r="R2418" s="74">
        <v>7</v>
      </c>
      <c r="S2418" s="74">
        <v>8216242</v>
      </c>
      <c r="T2418" s="74">
        <v>127</v>
      </c>
      <c r="U2418" s="74">
        <v>221591</v>
      </c>
      <c r="V2418" s="74">
        <v>1311</v>
      </c>
      <c r="W2418" s="74">
        <v>3000</v>
      </c>
      <c r="X2418" s="74">
        <v>74663</v>
      </c>
      <c r="Y2418" s="74">
        <v>200</v>
      </c>
      <c r="Z2418" s="74">
        <v>1509549</v>
      </c>
      <c r="AA2418" s="74">
        <v>10</v>
      </c>
      <c r="AB2418" s="74">
        <v>7205057</v>
      </c>
      <c r="AC2418" s="74">
        <v>5</v>
      </c>
    </row>
    <row r="2419" spans="1:29" ht="14.25">
      <c r="A2419" s="89">
        <v>2019058</v>
      </c>
      <c r="B2419" s="91">
        <v>43606</v>
      </c>
      <c r="C2419" s="97">
        <v>7</v>
      </c>
      <c r="D2419" s="93">
        <v>8</v>
      </c>
      <c r="E2419" s="93">
        <v>12</v>
      </c>
      <c r="F2419" s="93">
        <v>21</v>
      </c>
      <c r="G2419" s="93">
        <v>23</v>
      </c>
      <c r="H2419" s="93">
        <v>27</v>
      </c>
      <c r="I2419" s="99">
        <v>12</v>
      </c>
      <c r="J2419" s="93">
        <v>7</v>
      </c>
      <c r="K2419" s="93">
        <v>12</v>
      </c>
      <c r="L2419" s="93">
        <v>8</v>
      </c>
      <c r="M2419" s="93">
        <v>27</v>
      </c>
      <c r="N2419" s="93">
        <v>21</v>
      </c>
      <c r="O2419" s="94">
        <v>23</v>
      </c>
      <c r="P2419" s="74">
        <v>339299672</v>
      </c>
      <c r="Q2419" s="74">
        <v>520571254</v>
      </c>
      <c r="R2419" s="74">
        <v>20</v>
      </c>
      <c r="S2419" s="74">
        <v>5260714</v>
      </c>
      <c r="T2419" s="74">
        <v>127</v>
      </c>
      <c r="U2419" s="74">
        <v>51321</v>
      </c>
      <c r="V2419" s="74">
        <v>3726</v>
      </c>
      <c r="W2419" s="74">
        <v>3000</v>
      </c>
      <c r="X2419" s="74">
        <v>152257</v>
      </c>
      <c r="Y2419" s="74">
        <v>200</v>
      </c>
      <c r="Z2419" s="74">
        <v>2179068</v>
      </c>
      <c r="AA2419" s="74">
        <v>10</v>
      </c>
      <c r="AB2419" s="74">
        <v>15353055</v>
      </c>
      <c r="AC2419" s="74">
        <v>5</v>
      </c>
    </row>
    <row r="2420" spans="1:29" ht="14.25">
      <c r="A2420" s="89">
        <v>2019059</v>
      </c>
      <c r="B2420" s="91">
        <v>43608</v>
      </c>
      <c r="C2420" s="97">
        <v>4</v>
      </c>
      <c r="D2420" s="93">
        <v>5</v>
      </c>
      <c r="E2420" s="93">
        <v>7</v>
      </c>
      <c r="F2420" s="93">
        <v>9</v>
      </c>
      <c r="G2420" s="93">
        <v>16</v>
      </c>
      <c r="H2420" s="93">
        <v>18</v>
      </c>
      <c r="I2420" s="99">
        <v>6</v>
      </c>
      <c r="J2420" s="93">
        <v>9</v>
      </c>
      <c r="K2420" s="93">
        <v>5</v>
      </c>
      <c r="L2420" s="93">
        <v>18</v>
      </c>
      <c r="M2420" s="93">
        <v>16</v>
      </c>
      <c r="N2420" s="93">
        <v>4</v>
      </c>
      <c r="O2420" s="94">
        <v>7</v>
      </c>
      <c r="P2420" s="74">
        <v>345567246</v>
      </c>
      <c r="Q2420" s="74">
        <v>561383166</v>
      </c>
      <c r="R2420" s="74">
        <v>2</v>
      </c>
      <c r="S2420" s="74">
        <v>10000000</v>
      </c>
      <c r="T2420" s="74">
        <v>125</v>
      </c>
      <c r="U2420" s="74">
        <v>162165</v>
      </c>
      <c r="V2420" s="74">
        <v>1542</v>
      </c>
      <c r="W2420" s="74">
        <v>3000</v>
      </c>
      <c r="X2420" s="74">
        <v>75876</v>
      </c>
      <c r="Y2420" s="74">
        <v>200</v>
      </c>
      <c r="Z2420" s="74">
        <v>1380983</v>
      </c>
      <c r="AA2420" s="74">
        <v>10</v>
      </c>
      <c r="AB2420" s="74">
        <v>10926874</v>
      </c>
      <c r="AC2420" s="74">
        <v>5</v>
      </c>
    </row>
    <row r="2421" spans="1:29" ht="14.25">
      <c r="A2421" s="89">
        <v>2019060</v>
      </c>
      <c r="B2421" s="91">
        <v>43611</v>
      </c>
      <c r="C2421" s="97">
        <v>3</v>
      </c>
      <c r="D2421" s="93">
        <v>4</v>
      </c>
      <c r="E2421" s="93">
        <v>14</v>
      </c>
      <c r="F2421" s="93">
        <v>20</v>
      </c>
      <c r="G2421" s="93">
        <v>23</v>
      </c>
      <c r="H2421" s="93">
        <v>27</v>
      </c>
      <c r="I2421" s="99">
        <v>1</v>
      </c>
      <c r="J2421" s="93">
        <v>14</v>
      </c>
      <c r="K2421" s="93">
        <v>20</v>
      </c>
      <c r="L2421" s="93">
        <v>3</v>
      </c>
      <c r="M2421" s="93">
        <v>27</v>
      </c>
      <c r="N2421" s="93">
        <v>23</v>
      </c>
      <c r="O2421" s="94">
        <v>4</v>
      </c>
      <c r="P2421" s="74">
        <v>367103342</v>
      </c>
      <c r="Q2421" s="74">
        <v>628604946</v>
      </c>
      <c r="R2421" s="74">
        <v>2</v>
      </c>
      <c r="S2421" s="74">
        <v>10000000</v>
      </c>
      <c r="T2421" s="74">
        <v>118</v>
      </c>
      <c r="U2421" s="74">
        <v>246389</v>
      </c>
      <c r="V2421" s="74">
        <v>994</v>
      </c>
      <c r="W2421" s="74">
        <v>3000</v>
      </c>
      <c r="X2421" s="74">
        <v>55657</v>
      </c>
      <c r="Y2421" s="74">
        <v>200</v>
      </c>
      <c r="Z2421" s="74">
        <v>1125191</v>
      </c>
      <c r="AA2421" s="74">
        <v>10</v>
      </c>
      <c r="AB2421" s="74">
        <v>7643924</v>
      </c>
      <c r="AC2421" s="74">
        <v>5</v>
      </c>
    </row>
    <row r="2422" spans="1:29" ht="14.25">
      <c r="A2422" s="89">
        <v>2019061</v>
      </c>
      <c r="B2422" s="91">
        <v>43613</v>
      </c>
      <c r="C2422" s="97">
        <v>3</v>
      </c>
      <c r="D2422" s="93">
        <v>17</v>
      </c>
      <c r="E2422" s="93">
        <v>19</v>
      </c>
      <c r="F2422" s="93">
        <v>24</v>
      </c>
      <c r="G2422" s="93">
        <v>27</v>
      </c>
      <c r="H2422" s="93">
        <v>31</v>
      </c>
      <c r="I2422" s="99">
        <v>12</v>
      </c>
      <c r="J2422" s="93">
        <v>27</v>
      </c>
      <c r="K2422" s="93">
        <v>17</v>
      </c>
      <c r="L2422" s="93">
        <v>19</v>
      </c>
      <c r="M2422" s="93">
        <v>24</v>
      </c>
      <c r="N2422" s="93">
        <v>3</v>
      </c>
      <c r="O2422" s="94">
        <v>31</v>
      </c>
      <c r="P2422" s="74">
        <v>335296666</v>
      </c>
      <c r="Q2422" s="74">
        <v>655425812</v>
      </c>
      <c r="R2422" s="74">
        <v>6</v>
      </c>
      <c r="S2422" s="74">
        <v>8443688</v>
      </c>
      <c r="T2422" s="74">
        <v>80</v>
      </c>
      <c r="U2422" s="74">
        <v>322845</v>
      </c>
      <c r="V2422" s="74">
        <v>841</v>
      </c>
      <c r="W2422" s="74">
        <v>3000</v>
      </c>
      <c r="X2422" s="74">
        <v>47553</v>
      </c>
      <c r="Y2422" s="74">
        <v>200</v>
      </c>
      <c r="Z2422" s="74">
        <v>965087</v>
      </c>
      <c r="AA2422" s="74">
        <v>10</v>
      </c>
      <c r="AB2422" s="74">
        <v>7860046</v>
      </c>
      <c r="AC2422" s="74">
        <v>5</v>
      </c>
    </row>
    <row r="2423" spans="1:29" ht="14.25">
      <c r="A2423" s="89">
        <v>2019062</v>
      </c>
      <c r="B2423" s="91">
        <v>43615</v>
      </c>
      <c r="C2423" s="97">
        <v>7</v>
      </c>
      <c r="D2423" s="93">
        <v>13</v>
      </c>
      <c r="E2423" s="93">
        <v>16</v>
      </c>
      <c r="F2423" s="93">
        <v>23</v>
      </c>
      <c r="G2423" s="93">
        <v>26</v>
      </c>
      <c r="H2423" s="93">
        <v>30</v>
      </c>
      <c r="I2423" s="99">
        <v>1</v>
      </c>
      <c r="J2423" s="93">
        <v>30</v>
      </c>
      <c r="K2423" s="93">
        <v>7</v>
      </c>
      <c r="L2423" s="93">
        <v>26</v>
      </c>
      <c r="M2423" s="93">
        <v>16</v>
      </c>
      <c r="N2423" s="93">
        <v>23</v>
      </c>
      <c r="O2423" s="94">
        <v>13</v>
      </c>
      <c r="P2423" s="74">
        <v>339468976</v>
      </c>
      <c r="Q2423" s="74">
        <v>684734277</v>
      </c>
      <c r="R2423" s="74">
        <v>7</v>
      </c>
      <c r="S2423" s="74">
        <v>8340699</v>
      </c>
      <c r="T2423" s="74">
        <v>161</v>
      </c>
      <c r="U2423" s="74">
        <v>181559</v>
      </c>
      <c r="V2423" s="74">
        <v>675</v>
      </c>
      <c r="W2423" s="74">
        <v>3000</v>
      </c>
      <c r="X2423" s="74">
        <v>47411</v>
      </c>
      <c r="Y2423" s="74">
        <v>200</v>
      </c>
      <c r="Z2423" s="74">
        <v>1055744</v>
      </c>
      <c r="AA2423" s="74">
        <v>10</v>
      </c>
      <c r="AB2423" s="74">
        <v>5470135</v>
      </c>
      <c r="AC2423" s="74">
        <v>5</v>
      </c>
    </row>
    <row r="2424" spans="1:29" ht="14.25">
      <c r="A2424" s="89">
        <v>2019063</v>
      </c>
      <c r="B2424" s="91">
        <v>43618</v>
      </c>
      <c r="C2424" s="97">
        <v>1</v>
      </c>
      <c r="D2424" s="93">
        <v>14</v>
      </c>
      <c r="E2424" s="93">
        <v>19</v>
      </c>
      <c r="F2424" s="93">
        <v>22</v>
      </c>
      <c r="G2424" s="93">
        <v>29</v>
      </c>
      <c r="H2424" s="93">
        <v>31</v>
      </c>
      <c r="I2424" s="99">
        <v>16</v>
      </c>
      <c r="J2424" s="93">
        <v>1</v>
      </c>
      <c r="K2424" s="93">
        <v>14</v>
      </c>
      <c r="L2424" s="93">
        <v>29</v>
      </c>
      <c r="M2424" s="93">
        <v>22</v>
      </c>
      <c r="N2424" s="93">
        <v>31</v>
      </c>
      <c r="O2424" s="94">
        <v>19</v>
      </c>
      <c r="P2424" s="74">
        <v>361222550</v>
      </c>
      <c r="Q2424" s="74">
        <v>718713061</v>
      </c>
      <c r="R2424" s="74">
        <v>5</v>
      </c>
      <c r="S2424" s="74">
        <v>9289366</v>
      </c>
      <c r="T2424" s="74">
        <v>91</v>
      </c>
      <c r="U2424" s="74">
        <v>294599</v>
      </c>
      <c r="V2424" s="74">
        <v>1005</v>
      </c>
      <c r="W2424" s="74">
        <v>3000</v>
      </c>
      <c r="X2424" s="74">
        <v>56213</v>
      </c>
      <c r="Y2424" s="74">
        <v>200</v>
      </c>
      <c r="Z2424" s="74">
        <v>1145392</v>
      </c>
      <c r="AA2424" s="74">
        <v>10</v>
      </c>
      <c r="AB2424" s="74">
        <v>8810675</v>
      </c>
      <c r="AC2424" s="74">
        <v>5</v>
      </c>
    </row>
    <row r="2425" spans="1:29" ht="14.25">
      <c r="A2425" s="89">
        <v>2019064</v>
      </c>
      <c r="B2425" s="91">
        <v>43620</v>
      </c>
      <c r="C2425" s="97">
        <v>12</v>
      </c>
      <c r="D2425" s="93">
        <v>20</v>
      </c>
      <c r="E2425" s="93">
        <v>24</v>
      </c>
      <c r="F2425" s="93">
        <v>25</v>
      </c>
      <c r="G2425" s="93">
        <v>30</v>
      </c>
      <c r="H2425" s="93">
        <v>33</v>
      </c>
      <c r="I2425" s="99">
        <v>12</v>
      </c>
      <c r="J2425" s="93">
        <v>25</v>
      </c>
      <c r="K2425" s="93">
        <v>20</v>
      </c>
      <c r="L2425" s="93">
        <v>33</v>
      </c>
      <c r="M2425" s="93">
        <v>12</v>
      </c>
      <c r="N2425" s="93">
        <v>24</v>
      </c>
      <c r="O2425" s="94">
        <v>30</v>
      </c>
      <c r="P2425" s="74">
        <v>331639006</v>
      </c>
      <c r="Q2425" s="74">
        <v>743421022</v>
      </c>
      <c r="R2425" s="74">
        <v>4</v>
      </c>
      <c r="S2425" s="74">
        <v>9064360</v>
      </c>
      <c r="T2425" s="74">
        <v>92</v>
      </c>
      <c r="U2425" s="74">
        <v>220889</v>
      </c>
      <c r="V2425" s="74">
        <v>1028</v>
      </c>
      <c r="W2425" s="74">
        <v>3000</v>
      </c>
      <c r="X2425" s="74">
        <v>61462</v>
      </c>
      <c r="Y2425" s="74">
        <v>200</v>
      </c>
      <c r="Z2425" s="74">
        <v>1216263</v>
      </c>
      <c r="AA2425" s="74">
        <v>10</v>
      </c>
      <c r="AB2425" s="74">
        <v>10735376</v>
      </c>
      <c r="AC2425" s="74">
        <v>5</v>
      </c>
    </row>
    <row r="2426" spans="1:29" ht="14.25">
      <c r="A2426" s="89">
        <v>2019065</v>
      </c>
      <c r="B2426" s="91">
        <v>43622</v>
      </c>
      <c r="C2426" s="97">
        <v>6</v>
      </c>
      <c r="D2426" s="93">
        <v>9</v>
      </c>
      <c r="E2426" s="93">
        <v>11</v>
      </c>
      <c r="F2426" s="93">
        <v>15</v>
      </c>
      <c r="G2426" s="93">
        <v>20</v>
      </c>
      <c r="H2426" s="93">
        <v>26</v>
      </c>
      <c r="I2426" s="99">
        <v>10</v>
      </c>
      <c r="J2426" s="93">
        <v>6</v>
      </c>
      <c r="K2426" s="93">
        <v>15</v>
      </c>
      <c r="L2426" s="93">
        <v>26</v>
      </c>
      <c r="M2426" s="93">
        <v>20</v>
      </c>
      <c r="N2426" s="93">
        <v>11</v>
      </c>
      <c r="O2426" s="94">
        <v>9</v>
      </c>
      <c r="P2426" s="74">
        <v>327400036</v>
      </c>
      <c r="Q2426" s="74">
        <v>737867862</v>
      </c>
      <c r="R2426" s="74">
        <v>10</v>
      </c>
      <c r="S2426" s="74">
        <v>6616248</v>
      </c>
      <c r="T2426" s="74">
        <v>317</v>
      </c>
      <c r="U2426" s="74">
        <v>63732</v>
      </c>
      <c r="V2426" s="74">
        <v>1803</v>
      </c>
      <c r="W2426" s="74">
        <v>3000</v>
      </c>
      <c r="X2426" s="74">
        <v>88849</v>
      </c>
      <c r="Y2426" s="74">
        <v>200</v>
      </c>
      <c r="Z2426" s="74">
        <v>1517001</v>
      </c>
      <c r="AA2426" s="74">
        <v>10</v>
      </c>
      <c r="AB2426" s="74">
        <v>8252954</v>
      </c>
      <c r="AC2426" s="74">
        <v>5</v>
      </c>
    </row>
    <row r="2427" spans="1:29" ht="14.25">
      <c r="A2427" s="89">
        <v>2019066</v>
      </c>
      <c r="B2427" s="91">
        <v>43625</v>
      </c>
      <c r="C2427" s="97">
        <v>1</v>
      </c>
      <c r="D2427" s="93">
        <v>14</v>
      </c>
      <c r="E2427" s="93">
        <v>17</v>
      </c>
      <c r="F2427" s="93">
        <v>20</v>
      </c>
      <c r="G2427" s="93">
        <v>22</v>
      </c>
      <c r="H2427" s="93">
        <v>32</v>
      </c>
      <c r="I2427" s="99">
        <v>4</v>
      </c>
      <c r="J2427" s="93">
        <v>14</v>
      </c>
      <c r="K2427" s="93">
        <v>20</v>
      </c>
      <c r="L2427" s="93">
        <v>17</v>
      </c>
      <c r="M2427" s="93">
        <v>22</v>
      </c>
      <c r="N2427" s="93">
        <v>1</v>
      </c>
      <c r="O2427" s="94">
        <v>32</v>
      </c>
      <c r="P2427" s="74">
        <v>354505682</v>
      </c>
      <c r="Q2427" s="74">
        <v>765994853</v>
      </c>
      <c r="R2427" s="74">
        <v>6</v>
      </c>
      <c r="S2427" s="74">
        <v>8522847</v>
      </c>
      <c r="T2427" s="74">
        <v>86</v>
      </c>
      <c r="U2427" s="74">
        <v>307225</v>
      </c>
      <c r="V2427" s="74">
        <v>977</v>
      </c>
      <c r="W2427" s="74">
        <v>3000</v>
      </c>
      <c r="X2427" s="74">
        <v>47329</v>
      </c>
      <c r="Y2427" s="74">
        <v>200</v>
      </c>
      <c r="Z2427" s="74">
        <v>945495</v>
      </c>
      <c r="AA2427" s="74">
        <v>10</v>
      </c>
      <c r="AB2427" s="74">
        <v>9234119</v>
      </c>
      <c r="AC2427" s="74">
        <v>5</v>
      </c>
    </row>
    <row r="2428" spans="1:29" ht="14.25">
      <c r="A2428" s="89">
        <v>2019067</v>
      </c>
      <c r="B2428" s="91">
        <v>43627</v>
      </c>
      <c r="C2428" s="97">
        <v>4</v>
      </c>
      <c r="D2428" s="93">
        <v>6</v>
      </c>
      <c r="E2428" s="93">
        <v>8</v>
      </c>
      <c r="F2428" s="93">
        <v>11</v>
      </c>
      <c r="G2428" s="93">
        <v>30</v>
      </c>
      <c r="H2428" s="93">
        <v>33</v>
      </c>
      <c r="I2428" s="99">
        <v>11</v>
      </c>
      <c r="J2428" s="93">
        <v>4</v>
      </c>
      <c r="K2428" s="93">
        <v>8</v>
      </c>
      <c r="L2428" s="93">
        <v>33</v>
      </c>
      <c r="M2428" s="93">
        <v>6</v>
      </c>
      <c r="N2428" s="93">
        <v>30</v>
      </c>
      <c r="O2428" s="94">
        <v>11</v>
      </c>
      <c r="P2428" s="74">
        <v>330381956</v>
      </c>
      <c r="Q2428" s="74">
        <v>781887228</v>
      </c>
      <c r="R2428" s="74">
        <v>5</v>
      </c>
      <c r="S2428" s="74">
        <v>7973990</v>
      </c>
      <c r="T2428" s="74">
        <v>110</v>
      </c>
      <c r="U2428" s="74">
        <v>168976</v>
      </c>
      <c r="V2428" s="74">
        <v>1249</v>
      </c>
      <c r="W2428" s="74">
        <v>3000</v>
      </c>
      <c r="X2428" s="74">
        <v>63942</v>
      </c>
      <c r="Y2428" s="74">
        <v>200</v>
      </c>
      <c r="Z2428" s="74">
        <v>1185283</v>
      </c>
      <c r="AA2428" s="74">
        <v>10</v>
      </c>
      <c r="AB2428" s="74">
        <v>11829831</v>
      </c>
      <c r="AC2428" s="74">
        <v>5</v>
      </c>
    </row>
    <row r="2429" spans="1:29" ht="14.25">
      <c r="A2429" s="89">
        <v>2019068</v>
      </c>
      <c r="B2429" s="91">
        <v>43629</v>
      </c>
      <c r="C2429" s="97">
        <v>3</v>
      </c>
      <c r="D2429" s="93">
        <v>14</v>
      </c>
      <c r="E2429" s="93">
        <v>20</v>
      </c>
      <c r="F2429" s="93">
        <v>24</v>
      </c>
      <c r="G2429" s="93">
        <v>26</v>
      </c>
      <c r="H2429" s="93">
        <v>33</v>
      </c>
      <c r="I2429" s="99">
        <v>10</v>
      </c>
      <c r="J2429" s="93">
        <v>20</v>
      </c>
      <c r="K2429" s="93">
        <v>26</v>
      </c>
      <c r="L2429" s="93">
        <v>33</v>
      </c>
      <c r="M2429" s="93">
        <v>24</v>
      </c>
      <c r="N2429" s="93">
        <v>3</v>
      </c>
      <c r="O2429" s="94">
        <v>14</v>
      </c>
      <c r="P2429" s="74">
        <v>331635522</v>
      </c>
      <c r="Q2429" s="74">
        <v>802934315</v>
      </c>
      <c r="R2429" s="74">
        <v>6</v>
      </c>
      <c r="S2429" s="74">
        <v>8093762</v>
      </c>
      <c r="T2429" s="74">
        <v>64</v>
      </c>
      <c r="U2429" s="74">
        <v>362550</v>
      </c>
      <c r="V2429" s="74">
        <v>853</v>
      </c>
      <c r="W2429" s="74">
        <v>3000</v>
      </c>
      <c r="X2429" s="74">
        <v>46806</v>
      </c>
      <c r="Y2429" s="74">
        <v>200</v>
      </c>
      <c r="Z2429" s="74">
        <v>937858</v>
      </c>
      <c r="AA2429" s="74">
        <v>10</v>
      </c>
      <c r="AB2429" s="74">
        <v>9677948</v>
      </c>
      <c r="AC2429" s="74">
        <v>5</v>
      </c>
    </row>
    <row r="2430" spans="1:29" ht="14.25">
      <c r="A2430" s="89">
        <v>2019069</v>
      </c>
      <c r="B2430" s="91">
        <v>43632</v>
      </c>
      <c r="C2430" s="97">
        <v>6</v>
      </c>
      <c r="D2430" s="93">
        <v>11</v>
      </c>
      <c r="E2430" s="93">
        <v>16</v>
      </c>
      <c r="F2430" s="93">
        <v>19</v>
      </c>
      <c r="G2430" s="93">
        <v>21</v>
      </c>
      <c r="H2430" s="93">
        <v>25</v>
      </c>
      <c r="I2430" s="99">
        <v>1</v>
      </c>
      <c r="J2430" s="93">
        <v>21</v>
      </c>
      <c r="K2430" s="93">
        <v>11</v>
      </c>
      <c r="L2430" s="93">
        <v>6</v>
      </c>
      <c r="M2430" s="93">
        <v>25</v>
      </c>
      <c r="N2430" s="93">
        <v>19</v>
      </c>
      <c r="O2430" s="94">
        <v>16</v>
      </c>
      <c r="P2430" s="74">
        <v>370103190</v>
      </c>
      <c r="Q2430" s="74">
        <v>813208375</v>
      </c>
      <c r="R2430" s="74">
        <v>8</v>
      </c>
      <c r="S2430" s="74">
        <v>7285184</v>
      </c>
      <c r="T2430" s="74">
        <v>226</v>
      </c>
      <c r="U2430" s="74">
        <v>101114</v>
      </c>
      <c r="V2430" s="74">
        <v>1642</v>
      </c>
      <c r="W2430" s="74">
        <v>3000</v>
      </c>
      <c r="X2430" s="74">
        <v>87880</v>
      </c>
      <c r="Y2430" s="74">
        <v>200</v>
      </c>
      <c r="Z2430" s="74">
        <v>1535319</v>
      </c>
      <c r="AA2430" s="74">
        <v>10</v>
      </c>
      <c r="AB2430" s="74">
        <v>10417598</v>
      </c>
      <c r="AC2430" s="74">
        <v>5</v>
      </c>
    </row>
    <row r="2431" spans="1:29" ht="14.25">
      <c r="A2431" s="89">
        <v>2019070</v>
      </c>
      <c r="B2431" s="91">
        <v>43634</v>
      </c>
      <c r="C2431" s="97">
        <v>6</v>
      </c>
      <c r="D2431" s="93">
        <v>15</v>
      </c>
      <c r="E2431" s="93">
        <v>18</v>
      </c>
      <c r="F2431" s="93">
        <v>19</v>
      </c>
      <c r="G2431" s="93">
        <v>24</v>
      </c>
      <c r="H2431" s="93">
        <v>32</v>
      </c>
      <c r="I2431" s="99">
        <v>9</v>
      </c>
      <c r="J2431" s="93">
        <v>18</v>
      </c>
      <c r="K2431" s="93">
        <v>15</v>
      </c>
      <c r="L2431" s="93">
        <v>19</v>
      </c>
      <c r="M2431" s="93">
        <v>32</v>
      </c>
      <c r="N2431" s="93">
        <v>24</v>
      </c>
      <c r="O2431" s="94">
        <v>6</v>
      </c>
      <c r="P2431" s="74">
        <v>335727814</v>
      </c>
      <c r="Q2431" s="74">
        <v>839590047</v>
      </c>
      <c r="R2431" s="74">
        <v>3</v>
      </c>
      <c r="S2431" s="74">
        <v>10000000</v>
      </c>
      <c r="T2431" s="74">
        <v>103</v>
      </c>
      <c r="U2431" s="74">
        <v>182464</v>
      </c>
      <c r="V2431" s="74">
        <v>1352</v>
      </c>
      <c r="W2431" s="74">
        <v>3000</v>
      </c>
      <c r="X2431" s="74">
        <v>71266</v>
      </c>
      <c r="Y2431" s="74">
        <v>200</v>
      </c>
      <c r="Z2431" s="74">
        <v>1271212</v>
      </c>
      <c r="AA2431" s="74">
        <v>10</v>
      </c>
      <c r="AB2431" s="74">
        <v>11661949</v>
      </c>
      <c r="AC2431" s="74">
        <v>5</v>
      </c>
    </row>
    <row r="2432" spans="1:29" ht="14.25">
      <c r="A2432" s="89">
        <v>2019071</v>
      </c>
      <c r="B2432" s="91">
        <v>43636</v>
      </c>
      <c r="C2432" s="97">
        <v>1</v>
      </c>
      <c r="D2432" s="93">
        <v>8</v>
      </c>
      <c r="E2432" s="93">
        <v>19</v>
      </c>
      <c r="F2432" s="93">
        <v>24</v>
      </c>
      <c r="G2432" s="93">
        <v>29</v>
      </c>
      <c r="H2432" s="93">
        <v>30</v>
      </c>
      <c r="I2432" s="99">
        <v>4</v>
      </c>
      <c r="J2432" s="93">
        <v>29</v>
      </c>
      <c r="K2432" s="93">
        <v>8</v>
      </c>
      <c r="L2432" s="93">
        <v>1</v>
      </c>
      <c r="M2432" s="93">
        <v>24</v>
      </c>
      <c r="N2432" s="93">
        <v>19</v>
      </c>
      <c r="O2432" s="94">
        <v>30</v>
      </c>
      <c r="P2432" s="74">
        <v>338921834</v>
      </c>
      <c r="Q2432" s="74">
        <v>779942491</v>
      </c>
      <c r="R2432" s="74">
        <v>22</v>
      </c>
      <c r="S2432" s="74">
        <v>5832271</v>
      </c>
      <c r="T2432" s="74">
        <v>371</v>
      </c>
      <c r="U2432" s="74">
        <v>61691</v>
      </c>
      <c r="V2432" s="74">
        <v>1909</v>
      </c>
      <c r="W2432" s="74">
        <v>3000</v>
      </c>
      <c r="X2432" s="74">
        <v>77740</v>
      </c>
      <c r="Y2432" s="74">
        <v>200</v>
      </c>
      <c r="Z2432" s="74">
        <v>1214971</v>
      </c>
      <c r="AA2432" s="74">
        <v>10</v>
      </c>
      <c r="AB2432" s="74">
        <v>8219418</v>
      </c>
      <c r="AC2432" s="74">
        <v>5</v>
      </c>
    </row>
    <row r="2433" spans="1:29" ht="14.25">
      <c r="A2433" s="89">
        <v>2019072</v>
      </c>
      <c r="B2433" s="91">
        <v>43639</v>
      </c>
      <c r="C2433" s="97">
        <v>2</v>
      </c>
      <c r="D2433" s="93">
        <v>9</v>
      </c>
      <c r="E2433" s="93">
        <v>13</v>
      </c>
      <c r="F2433" s="93">
        <v>15</v>
      </c>
      <c r="G2433" s="93">
        <v>22</v>
      </c>
      <c r="H2433" s="93">
        <v>30</v>
      </c>
      <c r="I2433" s="99">
        <v>15</v>
      </c>
      <c r="J2433" s="93">
        <v>13</v>
      </c>
      <c r="K2433" s="93">
        <v>9</v>
      </c>
      <c r="L2433" s="93">
        <v>22</v>
      </c>
      <c r="M2433" s="93">
        <v>30</v>
      </c>
      <c r="N2433" s="93">
        <v>15</v>
      </c>
      <c r="O2433" s="94">
        <v>2</v>
      </c>
      <c r="P2433" s="74">
        <v>366310328</v>
      </c>
      <c r="Q2433" s="74">
        <v>784809688</v>
      </c>
      <c r="R2433" s="74">
        <v>10</v>
      </c>
      <c r="S2433" s="74">
        <v>6995170</v>
      </c>
      <c r="T2433" s="74">
        <v>155</v>
      </c>
      <c r="U2433" s="74">
        <v>160900</v>
      </c>
      <c r="V2433" s="74">
        <v>1666</v>
      </c>
      <c r="W2433" s="74">
        <v>3000</v>
      </c>
      <c r="X2433" s="74">
        <v>80447</v>
      </c>
      <c r="Y2433" s="74">
        <v>200</v>
      </c>
      <c r="Z2433" s="74">
        <v>1454142</v>
      </c>
      <c r="AA2433" s="74">
        <v>10</v>
      </c>
      <c r="AB2433" s="74">
        <v>8820940</v>
      </c>
      <c r="AC2433" s="74">
        <v>5</v>
      </c>
    </row>
    <row r="2434" spans="1:29" ht="14.25">
      <c r="A2434" s="89">
        <v>2019073</v>
      </c>
      <c r="B2434" s="91">
        <v>43641</v>
      </c>
      <c r="C2434" s="97">
        <v>1</v>
      </c>
      <c r="D2434" s="93">
        <v>2</v>
      </c>
      <c r="E2434" s="93">
        <v>6</v>
      </c>
      <c r="F2434" s="93">
        <v>12</v>
      </c>
      <c r="G2434" s="93">
        <v>16</v>
      </c>
      <c r="H2434" s="93">
        <v>18</v>
      </c>
      <c r="I2434" s="99">
        <v>8</v>
      </c>
      <c r="J2434" s="93">
        <v>12</v>
      </c>
      <c r="K2434" s="93">
        <v>18</v>
      </c>
      <c r="L2434" s="93">
        <v>16</v>
      </c>
      <c r="M2434" s="93">
        <v>1</v>
      </c>
      <c r="N2434" s="93">
        <v>2</v>
      </c>
      <c r="O2434" s="94">
        <v>6</v>
      </c>
      <c r="P2434" s="74">
        <v>334373706</v>
      </c>
      <c r="Q2434" s="74">
        <v>731798593</v>
      </c>
      <c r="R2434" s="74">
        <v>17</v>
      </c>
      <c r="S2434" s="74">
        <v>5684254</v>
      </c>
      <c r="T2434" s="74">
        <v>146</v>
      </c>
      <c r="U2434" s="74">
        <v>99591</v>
      </c>
      <c r="V2434" s="74">
        <v>2082</v>
      </c>
      <c r="W2434" s="74">
        <v>3000</v>
      </c>
      <c r="X2434" s="74">
        <v>86209</v>
      </c>
      <c r="Y2434" s="74">
        <v>200</v>
      </c>
      <c r="Z2434" s="74">
        <v>1407233</v>
      </c>
      <c r="AA2434" s="74">
        <v>10</v>
      </c>
      <c r="AB2434" s="74">
        <v>13624268</v>
      </c>
      <c r="AC2434" s="74">
        <v>5</v>
      </c>
    </row>
    <row r="2435" spans="1:29" ht="14.25">
      <c r="A2435" s="89">
        <v>2019074</v>
      </c>
      <c r="B2435" s="91">
        <v>43643</v>
      </c>
      <c r="C2435" s="97">
        <v>12</v>
      </c>
      <c r="D2435" s="93">
        <v>21</v>
      </c>
      <c r="E2435" s="93">
        <v>27</v>
      </c>
      <c r="F2435" s="93">
        <v>29</v>
      </c>
      <c r="G2435" s="93">
        <v>31</v>
      </c>
      <c r="H2435" s="93">
        <v>33</v>
      </c>
      <c r="I2435" s="99">
        <v>4</v>
      </c>
      <c r="J2435" s="93">
        <v>33</v>
      </c>
      <c r="K2435" s="93">
        <v>29</v>
      </c>
      <c r="L2435" s="93">
        <v>21</v>
      </c>
      <c r="M2435" s="93">
        <v>12</v>
      </c>
      <c r="N2435" s="93">
        <v>31</v>
      </c>
      <c r="O2435" s="94">
        <v>27</v>
      </c>
      <c r="P2435" s="74">
        <v>339313032</v>
      </c>
      <c r="Q2435" s="74">
        <v>777279978</v>
      </c>
      <c r="R2435" s="74">
        <v>4</v>
      </c>
      <c r="S2435" s="74">
        <v>10000000</v>
      </c>
      <c r="T2435" s="74">
        <v>51</v>
      </c>
      <c r="U2435" s="74">
        <v>558701</v>
      </c>
      <c r="V2435" s="74">
        <v>681</v>
      </c>
      <c r="W2435" s="74">
        <v>3000</v>
      </c>
      <c r="X2435" s="74">
        <v>36557</v>
      </c>
      <c r="Y2435" s="74">
        <v>200</v>
      </c>
      <c r="Z2435" s="74">
        <v>803399</v>
      </c>
      <c r="AA2435" s="74">
        <v>10</v>
      </c>
      <c r="AB2435" s="74">
        <v>6979963</v>
      </c>
      <c r="AC2435" s="74">
        <v>5</v>
      </c>
    </row>
    <row r="2436" spans="1:29" ht="14.25">
      <c r="A2436" s="89">
        <v>2019075</v>
      </c>
      <c r="B2436" s="91">
        <v>43646</v>
      </c>
      <c r="C2436" s="97">
        <v>5</v>
      </c>
      <c r="D2436" s="93">
        <v>8</v>
      </c>
      <c r="E2436" s="93">
        <v>20</v>
      </c>
      <c r="F2436" s="93">
        <v>22</v>
      </c>
      <c r="G2436" s="93">
        <v>31</v>
      </c>
      <c r="H2436" s="93">
        <v>33</v>
      </c>
      <c r="I2436" s="99">
        <v>3</v>
      </c>
      <c r="J2436" s="93">
        <v>33</v>
      </c>
      <c r="K2436" s="93">
        <v>20</v>
      </c>
      <c r="L2436" s="93">
        <v>5</v>
      </c>
      <c r="M2436" s="93">
        <v>8</v>
      </c>
      <c r="N2436" s="93">
        <v>31</v>
      </c>
      <c r="O2436" s="94">
        <v>22</v>
      </c>
      <c r="P2436" s="74">
        <v>356452390</v>
      </c>
      <c r="Q2436" s="74">
        <v>825389586</v>
      </c>
      <c r="R2436" s="74">
        <v>2</v>
      </c>
      <c r="S2436" s="74">
        <v>10000000</v>
      </c>
      <c r="T2436" s="74">
        <v>69</v>
      </c>
      <c r="U2436" s="74">
        <v>329031</v>
      </c>
      <c r="V2436" s="74">
        <v>983</v>
      </c>
      <c r="W2436" s="74">
        <v>3000</v>
      </c>
      <c r="X2436" s="74">
        <v>57414</v>
      </c>
      <c r="Y2436" s="74">
        <v>200</v>
      </c>
      <c r="Z2436" s="74">
        <v>1168124</v>
      </c>
      <c r="AA2436" s="74">
        <v>10</v>
      </c>
      <c r="AB2436" s="74">
        <v>11547164</v>
      </c>
      <c r="AC2436" s="74">
        <v>5</v>
      </c>
    </row>
    <row r="2437" spans="1:29" ht="14.25">
      <c r="A2437" s="89">
        <v>2019076</v>
      </c>
      <c r="B2437" s="91">
        <v>43648</v>
      </c>
      <c r="C2437" s="97">
        <v>12</v>
      </c>
      <c r="D2437" s="93">
        <v>15</v>
      </c>
      <c r="E2437" s="93">
        <v>19</v>
      </c>
      <c r="F2437" s="93">
        <v>20</v>
      </c>
      <c r="G2437" s="93">
        <v>29</v>
      </c>
      <c r="H2437" s="93">
        <v>32</v>
      </c>
      <c r="I2437" s="99">
        <v>14</v>
      </c>
      <c r="J2437" s="93">
        <v>12</v>
      </c>
      <c r="K2437" s="93">
        <v>20</v>
      </c>
      <c r="L2437" s="93">
        <v>15</v>
      </c>
      <c r="M2437" s="93">
        <v>29</v>
      </c>
      <c r="N2437" s="93">
        <v>32</v>
      </c>
      <c r="O2437" s="94">
        <v>19</v>
      </c>
      <c r="P2437" s="74">
        <v>327737064</v>
      </c>
      <c r="Q2437" s="74">
        <v>860745165</v>
      </c>
      <c r="R2437" s="74">
        <v>4</v>
      </c>
      <c r="S2437" s="74">
        <v>10000000</v>
      </c>
      <c r="T2437" s="74">
        <v>84</v>
      </c>
      <c r="U2437" s="74">
        <v>299030</v>
      </c>
      <c r="V2437" s="74">
        <v>887</v>
      </c>
      <c r="W2437" s="74">
        <v>3000</v>
      </c>
      <c r="X2437" s="74">
        <v>46766</v>
      </c>
      <c r="Y2437" s="74">
        <v>200</v>
      </c>
      <c r="Z2437" s="74">
        <v>981791</v>
      </c>
      <c r="AA2437" s="74">
        <v>10</v>
      </c>
      <c r="AB2437" s="74">
        <v>7656989</v>
      </c>
      <c r="AC2437" s="74">
        <v>5</v>
      </c>
    </row>
    <row r="2438" spans="1:29" ht="14.25">
      <c r="A2438" s="89">
        <v>2019077</v>
      </c>
      <c r="B2438" s="91">
        <v>43650</v>
      </c>
      <c r="C2438" s="97">
        <v>9</v>
      </c>
      <c r="D2438" s="93">
        <v>11</v>
      </c>
      <c r="E2438" s="93">
        <v>13</v>
      </c>
      <c r="F2438" s="93">
        <v>18</v>
      </c>
      <c r="G2438" s="93">
        <v>21</v>
      </c>
      <c r="H2438" s="93">
        <v>22</v>
      </c>
      <c r="I2438" s="99">
        <v>15</v>
      </c>
      <c r="J2438" s="93">
        <v>22</v>
      </c>
      <c r="K2438" s="93">
        <v>11</v>
      </c>
      <c r="L2438" s="93">
        <v>18</v>
      </c>
      <c r="M2438" s="93">
        <v>13</v>
      </c>
      <c r="N2438" s="93">
        <v>21</v>
      </c>
      <c r="O2438" s="94">
        <v>9</v>
      </c>
      <c r="P2438" s="74">
        <v>331156004</v>
      </c>
      <c r="Q2438" s="74">
        <v>928983242</v>
      </c>
      <c r="R2438" s="74">
        <v>1</v>
      </c>
      <c r="S2438" s="74">
        <v>10000000</v>
      </c>
      <c r="T2438" s="74">
        <v>118</v>
      </c>
      <c r="U2438" s="74">
        <v>221011</v>
      </c>
      <c r="V2438" s="74">
        <v>921</v>
      </c>
      <c r="W2438" s="74">
        <v>3000</v>
      </c>
      <c r="X2438" s="74">
        <v>55739</v>
      </c>
      <c r="Y2438" s="74">
        <v>200</v>
      </c>
      <c r="Z2438" s="74">
        <v>1161051</v>
      </c>
      <c r="AA2438" s="74">
        <v>10</v>
      </c>
      <c r="AB2438" s="74">
        <v>6485539</v>
      </c>
      <c r="AC2438" s="74">
        <v>5</v>
      </c>
    </row>
    <row r="2439" spans="1:29" ht="14.25">
      <c r="A2439" s="89">
        <v>2019078</v>
      </c>
      <c r="B2439" s="91">
        <v>43653</v>
      </c>
      <c r="C2439" s="97">
        <v>1</v>
      </c>
      <c r="D2439" s="93">
        <v>17</v>
      </c>
      <c r="E2439" s="93">
        <v>27</v>
      </c>
      <c r="F2439" s="93">
        <v>29</v>
      </c>
      <c r="G2439" s="93">
        <v>31</v>
      </c>
      <c r="H2439" s="93">
        <v>33</v>
      </c>
      <c r="I2439" s="99">
        <v>12</v>
      </c>
      <c r="J2439" s="93">
        <v>1</v>
      </c>
      <c r="K2439" s="93">
        <v>29</v>
      </c>
      <c r="L2439" s="93">
        <v>27</v>
      </c>
      <c r="M2439" s="93">
        <v>33</v>
      </c>
      <c r="N2439" s="93">
        <v>31</v>
      </c>
      <c r="O2439" s="94">
        <v>17</v>
      </c>
      <c r="P2439" s="74">
        <v>358699764</v>
      </c>
      <c r="Q2439" s="74">
        <v>911692755</v>
      </c>
      <c r="R2439" s="74">
        <v>14</v>
      </c>
      <c r="S2439" s="74">
        <v>6369078</v>
      </c>
      <c r="T2439" s="74">
        <v>199</v>
      </c>
      <c r="U2439" s="74">
        <v>120396</v>
      </c>
      <c r="V2439" s="74">
        <v>1248</v>
      </c>
      <c r="W2439" s="74">
        <v>3000</v>
      </c>
      <c r="X2439" s="74">
        <v>62854</v>
      </c>
      <c r="Y2439" s="74">
        <v>200</v>
      </c>
      <c r="Z2439" s="74">
        <v>1185214</v>
      </c>
      <c r="AA2439" s="74">
        <v>10</v>
      </c>
      <c r="AB2439" s="74">
        <v>10352093</v>
      </c>
      <c r="AC2439" s="74">
        <v>5</v>
      </c>
    </row>
    <row r="2440" spans="1:29" ht="14.25">
      <c r="A2440" s="89">
        <v>2019079</v>
      </c>
      <c r="B2440" s="91">
        <v>43655</v>
      </c>
      <c r="C2440" s="97">
        <v>1</v>
      </c>
      <c r="D2440" s="93">
        <v>3</v>
      </c>
      <c r="E2440" s="93">
        <v>6</v>
      </c>
      <c r="F2440" s="93">
        <v>9</v>
      </c>
      <c r="G2440" s="93">
        <v>19</v>
      </c>
      <c r="H2440" s="93">
        <v>31</v>
      </c>
      <c r="I2440" s="99">
        <v>16</v>
      </c>
      <c r="J2440" s="93">
        <v>1</v>
      </c>
      <c r="K2440" s="93">
        <v>31</v>
      </c>
      <c r="L2440" s="93">
        <v>9</v>
      </c>
      <c r="M2440" s="93">
        <v>3</v>
      </c>
      <c r="N2440" s="93">
        <v>19</v>
      </c>
      <c r="O2440" s="94">
        <v>6</v>
      </c>
      <c r="P2440" s="74">
        <v>324952306</v>
      </c>
      <c r="Q2440" s="74">
        <v>884700186</v>
      </c>
      <c r="R2440" s="74">
        <v>15</v>
      </c>
      <c r="S2440" s="74">
        <v>6163816</v>
      </c>
      <c r="T2440" s="74">
        <v>156</v>
      </c>
      <c r="U2440" s="74">
        <v>139881</v>
      </c>
      <c r="V2440" s="74">
        <v>1634</v>
      </c>
      <c r="W2440" s="74">
        <v>3000</v>
      </c>
      <c r="X2440" s="74">
        <v>72099</v>
      </c>
      <c r="Y2440" s="74">
        <v>200</v>
      </c>
      <c r="Z2440" s="74">
        <v>1197361</v>
      </c>
      <c r="AA2440" s="74">
        <v>10</v>
      </c>
      <c r="AB2440" s="74">
        <v>8128996</v>
      </c>
      <c r="AC2440" s="74">
        <v>5</v>
      </c>
    </row>
    <row r="2441" spans="1:29" ht="14.25">
      <c r="A2441" s="89">
        <v>2019080</v>
      </c>
      <c r="B2441" s="91">
        <v>43657</v>
      </c>
      <c r="C2441" s="97">
        <v>3</v>
      </c>
      <c r="D2441" s="93">
        <v>6</v>
      </c>
      <c r="E2441" s="93">
        <v>8</v>
      </c>
      <c r="F2441" s="93">
        <v>20</v>
      </c>
      <c r="G2441" s="93">
        <v>24</v>
      </c>
      <c r="H2441" s="93">
        <v>32</v>
      </c>
      <c r="I2441" s="99">
        <v>7</v>
      </c>
      <c r="J2441" s="93">
        <v>3</v>
      </c>
      <c r="K2441" s="93">
        <v>6</v>
      </c>
      <c r="L2441" s="93">
        <v>8</v>
      </c>
      <c r="M2441" s="93">
        <v>32</v>
      </c>
      <c r="N2441" s="93">
        <v>24</v>
      </c>
      <c r="O2441" s="94">
        <v>20</v>
      </c>
      <c r="P2441" s="74">
        <v>333601616</v>
      </c>
      <c r="Q2441" s="74">
        <v>878626031</v>
      </c>
      <c r="R2441" s="74">
        <v>7</v>
      </c>
      <c r="S2441" s="74">
        <v>6502641</v>
      </c>
      <c r="T2441" s="74">
        <v>80</v>
      </c>
      <c r="U2441" s="74">
        <v>164351</v>
      </c>
      <c r="V2441" s="74">
        <v>1399</v>
      </c>
      <c r="W2441" s="74">
        <v>3000</v>
      </c>
      <c r="X2441" s="74">
        <v>80926</v>
      </c>
      <c r="Y2441" s="74">
        <v>200</v>
      </c>
      <c r="Z2441" s="74">
        <v>1423007</v>
      </c>
      <c r="AA2441" s="74">
        <v>10</v>
      </c>
      <c r="AB2441" s="74">
        <v>15252015</v>
      </c>
      <c r="AC2441" s="74">
        <v>5</v>
      </c>
    </row>
    <row r="2442" spans="1:29" ht="14.25">
      <c r="A2442" s="89">
        <v>2019081</v>
      </c>
      <c r="B2442" s="91">
        <v>43660</v>
      </c>
      <c r="C2442" s="97">
        <v>5</v>
      </c>
      <c r="D2442" s="93">
        <v>24</v>
      </c>
      <c r="E2442" s="93">
        <v>27</v>
      </c>
      <c r="F2442" s="93">
        <v>29</v>
      </c>
      <c r="G2442" s="93">
        <v>31</v>
      </c>
      <c r="H2442" s="93">
        <v>32</v>
      </c>
      <c r="I2442" s="99">
        <v>10</v>
      </c>
      <c r="J2442" s="93">
        <v>27</v>
      </c>
      <c r="K2442" s="93">
        <v>32</v>
      </c>
      <c r="L2442" s="93">
        <v>5</v>
      </c>
      <c r="M2442" s="93">
        <v>31</v>
      </c>
      <c r="N2442" s="93">
        <v>24</v>
      </c>
      <c r="O2442" s="94">
        <v>29</v>
      </c>
      <c r="P2442" s="74">
        <v>359862504</v>
      </c>
      <c r="Q2442" s="74">
        <v>907395563</v>
      </c>
      <c r="R2442" s="74">
        <v>5</v>
      </c>
      <c r="S2442" s="74">
        <v>8910511</v>
      </c>
      <c r="T2442" s="74">
        <v>58</v>
      </c>
      <c r="U2442" s="74">
        <v>421391</v>
      </c>
      <c r="V2442" s="74">
        <v>877</v>
      </c>
      <c r="W2442" s="74">
        <v>3000</v>
      </c>
      <c r="X2442" s="74">
        <v>45047</v>
      </c>
      <c r="Y2442" s="74">
        <v>200</v>
      </c>
      <c r="Z2442" s="74">
        <v>971926</v>
      </c>
      <c r="AA2442" s="74">
        <v>10</v>
      </c>
      <c r="AB2442" s="74">
        <v>11442036</v>
      </c>
      <c r="AC2442" s="74">
        <v>5</v>
      </c>
    </row>
    <row r="2443" spans="1:29" ht="14.25">
      <c r="A2443" s="89">
        <v>2019082</v>
      </c>
      <c r="B2443" s="91">
        <v>43662</v>
      </c>
      <c r="C2443" s="97">
        <v>7</v>
      </c>
      <c r="D2443" s="93">
        <v>16</v>
      </c>
      <c r="E2443" s="93">
        <v>19</v>
      </c>
      <c r="F2443" s="93">
        <v>22</v>
      </c>
      <c r="G2443" s="93">
        <v>24</v>
      </c>
      <c r="H2443" s="93">
        <v>28</v>
      </c>
      <c r="I2443" s="99">
        <v>2</v>
      </c>
      <c r="J2443" s="93">
        <v>19</v>
      </c>
      <c r="K2443" s="93">
        <v>28</v>
      </c>
      <c r="L2443" s="93">
        <v>22</v>
      </c>
      <c r="M2443" s="93">
        <v>7</v>
      </c>
      <c r="N2443" s="93">
        <v>16</v>
      </c>
      <c r="O2443" s="94">
        <v>24</v>
      </c>
      <c r="P2443" s="74">
        <v>328221990</v>
      </c>
      <c r="Q2443" s="74">
        <v>927370251</v>
      </c>
      <c r="R2443" s="74">
        <v>5</v>
      </c>
      <c r="S2443" s="74">
        <v>8270886</v>
      </c>
      <c r="T2443" s="74">
        <v>91</v>
      </c>
      <c r="U2443" s="74">
        <v>224648</v>
      </c>
      <c r="V2443" s="74">
        <v>1412</v>
      </c>
      <c r="W2443" s="74">
        <v>3000</v>
      </c>
      <c r="X2443" s="74">
        <v>71586</v>
      </c>
      <c r="Y2443" s="74">
        <v>200</v>
      </c>
      <c r="Z2443" s="74">
        <v>1328818</v>
      </c>
      <c r="AA2443" s="74">
        <v>10</v>
      </c>
      <c r="AB2443" s="74">
        <v>9443047</v>
      </c>
      <c r="AC2443" s="74">
        <v>5</v>
      </c>
    </row>
    <row r="2444" spans="1:29" ht="14.25">
      <c r="A2444" s="89">
        <v>2019083</v>
      </c>
      <c r="B2444" s="91">
        <v>43664</v>
      </c>
      <c r="C2444" s="97">
        <v>6</v>
      </c>
      <c r="D2444" s="93">
        <v>15</v>
      </c>
      <c r="E2444" s="93">
        <v>17</v>
      </c>
      <c r="F2444" s="93">
        <v>26</v>
      </c>
      <c r="G2444" s="93">
        <v>28</v>
      </c>
      <c r="H2444" s="93">
        <v>31</v>
      </c>
      <c r="I2444" s="99">
        <v>3</v>
      </c>
      <c r="J2444" s="93">
        <v>6</v>
      </c>
      <c r="K2444" s="93">
        <v>31</v>
      </c>
      <c r="L2444" s="93">
        <v>15</v>
      </c>
      <c r="M2444" s="93">
        <v>28</v>
      </c>
      <c r="N2444" s="93">
        <v>26</v>
      </c>
      <c r="O2444" s="94">
        <v>17</v>
      </c>
      <c r="P2444" s="74">
        <v>329029762</v>
      </c>
      <c r="Q2444" s="74">
        <v>926738145</v>
      </c>
      <c r="R2444" s="74">
        <v>10</v>
      </c>
      <c r="S2444" s="74">
        <v>6795196</v>
      </c>
      <c r="T2444" s="74">
        <v>118</v>
      </c>
      <c r="U2444" s="74">
        <v>190169</v>
      </c>
      <c r="V2444" s="74">
        <v>1189</v>
      </c>
      <c r="W2444" s="74">
        <v>3000</v>
      </c>
      <c r="X2444" s="74">
        <v>61110</v>
      </c>
      <c r="Y2444" s="74">
        <v>200</v>
      </c>
      <c r="Z2444" s="74">
        <v>1161496</v>
      </c>
      <c r="AA2444" s="74">
        <v>10</v>
      </c>
      <c r="AB2444" s="74">
        <v>8812163</v>
      </c>
      <c r="AC2444" s="74">
        <v>5</v>
      </c>
    </row>
    <row r="2445" spans="1:29" ht="14.25">
      <c r="A2445" s="89">
        <v>2019084</v>
      </c>
      <c r="B2445" s="91">
        <v>43667</v>
      </c>
      <c r="C2445" s="97">
        <v>4</v>
      </c>
      <c r="D2445" s="93">
        <v>8</v>
      </c>
      <c r="E2445" s="93">
        <v>14</v>
      </c>
      <c r="F2445" s="93">
        <v>18</v>
      </c>
      <c r="G2445" s="93">
        <v>20</v>
      </c>
      <c r="H2445" s="93">
        <v>27</v>
      </c>
      <c r="I2445" s="99">
        <v>3</v>
      </c>
      <c r="J2445" s="93">
        <v>4</v>
      </c>
      <c r="K2445" s="93">
        <v>27</v>
      </c>
      <c r="L2445" s="93">
        <v>14</v>
      </c>
      <c r="M2445" s="93">
        <v>20</v>
      </c>
      <c r="N2445" s="93">
        <v>8</v>
      </c>
      <c r="O2445" s="94">
        <v>18</v>
      </c>
      <c r="P2445" s="74">
        <v>356282880</v>
      </c>
      <c r="Q2445" s="74">
        <v>892130280</v>
      </c>
      <c r="R2445" s="74">
        <v>15</v>
      </c>
      <c r="S2445" s="74">
        <v>5979203</v>
      </c>
      <c r="T2445" s="74">
        <v>300</v>
      </c>
      <c r="U2445" s="74">
        <v>61200</v>
      </c>
      <c r="V2445" s="74">
        <v>2549</v>
      </c>
      <c r="W2445" s="74">
        <v>3000</v>
      </c>
      <c r="X2445" s="74">
        <v>124314</v>
      </c>
      <c r="Y2445" s="74">
        <v>200</v>
      </c>
      <c r="Z2445" s="74">
        <v>2086504</v>
      </c>
      <c r="AA2445" s="74">
        <v>10</v>
      </c>
      <c r="AB2445" s="74">
        <v>9552705</v>
      </c>
      <c r="AC2445" s="74">
        <v>5</v>
      </c>
    </row>
    <row r="2446" spans="1:29" ht="14.25">
      <c r="A2446" s="89">
        <v>2019085</v>
      </c>
      <c r="B2446" s="91">
        <v>43669</v>
      </c>
      <c r="C2446" s="97">
        <v>1</v>
      </c>
      <c r="D2446" s="93">
        <v>4</v>
      </c>
      <c r="E2446" s="93">
        <v>14</v>
      </c>
      <c r="F2446" s="93">
        <v>18</v>
      </c>
      <c r="G2446" s="93">
        <v>24</v>
      </c>
      <c r="H2446" s="93">
        <v>29</v>
      </c>
      <c r="I2446" s="99">
        <v>4</v>
      </c>
      <c r="J2446" s="93">
        <v>1</v>
      </c>
      <c r="K2446" s="93">
        <v>4</v>
      </c>
      <c r="L2446" s="93">
        <v>18</v>
      </c>
      <c r="M2446" s="93">
        <v>29</v>
      </c>
      <c r="N2446" s="93">
        <v>24</v>
      </c>
      <c r="O2446" s="94">
        <v>14</v>
      </c>
      <c r="P2446" s="74">
        <v>322387974</v>
      </c>
      <c r="Q2446" s="74">
        <v>882276151</v>
      </c>
      <c r="R2446" s="74">
        <v>12</v>
      </c>
      <c r="S2446" s="74">
        <v>6519571</v>
      </c>
      <c r="T2446" s="74">
        <v>61</v>
      </c>
      <c r="U2446" s="74">
        <v>373665</v>
      </c>
      <c r="V2446" s="74">
        <v>1336</v>
      </c>
      <c r="W2446" s="74">
        <v>3000</v>
      </c>
      <c r="X2446" s="74">
        <v>54007</v>
      </c>
      <c r="Y2446" s="74">
        <v>200</v>
      </c>
      <c r="Z2446" s="74">
        <v>935004</v>
      </c>
      <c r="AA2446" s="74">
        <v>10</v>
      </c>
      <c r="AB2446" s="74">
        <v>8527271</v>
      </c>
      <c r="AC2446" s="74">
        <v>5</v>
      </c>
    </row>
    <row r="2447" spans="1:29" ht="14.25">
      <c r="A2447" s="89">
        <v>2019086</v>
      </c>
      <c r="B2447" s="91">
        <v>43671</v>
      </c>
      <c r="C2447" s="97">
        <v>16</v>
      </c>
      <c r="D2447" s="93">
        <v>22</v>
      </c>
      <c r="E2447" s="93">
        <v>24</v>
      </c>
      <c r="F2447" s="93">
        <v>26</v>
      </c>
      <c r="G2447" s="93">
        <v>28</v>
      </c>
      <c r="H2447" s="93">
        <v>31</v>
      </c>
      <c r="I2447" s="99">
        <v>6</v>
      </c>
      <c r="J2447" s="93">
        <v>26</v>
      </c>
      <c r="K2447" s="93">
        <v>31</v>
      </c>
      <c r="L2447" s="93">
        <v>22</v>
      </c>
      <c r="M2447" s="93">
        <v>24</v>
      </c>
      <c r="N2447" s="93">
        <v>28</v>
      </c>
      <c r="O2447" s="94">
        <v>16</v>
      </c>
      <c r="P2447" s="74">
        <v>318423888</v>
      </c>
      <c r="Q2447" s="74">
        <v>868561562</v>
      </c>
      <c r="R2447" s="74">
        <v>11</v>
      </c>
      <c r="S2447" s="74">
        <v>6364807</v>
      </c>
      <c r="T2447" s="74">
        <v>120</v>
      </c>
      <c r="U2447" s="74">
        <v>156384</v>
      </c>
      <c r="V2447" s="74">
        <v>1475</v>
      </c>
      <c r="W2447" s="74">
        <v>3000</v>
      </c>
      <c r="X2447" s="74">
        <v>67830</v>
      </c>
      <c r="Y2447" s="74">
        <v>200</v>
      </c>
      <c r="Z2447" s="74">
        <v>1190814</v>
      </c>
      <c r="AA2447" s="74">
        <v>10</v>
      </c>
      <c r="AB2447" s="74">
        <v>10212836</v>
      </c>
      <c r="AC2447" s="74">
        <v>5</v>
      </c>
    </row>
    <row r="2448" spans="1:29" ht="14.25">
      <c r="A2448" s="89">
        <v>2019087</v>
      </c>
      <c r="B2448" s="91">
        <v>43674</v>
      </c>
      <c r="C2448" s="97">
        <v>4</v>
      </c>
      <c r="D2448" s="93">
        <v>5</v>
      </c>
      <c r="E2448" s="93">
        <v>7</v>
      </c>
      <c r="F2448" s="93">
        <v>9</v>
      </c>
      <c r="G2448" s="93">
        <v>21</v>
      </c>
      <c r="H2448" s="93">
        <v>30</v>
      </c>
      <c r="I2448" s="99">
        <v>4</v>
      </c>
      <c r="J2448" s="93">
        <v>7</v>
      </c>
      <c r="K2448" s="93">
        <v>21</v>
      </c>
      <c r="L2448" s="93">
        <v>30</v>
      </c>
      <c r="M2448" s="93">
        <v>4</v>
      </c>
      <c r="N2448" s="93">
        <v>9</v>
      </c>
      <c r="O2448" s="94">
        <v>5</v>
      </c>
      <c r="P2448" s="74">
        <v>348495228</v>
      </c>
      <c r="Q2448" s="74">
        <v>904387916</v>
      </c>
      <c r="R2448" s="74">
        <v>5</v>
      </c>
      <c r="S2448" s="74">
        <v>9423734</v>
      </c>
      <c r="T2448" s="74">
        <v>99</v>
      </c>
      <c r="U2448" s="74">
        <v>279276</v>
      </c>
      <c r="V2448" s="74">
        <v>994</v>
      </c>
      <c r="W2448" s="74">
        <v>3000</v>
      </c>
      <c r="X2448" s="74">
        <v>61058</v>
      </c>
      <c r="Y2448" s="74">
        <v>200</v>
      </c>
      <c r="Z2448" s="74">
        <v>1300800</v>
      </c>
      <c r="AA2448" s="74">
        <v>10</v>
      </c>
      <c r="AB2448" s="74">
        <v>6393538</v>
      </c>
      <c r="AC2448" s="74">
        <v>5</v>
      </c>
    </row>
    <row r="2449" spans="1:29" ht="14.25">
      <c r="A2449" s="89">
        <v>2019088</v>
      </c>
      <c r="B2449" s="91">
        <v>43676</v>
      </c>
      <c r="C2449" s="97">
        <v>13</v>
      </c>
      <c r="D2449" s="93">
        <v>14</v>
      </c>
      <c r="E2449" s="93">
        <v>15</v>
      </c>
      <c r="F2449" s="93">
        <v>21</v>
      </c>
      <c r="G2449" s="93">
        <v>23</v>
      </c>
      <c r="H2449" s="93">
        <v>29</v>
      </c>
      <c r="I2449" s="99">
        <v>13</v>
      </c>
      <c r="J2449" s="93">
        <v>21</v>
      </c>
      <c r="K2449" s="93">
        <v>29</v>
      </c>
      <c r="L2449" s="93">
        <v>14</v>
      </c>
      <c r="M2449" s="93">
        <v>15</v>
      </c>
      <c r="N2449" s="93">
        <v>23</v>
      </c>
      <c r="O2449" s="94">
        <v>13</v>
      </c>
      <c r="P2449" s="74">
        <v>320442344</v>
      </c>
      <c r="Q2449" s="74">
        <v>848907760</v>
      </c>
      <c r="R2449" s="74">
        <v>18</v>
      </c>
      <c r="S2449" s="74">
        <v>5697370</v>
      </c>
      <c r="T2449" s="74">
        <v>77</v>
      </c>
      <c r="U2449" s="74">
        <v>203777</v>
      </c>
      <c r="V2449" s="74">
        <v>1852</v>
      </c>
      <c r="W2449" s="74">
        <v>3000</v>
      </c>
      <c r="X2449" s="74">
        <v>76697</v>
      </c>
      <c r="Y2449" s="74">
        <v>200</v>
      </c>
      <c r="Z2449" s="74">
        <v>1238738</v>
      </c>
      <c r="AA2449" s="74">
        <v>10</v>
      </c>
      <c r="AB2449" s="74">
        <v>12194123</v>
      </c>
      <c r="AC2449" s="74">
        <v>5</v>
      </c>
    </row>
    <row r="2450" spans="1:29" ht="14.25">
      <c r="A2450" s="89">
        <v>2019089</v>
      </c>
      <c r="B2450" s="91">
        <v>43678</v>
      </c>
      <c r="C2450" s="97">
        <v>2</v>
      </c>
      <c r="D2450" s="93">
        <v>4</v>
      </c>
      <c r="E2450" s="93">
        <v>14</v>
      </c>
      <c r="F2450" s="93">
        <v>16</v>
      </c>
      <c r="G2450" s="93">
        <v>20</v>
      </c>
      <c r="H2450" s="93">
        <v>22</v>
      </c>
      <c r="I2450" s="99">
        <v>11</v>
      </c>
      <c r="J2450" s="93">
        <v>2</v>
      </c>
      <c r="K2450" s="93">
        <v>14</v>
      </c>
      <c r="L2450" s="93">
        <v>20</v>
      </c>
      <c r="M2450" s="93">
        <v>4</v>
      </c>
      <c r="N2450" s="93">
        <v>16</v>
      </c>
      <c r="O2450" s="94">
        <v>22</v>
      </c>
      <c r="P2450" s="74">
        <v>321183320</v>
      </c>
      <c r="Q2450" s="74">
        <v>851666935</v>
      </c>
      <c r="R2450" s="74">
        <v>7</v>
      </c>
      <c r="S2450" s="74">
        <v>6961515</v>
      </c>
      <c r="T2450" s="74">
        <v>104</v>
      </c>
      <c r="U2450" s="74">
        <v>165031</v>
      </c>
      <c r="V2450" s="74">
        <v>1201</v>
      </c>
      <c r="W2450" s="74">
        <v>3000</v>
      </c>
      <c r="X2450" s="74">
        <v>61937</v>
      </c>
      <c r="Y2450" s="74">
        <v>200</v>
      </c>
      <c r="Z2450" s="74">
        <v>1127679</v>
      </c>
      <c r="AA2450" s="74">
        <v>10</v>
      </c>
      <c r="AB2450" s="74">
        <v>12291918</v>
      </c>
      <c r="AC2450" s="74">
        <v>5</v>
      </c>
    </row>
    <row r="2451" spans="1:29" ht="14.25">
      <c r="A2451" s="89">
        <v>2019090</v>
      </c>
      <c r="B2451" s="91">
        <v>43681</v>
      </c>
      <c r="C2451" s="97">
        <v>2</v>
      </c>
      <c r="D2451" s="93">
        <v>3</v>
      </c>
      <c r="E2451" s="93">
        <v>6</v>
      </c>
      <c r="F2451" s="93">
        <v>8</v>
      </c>
      <c r="G2451" s="93">
        <v>14</v>
      </c>
      <c r="H2451" s="93">
        <v>22</v>
      </c>
      <c r="I2451" s="99">
        <v>4</v>
      </c>
      <c r="J2451" s="93">
        <v>8</v>
      </c>
      <c r="K2451" s="93">
        <v>2</v>
      </c>
      <c r="L2451" s="93">
        <v>6</v>
      </c>
      <c r="M2451" s="93">
        <v>14</v>
      </c>
      <c r="N2451" s="93">
        <v>3</v>
      </c>
      <c r="O2451" s="94">
        <v>22</v>
      </c>
      <c r="P2451" s="74">
        <v>355808718</v>
      </c>
      <c r="Q2451" s="74">
        <v>912434874</v>
      </c>
      <c r="R2451" s="74">
        <v>2</v>
      </c>
      <c r="S2451" s="74">
        <v>10000000</v>
      </c>
      <c r="T2451" s="74">
        <v>93</v>
      </c>
      <c r="U2451" s="74">
        <v>289490</v>
      </c>
      <c r="V2451" s="74">
        <v>1079</v>
      </c>
      <c r="W2451" s="74">
        <v>3000</v>
      </c>
      <c r="X2451" s="74">
        <v>61443</v>
      </c>
      <c r="Y2451" s="74">
        <v>200</v>
      </c>
      <c r="Z2451" s="74">
        <v>1234613</v>
      </c>
      <c r="AA2451" s="74">
        <v>10</v>
      </c>
      <c r="AB2451" s="74">
        <v>7756791</v>
      </c>
      <c r="AC2451" s="74">
        <v>5</v>
      </c>
    </row>
    <row r="2452" spans="1:29" ht="14.25">
      <c r="A2452" s="89">
        <v>2019091</v>
      </c>
      <c r="B2452" s="91">
        <v>43683</v>
      </c>
      <c r="C2452" s="97">
        <v>7</v>
      </c>
      <c r="D2452" s="93">
        <v>10</v>
      </c>
      <c r="E2452" s="93">
        <v>21</v>
      </c>
      <c r="F2452" s="93">
        <v>24</v>
      </c>
      <c r="G2452" s="93">
        <v>29</v>
      </c>
      <c r="H2452" s="93">
        <v>32</v>
      </c>
      <c r="I2452" s="99">
        <v>11</v>
      </c>
      <c r="J2452" s="93">
        <v>24</v>
      </c>
      <c r="K2452" s="93">
        <v>21</v>
      </c>
      <c r="L2452" s="93">
        <v>32</v>
      </c>
      <c r="M2452" s="93">
        <v>10</v>
      </c>
      <c r="N2452" s="93">
        <v>29</v>
      </c>
      <c r="O2452" s="94">
        <v>7</v>
      </c>
      <c r="P2452" s="74">
        <v>321773688</v>
      </c>
      <c r="Q2452" s="74">
        <v>965901226</v>
      </c>
      <c r="R2452" s="74">
        <v>2</v>
      </c>
      <c r="S2452" s="74">
        <v>10000000</v>
      </c>
      <c r="T2452" s="74">
        <v>94</v>
      </c>
      <c r="U2452" s="74">
        <v>260518</v>
      </c>
      <c r="V2452" s="74">
        <v>1182</v>
      </c>
      <c r="W2452" s="74">
        <v>3000</v>
      </c>
      <c r="X2452" s="74">
        <v>48596</v>
      </c>
      <c r="Y2452" s="74">
        <v>200</v>
      </c>
      <c r="Z2452" s="74">
        <v>1027933</v>
      </c>
      <c r="AA2452" s="74">
        <v>10</v>
      </c>
      <c r="AB2452" s="74">
        <v>7233888</v>
      </c>
      <c r="AC2452" s="74">
        <v>5</v>
      </c>
    </row>
    <row r="2453" spans="1:29" ht="14.25">
      <c r="A2453" s="89">
        <v>2019092</v>
      </c>
      <c r="B2453" s="91">
        <v>43685</v>
      </c>
      <c r="C2453" s="97">
        <v>9</v>
      </c>
      <c r="D2453" s="93">
        <v>17</v>
      </c>
      <c r="E2453" s="93">
        <v>27</v>
      </c>
      <c r="F2453" s="93">
        <v>28</v>
      </c>
      <c r="G2453" s="93">
        <v>32</v>
      </c>
      <c r="H2453" s="93">
        <v>33</v>
      </c>
      <c r="I2453" s="99">
        <v>8</v>
      </c>
      <c r="J2453" s="93">
        <v>33</v>
      </c>
      <c r="K2453" s="93">
        <v>27</v>
      </c>
      <c r="L2453" s="93">
        <v>32</v>
      </c>
      <c r="M2453" s="93">
        <v>9</v>
      </c>
      <c r="N2453" s="93">
        <v>28</v>
      </c>
      <c r="O2453" s="94">
        <v>17</v>
      </c>
      <c r="P2453" s="74">
        <v>325113036</v>
      </c>
      <c r="Q2453" s="74">
        <v>961868391</v>
      </c>
      <c r="R2453" s="74">
        <v>6</v>
      </c>
      <c r="S2453" s="74">
        <v>6573767</v>
      </c>
      <c r="T2453" s="74">
        <v>67</v>
      </c>
      <c r="U2453" s="74">
        <v>176168</v>
      </c>
      <c r="V2453" s="74">
        <v>2218</v>
      </c>
      <c r="W2453" s="74">
        <v>3000</v>
      </c>
      <c r="X2453" s="74">
        <v>96986</v>
      </c>
      <c r="Y2453" s="74">
        <v>200</v>
      </c>
      <c r="Z2453" s="74">
        <v>1510147</v>
      </c>
      <c r="AA2453" s="74">
        <v>10</v>
      </c>
      <c r="AB2453" s="74">
        <v>14187938</v>
      </c>
      <c r="AC2453" s="74">
        <v>5</v>
      </c>
    </row>
    <row r="2454" spans="1:29" ht="14.25">
      <c r="A2454" s="89">
        <v>2019093</v>
      </c>
      <c r="B2454" s="91">
        <v>43688</v>
      </c>
      <c r="C2454" s="97">
        <v>5</v>
      </c>
      <c r="D2454" s="93">
        <v>7</v>
      </c>
      <c r="E2454" s="93">
        <v>8</v>
      </c>
      <c r="F2454" s="93">
        <v>9</v>
      </c>
      <c r="G2454" s="93">
        <v>20</v>
      </c>
      <c r="H2454" s="93">
        <v>22</v>
      </c>
      <c r="I2454" s="99">
        <v>2</v>
      </c>
      <c r="J2454" s="93">
        <v>22</v>
      </c>
      <c r="K2454" s="93">
        <v>8</v>
      </c>
      <c r="L2454" s="93">
        <v>5</v>
      </c>
      <c r="M2454" s="93">
        <v>20</v>
      </c>
      <c r="N2454" s="93">
        <v>9</v>
      </c>
      <c r="O2454" s="94">
        <v>7</v>
      </c>
      <c r="P2454" s="74">
        <v>343851622</v>
      </c>
      <c r="Q2454" s="74">
        <v>870686214</v>
      </c>
      <c r="R2454" s="74">
        <v>27</v>
      </c>
      <c r="S2454" s="74">
        <v>5590139</v>
      </c>
      <c r="T2454" s="74">
        <v>629</v>
      </c>
      <c r="U2454" s="74">
        <v>31664</v>
      </c>
      <c r="V2454" s="74">
        <v>2755</v>
      </c>
      <c r="W2454" s="74">
        <v>3000</v>
      </c>
      <c r="X2454" s="74">
        <v>124188</v>
      </c>
      <c r="Y2454" s="74">
        <v>200</v>
      </c>
      <c r="Z2454" s="74">
        <v>1910404</v>
      </c>
      <c r="AA2454" s="74">
        <v>10</v>
      </c>
      <c r="AB2454" s="74">
        <v>7322377</v>
      </c>
      <c r="AC2454" s="74">
        <v>5</v>
      </c>
    </row>
    <row r="2455" spans="1:29" ht="14.25">
      <c r="A2455" s="89">
        <v>2019094</v>
      </c>
      <c r="B2455" s="91">
        <v>43690</v>
      </c>
      <c r="C2455" s="97">
        <v>5</v>
      </c>
      <c r="D2455" s="93">
        <v>10</v>
      </c>
      <c r="E2455" s="93">
        <v>12</v>
      </c>
      <c r="F2455" s="93">
        <v>18</v>
      </c>
      <c r="G2455" s="93">
        <v>19</v>
      </c>
      <c r="H2455" s="93">
        <v>27</v>
      </c>
      <c r="I2455" s="99">
        <v>6</v>
      </c>
      <c r="J2455" s="93">
        <v>10</v>
      </c>
      <c r="K2455" s="93">
        <v>27</v>
      </c>
      <c r="L2455" s="93">
        <v>12</v>
      </c>
      <c r="M2455" s="93">
        <v>5</v>
      </c>
      <c r="N2455" s="93">
        <v>19</v>
      </c>
      <c r="O2455" s="94">
        <v>18</v>
      </c>
      <c r="P2455" s="74">
        <v>318739184</v>
      </c>
      <c r="Q2455" s="74">
        <v>870773310</v>
      </c>
      <c r="R2455" s="74">
        <v>8</v>
      </c>
      <c r="S2455" s="74">
        <v>6822140</v>
      </c>
      <c r="T2455" s="74">
        <v>301</v>
      </c>
      <c r="U2455" s="74">
        <v>60536</v>
      </c>
      <c r="V2455" s="74">
        <v>1930</v>
      </c>
      <c r="W2455" s="74">
        <v>3000</v>
      </c>
      <c r="X2455" s="74">
        <v>90607</v>
      </c>
      <c r="Y2455" s="74">
        <v>200</v>
      </c>
      <c r="Z2455" s="74">
        <v>1519430</v>
      </c>
      <c r="AA2455" s="74">
        <v>10</v>
      </c>
      <c r="AB2455" s="74">
        <v>8838174</v>
      </c>
      <c r="AC2455" s="74">
        <v>5</v>
      </c>
    </row>
    <row r="2456" spans="1:29" ht="14.25">
      <c r="A2456" s="89">
        <v>2019095</v>
      </c>
      <c r="B2456" s="91">
        <v>43692</v>
      </c>
      <c r="C2456" s="97">
        <v>2</v>
      </c>
      <c r="D2456" s="93">
        <v>5</v>
      </c>
      <c r="E2456" s="93">
        <v>14</v>
      </c>
      <c r="F2456" s="93">
        <v>19</v>
      </c>
      <c r="G2456" s="93">
        <v>21</v>
      </c>
      <c r="H2456" s="93">
        <v>28</v>
      </c>
      <c r="I2456" s="99">
        <v>1</v>
      </c>
      <c r="J2456" s="93">
        <v>14</v>
      </c>
      <c r="K2456" s="93">
        <v>28</v>
      </c>
      <c r="L2456" s="93">
        <v>2</v>
      </c>
      <c r="M2456" s="93">
        <v>5</v>
      </c>
      <c r="N2456" s="93">
        <v>19</v>
      </c>
      <c r="O2456" s="94">
        <v>21</v>
      </c>
      <c r="P2456" s="74">
        <v>327102912</v>
      </c>
      <c r="Q2456" s="74">
        <v>908224516</v>
      </c>
      <c r="R2456" s="74">
        <v>3</v>
      </c>
      <c r="S2456" s="74">
        <v>10000000</v>
      </c>
      <c r="T2456" s="74">
        <v>95</v>
      </c>
      <c r="U2456" s="74">
        <v>236670</v>
      </c>
      <c r="V2456" s="74">
        <v>843</v>
      </c>
      <c r="W2456" s="74">
        <v>3000</v>
      </c>
      <c r="X2456" s="74">
        <v>50960</v>
      </c>
      <c r="Y2456" s="74">
        <v>200</v>
      </c>
      <c r="Z2456" s="74">
        <v>1037704</v>
      </c>
      <c r="AA2456" s="74">
        <v>10</v>
      </c>
      <c r="AB2456" s="74">
        <v>9449489</v>
      </c>
      <c r="AC2456" s="74">
        <v>5</v>
      </c>
    </row>
    <row r="2457" spans="1:29" ht="14.25">
      <c r="A2457" s="89">
        <v>2019096</v>
      </c>
      <c r="B2457" s="91">
        <v>43695</v>
      </c>
      <c r="C2457" s="97">
        <v>5</v>
      </c>
      <c r="D2457" s="93">
        <v>7</v>
      </c>
      <c r="E2457" s="93">
        <v>12</v>
      </c>
      <c r="F2457" s="93">
        <v>18</v>
      </c>
      <c r="G2457" s="93">
        <v>27</v>
      </c>
      <c r="H2457" s="93">
        <v>32</v>
      </c>
      <c r="I2457" s="99">
        <v>11</v>
      </c>
      <c r="J2457" s="93">
        <v>27</v>
      </c>
      <c r="K2457" s="93">
        <v>18</v>
      </c>
      <c r="L2457" s="93">
        <v>7</v>
      </c>
      <c r="M2457" s="93">
        <v>5</v>
      </c>
      <c r="N2457" s="93">
        <v>12</v>
      </c>
      <c r="O2457" s="94">
        <v>32</v>
      </c>
      <c r="P2457" s="74">
        <v>355103324</v>
      </c>
      <c r="Q2457" s="74">
        <v>720969696</v>
      </c>
      <c r="R2457" s="74">
        <v>48</v>
      </c>
      <c r="S2457" s="74">
        <v>5399584</v>
      </c>
      <c r="T2457" s="74">
        <v>310</v>
      </c>
      <c r="U2457" s="74">
        <v>77338</v>
      </c>
      <c r="V2457" s="74">
        <v>1661</v>
      </c>
      <c r="W2457" s="74">
        <v>3000</v>
      </c>
      <c r="X2457" s="74">
        <v>73201</v>
      </c>
      <c r="Y2457" s="74">
        <v>200</v>
      </c>
      <c r="Z2457" s="74">
        <v>1256085</v>
      </c>
      <c r="AA2457" s="74">
        <v>10</v>
      </c>
      <c r="AB2457" s="74">
        <v>9183250</v>
      </c>
      <c r="AC2457" s="74">
        <v>5</v>
      </c>
    </row>
    <row r="2458" spans="1:29" ht="14.25">
      <c r="A2458" s="89">
        <v>2019097</v>
      </c>
      <c r="B2458" s="91">
        <v>43697</v>
      </c>
      <c r="C2458" s="97">
        <v>3</v>
      </c>
      <c r="D2458" s="93">
        <v>5</v>
      </c>
      <c r="E2458" s="93">
        <v>18</v>
      </c>
      <c r="F2458" s="93">
        <v>24</v>
      </c>
      <c r="G2458" s="93">
        <v>25</v>
      </c>
      <c r="H2458" s="93">
        <v>31</v>
      </c>
      <c r="I2458" s="99">
        <v>9</v>
      </c>
      <c r="J2458" s="93">
        <v>18</v>
      </c>
      <c r="K2458" s="93">
        <v>3</v>
      </c>
      <c r="L2458" s="93">
        <v>25</v>
      </c>
      <c r="M2458" s="93">
        <v>5</v>
      </c>
      <c r="N2458" s="93">
        <v>31</v>
      </c>
      <c r="O2458" s="94">
        <v>24</v>
      </c>
      <c r="P2458" s="74">
        <v>328319954</v>
      </c>
      <c r="Q2458" s="74">
        <v>729874065</v>
      </c>
      <c r="R2458" s="74">
        <v>5</v>
      </c>
      <c r="S2458" s="74">
        <v>7465772</v>
      </c>
      <c r="T2458" s="74">
        <v>98</v>
      </c>
      <c r="U2458" s="74">
        <v>157255</v>
      </c>
      <c r="V2458" s="74">
        <v>1765</v>
      </c>
      <c r="W2458" s="74">
        <v>3000</v>
      </c>
      <c r="X2458" s="74">
        <v>77971</v>
      </c>
      <c r="Y2458" s="74">
        <v>200</v>
      </c>
      <c r="Z2458" s="74">
        <v>1313064</v>
      </c>
      <c r="AA2458" s="74">
        <v>10</v>
      </c>
      <c r="AB2458" s="74">
        <v>13042526</v>
      </c>
      <c r="AC2458" s="74">
        <v>5</v>
      </c>
    </row>
    <row r="2459" spans="1:29" ht="14.25">
      <c r="A2459" s="89">
        <v>2019098</v>
      </c>
      <c r="B2459" s="91">
        <v>43699</v>
      </c>
      <c r="C2459" s="97">
        <v>3</v>
      </c>
      <c r="D2459" s="93">
        <v>11</v>
      </c>
      <c r="E2459" s="93">
        <v>12</v>
      </c>
      <c r="F2459" s="93">
        <v>14</v>
      </c>
      <c r="G2459" s="93">
        <v>17</v>
      </c>
      <c r="H2459" s="93">
        <v>26</v>
      </c>
      <c r="I2459" s="99">
        <v>9</v>
      </c>
      <c r="J2459" s="93">
        <v>14</v>
      </c>
      <c r="K2459" s="93">
        <v>11</v>
      </c>
      <c r="L2459" s="93">
        <v>3</v>
      </c>
      <c r="M2459" s="93">
        <v>12</v>
      </c>
      <c r="N2459" s="93">
        <v>17</v>
      </c>
      <c r="O2459" s="94">
        <v>26</v>
      </c>
      <c r="P2459" s="74">
        <v>334187522</v>
      </c>
      <c r="Q2459" s="74">
        <v>759762439</v>
      </c>
      <c r="R2459" s="74">
        <v>4</v>
      </c>
      <c r="S2459" s="74">
        <v>9535306</v>
      </c>
      <c r="T2459" s="74">
        <v>136</v>
      </c>
      <c r="U2459" s="74">
        <v>166739</v>
      </c>
      <c r="V2459" s="74">
        <v>1215</v>
      </c>
      <c r="W2459" s="74">
        <v>3000</v>
      </c>
      <c r="X2459" s="74">
        <v>69931</v>
      </c>
      <c r="Y2459" s="74">
        <v>200</v>
      </c>
      <c r="Z2459" s="74">
        <v>1352743</v>
      </c>
      <c r="AA2459" s="74">
        <v>10</v>
      </c>
      <c r="AB2459" s="74">
        <v>8377424</v>
      </c>
      <c r="AC2459" s="74">
        <v>5</v>
      </c>
    </row>
    <row r="2460" spans="1:29" ht="14.25">
      <c r="A2460" s="89">
        <v>2019099</v>
      </c>
      <c r="B2460" s="91">
        <v>43702</v>
      </c>
      <c r="C2460" s="97">
        <v>7</v>
      </c>
      <c r="D2460" s="93">
        <v>14</v>
      </c>
      <c r="E2460" s="93">
        <v>22</v>
      </c>
      <c r="F2460" s="93">
        <v>23</v>
      </c>
      <c r="G2460" s="93">
        <v>27</v>
      </c>
      <c r="H2460" s="93">
        <v>30</v>
      </c>
      <c r="I2460" s="99">
        <v>8</v>
      </c>
      <c r="J2460" s="93">
        <v>22</v>
      </c>
      <c r="K2460" s="93">
        <v>23</v>
      </c>
      <c r="L2460" s="93">
        <v>30</v>
      </c>
      <c r="M2460" s="93">
        <v>14</v>
      </c>
      <c r="N2460" s="93">
        <v>27</v>
      </c>
      <c r="O2460" s="94">
        <v>7</v>
      </c>
      <c r="P2460" s="74">
        <v>355328056</v>
      </c>
      <c r="Q2460" s="74">
        <v>667283924</v>
      </c>
      <c r="R2460" s="74">
        <v>26</v>
      </c>
      <c r="S2460" s="74">
        <v>5524776</v>
      </c>
      <c r="T2460" s="74">
        <v>185</v>
      </c>
      <c r="U2460" s="74">
        <v>92190</v>
      </c>
      <c r="V2460" s="74">
        <v>2027</v>
      </c>
      <c r="W2460" s="74">
        <v>3000</v>
      </c>
      <c r="X2460" s="74">
        <v>96967</v>
      </c>
      <c r="Y2460" s="74">
        <v>200</v>
      </c>
      <c r="Z2460" s="74">
        <v>1636993</v>
      </c>
      <c r="AA2460" s="74">
        <v>10</v>
      </c>
      <c r="AB2460" s="74">
        <v>12809107</v>
      </c>
      <c r="AC2460" s="74">
        <v>5</v>
      </c>
    </row>
    <row r="2461" spans="1:29" ht="14.25">
      <c r="A2461" s="89">
        <v>2019100</v>
      </c>
      <c r="B2461" s="91">
        <v>43704</v>
      </c>
      <c r="C2461" s="97">
        <v>1</v>
      </c>
      <c r="D2461" s="93">
        <v>4</v>
      </c>
      <c r="E2461" s="93">
        <v>12</v>
      </c>
      <c r="F2461" s="93">
        <v>13</v>
      </c>
      <c r="G2461" s="93">
        <v>30</v>
      </c>
      <c r="H2461" s="93">
        <v>32</v>
      </c>
      <c r="I2461" s="99">
        <v>8</v>
      </c>
      <c r="J2461" s="93">
        <v>1</v>
      </c>
      <c r="K2461" s="93">
        <v>30</v>
      </c>
      <c r="L2461" s="93">
        <v>32</v>
      </c>
      <c r="M2461" s="93">
        <v>4</v>
      </c>
      <c r="N2461" s="93">
        <v>13</v>
      </c>
      <c r="O2461" s="94">
        <v>12</v>
      </c>
      <c r="P2461" s="74">
        <v>334319180</v>
      </c>
      <c r="Q2461" s="74">
        <v>720116287</v>
      </c>
      <c r="R2461" s="74">
        <v>2</v>
      </c>
      <c r="S2461" s="74">
        <v>10000000</v>
      </c>
      <c r="T2461" s="74">
        <v>60</v>
      </c>
      <c r="U2461" s="74">
        <v>404624</v>
      </c>
      <c r="V2461" s="74">
        <v>845</v>
      </c>
      <c r="W2461" s="74">
        <v>3000</v>
      </c>
      <c r="X2461" s="74">
        <v>45195</v>
      </c>
      <c r="Y2461" s="74">
        <v>200</v>
      </c>
      <c r="Z2461" s="74">
        <v>968141</v>
      </c>
      <c r="AA2461" s="74">
        <v>10</v>
      </c>
      <c r="AB2461" s="74">
        <v>9090234</v>
      </c>
      <c r="AC2461" s="74">
        <v>5</v>
      </c>
    </row>
    <row r="2462" spans="1:29" ht="14.25">
      <c r="A2462" s="89">
        <v>2019101</v>
      </c>
      <c r="B2462" s="91">
        <v>43706</v>
      </c>
      <c r="C2462" s="97">
        <v>1</v>
      </c>
      <c r="D2462" s="93">
        <v>4</v>
      </c>
      <c r="E2462" s="93">
        <v>9</v>
      </c>
      <c r="F2462" s="93">
        <v>21</v>
      </c>
      <c r="G2462" s="93">
        <v>31</v>
      </c>
      <c r="H2462" s="93">
        <v>33</v>
      </c>
      <c r="I2462" s="99">
        <v>5</v>
      </c>
      <c r="J2462" s="93">
        <v>21</v>
      </c>
      <c r="K2462" s="93">
        <v>31</v>
      </c>
      <c r="L2462" s="93">
        <v>1</v>
      </c>
      <c r="M2462" s="93">
        <v>9</v>
      </c>
      <c r="N2462" s="93">
        <v>4</v>
      </c>
      <c r="O2462" s="94">
        <v>33</v>
      </c>
      <c r="P2462" s="74">
        <v>336008906</v>
      </c>
      <c r="Q2462" s="74">
        <v>716370043</v>
      </c>
      <c r="R2462" s="74">
        <v>4</v>
      </c>
      <c r="S2462" s="74">
        <v>6477614</v>
      </c>
      <c r="T2462" s="74">
        <v>77</v>
      </c>
      <c r="U2462" s="74">
        <v>95948</v>
      </c>
      <c r="V2462" s="74">
        <v>1933</v>
      </c>
      <c r="W2462" s="74">
        <v>3000</v>
      </c>
      <c r="X2462" s="74">
        <v>97693</v>
      </c>
      <c r="Y2462" s="74">
        <v>200</v>
      </c>
      <c r="Z2462" s="74">
        <v>1644068</v>
      </c>
      <c r="AA2462" s="74">
        <v>10</v>
      </c>
      <c r="AB2462" s="74">
        <v>18662760</v>
      </c>
      <c r="AC2462" s="74">
        <v>5</v>
      </c>
    </row>
    <row r="2463" spans="1:29" ht="14.25">
      <c r="A2463" s="89">
        <v>2019102</v>
      </c>
      <c r="B2463" s="91">
        <v>43709</v>
      </c>
      <c r="C2463" s="97">
        <v>3</v>
      </c>
      <c r="D2463" s="93">
        <v>8</v>
      </c>
      <c r="E2463" s="93">
        <v>12</v>
      </c>
      <c r="F2463" s="93">
        <v>16</v>
      </c>
      <c r="G2463" s="93">
        <v>20</v>
      </c>
      <c r="H2463" s="93">
        <v>32</v>
      </c>
      <c r="I2463" s="99">
        <v>12</v>
      </c>
      <c r="J2463" s="93">
        <v>3</v>
      </c>
      <c r="K2463" s="93">
        <v>32</v>
      </c>
      <c r="L2463" s="93">
        <v>16</v>
      </c>
      <c r="M2463" s="93">
        <v>8</v>
      </c>
      <c r="N2463" s="93">
        <v>20</v>
      </c>
      <c r="O2463" s="94">
        <v>12</v>
      </c>
      <c r="P2463" s="74">
        <v>365310214</v>
      </c>
      <c r="Q2463" s="74">
        <v>665286304</v>
      </c>
      <c r="R2463" s="74">
        <v>18</v>
      </c>
      <c r="S2463" s="74">
        <v>5786187</v>
      </c>
      <c r="T2463" s="74">
        <v>198</v>
      </c>
      <c r="U2463" s="74">
        <v>89339</v>
      </c>
      <c r="V2463" s="74">
        <v>2582</v>
      </c>
      <c r="W2463" s="74">
        <v>3000</v>
      </c>
      <c r="X2463" s="74">
        <v>103650</v>
      </c>
      <c r="Y2463" s="74">
        <v>200</v>
      </c>
      <c r="Z2463" s="74">
        <v>1690785</v>
      </c>
      <c r="AA2463" s="74">
        <v>10</v>
      </c>
      <c r="AB2463" s="74">
        <v>12572263</v>
      </c>
      <c r="AC2463" s="74">
        <v>5</v>
      </c>
    </row>
    <row r="2464" spans="1:29" ht="14.25">
      <c r="A2464" s="89">
        <v>2019103</v>
      </c>
      <c r="B2464" s="91">
        <v>43711</v>
      </c>
      <c r="C2464" s="97">
        <v>4</v>
      </c>
      <c r="D2464" s="93">
        <v>12</v>
      </c>
      <c r="E2464" s="93">
        <v>14</v>
      </c>
      <c r="F2464" s="93">
        <v>21</v>
      </c>
      <c r="G2464" s="93">
        <v>27</v>
      </c>
      <c r="H2464" s="93">
        <v>29</v>
      </c>
      <c r="I2464" s="99">
        <v>12</v>
      </c>
      <c r="J2464" s="93">
        <v>21</v>
      </c>
      <c r="K2464" s="93">
        <v>27</v>
      </c>
      <c r="L2464" s="93">
        <v>14</v>
      </c>
      <c r="M2464" s="93">
        <v>4</v>
      </c>
      <c r="N2464" s="93">
        <v>29</v>
      </c>
      <c r="O2464" s="94">
        <v>12</v>
      </c>
      <c r="P2464" s="74">
        <v>334444954</v>
      </c>
      <c r="Q2464" s="74">
        <v>726754909</v>
      </c>
      <c r="R2464" s="74">
        <v>2</v>
      </c>
      <c r="S2464" s="74">
        <v>10000000</v>
      </c>
      <c r="T2464" s="74">
        <v>101</v>
      </c>
      <c r="U2464" s="74">
        <v>268873</v>
      </c>
      <c r="V2464" s="74">
        <v>797</v>
      </c>
      <c r="W2464" s="74">
        <v>3000</v>
      </c>
      <c r="X2464" s="74">
        <v>50497</v>
      </c>
      <c r="Y2464" s="74">
        <v>200</v>
      </c>
      <c r="Z2464" s="74">
        <v>1005488</v>
      </c>
      <c r="AA2464" s="74">
        <v>10</v>
      </c>
      <c r="AB2464" s="74">
        <v>6541588</v>
      </c>
      <c r="AC2464" s="74">
        <v>5</v>
      </c>
    </row>
    <row r="2465" spans="1:29" ht="14.25">
      <c r="A2465" s="89">
        <v>2019104</v>
      </c>
      <c r="B2465" s="91">
        <v>43713</v>
      </c>
      <c r="C2465" s="97">
        <v>1</v>
      </c>
      <c r="D2465" s="93">
        <v>5</v>
      </c>
      <c r="E2465" s="93">
        <v>16</v>
      </c>
      <c r="F2465" s="93">
        <v>17</v>
      </c>
      <c r="G2465" s="93">
        <v>18</v>
      </c>
      <c r="H2465" s="93">
        <v>24</v>
      </c>
      <c r="I2465" s="99">
        <v>10</v>
      </c>
      <c r="J2465" s="93">
        <v>24</v>
      </c>
      <c r="K2465" s="93">
        <v>1</v>
      </c>
      <c r="L2465" s="93">
        <v>16</v>
      </c>
      <c r="M2465" s="93">
        <v>5</v>
      </c>
      <c r="N2465" s="93">
        <v>17</v>
      </c>
      <c r="O2465" s="94">
        <v>18</v>
      </c>
      <c r="P2465" s="74">
        <v>336503558</v>
      </c>
      <c r="Q2465" s="74">
        <v>727332881</v>
      </c>
      <c r="R2465" s="74">
        <v>7</v>
      </c>
      <c r="S2465" s="74">
        <v>6848206</v>
      </c>
      <c r="T2465" s="74">
        <v>120</v>
      </c>
      <c r="U2465" s="74">
        <v>134765</v>
      </c>
      <c r="V2465" s="74">
        <v>1815</v>
      </c>
      <c r="W2465" s="74">
        <v>3000</v>
      </c>
      <c r="X2465" s="74">
        <v>84986</v>
      </c>
      <c r="Y2465" s="74">
        <v>200</v>
      </c>
      <c r="Z2465" s="74">
        <v>1485822</v>
      </c>
      <c r="AA2465" s="74">
        <v>10</v>
      </c>
      <c r="AB2465" s="74">
        <v>12579820</v>
      </c>
      <c r="AC2465" s="74">
        <v>5</v>
      </c>
    </row>
    <row r="2466" spans="1:29" ht="14.25">
      <c r="A2466" s="89">
        <v>2019105</v>
      </c>
      <c r="B2466" s="91">
        <v>43716</v>
      </c>
      <c r="C2466" s="97">
        <v>2</v>
      </c>
      <c r="D2466" s="93">
        <v>13</v>
      </c>
      <c r="E2466" s="93">
        <v>15</v>
      </c>
      <c r="F2466" s="93">
        <v>17</v>
      </c>
      <c r="G2466" s="93">
        <v>26</v>
      </c>
      <c r="H2466" s="93">
        <v>33</v>
      </c>
      <c r="I2466" s="99">
        <v>1</v>
      </c>
      <c r="J2466" s="93">
        <v>17</v>
      </c>
      <c r="K2466" s="93">
        <v>33</v>
      </c>
      <c r="L2466" s="93">
        <v>26</v>
      </c>
      <c r="M2466" s="93">
        <v>13</v>
      </c>
      <c r="N2466" s="93">
        <v>15</v>
      </c>
      <c r="O2466" s="94">
        <v>2</v>
      </c>
      <c r="P2466" s="74">
        <v>365092568</v>
      </c>
      <c r="Q2466" s="74">
        <v>754476375</v>
      </c>
      <c r="R2466" s="74">
        <v>6</v>
      </c>
      <c r="S2466" s="74">
        <v>8463242</v>
      </c>
      <c r="T2466" s="74">
        <v>85</v>
      </c>
      <c r="U2466" s="74">
        <v>305580</v>
      </c>
      <c r="V2466" s="74">
        <v>1125</v>
      </c>
      <c r="W2466" s="74">
        <v>3000</v>
      </c>
      <c r="X2466" s="74">
        <v>58000</v>
      </c>
      <c r="Y2466" s="74">
        <v>200</v>
      </c>
      <c r="Z2466" s="74">
        <v>1131852</v>
      </c>
      <c r="AA2466" s="74">
        <v>10</v>
      </c>
      <c r="AB2466" s="74">
        <v>9740915</v>
      </c>
      <c r="AC2466" s="74">
        <v>5</v>
      </c>
    </row>
    <row r="2467" spans="1:29" ht="14.25">
      <c r="A2467" s="89">
        <v>2019106</v>
      </c>
      <c r="B2467" s="91">
        <v>43718</v>
      </c>
      <c r="C2467" s="97">
        <v>2</v>
      </c>
      <c r="D2467" s="93">
        <v>14</v>
      </c>
      <c r="E2467" s="93">
        <v>22</v>
      </c>
      <c r="F2467" s="93">
        <v>27</v>
      </c>
      <c r="G2467" s="93">
        <v>30</v>
      </c>
      <c r="H2467" s="93">
        <v>33</v>
      </c>
      <c r="I2467" s="99">
        <v>14</v>
      </c>
      <c r="J2467" s="93">
        <v>22</v>
      </c>
      <c r="K2467" s="93">
        <v>14</v>
      </c>
      <c r="L2467" s="93">
        <v>33</v>
      </c>
      <c r="M2467" s="93">
        <v>30</v>
      </c>
      <c r="N2467" s="93">
        <v>27</v>
      </c>
      <c r="O2467" s="94">
        <v>2</v>
      </c>
      <c r="P2467" s="74">
        <v>330410652</v>
      </c>
      <c r="Q2467" s="74">
        <v>799590658</v>
      </c>
      <c r="R2467" s="74">
        <v>3</v>
      </c>
      <c r="S2467" s="74">
        <v>10000000</v>
      </c>
      <c r="T2467" s="74">
        <v>65</v>
      </c>
      <c r="U2467" s="74">
        <v>385201</v>
      </c>
      <c r="V2467" s="74">
        <v>880</v>
      </c>
      <c r="W2467" s="74">
        <v>3000</v>
      </c>
      <c r="X2467" s="74">
        <v>47442</v>
      </c>
      <c r="Y2467" s="74">
        <v>200</v>
      </c>
      <c r="Z2467" s="74">
        <v>978259</v>
      </c>
      <c r="AA2467" s="74">
        <v>10</v>
      </c>
      <c r="AB2467" s="74">
        <v>7967570</v>
      </c>
      <c r="AC2467" s="74">
        <v>5</v>
      </c>
    </row>
    <row r="2468" spans="1:29" ht="14.25">
      <c r="A2468" s="89">
        <v>2019107</v>
      </c>
      <c r="B2468" s="91">
        <v>43720</v>
      </c>
      <c r="C2468" s="97">
        <v>2</v>
      </c>
      <c r="D2468" s="93">
        <v>6</v>
      </c>
      <c r="E2468" s="93">
        <v>8</v>
      </c>
      <c r="F2468" s="93">
        <v>23</v>
      </c>
      <c r="G2468" s="93">
        <v>27</v>
      </c>
      <c r="H2468" s="93">
        <v>32</v>
      </c>
      <c r="I2468" s="99">
        <v>2</v>
      </c>
      <c r="J2468" s="93">
        <v>6</v>
      </c>
      <c r="K2468" s="93">
        <v>8</v>
      </c>
      <c r="L2468" s="93">
        <v>2</v>
      </c>
      <c r="M2468" s="93">
        <v>32</v>
      </c>
      <c r="N2468" s="93">
        <v>23</v>
      </c>
      <c r="O2468" s="94">
        <v>27</v>
      </c>
      <c r="P2468" s="74">
        <v>326852234</v>
      </c>
      <c r="Q2468" s="74">
        <v>856645293</v>
      </c>
      <c r="R2468" s="74">
        <v>2</v>
      </c>
      <c r="S2468" s="74">
        <v>10000000</v>
      </c>
      <c r="T2468" s="74">
        <v>54</v>
      </c>
      <c r="U2468" s="74">
        <v>475645</v>
      </c>
      <c r="V2468" s="74">
        <v>948</v>
      </c>
      <c r="W2468" s="74">
        <v>3000</v>
      </c>
      <c r="X2468" s="74">
        <v>47755</v>
      </c>
      <c r="Y2468" s="74">
        <v>200</v>
      </c>
      <c r="Z2468" s="74">
        <v>1008211</v>
      </c>
      <c r="AA2468" s="74">
        <v>10</v>
      </c>
      <c r="AB2468" s="74">
        <v>6988194</v>
      </c>
      <c r="AC2468" s="74">
        <v>5</v>
      </c>
    </row>
    <row r="2469" spans="1:29" ht="14.25">
      <c r="A2469" s="89">
        <v>2019108</v>
      </c>
      <c r="B2469" s="91">
        <v>43723</v>
      </c>
      <c r="C2469" s="97">
        <v>7</v>
      </c>
      <c r="D2469" s="93">
        <v>13</v>
      </c>
      <c r="E2469" s="93">
        <v>19</v>
      </c>
      <c r="F2469" s="93">
        <v>22</v>
      </c>
      <c r="G2469" s="93">
        <v>25</v>
      </c>
      <c r="H2469" s="93">
        <v>32</v>
      </c>
      <c r="I2469" s="99">
        <v>13</v>
      </c>
      <c r="J2469" s="93">
        <v>19</v>
      </c>
      <c r="K2469" s="93">
        <v>32</v>
      </c>
      <c r="L2469" s="93">
        <v>13</v>
      </c>
      <c r="M2469" s="93">
        <v>25</v>
      </c>
      <c r="N2469" s="93">
        <v>22</v>
      </c>
      <c r="O2469" s="94">
        <v>7</v>
      </c>
      <c r="P2469" s="74">
        <v>361553454</v>
      </c>
      <c r="Q2469" s="74">
        <v>842165456</v>
      </c>
      <c r="R2469" s="74">
        <v>13</v>
      </c>
      <c r="S2469" s="74">
        <v>6413151</v>
      </c>
      <c r="T2469" s="74">
        <v>110</v>
      </c>
      <c r="U2469" s="74">
        <v>208761</v>
      </c>
      <c r="V2469" s="74">
        <v>1740</v>
      </c>
      <c r="W2469" s="74">
        <v>3000</v>
      </c>
      <c r="X2469" s="74">
        <v>77296</v>
      </c>
      <c r="Y2469" s="74">
        <v>200</v>
      </c>
      <c r="Z2469" s="74">
        <v>1381805</v>
      </c>
      <c r="AA2469" s="74">
        <v>10</v>
      </c>
      <c r="AB2469" s="74">
        <v>10161820</v>
      </c>
      <c r="AC2469" s="74">
        <v>5</v>
      </c>
    </row>
    <row r="2470" spans="1:29" ht="14.25">
      <c r="A2470" s="89">
        <v>2019109</v>
      </c>
      <c r="B2470" s="91">
        <v>43725</v>
      </c>
      <c r="C2470" s="97">
        <v>3</v>
      </c>
      <c r="D2470" s="93">
        <v>6</v>
      </c>
      <c r="E2470" s="93">
        <v>7</v>
      </c>
      <c r="F2470" s="93">
        <v>17</v>
      </c>
      <c r="G2470" s="93">
        <v>28</v>
      </c>
      <c r="H2470" s="93">
        <v>31</v>
      </c>
      <c r="I2470" s="99">
        <v>10</v>
      </c>
      <c r="J2470" s="93">
        <v>28</v>
      </c>
      <c r="K2470" s="93">
        <v>7</v>
      </c>
      <c r="L2470" s="93">
        <v>6</v>
      </c>
      <c r="M2470" s="93">
        <v>17</v>
      </c>
      <c r="N2470" s="93">
        <v>31</v>
      </c>
      <c r="O2470" s="94">
        <v>3</v>
      </c>
      <c r="P2470" s="74">
        <v>339057352</v>
      </c>
      <c r="Q2470" s="74">
        <v>862636404</v>
      </c>
      <c r="R2470" s="74">
        <v>5</v>
      </c>
      <c r="S2470" s="74">
        <v>8306978</v>
      </c>
      <c r="T2470" s="74">
        <v>218</v>
      </c>
      <c r="U2470" s="74">
        <v>94810</v>
      </c>
      <c r="V2470" s="74">
        <v>1579</v>
      </c>
      <c r="W2470" s="74">
        <v>3000</v>
      </c>
      <c r="X2470" s="74">
        <v>86504</v>
      </c>
      <c r="Y2470" s="74">
        <v>200</v>
      </c>
      <c r="Z2470" s="74">
        <v>1598625</v>
      </c>
      <c r="AA2470" s="74">
        <v>10</v>
      </c>
      <c r="AB2470" s="74">
        <v>9087920</v>
      </c>
      <c r="AC2470" s="74">
        <v>5</v>
      </c>
    </row>
    <row r="2471" spans="1:29" ht="14.25">
      <c r="A2471" s="89">
        <v>2019110</v>
      </c>
      <c r="B2471" s="91">
        <v>43727</v>
      </c>
      <c r="C2471" s="97">
        <v>1</v>
      </c>
      <c r="D2471" s="93">
        <v>18</v>
      </c>
      <c r="E2471" s="93">
        <v>22</v>
      </c>
      <c r="F2471" s="93">
        <v>26</v>
      </c>
      <c r="G2471" s="93">
        <v>27</v>
      </c>
      <c r="H2471" s="93">
        <v>28</v>
      </c>
      <c r="I2471" s="99">
        <v>8</v>
      </c>
      <c r="J2471" s="93">
        <v>28</v>
      </c>
      <c r="K2471" s="93">
        <v>26</v>
      </c>
      <c r="L2471" s="93">
        <v>18</v>
      </c>
      <c r="M2471" s="93">
        <v>22</v>
      </c>
      <c r="N2471" s="93">
        <v>1</v>
      </c>
      <c r="O2471" s="94">
        <v>27</v>
      </c>
      <c r="P2471" s="74">
        <v>345297696</v>
      </c>
      <c r="Q2471" s="74">
        <v>869553104</v>
      </c>
      <c r="R2471" s="74">
        <v>8</v>
      </c>
      <c r="S2471" s="74">
        <v>7132577</v>
      </c>
      <c r="T2471" s="74">
        <v>89</v>
      </c>
      <c r="U2471" s="74">
        <v>239615</v>
      </c>
      <c r="V2471" s="74">
        <v>1244</v>
      </c>
      <c r="W2471" s="74">
        <v>3000</v>
      </c>
      <c r="X2471" s="74">
        <v>64692</v>
      </c>
      <c r="Y2471" s="74">
        <v>200</v>
      </c>
      <c r="Z2471" s="74">
        <v>1241154</v>
      </c>
      <c r="AA2471" s="74">
        <v>10</v>
      </c>
      <c r="AB2471" s="74">
        <v>10962168</v>
      </c>
      <c r="AC2471" s="74">
        <v>5</v>
      </c>
    </row>
    <row r="2472" spans="1:29" ht="14.25">
      <c r="A2472" s="89">
        <v>2019111</v>
      </c>
      <c r="B2472" s="91">
        <v>43730</v>
      </c>
      <c r="C2472" s="97">
        <v>7</v>
      </c>
      <c r="D2472" s="93">
        <v>18</v>
      </c>
      <c r="E2472" s="93">
        <v>20</v>
      </c>
      <c r="F2472" s="93">
        <v>22</v>
      </c>
      <c r="G2472" s="93">
        <v>24</v>
      </c>
      <c r="H2472" s="93">
        <v>33</v>
      </c>
      <c r="I2472" s="99">
        <v>1</v>
      </c>
      <c r="J2472" s="93">
        <v>22</v>
      </c>
      <c r="K2472" s="93">
        <v>24</v>
      </c>
      <c r="L2472" s="93">
        <v>20</v>
      </c>
      <c r="M2472" s="93">
        <v>33</v>
      </c>
      <c r="N2472" s="93">
        <v>7</v>
      </c>
      <c r="O2472" s="94">
        <v>18</v>
      </c>
      <c r="P2472" s="74">
        <v>371095278</v>
      </c>
      <c r="Q2472" s="74">
        <v>907833069</v>
      </c>
      <c r="R2472" s="74">
        <v>6</v>
      </c>
      <c r="S2472" s="74">
        <v>9138179</v>
      </c>
      <c r="T2472" s="74">
        <v>82</v>
      </c>
      <c r="U2472" s="74">
        <v>378492</v>
      </c>
      <c r="V2472" s="74">
        <v>766</v>
      </c>
      <c r="W2472" s="74">
        <v>3000</v>
      </c>
      <c r="X2472" s="74">
        <v>44624</v>
      </c>
      <c r="Y2472" s="74">
        <v>200</v>
      </c>
      <c r="Z2472" s="74">
        <v>995125</v>
      </c>
      <c r="AA2472" s="74">
        <v>10</v>
      </c>
      <c r="AB2472" s="74">
        <v>7303449</v>
      </c>
      <c r="AC2472" s="74">
        <v>5</v>
      </c>
    </row>
    <row r="2473" spans="1:29" ht="14.25">
      <c r="A2473" s="89">
        <v>2019112</v>
      </c>
      <c r="B2473" s="91">
        <v>43732</v>
      </c>
      <c r="C2473" s="97">
        <v>3</v>
      </c>
      <c r="D2473" s="93">
        <v>12</v>
      </c>
      <c r="E2473" s="93">
        <v>14</v>
      </c>
      <c r="F2473" s="93">
        <v>17</v>
      </c>
      <c r="G2473" s="93">
        <v>23</v>
      </c>
      <c r="H2473" s="93">
        <v>27</v>
      </c>
      <c r="I2473" s="99">
        <v>1</v>
      </c>
      <c r="J2473" s="93">
        <v>3</v>
      </c>
      <c r="K2473" s="93">
        <v>17</v>
      </c>
      <c r="L2473" s="93">
        <v>23</v>
      </c>
      <c r="M2473" s="93">
        <v>14</v>
      </c>
      <c r="N2473" s="93">
        <v>27</v>
      </c>
      <c r="O2473" s="94">
        <v>12</v>
      </c>
      <c r="P2473" s="74">
        <v>335430712</v>
      </c>
      <c r="Q2473" s="74">
        <v>939911612</v>
      </c>
      <c r="R2473" s="74">
        <v>6</v>
      </c>
      <c r="S2473" s="74">
        <v>8762335</v>
      </c>
      <c r="T2473" s="74">
        <v>173</v>
      </c>
      <c r="U2473" s="74">
        <v>163107</v>
      </c>
      <c r="V2473" s="74">
        <v>805</v>
      </c>
      <c r="W2473" s="74">
        <v>3000</v>
      </c>
      <c r="X2473" s="74">
        <v>53336</v>
      </c>
      <c r="Y2473" s="74">
        <v>200</v>
      </c>
      <c r="Z2473" s="74">
        <v>1119151</v>
      </c>
      <c r="AA2473" s="74">
        <v>10</v>
      </c>
      <c r="AB2473" s="74">
        <v>5443452</v>
      </c>
      <c r="AC2473" s="74">
        <v>5</v>
      </c>
    </row>
    <row r="2474" spans="1:29" ht="14.25">
      <c r="A2474" s="89">
        <v>2019113</v>
      </c>
      <c r="B2474" s="91">
        <v>43734</v>
      </c>
      <c r="C2474" s="97">
        <v>1</v>
      </c>
      <c r="D2474" s="93">
        <v>5</v>
      </c>
      <c r="E2474" s="93">
        <v>19</v>
      </c>
      <c r="F2474" s="93">
        <v>21</v>
      </c>
      <c r="G2474" s="93">
        <v>25</v>
      </c>
      <c r="H2474" s="93">
        <v>33</v>
      </c>
      <c r="I2474" s="99">
        <v>15</v>
      </c>
      <c r="J2474" s="93">
        <v>1</v>
      </c>
      <c r="K2474" s="93">
        <v>25</v>
      </c>
      <c r="L2474" s="93">
        <v>33</v>
      </c>
      <c r="M2474" s="93">
        <v>19</v>
      </c>
      <c r="N2474" s="93">
        <v>5</v>
      </c>
      <c r="O2474" s="94">
        <v>21</v>
      </c>
      <c r="P2474" s="74">
        <v>339648916</v>
      </c>
      <c r="Q2474" s="74">
        <v>966030310</v>
      </c>
      <c r="R2474" s="74">
        <v>5</v>
      </c>
      <c r="S2474" s="74">
        <v>8717723</v>
      </c>
      <c r="T2474" s="74">
        <v>118</v>
      </c>
      <c r="U2474" s="74">
        <v>196913</v>
      </c>
      <c r="V2474" s="74">
        <v>1088</v>
      </c>
      <c r="W2474" s="74">
        <v>3000</v>
      </c>
      <c r="X2474" s="74">
        <v>57216</v>
      </c>
      <c r="Y2474" s="74">
        <v>200</v>
      </c>
      <c r="Z2474" s="74">
        <v>1141952</v>
      </c>
      <c r="AA2474" s="74">
        <v>10</v>
      </c>
      <c r="AB2474" s="74">
        <v>9471632</v>
      </c>
      <c r="AC2474" s="74">
        <v>5</v>
      </c>
    </row>
    <row r="2475" spans="1:29" ht="14.25">
      <c r="A2475" s="89">
        <v>2019114</v>
      </c>
      <c r="B2475" s="91">
        <v>43737</v>
      </c>
      <c r="C2475" s="97">
        <v>2</v>
      </c>
      <c r="D2475" s="93">
        <v>4</v>
      </c>
      <c r="E2475" s="93">
        <v>9</v>
      </c>
      <c r="F2475" s="93">
        <v>11</v>
      </c>
      <c r="G2475" s="93">
        <v>12</v>
      </c>
      <c r="H2475" s="93">
        <v>30</v>
      </c>
      <c r="I2475" s="99">
        <v>1</v>
      </c>
      <c r="J2475" s="93">
        <v>11</v>
      </c>
      <c r="K2475" s="93">
        <v>12</v>
      </c>
      <c r="L2475" s="93">
        <v>30</v>
      </c>
      <c r="M2475" s="93">
        <v>9</v>
      </c>
      <c r="N2475" s="93">
        <v>4</v>
      </c>
      <c r="O2475" s="94">
        <v>2</v>
      </c>
      <c r="P2475" s="74">
        <v>372847052</v>
      </c>
      <c r="Q2475" s="74">
        <v>1016450569</v>
      </c>
      <c r="R2475" s="74">
        <v>4</v>
      </c>
      <c r="S2475" s="74">
        <v>10000000</v>
      </c>
      <c r="T2475" s="74">
        <v>180</v>
      </c>
      <c r="U2475" s="74">
        <v>167444</v>
      </c>
      <c r="V2475" s="74">
        <v>916</v>
      </c>
      <c r="W2475" s="74">
        <v>3000</v>
      </c>
      <c r="X2475" s="74">
        <v>66818</v>
      </c>
      <c r="Y2475" s="74">
        <v>200</v>
      </c>
      <c r="Z2475" s="74">
        <v>1456010</v>
      </c>
      <c r="AA2475" s="74">
        <v>10</v>
      </c>
      <c r="AB2475" s="74">
        <v>6292602</v>
      </c>
      <c r="AC2475" s="74">
        <v>5</v>
      </c>
    </row>
    <row r="2476" spans="1:29" ht="14.25">
      <c r="A2476" s="89">
        <v>2019115</v>
      </c>
      <c r="B2476" s="91">
        <v>43746</v>
      </c>
      <c r="C2476" s="97">
        <v>4</v>
      </c>
      <c r="D2476" s="93">
        <v>10</v>
      </c>
      <c r="E2476" s="93">
        <v>11</v>
      </c>
      <c r="F2476" s="93">
        <v>14</v>
      </c>
      <c r="G2476" s="93">
        <v>15</v>
      </c>
      <c r="H2476" s="93">
        <v>29</v>
      </c>
      <c r="I2476" s="99">
        <v>5</v>
      </c>
      <c r="J2476" s="93">
        <v>11</v>
      </c>
      <c r="K2476" s="93">
        <v>14</v>
      </c>
      <c r="L2476" s="93">
        <v>29</v>
      </c>
      <c r="M2476" s="93">
        <v>15</v>
      </c>
      <c r="N2476" s="93">
        <v>10</v>
      </c>
      <c r="O2476" s="94">
        <v>4</v>
      </c>
      <c r="P2476" s="74">
        <v>354033692</v>
      </c>
      <c r="Q2476" s="74">
        <v>1023230427</v>
      </c>
      <c r="R2476" s="74">
        <v>8</v>
      </c>
      <c r="S2476" s="74">
        <v>7126357</v>
      </c>
      <c r="T2476" s="74">
        <v>137</v>
      </c>
      <c r="U2476" s="74">
        <v>155208</v>
      </c>
      <c r="V2476" s="74">
        <v>1901</v>
      </c>
      <c r="W2476" s="74">
        <v>3000</v>
      </c>
      <c r="X2476" s="74">
        <v>92825</v>
      </c>
      <c r="Y2476" s="74">
        <v>200</v>
      </c>
      <c r="Z2476" s="74">
        <v>1513619</v>
      </c>
      <c r="AA2476" s="74">
        <v>10</v>
      </c>
      <c r="AB2476" s="74">
        <v>9803606</v>
      </c>
      <c r="AC2476" s="74">
        <v>5</v>
      </c>
    </row>
    <row r="2477" spans="1:29" ht="14.25">
      <c r="A2477" s="89">
        <v>2019116</v>
      </c>
      <c r="B2477" s="91">
        <v>43748</v>
      </c>
      <c r="C2477" s="97">
        <v>1</v>
      </c>
      <c r="D2477" s="93">
        <v>8</v>
      </c>
      <c r="E2477" s="93">
        <v>9</v>
      </c>
      <c r="F2477" s="93">
        <v>13</v>
      </c>
      <c r="G2477" s="93">
        <v>16</v>
      </c>
      <c r="H2477" s="93">
        <v>33</v>
      </c>
      <c r="I2477" s="99">
        <v>1</v>
      </c>
      <c r="J2477" s="93">
        <v>33</v>
      </c>
      <c r="K2477" s="93">
        <v>9</v>
      </c>
      <c r="L2477" s="93">
        <v>13</v>
      </c>
      <c r="M2477" s="93">
        <v>8</v>
      </c>
      <c r="N2477" s="93">
        <v>16</v>
      </c>
      <c r="O2477" s="94">
        <v>1</v>
      </c>
      <c r="P2477" s="74">
        <v>336502106</v>
      </c>
      <c r="Q2477" s="74">
        <v>1047187205</v>
      </c>
      <c r="R2477" s="74">
        <v>7</v>
      </c>
      <c r="S2477" s="74">
        <v>8062689</v>
      </c>
      <c r="T2477" s="74">
        <v>146</v>
      </c>
      <c r="U2477" s="74">
        <v>183551</v>
      </c>
      <c r="V2477" s="74">
        <v>1078</v>
      </c>
      <c r="W2477" s="74">
        <v>3000</v>
      </c>
      <c r="X2477" s="74">
        <v>61337</v>
      </c>
      <c r="Y2477" s="74">
        <v>200</v>
      </c>
      <c r="Z2477" s="74">
        <v>1214933</v>
      </c>
      <c r="AA2477" s="74">
        <v>10</v>
      </c>
      <c r="AB2477" s="74">
        <v>6008232</v>
      </c>
      <c r="AC2477" s="74">
        <v>5</v>
      </c>
    </row>
    <row r="2478" spans="1:29" ht="14.25">
      <c r="A2478" s="89">
        <v>2019117</v>
      </c>
      <c r="B2478" s="91">
        <v>43751</v>
      </c>
      <c r="C2478" s="97">
        <v>3</v>
      </c>
      <c r="D2478" s="93">
        <v>5</v>
      </c>
      <c r="E2478" s="93">
        <v>11</v>
      </c>
      <c r="F2478" s="93">
        <v>28</v>
      </c>
      <c r="G2478" s="93">
        <v>32</v>
      </c>
      <c r="H2478" s="93">
        <v>33</v>
      </c>
      <c r="I2478" s="99">
        <v>1</v>
      </c>
      <c r="J2478" s="93">
        <v>5</v>
      </c>
      <c r="K2478" s="93">
        <v>33</v>
      </c>
      <c r="L2478" s="93">
        <v>11</v>
      </c>
      <c r="M2478" s="93">
        <v>28</v>
      </c>
      <c r="N2478" s="93">
        <v>3</v>
      </c>
      <c r="O2478" s="94">
        <v>32</v>
      </c>
      <c r="P2478" s="74">
        <v>358734764</v>
      </c>
      <c r="Q2478" s="74">
        <v>1085958852</v>
      </c>
      <c r="R2478" s="74">
        <v>5</v>
      </c>
      <c r="S2478" s="74">
        <v>9637937</v>
      </c>
      <c r="T2478" s="74">
        <v>135</v>
      </c>
      <c r="U2478" s="74">
        <v>214719</v>
      </c>
      <c r="V2478" s="74">
        <v>1157</v>
      </c>
      <c r="W2478" s="74">
        <v>3000</v>
      </c>
      <c r="X2478" s="74">
        <v>57662</v>
      </c>
      <c r="Y2478" s="74">
        <v>200</v>
      </c>
      <c r="Z2478" s="74">
        <v>1181271</v>
      </c>
      <c r="AA2478" s="74">
        <v>10</v>
      </c>
      <c r="AB2478" s="74">
        <v>6603095</v>
      </c>
      <c r="AC2478" s="74">
        <v>5</v>
      </c>
    </row>
    <row r="2479" spans="1:29" ht="14.25">
      <c r="A2479" s="89">
        <v>2019118</v>
      </c>
      <c r="B2479" s="91">
        <v>43753</v>
      </c>
      <c r="C2479" s="97">
        <v>12</v>
      </c>
      <c r="D2479" s="93">
        <v>14</v>
      </c>
      <c r="E2479" s="93">
        <v>15</v>
      </c>
      <c r="F2479" s="93">
        <v>25</v>
      </c>
      <c r="G2479" s="93">
        <v>28</v>
      </c>
      <c r="H2479" s="93">
        <v>31</v>
      </c>
      <c r="I2479" s="99">
        <v>4</v>
      </c>
      <c r="J2479" s="93">
        <v>15</v>
      </c>
      <c r="K2479" s="93">
        <v>25</v>
      </c>
      <c r="L2479" s="93">
        <v>12</v>
      </c>
      <c r="M2479" s="93">
        <v>31</v>
      </c>
      <c r="N2479" s="93">
        <v>28</v>
      </c>
      <c r="O2479" s="94">
        <v>14</v>
      </c>
      <c r="P2479" s="74">
        <v>329400746</v>
      </c>
      <c r="Q2479" s="74">
        <v>1105685807</v>
      </c>
      <c r="R2479" s="74">
        <v>6</v>
      </c>
      <c r="S2479" s="74">
        <v>8013754</v>
      </c>
      <c r="T2479" s="74">
        <v>142</v>
      </c>
      <c r="U2479" s="74">
        <v>159177</v>
      </c>
      <c r="V2479" s="74">
        <v>1153</v>
      </c>
      <c r="W2479" s="74">
        <v>3000</v>
      </c>
      <c r="X2479" s="74">
        <v>59723</v>
      </c>
      <c r="Y2479" s="74">
        <v>200</v>
      </c>
      <c r="Z2479" s="74">
        <v>1208835</v>
      </c>
      <c r="AA2479" s="74">
        <v>10</v>
      </c>
      <c r="AB2479" s="74">
        <v>8700354</v>
      </c>
      <c r="AC2479" s="74">
        <v>5</v>
      </c>
    </row>
    <row r="2480" spans="1:29" ht="14.25">
      <c r="A2480" s="89">
        <v>2019119</v>
      </c>
      <c r="B2480" s="91">
        <v>43755</v>
      </c>
      <c r="C2480" s="97">
        <v>4</v>
      </c>
      <c r="D2480" s="93">
        <v>20</v>
      </c>
      <c r="E2480" s="93">
        <v>22</v>
      </c>
      <c r="F2480" s="93">
        <v>24</v>
      </c>
      <c r="G2480" s="93">
        <v>26</v>
      </c>
      <c r="H2480" s="93">
        <v>33</v>
      </c>
      <c r="I2480" s="99">
        <v>7</v>
      </c>
      <c r="J2480" s="93">
        <v>4</v>
      </c>
      <c r="K2480" s="93">
        <v>22</v>
      </c>
      <c r="L2480" s="93">
        <v>26</v>
      </c>
      <c r="M2480" s="93">
        <v>24</v>
      </c>
      <c r="N2480" s="93">
        <v>20</v>
      </c>
      <c r="O2480" s="94">
        <v>33</v>
      </c>
      <c r="P2480" s="74">
        <v>332545590</v>
      </c>
      <c r="Q2480" s="74">
        <v>1089354655</v>
      </c>
      <c r="R2480" s="74">
        <v>9</v>
      </c>
      <c r="S2480" s="74">
        <v>6158337</v>
      </c>
      <c r="T2480" s="74">
        <v>73</v>
      </c>
      <c r="U2480" s="74">
        <v>178510</v>
      </c>
      <c r="V2480" s="74">
        <v>1483</v>
      </c>
      <c r="W2480" s="74">
        <v>3000</v>
      </c>
      <c r="X2480" s="74">
        <v>75387</v>
      </c>
      <c r="Y2480" s="74">
        <v>200</v>
      </c>
      <c r="Z2480" s="74">
        <v>1309437</v>
      </c>
      <c r="AA2480" s="74">
        <v>10</v>
      </c>
      <c r="AB2480" s="74">
        <v>15640278</v>
      </c>
      <c r="AC2480" s="74">
        <v>5</v>
      </c>
    </row>
    <row r="2481" spans="1:29" ht="14.25">
      <c r="A2481" s="89">
        <v>2019120</v>
      </c>
      <c r="B2481" s="91">
        <v>43758</v>
      </c>
      <c r="C2481" s="97">
        <v>10</v>
      </c>
      <c r="D2481" s="93">
        <v>12</v>
      </c>
      <c r="E2481" s="93">
        <v>27</v>
      </c>
      <c r="F2481" s="93">
        <v>31</v>
      </c>
      <c r="G2481" s="93">
        <v>32</v>
      </c>
      <c r="H2481" s="93">
        <v>33</v>
      </c>
      <c r="I2481" s="99">
        <v>3</v>
      </c>
      <c r="J2481" s="93">
        <v>31</v>
      </c>
      <c r="K2481" s="93">
        <v>10</v>
      </c>
      <c r="L2481" s="93">
        <v>32</v>
      </c>
      <c r="M2481" s="93">
        <v>33</v>
      </c>
      <c r="N2481" s="93">
        <v>12</v>
      </c>
      <c r="O2481" s="94">
        <v>27</v>
      </c>
      <c r="P2481" s="74">
        <v>361613906</v>
      </c>
      <c r="Q2481" s="74">
        <v>1117954087</v>
      </c>
      <c r="R2481" s="74">
        <v>5</v>
      </c>
      <c r="S2481" s="74">
        <v>8898140</v>
      </c>
      <c r="T2481" s="74">
        <v>85</v>
      </c>
      <c r="U2481" s="74">
        <v>286627</v>
      </c>
      <c r="V2481" s="74">
        <v>1114</v>
      </c>
      <c r="W2481" s="74">
        <v>3000</v>
      </c>
      <c r="X2481" s="74">
        <v>58909</v>
      </c>
      <c r="Y2481" s="74">
        <v>200</v>
      </c>
      <c r="Z2481" s="74">
        <v>1156426</v>
      </c>
      <c r="AA2481" s="74">
        <v>10</v>
      </c>
      <c r="AB2481" s="74">
        <v>10609848</v>
      </c>
      <c r="AC2481" s="74">
        <v>5</v>
      </c>
    </row>
    <row r="2482" spans="1:29" ht="14.25">
      <c r="A2482" s="89">
        <v>2019121</v>
      </c>
      <c r="B2482" s="91">
        <v>43760</v>
      </c>
      <c r="C2482" s="97">
        <v>2</v>
      </c>
      <c r="D2482" s="93">
        <v>6</v>
      </c>
      <c r="E2482" s="93">
        <v>15</v>
      </c>
      <c r="F2482" s="93">
        <v>21</v>
      </c>
      <c r="G2482" s="93">
        <v>30</v>
      </c>
      <c r="H2482" s="93">
        <v>31</v>
      </c>
      <c r="I2482" s="99">
        <v>2</v>
      </c>
      <c r="J2482" s="93">
        <v>31</v>
      </c>
      <c r="K2482" s="93">
        <v>21</v>
      </c>
      <c r="L2482" s="93">
        <v>2</v>
      </c>
      <c r="M2482" s="93">
        <v>30</v>
      </c>
      <c r="N2482" s="93">
        <v>6</v>
      </c>
      <c r="O2482" s="94">
        <v>15</v>
      </c>
      <c r="P2482" s="74">
        <v>334748934</v>
      </c>
      <c r="Q2482" s="74">
        <v>1091862134</v>
      </c>
      <c r="R2482" s="74">
        <v>15</v>
      </c>
      <c r="S2482" s="74">
        <v>6185649</v>
      </c>
      <c r="T2482" s="74">
        <v>138</v>
      </c>
      <c r="U2482" s="74">
        <v>161093</v>
      </c>
      <c r="V2482" s="74">
        <v>1582</v>
      </c>
      <c r="W2482" s="74">
        <v>3000</v>
      </c>
      <c r="X2482" s="74">
        <v>72235</v>
      </c>
      <c r="Y2482" s="74">
        <v>200</v>
      </c>
      <c r="Z2482" s="74">
        <v>1298470</v>
      </c>
      <c r="AA2482" s="74">
        <v>10</v>
      </c>
      <c r="AB2482" s="74">
        <v>8585111</v>
      </c>
      <c r="AC2482" s="74">
        <v>5</v>
      </c>
    </row>
    <row r="2483" spans="1:29" ht="14.25">
      <c r="A2483" s="89">
        <v>2019122</v>
      </c>
      <c r="B2483" s="91">
        <v>43762</v>
      </c>
      <c r="C2483" s="97">
        <v>4</v>
      </c>
      <c r="D2483" s="93">
        <v>10</v>
      </c>
      <c r="E2483" s="93">
        <v>15</v>
      </c>
      <c r="F2483" s="93">
        <v>19</v>
      </c>
      <c r="G2483" s="93">
        <v>21</v>
      </c>
      <c r="H2483" s="93">
        <v>23</v>
      </c>
      <c r="I2483" s="99">
        <v>2</v>
      </c>
      <c r="J2483" s="93">
        <v>4</v>
      </c>
      <c r="K2483" s="93">
        <v>21</v>
      </c>
      <c r="L2483" s="93">
        <v>19</v>
      </c>
      <c r="M2483" s="93">
        <v>10</v>
      </c>
      <c r="N2483" s="93">
        <v>15</v>
      </c>
      <c r="O2483" s="94">
        <v>23</v>
      </c>
      <c r="P2483" s="74">
        <v>334989390</v>
      </c>
      <c r="Q2483" s="74">
        <v>1131287397</v>
      </c>
      <c r="R2483" s="74">
        <v>4</v>
      </c>
      <c r="S2483" s="74">
        <v>10000000</v>
      </c>
      <c r="T2483" s="74">
        <v>117</v>
      </c>
      <c r="U2483" s="74">
        <v>226282</v>
      </c>
      <c r="V2483" s="74">
        <v>831</v>
      </c>
      <c r="W2483" s="74">
        <v>3000</v>
      </c>
      <c r="X2483" s="74">
        <v>52327</v>
      </c>
      <c r="Y2483" s="74">
        <v>200</v>
      </c>
      <c r="Z2483" s="74">
        <v>1040569</v>
      </c>
      <c r="AA2483" s="74">
        <v>10</v>
      </c>
      <c r="AB2483" s="74">
        <v>6976072</v>
      </c>
      <c r="AC2483" s="74">
        <v>5</v>
      </c>
    </row>
    <row r="2484" spans="1:29" ht="14.25">
      <c r="A2484" s="89">
        <v>2019123</v>
      </c>
      <c r="B2484" s="91">
        <v>43765</v>
      </c>
      <c r="C2484" s="97">
        <v>2</v>
      </c>
      <c r="D2484" s="93">
        <v>6</v>
      </c>
      <c r="E2484" s="93">
        <v>8</v>
      </c>
      <c r="F2484" s="93">
        <v>17</v>
      </c>
      <c r="G2484" s="93">
        <v>28</v>
      </c>
      <c r="H2484" s="93">
        <v>30</v>
      </c>
      <c r="I2484" s="99">
        <v>6</v>
      </c>
      <c r="J2484" s="93">
        <v>6</v>
      </c>
      <c r="K2484" s="93">
        <v>17</v>
      </c>
      <c r="L2484" s="93">
        <v>2</v>
      </c>
      <c r="M2484" s="93">
        <v>28</v>
      </c>
      <c r="N2484" s="93">
        <v>8</v>
      </c>
      <c r="O2484" s="94">
        <v>30</v>
      </c>
      <c r="P2484" s="74">
        <v>360609038</v>
      </c>
      <c r="Q2484" s="74">
        <v>1067428638</v>
      </c>
      <c r="R2484" s="74">
        <v>19</v>
      </c>
      <c r="S2484" s="74">
        <v>5596004</v>
      </c>
      <c r="T2484" s="74">
        <v>366</v>
      </c>
      <c r="U2484" s="74">
        <v>38675</v>
      </c>
      <c r="V2484" s="74">
        <v>3291</v>
      </c>
      <c r="W2484" s="74">
        <v>3000</v>
      </c>
      <c r="X2484" s="74">
        <v>126658</v>
      </c>
      <c r="Y2484" s="74">
        <v>200</v>
      </c>
      <c r="Z2484" s="74">
        <v>1920703</v>
      </c>
      <c r="AA2484" s="74">
        <v>10</v>
      </c>
      <c r="AB2484" s="74">
        <v>13133272</v>
      </c>
      <c r="AC2484" s="74">
        <v>5</v>
      </c>
    </row>
    <row r="2485" spans="1:29" ht="14.25">
      <c r="A2485" s="89">
        <v>2019124</v>
      </c>
      <c r="B2485" s="91">
        <v>43767</v>
      </c>
      <c r="C2485" s="97">
        <v>4</v>
      </c>
      <c r="D2485" s="93">
        <v>9</v>
      </c>
      <c r="E2485" s="93">
        <v>30</v>
      </c>
      <c r="F2485" s="93">
        <v>31</v>
      </c>
      <c r="G2485" s="93">
        <v>32</v>
      </c>
      <c r="H2485" s="93">
        <v>33</v>
      </c>
      <c r="I2485" s="99">
        <v>1</v>
      </c>
      <c r="J2485" s="93">
        <v>32</v>
      </c>
      <c r="K2485" s="93">
        <v>9</v>
      </c>
      <c r="L2485" s="93">
        <v>31</v>
      </c>
      <c r="M2485" s="93">
        <v>33</v>
      </c>
      <c r="N2485" s="93">
        <v>4</v>
      </c>
      <c r="O2485" s="94">
        <v>30</v>
      </c>
      <c r="P2485" s="74">
        <v>337939626</v>
      </c>
      <c r="Q2485" s="74">
        <v>1042703541</v>
      </c>
      <c r="R2485" s="74">
        <v>14</v>
      </c>
      <c r="S2485" s="74">
        <v>6175971</v>
      </c>
      <c r="T2485" s="74">
        <v>153</v>
      </c>
      <c r="U2485" s="74">
        <v>134506</v>
      </c>
      <c r="V2485" s="74">
        <v>2106</v>
      </c>
      <c r="W2485" s="74">
        <v>3000</v>
      </c>
      <c r="X2485" s="74">
        <v>70799</v>
      </c>
      <c r="Y2485" s="74">
        <v>200</v>
      </c>
      <c r="Z2485" s="74">
        <v>1082853</v>
      </c>
      <c r="AA2485" s="74">
        <v>10</v>
      </c>
      <c r="AB2485" s="74">
        <v>10393216</v>
      </c>
      <c r="AC2485" s="74">
        <v>5</v>
      </c>
    </row>
    <row r="2486" spans="1:29" ht="14.25">
      <c r="A2486" s="89">
        <v>2019125</v>
      </c>
      <c r="B2486" s="91">
        <v>43769</v>
      </c>
      <c r="C2486" s="97">
        <v>2</v>
      </c>
      <c r="D2486" s="93">
        <v>11</v>
      </c>
      <c r="E2486" s="93">
        <v>12</v>
      </c>
      <c r="F2486" s="93">
        <v>26</v>
      </c>
      <c r="G2486" s="93">
        <v>27</v>
      </c>
      <c r="H2486" s="93">
        <v>29</v>
      </c>
      <c r="I2486" s="99">
        <v>3</v>
      </c>
      <c r="J2486" s="93">
        <v>29</v>
      </c>
      <c r="K2486" s="93">
        <v>27</v>
      </c>
      <c r="L2486" s="93">
        <v>2</v>
      </c>
      <c r="M2486" s="93">
        <v>12</v>
      </c>
      <c r="N2486" s="93">
        <v>26</v>
      </c>
      <c r="O2486" s="94">
        <v>11</v>
      </c>
      <c r="P2486" s="74">
        <v>342491160</v>
      </c>
      <c r="Q2486" s="74">
        <v>1054933143</v>
      </c>
      <c r="R2486" s="74">
        <v>8</v>
      </c>
      <c r="S2486" s="74">
        <v>7374072</v>
      </c>
      <c r="T2486" s="74">
        <v>253</v>
      </c>
      <c r="U2486" s="74">
        <v>93836</v>
      </c>
      <c r="V2486" s="74">
        <v>1489</v>
      </c>
      <c r="W2486" s="74">
        <v>3000</v>
      </c>
      <c r="X2486" s="74">
        <v>71139</v>
      </c>
      <c r="Y2486" s="74">
        <v>200</v>
      </c>
      <c r="Z2486" s="74">
        <v>1302739</v>
      </c>
      <c r="AA2486" s="74">
        <v>10</v>
      </c>
      <c r="AB2486" s="74">
        <v>8227113</v>
      </c>
      <c r="AC2486" s="74">
        <v>5</v>
      </c>
    </row>
    <row r="2487" spans="1:29" ht="14.25">
      <c r="A2487" s="89">
        <v>2019126</v>
      </c>
      <c r="B2487" s="91">
        <v>43772</v>
      </c>
      <c r="C2487" s="97">
        <v>2</v>
      </c>
      <c r="D2487" s="93">
        <v>14</v>
      </c>
      <c r="E2487" s="93">
        <v>17</v>
      </c>
      <c r="F2487" s="93">
        <v>29</v>
      </c>
      <c r="G2487" s="93">
        <v>32</v>
      </c>
      <c r="H2487" s="93">
        <v>33</v>
      </c>
      <c r="I2487" s="99">
        <v>16</v>
      </c>
      <c r="J2487" s="93">
        <v>14</v>
      </c>
      <c r="K2487" s="93">
        <v>17</v>
      </c>
      <c r="L2487" s="93">
        <v>33</v>
      </c>
      <c r="M2487" s="93">
        <v>2</v>
      </c>
      <c r="N2487" s="93">
        <v>29</v>
      </c>
      <c r="O2487" s="94">
        <v>32</v>
      </c>
      <c r="P2487" s="74">
        <v>369776508</v>
      </c>
      <c r="Q2487" s="74">
        <v>1062273688</v>
      </c>
      <c r="R2487" s="74">
        <v>8</v>
      </c>
      <c r="S2487" s="74">
        <v>7151842</v>
      </c>
      <c r="T2487" s="74">
        <v>81</v>
      </c>
      <c r="U2487" s="74">
        <v>265659</v>
      </c>
      <c r="V2487" s="74">
        <v>1124</v>
      </c>
      <c r="W2487" s="74">
        <v>3000</v>
      </c>
      <c r="X2487" s="74">
        <v>57550</v>
      </c>
      <c r="Y2487" s="74">
        <v>200</v>
      </c>
      <c r="Z2487" s="74">
        <v>1089822</v>
      </c>
      <c r="AA2487" s="74">
        <v>10</v>
      </c>
      <c r="AB2487" s="74">
        <v>13867310</v>
      </c>
      <c r="AC2487" s="74">
        <v>5</v>
      </c>
    </row>
    <row r="2488" spans="1:29" ht="14.25">
      <c r="A2488" s="89">
        <v>2019127</v>
      </c>
      <c r="B2488" s="91">
        <v>43774</v>
      </c>
      <c r="C2488" s="97">
        <v>2</v>
      </c>
      <c r="D2488" s="93">
        <v>6</v>
      </c>
      <c r="E2488" s="93">
        <v>7</v>
      </c>
      <c r="F2488" s="93">
        <v>12</v>
      </c>
      <c r="G2488" s="93">
        <v>17</v>
      </c>
      <c r="H2488" s="93">
        <v>24</v>
      </c>
      <c r="I2488" s="99">
        <v>10</v>
      </c>
      <c r="J2488" s="93">
        <v>2</v>
      </c>
      <c r="K2488" s="93">
        <v>7</v>
      </c>
      <c r="L2488" s="93">
        <v>24</v>
      </c>
      <c r="M2488" s="93">
        <v>12</v>
      </c>
      <c r="N2488" s="93">
        <v>17</v>
      </c>
      <c r="O2488" s="94">
        <v>6</v>
      </c>
      <c r="P2488" s="74">
        <v>338393664</v>
      </c>
      <c r="Q2488" s="74">
        <v>1027292513</v>
      </c>
      <c r="R2488" s="74">
        <v>15</v>
      </c>
      <c r="S2488" s="74">
        <v>5970153</v>
      </c>
      <c r="T2488" s="74">
        <v>227</v>
      </c>
      <c r="U2488" s="74">
        <v>80133</v>
      </c>
      <c r="V2488" s="74">
        <v>2109</v>
      </c>
      <c r="W2488" s="74">
        <v>3000</v>
      </c>
      <c r="X2488" s="74">
        <v>91352</v>
      </c>
      <c r="Y2488" s="74">
        <v>200</v>
      </c>
      <c r="Z2488" s="74">
        <v>1481099</v>
      </c>
      <c r="AA2488" s="74">
        <v>10</v>
      </c>
      <c r="AB2488" s="74">
        <v>10728601</v>
      </c>
      <c r="AC2488" s="74">
        <v>5</v>
      </c>
    </row>
    <row r="2489" spans="1:29" ht="14.25">
      <c r="A2489" s="89">
        <v>2019128</v>
      </c>
      <c r="B2489" s="91">
        <v>43776</v>
      </c>
      <c r="C2489" s="97">
        <v>3</v>
      </c>
      <c r="D2489" s="93">
        <v>8</v>
      </c>
      <c r="E2489" s="93">
        <v>12</v>
      </c>
      <c r="F2489" s="93">
        <v>16</v>
      </c>
      <c r="G2489" s="93">
        <v>17</v>
      </c>
      <c r="H2489" s="93">
        <v>19</v>
      </c>
      <c r="I2489" s="99">
        <v>8</v>
      </c>
      <c r="J2489" s="93">
        <v>16</v>
      </c>
      <c r="K2489" s="93">
        <v>3</v>
      </c>
      <c r="L2489" s="93">
        <v>12</v>
      </c>
      <c r="M2489" s="93">
        <v>17</v>
      </c>
      <c r="N2489" s="93">
        <v>8</v>
      </c>
      <c r="O2489" s="94">
        <v>19</v>
      </c>
      <c r="P2489" s="74">
        <v>342336168</v>
      </c>
      <c r="Q2489" s="74">
        <v>1008312621</v>
      </c>
      <c r="R2489" s="74">
        <v>9</v>
      </c>
      <c r="S2489" s="74">
        <v>6051317</v>
      </c>
      <c r="T2489" s="74">
        <v>118</v>
      </c>
      <c r="U2489" s="74">
        <v>100231</v>
      </c>
      <c r="V2489" s="74">
        <v>2428</v>
      </c>
      <c r="W2489" s="74">
        <v>3000</v>
      </c>
      <c r="X2489" s="74">
        <v>114474</v>
      </c>
      <c r="Y2489" s="74">
        <v>200</v>
      </c>
      <c r="Z2489" s="74">
        <v>1818896</v>
      </c>
      <c r="AA2489" s="74">
        <v>10</v>
      </c>
      <c r="AB2489" s="74">
        <v>14413535</v>
      </c>
      <c r="AC2489" s="74">
        <v>5</v>
      </c>
    </row>
    <row r="2490" spans="1:29" ht="14.25">
      <c r="A2490" s="89">
        <v>2019129</v>
      </c>
      <c r="B2490" s="91">
        <v>43779</v>
      </c>
      <c r="C2490" s="97">
        <v>3</v>
      </c>
      <c r="D2490" s="93">
        <v>4</v>
      </c>
      <c r="E2490" s="93">
        <v>7</v>
      </c>
      <c r="F2490" s="93">
        <v>9</v>
      </c>
      <c r="G2490" s="93">
        <v>15</v>
      </c>
      <c r="H2490" s="93">
        <v>26</v>
      </c>
      <c r="I2490" s="99">
        <v>7</v>
      </c>
      <c r="J2490" s="93">
        <v>15</v>
      </c>
      <c r="K2490" s="93">
        <v>3</v>
      </c>
      <c r="L2490" s="93">
        <v>4</v>
      </c>
      <c r="M2490" s="93">
        <v>7</v>
      </c>
      <c r="N2490" s="93">
        <v>26</v>
      </c>
      <c r="O2490" s="94">
        <v>9</v>
      </c>
      <c r="P2490" s="74">
        <v>442669038</v>
      </c>
      <c r="Q2490" s="74">
        <v>952320130</v>
      </c>
      <c r="R2490" s="74">
        <v>20</v>
      </c>
      <c r="S2490" s="74">
        <v>5800136</v>
      </c>
      <c r="T2490" s="74">
        <v>360</v>
      </c>
      <c r="U2490" s="74">
        <v>55565</v>
      </c>
      <c r="V2490" s="74">
        <v>3662</v>
      </c>
      <c r="W2490" s="74">
        <v>3000</v>
      </c>
      <c r="X2490" s="74">
        <v>160129</v>
      </c>
      <c r="Y2490" s="74">
        <v>200</v>
      </c>
      <c r="Z2490" s="74">
        <v>2497318</v>
      </c>
      <c r="AA2490" s="74">
        <v>10</v>
      </c>
      <c r="AB2490" s="74">
        <v>13781839</v>
      </c>
      <c r="AC2490" s="74">
        <v>5</v>
      </c>
    </row>
    <row r="2491" spans="1:29" ht="14.25">
      <c r="A2491" s="89">
        <v>2019130</v>
      </c>
      <c r="B2491" s="91">
        <v>43781</v>
      </c>
      <c r="C2491" s="97">
        <v>1</v>
      </c>
      <c r="D2491" s="93">
        <v>7</v>
      </c>
      <c r="E2491" s="93">
        <v>9</v>
      </c>
      <c r="F2491" s="93">
        <v>11</v>
      </c>
      <c r="G2491" s="93">
        <v>24</v>
      </c>
      <c r="H2491" s="93">
        <v>32</v>
      </c>
      <c r="I2491" s="99">
        <v>16</v>
      </c>
      <c r="J2491" s="93">
        <v>9</v>
      </c>
      <c r="K2491" s="93">
        <v>32</v>
      </c>
      <c r="L2491" s="93">
        <v>11</v>
      </c>
      <c r="M2491" s="93">
        <v>1</v>
      </c>
      <c r="N2491" s="93">
        <v>24</v>
      </c>
      <c r="O2491" s="94">
        <v>7</v>
      </c>
      <c r="P2491" s="74">
        <v>418172282</v>
      </c>
      <c r="Q2491" s="74">
        <v>951230446</v>
      </c>
      <c r="R2491" s="74">
        <v>15</v>
      </c>
      <c r="S2491" s="74">
        <v>6791765</v>
      </c>
      <c r="T2491" s="74">
        <v>151</v>
      </c>
      <c r="U2491" s="74">
        <v>222487</v>
      </c>
      <c r="V2491" s="74">
        <v>1080</v>
      </c>
      <c r="W2491" s="74">
        <v>3000</v>
      </c>
      <c r="X2491" s="74">
        <v>60180</v>
      </c>
      <c r="Y2491" s="74">
        <v>200</v>
      </c>
      <c r="Z2491" s="74">
        <v>1227522</v>
      </c>
      <c r="AA2491" s="74">
        <v>10</v>
      </c>
      <c r="AB2491" s="74">
        <v>8594161</v>
      </c>
      <c r="AC2491" s="74">
        <v>5</v>
      </c>
    </row>
    <row r="2492" spans="1:29" ht="14.25">
      <c r="A2492" s="89">
        <v>2019131</v>
      </c>
      <c r="B2492" s="91">
        <v>43783</v>
      </c>
      <c r="C2492" s="97">
        <v>9</v>
      </c>
      <c r="D2492" s="93">
        <v>17</v>
      </c>
      <c r="E2492" s="93">
        <v>19</v>
      </c>
      <c r="F2492" s="93">
        <v>20</v>
      </c>
      <c r="G2492" s="93">
        <v>24</v>
      </c>
      <c r="H2492" s="93">
        <v>31</v>
      </c>
      <c r="I2492" s="99">
        <v>4</v>
      </c>
      <c r="J2492" s="93">
        <v>24</v>
      </c>
      <c r="K2492" s="93">
        <v>9</v>
      </c>
      <c r="L2492" s="93">
        <v>31</v>
      </c>
      <c r="M2492" s="93">
        <v>17</v>
      </c>
      <c r="N2492" s="93">
        <v>19</v>
      </c>
      <c r="O2492" s="94">
        <v>20</v>
      </c>
      <c r="P2492" s="74">
        <v>413548024</v>
      </c>
      <c r="Q2492" s="74">
        <v>955790186</v>
      </c>
      <c r="R2492" s="74">
        <v>12</v>
      </c>
      <c r="S2492" s="74">
        <v>6956355</v>
      </c>
      <c r="T2492" s="74">
        <v>195</v>
      </c>
      <c r="U2492" s="74">
        <v>150488</v>
      </c>
      <c r="V2492" s="74">
        <v>1396</v>
      </c>
      <c r="W2492" s="74">
        <v>3000</v>
      </c>
      <c r="X2492" s="74">
        <v>71263</v>
      </c>
      <c r="Y2492" s="74">
        <v>200</v>
      </c>
      <c r="Z2492" s="74">
        <v>1344951</v>
      </c>
      <c r="AA2492" s="74">
        <v>10</v>
      </c>
      <c r="AB2492" s="74">
        <v>10673415</v>
      </c>
      <c r="AC2492" s="74">
        <v>5</v>
      </c>
    </row>
    <row r="2493" spans="1:29" ht="14.25">
      <c r="A2493" s="89">
        <v>2019132</v>
      </c>
      <c r="B2493" s="91">
        <v>43786</v>
      </c>
      <c r="C2493" s="97">
        <v>4</v>
      </c>
      <c r="D2493" s="93">
        <v>6</v>
      </c>
      <c r="E2493" s="93">
        <v>11</v>
      </c>
      <c r="F2493" s="93">
        <v>14</v>
      </c>
      <c r="G2493" s="93">
        <v>19</v>
      </c>
      <c r="H2493" s="93">
        <v>33</v>
      </c>
      <c r="I2493" s="99">
        <v>7</v>
      </c>
      <c r="J2493" s="93">
        <v>19</v>
      </c>
      <c r="K2493" s="93">
        <v>4</v>
      </c>
      <c r="L2493" s="93">
        <v>11</v>
      </c>
      <c r="M2493" s="93">
        <v>6</v>
      </c>
      <c r="N2493" s="93">
        <v>14</v>
      </c>
      <c r="O2493" s="94">
        <v>33</v>
      </c>
      <c r="P2493" s="74">
        <v>443878462</v>
      </c>
      <c r="Q2493" s="74">
        <v>981615374</v>
      </c>
      <c r="R2493" s="74">
        <v>7</v>
      </c>
      <c r="S2493" s="74">
        <v>8159750</v>
      </c>
      <c r="T2493" s="74">
        <v>141</v>
      </c>
      <c r="U2493" s="74">
        <v>196083</v>
      </c>
      <c r="V2493" s="74">
        <v>1697</v>
      </c>
      <c r="W2493" s="74">
        <v>3000</v>
      </c>
      <c r="X2493" s="74">
        <v>90323</v>
      </c>
      <c r="Y2493" s="74">
        <v>200</v>
      </c>
      <c r="Z2493" s="74">
        <v>1695603</v>
      </c>
      <c r="AA2493" s="74">
        <v>10</v>
      </c>
      <c r="AB2493" s="74">
        <v>13359513</v>
      </c>
      <c r="AC2493" s="74">
        <v>5</v>
      </c>
    </row>
    <row r="2494" spans="1:29" ht="14.25">
      <c r="A2494" s="89">
        <v>2019133</v>
      </c>
      <c r="B2494" s="91">
        <v>43788</v>
      </c>
      <c r="C2494" s="97">
        <v>3</v>
      </c>
      <c r="D2494" s="93">
        <v>7</v>
      </c>
      <c r="E2494" s="93">
        <v>16</v>
      </c>
      <c r="F2494" s="93">
        <v>21</v>
      </c>
      <c r="G2494" s="93">
        <v>24</v>
      </c>
      <c r="H2494" s="93">
        <v>31</v>
      </c>
      <c r="I2494" s="99">
        <v>7</v>
      </c>
      <c r="J2494" s="93">
        <v>7</v>
      </c>
      <c r="K2494" s="93">
        <v>3</v>
      </c>
      <c r="L2494" s="93">
        <v>16</v>
      </c>
      <c r="M2494" s="93">
        <v>24</v>
      </c>
      <c r="N2494" s="93">
        <v>31</v>
      </c>
      <c r="O2494" s="94">
        <v>21</v>
      </c>
      <c r="P2494" s="74">
        <v>412973230</v>
      </c>
      <c r="Q2494" s="74">
        <v>997265432</v>
      </c>
      <c r="R2494" s="74">
        <v>10</v>
      </c>
      <c r="S2494" s="74">
        <v>7387274</v>
      </c>
      <c r="T2494" s="74">
        <v>163</v>
      </c>
      <c r="U2494" s="74">
        <v>183073</v>
      </c>
      <c r="V2494" s="74">
        <v>1450</v>
      </c>
      <c r="W2494" s="74">
        <v>3000</v>
      </c>
      <c r="X2494" s="74">
        <v>75438</v>
      </c>
      <c r="Y2494" s="74">
        <v>200</v>
      </c>
      <c r="Z2494" s="74">
        <v>1347562</v>
      </c>
      <c r="AA2494" s="74">
        <v>10</v>
      </c>
      <c r="AB2494" s="74">
        <v>10015984</v>
      </c>
      <c r="AC2494" s="74">
        <v>5</v>
      </c>
    </row>
    <row r="2495" spans="1:29" ht="14.25">
      <c r="A2495" s="89">
        <v>2019134</v>
      </c>
      <c r="B2495" s="91">
        <v>43790</v>
      </c>
      <c r="C2495" s="97">
        <v>1</v>
      </c>
      <c r="D2495" s="93">
        <v>4</v>
      </c>
      <c r="E2495" s="93">
        <v>6</v>
      </c>
      <c r="F2495" s="93">
        <v>22</v>
      </c>
      <c r="G2495" s="93">
        <v>29</v>
      </c>
      <c r="H2495" s="93">
        <v>30</v>
      </c>
      <c r="I2495" s="99">
        <v>3</v>
      </c>
      <c r="J2495" s="93">
        <v>30</v>
      </c>
      <c r="K2495" s="93">
        <v>22</v>
      </c>
      <c r="L2495" s="93">
        <v>6</v>
      </c>
      <c r="M2495" s="93">
        <v>1</v>
      </c>
      <c r="N2495" s="93">
        <v>4</v>
      </c>
      <c r="O2495" s="94">
        <v>29</v>
      </c>
      <c r="P2495" s="74">
        <v>424644500</v>
      </c>
      <c r="Q2495" s="74">
        <v>1027388308</v>
      </c>
      <c r="R2495" s="74">
        <v>7</v>
      </c>
      <c r="S2495" s="74">
        <v>8383006</v>
      </c>
      <c r="T2495" s="74">
        <v>99</v>
      </c>
      <c r="U2495" s="74">
        <v>299003</v>
      </c>
      <c r="V2495" s="74">
        <v>1220</v>
      </c>
      <c r="W2495" s="74">
        <v>3000</v>
      </c>
      <c r="X2495" s="74">
        <v>66274</v>
      </c>
      <c r="Y2495" s="74">
        <v>200</v>
      </c>
      <c r="Z2495" s="74">
        <v>1329344</v>
      </c>
      <c r="AA2495" s="74">
        <v>10</v>
      </c>
      <c r="AB2495" s="74">
        <v>11892467</v>
      </c>
      <c r="AC2495" s="74">
        <v>5</v>
      </c>
    </row>
    <row r="2496" spans="1:29" ht="14.25">
      <c r="A2496" s="89">
        <v>2019135</v>
      </c>
      <c r="B2496" s="91">
        <v>43793</v>
      </c>
      <c r="C2496" s="97">
        <v>3</v>
      </c>
      <c r="D2496" s="93">
        <v>6</v>
      </c>
      <c r="E2496" s="93">
        <v>10</v>
      </c>
      <c r="F2496" s="93">
        <v>11</v>
      </c>
      <c r="G2496" s="93">
        <v>27</v>
      </c>
      <c r="H2496" s="93">
        <v>33</v>
      </c>
      <c r="I2496" s="99">
        <v>3</v>
      </c>
      <c r="J2496" s="93">
        <v>27</v>
      </c>
      <c r="K2496" s="93">
        <v>6</v>
      </c>
      <c r="L2496" s="93">
        <v>11</v>
      </c>
      <c r="M2496" s="93">
        <v>10</v>
      </c>
      <c r="N2496" s="93">
        <v>33</v>
      </c>
      <c r="O2496" s="94">
        <v>3</v>
      </c>
      <c r="P2496" s="74">
        <v>448749008</v>
      </c>
      <c r="Q2496" s="74">
        <v>1086229996</v>
      </c>
      <c r="R2496" s="74">
        <v>4</v>
      </c>
      <c r="S2496" s="74">
        <v>10000000</v>
      </c>
      <c r="T2496" s="74">
        <v>145</v>
      </c>
      <c r="U2496" s="74">
        <v>227222</v>
      </c>
      <c r="V2496" s="74">
        <v>1826</v>
      </c>
      <c r="W2496" s="74">
        <v>3000</v>
      </c>
      <c r="X2496" s="74">
        <v>86246</v>
      </c>
      <c r="Y2496" s="74">
        <v>200</v>
      </c>
      <c r="Z2496" s="74">
        <v>1582143</v>
      </c>
      <c r="AA2496" s="74">
        <v>10</v>
      </c>
      <c r="AB2496" s="74">
        <v>9909893</v>
      </c>
      <c r="AC2496" s="74">
        <v>5</v>
      </c>
    </row>
    <row r="2497" spans="1:29" ht="14.25">
      <c r="A2497" s="89">
        <v>2019136</v>
      </c>
      <c r="B2497" s="91">
        <v>43795</v>
      </c>
      <c r="C2497" s="97">
        <v>12</v>
      </c>
      <c r="D2497" s="93">
        <v>14</v>
      </c>
      <c r="E2497" s="93">
        <v>15</v>
      </c>
      <c r="F2497" s="93">
        <v>17</v>
      </c>
      <c r="G2497" s="93">
        <v>29</v>
      </c>
      <c r="H2497" s="93">
        <v>33</v>
      </c>
      <c r="I2497" s="99">
        <v>12</v>
      </c>
      <c r="J2497" s="93">
        <v>29</v>
      </c>
      <c r="K2497" s="93">
        <v>33</v>
      </c>
      <c r="L2497" s="93">
        <v>15</v>
      </c>
      <c r="M2497" s="93">
        <v>12</v>
      </c>
      <c r="N2497" s="93">
        <v>17</v>
      </c>
      <c r="O2497" s="94">
        <v>14</v>
      </c>
      <c r="P2497" s="74">
        <v>411048748</v>
      </c>
      <c r="Q2497" s="74">
        <v>1105571297</v>
      </c>
      <c r="R2497" s="74">
        <v>7</v>
      </c>
      <c r="S2497" s="74">
        <v>7822924</v>
      </c>
      <c r="T2497" s="74">
        <v>50</v>
      </c>
      <c r="U2497" s="74">
        <v>494011</v>
      </c>
      <c r="V2497" s="74">
        <v>1204</v>
      </c>
      <c r="W2497" s="74">
        <v>3000</v>
      </c>
      <c r="X2497" s="74">
        <v>64067</v>
      </c>
      <c r="Y2497" s="74">
        <v>200</v>
      </c>
      <c r="Z2497" s="74">
        <v>1300032</v>
      </c>
      <c r="AA2497" s="74">
        <v>10</v>
      </c>
      <c r="AB2497" s="74">
        <v>14637160</v>
      </c>
      <c r="AC2497" s="74">
        <v>5</v>
      </c>
    </row>
    <row r="2498" spans="1:29" ht="14.25">
      <c r="A2498" s="89">
        <v>2019137</v>
      </c>
      <c r="B2498" s="91">
        <v>43797</v>
      </c>
      <c r="C2498" s="97">
        <v>7</v>
      </c>
      <c r="D2498" s="93">
        <v>10</v>
      </c>
      <c r="E2498" s="93">
        <v>13</v>
      </c>
      <c r="F2498" s="93">
        <v>19</v>
      </c>
      <c r="G2498" s="93">
        <v>23</v>
      </c>
      <c r="H2498" s="93">
        <v>31</v>
      </c>
      <c r="I2498" s="99">
        <v>6</v>
      </c>
      <c r="J2498" s="93">
        <v>31</v>
      </c>
      <c r="K2498" s="93">
        <v>23</v>
      </c>
      <c r="L2498" s="93">
        <v>7</v>
      </c>
      <c r="M2498" s="93">
        <v>10</v>
      </c>
      <c r="N2498" s="93">
        <v>19</v>
      </c>
      <c r="O2498" s="94">
        <v>13</v>
      </c>
      <c r="P2498" s="74">
        <v>414318454</v>
      </c>
      <c r="Q2498" s="74">
        <v>1015204480</v>
      </c>
      <c r="R2498" s="74">
        <v>27</v>
      </c>
      <c r="S2498" s="74">
        <v>5601120</v>
      </c>
      <c r="T2498" s="74">
        <v>230</v>
      </c>
      <c r="U2498" s="74">
        <v>88207</v>
      </c>
      <c r="V2498" s="74">
        <v>3092</v>
      </c>
      <c r="W2498" s="74">
        <v>3000</v>
      </c>
      <c r="X2498" s="74">
        <v>120305</v>
      </c>
      <c r="Y2498" s="74">
        <v>200</v>
      </c>
      <c r="Z2498" s="74">
        <v>1972407</v>
      </c>
      <c r="AA2498" s="74">
        <v>10</v>
      </c>
      <c r="AB2498" s="74">
        <v>13760746</v>
      </c>
      <c r="AC2498" s="74">
        <v>5</v>
      </c>
    </row>
    <row r="2499" spans="1:29" ht="14.25">
      <c r="A2499" s="89">
        <v>2019138</v>
      </c>
      <c r="B2499" s="91">
        <v>43800</v>
      </c>
      <c r="C2499" s="97">
        <v>2</v>
      </c>
      <c r="D2499" s="93">
        <v>6</v>
      </c>
      <c r="E2499" s="93">
        <v>12</v>
      </c>
      <c r="F2499" s="93">
        <v>30</v>
      </c>
      <c r="G2499" s="93">
        <v>31</v>
      </c>
      <c r="H2499" s="93">
        <v>32</v>
      </c>
      <c r="I2499" s="99">
        <v>11</v>
      </c>
      <c r="J2499" s="93">
        <v>6</v>
      </c>
      <c r="K2499" s="93">
        <v>32</v>
      </c>
      <c r="L2499" s="93">
        <v>31</v>
      </c>
      <c r="M2499" s="93">
        <v>30</v>
      </c>
      <c r="N2499" s="93">
        <v>2</v>
      </c>
      <c r="O2499" s="94">
        <v>12</v>
      </c>
      <c r="P2499" s="74">
        <v>455574142</v>
      </c>
      <c r="Q2499" s="74">
        <v>986542917</v>
      </c>
      <c r="R2499" s="74">
        <v>15</v>
      </c>
      <c r="S2499" s="74">
        <v>6123356</v>
      </c>
      <c r="T2499" s="74">
        <v>221</v>
      </c>
      <c r="U2499" s="74">
        <v>95307</v>
      </c>
      <c r="V2499" s="74">
        <v>2215</v>
      </c>
      <c r="W2499" s="74">
        <v>3000</v>
      </c>
      <c r="X2499" s="74">
        <v>100630</v>
      </c>
      <c r="Y2499" s="74">
        <v>200</v>
      </c>
      <c r="Z2499" s="74">
        <v>1773938</v>
      </c>
      <c r="AA2499" s="74">
        <v>10</v>
      </c>
      <c r="AB2499" s="74">
        <v>18893849</v>
      </c>
      <c r="AC2499" s="74">
        <v>5</v>
      </c>
    </row>
    <row r="2500" spans="1:29" ht="14.25">
      <c r="A2500" s="89">
        <v>2019139</v>
      </c>
      <c r="B2500" s="91">
        <v>43802</v>
      </c>
      <c r="C2500" s="97">
        <v>8</v>
      </c>
      <c r="D2500" s="93">
        <v>14</v>
      </c>
      <c r="E2500" s="93">
        <v>20</v>
      </c>
      <c r="F2500" s="93">
        <v>23</v>
      </c>
      <c r="G2500" s="93">
        <v>30</v>
      </c>
      <c r="H2500" s="93">
        <v>33</v>
      </c>
      <c r="I2500" s="99">
        <v>11</v>
      </c>
      <c r="J2500" s="93">
        <v>33</v>
      </c>
      <c r="K2500" s="93">
        <v>8</v>
      </c>
      <c r="L2500" s="93">
        <v>20</v>
      </c>
      <c r="M2500" s="93">
        <v>23</v>
      </c>
      <c r="N2500" s="93">
        <v>30</v>
      </c>
      <c r="O2500" s="94">
        <v>14</v>
      </c>
      <c r="P2500" s="74">
        <v>420684332</v>
      </c>
      <c r="Q2500" s="74">
        <v>1043301115</v>
      </c>
      <c r="R2500" s="74">
        <v>4</v>
      </c>
      <c r="S2500" s="74">
        <v>10000000</v>
      </c>
      <c r="T2500" s="74">
        <v>87</v>
      </c>
      <c r="U2500" s="74">
        <v>370721</v>
      </c>
      <c r="V2500" s="74">
        <v>996</v>
      </c>
      <c r="W2500" s="74">
        <v>3000</v>
      </c>
      <c r="X2500" s="74">
        <v>59751</v>
      </c>
      <c r="Y2500" s="74">
        <v>200</v>
      </c>
      <c r="Z2500" s="74">
        <v>1303622</v>
      </c>
      <c r="AA2500" s="74">
        <v>10</v>
      </c>
      <c r="AB2500" s="74">
        <v>9829994</v>
      </c>
      <c r="AC2500" s="74">
        <v>5</v>
      </c>
    </row>
    <row r="2501" spans="1:29" ht="14.25">
      <c r="A2501" s="89">
        <v>2019140</v>
      </c>
      <c r="B2501" s="91">
        <v>43804</v>
      </c>
      <c r="C2501" s="97">
        <v>2</v>
      </c>
      <c r="D2501" s="93">
        <v>4</v>
      </c>
      <c r="E2501" s="93">
        <v>9</v>
      </c>
      <c r="F2501" s="93">
        <v>11</v>
      </c>
      <c r="G2501" s="93">
        <v>14</v>
      </c>
      <c r="H2501" s="93">
        <v>22</v>
      </c>
      <c r="I2501" s="99">
        <v>5</v>
      </c>
      <c r="J2501" s="93">
        <v>11</v>
      </c>
      <c r="K2501" s="93">
        <v>9</v>
      </c>
      <c r="L2501" s="93">
        <v>4</v>
      </c>
      <c r="M2501" s="93">
        <v>22</v>
      </c>
      <c r="N2501" s="93">
        <v>2</v>
      </c>
      <c r="O2501" s="94">
        <v>14</v>
      </c>
      <c r="P2501" s="74">
        <v>421874374</v>
      </c>
      <c r="Q2501" s="74">
        <v>966423413</v>
      </c>
      <c r="R2501" s="74">
        <v>25</v>
      </c>
      <c r="S2501" s="74">
        <v>5699960</v>
      </c>
      <c r="T2501" s="74">
        <v>187</v>
      </c>
      <c r="U2501" s="74">
        <v>116972</v>
      </c>
      <c r="V2501" s="74">
        <v>2146</v>
      </c>
      <c r="W2501" s="74">
        <v>3000</v>
      </c>
      <c r="X2501" s="74">
        <v>103247</v>
      </c>
      <c r="Y2501" s="74">
        <v>200</v>
      </c>
      <c r="Z2501" s="74">
        <v>1816465</v>
      </c>
      <c r="AA2501" s="74">
        <v>10</v>
      </c>
      <c r="AB2501" s="74">
        <v>14794261</v>
      </c>
      <c r="AC2501" s="74">
        <v>5</v>
      </c>
    </row>
    <row r="2502" spans="1:29" ht="14.25">
      <c r="A2502" s="89">
        <v>2019141</v>
      </c>
      <c r="B2502" s="91">
        <v>43807</v>
      </c>
      <c r="C2502" s="97">
        <v>10</v>
      </c>
      <c r="D2502" s="93">
        <v>13</v>
      </c>
      <c r="E2502" s="93">
        <v>14</v>
      </c>
      <c r="F2502" s="93">
        <v>15</v>
      </c>
      <c r="G2502" s="93">
        <v>17</v>
      </c>
      <c r="H2502" s="93">
        <v>33</v>
      </c>
      <c r="I2502" s="99">
        <v>14</v>
      </c>
      <c r="J2502" s="93">
        <v>33</v>
      </c>
      <c r="K2502" s="93">
        <v>17</v>
      </c>
      <c r="L2502" s="93">
        <v>13</v>
      </c>
      <c r="M2502" s="93">
        <v>15</v>
      </c>
      <c r="N2502" s="93">
        <v>10</v>
      </c>
      <c r="O2502" s="94">
        <v>14</v>
      </c>
      <c r="P2502" s="74">
        <v>466103236</v>
      </c>
      <c r="Q2502" s="74">
        <v>1042760527</v>
      </c>
      <c r="R2502" s="74">
        <v>2</v>
      </c>
      <c r="S2502" s="74">
        <v>10000000</v>
      </c>
      <c r="T2502" s="74">
        <v>101</v>
      </c>
      <c r="U2502" s="74">
        <v>317944</v>
      </c>
      <c r="V2502" s="74">
        <v>1288</v>
      </c>
      <c r="W2502" s="74">
        <v>3000</v>
      </c>
      <c r="X2502" s="74">
        <v>73243</v>
      </c>
      <c r="Y2502" s="74">
        <v>200</v>
      </c>
      <c r="Z2502" s="74">
        <v>1486187</v>
      </c>
      <c r="AA2502" s="74">
        <v>10</v>
      </c>
      <c r="AB2502" s="74">
        <v>13313326</v>
      </c>
      <c r="AC2502" s="74">
        <v>5</v>
      </c>
    </row>
    <row r="2503" spans="1:29" ht="14.25">
      <c r="A2503" s="89">
        <v>2019142</v>
      </c>
      <c r="B2503" s="91">
        <v>43809</v>
      </c>
      <c r="C2503" s="97">
        <v>8</v>
      </c>
      <c r="D2503" s="93">
        <v>14</v>
      </c>
      <c r="E2503" s="93">
        <v>24</v>
      </c>
      <c r="F2503" s="93">
        <v>27</v>
      </c>
      <c r="G2503" s="93">
        <v>29</v>
      </c>
      <c r="H2503" s="93">
        <v>33</v>
      </c>
      <c r="I2503" s="99">
        <v>9</v>
      </c>
      <c r="J2503" s="93">
        <v>24</v>
      </c>
      <c r="K2503" s="93">
        <v>27</v>
      </c>
      <c r="L2503" s="93">
        <v>29</v>
      </c>
      <c r="M2503" s="93">
        <v>8</v>
      </c>
      <c r="N2503" s="93">
        <v>33</v>
      </c>
      <c r="O2503" s="94">
        <v>14</v>
      </c>
      <c r="P2503" s="74">
        <v>429455474</v>
      </c>
      <c r="Q2503" s="74">
        <v>998995951</v>
      </c>
      <c r="R2503" s="74">
        <v>14</v>
      </c>
      <c r="S2503" s="74">
        <v>5681439</v>
      </c>
      <c r="T2503" s="74">
        <v>72</v>
      </c>
      <c r="U2503" s="74">
        <v>165627</v>
      </c>
      <c r="V2503" s="74">
        <v>1769</v>
      </c>
      <c r="W2503" s="74">
        <v>3000</v>
      </c>
      <c r="X2503" s="74">
        <v>90904</v>
      </c>
      <c r="Y2503" s="74">
        <v>200</v>
      </c>
      <c r="Z2503" s="74">
        <v>1628219</v>
      </c>
      <c r="AA2503" s="74">
        <v>10</v>
      </c>
      <c r="AB2503" s="74">
        <v>24592484</v>
      </c>
      <c r="AC2503" s="74">
        <v>5</v>
      </c>
    </row>
    <row r="2504" spans="1:29" ht="14.25">
      <c r="A2504" s="89">
        <v>2019143</v>
      </c>
      <c r="B2504" s="91">
        <v>43811</v>
      </c>
      <c r="C2504" s="97">
        <v>5</v>
      </c>
      <c r="D2504" s="93">
        <v>13</v>
      </c>
      <c r="E2504" s="93">
        <v>15</v>
      </c>
      <c r="F2504" s="93">
        <v>16</v>
      </c>
      <c r="G2504" s="93">
        <v>26</v>
      </c>
      <c r="H2504" s="93">
        <v>32</v>
      </c>
      <c r="I2504" s="99">
        <v>9</v>
      </c>
      <c r="J2504" s="93">
        <v>32</v>
      </c>
      <c r="K2504" s="93">
        <v>13</v>
      </c>
      <c r="L2504" s="93">
        <v>5</v>
      </c>
      <c r="M2504" s="93">
        <v>26</v>
      </c>
      <c r="N2504" s="93">
        <v>15</v>
      </c>
      <c r="O2504" s="94">
        <v>16</v>
      </c>
      <c r="P2504" s="74">
        <v>421054466</v>
      </c>
      <c r="Q2504" s="74">
        <v>986249870</v>
      </c>
      <c r="R2504" s="74">
        <v>11</v>
      </c>
      <c r="S2504" s="74">
        <v>6396823</v>
      </c>
      <c r="T2504" s="74">
        <v>471</v>
      </c>
      <c r="U2504" s="74">
        <v>40777</v>
      </c>
      <c r="V2504" s="74">
        <v>2602</v>
      </c>
      <c r="W2504" s="74">
        <v>3000</v>
      </c>
      <c r="X2504" s="74">
        <v>119572</v>
      </c>
      <c r="Y2504" s="74">
        <v>200</v>
      </c>
      <c r="Z2504" s="74">
        <v>1977738</v>
      </c>
      <c r="AA2504" s="74">
        <v>10</v>
      </c>
      <c r="AB2504" s="74">
        <v>15598720</v>
      </c>
      <c r="AC2504" s="74">
        <v>5</v>
      </c>
    </row>
    <row r="2505" spans="1:29" ht="14.25">
      <c r="A2505" s="89">
        <v>2019144</v>
      </c>
      <c r="B2505" s="91">
        <v>43814</v>
      </c>
      <c r="C2505" s="97">
        <v>2</v>
      </c>
      <c r="D2505" s="93">
        <v>12</v>
      </c>
      <c r="E2505" s="93">
        <v>15</v>
      </c>
      <c r="F2505" s="93">
        <v>19</v>
      </c>
      <c r="G2505" s="93">
        <v>27</v>
      </c>
      <c r="H2505" s="93">
        <v>30</v>
      </c>
      <c r="I2505" s="99">
        <v>3</v>
      </c>
      <c r="J2505" s="93">
        <v>2</v>
      </c>
      <c r="K2505" s="93">
        <v>30</v>
      </c>
      <c r="L2505" s="93">
        <v>19</v>
      </c>
      <c r="M2505" s="93">
        <v>15</v>
      </c>
      <c r="N2505" s="93">
        <v>12</v>
      </c>
      <c r="O2505" s="94">
        <v>27</v>
      </c>
      <c r="P2505" s="74">
        <v>448943976</v>
      </c>
      <c r="Q2505" s="74">
        <v>991024359</v>
      </c>
      <c r="R2505" s="74">
        <v>13</v>
      </c>
      <c r="S2505" s="74">
        <v>6951733</v>
      </c>
      <c r="T2505" s="74">
        <v>276</v>
      </c>
      <c r="U2505" s="74">
        <v>114911</v>
      </c>
      <c r="V2505" s="74">
        <v>1748</v>
      </c>
      <c r="W2505" s="74">
        <v>3000</v>
      </c>
      <c r="X2505" s="74">
        <v>84386</v>
      </c>
      <c r="Y2505" s="74">
        <v>200</v>
      </c>
      <c r="Z2505" s="74">
        <v>1591131</v>
      </c>
      <c r="AA2505" s="74">
        <v>10</v>
      </c>
      <c r="AB2505" s="74">
        <v>11017466</v>
      </c>
      <c r="AC2505" s="74">
        <v>5</v>
      </c>
    </row>
    <row r="2506" spans="1:29" ht="14.25">
      <c r="A2506" s="89">
        <v>2019145</v>
      </c>
      <c r="B2506" s="91">
        <v>43816</v>
      </c>
      <c r="C2506" s="97">
        <v>1</v>
      </c>
      <c r="D2506" s="93">
        <v>8</v>
      </c>
      <c r="E2506" s="93">
        <v>13</v>
      </c>
      <c r="F2506" s="93">
        <v>17</v>
      </c>
      <c r="G2506" s="93">
        <v>18</v>
      </c>
      <c r="H2506" s="93">
        <v>19</v>
      </c>
      <c r="I2506" s="99">
        <v>16</v>
      </c>
      <c r="J2506" s="93">
        <v>13</v>
      </c>
      <c r="K2506" s="93">
        <v>8</v>
      </c>
      <c r="L2506" s="93">
        <v>17</v>
      </c>
      <c r="M2506" s="93">
        <v>1</v>
      </c>
      <c r="N2506" s="93">
        <v>18</v>
      </c>
      <c r="O2506" s="94">
        <v>19</v>
      </c>
      <c r="P2506" s="74">
        <v>404721396</v>
      </c>
      <c r="Q2506" s="74">
        <v>969648184</v>
      </c>
      <c r="R2506" s="74">
        <v>15</v>
      </c>
      <c r="S2506" s="74">
        <v>6299971</v>
      </c>
      <c r="T2506" s="74">
        <v>145</v>
      </c>
      <c r="U2506" s="74">
        <v>168099</v>
      </c>
      <c r="V2506" s="74">
        <v>2046</v>
      </c>
      <c r="W2506" s="74">
        <v>3000</v>
      </c>
      <c r="X2506" s="74">
        <v>106355</v>
      </c>
      <c r="Y2506" s="74">
        <v>200</v>
      </c>
      <c r="Z2506" s="74">
        <v>1848486</v>
      </c>
      <c r="AA2506" s="74">
        <v>10</v>
      </c>
      <c r="AB2506" s="74">
        <v>10984352</v>
      </c>
      <c r="AC2506" s="74">
        <v>5</v>
      </c>
    </row>
    <row r="2507" spans="1:29" ht="14.25">
      <c r="A2507" s="89">
        <v>2019146</v>
      </c>
      <c r="B2507" s="91">
        <v>43818</v>
      </c>
      <c r="C2507" s="97">
        <v>1</v>
      </c>
      <c r="D2507" s="93">
        <v>4</v>
      </c>
      <c r="E2507" s="93">
        <v>10</v>
      </c>
      <c r="F2507" s="93">
        <v>12</v>
      </c>
      <c r="G2507" s="93">
        <v>30</v>
      </c>
      <c r="H2507" s="93">
        <v>32</v>
      </c>
      <c r="I2507" s="99">
        <v>14</v>
      </c>
      <c r="J2507" s="93">
        <v>12</v>
      </c>
      <c r="K2507" s="93">
        <v>10</v>
      </c>
      <c r="L2507" s="93">
        <v>1</v>
      </c>
      <c r="M2507" s="93">
        <v>30</v>
      </c>
      <c r="N2507" s="93">
        <v>4</v>
      </c>
      <c r="O2507" s="94">
        <v>32</v>
      </c>
      <c r="P2507" s="74">
        <v>400822952</v>
      </c>
      <c r="Q2507" s="74">
        <v>1030878448</v>
      </c>
      <c r="R2507" s="74">
        <v>4</v>
      </c>
      <c r="S2507" s="74">
        <v>10000000</v>
      </c>
      <c r="T2507" s="74">
        <v>82</v>
      </c>
      <c r="U2507" s="74">
        <v>411505</v>
      </c>
      <c r="V2507" s="74">
        <v>806</v>
      </c>
      <c r="W2507" s="74">
        <v>3000</v>
      </c>
      <c r="X2507" s="74">
        <v>46154</v>
      </c>
      <c r="Y2507" s="74">
        <v>200</v>
      </c>
      <c r="Z2507" s="74">
        <v>998965</v>
      </c>
      <c r="AA2507" s="74">
        <v>10</v>
      </c>
      <c r="AB2507" s="74">
        <v>7958222</v>
      </c>
      <c r="AC2507" s="74">
        <v>5</v>
      </c>
    </row>
    <row r="2508" spans="1:29" ht="14.25">
      <c r="A2508" s="89">
        <v>2019147</v>
      </c>
      <c r="B2508" s="91">
        <v>43821</v>
      </c>
      <c r="C2508" s="97">
        <v>1</v>
      </c>
      <c r="D2508" s="93">
        <v>9</v>
      </c>
      <c r="E2508" s="93">
        <v>12</v>
      </c>
      <c r="F2508" s="93">
        <v>14</v>
      </c>
      <c r="G2508" s="93">
        <v>23</v>
      </c>
      <c r="H2508" s="93">
        <v>27</v>
      </c>
      <c r="I2508" s="99">
        <v>12</v>
      </c>
      <c r="J2508" s="93">
        <v>23</v>
      </c>
      <c r="K2508" s="93">
        <v>12</v>
      </c>
      <c r="L2508" s="93">
        <v>27</v>
      </c>
      <c r="M2508" s="93">
        <v>1</v>
      </c>
      <c r="N2508" s="93">
        <v>14</v>
      </c>
      <c r="O2508" s="94">
        <v>9</v>
      </c>
      <c r="P2508" s="74">
        <v>428843148</v>
      </c>
      <c r="Q2508" s="74">
        <v>1035973571</v>
      </c>
      <c r="R2508" s="74">
        <v>10</v>
      </c>
      <c r="S2508" s="74">
        <v>7003459</v>
      </c>
      <c r="T2508" s="74">
        <v>120</v>
      </c>
      <c r="U2508" s="74">
        <v>208693</v>
      </c>
      <c r="V2508" s="74">
        <v>1629</v>
      </c>
      <c r="W2508" s="74">
        <v>3000</v>
      </c>
      <c r="X2508" s="74">
        <v>85889</v>
      </c>
      <c r="Y2508" s="74">
        <v>200</v>
      </c>
      <c r="Z2508" s="74">
        <v>1585960</v>
      </c>
      <c r="AA2508" s="74">
        <v>10</v>
      </c>
      <c r="AB2508" s="74">
        <v>14407158</v>
      </c>
      <c r="AC2508" s="74">
        <v>5</v>
      </c>
    </row>
    <row r="2509" spans="1:29" ht="14.25">
      <c r="A2509" s="89">
        <v>2019148</v>
      </c>
      <c r="B2509" s="91">
        <v>43823</v>
      </c>
      <c r="C2509" s="97">
        <v>9</v>
      </c>
      <c r="D2509" s="93">
        <v>10</v>
      </c>
      <c r="E2509" s="93">
        <v>13</v>
      </c>
      <c r="F2509" s="93">
        <v>20</v>
      </c>
      <c r="G2509" s="93">
        <v>26</v>
      </c>
      <c r="H2509" s="93">
        <v>27</v>
      </c>
      <c r="I2509" s="99">
        <v>8</v>
      </c>
      <c r="J2509" s="93">
        <v>26</v>
      </c>
      <c r="K2509" s="93">
        <v>10</v>
      </c>
      <c r="L2509" s="93">
        <v>9</v>
      </c>
      <c r="M2509" s="93">
        <v>13</v>
      </c>
      <c r="N2509" s="93">
        <v>27</v>
      </c>
      <c r="O2509" s="94">
        <v>20</v>
      </c>
      <c r="P2509" s="74">
        <v>412835082</v>
      </c>
      <c r="Q2509" s="74">
        <v>870667904</v>
      </c>
      <c r="R2509" s="74">
        <v>42</v>
      </c>
      <c r="S2509" s="74">
        <v>5386963</v>
      </c>
      <c r="T2509" s="74">
        <v>179</v>
      </c>
      <c r="U2509" s="74">
        <v>113495</v>
      </c>
      <c r="V2509" s="74">
        <v>2290</v>
      </c>
      <c r="W2509" s="74">
        <v>3000</v>
      </c>
      <c r="X2509" s="74">
        <v>97261</v>
      </c>
      <c r="Y2509" s="74">
        <v>200</v>
      </c>
      <c r="Z2509" s="74">
        <v>1647090</v>
      </c>
      <c r="AA2509" s="74">
        <v>10</v>
      </c>
      <c r="AB2509" s="74">
        <v>15646733</v>
      </c>
      <c r="AC2509" s="74">
        <v>5</v>
      </c>
    </row>
    <row r="2510" spans="1:29" ht="14.25">
      <c r="A2510" s="89">
        <v>2019149</v>
      </c>
      <c r="B2510" s="91">
        <v>43825</v>
      </c>
      <c r="C2510" s="97">
        <v>1</v>
      </c>
      <c r="D2510" s="93">
        <v>6</v>
      </c>
      <c r="E2510" s="93">
        <v>27</v>
      </c>
      <c r="F2510" s="93">
        <v>28</v>
      </c>
      <c r="G2510" s="93">
        <v>31</v>
      </c>
      <c r="H2510" s="93">
        <v>33</v>
      </c>
      <c r="I2510" s="99">
        <v>7</v>
      </c>
      <c r="J2510" s="93">
        <v>6</v>
      </c>
      <c r="K2510" s="93">
        <v>27</v>
      </c>
      <c r="L2510" s="93">
        <v>28</v>
      </c>
      <c r="M2510" s="93">
        <v>31</v>
      </c>
      <c r="N2510" s="93">
        <v>1</v>
      </c>
      <c r="O2510" s="94">
        <v>33</v>
      </c>
      <c r="P2510" s="74">
        <v>401837358</v>
      </c>
      <c r="Q2510" s="74">
        <v>836506504</v>
      </c>
      <c r="R2510" s="74">
        <v>16</v>
      </c>
      <c r="S2510" s="74">
        <v>6041786</v>
      </c>
      <c r="T2510" s="74">
        <v>120</v>
      </c>
      <c r="U2510" s="74">
        <v>173631</v>
      </c>
      <c r="V2510" s="74">
        <v>1598</v>
      </c>
      <c r="W2510" s="74">
        <v>3000</v>
      </c>
      <c r="X2510" s="74">
        <v>77279</v>
      </c>
      <c r="Y2510" s="74">
        <v>200</v>
      </c>
      <c r="Z2510" s="74">
        <v>1403798</v>
      </c>
      <c r="AA2510" s="74">
        <v>10</v>
      </c>
      <c r="AB2510" s="74">
        <v>15853923</v>
      </c>
      <c r="AC2510" s="74">
        <v>5</v>
      </c>
    </row>
    <row r="2511" spans="1:29" ht="14.25">
      <c r="A2511" s="89">
        <v>2019150</v>
      </c>
      <c r="B2511" s="91">
        <v>43828</v>
      </c>
      <c r="C2511" s="97">
        <v>2</v>
      </c>
      <c r="D2511" s="93">
        <v>9</v>
      </c>
      <c r="E2511" s="93">
        <v>14</v>
      </c>
      <c r="F2511" s="93">
        <v>22</v>
      </c>
      <c r="G2511" s="93">
        <v>27</v>
      </c>
      <c r="H2511" s="93">
        <v>29</v>
      </c>
      <c r="I2511" s="99">
        <v>2</v>
      </c>
      <c r="J2511" s="93">
        <v>22</v>
      </c>
      <c r="K2511" s="93">
        <v>2</v>
      </c>
      <c r="L2511" s="93">
        <v>14</v>
      </c>
      <c r="M2511" s="93">
        <v>27</v>
      </c>
      <c r="N2511" s="93">
        <v>29</v>
      </c>
      <c r="O2511" s="94">
        <v>9</v>
      </c>
      <c r="P2511" s="74">
        <v>424037140</v>
      </c>
      <c r="Q2511" s="74">
        <v>855139985</v>
      </c>
      <c r="R2511" s="74">
        <v>9</v>
      </c>
      <c r="S2511" s="74">
        <v>7571049</v>
      </c>
      <c r="T2511" s="74">
        <v>158</v>
      </c>
      <c r="U2511" s="74">
        <v>183065</v>
      </c>
      <c r="V2511" s="74">
        <v>1906</v>
      </c>
      <c r="W2511" s="74">
        <v>3000</v>
      </c>
      <c r="X2511" s="74">
        <v>86310</v>
      </c>
      <c r="Y2511" s="74">
        <v>200</v>
      </c>
      <c r="Z2511" s="74">
        <v>1544737</v>
      </c>
      <c r="AA2511" s="74">
        <v>10</v>
      </c>
      <c r="AB2511" s="74">
        <v>10730718</v>
      </c>
      <c r="AC2511" s="74">
        <v>5</v>
      </c>
    </row>
    <row r="2512" spans="1:29" ht="14.25">
      <c r="A2512" s="89">
        <v>2019151</v>
      </c>
      <c r="B2512" s="91">
        <v>43830</v>
      </c>
      <c r="C2512" s="97">
        <v>2</v>
      </c>
      <c r="D2512" s="93">
        <v>6</v>
      </c>
      <c r="E2512" s="93">
        <v>9</v>
      </c>
      <c r="F2512" s="93">
        <v>18</v>
      </c>
      <c r="G2512" s="93">
        <v>24</v>
      </c>
      <c r="H2512" s="93">
        <v>26</v>
      </c>
      <c r="I2512" s="99">
        <v>14</v>
      </c>
      <c r="J2512" s="93">
        <v>18</v>
      </c>
      <c r="K2512" s="93">
        <v>2</v>
      </c>
      <c r="L2512" s="93">
        <v>26</v>
      </c>
      <c r="M2512" s="93">
        <v>6</v>
      </c>
      <c r="N2512" s="93">
        <v>9</v>
      </c>
      <c r="O2512" s="94">
        <v>24</v>
      </c>
      <c r="P2512" s="74">
        <v>405999712</v>
      </c>
      <c r="Q2512" s="74">
        <v>885545850</v>
      </c>
      <c r="R2512" s="74">
        <v>8</v>
      </c>
      <c r="S2512" s="74">
        <v>8200266</v>
      </c>
      <c r="T2512" s="74">
        <v>121</v>
      </c>
      <c r="U2512" s="74">
        <v>264484</v>
      </c>
      <c r="V2512" s="74">
        <v>1109</v>
      </c>
      <c r="W2512" s="74">
        <v>3000</v>
      </c>
      <c r="X2512" s="74">
        <v>62784</v>
      </c>
      <c r="Y2512" s="74">
        <v>200</v>
      </c>
      <c r="Z2512" s="74">
        <v>1318527</v>
      </c>
      <c r="AA2512" s="74">
        <v>10</v>
      </c>
      <c r="AB2512" s="74">
        <v>8372025</v>
      </c>
      <c r="AC2512" s="74">
        <v>5</v>
      </c>
    </row>
    <row r="2513" spans="1:29" ht="14.25">
      <c r="A2513" s="89">
        <v>2020001</v>
      </c>
      <c r="B2513" s="91">
        <v>43832</v>
      </c>
      <c r="C2513" s="97">
        <v>2</v>
      </c>
      <c r="D2513" s="93">
        <v>15</v>
      </c>
      <c r="E2513" s="93">
        <v>23</v>
      </c>
      <c r="F2513" s="93">
        <v>26</v>
      </c>
      <c r="G2513" s="93">
        <v>29</v>
      </c>
      <c r="H2513" s="93">
        <v>30</v>
      </c>
      <c r="I2513" s="99">
        <v>2</v>
      </c>
      <c r="J2513" s="93">
        <v>15</v>
      </c>
      <c r="K2513" s="93">
        <v>26</v>
      </c>
      <c r="L2513" s="93">
        <v>2</v>
      </c>
      <c r="M2513" s="93">
        <v>29</v>
      </c>
      <c r="N2513" s="93">
        <v>30</v>
      </c>
      <c r="O2513" s="94">
        <v>23</v>
      </c>
      <c r="P2513" s="74">
        <v>388311860</v>
      </c>
      <c r="Q2513" s="74">
        <v>939054504</v>
      </c>
      <c r="R2513" s="74">
        <v>4</v>
      </c>
      <c r="S2513" s="74">
        <v>10000000</v>
      </c>
      <c r="T2513" s="74">
        <v>113</v>
      </c>
      <c r="U2513" s="74">
        <v>275836</v>
      </c>
      <c r="V2513" s="74">
        <v>1002</v>
      </c>
      <c r="W2513" s="74">
        <v>3000</v>
      </c>
      <c r="X2513" s="74">
        <v>57520</v>
      </c>
      <c r="Y2513" s="74">
        <v>200</v>
      </c>
      <c r="Z2513" s="74">
        <v>1191091</v>
      </c>
      <c r="AA2513" s="74">
        <v>10</v>
      </c>
      <c r="AB2513" s="74">
        <v>7834739</v>
      </c>
      <c r="AC2513" s="74">
        <v>5</v>
      </c>
    </row>
    <row r="2514" spans="1:29" ht="14.25">
      <c r="A2514" s="89">
        <v>2020002</v>
      </c>
      <c r="B2514" s="91">
        <v>43835</v>
      </c>
      <c r="C2514" s="97">
        <v>4</v>
      </c>
      <c r="D2514" s="93">
        <v>9</v>
      </c>
      <c r="E2514" s="93">
        <v>14</v>
      </c>
      <c r="F2514" s="93">
        <v>15</v>
      </c>
      <c r="G2514" s="93">
        <v>16</v>
      </c>
      <c r="H2514" s="93">
        <v>29</v>
      </c>
      <c r="I2514" s="99">
        <v>11</v>
      </c>
      <c r="J2514" s="93">
        <v>29</v>
      </c>
      <c r="K2514" s="93">
        <v>15</v>
      </c>
      <c r="L2514" s="93">
        <v>14</v>
      </c>
      <c r="M2514" s="93">
        <v>4</v>
      </c>
      <c r="N2514" s="93">
        <v>16</v>
      </c>
      <c r="O2514" s="94">
        <v>9</v>
      </c>
      <c r="P2514" s="74">
        <v>410784878</v>
      </c>
      <c r="Q2514" s="74">
        <v>911355134</v>
      </c>
      <c r="R2514" s="74">
        <v>16</v>
      </c>
      <c r="S2514" s="74">
        <v>6188650</v>
      </c>
      <c r="T2514" s="74">
        <v>194</v>
      </c>
      <c r="U2514" s="74">
        <v>122541</v>
      </c>
      <c r="V2514" s="74">
        <v>2193</v>
      </c>
      <c r="W2514" s="74">
        <v>3000</v>
      </c>
      <c r="X2514" s="74">
        <v>102658</v>
      </c>
      <c r="Y2514" s="74">
        <v>200</v>
      </c>
      <c r="Z2514" s="74">
        <v>1708975</v>
      </c>
      <c r="AA2514" s="74">
        <v>10</v>
      </c>
      <c r="AB2514" s="74">
        <v>12398437</v>
      </c>
      <c r="AC2514" s="74">
        <v>5</v>
      </c>
    </row>
    <row r="2515" spans="1:29" ht="14.25">
      <c r="A2515" s="89">
        <v>2020003</v>
      </c>
      <c r="B2515" s="91">
        <v>43837</v>
      </c>
      <c r="C2515" s="97">
        <v>9</v>
      </c>
      <c r="D2515" s="93">
        <v>17</v>
      </c>
      <c r="E2515" s="93">
        <v>26</v>
      </c>
      <c r="F2515" s="93">
        <v>29</v>
      </c>
      <c r="G2515" s="93">
        <v>30</v>
      </c>
      <c r="H2515" s="93">
        <v>32</v>
      </c>
      <c r="I2515" s="99">
        <v>3</v>
      </c>
      <c r="J2515" s="93">
        <v>9</v>
      </c>
      <c r="K2515" s="93">
        <v>30</v>
      </c>
      <c r="L2515" s="93">
        <v>32</v>
      </c>
      <c r="M2515" s="93">
        <v>17</v>
      </c>
      <c r="N2515" s="93">
        <v>26</v>
      </c>
      <c r="O2515" s="94">
        <v>29</v>
      </c>
      <c r="P2515" s="74">
        <v>368960938</v>
      </c>
      <c r="Q2515" s="74">
        <v>885816521</v>
      </c>
      <c r="R2515" s="74">
        <v>16</v>
      </c>
      <c r="S2515" s="74">
        <v>6237758</v>
      </c>
      <c r="T2515" s="74">
        <v>134</v>
      </c>
      <c r="U2515" s="74">
        <v>184740</v>
      </c>
      <c r="V2515" s="74">
        <v>1708</v>
      </c>
      <c r="W2515" s="74">
        <v>3000</v>
      </c>
      <c r="X2515" s="74">
        <v>73097</v>
      </c>
      <c r="Y2515" s="74">
        <v>200</v>
      </c>
      <c r="Z2515" s="74">
        <v>1342832</v>
      </c>
      <c r="AA2515" s="74">
        <v>10</v>
      </c>
      <c r="AB2515" s="74">
        <v>9719687</v>
      </c>
      <c r="AC2515" s="74">
        <v>5</v>
      </c>
    </row>
    <row r="2516" spans="1:29" ht="14.25">
      <c r="A2516" s="89">
        <v>2020004</v>
      </c>
      <c r="B2516" s="91">
        <v>43839</v>
      </c>
      <c r="C2516" s="97">
        <v>2</v>
      </c>
      <c r="D2516" s="93">
        <v>15</v>
      </c>
      <c r="E2516" s="93">
        <v>17</v>
      </c>
      <c r="F2516" s="93">
        <v>27</v>
      </c>
      <c r="G2516" s="93">
        <v>32</v>
      </c>
      <c r="H2516" s="93">
        <v>33</v>
      </c>
      <c r="I2516" s="99">
        <v>3</v>
      </c>
      <c r="J2516" s="93">
        <v>27</v>
      </c>
      <c r="K2516" s="93">
        <v>15</v>
      </c>
      <c r="L2516" s="93">
        <v>2</v>
      </c>
      <c r="M2516" s="93">
        <v>32</v>
      </c>
      <c r="N2516" s="93">
        <v>17</v>
      </c>
      <c r="O2516" s="94">
        <v>33</v>
      </c>
      <c r="P2516" s="74">
        <v>370826158</v>
      </c>
      <c r="Q2516" s="74">
        <v>906654598</v>
      </c>
      <c r="R2516" s="74">
        <v>7</v>
      </c>
      <c r="S2516" s="74">
        <v>7900679</v>
      </c>
      <c r="T2516" s="74">
        <v>189</v>
      </c>
      <c r="U2516" s="74">
        <v>134290</v>
      </c>
      <c r="V2516" s="74">
        <v>2010</v>
      </c>
      <c r="W2516" s="74">
        <v>3000</v>
      </c>
      <c r="X2516" s="74">
        <v>81474</v>
      </c>
      <c r="Y2516" s="74">
        <v>200</v>
      </c>
      <c r="Z2516" s="74">
        <v>1347170</v>
      </c>
      <c r="AA2516" s="74">
        <v>10</v>
      </c>
      <c r="AB2516" s="74">
        <v>8876908</v>
      </c>
      <c r="AC2516" s="74">
        <v>5</v>
      </c>
    </row>
    <row r="2517" spans="1:29" ht="14.25">
      <c r="A2517" s="89">
        <v>2020005</v>
      </c>
      <c r="B2517" s="91">
        <v>43842</v>
      </c>
      <c r="C2517" s="97">
        <v>11</v>
      </c>
      <c r="D2517" s="93">
        <v>16</v>
      </c>
      <c r="E2517" s="93">
        <v>17</v>
      </c>
      <c r="F2517" s="93">
        <v>22</v>
      </c>
      <c r="G2517" s="93">
        <v>26</v>
      </c>
      <c r="H2517" s="93">
        <v>32</v>
      </c>
      <c r="I2517" s="99">
        <v>4</v>
      </c>
      <c r="J2517" s="93">
        <v>22</v>
      </c>
      <c r="K2517" s="93">
        <v>11</v>
      </c>
      <c r="L2517" s="93">
        <v>26</v>
      </c>
      <c r="M2517" s="93">
        <v>32</v>
      </c>
      <c r="N2517" s="93">
        <v>16</v>
      </c>
      <c r="O2517" s="94">
        <v>17</v>
      </c>
      <c r="P2517" s="74">
        <v>400642476</v>
      </c>
      <c r="Q2517" s="74">
        <v>920486146</v>
      </c>
      <c r="R2517" s="74">
        <v>8</v>
      </c>
      <c r="S2517" s="74">
        <v>7446888</v>
      </c>
      <c r="T2517" s="74">
        <v>224</v>
      </c>
      <c r="U2517" s="74">
        <v>109236</v>
      </c>
      <c r="V2517" s="74">
        <v>1925</v>
      </c>
      <c r="W2517" s="74">
        <v>3000</v>
      </c>
      <c r="X2517" s="74">
        <v>83358</v>
      </c>
      <c r="Y2517" s="74">
        <v>200</v>
      </c>
      <c r="Z2517" s="74">
        <v>1406473</v>
      </c>
      <c r="AA2517" s="74">
        <v>10</v>
      </c>
      <c r="AB2517" s="74">
        <v>12385588</v>
      </c>
      <c r="AC2517" s="74">
        <v>5</v>
      </c>
    </row>
    <row r="2518" spans="1:29" ht="14.25">
      <c r="A2518" s="89">
        <v>2020006</v>
      </c>
      <c r="B2518" s="91">
        <v>43844</v>
      </c>
      <c r="C2518" s="97">
        <v>3</v>
      </c>
      <c r="D2518" s="93">
        <v>4</v>
      </c>
      <c r="E2518" s="93">
        <v>5</v>
      </c>
      <c r="F2518" s="93">
        <v>10</v>
      </c>
      <c r="G2518" s="93">
        <v>16</v>
      </c>
      <c r="H2518" s="93">
        <v>32</v>
      </c>
      <c r="I2518" s="99">
        <v>9</v>
      </c>
      <c r="J2518" s="93">
        <v>10</v>
      </c>
      <c r="K2518" s="93">
        <v>4</v>
      </c>
      <c r="L2518" s="93">
        <v>5</v>
      </c>
      <c r="M2518" s="93">
        <v>16</v>
      </c>
      <c r="N2518" s="93">
        <v>3</v>
      </c>
      <c r="O2518" s="94">
        <v>32</v>
      </c>
      <c r="P2518" s="74">
        <v>361697316</v>
      </c>
      <c r="Q2518" s="74">
        <v>860929224</v>
      </c>
      <c r="R2518" s="74">
        <v>20</v>
      </c>
      <c r="S2518" s="74">
        <v>5735328</v>
      </c>
      <c r="T2518" s="74">
        <v>363</v>
      </c>
      <c r="U2518" s="74">
        <v>50642</v>
      </c>
      <c r="V2518" s="74">
        <v>2293</v>
      </c>
      <c r="W2518" s="74">
        <v>3000</v>
      </c>
      <c r="X2518" s="74">
        <v>91146</v>
      </c>
      <c r="Y2518" s="74">
        <v>200</v>
      </c>
      <c r="Z2518" s="74">
        <v>1388625</v>
      </c>
      <c r="AA2518" s="74">
        <v>10</v>
      </c>
      <c r="AB2518" s="74">
        <v>12940873</v>
      </c>
      <c r="AC2518" s="74">
        <v>5</v>
      </c>
    </row>
    <row r="2519" spans="1:29" ht="14.25">
      <c r="A2519" s="89">
        <v>2020007</v>
      </c>
      <c r="B2519" s="91">
        <v>43846</v>
      </c>
      <c r="C2519" s="97">
        <v>5</v>
      </c>
      <c r="D2519" s="93">
        <v>12</v>
      </c>
      <c r="E2519" s="93">
        <v>17</v>
      </c>
      <c r="F2519" s="93">
        <v>20</v>
      </c>
      <c r="G2519" s="93">
        <v>25</v>
      </c>
      <c r="H2519" s="93">
        <v>31</v>
      </c>
      <c r="I2519" s="99">
        <v>10</v>
      </c>
      <c r="J2519" s="93">
        <v>17</v>
      </c>
      <c r="K2519" s="93">
        <v>25</v>
      </c>
      <c r="L2519" s="93">
        <v>20</v>
      </c>
      <c r="M2519" s="93">
        <v>12</v>
      </c>
      <c r="N2519" s="93">
        <v>31</v>
      </c>
      <c r="O2519" s="94">
        <v>5</v>
      </c>
      <c r="P2519" s="74">
        <v>358035962</v>
      </c>
      <c r="Q2519" s="74">
        <v>709741377</v>
      </c>
      <c r="R2519" s="74">
        <v>38</v>
      </c>
      <c r="S2519" s="74">
        <v>5371408</v>
      </c>
      <c r="T2519" s="74">
        <v>269</v>
      </c>
      <c r="U2519" s="74">
        <v>65583</v>
      </c>
      <c r="V2519" s="74">
        <v>2413</v>
      </c>
      <c r="W2519" s="74">
        <v>3000</v>
      </c>
      <c r="X2519" s="74">
        <v>101233</v>
      </c>
      <c r="Y2519" s="74">
        <v>200</v>
      </c>
      <c r="Z2519" s="74">
        <v>1615970</v>
      </c>
      <c r="AA2519" s="74">
        <v>10</v>
      </c>
      <c r="AB2519" s="74">
        <v>12244954</v>
      </c>
      <c r="AC2519" s="74">
        <v>5</v>
      </c>
    </row>
    <row r="2520" spans="1:29" ht="14.25">
      <c r="A2520" s="89">
        <v>2020008</v>
      </c>
      <c r="B2520" s="91">
        <v>43849</v>
      </c>
      <c r="C2520" s="97">
        <v>1</v>
      </c>
      <c r="D2520" s="93">
        <v>4</v>
      </c>
      <c r="E2520" s="93">
        <v>6</v>
      </c>
      <c r="F2520" s="93">
        <v>10</v>
      </c>
      <c r="G2520" s="93">
        <v>11</v>
      </c>
      <c r="H2520" s="93">
        <v>28</v>
      </c>
      <c r="I2520" s="99">
        <v>16</v>
      </c>
      <c r="J2520" s="93">
        <v>10</v>
      </c>
      <c r="K2520" s="93">
        <v>1</v>
      </c>
      <c r="L2520" s="93">
        <v>11</v>
      </c>
      <c r="M2520" s="93">
        <v>6</v>
      </c>
      <c r="N2520" s="93">
        <v>28</v>
      </c>
      <c r="O2520" s="94">
        <v>4</v>
      </c>
      <c r="P2520" s="74">
        <v>395048088</v>
      </c>
      <c r="Q2520" s="74">
        <v>680964320</v>
      </c>
      <c r="R2520" s="74">
        <v>17</v>
      </c>
      <c r="S2520" s="74">
        <v>6202629</v>
      </c>
      <c r="T2520" s="74">
        <v>262</v>
      </c>
      <c r="U2520" s="74">
        <v>97541</v>
      </c>
      <c r="V2520" s="74">
        <v>1890</v>
      </c>
      <c r="W2520" s="74">
        <v>3000</v>
      </c>
      <c r="X2520" s="74">
        <v>95019</v>
      </c>
      <c r="Y2520" s="74">
        <v>200</v>
      </c>
      <c r="Z2520" s="74">
        <v>1668826</v>
      </c>
      <c r="AA2520" s="74">
        <v>10</v>
      </c>
      <c r="AB2520" s="74">
        <v>9997594</v>
      </c>
      <c r="AC2520" s="74">
        <v>5</v>
      </c>
    </row>
    <row r="2521" spans="1:29" ht="14.25">
      <c r="A2521" s="89">
        <v>2020009</v>
      </c>
      <c r="B2521" s="91">
        <v>43851</v>
      </c>
      <c r="C2521" s="97">
        <v>3</v>
      </c>
      <c r="D2521" s="93">
        <v>6</v>
      </c>
      <c r="E2521" s="93">
        <v>8</v>
      </c>
      <c r="F2521" s="93">
        <v>14</v>
      </c>
      <c r="G2521" s="93">
        <v>19</v>
      </c>
      <c r="H2521" s="93">
        <v>26</v>
      </c>
      <c r="I2521" s="99">
        <v>12</v>
      </c>
      <c r="J2521" s="93">
        <v>8</v>
      </c>
      <c r="K2521" s="93">
        <v>6</v>
      </c>
      <c r="L2521" s="93">
        <v>14</v>
      </c>
      <c r="M2521" s="93">
        <v>19</v>
      </c>
      <c r="N2521" s="93">
        <v>26</v>
      </c>
      <c r="O2521" s="94">
        <v>3</v>
      </c>
      <c r="P2521" s="74">
        <v>405733380</v>
      </c>
      <c r="Q2521" s="74">
        <v>645107708</v>
      </c>
      <c r="R2521" s="74">
        <v>16</v>
      </c>
      <c r="S2521" s="74">
        <v>6003258</v>
      </c>
      <c r="T2521" s="74">
        <v>253</v>
      </c>
      <c r="U2521" s="74">
        <v>79308</v>
      </c>
      <c r="V2521" s="74">
        <v>3295</v>
      </c>
      <c r="W2521" s="74">
        <v>3000</v>
      </c>
      <c r="X2521" s="74">
        <v>130201</v>
      </c>
      <c r="Y2521" s="74">
        <v>200</v>
      </c>
      <c r="Z2521" s="74">
        <v>2055820</v>
      </c>
      <c r="AA2521" s="74">
        <v>10</v>
      </c>
      <c r="AB2521" s="74">
        <v>12413050</v>
      </c>
      <c r="AC2521" s="74">
        <v>5</v>
      </c>
    </row>
    <row r="2522" spans="1:29" ht="14.25">
      <c r="A2522" s="89">
        <v>2020010</v>
      </c>
      <c r="B2522" s="91">
        <v>43902</v>
      </c>
      <c r="C2522" s="97">
        <v>11</v>
      </c>
      <c r="D2522" s="93">
        <v>14</v>
      </c>
      <c r="E2522" s="93">
        <v>22</v>
      </c>
      <c r="F2522" s="93">
        <v>27</v>
      </c>
      <c r="G2522" s="93">
        <v>31</v>
      </c>
      <c r="H2522" s="93">
        <v>32</v>
      </c>
      <c r="I2522" s="99">
        <v>9</v>
      </c>
      <c r="J2522" s="93">
        <v>14</v>
      </c>
      <c r="K2522" s="93">
        <v>22</v>
      </c>
      <c r="L2522" s="93">
        <v>32</v>
      </c>
      <c r="M2522" s="93">
        <v>11</v>
      </c>
      <c r="N2522" s="93">
        <v>31</v>
      </c>
      <c r="O2522" s="94">
        <v>27</v>
      </c>
      <c r="P2522" s="74">
        <v>142522854</v>
      </c>
      <c r="Q2522" s="74">
        <v>654279153</v>
      </c>
      <c r="R2522" s="74">
        <v>2</v>
      </c>
      <c r="S2522" s="74">
        <v>8485717</v>
      </c>
      <c r="T2522" s="74">
        <v>42</v>
      </c>
      <c r="U2522" s="74">
        <v>207483</v>
      </c>
      <c r="V2522" s="74">
        <v>563</v>
      </c>
      <c r="W2522" s="74">
        <v>3000</v>
      </c>
      <c r="X2522" s="74">
        <v>27557</v>
      </c>
      <c r="Y2522" s="74">
        <v>200</v>
      </c>
      <c r="Z2522" s="74">
        <v>498088</v>
      </c>
      <c r="AA2522" s="74">
        <v>10</v>
      </c>
      <c r="AB2522" s="74">
        <v>4559549</v>
      </c>
      <c r="AC2522" s="74">
        <v>5</v>
      </c>
    </row>
    <row r="2523" spans="1:29" ht="14.25">
      <c r="A2523" s="89">
        <v>2020011</v>
      </c>
      <c r="B2523" s="91">
        <v>43905</v>
      </c>
      <c r="C2523" s="97">
        <v>4</v>
      </c>
      <c r="D2523" s="93">
        <v>5</v>
      </c>
      <c r="E2523" s="93">
        <v>7</v>
      </c>
      <c r="F2523" s="93">
        <v>17</v>
      </c>
      <c r="G2523" s="93">
        <v>18</v>
      </c>
      <c r="H2523" s="93">
        <v>29</v>
      </c>
      <c r="I2523" s="99">
        <v>1</v>
      </c>
      <c r="J2523" s="93">
        <v>7</v>
      </c>
      <c r="K2523" s="93">
        <v>5</v>
      </c>
      <c r="L2523" s="93">
        <v>4</v>
      </c>
      <c r="M2523" s="93">
        <v>29</v>
      </c>
      <c r="N2523" s="93">
        <v>17</v>
      </c>
      <c r="O2523" s="94">
        <v>18</v>
      </c>
      <c r="P2523" s="74">
        <v>176331724</v>
      </c>
      <c r="Q2523" s="74">
        <v>638032121</v>
      </c>
      <c r="R2523" s="74">
        <v>8</v>
      </c>
      <c r="S2523" s="74">
        <v>6079680</v>
      </c>
      <c r="T2523" s="74">
        <v>67</v>
      </c>
      <c r="U2523" s="74">
        <v>161146</v>
      </c>
      <c r="V2523" s="74">
        <v>971</v>
      </c>
      <c r="W2523" s="74">
        <v>3000</v>
      </c>
      <c r="X2523" s="74">
        <v>48228</v>
      </c>
      <c r="Y2523" s="74">
        <v>200</v>
      </c>
      <c r="Z2523" s="74">
        <v>856470</v>
      </c>
      <c r="AA2523" s="74">
        <v>10</v>
      </c>
      <c r="AB2523" s="74">
        <v>4418406</v>
      </c>
      <c r="AC2523" s="74">
        <v>5</v>
      </c>
    </row>
    <row r="2524" spans="1:29" ht="14.25">
      <c r="A2524" s="89">
        <v>2020012</v>
      </c>
      <c r="B2524" s="91">
        <v>43907</v>
      </c>
      <c r="C2524" s="97">
        <v>4</v>
      </c>
      <c r="D2524" s="93">
        <v>13</v>
      </c>
      <c r="E2524" s="93">
        <v>14</v>
      </c>
      <c r="F2524" s="93">
        <v>23</v>
      </c>
      <c r="G2524" s="93">
        <v>26</v>
      </c>
      <c r="H2524" s="93">
        <v>31</v>
      </c>
      <c r="I2524" s="99">
        <v>9</v>
      </c>
      <c r="J2524" s="93">
        <v>31</v>
      </c>
      <c r="K2524" s="93">
        <v>14</v>
      </c>
      <c r="L2524" s="93">
        <v>23</v>
      </c>
      <c r="M2524" s="93">
        <v>4</v>
      </c>
      <c r="N2524" s="93">
        <v>26</v>
      </c>
      <c r="O2524" s="94">
        <v>13</v>
      </c>
      <c r="P2524" s="74">
        <v>198501652</v>
      </c>
      <c r="Q2524" s="74">
        <v>652719440</v>
      </c>
      <c r="R2524" s="74">
        <v>3</v>
      </c>
      <c r="S2524" s="74">
        <v>8598462</v>
      </c>
      <c r="T2524" s="74">
        <v>112</v>
      </c>
      <c r="U2524" s="74">
        <v>120484</v>
      </c>
      <c r="V2524" s="74">
        <v>690</v>
      </c>
      <c r="W2524" s="74">
        <v>3000</v>
      </c>
      <c r="X2524" s="74">
        <v>36935</v>
      </c>
      <c r="Y2524" s="74">
        <v>200</v>
      </c>
      <c r="Z2524" s="74">
        <v>677479</v>
      </c>
      <c r="AA2524" s="74">
        <v>10</v>
      </c>
      <c r="AB2524" s="74">
        <v>5411415</v>
      </c>
      <c r="AC2524" s="74">
        <v>5</v>
      </c>
    </row>
    <row r="2525" spans="1:29" ht="14.25">
      <c r="A2525" s="89">
        <v>2020013</v>
      </c>
      <c r="B2525" s="91">
        <v>43909</v>
      </c>
      <c r="C2525" s="97">
        <v>2</v>
      </c>
      <c r="D2525" s="93">
        <v>8</v>
      </c>
      <c r="E2525" s="93">
        <v>10</v>
      </c>
      <c r="F2525" s="93">
        <v>20</v>
      </c>
      <c r="G2525" s="93">
        <v>21</v>
      </c>
      <c r="H2525" s="93">
        <v>30</v>
      </c>
      <c r="I2525" s="99">
        <v>14</v>
      </c>
      <c r="J2525" s="93">
        <v>8</v>
      </c>
      <c r="K2525" s="93">
        <v>20</v>
      </c>
      <c r="L2525" s="93">
        <v>30</v>
      </c>
      <c r="M2525" s="93">
        <v>2</v>
      </c>
      <c r="N2525" s="93">
        <v>21</v>
      </c>
      <c r="O2525" s="94">
        <v>10</v>
      </c>
      <c r="P2525" s="74">
        <v>215545590</v>
      </c>
      <c r="Q2525" s="74">
        <v>660220960</v>
      </c>
      <c r="R2525" s="74">
        <v>4</v>
      </c>
      <c r="S2525" s="74">
        <v>7500138</v>
      </c>
      <c r="T2525" s="74">
        <v>184</v>
      </c>
      <c r="U2525" s="74">
        <v>67938</v>
      </c>
      <c r="V2525" s="74">
        <v>1393</v>
      </c>
      <c r="W2525" s="74">
        <v>3000</v>
      </c>
      <c r="X2525" s="74">
        <v>65776</v>
      </c>
      <c r="Y2525" s="74">
        <v>200</v>
      </c>
      <c r="Z2525" s="74">
        <v>1048801</v>
      </c>
      <c r="AA2525" s="74">
        <v>10</v>
      </c>
      <c r="AB2525" s="74">
        <v>5558473</v>
      </c>
      <c r="AC2525" s="74">
        <v>5</v>
      </c>
    </row>
    <row r="2526" spans="1:29" ht="14.25">
      <c r="A2526" s="89">
        <v>2020014</v>
      </c>
      <c r="B2526" s="91">
        <v>43912</v>
      </c>
      <c r="C2526" s="97">
        <v>2</v>
      </c>
      <c r="D2526" s="93">
        <v>7</v>
      </c>
      <c r="E2526" s="93">
        <v>8</v>
      </c>
      <c r="F2526" s="93">
        <v>10</v>
      </c>
      <c r="G2526" s="93">
        <v>12</v>
      </c>
      <c r="H2526" s="93">
        <v>16</v>
      </c>
      <c r="I2526" s="99">
        <v>7</v>
      </c>
      <c r="J2526" s="93">
        <v>12</v>
      </c>
      <c r="K2526" s="93">
        <v>2</v>
      </c>
      <c r="L2526" s="93">
        <v>8</v>
      </c>
      <c r="M2526" s="93">
        <v>10</v>
      </c>
      <c r="N2526" s="93">
        <v>7</v>
      </c>
      <c r="O2526" s="94">
        <v>16</v>
      </c>
      <c r="P2526" s="74">
        <v>261933168</v>
      </c>
      <c r="Q2526" s="74">
        <v>661997100</v>
      </c>
      <c r="R2526" s="74">
        <v>5</v>
      </c>
      <c r="S2526" s="74">
        <v>6947355</v>
      </c>
      <c r="T2526" s="74">
        <v>66</v>
      </c>
      <c r="U2526" s="74">
        <v>184408</v>
      </c>
      <c r="V2526" s="74">
        <v>1406</v>
      </c>
      <c r="W2526" s="74">
        <v>3000</v>
      </c>
      <c r="X2526" s="74">
        <v>67772</v>
      </c>
      <c r="Y2526" s="74">
        <v>200</v>
      </c>
      <c r="Z2526" s="74">
        <v>1147920</v>
      </c>
      <c r="AA2526" s="74">
        <v>10</v>
      </c>
      <c r="AB2526" s="74">
        <v>10082352</v>
      </c>
      <c r="AC2526" s="74">
        <v>5</v>
      </c>
    </row>
    <row r="2527" spans="1:29" ht="14.25">
      <c r="A2527" s="89">
        <v>2020015</v>
      </c>
      <c r="B2527" s="91">
        <v>43914</v>
      </c>
      <c r="C2527" s="97">
        <v>8</v>
      </c>
      <c r="D2527" s="93">
        <v>9</v>
      </c>
      <c r="E2527" s="93">
        <v>22</v>
      </c>
      <c r="F2527" s="93">
        <v>24</v>
      </c>
      <c r="G2527" s="93">
        <v>30</v>
      </c>
      <c r="H2527" s="93">
        <v>33</v>
      </c>
      <c r="I2527" s="99">
        <v>1</v>
      </c>
      <c r="J2527" s="93">
        <v>9</v>
      </c>
      <c r="K2527" s="93">
        <v>8</v>
      </c>
      <c r="L2527" s="93">
        <v>30</v>
      </c>
      <c r="M2527" s="93">
        <v>22</v>
      </c>
      <c r="N2527" s="93">
        <v>24</v>
      </c>
      <c r="O2527" s="94">
        <v>33</v>
      </c>
      <c r="P2527" s="74">
        <v>255551054</v>
      </c>
      <c r="Q2527" s="74">
        <v>712719613</v>
      </c>
      <c r="R2527" s="74">
        <v>1</v>
      </c>
      <c r="S2527" s="74">
        <v>10000000</v>
      </c>
      <c r="T2527" s="74">
        <v>60</v>
      </c>
      <c r="U2527" s="74">
        <v>337347</v>
      </c>
      <c r="V2527" s="74">
        <v>645</v>
      </c>
      <c r="W2527" s="74">
        <v>3000</v>
      </c>
      <c r="X2527" s="74">
        <v>36291</v>
      </c>
      <c r="Y2527" s="74">
        <v>200</v>
      </c>
      <c r="Z2527" s="74">
        <v>818351</v>
      </c>
      <c r="AA2527" s="74">
        <v>10</v>
      </c>
      <c r="AB2527" s="74">
        <v>5375991</v>
      </c>
      <c r="AC2527" s="74">
        <v>5</v>
      </c>
    </row>
    <row r="2528" spans="1:29" ht="14.25">
      <c r="A2528" s="89">
        <v>2020016</v>
      </c>
      <c r="B2528" s="91">
        <v>43916</v>
      </c>
      <c r="C2528" s="97">
        <v>5</v>
      </c>
      <c r="D2528" s="93">
        <v>6</v>
      </c>
      <c r="E2528" s="93">
        <v>8</v>
      </c>
      <c r="F2528" s="93">
        <v>17</v>
      </c>
      <c r="G2528" s="93">
        <v>24</v>
      </c>
      <c r="H2528" s="93">
        <v>27</v>
      </c>
      <c r="I2528" s="99">
        <v>7</v>
      </c>
      <c r="J2528" s="93">
        <v>17</v>
      </c>
      <c r="K2528" s="93">
        <v>8</v>
      </c>
      <c r="L2528" s="93">
        <v>24</v>
      </c>
      <c r="M2528" s="93">
        <v>6</v>
      </c>
      <c r="N2528" s="93">
        <v>5</v>
      </c>
      <c r="O2528" s="94">
        <v>27</v>
      </c>
      <c r="P2528" s="74">
        <v>260860736</v>
      </c>
      <c r="Q2528" s="74">
        <v>685053744</v>
      </c>
      <c r="R2528" s="74">
        <v>12</v>
      </c>
      <c r="S2528" s="74">
        <v>5979822</v>
      </c>
      <c r="T2528" s="74">
        <v>89</v>
      </c>
      <c r="U2528" s="74">
        <v>165138</v>
      </c>
      <c r="V2528" s="74">
        <v>1553</v>
      </c>
      <c r="W2528" s="74">
        <v>3000</v>
      </c>
      <c r="X2528" s="74">
        <v>66763</v>
      </c>
      <c r="Y2528" s="74">
        <v>200</v>
      </c>
      <c r="Z2528" s="74">
        <v>1186152</v>
      </c>
      <c r="AA2528" s="74">
        <v>10</v>
      </c>
      <c r="AB2528" s="74">
        <v>7831862</v>
      </c>
      <c r="AC2528" s="74">
        <v>5</v>
      </c>
    </row>
    <row r="2529" spans="1:29" ht="14.25">
      <c r="A2529" s="89">
        <v>2020017</v>
      </c>
      <c r="B2529" s="91">
        <v>43919</v>
      </c>
      <c r="C2529" s="97">
        <v>2</v>
      </c>
      <c r="D2529" s="93">
        <v>4</v>
      </c>
      <c r="E2529" s="93">
        <v>7</v>
      </c>
      <c r="F2529" s="93">
        <v>15</v>
      </c>
      <c r="G2529" s="93">
        <v>20</v>
      </c>
      <c r="H2529" s="93">
        <v>27</v>
      </c>
      <c r="I2529" s="99">
        <v>4</v>
      </c>
      <c r="J2529" s="93">
        <v>7</v>
      </c>
      <c r="K2529" s="93">
        <v>27</v>
      </c>
      <c r="L2529" s="93">
        <v>15</v>
      </c>
      <c r="M2529" s="93">
        <v>4</v>
      </c>
      <c r="N2529" s="93">
        <v>20</v>
      </c>
      <c r="O2529" s="94">
        <v>2</v>
      </c>
      <c r="P2529" s="74">
        <v>295712918</v>
      </c>
      <c r="Q2529" s="74">
        <v>650980126</v>
      </c>
      <c r="R2529" s="74">
        <v>15</v>
      </c>
      <c r="S2529" s="74">
        <v>5992154</v>
      </c>
      <c r="T2529" s="74">
        <v>127</v>
      </c>
      <c r="U2529" s="74">
        <v>146479</v>
      </c>
      <c r="V2529" s="74">
        <v>1420</v>
      </c>
      <c r="W2529" s="74">
        <v>3000</v>
      </c>
      <c r="X2529" s="74">
        <v>66629</v>
      </c>
      <c r="Y2529" s="74">
        <v>200</v>
      </c>
      <c r="Z2529" s="74">
        <v>1212627</v>
      </c>
      <c r="AA2529" s="74">
        <v>10</v>
      </c>
      <c r="AB2529" s="74">
        <v>8155131</v>
      </c>
      <c r="AC2529" s="74">
        <v>5</v>
      </c>
    </row>
    <row r="2530" spans="1:29" ht="14.25">
      <c r="A2530" s="89">
        <v>2020018</v>
      </c>
      <c r="B2530" s="91">
        <v>43921</v>
      </c>
      <c r="C2530" s="97">
        <v>5</v>
      </c>
      <c r="D2530" s="93">
        <v>7</v>
      </c>
      <c r="E2530" s="93">
        <v>8</v>
      </c>
      <c r="F2530" s="93">
        <v>11</v>
      </c>
      <c r="G2530" s="93">
        <v>17</v>
      </c>
      <c r="H2530" s="93">
        <v>22</v>
      </c>
      <c r="I2530" s="99">
        <v>13</v>
      </c>
      <c r="J2530" s="93">
        <v>7</v>
      </c>
      <c r="K2530" s="93">
        <v>5</v>
      </c>
      <c r="L2530" s="93">
        <v>11</v>
      </c>
      <c r="M2530" s="93">
        <v>17</v>
      </c>
      <c r="N2530" s="93">
        <v>22</v>
      </c>
      <c r="O2530" s="94">
        <v>8</v>
      </c>
      <c r="P2530" s="74">
        <v>287194532</v>
      </c>
      <c r="Q2530" s="74">
        <v>640479172</v>
      </c>
      <c r="R2530" s="74">
        <v>8</v>
      </c>
      <c r="S2530" s="74">
        <v>6340865</v>
      </c>
      <c r="T2530" s="74">
        <v>188</v>
      </c>
      <c r="U2530" s="74">
        <v>71322</v>
      </c>
      <c r="V2530" s="74">
        <v>1495</v>
      </c>
      <c r="W2530" s="74">
        <v>3000</v>
      </c>
      <c r="X2530" s="74">
        <v>73756</v>
      </c>
      <c r="Y2530" s="74">
        <v>200</v>
      </c>
      <c r="Z2530" s="74">
        <v>1291575</v>
      </c>
      <c r="AA2530" s="74">
        <v>10</v>
      </c>
      <c r="AB2530" s="74">
        <v>10987748</v>
      </c>
      <c r="AC2530" s="74">
        <v>5</v>
      </c>
    </row>
    <row r="2531" spans="1:29" ht="14.25">
      <c r="A2531" s="89">
        <v>2020019</v>
      </c>
      <c r="B2531" s="91">
        <v>43923</v>
      </c>
      <c r="C2531" s="97">
        <v>15</v>
      </c>
      <c r="D2531" s="93">
        <v>19</v>
      </c>
      <c r="E2531" s="93">
        <v>27</v>
      </c>
      <c r="F2531" s="93">
        <v>28</v>
      </c>
      <c r="G2531" s="93">
        <v>30</v>
      </c>
      <c r="H2531" s="93">
        <v>33</v>
      </c>
      <c r="I2531" s="99">
        <v>3</v>
      </c>
      <c r="J2531" s="93">
        <v>28</v>
      </c>
      <c r="K2531" s="93">
        <v>19</v>
      </c>
      <c r="L2531" s="93">
        <v>27</v>
      </c>
      <c r="M2531" s="93">
        <v>33</v>
      </c>
      <c r="N2531" s="93">
        <v>30</v>
      </c>
      <c r="O2531" s="94">
        <v>15</v>
      </c>
      <c r="P2531" s="74">
        <v>293920314</v>
      </c>
      <c r="Q2531" s="74">
        <v>652393178</v>
      </c>
      <c r="R2531" s="74">
        <v>7</v>
      </c>
      <c r="S2531" s="74">
        <v>7437091</v>
      </c>
      <c r="T2531" s="74">
        <v>60</v>
      </c>
      <c r="U2531" s="74">
        <v>355409</v>
      </c>
      <c r="V2531" s="74">
        <v>742</v>
      </c>
      <c r="W2531" s="74">
        <v>3000</v>
      </c>
      <c r="X2531" s="74">
        <v>42028</v>
      </c>
      <c r="Y2531" s="74">
        <v>200</v>
      </c>
      <c r="Z2531" s="74">
        <v>875131</v>
      </c>
      <c r="AA2531" s="74">
        <v>10</v>
      </c>
      <c r="AB2531" s="74">
        <v>7867970</v>
      </c>
      <c r="AC2531" s="74">
        <v>5</v>
      </c>
    </row>
    <row r="2532" spans="1:29" ht="14.25">
      <c r="A2532" s="89">
        <v>2020020</v>
      </c>
      <c r="B2532" s="91">
        <v>43926</v>
      </c>
      <c r="C2532" s="97">
        <v>1</v>
      </c>
      <c r="D2532" s="93">
        <v>6</v>
      </c>
      <c r="E2532" s="93">
        <v>9</v>
      </c>
      <c r="F2532" s="93">
        <v>13</v>
      </c>
      <c r="G2532" s="93">
        <v>15</v>
      </c>
      <c r="H2532" s="93">
        <v>22</v>
      </c>
      <c r="I2532" s="99">
        <v>14</v>
      </c>
      <c r="J2532" s="93">
        <v>13</v>
      </c>
      <c r="K2532" s="93">
        <v>1</v>
      </c>
      <c r="L2532" s="93">
        <v>9</v>
      </c>
      <c r="M2532" s="93">
        <v>6</v>
      </c>
      <c r="N2532" s="93">
        <v>15</v>
      </c>
      <c r="O2532" s="94">
        <v>22</v>
      </c>
      <c r="P2532" s="74">
        <v>310764432</v>
      </c>
      <c r="Q2532" s="74">
        <v>685979970</v>
      </c>
      <c r="R2532" s="74">
        <v>4</v>
      </c>
      <c r="S2532" s="74">
        <v>9871526</v>
      </c>
      <c r="T2532" s="74">
        <v>91</v>
      </c>
      <c r="U2532" s="74">
        <v>267666</v>
      </c>
      <c r="V2532" s="74">
        <v>762</v>
      </c>
      <c r="W2532" s="74">
        <v>3000</v>
      </c>
      <c r="X2532" s="74">
        <v>48639</v>
      </c>
      <c r="Y2532" s="74">
        <v>200</v>
      </c>
      <c r="Z2532" s="74">
        <v>1054084</v>
      </c>
      <c r="AA2532" s="74">
        <v>10</v>
      </c>
      <c r="AB2532" s="74">
        <v>6457880</v>
      </c>
      <c r="AC2532" s="74">
        <v>5</v>
      </c>
    </row>
    <row r="2533" spans="1:29" ht="14.25">
      <c r="A2533" s="89">
        <v>2020021</v>
      </c>
      <c r="B2533" s="91">
        <v>43928</v>
      </c>
      <c r="C2533" s="97">
        <v>2</v>
      </c>
      <c r="D2533" s="93">
        <v>6</v>
      </c>
      <c r="E2533" s="93">
        <v>14</v>
      </c>
      <c r="F2533" s="93">
        <v>16</v>
      </c>
      <c r="G2533" s="93">
        <v>27</v>
      </c>
      <c r="H2533" s="93">
        <v>31</v>
      </c>
      <c r="I2533" s="99">
        <v>7</v>
      </c>
      <c r="J2533" s="93">
        <v>16</v>
      </c>
      <c r="K2533" s="93">
        <v>27</v>
      </c>
      <c r="L2533" s="93">
        <v>2</v>
      </c>
      <c r="M2533" s="93">
        <v>14</v>
      </c>
      <c r="N2533" s="93">
        <v>31</v>
      </c>
      <c r="O2533" s="94">
        <v>6</v>
      </c>
      <c r="P2533" s="74">
        <v>296655800</v>
      </c>
      <c r="Q2533" s="74">
        <v>696474938</v>
      </c>
      <c r="R2533" s="74">
        <v>5</v>
      </c>
      <c r="S2533" s="74">
        <v>7581452</v>
      </c>
      <c r="T2533" s="74">
        <v>116</v>
      </c>
      <c r="U2533" s="74">
        <v>139086</v>
      </c>
      <c r="V2533" s="74">
        <v>1546</v>
      </c>
      <c r="W2533" s="74">
        <v>3000</v>
      </c>
      <c r="X2533" s="74">
        <v>70738</v>
      </c>
      <c r="Y2533" s="74">
        <v>200</v>
      </c>
      <c r="Z2533" s="74">
        <v>1184858</v>
      </c>
      <c r="AA2533" s="74">
        <v>10</v>
      </c>
      <c r="AB2533" s="74">
        <v>10038171</v>
      </c>
      <c r="AC2533" s="74">
        <v>5</v>
      </c>
    </row>
    <row r="2534" spans="1:29" ht="14.25">
      <c r="A2534" s="89">
        <v>2020022</v>
      </c>
      <c r="B2534" s="91">
        <v>43930</v>
      </c>
      <c r="C2534" s="97">
        <v>2</v>
      </c>
      <c r="D2534" s="93">
        <v>10</v>
      </c>
      <c r="E2534" s="93">
        <v>20</v>
      </c>
      <c r="F2534" s="93">
        <v>22</v>
      </c>
      <c r="G2534" s="93">
        <v>25</v>
      </c>
      <c r="H2534" s="93">
        <v>30</v>
      </c>
      <c r="I2534" s="99">
        <v>2</v>
      </c>
      <c r="J2534" s="93">
        <v>10</v>
      </c>
      <c r="K2534" s="93">
        <v>20</v>
      </c>
      <c r="L2534" s="93">
        <v>2</v>
      </c>
      <c r="M2534" s="93">
        <v>22</v>
      </c>
      <c r="N2534" s="93">
        <v>25</v>
      </c>
      <c r="O2534" s="94">
        <v>30</v>
      </c>
      <c r="P2534" s="74">
        <v>311416184</v>
      </c>
      <c r="Q2534" s="74">
        <v>695229480</v>
      </c>
      <c r="R2534" s="74">
        <v>8</v>
      </c>
      <c r="S2534" s="74">
        <v>6761570</v>
      </c>
      <c r="T2534" s="74">
        <v>97</v>
      </c>
      <c r="U2534" s="74">
        <v>181605</v>
      </c>
      <c r="V2534" s="74">
        <v>2094</v>
      </c>
      <c r="W2534" s="74">
        <v>3000</v>
      </c>
      <c r="X2534" s="74">
        <v>72617</v>
      </c>
      <c r="Y2534" s="74">
        <v>200</v>
      </c>
      <c r="Z2534" s="74">
        <v>1273655</v>
      </c>
      <c r="AA2534" s="74">
        <v>10</v>
      </c>
      <c r="AB2534" s="74">
        <v>9717835</v>
      </c>
      <c r="AC2534" s="74">
        <v>5</v>
      </c>
    </row>
    <row r="2535" spans="1:29" ht="14.25">
      <c r="A2535" s="89">
        <v>2020023</v>
      </c>
      <c r="B2535" s="91">
        <v>43933</v>
      </c>
      <c r="C2535" s="97">
        <v>4</v>
      </c>
      <c r="D2535" s="93">
        <v>5</v>
      </c>
      <c r="E2535" s="93">
        <v>20</v>
      </c>
      <c r="F2535" s="93">
        <v>21</v>
      </c>
      <c r="G2535" s="93">
        <v>30</v>
      </c>
      <c r="H2535" s="93">
        <v>33</v>
      </c>
      <c r="I2535" s="99">
        <v>8</v>
      </c>
      <c r="J2535" s="93">
        <v>30</v>
      </c>
      <c r="K2535" s="93">
        <v>33</v>
      </c>
      <c r="L2535" s="93">
        <v>4</v>
      </c>
      <c r="M2535" s="93">
        <v>20</v>
      </c>
      <c r="N2535" s="93">
        <v>5</v>
      </c>
      <c r="O2535" s="94">
        <v>21</v>
      </c>
      <c r="P2535" s="74">
        <v>340318270</v>
      </c>
      <c r="Q2535" s="74">
        <v>702813893</v>
      </c>
      <c r="R2535" s="74">
        <v>6</v>
      </c>
      <c r="S2535" s="74">
        <v>7277843</v>
      </c>
      <c r="T2535" s="74">
        <v>107</v>
      </c>
      <c r="U2535" s="74">
        <v>159661</v>
      </c>
      <c r="V2535" s="74">
        <v>1196</v>
      </c>
      <c r="W2535" s="74">
        <v>3000</v>
      </c>
      <c r="X2535" s="74">
        <v>68575</v>
      </c>
      <c r="Y2535" s="74">
        <v>200</v>
      </c>
      <c r="Z2535" s="74">
        <v>1249075</v>
      </c>
      <c r="AA2535" s="74">
        <v>10</v>
      </c>
      <c r="AB2535" s="74">
        <v>13725381</v>
      </c>
      <c r="AC2535" s="74">
        <v>5</v>
      </c>
    </row>
    <row r="2536" spans="1:29" ht="14.25">
      <c r="A2536" s="89">
        <v>2020024</v>
      </c>
      <c r="B2536" s="91">
        <v>43935</v>
      </c>
      <c r="C2536" s="97">
        <v>10</v>
      </c>
      <c r="D2536" s="93">
        <v>13</v>
      </c>
      <c r="E2536" s="93">
        <v>27</v>
      </c>
      <c r="F2536" s="93">
        <v>28</v>
      </c>
      <c r="G2536" s="93">
        <v>29</v>
      </c>
      <c r="H2536" s="93">
        <v>31</v>
      </c>
      <c r="I2536" s="99">
        <v>8</v>
      </c>
      <c r="J2536" s="93">
        <v>10</v>
      </c>
      <c r="K2536" s="93">
        <v>28</v>
      </c>
      <c r="L2536" s="93">
        <v>13</v>
      </c>
      <c r="M2536" s="93">
        <v>27</v>
      </c>
      <c r="N2536" s="93">
        <v>31</v>
      </c>
      <c r="O2536" s="94">
        <v>29</v>
      </c>
      <c r="P2536" s="74">
        <v>317568426</v>
      </c>
      <c r="Q2536" s="74">
        <v>707451262</v>
      </c>
      <c r="R2536" s="74">
        <v>8</v>
      </c>
      <c r="S2536" s="74">
        <v>7028971</v>
      </c>
      <c r="T2536" s="74">
        <v>94</v>
      </c>
      <c r="U2536" s="74">
        <v>215848</v>
      </c>
      <c r="V2536" s="74">
        <v>1242</v>
      </c>
      <c r="W2536" s="74">
        <v>3000</v>
      </c>
      <c r="X2536" s="74">
        <v>57338</v>
      </c>
      <c r="Y2536" s="74">
        <v>200</v>
      </c>
      <c r="Z2536" s="74">
        <v>1048812</v>
      </c>
      <c r="AA2536" s="74">
        <v>10</v>
      </c>
      <c r="AB2536" s="74">
        <v>9753591</v>
      </c>
      <c r="AC2536" s="74">
        <v>5</v>
      </c>
    </row>
    <row r="2537" spans="1:29" ht="14.25">
      <c r="A2537" s="89">
        <v>2020025</v>
      </c>
      <c r="B2537" s="91">
        <v>43937</v>
      </c>
      <c r="C2537" s="97">
        <v>1</v>
      </c>
      <c r="D2537" s="93">
        <v>9</v>
      </c>
      <c r="E2537" s="93">
        <v>10</v>
      </c>
      <c r="F2537" s="93">
        <v>15</v>
      </c>
      <c r="G2537" s="93">
        <v>20</v>
      </c>
      <c r="H2537" s="93">
        <v>29</v>
      </c>
      <c r="I2537" s="99">
        <v>2</v>
      </c>
      <c r="J2537" s="93">
        <v>15</v>
      </c>
      <c r="K2537" s="93">
        <v>20</v>
      </c>
      <c r="L2537" s="93">
        <v>29</v>
      </c>
      <c r="M2537" s="93">
        <v>1</v>
      </c>
      <c r="N2537" s="93">
        <v>9</v>
      </c>
      <c r="O2537" s="94">
        <v>10</v>
      </c>
      <c r="P2537" s="74">
        <v>321611812</v>
      </c>
      <c r="Q2537" s="74">
        <v>742200788</v>
      </c>
      <c r="R2537" s="74">
        <v>4</v>
      </c>
      <c r="S2537" s="74">
        <v>9977229</v>
      </c>
      <c r="T2537" s="74">
        <v>156</v>
      </c>
      <c r="U2537" s="74">
        <v>159526</v>
      </c>
      <c r="V2537" s="74">
        <v>1019</v>
      </c>
      <c r="W2537" s="74">
        <v>3000</v>
      </c>
      <c r="X2537" s="74">
        <v>59218</v>
      </c>
      <c r="Y2537" s="74">
        <v>200</v>
      </c>
      <c r="Z2537" s="74">
        <v>1113338</v>
      </c>
      <c r="AA2537" s="74">
        <v>10</v>
      </c>
      <c r="AB2537" s="74">
        <v>6402243</v>
      </c>
      <c r="AC2537" s="74">
        <v>5</v>
      </c>
    </row>
    <row r="2538" spans="1:29" ht="14.25">
      <c r="A2538" s="89">
        <v>2020026</v>
      </c>
      <c r="B2538" s="91">
        <v>43940</v>
      </c>
      <c r="C2538" s="97">
        <v>1</v>
      </c>
      <c r="D2538" s="93">
        <v>4</v>
      </c>
      <c r="E2538" s="93">
        <v>9</v>
      </c>
      <c r="F2538" s="93">
        <v>18</v>
      </c>
      <c r="G2538" s="93">
        <v>19</v>
      </c>
      <c r="H2538" s="93">
        <v>31</v>
      </c>
      <c r="I2538" s="99">
        <v>6</v>
      </c>
      <c r="J2538" s="93">
        <v>31</v>
      </c>
      <c r="K2538" s="93">
        <v>19</v>
      </c>
      <c r="L2538" s="93">
        <v>1</v>
      </c>
      <c r="M2538" s="93">
        <v>9</v>
      </c>
      <c r="N2538" s="93">
        <v>4</v>
      </c>
      <c r="O2538" s="94">
        <v>18</v>
      </c>
      <c r="P2538" s="74">
        <v>349633986</v>
      </c>
      <c r="Q2538" s="74">
        <v>769853394</v>
      </c>
      <c r="R2538" s="74">
        <v>3</v>
      </c>
      <c r="S2538" s="74">
        <v>10000000</v>
      </c>
      <c r="T2538" s="74">
        <v>106</v>
      </c>
      <c r="U2538" s="74">
        <v>181297</v>
      </c>
      <c r="V2538" s="74">
        <v>1637</v>
      </c>
      <c r="W2538" s="74">
        <v>3000</v>
      </c>
      <c r="X2538" s="74">
        <v>82288</v>
      </c>
      <c r="Y2538" s="74">
        <v>200</v>
      </c>
      <c r="Z2538" s="74">
        <v>1413264</v>
      </c>
      <c r="AA2538" s="74">
        <v>10</v>
      </c>
      <c r="AB2538" s="74">
        <v>11789854</v>
      </c>
      <c r="AC2538" s="74">
        <v>5</v>
      </c>
    </row>
    <row r="2539" spans="1:29" ht="14.25">
      <c r="A2539" s="89">
        <v>2020027</v>
      </c>
      <c r="B2539" s="91">
        <v>43942</v>
      </c>
      <c r="C2539" s="97">
        <v>12</v>
      </c>
      <c r="D2539" s="93">
        <v>13</v>
      </c>
      <c r="E2539" s="93">
        <v>14</v>
      </c>
      <c r="F2539" s="93">
        <v>24</v>
      </c>
      <c r="G2539" s="93">
        <v>25</v>
      </c>
      <c r="H2539" s="93">
        <v>28</v>
      </c>
      <c r="I2539" s="99">
        <v>6</v>
      </c>
      <c r="J2539" s="93">
        <v>25</v>
      </c>
      <c r="K2539" s="93">
        <v>14</v>
      </c>
      <c r="L2539" s="93">
        <v>24</v>
      </c>
      <c r="M2539" s="93">
        <v>12</v>
      </c>
      <c r="N2539" s="93">
        <v>28</v>
      </c>
      <c r="O2539" s="94">
        <v>13</v>
      </c>
      <c r="P2539" s="74">
        <v>324196702</v>
      </c>
      <c r="Q2539" s="74">
        <v>810989197</v>
      </c>
      <c r="R2539" s="74">
        <v>3</v>
      </c>
      <c r="S2539" s="74">
        <v>10000000</v>
      </c>
      <c r="T2539" s="74">
        <v>112</v>
      </c>
      <c r="U2539" s="74">
        <v>211713</v>
      </c>
      <c r="V2539" s="74">
        <v>925</v>
      </c>
      <c r="W2539" s="74">
        <v>3000</v>
      </c>
      <c r="X2539" s="74">
        <v>54737</v>
      </c>
      <c r="Y2539" s="74">
        <v>200</v>
      </c>
      <c r="Z2539" s="74">
        <v>1093772</v>
      </c>
      <c r="AA2539" s="74">
        <v>10</v>
      </c>
      <c r="AB2539" s="74">
        <v>7869705</v>
      </c>
      <c r="AC2539" s="74">
        <v>5</v>
      </c>
    </row>
    <row r="2540" spans="1:29" ht="14.25">
      <c r="A2540" s="89">
        <v>2020028</v>
      </c>
      <c r="B2540" s="91">
        <v>43944</v>
      </c>
      <c r="C2540" s="97">
        <v>5</v>
      </c>
      <c r="D2540" s="93">
        <v>6</v>
      </c>
      <c r="E2540" s="93">
        <v>15</v>
      </c>
      <c r="F2540" s="93">
        <v>18</v>
      </c>
      <c r="G2540" s="93">
        <v>26</v>
      </c>
      <c r="H2540" s="93">
        <v>32</v>
      </c>
      <c r="I2540" s="99">
        <v>8</v>
      </c>
      <c r="J2540" s="93">
        <v>32</v>
      </c>
      <c r="K2540" s="93">
        <v>15</v>
      </c>
      <c r="L2540" s="93">
        <v>5</v>
      </c>
      <c r="M2540" s="93">
        <v>6</v>
      </c>
      <c r="N2540" s="93">
        <v>18</v>
      </c>
      <c r="O2540" s="94">
        <v>26</v>
      </c>
      <c r="P2540" s="74">
        <v>323795596</v>
      </c>
      <c r="Q2540" s="74">
        <v>823449380</v>
      </c>
      <c r="R2540" s="74">
        <v>7</v>
      </c>
      <c r="S2540" s="74">
        <v>7465464</v>
      </c>
      <c r="T2540" s="74">
        <v>153</v>
      </c>
      <c r="U2540" s="74">
        <v>140998</v>
      </c>
      <c r="V2540" s="74">
        <v>1247</v>
      </c>
      <c r="W2540" s="74">
        <v>3000</v>
      </c>
      <c r="X2540" s="74">
        <v>77287</v>
      </c>
      <c r="Y2540" s="74">
        <v>200</v>
      </c>
      <c r="Z2540" s="74">
        <v>1398236</v>
      </c>
      <c r="AA2540" s="74">
        <v>10</v>
      </c>
      <c r="AB2540" s="74">
        <v>7837568</v>
      </c>
      <c r="AC2540" s="74">
        <v>5</v>
      </c>
    </row>
    <row r="2541" spans="1:29" ht="14.25">
      <c r="A2541" s="89">
        <v>2020029</v>
      </c>
      <c r="B2541" s="91">
        <v>43947</v>
      </c>
      <c r="C2541" s="97">
        <v>1</v>
      </c>
      <c r="D2541" s="93">
        <v>12</v>
      </c>
      <c r="E2541" s="93">
        <v>18</v>
      </c>
      <c r="F2541" s="93">
        <v>20</v>
      </c>
      <c r="G2541" s="93">
        <v>30</v>
      </c>
      <c r="H2541" s="93">
        <v>32</v>
      </c>
      <c r="I2541" s="99">
        <v>5</v>
      </c>
      <c r="J2541" s="93">
        <v>12</v>
      </c>
      <c r="K2541" s="93">
        <v>1</v>
      </c>
      <c r="L2541" s="93">
        <v>18</v>
      </c>
      <c r="M2541" s="93">
        <v>20</v>
      </c>
      <c r="N2541" s="93">
        <v>30</v>
      </c>
      <c r="O2541" s="94">
        <v>32</v>
      </c>
      <c r="P2541" s="74">
        <v>364268814</v>
      </c>
      <c r="Q2541" s="74">
        <v>835276431</v>
      </c>
      <c r="R2541" s="74">
        <v>7</v>
      </c>
      <c r="S2541" s="74">
        <v>7432574</v>
      </c>
      <c r="T2541" s="74">
        <v>63</v>
      </c>
      <c r="U2541" s="74">
        <v>337857</v>
      </c>
      <c r="V2541" s="74">
        <v>983</v>
      </c>
      <c r="W2541" s="74">
        <v>3000</v>
      </c>
      <c r="X2541" s="74">
        <v>56195</v>
      </c>
      <c r="Y2541" s="74">
        <v>200</v>
      </c>
      <c r="Z2541" s="74">
        <v>1103123</v>
      </c>
      <c r="AA2541" s="74">
        <v>10</v>
      </c>
      <c r="AB2541" s="74">
        <v>13626479</v>
      </c>
      <c r="AC2541" s="74">
        <v>5</v>
      </c>
    </row>
    <row r="2542" spans="1:29" ht="14.25">
      <c r="A2542" s="89">
        <v>2020030</v>
      </c>
      <c r="B2542" s="91">
        <v>43949</v>
      </c>
      <c r="C2542" s="97">
        <v>17</v>
      </c>
      <c r="D2542" s="93">
        <v>18</v>
      </c>
      <c r="E2542" s="93">
        <v>21</v>
      </c>
      <c r="F2542" s="93">
        <v>29</v>
      </c>
      <c r="G2542" s="93">
        <v>30</v>
      </c>
      <c r="H2542" s="93">
        <v>32</v>
      </c>
      <c r="I2542" s="99">
        <v>3</v>
      </c>
      <c r="J2542" s="93">
        <v>18</v>
      </c>
      <c r="K2542" s="93">
        <v>30</v>
      </c>
      <c r="L2542" s="93">
        <v>29</v>
      </c>
      <c r="M2542" s="93">
        <v>17</v>
      </c>
      <c r="N2542" s="93">
        <v>21</v>
      </c>
      <c r="O2542" s="94">
        <v>32</v>
      </c>
      <c r="P2542" s="74">
        <v>327786632</v>
      </c>
      <c r="Q2542" s="74">
        <v>896891829</v>
      </c>
      <c r="R2542" s="74">
        <v>1</v>
      </c>
      <c r="S2542" s="74">
        <v>10000000</v>
      </c>
      <c r="T2542" s="74">
        <v>74</v>
      </c>
      <c r="U2542" s="74">
        <v>322591</v>
      </c>
      <c r="V2542" s="74">
        <v>894</v>
      </c>
      <c r="W2542" s="74">
        <v>3000</v>
      </c>
      <c r="X2542" s="74">
        <v>44840</v>
      </c>
      <c r="Y2542" s="74">
        <v>200</v>
      </c>
      <c r="Z2542" s="74">
        <v>944906</v>
      </c>
      <c r="AA2542" s="74">
        <v>10</v>
      </c>
      <c r="AB2542" s="74">
        <v>8805838</v>
      </c>
      <c r="AC2542" s="74">
        <v>5</v>
      </c>
    </row>
    <row r="2543" spans="1:29" ht="14.25">
      <c r="A2543" s="89">
        <v>2020031</v>
      </c>
      <c r="B2543" s="91">
        <v>43951</v>
      </c>
      <c r="C2543" s="97">
        <v>2</v>
      </c>
      <c r="D2543" s="93">
        <v>5</v>
      </c>
      <c r="E2543" s="93">
        <v>9</v>
      </c>
      <c r="F2543" s="93">
        <v>15</v>
      </c>
      <c r="G2543" s="93">
        <v>16</v>
      </c>
      <c r="H2543" s="93">
        <v>27</v>
      </c>
      <c r="I2543" s="99">
        <v>9</v>
      </c>
      <c r="J2543" s="93">
        <v>9</v>
      </c>
      <c r="K2543" s="93">
        <v>16</v>
      </c>
      <c r="L2543" s="93">
        <v>5</v>
      </c>
      <c r="M2543" s="93">
        <v>15</v>
      </c>
      <c r="N2543" s="93">
        <v>2</v>
      </c>
      <c r="O2543" s="94">
        <v>27</v>
      </c>
      <c r="P2543" s="74">
        <v>323903392</v>
      </c>
      <c r="Q2543" s="74">
        <v>850135149</v>
      </c>
      <c r="R2543" s="74">
        <v>14</v>
      </c>
      <c r="S2543" s="74">
        <v>5603722</v>
      </c>
      <c r="T2543" s="74">
        <v>310</v>
      </c>
      <c r="U2543" s="74">
        <v>34081</v>
      </c>
      <c r="V2543" s="74">
        <v>3568</v>
      </c>
      <c r="W2543" s="74">
        <v>3000</v>
      </c>
      <c r="X2543" s="74">
        <v>140308</v>
      </c>
      <c r="Y2543" s="74">
        <v>200</v>
      </c>
      <c r="Z2543" s="74">
        <v>1985178</v>
      </c>
      <c r="AA2543" s="74">
        <v>10</v>
      </c>
      <c r="AB2543" s="74">
        <v>11566940</v>
      </c>
      <c r="AC2543" s="74">
        <v>5</v>
      </c>
    </row>
    <row r="2544" spans="1:29" ht="14.25">
      <c r="A2544" s="89">
        <v>2020032</v>
      </c>
      <c r="B2544" s="91">
        <v>43954</v>
      </c>
      <c r="C2544" s="97">
        <v>3</v>
      </c>
      <c r="D2544" s="93">
        <v>11</v>
      </c>
      <c r="E2544" s="93">
        <v>13</v>
      </c>
      <c r="F2544" s="93">
        <v>14</v>
      </c>
      <c r="G2544" s="93">
        <v>15</v>
      </c>
      <c r="H2544" s="93">
        <v>26</v>
      </c>
      <c r="I2544" s="99">
        <v>13</v>
      </c>
      <c r="J2544" s="93">
        <v>15</v>
      </c>
      <c r="K2544" s="93">
        <v>13</v>
      </c>
      <c r="L2544" s="93">
        <v>14</v>
      </c>
      <c r="M2544" s="93">
        <v>3</v>
      </c>
      <c r="N2544" s="93">
        <v>11</v>
      </c>
      <c r="O2544" s="94">
        <v>26</v>
      </c>
      <c r="P2544" s="74">
        <v>338904002</v>
      </c>
      <c r="Q2544" s="74">
        <v>843200936</v>
      </c>
      <c r="R2544" s="74">
        <v>11</v>
      </c>
      <c r="S2544" s="74">
        <v>6588951</v>
      </c>
      <c r="T2544" s="74">
        <v>135</v>
      </c>
      <c r="U2544" s="74">
        <v>161837</v>
      </c>
      <c r="V2544" s="74">
        <v>1606</v>
      </c>
      <c r="W2544" s="74">
        <v>3000</v>
      </c>
      <c r="X2544" s="74">
        <v>79333</v>
      </c>
      <c r="Y2544" s="74">
        <v>200</v>
      </c>
      <c r="Z2544" s="74">
        <v>1458725</v>
      </c>
      <c r="AA2544" s="74">
        <v>10</v>
      </c>
      <c r="AB2544" s="74">
        <v>8679754</v>
      </c>
      <c r="AC2544" s="74">
        <v>5</v>
      </c>
    </row>
    <row r="2545" spans="1:29" ht="14.25">
      <c r="A2545" s="89">
        <v>2020033</v>
      </c>
      <c r="B2545" s="91">
        <v>43956</v>
      </c>
      <c r="C2545" s="97">
        <v>7</v>
      </c>
      <c r="D2545" s="93">
        <v>10</v>
      </c>
      <c r="E2545" s="93">
        <v>12</v>
      </c>
      <c r="F2545" s="93">
        <v>21</v>
      </c>
      <c r="G2545" s="93">
        <v>31</v>
      </c>
      <c r="H2545" s="93">
        <v>32</v>
      </c>
      <c r="I2545" s="99">
        <v>1</v>
      </c>
      <c r="J2545" s="93">
        <v>12</v>
      </c>
      <c r="K2545" s="93">
        <v>7</v>
      </c>
      <c r="L2545" s="93">
        <v>10</v>
      </c>
      <c r="M2545" s="93">
        <v>32</v>
      </c>
      <c r="N2545" s="93">
        <v>21</v>
      </c>
      <c r="O2545" s="94">
        <v>31</v>
      </c>
      <c r="P2545" s="74">
        <v>320555362</v>
      </c>
      <c r="Q2545" s="74">
        <v>879873846</v>
      </c>
      <c r="R2545" s="74">
        <v>4</v>
      </c>
      <c r="S2545" s="74">
        <v>10000000</v>
      </c>
      <c r="T2545" s="74">
        <v>97</v>
      </c>
      <c r="U2545" s="74">
        <v>263480</v>
      </c>
      <c r="V2545" s="74">
        <v>753</v>
      </c>
      <c r="W2545" s="74">
        <v>3000</v>
      </c>
      <c r="X2545" s="74">
        <v>49189</v>
      </c>
      <c r="Y2545" s="74">
        <v>200</v>
      </c>
      <c r="Z2545" s="74">
        <v>1029633</v>
      </c>
      <c r="AA2545" s="74">
        <v>10</v>
      </c>
      <c r="AB2545" s="74">
        <v>6489690</v>
      </c>
      <c r="AC2545" s="74">
        <v>5</v>
      </c>
    </row>
    <row r="2546" spans="1:29" ht="14.25">
      <c r="A2546" s="89">
        <v>2020034</v>
      </c>
      <c r="B2546" s="91">
        <v>43958</v>
      </c>
      <c r="C2546" s="97">
        <v>2</v>
      </c>
      <c r="D2546" s="93">
        <v>8</v>
      </c>
      <c r="E2546" s="93">
        <v>15</v>
      </c>
      <c r="F2546" s="93">
        <v>16</v>
      </c>
      <c r="G2546" s="93">
        <v>26</v>
      </c>
      <c r="H2546" s="93">
        <v>32</v>
      </c>
      <c r="I2546" s="99">
        <v>3</v>
      </c>
      <c r="J2546" s="93">
        <v>32</v>
      </c>
      <c r="K2546" s="93">
        <v>8</v>
      </c>
      <c r="L2546" s="93">
        <v>16</v>
      </c>
      <c r="M2546" s="93">
        <v>26</v>
      </c>
      <c r="N2546" s="93">
        <v>2</v>
      </c>
      <c r="O2546" s="94">
        <v>15</v>
      </c>
      <c r="P2546" s="74">
        <v>340793680</v>
      </c>
      <c r="Q2546" s="74">
        <v>878740204</v>
      </c>
      <c r="R2546" s="74">
        <v>11</v>
      </c>
      <c r="S2546" s="74">
        <v>6780706</v>
      </c>
      <c r="T2546" s="74">
        <v>182</v>
      </c>
      <c r="U2546" s="74">
        <v>134531</v>
      </c>
      <c r="V2546" s="74">
        <v>1906</v>
      </c>
      <c r="W2546" s="74">
        <v>3000</v>
      </c>
      <c r="X2546" s="74">
        <v>62357</v>
      </c>
      <c r="Y2546" s="74">
        <v>200</v>
      </c>
      <c r="Z2546" s="74">
        <v>1093267</v>
      </c>
      <c r="AA2546" s="74">
        <v>10</v>
      </c>
      <c r="AB2546" s="74">
        <v>7985600</v>
      </c>
      <c r="AC2546" s="74">
        <v>5</v>
      </c>
    </row>
    <row r="2547" spans="1:29" ht="14.25">
      <c r="A2547" s="89">
        <v>2020035</v>
      </c>
      <c r="B2547" s="91">
        <v>43961</v>
      </c>
      <c r="C2547" s="97">
        <v>10</v>
      </c>
      <c r="D2547" s="93">
        <v>14</v>
      </c>
      <c r="E2547" s="93">
        <v>24</v>
      </c>
      <c r="F2547" s="93">
        <v>25</v>
      </c>
      <c r="G2547" s="93">
        <v>28</v>
      </c>
      <c r="H2547" s="93">
        <v>33</v>
      </c>
      <c r="I2547" s="99">
        <v>11</v>
      </c>
      <c r="J2547" s="93">
        <v>14</v>
      </c>
      <c r="K2547" s="93">
        <v>25</v>
      </c>
      <c r="L2547" s="93">
        <v>33</v>
      </c>
      <c r="M2547" s="93">
        <v>28</v>
      </c>
      <c r="N2547" s="93">
        <v>10</v>
      </c>
      <c r="O2547" s="94">
        <v>24</v>
      </c>
      <c r="P2547" s="74">
        <v>371811232</v>
      </c>
      <c r="Q2547" s="74">
        <v>911288358</v>
      </c>
      <c r="R2547" s="74">
        <v>4</v>
      </c>
      <c r="S2547" s="74">
        <v>9777104</v>
      </c>
      <c r="T2547" s="74">
        <v>97</v>
      </c>
      <c r="U2547" s="74">
        <v>246242</v>
      </c>
      <c r="V2547" s="74">
        <v>1144</v>
      </c>
      <c r="W2547" s="74">
        <v>3000</v>
      </c>
      <c r="X2547" s="74">
        <v>63216</v>
      </c>
      <c r="Y2547" s="74">
        <v>200</v>
      </c>
      <c r="Z2547" s="74">
        <v>1222131</v>
      </c>
      <c r="AA2547" s="74">
        <v>10</v>
      </c>
      <c r="AB2547" s="74">
        <v>11669779</v>
      </c>
      <c r="AC2547" s="74">
        <v>5</v>
      </c>
    </row>
    <row r="2548" spans="1:29" ht="14.25">
      <c r="A2548" s="89">
        <v>2020036</v>
      </c>
      <c r="B2548" s="91">
        <v>43963</v>
      </c>
      <c r="C2548" s="97">
        <v>7</v>
      </c>
      <c r="D2548" s="93">
        <v>9</v>
      </c>
      <c r="E2548" s="93">
        <v>16</v>
      </c>
      <c r="F2548" s="93">
        <v>22</v>
      </c>
      <c r="G2548" s="93">
        <v>24</v>
      </c>
      <c r="H2548" s="93">
        <v>32</v>
      </c>
      <c r="I2548" s="99">
        <v>6</v>
      </c>
      <c r="J2548" s="93">
        <v>22</v>
      </c>
      <c r="K2548" s="93">
        <v>32</v>
      </c>
      <c r="L2548" s="93">
        <v>9</v>
      </c>
      <c r="M2548" s="93">
        <v>7</v>
      </c>
      <c r="N2548" s="93">
        <v>16</v>
      </c>
      <c r="O2548" s="94">
        <v>24</v>
      </c>
      <c r="P2548" s="74">
        <v>346455736</v>
      </c>
      <c r="Q2548" s="74">
        <v>944994783</v>
      </c>
      <c r="R2548" s="74">
        <v>3</v>
      </c>
      <c r="S2548" s="74">
        <v>10000000</v>
      </c>
      <c r="T2548" s="74">
        <v>104</v>
      </c>
      <c r="U2548" s="74">
        <v>204187</v>
      </c>
      <c r="V2548" s="74">
        <v>1512</v>
      </c>
      <c r="W2548" s="74">
        <v>3000</v>
      </c>
      <c r="X2548" s="74">
        <v>66818</v>
      </c>
      <c r="Y2548" s="74">
        <v>200</v>
      </c>
      <c r="Z2548" s="74">
        <v>1233642</v>
      </c>
      <c r="AA2548" s="74">
        <v>10</v>
      </c>
      <c r="AB2548" s="74">
        <v>10917078</v>
      </c>
      <c r="AC2548" s="74">
        <v>5</v>
      </c>
    </row>
    <row r="2549" spans="1:29" ht="14.25">
      <c r="A2549" s="89">
        <v>2020037</v>
      </c>
      <c r="B2549" s="91">
        <v>43965</v>
      </c>
      <c r="C2549" s="97">
        <v>1</v>
      </c>
      <c r="D2549" s="93">
        <v>4</v>
      </c>
      <c r="E2549" s="93">
        <v>11</v>
      </c>
      <c r="F2549" s="93">
        <v>13</v>
      </c>
      <c r="G2549" s="93">
        <v>17</v>
      </c>
      <c r="H2549" s="93">
        <v>24</v>
      </c>
      <c r="I2549" s="99">
        <v>15</v>
      </c>
      <c r="J2549" s="93">
        <v>1</v>
      </c>
      <c r="K2549" s="93">
        <v>17</v>
      </c>
      <c r="L2549" s="93">
        <v>24</v>
      </c>
      <c r="M2549" s="93">
        <v>4</v>
      </c>
      <c r="N2549" s="93">
        <v>13</v>
      </c>
      <c r="O2549" s="94">
        <v>11</v>
      </c>
      <c r="P2549" s="74">
        <v>350126486</v>
      </c>
      <c r="Q2549" s="74">
        <v>944864355</v>
      </c>
      <c r="R2549" s="74">
        <v>6</v>
      </c>
      <c r="S2549" s="74">
        <v>6810277</v>
      </c>
      <c r="T2549" s="74">
        <v>65</v>
      </c>
      <c r="U2549" s="74">
        <v>208878</v>
      </c>
      <c r="V2549" s="74">
        <v>1804</v>
      </c>
      <c r="W2549" s="74">
        <v>3000</v>
      </c>
      <c r="X2549" s="74">
        <v>90393</v>
      </c>
      <c r="Y2549" s="74">
        <v>200</v>
      </c>
      <c r="Z2549" s="74">
        <v>1553187</v>
      </c>
      <c r="AA2549" s="74">
        <v>10</v>
      </c>
      <c r="AB2549" s="74">
        <v>15646239</v>
      </c>
      <c r="AC2549" s="74">
        <v>5</v>
      </c>
    </row>
    <row r="2550" spans="1:29" ht="14.25">
      <c r="A2550" s="89">
        <v>2020038</v>
      </c>
      <c r="B2550" s="91">
        <v>43968</v>
      </c>
      <c r="C2550" s="97">
        <v>1</v>
      </c>
      <c r="D2550" s="93">
        <v>6</v>
      </c>
      <c r="E2550" s="93">
        <v>7</v>
      </c>
      <c r="F2550" s="93">
        <v>18</v>
      </c>
      <c r="G2550" s="93">
        <v>23</v>
      </c>
      <c r="H2550" s="93">
        <v>24</v>
      </c>
      <c r="I2550" s="99">
        <v>15</v>
      </c>
      <c r="J2550" s="93">
        <v>24</v>
      </c>
      <c r="K2550" s="93">
        <v>1</v>
      </c>
      <c r="L2550" s="93">
        <v>18</v>
      </c>
      <c r="M2550" s="93">
        <v>23</v>
      </c>
      <c r="N2550" s="93">
        <v>6</v>
      </c>
      <c r="O2550" s="94">
        <v>7</v>
      </c>
      <c r="P2550" s="74">
        <v>374760420</v>
      </c>
      <c r="Q2550" s="74">
        <v>922526038</v>
      </c>
      <c r="R2550" s="74">
        <v>15</v>
      </c>
      <c r="S2550" s="74">
        <v>6276646</v>
      </c>
      <c r="T2550" s="74">
        <v>317</v>
      </c>
      <c r="U2550" s="74">
        <v>75511</v>
      </c>
      <c r="V2550" s="74">
        <v>2605</v>
      </c>
      <c r="W2550" s="74">
        <v>3000</v>
      </c>
      <c r="X2550" s="74">
        <v>108654</v>
      </c>
      <c r="Y2550" s="74">
        <v>200</v>
      </c>
      <c r="Z2550" s="74">
        <v>1687254</v>
      </c>
      <c r="AA2550" s="74">
        <v>10</v>
      </c>
      <c r="AB2550" s="74">
        <v>8293150</v>
      </c>
      <c r="AC2550" s="74">
        <v>5</v>
      </c>
    </row>
    <row r="2551" spans="1:29" ht="14.25">
      <c r="A2551" s="89">
        <v>2020039</v>
      </c>
      <c r="B2551" s="91">
        <v>43970</v>
      </c>
      <c r="C2551" s="97">
        <v>2</v>
      </c>
      <c r="D2551" s="93">
        <v>9</v>
      </c>
      <c r="E2551" s="93">
        <v>10</v>
      </c>
      <c r="F2551" s="93">
        <v>11</v>
      </c>
      <c r="G2551" s="93">
        <v>16</v>
      </c>
      <c r="H2551" s="93">
        <v>29</v>
      </c>
      <c r="I2551" s="99">
        <v>2</v>
      </c>
      <c r="J2551" s="93">
        <v>29</v>
      </c>
      <c r="K2551" s="93">
        <v>2</v>
      </c>
      <c r="L2551" s="93">
        <v>16</v>
      </c>
      <c r="M2551" s="93">
        <v>10</v>
      </c>
      <c r="N2551" s="93">
        <v>9</v>
      </c>
      <c r="O2551" s="94">
        <v>11</v>
      </c>
      <c r="P2551" s="74">
        <v>341609556</v>
      </c>
      <c r="Q2551" s="74">
        <v>925841149</v>
      </c>
      <c r="R2551" s="74">
        <v>9</v>
      </c>
      <c r="S2551" s="74">
        <v>6952125</v>
      </c>
      <c r="T2551" s="74">
        <v>166</v>
      </c>
      <c r="U2551" s="74">
        <v>132297</v>
      </c>
      <c r="V2551" s="74">
        <v>1872</v>
      </c>
      <c r="W2551" s="74">
        <v>3000</v>
      </c>
      <c r="X2551" s="74">
        <v>82590</v>
      </c>
      <c r="Y2551" s="74">
        <v>200</v>
      </c>
      <c r="Z2551" s="74">
        <v>1424993</v>
      </c>
      <c r="AA2551" s="74">
        <v>10</v>
      </c>
      <c r="AB2551" s="74">
        <v>8631819</v>
      </c>
      <c r="AC2551" s="74">
        <v>5</v>
      </c>
    </row>
    <row r="2552" spans="1:29" ht="14.25">
      <c r="A2552" s="89">
        <v>2020040</v>
      </c>
      <c r="B2552" s="91">
        <v>43972</v>
      </c>
      <c r="C2552" s="97">
        <v>1</v>
      </c>
      <c r="D2552" s="93">
        <v>6</v>
      </c>
      <c r="E2552" s="93">
        <v>12</v>
      </c>
      <c r="F2552" s="93">
        <v>16</v>
      </c>
      <c r="G2552" s="93">
        <v>19</v>
      </c>
      <c r="H2552" s="93">
        <v>21</v>
      </c>
      <c r="I2552" s="99">
        <v>4</v>
      </c>
      <c r="J2552" s="93">
        <v>19</v>
      </c>
      <c r="K2552" s="93">
        <v>12</v>
      </c>
      <c r="L2552" s="93">
        <v>6</v>
      </c>
      <c r="M2552" s="93">
        <v>21</v>
      </c>
      <c r="N2552" s="93">
        <v>16</v>
      </c>
      <c r="O2552" s="94">
        <v>1</v>
      </c>
      <c r="P2552" s="74">
        <v>341533118</v>
      </c>
      <c r="Q2552" s="74">
        <v>947818891</v>
      </c>
      <c r="R2552" s="74">
        <v>5</v>
      </c>
      <c r="S2552" s="74">
        <v>8416563</v>
      </c>
      <c r="T2552" s="74">
        <v>92</v>
      </c>
      <c r="U2552" s="74">
        <v>232103</v>
      </c>
      <c r="V2552" s="74">
        <v>1462</v>
      </c>
      <c r="W2552" s="74">
        <v>3000</v>
      </c>
      <c r="X2552" s="74">
        <v>62512</v>
      </c>
      <c r="Y2552" s="74">
        <v>200</v>
      </c>
      <c r="Z2552" s="74">
        <v>1172655</v>
      </c>
      <c r="AA2552" s="74">
        <v>10</v>
      </c>
      <c r="AB2552" s="74">
        <v>10664440</v>
      </c>
      <c r="AC2552" s="74">
        <v>5</v>
      </c>
    </row>
    <row r="2553" spans="1:29" ht="14.25">
      <c r="A2553" s="89">
        <v>2020041</v>
      </c>
      <c r="B2553" s="91">
        <v>43975</v>
      </c>
      <c r="C2553" s="97">
        <v>6</v>
      </c>
      <c r="D2553" s="93">
        <v>7</v>
      </c>
      <c r="E2553" s="93">
        <v>16</v>
      </c>
      <c r="F2553" s="93">
        <v>22</v>
      </c>
      <c r="G2553" s="93">
        <v>24</v>
      </c>
      <c r="H2553" s="93">
        <v>25</v>
      </c>
      <c r="I2553" s="99">
        <v>13</v>
      </c>
      <c r="J2553" s="93">
        <v>22</v>
      </c>
      <c r="K2553" s="93">
        <v>7</v>
      </c>
      <c r="L2553" s="93">
        <v>25</v>
      </c>
      <c r="M2553" s="93">
        <v>6</v>
      </c>
      <c r="N2553" s="93">
        <v>24</v>
      </c>
      <c r="O2553" s="94">
        <v>16</v>
      </c>
      <c r="P2553" s="74">
        <v>372422582</v>
      </c>
      <c r="Q2553" s="74">
        <v>1005915378</v>
      </c>
      <c r="R2553" s="74">
        <v>2</v>
      </c>
      <c r="S2553" s="74">
        <v>10000000</v>
      </c>
      <c r="T2553" s="74">
        <v>102</v>
      </c>
      <c r="U2553" s="74">
        <v>255217</v>
      </c>
      <c r="V2553" s="74">
        <v>1347</v>
      </c>
      <c r="W2553" s="74">
        <v>3000</v>
      </c>
      <c r="X2553" s="74">
        <v>65436</v>
      </c>
      <c r="Y2553" s="74">
        <v>200</v>
      </c>
      <c r="Z2553" s="74">
        <v>1239183</v>
      </c>
      <c r="AA2553" s="74">
        <v>10</v>
      </c>
      <c r="AB2553" s="74">
        <v>9767677</v>
      </c>
      <c r="AC2553" s="74">
        <v>5</v>
      </c>
    </row>
    <row r="2554" spans="1:29" ht="14.25">
      <c r="A2554" s="89">
        <v>2020042</v>
      </c>
      <c r="B2554" s="91">
        <v>43977</v>
      </c>
      <c r="C2554" s="97">
        <v>2</v>
      </c>
      <c r="D2554" s="93">
        <v>6</v>
      </c>
      <c r="E2554" s="93">
        <v>7</v>
      </c>
      <c r="F2554" s="93">
        <v>11</v>
      </c>
      <c r="G2554" s="93">
        <v>14</v>
      </c>
      <c r="H2554" s="93">
        <v>31</v>
      </c>
      <c r="I2554" s="99">
        <v>3</v>
      </c>
      <c r="J2554" s="93">
        <v>7</v>
      </c>
      <c r="K2554" s="93">
        <v>2</v>
      </c>
      <c r="L2554" s="93">
        <v>31</v>
      </c>
      <c r="M2554" s="93">
        <v>11</v>
      </c>
      <c r="N2554" s="93">
        <v>14</v>
      </c>
      <c r="O2554" s="94">
        <v>6</v>
      </c>
      <c r="P2554" s="74">
        <v>345472844</v>
      </c>
      <c r="Q2554" s="74">
        <v>1027873219</v>
      </c>
      <c r="R2554" s="74">
        <v>5</v>
      </c>
      <c r="S2554" s="74">
        <v>8415115</v>
      </c>
      <c r="T2554" s="74">
        <v>98</v>
      </c>
      <c r="U2554" s="74">
        <v>217800</v>
      </c>
      <c r="V2554" s="74">
        <v>1302</v>
      </c>
      <c r="W2554" s="74">
        <v>3000</v>
      </c>
      <c r="X2554" s="74">
        <v>66541</v>
      </c>
      <c r="Y2554" s="74">
        <v>200</v>
      </c>
      <c r="Z2554" s="74">
        <v>1258725</v>
      </c>
      <c r="AA2554" s="74">
        <v>10</v>
      </c>
      <c r="AB2554" s="74">
        <v>10820470</v>
      </c>
      <c r="AC2554" s="74">
        <v>5</v>
      </c>
    </row>
    <row r="2555" spans="1:29" ht="14.25">
      <c r="A2555" s="89">
        <v>2020043</v>
      </c>
      <c r="B2555" s="91">
        <v>43979</v>
      </c>
      <c r="C2555" s="97">
        <v>1</v>
      </c>
      <c r="D2555" s="93">
        <v>11</v>
      </c>
      <c r="E2555" s="93">
        <v>24</v>
      </c>
      <c r="F2555" s="93">
        <v>25</v>
      </c>
      <c r="G2555" s="93">
        <v>27</v>
      </c>
      <c r="H2555" s="93">
        <v>30</v>
      </c>
      <c r="I2555" s="99">
        <v>7</v>
      </c>
      <c r="J2555" s="93">
        <v>24</v>
      </c>
      <c r="K2555" s="93">
        <v>30</v>
      </c>
      <c r="L2555" s="93">
        <v>1</v>
      </c>
      <c r="M2555" s="93">
        <v>11</v>
      </c>
      <c r="N2555" s="93">
        <v>25</v>
      </c>
      <c r="O2555" s="94">
        <v>27</v>
      </c>
      <c r="P2555" s="74">
        <v>360394276</v>
      </c>
      <c r="Q2555" s="74">
        <v>1043134035</v>
      </c>
      <c r="R2555" s="74">
        <v>5</v>
      </c>
      <c r="S2555" s="74">
        <v>7928059</v>
      </c>
      <c r="T2555" s="74">
        <v>64</v>
      </c>
      <c r="U2555" s="74">
        <v>285943</v>
      </c>
      <c r="V2555" s="74">
        <v>1287</v>
      </c>
      <c r="W2555" s="74">
        <v>3000</v>
      </c>
      <c r="X2555" s="74">
        <v>64469</v>
      </c>
      <c r="Y2555" s="74">
        <v>200</v>
      </c>
      <c r="Z2555" s="74">
        <v>1232686</v>
      </c>
      <c r="AA2555" s="74">
        <v>10</v>
      </c>
      <c r="AB2555" s="74">
        <v>14862010</v>
      </c>
      <c r="AC2555" s="74">
        <v>5</v>
      </c>
    </row>
    <row r="2556" spans="1:29" ht="14.25">
      <c r="A2556" s="89">
        <v>2020044</v>
      </c>
      <c r="B2556" s="91">
        <v>43982</v>
      </c>
      <c r="C2556" s="97">
        <v>7</v>
      </c>
      <c r="D2556" s="93">
        <v>8</v>
      </c>
      <c r="E2556" s="93">
        <v>16</v>
      </c>
      <c r="F2556" s="93">
        <v>17</v>
      </c>
      <c r="G2556" s="93">
        <v>19</v>
      </c>
      <c r="H2556" s="93">
        <v>24</v>
      </c>
      <c r="I2556" s="99">
        <v>7</v>
      </c>
      <c r="J2556" s="93">
        <v>8</v>
      </c>
      <c r="K2556" s="93">
        <v>24</v>
      </c>
      <c r="L2556" s="93">
        <v>17</v>
      </c>
      <c r="M2556" s="93">
        <v>7</v>
      </c>
      <c r="N2556" s="93">
        <v>16</v>
      </c>
      <c r="O2556" s="94">
        <v>19</v>
      </c>
      <c r="P2556" s="74">
        <v>379328476</v>
      </c>
      <c r="Q2556" s="74">
        <v>1042719025</v>
      </c>
      <c r="R2556" s="74">
        <v>10</v>
      </c>
      <c r="S2556" s="74">
        <v>6803090</v>
      </c>
      <c r="T2556" s="74">
        <v>107</v>
      </c>
      <c r="U2556" s="74">
        <v>210641</v>
      </c>
      <c r="V2556" s="74">
        <v>1863</v>
      </c>
      <c r="W2556" s="74">
        <v>3000</v>
      </c>
      <c r="X2556" s="74">
        <v>92825</v>
      </c>
      <c r="Y2556" s="74">
        <v>200</v>
      </c>
      <c r="Z2556" s="74">
        <v>1618618</v>
      </c>
      <c r="AA2556" s="74">
        <v>10</v>
      </c>
      <c r="AB2556" s="74">
        <v>11075249</v>
      </c>
      <c r="AC2556" s="74">
        <v>5</v>
      </c>
    </row>
    <row r="2557" spans="1:29" ht="14.25">
      <c r="A2557" s="89">
        <v>2020045</v>
      </c>
      <c r="B2557" s="91">
        <v>43984</v>
      </c>
      <c r="C2557" s="97">
        <v>2</v>
      </c>
      <c r="D2557" s="93">
        <v>3</v>
      </c>
      <c r="E2557" s="93">
        <v>15</v>
      </c>
      <c r="F2557" s="93">
        <v>21</v>
      </c>
      <c r="G2557" s="93">
        <v>22</v>
      </c>
      <c r="H2557" s="93">
        <v>33</v>
      </c>
      <c r="I2557" s="99">
        <v>16</v>
      </c>
      <c r="J2557" s="93">
        <v>33</v>
      </c>
      <c r="K2557" s="93">
        <v>2</v>
      </c>
      <c r="L2557" s="93">
        <v>3</v>
      </c>
      <c r="M2557" s="93">
        <v>22</v>
      </c>
      <c r="N2557" s="93">
        <v>21</v>
      </c>
      <c r="O2557" s="94">
        <v>15</v>
      </c>
      <c r="P2557" s="74">
        <v>348295556</v>
      </c>
      <c r="Q2557" s="74">
        <v>1010042406</v>
      </c>
      <c r="R2557" s="74">
        <v>16</v>
      </c>
      <c r="S2557" s="74">
        <v>6075531</v>
      </c>
      <c r="T2557" s="74">
        <v>115</v>
      </c>
      <c r="U2557" s="74">
        <v>187048</v>
      </c>
      <c r="V2557" s="74">
        <v>1443</v>
      </c>
      <c r="W2557" s="74">
        <v>3000</v>
      </c>
      <c r="X2557" s="74">
        <v>75653</v>
      </c>
      <c r="Y2557" s="74">
        <v>200</v>
      </c>
      <c r="Z2557" s="74">
        <v>1350994</v>
      </c>
      <c r="AA2557" s="74">
        <v>10</v>
      </c>
      <c r="AB2557" s="74">
        <v>10330554</v>
      </c>
      <c r="AC2557" s="74">
        <v>5</v>
      </c>
    </row>
    <row r="2558" spans="1:29" ht="14.25">
      <c r="A2558" s="89">
        <v>2020046</v>
      </c>
      <c r="B2558" s="91">
        <v>43986</v>
      </c>
      <c r="C2558" s="97">
        <v>13</v>
      </c>
      <c r="D2558" s="93">
        <v>19</v>
      </c>
      <c r="E2558" s="93">
        <v>25</v>
      </c>
      <c r="F2558" s="93">
        <v>26</v>
      </c>
      <c r="G2558" s="93">
        <v>27</v>
      </c>
      <c r="H2558" s="93">
        <v>32</v>
      </c>
      <c r="I2558" s="99">
        <v>8</v>
      </c>
      <c r="J2558" s="93">
        <v>26</v>
      </c>
      <c r="K2558" s="93">
        <v>32</v>
      </c>
      <c r="L2558" s="93">
        <v>27</v>
      </c>
      <c r="M2558" s="93">
        <v>13</v>
      </c>
      <c r="N2558" s="93">
        <v>25</v>
      </c>
      <c r="O2558" s="94">
        <v>19</v>
      </c>
      <c r="P2558" s="74">
        <v>350122868</v>
      </c>
      <c r="Q2558" s="74">
        <v>1010760962</v>
      </c>
      <c r="R2558" s="74">
        <v>7</v>
      </c>
      <c r="S2558" s="74">
        <v>6855509</v>
      </c>
      <c r="T2558" s="74">
        <v>87</v>
      </c>
      <c r="U2558" s="74">
        <v>186617</v>
      </c>
      <c r="V2558" s="74">
        <v>1674</v>
      </c>
      <c r="W2558" s="74">
        <v>3000</v>
      </c>
      <c r="X2558" s="74">
        <v>82506</v>
      </c>
      <c r="Y2558" s="74">
        <v>200</v>
      </c>
      <c r="Z2558" s="74">
        <v>1439821</v>
      </c>
      <c r="AA2558" s="74">
        <v>10</v>
      </c>
      <c r="AB2558" s="74">
        <v>14139193</v>
      </c>
      <c r="AC2558" s="74">
        <v>5</v>
      </c>
    </row>
    <row r="2559" spans="1:29" ht="14.25">
      <c r="A2559" s="89">
        <v>2020047</v>
      </c>
      <c r="B2559" s="91">
        <v>43989</v>
      </c>
      <c r="C2559" s="97">
        <v>4</v>
      </c>
      <c r="D2559" s="93">
        <v>10</v>
      </c>
      <c r="E2559" s="93">
        <v>17</v>
      </c>
      <c r="F2559" s="93">
        <v>19</v>
      </c>
      <c r="G2559" s="93">
        <v>28</v>
      </c>
      <c r="H2559" s="93">
        <v>32</v>
      </c>
      <c r="I2559" s="99">
        <v>1</v>
      </c>
      <c r="J2559" s="93">
        <v>32</v>
      </c>
      <c r="K2559" s="93">
        <v>10</v>
      </c>
      <c r="L2559" s="93">
        <v>28</v>
      </c>
      <c r="M2559" s="93">
        <v>19</v>
      </c>
      <c r="N2559" s="93">
        <v>17</v>
      </c>
      <c r="O2559" s="94">
        <v>4</v>
      </c>
      <c r="P2559" s="74">
        <v>382084220</v>
      </c>
      <c r="Q2559" s="74">
        <v>1021279165</v>
      </c>
      <c r="R2559" s="74">
        <v>10</v>
      </c>
      <c r="S2559" s="74">
        <v>7200661</v>
      </c>
      <c r="T2559" s="74">
        <v>140</v>
      </c>
      <c r="U2559" s="74">
        <v>196487</v>
      </c>
      <c r="V2559" s="74">
        <v>1326</v>
      </c>
      <c r="W2559" s="74">
        <v>3000</v>
      </c>
      <c r="X2559" s="74">
        <v>71123</v>
      </c>
      <c r="Y2559" s="74">
        <v>200</v>
      </c>
      <c r="Z2559" s="74">
        <v>1340383</v>
      </c>
      <c r="AA2559" s="74">
        <v>10</v>
      </c>
      <c r="AB2559" s="74">
        <v>9116348</v>
      </c>
      <c r="AC2559" s="74">
        <v>5</v>
      </c>
    </row>
    <row r="2560" spans="1:29" ht="14.25">
      <c r="A2560" s="89">
        <v>2020048</v>
      </c>
      <c r="B2560" s="91">
        <v>43991</v>
      </c>
      <c r="C2560" s="97">
        <v>12</v>
      </c>
      <c r="D2560" s="93">
        <v>14</v>
      </c>
      <c r="E2560" s="93">
        <v>18</v>
      </c>
      <c r="F2560" s="93">
        <v>23</v>
      </c>
      <c r="G2560" s="93">
        <v>30</v>
      </c>
      <c r="H2560" s="93">
        <v>32</v>
      </c>
      <c r="I2560" s="99">
        <v>2</v>
      </c>
      <c r="J2560" s="93">
        <v>30</v>
      </c>
      <c r="K2560" s="93">
        <v>32</v>
      </c>
      <c r="L2560" s="93">
        <v>23</v>
      </c>
      <c r="M2560" s="93">
        <v>18</v>
      </c>
      <c r="N2560" s="93">
        <v>14</v>
      </c>
      <c r="O2560" s="94">
        <v>12</v>
      </c>
      <c r="P2560" s="74">
        <v>351604616</v>
      </c>
      <c r="Q2560" s="74">
        <v>1046798674</v>
      </c>
      <c r="R2560" s="74">
        <v>6</v>
      </c>
      <c r="S2560" s="74">
        <v>8364818</v>
      </c>
      <c r="T2560" s="74">
        <v>75</v>
      </c>
      <c r="U2560" s="74">
        <v>336481</v>
      </c>
      <c r="V2560" s="74">
        <v>1020</v>
      </c>
      <c r="W2560" s="74">
        <v>3000</v>
      </c>
      <c r="X2560" s="74">
        <v>57691</v>
      </c>
      <c r="Y2560" s="74">
        <v>200</v>
      </c>
      <c r="Z2560" s="74">
        <v>1221283</v>
      </c>
      <c r="AA2560" s="74">
        <v>10</v>
      </c>
      <c r="AB2560" s="74">
        <v>8906134</v>
      </c>
      <c r="AC2560" s="74">
        <v>5</v>
      </c>
    </row>
    <row r="2561" spans="1:29" ht="14.25">
      <c r="A2561" s="89">
        <v>2020049</v>
      </c>
      <c r="B2561" s="91">
        <v>43993</v>
      </c>
      <c r="C2561" s="97">
        <v>1</v>
      </c>
      <c r="D2561" s="93">
        <v>7</v>
      </c>
      <c r="E2561" s="93">
        <v>9</v>
      </c>
      <c r="F2561" s="93">
        <v>12</v>
      </c>
      <c r="G2561" s="93">
        <v>18</v>
      </c>
      <c r="H2561" s="93">
        <v>22</v>
      </c>
      <c r="I2561" s="99">
        <v>4</v>
      </c>
      <c r="J2561" s="93">
        <v>22</v>
      </c>
      <c r="K2561" s="93">
        <v>1</v>
      </c>
      <c r="L2561" s="93">
        <v>12</v>
      </c>
      <c r="M2561" s="93">
        <v>18</v>
      </c>
      <c r="N2561" s="93">
        <v>9</v>
      </c>
      <c r="O2561" s="94">
        <v>7</v>
      </c>
      <c r="P2561" s="74">
        <v>355402476</v>
      </c>
      <c r="Q2561" s="74">
        <v>1062851807</v>
      </c>
      <c r="R2561" s="74">
        <v>7</v>
      </c>
      <c r="S2561" s="74">
        <v>7652110</v>
      </c>
      <c r="T2561" s="74">
        <v>140</v>
      </c>
      <c r="U2561" s="74">
        <v>165756</v>
      </c>
      <c r="V2561" s="74">
        <v>1720</v>
      </c>
      <c r="W2561" s="74">
        <v>3000</v>
      </c>
      <c r="X2561" s="74">
        <v>79481</v>
      </c>
      <c r="Y2561" s="74">
        <v>200</v>
      </c>
      <c r="Z2561" s="74">
        <v>1438014</v>
      </c>
      <c r="AA2561" s="74">
        <v>10</v>
      </c>
      <c r="AB2561" s="74">
        <v>9177399</v>
      </c>
      <c r="AC2561" s="74">
        <v>5</v>
      </c>
    </row>
    <row r="2562" spans="1:29" ht="14.25">
      <c r="A2562" s="89">
        <v>2020050</v>
      </c>
      <c r="B2562" s="91">
        <v>43996</v>
      </c>
      <c r="C2562" s="97">
        <v>4</v>
      </c>
      <c r="D2562" s="93">
        <v>9</v>
      </c>
      <c r="E2562" s="93">
        <v>17</v>
      </c>
      <c r="F2562" s="93">
        <v>20</v>
      </c>
      <c r="G2562" s="93">
        <v>32</v>
      </c>
      <c r="H2562" s="93">
        <v>33</v>
      </c>
      <c r="I2562" s="99">
        <v>15</v>
      </c>
      <c r="J2562" s="93">
        <v>9</v>
      </c>
      <c r="K2562" s="93">
        <v>4</v>
      </c>
      <c r="L2562" s="93">
        <v>32</v>
      </c>
      <c r="M2562" s="93">
        <v>17</v>
      </c>
      <c r="N2562" s="93">
        <v>20</v>
      </c>
      <c r="O2562" s="94">
        <v>33</v>
      </c>
      <c r="P2562" s="74">
        <v>379409292</v>
      </c>
      <c r="Q2562" s="74">
        <v>1101983169</v>
      </c>
      <c r="R2562" s="74">
        <v>5</v>
      </c>
      <c r="S2562" s="74">
        <v>9664099</v>
      </c>
      <c r="T2562" s="74">
        <v>90</v>
      </c>
      <c r="U2562" s="74">
        <v>323895</v>
      </c>
      <c r="V2562" s="74">
        <v>1305</v>
      </c>
      <c r="W2562" s="74">
        <v>3000</v>
      </c>
      <c r="X2562" s="74">
        <v>61232</v>
      </c>
      <c r="Y2562" s="74">
        <v>200</v>
      </c>
      <c r="Z2562" s="74">
        <v>1226803</v>
      </c>
      <c r="AA2562" s="74">
        <v>10</v>
      </c>
      <c r="AB2562" s="74">
        <v>8175729</v>
      </c>
      <c r="AC2562" s="74">
        <v>5</v>
      </c>
    </row>
    <row r="2563" spans="1:29" ht="14.25">
      <c r="A2563" s="89">
        <v>2020051</v>
      </c>
      <c r="B2563" s="91">
        <v>43998</v>
      </c>
      <c r="C2563" s="97">
        <v>3</v>
      </c>
      <c r="D2563" s="93">
        <v>6</v>
      </c>
      <c r="E2563" s="93">
        <v>8</v>
      </c>
      <c r="F2563" s="93">
        <v>11</v>
      </c>
      <c r="G2563" s="93">
        <v>19</v>
      </c>
      <c r="H2563" s="93">
        <v>28</v>
      </c>
      <c r="I2563" s="99">
        <v>8</v>
      </c>
      <c r="J2563" s="93">
        <v>3</v>
      </c>
      <c r="K2563" s="93">
        <v>8</v>
      </c>
      <c r="L2563" s="93">
        <v>6</v>
      </c>
      <c r="M2563" s="93">
        <v>28</v>
      </c>
      <c r="N2563" s="93">
        <v>11</v>
      </c>
      <c r="O2563" s="94">
        <v>19</v>
      </c>
      <c r="P2563" s="74">
        <v>342968302</v>
      </c>
      <c r="Q2563" s="74">
        <v>1014976572</v>
      </c>
      <c r="R2563" s="74">
        <v>23</v>
      </c>
      <c r="S2563" s="74">
        <v>5442583</v>
      </c>
      <c r="T2563" s="74">
        <v>268</v>
      </c>
      <c r="U2563" s="74">
        <v>47478</v>
      </c>
      <c r="V2563" s="74">
        <v>3689</v>
      </c>
      <c r="W2563" s="74">
        <v>3000</v>
      </c>
      <c r="X2563" s="74">
        <v>146306</v>
      </c>
      <c r="Y2563" s="74">
        <v>200</v>
      </c>
      <c r="Z2563" s="74">
        <v>2075975</v>
      </c>
      <c r="AA2563" s="74">
        <v>10</v>
      </c>
      <c r="AB2563" s="74">
        <v>11213884</v>
      </c>
      <c r="AC2563" s="74">
        <v>5</v>
      </c>
    </row>
    <row r="2564" spans="1:29" ht="14.25">
      <c r="A2564" s="89">
        <v>2020052</v>
      </c>
      <c r="B2564" s="91">
        <v>44000</v>
      </c>
      <c r="C2564" s="97">
        <v>2</v>
      </c>
      <c r="D2564" s="93">
        <v>8</v>
      </c>
      <c r="E2564" s="93">
        <v>13</v>
      </c>
      <c r="F2564" s="93">
        <v>29</v>
      </c>
      <c r="G2564" s="93">
        <v>32</v>
      </c>
      <c r="H2564" s="93">
        <v>33</v>
      </c>
      <c r="I2564" s="99">
        <v>15</v>
      </c>
      <c r="J2564" s="93">
        <v>29</v>
      </c>
      <c r="K2564" s="93">
        <v>13</v>
      </c>
      <c r="L2564" s="93">
        <v>33</v>
      </c>
      <c r="M2564" s="93">
        <v>2</v>
      </c>
      <c r="N2564" s="93">
        <v>32</v>
      </c>
      <c r="O2564" s="94">
        <v>8</v>
      </c>
      <c r="P2564" s="74">
        <v>352815504</v>
      </c>
      <c r="Q2564" s="74">
        <v>1085336824</v>
      </c>
      <c r="R2564" s="74">
        <v>2</v>
      </c>
      <c r="S2564" s="74">
        <v>10000000</v>
      </c>
      <c r="T2564" s="74">
        <v>53</v>
      </c>
      <c r="U2564" s="74">
        <v>568303</v>
      </c>
      <c r="V2564" s="74">
        <v>707</v>
      </c>
      <c r="W2564" s="74">
        <v>3000</v>
      </c>
      <c r="X2564" s="74">
        <v>49881</v>
      </c>
      <c r="Y2564" s="74">
        <v>200</v>
      </c>
      <c r="Z2564" s="74">
        <v>1105323</v>
      </c>
      <c r="AA2564" s="74">
        <v>10</v>
      </c>
      <c r="AB2564" s="74">
        <v>5849766</v>
      </c>
      <c r="AC2564" s="74">
        <v>5</v>
      </c>
    </row>
    <row r="2565" spans="1:29" ht="14.25">
      <c r="A2565" s="89">
        <v>2020053</v>
      </c>
      <c r="B2565" s="91">
        <v>44003</v>
      </c>
      <c r="C2565" s="97">
        <v>2</v>
      </c>
      <c r="D2565" s="93">
        <v>14</v>
      </c>
      <c r="E2565" s="93">
        <v>15</v>
      </c>
      <c r="F2565" s="93">
        <v>16</v>
      </c>
      <c r="G2565" s="93">
        <v>32</v>
      </c>
      <c r="H2565" s="93">
        <v>33</v>
      </c>
      <c r="I2565" s="99">
        <v>1</v>
      </c>
      <c r="J2565" s="93">
        <v>14</v>
      </c>
      <c r="K2565" s="93">
        <v>16</v>
      </c>
      <c r="L2565" s="93">
        <v>32</v>
      </c>
      <c r="M2565" s="93">
        <v>15</v>
      </c>
      <c r="N2565" s="93">
        <v>33</v>
      </c>
      <c r="O2565" s="94">
        <v>2</v>
      </c>
      <c r="P2565" s="74">
        <v>381666534</v>
      </c>
      <c r="Q2565" s="74">
        <v>1057074616</v>
      </c>
      <c r="R2565" s="74">
        <v>19</v>
      </c>
      <c r="S2565" s="74">
        <v>6277278</v>
      </c>
      <c r="T2565" s="74">
        <v>360</v>
      </c>
      <c r="U2565" s="74">
        <v>84264</v>
      </c>
      <c r="V2565" s="74">
        <v>1404</v>
      </c>
      <c r="W2565" s="74">
        <v>3000</v>
      </c>
      <c r="X2565" s="74">
        <v>58928</v>
      </c>
      <c r="Y2565" s="74">
        <v>200</v>
      </c>
      <c r="Z2565" s="74">
        <v>1018510</v>
      </c>
      <c r="AA2565" s="74">
        <v>10</v>
      </c>
      <c r="AB2565" s="74">
        <v>7898492</v>
      </c>
      <c r="AC2565" s="74">
        <v>5</v>
      </c>
    </row>
    <row r="2566" spans="1:29" ht="14.25">
      <c r="A2566" s="89">
        <v>2020054</v>
      </c>
      <c r="B2566" s="91">
        <v>44005</v>
      </c>
      <c r="C2566" s="97">
        <v>3</v>
      </c>
      <c r="D2566" s="93">
        <v>10</v>
      </c>
      <c r="E2566" s="93">
        <v>19</v>
      </c>
      <c r="F2566" s="93">
        <v>25</v>
      </c>
      <c r="G2566" s="93">
        <v>26</v>
      </c>
      <c r="H2566" s="93">
        <v>31</v>
      </c>
      <c r="I2566" s="99">
        <v>2</v>
      </c>
      <c r="J2566" s="93">
        <v>31</v>
      </c>
      <c r="K2566" s="93">
        <v>25</v>
      </c>
      <c r="L2566" s="93">
        <v>3</v>
      </c>
      <c r="M2566" s="93">
        <v>26</v>
      </c>
      <c r="N2566" s="93">
        <v>10</v>
      </c>
      <c r="O2566" s="94">
        <v>19</v>
      </c>
      <c r="P2566" s="74">
        <v>338817016</v>
      </c>
      <c r="Q2566" s="74">
        <v>1050374135</v>
      </c>
      <c r="R2566" s="74">
        <v>11</v>
      </c>
      <c r="S2566" s="74">
        <v>6596678</v>
      </c>
      <c r="T2566" s="74">
        <v>210</v>
      </c>
      <c r="U2566" s="74">
        <v>104544</v>
      </c>
      <c r="V2566" s="74">
        <v>1818</v>
      </c>
      <c r="W2566" s="74">
        <v>3000</v>
      </c>
      <c r="X2566" s="74">
        <v>80778</v>
      </c>
      <c r="Y2566" s="74">
        <v>200</v>
      </c>
      <c r="Z2566" s="74">
        <v>1444247</v>
      </c>
      <c r="AA2566" s="74">
        <v>10</v>
      </c>
      <c r="AB2566" s="74">
        <v>8430192</v>
      </c>
      <c r="AC2566" s="74">
        <v>5</v>
      </c>
    </row>
    <row r="2567" spans="1:29" ht="14.25">
      <c r="A2567" s="89">
        <v>2020055</v>
      </c>
      <c r="B2567" s="91">
        <v>44007</v>
      </c>
      <c r="C2567" s="97">
        <v>1</v>
      </c>
      <c r="D2567" s="93">
        <v>5</v>
      </c>
      <c r="E2567" s="93">
        <v>7</v>
      </c>
      <c r="F2567" s="93">
        <v>23</v>
      </c>
      <c r="G2567" s="93">
        <v>28</v>
      </c>
      <c r="H2567" s="93">
        <v>30</v>
      </c>
      <c r="I2567" s="99">
        <v>12</v>
      </c>
      <c r="J2567" s="93">
        <v>5</v>
      </c>
      <c r="K2567" s="93">
        <v>23</v>
      </c>
      <c r="L2567" s="93">
        <v>7</v>
      </c>
      <c r="M2567" s="93">
        <v>1</v>
      </c>
      <c r="N2567" s="93">
        <v>28</v>
      </c>
      <c r="O2567" s="94">
        <v>30</v>
      </c>
      <c r="P2567" s="74">
        <v>327140694</v>
      </c>
      <c r="Q2567" s="74">
        <v>1009674637</v>
      </c>
      <c r="R2567" s="74">
        <v>14</v>
      </c>
      <c r="S2567" s="74">
        <v>5761052</v>
      </c>
      <c r="T2567" s="74">
        <v>198</v>
      </c>
      <c r="U2567" s="74">
        <v>67264</v>
      </c>
      <c r="V2567" s="74">
        <v>2860</v>
      </c>
      <c r="W2567" s="74">
        <v>3000</v>
      </c>
      <c r="X2567" s="74">
        <v>124578</v>
      </c>
      <c r="Y2567" s="74">
        <v>200</v>
      </c>
      <c r="Z2567" s="74">
        <v>1889224</v>
      </c>
      <c r="AA2567" s="74">
        <v>10</v>
      </c>
      <c r="AB2567" s="74">
        <v>10927492</v>
      </c>
      <c r="AC2567" s="74">
        <v>5</v>
      </c>
    </row>
    <row r="2568" spans="1:29" ht="14.25">
      <c r="A2568" s="89">
        <v>2020056</v>
      </c>
      <c r="B2568" s="91">
        <v>44010</v>
      </c>
      <c r="C2568" s="97">
        <v>2</v>
      </c>
      <c r="D2568" s="93">
        <v>5</v>
      </c>
      <c r="E2568" s="93">
        <v>8</v>
      </c>
      <c r="F2568" s="93">
        <v>12</v>
      </c>
      <c r="G2568" s="93">
        <v>26</v>
      </c>
      <c r="H2568" s="93">
        <v>31</v>
      </c>
      <c r="I2568" s="99">
        <v>14</v>
      </c>
      <c r="J2568" s="93">
        <v>31</v>
      </c>
      <c r="K2568" s="93">
        <v>8</v>
      </c>
      <c r="L2568" s="93">
        <v>5</v>
      </c>
      <c r="M2568" s="93">
        <v>2</v>
      </c>
      <c r="N2568" s="93">
        <v>12</v>
      </c>
      <c r="O2568" s="94">
        <v>26</v>
      </c>
      <c r="P2568" s="74">
        <v>380233782</v>
      </c>
      <c r="Q2568" s="74">
        <v>984522456</v>
      </c>
      <c r="R2568" s="74">
        <v>17</v>
      </c>
      <c r="S2568" s="74">
        <v>6280167</v>
      </c>
      <c r="T2568" s="74">
        <v>186</v>
      </c>
      <c r="U2568" s="74">
        <v>146255</v>
      </c>
      <c r="V2568" s="74">
        <v>1223</v>
      </c>
      <c r="W2568" s="74">
        <v>3000</v>
      </c>
      <c r="X2568" s="74">
        <v>72751</v>
      </c>
      <c r="Y2568" s="74">
        <v>200</v>
      </c>
      <c r="Z2568" s="74">
        <v>1416500</v>
      </c>
      <c r="AA2568" s="74">
        <v>10</v>
      </c>
      <c r="AB2568" s="74">
        <v>9023227</v>
      </c>
      <c r="AC2568" s="74">
        <v>5</v>
      </c>
    </row>
    <row r="2569" spans="1:29" ht="14.25">
      <c r="A2569" s="89">
        <v>2020057</v>
      </c>
      <c r="B2569" s="91">
        <v>44012</v>
      </c>
      <c r="C2569" s="97">
        <v>9</v>
      </c>
      <c r="D2569" s="93">
        <v>14</v>
      </c>
      <c r="E2569" s="93">
        <v>21</v>
      </c>
      <c r="F2569" s="93">
        <v>23</v>
      </c>
      <c r="G2569" s="93">
        <v>26</v>
      </c>
      <c r="H2569" s="93">
        <v>32</v>
      </c>
      <c r="I2569" s="99">
        <v>3</v>
      </c>
      <c r="J2569" s="93">
        <v>14</v>
      </c>
      <c r="K2569" s="93">
        <v>26</v>
      </c>
      <c r="L2569" s="93">
        <v>23</v>
      </c>
      <c r="M2569" s="93">
        <v>9</v>
      </c>
      <c r="N2569" s="93">
        <v>21</v>
      </c>
      <c r="O2569" s="94">
        <v>32</v>
      </c>
      <c r="P2569" s="74">
        <v>349147892</v>
      </c>
      <c r="Q2569" s="74">
        <v>1019998705</v>
      </c>
      <c r="R2569" s="74">
        <v>3</v>
      </c>
      <c r="S2569" s="74">
        <v>10000000</v>
      </c>
      <c r="T2569" s="74">
        <v>113</v>
      </c>
      <c r="U2569" s="74">
        <v>193145</v>
      </c>
      <c r="V2569" s="74">
        <v>1334</v>
      </c>
      <c r="W2569" s="74">
        <v>3000</v>
      </c>
      <c r="X2569" s="74">
        <v>68019</v>
      </c>
      <c r="Y2569" s="74">
        <v>200</v>
      </c>
      <c r="Z2569" s="74">
        <v>1289604</v>
      </c>
      <c r="AA2569" s="74">
        <v>10</v>
      </c>
      <c r="AB2569" s="74">
        <v>10655792</v>
      </c>
      <c r="AC2569" s="74">
        <v>5</v>
      </c>
    </row>
    <row r="2570" spans="1:29" ht="14.25">
      <c r="A2570" s="89">
        <v>2020058</v>
      </c>
      <c r="B2570" s="91">
        <v>44014</v>
      </c>
      <c r="C2570" s="97">
        <v>1</v>
      </c>
      <c r="D2570" s="93">
        <v>3</v>
      </c>
      <c r="E2570" s="93">
        <v>11</v>
      </c>
      <c r="F2570" s="93">
        <v>12</v>
      </c>
      <c r="G2570" s="93">
        <v>19</v>
      </c>
      <c r="H2570" s="93">
        <v>26</v>
      </c>
      <c r="I2570" s="99">
        <v>7</v>
      </c>
      <c r="J2570" s="93">
        <v>11</v>
      </c>
      <c r="K2570" s="93">
        <v>1</v>
      </c>
      <c r="L2570" s="93">
        <v>3</v>
      </c>
      <c r="M2570" s="93">
        <v>12</v>
      </c>
      <c r="N2570" s="93">
        <v>26</v>
      </c>
      <c r="O2570" s="94">
        <v>19</v>
      </c>
      <c r="P2570" s="74">
        <v>356052050</v>
      </c>
      <c r="Q2570" s="74">
        <v>958212978</v>
      </c>
      <c r="R2570" s="74">
        <v>18</v>
      </c>
      <c r="S2570" s="74">
        <v>5569985</v>
      </c>
      <c r="T2570" s="74">
        <v>136</v>
      </c>
      <c r="U2570" s="74">
        <v>94299</v>
      </c>
      <c r="V2570" s="74">
        <v>2821</v>
      </c>
      <c r="W2570" s="74">
        <v>3000</v>
      </c>
      <c r="X2570" s="74">
        <v>107734</v>
      </c>
      <c r="Y2570" s="74">
        <v>200</v>
      </c>
      <c r="Z2570" s="74">
        <v>1708942</v>
      </c>
      <c r="AA2570" s="74">
        <v>10</v>
      </c>
      <c r="AB2570" s="74">
        <v>15213521</v>
      </c>
      <c r="AC2570" s="74">
        <v>5</v>
      </c>
    </row>
    <row r="2571" spans="1:29" ht="14.25">
      <c r="A2571" s="89">
        <v>2020059</v>
      </c>
      <c r="B2571" s="91">
        <v>44017</v>
      </c>
      <c r="C2571" s="97">
        <v>2</v>
      </c>
      <c r="D2571" s="93">
        <v>4</v>
      </c>
      <c r="E2571" s="93">
        <v>10</v>
      </c>
      <c r="F2571" s="93">
        <v>17</v>
      </c>
      <c r="G2571" s="93">
        <v>22</v>
      </c>
      <c r="H2571" s="93">
        <v>25</v>
      </c>
      <c r="I2571" s="99">
        <v>14</v>
      </c>
      <c r="J2571" s="93">
        <v>10</v>
      </c>
      <c r="K2571" s="93">
        <v>25</v>
      </c>
      <c r="L2571" s="93">
        <v>17</v>
      </c>
      <c r="M2571" s="93">
        <v>4</v>
      </c>
      <c r="N2571" s="93">
        <v>2</v>
      </c>
      <c r="O2571" s="94">
        <v>22</v>
      </c>
      <c r="P2571" s="74">
        <v>386807160</v>
      </c>
      <c r="Q2571" s="74">
        <v>1002178704</v>
      </c>
      <c r="R2571" s="74">
        <v>4</v>
      </c>
      <c r="S2571" s="74">
        <v>10000000</v>
      </c>
      <c r="T2571" s="74">
        <v>190</v>
      </c>
      <c r="U2571" s="74">
        <v>147308</v>
      </c>
      <c r="V2571" s="74">
        <v>1485</v>
      </c>
      <c r="W2571" s="74">
        <v>3000</v>
      </c>
      <c r="X2571" s="74">
        <v>88573</v>
      </c>
      <c r="Y2571" s="74">
        <v>200</v>
      </c>
      <c r="Z2571" s="74">
        <v>1671444</v>
      </c>
      <c r="AA2571" s="74">
        <v>10</v>
      </c>
      <c r="AB2571" s="74">
        <v>7739433</v>
      </c>
      <c r="AC2571" s="74">
        <v>5</v>
      </c>
    </row>
    <row r="2572" spans="1:29" ht="14.25">
      <c r="A2572" s="89">
        <v>2020060</v>
      </c>
      <c r="B2572" s="91">
        <v>44019</v>
      </c>
      <c r="C2572" s="97">
        <v>5</v>
      </c>
      <c r="D2572" s="93">
        <v>9</v>
      </c>
      <c r="E2572" s="93">
        <v>14</v>
      </c>
      <c r="F2572" s="93">
        <v>20</v>
      </c>
      <c r="G2572" s="93">
        <v>24</v>
      </c>
      <c r="H2572" s="93">
        <v>30</v>
      </c>
      <c r="I2572" s="99">
        <v>8</v>
      </c>
      <c r="J2572" s="93">
        <v>5</v>
      </c>
      <c r="K2572" s="93">
        <v>14</v>
      </c>
      <c r="L2572" s="93">
        <v>9</v>
      </c>
      <c r="M2572" s="93">
        <v>24</v>
      </c>
      <c r="N2572" s="93">
        <v>30</v>
      </c>
      <c r="O2572" s="94">
        <v>20</v>
      </c>
      <c r="P2572" s="74">
        <v>356937202</v>
      </c>
      <c r="Q2572" s="74">
        <v>837071557</v>
      </c>
      <c r="R2572" s="74">
        <v>38</v>
      </c>
      <c r="S2572" s="74">
        <v>5238209</v>
      </c>
      <c r="T2572" s="74">
        <v>554</v>
      </c>
      <c r="U2572" s="74">
        <v>20424</v>
      </c>
      <c r="V2572" s="74">
        <v>4357</v>
      </c>
      <c r="W2572" s="74">
        <v>3000</v>
      </c>
      <c r="X2572" s="74">
        <v>164149</v>
      </c>
      <c r="Y2572" s="74">
        <v>200</v>
      </c>
      <c r="Z2572" s="74">
        <v>2321290</v>
      </c>
      <c r="AA2572" s="74">
        <v>10</v>
      </c>
      <c r="AB2572" s="74">
        <v>12105159</v>
      </c>
      <c r="AC2572" s="74">
        <v>5</v>
      </c>
    </row>
    <row r="2573" spans="1:29" ht="14.25">
      <c r="A2573" s="89">
        <v>2020061</v>
      </c>
      <c r="B2573" s="91">
        <v>44021</v>
      </c>
      <c r="C2573" s="97">
        <v>8</v>
      </c>
      <c r="D2573" s="93">
        <v>17</v>
      </c>
      <c r="E2573" s="93">
        <v>24</v>
      </c>
      <c r="F2573" s="93">
        <v>26</v>
      </c>
      <c r="G2573" s="93">
        <v>27</v>
      </c>
      <c r="H2573" s="93">
        <v>31</v>
      </c>
      <c r="I2573" s="99">
        <v>4</v>
      </c>
      <c r="J2573" s="93">
        <v>27</v>
      </c>
      <c r="K2573" s="93">
        <v>31</v>
      </c>
      <c r="L2573" s="93">
        <v>24</v>
      </c>
      <c r="M2573" s="93">
        <v>26</v>
      </c>
      <c r="N2573" s="93">
        <v>17</v>
      </c>
      <c r="O2573" s="94">
        <v>8</v>
      </c>
      <c r="P2573" s="74">
        <v>366447904</v>
      </c>
      <c r="Q2573" s="74">
        <v>903858043</v>
      </c>
      <c r="R2573" s="74">
        <v>1</v>
      </c>
      <c r="S2573" s="74">
        <v>10000000</v>
      </c>
      <c r="T2573" s="74">
        <v>91</v>
      </c>
      <c r="U2573" s="74">
        <v>281269</v>
      </c>
      <c r="V2573" s="74">
        <v>1118</v>
      </c>
      <c r="W2573" s="74">
        <v>3000</v>
      </c>
      <c r="X2573" s="74">
        <v>66022</v>
      </c>
      <c r="Y2573" s="74">
        <v>200</v>
      </c>
      <c r="Z2573" s="74">
        <v>1327960</v>
      </c>
      <c r="AA2573" s="74">
        <v>10</v>
      </c>
      <c r="AB2573" s="74">
        <v>9467898</v>
      </c>
      <c r="AC2573" s="74">
        <v>5</v>
      </c>
    </row>
    <row r="2574" spans="1:29" ht="14.25">
      <c r="A2574" s="89">
        <v>2020062</v>
      </c>
      <c r="B2574" s="91">
        <v>44024</v>
      </c>
      <c r="C2574" s="97">
        <v>10</v>
      </c>
      <c r="D2574" s="93">
        <v>14</v>
      </c>
      <c r="E2574" s="93">
        <v>17</v>
      </c>
      <c r="F2574" s="93">
        <v>22</v>
      </c>
      <c r="G2574" s="93">
        <v>26</v>
      </c>
      <c r="H2574" s="93">
        <v>27</v>
      </c>
      <c r="I2574" s="99">
        <v>5</v>
      </c>
      <c r="J2574" s="93">
        <v>22</v>
      </c>
      <c r="K2574" s="93">
        <v>17</v>
      </c>
      <c r="L2574" s="93">
        <v>10</v>
      </c>
      <c r="M2574" s="93">
        <v>26</v>
      </c>
      <c r="N2574" s="93">
        <v>27</v>
      </c>
      <c r="O2574" s="94">
        <v>14</v>
      </c>
      <c r="P2574" s="74">
        <v>391827962</v>
      </c>
      <c r="Q2574" s="74">
        <v>932509919</v>
      </c>
      <c r="R2574" s="74">
        <v>5</v>
      </c>
      <c r="S2574" s="74">
        <v>8901954</v>
      </c>
      <c r="T2574" s="74">
        <v>94</v>
      </c>
      <c r="U2574" s="74">
        <v>259438</v>
      </c>
      <c r="V2574" s="74">
        <v>1220</v>
      </c>
      <c r="W2574" s="74">
        <v>3000</v>
      </c>
      <c r="X2574" s="74">
        <v>63319</v>
      </c>
      <c r="Y2574" s="74">
        <v>200</v>
      </c>
      <c r="Z2574" s="74">
        <v>1218439</v>
      </c>
      <c r="AA2574" s="74">
        <v>10</v>
      </c>
      <c r="AB2574" s="74">
        <v>13187729</v>
      </c>
      <c r="AC2574" s="74">
        <v>5</v>
      </c>
    </row>
    <row r="2575" spans="1:29" ht="14.25">
      <c r="A2575" s="89">
        <v>2020063</v>
      </c>
      <c r="B2575" s="91">
        <v>44026</v>
      </c>
      <c r="C2575" s="97">
        <v>12</v>
      </c>
      <c r="D2575" s="93">
        <v>15</v>
      </c>
      <c r="E2575" s="93">
        <v>16</v>
      </c>
      <c r="F2575" s="93">
        <v>22</v>
      </c>
      <c r="G2575" s="93">
        <v>29</v>
      </c>
      <c r="H2575" s="93">
        <v>32</v>
      </c>
      <c r="I2575" s="99">
        <v>14</v>
      </c>
      <c r="J2575" s="93">
        <v>29</v>
      </c>
      <c r="K2575" s="93">
        <v>15</v>
      </c>
      <c r="L2575" s="93">
        <v>12</v>
      </c>
      <c r="M2575" s="93">
        <v>22</v>
      </c>
      <c r="N2575" s="93">
        <v>16</v>
      </c>
      <c r="O2575" s="94">
        <v>32</v>
      </c>
      <c r="P2575" s="74">
        <v>357076054</v>
      </c>
      <c r="Q2575" s="74">
        <v>991892696</v>
      </c>
      <c r="R2575" s="74">
        <v>3</v>
      </c>
      <c r="S2575" s="74">
        <v>10000000</v>
      </c>
      <c r="T2575" s="74">
        <v>103</v>
      </c>
      <c r="U2575" s="74">
        <v>289264</v>
      </c>
      <c r="V2575" s="74">
        <v>769</v>
      </c>
      <c r="W2575" s="74">
        <v>3000</v>
      </c>
      <c r="X2575" s="74">
        <v>50919</v>
      </c>
      <c r="Y2575" s="74">
        <v>200</v>
      </c>
      <c r="Z2575" s="74">
        <v>1099317</v>
      </c>
      <c r="AA2575" s="74">
        <v>10</v>
      </c>
      <c r="AB2575" s="74">
        <v>6461252</v>
      </c>
      <c r="AC2575" s="74">
        <v>5</v>
      </c>
    </row>
    <row r="2576" spans="1:29" ht="14.25">
      <c r="A2576" s="89">
        <v>2020064</v>
      </c>
      <c r="B2576" s="91">
        <v>44028</v>
      </c>
      <c r="C2576" s="97">
        <v>1</v>
      </c>
      <c r="D2576" s="93">
        <v>3</v>
      </c>
      <c r="E2576" s="93">
        <v>7</v>
      </c>
      <c r="F2576" s="93">
        <v>21</v>
      </c>
      <c r="G2576" s="93">
        <v>27</v>
      </c>
      <c r="H2576" s="93">
        <v>32</v>
      </c>
      <c r="I2576" s="99">
        <v>1</v>
      </c>
      <c r="J2576" s="93">
        <v>3</v>
      </c>
      <c r="K2576" s="93">
        <v>32</v>
      </c>
      <c r="L2576" s="93">
        <v>21</v>
      </c>
      <c r="M2576" s="93">
        <v>1</v>
      </c>
      <c r="N2576" s="93">
        <v>27</v>
      </c>
      <c r="O2576" s="94">
        <v>7</v>
      </c>
      <c r="P2576" s="74">
        <v>356057386</v>
      </c>
      <c r="Q2576" s="74">
        <v>1063056063</v>
      </c>
      <c r="R2576" s="74">
        <v>1</v>
      </c>
      <c r="S2576" s="74">
        <v>10000000</v>
      </c>
      <c r="T2576" s="74">
        <v>77</v>
      </c>
      <c r="U2576" s="74">
        <v>351356</v>
      </c>
      <c r="V2576" s="74">
        <v>919</v>
      </c>
      <c r="W2576" s="74">
        <v>3000</v>
      </c>
      <c r="X2576" s="74">
        <v>56606</v>
      </c>
      <c r="Y2576" s="74">
        <v>200</v>
      </c>
      <c r="Z2576" s="74">
        <v>1140698</v>
      </c>
      <c r="AA2576" s="74">
        <v>10</v>
      </c>
      <c r="AB2576" s="74">
        <v>8153023</v>
      </c>
      <c r="AC2576" s="74">
        <v>5</v>
      </c>
    </row>
    <row r="2577" spans="1:29" ht="14.25">
      <c r="A2577" s="89">
        <v>2020065</v>
      </c>
      <c r="B2577" s="91">
        <v>44031</v>
      </c>
      <c r="C2577" s="97">
        <v>9</v>
      </c>
      <c r="D2577" s="93">
        <v>15</v>
      </c>
      <c r="E2577" s="93">
        <v>18</v>
      </c>
      <c r="F2577" s="93">
        <v>21</v>
      </c>
      <c r="G2577" s="93">
        <v>23</v>
      </c>
      <c r="H2577" s="93">
        <v>26</v>
      </c>
      <c r="I2577" s="99">
        <v>8</v>
      </c>
      <c r="J2577" s="93">
        <v>23</v>
      </c>
      <c r="K2577" s="93">
        <v>21</v>
      </c>
      <c r="L2577" s="93">
        <v>15</v>
      </c>
      <c r="M2577" s="93">
        <v>26</v>
      </c>
      <c r="N2577" s="93">
        <v>9</v>
      </c>
      <c r="O2577" s="94">
        <v>18</v>
      </c>
      <c r="P2577" s="74">
        <v>381062334</v>
      </c>
      <c r="Q2577" s="74">
        <v>1090832907</v>
      </c>
      <c r="R2577" s="74">
        <v>5</v>
      </c>
      <c r="S2577" s="74">
        <v>8838315</v>
      </c>
      <c r="T2577" s="74">
        <v>89</v>
      </c>
      <c r="U2577" s="74">
        <v>269544</v>
      </c>
      <c r="V2577" s="74">
        <v>1454</v>
      </c>
      <c r="W2577" s="74">
        <v>3000</v>
      </c>
      <c r="X2577" s="74">
        <v>70971</v>
      </c>
      <c r="Y2577" s="74">
        <v>200</v>
      </c>
      <c r="Z2577" s="74">
        <v>1281044</v>
      </c>
      <c r="AA2577" s="74">
        <v>10</v>
      </c>
      <c r="AB2577" s="74">
        <v>11879201</v>
      </c>
      <c r="AC2577" s="74">
        <v>5</v>
      </c>
    </row>
    <row r="2578" spans="1:29" ht="14.25">
      <c r="A2578" s="89">
        <v>2020066</v>
      </c>
      <c r="B2578" s="91">
        <v>44033</v>
      </c>
      <c r="C2578" s="97">
        <v>2</v>
      </c>
      <c r="D2578" s="93">
        <v>9</v>
      </c>
      <c r="E2578" s="93">
        <v>13</v>
      </c>
      <c r="F2578" s="93">
        <v>17</v>
      </c>
      <c r="G2578" s="93">
        <v>26</v>
      </c>
      <c r="H2578" s="93">
        <v>28</v>
      </c>
      <c r="I2578" s="99">
        <v>7</v>
      </c>
      <c r="J2578" s="93">
        <v>17</v>
      </c>
      <c r="K2578" s="93">
        <v>26</v>
      </c>
      <c r="L2578" s="93">
        <v>28</v>
      </c>
      <c r="M2578" s="93">
        <v>9</v>
      </c>
      <c r="N2578" s="93">
        <v>13</v>
      </c>
      <c r="O2578" s="94">
        <v>2</v>
      </c>
      <c r="P2578" s="74">
        <v>352149702</v>
      </c>
      <c r="Q2578" s="74">
        <v>1057341835</v>
      </c>
      <c r="R2578" s="74">
        <v>15</v>
      </c>
      <c r="S2578" s="74">
        <v>6006277</v>
      </c>
      <c r="T2578" s="74">
        <v>137</v>
      </c>
      <c r="U2578" s="74">
        <v>137720</v>
      </c>
      <c r="V2578" s="74">
        <v>2116</v>
      </c>
      <c r="W2578" s="74">
        <v>3000</v>
      </c>
      <c r="X2578" s="74">
        <v>85857</v>
      </c>
      <c r="Y2578" s="74">
        <v>200</v>
      </c>
      <c r="Z2578" s="74">
        <v>1486743</v>
      </c>
      <c r="AA2578" s="74">
        <v>10</v>
      </c>
      <c r="AB2578" s="74">
        <v>11739149</v>
      </c>
      <c r="AC2578" s="74">
        <v>5</v>
      </c>
    </row>
    <row r="2579" spans="1:29" ht="14.25">
      <c r="A2579" s="89">
        <v>2020067</v>
      </c>
      <c r="B2579" s="91">
        <v>44035</v>
      </c>
      <c r="C2579" s="97">
        <v>4</v>
      </c>
      <c r="D2579" s="93">
        <v>7</v>
      </c>
      <c r="E2579" s="93">
        <v>9</v>
      </c>
      <c r="F2579" s="93">
        <v>23</v>
      </c>
      <c r="G2579" s="93">
        <v>27</v>
      </c>
      <c r="H2579" s="93">
        <v>30</v>
      </c>
      <c r="I2579" s="99">
        <v>8</v>
      </c>
      <c r="J2579" s="93">
        <v>23</v>
      </c>
      <c r="K2579" s="93">
        <v>4</v>
      </c>
      <c r="L2579" s="93">
        <v>30</v>
      </c>
      <c r="M2579" s="93">
        <v>9</v>
      </c>
      <c r="N2579" s="93">
        <v>7</v>
      </c>
      <c r="O2579" s="94">
        <v>27</v>
      </c>
      <c r="P2579" s="74">
        <v>353153516</v>
      </c>
      <c r="Q2579" s="74">
        <v>1061790227</v>
      </c>
      <c r="R2579" s="74">
        <v>10</v>
      </c>
      <c r="S2579" s="74">
        <v>6979941</v>
      </c>
      <c r="T2579" s="74">
        <v>140</v>
      </c>
      <c r="U2579" s="74">
        <v>176780</v>
      </c>
      <c r="V2579" s="74">
        <v>1518</v>
      </c>
      <c r="W2579" s="74">
        <v>3000</v>
      </c>
      <c r="X2579" s="74">
        <v>69948</v>
      </c>
      <c r="Y2579" s="74">
        <v>200</v>
      </c>
      <c r="Z2579" s="74">
        <v>1299104</v>
      </c>
      <c r="AA2579" s="74">
        <v>10</v>
      </c>
      <c r="AB2579" s="74">
        <v>8502701</v>
      </c>
      <c r="AC2579" s="74">
        <v>5</v>
      </c>
    </row>
    <row r="2580" spans="1:29" ht="14.25">
      <c r="A2580" s="89">
        <v>2020068</v>
      </c>
      <c r="B2580" s="91">
        <v>44038</v>
      </c>
      <c r="C2580" s="97">
        <v>12</v>
      </c>
      <c r="D2580" s="93">
        <v>16</v>
      </c>
      <c r="E2580" s="93">
        <v>21</v>
      </c>
      <c r="F2580" s="93">
        <v>26</v>
      </c>
      <c r="G2580" s="93">
        <v>27</v>
      </c>
      <c r="H2580" s="93">
        <v>32</v>
      </c>
      <c r="I2580" s="99">
        <v>10</v>
      </c>
      <c r="J2580" s="93">
        <v>26</v>
      </c>
      <c r="K2580" s="93">
        <v>12</v>
      </c>
      <c r="L2580" s="93">
        <v>32</v>
      </c>
      <c r="M2580" s="93">
        <v>21</v>
      </c>
      <c r="N2580" s="93">
        <v>16</v>
      </c>
      <c r="O2580" s="94">
        <v>27</v>
      </c>
      <c r="P2580" s="74">
        <v>376630286</v>
      </c>
      <c r="Q2580" s="74">
        <v>996910195</v>
      </c>
      <c r="R2580" s="74">
        <v>17</v>
      </c>
      <c r="S2580" s="74">
        <v>5430373</v>
      </c>
      <c r="T2580" s="74">
        <v>128</v>
      </c>
      <c r="U2580" s="74">
        <v>71448</v>
      </c>
      <c r="V2580" s="74">
        <v>3605</v>
      </c>
      <c r="W2580" s="74">
        <v>3000</v>
      </c>
      <c r="X2580" s="74">
        <v>117265</v>
      </c>
      <c r="Y2580" s="74">
        <v>200</v>
      </c>
      <c r="Z2580" s="74">
        <v>1780262</v>
      </c>
      <c r="AA2580" s="74">
        <v>10</v>
      </c>
      <c r="AB2580" s="74">
        <v>19179292</v>
      </c>
      <c r="AC2580" s="74">
        <v>5</v>
      </c>
    </row>
    <row r="2581" spans="1:29" ht="14.25">
      <c r="A2581" s="89">
        <v>2020069</v>
      </c>
      <c r="B2581" s="91">
        <v>44040</v>
      </c>
      <c r="C2581" s="97">
        <v>3</v>
      </c>
      <c r="D2581" s="93">
        <v>9</v>
      </c>
      <c r="E2581" s="93">
        <v>10</v>
      </c>
      <c r="F2581" s="93">
        <v>13</v>
      </c>
      <c r="G2581" s="93">
        <v>18</v>
      </c>
      <c r="H2581" s="93">
        <v>26</v>
      </c>
      <c r="I2581" s="99">
        <v>4</v>
      </c>
      <c r="J2581" s="93">
        <v>3</v>
      </c>
      <c r="K2581" s="93">
        <v>9</v>
      </c>
      <c r="L2581" s="93">
        <v>13</v>
      </c>
      <c r="M2581" s="93">
        <v>18</v>
      </c>
      <c r="N2581" s="93">
        <v>10</v>
      </c>
      <c r="O2581" s="94">
        <v>26</v>
      </c>
      <c r="P2581" s="74">
        <v>343151528</v>
      </c>
      <c r="Q2581" s="74">
        <v>1016346427</v>
      </c>
      <c r="R2581" s="74">
        <v>7</v>
      </c>
      <c r="S2581" s="74">
        <v>7827856</v>
      </c>
      <c r="T2581" s="74">
        <v>99</v>
      </c>
      <c r="U2581" s="74">
        <v>249936</v>
      </c>
      <c r="V2581" s="74">
        <v>1278</v>
      </c>
      <c r="W2581" s="74">
        <v>3000</v>
      </c>
      <c r="X2581" s="74">
        <v>67529</v>
      </c>
      <c r="Y2581" s="74">
        <v>200</v>
      </c>
      <c r="Z2581" s="74">
        <v>1276366</v>
      </c>
      <c r="AA2581" s="74">
        <v>10</v>
      </c>
      <c r="AB2581" s="74">
        <v>7813164</v>
      </c>
      <c r="AC2581" s="74">
        <v>5</v>
      </c>
    </row>
    <row r="2582" spans="1:29" ht="14.25">
      <c r="A2582" s="89">
        <v>2020070</v>
      </c>
      <c r="B2582" s="91">
        <v>44042</v>
      </c>
      <c r="C2582" s="97">
        <v>1</v>
      </c>
      <c r="D2582" s="93">
        <v>2</v>
      </c>
      <c r="E2582" s="93">
        <v>4</v>
      </c>
      <c r="F2582" s="93">
        <v>6</v>
      </c>
      <c r="G2582" s="93">
        <v>19</v>
      </c>
      <c r="H2582" s="93">
        <v>21</v>
      </c>
      <c r="I2582" s="99">
        <v>15</v>
      </c>
      <c r="J2582" s="93">
        <v>4</v>
      </c>
      <c r="K2582" s="93">
        <v>21</v>
      </c>
      <c r="L2582" s="93">
        <v>2</v>
      </c>
      <c r="M2582" s="93">
        <v>1</v>
      </c>
      <c r="N2582" s="93">
        <v>6</v>
      </c>
      <c r="O2582" s="94">
        <v>19</v>
      </c>
      <c r="P2582" s="74">
        <v>343442594</v>
      </c>
      <c r="Q2582" s="74">
        <v>953784945</v>
      </c>
      <c r="R2582" s="74">
        <v>23</v>
      </c>
      <c r="S2582" s="74">
        <v>5829067</v>
      </c>
      <c r="T2582" s="74">
        <v>100</v>
      </c>
      <c r="U2582" s="74">
        <v>238356</v>
      </c>
      <c r="V2582" s="74">
        <v>951</v>
      </c>
      <c r="W2582" s="74">
        <v>3000</v>
      </c>
      <c r="X2582" s="74">
        <v>55811</v>
      </c>
      <c r="Y2582" s="74">
        <v>200</v>
      </c>
      <c r="Z2582" s="74">
        <v>1144050</v>
      </c>
      <c r="AA2582" s="74">
        <v>10</v>
      </c>
      <c r="AB2582" s="74">
        <v>9497682</v>
      </c>
      <c r="AC2582" s="74">
        <v>5</v>
      </c>
    </row>
    <row r="2583" spans="1:29" ht="14.25">
      <c r="A2583" s="89">
        <v>2020071</v>
      </c>
      <c r="B2583" s="91">
        <v>44045</v>
      </c>
      <c r="C2583" s="97">
        <v>9</v>
      </c>
      <c r="D2583" s="93">
        <v>11</v>
      </c>
      <c r="E2583" s="93">
        <v>12</v>
      </c>
      <c r="F2583" s="93">
        <v>13</v>
      </c>
      <c r="G2583" s="93">
        <v>22</v>
      </c>
      <c r="H2583" s="93">
        <v>23</v>
      </c>
      <c r="I2583" s="99">
        <v>8</v>
      </c>
      <c r="J2583" s="93">
        <v>12</v>
      </c>
      <c r="K2583" s="93">
        <v>9</v>
      </c>
      <c r="L2583" s="93">
        <v>22</v>
      </c>
      <c r="M2583" s="93">
        <v>23</v>
      </c>
      <c r="N2583" s="93">
        <v>11</v>
      </c>
      <c r="O2583" s="94">
        <v>13</v>
      </c>
      <c r="P2583" s="74">
        <v>363190440</v>
      </c>
      <c r="Q2583" s="74">
        <v>931954524</v>
      </c>
      <c r="R2583" s="74">
        <v>12</v>
      </c>
      <c r="S2583" s="74">
        <v>6156653</v>
      </c>
      <c r="T2583" s="74">
        <v>133</v>
      </c>
      <c r="U2583" s="74">
        <v>130449</v>
      </c>
      <c r="V2583" s="74">
        <v>2094</v>
      </c>
      <c r="W2583" s="74">
        <v>3000</v>
      </c>
      <c r="X2583" s="74">
        <v>93662</v>
      </c>
      <c r="Y2583" s="74">
        <v>200</v>
      </c>
      <c r="Z2583" s="74">
        <v>1588088</v>
      </c>
      <c r="AA2583" s="74">
        <v>10</v>
      </c>
      <c r="AB2583" s="74">
        <v>13533760</v>
      </c>
      <c r="AC2583" s="74">
        <v>5</v>
      </c>
    </row>
    <row r="2584" spans="1:29" ht="14.25">
      <c r="A2584" s="89">
        <v>2020072</v>
      </c>
      <c r="B2584" s="91">
        <v>44047</v>
      </c>
      <c r="C2584" s="97">
        <v>6</v>
      </c>
      <c r="D2584" s="93">
        <v>8</v>
      </c>
      <c r="E2584" s="93">
        <v>10</v>
      </c>
      <c r="F2584" s="93">
        <v>15</v>
      </c>
      <c r="G2584" s="93">
        <v>17</v>
      </c>
      <c r="H2584" s="93">
        <v>26</v>
      </c>
      <c r="I2584" s="99">
        <v>4</v>
      </c>
      <c r="J2584" s="93">
        <v>10</v>
      </c>
      <c r="K2584" s="93">
        <v>26</v>
      </c>
      <c r="L2584" s="93">
        <v>17</v>
      </c>
      <c r="M2584" s="93">
        <v>15</v>
      </c>
      <c r="N2584" s="93">
        <v>6</v>
      </c>
      <c r="O2584" s="94">
        <v>8</v>
      </c>
      <c r="P2584" s="74">
        <v>335806408</v>
      </c>
      <c r="Q2584" s="74">
        <v>945569865</v>
      </c>
      <c r="R2584" s="74">
        <v>7</v>
      </c>
      <c r="S2584" s="74">
        <v>7525472</v>
      </c>
      <c r="T2584" s="74">
        <v>104</v>
      </c>
      <c r="U2584" s="74">
        <v>212479</v>
      </c>
      <c r="V2584" s="74">
        <v>1837</v>
      </c>
      <c r="W2584" s="74">
        <v>3000</v>
      </c>
      <c r="X2584" s="74">
        <v>80731</v>
      </c>
      <c r="Y2584" s="74">
        <v>200</v>
      </c>
      <c r="Z2584" s="74">
        <v>1505907</v>
      </c>
      <c r="AA2584" s="74">
        <v>10</v>
      </c>
      <c r="AB2584" s="74">
        <v>7887468</v>
      </c>
      <c r="AC2584" s="74">
        <v>5</v>
      </c>
    </row>
    <row r="2585" spans="1:29" ht="14.25">
      <c r="A2585" s="89">
        <v>2020073</v>
      </c>
      <c r="B2585" s="91">
        <v>44049</v>
      </c>
      <c r="C2585" s="97">
        <v>5</v>
      </c>
      <c r="D2585" s="93">
        <v>7</v>
      </c>
      <c r="E2585" s="93">
        <v>11</v>
      </c>
      <c r="F2585" s="93">
        <v>13</v>
      </c>
      <c r="G2585" s="93">
        <v>27</v>
      </c>
      <c r="H2585" s="93">
        <v>29</v>
      </c>
      <c r="I2585" s="99">
        <v>3</v>
      </c>
      <c r="J2585" s="93">
        <v>29</v>
      </c>
      <c r="K2585" s="93">
        <v>5</v>
      </c>
      <c r="L2585" s="93">
        <v>13</v>
      </c>
      <c r="M2585" s="93">
        <v>7</v>
      </c>
      <c r="N2585" s="93">
        <v>27</v>
      </c>
      <c r="O2585" s="94">
        <v>11</v>
      </c>
      <c r="P2585" s="74">
        <v>344984126</v>
      </c>
      <c r="Q2585" s="74">
        <v>949682723</v>
      </c>
      <c r="R2585" s="74">
        <v>8</v>
      </c>
      <c r="S2585" s="74">
        <v>7005129</v>
      </c>
      <c r="T2585" s="74">
        <v>129</v>
      </c>
      <c r="U2585" s="74">
        <v>155436</v>
      </c>
      <c r="V2585" s="74">
        <v>1913</v>
      </c>
      <c r="W2585" s="74">
        <v>3000</v>
      </c>
      <c r="X2585" s="74">
        <v>95278</v>
      </c>
      <c r="Y2585" s="74">
        <v>200</v>
      </c>
      <c r="Z2585" s="74">
        <v>1702038</v>
      </c>
      <c r="AA2585" s="74">
        <v>10</v>
      </c>
      <c r="AB2585" s="74">
        <v>9404409</v>
      </c>
      <c r="AC2585" s="74">
        <v>5</v>
      </c>
    </row>
    <row r="2586" spans="1:29" ht="14.25">
      <c r="A2586" s="89">
        <v>2020074</v>
      </c>
      <c r="B2586" s="91">
        <v>44052</v>
      </c>
      <c r="C2586" s="97">
        <v>4</v>
      </c>
      <c r="D2586" s="93">
        <v>8</v>
      </c>
      <c r="E2586" s="93">
        <v>9</v>
      </c>
      <c r="F2586" s="93">
        <v>13</v>
      </c>
      <c r="G2586" s="93">
        <v>19</v>
      </c>
      <c r="H2586" s="93">
        <v>33</v>
      </c>
      <c r="I2586" s="99">
        <v>12</v>
      </c>
      <c r="J2586" s="93">
        <v>4</v>
      </c>
      <c r="K2586" s="93">
        <v>19</v>
      </c>
      <c r="L2586" s="93">
        <v>9</v>
      </c>
      <c r="M2586" s="93">
        <v>33</v>
      </c>
      <c r="N2586" s="93">
        <v>8</v>
      </c>
      <c r="O2586" s="94">
        <v>13</v>
      </c>
      <c r="P2586" s="74">
        <v>375478220</v>
      </c>
      <c r="Q2586" s="74">
        <v>974585503</v>
      </c>
      <c r="R2586" s="74">
        <v>5</v>
      </c>
      <c r="S2586" s="74">
        <v>8629293</v>
      </c>
      <c r="T2586" s="74">
        <v>107</v>
      </c>
      <c r="U2586" s="74">
        <v>211991</v>
      </c>
      <c r="V2586" s="74">
        <v>1690</v>
      </c>
      <c r="W2586" s="74">
        <v>3000</v>
      </c>
      <c r="X2586" s="74">
        <v>83978</v>
      </c>
      <c r="Y2586" s="74">
        <v>200</v>
      </c>
      <c r="Z2586" s="74">
        <v>1572292</v>
      </c>
      <c r="AA2586" s="74">
        <v>10</v>
      </c>
      <c r="AB2586" s="74">
        <v>11132696</v>
      </c>
      <c r="AC2586" s="74">
        <v>5</v>
      </c>
    </row>
    <row r="2587" spans="1:29" ht="14.25">
      <c r="A2587" s="89">
        <v>2020075</v>
      </c>
      <c r="B2587" s="91">
        <v>44054</v>
      </c>
      <c r="C2587" s="97">
        <v>3</v>
      </c>
      <c r="D2587" s="93">
        <v>11</v>
      </c>
      <c r="E2587" s="93">
        <v>13</v>
      </c>
      <c r="F2587" s="93">
        <v>20</v>
      </c>
      <c r="G2587" s="93">
        <v>24</v>
      </c>
      <c r="H2587" s="93">
        <v>30</v>
      </c>
      <c r="I2587" s="99">
        <v>16</v>
      </c>
      <c r="J2587" s="93">
        <v>30</v>
      </c>
      <c r="K2587" s="93">
        <v>11</v>
      </c>
      <c r="L2587" s="93">
        <v>13</v>
      </c>
      <c r="M2587" s="93">
        <v>3</v>
      </c>
      <c r="N2587" s="93">
        <v>20</v>
      </c>
      <c r="O2587" s="94">
        <v>24</v>
      </c>
      <c r="P2587" s="74">
        <v>342593198</v>
      </c>
      <c r="Q2587" s="74">
        <v>1031374526</v>
      </c>
      <c r="R2587" s="74">
        <v>1</v>
      </c>
      <c r="S2587" s="74">
        <v>10000000</v>
      </c>
      <c r="T2587" s="74">
        <v>143</v>
      </c>
      <c r="U2587" s="74">
        <v>155685</v>
      </c>
      <c r="V2587" s="74">
        <v>1703</v>
      </c>
      <c r="W2587" s="74">
        <v>3000</v>
      </c>
      <c r="X2587" s="74">
        <v>72291</v>
      </c>
      <c r="Y2587" s="74">
        <v>200</v>
      </c>
      <c r="Z2587" s="74">
        <v>1374269</v>
      </c>
      <c r="AA2587" s="74">
        <v>10</v>
      </c>
      <c r="AB2587" s="74">
        <v>9101749</v>
      </c>
      <c r="AC2587" s="74">
        <v>5</v>
      </c>
    </row>
    <row r="2588" spans="1:29" ht="14.25">
      <c r="A2588" s="89">
        <v>2020076</v>
      </c>
      <c r="B2588" s="91">
        <v>44056</v>
      </c>
      <c r="C2588" s="97">
        <v>10</v>
      </c>
      <c r="D2588" s="93">
        <v>15</v>
      </c>
      <c r="E2588" s="93">
        <v>16</v>
      </c>
      <c r="F2588" s="93">
        <v>18</v>
      </c>
      <c r="G2588" s="93">
        <v>20</v>
      </c>
      <c r="H2588" s="93">
        <v>27</v>
      </c>
      <c r="I2588" s="99">
        <v>6</v>
      </c>
      <c r="J2588" s="93">
        <v>10</v>
      </c>
      <c r="K2588" s="93">
        <v>18</v>
      </c>
      <c r="L2588" s="93">
        <v>27</v>
      </c>
      <c r="M2588" s="93">
        <v>16</v>
      </c>
      <c r="N2588" s="93">
        <v>15</v>
      </c>
      <c r="O2588" s="94">
        <v>20</v>
      </c>
      <c r="P2588" s="74">
        <v>346015916</v>
      </c>
      <c r="Q2588" s="74">
        <v>1033084399</v>
      </c>
      <c r="R2588" s="74">
        <v>8</v>
      </c>
      <c r="S2588" s="74">
        <v>6895903</v>
      </c>
      <c r="T2588" s="74">
        <v>82</v>
      </c>
      <c r="U2588" s="74">
        <v>231207</v>
      </c>
      <c r="V2588" s="74">
        <v>1378</v>
      </c>
      <c r="W2588" s="74">
        <v>3000</v>
      </c>
      <c r="X2588" s="74">
        <v>83353</v>
      </c>
      <c r="Y2588" s="74">
        <v>200</v>
      </c>
      <c r="Z2588" s="74">
        <v>1385076</v>
      </c>
      <c r="AA2588" s="74">
        <v>10</v>
      </c>
      <c r="AB2588" s="74">
        <v>11811261</v>
      </c>
      <c r="AC2588" s="74">
        <v>5</v>
      </c>
    </row>
    <row r="2589" spans="1:29" ht="14.25">
      <c r="A2589" s="89">
        <v>2020077</v>
      </c>
      <c r="B2589" s="91">
        <v>44059</v>
      </c>
      <c r="C2589" s="97">
        <v>3</v>
      </c>
      <c r="D2589" s="93">
        <v>10</v>
      </c>
      <c r="E2589" s="93">
        <v>16</v>
      </c>
      <c r="F2589" s="93">
        <v>21</v>
      </c>
      <c r="G2589" s="93">
        <v>25</v>
      </c>
      <c r="H2589" s="93">
        <v>27</v>
      </c>
      <c r="I2589" s="99">
        <v>12</v>
      </c>
      <c r="J2589" s="93">
        <v>3</v>
      </c>
      <c r="K2589" s="93">
        <v>21</v>
      </c>
      <c r="L2589" s="93">
        <v>27</v>
      </c>
      <c r="M2589" s="93">
        <v>25</v>
      </c>
      <c r="N2589" s="93">
        <v>10</v>
      </c>
      <c r="O2589" s="94">
        <v>16</v>
      </c>
      <c r="P2589" s="74">
        <v>376430570</v>
      </c>
      <c r="Q2589" s="74">
        <v>960537693</v>
      </c>
      <c r="R2589" s="74">
        <v>27</v>
      </c>
      <c r="S2589" s="74">
        <v>5841121</v>
      </c>
      <c r="T2589" s="74">
        <v>326</v>
      </c>
      <c r="U2589" s="74">
        <v>87079</v>
      </c>
      <c r="V2589" s="74">
        <v>1359</v>
      </c>
      <c r="W2589" s="74">
        <v>3000</v>
      </c>
      <c r="X2589" s="74">
        <v>64947</v>
      </c>
      <c r="Y2589" s="74">
        <v>200</v>
      </c>
      <c r="Z2589" s="74">
        <v>1148379</v>
      </c>
      <c r="AA2589" s="74">
        <v>10</v>
      </c>
      <c r="AB2589" s="74">
        <v>8469869</v>
      </c>
      <c r="AC2589" s="74">
        <v>5</v>
      </c>
    </row>
    <row r="2590" spans="1:29" ht="14.25">
      <c r="A2590" s="89">
        <v>2020078</v>
      </c>
      <c r="B2590" s="91">
        <v>44061</v>
      </c>
      <c r="C2590" s="97">
        <v>3</v>
      </c>
      <c r="D2590" s="93">
        <v>11</v>
      </c>
      <c r="E2590" s="93">
        <v>14</v>
      </c>
      <c r="F2590" s="93">
        <v>16</v>
      </c>
      <c r="G2590" s="93">
        <v>21</v>
      </c>
      <c r="H2590" s="93">
        <v>32</v>
      </c>
      <c r="I2590" s="99">
        <v>4</v>
      </c>
      <c r="J2590" s="93">
        <v>16</v>
      </c>
      <c r="K2590" s="93">
        <v>11</v>
      </c>
      <c r="L2590" s="93">
        <v>21</v>
      </c>
      <c r="M2590" s="93">
        <v>32</v>
      </c>
      <c r="N2590" s="93">
        <v>14</v>
      </c>
      <c r="O2590" s="94">
        <v>3</v>
      </c>
      <c r="P2590" s="74">
        <v>339766446</v>
      </c>
      <c r="Q2590" s="74">
        <v>1029746619</v>
      </c>
      <c r="R2590" s="74">
        <v>1</v>
      </c>
      <c r="S2590" s="74">
        <v>10000000</v>
      </c>
      <c r="T2590" s="74">
        <v>76</v>
      </c>
      <c r="U2590" s="74">
        <v>347407</v>
      </c>
      <c r="V2590" s="74">
        <v>885</v>
      </c>
      <c r="W2590" s="74">
        <v>3000</v>
      </c>
      <c r="X2590" s="74">
        <v>45994</v>
      </c>
      <c r="Y2590" s="74">
        <v>200</v>
      </c>
      <c r="Z2590" s="74">
        <v>1001391</v>
      </c>
      <c r="AA2590" s="74">
        <v>10</v>
      </c>
      <c r="AB2590" s="74">
        <v>7801189</v>
      </c>
      <c r="AC2590" s="74">
        <v>5</v>
      </c>
    </row>
    <row r="2591" spans="1:29" ht="14.25">
      <c r="A2591" s="89">
        <v>2020079</v>
      </c>
      <c r="B2591" s="91">
        <v>44063</v>
      </c>
      <c r="C2591" s="97">
        <v>5</v>
      </c>
      <c r="D2591" s="93">
        <v>12</v>
      </c>
      <c r="E2591" s="93">
        <v>20</v>
      </c>
      <c r="F2591" s="93">
        <v>21</v>
      </c>
      <c r="G2591" s="93">
        <v>22</v>
      </c>
      <c r="H2591" s="93">
        <v>29</v>
      </c>
      <c r="I2591" s="99">
        <v>14</v>
      </c>
      <c r="J2591" s="93">
        <v>20</v>
      </c>
      <c r="K2591" s="93">
        <v>21</v>
      </c>
      <c r="L2591" s="93">
        <v>12</v>
      </c>
      <c r="M2591" s="93">
        <v>22</v>
      </c>
      <c r="N2591" s="93">
        <v>29</v>
      </c>
      <c r="O2591" s="94">
        <v>5</v>
      </c>
      <c r="P2591" s="74">
        <v>347031342</v>
      </c>
      <c r="Q2591" s="74">
        <v>1058784536</v>
      </c>
      <c r="R2591" s="74">
        <v>6</v>
      </c>
      <c r="S2591" s="74">
        <v>8578055</v>
      </c>
      <c r="T2591" s="74">
        <v>183</v>
      </c>
      <c r="U2591" s="74">
        <v>146641</v>
      </c>
      <c r="V2591" s="74">
        <v>1179</v>
      </c>
      <c r="W2591" s="74">
        <v>3000</v>
      </c>
      <c r="X2591" s="74">
        <v>57916</v>
      </c>
      <c r="Y2591" s="74">
        <v>200</v>
      </c>
      <c r="Z2591" s="74">
        <v>1177078</v>
      </c>
      <c r="AA2591" s="74">
        <v>10</v>
      </c>
      <c r="AB2591" s="74">
        <v>7162542</v>
      </c>
      <c r="AC2591" s="74">
        <v>5</v>
      </c>
    </row>
    <row r="2592" spans="1:29" ht="14.25">
      <c r="A2592" s="89">
        <v>2020080</v>
      </c>
      <c r="B2592" s="91">
        <v>44066</v>
      </c>
      <c r="C2592" s="97">
        <v>14</v>
      </c>
      <c r="D2592" s="93">
        <v>15</v>
      </c>
      <c r="E2592" s="93">
        <v>18</v>
      </c>
      <c r="F2592" s="93">
        <v>22</v>
      </c>
      <c r="G2592" s="93">
        <v>31</v>
      </c>
      <c r="H2592" s="93">
        <v>33</v>
      </c>
      <c r="I2592" s="99">
        <v>1</v>
      </c>
      <c r="J2592" s="93">
        <v>18</v>
      </c>
      <c r="K2592" s="93">
        <v>33</v>
      </c>
      <c r="L2592" s="93">
        <v>31</v>
      </c>
      <c r="M2592" s="93">
        <v>14</v>
      </c>
      <c r="N2592" s="93">
        <v>15</v>
      </c>
      <c r="O2592" s="94">
        <v>22</v>
      </c>
      <c r="P2592" s="74">
        <v>375199530</v>
      </c>
      <c r="Q2592" s="74">
        <v>1122276717</v>
      </c>
      <c r="R2592" s="74">
        <v>2</v>
      </c>
      <c r="S2592" s="74">
        <v>10000000</v>
      </c>
      <c r="T2592" s="74">
        <v>70</v>
      </c>
      <c r="U2592" s="74">
        <v>397581</v>
      </c>
      <c r="V2592" s="74">
        <v>1011</v>
      </c>
      <c r="W2592" s="74">
        <v>3000</v>
      </c>
      <c r="X2592" s="74">
        <v>54230</v>
      </c>
      <c r="Y2592" s="74">
        <v>200</v>
      </c>
      <c r="Z2592" s="74">
        <v>1096781</v>
      </c>
      <c r="AA2592" s="74">
        <v>10</v>
      </c>
      <c r="AB2592" s="74">
        <v>9535610</v>
      </c>
      <c r="AC2592" s="74">
        <v>5</v>
      </c>
    </row>
    <row r="2593" spans="1:29" ht="14.25">
      <c r="A2593" s="89">
        <v>2020081</v>
      </c>
      <c r="B2593" s="91">
        <v>44068</v>
      </c>
      <c r="C2593" s="97">
        <v>1</v>
      </c>
      <c r="D2593" s="93">
        <v>5</v>
      </c>
      <c r="E2593" s="93">
        <v>13</v>
      </c>
      <c r="F2593" s="93">
        <v>14</v>
      </c>
      <c r="G2593" s="93">
        <v>27</v>
      </c>
      <c r="H2593" s="93">
        <v>33</v>
      </c>
      <c r="I2593" s="99">
        <v>15</v>
      </c>
      <c r="J2593" s="93">
        <v>1</v>
      </c>
      <c r="K2593" s="93">
        <v>13</v>
      </c>
      <c r="L2593" s="93">
        <v>14</v>
      </c>
      <c r="M2593" s="93">
        <v>5</v>
      </c>
      <c r="N2593" s="93">
        <v>27</v>
      </c>
      <c r="O2593" s="94">
        <v>33</v>
      </c>
      <c r="P2593" s="74">
        <v>341884184</v>
      </c>
      <c r="Q2593" s="74">
        <v>1129524256</v>
      </c>
      <c r="R2593" s="74">
        <v>11</v>
      </c>
      <c r="S2593" s="74">
        <v>7057769</v>
      </c>
      <c r="T2593" s="74">
        <v>108</v>
      </c>
      <c r="U2593" s="74">
        <v>261984</v>
      </c>
      <c r="V2593" s="74">
        <v>771</v>
      </c>
      <c r="W2593" s="74">
        <v>3000</v>
      </c>
      <c r="X2593" s="74">
        <v>46501</v>
      </c>
      <c r="Y2593" s="74">
        <v>200</v>
      </c>
      <c r="Z2593" s="74">
        <v>944241</v>
      </c>
      <c r="AA2593" s="74">
        <v>10</v>
      </c>
      <c r="AB2593" s="74">
        <v>6658059</v>
      </c>
      <c r="AC2593" s="74">
        <v>5</v>
      </c>
    </row>
    <row r="2594" spans="1:29" ht="14.25">
      <c r="A2594" s="89">
        <v>2020082</v>
      </c>
      <c r="B2594" s="91">
        <v>44070</v>
      </c>
      <c r="C2594" s="97">
        <v>2</v>
      </c>
      <c r="D2594" s="93">
        <v>8</v>
      </c>
      <c r="E2594" s="93">
        <v>11</v>
      </c>
      <c r="F2594" s="93">
        <v>17</v>
      </c>
      <c r="G2594" s="93">
        <v>21</v>
      </c>
      <c r="H2594" s="93">
        <v>30</v>
      </c>
      <c r="I2594" s="99">
        <v>9</v>
      </c>
      <c r="J2594" s="93">
        <v>11</v>
      </c>
      <c r="K2594" s="93">
        <v>30</v>
      </c>
      <c r="L2594" s="93">
        <v>21</v>
      </c>
      <c r="M2594" s="93">
        <v>17</v>
      </c>
      <c r="N2594" s="93">
        <v>2</v>
      </c>
      <c r="O2594" s="94">
        <v>8</v>
      </c>
      <c r="P2594" s="74">
        <v>339738944</v>
      </c>
      <c r="Q2594" s="74">
        <v>1025240399</v>
      </c>
      <c r="R2594" s="74">
        <v>22</v>
      </c>
      <c r="S2594" s="74">
        <v>5094481</v>
      </c>
      <c r="T2594" s="74">
        <v>320</v>
      </c>
      <c r="U2594" s="74">
        <v>8119</v>
      </c>
      <c r="V2594" s="74">
        <v>4865</v>
      </c>
      <c r="W2594" s="74">
        <v>3000</v>
      </c>
      <c r="X2594" s="74">
        <v>161719</v>
      </c>
      <c r="Y2594" s="74">
        <v>200</v>
      </c>
      <c r="Z2594" s="74">
        <v>2197546</v>
      </c>
      <c r="AA2594" s="74">
        <v>10</v>
      </c>
      <c r="AB2594" s="74">
        <v>17432967</v>
      </c>
      <c r="AC2594" s="74">
        <v>5</v>
      </c>
    </row>
    <row r="2595" spans="1:29" ht="14.25">
      <c r="A2595" s="89">
        <v>2020083</v>
      </c>
      <c r="B2595" s="91">
        <v>44073</v>
      </c>
      <c r="C2595" s="97">
        <v>1</v>
      </c>
      <c r="D2595" s="93">
        <v>19</v>
      </c>
      <c r="E2595" s="93">
        <v>25</v>
      </c>
      <c r="F2595" s="93">
        <v>26</v>
      </c>
      <c r="G2595" s="93">
        <v>30</v>
      </c>
      <c r="H2595" s="93">
        <v>31</v>
      </c>
      <c r="I2595" s="99">
        <v>12</v>
      </c>
      <c r="J2595" s="93">
        <v>1</v>
      </c>
      <c r="K2595" s="93">
        <v>31</v>
      </c>
      <c r="L2595" s="93">
        <v>26</v>
      </c>
      <c r="M2595" s="93">
        <v>30</v>
      </c>
      <c r="N2595" s="93">
        <v>19</v>
      </c>
      <c r="O2595" s="94">
        <v>25</v>
      </c>
      <c r="P2595" s="74">
        <v>375628538</v>
      </c>
      <c r="Q2595" s="74">
        <v>1046377044</v>
      </c>
      <c r="R2595" s="74">
        <v>7</v>
      </c>
      <c r="S2595" s="74">
        <v>7916189</v>
      </c>
      <c r="T2595" s="74">
        <v>96</v>
      </c>
      <c r="U2595" s="74">
        <v>265798</v>
      </c>
      <c r="V2595" s="74">
        <v>1266</v>
      </c>
      <c r="W2595" s="74">
        <v>3000</v>
      </c>
      <c r="X2595" s="74">
        <v>63131</v>
      </c>
      <c r="Y2595" s="74">
        <v>200</v>
      </c>
      <c r="Z2595" s="74">
        <v>1192139</v>
      </c>
      <c r="AA2595" s="74">
        <v>10</v>
      </c>
      <c r="AB2595" s="74">
        <v>10729153</v>
      </c>
      <c r="AC2595" s="74">
        <v>5</v>
      </c>
    </row>
    <row r="2596" spans="1:29" ht="14.25">
      <c r="A2596" s="89">
        <v>2020084</v>
      </c>
      <c r="B2596" s="91">
        <v>44075</v>
      </c>
      <c r="C2596" s="97">
        <v>3</v>
      </c>
      <c r="D2596" s="93">
        <v>7</v>
      </c>
      <c r="E2596" s="93">
        <v>16</v>
      </c>
      <c r="F2596" s="93">
        <v>17</v>
      </c>
      <c r="G2596" s="93">
        <v>23</v>
      </c>
      <c r="H2596" s="93">
        <v>30</v>
      </c>
      <c r="I2596" s="99">
        <v>7</v>
      </c>
      <c r="J2596" s="93">
        <v>7</v>
      </c>
      <c r="K2596" s="93">
        <v>3</v>
      </c>
      <c r="L2596" s="93">
        <v>17</v>
      </c>
      <c r="M2596" s="93">
        <v>16</v>
      </c>
      <c r="N2596" s="93">
        <v>23</v>
      </c>
      <c r="O2596" s="94">
        <v>30</v>
      </c>
      <c r="P2596" s="74">
        <v>340223360</v>
      </c>
      <c r="Q2596" s="74">
        <v>997837500</v>
      </c>
      <c r="R2596" s="74">
        <v>15</v>
      </c>
      <c r="S2596" s="74">
        <v>5641465</v>
      </c>
      <c r="T2596" s="74">
        <v>265</v>
      </c>
      <c r="U2596" s="74">
        <v>45386</v>
      </c>
      <c r="V2596" s="74">
        <v>3166</v>
      </c>
      <c r="W2596" s="74">
        <v>3000</v>
      </c>
      <c r="X2596" s="74">
        <v>127083</v>
      </c>
      <c r="Y2596" s="74">
        <v>200</v>
      </c>
      <c r="Z2596" s="74">
        <v>1845213</v>
      </c>
      <c r="AA2596" s="74">
        <v>10</v>
      </c>
      <c r="AB2596" s="74">
        <v>13046559</v>
      </c>
      <c r="AC2596" s="74">
        <v>5</v>
      </c>
    </row>
    <row r="2597" spans="1:29" ht="14.25">
      <c r="A2597" s="89">
        <v>2020085</v>
      </c>
      <c r="B2597" s="91">
        <v>44077</v>
      </c>
      <c r="C2597" s="97">
        <v>1</v>
      </c>
      <c r="D2597" s="93">
        <v>2</v>
      </c>
      <c r="E2597" s="93">
        <v>5</v>
      </c>
      <c r="F2597" s="93">
        <v>9</v>
      </c>
      <c r="G2597" s="93">
        <v>19</v>
      </c>
      <c r="H2597" s="93">
        <v>24</v>
      </c>
      <c r="I2597" s="99">
        <v>16</v>
      </c>
      <c r="J2597" s="93">
        <v>19</v>
      </c>
      <c r="K2597" s="93">
        <v>1</v>
      </c>
      <c r="L2597" s="93">
        <v>24</v>
      </c>
      <c r="M2597" s="93">
        <v>2</v>
      </c>
      <c r="N2597" s="93">
        <v>9</v>
      </c>
      <c r="O2597" s="94">
        <v>5</v>
      </c>
      <c r="P2597" s="74">
        <v>349243256</v>
      </c>
      <c r="Q2597" s="74">
        <v>1039096893</v>
      </c>
      <c r="R2597" s="74">
        <v>3</v>
      </c>
      <c r="S2597" s="74">
        <v>10000000</v>
      </c>
      <c r="T2597" s="74">
        <v>135</v>
      </c>
      <c r="U2597" s="74">
        <v>175949</v>
      </c>
      <c r="V2597" s="74">
        <v>1659</v>
      </c>
      <c r="W2597" s="74">
        <v>3000</v>
      </c>
      <c r="X2597" s="74">
        <v>78797</v>
      </c>
      <c r="Y2597" s="74">
        <v>200</v>
      </c>
      <c r="Z2597" s="74">
        <v>1363570</v>
      </c>
      <c r="AA2597" s="74">
        <v>10</v>
      </c>
      <c r="AB2597" s="74">
        <v>8348914</v>
      </c>
      <c r="AC2597" s="74">
        <v>5</v>
      </c>
    </row>
    <row r="2598" spans="1:29" ht="14.25">
      <c r="A2598" s="89">
        <v>2020086</v>
      </c>
      <c r="B2598" s="91">
        <v>44080</v>
      </c>
      <c r="C2598" s="97">
        <v>2</v>
      </c>
      <c r="D2598" s="93">
        <v>4</v>
      </c>
      <c r="E2598" s="93">
        <v>6</v>
      </c>
      <c r="F2598" s="93">
        <v>15</v>
      </c>
      <c r="G2598" s="93">
        <v>24</v>
      </c>
      <c r="H2598" s="93">
        <v>27</v>
      </c>
      <c r="I2598" s="99">
        <v>6</v>
      </c>
      <c r="J2598" s="93">
        <v>24</v>
      </c>
      <c r="K2598" s="93">
        <v>2</v>
      </c>
      <c r="L2598" s="93">
        <v>27</v>
      </c>
      <c r="M2598" s="93">
        <v>6</v>
      </c>
      <c r="N2598" s="93">
        <v>15</v>
      </c>
      <c r="O2598" s="94">
        <v>4</v>
      </c>
      <c r="P2598" s="74">
        <v>383150704</v>
      </c>
      <c r="Q2598" s="74">
        <v>1051310454</v>
      </c>
      <c r="R2598" s="74">
        <v>7</v>
      </c>
      <c r="S2598" s="74">
        <v>7452652</v>
      </c>
      <c r="T2598" s="74">
        <v>117</v>
      </c>
      <c r="U2598" s="74">
        <v>183424</v>
      </c>
      <c r="V2598" s="74">
        <v>1870</v>
      </c>
      <c r="W2598" s="74">
        <v>3000</v>
      </c>
      <c r="X2598" s="74">
        <v>91887</v>
      </c>
      <c r="Y2598" s="74">
        <v>200</v>
      </c>
      <c r="Z2598" s="74">
        <v>1703740</v>
      </c>
      <c r="AA2598" s="74">
        <v>10</v>
      </c>
      <c r="AB2598" s="74">
        <v>12175241</v>
      </c>
      <c r="AC2598" s="74">
        <v>5</v>
      </c>
    </row>
    <row r="2599" spans="1:29" ht="14.25">
      <c r="A2599" s="89">
        <v>2020087</v>
      </c>
      <c r="B2599" s="91">
        <v>44082</v>
      </c>
      <c r="C2599" s="97">
        <v>11</v>
      </c>
      <c r="D2599" s="93">
        <v>15</v>
      </c>
      <c r="E2599" s="93">
        <v>20</v>
      </c>
      <c r="F2599" s="93">
        <v>23</v>
      </c>
      <c r="G2599" s="93">
        <v>25</v>
      </c>
      <c r="H2599" s="93">
        <v>33</v>
      </c>
      <c r="I2599" s="99">
        <v>10</v>
      </c>
      <c r="J2599" s="93">
        <v>33</v>
      </c>
      <c r="K2599" s="93">
        <v>23</v>
      </c>
      <c r="L2599" s="93">
        <v>15</v>
      </c>
      <c r="M2599" s="93">
        <v>20</v>
      </c>
      <c r="N2599" s="93">
        <v>25</v>
      </c>
      <c r="O2599" s="94">
        <v>11</v>
      </c>
      <c r="P2599" s="74">
        <v>351393474</v>
      </c>
      <c r="Q2599" s="74">
        <v>1066743130</v>
      </c>
      <c r="R2599" s="74">
        <v>5</v>
      </c>
      <c r="S2599" s="74">
        <v>7940558</v>
      </c>
      <c r="T2599" s="74">
        <v>44</v>
      </c>
      <c r="U2599" s="74">
        <v>417692</v>
      </c>
      <c r="V2599" s="74">
        <v>1430</v>
      </c>
      <c r="W2599" s="74">
        <v>3000</v>
      </c>
      <c r="X2599" s="74">
        <v>67064</v>
      </c>
      <c r="Y2599" s="74">
        <v>200</v>
      </c>
      <c r="Z2599" s="74">
        <v>1248566</v>
      </c>
      <c r="AA2599" s="74">
        <v>10</v>
      </c>
      <c r="AB2599" s="74">
        <v>13696077</v>
      </c>
      <c r="AC2599" s="74">
        <v>5</v>
      </c>
    </row>
    <row r="2600" spans="1:29" ht="14.25">
      <c r="A2600" s="89">
        <v>2020088</v>
      </c>
      <c r="B2600" s="91">
        <v>44084</v>
      </c>
      <c r="C2600" s="97">
        <v>1</v>
      </c>
      <c r="D2600" s="93">
        <v>6</v>
      </c>
      <c r="E2600" s="93">
        <v>12</v>
      </c>
      <c r="F2600" s="93">
        <v>26</v>
      </c>
      <c r="G2600" s="93">
        <v>29</v>
      </c>
      <c r="H2600" s="93">
        <v>30</v>
      </c>
      <c r="I2600" s="99">
        <v>12</v>
      </c>
      <c r="J2600" s="93">
        <v>26</v>
      </c>
      <c r="K2600" s="93">
        <v>12</v>
      </c>
      <c r="L2600" s="93">
        <v>29</v>
      </c>
      <c r="M2600" s="93">
        <v>1</v>
      </c>
      <c r="N2600" s="93">
        <v>30</v>
      </c>
      <c r="O2600" s="94">
        <v>6</v>
      </c>
      <c r="P2600" s="74">
        <v>359763320</v>
      </c>
      <c r="Q2600" s="74">
        <v>1049789346</v>
      </c>
      <c r="R2600" s="74">
        <v>14</v>
      </c>
      <c r="S2600" s="74">
        <v>6377823</v>
      </c>
      <c r="T2600" s="74">
        <v>175</v>
      </c>
      <c r="U2600" s="74">
        <v>137782</v>
      </c>
      <c r="V2600" s="74">
        <v>1777</v>
      </c>
      <c r="W2600" s="74">
        <v>3000</v>
      </c>
      <c r="X2600" s="74">
        <v>76971</v>
      </c>
      <c r="Y2600" s="74">
        <v>200</v>
      </c>
      <c r="Z2600" s="74">
        <v>1390550</v>
      </c>
      <c r="AA2600" s="74">
        <v>10</v>
      </c>
      <c r="AB2600" s="74">
        <v>9041132</v>
      </c>
      <c r="AC2600" s="74">
        <v>5</v>
      </c>
    </row>
    <row r="2601" spans="1:29" ht="14.25">
      <c r="A2601" s="89">
        <v>2020089</v>
      </c>
      <c r="B2601" s="91">
        <v>44087</v>
      </c>
      <c r="C2601" s="97">
        <v>2</v>
      </c>
      <c r="D2601" s="93">
        <v>14</v>
      </c>
      <c r="E2601" s="93">
        <v>16</v>
      </c>
      <c r="F2601" s="93">
        <v>21</v>
      </c>
      <c r="G2601" s="93">
        <v>29</v>
      </c>
      <c r="H2601" s="93">
        <v>30</v>
      </c>
      <c r="I2601" s="99">
        <v>10</v>
      </c>
      <c r="J2601" s="93">
        <v>21</v>
      </c>
      <c r="K2601" s="93">
        <v>30</v>
      </c>
      <c r="L2601" s="93">
        <v>16</v>
      </c>
      <c r="M2601" s="93">
        <v>2</v>
      </c>
      <c r="N2601" s="93">
        <v>29</v>
      </c>
      <c r="O2601" s="94">
        <v>14</v>
      </c>
      <c r="P2601" s="74">
        <v>388734662</v>
      </c>
      <c r="Q2601" s="74">
        <v>1061368833</v>
      </c>
      <c r="R2601" s="74">
        <v>11</v>
      </c>
      <c r="S2601" s="74">
        <v>7200974</v>
      </c>
      <c r="T2601" s="74">
        <v>113</v>
      </c>
      <c r="U2601" s="74">
        <v>267817</v>
      </c>
      <c r="V2601" s="74">
        <v>1002</v>
      </c>
      <c r="W2601" s="74">
        <v>3000</v>
      </c>
      <c r="X2601" s="74">
        <v>61024</v>
      </c>
      <c r="Y2601" s="74">
        <v>200</v>
      </c>
      <c r="Z2601" s="74">
        <v>1301686</v>
      </c>
      <c r="AA2601" s="74">
        <v>10</v>
      </c>
      <c r="AB2601" s="74">
        <v>8239742</v>
      </c>
      <c r="AC2601" s="74">
        <v>5</v>
      </c>
    </row>
    <row r="2602" spans="1:29" ht="14.25">
      <c r="A2602" s="89">
        <v>2020090</v>
      </c>
      <c r="B2602" s="91">
        <v>44089</v>
      </c>
      <c r="C2602" s="97">
        <v>2</v>
      </c>
      <c r="D2602" s="93">
        <v>21</v>
      </c>
      <c r="E2602" s="93">
        <v>23</v>
      </c>
      <c r="F2602" s="93">
        <v>26</v>
      </c>
      <c r="G2602" s="93">
        <v>31</v>
      </c>
      <c r="H2602" s="93">
        <v>32</v>
      </c>
      <c r="I2602" s="99">
        <v>6</v>
      </c>
      <c r="J2602" s="93">
        <v>31</v>
      </c>
      <c r="K2602" s="93">
        <v>26</v>
      </c>
      <c r="L2602" s="93">
        <v>23</v>
      </c>
      <c r="M2602" s="93">
        <v>2</v>
      </c>
      <c r="N2602" s="93">
        <v>32</v>
      </c>
      <c r="O2602" s="94">
        <v>21</v>
      </c>
      <c r="P2602" s="74">
        <v>357200726</v>
      </c>
      <c r="Q2602" s="74">
        <v>1090266240</v>
      </c>
      <c r="R2602" s="74">
        <v>6</v>
      </c>
      <c r="S2602" s="74">
        <v>8569539</v>
      </c>
      <c r="T2602" s="74">
        <v>43</v>
      </c>
      <c r="U2602" s="74">
        <v>622594</v>
      </c>
      <c r="V2602" s="74">
        <v>773</v>
      </c>
      <c r="W2602" s="74">
        <v>3000</v>
      </c>
      <c r="X2602" s="74">
        <v>46888</v>
      </c>
      <c r="Y2602" s="74">
        <v>200</v>
      </c>
      <c r="Z2602" s="74">
        <v>977428</v>
      </c>
      <c r="AA2602" s="74">
        <v>10</v>
      </c>
      <c r="AB2602" s="74">
        <v>9294256</v>
      </c>
      <c r="AC2602" s="74">
        <v>5</v>
      </c>
    </row>
    <row r="2603" spans="1:29" ht="14.25">
      <c r="A2603" s="89">
        <v>2020091</v>
      </c>
      <c r="B2603" s="91">
        <v>44091</v>
      </c>
      <c r="C2603" s="97">
        <v>1</v>
      </c>
      <c r="D2603" s="93">
        <v>9</v>
      </c>
      <c r="E2603" s="93">
        <v>11</v>
      </c>
      <c r="F2603" s="93">
        <v>12</v>
      </c>
      <c r="G2603" s="93">
        <v>16</v>
      </c>
      <c r="H2603" s="93">
        <v>19</v>
      </c>
      <c r="I2603" s="99">
        <v>16</v>
      </c>
      <c r="J2603" s="93">
        <v>19</v>
      </c>
      <c r="K2603" s="93">
        <v>11</v>
      </c>
      <c r="L2603" s="93">
        <v>12</v>
      </c>
      <c r="M2603" s="93">
        <v>9</v>
      </c>
      <c r="N2603" s="93">
        <v>16</v>
      </c>
      <c r="O2603" s="94">
        <v>1</v>
      </c>
      <c r="P2603" s="74">
        <v>362307424</v>
      </c>
      <c r="Q2603" s="74">
        <v>1088865952</v>
      </c>
      <c r="R2603" s="74">
        <v>11</v>
      </c>
      <c r="S2603" s="74">
        <v>6771891</v>
      </c>
      <c r="T2603" s="74">
        <v>120</v>
      </c>
      <c r="U2603" s="74">
        <v>203029</v>
      </c>
      <c r="V2603" s="74">
        <v>1541</v>
      </c>
      <c r="W2603" s="74">
        <v>3000</v>
      </c>
      <c r="X2603" s="74">
        <v>71016</v>
      </c>
      <c r="Y2603" s="74">
        <v>200</v>
      </c>
      <c r="Z2603" s="74">
        <v>1312846</v>
      </c>
      <c r="AA2603" s="74">
        <v>10</v>
      </c>
      <c r="AB2603" s="74">
        <v>9624391</v>
      </c>
      <c r="AC2603" s="74">
        <v>5</v>
      </c>
    </row>
    <row r="2604" spans="1:29" ht="14.25">
      <c r="A2604" s="89">
        <v>2020092</v>
      </c>
      <c r="B2604" s="91">
        <v>44094</v>
      </c>
      <c r="C2604" s="97">
        <v>1</v>
      </c>
      <c r="D2604" s="93">
        <v>6</v>
      </c>
      <c r="E2604" s="93">
        <v>12</v>
      </c>
      <c r="F2604" s="93">
        <v>18</v>
      </c>
      <c r="G2604" s="93">
        <v>22</v>
      </c>
      <c r="H2604" s="93">
        <v>24</v>
      </c>
      <c r="I2604" s="99">
        <v>3</v>
      </c>
      <c r="J2604" s="93">
        <v>18</v>
      </c>
      <c r="K2604" s="93">
        <v>12</v>
      </c>
      <c r="L2604" s="93">
        <v>1</v>
      </c>
      <c r="M2604" s="93">
        <v>24</v>
      </c>
      <c r="N2604" s="93">
        <v>6</v>
      </c>
      <c r="O2604" s="94">
        <v>22</v>
      </c>
      <c r="P2604" s="74">
        <v>394714558</v>
      </c>
      <c r="Q2604" s="74">
        <v>1113718036</v>
      </c>
      <c r="R2604" s="74">
        <v>6</v>
      </c>
      <c r="S2604" s="74">
        <v>8324368</v>
      </c>
      <c r="T2604" s="74">
        <v>160</v>
      </c>
      <c r="U2604" s="74">
        <v>155829</v>
      </c>
      <c r="V2604" s="74">
        <v>2002</v>
      </c>
      <c r="W2604" s="74">
        <v>3000</v>
      </c>
      <c r="X2604" s="74">
        <v>85508</v>
      </c>
      <c r="Y2604" s="74">
        <v>200</v>
      </c>
      <c r="Z2604" s="74">
        <v>1448686</v>
      </c>
      <c r="AA2604" s="74">
        <v>10</v>
      </c>
      <c r="AB2604" s="74">
        <v>11216922</v>
      </c>
      <c r="AC2604" s="74">
        <v>5</v>
      </c>
    </row>
    <row r="2605" spans="1:29" ht="14.25">
      <c r="A2605" s="89">
        <v>2020093</v>
      </c>
      <c r="B2605" s="91">
        <v>44096</v>
      </c>
      <c r="C2605" s="97">
        <v>4</v>
      </c>
      <c r="D2605" s="93">
        <v>5</v>
      </c>
      <c r="E2605" s="93">
        <v>10</v>
      </c>
      <c r="F2605" s="93">
        <v>13</v>
      </c>
      <c r="G2605" s="93">
        <v>15</v>
      </c>
      <c r="H2605" s="93">
        <v>19</v>
      </c>
      <c r="I2605" s="99">
        <v>15</v>
      </c>
      <c r="J2605" s="93">
        <v>4</v>
      </c>
      <c r="K2605" s="93">
        <v>19</v>
      </c>
      <c r="L2605" s="93">
        <v>15</v>
      </c>
      <c r="M2605" s="93">
        <v>10</v>
      </c>
      <c r="N2605" s="93">
        <v>5</v>
      </c>
      <c r="O2605" s="94">
        <v>13</v>
      </c>
      <c r="P2605" s="74">
        <v>364874692</v>
      </c>
      <c r="Q2605" s="74">
        <v>1159982996</v>
      </c>
      <c r="R2605" s="74">
        <v>4</v>
      </c>
      <c r="S2605" s="74">
        <v>10000000</v>
      </c>
      <c r="T2605" s="74">
        <v>110</v>
      </c>
      <c r="U2605" s="74">
        <v>261408</v>
      </c>
      <c r="V2605" s="74">
        <v>1074</v>
      </c>
      <c r="W2605" s="74">
        <v>3000</v>
      </c>
      <c r="X2605" s="74">
        <v>60105</v>
      </c>
      <c r="Y2605" s="74">
        <v>200</v>
      </c>
      <c r="Z2605" s="74">
        <v>1253209</v>
      </c>
      <c r="AA2605" s="74">
        <v>10</v>
      </c>
      <c r="AB2605" s="74">
        <v>7198712</v>
      </c>
      <c r="AC2605" s="74">
        <v>5</v>
      </c>
    </row>
    <row r="2606" spans="1:29" ht="14.25">
      <c r="A2606" s="89">
        <v>2020094</v>
      </c>
      <c r="B2606" s="91">
        <v>44098</v>
      </c>
      <c r="C2606" s="97">
        <v>10</v>
      </c>
      <c r="D2606" s="93">
        <v>15</v>
      </c>
      <c r="E2606" s="93">
        <v>17</v>
      </c>
      <c r="F2606" s="93">
        <v>27</v>
      </c>
      <c r="G2606" s="93">
        <v>29</v>
      </c>
      <c r="H2606" s="93">
        <v>31</v>
      </c>
      <c r="I2606" s="99">
        <v>8</v>
      </c>
      <c r="J2606" s="93">
        <v>31</v>
      </c>
      <c r="K2606" s="93">
        <v>29</v>
      </c>
      <c r="L2606" s="93">
        <v>17</v>
      </c>
      <c r="M2606" s="93">
        <v>27</v>
      </c>
      <c r="N2606" s="93">
        <v>10</v>
      </c>
      <c r="O2606" s="94">
        <v>15</v>
      </c>
      <c r="P2606" s="74">
        <v>357043412</v>
      </c>
      <c r="Q2606" s="74">
        <v>1182554395</v>
      </c>
      <c r="R2606" s="74">
        <v>2</v>
      </c>
      <c r="S2606" s="74">
        <v>10000000</v>
      </c>
      <c r="T2606" s="74">
        <v>57</v>
      </c>
      <c r="U2606" s="74">
        <v>248955</v>
      </c>
      <c r="V2606" s="74">
        <v>1405</v>
      </c>
      <c r="W2606" s="74">
        <v>3000</v>
      </c>
      <c r="X2606" s="74">
        <v>74861</v>
      </c>
      <c r="Y2606" s="74">
        <v>200</v>
      </c>
      <c r="Z2606" s="74">
        <v>1367892</v>
      </c>
      <c r="AA2606" s="74">
        <v>10</v>
      </c>
      <c r="AB2606" s="74">
        <v>17064657</v>
      </c>
      <c r="AC2606" s="74">
        <v>5</v>
      </c>
    </row>
    <row r="2607" spans="1:29" ht="14.25">
      <c r="A2607" s="89">
        <v>2020095</v>
      </c>
      <c r="B2607" s="91">
        <v>44101</v>
      </c>
      <c r="C2607" s="97">
        <v>3</v>
      </c>
      <c r="D2607" s="93">
        <v>9</v>
      </c>
      <c r="E2607" s="93">
        <v>16</v>
      </c>
      <c r="F2607" s="93">
        <v>17</v>
      </c>
      <c r="G2607" s="93">
        <v>20</v>
      </c>
      <c r="H2607" s="93">
        <v>26</v>
      </c>
      <c r="I2607" s="99">
        <v>2</v>
      </c>
      <c r="J2607" s="93">
        <v>26</v>
      </c>
      <c r="K2607" s="93">
        <v>9</v>
      </c>
      <c r="L2607" s="93">
        <v>3</v>
      </c>
      <c r="M2607" s="93">
        <v>17</v>
      </c>
      <c r="N2607" s="93">
        <v>20</v>
      </c>
      <c r="O2607" s="94">
        <v>16</v>
      </c>
      <c r="P2607" s="74">
        <v>387062108</v>
      </c>
      <c r="Q2607" s="74">
        <v>1197849256</v>
      </c>
      <c r="R2607" s="74">
        <v>6</v>
      </c>
      <c r="S2607" s="74">
        <v>7745143</v>
      </c>
      <c r="T2607" s="74">
        <v>283</v>
      </c>
      <c r="U2607" s="74">
        <v>72751</v>
      </c>
      <c r="V2607" s="74">
        <v>2753</v>
      </c>
      <c r="W2607" s="74">
        <v>3000</v>
      </c>
      <c r="X2607" s="74">
        <v>121765</v>
      </c>
      <c r="Y2607" s="74">
        <v>200</v>
      </c>
      <c r="Z2607" s="74">
        <v>1989344</v>
      </c>
      <c r="AA2607" s="74">
        <v>10</v>
      </c>
      <c r="AB2607" s="74">
        <v>10960140</v>
      </c>
      <c r="AC2607" s="74">
        <v>5</v>
      </c>
    </row>
    <row r="2608" spans="1:29" ht="14.25">
      <c r="A2608" s="89">
        <v>2020096</v>
      </c>
      <c r="B2608" s="91">
        <v>44103</v>
      </c>
      <c r="C2608" s="97">
        <v>1</v>
      </c>
      <c r="D2608" s="93">
        <v>20</v>
      </c>
      <c r="E2608" s="93">
        <v>23</v>
      </c>
      <c r="F2608" s="93">
        <v>26</v>
      </c>
      <c r="G2608" s="93">
        <v>27</v>
      </c>
      <c r="H2608" s="93">
        <v>32</v>
      </c>
      <c r="I2608" s="99">
        <v>15</v>
      </c>
      <c r="J2608" s="93">
        <v>26</v>
      </c>
      <c r="K2608" s="93">
        <v>27</v>
      </c>
      <c r="L2608" s="93">
        <v>20</v>
      </c>
      <c r="M2608" s="93">
        <v>32</v>
      </c>
      <c r="N2608" s="93">
        <v>23</v>
      </c>
      <c r="O2608" s="94">
        <v>1</v>
      </c>
      <c r="P2608" s="74">
        <v>356787262</v>
      </c>
      <c r="Q2608" s="74">
        <v>1228050661</v>
      </c>
      <c r="R2608" s="74">
        <v>8</v>
      </c>
      <c r="S2608" s="74">
        <v>8190972</v>
      </c>
      <c r="T2608" s="74">
        <v>57</v>
      </c>
      <c r="U2608" s="74">
        <v>559819</v>
      </c>
      <c r="V2608" s="74">
        <v>673</v>
      </c>
      <c r="W2608" s="74">
        <v>3000</v>
      </c>
      <c r="X2608" s="74">
        <v>35890</v>
      </c>
      <c r="Y2608" s="74">
        <v>200</v>
      </c>
      <c r="Z2608" s="74">
        <v>811900</v>
      </c>
      <c r="AA2608" s="74">
        <v>10</v>
      </c>
      <c r="AB2608" s="74">
        <v>5974168</v>
      </c>
      <c r="AC2608" s="74">
        <v>5</v>
      </c>
    </row>
    <row r="2609" spans="1:29" ht="14.25">
      <c r="A2609" s="89">
        <v>2020097</v>
      </c>
      <c r="B2609" s="91">
        <v>44110</v>
      </c>
      <c r="C2609" s="97">
        <v>2</v>
      </c>
      <c r="D2609" s="93">
        <v>8</v>
      </c>
      <c r="E2609" s="93">
        <v>21</v>
      </c>
      <c r="F2609" s="93">
        <v>25</v>
      </c>
      <c r="G2609" s="93">
        <v>26</v>
      </c>
      <c r="H2609" s="93">
        <v>30</v>
      </c>
      <c r="I2609" s="99">
        <v>10</v>
      </c>
      <c r="J2609" s="93">
        <v>8</v>
      </c>
      <c r="K2609" s="93">
        <v>30</v>
      </c>
      <c r="L2609" s="93">
        <v>26</v>
      </c>
      <c r="M2609" s="93">
        <v>25</v>
      </c>
      <c r="N2609" s="93">
        <v>21</v>
      </c>
      <c r="O2609" s="94">
        <v>2</v>
      </c>
      <c r="P2609" s="74">
        <v>352372566</v>
      </c>
      <c r="Q2609" s="74">
        <v>1147656700</v>
      </c>
      <c r="R2609" s="74">
        <v>22</v>
      </c>
      <c r="S2609" s="74">
        <v>5489356</v>
      </c>
      <c r="T2609" s="74">
        <v>418</v>
      </c>
      <c r="U2609" s="74">
        <v>32194</v>
      </c>
      <c r="V2609" s="74">
        <v>3847</v>
      </c>
      <c r="W2609" s="74">
        <v>3000</v>
      </c>
      <c r="X2609" s="74">
        <v>165340</v>
      </c>
      <c r="Y2609" s="74">
        <v>200</v>
      </c>
      <c r="Z2609" s="74">
        <v>2295504</v>
      </c>
      <c r="AA2609" s="74">
        <v>10</v>
      </c>
      <c r="AB2609" s="74">
        <v>10253871</v>
      </c>
      <c r="AC2609" s="74">
        <v>5</v>
      </c>
    </row>
    <row r="2610" spans="1:29" ht="14.25">
      <c r="A2610" s="89">
        <v>2020098</v>
      </c>
      <c r="B2610" s="91">
        <v>44112</v>
      </c>
      <c r="C2610" s="97">
        <v>6</v>
      </c>
      <c r="D2610" s="93">
        <v>8</v>
      </c>
      <c r="E2610" s="93">
        <v>11</v>
      </c>
      <c r="F2610" s="93">
        <v>22</v>
      </c>
      <c r="G2610" s="93">
        <v>25</v>
      </c>
      <c r="H2610" s="93">
        <v>33</v>
      </c>
      <c r="I2610" s="99">
        <v>2</v>
      </c>
      <c r="J2610" s="93">
        <v>6</v>
      </c>
      <c r="K2610" s="93">
        <v>33</v>
      </c>
      <c r="L2610" s="93">
        <v>8</v>
      </c>
      <c r="M2610" s="93">
        <v>11</v>
      </c>
      <c r="N2610" s="93">
        <v>25</v>
      </c>
      <c r="O2610" s="94">
        <v>22</v>
      </c>
      <c r="P2610" s="74">
        <v>347585130</v>
      </c>
      <c r="Q2610" s="74">
        <v>1171889114</v>
      </c>
      <c r="R2610" s="74">
        <v>7</v>
      </c>
      <c r="S2610" s="74">
        <v>8077008</v>
      </c>
      <c r="T2610" s="74">
        <v>172</v>
      </c>
      <c r="U2610" s="74">
        <v>156533</v>
      </c>
      <c r="V2610" s="74">
        <v>1043</v>
      </c>
      <c r="W2610" s="74">
        <v>3000</v>
      </c>
      <c r="X2610" s="74">
        <v>62978</v>
      </c>
      <c r="Y2610" s="74">
        <v>200</v>
      </c>
      <c r="Z2610" s="74">
        <v>1317442</v>
      </c>
      <c r="AA2610" s="74">
        <v>10</v>
      </c>
      <c r="AB2610" s="74">
        <v>6744479</v>
      </c>
      <c r="AC2610" s="74">
        <v>5</v>
      </c>
    </row>
    <row r="2611" spans="1:29" ht="14.25">
      <c r="A2611" s="89">
        <v>2020099</v>
      </c>
      <c r="B2611" s="91">
        <v>44115</v>
      </c>
      <c r="C2611" s="97">
        <v>5</v>
      </c>
      <c r="D2611" s="93">
        <v>6</v>
      </c>
      <c r="E2611" s="93">
        <v>11</v>
      </c>
      <c r="F2611" s="93">
        <v>12</v>
      </c>
      <c r="G2611" s="93">
        <v>15</v>
      </c>
      <c r="H2611" s="93">
        <v>30</v>
      </c>
      <c r="I2611" s="99">
        <v>12</v>
      </c>
      <c r="J2611" s="93">
        <v>5</v>
      </c>
      <c r="K2611" s="93">
        <v>6</v>
      </c>
      <c r="L2611" s="93">
        <v>30</v>
      </c>
      <c r="M2611" s="93">
        <v>15</v>
      </c>
      <c r="N2611" s="93">
        <v>12</v>
      </c>
      <c r="O2611" s="94">
        <v>11</v>
      </c>
      <c r="P2611" s="74">
        <v>390640850</v>
      </c>
      <c r="Q2611" s="74">
        <v>1181200651</v>
      </c>
      <c r="R2611" s="74">
        <v>7</v>
      </c>
      <c r="S2611" s="74">
        <v>7301898</v>
      </c>
      <c r="T2611" s="74">
        <v>258</v>
      </c>
      <c r="U2611" s="74">
        <v>78068</v>
      </c>
      <c r="V2611" s="74">
        <v>2455</v>
      </c>
      <c r="W2611" s="74">
        <v>3000</v>
      </c>
      <c r="X2611" s="74">
        <v>107162</v>
      </c>
      <c r="Y2611" s="74">
        <v>200</v>
      </c>
      <c r="Z2611" s="74">
        <v>1780029</v>
      </c>
      <c r="AA2611" s="74">
        <v>10</v>
      </c>
      <c r="AB2611" s="74">
        <v>12849979</v>
      </c>
      <c r="AC2611" s="74">
        <v>5</v>
      </c>
    </row>
    <row r="2612" spans="1:29" ht="14.25">
      <c r="A2612" s="89">
        <v>2020100</v>
      </c>
      <c r="B2612" s="91">
        <v>44117</v>
      </c>
      <c r="C2612" s="97">
        <v>1</v>
      </c>
      <c r="D2612" s="93">
        <v>7</v>
      </c>
      <c r="E2612" s="93">
        <v>15</v>
      </c>
      <c r="F2612" s="93">
        <v>16</v>
      </c>
      <c r="G2612" s="93">
        <v>20</v>
      </c>
      <c r="H2612" s="93">
        <v>23</v>
      </c>
      <c r="I2612" s="99">
        <v>7</v>
      </c>
      <c r="J2612" s="93">
        <v>7</v>
      </c>
      <c r="K2612" s="93">
        <v>15</v>
      </c>
      <c r="L2612" s="93">
        <v>1</v>
      </c>
      <c r="M2612" s="93">
        <v>16</v>
      </c>
      <c r="N2612" s="93">
        <v>23</v>
      </c>
      <c r="O2612" s="94">
        <v>20</v>
      </c>
      <c r="P2612" s="74">
        <v>352785364</v>
      </c>
      <c r="Q2612" s="74">
        <v>1167865459</v>
      </c>
      <c r="R2612" s="74">
        <v>9</v>
      </c>
      <c r="S2612" s="74">
        <v>6279386</v>
      </c>
      <c r="T2612" s="74">
        <v>119</v>
      </c>
      <c r="U2612" s="74">
        <v>120950</v>
      </c>
      <c r="V2612" s="74">
        <v>2231</v>
      </c>
      <c r="W2612" s="74">
        <v>3000</v>
      </c>
      <c r="X2612" s="74">
        <v>96543</v>
      </c>
      <c r="Y2612" s="74">
        <v>200</v>
      </c>
      <c r="Z2612" s="74">
        <v>1572941</v>
      </c>
      <c r="AA2612" s="74">
        <v>10</v>
      </c>
      <c r="AB2612" s="74">
        <v>14712288</v>
      </c>
      <c r="AC2612" s="74">
        <v>5</v>
      </c>
    </row>
    <row r="2613" spans="1:29" ht="14.25">
      <c r="A2613" s="89">
        <v>2020101</v>
      </c>
      <c r="B2613" s="91">
        <v>44119</v>
      </c>
      <c r="C2613" s="97">
        <v>10</v>
      </c>
      <c r="D2613" s="93">
        <v>17</v>
      </c>
      <c r="E2613" s="93">
        <v>24</v>
      </c>
      <c r="F2613" s="93">
        <v>25</v>
      </c>
      <c r="G2613" s="93">
        <v>28</v>
      </c>
      <c r="H2613" s="93">
        <v>30</v>
      </c>
      <c r="I2613" s="99">
        <v>15</v>
      </c>
      <c r="J2613" s="93">
        <v>28</v>
      </c>
      <c r="K2613" s="93">
        <v>25</v>
      </c>
      <c r="L2613" s="93">
        <v>10</v>
      </c>
      <c r="M2613" s="93">
        <v>17</v>
      </c>
      <c r="N2613" s="93">
        <v>24</v>
      </c>
      <c r="O2613" s="94">
        <v>30</v>
      </c>
      <c r="P2613" s="74">
        <v>360073112</v>
      </c>
      <c r="Q2613" s="74">
        <v>1196363693</v>
      </c>
      <c r="R2613" s="74">
        <v>7</v>
      </c>
      <c r="S2613" s="74">
        <v>8298609</v>
      </c>
      <c r="T2613" s="74">
        <v>109</v>
      </c>
      <c r="U2613" s="74">
        <v>264796</v>
      </c>
      <c r="V2613" s="74">
        <v>884</v>
      </c>
      <c r="W2613" s="74">
        <v>3000</v>
      </c>
      <c r="X2613" s="74">
        <v>56707</v>
      </c>
      <c r="Y2613" s="74">
        <v>200</v>
      </c>
      <c r="Z2613" s="74">
        <v>1279986</v>
      </c>
      <c r="AA2613" s="74">
        <v>10</v>
      </c>
      <c r="AB2613" s="74">
        <v>6838246</v>
      </c>
      <c r="AC2613" s="74">
        <v>5</v>
      </c>
    </row>
    <row r="2614" spans="1:29" ht="14.25">
      <c r="A2614" s="89">
        <v>2020102</v>
      </c>
      <c r="B2614" s="91">
        <v>44122</v>
      </c>
      <c r="C2614" s="97">
        <v>9</v>
      </c>
      <c r="D2614" s="93">
        <v>10</v>
      </c>
      <c r="E2614" s="93">
        <v>19</v>
      </c>
      <c r="F2614" s="93">
        <v>25</v>
      </c>
      <c r="G2614" s="93">
        <v>26</v>
      </c>
      <c r="H2614" s="93">
        <v>29</v>
      </c>
      <c r="I2614" s="99">
        <v>8</v>
      </c>
      <c r="J2614" s="93">
        <v>29</v>
      </c>
      <c r="K2614" s="93">
        <v>9</v>
      </c>
      <c r="L2614" s="93">
        <v>25</v>
      </c>
      <c r="M2614" s="93">
        <v>10</v>
      </c>
      <c r="N2614" s="93">
        <v>19</v>
      </c>
      <c r="O2614" s="94">
        <v>26</v>
      </c>
      <c r="P2614" s="74">
        <v>385810668</v>
      </c>
      <c r="Q2614" s="74">
        <v>837068374</v>
      </c>
      <c r="R2614" s="74">
        <v>73</v>
      </c>
      <c r="S2614" s="74">
        <v>5028416</v>
      </c>
      <c r="T2614" s="74">
        <v>472</v>
      </c>
      <c r="U2614" s="74">
        <v>6000</v>
      </c>
      <c r="V2614" s="74">
        <v>7605</v>
      </c>
      <c r="W2614" s="74">
        <v>3000</v>
      </c>
      <c r="X2614" s="74">
        <v>235915</v>
      </c>
      <c r="Y2614" s="74">
        <v>200</v>
      </c>
      <c r="Z2614" s="74">
        <v>2832338</v>
      </c>
      <c r="AA2614" s="74">
        <v>10</v>
      </c>
      <c r="AB2614" s="74">
        <v>16070740</v>
      </c>
      <c r="AC2614" s="74">
        <v>5</v>
      </c>
    </row>
    <row r="2615" spans="1:29" ht="14.25">
      <c r="A2615" s="89">
        <v>2020103</v>
      </c>
      <c r="B2615" s="91">
        <v>44124</v>
      </c>
      <c r="C2615" s="97">
        <v>4</v>
      </c>
      <c r="D2615" s="93">
        <v>9</v>
      </c>
      <c r="E2615" s="93">
        <v>10</v>
      </c>
      <c r="F2615" s="93">
        <v>22</v>
      </c>
      <c r="G2615" s="93">
        <v>28</v>
      </c>
      <c r="H2615" s="93">
        <v>32</v>
      </c>
      <c r="I2615" s="99">
        <v>8</v>
      </c>
      <c r="J2615" s="93">
        <v>9</v>
      </c>
      <c r="K2615" s="93">
        <v>32</v>
      </c>
      <c r="L2615" s="93">
        <v>4</v>
      </c>
      <c r="M2615" s="93">
        <v>22</v>
      </c>
      <c r="N2615" s="93">
        <v>28</v>
      </c>
      <c r="O2615" s="94">
        <v>10</v>
      </c>
      <c r="P2615" s="74">
        <v>363566614</v>
      </c>
      <c r="Q2615" s="74">
        <v>812186919</v>
      </c>
      <c r="R2615" s="74">
        <v>13</v>
      </c>
      <c r="S2615" s="74">
        <v>6122197</v>
      </c>
      <c r="T2615" s="74">
        <v>136</v>
      </c>
      <c r="U2615" s="74">
        <v>134086</v>
      </c>
      <c r="V2615" s="74">
        <v>2037</v>
      </c>
      <c r="W2615" s="74">
        <v>3000</v>
      </c>
      <c r="X2615" s="74">
        <v>94263</v>
      </c>
      <c r="Y2615" s="74">
        <v>200</v>
      </c>
      <c r="Z2615" s="74">
        <v>1563821</v>
      </c>
      <c r="AA2615" s="74">
        <v>10</v>
      </c>
      <c r="AB2615" s="74">
        <v>12920604</v>
      </c>
      <c r="AC2615" s="74">
        <v>5</v>
      </c>
    </row>
    <row r="2616" spans="1:29" ht="14.25">
      <c r="A2616" s="89">
        <v>2020104</v>
      </c>
      <c r="B2616" s="91">
        <v>44126</v>
      </c>
      <c r="C2616" s="97">
        <v>4</v>
      </c>
      <c r="D2616" s="93">
        <v>8</v>
      </c>
      <c r="E2616" s="93">
        <v>10</v>
      </c>
      <c r="F2616" s="93">
        <v>16</v>
      </c>
      <c r="G2616" s="93">
        <v>27</v>
      </c>
      <c r="H2616" s="93">
        <v>29</v>
      </c>
      <c r="I2616" s="99">
        <v>9</v>
      </c>
      <c r="J2616" s="93">
        <v>4</v>
      </c>
      <c r="K2616" s="93">
        <v>10</v>
      </c>
      <c r="L2616" s="93">
        <v>27</v>
      </c>
      <c r="M2616" s="93">
        <v>16</v>
      </c>
      <c r="N2616" s="93">
        <v>8</v>
      </c>
      <c r="O2616" s="94">
        <v>29</v>
      </c>
      <c r="P2616" s="74">
        <v>371069028</v>
      </c>
      <c r="Q2616" s="74">
        <v>806356097</v>
      </c>
      <c r="R2616" s="74">
        <v>9</v>
      </c>
      <c r="S2616" s="74">
        <v>6582593</v>
      </c>
      <c r="T2616" s="74">
        <v>102</v>
      </c>
      <c r="U2616" s="74">
        <v>174550</v>
      </c>
      <c r="V2616" s="74">
        <v>2007</v>
      </c>
      <c r="W2616" s="74">
        <v>3000</v>
      </c>
      <c r="X2616" s="74">
        <v>95481</v>
      </c>
      <c r="Y2616" s="74">
        <v>200</v>
      </c>
      <c r="Z2616" s="74">
        <v>1539145</v>
      </c>
      <c r="AA2616" s="74">
        <v>10</v>
      </c>
      <c r="AB2616" s="74">
        <v>14019697</v>
      </c>
      <c r="AC2616" s="74">
        <v>5</v>
      </c>
    </row>
    <row r="2617" spans="1:29" ht="14.25">
      <c r="A2617" s="89">
        <v>2020105</v>
      </c>
      <c r="B2617" s="91">
        <v>44129</v>
      </c>
      <c r="C2617" s="97">
        <v>6</v>
      </c>
      <c r="D2617" s="93">
        <v>14</v>
      </c>
      <c r="E2617" s="93">
        <v>19</v>
      </c>
      <c r="F2617" s="93">
        <v>20</v>
      </c>
      <c r="G2617" s="93">
        <v>22</v>
      </c>
      <c r="H2617" s="93">
        <v>24</v>
      </c>
      <c r="I2617" s="99">
        <v>1</v>
      </c>
      <c r="J2617" s="93">
        <v>19</v>
      </c>
      <c r="K2617" s="93">
        <v>6</v>
      </c>
      <c r="L2617" s="93">
        <v>20</v>
      </c>
      <c r="M2617" s="93">
        <v>24</v>
      </c>
      <c r="N2617" s="93">
        <v>14</v>
      </c>
      <c r="O2617" s="94">
        <v>22</v>
      </c>
      <c r="P2617" s="74">
        <v>399513718</v>
      </c>
      <c r="Q2617" s="74">
        <v>837418291</v>
      </c>
      <c r="R2617" s="74">
        <v>6</v>
      </c>
      <c r="S2617" s="74">
        <v>8700739</v>
      </c>
      <c r="T2617" s="74">
        <v>117</v>
      </c>
      <c r="U2617" s="74">
        <v>237226</v>
      </c>
      <c r="V2617" s="74">
        <v>1395</v>
      </c>
      <c r="W2617" s="74">
        <v>3000</v>
      </c>
      <c r="X2617" s="74">
        <v>72328</v>
      </c>
      <c r="Y2617" s="74">
        <v>200</v>
      </c>
      <c r="Z2617" s="74">
        <v>1364998</v>
      </c>
      <c r="AA2617" s="74">
        <v>10</v>
      </c>
      <c r="AB2617" s="74">
        <v>10487794</v>
      </c>
      <c r="AC2617" s="74">
        <v>5</v>
      </c>
    </row>
    <row r="2618" spans="1:29" ht="14.25">
      <c r="A2618" s="89">
        <v>2020106</v>
      </c>
      <c r="B2618" s="91">
        <v>44131</v>
      </c>
      <c r="C2618" s="97">
        <v>2</v>
      </c>
      <c r="D2618" s="93">
        <v>4</v>
      </c>
      <c r="E2618" s="93">
        <v>11</v>
      </c>
      <c r="F2618" s="93">
        <v>15</v>
      </c>
      <c r="G2618" s="93">
        <v>18</v>
      </c>
      <c r="H2618" s="93">
        <v>28</v>
      </c>
      <c r="I2618" s="99">
        <v>10</v>
      </c>
      <c r="J2618" s="93">
        <v>15</v>
      </c>
      <c r="K2618" s="93">
        <v>4</v>
      </c>
      <c r="L2618" s="93">
        <v>2</v>
      </c>
      <c r="M2618" s="93">
        <v>28</v>
      </c>
      <c r="N2618" s="93">
        <v>18</v>
      </c>
      <c r="O2618" s="94">
        <v>11</v>
      </c>
      <c r="P2618" s="74">
        <v>362151946</v>
      </c>
      <c r="Q2618" s="74">
        <v>802335158</v>
      </c>
      <c r="R2618" s="74">
        <v>14</v>
      </c>
      <c r="S2618" s="74">
        <v>5906931</v>
      </c>
      <c r="T2618" s="74">
        <v>123</v>
      </c>
      <c r="U2618" s="74">
        <v>129034</v>
      </c>
      <c r="V2618" s="74">
        <v>2500</v>
      </c>
      <c r="W2618" s="74">
        <v>3000</v>
      </c>
      <c r="X2618" s="74">
        <v>102898</v>
      </c>
      <c r="Y2618" s="74">
        <v>200</v>
      </c>
      <c r="Z2618" s="74">
        <v>1717571</v>
      </c>
      <c r="AA2618" s="74">
        <v>10</v>
      </c>
      <c r="AB2618" s="74">
        <v>13742786</v>
      </c>
      <c r="AC2618" s="74">
        <v>5</v>
      </c>
    </row>
    <row r="2619" spans="1:29" ht="14.25">
      <c r="A2619" s="89">
        <v>2020107</v>
      </c>
      <c r="B2619" s="91">
        <v>44133</v>
      </c>
      <c r="C2619" s="97">
        <v>3</v>
      </c>
      <c r="D2619" s="93">
        <v>9</v>
      </c>
      <c r="E2619" s="93">
        <v>11</v>
      </c>
      <c r="F2619" s="93">
        <v>24</v>
      </c>
      <c r="G2619" s="93">
        <v>25</v>
      </c>
      <c r="H2619" s="93">
        <v>28</v>
      </c>
      <c r="I2619" s="99">
        <v>16</v>
      </c>
      <c r="J2619" s="93">
        <v>3</v>
      </c>
      <c r="K2619" s="93">
        <v>9</v>
      </c>
      <c r="L2619" s="93">
        <v>11</v>
      </c>
      <c r="M2619" s="93">
        <v>25</v>
      </c>
      <c r="N2619" s="93">
        <v>24</v>
      </c>
      <c r="O2619" s="94">
        <v>28</v>
      </c>
      <c r="P2619" s="74">
        <v>372099740</v>
      </c>
      <c r="Q2619" s="74">
        <v>835776030</v>
      </c>
      <c r="R2619" s="74">
        <v>5</v>
      </c>
      <c r="S2619" s="74">
        <v>9250245</v>
      </c>
      <c r="T2619" s="74">
        <v>185</v>
      </c>
      <c r="U2619" s="74">
        <v>143589</v>
      </c>
      <c r="V2619" s="74">
        <v>1335</v>
      </c>
      <c r="W2619" s="74">
        <v>3000</v>
      </c>
      <c r="X2619" s="74">
        <v>66856</v>
      </c>
      <c r="Y2619" s="74">
        <v>200</v>
      </c>
      <c r="Z2619" s="74">
        <v>1297669</v>
      </c>
      <c r="AA2619" s="74">
        <v>10</v>
      </c>
      <c r="AB2619" s="74">
        <v>9143970</v>
      </c>
      <c r="AC2619" s="74">
        <v>5</v>
      </c>
    </row>
    <row r="2620" spans="1:29" ht="14.25">
      <c r="A2620" s="89">
        <v>2020108</v>
      </c>
      <c r="B2620" s="91">
        <v>44136</v>
      </c>
      <c r="C2620" s="97">
        <v>10</v>
      </c>
      <c r="D2620" s="93">
        <v>12</v>
      </c>
      <c r="E2620" s="93">
        <v>15</v>
      </c>
      <c r="F2620" s="93">
        <v>17</v>
      </c>
      <c r="G2620" s="93">
        <v>23</v>
      </c>
      <c r="H2620" s="93">
        <v>32</v>
      </c>
      <c r="I2620" s="99">
        <v>5</v>
      </c>
      <c r="J2620" s="93">
        <v>32</v>
      </c>
      <c r="K2620" s="93">
        <v>15</v>
      </c>
      <c r="L2620" s="93">
        <v>17</v>
      </c>
      <c r="M2620" s="93">
        <v>12</v>
      </c>
      <c r="N2620" s="93">
        <v>10</v>
      </c>
      <c r="O2620" s="94">
        <v>23</v>
      </c>
      <c r="P2620" s="74">
        <v>398129794</v>
      </c>
      <c r="Q2620" s="74">
        <v>793968638</v>
      </c>
      <c r="R2620" s="74">
        <v>18</v>
      </c>
      <c r="S2620" s="74">
        <v>5973588</v>
      </c>
      <c r="T2620" s="74">
        <v>123</v>
      </c>
      <c r="U2620" s="74">
        <v>178095</v>
      </c>
      <c r="V2620" s="74">
        <v>1781</v>
      </c>
      <c r="W2620" s="74">
        <v>3000</v>
      </c>
      <c r="X2620" s="74">
        <v>85056</v>
      </c>
      <c r="Y2620" s="74">
        <v>200</v>
      </c>
      <c r="Z2620" s="74">
        <v>1529642</v>
      </c>
      <c r="AA2620" s="74">
        <v>10</v>
      </c>
      <c r="AB2620" s="74">
        <v>13962011</v>
      </c>
      <c r="AC2620" s="74">
        <v>5</v>
      </c>
    </row>
    <row r="2621" spans="1:29" ht="14.25">
      <c r="A2621" s="89">
        <v>2020109</v>
      </c>
      <c r="B2621" s="91">
        <v>44138</v>
      </c>
      <c r="C2621" s="97">
        <v>6</v>
      </c>
      <c r="D2621" s="93">
        <v>13</v>
      </c>
      <c r="E2621" s="93">
        <v>16</v>
      </c>
      <c r="F2621" s="93">
        <v>20</v>
      </c>
      <c r="G2621" s="93">
        <v>23</v>
      </c>
      <c r="H2621" s="93">
        <v>32</v>
      </c>
      <c r="I2621" s="99">
        <v>13</v>
      </c>
      <c r="J2621" s="93">
        <v>6</v>
      </c>
      <c r="K2621" s="93">
        <v>13</v>
      </c>
      <c r="L2621" s="93">
        <v>16</v>
      </c>
      <c r="M2621" s="93">
        <v>20</v>
      </c>
      <c r="N2621" s="93">
        <v>23</v>
      </c>
      <c r="O2621" s="94">
        <v>32</v>
      </c>
      <c r="P2621" s="74">
        <v>358593188</v>
      </c>
      <c r="Q2621" s="74">
        <v>723801259</v>
      </c>
      <c r="R2621" s="74">
        <v>23</v>
      </c>
      <c r="S2621" s="74">
        <v>5708816</v>
      </c>
      <c r="T2621" s="74">
        <v>133</v>
      </c>
      <c r="U2621" s="74">
        <v>153221</v>
      </c>
      <c r="V2621" s="74">
        <v>1649</v>
      </c>
      <c r="W2621" s="74">
        <v>3000</v>
      </c>
      <c r="X2621" s="74">
        <v>72684</v>
      </c>
      <c r="Y2621" s="74">
        <v>200</v>
      </c>
      <c r="Z2621" s="74">
        <v>1308981</v>
      </c>
      <c r="AA2621" s="74">
        <v>10</v>
      </c>
      <c r="AB2621" s="74">
        <v>12324639</v>
      </c>
      <c r="AC2621" s="74">
        <v>5</v>
      </c>
    </row>
    <row r="2622" spans="1:29" ht="14.25">
      <c r="A2622" s="89">
        <v>2020110</v>
      </c>
      <c r="B2622" s="91">
        <v>44140</v>
      </c>
      <c r="C2622" s="97">
        <v>2</v>
      </c>
      <c r="D2622" s="93">
        <v>6</v>
      </c>
      <c r="E2622" s="93">
        <v>9</v>
      </c>
      <c r="F2622" s="93">
        <v>14</v>
      </c>
      <c r="G2622" s="93">
        <v>22</v>
      </c>
      <c r="H2622" s="93">
        <v>25</v>
      </c>
      <c r="I2622" s="99">
        <v>4</v>
      </c>
      <c r="J2622" s="93">
        <v>25</v>
      </c>
      <c r="K2622" s="93">
        <v>14</v>
      </c>
      <c r="L2622" s="93">
        <v>6</v>
      </c>
      <c r="M2622" s="93">
        <v>2</v>
      </c>
      <c r="N2622" s="93">
        <v>22</v>
      </c>
      <c r="O2622" s="94">
        <v>9</v>
      </c>
      <c r="P2622" s="74">
        <v>365150166</v>
      </c>
      <c r="Q2622" s="74">
        <v>721987721</v>
      </c>
      <c r="R2622" s="74">
        <v>9</v>
      </c>
      <c r="S2622" s="74">
        <v>6744907</v>
      </c>
      <c r="T2622" s="74">
        <v>102</v>
      </c>
      <c r="U2622" s="74">
        <v>192453</v>
      </c>
      <c r="V2622" s="74">
        <v>2128</v>
      </c>
      <c r="W2622" s="74">
        <v>3000</v>
      </c>
      <c r="X2622" s="74">
        <v>83562</v>
      </c>
      <c r="Y2622" s="74">
        <v>200</v>
      </c>
      <c r="Z2622" s="74">
        <v>1488404</v>
      </c>
      <c r="AA2622" s="74">
        <v>10</v>
      </c>
      <c r="AB2622" s="74">
        <v>12484460</v>
      </c>
      <c r="AC2622" s="74">
        <v>5</v>
      </c>
    </row>
    <row r="2623" spans="1:29" ht="14.25">
      <c r="A2623" s="89">
        <v>2020111</v>
      </c>
      <c r="B2623" s="91">
        <v>44143</v>
      </c>
      <c r="C2623" s="97">
        <v>6</v>
      </c>
      <c r="D2623" s="93">
        <v>9</v>
      </c>
      <c r="E2623" s="93">
        <v>17</v>
      </c>
      <c r="F2623" s="93">
        <v>22</v>
      </c>
      <c r="G2623" s="93">
        <v>24</v>
      </c>
      <c r="H2623" s="93">
        <v>26</v>
      </c>
      <c r="I2623" s="99">
        <v>16</v>
      </c>
      <c r="J2623" s="93">
        <v>17</v>
      </c>
      <c r="K2623" s="93">
        <v>6</v>
      </c>
      <c r="L2623" s="93">
        <v>22</v>
      </c>
      <c r="M2623" s="93">
        <v>24</v>
      </c>
      <c r="N2623" s="93">
        <v>26</v>
      </c>
      <c r="O2623" s="94">
        <v>9</v>
      </c>
      <c r="P2623" s="74">
        <v>459469274</v>
      </c>
      <c r="Q2623" s="74">
        <v>808174858</v>
      </c>
      <c r="R2623" s="74">
        <v>3</v>
      </c>
      <c r="S2623" s="74">
        <v>10000000</v>
      </c>
      <c r="T2623" s="74">
        <v>106</v>
      </c>
      <c r="U2623" s="74">
        <v>365368</v>
      </c>
      <c r="V2623" s="74">
        <v>947</v>
      </c>
      <c r="W2623" s="74">
        <v>3000</v>
      </c>
      <c r="X2623" s="74">
        <v>64924</v>
      </c>
      <c r="Y2623" s="74">
        <v>200</v>
      </c>
      <c r="Z2623" s="74">
        <v>1399322</v>
      </c>
      <c r="AA2623" s="74">
        <v>10</v>
      </c>
      <c r="AB2623" s="74">
        <v>8080948</v>
      </c>
      <c r="AC2623" s="74">
        <v>5</v>
      </c>
    </row>
    <row r="2624" spans="1:29" ht="14.25">
      <c r="A2624" s="89">
        <v>2020112</v>
      </c>
      <c r="B2624" s="91">
        <v>44145</v>
      </c>
      <c r="C2624" s="97">
        <v>2</v>
      </c>
      <c r="D2624" s="93">
        <v>9</v>
      </c>
      <c r="E2624" s="93">
        <v>12</v>
      </c>
      <c r="F2624" s="93">
        <v>17</v>
      </c>
      <c r="G2624" s="93">
        <v>28</v>
      </c>
      <c r="H2624" s="93">
        <v>32</v>
      </c>
      <c r="I2624" s="99">
        <v>5</v>
      </c>
      <c r="J2624" s="93">
        <v>2</v>
      </c>
      <c r="K2624" s="93">
        <v>28</v>
      </c>
      <c r="L2624" s="93">
        <v>12</v>
      </c>
      <c r="M2624" s="93">
        <v>32</v>
      </c>
      <c r="N2624" s="93">
        <v>9</v>
      </c>
      <c r="O2624" s="94">
        <v>17</v>
      </c>
      <c r="P2624" s="74">
        <v>426910448</v>
      </c>
      <c r="Q2624" s="74">
        <v>802000209</v>
      </c>
      <c r="R2624" s="74">
        <v>14</v>
      </c>
      <c r="S2624" s="74">
        <v>6657801</v>
      </c>
      <c r="T2624" s="74">
        <v>263</v>
      </c>
      <c r="U2624" s="74">
        <v>110309</v>
      </c>
      <c r="V2624" s="74">
        <v>1611</v>
      </c>
      <c r="W2624" s="74">
        <v>3000</v>
      </c>
      <c r="X2624" s="74">
        <v>81233</v>
      </c>
      <c r="Y2624" s="74">
        <v>200</v>
      </c>
      <c r="Z2624" s="74">
        <v>1451162</v>
      </c>
      <c r="AA2624" s="74">
        <v>10</v>
      </c>
      <c r="AB2624" s="74">
        <v>11509761</v>
      </c>
      <c r="AC2624" s="74">
        <v>5</v>
      </c>
    </row>
    <row r="2625" spans="1:29" ht="14.25">
      <c r="A2625" s="89">
        <v>2020113</v>
      </c>
      <c r="B2625" s="91">
        <v>44147</v>
      </c>
      <c r="C2625" s="97">
        <v>1</v>
      </c>
      <c r="D2625" s="93">
        <v>3</v>
      </c>
      <c r="E2625" s="93">
        <v>7</v>
      </c>
      <c r="F2625" s="93">
        <v>10</v>
      </c>
      <c r="G2625" s="93">
        <v>22</v>
      </c>
      <c r="H2625" s="93">
        <v>32</v>
      </c>
      <c r="I2625" s="99">
        <v>11</v>
      </c>
      <c r="J2625" s="93">
        <v>22</v>
      </c>
      <c r="K2625" s="93">
        <v>32</v>
      </c>
      <c r="L2625" s="93">
        <v>7</v>
      </c>
      <c r="M2625" s="93">
        <v>3</v>
      </c>
      <c r="N2625" s="93">
        <v>10</v>
      </c>
      <c r="O2625" s="94">
        <v>1</v>
      </c>
      <c r="P2625" s="74">
        <v>436471868</v>
      </c>
      <c r="Q2625" s="74">
        <v>772385388</v>
      </c>
      <c r="R2625" s="74">
        <v>7</v>
      </c>
      <c r="S2625" s="74">
        <v>5279749</v>
      </c>
      <c r="T2625" s="74">
        <v>114</v>
      </c>
      <c r="U2625" s="74">
        <v>21472</v>
      </c>
      <c r="V2625" s="74">
        <v>2770</v>
      </c>
      <c r="W2625" s="74">
        <v>3000</v>
      </c>
      <c r="X2625" s="74">
        <v>128295</v>
      </c>
      <c r="Y2625" s="74">
        <v>200</v>
      </c>
      <c r="Z2625" s="74">
        <v>2150210</v>
      </c>
      <c r="AA2625" s="74">
        <v>10</v>
      </c>
      <c r="AB2625" s="74">
        <v>29721776</v>
      </c>
      <c r="AC2625" s="74">
        <v>5</v>
      </c>
    </row>
    <row r="2626" spans="1:29" ht="14.25">
      <c r="A2626" s="89">
        <v>2020114</v>
      </c>
      <c r="B2626" s="91">
        <v>44150</v>
      </c>
      <c r="C2626" s="97">
        <v>1</v>
      </c>
      <c r="D2626" s="93">
        <v>5</v>
      </c>
      <c r="E2626" s="93">
        <v>11</v>
      </c>
      <c r="F2626" s="93">
        <v>24</v>
      </c>
      <c r="G2626" s="93">
        <v>30</v>
      </c>
      <c r="H2626" s="93">
        <v>32</v>
      </c>
      <c r="I2626" s="99">
        <v>3</v>
      </c>
      <c r="J2626" s="93">
        <v>24</v>
      </c>
      <c r="K2626" s="93">
        <v>30</v>
      </c>
      <c r="L2626" s="93">
        <v>32</v>
      </c>
      <c r="M2626" s="93">
        <v>1</v>
      </c>
      <c r="N2626" s="93">
        <v>5</v>
      </c>
      <c r="O2626" s="94">
        <v>11</v>
      </c>
      <c r="P2626" s="74">
        <v>476450128</v>
      </c>
      <c r="Q2626" s="74">
        <v>757446327</v>
      </c>
      <c r="R2626" s="74">
        <v>16</v>
      </c>
      <c r="S2626" s="74">
        <v>6478657</v>
      </c>
      <c r="T2626" s="74">
        <v>171</v>
      </c>
      <c r="U2626" s="74">
        <v>172942</v>
      </c>
      <c r="V2626" s="74">
        <v>2120</v>
      </c>
      <c r="W2626" s="74">
        <v>3000</v>
      </c>
      <c r="X2626" s="74">
        <v>92035</v>
      </c>
      <c r="Y2626" s="74">
        <v>200</v>
      </c>
      <c r="Z2626" s="74">
        <v>1705780</v>
      </c>
      <c r="AA2626" s="74">
        <v>10</v>
      </c>
      <c r="AB2626" s="74">
        <v>14668629</v>
      </c>
      <c r="AC2626" s="74">
        <v>5</v>
      </c>
    </row>
    <row r="2627" spans="1:29" ht="14.25">
      <c r="A2627" s="89">
        <v>2020115</v>
      </c>
      <c r="B2627" s="91">
        <v>44152</v>
      </c>
      <c r="C2627" s="97">
        <v>1</v>
      </c>
      <c r="D2627" s="93">
        <v>4</v>
      </c>
      <c r="E2627" s="93">
        <v>12</v>
      </c>
      <c r="F2627" s="93">
        <v>20</v>
      </c>
      <c r="G2627" s="93">
        <v>25</v>
      </c>
      <c r="H2627" s="93">
        <v>32</v>
      </c>
      <c r="I2627" s="99">
        <v>2</v>
      </c>
      <c r="J2627" s="93">
        <v>20</v>
      </c>
      <c r="K2627" s="93">
        <v>32</v>
      </c>
      <c r="L2627" s="93">
        <v>25</v>
      </c>
      <c r="M2627" s="93">
        <v>12</v>
      </c>
      <c r="N2627" s="93">
        <v>4</v>
      </c>
      <c r="O2627" s="94">
        <v>1</v>
      </c>
      <c r="P2627" s="74">
        <v>435736254</v>
      </c>
      <c r="Q2627" s="74">
        <v>837138988</v>
      </c>
      <c r="R2627" s="74">
        <v>2</v>
      </c>
      <c r="S2627" s="74">
        <v>10000000</v>
      </c>
      <c r="T2627" s="74">
        <v>114</v>
      </c>
      <c r="U2627" s="74">
        <v>291499</v>
      </c>
      <c r="V2627" s="74">
        <v>1070</v>
      </c>
      <c r="W2627" s="74">
        <v>3000</v>
      </c>
      <c r="X2627" s="74">
        <v>61218</v>
      </c>
      <c r="Y2627" s="74">
        <v>200</v>
      </c>
      <c r="Z2627" s="74">
        <v>1260746</v>
      </c>
      <c r="AA2627" s="74">
        <v>10</v>
      </c>
      <c r="AB2627" s="74">
        <v>10505231</v>
      </c>
      <c r="AC2627" s="74">
        <v>5</v>
      </c>
    </row>
    <row r="2628" spans="1:29" ht="14.25">
      <c r="A2628" s="89">
        <v>2020116</v>
      </c>
      <c r="B2628" s="91">
        <v>44154</v>
      </c>
      <c r="C2628" s="97">
        <v>5</v>
      </c>
      <c r="D2628" s="93">
        <v>6</v>
      </c>
      <c r="E2628" s="93">
        <v>14</v>
      </c>
      <c r="F2628" s="93">
        <v>16</v>
      </c>
      <c r="G2628" s="93">
        <v>19</v>
      </c>
      <c r="H2628" s="93">
        <v>27</v>
      </c>
      <c r="I2628" s="99">
        <v>10</v>
      </c>
      <c r="J2628" s="93">
        <v>5</v>
      </c>
      <c r="K2628" s="93">
        <v>6</v>
      </c>
      <c r="L2628" s="93">
        <v>27</v>
      </c>
      <c r="M2628" s="93">
        <v>14</v>
      </c>
      <c r="N2628" s="93">
        <v>16</v>
      </c>
      <c r="O2628" s="94">
        <v>19</v>
      </c>
      <c r="P2628" s="74">
        <v>434234564</v>
      </c>
      <c r="Q2628" s="74">
        <v>841135768</v>
      </c>
      <c r="R2628" s="74">
        <v>9</v>
      </c>
      <c r="S2628" s="74">
        <v>6979667</v>
      </c>
      <c r="T2628" s="74">
        <v>172</v>
      </c>
      <c r="U2628" s="74">
        <v>129484</v>
      </c>
      <c r="V2628" s="74">
        <v>2843</v>
      </c>
      <c r="W2628" s="74">
        <v>3000</v>
      </c>
      <c r="X2628" s="74">
        <v>114760</v>
      </c>
      <c r="Y2628" s="74">
        <v>200</v>
      </c>
      <c r="Z2628" s="74">
        <v>1947545</v>
      </c>
      <c r="AA2628" s="74">
        <v>10</v>
      </c>
      <c r="AB2628" s="74">
        <v>14546686</v>
      </c>
      <c r="AC2628" s="74">
        <v>5</v>
      </c>
    </row>
    <row r="2629" spans="1:29" ht="14.25">
      <c r="A2629" s="89">
        <v>2020117</v>
      </c>
      <c r="B2629" s="91">
        <v>44157</v>
      </c>
      <c r="C2629" s="97">
        <v>7</v>
      </c>
      <c r="D2629" s="93">
        <v>8</v>
      </c>
      <c r="E2629" s="93">
        <v>9</v>
      </c>
      <c r="F2629" s="93">
        <v>10</v>
      </c>
      <c r="G2629" s="93">
        <v>16</v>
      </c>
      <c r="H2629" s="93">
        <v>27</v>
      </c>
      <c r="I2629" s="99">
        <v>7</v>
      </c>
      <c r="J2629" s="93">
        <v>9</v>
      </c>
      <c r="K2629" s="93">
        <v>16</v>
      </c>
      <c r="L2629" s="93">
        <v>7</v>
      </c>
      <c r="M2629" s="93">
        <v>10</v>
      </c>
      <c r="N2629" s="93">
        <v>8</v>
      </c>
      <c r="O2629" s="94">
        <v>27</v>
      </c>
      <c r="P2629" s="74">
        <v>460145954</v>
      </c>
      <c r="Q2629" s="74">
        <v>785993086</v>
      </c>
      <c r="R2629" s="74">
        <v>19</v>
      </c>
      <c r="S2629" s="74">
        <v>5762819</v>
      </c>
      <c r="T2629" s="74">
        <v>225</v>
      </c>
      <c r="U2629" s="74">
        <v>80519</v>
      </c>
      <c r="V2629" s="74">
        <v>3796</v>
      </c>
      <c r="W2629" s="74">
        <v>3000</v>
      </c>
      <c r="X2629" s="74">
        <v>154854</v>
      </c>
      <c r="Y2629" s="74">
        <v>200</v>
      </c>
      <c r="Z2629" s="74">
        <v>2422594</v>
      </c>
      <c r="AA2629" s="74">
        <v>10</v>
      </c>
      <c r="AB2629" s="74">
        <v>17283785</v>
      </c>
      <c r="AC2629" s="74">
        <v>5</v>
      </c>
    </row>
    <row r="2630" spans="1:29" ht="14.25">
      <c r="A2630" s="89">
        <v>2020118</v>
      </c>
      <c r="B2630" s="91">
        <v>44159</v>
      </c>
      <c r="C2630" s="97">
        <v>11</v>
      </c>
      <c r="D2630" s="93">
        <v>13</v>
      </c>
      <c r="E2630" s="93">
        <v>19</v>
      </c>
      <c r="F2630" s="93">
        <v>26</v>
      </c>
      <c r="G2630" s="93">
        <v>30</v>
      </c>
      <c r="H2630" s="93">
        <v>33</v>
      </c>
      <c r="I2630" s="99">
        <v>5</v>
      </c>
      <c r="J2630" s="93">
        <v>26</v>
      </c>
      <c r="K2630" s="93">
        <v>11</v>
      </c>
      <c r="L2630" s="93">
        <v>30</v>
      </c>
      <c r="M2630" s="93">
        <v>19</v>
      </c>
      <c r="N2630" s="93">
        <v>13</v>
      </c>
      <c r="O2630" s="94">
        <v>33</v>
      </c>
      <c r="P2630" s="74">
        <v>419968358</v>
      </c>
      <c r="Q2630" s="74">
        <v>835737606</v>
      </c>
      <c r="R2630" s="74">
        <v>4</v>
      </c>
      <c r="S2630" s="74">
        <v>10000000</v>
      </c>
      <c r="T2630" s="74">
        <v>114</v>
      </c>
      <c r="U2630" s="74">
        <v>262410</v>
      </c>
      <c r="V2630" s="74">
        <v>1211</v>
      </c>
      <c r="W2630" s="74">
        <v>3000</v>
      </c>
      <c r="X2630" s="74">
        <v>69153</v>
      </c>
      <c r="Y2630" s="74">
        <v>200</v>
      </c>
      <c r="Z2630" s="74">
        <v>1441074</v>
      </c>
      <c r="AA2630" s="74">
        <v>10</v>
      </c>
      <c r="AB2630" s="74">
        <v>10850159</v>
      </c>
      <c r="AC2630" s="74">
        <v>5</v>
      </c>
    </row>
    <row r="2631" spans="1:29" ht="14.25">
      <c r="A2631" s="89">
        <v>2020119</v>
      </c>
      <c r="B2631" s="91">
        <v>44161</v>
      </c>
      <c r="C2631" s="97">
        <v>1</v>
      </c>
      <c r="D2631" s="93">
        <v>9</v>
      </c>
      <c r="E2631" s="93">
        <v>22</v>
      </c>
      <c r="F2631" s="93">
        <v>28</v>
      </c>
      <c r="G2631" s="93">
        <v>32</v>
      </c>
      <c r="H2631" s="93">
        <v>33</v>
      </c>
      <c r="I2631" s="99">
        <v>15</v>
      </c>
      <c r="J2631" s="93">
        <v>33</v>
      </c>
      <c r="K2631" s="93">
        <v>1</v>
      </c>
      <c r="L2631" s="93">
        <v>28</v>
      </c>
      <c r="M2631" s="93">
        <v>9</v>
      </c>
      <c r="N2631" s="93">
        <v>22</v>
      </c>
      <c r="O2631" s="94">
        <v>32</v>
      </c>
      <c r="P2631" s="74">
        <v>432978556</v>
      </c>
      <c r="Q2631" s="74">
        <v>837777744</v>
      </c>
      <c r="R2631" s="74">
        <v>12</v>
      </c>
      <c r="S2631" s="74">
        <v>6880004</v>
      </c>
      <c r="T2631" s="74">
        <v>117</v>
      </c>
      <c r="U2631" s="74">
        <v>241026</v>
      </c>
      <c r="V2631" s="74">
        <v>1983</v>
      </c>
      <c r="W2631" s="74">
        <v>3000</v>
      </c>
      <c r="X2631" s="74">
        <v>97076</v>
      </c>
      <c r="Y2631" s="74">
        <v>200</v>
      </c>
      <c r="Z2631" s="74">
        <v>1634862</v>
      </c>
      <c r="AA2631" s="74">
        <v>10</v>
      </c>
      <c r="AB2631" s="74">
        <v>11529284</v>
      </c>
      <c r="AC2631" s="74">
        <v>5</v>
      </c>
    </row>
    <row r="2632" spans="1:29" ht="14.25">
      <c r="A2632" s="89">
        <v>2020120</v>
      </c>
      <c r="B2632" s="91">
        <v>44164</v>
      </c>
      <c r="C2632" s="97">
        <v>1</v>
      </c>
      <c r="D2632" s="93">
        <v>2</v>
      </c>
      <c r="E2632" s="93">
        <v>3</v>
      </c>
      <c r="F2632" s="93">
        <v>4</v>
      </c>
      <c r="G2632" s="93">
        <v>9</v>
      </c>
      <c r="H2632" s="93">
        <v>10</v>
      </c>
      <c r="I2632" s="99">
        <v>12</v>
      </c>
      <c r="J2632" s="93">
        <v>10</v>
      </c>
      <c r="K2632" s="93">
        <v>4</v>
      </c>
      <c r="L2632" s="93">
        <v>2</v>
      </c>
      <c r="M2632" s="93">
        <v>3</v>
      </c>
      <c r="N2632" s="93">
        <v>1</v>
      </c>
      <c r="O2632" s="94">
        <v>9</v>
      </c>
      <c r="P2632" s="74">
        <v>470788664</v>
      </c>
      <c r="Q2632" s="74">
        <v>738529199</v>
      </c>
      <c r="R2632" s="74">
        <v>28</v>
      </c>
      <c r="S2632" s="74">
        <v>5529239</v>
      </c>
      <c r="T2632" s="74">
        <v>535</v>
      </c>
      <c r="U2632" s="74">
        <v>34623</v>
      </c>
      <c r="V2632" s="74">
        <v>7705</v>
      </c>
      <c r="W2632" s="74">
        <v>3000</v>
      </c>
      <c r="X2632" s="74">
        <v>110724</v>
      </c>
      <c r="Y2632" s="74">
        <v>200</v>
      </c>
      <c r="Z2632" s="74">
        <v>1919141</v>
      </c>
      <c r="AA2632" s="74">
        <v>10</v>
      </c>
      <c r="AB2632" s="74">
        <v>18428336</v>
      </c>
      <c r="AC2632" s="74">
        <v>5</v>
      </c>
    </row>
    <row r="2633" spans="1:29" ht="14.25">
      <c r="A2633" s="89">
        <v>2020121</v>
      </c>
      <c r="B2633" s="91">
        <v>44166</v>
      </c>
      <c r="C2633" s="97">
        <v>2</v>
      </c>
      <c r="D2633" s="93">
        <v>4</v>
      </c>
      <c r="E2633" s="93">
        <v>6</v>
      </c>
      <c r="F2633" s="93">
        <v>21</v>
      </c>
      <c r="G2633" s="93">
        <v>25</v>
      </c>
      <c r="H2633" s="93">
        <v>29</v>
      </c>
      <c r="I2633" s="99">
        <v>3</v>
      </c>
      <c r="J2633" s="93">
        <v>4</v>
      </c>
      <c r="K2633" s="93">
        <v>2</v>
      </c>
      <c r="L2633" s="93">
        <v>21</v>
      </c>
      <c r="M2633" s="93">
        <v>6</v>
      </c>
      <c r="N2633" s="93">
        <v>25</v>
      </c>
      <c r="O2633" s="94">
        <v>29</v>
      </c>
      <c r="P2633" s="74">
        <v>425615038</v>
      </c>
      <c r="Q2633" s="74">
        <v>777556587</v>
      </c>
      <c r="R2633" s="74">
        <v>5</v>
      </c>
      <c r="S2633" s="74">
        <v>9656537</v>
      </c>
      <c r="T2633" s="74">
        <v>91</v>
      </c>
      <c r="U2633" s="74">
        <v>319817</v>
      </c>
      <c r="V2633" s="74">
        <v>1286</v>
      </c>
      <c r="W2633" s="74">
        <v>3000</v>
      </c>
      <c r="X2633" s="74">
        <v>76982</v>
      </c>
      <c r="Y2633" s="74">
        <v>200</v>
      </c>
      <c r="Z2633" s="74">
        <v>1459850</v>
      </c>
      <c r="AA2633" s="74">
        <v>10</v>
      </c>
      <c r="AB2633" s="74">
        <v>11657007</v>
      </c>
      <c r="AC2633" s="74">
        <v>5</v>
      </c>
    </row>
    <row r="2634" spans="1:29" ht="14.25">
      <c r="A2634" s="89">
        <v>2020122</v>
      </c>
      <c r="B2634" s="91">
        <v>44168</v>
      </c>
      <c r="C2634" s="97">
        <v>12</v>
      </c>
      <c r="D2634" s="93">
        <v>15</v>
      </c>
      <c r="E2634" s="93">
        <v>17</v>
      </c>
      <c r="F2634" s="93">
        <v>24</v>
      </c>
      <c r="G2634" s="93">
        <v>26</v>
      </c>
      <c r="H2634" s="93">
        <v>31</v>
      </c>
      <c r="I2634" s="99">
        <v>15</v>
      </c>
      <c r="J2634" s="93">
        <v>26</v>
      </c>
      <c r="K2634" s="93">
        <v>17</v>
      </c>
      <c r="L2634" s="93">
        <v>12</v>
      </c>
      <c r="M2634" s="93">
        <v>24</v>
      </c>
      <c r="N2634" s="93">
        <v>31</v>
      </c>
      <c r="O2634" s="94">
        <v>15</v>
      </c>
      <c r="P2634" s="74">
        <v>416050434</v>
      </c>
      <c r="Q2634" s="74">
        <v>810048147</v>
      </c>
      <c r="R2634" s="74">
        <v>7</v>
      </c>
      <c r="S2634" s="74">
        <v>8506055</v>
      </c>
      <c r="T2634" s="74">
        <v>484</v>
      </c>
      <c r="U2634" s="74">
        <v>63384</v>
      </c>
      <c r="V2634" s="74">
        <v>1246</v>
      </c>
      <c r="W2634" s="74">
        <v>3000</v>
      </c>
      <c r="X2634" s="74">
        <v>97809</v>
      </c>
      <c r="Y2634" s="74">
        <v>200</v>
      </c>
      <c r="Z2634" s="74">
        <v>1761733</v>
      </c>
      <c r="AA2634" s="74">
        <v>10</v>
      </c>
      <c r="AB2634" s="74">
        <v>8047131</v>
      </c>
      <c r="AC2634" s="74">
        <v>5</v>
      </c>
    </row>
    <row r="2635" spans="1:29" ht="14.25">
      <c r="A2635" s="89">
        <v>2020123</v>
      </c>
      <c r="B2635" s="91">
        <v>44171</v>
      </c>
      <c r="C2635" s="97">
        <v>1</v>
      </c>
      <c r="D2635" s="93">
        <v>3</v>
      </c>
      <c r="E2635" s="93">
        <v>18</v>
      </c>
      <c r="F2635" s="93">
        <v>19</v>
      </c>
      <c r="G2635" s="93">
        <v>26</v>
      </c>
      <c r="H2635" s="93">
        <v>29</v>
      </c>
      <c r="I2635" s="99">
        <v>3</v>
      </c>
      <c r="J2635" s="93">
        <v>19</v>
      </c>
      <c r="K2635" s="93">
        <v>29</v>
      </c>
      <c r="L2635" s="93">
        <v>18</v>
      </c>
      <c r="M2635" s="93">
        <v>26</v>
      </c>
      <c r="N2635" s="93">
        <v>1</v>
      </c>
      <c r="O2635" s="94">
        <v>3</v>
      </c>
      <c r="P2635" s="74">
        <v>442277628</v>
      </c>
      <c r="Q2635" s="74">
        <v>869247735</v>
      </c>
      <c r="R2635" s="74">
        <v>5</v>
      </c>
      <c r="S2635" s="74">
        <v>10000000</v>
      </c>
      <c r="T2635" s="74">
        <v>106</v>
      </c>
      <c r="U2635" s="74">
        <v>343394</v>
      </c>
      <c r="V2635" s="74">
        <v>1231</v>
      </c>
      <c r="W2635" s="74">
        <v>3000</v>
      </c>
      <c r="X2635" s="74">
        <v>64383</v>
      </c>
      <c r="Y2635" s="74">
        <v>200</v>
      </c>
      <c r="Z2635" s="74">
        <v>1298514</v>
      </c>
      <c r="AA2635" s="74">
        <v>10</v>
      </c>
      <c r="AB2635" s="74">
        <v>8312369</v>
      </c>
      <c r="AC2635" s="74">
        <v>5</v>
      </c>
    </row>
    <row r="2636" spans="1:29" ht="14.25">
      <c r="A2636" s="89">
        <v>2020124</v>
      </c>
      <c r="B2636" s="91">
        <v>44173</v>
      </c>
      <c r="C2636" s="97">
        <v>16</v>
      </c>
      <c r="D2636" s="93">
        <v>18</v>
      </c>
      <c r="E2636" s="93">
        <v>19</v>
      </c>
      <c r="F2636" s="93">
        <v>20</v>
      </c>
      <c r="G2636" s="93">
        <v>29</v>
      </c>
      <c r="H2636" s="93">
        <v>33</v>
      </c>
      <c r="I2636" s="99">
        <v>12</v>
      </c>
      <c r="J2636" s="93">
        <v>33</v>
      </c>
      <c r="K2636" s="93">
        <v>29</v>
      </c>
      <c r="L2636" s="93">
        <v>19</v>
      </c>
      <c r="M2636" s="93">
        <v>20</v>
      </c>
      <c r="N2636" s="93">
        <v>18</v>
      </c>
      <c r="O2636" s="94">
        <v>16</v>
      </c>
      <c r="P2636" s="74">
        <v>394367604</v>
      </c>
      <c r="Q2636" s="74">
        <v>916453174</v>
      </c>
      <c r="R2636" s="74">
        <v>3</v>
      </c>
      <c r="S2636" s="74">
        <v>10000000</v>
      </c>
      <c r="T2636" s="74">
        <v>53</v>
      </c>
      <c r="U2636" s="74">
        <v>485568</v>
      </c>
      <c r="V2636" s="74">
        <v>1116</v>
      </c>
      <c r="W2636" s="74">
        <v>3000</v>
      </c>
      <c r="X2636" s="74">
        <v>60317</v>
      </c>
      <c r="Y2636" s="74">
        <v>200</v>
      </c>
      <c r="Z2636" s="74">
        <v>1221178</v>
      </c>
      <c r="AA2636" s="74">
        <v>10</v>
      </c>
      <c r="AB2636" s="74">
        <v>12535272</v>
      </c>
      <c r="AC2636" s="74">
        <v>5</v>
      </c>
    </row>
    <row r="2637" spans="1:29" ht="14.25">
      <c r="A2637" s="89">
        <v>2020125</v>
      </c>
      <c r="B2637" s="91">
        <v>44175</v>
      </c>
      <c r="C2637" s="97">
        <v>5</v>
      </c>
      <c r="D2637" s="93">
        <v>12</v>
      </c>
      <c r="E2637" s="93">
        <v>16</v>
      </c>
      <c r="F2637" s="93">
        <v>26</v>
      </c>
      <c r="G2637" s="93">
        <v>30</v>
      </c>
      <c r="H2637" s="93">
        <v>31</v>
      </c>
      <c r="I2637" s="99">
        <v>13</v>
      </c>
      <c r="J2637" s="93">
        <v>30</v>
      </c>
      <c r="K2637" s="93">
        <v>12</v>
      </c>
      <c r="L2637" s="93">
        <v>16</v>
      </c>
      <c r="M2637" s="93">
        <v>26</v>
      </c>
      <c r="N2637" s="93">
        <v>5</v>
      </c>
      <c r="O2637" s="94">
        <v>31</v>
      </c>
      <c r="P2637" s="74">
        <v>403248064</v>
      </c>
      <c r="Q2637" s="74">
        <v>942641447</v>
      </c>
      <c r="R2637" s="74">
        <v>8</v>
      </c>
      <c r="S2637" s="74">
        <v>8008557</v>
      </c>
      <c r="T2637" s="74">
        <v>162</v>
      </c>
      <c r="U2637" s="74">
        <v>185713</v>
      </c>
      <c r="V2637" s="74">
        <v>1382</v>
      </c>
      <c r="W2637" s="74">
        <v>3000</v>
      </c>
      <c r="X2637" s="74">
        <v>69376</v>
      </c>
      <c r="Y2637" s="74">
        <v>200</v>
      </c>
      <c r="Z2637" s="74">
        <v>1401570</v>
      </c>
      <c r="AA2637" s="74">
        <v>10</v>
      </c>
      <c r="AB2637" s="74">
        <v>9042467</v>
      </c>
      <c r="AC2637" s="74">
        <v>5</v>
      </c>
    </row>
    <row r="2638" spans="1:29" ht="14.25">
      <c r="A2638" s="89">
        <v>2020126</v>
      </c>
      <c r="B2638" s="91">
        <v>44178</v>
      </c>
      <c r="C2638" s="97">
        <v>3</v>
      </c>
      <c r="D2638" s="93">
        <v>7</v>
      </c>
      <c r="E2638" s="93">
        <v>12</v>
      </c>
      <c r="F2638" s="93">
        <v>14</v>
      </c>
      <c r="G2638" s="93">
        <v>23</v>
      </c>
      <c r="H2638" s="93">
        <v>28</v>
      </c>
      <c r="I2638" s="99">
        <v>11</v>
      </c>
      <c r="J2638" s="93">
        <v>14</v>
      </c>
      <c r="K2638" s="93">
        <v>7</v>
      </c>
      <c r="L2638" s="93">
        <v>28</v>
      </c>
      <c r="M2638" s="93">
        <v>23</v>
      </c>
      <c r="N2638" s="93">
        <v>3</v>
      </c>
      <c r="O2638" s="94">
        <v>12</v>
      </c>
      <c r="P2638" s="74">
        <v>423827948</v>
      </c>
      <c r="Q2638" s="74">
        <v>823570698</v>
      </c>
      <c r="R2638" s="74">
        <v>33</v>
      </c>
      <c r="S2638" s="74">
        <v>5506107</v>
      </c>
      <c r="T2638" s="74">
        <v>337</v>
      </c>
      <c r="U2638" s="74">
        <v>61949</v>
      </c>
      <c r="V2638" s="74">
        <v>3478</v>
      </c>
      <c r="W2638" s="74">
        <v>3000</v>
      </c>
      <c r="X2638" s="74">
        <v>148334</v>
      </c>
      <c r="Y2638" s="74">
        <v>200</v>
      </c>
      <c r="Z2638" s="74">
        <v>2363903</v>
      </c>
      <c r="AA2638" s="74">
        <v>10</v>
      </c>
      <c r="AB2638" s="74">
        <v>12085627</v>
      </c>
      <c r="AC2638" s="74">
        <v>5</v>
      </c>
    </row>
    <row r="2639" spans="1:29" ht="14.25">
      <c r="A2639" s="89">
        <v>2020127</v>
      </c>
      <c r="B2639" s="91">
        <v>44180</v>
      </c>
      <c r="C2639" s="97">
        <v>1</v>
      </c>
      <c r="D2639" s="93">
        <v>4</v>
      </c>
      <c r="E2639" s="93">
        <v>18</v>
      </c>
      <c r="F2639" s="93">
        <v>19</v>
      </c>
      <c r="G2639" s="93">
        <v>26</v>
      </c>
      <c r="H2639" s="93">
        <v>31</v>
      </c>
      <c r="I2639" s="99">
        <v>7</v>
      </c>
      <c r="J2639" s="93">
        <v>1</v>
      </c>
      <c r="K2639" s="93">
        <v>26</v>
      </c>
      <c r="L2639" s="93">
        <v>18</v>
      </c>
      <c r="M2639" s="93">
        <v>19</v>
      </c>
      <c r="N2639" s="93">
        <v>4</v>
      </c>
      <c r="O2639" s="94">
        <v>31</v>
      </c>
      <c r="P2639" s="74">
        <v>385288238</v>
      </c>
      <c r="Q2639" s="74">
        <v>824075658</v>
      </c>
      <c r="R2639" s="74">
        <v>9</v>
      </c>
      <c r="S2639" s="74">
        <v>6838584</v>
      </c>
      <c r="T2639" s="74">
        <v>183</v>
      </c>
      <c r="U2639" s="74">
        <v>113027</v>
      </c>
      <c r="V2639" s="74">
        <v>2089</v>
      </c>
      <c r="W2639" s="74">
        <v>3000</v>
      </c>
      <c r="X2639" s="74">
        <v>95984</v>
      </c>
      <c r="Y2639" s="74">
        <v>200</v>
      </c>
      <c r="Z2639" s="74">
        <v>1587897</v>
      </c>
      <c r="AA2639" s="74">
        <v>10</v>
      </c>
      <c r="AB2639" s="74">
        <v>12942435</v>
      </c>
      <c r="AC2639" s="74">
        <v>5</v>
      </c>
    </row>
    <row r="2640" spans="1:29" ht="14.25">
      <c r="A2640" s="89">
        <v>2020128</v>
      </c>
      <c r="B2640" s="91">
        <v>44182</v>
      </c>
      <c r="C2640" s="97">
        <v>8</v>
      </c>
      <c r="D2640" s="93">
        <v>10</v>
      </c>
      <c r="E2640" s="93">
        <v>15</v>
      </c>
      <c r="F2640" s="93">
        <v>16</v>
      </c>
      <c r="G2640" s="93">
        <v>23</v>
      </c>
      <c r="H2640" s="93">
        <v>26</v>
      </c>
      <c r="I2640" s="99">
        <v>10</v>
      </c>
      <c r="J2640" s="93">
        <v>23</v>
      </c>
      <c r="K2640" s="93">
        <v>16</v>
      </c>
      <c r="L2640" s="93">
        <v>26</v>
      </c>
      <c r="M2640" s="93">
        <v>8</v>
      </c>
      <c r="N2640" s="93">
        <v>15</v>
      </c>
      <c r="O2640" s="94">
        <v>10</v>
      </c>
      <c r="P2640" s="74">
        <v>395094864</v>
      </c>
      <c r="Q2640" s="74">
        <v>794699858</v>
      </c>
      <c r="R2640" s="74">
        <v>14</v>
      </c>
      <c r="S2640" s="74">
        <v>6055174</v>
      </c>
      <c r="T2640" s="74">
        <v>137</v>
      </c>
      <c r="U2640" s="74">
        <v>134785</v>
      </c>
      <c r="V2640" s="74">
        <v>2252</v>
      </c>
      <c r="W2640" s="74">
        <v>3000</v>
      </c>
      <c r="X2640" s="74">
        <v>102352</v>
      </c>
      <c r="Y2640" s="74">
        <v>200</v>
      </c>
      <c r="Z2640" s="74">
        <v>1676644</v>
      </c>
      <c r="AA2640" s="74">
        <v>10</v>
      </c>
      <c r="AB2640" s="74">
        <v>15148292</v>
      </c>
      <c r="AC2640" s="74">
        <v>5</v>
      </c>
    </row>
    <row r="2641" spans="1:29" ht="14.25">
      <c r="A2641" s="89">
        <v>2020129</v>
      </c>
      <c r="B2641" s="91">
        <v>44185</v>
      </c>
      <c r="C2641" s="97">
        <v>1</v>
      </c>
      <c r="D2641" s="93">
        <v>2</v>
      </c>
      <c r="E2641" s="93">
        <v>5</v>
      </c>
      <c r="F2641" s="93">
        <v>15</v>
      </c>
      <c r="G2641" s="93">
        <v>28</v>
      </c>
      <c r="H2641" s="93">
        <v>33</v>
      </c>
      <c r="I2641" s="99">
        <v>4</v>
      </c>
      <c r="J2641" s="93">
        <v>15</v>
      </c>
      <c r="K2641" s="93">
        <v>1</v>
      </c>
      <c r="L2641" s="93">
        <v>2</v>
      </c>
      <c r="M2641" s="93">
        <v>33</v>
      </c>
      <c r="N2641" s="93">
        <v>28</v>
      </c>
      <c r="O2641" s="94">
        <v>5</v>
      </c>
      <c r="P2641" s="74">
        <v>428354318</v>
      </c>
      <c r="Q2641" s="74">
        <v>786807887</v>
      </c>
      <c r="R2641" s="74">
        <v>14</v>
      </c>
      <c r="S2641" s="74">
        <v>6613195</v>
      </c>
      <c r="T2641" s="74">
        <v>116</v>
      </c>
      <c r="U2641" s="74">
        <v>243370</v>
      </c>
      <c r="V2641" s="74">
        <v>1426</v>
      </c>
      <c r="W2641" s="74">
        <v>3000</v>
      </c>
      <c r="X2641" s="74">
        <v>69955</v>
      </c>
      <c r="Y2641" s="74">
        <v>200</v>
      </c>
      <c r="Z2641" s="74">
        <v>1354717</v>
      </c>
      <c r="AA2641" s="74">
        <v>10</v>
      </c>
      <c r="AB2641" s="74">
        <v>13030751</v>
      </c>
      <c r="AC2641" s="74">
        <v>5</v>
      </c>
    </row>
    <row r="2642" spans="1:29" ht="14.25">
      <c r="A2642" s="89">
        <v>2020130</v>
      </c>
      <c r="B2642" s="91">
        <v>44187</v>
      </c>
      <c r="C2642" s="97">
        <v>8</v>
      </c>
      <c r="D2642" s="93">
        <v>9</v>
      </c>
      <c r="E2642" s="93">
        <v>11</v>
      </c>
      <c r="F2642" s="93">
        <v>14</v>
      </c>
      <c r="G2642" s="93">
        <v>17</v>
      </c>
      <c r="H2642" s="93">
        <v>29</v>
      </c>
      <c r="I2642" s="99">
        <v>16</v>
      </c>
      <c r="J2642" s="93">
        <v>9</v>
      </c>
      <c r="K2642" s="93">
        <v>11</v>
      </c>
      <c r="L2642" s="93">
        <v>14</v>
      </c>
      <c r="M2642" s="93">
        <v>8</v>
      </c>
      <c r="N2642" s="93">
        <v>29</v>
      </c>
      <c r="O2642" s="94">
        <v>17</v>
      </c>
      <c r="P2642" s="74">
        <v>405085034</v>
      </c>
      <c r="Q2642" s="74">
        <v>793700272</v>
      </c>
      <c r="R2642" s="74">
        <v>9</v>
      </c>
      <c r="S2642" s="74">
        <v>7096662</v>
      </c>
      <c r="T2642" s="74">
        <v>160</v>
      </c>
      <c r="U2642" s="74">
        <v>147421</v>
      </c>
      <c r="V2642" s="74">
        <v>1899</v>
      </c>
      <c r="W2642" s="74">
        <v>3000</v>
      </c>
      <c r="X2642" s="74">
        <v>109626</v>
      </c>
      <c r="Y2642" s="74">
        <v>200</v>
      </c>
      <c r="Z2642" s="74">
        <v>2027730</v>
      </c>
      <c r="AA2642" s="74">
        <v>10</v>
      </c>
      <c r="AB2642" s="74">
        <v>11248475</v>
      </c>
      <c r="AC2642" s="74">
        <v>5</v>
      </c>
    </row>
    <row r="2643" spans="1:29" ht="14.25">
      <c r="A2643" s="89">
        <v>2020131</v>
      </c>
      <c r="B2643" s="91">
        <v>44189</v>
      </c>
      <c r="C2643" s="97">
        <v>8</v>
      </c>
      <c r="D2643" s="93">
        <v>19</v>
      </c>
      <c r="E2643" s="93">
        <v>22</v>
      </c>
      <c r="F2643" s="93">
        <v>26</v>
      </c>
      <c r="G2643" s="93">
        <v>27</v>
      </c>
      <c r="H2643" s="93">
        <v>30</v>
      </c>
      <c r="I2643" s="99">
        <v>7</v>
      </c>
      <c r="J2643" s="93">
        <v>19</v>
      </c>
      <c r="K2643" s="93">
        <v>8</v>
      </c>
      <c r="L2643" s="93">
        <v>22</v>
      </c>
      <c r="M2643" s="93">
        <v>30</v>
      </c>
      <c r="N2643" s="93">
        <v>27</v>
      </c>
      <c r="O2643" s="94">
        <v>26</v>
      </c>
      <c r="P2643" s="74">
        <v>394370394</v>
      </c>
      <c r="Q2643" s="74">
        <v>791358796</v>
      </c>
      <c r="R2643" s="74">
        <v>10</v>
      </c>
      <c r="S2643" s="74">
        <v>6733037</v>
      </c>
      <c r="T2643" s="74">
        <v>139</v>
      </c>
      <c r="U2643" s="74">
        <v>155848</v>
      </c>
      <c r="V2643" s="74">
        <v>2474</v>
      </c>
      <c r="W2643" s="74">
        <v>3000</v>
      </c>
      <c r="X2643" s="74">
        <v>100798</v>
      </c>
      <c r="Y2643" s="74">
        <v>200</v>
      </c>
      <c r="Z2643" s="74">
        <v>1803509</v>
      </c>
      <c r="AA2643" s="74">
        <v>10</v>
      </c>
      <c r="AB2643" s="74">
        <v>12194588</v>
      </c>
      <c r="AC2643" s="74">
        <v>5</v>
      </c>
    </row>
    <row r="2644" spans="1:29" ht="14.25">
      <c r="A2644" s="89">
        <v>2020132</v>
      </c>
      <c r="B2644" s="91">
        <v>44192</v>
      </c>
      <c r="C2644" s="97">
        <v>1</v>
      </c>
      <c r="D2644" s="93">
        <v>4</v>
      </c>
      <c r="E2644" s="93">
        <v>11</v>
      </c>
      <c r="F2644" s="93">
        <v>12</v>
      </c>
      <c r="G2644" s="93">
        <v>14</v>
      </c>
      <c r="H2644" s="93">
        <v>23</v>
      </c>
      <c r="I2644" s="99">
        <v>4</v>
      </c>
      <c r="J2644" s="93">
        <v>12</v>
      </c>
      <c r="K2644" s="93">
        <v>14</v>
      </c>
      <c r="L2644" s="93">
        <v>1</v>
      </c>
      <c r="M2644" s="93">
        <v>23</v>
      </c>
      <c r="N2644" s="93">
        <v>11</v>
      </c>
      <c r="O2644" s="94">
        <v>4</v>
      </c>
      <c r="P2644" s="74">
        <v>425174496</v>
      </c>
      <c r="Q2644" s="74">
        <v>839661890</v>
      </c>
      <c r="R2644" s="74">
        <v>5</v>
      </c>
      <c r="S2644" s="74">
        <v>10000000</v>
      </c>
      <c r="T2644" s="74">
        <v>106</v>
      </c>
      <c r="U2644" s="74">
        <v>309129</v>
      </c>
      <c r="V2644" s="74">
        <v>1439</v>
      </c>
      <c r="W2644" s="74">
        <v>3000</v>
      </c>
      <c r="X2644" s="74">
        <v>71618</v>
      </c>
      <c r="Y2644" s="74">
        <v>200</v>
      </c>
      <c r="Z2644" s="74">
        <v>1542457</v>
      </c>
      <c r="AA2644" s="74">
        <v>10</v>
      </c>
      <c r="AB2644" s="74">
        <v>8639908</v>
      </c>
      <c r="AC2644" s="74">
        <v>5</v>
      </c>
    </row>
    <row r="2645" spans="1:29" ht="14.25">
      <c r="A2645" s="89">
        <v>2020133</v>
      </c>
      <c r="B2645" s="91">
        <v>44194</v>
      </c>
      <c r="C2645" s="97">
        <v>3</v>
      </c>
      <c r="D2645" s="93">
        <v>19</v>
      </c>
      <c r="E2645" s="93">
        <v>22</v>
      </c>
      <c r="F2645" s="93">
        <v>23</v>
      </c>
      <c r="G2645" s="93">
        <v>27</v>
      </c>
      <c r="H2645" s="93">
        <v>29</v>
      </c>
      <c r="I2645" s="99">
        <v>7</v>
      </c>
      <c r="J2645" s="93">
        <v>23</v>
      </c>
      <c r="K2645" s="93">
        <v>3</v>
      </c>
      <c r="L2645" s="93">
        <v>27</v>
      </c>
      <c r="M2645" s="93">
        <v>19</v>
      </c>
      <c r="N2645" s="93">
        <v>22</v>
      </c>
      <c r="O2645" s="94">
        <v>29</v>
      </c>
      <c r="P2645" s="74">
        <v>370330222</v>
      </c>
      <c r="Q2645" s="74">
        <v>893973468</v>
      </c>
      <c r="R2645" s="74">
        <v>3</v>
      </c>
      <c r="S2645" s="74">
        <v>10000000</v>
      </c>
      <c r="T2645" s="74">
        <v>99</v>
      </c>
      <c r="U2645" s="74">
        <v>283877</v>
      </c>
      <c r="V2645" s="74">
        <v>938</v>
      </c>
      <c r="W2645" s="74">
        <v>3000</v>
      </c>
      <c r="X2645" s="74">
        <v>52045</v>
      </c>
      <c r="Y2645" s="74">
        <v>200</v>
      </c>
      <c r="Z2645" s="74">
        <v>1099329</v>
      </c>
      <c r="AA2645" s="74">
        <v>10</v>
      </c>
      <c r="AB2645" s="74">
        <v>8966016</v>
      </c>
      <c r="AC2645" s="74">
        <v>5</v>
      </c>
    </row>
    <row r="2646" spans="1:29" ht="14.25">
      <c r="A2646" s="89">
        <v>2020134</v>
      </c>
      <c r="B2646" s="91">
        <v>44196</v>
      </c>
      <c r="C2646" s="97">
        <v>2</v>
      </c>
      <c r="D2646" s="93">
        <v>9</v>
      </c>
      <c r="E2646" s="93">
        <v>10</v>
      </c>
      <c r="F2646" s="93">
        <v>20</v>
      </c>
      <c r="G2646" s="93">
        <v>22</v>
      </c>
      <c r="H2646" s="93">
        <v>26</v>
      </c>
      <c r="I2646" s="99">
        <v>1</v>
      </c>
      <c r="J2646" s="93">
        <v>9</v>
      </c>
      <c r="K2646" s="93">
        <v>10</v>
      </c>
      <c r="L2646" s="93">
        <v>22</v>
      </c>
      <c r="M2646" s="93">
        <v>2</v>
      </c>
      <c r="N2646" s="93">
        <v>20</v>
      </c>
      <c r="O2646" s="94">
        <v>26</v>
      </c>
      <c r="P2646" s="74">
        <v>399565532</v>
      </c>
      <c r="Q2646" s="74">
        <v>704501324</v>
      </c>
      <c r="R2646" s="74">
        <v>48</v>
      </c>
      <c r="S2646" s="74">
        <v>5382786</v>
      </c>
      <c r="T2646" s="74">
        <v>275</v>
      </c>
      <c r="U2646" s="74">
        <v>83517</v>
      </c>
      <c r="V2646" s="74">
        <v>2423</v>
      </c>
      <c r="W2646" s="74">
        <v>3000</v>
      </c>
      <c r="X2646" s="74">
        <v>113586</v>
      </c>
      <c r="Y2646" s="74">
        <v>200</v>
      </c>
      <c r="Z2646" s="74">
        <v>1925649</v>
      </c>
      <c r="AA2646" s="74">
        <v>10</v>
      </c>
      <c r="AB2646" s="74">
        <v>10935118</v>
      </c>
      <c r="AC2646" s="74">
        <v>5</v>
      </c>
    </row>
    <row r="2647" spans="1:29" ht="14.25">
      <c r="A2647" s="89">
        <v>2021001</v>
      </c>
      <c r="B2647" s="91">
        <v>44199</v>
      </c>
      <c r="C2647" s="97">
        <v>2</v>
      </c>
      <c r="D2647" s="93">
        <v>3</v>
      </c>
      <c r="E2647" s="93">
        <v>13</v>
      </c>
      <c r="F2647" s="93">
        <v>18</v>
      </c>
      <c r="G2647" s="93">
        <v>20</v>
      </c>
      <c r="H2647" s="93">
        <v>31</v>
      </c>
      <c r="I2647" s="99">
        <v>11</v>
      </c>
      <c r="J2647" s="93">
        <v>13</v>
      </c>
      <c r="K2647" s="93">
        <v>18</v>
      </c>
      <c r="L2647" s="93">
        <v>2</v>
      </c>
      <c r="M2647" s="93">
        <v>20</v>
      </c>
      <c r="N2647" s="93">
        <v>3</v>
      </c>
      <c r="O2647" s="94">
        <v>31</v>
      </c>
      <c r="P2647" s="74">
        <v>411170524</v>
      </c>
      <c r="Q2647" s="74">
        <v>710439245</v>
      </c>
      <c r="R2647" s="74">
        <v>10</v>
      </c>
      <c r="S2647" s="74">
        <v>7034106</v>
      </c>
      <c r="T2647" s="74">
        <v>126</v>
      </c>
      <c r="U2647" s="74">
        <v>201796</v>
      </c>
      <c r="V2647" s="74">
        <v>1794</v>
      </c>
      <c r="W2647" s="74">
        <v>3000</v>
      </c>
      <c r="X2647" s="74">
        <v>84577</v>
      </c>
      <c r="Y2647" s="74">
        <v>200</v>
      </c>
      <c r="Z2647" s="74">
        <v>1553167</v>
      </c>
      <c r="AA2647" s="74">
        <v>10</v>
      </c>
      <c r="AB2647" s="74">
        <v>12387835</v>
      </c>
      <c r="AC2647" s="74">
        <v>5</v>
      </c>
    </row>
    <row r="2648" spans="1:29" ht="14.25">
      <c r="A2648" s="89">
        <v>2021002</v>
      </c>
      <c r="B2648" s="91">
        <v>44201</v>
      </c>
      <c r="C2648" s="97">
        <v>6</v>
      </c>
      <c r="D2648" s="93">
        <v>10</v>
      </c>
      <c r="E2648" s="93">
        <v>13</v>
      </c>
      <c r="F2648" s="93">
        <v>25</v>
      </c>
      <c r="G2648" s="93">
        <v>26</v>
      </c>
      <c r="H2648" s="93">
        <v>32</v>
      </c>
      <c r="I2648" s="99">
        <v>11</v>
      </c>
      <c r="J2648" s="93">
        <v>10</v>
      </c>
      <c r="K2648" s="93">
        <v>32</v>
      </c>
      <c r="L2648" s="93">
        <v>25</v>
      </c>
      <c r="M2648" s="93">
        <v>6</v>
      </c>
      <c r="N2648" s="93">
        <v>26</v>
      </c>
      <c r="O2648" s="94">
        <v>13</v>
      </c>
      <c r="P2648" s="74">
        <v>374374440</v>
      </c>
      <c r="Q2648" s="74">
        <v>718352017</v>
      </c>
      <c r="R2648" s="74">
        <v>10</v>
      </c>
      <c r="S2648" s="74">
        <v>7105919</v>
      </c>
      <c r="T2648" s="74">
        <v>185</v>
      </c>
      <c r="U2648" s="74">
        <v>142291</v>
      </c>
      <c r="V2648" s="74">
        <v>1421</v>
      </c>
      <c r="W2648" s="74">
        <v>3000</v>
      </c>
      <c r="X2648" s="74">
        <v>73241</v>
      </c>
      <c r="Y2648" s="74">
        <v>200</v>
      </c>
      <c r="Z2648" s="74">
        <v>1406559</v>
      </c>
      <c r="AA2648" s="74">
        <v>10</v>
      </c>
      <c r="AB2648" s="74">
        <v>9034147</v>
      </c>
      <c r="AC2648" s="74">
        <v>5</v>
      </c>
    </row>
    <row r="2649" spans="1:29" ht="14.25">
      <c r="A2649" s="89">
        <v>2021003</v>
      </c>
      <c r="B2649" s="91">
        <v>44203</v>
      </c>
      <c r="C2649" s="97">
        <v>6</v>
      </c>
      <c r="D2649" s="93">
        <v>9</v>
      </c>
      <c r="E2649" s="93">
        <v>16</v>
      </c>
      <c r="F2649" s="93">
        <v>18</v>
      </c>
      <c r="G2649" s="93">
        <v>22</v>
      </c>
      <c r="H2649" s="93">
        <v>29</v>
      </c>
      <c r="I2649" s="99">
        <v>11</v>
      </c>
      <c r="J2649" s="93">
        <v>22</v>
      </c>
      <c r="K2649" s="93">
        <v>16</v>
      </c>
      <c r="L2649" s="93">
        <v>29</v>
      </c>
      <c r="M2649" s="93">
        <v>6</v>
      </c>
      <c r="N2649" s="93">
        <v>18</v>
      </c>
      <c r="O2649" s="94">
        <v>9</v>
      </c>
      <c r="P2649" s="74">
        <v>360514540</v>
      </c>
      <c r="Q2649" s="74">
        <v>753939585</v>
      </c>
      <c r="R2649" s="74">
        <v>5</v>
      </c>
      <c r="S2649" s="74">
        <v>9406368</v>
      </c>
      <c r="T2649" s="74">
        <v>136</v>
      </c>
      <c r="U2649" s="74">
        <v>202498</v>
      </c>
      <c r="V2649" s="74">
        <v>1371</v>
      </c>
      <c r="W2649" s="74">
        <v>3000</v>
      </c>
      <c r="X2649" s="74">
        <v>66938</v>
      </c>
      <c r="Y2649" s="74">
        <v>200</v>
      </c>
      <c r="Z2649" s="74">
        <v>1327624</v>
      </c>
      <c r="AA2649" s="74">
        <v>10</v>
      </c>
      <c r="AB2649" s="74">
        <v>7143214</v>
      </c>
      <c r="AC2649" s="74">
        <v>5</v>
      </c>
    </row>
    <row r="2650" spans="1:29" ht="14.25">
      <c r="A2650" s="89">
        <v>2021004</v>
      </c>
      <c r="B2650" s="91">
        <v>44206</v>
      </c>
      <c r="C2650" s="97">
        <v>2</v>
      </c>
      <c r="D2650" s="93">
        <v>3</v>
      </c>
      <c r="E2650" s="93">
        <v>7</v>
      </c>
      <c r="F2650" s="93">
        <v>8</v>
      </c>
      <c r="G2650" s="93">
        <v>17</v>
      </c>
      <c r="H2650" s="93">
        <v>22</v>
      </c>
      <c r="I2650" s="99">
        <v>15</v>
      </c>
      <c r="J2650" s="93">
        <v>8</v>
      </c>
      <c r="K2650" s="93">
        <v>2</v>
      </c>
      <c r="L2650" s="93">
        <v>7</v>
      </c>
      <c r="M2650" s="93">
        <v>22</v>
      </c>
      <c r="N2650" s="93">
        <v>3</v>
      </c>
      <c r="O2650" s="94">
        <v>17</v>
      </c>
      <c r="P2650" s="74">
        <v>396531778</v>
      </c>
      <c r="Q2650" s="74">
        <v>824817771</v>
      </c>
      <c r="R2650" s="74">
        <v>2</v>
      </c>
      <c r="S2650" s="74">
        <v>10000000</v>
      </c>
      <c r="T2650" s="74">
        <v>208</v>
      </c>
      <c r="U2650" s="74">
        <v>145638</v>
      </c>
      <c r="V2650" s="74">
        <v>1114</v>
      </c>
      <c r="W2650" s="74">
        <v>3000</v>
      </c>
      <c r="X2650" s="74">
        <v>72913</v>
      </c>
      <c r="Y2650" s="74">
        <v>200</v>
      </c>
      <c r="Z2650" s="74">
        <v>1543803</v>
      </c>
      <c r="AA2650" s="74">
        <v>10</v>
      </c>
      <c r="AB2650" s="74">
        <v>7953405</v>
      </c>
      <c r="AC2650" s="74">
        <v>5</v>
      </c>
    </row>
    <row r="2651" spans="1:29" ht="14.25">
      <c r="A2651" s="89">
        <v>2021005</v>
      </c>
      <c r="B2651" s="91">
        <v>44208</v>
      </c>
      <c r="C2651" s="97">
        <v>7</v>
      </c>
      <c r="D2651" s="93">
        <v>9</v>
      </c>
      <c r="E2651" s="93">
        <v>14</v>
      </c>
      <c r="F2651" s="93">
        <v>26</v>
      </c>
      <c r="G2651" s="93">
        <v>30</v>
      </c>
      <c r="H2651" s="93">
        <v>31</v>
      </c>
      <c r="I2651" s="99">
        <v>4</v>
      </c>
      <c r="J2651" s="93">
        <v>14</v>
      </c>
      <c r="K2651" s="93">
        <v>7</v>
      </c>
      <c r="L2651" s="93">
        <v>9</v>
      </c>
      <c r="M2651" s="93">
        <v>30</v>
      </c>
      <c r="N2651" s="93">
        <v>26</v>
      </c>
      <c r="O2651" s="94">
        <v>31</v>
      </c>
      <c r="P2651" s="74">
        <v>359757108</v>
      </c>
      <c r="Q2651" s="74">
        <v>806944718</v>
      </c>
      <c r="R2651" s="74">
        <v>14</v>
      </c>
      <c r="S2651" s="74">
        <v>6353946</v>
      </c>
      <c r="T2651" s="74">
        <v>76</v>
      </c>
      <c r="U2651" s="74">
        <v>311764</v>
      </c>
      <c r="V2651" s="74">
        <v>1515</v>
      </c>
      <c r="W2651" s="74">
        <v>3000</v>
      </c>
      <c r="X2651" s="74">
        <v>76343</v>
      </c>
      <c r="Y2651" s="74">
        <v>200</v>
      </c>
      <c r="Z2651" s="74">
        <v>1389048</v>
      </c>
      <c r="AA2651" s="74">
        <v>10</v>
      </c>
      <c r="AB2651" s="74">
        <v>9560127</v>
      </c>
      <c r="AC2651" s="74">
        <v>5</v>
      </c>
    </row>
    <row r="2652" spans="1:29" ht="14.25">
      <c r="A2652" s="89">
        <v>2021006</v>
      </c>
      <c r="B2652" s="91">
        <v>44210</v>
      </c>
      <c r="C2652" s="97">
        <v>6</v>
      </c>
      <c r="D2652" s="93">
        <v>8</v>
      </c>
      <c r="E2652" s="93">
        <v>22</v>
      </c>
      <c r="F2652" s="93">
        <v>24</v>
      </c>
      <c r="G2652" s="93">
        <v>25</v>
      </c>
      <c r="H2652" s="93">
        <v>26</v>
      </c>
      <c r="I2652" s="99">
        <v>1</v>
      </c>
      <c r="J2652" s="93">
        <v>22</v>
      </c>
      <c r="K2652" s="93">
        <v>25</v>
      </c>
      <c r="L2652" s="93">
        <v>26</v>
      </c>
      <c r="M2652" s="93">
        <v>6</v>
      </c>
      <c r="N2652" s="93">
        <v>24</v>
      </c>
      <c r="O2652" s="94">
        <v>8</v>
      </c>
      <c r="P2652" s="74">
        <v>367900704</v>
      </c>
      <c r="Q2652" s="74">
        <v>822318331</v>
      </c>
      <c r="R2652" s="74">
        <v>10</v>
      </c>
      <c r="S2652" s="74">
        <v>7377222</v>
      </c>
      <c r="T2652" s="74">
        <v>194</v>
      </c>
      <c r="U2652" s="74">
        <v>153171</v>
      </c>
      <c r="V2652" s="74">
        <v>938</v>
      </c>
      <c r="W2652" s="74">
        <v>3000</v>
      </c>
      <c r="X2652" s="74">
        <v>55395</v>
      </c>
      <c r="Y2652" s="74">
        <v>200</v>
      </c>
      <c r="Z2652" s="74">
        <v>1170832</v>
      </c>
      <c r="AA2652" s="74">
        <v>10</v>
      </c>
      <c r="AB2652" s="74">
        <v>7161782</v>
      </c>
      <c r="AC2652" s="74">
        <v>5</v>
      </c>
    </row>
    <row r="2653" spans="1:29" ht="14.25">
      <c r="A2653" s="89">
        <v>2021007</v>
      </c>
      <c r="B2653" s="91">
        <v>44213</v>
      </c>
      <c r="C2653" s="97">
        <v>2</v>
      </c>
      <c r="D2653" s="93">
        <v>4</v>
      </c>
      <c r="E2653" s="93">
        <v>12</v>
      </c>
      <c r="F2653" s="93">
        <v>21</v>
      </c>
      <c r="G2653" s="93">
        <v>25</v>
      </c>
      <c r="H2653" s="93">
        <v>32</v>
      </c>
      <c r="I2653" s="99">
        <v>16</v>
      </c>
      <c r="J2653" s="93">
        <v>2</v>
      </c>
      <c r="K2653" s="93">
        <v>4</v>
      </c>
      <c r="L2653" s="93">
        <v>25</v>
      </c>
      <c r="M2653" s="93">
        <v>12</v>
      </c>
      <c r="N2653" s="93">
        <v>32</v>
      </c>
      <c r="O2653" s="94">
        <v>21</v>
      </c>
      <c r="P2653" s="74">
        <v>389232822</v>
      </c>
      <c r="Q2653" s="74">
        <v>885330100</v>
      </c>
      <c r="R2653" s="74">
        <v>3</v>
      </c>
      <c r="S2653" s="74">
        <v>10000000</v>
      </c>
      <c r="T2653" s="74">
        <v>104</v>
      </c>
      <c r="U2653" s="74">
        <v>298114</v>
      </c>
      <c r="V2653" s="74">
        <v>851</v>
      </c>
      <c r="W2653" s="74">
        <v>3000</v>
      </c>
      <c r="X2653" s="74">
        <v>53412</v>
      </c>
      <c r="Y2653" s="74">
        <v>200</v>
      </c>
      <c r="Z2653" s="74">
        <v>1154564</v>
      </c>
      <c r="AA2653" s="74">
        <v>10</v>
      </c>
      <c r="AB2653" s="74">
        <v>8385470</v>
      </c>
      <c r="AC2653" s="74">
        <v>5</v>
      </c>
    </row>
    <row r="2654" spans="1:29" ht="14.25">
      <c r="A2654" s="89">
        <v>2021008</v>
      </c>
      <c r="B2654" s="91">
        <v>44215</v>
      </c>
      <c r="C2654" s="97">
        <v>1</v>
      </c>
      <c r="D2654" s="93">
        <v>5</v>
      </c>
      <c r="E2654" s="93">
        <v>7</v>
      </c>
      <c r="F2654" s="93">
        <v>14</v>
      </c>
      <c r="G2654" s="93">
        <v>18</v>
      </c>
      <c r="H2654" s="93">
        <v>33</v>
      </c>
      <c r="I2654" s="99">
        <v>7</v>
      </c>
      <c r="J2654" s="93">
        <v>7</v>
      </c>
      <c r="K2654" s="93">
        <v>14</v>
      </c>
      <c r="L2654" s="93">
        <v>18</v>
      </c>
      <c r="M2654" s="93">
        <v>1</v>
      </c>
      <c r="N2654" s="93">
        <v>33</v>
      </c>
      <c r="O2654" s="94">
        <v>5</v>
      </c>
      <c r="P2654" s="74">
        <v>358122646</v>
      </c>
      <c r="Q2654" s="74">
        <v>906339544</v>
      </c>
      <c r="R2654" s="74">
        <v>4</v>
      </c>
      <c r="S2654" s="74">
        <v>8728131</v>
      </c>
      <c r="T2654" s="74">
        <v>86</v>
      </c>
      <c r="U2654" s="74">
        <v>216751</v>
      </c>
      <c r="V2654" s="74">
        <v>1307</v>
      </c>
      <c r="W2654" s="74">
        <v>3000</v>
      </c>
      <c r="X2654" s="74">
        <v>74215</v>
      </c>
      <c r="Y2654" s="74">
        <v>200</v>
      </c>
      <c r="Z2654" s="74">
        <v>1420459</v>
      </c>
      <c r="AA2654" s="74">
        <v>10</v>
      </c>
      <c r="AB2654" s="74">
        <v>13589776</v>
      </c>
      <c r="AC2654" s="74">
        <v>5</v>
      </c>
    </row>
    <row r="2655" spans="1:29" ht="14.25">
      <c r="A2655" s="89">
        <v>2021009</v>
      </c>
      <c r="B2655" s="91">
        <v>44217</v>
      </c>
      <c r="C2655" s="97">
        <v>2</v>
      </c>
      <c r="D2655" s="93">
        <v>4</v>
      </c>
      <c r="E2655" s="93">
        <v>7</v>
      </c>
      <c r="F2655" s="93">
        <v>24</v>
      </c>
      <c r="G2655" s="93">
        <v>25</v>
      </c>
      <c r="H2655" s="93">
        <v>32</v>
      </c>
      <c r="I2655" s="99">
        <v>13</v>
      </c>
      <c r="J2655" s="93">
        <v>2</v>
      </c>
      <c r="K2655" s="93">
        <v>4</v>
      </c>
      <c r="L2655" s="93">
        <v>25</v>
      </c>
      <c r="M2655" s="93">
        <v>32</v>
      </c>
      <c r="N2655" s="93">
        <v>24</v>
      </c>
      <c r="O2655" s="94">
        <v>7</v>
      </c>
      <c r="P2655" s="74">
        <v>367324734</v>
      </c>
      <c r="Q2655" s="74">
        <v>952228282</v>
      </c>
      <c r="R2655" s="74">
        <v>4</v>
      </c>
      <c r="S2655" s="74">
        <v>10000000</v>
      </c>
      <c r="T2655" s="74">
        <v>57</v>
      </c>
      <c r="U2655" s="74">
        <v>502273</v>
      </c>
      <c r="V2655" s="74">
        <v>839</v>
      </c>
      <c r="W2655" s="74">
        <v>3000</v>
      </c>
      <c r="X2655" s="74">
        <v>48800</v>
      </c>
      <c r="Y2655" s="74">
        <v>200</v>
      </c>
      <c r="Z2655" s="74">
        <v>1023809</v>
      </c>
      <c r="AA2655" s="74">
        <v>10</v>
      </c>
      <c r="AB2655" s="74">
        <v>8591142</v>
      </c>
      <c r="AC2655" s="74">
        <v>5</v>
      </c>
    </row>
    <row r="2656" spans="1:29" ht="14.25">
      <c r="A2656" s="89">
        <v>2021010</v>
      </c>
      <c r="B2656" s="91">
        <v>44220</v>
      </c>
      <c r="C2656" s="97">
        <v>1</v>
      </c>
      <c r="D2656" s="93">
        <v>4</v>
      </c>
      <c r="E2656" s="93">
        <v>11</v>
      </c>
      <c r="F2656" s="93">
        <v>19</v>
      </c>
      <c r="G2656" s="93">
        <v>32</v>
      </c>
      <c r="H2656" s="93">
        <v>33</v>
      </c>
      <c r="I2656" s="99">
        <v>5</v>
      </c>
      <c r="J2656" s="93">
        <v>33</v>
      </c>
      <c r="K2656" s="93">
        <v>11</v>
      </c>
      <c r="L2656" s="93">
        <v>1</v>
      </c>
      <c r="M2656" s="93">
        <v>19</v>
      </c>
      <c r="N2656" s="93">
        <v>4</v>
      </c>
      <c r="O2656" s="94">
        <v>32</v>
      </c>
      <c r="P2656" s="74">
        <v>394795416</v>
      </c>
      <c r="Q2656" s="74">
        <v>976145268</v>
      </c>
      <c r="R2656" s="74">
        <v>7</v>
      </c>
      <c r="S2656" s="74">
        <v>8060622</v>
      </c>
      <c r="T2656" s="74">
        <v>129</v>
      </c>
      <c r="U2656" s="74">
        <v>207600</v>
      </c>
      <c r="V2656" s="74">
        <v>1485</v>
      </c>
      <c r="W2656" s="74">
        <v>3000</v>
      </c>
      <c r="X2656" s="74">
        <v>61961</v>
      </c>
      <c r="Y2656" s="74">
        <v>200</v>
      </c>
      <c r="Z2656" s="74">
        <v>1207796</v>
      </c>
      <c r="AA2656" s="74">
        <v>10</v>
      </c>
      <c r="AB2656" s="74">
        <v>11480560</v>
      </c>
      <c r="AC2656" s="74">
        <v>5</v>
      </c>
    </row>
    <row r="2657" spans="1:29" ht="14.25">
      <c r="A2657" s="89">
        <v>2021011</v>
      </c>
      <c r="B2657" s="91">
        <v>44222</v>
      </c>
      <c r="C2657" s="97">
        <v>5</v>
      </c>
      <c r="D2657" s="93">
        <v>10</v>
      </c>
      <c r="E2657" s="93">
        <v>16</v>
      </c>
      <c r="F2657" s="93">
        <v>23</v>
      </c>
      <c r="G2657" s="93">
        <v>27</v>
      </c>
      <c r="H2657" s="93">
        <v>33</v>
      </c>
      <c r="I2657" s="99">
        <v>14</v>
      </c>
      <c r="J2657" s="93">
        <v>23</v>
      </c>
      <c r="K2657" s="93">
        <v>33</v>
      </c>
      <c r="L2657" s="93">
        <v>16</v>
      </c>
      <c r="M2657" s="93">
        <v>27</v>
      </c>
      <c r="N2657" s="93">
        <v>5</v>
      </c>
      <c r="O2657" s="94">
        <v>10</v>
      </c>
      <c r="P2657" s="74">
        <v>358439884</v>
      </c>
      <c r="Q2657" s="74">
        <v>907192691</v>
      </c>
      <c r="R2657" s="74">
        <v>18</v>
      </c>
      <c r="S2657" s="74">
        <v>5425200</v>
      </c>
      <c r="T2657" s="74">
        <v>228</v>
      </c>
      <c r="U2657" s="74">
        <v>41960</v>
      </c>
      <c r="V2657" s="74">
        <v>4092</v>
      </c>
      <c r="W2657" s="74">
        <v>3000</v>
      </c>
      <c r="X2657" s="74">
        <v>143134</v>
      </c>
      <c r="Y2657" s="74">
        <v>200</v>
      </c>
      <c r="Z2657" s="74">
        <v>1902016</v>
      </c>
      <c r="AA2657" s="74">
        <v>10</v>
      </c>
      <c r="AB2657" s="74">
        <v>15488908</v>
      </c>
      <c r="AC2657" s="74">
        <v>5</v>
      </c>
    </row>
    <row r="2658" spans="1:29" ht="14.25">
      <c r="A2658" s="89">
        <v>2021012</v>
      </c>
      <c r="B2658" s="91">
        <v>44224</v>
      </c>
      <c r="C2658" s="97">
        <v>3</v>
      </c>
      <c r="D2658" s="93">
        <v>6</v>
      </c>
      <c r="E2658" s="93">
        <v>14</v>
      </c>
      <c r="F2658" s="93">
        <v>18</v>
      </c>
      <c r="G2658" s="93">
        <v>20</v>
      </c>
      <c r="H2658" s="93">
        <v>26</v>
      </c>
      <c r="I2658" s="99">
        <v>1</v>
      </c>
      <c r="J2658" s="93">
        <v>26</v>
      </c>
      <c r="K2658" s="93">
        <v>18</v>
      </c>
      <c r="L2658" s="93">
        <v>6</v>
      </c>
      <c r="M2658" s="93">
        <v>20</v>
      </c>
      <c r="N2658" s="93">
        <v>14</v>
      </c>
      <c r="O2658" s="94">
        <v>3</v>
      </c>
      <c r="P2658" s="74">
        <v>365486356</v>
      </c>
      <c r="Q2658" s="74">
        <v>862128803</v>
      </c>
      <c r="R2658" s="74">
        <v>17</v>
      </c>
      <c r="S2658" s="74">
        <v>5854248</v>
      </c>
      <c r="T2658" s="74">
        <v>218</v>
      </c>
      <c r="U2658" s="74">
        <v>83269</v>
      </c>
      <c r="V2658" s="74">
        <v>3232</v>
      </c>
      <c r="W2658" s="74">
        <v>3000</v>
      </c>
      <c r="X2658" s="74">
        <v>131613</v>
      </c>
      <c r="Y2658" s="74">
        <v>200</v>
      </c>
      <c r="Z2658" s="74">
        <v>2066088</v>
      </c>
      <c r="AA2658" s="74">
        <v>10</v>
      </c>
      <c r="AB2658" s="74">
        <v>9959544</v>
      </c>
      <c r="AC2658" s="74">
        <v>5</v>
      </c>
    </row>
    <row r="2659" spans="1:29" ht="14.25">
      <c r="A2659" s="89">
        <v>2021013</v>
      </c>
      <c r="B2659" s="91">
        <v>44227</v>
      </c>
      <c r="C2659" s="97">
        <v>6</v>
      </c>
      <c r="D2659" s="93">
        <v>9</v>
      </c>
      <c r="E2659" s="93">
        <v>12</v>
      </c>
      <c r="F2659" s="93">
        <v>16</v>
      </c>
      <c r="G2659" s="93">
        <v>27</v>
      </c>
      <c r="H2659" s="93">
        <v>31</v>
      </c>
      <c r="I2659" s="99">
        <v>6</v>
      </c>
      <c r="J2659" s="93">
        <v>27</v>
      </c>
      <c r="K2659" s="93">
        <v>6</v>
      </c>
      <c r="L2659" s="93">
        <v>9</v>
      </c>
      <c r="M2659" s="93">
        <v>31</v>
      </c>
      <c r="N2659" s="93">
        <v>12</v>
      </c>
      <c r="O2659" s="94">
        <v>16</v>
      </c>
      <c r="P2659" s="74">
        <v>403024326</v>
      </c>
      <c r="Q2659" s="74">
        <v>812490648</v>
      </c>
      <c r="R2659" s="74">
        <v>17</v>
      </c>
      <c r="S2659" s="74">
        <v>5756403</v>
      </c>
      <c r="T2659" s="74">
        <v>169</v>
      </c>
      <c r="U2659" s="74">
        <v>95109</v>
      </c>
      <c r="V2659" s="74">
        <v>2696</v>
      </c>
      <c r="W2659" s="74">
        <v>3000</v>
      </c>
      <c r="X2659" s="74">
        <v>115789</v>
      </c>
      <c r="Y2659" s="74">
        <v>200</v>
      </c>
      <c r="Z2659" s="74">
        <v>1908413</v>
      </c>
      <c r="AA2659" s="74">
        <v>10</v>
      </c>
      <c r="AB2659" s="74">
        <v>16571545</v>
      </c>
      <c r="AC2659" s="74">
        <v>5</v>
      </c>
    </row>
    <row r="2660" spans="1:29" ht="14.25">
      <c r="A2660" s="89">
        <v>2021014</v>
      </c>
      <c r="B2660" s="91">
        <v>44229</v>
      </c>
      <c r="C2660" s="97">
        <v>4</v>
      </c>
      <c r="D2660" s="93">
        <v>15</v>
      </c>
      <c r="E2660" s="93">
        <v>21</v>
      </c>
      <c r="F2660" s="93">
        <v>25</v>
      </c>
      <c r="G2660" s="93">
        <v>29</v>
      </c>
      <c r="H2660" s="93">
        <v>33</v>
      </c>
      <c r="I2660" s="99">
        <v>6</v>
      </c>
      <c r="J2660" s="93">
        <v>4</v>
      </c>
      <c r="K2660" s="93">
        <v>25</v>
      </c>
      <c r="L2660" s="93">
        <v>29</v>
      </c>
      <c r="M2660" s="93">
        <v>21</v>
      </c>
      <c r="N2660" s="93">
        <v>33</v>
      </c>
      <c r="O2660" s="94">
        <v>15</v>
      </c>
      <c r="P2660" s="74">
        <v>365029152</v>
      </c>
      <c r="Q2660" s="74">
        <v>860487095</v>
      </c>
      <c r="R2660" s="74">
        <v>3</v>
      </c>
      <c r="S2660" s="74">
        <v>10000000</v>
      </c>
      <c r="T2660" s="74">
        <v>96</v>
      </c>
      <c r="U2660" s="74">
        <v>270821</v>
      </c>
      <c r="V2660" s="74">
        <v>1092</v>
      </c>
      <c r="W2660" s="74">
        <v>3000</v>
      </c>
      <c r="X2660" s="74">
        <v>59870</v>
      </c>
      <c r="Y2660" s="74">
        <v>200</v>
      </c>
      <c r="Z2660" s="74">
        <v>1156375</v>
      </c>
      <c r="AA2660" s="74">
        <v>10</v>
      </c>
      <c r="AB2660" s="74">
        <v>9611054</v>
      </c>
      <c r="AC2660" s="74">
        <v>5</v>
      </c>
    </row>
    <row r="2661" spans="1:29" ht="14.25">
      <c r="A2661" s="89">
        <v>2021015</v>
      </c>
      <c r="B2661" s="91">
        <v>44231</v>
      </c>
      <c r="C2661" s="97">
        <v>6</v>
      </c>
      <c r="D2661" s="93">
        <v>14</v>
      </c>
      <c r="E2661" s="93">
        <v>16</v>
      </c>
      <c r="F2661" s="93">
        <v>26</v>
      </c>
      <c r="G2661" s="93">
        <v>28</v>
      </c>
      <c r="H2661" s="93">
        <v>29</v>
      </c>
      <c r="I2661" s="99">
        <v>7</v>
      </c>
      <c r="J2661" s="93">
        <v>14</v>
      </c>
      <c r="K2661" s="93">
        <v>6</v>
      </c>
      <c r="L2661" s="93">
        <v>29</v>
      </c>
      <c r="M2661" s="93">
        <v>26</v>
      </c>
      <c r="N2661" s="93">
        <v>16</v>
      </c>
      <c r="O2661" s="94">
        <v>28</v>
      </c>
      <c r="P2661" s="74">
        <v>373264066</v>
      </c>
      <c r="Q2661" s="74">
        <v>874580915</v>
      </c>
      <c r="R2661" s="74">
        <v>6</v>
      </c>
      <c r="S2661" s="74">
        <v>7672352</v>
      </c>
      <c r="T2661" s="74">
        <v>93</v>
      </c>
      <c r="U2661" s="74">
        <v>215512</v>
      </c>
      <c r="V2661" s="74">
        <v>1766</v>
      </c>
      <c r="W2661" s="74">
        <v>3000</v>
      </c>
      <c r="X2661" s="74">
        <v>80567</v>
      </c>
      <c r="Y2661" s="74">
        <v>200</v>
      </c>
      <c r="Z2661" s="74">
        <v>1485225</v>
      </c>
      <c r="AA2661" s="74">
        <v>10</v>
      </c>
      <c r="AB2661" s="74">
        <v>13293032</v>
      </c>
      <c r="AC2661" s="74">
        <v>5</v>
      </c>
    </row>
    <row r="2662" spans="1:29" ht="14.25">
      <c r="A2662" s="89">
        <v>2021016</v>
      </c>
      <c r="B2662" s="91">
        <v>44234</v>
      </c>
      <c r="C2662" s="97">
        <v>3</v>
      </c>
      <c r="D2662" s="93">
        <v>8</v>
      </c>
      <c r="E2662" s="93">
        <v>9</v>
      </c>
      <c r="F2662" s="93">
        <v>13</v>
      </c>
      <c r="G2662" s="93">
        <v>15</v>
      </c>
      <c r="H2662" s="93">
        <v>18</v>
      </c>
      <c r="I2662" s="99">
        <v>10</v>
      </c>
      <c r="J2662" s="93">
        <v>8</v>
      </c>
      <c r="K2662" s="93">
        <v>3</v>
      </c>
      <c r="L2662" s="93">
        <v>18</v>
      </c>
      <c r="M2662" s="93">
        <v>15</v>
      </c>
      <c r="N2662" s="93">
        <v>13</v>
      </c>
      <c r="O2662" s="94">
        <v>9</v>
      </c>
      <c r="P2662" s="74">
        <v>447622614</v>
      </c>
      <c r="Q2662" s="74">
        <v>844483666</v>
      </c>
      <c r="R2662" s="74">
        <v>16</v>
      </c>
      <c r="S2662" s="74">
        <v>6134153</v>
      </c>
      <c r="T2662" s="74">
        <v>192</v>
      </c>
      <c r="U2662" s="74">
        <v>118140</v>
      </c>
      <c r="V2662" s="74">
        <v>2667</v>
      </c>
      <c r="W2662" s="74">
        <v>3000</v>
      </c>
      <c r="X2662" s="74">
        <v>127578</v>
      </c>
      <c r="Y2662" s="74">
        <v>200</v>
      </c>
      <c r="Z2662" s="74">
        <v>2306554</v>
      </c>
      <c r="AA2662" s="74">
        <v>10</v>
      </c>
      <c r="AB2662" s="74">
        <v>14404133</v>
      </c>
      <c r="AC2662" s="74">
        <v>5</v>
      </c>
    </row>
    <row r="2663" spans="1:29" ht="14.25">
      <c r="A2663" s="89">
        <v>2021017</v>
      </c>
      <c r="B2663" s="91">
        <v>44248</v>
      </c>
      <c r="C2663" s="97">
        <v>9</v>
      </c>
      <c r="D2663" s="93">
        <v>15</v>
      </c>
      <c r="E2663" s="93">
        <v>18</v>
      </c>
      <c r="F2663" s="93">
        <v>29</v>
      </c>
      <c r="G2663" s="93">
        <v>32</v>
      </c>
      <c r="H2663" s="93">
        <v>33</v>
      </c>
      <c r="I2663" s="99">
        <v>2</v>
      </c>
      <c r="J2663" s="93">
        <v>9</v>
      </c>
      <c r="K2663" s="93">
        <v>33</v>
      </c>
      <c r="L2663" s="93">
        <v>15</v>
      </c>
      <c r="M2663" s="93">
        <v>18</v>
      </c>
      <c r="N2663" s="93">
        <v>32</v>
      </c>
      <c r="O2663" s="94">
        <v>29</v>
      </c>
      <c r="P2663" s="74">
        <v>442443732</v>
      </c>
      <c r="Q2663" s="74">
        <v>879807720</v>
      </c>
      <c r="R2663" s="74">
        <v>6</v>
      </c>
      <c r="S2663" s="74">
        <v>8959033</v>
      </c>
      <c r="T2663" s="74">
        <v>116</v>
      </c>
      <c r="U2663" s="74">
        <v>255972</v>
      </c>
      <c r="V2663" s="74">
        <v>1241</v>
      </c>
      <c r="W2663" s="74">
        <v>3000</v>
      </c>
      <c r="X2663" s="74">
        <v>64086</v>
      </c>
      <c r="Y2663" s="74">
        <v>200</v>
      </c>
      <c r="Z2663" s="74">
        <v>1262820</v>
      </c>
      <c r="AA2663" s="74">
        <v>10</v>
      </c>
      <c r="AB2663" s="74">
        <v>13771604</v>
      </c>
      <c r="AC2663" s="74">
        <v>5</v>
      </c>
    </row>
    <row r="2664" spans="1:29" ht="14.25">
      <c r="A2664" s="89">
        <v>2021018</v>
      </c>
      <c r="B2664" s="91">
        <v>44250</v>
      </c>
      <c r="C2664" s="97">
        <v>2</v>
      </c>
      <c r="D2664" s="93">
        <v>8</v>
      </c>
      <c r="E2664" s="93">
        <v>14</v>
      </c>
      <c r="F2664" s="93">
        <v>23</v>
      </c>
      <c r="G2664" s="93">
        <v>25</v>
      </c>
      <c r="H2664" s="93">
        <v>32</v>
      </c>
      <c r="I2664" s="99">
        <v>6</v>
      </c>
      <c r="J2664" s="93">
        <v>32</v>
      </c>
      <c r="K2664" s="93">
        <v>25</v>
      </c>
      <c r="L2664" s="93">
        <v>2</v>
      </c>
      <c r="M2664" s="93">
        <v>8</v>
      </c>
      <c r="N2664" s="93">
        <v>14</v>
      </c>
      <c r="O2664" s="94">
        <v>23</v>
      </c>
      <c r="P2664" s="74">
        <v>352299530</v>
      </c>
      <c r="Q2664" s="74">
        <v>924046536</v>
      </c>
      <c r="R2664" s="74">
        <v>3</v>
      </c>
      <c r="S2664" s="74">
        <v>10000000</v>
      </c>
      <c r="T2664" s="74">
        <v>128</v>
      </c>
      <c r="U2664" s="74">
        <v>193330</v>
      </c>
      <c r="V2664" s="74">
        <v>1192</v>
      </c>
      <c r="W2664" s="74">
        <v>3000</v>
      </c>
      <c r="X2664" s="74">
        <v>66905</v>
      </c>
      <c r="Y2664" s="74">
        <v>200</v>
      </c>
      <c r="Z2664" s="74">
        <v>1284280</v>
      </c>
      <c r="AA2664" s="74">
        <v>10</v>
      </c>
      <c r="AB2664" s="74">
        <v>8768376</v>
      </c>
      <c r="AC2664" s="74">
        <v>5</v>
      </c>
    </row>
    <row r="2665" spans="1:29" ht="14.25">
      <c r="A2665" s="89">
        <v>2021019</v>
      </c>
      <c r="B2665" s="91">
        <v>44252</v>
      </c>
      <c r="C2665" s="97">
        <v>12</v>
      </c>
      <c r="D2665" s="93">
        <v>16</v>
      </c>
      <c r="E2665" s="93">
        <v>17</v>
      </c>
      <c r="F2665" s="93">
        <v>24</v>
      </c>
      <c r="G2665" s="93">
        <v>28</v>
      </c>
      <c r="H2665" s="93">
        <v>29</v>
      </c>
      <c r="I2665" s="99">
        <v>8</v>
      </c>
      <c r="J2665" s="93">
        <v>12</v>
      </c>
      <c r="K2665" s="93">
        <v>29</v>
      </c>
      <c r="L2665" s="93">
        <v>17</v>
      </c>
      <c r="M2665" s="93">
        <v>24</v>
      </c>
      <c r="N2665" s="93">
        <v>16</v>
      </c>
      <c r="O2665" s="94">
        <v>28</v>
      </c>
      <c r="P2665" s="74">
        <v>351320330</v>
      </c>
      <c r="Q2665" s="74">
        <v>916231105</v>
      </c>
      <c r="R2665" s="74">
        <v>6</v>
      </c>
      <c r="S2665" s="74">
        <v>6344519</v>
      </c>
      <c r="T2665" s="74">
        <v>104</v>
      </c>
      <c r="U2665" s="74">
        <v>96960</v>
      </c>
      <c r="V2665" s="74">
        <v>2630</v>
      </c>
      <c r="W2665" s="74">
        <v>3000</v>
      </c>
      <c r="X2665" s="74">
        <v>111444</v>
      </c>
      <c r="Y2665" s="74">
        <v>200</v>
      </c>
      <c r="Z2665" s="74">
        <v>1792877</v>
      </c>
      <c r="AA2665" s="74">
        <v>10</v>
      </c>
      <c r="AB2665" s="74">
        <v>16740762</v>
      </c>
      <c r="AC2665" s="74">
        <v>5</v>
      </c>
    </row>
    <row r="2666" spans="1:29" ht="14.25">
      <c r="A2666" s="89">
        <v>2021020</v>
      </c>
      <c r="B2666" s="91">
        <v>44255</v>
      </c>
      <c r="C2666" s="97">
        <v>1</v>
      </c>
      <c r="D2666" s="93">
        <v>3</v>
      </c>
      <c r="E2666" s="93">
        <v>6</v>
      </c>
      <c r="F2666" s="93">
        <v>7</v>
      </c>
      <c r="G2666" s="93">
        <v>9</v>
      </c>
      <c r="H2666" s="93">
        <v>11</v>
      </c>
      <c r="I2666" s="99">
        <v>2</v>
      </c>
      <c r="J2666" s="93">
        <v>9</v>
      </c>
      <c r="K2666" s="93">
        <v>3</v>
      </c>
      <c r="L2666" s="93">
        <v>1</v>
      </c>
      <c r="M2666" s="93">
        <v>11</v>
      </c>
      <c r="N2666" s="93">
        <v>7</v>
      </c>
      <c r="O2666" s="94">
        <v>6</v>
      </c>
      <c r="P2666" s="74">
        <v>385685036</v>
      </c>
      <c r="Q2666" s="74">
        <v>877930510</v>
      </c>
      <c r="R2666" s="74">
        <v>19</v>
      </c>
      <c r="S2666" s="74">
        <v>6085156</v>
      </c>
      <c r="T2666" s="74">
        <v>505</v>
      </c>
      <c r="U2666" s="74">
        <v>51034</v>
      </c>
      <c r="V2666" s="74">
        <v>2423</v>
      </c>
      <c r="W2666" s="74">
        <v>3000</v>
      </c>
      <c r="X2666" s="74">
        <v>108206</v>
      </c>
      <c r="Y2666" s="74">
        <v>200</v>
      </c>
      <c r="Z2666" s="74">
        <v>1748933</v>
      </c>
      <c r="AA2666" s="74">
        <v>10</v>
      </c>
      <c r="AB2666" s="74">
        <v>7899262</v>
      </c>
      <c r="AC2666" s="74">
        <v>5</v>
      </c>
    </row>
    <row r="2667" spans="1:29" ht="14.25">
      <c r="A2667" s="89">
        <v>2021021</v>
      </c>
      <c r="B2667" s="91">
        <v>44257</v>
      </c>
      <c r="C2667" s="97">
        <v>4</v>
      </c>
      <c r="D2667" s="93">
        <v>8</v>
      </c>
      <c r="E2667" s="93">
        <v>17</v>
      </c>
      <c r="F2667" s="93">
        <v>24</v>
      </c>
      <c r="G2667" s="93">
        <v>28</v>
      </c>
      <c r="H2667" s="93">
        <v>33</v>
      </c>
      <c r="I2667" s="99">
        <v>13</v>
      </c>
      <c r="J2667" s="93">
        <v>17</v>
      </c>
      <c r="K2667" s="93">
        <v>28</v>
      </c>
      <c r="L2667" s="93">
        <v>4</v>
      </c>
      <c r="M2667" s="93">
        <v>24</v>
      </c>
      <c r="N2667" s="93">
        <v>8</v>
      </c>
      <c r="O2667" s="94">
        <v>33</v>
      </c>
      <c r="P2667" s="74">
        <v>350734702</v>
      </c>
      <c r="Q2667" s="74">
        <v>834097039</v>
      </c>
      <c r="R2667" s="74">
        <v>19</v>
      </c>
      <c r="S2667" s="74">
        <v>5979263</v>
      </c>
      <c r="T2667" s="74">
        <v>155</v>
      </c>
      <c r="U2667" s="74">
        <v>150048</v>
      </c>
      <c r="V2667" s="74">
        <v>1569</v>
      </c>
      <c r="W2667" s="74">
        <v>3000</v>
      </c>
      <c r="X2667" s="74">
        <v>67589</v>
      </c>
      <c r="Y2667" s="74">
        <v>200</v>
      </c>
      <c r="Z2667" s="74">
        <v>1196524</v>
      </c>
      <c r="AA2667" s="74">
        <v>10</v>
      </c>
      <c r="AB2667" s="74">
        <v>9727982</v>
      </c>
      <c r="AC2667" s="74">
        <v>5</v>
      </c>
    </row>
    <row r="2668" spans="1:29" ht="14.25">
      <c r="A2668" s="89">
        <v>2021022</v>
      </c>
      <c r="B2668" s="91">
        <v>44259</v>
      </c>
      <c r="C2668" s="97">
        <v>10</v>
      </c>
      <c r="D2668" s="93">
        <v>15</v>
      </c>
      <c r="E2668" s="93">
        <v>17</v>
      </c>
      <c r="F2668" s="93">
        <v>25</v>
      </c>
      <c r="G2668" s="93">
        <v>31</v>
      </c>
      <c r="H2668" s="93">
        <v>32</v>
      </c>
      <c r="I2668" s="99">
        <v>6</v>
      </c>
      <c r="J2668" s="93">
        <v>32</v>
      </c>
      <c r="K2668" s="93">
        <v>10</v>
      </c>
      <c r="L2668" s="93">
        <v>31</v>
      </c>
      <c r="M2668" s="93">
        <v>25</v>
      </c>
      <c r="N2668" s="93">
        <v>15</v>
      </c>
      <c r="O2668" s="94">
        <v>17</v>
      </c>
      <c r="P2668" s="74">
        <v>361605820</v>
      </c>
      <c r="Q2668" s="74">
        <v>871216452</v>
      </c>
      <c r="R2668" s="74">
        <v>3</v>
      </c>
      <c r="S2668" s="74">
        <v>10000000</v>
      </c>
      <c r="T2668" s="74">
        <v>84</v>
      </c>
      <c r="U2668" s="74">
        <v>266346</v>
      </c>
      <c r="V2668" s="74">
        <v>1454</v>
      </c>
      <c r="W2668" s="74">
        <v>3000</v>
      </c>
      <c r="X2668" s="74">
        <v>77079</v>
      </c>
      <c r="Y2668" s="74">
        <v>200</v>
      </c>
      <c r="Z2668" s="74">
        <v>1424865</v>
      </c>
      <c r="AA2668" s="74">
        <v>10</v>
      </c>
      <c r="AB2668" s="74">
        <v>10733570</v>
      </c>
      <c r="AC2668" s="74">
        <v>5</v>
      </c>
    </row>
    <row r="2669" spans="1:29" ht="14.25">
      <c r="A2669" s="89">
        <v>2021023</v>
      </c>
      <c r="B2669" s="91">
        <v>44262</v>
      </c>
      <c r="C2669" s="97">
        <v>2</v>
      </c>
      <c r="D2669" s="93">
        <v>21</v>
      </c>
      <c r="E2669" s="93">
        <v>22</v>
      </c>
      <c r="F2669" s="93">
        <v>23</v>
      </c>
      <c r="G2669" s="93">
        <v>27</v>
      </c>
      <c r="H2669" s="93">
        <v>28</v>
      </c>
      <c r="I2669" s="99">
        <v>11</v>
      </c>
      <c r="J2669" s="93">
        <v>21</v>
      </c>
      <c r="K2669" s="93">
        <v>22</v>
      </c>
      <c r="L2669" s="93">
        <v>27</v>
      </c>
      <c r="M2669" s="93">
        <v>23</v>
      </c>
      <c r="N2669" s="93">
        <v>2</v>
      </c>
      <c r="O2669" s="94">
        <v>28</v>
      </c>
      <c r="P2669" s="74">
        <v>397987234</v>
      </c>
      <c r="Q2669" s="74">
        <v>903402709</v>
      </c>
      <c r="R2669" s="74">
        <v>4</v>
      </c>
      <c r="S2669" s="74">
        <v>9744205</v>
      </c>
      <c r="T2669" s="74">
        <v>85</v>
      </c>
      <c r="U2669" s="74">
        <v>279070</v>
      </c>
      <c r="V2669" s="74">
        <v>1493</v>
      </c>
      <c r="W2669" s="74">
        <v>3000</v>
      </c>
      <c r="X2669" s="74">
        <v>78678</v>
      </c>
      <c r="Y2669" s="74">
        <v>200</v>
      </c>
      <c r="Z2669" s="74">
        <v>1452819</v>
      </c>
      <c r="AA2669" s="74">
        <v>10</v>
      </c>
      <c r="AB2669" s="74">
        <v>13077370</v>
      </c>
      <c r="AC2669" s="74">
        <v>5</v>
      </c>
    </row>
    <row r="2670" spans="1:29" ht="14.25">
      <c r="A2670" s="89">
        <v>2021024</v>
      </c>
      <c r="B2670" s="91">
        <v>44264</v>
      </c>
      <c r="C2670" s="97">
        <v>1</v>
      </c>
      <c r="D2670" s="93">
        <v>4</v>
      </c>
      <c r="E2670" s="93">
        <v>6</v>
      </c>
      <c r="F2670" s="93">
        <v>10</v>
      </c>
      <c r="G2670" s="93">
        <v>11</v>
      </c>
      <c r="H2670" s="93">
        <v>18</v>
      </c>
      <c r="I2670" s="99">
        <v>2</v>
      </c>
      <c r="J2670" s="93">
        <v>6</v>
      </c>
      <c r="K2670" s="93">
        <v>4</v>
      </c>
      <c r="L2670" s="93">
        <v>10</v>
      </c>
      <c r="M2670" s="93">
        <v>11</v>
      </c>
      <c r="N2670" s="93">
        <v>18</v>
      </c>
      <c r="O2670" s="94">
        <v>1</v>
      </c>
      <c r="P2670" s="74">
        <v>360465214</v>
      </c>
      <c r="Q2670" s="74">
        <v>936474051</v>
      </c>
      <c r="R2670" s="74">
        <v>5</v>
      </c>
      <c r="S2670" s="74">
        <v>9223370</v>
      </c>
      <c r="T2670" s="74">
        <v>139</v>
      </c>
      <c r="U2670" s="74">
        <v>189899</v>
      </c>
      <c r="V2670" s="74">
        <v>1532</v>
      </c>
      <c r="W2670" s="74">
        <v>3000</v>
      </c>
      <c r="X2670" s="74">
        <v>71981</v>
      </c>
      <c r="Y2670" s="74">
        <v>200</v>
      </c>
      <c r="Z2670" s="74">
        <v>1379701</v>
      </c>
      <c r="AA2670" s="74">
        <v>10</v>
      </c>
      <c r="AB2670" s="74">
        <v>7650897</v>
      </c>
      <c r="AC2670" s="74">
        <v>5</v>
      </c>
    </row>
    <row r="2671" spans="1:29" ht="14.25">
      <c r="A2671" s="89">
        <v>2021025</v>
      </c>
      <c r="B2671" s="91">
        <v>44266</v>
      </c>
      <c r="C2671" s="97">
        <v>6</v>
      </c>
      <c r="D2671" s="93">
        <v>8</v>
      </c>
      <c r="E2671" s="93">
        <v>14</v>
      </c>
      <c r="F2671" s="93">
        <v>17</v>
      </c>
      <c r="G2671" s="93">
        <v>18</v>
      </c>
      <c r="H2671" s="93">
        <v>30</v>
      </c>
      <c r="I2671" s="99">
        <v>11</v>
      </c>
      <c r="J2671" s="93">
        <v>17</v>
      </c>
      <c r="K2671" s="93">
        <v>18</v>
      </c>
      <c r="L2671" s="93">
        <v>14</v>
      </c>
      <c r="M2671" s="93">
        <v>8</v>
      </c>
      <c r="N2671" s="93">
        <v>6</v>
      </c>
      <c r="O2671" s="94">
        <v>30</v>
      </c>
      <c r="P2671" s="74">
        <v>370761350</v>
      </c>
      <c r="Q2671" s="74">
        <v>962516400</v>
      </c>
      <c r="R2671" s="74">
        <v>6</v>
      </c>
      <c r="S2671" s="74">
        <v>8396506</v>
      </c>
      <c r="T2671" s="74">
        <v>166</v>
      </c>
      <c r="U2671" s="74">
        <v>153456</v>
      </c>
      <c r="V2671" s="74">
        <v>1286</v>
      </c>
      <c r="W2671" s="74">
        <v>3000</v>
      </c>
      <c r="X2671" s="74">
        <v>81196</v>
      </c>
      <c r="Y2671" s="74">
        <v>200</v>
      </c>
      <c r="Z2671" s="74">
        <v>1621302</v>
      </c>
      <c r="AA2671" s="74">
        <v>10</v>
      </c>
      <c r="AB2671" s="74">
        <v>8693532</v>
      </c>
      <c r="AC2671" s="74">
        <v>5</v>
      </c>
    </row>
    <row r="2672" spans="1:29" ht="14.25">
      <c r="A2672" s="89">
        <v>2021026</v>
      </c>
      <c r="B2672" s="91">
        <v>44269</v>
      </c>
      <c r="C2672" s="97">
        <v>3</v>
      </c>
      <c r="D2672" s="93">
        <v>5</v>
      </c>
      <c r="E2672" s="93">
        <v>13</v>
      </c>
      <c r="F2672" s="93">
        <v>19</v>
      </c>
      <c r="G2672" s="93">
        <v>20</v>
      </c>
      <c r="H2672" s="93">
        <v>25</v>
      </c>
      <c r="I2672" s="99">
        <v>3</v>
      </c>
      <c r="J2672" s="93">
        <v>20</v>
      </c>
      <c r="K2672" s="93">
        <v>19</v>
      </c>
      <c r="L2672" s="93">
        <v>5</v>
      </c>
      <c r="M2672" s="93">
        <v>3</v>
      </c>
      <c r="N2672" s="93">
        <v>13</v>
      </c>
      <c r="O2672" s="94">
        <v>25</v>
      </c>
      <c r="P2672" s="74">
        <v>415303494</v>
      </c>
      <c r="Q2672" s="74">
        <v>608709487</v>
      </c>
      <c r="R2672" s="74">
        <v>74</v>
      </c>
      <c r="S2672" s="74">
        <v>5079572</v>
      </c>
      <c r="T2672" s="74">
        <v>829</v>
      </c>
      <c r="U2672" s="74">
        <v>8878</v>
      </c>
      <c r="V2672" s="74">
        <v>10054</v>
      </c>
      <c r="W2672" s="74">
        <v>3000</v>
      </c>
      <c r="X2672" s="74">
        <v>262251</v>
      </c>
      <c r="Y2672" s="74">
        <v>200</v>
      </c>
      <c r="Z2672" s="74">
        <v>2868799</v>
      </c>
      <c r="AA2672" s="74">
        <v>10</v>
      </c>
      <c r="AB2672" s="74">
        <v>12551309</v>
      </c>
      <c r="AC2672" s="74">
        <v>5</v>
      </c>
    </row>
    <row r="2673" spans="1:29" ht="14.25">
      <c r="A2673" s="89">
        <v>2021027</v>
      </c>
      <c r="B2673" s="91">
        <v>44271</v>
      </c>
      <c r="C2673" s="97">
        <v>5</v>
      </c>
      <c r="D2673" s="93">
        <v>7</v>
      </c>
      <c r="E2673" s="93">
        <v>9</v>
      </c>
      <c r="F2673" s="93">
        <v>16</v>
      </c>
      <c r="G2673" s="93">
        <v>20</v>
      </c>
      <c r="H2673" s="93">
        <v>26</v>
      </c>
      <c r="I2673" s="99">
        <v>8</v>
      </c>
      <c r="J2673" s="93">
        <v>5</v>
      </c>
      <c r="K2673" s="93">
        <v>7</v>
      </c>
      <c r="L2673" s="93">
        <v>16</v>
      </c>
      <c r="M2673" s="93">
        <v>20</v>
      </c>
      <c r="N2673" s="93">
        <v>9</v>
      </c>
      <c r="O2673" s="94">
        <v>26</v>
      </c>
      <c r="P2673" s="74">
        <v>371997822</v>
      </c>
      <c r="Q2673" s="74">
        <v>515170584</v>
      </c>
      <c r="R2673" s="74">
        <v>23</v>
      </c>
      <c r="S2673" s="74">
        <v>5339305</v>
      </c>
      <c r="T2673" s="74">
        <v>391</v>
      </c>
      <c r="U2673" s="74">
        <v>24948</v>
      </c>
      <c r="V2673" s="74">
        <v>4253</v>
      </c>
      <c r="W2673" s="74">
        <v>3000</v>
      </c>
      <c r="X2673" s="74">
        <v>179331</v>
      </c>
      <c r="Y2673" s="74">
        <v>200</v>
      </c>
      <c r="Z2673" s="74">
        <v>2670711</v>
      </c>
      <c r="AA2673" s="74">
        <v>10</v>
      </c>
      <c r="AB2673" s="74">
        <v>13585289</v>
      </c>
      <c r="AC2673" s="74">
        <v>5</v>
      </c>
    </row>
    <row r="2674" spans="1:29" ht="14.25">
      <c r="A2674" s="89">
        <v>2021028</v>
      </c>
      <c r="B2674" s="91">
        <v>44273</v>
      </c>
      <c r="C2674" s="97">
        <v>11</v>
      </c>
      <c r="D2674" s="93">
        <v>16</v>
      </c>
      <c r="E2674" s="93">
        <v>23</v>
      </c>
      <c r="F2674" s="93">
        <v>26</v>
      </c>
      <c r="G2674" s="93">
        <v>27</v>
      </c>
      <c r="H2674" s="93">
        <v>33</v>
      </c>
      <c r="I2674" s="99">
        <v>5</v>
      </c>
      <c r="J2674" s="93">
        <v>23</v>
      </c>
      <c r="K2674" s="93">
        <v>27</v>
      </c>
      <c r="L2674" s="93">
        <v>26</v>
      </c>
      <c r="M2674" s="93">
        <v>16</v>
      </c>
      <c r="N2674" s="93">
        <v>11</v>
      </c>
      <c r="O2674" s="94">
        <v>33</v>
      </c>
      <c r="P2674" s="74">
        <v>387583114</v>
      </c>
      <c r="Q2674" s="74">
        <v>527018817</v>
      </c>
      <c r="R2674" s="74">
        <v>7</v>
      </c>
      <c r="S2674" s="74">
        <v>7433674</v>
      </c>
      <c r="T2674" s="74">
        <v>125</v>
      </c>
      <c r="U2674" s="74">
        <v>170357</v>
      </c>
      <c r="V2674" s="74">
        <v>1653</v>
      </c>
      <c r="W2674" s="74">
        <v>3000</v>
      </c>
      <c r="X2674" s="74">
        <v>81797</v>
      </c>
      <c r="Y2674" s="74">
        <v>200</v>
      </c>
      <c r="Z2674" s="74">
        <v>1492269</v>
      </c>
      <c r="AA2674" s="74">
        <v>10</v>
      </c>
      <c r="AB2674" s="74">
        <v>13699206</v>
      </c>
      <c r="AC2674" s="74">
        <v>5</v>
      </c>
    </row>
    <row r="2675" spans="1:29" ht="14.25">
      <c r="A2675" s="89">
        <v>2021029</v>
      </c>
      <c r="B2675" s="91">
        <v>44276</v>
      </c>
      <c r="C2675" s="97">
        <v>8</v>
      </c>
      <c r="D2675" s="93">
        <v>10</v>
      </c>
      <c r="E2675" s="93">
        <v>15</v>
      </c>
      <c r="F2675" s="93">
        <v>17</v>
      </c>
      <c r="G2675" s="93">
        <v>22</v>
      </c>
      <c r="H2675" s="93">
        <v>30</v>
      </c>
      <c r="I2675" s="99">
        <v>12</v>
      </c>
      <c r="J2675" s="93">
        <v>8</v>
      </c>
      <c r="K2675" s="93">
        <v>15</v>
      </c>
      <c r="L2675" s="93">
        <v>30</v>
      </c>
      <c r="M2675" s="93">
        <v>22</v>
      </c>
      <c r="N2675" s="93">
        <v>17</v>
      </c>
      <c r="O2675" s="94">
        <v>10</v>
      </c>
      <c r="P2675" s="74">
        <v>413514858</v>
      </c>
      <c r="Q2675" s="74">
        <v>475507497</v>
      </c>
      <c r="R2675" s="74">
        <v>17</v>
      </c>
      <c r="S2675" s="74">
        <v>5716335</v>
      </c>
      <c r="T2675" s="74">
        <v>234</v>
      </c>
      <c r="U2675" s="74">
        <v>65051</v>
      </c>
      <c r="V2675" s="74">
        <v>4149</v>
      </c>
      <c r="W2675" s="74">
        <v>3000</v>
      </c>
      <c r="X2675" s="74">
        <v>155643</v>
      </c>
      <c r="Y2675" s="74">
        <v>200</v>
      </c>
      <c r="Z2675" s="74">
        <v>2296641</v>
      </c>
      <c r="AA2675" s="74">
        <v>10</v>
      </c>
      <c r="AB2675" s="74">
        <v>15038352</v>
      </c>
      <c r="AC2675" s="74">
        <v>5</v>
      </c>
    </row>
    <row r="2676" spans="1:29" ht="14.25">
      <c r="A2676" s="89">
        <v>2021030</v>
      </c>
      <c r="B2676" s="91">
        <v>44278</v>
      </c>
      <c r="C2676" s="97">
        <v>8</v>
      </c>
      <c r="D2676" s="93">
        <v>9</v>
      </c>
      <c r="E2676" s="93">
        <v>13</v>
      </c>
      <c r="F2676" s="93">
        <v>27</v>
      </c>
      <c r="G2676" s="93">
        <v>29</v>
      </c>
      <c r="H2676" s="93">
        <v>31</v>
      </c>
      <c r="I2676" s="99">
        <v>5</v>
      </c>
      <c r="J2676" s="93">
        <v>29</v>
      </c>
      <c r="K2676" s="93">
        <v>13</v>
      </c>
      <c r="L2676" s="93">
        <v>27</v>
      </c>
      <c r="M2676" s="93">
        <v>8</v>
      </c>
      <c r="N2676" s="93">
        <v>31</v>
      </c>
      <c r="O2676" s="94">
        <v>9</v>
      </c>
      <c r="P2676" s="74">
        <v>388490602</v>
      </c>
      <c r="Q2676" s="74">
        <v>502740835</v>
      </c>
      <c r="R2676" s="74">
        <v>7</v>
      </c>
      <c r="S2676" s="74">
        <v>8232900</v>
      </c>
      <c r="T2676" s="74">
        <v>143</v>
      </c>
      <c r="U2676" s="74">
        <v>197817</v>
      </c>
      <c r="V2676" s="74">
        <v>1361</v>
      </c>
      <c r="W2676" s="74">
        <v>3000</v>
      </c>
      <c r="X2676" s="74">
        <v>74815</v>
      </c>
      <c r="Y2676" s="74">
        <v>200</v>
      </c>
      <c r="Z2676" s="74">
        <v>1580208</v>
      </c>
      <c r="AA2676" s="74">
        <v>10</v>
      </c>
      <c r="AB2676" s="74">
        <v>8472158</v>
      </c>
      <c r="AC2676" s="74">
        <v>5</v>
      </c>
    </row>
    <row r="2677" spans="1:29" ht="14.25">
      <c r="A2677" s="89">
        <v>2021031</v>
      </c>
      <c r="B2677" s="91">
        <v>44280</v>
      </c>
      <c r="C2677" s="97">
        <v>6</v>
      </c>
      <c r="D2677" s="93">
        <v>11</v>
      </c>
      <c r="E2677" s="93">
        <v>21</v>
      </c>
      <c r="F2677" s="93">
        <v>25</v>
      </c>
      <c r="G2677" s="93">
        <v>28</v>
      </c>
      <c r="H2677" s="93">
        <v>31</v>
      </c>
      <c r="I2677" s="99">
        <v>7</v>
      </c>
      <c r="J2677" s="93">
        <v>28</v>
      </c>
      <c r="K2677" s="93">
        <v>11</v>
      </c>
      <c r="L2677" s="93">
        <v>6</v>
      </c>
      <c r="M2677" s="93">
        <v>31</v>
      </c>
      <c r="N2677" s="93">
        <v>25</v>
      </c>
      <c r="O2677" s="94">
        <v>21</v>
      </c>
      <c r="P2677" s="74">
        <v>389664660</v>
      </c>
      <c r="Q2677" s="74">
        <v>474102879</v>
      </c>
      <c r="R2677" s="74">
        <v>12</v>
      </c>
      <c r="S2677" s="74">
        <v>5950364</v>
      </c>
      <c r="T2677" s="74">
        <v>166</v>
      </c>
      <c r="U2677" s="74">
        <v>85876</v>
      </c>
      <c r="V2677" s="74">
        <v>2965</v>
      </c>
      <c r="W2677" s="74">
        <v>3000</v>
      </c>
      <c r="X2677" s="74">
        <v>127476</v>
      </c>
      <c r="Y2677" s="74">
        <v>200</v>
      </c>
      <c r="Z2677" s="74">
        <v>1988965</v>
      </c>
      <c r="AA2677" s="74">
        <v>10</v>
      </c>
      <c r="AB2677" s="74">
        <v>15926787</v>
      </c>
      <c r="AC2677" s="74">
        <v>5</v>
      </c>
    </row>
    <row r="2678" spans="1:29" ht="14.25">
      <c r="A2678" s="89">
        <v>2021032</v>
      </c>
      <c r="B2678" s="91">
        <v>44283</v>
      </c>
      <c r="C2678" s="97">
        <v>1</v>
      </c>
      <c r="D2678" s="93">
        <v>5</v>
      </c>
      <c r="E2678" s="93">
        <v>8</v>
      </c>
      <c r="F2678" s="93">
        <v>15</v>
      </c>
      <c r="G2678" s="93">
        <v>16</v>
      </c>
      <c r="H2678" s="93">
        <v>30</v>
      </c>
      <c r="I2678" s="99">
        <v>3</v>
      </c>
      <c r="J2678" s="93">
        <v>30</v>
      </c>
      <c r="K2678" s="93">
        <v>5</v>
      </c>
      <c r="L2678" s="93">
        <v>16</v>
      </c>
      <c r="M2678" s="93">
        <v>1</v>
      </c>
      <c r="N2678" s="93">
        <v>15</v>
      </c>
      <c r="O2678" s="94">
        <v>8</v>
      </c>
      <c r="P2678" s="74">
        <v>421020572</v>
      </c>
      <c r="Q2678" s="74">
        <v>479350693</v>
      </c>
      <c r="R2678" s="74">
        <v>12</v>
      </c>
      <c r="S2678" s="74">
        <v>6977206</v>
      </c>
      <c r="T2678" s="74">
        <v>187</v>
      </c>
      <c r="U2678" s="74">
        <v>158599</v>
      </c>
      <c r="V2678" s="74">
        <v>1541</v>
      </c>
      <c r="W2678" s="74">
        <v>3000</v>
      </c>
      <c r="X2678" s="74">
        <v>81404</v>
      </c>
      <c r="Y2678" s="74">
        <v>200</v>
      </c>
      <c r="Z2678" s="74">
        <v>1523897</v>
      </c>
      <c r="AA2678" s="74">
        <v>10</v>
      </c>
      <c r="AB2678" s="74">
        <v>10304984</v>
      </c>
      <c r="AC2678" s="74">
        <v>5</v>
      </c>
    </row>
    <row r="2679" spans="1:29" ht="14.25">
      <c r="A2679" s="89">
        <v>2021033</v>
      </c>
      <c r="B2679" s="91">
        <v>44285</v>
      </c>
      <c r="C2679" s="97">
        <v>2</v>
      </c>
      <c r="D2679" s="93">
        <v>12</v>
      </c>
      <c r="E2679" s="93">
        <v>13</v>
      </c>
      <c r="F2679" s="93">
        <v>14</v>
      </c>
      <c r="G2679" s="93">
        <v>31</v>
      </c>
      <c r="H2679" s="93">
        <v>33</v>
      </c>
      <c r="I2679" s="99">
        <v>6</v>
      </c>
      <c r="J2679" s="93">
        <v>33</v>
      </c>
      <c r="K2679" s="93">
        <v>12</v>
      </c>
      <c r="L2679" s="93">
        <v>31</v>
      </c>
      <c r="M2679" s="93">
        <v>2</v>
      </c>
      <c r="N2679" s="93">
        <v>13</v>
      </c>
      <c r="O2679" s="94">
        <v>14</v>
      </c>
      <c r="P2679" s="74">
        <v>378842354</v>
      </c>
      <c r="Q2679" s="74">
        <v>502137377</v>
      </c>
      <c r="R2679" s="74">
        <v>7</v>
      </c>
      <c r="S2679" s="74">
        <v>8001905</v>
      </c>
      <c r="T2679" s="74">
        <v>98</v>
      </c>
      <c r="U2679" s="74">
        <v>268027</v>
      </c>
      <c r="V2679" s="74">
        <v>1015</v>
      </c>
      <c r="W2679" s="74">
        <v>3000</v>
      </c>
      <c r="X2679" s="74">
        <v>58449</v>
      </c>
      <c r="Y2679" s="74">
        <v>200</v>
      </c>
      <c r="Z2679" s="74">
        <v>1174569</v>
      </c>
      <c r="AA2679" s="74">
        <v>10</v>
      </c>
      <c r="AB2679" s="74">
        <v>10817113</v>
      </c>
      <c r="AC2679" s="74">
        <v>5</v>
      </c>
    </row>
    <row r="2680" spans="1:29" ht="14.25">
      <c r="A2680" s="89">
        <v>2021034</v>
      </c>
      <c r="B2680" s="91">
        <v>44287</v>
      </c>
      <c r="C2680" s="97">
        <v>4</v>
      </c>
      <c r="D2680" s="93">
        <v>10</v>
      </c>
      <c r="E2680" s="93">
        <v>12</v>
      </c>
      <c r="F2680" s="93">
        <v>18</v>
      </c>
      <c r="G2680" s="93">
        <v>23</v>
      </c>
      <c r="H2680" s="93">
        <v>25</v>
      </c>
      <c r="I2680" s="99">
        <v>1</v>
      </c>
      <c r="J2680" s="93">
        <v>18</v>
      </c>
      <c r="K2680" s="93">
        <v>12</v>
      </c>
      <c r="L2680" s="93">
        <v>23</v>
      </c>
      <c r="M2680" s="93">
        <v>25</v>
      </c>
      <c r="N2680" s="93">
        <v>4</v>
      </c>
      <c r="O2680" s="94">
        <v>10</v>
      </c>
      <c r="P2680" s="74">
        <v>377894218</v>
      </c>
      <c r="Q2680" s="74">
        <v>530109002</v>
      </c>
      <c r="R2680" s="74">
        <v>5</v>
      </c>
      <c r="S2680" s="74">
        <v>8852481</v>
      </c>
      <c r="T2680" s="74">
        <v>155</v>
      </c>
      <c r="U2680" s="74">
        <v>155342</v>
      </c>
      <c r="V2680" s="74">
        <v>1405</v>
      </c>
      <c r="W2680" s="74">
        <v>3000</v>
      </c>
      <c r="X2680" s="74">
        <v>78984</v>
      </c>
      <c r="Y2680" s="74">
        <v>200</v>
      </c>
      <c r="Z2680" s="74">
        <v>1512448</v>
      </c>
      <c r="AA2680" s="74">
        <v>10</v>
      </c>
      <c r="AB2680" s="74">
        <v>10743968</v>
      </c>
      <c r="AC2680" s="74">
        <v>5</v>
      </c>
    </row>
    <row r="2681" spans="1:29" ht="14.25">
      <c r="A2681" s="89">
        <v>2021035</v>
      </c>
      <c r="B2681" s="91">
        <v>44290</v>
      </c>
      <c r="C2681" s="97">
        <v>12</v>
      </c>
      <c r="D2681" s="93">
        <v>14</v>
      </c>
      <c r="E2681" s="93">
        <v>18</v>
      </c>
      <c r="F2681" s="93">
        <v>20</v>
      </c>
      <c r="G2681" s="93">
        <v>26</v>
      </c>
      <c r="H2681" s="93">
        <v>28</v>
      </c>
      <c r="I2681" s="99">
        <v>11</v>
      </c>
      <c r="J2681" s="93">
        <v>26</v>
      </c>
      <c r="K2681" s="93">
        <v>14</v>
      </c>
      <c r="L2681" s="93">
        <v>20</v>
      </c>
      <c r="M2681" s="93">
        <v>18</v>
      </c>
      <c r="N2681" s="93">
        <v>28</v>
      </c>
      <c r="O2681" s="94">
        <v>12</v>
      </c>
      <c r="P2681" s="74">
        <v>382205894</v>
      </c>
      <c r="Q2681" s="74">
        <v>549868285</v>
      </c>
      <c r="R2681" s="74">
        <v>7</v>
      </c>
      <c r="S2681" s="74">
        <v>7844638</v>
      </c>
      <c r="T2681" s="74">
        <v>153</v>
      </c>
      <c r="U2681" s="74">
        <v>162683</v>
      </c>
      <c r="V2681" s="74">
        <v>1043</v>
      </c>
      <c r="W2681" s="74">
        <v>3000</v>
      </c>
      <c r="X2681" s="74">
        <v>59213</v>
      </c>
      <c r="Y2681" s="74">
        <v>200</v>
      </c>
      <c r="Z2681" s="74">
        <v>1198261</v>
      </c>
      <c r="AA2681" s="74">
        <v>10</v>
      </c>
      <c r="AB2681" s="74">
        <v>12152869</v>
      </c>
      <c r="AC2681" s="74">
        <v>5</v>
      </c>
    </row>
    <row r="2682" spans="1:29" ht="14.25">
      <c r="A2682" s="89">
        <v>2021036</v>
      </c>
      <c r="B2682" s="91">
        <v>44292</v>
      </c>
      <c r="C2682" s="97">
        <v>1</v>
      </c>
      <c r="D2682" s="93">
        <v>2</v>
      </c>
      <c r="E2682" s="93">
        <v>6</v>
      </c>
      <c r="F2682" s="93">
        <v>11</v>
      </c>
      <c r="G2682" s="93">
        <v>21</v>
      </c>
      <c r="H2682" s="93">
        <v>26</v>
      </c>
      <c r="I2682" s="99">
        <v>11</v>
      </c>
      <c r="J2682" s="93">
        <v>1</v>
      </c>
      <c r="K2682" s="93">
        <v>26</v>
      </c>
      <c r="L2682" s="93">
        <v>2</v>
      </c>
      <c r="M2682" s="93">
        <v>11</v>
      </c>
      <c r="N2682" s="93">
        <v>21</v>
      </c>
      <c r="O2682" s="94">
        <v>6</v>
      </c>
      <c r="P2682" s="74">
        <v>365524430</v>
      </c>
      <c r="Q2682" s="74">
        <v>545659537</v>
      </c>
      <c r="R2682" s="74">
        <v>12</v>
      </c>
      <c r="S2682" s="74">
        <v>6690644</v>
      </c>
      <c r="T2682" s="74">
        <v>137</v>
      </c>
      <c r="U2682" s="74">
        <v>185107</v>
      </c>
      <c r="V2682" s="74">
        <v>1583</v>
      </c>
      <c r="W2682" s="74">
        <v>3000</v>
      </c>
      <c r="X2682" s="74">
        <v>75152</v>
      </c>
      <c r="Y2682" s="74">
        <v>200</v>
      </c>
      <c r="Z2682" s="74">
        <v>1283138</v>
      </c>
      <c r="AA2682" s="74">
        <v>10</v>
      </c>
      <c r="AB2682" s="74">
        <v>9011510</v>
      </c>
      <c r="AC2682" s="74">
        <v>5</v>
      </c>
    </row>
    <row r="2683" spans="1:29" ht="14.25">
      <c r="A2683" s="89">
        <v>2021037</v>
      </c>
      <c r="B2683" s="91">
        <v>44294</v>
      </c>
      <c r="C2683" s="97">
        <v>13</v>
      </c>
      <c r="D2683" s="93">
        <v>17</v>
      </c>
      <c r="E2683" s="93">
        <v>19</v>
      </c>
      <c r="F2683" s="93">
        <v>24</v>
      </c>
      <c r="G2683" s="93">
        <v>26</v>
      </c>
      <c r="H2683" s="93">
        <v>30</v>
      </c>
      <c r="I2683" s="99">
        <v>12</v>
      </c>
      <c r="J2683" s="93">
        <v>24</v>
      </c>
      <c r="K2683" s="93">
        <v>13</v>
      </c>
      <c r="L2683" s="93">
        <v>26</v>
      </c>
      <c r="M2683" s="93">
        <v>19</v>
      </c>
      <c r="N2683" s="93">
        <v>30</v>
      </c>
      <c r="O2683" s="94">
        <v>17</v>
      </c>
      <c r="P2683" s="74">
        <v>374416372</v>
      </c>
      <c r="Q2683" s="74">
        <v>565649555</v>
      </c>
      <c r="R2683" s="74">
        <v>7</v>
      </c>
      <c r="S2683" s="74">
        <v>7856624</v>
      </c>
      <c r="T2683" s="74">
        <v>104</v>
      </c>
      <c r="U2683" s="74">
        <v>240340</v>
      </c>
      <c r="V2683" s="74">
        <v>1257</v>
      </c>
      <c r="W2683" s="74">
        <v>3000</v>
      </c>
      <c r="X2683" s="74">
        <v>69907</v>
      </c>
      <c r="Y2683" s="74">
        <v>200</v>
      </c>
      <c r="Z2683" s="74">
        <v>1362825</v>
      </c>
      <c r="AA2683" s="74">
        <v>10</v>
      </c>
      <c r="AB2683" s="74">
        <v>10420304</v>
      </c>
      <c r="AC2683" s="74">
        <v>5</v>
      </c>
    </row>
    <row r="2684" spans="1:29" ht="14.25">
      <c r="A2684" s="89">
        <v>2021038</v>
      </c>
      <c r="B2684" s="91">
        <v>44297</v>
      </c>
      <c r="C2684" s="97">
        <v>5</v>
      </c>
      <c r="D2684" s="93">
        <v>7</v>
      </c>
      <c r="E2684" s="93">
        <v>9</v>
      </c>
      <c r="F2684" s="93">
        <v>16</v>
      </c>
      <c r="G2684" s="93">
        <v>18</v>
      </c>
      <c r="H2684" s="93">
        <v>27</v>
      </c>
      <c r="I2684" s="99">
        <v>6</v>
      </c>
      <c r="J2684" s="93">
        <v>7</v>
      </c>
      <c r="K2684" s="93">
        <v>9</v>
      </c>
      <c r="L2684" s="93">
        <v>5</v>
      </c>
      <c r="M2684" s="93">
        <v>27</v>
      </c>
      <c r="N2684" s="93">
        <v>16</v>
      </c>
      <c r="O2684" s="94">
        <v>18</v>
      </c>
      <c r="P2684" s="74">
        <v>401665288</v>
      </c>
      <c r="Q2684" s="74">
        <v>449879238</v>
      </c>
      <c r="R2684" s="74">
        <v>32</v>
      </c>
      <c r="S2684" s="74">
        <v>5502610</v>
      </c>
      <c r="T2684" s="74">
        <v>539</v>
      </c>
      <c r="U2684" s="74">
        <v>37299</v>
      </c>
      <c r="V2684" s="74">
        <v>3373</v>
      </c>
      <c r="W2684" s="74">
        <v>3000</v>
      </c>
      <c r="X2684" s="74">
        <v>146841</v>
      </c>
      <c r="Y2684" s="74">
        <v>200</v>
      </c>
      <c r="Z2684" s="74">
        <v>2362122</v>
      </c>
      <c r="AA2684" s="74">
        <v>10</v>
      </c>
      <c r="AB2684" s="74">
        <v>10657993</v>
      </c>
      <c r="AC2684" s="74">
        <v>5</v>
      </c>
    </row>
    <row r="2685" spans="1:29" ht="14.25">
      <c r="A2685" s="89">
        <v>2021039</v>
      </c>
      <c r="B2685" s="91">
        <v>44299</v>
      </c>
      <c r="C2685" s="97">
        <v>2</v>
      </c>
      <c r="D2685" s="93">
        <v>8</v>
      </c>
      <c r="E2685" s="93">
        <v>21</v>
      </c>
      <c r="F2685" s="93">
        <v>24</v>
      </c>
      <c r="G2685" s="93">
        <v>29</v>
      </c>
      <c r="H2685" s="93">
        <v>31</v>
      </c>
      <c r="I2685" s="99">
        <v>13</v>
      </c>
      <c r="J2685" s="93">
        <v>21</v>
      </c>
      <c r="K2685" s="93">
        <v>24</v>
      </c>
      <c r="L2685" s="93">
        <v>31</v>
      </c>
      <c r="M2685" s="93">
        <v>2</v>
      </c>
      <c r="N2685" s="93">
        <v>29</v>
      </c>
      <c r="O2685" s="94">
        <v>8</v>
      </c>
      <c r="P2685" s="74">
        <v>377513042</v>
      </c>
      <c r="Q2685" s="74">
        <v>469061553</v>
      </c>
      <c r="R2685" s="74">
        <v>7</v>
      </c>
      <c r="S2685" s="74">
        <v>7814665</v>
      </c>
      <c r="T2685" s="74">
        <v>105</v>
      </c>
      <c r="U2685" s="74">
        <v>234555</v>
      </c>
      <c r="V2685" s="74">
        <v>1353</v>
      </c>
      <c r="W2685" s="74">
        <v>3000</v>
      </c>
      <c r="X2685" s="74">
        <v>69340</v>
      </c>
      <c r="Y2685" s="74">
        <v>200</v>
      </c>
      <c r="Z2685" s="74">
        <v>1334305</v>
      </c>
      <c r="AA2685" s="74">
        <v>10</v>
      </c>
      <c r="AB2685" s="74">
        <v>11039608</v>
      </c>
      <c r="AC2685" s="74">
        <v>5</v>
      </c>
    </row>
    <row r="2686" spans="1:29" ht="14.25">
      <c r="A2686" s="89">
        <v>2021040</v>
      </c>
      <c r="B2686" s="91">
        <v>44301</v>
      </c>
      <c r="C2686" s="97">
        <v>2</v>
      </c>
      <c r="D2686" s="93">
        <v>6</v>
      </c>
      <c r="E2686" s="93">
        <v>7</v>
      </c>
      <c r="F2686" s="93">
        <v>24</v>
      </c>
      <c r="G2686" s="93">
        <v>28</v>
      </c>
      <c r="H2686" s="93">
        <v>29</v>
      </c>
      <c r="I2686" s="99">
        <v>16</v>
      </c>
      <c r="J2686" s="93">
        <v>2</v>
      </c>
      <c r="K2686" s="93">
        <v>7</v>
      </c>
      <c r="L2686" s="93">
        <v>6</v>
      </c>
      <c r="M2686" s="93">
        <v>24</v>
      </c>
      <c r="N2686" s="93">
        <v>28</v>
      </c>
      <c r="O2686" s="94">
        <v>29</v>
      </c>
      <c r="P2686" s="74">
        <v>385858982</v>
      </c>
      <c r="Q2686" s="74">
        <v>499321280</v>
      </c>
      <c r="R2686" s="74">
        <v>6</v>
      </c>
      <c r="S2686" s="74">
        <v>8652104</v>
      </c>
      <c r="T2686" s="74">
        <v>238</v>
      </c>
      <c r="U2686" s="74">
        <v>115087</v>
      </c>
      <c r="V2686" s="74">
        <v>1700</v>
      </c>
      <c r="W2686" s="74">
        <v>3000</v>
      </c>
      <c r="X2686" s="74">
        <v>77607</v>
      </c>
      <c r="Y2686" s="74">
        <v>200</v>
      </c>
      <c r="Z2686" s="74">
        <v>1344201</v>
      </c>
      <c r="AA2686" s="74">
        <v>10</v>
      </c>
      <c r="AB2686" s="74">
        <v>9088870</v>
      </c>
      <c r="AC2686" s="74">
        <v>5</v>
      </c>
    </row>
    <row r="2687" spans="1:29" ht="14.25">
      <c r="A2687" s="89">
        <v>2021041</v>
      </c>
      <c r="B2687" s="91">
        <v>44304</v>
      </c>
      <c r="C2687" s="97">
        <v>2</v>
      </c>
      <c r="D2687" s="93">
        <v>9</v>
      </c>
      <c r="E2687" s="93">
        <v>18</v>
      </c>
      <c r="F2687" s="93">
        <v>23</v>
      </c>
      <c r="G2687" s="93">
        <v>26</v>
      </c>
      <c r="H2687" s="93">
        <v>32</v>
      </c>
      <c r="I2687" s="99">
        <v>14</v>
      </c>
      <c r="J2687" s="93">
        <v>32</v>
      </c>
      <c r="K2687" s="93">
        <v>18</v>
      </c>
      <c r="L2687" s="93">
        <v>9</v>
      </c>
      <c r="M2687" s="93">
        <v>2</v>
      </c>
      <c r="N2687" s="93">
        <v>23</v>
      </c>
      <c r="O2687" s="94">
        <v>26</v>
      </c>
      <c r="P2687" s="74">
        <v>415676146</v>
      </c>
      <c r="Q2687" s="74">
        <v>275032108</v>
      </c>
      <c r="R2687" s="74">
        <v>54</v>
      </c>
      <c r="S2687" s="74">
        <v>5307817</v>
      </c>
      <c r="T2687" s="74">
        <v>367</v>
      </c>
      <c r="U2687" s="74">
        <v>56614</v>
      </c>
      <c r="V2687" s="74">
        <v>5538</v>
      </c>
      <c r="W2687" s="74">
        <v>3000</v>
      </c>
      <c r="X2687" s="74">
        <v>149845</v>
      </c>
      <c r="Y2687" s="74">
        <v>200</v>
      </c>
      <c r="Z2687" s="74">
        <v>1990456</v>
      </c>
      <c r="AA2687" s="74">
        <v>10</v>
      </c>
      <c r="AB2687" s="74">
        <v>10816631</v>
      </c>
      <c r="AC2687" s="74">
        <v>5</v>
      </c>
    </row>
    <row r="2688" spans="1:29" ht="14.25">
      <c r="A2688" s="89">
        <v>2021042</v>
      </c>
      <c r="B2688" s="91">
        <v>44306</v>
      </c>
      <c r="C2688" s="97">
        <v>5</v>
      </c>
      <c r="D2688" s="93">
        <v>9</v>
      </c>
      <c r="E2688" s="93">
        <v>10</v>
      </c>
      <c r="F2688" s="93">
        <v>22</v>
      </c>
      <c r="G2688" s="93">
        <v>25</v>
      </c>
      <c r="H2688" s="93">
        <v>27</v>
      </c>
      <c r="I2688" s="99">
        <v>8</v>
      </c>
      <c r="J2688" s="93">
        <v>5</v>
      </c>
      <c r="K2688" s="93">
        <v>27</v>
      </c>
      <c r="L2688" s="93">
        <v>22</v>
      </c>
      <c r="M2688" s="93">
        <v>10</v>
      </c>
      <c r="N2688" s="93">
        <v>9</v>
      </c>
      <c r="O2688" s="94">
        <v>25</v>
      </c>
      <c r="P2688" s="74">
        <v>382918124</v>
      </c>
      <c r="Q2688" s="74">
        <v>180671046</v>
      </c>
      <c r="R2688" s="74">
        <v>26</v>
      </c>
      <c r="S2688" s="74">
        <v>5498446</v>
      </c>
      <c r="T2688" s="74">
        <v>275</v>
      </c>
      <c r="U2688" s="74">
        <v>58907</v>
      </c>
      <c r="V2688" s="74">
        <v>3405</v>
      </c>
      <c r="W2688" s="74">
        <v>3000</v>
      </c>
      <c r="X2688" s="74">
        <v>137211</v>
      </c>
      <c r="Y2688" s="74">
        <v>200</v>
      </c>
      <c r="Z2688" s="74">
        <v>2165911</v>
      </c>
      <c r="AA2688" s="74">
        <v>10</v>
      </c>
      <c r="AB2688" s="74">
        <v>12703100</v>
      </c>
      <c r="AC2688" s="74">
        <v>5</v>
      </c>
    </row>
    <row r="2689" spans="1:29" ht="14.25">
      <c r="A2689" s="89">
        <v>2021043</v>
      </c>
      <c r="B2689" s="91">
        <v>44308</v>
      </c>
      <c r="C2689" s="97">
        <v>2</v>
      </c>
      <c r="D2689" s="93">
        <v>3</v>
      </c>
      <c r="E2689" s="93">
        <v>17</v>
      </c>
      <c r="F2689" s="93">
        <v>18</v>
      </c>
      <c r="G2689" s="93">
        <v>23</v>
      </c>
      <c r="H2689" s="93">
        <v>24</v>
      </c>
      <c r="I2689" s="99">
        <v>1</v>
      </c>
      <c r="J2689" s="93">
        <v>17</v>
      </c>
      <c r="K2689" s="93">
        <v>24</v>
      </c>
      <c r="L2689" s="93">
        <v>18</v>
      </c>
      <c r="M2689" s="93">
        <v>23</v>
      </c>
      <c r="N2689" s="93">
        <v>2</v>
      </c>
      <c r="O2689" s="94">
        <v>3</v>
      </c>
      <c r="P2689" s="74">
        <v>389948810</v>
      </c>
      <c r="Q2689" s="74">
        <v>243085282</v>
      </c>
      <c r="R2689" s="74">
        <v>3</v>
      </c>
      <c r="S2689" s="74">
        <v>10000000</v>
      </c>
      <c r="T2689" s="74">
        <v>93</v>
      </c>
      <c r="U2689" s="74">
        <v>331233</v>
      </c>
      <c r="V2689" s="74">
        <v>1009</v>
      </c>
      <c r="W2689" s="74">
        <v>3000</v>
      </c>
      <c r="X2689" s="74">
        <v>57800</v>
      </c>
      <c r="Y2689" s="74">
        <v>200</v>
      </c>
      <c r="Z2689" s="74">
        <v>1208576</v>
      </c>
      <c r="AA2689" s="74">
        <v>10</v>
      </c>
      <c r="AB2689" s="74">
        <v>8236635</v>
      </c>
      <c r="AC2689" s="74">
        <v>5</v>
      </c>
    </row>
    <row r="2690" spans="1:29" ht="14.25">
      <c r="A2690" s="89">
        <v>2021044</v>
      </c>
      <c r="B2690" s="91">
        <v>44311</v>
      </c>
      <c r="C2690" s="97">
        <v>5</v>
      </c>
      <c r="D2690" s="93">
        <v>7</v>
      </c>
      <c r="E2690" s="93">
        <v>14</v>
      </c>
      <c r="F2690" s="93">
        <v>17</v>
      </c>
      <c r="G2690" s="93">
        <v>26</v>
      </c>
      <c r="H2690" s="93">
        <v>28</v>
      </c>
      <c r="I2690" s="99">
        <v>13</v>
      </c>
      <c r="J2690" s="93">
        <v>17</v>
      </c>
      <c r="K2690" s="93">
        <v>7</v>
      </c>
      <c r="L2690" s="93">
        <v>26</v>
      </c>
      <c r="M2690" s="93">
        <v>28</v>
      </c>
      <c r="N2690" s="93">
        <v>5</v>
      </c>
      <c r="O2690" s="94">
        <v>14</v>
      </c>
      <c r="P2690" s="74">
        <v>418973684</v>
      </c>
      <c r="Q2690" s="74">
        <v>295504539</v>
      </c>
      <c r="R2690" s="74">
        <v>5</v>
      </c>
      <c r="S2690" s="74">
        <v>10000000</v>
      </c>
      <c r="T2690" s="74">
        <v>160</v>
      </c>
      <c r="U2690" s="74">
        <v>213373</v>
      </c>
      <c r="V2690" s="74">
        <v>1040</v>
      </c>
      <c r="W2690" s="74">
        <v>3000</v>
      </c>
      <c r="X2690" s="74">
        <v>66683</v>
      </c>
      <c r="Y2690" s="74">
        <v>200</v>
      </c>
      <c r="Z2690" s="74">
        <v>1365326</v>
      </c>
      <c r="AA2690" s="74">
        <v>10</v>
      </c>
      <c r="AB2690" s="74">
        <v>7725647</v>
      </c>
      <c r="AC2690" s="74">
        <v>5</v>
      </c>
    </row>
    <row r="2691" spans="1:29" ht="14.25">
      <c r="A2691" s="89">
        <v>2021045</v>
      </c>
      <c r="B2691" s="91">
        <v>44313</v>
      </c>
      <c r="C2691" s="97">
        <v>1</v>
      </c>
      <c r="D2691" s="93">
        <v>4</v>
      </c>
      <c r="E2691" s="93">
        <v>14</v>
      </c>
      <c r="F2691" s="93">
        <v>15</v>
      </c>
      <c r="G2691" s="93">
        <v>17</v>
      </c>
      <c r="H2691" s="93">
        <v>32</v>
      </c>
      <c r="I2691" s="99">
        <v>2</v>
      </c>
      <c r="J2691" s="93">
        <v>15</v>
      </c>
      <c r="K2691" s="93">
        <v>14</v>
      </c>
      <c r="L2691" s="93">
        <v>4</v>
      </c>
      <c r="M2691" s="93">
        <v>17</v>
      </c>
      <c r="N2691" s="93">
        <v>32</v>
      </c>
      <c r="O2691" s="94">
        <v>1</v>
      </c>
      <c r="P2691" s="74">
        <v>377279966</v>
      </c>
      <c r="Q2691" s="74">
        <v>326838472</v>
      </c>
      <c r="R2691" s="74">
        <v>6</v>
      </c>
      <c r="S2691" s="74">
        <v>8717208</v>
      </c>
      <c r="T2691" s="74">
        <v>86</v>
      </c>
      <c r="U2691" s="74">
        <v>324175</v>
      </c>
      <c r="V2691" s="74">
        <v>1241</v>
      </c>
      <c r="W2691" s="74">
        <v>3000</v>
      </c>
      <c r="X2691" s="74">
        <v>58766</v>
      </c>
      <c r="Y2691" s="74">
        <v>200</v>
      </c>
      <c r="Z2691" s="74">
        <v>1208538</v>
      </c>
      <c r="AA2691" s="74">
        <v>10</v>
      </c>
      <c r="AB2691" s="74">
        <v>9157872</v>
      </c>
      <c r="AC2691" s="74">
        <v>5</v>
      </c>
    </row>
    <row r="2692" spans="1:29" ht="14.25">
      <c r="A2692" s="89">
        <v>2021046</v>
      </c>
      <c r="B2692" s="91">
        <v>44315</v>
      </c>
      <c r="C2692" s="97">
        <v>5</v>
      </c>
      <c r="D2692" s="93">
        <v>9</v>
      </c>
      <c r="E2692" s="93">
        <v>13</v>
      </c>
      <c r="F2692" s="93">
        <v>21</v>
      </c>
      <c r="G2692" s="93">
        <v>28</v>
      </c>
      <c r="H2692" s="93">
        <v>33</v>
      </c>
      <c r="I2692" s="99">
        <v>6</v>
      </c>
      <c r="J2692" s="93">
        <v>9</v>
      </c>
      <c r="K2692" s="93">
        <v>13</v>
      </c>
      <c r="L2692" s="93">
        <v>5</v>
      </c>
      <c r="M2692" s="93">
        <v>28</v>
      </c>
      <c r="N2692" s="93">
        <v>21</v>
      </c>
      <c r="O2692" s="94">
        <v>33</v>
      </c>
      <c r="P2692" s="74">
        <v>377425810</v>
      </c>
      <c r="Q2692" s="74">
        <v>255412592</v>
      </c>
      <c r="R2692" s="74">
        <v>24</v>
      </c>
      <c r="S2692" s="74">
        <v>5735971</v>
      </c>
      <c r="T2692" s="74">
        <v>122</v>
      </c>
      <c r="U2692" s="74">
        <v>180976</v>
      </c>
      <c r="V2692" s="74">
        <v>1736</v>
      </c>
      <c r="W2692" s="74">
        <v>3000</v>
      </c>
      <c r="X2692" s="74">
        <v>82894</v>
      </c>
      <c r="Y2692" s="74">
        <v>200</v>
      </c>
      <c r="Z2692" s="74">
        <v>1471684</v>
      </c>
      <c r="AA2692" s="74">
        <v>10</v>
      </c>
      <c r="AB2692" s="74">
        <v>12023685</v>
      </c>
      <c r="AC2692" s="74">
        <v>5</v>
      </c>
    </row>
    <row r="2693" spans="1:29" ht="14.25">
      <c r="A2693" s="89">
        <v>2021047</v>
      </c>
      <c r="B2693" s="91">
        <v>44318</v>
      </c>
      <c r="C2693" s="97">
        <v>3</v>
      </c>
      <c r="D2693" s="93">
        <v>7</v>
      </c>
      <c r="E2693" s="93">
        <v>13</v>
      </c>
      <c r="F2693" s="93">
        <v>16</v>
      </c>
      <c r="G2693" s="93">
        <v>24</v>
      </c>
      <c r="H2693" s="93">
        <v>29</v>
      </c>
      <c r="I2693" s="99">
        <v>1</v>
      </c>
      <c r="J2693" s="93">
        <v>13</v>
      </c>
      <c r="K2693" s="93">
        <v>3</v>
      </c>
      <c r="L2693" s="93">
        <v>29</v>
      </c>
      <c r="M2693" s="93">
        <v>16</v>
      </c>
      <c r="N2693" s="93">
        <v>24</v>
      </c>
      <c r="O2693" s="94">
        <v>7</v>
      </c>
      <c r="P2693" s="74">
        <v>367123752</v>
      </c>
      <c r="Q2693" s="74">
        <v>291180168</v>
      </c>
      <c r="R2693" s="74">
        <v>5</v>
      </c>
      <c r="S2693" s="74">
        <v>9419460</v>
      </c>
      <c r="T2693" s="74">
        <v>231</v>
      </c>
      <c r="U2693" s="74">
        <v>119574</v>
      </c>
      <c r="V2693" s="74">
        <v>1279</v>
      </c>
      <c r="W2693" s="74">
        <v>3000</v>
      </c>
      <c r="X2693" s="74">
        <v>77757</v>
      </c>
      <c r="Y2693" s="74">
        <v>200</v>
      </c>
      <c r="Z2693" s="74">
        <v>1479677</v>
      </c>
      <c r="AA2693" s="74">
        <v>10</v>
      </c>
      <c r="AB2693" s="74">
        <v>7043793</v>
      </c>
      <c r="AC2693" s="74">
        <v>5</v>
      </c>
    </row>
    <row r="2694" spans="1:29" ht="14.25">
      <c r="A2694" s="89">
        <v>2021048</v>
      </c>
      <c r="B2694" s="91">
        <v>44320</v>
      </c>
      <c r="C2694" s="97">
        <v>4</v>
      </c>
      <c r="D2694" s="93">
        <v>15</v>
      </c>
      <c r="E2694" s="93">
        <v>17</v>
      </c>
      <c r="F2694" s="93">
        <v>22</v>
      </c>
      <c r="G2694" s="93">
        <v>29</v>
      </c>
      <c r="H2694" s="93">
        <v>32</v>
      </c>
      <c r="I2694" s="99">
        <v>3</v>
      </c>
      <c r="J2694" s="93">
        <v>22</v>
      </c>
      <c r="K2694" s="93">
        <v>4</v>
      </c>
      <c r="L2694" s="93">
        <v>32</v>
      </c>
      <c r="M2694" s="93">
        <v>15</v>
      </c>
      <c r="N2694" s="93">
        <v>17</v>
      </c>
      <c r="O2694" s="94">
        <v>29</v>
      </c>
      <c r="P2694" s="74">
        <v>339198590</v>
      </c>
      <c r="Q2694" s="74">
        <v>346939552</v>
      </c>
      <c r="R2694" s="74">
        <v>2</v>
      </c>
      <c r="S2694" s="74">
        <v>10000000</v>
      </c>
      <c r="T2694" s="74">
        <v>64</v>
      </c>
      <c r="U2694" s="74">
        <v>394580</v>
      </c>
      <c r="V2694" s="74">
        <v>872</v>
      </c>
      <c r="W2694" s="74">
        <v>3000</v>
      </c>
      <c r="X2694" s="74">
        <v>49389</v>
      </c>
      <c r="Y2694" s="74">
        <v>200</v>
      </c>
      <c r="Z2694" s="74">
        <v>981344</v>
      </c>
      <c r="AA2694" s="74">
        <v>10</v>
      </c>
      <c r="AB2694" s="74">
        <v>8577511</v>
      </c>
      <c r="AC2694" s="74">
        <v>5</v>
      </c>
    </row>
    <row r="2695" spans="1:29" ht="14.25">
      <c r="A2695" s="89">
        <v>2021049</v>
      </c>
      <c r="B2695" s="91">
        <v>44322</v>
      </c>
      <c r="C2695" s="97">
        <v>4</v>
      </c>
      <c r="D2695" s="93">
        <v>11</v>
      </c>
      <c r="E2695" s="93">
        <v>13</v>
      </c>
      <c r="F2695" s="93">
        <v>22</v>
      </c>
      <c r="G2695" s="93">
        <v>25</v>
      </c>
      <c r="H2695" s="93">
        <v>32</v>
      </c>
      <c r="I2695" s="99">
        <v>1</v>
      </c>
      <c r="J2695" s="93">
        <v>4</v>
      </c>
      <c r="K2695" s="93">
        <v>25</v>
      </c>
      <c r="L2695" s="93">
        <v>32</v>
      </c>
      <c r="M2695" s="93">
        <v>13</v>
      </c>
      <c r="N2695" s="93">
        <v>22</v>
      </c>
      <c r="O2695" s="94">
        <v>11</v>
      </c>
      <c r="P2695" s="74">
        <v>375111072</v>
      </c>
      <c r="Q2695" s="74">
        <v>409954275</v>
      </c>
      <c r="R2695" s="74">
        <v>4</v>
      </c>
      <c r="S2695" s="74">
        <v>10000000</v>
      </c>
      <c r="T2695" s="74">
        <v>78</v>
      </c>
      <c r="U2695" s="74">
        <v>440233</v>
      </c>
      <c r="V2695" s="74">
        <v>570</v>
      </c>
      <c r="W2695" s="74">
        <v>3000</v>
      </c>
      <c r="X2695" s="74">
        <v>36849</v>
      </c>
      <c r="Y2695" s="74">
        <v>200</v>
      </c>
      <c r="Z2695" s="74">
        <v>833050</v>
      </c>
      <c r="AA2695" s="74">
        <v>10</v>
      </c>
      <c r="AB2695" s="74">
        <v>5808232</v>
      </c>
      <c r="AC2695" s="74">
        <v>5</v>
      </c>
    </row>
    <row r="2696" spans="1:29" ht="14.25">
      <c r="A2696" s="89">
        <v>2021050</v>
      </c>
      <c r="B2696" s="91">
        <v>44325</v>
      </c>
      <c r="C2696" s="97">
        <v>2</v>
      </c>
      <c r="D2696" s="93">
        <v>9</v>
      </c>
      <c r="E2696" s="93">
        <v>10</v>
      </c>
      <c r="F2696" s="93">
        <v>16</v>
      </c>
      <c r="G2696" s="93">
        <v>25</v>
      </c>
      <c r="H2696" s="93">
        <v>28</v>
      </c>
      <c r="I2696" s="99">
        <v>8</v>
      </c>
      <c r="J2696" s="93">
        <v>2</v>
      </c>
      <c r="K2696" s="93">
        <v>16</v>
      </c>
      <c r="L2696" s="93">
        <v>9</v>
      </c>
      <c r="M2696" s="93">
        <v>25</v>
      </c>
      <c r="N2696" s="93">
        <v>10</v>
      </c>
      <c r="O2696" s="94">
        <v>28</v>
      </c>
      <c r="P2696" s="74">
        <v>403433980</v>
      </c>
      <c r="Q2696" s="74">
        <v>336133387</v>
      </c>
      <c r="R2696" s="74">
        <v>22</v>
      </c>
      <c r="S2696" s="74">
        <v>5598001</v>
      </c>
      <c r="T2696" s="74">
        <v>248</v>
      </c>
      <c r="U2696" s="74">
        <v>66310</v>
      </c>
      <c r="V2696" s="74">
        <v>3639</v>
      </c>
      <c r="W2696" s="74">
        <v>3000</v>
      </c>
      <c r="X2696" s="74">
        <v>138091</v>
      </c>
      <c r="Y2696" s="74">
        <v>200</v>
      </c>
      <c r="Z2696" s="74">
        <v>2069574</v>
      </c>
      <c r="AA2696" s="74">
        <v>10</v>
      </c>
      <c r="AB2696" s="74">
        <v>14534301</v>
      </c>
      <c r="AC2696" s="74">
        <v>5</v>
      </c>
    </row>
    <row r="2697" spans="1:29" ht="14.25">
      <c r="A2697" s="89">
        <v>2021051</v>
      </c>
      <c r="B2697" s="91">
        <v>44327</v>
      </c>
      <c r="C2697" s="97">
        <v>8</v>
      </c>
      <c r="D2697" s="93">
        <v>9</v>
      </c>
      <c r="E2697" s="93">
        <v>10</v>
      </c>
      <c r="F2697" s="93">
        <v>19</v>
      </c>
      <c r="G2697" s="93">
        <v>27</v>
      </c>
      <c r="H2697" s="93">
        <v>29</v>
      </c>
      <c r="I2697" s="99">
        <v>15</v>
      </c>
      <c r="J2697" s="93">
        <v>8</v>
      </c>
      <c r="K2697" s="93">
        <v>29</v>
      </c>
      <c r="L2697" s="93">
        <v>10</v>
      </c>
      <c r="M2697" s="93">
        <v>19</v>
      </c>
      <c r="N2697" s="93">
        <v>9</v>
      </c>
      <c r="O2697" s="94">
        <v>27</v>
      </c>
      <c r="P2697" s="74">
        <v>377624458</v>
      </c>
      <c r="Q2697" s="74">
        <v>335549357</v>
      </c>
      <c r="R2697" s="74">
        <v>10</v>
      </c>
      <c r="S2697" s="74">
        <v>6796944</v>
      </c>
      <c r="T2697" s="74">
        <v>309</v>
      </c>
      <c r="U2697" s="74">
        <v>72691</v>
      </c>
      <c r="V2697" s="74">
        <v>2165</v>
      </c>
      <c r="W2697" s="74">
        <v>3000</v>
      </c>
      <c r="X2697" s="74">
        <v>120940</v>
      </c>
      <c r="Y2697" s="74">
        <v>200</v>
      </c>
      <c r="Z2697" s="74">
        <v>1746527</v>
      </c>
      <c r="AA2697" s="74">
        <v>10</v>
      </c>
      <c r="AB2697" s="74">
        <v>9408099</v>
      </c>
      <c r="AC2697" s="74">
        <v>5</v>
      </c>
    </row>
    <row r="2698" spans="1:29" ht="14.25">
      <c r="A2698" s="89">
        <v>2021052</v>
      </c>
      <c r="B2698" s="91">
        <v>44329</v>
      </c>
      <c r="C2698" s="97">
        <v>3</v>
      </c>
      <c r="D2698" s="93">
        <v>4</v>
      </c>
      <c r="E2698" s="93">
        <v>6</v>
      </c>
      <c r="F2698" s="93">
        <v>19</v>
      </c>
      <c r="G2698" s="93">
        <v>21</v>
      </c>
      <c r="H2698" s="93">
        <v>30</v>
      </c>
      <c r="I2698" s="99">
        <v>14</v>
      </c>
      <c r="J2698" s="93">
        <v>4</v>
      </c>
      <c r="K2698" s="93">
        <v>30</v>
      </c>
      <c r="L2698" s="93">
        <v>3</v>
      </c>
      <c r="M2698" s="93">
        <v>6</v>
      </c>
      <c r="N2698" s="93">
        <v>21</v>
      </c>
      <c r="O2698" s="94">
        <v>19</v>
      </c>
      <c r="P2698" s="74">
        <v>376039676</v>
      </c>
      <c r="Q2698" s="74">
        <v>413602410</v>
      </c>
      <c r="R2698" s="74">
        <v>1</v>
      </c>
      <c r="S2698" s="74">
        <v>10000000</v>
      </c>
      <c r="T2698" s="74">
        <v>171</v>
      </c>
      <c r="U2698" s="74">
        <v>171643</v>
      </c>
      <c r="V2698" s="74">
        <v>1362</v>
      </c>
      <c r="W2698" s="74">
        <v>3000</v>
      </c>
      <c r="X2698" s="74">
        <v>66878</v>
      </c>
      <c r="Y2698" s="74">
        <v>200</v>
      </c>
      <c r="Z2698" s="74">
        <v>1388168</v>
      </c>
      <c r="AA2698" s="74">
        <v>10</v>
      </c>
      <c r="AB2698" s="74">
        <v>7102418</v>
      </c>
      <c r="AC2698" s="74">
        <v>5</v>
      </c>
    </row>
    <row r="2699" spans="1:29" ht="14.25">
      <c r="A2699" s="89">
        <v>2021053</v>
      </c>
      <c r="B2699" s="91">
        <v>44332</v>
      </c>
      <c r="C2699" s="97">
        <v>7</v>
      </c>
      <c r="D2699" s="93">
        <v>10</v>
      </c>
      <c r="E2699" s="93">
        <v>14</v>
      </c>
      <c r="F2699" s="93">
        <v>16</v>
      </c>
      <c r="G2699" s="93">
        <v>24</v>
      </c>
      <c r="H2699" s="93">
        <v>33</v>
      </c>
      <c r="I2699" s="99">
        <v>16</v>
      </c>
      <c r="J2699" s="93">
        <v>7</v>
      </c>
      <c r="K2699" s="93">
        <v>16</v>
      </c>
      <c r="L2699" s="93">
        <v>33</v>
      </c>
      <c r="M2699" s="93">
        <v>14</v>
      </c>
      <c r="N2699" s="93">
        <v>10</v>
      </c>
      <c r="O2699" s="94">
        <v>24</v>
      </c>
      <c r="P2699" s="74">
        <v>398009388</v>
      </c>
      <c r="Q2699" s="74">
        <v>473183576</v>
      </c>
      <c r="R2699" s="74">
        <v>3</v>
      </c>
      <c r="S2699" s="74">
        <v>10000000</v>
      </c>
      <c r="T2699" s="74">
        <v>84</v>
      </c>
      <c r="U2699" s="74">
        <v>355480</v>
      </c>
      <c r="V2699" s="74">
        <v>1096</v>
      </c>
      <c r="W2699" s="74">
        <v>3000</v>
      </c>
      <c r="X2699" s="74">
        <v>60756</v>
      </c>
      <c r="Y2699" s="74">
        <v>200</v>
      </c>
      <c r="Z2699" s="74">
        <v>1230629</v>
      </c>
      <c r="AA2699" s="74">
        <v>10</v>
      </c>
      <c r="AB2699" s="74">
        <v>9567511</v>
      </c>
      <c r="AC2699" s="74">
        <v>5</v>
      </c>
    </row>
    <row r="2700" spans="1:29" ht="14.25">
      <c r="A2700" s="89">
        <v>2021054</v>
      </c>
      <c r="B2700" s="91">
        <v>44334</v>
      </c>
      <c r="C2700" s="97">
        <v>7</v>
      </c>
      <c r="D2700" s="93">
        <v>13</v>
      </c>
      <c r="E2700" s="93">
        <v>21</v>
      </c>
      <c r="F2700" s="93">
        <v>22</v>
      </c>
      <c r="G2700" s="93">
        <v>24</v>
      </c>
      <c r="H2700" s="93">
        <v>31</v>
      </c>
      <c r="I2700" s="99">
        <v>2</v>
      </c>
      <c r="J2700" s="93">
        <v>13</v>
      </c>
      <c r="K2700" s="93">
        <v>22</v>
      </c>
      <c r="L2700" s="93">
        <v>7</v>
      </c>
      <c r="M2700" s="93">
        <v>31</v>
      </c>
      <c r="N2700" s="93">
        <v>21</v>
      </c>
      <c r="O2700" s="94">
        <v>24</v>
      </c>
      <c r="P2700" s="74">
        <v>371689954</v>
      </c>
      <c r="Q2700" s="74">
        <v>526556537</v>
      </c>
      <c r="R2700" s="74">
        <v>4</v>
      </c>
      <c r="S2700" s="74">
        <v>10000000</v>
      </c>
      <c r="T2700" s="74">
        <v>83</v>
      </c>
      <c r="U2700" s="74">
        <v>374991</v>
      </c>
      <c r="V2700" s="74">
        <v>708</v>
      </c>
      <c r="W2700" s="74">
        <v>3000</v>
      </c>
      <c r="X2700" s="74">
        <v>42478</v>
      </c>
      <c r="Y2700" s="74">
        <v>200</v>
      </c>
      <c r="Z2700" s="74">
        <v>947362</v>
      </c>
      <c r="AA2700" s="74">
        <v>10</v>
      </c>
      <c r="AB2700" s="74">
        <v>7507515</v>
      </c>
      <c r="AC2700" s="74">
        <v>5</v>
      </c>
    </row>
    <row r="2701" spans="1:29" ht="14.25">
      <c r="A2701" s="89">
        <v>2021055</v>
      </c>
      <c r="B2701" s="91">
        <v>44336</v>
      </c>
      <c r="C2701" s="97">
        <v>3</v>
      </c>
      <c r="D2701" s="93">
        <v>11</v>
      </c>
      <c r="E2701" s="93">
        <v>12</v>
      </c>
      <c r="F2701" s="93">
        <v>16</v>
      </c>
      <c r="G2701" s="93">
        <v>22</v>
      </c>
      <c r="H2701" s="93">
        <v>28</v>
      </c>
      <c r="I2701" s="99">
        <v>10</v>
      </c>
      <c r="J2701" s="93">
        <v>12</v>
      </c>
      <c r="K2701" s="93">
        <v>3</v>
      </c>
      <c r="L2701" s="93">
        <v>11</v>
      </c>
      <c r="M2701" s="93">
        <v>28</v>
      </c>
      <c r="N2701" s="93">
        <v>16</v>
      </c>
      <c r="O2701" s="94">
        <v>22</v>
      </c>
      <c r="P2701" s="74">
        <v>376647950</v>
      </c>
      <c r="Q2701" s="74">
        <v>425721551</v>
      </c>
      <c r="R2701" s="74">
        <v>29</v>
      </c>
      <c r="S2701" s="74">
        <v>5553793</v>
      </c>
      <c r="T2701" s="74">
        <v>206</v>
      </c>
      <c r="U2701" s="74">
        <v>97451</v>
      </c>
      <c r="V2701" s="74">
        <v>2385</v>
      </c>
      <c r="W2701" s="74">
        <v>3000</v>
      </c>
      <c r="X2701" s="74">
        <v>110566</v>
      </c>
      <c r="Y2701" s="74">
        <v>200</v>
      </c>
      <c r="Z2701" s="74">
        <v>1811703</v>
      </c>
      <c r="AA2701" s="74">
        <v>10</v>
      </c>
      <c r="AB2701" s="74">
        <v>11374448</v>
      </c>
      <c r="AC2701" s="74">
        <v>5</v>
      </c>
    </row>
    <row r="2702" spans="1:29" ht="14.25">
      <c r="A2702" s="89">
        <v>2021056</v>
      </c>
      <c r="B2702" s="91">
        <v>44339</v>
      </c>
      <c r="C2702" s="97">
        <v>8</v>
      </c>
      <c r="D2702" s="93">
        <v>21</v>
      </c>
      <c r="E2702" s="93">
        <v>22</v>
      </c>
      <c r="F2702" s="93">
        <v>23</v>
      </c>
      <c r="G2702" s="93">
        <v>29</v>
      </c>
      <c r="H2702" s="93">
        <v>32</v>
      </c>
      <c r="I2702" s="99">
        <v>1</v>
      </c>
      <c r="J2702" s="93">
        <v>8</v>
      </c>
      <c r="K2702" s="93">
        <v>29</v>
      </c>
      <c r="L2702" s="93">
        <v>21</v>
      </c>
      <c r="M2702" s="93">
        <v>32</v>
      </c>
      <c r="N2702" s="93">
        <v>23</v>
      </c>
      <c r="O2702" s="94">
        <v>22</v>
      </c>
      <c r="P2702" s="74">
        <v>410076324</v>
      </c>
      <c r="Q2702" s="74">
        <v>444149990</v>
      </c>
      <c r="R2702" s="74">
        <v>10</v>
      </c>
      <c r="S2702" s="74">
        <v>7488306</v>
      </c>
      <c r="T2702" s="74">
        <v>215</v>
      </c>
      <c r="U2702" s="74">
        <v>144669</v>
      </c>
      <c r="V2702" s="74">
        <v>1472</v>
      </c>
      <c r="W2702" s="74">
        <v>3000</v>
      </c>
      <c r="X2702" s="74">
        <v>78355</v>
      </c>
      <c r="Y2702" s="74">
        <v>200</v>
      </c>
      <c r="Z2702" s="74">
        <v>1468157</v>
      </c>
      <c r="AA2702" s="74">
        <v>10</v>
      </c>
      <c r="AB2702" s="74">
        <v>8350697</v>
      </c>
      <c r="AC2702" s="74">
        <v>5</v>
      </c>
    </row>
    <row r="2703" spans="1:29" ht="14.25">
      <c r="A2703" s="89">
        <v>2021057</v>
      </c>
      <c r="B2703" s="91">
        <v>44341</v>
      </c>
      <c r="C2703" s="97">
        <v>5</v>
      </c>
      <c r="D2703" s="93">
        <v>6</v>
      </c>
      <c r="E2703" s="93">
        <v>9</v>
      </c>
      <c r="F2703" s="93">
        <v>17</v>
      </c>
      <c r="G2703" s="93">
        <v>25</v>
      </c>
      <c r="H2703" s="93">
        <v>33</v>
      </c>
      <c r="I2703" s="99">
        <v>16</v>
      </c>
      <c r="J2703" s="93">
        <v>6</v>
      </c>
      <c r="K2703" s="93">
        <v>5</v>
      </c>
      <c r="L2703" s="93">
        <v>17</v>
      </c>
      <c r="M2703" s="93">
        <v>25</v>
      </c>
      <c r="N2703" s="93">
        <v>33</v>
      </c>
      <c r="O2703" s="94">
        <v>9</v>
      </c>
      <c r="P2703" s="74">
        <v>379559152</v>
      </c>
      <c r="Q2703" s="74">
        <v>478217025</v>
      </c>
      <c r="R2703" s="74">
        <v>6</v>
      </c>
      <c r="S2703" s="74">
        <v>8882850</v>
      </c>
      <c r="T2703" s="74">
        <v>179</v>
      </c>
      <c r="U2703" s="74">
        <v>162689</v>
      </c>
      <c r="V2703" s="74">
        <v>1322</v>
      </c>
      <c r="W2703" s="74">
        <v>3000</v>
      </c>
      <c r="X2703" s="74">
        <v>84235</v>
      </c>
      <c r="Y2703" s="74">
        <v>200</v>
      </c>
      <c r="Z2703" s="74">
        <v>1724157</v>
      </c>
      <c r="AA2703" s="74">
        <v>10</v>
      </c>
      <c r="AB2703" s="74">
        <v>6288779</v>
      </c>
      <c r="AC2703" s="74">
        <v>5</v>
      </c>
    </row>
    <row r="2704" spans="1:29" ht="14.25">
      <c r="A2704" s="89">
        <v>2021058</v>
      </c>
      <c r="B2704" s="91">
        <v>44343</v>
      </c>
      <c r="C2704" s="97">
        <v>9</v>
      </c>
      <c r="D2704" s="93">
        <v>11</v>
      </c>
      <c r="E2704" s="93">
        <v>13</v>
      </c>
      <c r="F2704" s="93">
        <v>18</v>
      </c>
      <c r="G2704" s="93">
        <v>19</v>
      </c>
      <c r="H2704" s="93">
        <v>28</v>
      </c>
      <c r="I2704" s="99">
        <v>14</v>
      </c>
      <c r="J2704" s="93">
        <v>9</v>
      </c>
      <c r="K2704" s="93">
        <v>11</v>
      </c>
      <c r="L2704" s="93">
        <v>13</v>
      </c>
      <c r="M2704" s="93">
        <v>18</v>
      </c>
      <c r="N2704" s="93">
        <v>19</v>
      </c>
      <c r="O2704" s="94">
        <v>28</v>
      </c>
      <c r="P2704" s="74">
        <v>382666074</v>
      </c>
      <c r="Q2704" s="74">
        <v>520502015</v>
      </c>
      <c r="R2704" s="74">
        <v>5</v>
      </c>
      <c r="S2704" s="74">
        <v>9893453</v>
      </c>
      <c r="T2704" s="74">
        <v>96</v>
      </c>
      <c r="U2704" s="74">
        <v>318584</v>
      </c>
      <c r="V2704" s="74">
        <v>904</v>
      </c>
      <c r="W2704" s="74">
        <v>3000</v>
      </c>
      <c r="X2704" s="74">
        <v>57701</v>
      </c>
      <c r="Y2704" s="74">
        <v>200</v>
      </c>
      <c r="Z2704" s="74">
        <v>1285673</v>
      </c>
      <c r="AA2704" s="74">
        <v>10</v>
      </c>
      <c r="AB2704" s="74">
        <v>7612220</v>
      </c>
      <c r="AC2704" s="74">
        <v>5</v>
      </c>
    </row>
    <row r="2705" spans="1:29" ht="14.25">
      <c r="A2705" s="89">
        <v>2021059</v>
      </c>
      <c r="B2705" s="91">
        <v>44346</v>
      </c>
      <c r="C2705" s="97">
        <v>1</v>
      </c>
      <c r="D2705" s="93">
        <v>9</v>
      </c>
      <c r="E2705" s="93">
        <v>11</v>
      </c>
      <c r="F2705" s="93">
        <v>18</v>
      </c>
      <c r="G2705" s="93">
        <v>32</v>
      </c>
      <c r="H2705" s="93">
        <v>33</v>
      </c>
      <c r="I2705" s="99">
        <v>14</v>
      </c>
      <c r="J2705" s="93">
        <v>33</v>
      </c>
      <c r="K2705" s="93">
        <v>9</v>
      </c>
      <c r="L2705" s="93">
        <v>18</v>
      </c>
      <c r="M2705" s="93">
        <v>11</v>
      </c>
      <c r="N2705" s="93">
        <v>1</v>
      </c>
      <c r="O2705" s="94">
        <v>32</v>
      </c>
      <c r="P2705" s="74">
        <v>407754588</v>
      </c>
      <c r="Q2705" s="74">
        <v>618904511</v>
      </c>
      <c r="R2705" s="74">
        <v>1</v>
      </c>
      <c r="S2705" s="74">
        <v>10000000</v>
      </c>
      <c r="T2705" s="74">
        <v>91</v>
      </c>
      <c r="U2705" s="74">
        <v>397078</v>
      </c>
      <c r="V2705" s="74">
        <v>1118</v>
      </c>
      <c r="W2705" s="74">
        <v>3000</v>
      </c>
      <c r="X2705" s="74">
        <v>53299</v>
      </c>
      <c r="Y2705" s="74">
        <v>200</v>
      </c>
      <c r="Z2705" s="74">
        <v>1079064</v>
      </c>
      <c r="AA2705" s="74">
        <v>10</v>
      </c>
      <c r="AB2705" s="74">
        <v>6091729</v>
      </c>
      <c r="AC2705" s="74">
        <v>5</v>
      </c>
    </row>
    <row r="2706" spans="1:29" ht="14.25">
      <c r="A2706" s="89">
        <v>2021060</v>
      </c>
      <c r="B2706" s="91">
        <v>44348</v>
      </c>
      <c r="C2706" s="97">
        <v>10</v>
      </c>
      <c r="D2706" s="93">
        <v>11</v>
      </c>
      <c r="E2706" s="93">
        <v>17</v>
      </c>
      <c r="F2706" s="93">
        <v>20</v>
      </c>
      <c r="G2706" s="93">
        <v>29</v>
      </c>
      <c r="H2706" s="93">
        <v>30</v>
      </c>
      <c r="I2706" s="99">
        <v>15</v>
      </c>
      <c r="J2706" s="93">
        <v>20</v>
      </c>
      <c r="K2706" s="93">
        <v>11</v>
      </c>
      <c r="L2706" s="93">
        <v>29</v>
      </c>
      <c r="M2706" s="93">
        <v>10</v>
      </c>
      <c r="N2706" s="93">
        <v>17</v>
      </c>
      <c r="O2706" s="94">
        <v>30</v>
      </c>
      <c r="P2706" s="74">
        <v>365484344</v>
      </c>
      <c r="Q2706" s="74">
        <v>644294438</v>
      </c>
      <c r="R2706" s="74">
        <v>6</v>
      </c>
      <c r="S2706" s="74">
        <v>8356965</v>
      </c>
      <c r="T2706" s="74">
        <v>163</v>
      </c>
      <c r="U2706" s="74">
        <v>154461</v>
      </c>
      <c r="V2706" s="74">
        <v>1661</v>
      </c>
      <c r="W2706" s="74">
        <v>3000</v>
      </c>
      <c r="X2706" s="74">
        <v>81825</v>
      </c>
      <c r="Y2706" s="74">
        <v>200</v>
      </c>
      <c r="Z2706" s="74">
        <v>1479247</v>
      </c>
      <c r="AA2706" s="74">
        <v>10</v>
      </c>
      <c r="AB2706" s="74">
        <v>8447580</v>
      </c>
      <c r="AC2706" s="74">
        <v>5</v>
      </c>
    </row>
    <row r="2707" spans="1:29" ht="14.25">
      <c r="A2707" s="89">
        <v>2021061</v>
      </c>
      <c r="B2707" s="91">
        <v>44350</v>
      </c>
      <c r="C2707" s="97">
        <v>4</v>
      </c>
      <c r="D2707" s="93">
        <v>9</v>
      </c>
      <c r="E2707" s="93">
        <v>12</v>
      </c>
      <c r="F2707" s="93">
        <v>18</v>
      </c>
      <c r="G2707" s="93">
        <v>20</v>
      </c>
      <c r="H2707" s="93">
        <v>23</v>
      </c>
      <c r="I2707" s="99">
        <v>1</v>
      </c>
      <c r="J2707" s="93">
        <v>9</v>
      </c>
      <c r="K2707" s="93">
        <v>4</v>
      </c>
      <c r="L2707" s="93">
        <v>20</v>
      </c>
      <c r="M2707" s="93">
        <v>23</v>
      </c>
      <c r="N2707" s="93">
        <v>18</v>
      </c>
      <c r="O2707" s="94">
        <v>12</v>
      </c>
      <c r="P2707" s="74">
        <v>376779952</v>
      </c>
      <c r="Q2707" s="74">
        <v>694648802</v>
      </c>
      <c r="R2707" s="74">
        <v>4</v>
      </c>
      <c r="S2707" s="74">
        <v>10000000</v>
      </c>
      <c r="T2707" s="74">
        <v>127</v>
      </c>
      <c r="U2707" s="74">
        <v>237150</v>
      </c>
      <c r="V2707" s="74">
        <v>959</v>
      </c>
      <c r="W2707" s="74">
        <v>3000</v>
      </c>
      <c r="X2707" s="74">
        <v>62484</v>
      </c>
      <c r="Y2707" s="74">
        <v>200</v>
      </c>
      <c r="Z2707" s="74">
        <v>1290322</v>
      </c>
      <c r="AA2707" s="74">
        <v>10</v>
      </c>
      <c r="AB2707" s="74">
        <v>7174534</v>
      </c>
      <c r="AC2707" s="74">
        <v>5</v>
      </c>
    </row>
    <row r="2708" spans="1:29" ht="14.25">
      <c r="A2708" s="89">
        <v>2021062</v>
      </c>
      <c r="B2708" s="91">
        <v>44353</v>
      </c>
      <c r="C2708" s="97">
        <v>12</v>
      </c>
      <c r="D2708" s="93">
        <v>13</v>
      </c>
      <c r="E2708" s="93">
        <v>15</v>
      </c>
      <c r="F2708" s="93">
        <v>20</v>
      </c>
      <c r="G2708" s="93">
        <v>22</v>
      </c>
      <c r="H2708" s="93">
        <v>25</v>
      </c>
      <c r="I2708" s="99">
        <v>10</v>
      </c>
      <c r="J2708" s="93">
        <v>12</v>
      </c>
      <c r="K2708" s="93">
        <v>25</v>
      </c>
      <c r="L2708" s="93">
        <v>20</v>
      </c>
      <c r="M2708" s="93">
        <v>15</v>
      </c>
      <c r="N2708" s="93">
        <v>22</v>
      </c>
      <c r="O2708" s="94">
        <v>13</v>
      </c>
      <c r="P2708" s="74">
        <v>405763536</v>
      </c>
      <c r="Q2708" s="74">
        <v>727417696</v>
      </c>
      <c r="R2708" s="74">
        <v>6</v>
      </c>
      <c r="S2708" s="74">
        <v>8804175</v>
      </c>
      <c r="T2708" s="74">
        <v>67</v>
      </c>
      <c r="U2708" s="74">
        <v>425840</v>
      </c>
      <c r="V2708" s="74">
        <v>1323</v>
      </c>
      <c r="W2708" s="74">
        <v>3000</v>
      </c>
      <c r="X2708" s="74">
        <v>61966</v>
      </c>
      <c r="Y2708" s="74">
        <v>200</v>
      </c>
      <c r="Z2708" s="74">
        <v>1244768</v>
      </c>
      <c r="AA2708" s="74">
        <v>10</v>
      </c>
      <c r="AB2708" s="74">
        <v>11177798</v>
      </c>
      <c r="AC2708" s="74">
        <v>5</v>
      </c>
    </row>
    <row r="2709" spans="1:29" ht="14.25">
      <c r="A2709" s="89">
        <v>2021063</v>
      </c>
      <c r="B2709" s="91">
        <v>44355</v>
      </c>
      <c r="C2709" s="97">
        <v>4</v>
      </c>
      <c r="D2709" s="93">
        <v>5</v>
      </c>
      <c r="E2709" s="93">
        <v>6</v>
      </c>
      <c r="F2709" s="93">
        <v>9</v>
      </c>
      <c r="G2709" s="93">
        <v>23</v>
      </c>
      <c r="H2709" s="93">
        <v>24</v>
      </c>
      <c r="I2709" s="99">
        <v>9</v>
      </c>
      <c r="J2709" s="93">
        <v>24</v>
      </c>
      <c r="K2709" s="93">
        <v>6</v>
      </c>
      <c r="L2709" s="93">
        <v>23</v>
      </c>
      <c r="M2709" s="93">
        <v>4</v>
      </c>
      <c r="N2709" s="93">
        <v>5</v>
      </c>
      <c r="O2709" s="94">
        <v>9</v>
      </c>
      <c r="P2709" s="74">
        <v>370142008</v>
      </c>
      <c r="Q2709" s="74">
        <v>647417696</v>
      </c>
      <c r="R2709" s="74">
        <v>16</v>
      </c>
      <c r="S2709" s="74">
        <v>5000000</v>
      </c>
      <c r="T2709" s="74">
        <v>106</v>
      </c>
      <c r="U2709" s="74">
        <v>6000</v>
      </c>
      <c r="V2709" s="74">
        <v>3611</v>
      </c>
      <c r="W2709" s="74">
        <v>3000</v>
      </c>
      <c r="X2709" s="74">
        <v>161374</v>
      </c>
      <c r="Y2709" s="74">
        <v>200</v>
      </c>
      <c r="Z2709" s="74">
        <v>2345956</v>
      </c>
      <c r="AA2709" s="74">
        <v>10</v>
      </c>
      <c r="AB2709" s="74">
        <v>33168514</v>
      </c>
      <c r="AC2709" s="74">
        <v>5</v>
      </c>
    </row>
    <row r="2710" spans="1:29" ht="14.25">
      <c r="A2710" s="89">
        <v>2021064</v>
      </c>
      <c r="B2710" s="91">
        <v>44357</v>
      </c>
      <c r="C2710" s="97">
        <v>4</v>
      </c>
      <c r="D2710" s="93">
        <v>6</v>
      </c>
      <c r="E2710" s="93">
        <v>8</v>
      </c>
      <c r="F2710" s="93">
        <v>15</v>
      </c>
      <c r="G2710" s="93">
        <v>16</v>
      </c>
      <c r="H2710" s="93">
        <v>18</v>
      </c>
      <c r="I2710" s="99">
        <v>16</v>
      </c>
      <c r="J2710" s="93">
        <v>18</v>
      </c>
      <c r="K2710" s="93">
        <v>4</v>
      </c>
      <c r="L2710" s="93">
        <v>6</v>
      </c>
      <c r="M2710" s="93">
        <v>8</v>
      </c>
      <c r="N2710" s="93">
        <v>15</v>
      </c>
      <c r="O2710" s="94">
        <v>16</v>
      </c>
      <c r="P2710" s="74">
        <v>353338262</v>
      </c>
      <c r="Q2710" s="74">
        <v>688856687</v>
      </c>
      <c r="R2710" s="74">
        <v>4</v>
      </c>
      <c r="S2710" s="74">
        <v>10000000</v>
      </c>
      <c r="T2710" s="74">
        <v>112</v>
      </c>
      <c r="U2710" s="74">
        <v>242377</v>
      </c>
      <c r="V2710" s="74">
        <v>1407</v>
      </c>
      <c r="W2710" s="74">
        <v>3000</v>
      </c>
      <c r="X2710" s="74">
        <v>59259</v>
      </c>
      <c r="Y2710" s="74">
        <v>200</v>
      </c>
      <c r="Z2710" s="74">
        <v>1150957</v>
      </c>
      <c r="AA2710" s="74">
        <v>10</v>
      </c>
      <c r="AB2710" s="74">
        <v>7393611</v>
      </c>
      <c r="AC2710" s="74">
        <v>5</v>
      </c>
    </row>
    <row r="2711" spans="1:29" ht="14.25">
      <c r="A2711" s="89">
        <v>2021065</v>
      </c>
      <c r="B2711" s="91">
        <v>44360</v>
      </c>
      <c r="C2711" s="97">
        <v>1</v>
      </c>
      <c r="D2711" s="93">
        <v>4</v>
      </c>
      <c r="E2711" s="93">
        <v>8</v>
      </c>
      <c r="F2711" s="93">
        <v>19</v>
      </c>
      <c r="G2711" s="93">
        <v>29</v>
      </c>
      <c r="H2711" s="93">
        <v>33</v>
      </c>
      <c r="I2711" s="99">
        <v>16</v>
      </c>
      <c r="J2711" s="93">
        <v>33</v>
      </c>
      <c r="K2711" s="93">
        <v>8</v>
      </c>
      <c r="L2711" s="93">
        <v>1</v>
      </c>
      <c r="M2711" s="93">
        <v>29</v>
      </c>
      <c r="N2711" s="93">
        <v>19</v>
      </c>
      <c r="O2711" s="94">
        <v>4</v>
      </c>
      <c r="P2711" s="74">
        <v>362527724</v>
      </c>
      <c r="Q2711" s="74">
        <v>753364365</v>
      </c>
      <c r="R2711" s="74">
        <v>3</v>
      </c>
      <c r="S2711" s="74">
        <v>10000000</v>
      </c>
      <c r="T2711" s="74">
        <v>82</v>
      </c>
      <c r="U2711" s="74">
        <v>384177</v>
      </c>
      <c r="V2711" s="74">
        <v>883</v>
      </c>
      <c r="W2711" s="74">
        <v>3000</v>
      </c>
      <c r="X2711" s="74">
        <v>48427</v>
      </c>
      <c r="Y2711" s="74">
        <v>200</v>
      </c>
      <c r="Z2711" s="74">
        <v>1064673</v>
      </c>
      <c r="AA2711" s="74">
        <v>10</v>
      </c>
      <c r="AB2711" s="74">
        <v>5729443</v>
      </c>
      <c r="AC2711" s="74">
        <v>5</v>
      </c>
    </row>
    <row r="2712" spans="1:29" ht="14.25">
      <c r="A2712" s="89">
        <v>2021066</v>
      </c>
      <c r="B2712" s="91">
        <v>44362</v>
      </c>
      <c r="C2712" s="97">
        <v>2</v>
      </c>
      <c r="D2712" s="93">
        <v>6</v>
      </c>
      <c r="E2712" s="93">
        <v>19</v>
      </c>
      <c r="F2712" s="93">
        <v>26</v>
      </c>
      <c r="G2712" s="93">
        <v>30</v>
      </c>
      <c r="H2712" s="93">
        <v>33</v>
      </c>
      <c r="I2712" s="99">
        <v>15</v>
      </c>
      <c r="J2712" s="93">
        <v>6</v>
      </c>
      <c r="K2712" s="93">
        <v>30</v>
      </c>
      <c r="L2712" s="93">
        <v>26</v>
      </c>
      <c r="M2712" s="93">
        <v>33</v>
      </c>
      <c r="N2712" s="93">
        <v>2</v>
      </c>
      <c r="O2712" s="94">
        <v>19</v>
      </c>
      <c r="P2712" s="74">
        <v>343529368</v>
      </c>
      <c r="Q2712" s="74">
        <v>738667046</v>
      </c>
      <c r="R2712" s="74">
        <v>14</v>
      </c>
      <c r="S2712" s="74">
        <v>6436433</v>
      </c>
      <c r="T2712" s="74">
        <v>145</v>
      </c>
      <c r="U2712" s="74">
        <v>173362</v>
      </c>
      <c r="V2712" s="74">
        <v>1873</v>
      </c>
      <c r="W2712" s="74">
        <v>3000</v>
      </c>
      <c r="X2712" s="74">
        <v>52905</v>
      </c>
      <c r="Y2712" s="74">
        <v>200</v>
      </c>
      <c r="Z2712" s="74">
        <v>1078175</v>
      </c>
      <c r="AA2712" s="74">
        <v>10</v>
      </c>
      <c r="AB2712" s="74">
        <v>8159462</v>
      </c>
      <c r="AC2712" s="74">
        <v>5</v>
      </c>
    </row>
    <row r="2713" spans="1:29" ht="14.25">
      <c r="A2713" s="89">
        <v>2021067</v>
      </c>
      <c r="B2713" s="91">
        <v>44364</v>
      </c>
      <c r="C2713" s="97">
        <v>1</v>
      </c>
      <c r="D2713" s="93">
        <v>11</v>
      </c>
      <c r="E2713" s="93">
        <v>19</v>
      </c>
      <c r="F2713" s="93">
        <v>23</v>
      </c>
      <c r="G2713" s="93">
        <v>25</v>
      </c>
      <c r="H2713" s="93">
        <v>29</v>
      </c>
      <c r="I2713" s="99">
        <v>9</v>
      </c>
      <c r="J2713" s="93">
        <v>19</v>
      </c>
      <c r="K2713" s="93">
        <v>23</v>
      </c>
      <c r="L2713" s="93">
        <v>25</v>
      </c>
      <c r="M2713" s="93">
        <v>11</v>
      </c>
      <c r="N2713" s="93">
        <v>1</v>
      </c>
      <c r="O2713" s="94">
        <v>29</v>
      </c>
      <c r="P2713" s="74">
        <v>352986918</v>
      </c>
      <c r="Q2713" s="74">
        <v>749337326</v>
      </c>
      <c r="R2713" s="74">
        <v>6</v>
      </c>
      <c r="S2713" s="74">
        <v>7464865</v>
      </c>
      <c r="T2713" s="74">
        <v>61</v>
      </c>
      <c r="U2713" s="74">
        <v>303057</v>
      </c>
      <c r="V2713" s="74">
        <v>1349</v>
      </c>
      <c r="W2713" s="74">
        <v>3000</v>
      </c>
      <c r="X2713" s="74">
        <v>67848</v>
      </c>
      <c r="Y2713" s="74">
        <v>200</v>
      </c>
      <c r="Z2713" s="74">
        <v>1249765</v>
      </c>
      <c r="AA2713" s="74">
        <v>10</v>
      </c>
      <c r="AB2713" s="74">
        <v>13780675</v>
      </c>
      <c r="AC2713" s="74">
        <v>5</v>
      </c>
    </row>
    <row r="2714" spans="1:29" ht="14.25">
      <c r="A2714" s="89">
        <v>2021068</v>
      </c>
      <c r="B2714" s="91">
        <v>44367</v>
      </c>
      <c r="C2714" s="97">
        <v>4</v>
      </c>
      <c r="D2714" s="93">
        <v>14</v>
      </c>
      <c r="E2714" s="93">
        <v>18</v>
      </c>
      <c r="F2714" s="93">
        <v>24</v>
      </c>
      <c r="G2714" s="93">
        <v>31</v>
      </c>
      <c r="H2714" s="93">
        <v>32</v>
      </c>
      <c r="I2714" s="99">
        <v>15</v>
      </c>
      <c r="J2714" s="93">
        <v>14</v>
      </c>
      <c r="K2714" s="93">
        <v>4</v>
      </c>
      <c r="L2714" s="93">
        <v>18</v>
      </c>
      <c r="M2714" s="93">
        <v>31</v>
      </c>
      <c r="N2714" s="93">
        <v>32</v>
      </c>
      <c r="O2714" s="94">
        <v>24</v>
      </c>
      <c r="P2714" s="74">
        <v>381950996</v>
      </c>
      <c r="Q2714" s="74">
        <v>784841657</v>
      </c>
      <c r="R2714" s="74">
        <v>7</v>
      </c>
      <c r="S2714" s="74">
        <v>8662562</v>
      </c>
      <c r="T2714" s="74">
        <v>232</v>
      </c>
      <c r="U2714" s="74">
        <v>138135</v>
      </c>
      <c r="V2714" s="74">
        <v>801</v>
      </c>
      <c r="W2714" s="74">
        <v>3000</v>
      </c>
      <c r="X2714" s="74">
        <v>60674</v>
      </c>
      <c r="Y2714" s="74">
        <v>200</v>
      </c>
      <c r="Z2714" s="74">
        <v>1280696</v>
      </c>
      <c r="AA2714" s="74">
        <v>10</v>
      </c>
      <c r="AB2714" s="74">
        <v>6324307</v>
      </c>
      <c r="AC2714" s="74">
        <v>5</v>
      </c>
    </row>
    <row r="2715" spans="1:29" ht="14.25">
      <c r="A2715" s="89">
        <v>2021069</v>
      </c>
      <c r="B2715" s="91">
        <v>44369</v>
      </c>
      <c r="C2715" s="97">
        <v>6</v>
      </c>
      <c r="D2715" s="93">
        <v>11</v>
      </c>
      <c r="E2715" s="93">
        <v>18</v>
      </c>
      <c r="F2715" s="93">
        <v>20</v>
      </c>
      <c r="G2715" s="93">
        <v>23</v>
      </c>
      <c r="H2715" s="93">
        <v>26</v>
      </c>
      <c r="I2715" s="99">
        <v>5</v>
      </c>
      <c r="J2715" s="93">
        <v>26</v>
      </c>
      <c r="K2715" s="93">
        <v>11</v>
      </c>
      <c r="L2715" s="93">
        <v>6</v>
      </c>
      <c r="M2715" s="93">
        <v>23</v>
      </c>
      <c r="N2715" s="93">
        <v>20</v>
      </c>
      <c r="O2715" s="94">
        <v>18</v>
      </c>
      <c r="P2715" s="74">
        <v>348547620</v>
      </c>
      <c r="Q2715" s="74">
        <v>805184330</v>
      </c>
      <c r="R2715" s="74">
        <v>5</v>
      </c>
      <c r="S2715" s="74">
        <v>8297648</v>
      </c>
      <c r="T2715" s="74">
        <v>130</v>
      </c>
      <c r="U2715" s="74">
        <v>158540</v>
      </c>
      <c r="V2715" s="74">
        <v>2322</v>
      </c>
      <c r="W2715" s="74">
        <v>3000</v>
      </c>
      <c r="X2715" s="74">
        <v>81432</v>
      </c>
      <c r="Y2715" s="74">
        <v>200</v>
      </c>
      <c r="Z2715" s="74">
        <v>1286895</v>
      </c>
      <c r="AA2715" s="74">
        <v>10</v>
      </c>
      <c r="AB2715" s="74">
        <v>10445152</v>
      </c>
      <c r="AC2715" s="74">
        <v>5</v>
      </c>
    </row>
    <row r="2716" spans="1:29" ht="14.25">
      <c r="A2716" s="89">
        <v>2021070</v>
      </c>
      <c r="B2716" s="91">
        <v>44371</v>
      </c>
      <c r="C2716" s="97">
        <v>1</v>
      </c>
      <c r="D2716" s="93">
        <v>5</v>
      </c>
      <c r="E2716" s="93">
        <v>11</v>
      </c>
      <c r="F2716" s="93">
        <v>15</v>
      </c>
      <c r="G2716" s="93">
        <v>16</v>
      </c>
      <c r="H2716" s="93">
        <v>29</v>
      </c>
      <c r="I2716" s="99">
        <v>15</v>
      </c>
      <c r="J2716" s="93">
        <v>11</v>
      </c>
      <c r="K2716" s="93">
        <v>29</v>
      </c>
      <c r="L2716" s="93">
        <v>1</v>
      </c>
      <c r="M2716" s="93">
        <v>15</v>
      </c>
      <c r="N2716" s="93">
        <v>5</v>
      </c>
      <c r="O2716" s="94">
        <v>16</v>
      </c>
      <c r="P2716" s="74">
        <v>356032100</v>
      </c>
      <c r="Q2716" s="74">
        <v>840734349</v>
      </c>
      <c r="R2716" s="74">
        <v>6</v>
      </c>
      <c r="S2716" s="74">
        <v>8972728</v>
      </c>
      <c r="T2716" s="74">
        <v>179</v>
      </c>
      <c r="U2716" s="74">
        <v>166455</v>
      </c>
      <c r="V2716" s="74">
        <v>980</v>
      </c>
      <c r="W2716" s="74">
        <v>3000</v>
      </c>
      <c r="X2716" s="74">
        <v>53848</v>
      </c>
      <c r="Y2716" s="74">
        <v>200</v>
      </c>
      <c r="Z2716" s="74">
        <v>1106832</v>
      </c>
      <c r="AA2716" s="74">
        <v>10</v>
      </c>
      <c r="AB2716" s="74">
        <v>6099191</v>
      </c>
      <c r="AC2716" s="74">
        <v>5</v>
      </c>
    </row>
    <row r="2717" spans="1:29" ht="14.25">
      <c r="A2717" s="89">
        <v>2021071</v>
      </c>
      <c r="B2717" s="91">
        <v>44374</v>
      </c>
      <c r="C2717" s="97">
        <v>1</v>
      </c>
      <c r="D2717" s="93">
        <v>7</v>
      </c>
      <c r="E2717" s="93">
        <v>24</v>
      </c>
      <c r="F2717" s="93">
        <v>31</v>
      </c>
      <c r="G2717" s="93">
        <v>32</v>
      </c>
      <c r="H2717" s="93">
        <v>33</v>
      </c>
      <c r="I2717" s="99">
        <v>8</v>
      </c>
      <c r="J2717" s="93">
        <v>31</v>
      </c>
      <c r="K2717" s="93">
        <v>32</v>
      </c>
      <c r="L2717" s="93">
        <v>33</v>
      </c>
      <c r="M2717" s="93">
        <v>1</v>
      </c>
      <c r="N2717" s="93">
        <v>7</v>
      </c>
      <c r="O2717" s="94">
        <v>24</v>
      </c>
      <c r="P2717" s="74">
        <v>384399388</v>
      </c>
      <c r="Q2717" s="74">
        <v>850234438</v>
      </c>
      <c r="R2717" s="74">
        <v>6</v>
      </c>
      <c r="S2717" s="74">
        <v>7393944</v>
      </c>
      <c r="T2717" s="74">
        <v>75</v>
      </c>
      <c r="U2717" s="74">
        <v>239394</v>
      </c>
      <c r="V2717" s="74">
        <v>1440</v>
      </c>
      <c r="W2717" s="74">
        <v>3000</v>
      </c>
      <c r="X2717" s="74">
        <v>67960</v>
      </c>
      <c r="Y2717" s="74">
        <v>200</v>
      </c>
      <c r="Z2717" s="74">
        <v>1217408</v>
      </c>
      <c r="AA2717" s="74">
        <v>10</v>
      </c>
      <c r="AB2717" s="74">
        <v>17290255</v>
      </c>
      <c r="AC2717" s="74">
        <v>5</v>
      </c>
    </row>
    <row r="2718" spans="1:29" ht="14.25">
      <c r="A2718" s="89">
        <v>2021072</v>
      </c>
      <c r="B2718" s="91">
        <v>44376</v>
      </c>
      <c r="C2718" s="97">
        <v>1</v>
      </c>
      <c r="D2718" s="93">
        <v>9</v>
      </c>
      <c r="E2718" s="93">
        <v>15</v>
      </c>
      <c r="F2718" s="93">
        <v>16</v>
      </c>
      <c r="G2718" s="93">
        <v>19</v>
      </c>
      <c r="H2718" s="93">
        <v>21</v>
      </c>
      <c r="I2718" s="99">
        <v>15</v>
      </c>
      <c r="J2718" s="93">
        <v>15</v>
      </c>
      <c r="K2718" s="93">
        <v>21</v>
      </c>
      <c r="L2718" s="93">
        <v>1</v>
      </c>
      <c r="M2718" s="93">
        <v>16</v>
      </c>
      <c r="N2718" s="93">
        <v>19</v>
      </c>
      <c r="O2718" s="94">
        <v>9</v>
      </c>
      <c r="P2718" s="74">
        <v>351515940</v>
      </c>
      <c r="Q2718" s="74">
        <v>906924437</v>
      </c>
      <c r="R2718" s="74">
        <v>3</v>
      </c>
      <c r="S2718" s="74">
        <v>10000000</v>
      </c>
      <c r="T2718" s="74">
        <v>105</v>
      </c>
      <c r="U2718" s="74">
        <v>275206</v>
      </c>
      <c r="V2718" s="74">
        <v>894</v>
      </c>
      <c r="W2718" s="74">
        <v>3000</v>
      </c>
      <c r="X2718" s="74">
        <v>49241</v>
      </c>
      <c r="Y2718" s="74">
        <v>200</v>
      </c>
      <c r="Z2718" s="74">
        <v>993424</v>
      </c>
      <c r="AA2718" s="74">
        <v>10</v>
      </c>
      <c r="AB2718" s="74">
        <v>6838341</v>
      </c>
      <c r="AC2718" s="74">
        <v>5</v>
      </c>
    </row>
    <row r="2719" spans="1:29" ht="14.25">
      <c r="A2719" s="89">
        <v>2021073</v>
      </c>
      <c r="B2719" s="91">
        <v>44378</v>
      </c>
      <c r="C2719" s="97">
        <v>1</v>
      </c>
      <c r="D2719" s="93">
        <v>6</v>
      </c>
      <c r="E2719" s="93">
        <v>18</v>
      </c>
      <c r="F2719" s="93">
        <v>22</v>
      </c>
      <c r="G2719" s="93">
        <v>24</v>
      </c>
      <c r="H2719" s="93">
        <v>25</v>
      </c>
      <c r="I2719" s="99">
        <v>8</v>
      </c>
      <c r="J2719" s="93">
        <v>25</v>
      </c>
      <c r="K2719" s="93">
        <v>6</v>
      </c>
      <c r="L2719" s="93">
        <v>22</v>
      </c>
      <c r="M2719" s="93">
        <v>1</v>
      </c>
      <c r="N2719" s="93">
        <v>18</v>
      </c>
      <c r="O2719" s="94">
        <v>24</v>
      </c>
      <c r="P2719" s="74">
        <v>353932932</v>
      </c>
      <c r="Q2719" s="74">
        <v>936827442</v>
      </c>
      <c r="R2719" s="74">
        <v>4</v>
      </c>
      <c r="S2719" s="74">
        <v>9536636</v>
      </c>
      <c r="T2719" s="74">
        <v>83</v>
      </c>
      <c r="U2719" s="74">
        <v>273291</v>
      </c>
      <c r="V2719" s="74">
        <v>1329</v>
      </c>
      <c r="W2719" s="74">
        <v>3000</v>
      </c>
      <c r="X2719" s="74">
        <v>70230</v>
      </c>
      <c r="Y2719" s="74">
        <v>200</v>
      </c>
      <c r="Z2719" s="74">
        <v>1423416</v>
      </c>
      <c r="AA2719" s="74">
        <v>10</v>
      </c>
      <c r="AB2719" s="74">
        <v>10085448</v>
      </c>
      <c r="AC2719" s="74">
        <v>5</v>
      </c>
    </row>
    <row r="2720" spans="1:29" ht="14.25">
      <c r="A2720" s="89">
        <v>2021074</v>
      </c>
      <c r="B2720" s="91">
        <v>44381</v>
      </c>
      <c r="C2720" s="97">
        <v>4</v>
      </c>
      <c r="D2720" s="93">
        <v>5</v>
      </c>
      <c r="E2720" s="93">
        <v>9</v>
      </c>
      <c r="F2720" s="93">
        <v>14</v>
      </c>
      <c r="G2720" s="93">
        <v>25</v>
      </c>
      <c r="H2720" s="93">
        <v>27</v>
      </c>
      <c r="I2720" s="99">
        <v>7</v>
      </c>
      <c r="J2720" s="93">
        <v>9</v>
      </c>
      <c r="K2720" s="93">
        <v>25</v>
      </c>
      <c r="L2720" s="93">
        <v>4</v>
      </c>
      <c r="M2720" s="93">
        <v>27</v>
      </c>
      <c r="N2720" s="93">
        <v>5</v>
      </c>
      <c r="O2720" s="94">
        <v>14</v>
      </c>
      <c r="P2720" s="74">
        <v>382266836</v>
      </c>
      <c r="Q2720" s="74">
        <v>898477373</v>
      </c>
      <c r="R2720" s="74">
        <v>14</v>
      </c>
      <c r="S2720" s="74">
        <v>5822076</v>
      </c>
      <c r="T2720" s="74">
        <v>163</v>
      </c>
      <c r="U2720" s="74">
        <v>88259</v>
      </c>
      <c r="V2720" s="74">
        <v>2839</v>
      </c>
      <c r="W2720" s="74">
        <v>3000</v>
      </c>
      <c r="X2720" s="74">
        <v>117710</v>
      </c>
      <c r="Y2720" s="74">
        <v>200</v>
      </c>
      <c r="Z2720" s="74">
        <v>1892436</v>
      </c>
      <c r="AA2720" s="74">
        <v>10</v>
      </c>
      <c r="AB2720" s="74">
        <v>15756412</v>
      </c>
      <c r="AC2720" s="74">
        <v>5</v>
      </c>
    </row>
    <row r="2721" spans="1:29" ht="14.25">
      <c r="A2721" s="89">
        <v>2021075</v>
      </c>
      <c r="B2721" s="91">
        <v>44383</v>
      </c>
      <c r="C2721" s="97">
        <v>12</v>
      </c>
      <c r="D2721" s="93">
        <v>15</v>
      </c>
      <c r="E2721" s="93">
        <v>16</v>
      </c>
      <c r="F2721" s="93">
        <v>21</v>
      </c>
      <c r="G2721" s="93">
        <v>22</v>
      </c>
      <c r="H2721" s="93">
        <v>29</v>
      </c>
      <c r="I2721" s="99">
        <v>1</v>
      </c>
      <c r="J2721" s="93">
        <v>15</v>
      </c>
      <c r="K2721" s="93">
        <v>21</v>
      </c>
      <c r="L2721" s="93">
        <v>16</v>
      </c>
      <c r="M2721" s="93">
        <v>12</v>
      </c>
      <c r="N2721" s="93">
        <v>29</v>
      </c>
      <c r="O2721" s="94">
        <v>22</v>
      </c>
      <c r="P2721" s="74">
        <v>347517338</v>
      </c>
      <c r="Q2721" s="74">
        <v>950267665</v>
      </c>
      <c r="R2721" s="74">
        <v>2</v>
      </c>
      <c r="S2721" s="74">
        <v>10000000</v>
      </c>
      <c r="T2721" s="74">
        <v>55</v>
      </c>
      <c r="U2721" s="74">
        <v>435092</v>
      </c>
      <c r="V2721" s="74">
        <v>888</v>
      </c>
      <c r="W2721" s="74">
        <v>3000</v>
      </c>
      <c r="X2721" s="74">
        <v>52998</v>
      </c>
      <c r="Y2721" s="74">
        <v>200</v>
      </c>
      <c r="Z2721" s="74">
        <v>1089033</v>
      </c>
      <c r="AA2721" s="74">
        <v>10</v>
      </c>
      <c r="AB2721" s="74">
        <v>10081835</v>
      </c>
      <c r="AC2721" s="74">
        <v>5</v>
      </c>
    </row>
    <row r="2722" spans="1:29" ht="14.25">
      <c r="A2722" s="89">
        <v>2021076</v>
      </c>
      <c r="B2722" s="91">
        <v>44385</v>
      </c>
      <c r="C2722" s="97">
        <v>3</v>
      </c>
      <c r="D2722" s="93">
        <v>9</v>
      </c>
      <c r="E2722" s="93">
        <v>21</v>
      </c>
      <c r="F2722" s="93">
        <v>23</v>
      </c>
      <c r="G2722" s="93">
        <v>30</v>
      </c>
      <c r="H2722" s="93">
        <v>32</v>
      </c>
      <c r="I2722" s="99">
        <v>6</v>
      </c>
      <c r="J2722" s="93">
        <v>30</v>
      </c>
      <c r="K2722" s="93">
        <v>21</v>
      </c>
      <c r="L2722" s="93">
        <v>32</v>
      </c>
      <c r="M2722" s="93">
        <v>9</v>
      </c>
      <c r="N2722" s="93">
        <v>23</v>
      </c>
      <c r="O2722" s="94">
        <v>3</v>
      </c>
      <c r="P2722" s="74">
        <v>347734992</v>
      </c>
      <c r="Q2722" s="74">
        <v>963078086</v>
      </c>
      <c r="R2722" s="74">
        <v>4</v>
      </c>
      <c r="S2722" s="74">
        <v>7982765</v>
      </c>
      <c r="T2722" s="74">
        <v>87</v>
      </c>
      <c r="U2722" s="74">
        <v>171423</v>
      </c>
      <c r="V2722" s="74">
        <v>1448</v>
      </c>
      <c r="W2722" s="74">
        <v>3000</v>
      </c>
      <c r="X2722" s="74">
        <v>79528</v>
      </c>
      <c r="Y2722" s="74">
        <v>200</v>
      </c>
      <c r="Z2722" s="74">
        <v>1471463</v>
      </c>
      <c r="AA2722" s="74">
        <v>10</v>
      </c>
      <c r="AB2722" s="74">
        <v>15154121</v>
      </c>
      <c r="AC2722" s="74">
        <v>5</v>
      </c>
    </row>
    <row r="2723" spans="1:29" ht="14.25">
      <c r="A2723" s="89">
        <v>2021077</v>
      </c>
      <c r="B2723" s="91">
        <v>44388</v>
      </c>
      <c r="C2723" s="97">
        <v>8</v>
      </c>
      <c r="D2723" s="93">
        <v>15</v>
      </c>
      <c r="E2723" s="93">
        <v>17</v>
      </c>
      <c r="F2723" s="93">
        <v>25</v>
      </c>
      <c r="G2723" s="93">
        <v>27</v>
      </c>
      <c r="H2723" s="93">
        <v>30</v>
      </c>
      <c r="I2723" s="99">
        <v>10</v>
      </c>
      <c r="J2723" s="93">
        <v>27</v>
      </c>
      <c r="K2723" s="93">
        <v>17</v>
      </c>
      <c r="L2723" s="93">
        <v>30</v>
      </c>
      <c r="M2723" s="93">
        <v>8</v>
      </c>
      <c r="N2723" s="93">
        <v>25</v>
      </c>
      <c r="O2723" s="94">
        <v>15</v>
      </c>
      <c r="P2723" s="74">
        <v>377616968</v>
      </c>
      <c r="Q2723" s="74">
        <v>949366069</v>
      </c>
      <c r="R2723" s="74">
        <v>13</v>
      </c>
      <c r="S2723" s="74">
        <v>6434628</v>
      </c>
      <c r="T2723" s="74">
        <v>112</v>
      </c>
      <c r="U2723" s="74">
        <v>208149</v>
      </c>
      <c r="V2723" s="74">
        <v>1760</v>
      </c>
      <c r="W2723" s="74">
        <v>3000</v>
      </c>
      <c r="X2723" s="74">
        <v>81202</v>
      </c>
      <c r="Y2723" s="74">
        <v>200</v>
      </c>
      <c r="Z2723" s="74">
        <v>1433306</v>
      </c>
      <c r="AA2723" s="74">
        <v>10</v>
      </c>
      <c r="AB2723" s="74">
        <v>11185595</v>
      </c>
      <c r="AC2723" s="74">
        <v>5</v>
      </c>
    </row>
    <row r="2724" spans="1:29" ht="14.25">
      <c r="A2724" s="89">
        <v>2021078</v>
      </c>
      <c r="B2724" s="91">
        <v>44390</v>
      </c>
      <c r="C2724" s="97">
        <v>4</v>
      </c>
      <c r="D2724" s="93">
        <v>6</v>
      </c>
      <c r="E2724" s="93">
        <v>15</v>
      </c>
      <c r="F2724" s="93">
        <v>26</v>
      </c>
      <c r="G2724" s="93">
        <v>27</v>
      </c>
      <c r="H2724" s="93">
        <v>31</v>
      </c>
      <c r="I2724" s="99">
        <v>12</v>
      </c>
      <c r="J2724" s="93">
        <v>15</v>
      </c>
      <c r="K2724" s="93">
        <v>27</v>
      </c>
      <c r="L2724" s="93">
        <v>4</v>
      </c>
      <c r="M2724" s="93">
        <v>26</v>
      </c>
      <c r="N2724" s="93">
        <v>31</v>
      </c>
      <c r="O2724" s="94">
        <v>6</v>
      </c>
      <c r="P2724" s="74">
        <v>341551308</v>
      </c>
      <c r="Q2724" s="74">
        <v>965580237</v>
      </c>
      <c r="R2724" s="74">
        <v>6</v>
      </c>
      <c r="S2724" s="74">
        <v>7800858</v>
      </c>
      <c r="T2724" s="74">
        <v>132</v>
      </c>
      <c r="U2724" s="74">
        <v>159139</v>
      </c>
      <c r="V2724" s="74">
        <v>1568</v>
      </c>
      <c r="W2724" s="74">
        <v>3000</v>
      </c>
      <c r="X2724" s="74">
        <v>73374</v>
      </c>
      <c r="Y2724" s="74">
        <v>200</v>
      </c>
      <c r="Z2724" s="74">
        <v>1304974</v>
      </c>
      <c r="AA2724" s="74">
        <v>10</v>
      </c>
      <c r="AB2724" s="74">
        <v>10181168</v>
      </c>
      <c r="AC2724" s="74">
        <v>5</v>
      </c>
    </row>
    <row r="2725" spans="1:29" ht="14.25">
      <c r="A2725" s="89">
        <v>2021079</v>
      </c>
      <c r="B2725" s="91">
        <v>44392</v>
      </c>
      <c r="C2725" s="97">
        <v>1</v>
      </c>
      <c r="D2725" s="93">
        <v>3</v>
      </c>
      <c r="E2725" s="93">
        <v>10</v>
      </c>
      <c r="F2725" s="93">
        <v>24</v>
      </c>
      <c r="G2725" s="93">
        <v>28</v>
      </c>
      <c r="H2725" s="93">
        <v>29</v>
      </c>
      <c r="I2725" s="99">
        <v>13</v>
      </c>
      <c r="J2725" s="93">
        <v>10</v>
      </c>
      <c r="K2725" s="93">
        <v>1</v>
      </c>
      <c r="L2725" s="93">
        <v>29</v>
      </c>
      <c r="M2725" s="93">
        <v>3</v>
      </c>
      <c r="N2725" s="93">
        <v>28</v>
      </c>
      <c r="O2725" s="94">
        <v>24</v>
      </c>
      <c r="P2725" s="74">
        <v>345574370</v>
      </c>
      <c r="Q2725" s="74">
        <v>976221781</v>
      </c>
      <c r="R2725" s="74">
        <v>8</v>
      </c>
      <c r="S2725" s="74">
        <v>7301888</v>
      </c>
      <c r="T2725" s="74">
        <v>95</v>
      </c>
      <c r="U2725" s="74">
        <v>242304</v>
      </c>
      <c r="V2725" s="74">
        <v>1614</v>
      </c>
      <c r="W2725" s="74">
        <v>3000</v>
      </c>
      <c r="X2725" s="74">
        <v>65031</v>
      </c>
      <c r="Y2725" s="74">
        <v>200</v>
      </c>
      <c r="Z2725" s="74">
        <v>1305677</v>
      </c>
      <c r="AA2725" s="74">
        <v>10</v>
      </c>
      <c r="AB2725" s="74">
        <v>9270187</v>
      </c>
      <c r="AC2725" s="74">
        <v>5</v>
      </c>
    </row>
    <row r="2726" spans="1:29" ht="14.25">
      <c r="A2726" s="89">
        <v>2021080</v>
      </c>
      <c r="B2726" s="91">
        <v>44395</v>
      </c>
      <c r="C2726" s="97">
        <v>5</v>
      </c>
      <c r="D2726" s="93">
        <v>8</v>
      </c>
      <c r="E2726" s="93">
        <v>22</v>
      </c>
      <c r="F2726" s="93">
        <v>23</v>
      </c>
      <c r="G2726" s="93">
        <v>24</v>
      </c>
      <c r="H2726" s="93">
        <v>29</v>
      </c>
      <c r="I2726" s="99">
        <v>9</v>
      </c>
      <c r="J2726" s="93">
        <v>5</v>
      </c>
      <c r="K2726" s="93">
        <v>8</v>
      </c>
      <c r="L2726" s="93">
        <v>23</v>
      </c>
      <c r="M2726" s="93">
        <v>29</v>
      </c>
      <c r="N2726" s="93">
        <v>24</v>
      </c>
      <c r="O2726" s="94">
        <v>22</v>
      </c>
      <c r="P2726" s="74">
        <v>376533622</v>
      </c>
      <c r="Q2726" s="74">
        <v>953249373</v>
      </c>
      <c r="R2726" s="74">
        <v>12</v>
      </c>
      <c r="S2726" s="74">
        <v>6122048</v>
      </c>
      <c r="T2726" s="74">
        <v>119</v>
      </c>
      <c r="U2726" s="74">
        <v>141434</v>
      </c>
      <c r="V2726" s="74">
        <v>2263</v>
      </c>
      <c r="W2726" s="74">
        <v>3000</v>
      </c>
      <c r="X2726" s="74">
        <v>107774</v>
      </c>
      <c r="Y2726" s="74">
        <v>200</v>
      </c>
      <c r="Z2726" s="74">
        <v>1806713</v>
      </c>
      <c r="AA2726" s="74">
        <v>10</v>
      </c>
      <c r="AB2726" s="74">
        <v>14153530</v>
      </c>
      <c r="AC2726" s="74">
        <v>5</v>
      </c>
    </row>
    <row r="2727" spans="1:29" ht="14.25">
      <c r="A2727" s="89">
        <v>2021081</v>
      </c>
      <c r="B2727" s="91">
        <v>44397</v>
      </c>
      <c r="C2727" s="97">
        <v>1</v>
      </c>
      <c r="D2727" s="93">
        <v>3</v>
      </c>
      <c r="E2727" s="93">
        <v>5</v>
      </c>
      <c r="F2727" s="93">
        <v>18</v>
      </c>
      <c r="G2727" s="93">
        <v>22</v>
      </c>
      <c r="H2727" s="93">
        <v>23</v>
      </c>
      <c r="I2727" s="99">
        <v>1</v>
      </c>
      <c r="J2727" s="93">
        <v>5</v>
      </c>
      <c r="K2727" s="93">
        <v>3</v>
      </c>
      <c r="L2727" s="93">
        <v>1</v>
      </c>
      <c r="M2727" s="93">
        <v>18</v>
      </c>
      <c r="N2727" s="93">
        <v>22</v>
      </c>
      <c r="O2727" s="94">
        <v>23</v>
      </c>
      <c r="P2727" s="74">
        <v>344437194</v>
      </c>
      <c r="Q2727" s="74">
        <v>997378346</v>
      </c>
      <c r="R2727" s="74">
        <v>4</v>
      </c>
      <c r="S2727" s="74">
        <v>10000000</v>
      </c>
      <c r="T2727" s="74">
        <v>135</v>
      </c>
      <c r="U2727" s="74">
        <v>207725</v>
      </c>
      <c r="V2727" s="74">
        <v>879</v>
      </c>
      <c r="W2727" s="74">
        <v>3000</v>
      </c>
      <c r="X2727" s="74">
        <v>45659</v>
      </c>
      <c r="Y2727" s="74">
        <v>200</v>
      </c>
      <c r="Z2727" s="74">
        <v>1001881</v>
      </c>
      <c r="AA2727" s="74">
        <v>10</v>
      </c>
      <c r="AB2727" s="74">
        <v>6962930</v>
      </c>
      <c r="AC2727" s="74">
        <v>5</v>
      </c>
    </row>
    <row r="2728" spans="1:29" ht="14.25">
      <c r="A2728" s="89">
        <v>2021082</v>
      </c>
      <c r="B2728" s="91">
        <v>44399</v>
      </c>
      <c r="C2728" s="97">
        <v>3</v>
      </c>
      <c r="D2728" s="93">
        <v>6</v>
      </c>
      <c r="E2728" s="93">
        <v>11</v>
      </c>
      <c r="F2728" s="93">
        <v>13</v>
      </c>
      <c r="G2728" s="93">
        <v>26</v>
      </c>
      <c r="H2728" s="93">
        <v>32</v>
      </c>
      <c r="I2728" s="99">
        <v>5</v>
      </c>
      <c r="J2728" s="93">
        <v>32</v>
      </c>
      <c r="K2728" s="93">
        <v>13</v>
      </c>
      <c r="L2728" s="93">
        <v>3</v>
      </c>
      <c r="M2728" s="93">
        <v>6</v>
      </c>
      <c r="N2728" s="93">
        <v>26</v>
      </c>
      <c r="O2728" s="94">
        <v>11</v>
      </c>
      <c r="P2728" s="74">
        <v>344368726</v>
      </c>
      <c r="Q2728" s="74">
        <v>1007589655</v>
      </c>
      <c r="R2728" s="74">
        <v>7</v>
      </c>
      <c r="S2728" s="74">
        <v>7348639</v>
      </c>
      <c r="T2728" s="74">
        <v>161</v>
      </c>
      <c r="U2728" s="74">
        <v>127643</v>
      </c>
      <c r="V2728" s="74">
        <v>1482</v>
      </c>
      <c r="W2728" s="74">
        <v>3000</v>
      </c>
      <c r="X2728" s="74">
        <v>83342</v>
      </c>
      <c r="Y2728" s="74">
        <v>200</v>
      </c>
      <c r="Z2728" s="74">
        <v>1523668</v>
      </c>
      <c r="AA2728" s="74">
        <v>10</v>
      </c>
      <c r="AB2728" s="74">
        <v>10037443</v>
      </c>
      <c r="AC2728" s="74">
        <v>5</v>
      </c>
    </row>
    <row r="2729" spans="1:29" ht="14.25">
      <c r="A2729" s="89">
        <v>2021083</v>
      </c>
      <c r="B2729" s="91">
        <v>44402</v>
      </c>
      <c r="C2729" s="97">
        <v>4</v>
      </c>
      <c r="D2729" s="93">
        <v>9</v>
      </c>
      <c r="E2729" s="93">
        <v>11</v>
      </c>
      <c r="F2729" s="93">
        <v>25</v>
      </c>
      <c r="G2729" s="93">
        <v>28</v>
      </c>
      <c r="H2729" s="93">
        <v>33</v>
      </c>
      <c r="I2729" s="99">
        <v>4</v>
      </c>
      <c r="J2729" s="93">
        <v>25</v>
      </c>
      <c r="K2729" s="93">
        <v>4</v>
      </c>
      <c r="L2729" s="93">
        <v>28</v>
      </c>
      <c r="M2729" s="93">
        <v>9</v>
      </c>
      <c r="N2729" s="93">
        <v>33</v>
      </c>
      <c r="O2729" s="94">
        <v>11</v>
      </c>
      <c r="P2729" s="74">
        <v>367542044</v>
      </c>
      <c r="Q2729" s="74">
        <v>894543509</v>
      </c>
      <c r="R2729" s="74">
        <v>25</v>
      </c>
      <c r="S2729" s="74">
        <v>5173874</v>
      </c>
      <c r="T2729" s="74">
        <v>276</v>
      </c>
      <c r="U2729" s="74">
        <v>19686</v>
      </c>
      <c r="V2729" s="74">
        <v>4499</v>
      </c>
      <c r="W2729" s="74">
        <v>3000</v>
      </c>
      <c r="X2729" s="74">
        <v>163725</v>
      </c>
      <c r="Y2729" s="74">
        <v>200</v>
      </c>
      <c r="Z2729" s="74">
        <v>2293244</v>
      </c>
      <c r="AA2729" s="74">
        <v>10</v>
      </c>
      <c r="AB2729" s="74">
        <v>17837376</v>
      </c>
      <c r="AC2729" s="74">
        <v>5</v>
      </c>
    </row>
    <row r="2730" spans="1:29" ht="14.25">
      <c r="A2730" s="89">
        <v>2021084</v>
      </c>
      <c r="B2730" s="91">
        <v>44404</v>
      </c>
      <c r="C2730" s="97">
        <v>5</v>
      </c>
      <c r="D2730" s="93">
        <v>7</v>
      </c>
      <c r="E2730" s="93">
        <v>9</v>
      </c>
      <c r="F2730" s="93">
        <v>11</v>
      </c>
      <c r="G2730" s="93">
        <v>21</v>
      </c>
      <c r="H2730" s="93">
        <v>28</v>
      </c>
      <c r="I2730" s="99">
        <v>1</v>
      </c>
      <c r="J2730" s="93">
        <v>5</v>
      </c>
      <c r="K2730" s="93">
        <v>21</v>
      </c>
      <c r="L2730" s="93">
        <v>7</v>
      </c>
      <c r="M2730" s="93">
        <v>28</v>
      </c>
      <c r="N2730" s="93">
        <v>11</v>
      </c>
      <c r="O2730" s="94">
        <v>9</v>
      </c>
      <c r="P2730" s="74">
        <v>338765612</v>
      </c>
      <c r="Q2730" s="74">
        <v>836571971</v>
      </c>
      <c r="R2730" s="74">
        <v>21</v>
      </c>
      <c r="S2730" s="74">
        <v>5814345</v>
      </c>
      <c r="T2730" s="74">
        <v>182</v>
      </c>
      <c r="U2730" s="74">
        <v>117453</v>
      </c>
      <c r="V2730" s="74">
        <v>2273</v>
      </c>
      <c r="W2730" s="74">
        <v>3000</v>
      </c>
      <c r="X2730" s="74">
        <v>96799</v>
      </c>
      <c r="Y2730" s="74">
        <v>200</v>
      </c>
      <c r="Z2730" s="74">
        <v>1600076</v>
      </c>
      <c r="AA2730" s="74">
        <v>10</v>
      </c>
      <c r="AB2730" s="74">
        <v>7661859</v>
      </c>
      <c r="AC2730" s="74">
        <v>5</v>
      </c>
    </row>
    <row r="2731" spans="1:29" ht="14.25">
      <c r="A2731" s="89">
        <v>2021085</v>
      </c>
      <c r="B2731" s="91">
        <v>44406</v>
      </c>
      <c r="C2731" s="97">
        <v>5</v>
      </c>
      <c r="D2731" s="93">
        <v>6</v>
      </c>
      <c r="E2731" s="93">
        <v>7</v>
      </c>
      <c r="F2731" s="93">
        <v>11</v>
      </c>
      <c r="G2731" s="93">
        <v>14</v>
      </c>
      <c r="H2731" s="93">
        <v>20</v>
      </c>
      <c r="I2731" s="99">
        <v>2</v>
      </c>
      <c r="J2731" s="93">
        <v>14</v>
      </c>
      <c r="K2731" s="93">
        <v>5</v>
      </c>
      <c r="L2731" s="93">
        <v>7</v>
      </c>
      <c r="M2731" s="93">
        <v>6</v>
      </c>
      <c r="N2731" s="93">
        <v>20</v>
      </c>
      <c r="O2731" s="94">
        <v>11</v>
      </c>
      <c r="P2731" s="74">
        <v>343883552</v>
      </c>
      <c r="Q2731" s="74">
        <v>865785162</v>
      </c>
      <c r="R2731" s="74">
        <v>4</v>
      </c>
      <c r="S2731" s="74">
        <v>9473926</v>
      </c>
      <c r="T2731" s="74">
        <v>189</v>
      </c>
      <c r="U2731" s="74">
        <v>118357</v>
      </c>
      <c r="V2731" s="74">
        <v>1532</v>
      </c>
      <c r="W2731" s="74">
        <v>3000</v>
      </c>
      <c r="X2731" s="74">
        <v>74557</v>
      </c>
      <c r="Y2731" s="74">
        <v>200</v>
      </c>
      <c r="Z2731" s="74">
        <v>1335442</v>
      </c>
      <c r="AA2731" s="74">
        <v>10</v>
      </c>
      <c r="AB2731" s="74">
        <v>9232518</v>
      </c>
      <c r="AC2731" s="74">
        <v>5</v>
      </c>
    </row>
    <row r="2732" spans="1:29" ht="14.25">
      <c r="A2732" s="89">
        <v>2021086</v>
      </c>
      <c r="B2732" s="91">
        <v>44409</v>
      </c>
      <c r="C2732" s="97">
        <v>6</v>
      </c>
      <c r="D2732" s="93">
        <v>8</v>
      </c>
      <c r="E2732" s="93">
        <v>10</v>
      </c>
      <c r="F2732" s="93">
        <v>14</v>
      </c>
      <c r="G2732" s="93">
        <v>28</v>
      </c>
      <c r="H2732" s="93">
        <v>29</v>
      </c>
      <c r="I2732" s="99">
        <v>1</v>
      </c>
      <c r="J2732" s="93">
        <v>29</v>
      </c>
      <c r="K2732" s="93">
        <v>6</v>
      </c>
      <c r="L2732" s="93">
        <v>10</v>
      </c>
      <c r="M2732" s="93">
        <v>14</v>
      </c>
      <c r="N2732" s="93">
        <v>8</v>
      </c>
      <c r="O2732" s="94">
        <v>28</v>
      </c>
      <c r="P2732" s="74">
        <v>363965626</v>
      </c>
      <c r="Q2732" s="74">
        <v>934781421</v>
      </c>
      <c r="R2732" s="74">
        <v>1</v>
      </c>
      <c r="S2732" s="74">
        <v>10000000</v>
      </c>
      <c r="T2732" s="74">
        <v>123</v>
      </c>
      <c r="U2732" s="74">
        <v>214082</v>
      </c>
      <c r="V2732" s="74">
        <v>1461</v>
      </c>
      <c r="W2732" s="74">
        <v>3000</v>
      </c>
      <c r="X2732" s="74">
        <v>70011</v>
      </c>
      <c r="Y2732" s="74">
        <v>200</v>
      </c>
      <c r="Z2732" s="74">
        <v>1378287</v>
      </c>
      <c r="AA2732" s="74">
        <v>10</v>
      </c>
      <c r="AB2732" s="74">
        <v>8169348</v>
      </c>
      <c r="AC2732" s="74">
        <v>5</v>
      </c>
    </row>
    <row r="2733" spans="1:29" ht="14.25">
      <c r="A2733" s="89">
        <v>2021087</v>
      </c>
      <c r="B2733" s="91">
        <v>44411</v>
      </c>
      <c r="C2733" s="97">
        <v>2</v>
      </c>
      <c r="D2733" s="93">
        <v>13</v>
      </c>
      <c r="E2733" s="93">
        <v>16</v>
      </c>
      <c r="F2733" s="93">
        <v>19</v>
      </c>
      <c r="G2733" s="93">
        <v>23</v>
      </c>
      <c r="H2733" s="93">
        <v>24</v>
      </c>
      <c r="I2733" s="99">
        <v>4</v>
      </c>
      <c r="J2733" s="93">
        <v>19</v>
      </c>
      <c r="K2733" s="93">
        <v>23</v>
      </c>
      <c r="L2733" s="93">
        <v>16</v>
      </c>
      <c r="M2733" s="93">
        <v>24</v>
      </c>
      <c r="N2733" s="93">
        <v>13</v>
      </c>
      <c r="O2733" s="94">
        <v>2</v>
      </c>
      <c r="P2733" s="74">
        <v>335386836</v>
      </c>
      <c r="Q2733" s="74">
        <v>926596691</v>
      </c>
      <c r="R2733" s="74">
        <v>10</v>
      </c>
      <c r="S2733" s="74">
        <v>6520555</v>
      </c>
      <c r="T2733" s="74">
        <v>219</v>
      </c>
      <c r="U2733" s="74">
        <v>86789</v>
      </c>
      <c r="V2733" s="74">
        <v>1805</v>
      </c>
      <c r="W2733" s="74">
        <v>3000</v>
      </c>
      <c r="X2733" s="74">
        <v>89095</v>
      </c>
      <c r="Y2733" s="74">
        <v>200</v>
      </c>
      <c r="Z2733" s="74">
        <v>1495397</v>
      </c>
      <c r="AA2733" s="74">
        <v>10</v>
      </c>
      <c r="AB2733" s="74">
        <v>10024763</v>
      </c>
      <c r="AC2733" s="74">
        <v>5</v>
      </c>
    </row>
    <row r="2734" spans="1:29" ht="14.25">
      <c r="A2734" s="89">
        <v>2021088</v>
      </c>
      <c r="B2734" s="91">
        <v>44413</v>
      </c>
      <c r="C2734" s="97">
        <v>4</v>
      </c>
      <c r="D2734" s="93">
        <v>12</v>
      </c>
      <c r="E2734" s="93">
        <v>15</v>
      </c>
      <c r="F2734" s="93">
        <v>16</v>
      </c>
      <c r="G2734" s="93">
        <v>19</v>
      </c>
      <c r="H2734" s="93">
        <v>26</v>
      </c>
      <c r="I2734" s="99">
        <v>6</v>
      </c>
      <c r="J2734" s="93">
        <v>4</v>
      </c>
      <c r="K2734" s="93">
        <v>12</v>
      </c>
      <c r="L2734" s="93">
        <v>26</v>
      </c>
      <c r="M2734" s="93">
        <v>15</v>
      </c>
      <c r="N2734" s="93">
        <v>19</v>
      </c>
      <c r="O2734" s="94">
        <v>16</v>
      </c>
      <c r="P2734" s="74">
        <v>339080722</v>
      </c>
      <c r="Q2734" s="74">
        <v>932658139</v>
      </c>
      <c r="R2734" s="74">
        <v>7</v>
      </c>
      <c r="S2734" s="74">
        <v>7133062</v>
      </c>
      <c r="T2734" s="74">
        <v>165</v>
      </c>
      <c r="U2734" s="74">
        <v>113116</v>
      </c>
      <c r="V2734" s="74">
        <v>1933</v>
      </c>
      <c r="W2734" s="74">
        <v>3000</v>
      </c>
      <c r="X2734" s="74">
        <v>94551</v>
      </c>
      <c r="Y2734" s="74">
        <v>200</v>
      </c>
      <c r="Z2734" s="74">
        <v>1632069</v>
      </c>
      <c r="AA2734" s="74">
        <v>10</v>
      </c>
      <c r="AB2734" s="74">
        <v>10092497</v>
      </c>
      <c r="AC2734" s="74">
        <v>5</v>
      </c>
    </row>
    <row r="2735" spans="1:29" ht="14.25">
      <c r="A2735" s="89">
        <v>2021089</v>
      </c>
      <c r="B2735" s="91">
        <v>44416</v>
      </c>
      <c r="C2735" s="97">
        <v>1</v>
      </c>
      <c r="D2735" s="93">
        <v>2</v>
      </c>
      <c r="E2735" s="93">
        <v>7</v>
      </c>
      <c r="F2735" s="93">
        <v>13</v>
      </c>
      <c r="G2735" s="93">
        <v>23</v>
      </c>
      <c r="H2735" s="93">
        <v>24</v>
      </c>
      <c r="I2735" s="99">
        <v>12</v>
      </c>
      <c r="J2735" s="93">
        <v>7</v>
      </c>
      <c r="K2735" s="93">
        <v>1</v>
      </c>
      <c r="L2735" s="93">
        <v>24</v>
      </c>
      <c r="M2735" s="93">
        <v>23</v>
      </c>
      <c r="N2735" s="93">
        <v>2</v>
      </c>
      <c r="O2735" s="94">
        <v>13</v>
      </c>
      <c r="P2735" s="74">
        <v>378094626</v>
      </c>
      <c r="Q2735" s="74">
        <v>725193394</v>
      </c>
      <c r="R2735" s="74">
        <v>51</v>
      </c>
      <c r="S2735" s="74">
        <v>5338932</v>
      </c>
      <c r="T2735" s="74">
        <v>659</v>
      </c>
      <c r="U2735" s="74">
        <v>32787</v>
      </c>
      <c r="V2735" s="74">
        <v>3029</v>
      </c>
      <c r="W2735" s="74">
        <v>3000</v>
      </c>
      <c r="X2735" s="74">
        <v>100562</v>
      </c>
      <c r="Y2735" s="74">
        <v>200</v>
      </c>
      <c r="Z2735" s="74">
        <v>1413621</v>
      </c>
      <c r="AA2735" s="74">
        <v>10</v>
      </c>
      <c r="AB2735" s="74">
        <v>11100604</v>
      </c>
      <c r="AC2735" s="74">
        <v>5</v>
      </c>
    </row>
    <row r="2736" spans="1:29" ht="14.25">
      <c r="A2736" s="89">
        <v>2021090</v>
      </c>
      <c r="B2736" s="91">
        <v>44418</v>
      </c>
      <c r="C2736" s="97">
        <v>5</v>
      </c>
      <c r="D2736" s="93">
        <v>6</v>
      </c>
      <c r="E2736" s="93">
        <v>12</v>
      </c>
      <c r="F2736" s="93">
        <v>14</v>
      </c>
      <c r="G2736" s="93">
        <v>27</v>
      </c>
      <c r="H2736" s="93">
        <v>28</v>
      </c>
      <c r="I2736" s="99">
        <v>8</v>
      </c>
      <c r="J2736" s="93">
        <v>12</v>
      </c>
      <c r="K2736" s="93">
        <v>27</v>
      </c>
      <c r="L2736" s="93">
        <v>14</v>
      </c>
      <c r="M2736" s="93">
        <v>28</v>
      </c>
      <c r="N2736" s="93">
        <v>5</v>
      </c>
      <c r="O2736" s="94">
        <v>6</v>
      </c>
      <c r="P2736" s="74">
        <v>340567382</v>
      </c>
      <c r="Q2736" s="74">
        <v>658126685</v>
      </c>
      <c r="R2736" s="74">
        <v>19</v>
      </c>
      <c r="S2736" s="74">
        <v>5534608</v>
      </c>
      <c r="T2736" s="74">
        <v>199</v>
      </c>
      <c r="U2736" s="74">
        <v>63803</v>
      </c>
      <c r="V2736" s="74">
        <v>3132</v>
      </c>
      <c r="W2736" s="74">
        <v>3000</v>
      </c>
      <c r="X2736" s="74">
        <v>126379</v>
      </c>
      <c r="Y2736" s="74">
        <v>200</v>
      </c>
      <c r="Z2736" s="74">
        <v>1889998</v>
      </c>
      <c r="AA2736" s="74">
        <v>10</v>
      </c>
      <c r="AB2736" s="74">
        <v>12503687</v>
      </c>
      <c r="AC2736" s="74">
        <v>5</v>
      </c>
    </row>
    <row r="2737" spans="1:29" ht="14.25">
      <c r="A2737" s="89">
        <v>2021091</v>
      </c>
      <c r="B2737" s="91">
        <v>44420</v>
      </c>
      <c r="C2737" s="97">
        <v>4</v>
      </c>
      <c r="D2737" s="93">
        <v>6</v>
      </c>
      <c r="E2737" s="93">
        <v>16</v>
      </c>
      <c r="F2737" s="93">
        <v>24</v>
      </c>
      <c r="G2737" s="93">
        <v>26</v>
      </c>
      <c r="H2737" s="93">
        <v>33</v>
      </c>
      <c r="I2737" s="99">
        <v>16</v>
      </c>
      <c r="J2737" s="93">
        <v>6</v>
      </c>
      <c r="K2737" s="93">
        <v>16</v>
      </c>
      <c r="L2737" s="93">
        <v>4</v>
      </c>
      <c r="M2737" s="93">
        <v>26</v>
      </c>
      <c r="N2737" s="93">
        <v>33</v>
      </c>
      <c r="O2737" s="94">
        <v>24</v>
      </c>
      <c r="P2737" s="74">
        <v>352636492</v>
      </c>
      <c r="Q2737" s="74">
        <v>697092670</v>
      </c>
      <c r="R2737" s="74">
        <v>4</v>
      </c>
      <c r="S2737" s="74">
        <v>10000000</v>
      </c>
      <c r="T2737" s="74">
        <v>102</v>
      </c>
      <c r="U2737" s="74">
        <v>258058</v>
      </c>
      <c r="V2737" s="74">
        <v>1454</v>
      </c>
      <c r="W2737" s="74">
        <v>3000</v>
      </c>
      <c r="X2737" s="74">
        <v>57244</v>
      </c>
      <c r="Y2737" s="74">
        <v>200</v>
      </c>
      <c r="Z2737" s="74">
        <v>1040232</v>
      </c>
      <c r="AA2737" s="74">
        <v>10</v>
      </c>
      <c r="AB2737" s="74">
        <v>8258156</v>
      </c>
      <c r="AC2737" s="74">
        <v>5</v>
      </c>
    </row>
    <row r="2738" spans="1:29" ht="14.25">
      <c r="A2738" s="89">
        <v>2021092</v>
      </c>
      <c r="B2738" s="91">
        <v>44423</v>
      </c>
      <c r="C2738" s="97">
        <v>2</v>
      </c>
      <c r="D2738" s="93">
        <v>7</v>
      </c>
      <c r="E2738" s="93">
        <v>8</v>
      </c>
      <c r="F2738" s="93">
        <v>10</v>
      </c>
      <c r="G2738" s="93">
        <v>12</v>
      </c>
      <c r="H2738" s="93">
        <v>31</v>
      </c>
      <c r="I2738" s="99">
        <v>3</v>
      </c>
      <c r="J2738" s="93">
        <v>31</v>
      </c>
      <c r="K2738" s="93">
        <v>2</v>
      </c>
      <c r="L2738" s="93">
        <v>7</v>
      </c>
      <c r="M2738" s="93">
        <v>10</v>
      </c>
      <c r="N2738" s="93">
        <v>12</v>
      </c>
      <c r="O2738" s="94">
        <v>8</v>
      </c>
      <c r="P2738" s="74">
        <v>382276564</v>
      </c>
      <c r="Q2738" s="74">
        <v>721827132</v>
      </c>
      <c r="R2738" s="74">
        <v>4</v>
      </c>
      <c r="S2738" s="74">
        <v>9066769</v>
      </c>
      <c r="T2738" s="74">
        <v>154</v>
      </c>
      <c r="U2738" s="74">
        <v>132037</v>
      </c>
      <c r="V2738" s="74">
        <v>2270</v>
      </c>
      <c r="W2738" s="74">
        <v>3000</v>
      </c>
      <c r="X2738" s="74">
        <v>96489</v>
      </c>
      <c r="Y2738" s="74">
        <v>200</v>
      </c>
      <c r="Z2738" s="74">
        <v>1690180</v>
      </c>
      <c r="AA2738" s="74">
        <v>10</v>
      </c>
      <c r="AB2738" s="74">
        <v>12594106</v>
      </c>
      <c r="AC2738" s="74">
        <v>5</v>
      </c>
    </row>
    <row r="2739" spans="1:29" ht="14.25">
      <c r="A2739" s="89">
        <v>2021093</v>
      </c>
      <c r="B2739" s="91">
        <v>44425</v>
      </c>
      <c r="C2739" s="97">
        <v>5</v>
      </c>
      <c r="D2739" s="93">
        <v>11</v>
      </c>
      <c r="E2739" s="93">
        <v>15</v>
      </c>
      <c r="F2739" s="93">
        <v>23</v>
      </c>
      <c r="G2739" s="93">
        <v>28</v>
      </c>
      <c r="H2739" s="93">
        <v>33</v>
      </c>
      <c r="I2739" s="99">
        <v>3</v>
      </c>
      <c r="J2739" s="93">
        <v>23</v>
      </c>
      <c r="K2739" s="93">
        <v>11</v>
      </c>
      <c r="L2739" s="93">
        <v>33</v>
      </c>
      <c r="M2739" s="93">
        <v>5</v>
      </c>
      <c r="N2739" s="93">
        <v>28</v>
      </c>
      <c r="O2739" s="94">
        <v>15</v>
      </c>
      <c r="P2739" s="74">
        <v>346398722</v>
      </c>
      <c r="Q2739" s="74">
        <v>746968208</v>
      </c>
      <c r="R2739" s="74">
        <v>5</v>
      </c>
      <c r="S2739" s="74">
        <v>8646623</v>
      </c>
      <c r="T2739" s="74">
        <v>229</v>
      </c>
      <c r="U2739" s="74">
        <v>99525</v>
      </c>
      <c r="V2739" s="74">
        <v>1519</v>
      </c>
      <c r="W2739" s="74">
        <v>3000</v>
      </c>
      <c r="X2739" s="74">
        <v>81885</v>
      </c>
      <c r="Y2739" s="74">
        <v>200</v>
      </c>
      <c r="Z2739" s="74">
        <v>1476260</v>
      </c>
      <c r="AA2739" s="74">
        <v>10</v>
      </c>
      <c r="AB2739" s="74">
        <v>8574636</v>
      </c>
      <c r="AC2739" s="74">
        <v>5</v>
      </c>
    </row>
    <row r="2740" spans="1:29" ht="14.25">
      <c r="A2740" s="89">
        <v>2021094</v>
      </c>
      <c r="B2740" s="91">
        <v>44427</v>
      </c>
      <c r="C2740" s="97">
        <v>9</v>
      </c>
      <c r="D2740" s="93">
        <v>11</v>
      </c>
      <c r="E2740" s="93">
        <v>24</v>
      </c>
      <c r="F2740" s="93">
        <v>25</v>
      </c>
      <c r="G2740" s="93">
        <v>28</v>
      </c>
      <c r="H2740" s="93">
        <v>33</v>
      </c>
      <c r="I2740" s="99">
        <v>15</v>
      </c>
      <c r="J2740" s="93">
        <v>25</v>
      </c>
      <c r="K2740" s="93">
        <v>11</v>
      </c>
      <c r="L2740" s="93">
        <v>33</v>
      </c>
      <c r="M2740" s="93">
        <v>9</v>
      </c>
      <c r="N2740" s="93">
        <v>28</v>
      </c>
      <c r="O2740" s="94">
        <v>24</v>
      </c>
      <c r="P2740" s="74">
        <v>353340702</v>
      </c>
      <c r="Q2740" s="74">
        <v>819842497</v>
      </c>
      <c r="R2740" s="74">
        <v>1</v>
      </c>
      <c r="S2740" s="74">
        <v>10000000</v>
      </c>
      <c r="T2740" s="74">
        <v>101</v>
      </c>
      <c r="U2740" s="74">
        <v>273512</v>
      </c>
      <c r="V2740" s="74">
        <v>939</v>
      </c>
      <c r="W2740" s="74">
        <v>3000</v>
      </c>
      <c r="X2740" s="74">
        <v>55433</v>
      </c>
      <c r="Y2740" s="74">
        <v>200</v>
      </c>
      <c r="Z2740" s="74">
        <v>1073497</v>
      </c>
      <c r="AA2740" s="74">
        <v>10</v>
      </c>
      <c r="AB2740" s="74">
        <v>7599864</v>
      </c>
      <c r="AC2740" s="74">
        <v>5</v>
      </c>
    </row>
    <row r="2741" spans="1:29" ht="14.25">
      <c r="A2741" s="89">
        <v>2021095</v>
      </c>
      <c r="B2741" s="91">
        <v>44430</v>
      </c>
      <c r="C2741" s="97">
        <v>8</v>
      </c>
      <c r="D2741" s="93">
        <v>12</v>
      </c>
      <c r="E2741" s="93">
        <v>17</v>
      </c>
      <c r="F2741" s="93">
        <v>24</v>
      </c>
      <c r="G2741" s="93">
        <v>27</v>
      </c>
      <c r="H2741" s="93">
        <v>28</v>
      </c>
      <c r="I2741" s="99">
        <v>13</v>
      </c>
      <c r="J2741" s="93">
        <v>27</v>
      </c>
      <c r="K2741" s="93">
        <v>28</v>
      </c>
      <c r="L2741" s="93">
        <v>17</v>
      </c>
      <c r="M2741" s="93">
        <v>24</v>
      </c>
      <c r="N2741" s="93">
        <v>12</v>
      </c>
      <c r="O2741" s="94">
        <v>8</v>
      </c>
      <c r="P2741" s="74">
        <v>384516464</v>
      </c>
      <c r="Q2741" s="74">
        <v>864489999</v>
      </c>
      <c r="R2741" s="74">
        <v>4</v>
      </c>
      <c r="S2741" s="74">
        <v>10000000</v>
      </c>
      <c r="T2741" s="74">
        <v>140</v>
      </c>
      <c r="U2741" s="74">
        <v>201541</v>
      </c>
      <c r="V2741" s="74">
        <v>1212</v>
      </c>
      <c r="W2741" s="74">
        <v>3000</v>
      </c>
      <c r="X2741" s="74">
        <v>71862</v>
      </c>
      <c r="Y2741" s="74">
        <v>200</v>
      </c>
      <c r="Z2741" s="74">
        <v>1385115</v>
      </c>
      <c r="AA2741" s="74">
        <v>10</v>
      </c>
      <c r="AB2741" s="74">
        <v>8738036</v>
      </c>
      <c r="AC2741" s="74">
        <v>5</v>
      </c>
    </row>
    <row r="2742" spans="1:29" ht="14.25">
      <c r="A2742" s="89">
        <v>2021096</v>
      </c>
      <c r="B2742" s="91">
        <v>44432</v>
      </c>
      <c r="C2742" s="97">
        <v>1</v>
      </c>
      <c r="D2742" s="93">
        <v>7</v>
      </c>
      <c r="E2742" s="93">
        <v>11</v>
      </c>
      <c r="F2742" s="93">
        <v>14</v>
      </c>
      <c r="G2742" s="93">
        <v>15</v>
      </c>
      <c r="H2742" s="93">
        <v>26</v>
      </c>
      <c r="I2742" s="99">
        <v>11</v>
      </c>
      <c r="J2742" s="93">
        <v>7</v>
      </c>
      <c r="K2742" s="93">
        <v>26</v>
      </c>
      <c r="L2742" s="93">
        <v>14</v>
      </c>
      <c r="M2742" s="93">
        <v>15</v>
      </c>
      <c r="N2742" s="93">
        <v>1</v>
      </c>
      <c r="O2742" s="94">
        <v>11</v>
      </c>
      <c r="P2742" s="74">
        <v>349161898</v>
      </c>
      <c r="Q2742" s="74">
        <v>822388985</v>
      </c>
      <c r="R2742" s="74">
        <v>13</v>
      </c>
      <c r="S2742" s="74">
        <v>5640531</v>
      </c>
      <c r="T2742" s="74">
        <v>91</v>
      </c>
      <c r="U2742" s="74">
        <v>114380</v>
      </c>
      <c r="V2742" s="74">
        <v>2458</v>
      </c>
      <c r="W2742" s="74">
        <v>3000</v>
      </c>
      <c r="X2742" s="74">
        <v>107427</v>
      </c>
      <c r="Y2742" s="74">
        <v>200</v>
      </c>
      <c r="Z2742" s="74">
        <v>1756843</v>
      </c>
      <c r="AA2742" s="74">
        <v>10</v>
      </c>
      <c r="AB2742" s="74">
        <v>16605396</v>
      </c>
      <c r="AC2742" s="74">
        <v>5</v>
      </c>
    </row>
    <row r="2743" spans="1:29" ht="14.25">
      <c r="A2743" s="89">
        <v>2021097</v>
      </c>
      <c r="B2743" s="91">
        <v>44434</v>
      </c>
      <c r="C2743" s="97">
        <v>3</v>
      </c>
      <c r="D2743" s="93">
        <v>11</v>
      </c>
      <c r="E2743" s="93">
        <v>12</v>
      </c>
      <c r="F2743" s="93">
        <v>13</v>
      </c>
      <c r="G2743" s="93">
        <v>25</v>
      </c>
      <c r="H2743" s="93">
        <v>28</v>
      </c>
      <c r="I2743" s="99">
        <v>12</v>
      </c>
      <c r="J2743" s="93">
        <v>3</v>
      </c>
      <c r="K2743" s="93">
        <v>25</v>
      </c>
      <c r="L2743" s="93">
        <v>11</v>
      </c>
      <c r="M2743" s="93">
        <v>13</v>
      </c>
      <c r="N2743" s="93">
        <v>12</v>
      </c>
      <c r="O2743" s="94">
        <v>28</v>
      </c>
      <c r="P2743" s="74">
        <v>355020594</v>
      </c>
      <c r="Q2743" s="74">
        <v>637412452</v>
      </c>
      <c r="R2743" s="74">
        <v>45</v>
      </c>
      <c r="S2743" s="74">
        <v>5323421</v>
      </c>
      <c r="T2743" s="74">
        <v>359</v>
      </c>
      <c r="U2743" s="74">
        <v>50675</v>
      </c>
      <c r="V2743" s="74">
        <v>2611</v>
      </c>
      <c r="W2743" s="74">
        <v>3000</v>
      </c>
      <c r="X2743" s="74">
        <v>111890</v>
      </c>
      <c r="Y2743" s="74">
        <v>200</v>
      </c>
      <c r="Z2743" s="74">
        <v>1712428</v>
      </c>
      <c r="AA2743" s="74">
        <v>10</v>
      </c>
      <c r="AB2743" s="74">
        <v>10770974</v>
      </c>
      <c r="AC2743" s="74">
        <v>5</v>
      </c>
    </row>
    <row r="2744" spans="1:29" ht="14.25">
      <c r="A2744" s="89">
        <v>2021098</v>
      </c>
      <c r="B2744" s="91">
        <v>44437</v>
      </c>
      <c r="C2744" s="97">
        <v>1</v>
      </c>
      <c r="D2744" s="93">
        <v>10</v>
      </c>
      <c r="E2744" s="93">
        <v>13</v>
      </c>
      <c r="F2744" s="93">
        <v>18</v>
      </c>
      <c r="G2744" s="93">
        <v>26</v>
      </c>
      <c r="H2744" s="93">
        <v>32</v>
      </c>
      <c r="I2744" s="99">
        <v>5</v>
      </c>
      <c r="J2744" s="93">
        <v>10</v>
      </c>
      <c r="K2744" s="93">
        <v>26</v>
      </c>
      <c r="L2744" s="93">
        <v>32</v>
      </c>
      <c r="M2744" s="93">
        <v>13</v>
      </c>
      <c r="N2744" s="93">
        <v>18</v>
      </c>
      <c r="O2744" s="94">
        <v>1</v>
      </c>
      <c r="P2744" s="74">
        <v>390403928</v>
      </c>
      <c r="Q2744" s="74">
        <v>673059288</v>
      </c>
      <c r="R2744" s="74">
        <v>4</v>
      </c>
      <c r="S2744" s="74">
        <v>10000000</v>
      </c>
      <c r="T2744" s="74">
        <v>141</v>
      </c>
      <c r="U2744" s="74">
        <v>178834</v>
      </c>
      <c r="V2744" s="74">
        <v>1135</v>
      </c>
      <c r="W2744" s="74">
        <v>3000</v>
      </c>
      <c r="X2744" s="74">
        <v>64042</v>
      </c>
      <c r="Y2744" s="74">
        <v>200</v>
      </c>
      <c r="Z2744" s="74">
        <v>1353431</v>
      </c>
      <c r="AA2744" s="74">
        <v>10</v>
      </c>
      <c r="AB2744" s="74">
        <v>12137553</v>
      </c>
      <c r="AC2744" s="74">
        <v>5</v>
      </c>
    </row>
    <row r="2745" spans="1:29" ht="14.25">
      <c r="A2745" s="89">
        <v>2021099</v>
      </c>
      <c r="B2745" s="91">
        <v>44439</v>
      </c>
      <c r="C2745" s="97">
        <v>9</v>
      </c>
      <c r="D2745" s="93">
        <v>11</v>
      </c>
      <c r="E2745" s="93">
        <v>17</v>
      </c>
      <c r="F2745" s="93">
        <v>18</v>
      </c>
      <c r="G2745" s="93">
        <v>20</v>
      </c>
      <c r="H2745" s="93">
        <v>27</v>
      </c>
      <c r="I2745" s="99">
        <v>15</v>
      </c>
      <c r="J2745" s="93">
        <v>18</v>
      </c>
      <c r="K2745" s="93">
        <v>17</v>
      </c>
      <c r="L2745" s="93">
        <v>9</v>
      </c>
      <c r="M2745" s="93">
        <v>20</v>
      </c>
      <c r="N2745" s="93">
        <v>27</v>
      </c>
      <c r="O2745" s="94">
        <v>11</v>
      </c>
      <c r="P2745" s="74">
        <v>353159630</v>
      </c>
      <c r="Q2745" s="74">
        <v>694710436</v>
      </c>
      <c r="R2745" s="74">
        <v>7</v>
      </c>
      <c r="S2745" s="74">
        <v>7942916</v>
      </c>
      <c r="T2745" s="74">
        <v>278</v>
      </c>
      <c r="U2745" s="74">
        <v>92627</v>
      </c>
      <c r="V2745" s="74">
        <v>1251</v>
      </c>
      <c r="W2745" s="74">
        <v>3000</v>
      </c>
      <c r="X2745" s="74">
        <v>74032</v>
      </c>
      <c r="Y2745" s="74">
        <v>200</v>
      </c>
      <c r="Z2745" s="74">
        <v>1486441</v>
      </c>
      <c r="AA2745" s="74">
        <v>10</v>
      </c>
      <c r="AB2745" s="74">
        <v>7324464</v>
      </c>
      <c r="AC2745" s="74">
        <v>5</v>
      </c>
    </row>
    <row r="2746" spans="1:29" ht="14.25">
      <c r="A2746" s="89">
        <v>2021100</v>
      </c>
      <c r="B2746" s="91">
        <v>44441</v>
      </c>
      <c r="C2746" s="97">
        <v>7</v>
      </c>
      <c r="D2746" s="93">
        <v>9</v>
      </c>
      <c r="E2746" s="93">
        <v>12</v>
      </c>
      <c r="F2746" s="93">
        <v>13</v>
      </c>
      <c r="G2746" s="93">
        <v>14</v>
      </c>
      <c r="H2746" s="93">
        <v>29</v>
      </c>
      <c r="I2746" s="99">
        <v>16</v>
      </c>
      <c r="J2746" s="93">
        <v>9</v>
      </c>
      <c r="K2746" s="93">
        <v>7</v>
      </c>
      <c r="L2746" s="93">
        <v>14</v>
      </c>
      <c r="M2746" s="93">
        <v>12</v>
      </c>
      <c r="N2746" s="93">
        <v>29</v>
      </c>
      <c r="O2746" s="94">
        <v>13</v>
      </c>
      <c r="P2746" s="74">
        <v>364068238</v>
      </c>
      <c r="Q2746" s="74">
        <v>711544497</v>
      </c>
      <c r="R2746" s="74">
        <v>8</v>
      </c>
      <c r="S2746" s="74">
        <v>7583366</v>
      </c>
      <c r="T2746" s="74">
        <v>170</v>
      </c>
      <c r="U2746" s="74">
        <v>151962</v>
      </c>
      <c r="V2746" s="74">
        <v>1289</v>
      </c>
      <c r="W2746" s="74">
        <v>3000</v>
      </c>
      <c r="X2746" s="74">
        <v>78715</v>
      </c>
      <c r="Y2746" s="74">
        <v>200</v>
      </c>
      <c r="Z2746" s="74">
        <v>1572343</v>
      </c>
      <c r="AA2746" s="74">
        <v>10</v>
      </c>
      <c r="AB2746" s="74">
        <v>7945070</v>
      </c>
      <c r="AC2746" s="74">
        <v>5</v>
      </c>
    </row>
    <row r="2747" spans="1:29" ht="14.25">
      <c r="A2747" s="89">
        <v>2021101</v>
      </c>
      <c r="B2747" s="91">
        <v>44444</v>
      </c>
      <c r="C2747" s="97">
        <v>2</v>
      </c>
      <c r="D2747" s="93">
        <v>4</v>
      </c>
      <c r="E2747" s="93">
        <v>12</v>
      </c>
      <c r="F2747" s="93">
        <v>22</v>
      </c>
      <c r="G2747" s="93">
        <v>29</v>
      </c>
      <c r="H2747" s="93">
        <v>31</v>
      </c>
      <c r="I2747" s="99">
        <v>1</v>
      </c>
      <c r="J2747" s="93">
        <v>12</v>
      </c>
      <c r="K2747" s="93">
        <v>4</v>
      </c>
      <c r="L2747" s="93">
        <v>2</v>
      </c>
      <c r="M2747" s="93">
        <v>29</v>
      </c>
      <c r="N2747" s="93">
        <v>31</v>
      </c>
      <c r="O2747" s="94">
        <v>22</v>
      </c>
      <c r="P2747" s="74">
        <v>393612094</v>
      </c>
      <c r="Q2747" s="74">
        <v>742311198</v>
      </c>
      <c r="R2747" s="74">
        <v>6</v>
      </c>
      <c r="S2747" s="74">
        <v>8682830</v>
      </c>
      <c r="T2747" s="74">
        <v>107</v>
      </c>
      <c r="U2747" s="74">
        <v>258142</v>
      </c>
      <c r="V2747" s="74">
        <v>1128</v>
      </c>
      <c r="W2747" s="74">
        <v>3000</v>
      </c>
      <c r="X2747" s="74">
        <v>64342</v>
      </c>
      <c r="Y2747" s="74">
        <v>200</v>
      </c>
      <c r="Z2747" s="74">
        <v>1279444</v>
      </c>
      <c r="AA2747" s="74">
        <v>10</v>
      </c>
      <c r="AB2747" s="74">
        <v>10667635</v>
      </c>
      <c r="AC2747" s="74">
        <v>5</v>
      </c>
    </row>
    <row r="2748" spans="1:29" ht="14.25">
      <c r="A2748" s="89">
        <v>2021102</v>
      </c>
      <c r="B2748" s="91">
        <v>44446</v>
      </c>
      <c r="C2748" s="97">
        <v>5</v>
      </c>
      <c r="D2748" s="93">
        <v>9</v>
      </c>
      <c r="E2748" s="93">
        <v>15</v>
      </c>
      <c r="F2748" s="93">
        <v>24</v>
      </c>
      <c r="G2748" s="93">
        <v>27</v>
      </c>
      <c r="H2748" s="93">
        <v>30</v>
      </c>
      <c r="I2748" s="99">
        <v>9</v>
      </c>
      <c r="J2748" s="93">
        <v>24</v>
      </c>
      <c r="K2748" s="93">
        <v>5</v>
      </c>
      <c r="L2748" s="93">
        <v>15</v>
      </c>
      <c r="M2748" s="93">
        <v>9</v>
      </c>
      <c r="N2748" s="93">
        <v>27</v>
      </c>
      <c r="O2748" s="94">
        <v>30</v>
      </c>
      <c r="P2748" s="74">
        <v>357853464</v>
      </c>
      <c r="Q2748" s="74">
        <v>599019763</v>
      </c>
      <c r="R2748" s="74">
        <v>34</v>
      </c>
      <c r="S2748" s="74">
        <v>5285653</v>
      </c>
      <c r="T2748" s="74">
        <v>236</v>
      </c>
      <c r="U2748" s="74">
        <v>51441</v>
      </c>
      <c r="V2748" s="74">
        <v>3484</v>
      </c>
      <c r="W2748" s="74">
        <v>3000</v>
      </c>
      <c r="X2748" s="74">
        <v>133111</v>
      </c>
      <c r="Y2748" s="74">
        <v>200</v>
      </c>
      <c r="Z2748" s="74">
        <v>1938593</v>
      </c>
      <c r="AA2748" s="74">
        <v>10</v>
      </c>
      <c r="AB2748" s="74">
        <v>14065408</v>
      </c>
      <c r="AC2748" s="74">
        <v>5</v>
      </c>
    </row>
    <row r="2749" spans="1:29" ht="14.25">
      <c r="A2749" s="89">
        <v>2021103</v>
      </c>
      <c r="B2749" s="91">
        <v>44448</v>
      </c>
      <c r="C2749" s="97">
        <v>10</v>
      </c>
      <c r="D2749" s="93">
        <v>13</v>
      </c>
      <c r="E2749" s="93">
        <v>15</v>
      </c>
      <c r="F2749" s="93">
        <v>25</v>
      </c>
      <c r="G2749" s="93">
        <v>29</v>
      </c>
      <c r="H2749" s="93">
        <v>30</v>
      </c>
      <c r="I2749" s="99">
        <v>15</v>
      </c>
      <c r="J2749" s="93">
        <v>29</v>
      </c>
      <c r="K2749" s="93">
        <v>30</v>
      </c>
      <c r="L2749" s="93">
        <v>13</v>
      </c>
      <c r="M2749" s="93">
        <v>10</v>
      </c>
      <c r="N2749" s="93">
        <v>15</v>
      </c>
      <c r="O2749" s="94">
        <v>25</v>
      </c>
      <c r="P2749" s="74">
        <v>369736978</v>
      </c>
      <c r="Q2749" s="74">
        <v>664617126</v>
      </c>
      <c r="R2749" s="74">
        <v>2</v>
      </c>
      <c r="S2749" s="74">
        <v>10000000</v>
      </c>
      <c r="T2749" s="74">
        <v>122</v>
      </c>
      <c r="U2749" s="74">
        <v>233872</v>
      </c>
      <c r="V2749" s="74">
        <v>1121</v>
      </c>
      <c r="W2749" s="74">
        <v>3000</v>
      </c>
      <c r="X2749" s="74">
        <v>63371</v>
      </c>
      <c r="Y2749" s="74">
        <v>200</v>
      </c>
      <c r="Z2749" s="74">
        <v>1254029</v>
      </c>
      <c r="AA2749" s="74">
        <v>10</v>
      </c>
      <c r="AB2749" s="74">
        <v>7692762</v>
      </c>
      <c r="AC2749" s="74">
        <v>5</v>
      </c>
    </row>
    <row r="2750" spans="1:29" ht="14.25">
      <c r="A2750" s="89">
        <v>2021104</v>
      </c>
      <c r="B2750" s="91">
        <v>44451</v>
      </c>
      <c r="C2750" s="97">
        <v>1</v>
      </c>
      <c r="D2750" s="93">
        <v>7</v>
      </c>
      <c r="E2750" s="93">
        <v>17</v>
      </c>
      <c r="F2750" s="93">
        <v>20</v>
      </c>
      <c r="G2750" s="93">
        <v>22</v>
      </c>
      <c r="H2750" s="93">
        <v>28</v>
      </c>
      <c r="I2750" s="99">
        <v>15</v>
      </c>
      <c r="J2750" s="93">
        <v>7</v>
      </c>
      <c r="K2750" s="93">
        <v>1</v>
      </c>
      <c r="L2750" s="93">
        <v>17</v>
      </c>
      <c r="M2750" s="93">
        <v>20</v>
      </c>
      <c r="N2750" s="93">
        <v>28</v>
      </c>
      <c r="O2750" s="94">
        <v>22</v>
      </c>
      <c r="P2750" s="74">
        <v>397369092</v>
      </c>
      <c r="Q2750" s="74">
        <v>708465505</v>
      </c>
      <c r="R2750" s="74">
        <v>6</v>
      </c>
      <c r="S2750" s="74">
        <v>9475659</v>
      </c>
      <c r="T2750" s="74">
        <v>101</v>
      </c>
      <c r="U2750" s="74">
        <v>332350</v>
      </c>
      <c r="V2750" s="74">
        <v>964</v>
      </c>
      <c r="W2750" s="74">
        <v>3000</v>
      </c>
      <c r="X2750" s="74">
        <v>56794</v>
      </c>
      <c r="Y2750" s="74">
        <v>200</v>
      </c>
      <c r="Z2750" s="74">
        <v>1292130</v>
      </c>
      <c r="AA2750" s="74">
        <v>10</v>
      </c>
      <c r="AB2750" s="74">
        <v>6653795</v>
      </c>
      <c r="AC2750" s="74">
        <v>5</v>
      </c>
    </row>
    <row r="2751" spans="1:29" ht="14.25">
      <c r="A2751" s="89">
        <v>2021105</v>
      </c>
      <c r="B2751" s="91">
        <v>44453</v>
      </c>
      <c r="C2751" s="97">
        <v>10</v>
      </c>
      <c r="D2751" s="93">
        <v>14</v>
      </c>
      <c r="E2751" s="93">
        <v>15</v>
      </c>
      <c r="F2751" s="93">
        <v>22</v>
      </c>
      <c r="G2751" s="93">
        <v>27</v>
      </c>
      <c r="H2751" s="93">
        <v>32</v>
      </c>
      <c r="I2751" s="99">
        <v>9</v>
      </c>
      <c r="J2751" s="93">
        <v>10</v>
      </c>
      <c r="K2751" s="93">
        <v>22</v>
      </c>
      <c r="L2751" s="93">
        <v>15</v>
      </c>
      <c r="M2751" s="93">
        <v>32</v>
      </c>
      <c r="N2751" s="93">
        <v>14</v>
      </c>
      <c r="O2751" s="94">
        <v>27</v>
      </c>
      <c r="P2751" s="74">
        <v>357292170</v>
      </c>
      <c r="Q2751" s="74">
        <v>712816451</v>
      </c>
      <c r="R2751" s="74">
        <v>9</v>
      </c>
      <c r="S2751" s="74">
        <v>6993977</v>
      </c>
      <c r="T2751" s="74">
        <v>174</v>
      </c>
      <c r="U2751" s="74">
        <v>128920</v>
      </c>
      <c r="V2751" s="74">
        <v>1497</v>
      </c>
      <c r="W2751" s="74">
        <v>3000</v>
      </c>
      <c r="X2751" s="74">
        <v>70287</v>
      </c>
      <c r="Y2751" s="74">
        <v>200</v>
      </c>
      <c r="Z2751" s="74">
        <v>1250498</v>
      </c>
      <c r="AA2751" s="74">
        <v>10</v>
      </c>
      <c r="AB2751" s="74">
        <v>10858158</v>
      </c>
      <c r="AC2751" s="74">
        <v>5</v>
      </c>
    </row>
    <row r="2752" spans="1:29" ht="14.25">
      <c r="A2752" s="89">
        <v>2021106</v>
      </c>
      <c r="B2752" s="91">
        <v>44455</v>
      </c>
      <c r="C2752" s="97">
        <v>1</v>
      </c>
      <c r="D2752" s="93">
        <v>4</v>
      </c>
      <c r="E2752" s="93">
        <v>7</v>
      </c>
      <c r="F2752" s="93">
        <v>14</v>
      </c>
      <c r="G2752" s="93">
        <v>30</v>
      </c>
      <c r="H2752" s="93">
        <v>31</v>
      </c>
      <c r="I2752" s="99">
        <v>3</v>
      </c>
      <c r="J2752" s="93">
        <v>30</v>
      </c>
      <c r="K2752" s="93">
        <v>7</v>
      </c>
      <c r="L2752" s="93">
        <v>4</v>
      </c>
      <c r="M2752" s="93">
        <v>14</v>
      </c>
      <c r="N2752" s="93">
        <v>31</v>
      </c>
      <c r="O2752" s="94">
        <v>1</v>
      </c>
      <c r="P2752" s="74">
        <v>364122996</v>
      </c>
      <c r="Q2752" s="74">
        <v>738077667</v>
      </c>
      <c r="R2752" s="74">
        <v>7</v>
      </c>
      <c r="S2752" s="74">
        <v>8130452</v>
      </c>
      <c r="T2752" s="74">
        <v>150</v>
      </c>
      <c r="U2752" s="74">
        <v>182609</v>
      </c>
      <c r="V2752" s="74">
        <v>1137</v>
      </c>
      <c r="W2752" s="74">
        <v>3000</v>
      </c>
      <c r="X2752" s="74">
        <v>58151</v>
      </c>
      <c r="Y2752" s="74">
        <v>200</v>
      </c>
      <c r="Z2752" s="74">
        <v>1188236</v>
      </c>
      <c r="AA2752" s="74">
        <v>10</v>
      </c>
      <c r="AB2752" s="74">
        <v>8386172</v>
      </c>
      <c r="AC2752" s="74">
        <v>5</v>
      </c>
    </row>
    <row r="2753" spans="1:29" ht="14.25">
      <c r="A2753" s="89">
        <v>2021107</v>
      </c>
      <c r="B2753" s="91">
        <v>44458</v>
      </c>
      <c r="C2753" s="97">
        <v>2</v>
      </c>
      <c r="D2753" s="93">
        <v>3</v>
      </c>
      <c r="E2753" s="93">
        <v>17</v>
      </c>
      <c r="F2753" s="93">
        <v>19</v>
      </c>
      <c r="G2753" s="93">
        <v>25</v>
      </c>
      <c r="H2753" s="93">
        <v>30</v>
      </c>
      <c r="I2753" s="99">
        <v>1</v>
      </c>
      <c r="J2753" s="93">
        <v>25</v>
      </c>
      <c r="K2753" s="93">
        <v>30</v>
      </c>
      <c r="L2753" s="93">
        <v>2</v>
      </c>
      <c r="M2753" s="93">
        <v>19</v>
      </c>
      <c r="N2753" s="93">
        <v>17</v>
      </c>
      <c r="O2753" s="94">
        <v>3</v>
      </c>
      <c r="P2753" s="74">
        <v>367139964</v>
      </c>
      <c r="Q2753" s="74">
        <v>758280964</v>
      </c>
      <c r="R2753" s="74">
        <v>7</v>
      </c>
      <c r="S2753" s="74">
        <v>7867703</v>
      </c>
      <c r="T2753" s="74">
        <v>151</v>
      </c>
      <c r="U2753" s="74">
        <v>166174</v>
      </c>
      <c r="V2753" s="74">
        <v>1967</v>
      </c>
      <c r="W2753" s="74">
        <v>3000</v>
      </c>
      <c r="X2753" s="74">
        <v>87514</v>
      </c>
      <c r="Y2753" s="74">
        <v>200</v>
      </c>
      <c r="Z2753" s="74">
        <v>1471919</v>
      </c>
      <c r="AA2753" s="74">
        <v>10</v>
      </c>
      <c r="AB2753" s="74">
        <v>8281192</v>
      </c>
      <c r="AC2753" s="74">
        <v>5</v>
      </c>
    </row>
    <row r="2754" spans="1:29" ht="14.25">
      <c r="A2754" s="89">
        <v>2021108</v>
      </c>
      <c r="B2754" s="91">
        <v>44460</v>
      </c>
      <c r="C2754" s="97">
        <v>11</v>
      </c>
      <c r="D2754" s="93">
        <v>15</v>
      </c>
      <c r="E2754" s="93">
        <v>18</v>
      </c>
      <c r="F2754" s="93">
        <v>24</v>
      </c>
      <c r="G2754" s="93">
        <v>26</v>
      </c>
      <c r="H2754" s="93">
        <v>32</v>
      </c>
      <c r="I2754" s="99">
        <v>9</v>
      </c>
      <c r="J2754" s="93">
        <v>26</v>
      </c>
      <c r="K2754" s="93">
        <v>32</v>
      </c>
      <c r="L2754" s="93">
        <v>15</v>
      </c>
      <c r="M2754" s="93">
        <v>11</v>
      </c>
      <c r="N2754" s="93">
        <v>24</v>
      </c>
      <c r="O2754" s="94">
        <v>18</v>
      </c>
      <c r="P2754" s="74">
        <v>339998838</v>
      </c>
      <c r="Q2754" s="74">
        <v>781106313</v>
      </c>
      <c r="R2754" s="74">
        <v>5</v>
      </c>
      <c r="S2754" s="74">
        <v>8478207</v>
      </c>
      <c r="T2754" s="74">
        <v>118</v>
      </c>
      <c r="U2754" s="74">
        <v>184227</v>
      </c>
      <c r="V2754" s="74">
        <v>1022</v>
      </c>
      <c r="W2754" s="74">
        <v>3000</v>
      </c>
      <c r="X2754" s="74">
        <v>64483</v>
      </c>
      <c r="Y2754" s="74">
        <v>200</v>
      </c>
      <c r="Z2754" s="74">
        <v>1287213</v>
      </c>
      <c r="AA2754" s="74">
        <v>10</v>
      </c>
      <c r="AB2754" s="74">
        <v>10161904</v>
      </c>
      <c r="AC2754" s="74">
        <v>5</v>
      </c>
    </row>
    <row r="2755" spans="1:29" ht="14.25">
      <c r="A2755" s="89">
        <v>2021109</v>
      </c>
      <c r="B2755" s="91">
        <v>44462</v>
      </c>
      <c r="C2755" s="97">
        <v>2</v>
      </c>
      <c r="D2755" s="93">
        <v>3</v>
      </c>
      <c r="E2755" s="93">
        <v>10</v>
      </c>
      <c r="F2755" s="93">
        <v>17</v>
      </c>
      <c r="G2755" s="93">
        <v>20</v>
      </c>
      <c r="H2755" s="93">
        <v>26</v>
      </c>
      <c r="I2755" s="99">
        <v>16</v>
      </c>
      <c r="J2755" s="93">
        <v>10</v>
      </c>
      <c r="K2755" s="93">
        <v>26</v>
      </c>
      <c r="L2755" s="93">
        <v>20</v>
      </c>
      <c r="M2755" s="93">
        <v>17</v>
      </c>
      <c r="N2755" s="93">
        <v>3</v>
      </c>
      <c r="O2755" s="94">
        <v>2</v>
      </c>
      <c r="P2755" s="74">
        <v>366715360</v>
      </c>
      <c r="Q2755" s="74">
        <v>810527410</v>
      </c>
      <c r="R2755" s="74">
        <v>4</v>
      </c>
      <c r="S2755" s="74">
        <v>9492827</v>
      </c>
      <c r="T2755" s="74">
        <v>132</v>
      </c>
      <c r="U2755" s="74">
        <v>170182</v>
      </c>
      <c r="V2755" s="74">
        <v>1041</v>
      </c>
      <c r="W2755" s="74">
        <v>3000</v>
      </c>
      <c r="X2755" s="74">
        <v>64041</v>
      </c>
      <c r="Y2755" s="74">
        <v>200</v>
      </c>
      <c r="Z2755" s="74">
        <v>1255240</v>
      </c>
      <c r="AA2755" s="74">
        <v>10</v>
      </c>
      <c r="AB2755" s="74">
        <v>12270077</v>
      </c>
      <c r="AC2755" s="74">
        <v>5</v>
      </c>
    </row>
    <row r="2756" spans="1:29" ht="14.25">
      <c r="A2756" s="89">
        <v>2021110</v>
      </c>
      <c r="B2756" s="91">
        <v>44465</v>
      </c>
      <c r="C2756" s="97">
        <v>10</v>
      </c>
      <c r="D2756" s="93">
        <v>13</v>
      </c>
      <c r="E2756" s="93">
        <v>15</v>
      </c>
      <c r="F2756" s="93">
        <v>24</v>
      </c>
      <c r="G2756" s="93">
        <v>31</v>
      </c>
      <c r="H2756" s="93">
        <v>32</v>
      </c>
      <c r="I2756" s="99">
        <v>2</v>
      </c>
      <c r="J2756" s="93">
        <v>32</v>
      </c>
      <c r="K2756" s="93">
        <v>10</v>
      </c>
      <c r="L2756" s="93">
        <v>13</v>
      </c>
      <c r="M2756" s="93">
        <v>24</v>
      </c>
      <c r="N2756" s="93">
        <v>15</v>
      </c>
      <c r="O2756" s="94">
        <v>31</v>
      </c>
      <c r="P2756" s="74">
        <v>394569218</v>
      </c>
      <c r="Q2756" s="74">
        <v>850654756</v>
      </c>
      <c r="R2756" s="74">
        <v>5</v>
      </c>
      <c r="S2756" s="74">
        <v>9736534</v>
      </c>
      <c r="T2756" s="74">
        <v>246</v>
      </c>
      <c r="U2756" s="74">
        <v>120338</v>
      </c>
      <c r="V2756" s="74">
        <v>999</v>
      </c>
      <c r="W2756" s="74">
        <v>3000</v>
      </c>
      <c r="X2756" s="74">
        <v>48494</v>
      </c>
      <c r="Y2756" s="74">
        <v>200</v>
      </c>
      <c r="Z2756" s="74">
        <v>978568</v>
      </c>
      <c r="AA2756" s="74">
        <v>10</v>
      </c>
      <c r="AB2756" s="74">
        <v>10488816</v>
      </c>
      <c r="AC2756" s="74">
        <v>5</v>
      </c>
    </row>
    <row r="2757" spans="1:29" ht="14.25">
      <c r="A2757" s="89">
        <v>2021111</v>
      </c>
      <c r="B2757" s="91">
        <v>44467</v>
      </c>
      <c r="C2757" s="97">
        <v>17</v>
      </c>
      <c r="D2757" s="93">
        <v>20</v>
      </c>
      <c r="E2757" s="93">
        <v>22</v>
      </c>
      <c r="F2757" s="93">
        <v>23</v>
      </c>
      <c r="G2757" s="93">
        <v>26</v>
      </c>
      <c r="H2757" s="93">
        <v>28</v>
      </c>
      <c r="I2757" s="99">
        <v>6</v>
      </c>
      <c r="J2757" s="93">
        <v>23</v>
      </c>
      <c r="K2757" s="93">
        <v>22</v>
      </c>
      <c r="L2757" s="93">
        <v>20</v>
      </c>
      <c r="M2757" s="93">
        <v>17</v>
      </c>
      <c r="N2757" s="93">
        <v>26</v>
      </c>
      <c r="O2757" s="94">
        <v>28</v>
      </c>
      <c r="P2757" s="74">
        <v>358360092</v>
      </c>
      <c r="Q2757" s="74">
        <v>883991506</v>
      </c>
      <c r="R2757" s="74">
        <v>3</v>
      </c>
      <c r="S2757" s="74">
        <v>10000000</v>
      </c>
      <c r="T2757" s="74">
        <v>96</v>
      </c>
      <c r="U2757" s="74">
        <v>219919</v>
      </c>
      <c r="V2757" s="74">
        <v>1367</v>
      </c>
      <c r="W2757" s="74">
        <v>3000</v>
      </c>
      <c r="X2757" s="74">
        <v>66536</v>
      </c>
      <c r="Y2757" s="74">
        <v>200</v>
      </c>
      <c r="Z2757" s="74">
        <v>1272844</v>
      </c>
      <c r="AA2757" s="74">
        <v>10</v>
      </c>
      <c r="AB2757" s="74">
        <v>12202161</v>
      </c>
      <c r="AC2757" s="74">
        <v>5</v>
      </c>
    </row>
    <row r="2758" spans="1:29" ht="14.25">
      <c r="A2758" s="89">
        <v>2021112</v>
      </c>
      <c r="B2758" s="91">
        <v>44469</v>
      </c>
      <c r="C2758" s="97">
        <v>5</v>
      </c>
      <c r="D2758" s="93">
        <v>6</v>
      </c>
      <c r="E2758" s="93">
        <v>21</v>
      </c>
      <c r="F2758" s="93">
        <v>25</v>
      </c>
      <c r="G2758" s="93">
        <v>28</v>
      </c>
      <c r="H2758" s="93">
        <v>33</v>
      </c>
      <c r="I2758" s="99">
        <v>7</v>
      </c>
      <c r="J2758" s="93">
        <v>5</v>
      </c>
      <c r="K2758" s="93">
        <v>28</v>
      </c>
      <c r="L2758" s="93">
        <v>25</v>
      </c>
      <c r="M2758" s="93">
        <v>21</v>
      </c>
      <c r="N2758" s="93">
        <v>6</v>
      </c>
      <c r="O2758" s="94">
        <v>33</v>
      </c>
      <c r="P2758" s="74">
        <v>370338224</v>
      </c>
      <c r="Q2758" s="74">
        <v>797853981</v>
      </c>
      <c r="R2758" s="74">
        <v>22</v>
      </c>
      <c r="S2758" s="74">
        <v>5394421</v>
      </c>
      <c r="T2758" s="74">
        <v>229</v>
      </c>
      <c r="U2758" s="74">
        <v>47364</v>
      </c>
      <c r="V2758" s="74">
        <v>4288</v>
      </c>
      <c r="W2758" s="74">
        <v>3000</v>
      </c>
      <c r="X2758" s="74">
        <v>157535</v>
      </c>
      <c r="Y2758" s="74">
        <v>200</v>
      </c>
      <c r="Z2758" s="74">
        <v>2140687</v>
      </c>
      <c r="AA2758" s="74">
        <v>10</v>
      </c>
      <c r="AB2758" s="74">
        <v>14460308</v>
      </c>
      <c r="AC2758" s="74">
        <v>5</v>
      </c>
    </row>
    <row r="2759" spans="1:29" ht="14.25">
      <c r="A2759" s="89">
        <v>2021113</v>
      </c>
      <c r="B2759" s="91">
        <v>44474</v>
      </c>
      <c r="C2759" s="97">
        <v>4</v>
      </c>
      <c r="D2759" s="93">
        <v>7</v>
      </c>
      <c r="E2759" s="93">
        <v>10</v>
      </c>
      <c r="F2759" s="93">
        <v>22</v>
      </c>
      <c r="G2759" s="93">
        <v>27</v>
      </c>
      <c r="H2759" s="93">
        <v>30</v>
      </c>
      <c r="I2759" s="99">
        <v>2</v>
      </c>
      <c r="J2759" s="93">
        <v>30</v>
      </c>
      <c r="K2759" s="93">
        <v>10</v>
      </c>
      <c r="L2759" s="93">
        <v>27</v>
      </c>
      <c r="M2759" s="93">
        <v>7</v>
      </c>
      <c r="N2759" s="93">
        <v>22</v>
      </c>
      <c r="O2759" s="94">
        <v>4</v>
      </c>
      <c r="P2759" s="74">
        <v>293434838</v>
      </c>
      <c r="Q2759" s="74">
        <v>783403562</v>
      </c>
      <c r="R2759" s="74">
        <v>12</v>
      </c>
      <c r="S2759" s="74">
        <v>6380290</v>
      </c>
      <c r="T2759" s="74">
        <v>231</v>
      </c>
      <c r="U2759" s="74">
        <v>89629</v>
      </c>
      <c r="V2759" s="74">
        <v>1313</v>
      </c>
      <c r="W2759" s="74">
        <v>3000</v>
      </c>
      <c r="X2759" s="74">
        <v>69736</v>
      </c>
      <c r="Y2759" s="74">
        <v>200</v>
      </c>
      <c r="Z2759" s="74">
        <v>1260963</v>
      </c>
      <c r="AA2759" s="74">
        <v>10</v>
      </c>
      <c r="AB2759" s="74">
        <v>6093964</v>
      </c>
      <c r="AC2759" s="74">
        <v>5</v>
      </c>
    </row>
    <row r="2760" spans="1:29" ht="14.25">
      <c r="A2760" s="89">
        <v>2021114</v>
      </c>
      <c r="B2760" s="91">
        <v>44476</v>
      </c>
      <c r="C2760" s="97">
        <v>4</v>
      </c>
      <c r="D2760" s="93">
        <v>6</v>
      </c>
      <c r="E2760" s="93">
        <v>8</v>
      </c>
      <c r="F2760" s="93">
        <v>14</v>
      </c>
      <c r="G2760" s="93">
        <v>24</v>
      </c>
      <c r="H2760" s="93">
        <v>27</v>
      </c>
      <c r="I2760" s="99">
        <v>2</v>
      </c>
      <c r="J2760" s="93">
        <v>24</v>
      </c>
      <c r="K2760" s="93">
        <v>27</v>
      </c>
      <c r="L2760" s="93">
        <v>6</v>
      </c>
      <c r="M2760" s="93">
        <v>14</v>
      </c>
      <c r="N2760" s="93">
        <v>4</v>
      </c>
      <c r="O2760" s="94">
        <v>8</v>
      </c>
      <c r="P2760" s="74">
        <v>337378334</v>
      </c>
      <c r="Q2760" s="74">
        <v>837386111</v>
      </c>
      <c r="R2760" s="74">
        <v>3</v>
      </c>
      <c r="S2760" s="74">
        <v>10000000</v>
      </c>
      <c r="T2760" s="74">
        <v>177</v>
      </c>
      <c r="U2760" s="74">
        <v>158159</v>
      </c>
      <c r="V2760" s="74">
        <v>1159</v>
      </c>
      <c r="W2760" s="74">
        <v>3000</v>
      </c>
      <c r="X2760" s="74">
        <v>49586</v>
      </c>
      <c r="Y2760" s="74">
        <v>200</v>
      </c>
      <c r="Z2760" s="74">
        <v>1051972</v>
      </c>
      <c r="AA2760" s="74">
        <v>10</v>
      </c>
      <c r="AB2760" s="74">
        <v>5884946</v>
      </c>
      <c r="AC2760" s="74">
        <v>5</v>
      </c>
    </row>
    <row r="2761" spans="1:29" ht="14.25">
      <c r="A2761" s="89">
        <v>2021115</v>
      </c>
      <c r="B2761" s="91">
        <v>44479</v>
      </c>
      <c r="C2761" s="97">
        <v>2</v>
      </c>
      <c r="D2761" s="93">
        <v>10</v>
      </c>
      <c r="E2761" s="93">
        <v>12</v>
      </c>
      <c r="F2761" s="93">
        <v>15</v>
      </c>
      <c r="G2761" s="93">
        <v>24</v>
      </c>
      <c r="H2761" s="93">
        <v>27</v>
      </c>
      <c r="I2761" s="99">
        <v>8</v>
      </c>
      <c r="J2761" s="93">
        <v>2</v>
      </c>
      <c r="K2761" s="93">
        <v>15</v>
      </c>
      <c r="L2761" s="93">
        <v>12</v>
      </c>
      <c r="M2761" s="93">
        <v>24</v>
      </c>
      <c r="N2761" s="93">
        <v>27</v>
      </c>
      <c r="O2761" s="94">
        <v>10</v>
      </c>
      <c r="P2761" s="74">
        <v>380172848</v>
      </c>
      <c r="Q2761" s="74">
        <v>851679247</v>
      </c>
      <c r="R2761" s="74">
        <v>5</v>
      </c>
      <c r="S2761" s="74">
        <v>7857682</v>
      </c>
      <c r="T2761" s="74">
        <v>100</v>
      </c>
      <c r="U2761" s="74">
        <v>178605</v>
      </c>
      <c r="V2761" s="74">
        <v>1755</v>
      </c>
      <c r="W2761" s="74">
        <v>3000</v>
      </c>
      <c r="X2761" s="74">
        <v>82453</v>
      </c>
      <c r="Y2761" s="74">
        <v>200</v>
      </c>
      <c r="Z2761" s="74">
        <v>1469923</v>
      </c>
      <c r="AA2761" s="74">
        <v>10</v>
      </c>
      <c r="AB2761" s="74">
        <v>15677560</v>
      </c>
      <c r="AC2761" s="74">
        <v>5</v>
      </c>
    </row>
    <row r="2762" spans="1:29" ht="14.25">
      <c r="A2762" s="89">
        <v>2021116</v>
      </c>
      <c r="B2762" s="91">
        <v>44481</v>
      </c>
      <c r="C2762" s="97">
        <v>6</v>
      </c>
      <c r="D2762" s="93">
        <v>14</v>
      </c>
      <c r="E2762" s="93">
        <v>17</v>
      </c>
      <c r="F2762" s="93">
        <v>18</v>
      </c>
      <c r="G2762" s="93">
        <v>31</v>
      </c>
      <c r="H2762" s="93">
        <v>33</v>
      </c>
      <c r="I2762" s="99">
        <v>6</v>
      </c>
      <c r="J2762" s="93">
        <v>14</v>
      </c>
      <c r="K2762" s="93">
        <v>6</v>
      </c>
      <c r="L2762" s="93">
        <v>33</v>
      </c>
      <c r="M2762" s="93">
        <v>17</v>
      </c>
      <c r="N2762" s="93">
        <v>18</v>
      </c>
      <c r="O2762" s="94">
        <v>31</v>
      </c>
      <c r="P2762" s="74">
        <v>355338790</v>
      </c>
      <c r="Q2762" s="74">
        <v>897877549</v>
      </c>
      <c r="R2762" s="74">
        <v>3</v>
      </c>
      <c r="S2762" s="74">
        <v>10000000</v>
      </c>
      <c r="T2762" s="74">
        <v>46</v>
      </c>
      <c r="U2762" s="74">
        <v>552161</v>
      </c>
      <c r="V2762" s="74">
        <v>1108</v>
      </c>
      <c r="W2762" s="74">
        <v>3000</v>
      </c>
      <c r="X2762" s="74">
        <v>51903</v>
      </c>
      <c r="Y2762" s="74">
        <v>200</v>
      </c>
      <c r="Z2762" s="74">
        <v>1035380</v>
      </c>
      <c r="AA2762" s="74">
        <v>10</v>
      </c>
      <c r="AB2762" s="74">
        <v>9691974</v>
      </c>
      <c r="AC2762" s="74">
        <v>5</v>
      </c>
    </row>
    <row r="2763" spans="1:29" ht="14.25">
      <c r="A2763" s="89">
        <v>2021117</v>
      </c>
      <c r="B2763" s="91">
        <v>44483</v>
      </c>
      <c r="C2763" s="97">
        <v>3</v>
      </c>
      <c r="D2763" s="93">
        <v>5</v>
      </c>
      <c r="E2763" s="93">
        <v>17</v>
      </c>
      <c r="F2763" s="93">
        <v>21</v>
      </c>
      <c r="G2763" s="93">
        <v>27</v>
      </c>
      <c r="H2763" s="93">
        <v>33</v>
      </c>
      <c r="I2763" s="99">
        <v>4</v>
      </c>
      <c r="J2763" s="93">
        <v>5</v>
      </c>
      <c r="K2763" s="93">
        <v>33</v>
      </c>
      <c r="L2763" s="93">
        <v>21</v>
      </c>
      <c r="M2763" s="93">
        <v>27</v>
      </c>
      <c r="N2763" s="93">
        <v>17</v>
      </c>
      <c r="O2763" s="94">
        <v>3</v>
      </c>
      <c r="P2763" s="74">
        <v>358589610</v>
      </c>
      <c r="Q2763" s="74">
        <v>896904658</v>
      </c>
      <c r="R2763" s="74">
        <v>10</v>
      </c>
      <c r="S2763" s="74">
        <v>6782803</v>
      </c>
      <c r="T2763" s="74">
        <v>101</v>
      </c>
      <c r="U2763" s="74">
        <v>220644</v>
      </c>
      <c r="V2763" s="74">
        <v>1443</v>
      </c>
      <c r="W2763" s="74">
        <v>3000</v>
      </c>
      <c r="X2763" s="74">
        <v>69491</v>
      </c>
      <c r="Y2763" s="74">
        <v>200</v>
      </c>
      <c r="Z2763" s="74">
        <v>1187525</v>
      </c>
      <c r="AA2763" s="74">
        <v>10</v>
      </c>
      <c r="AB2763" s="74">
        <v>11293252</v>
      </c>
      <c r="AC2763" s="74">
        <v>5</v>
      </c>
    </row>
    <row r="2764" spans="1:29" ht="14.25">
      <c r="A2764" s="89">
        <v>2021118</v>
      </c>
      <c r="B2764" s="91">
        <v>44486</v>
      </c>
      <c r="C2764" s="97">
        <v>2</v>
      </c>
      <c r="D2764" s="93">
        <v>6</v>
      </c>
      <c r="E2764" s="93">
        <v>14</v>
      </c>
      <c r="F2764" s="93">
        <v>18</v>
      </c>
      <c r="G2764" s="93">
        <v>20</v>
      </c>
      <c r="H2764" s="93">
        <v>31</v>
      </c>
      <c r="I2764" s="99">
        <v>13</v>
      </c>
      <c r="J2764" s="93">
        <v>2</v>
      </c>
      <c r="K2764" s="93">
        <v>18</v>
      </c>
      <c r="L2764" s="93">
        <v>31</v>
      </c>
      <c r="M2764" s="93">
        <v>6</v>
      </c>
      <c r="N2764" s="93">
        <v>20</v>
      </c>
      <c r="O2764" s="94">
        <v>14</v>
      </c>
      <c r="P2764" s="74">
        <v>386079710</v>
      </c>
      <c r="Q2764" s="74">
        <v>923998119</v>
      </c>
      <c r="R2764" s="74">
        <v>6</v>
      </c>
      <c r="S2764" s="74">
        <v>8460209</v>
      </c>
      <c r="T2764" s="74">
        <v>126</v>
      </c>
      <c r="U2764" s="74">
        <v>205964</v>
      </c>
      <c r="V2764" s="74">
        <v>1285</v>
      </c>
      <c r="W2764" s="74">
        <v>3000</v>
      </c>
      <c r="X2764" s="74">
        <v>68471</v>
      </c>
      <c r="Y2764" s="74">
        <v>200</v>
      </c>
      <c r="Z2764" s="74">
        <v>1267023</v>
      </c>
      <c r="AA2764" s="74">
        <v>10</v>
      </c>
      <c r="AB2764" s="74">
        <v>11030667</v>
      </c>
      <c r="AC2764" s="74">
        <v>5</v>
      </c>
    </row>
    <row r="2765" spans="1:29" ht="14.25">
      <c r="A2765" s="89">
        <v>2021119</v>
      </c>
      <c r="B2765" s="91">
        <v>44488</v>
      </c>
      <c r="C2765" s="97">
        <v>3</v>
      </c>
      <c r="D2765" s="93">
        <v>9</v>
      </c>
      <c r="E2765" s="93">
        <v>10</v>
      </c>
      <c r="F2765" s="93">
        <v>11</v>
      </c>
      <c r="G2765" s="93">
        <v>28</v>
      </c>
      <c r="H2765" s="93">
        <v>29</v>
      </c>
      <c r="I2765" s="99">
        <v>13</v>
      </c>
      <c r="J2765" s="93">
        <v>10</v>
      </c>
      <c r="K2765" s="93">
        <v>29</v>
      </c>
      <c r="L2765" s="93">
        <v>28</v>
      </c>
      <c r="M2765" s="93">
        <v>11</v>
      </c>
      <c r="N2765" s="93">
        <v>3</v>
      </c>
      <c r="O2765" s="94">
        <v>9</v>
      </c>
      <c r="P2765" s="74">
        <v>356935346</v>
      </c>
      <c r="Q2765" s="74">
        <v>904876996</v>
      </c>
      <c r="R2765" s="74">
        <v>15</v>
      </c>
      <c r="S2765" s="74">
        <v>6354639</v>
      </c>
      <c r="T2765" s="74">
        <v>356</v>
      </c>
      <c r="U2765" s="74">
        <v>71346</v>
      </c>
      <c r="V2765" s="74">
        <v>1861</v>
      </c>
      <c r="W2765" s="74">
        <v>3000</v>
      </c>
      <c r="X2765" s="74">
        <v>93916</v>
      </c>
      <c r="Y2765" s="74">
        <v>200</v>
      </c>
      <c r="Z2765" s="74">
        <v>1712832</v>
      </c>
      <c r="AA2765" s="74">
        <v>10</v>
      </c>
      <c r="AB2765" s="74">
        <v>6361168</v>
      </c>
      <c r="AC2765" s="74">
        <v>5</v>
      </c>
    </row>
    <row r="2766" spans="1:29" ht="14.25">
      <c r="A2766" s="89">
        <v>2021120</v>
      </c>
      <c r="B2766" s="91">
        <v>44490</v>
      </c>
      <c r="C2766" s="97">
        <v>1</v>
      </c>
      <c r="D2766" s="93">
        <v>7</v>
      </c>
      <c r="E2766" s="93">
        <v>8</v>
      </c>
      <c r="F2766" s="93">
        <v>12</v>
      </c>
      <c r="G2766" s="93">
        <v>13</v>
      </c>
      <c r="H2766" s="93">
        <v>18</v>
      </c>
      <c r="I2766" s="99">
        <v>5</v>
      </c>
      <c r="J2766" s="93">
        <v>12</v>
      </c>
      <c r="K2766" s="93">
        <v>8</v>
      </c>
      <c r="L2766" s="93">
        <v>18</v>
      </c>
      <c r="M2766" s="93">
        <v>7</v>
      </c>
      <c r="N2766" s="93">
        <v>13</v>
      </c>
      <c r="O2766" s="94">
        <v>1</v>
      </c>
      <c r="P2766" s="74">
        <v>355518696</v>
      </c>
      <c r="Q2766" s="74">
        <v>734418962</v>
      </c>
      <c r="R2766" s="74">
        <v>40</v>
      </c>
      <c r="S2766" s="74">
        <v>5268563</v>
      </c>
      <c r="T2766" s="74">
        <v>496</v>
      </c>
      <c r="U2766" s="74">
        <v>27072</v>
      </c>
      <c r="V2766" s="74">
        <v>3968</v>
      </c>
      <c r="W2766" s="74">
        <v>3000</v>
      </c>
      <c r="X2766" s="74">
        <v>135450</v>
      </c>
      <c r="Y2766" s="74">
        <v>200</v>
      </c>
      <c r="Z2766" s="74">
        <v>1958845</v>
      </c>
      <c r="AA2766" s="74">
        <v>10</v>
      </c>
      <c r="AB2766" s="74">
        <v>12381809</v>
      </c>
      <c r="AC2766" s="74">
        <v>5</v>
      </c>
    </row>
    <row r="2767" spans="1:29" ht="14.25">
      <c r="A2767" s="89">
        <v>2021121</v>
      </c>
      <c r="B2767" s="91">
        <v>44493</v>
      </c>
      <c r="C2767" s="97">
        <v>4</v>
      </c>
      <c r="D2767" s="93">
        <v>5</v>
      </c>
      <c r="E2767" s="93">
        <v>12</v>
      </c>
      <c r="F2767" s="93">
        <v>16</v>
      </c>
      <c r="G2767" s="93">
        <v>22</v>
      </c>
      <c r="H2767" s="93">
        <v>30</v>
      </c>
      <c r="I2767" s="99">
        <v>15</v>
      </c>
      <c r="J2767" s="93">
        <v>4</v>
      </c>
      <c r="K2767" s="93">
        <v>22</v>
      </c>
      <c r="L2767" s="93">
        <v>12</v>
      </c>
      <c r="M2767" s="93">
        <v>16</v>
      </c>
      <c r="N2767" s="93">
        <v>5</v>
      </c>
      <c r="O2767" s="94">
        <v>30</v>
      </c>
      <c r="P2767" s="74">
        <v>390361524</v>
      </c>
      <c r="Q2767" s="74">
        <v>751815051</v>
      </c>
      <c r="R2767" s="74">
        <v>7</v>
      </c>
      <c r="S2767" s="74">
        <v>7721874</v>
      </c>
      <c r="T2767" s="74">
        <v>205</v>
      </c>
      <c r="U2767" s="74">
        <v>116177</v>
      </c>
      <c r="V2767" s="74">
        <v>1769</v>
      </c>
      <c r="W2767" s="74">
        <v>3000</v>
      </c>
      <c r="X2767" s="74">
        <v>98135</v>
      </c>
      <c r="Y2767" s="74">
        <v>200</v>
      </c>
      <c r="Z2767" s="74">
        <v>1755290</v>
      </c>
      <c r="AA2767" s="74">
        <v>10</v>
      </c>
      <c r="AB2767" s="74">
        <v>10704926</v>
      </c>
      <c r="AC2767" s="74">
        <v>5</v>
      </c>
    </row>
    <row r="2768" spans="1:29" ht="14.25">
      <c r="A2768" s="89">
        <v>2021122</v>
      </c>
      <c r="B2768" s="91">
        <v>44495</v>
      </c>
      <c r="C2768" s="97">
        <v>4</v>
      </c>
      <c r="D2768" s="93">
        <v>5</v>
      </c>
      <c r="E2768" s="93">
        <v>12</v>
      </c>
      <c r="F2768" s="93">
        <v>15</v>
      </c>
      <c r="G2768" s="93">
        <v>18</v>
      </c>
      <c r="H2768" s="93">
        <v>28</v>
      </c>
      <c r="I2768" s="99">
        <v>7</v>
      </c>
      <c r="J2768" s="93">
        <v>4</v>
      </c>
      <c r="K2768" s="93">
        <v>12</v>
      </c>
      <c r="L2768" s="93">
        <v>28</v>
      </c>
      <c r="M2768" s="93">
        <v>18</v>
      </c>
      <c r="N2768" s="93">
        <v>5</v>
      </c>
      <c r="O2768" s="94">
        <v>15</v>
      </c>
      <c r="P2768" s="74">
        <v>360872924</v>
      </c>
      <c r="Q2768" s="74">
        <v>771249437</v>
      </c>
      <c r="R2768" s="74">
        <v>5</v>
      </c>
      <c r="S2768" s="74">
        <v>8231591</v>
      </c>
      <c r="T2768" s="74">
        <v>91</v>
      </c>
      <c r="U2768" s="74">
        <v>221949</v>
      </c>
      <c r="V2768" s="74">
        <v>1608</v>
      </c>
      <c r="W2768" s="74">
        <v>3000</v>
      </c>
      <c r="X2768" s="74">
        <v>78204</v>
      </c>
      <c r="Y2768" s="74">
        <v>200</v>
      </c>
      <c r="Z2768" s="74">
        <v>1406855</v>
      </c>
      <c r="AA2768" s="74">
        <v>10</v>
      </c>
      <c r="AB2768" s="74">
        <v>12300918</v>
      </c>
      <c r="AC2768" s="74">
        <v>5</v>
      </c>
    </row>
    <row r="2769" spans="1:29" ht="14.25">
      <c r="A2769" s="89">
        <v>2021123</v>
      </c>
      <c r="B2769" s="91">
        <v>44497</v>
      </c>
      <c r="C2769" s="97">
        <v>6</v>
      </c>
      <c r="D2769" s="93">
        <v>14</v>
      </c>
      <c r="E2769" s="93">
        <v>15</v>
      </c>
      <c r="F2769" s="93">
        <v>19</v>
      </c>
      <c r="G2769" s="93">
        <v>29</v>
      </c>
      <c r="H2769" s="93">
        <v>31</v>
      </c>
      <c r="I2769" s="99">
        <v>5</v>
      </c>
      <c r="J2769" s="93">
        <v>31</v>
      </c>
      <c r="K2769" s="93">
        <v>19</v>
      </c>
      <c r="L2769" s="93">
        <v>15</v>
      </c>
      <c r="M2769" s="93">
        <v>14</v>
      </c>
      <c r="N2769" s="93">
        <v>6</v>
      </c>
      <c r="O2769" s="94">
        <v>29</v>
      </c>
      <c r="P2769" s="74">
        <v>366471258</v>
      </c>
      <c r="Q2769" s="74">
        <v>798569016</v>
      </c>
      <c r="R2769" s="74">
        <v>6</v>
      </c>
      <c r="S2769" s="74">
        <v>8473913</v>
      </c>
      <c r="T2769" s="74">
        <v>207</v>
      </c>
      <c r="U2769" s="74">
        <v>125866</v>
      </c>
      <c r="V2769" s="74">
        <v>1429</v>
      </c>
      <c r="W2769" s="74">
        <v>3000</v>
      </c>
      <c r="X2769" s="74">
        <v>81160</v>
      </c>
      <c r="Y2769" s="74">
        <v>200</v>
      </c>
      <c r="Z2769" s="74">
        <v>1561057</v>
      </c>
      <c r="AA2769" s="74">
        <v>10</v>
      </c>
      <c r="AB2769" s="74">
        <v>7844786</v>
      </c>
      <c r="AC2769" s="74">
        <v>5</v>
      </c>
    </row>
    <row r="2770" spans="1:29" ht="14.25">
      <c r="A2770" s="89">
        <v>2021124</v>
      </c>
      <c r="B2770" s="91">
        <v>44500</v>
      </c>
      <c r="C2770" s="97">
        <v>1</v>
      </c>
      <c r="D2770" s="93">
        <v>3</v>
      </c>
      <c r="E2770" s="93">
        <v>18</v>
      </c>
      <c r="F2770" s="93">
        <v>22</v>
      </c>
      <c r="G2770" s="93">
        <v>29</v>
      </c>
      <c r="H2770" s="93">
        <v>32</v>
      </c>
      <c r="I2770" s="99">
        <v>2</v>
      </c>
      <c r="J2770" s="93">
        <v>18</v>
      </c>
      <c r="K2770" s="93">
        <v>1</v>
      </c>
      <c r="L2770" s="93">
        <v>3</v>
      </c>
      <c r="M2770" s="93">
        <v>22</v>
      </c>
      <c r="N2770" s="93">
        <v>32</v>
      </c>
      <c r="O2770" s="94">
        <v>29</v>
      </c>
      <c r="P2770" s="74">
        <v>394848530</v>
      </c>
      <c r="Q2770" s="74">
        <v>823606529</v>
      </c>
      <c r="R2770" s="74">
        <v>8</v>
      </c>
      <c r="S2770" s="74">
        <v>7956250</v>
      </c>
      <c r="T2770" s="74">
        <v>117</v>
      </c>
      <c r="U2770" s="74">
        <v>252670</v>
      </c>
      <c r="V2770" s="74">
        <v>1011</v>
      </c>
      <c r="W2770" s="74">
        <v>3000</v>
      </c>
      <c r="X2770" s="74">
        <v>55712</v>
      </c>
      <c r="Y2770" s="74">
        <v>200</v>
      </c>
      <c r="Z2770" s="74">
        <v>1164759</v>
      </c>
      <c r="AA2770" s="74">
        <v>10</v>
      </c>
      <c r="AB2770" s="74">
        <v>9880553</v>
      </c>
      <c r="AC2770" s="74">
        <v>5</v>
      </c>
    </row>
    <row r="2771" spans="1:29" ht="14.25">
      <c r="A2771" s="89">
        <v>2021125</v>
      </c>
      <c r="B2771" s="91">
        <v>44502</v>
      </c>
      <c r="C2771" s="97">
        <v>14</v>
      </c>
      <c r="D2771" s="93">
        <v>19</v>
      </c>
      <c r="E2771" s="93">
        <v>20</v>
      </c>
      <c r="F2771" s="93">
        <v>23</v>
      </c>
      <c r="G2771" s="93">
        <v>24</v>
      </c>
      <c r="H2771" s="93">
        <v>31</v>
      </c>
      <c r="I2771" s="99">
        <v>9</v>
      </c>
      <c r="J2771" s="93">
        <v>31</v>
      </c>
      <c r="K2771" s="93">
        <v>19</v>
      </c>
      <c r="L2771" s="93">
        <v>14</v>
      </c>
      <c r="M2771" s="93">
        <v>23</v>
      </c>
      <c r="N2771" s="93">
        <v>20</v>
      </c>
      <c r="O2771" s="94">
        <v>24</v>
      </c>
      <c r="P2771" s="74">
        <v>354978672</v>
      </c>
      <c r="Q2771" s="74">
        <v>846489745</v>
      </c>
      <c r="R2771" s="74">
        <v>4</v>
      </c>
      <c r="S2771" s="74">
        <v>8898474</v>
      </c>
      <c r="T2771" s="74">
        <v>84</v>
      </c>
      <c r="U2771" s="74">
        <v>232052</v>
      </c>
      <c r="V2771" s="74">
        <v>1239</v>
      </c>
      <c r="W2771" s="74">
        <v>3000</v>
      </c>
      <c r="X2771" s="74">
        <v>65556</v>
      </c>
      <c r="Y2771" s="74">
        <v>200</v>
      </c>
      <c r="Z2771" s="74">
        <v>1223620</v>
      </c>
      <c r="AA2771" s="74">
        <v>10</v>
      </c>
      <c r="AB2771" s="74">
        <v>13381133</v>
      </c>
      <c r="AC2771" s="74">
        <v>5</v>
      </c>
    </row>
    <row r="2772" spans="1:29" ht="14.25">
      <c r="A2772" s="89">
        <v>2021126</v>
      </c>
      <c r="B2772" s="91">
        <v>44504</v>
      </c>
      <c r="C2772" s="97">
        <v>19</v>
      </c>
      <c r="D2772" s="93">
        <v>20</v>
      </c>
      <c r="E2772" s="93">
        <v>23</v>
      </c>
      <c r="F2772" s="93">
        <v>27</v>
      </c>
      <c r="G2772" s="93">
        <v>28</v>
      </c>
      <c r="H2772" s="93">
        <v>31</v>
      </c>
      <c r="I2772" s="99">
        <v>1</v>
      </c>
      <c r="J2772" s="93">
        <v>28</v>
      </c>
      <c r="K2772" s="93">
        <v>27</v>
      </c>
      <c r="L2772" s="93">
        <v>19</v>
      </c>
      <c r="M2772" s="93">
        <v>23</v>
      </c>
      <c r="N2772" s="93">
        <v>31</v>
      </c>
      <c r="O2772" s="94">
        <v>20</v>
      </c>
      <c r="P2772" s="74">
        <v>358964852</v>
      </c>
      <c r="Q2772" s="74">
        <v>877369730</v>
      </c>
      <c r="R2772" s="74">
        <v>6</v>
      </c>
      <c r="S2772" s="74">
        <v>8689696</v>
      </c>
      <c r="T2772" s="74">
        <v>90</v>
      </c>
      <c r="U2772" s="74">
        <v>307474</v>
      </c>
      <c r="V2772" s="74">
        <v>716</v>
      </c>
      <c r="W2772" s="74">
        <v>3000</v>
      </c>
      <c r="X2772" s="74">
        <v>40239</v>
      </c>
      <c r="Y2772" s="74">
        <v>200</v>
      </c>
      <c r="Z2772" s="74">
        <v>895666</v>
      </c>
      <c r="AA2772" s="74">
        <v>10</v>
      </c>
      <c r="AB2772" s="74">
        <v>9209887</v>
      </c>
      <c r="AC2772" s="74">
        <v>5</v>
      </c>
    </row>
    <row r="2773" spans="1:29" ht="14.25">
      <c r="A2773" s="89">
        <v>2021127</v>
      </c>
      <c r="B2773" s="91">
        <v>44507</v>
      </c>
      <c r="C2773" s="97">
        <v>7</v>
      </c>
      <c r="D2773" s="93">
        <v>15</v>
      </c>
      <c r="E2773" s="93">
        <v>16</v>
      </c>
      <c r="F2773" s="93">
        <v>20</v>
      </c>
      <c r="G2773" s="93">
        <v>27</v>
      </c>
      <c r="H2773" s="93">
        <v>29</v>
      </c>
      <c r="I2773" s="99">
        <v>7</v>
      </c>
      <c r="J2773" s="93">
        <v>29</v>
      </c>
      <c r="K2773" s="93">
        <v>15</v>
      </c>
      <c r="L2773" s="93">
        <v>20</v>
      </c>
      <c r="M2773" s="93">
        <v>16</v>
      </c>
      <c r="N2773" s="93">
        <v>27</v>
      </c>
      <c r="O2773" s="94">
        <v>7</v>
      </c>
      <c r="P2773" s="74">
        <v>365976552</v>
      </c>
      <c r="Q2773" s="74">
        <v>877334837</v>
      </c>
      <c r="R2773" s="74">
        <v>10</v>
      </c>
      <c r="S2773" s="74">
        <v>6816913</v>
      </c>
      <c r="T2773" s="74">
        <v>96</v>
      </c>
      <c r="U2773" s="74">
        <v>236577</v>
      </c>
      <c r="V2773" s="74">
        <v>1551</v>
      </c>
      <c r="W2773" s="74">
        <v>3000</v>
      </c>
      <c r="X2773" s="74">
        <v>77141</v>
      </c>
      <c r="Y2773" s="74">
        <v>200</v>
      </c>
      <c r="Z2773" s="74">
        <v>1348446</v>
      </c>
      <c r="AA2773" s="74">
        <v>10</v>
      </c>
      <c r="AB2773" s="74">
        <v>10983440</v>
      </c>
      <c r="AC2773" s="74">
        <v>5</v>
      </c>
    </row>
    <row r="2774" spans="1:29" ht="14.25">
      <c r="A2774" s="89">
        <v>2021128</v>
      </c>
      <c r="B2774" s="91">
        <v>44509</v>
      </c>
      <c r="C2774" s="97">
        <v>5</v>
      </c>
      <c r="D2774" s="93">
        <v>17</v>
      </c>
      <c r="E2774" s="93">
        <v>20</v>
      </c>
      <c r="F2774" s="93">
        <v>21</v>
      </c>
      <c r="G2774" s="93">
        <v>23</v>
      </c>
      <c r="H2774" s="93">
        <v>33</v>
      </c>
      <c r="I2774" s="99">
        <v>4</v>
      </c>
      <c r="J2774" s="93">
        <v>23</v>
      </c>
      <c r="K2774" s="93">
        <v>5</v>
      </c>
      <c r="L2774" s="93">
        <v>20</v>
      </c>
      <c r="M2774" s="93">
        <v>17</v>
      </c>
      <c r="N2774" s="93">
        <v>21</v>
      </c>
      <c r="O2774" s="94">
        <v>33</v>
      </c>
      <c r="P2774" s="74">
        <v>349441520</v>
      </c>
      <c r="Q2774" s="74">
        <v>920399839</v>
      </c>
      <c r="R2774" s="74">
        <v>3</v>
      </c>
      <c r="S2774" s="74">
        <v>10000000</v>
      </c>
      <c r="T2774" s="74">
        <v>66</v>
      </c>
      <c r="U2774" s="74">
        <v>369015</v>
      </c>
      <c r="V2774" s="74">
        <v>990</v>
      </c>
      <c r="W2774" s="74">
        <v>3000</v>
      </c>
      <c r="X2774" s="74">
        <v>54506</v>
      </c>
      <c r="Y2774" s="74">
        <v>200</v>
      </c>
      <c r="Z2774" s="74">
        <v>1090322</v>
      </c>
      <c r="AA2774" s="74">
        <v>10</v>
      </c>
      <c r="AB2774" s="74">
        <v>9806384</v>
      </c>
      <c r="AC2774" s="74">
        <v>5</v>
      </c>
    </row>
    <row r="2775" spans="1:29" ht="14.25">
      <c r="A2775" s="89">
        <v>2021129</v>
      </c>
      <c r="B2775" s="91">
        <v>44511</v>
      </c>
      <c r="C2775" s="97">
        <v>4</v>
      </c>
      <c r="D2775" s="93">
        <v>15</v>
      </c>
      <c r="E2775" s="93">
        <v>21</v>
      </c>
      <c r="F2775" s="93">
        <v>27</v>
      </c>
      <c r="G2775" s="93">
        <v>28</v>
      </c>
      <c r="H2775" s="93">
        <v>29</v>
      </c>
      <c r="I2775" s="99">
        <v>10</v>
      </c>
      <c r="J2775" s="93">
        <v>4</v>
      </c>
      <c r="K2775" s="93">
        <v>28</v>
      </c>
      <c r="L2775" s="93">
        <v>21</v>
      </c>
      <c r="M2775" s="93">
        <v>15</v>
      </c>
      <c r="N2775" s="93">
        <v>29</v>
      </c>
      <c r="O2775" s="94">
        <v>27</v>
      </c>
      <c r="P2775" s="74">
        <v>365299936</v>
      </c>
      <c r="Q2775" s="74">
        <v>929943762</v>
      </c>
      <c r="R2775" s="74">
        <v>5</v>
      </c>
      <c r="S2775" s="74">
        <v>7512285</v>
      </c>
      <c r="T2775" s="74">
        <v>139</v>
      </c>
      <c r="U2775" s="74">
        <v>112962</v>
      </c>
      <c r="V2775" s="74">
        <v>1834</v>
      </c>
      <c r="W2775" s="74">
        <v>3000</v>
      </c>
      <c r="X2775" s="74">
        <v>87135</v>
      </c>
      <c r="Y2775" s="74">
        <v>200</v>
      </c>
      <c r="Z2775" s="74">
        <v>1538163</v>
      </c>
      <c r="AA2775" s="74">
        <v>10</v>
      </c>
      <c r="AB2775" s="74">
        <v>15575841</v>
      </c>
      <c r="AC2775" s="74">
        <v>5</v>
      </c>
    </row>
    <row r="2776" spans="1:29" ht="14.25">
      <c r="A2776" s="89">
        <v>2021130</v>
      </c>
      <c r="B2776" s="91">
        <v>44514</v>
      </c>
      <c r="C2776" s="97">
        <v>8</v>
      </c>
      <c r="D2776" s="93">
        <v>9</v>
      </c>
      <c r="E2776" s="93">
        <v>15</v>
      </c>
      <c r="F2776" s="93">
        <v>24</v>
      </c>
      <c r="G2776" s="93">
        <v>26</v>
      </c>
      <c r="H2776" s="93">
        <v>30</v>
      </c>
      <c r="I2776" s="99">
        <v>6</v>
      </c>
      <c r="J2776" s="93">
        <v>15</v>
      </c>
      <c r="K2776" s="93">
        <v>24</v>
      </c>
      <c r="L2776" s="93">
        <v>26</v>
      </c>
      <c r="M2776" s="93">
        <v>30</v>
      </c>
      <c r="N2776" s="93">
        <v>9</v>
      </c>
      <c r="O2776" s="94">
        <v>8</v>
      </c>
      <c r="P2776" s="74">
        <v>398037824</v>
      </c>
      <c r="Q2776" s="74">
        <v>914060182</v>
      </c>
      <c r="R2776" s="74">
        <v>12</v>
      </c>
      <c r="S2776" s="74">
        <v>6336861</v>
      </c>
      <c r="T2776" s="74">
        <v>155</v>
      </c>
      <c r="U2776" s="74">
        <v>129373</v>
      </c>
      <c r="V2776" s="74">
        <v>2429</v>
      </c>
      <c r="W2776" s="74">
        <v>3000</v>
      </c>
      <c r="X2776" s="74">
        <v>115998</v>
      </c>
      <c r="Y2776" s="74">
        <v>200</v>
      </c>
      <c r="Z2776" s="74">
        <v>1966635</v>
      </c>
      <c r="AA2776" s="74">
        <v>10</v>
      </c>
      <c r="AB2776" s="74">
        <v>12934782</v>
      </c>
      <c r="AC2776" s="74">
        <v>5</v>
      </c>
    </row>
    <row r="2777" spans="1:29" ht="14.25">
      <c r="A2777" s="89">
        <v>2021131</v>
      </c>
      <c r="B2777" s="91">
        <v>44516</v>
      </c>
      <c r="C2777" s="97">
        <v>8</v>
      </c>
      <c r="D2777" s="93">
        <v>11</v>
      </c>
      <c r="E2777" s="93">
        <v>18</v>
      </c>
      <c r="F2777" s="93">
        <v>19</v>
      </c>
      <c r="G2777" s="93">
        <v>20</v>
      </c>
      <c r="H2777" s="93">
        <v>24</v>
      </c>
      <c r="I2777" s="99">
        <v>1</v>
      </c>
      <c r="J2777" s="93">
        <v>8</v>
      </c>
      <c r="K2777" s="93">
        <v>20</v>
      </c>
      <c r="L2777" s="93">
        <v>18</v>
      </c>
      <c r="M2777" s="93">
        <v>19</v>
      </c>
      <c r="N2777" s="93">
        <v>24</v>
      </c>
      <c r="O2777" s="94">
        <v>11</v>
      </c>
      <c r="P2777" s="74">
        <v>465860738</v>
      </c>
      <c r="Q2777" s="74">
        <v>957547844</v>
      </c>
      <c r="R2777" s="74">
        <v>6</v>
      </c>
      <c r="S2777" s="74">
        <v>9453797</v>
      </c>
      <c r="T2777" s="74">
        <v>116</v>
      </c>
      <c r="U2777" s="74">
        <v>287961</v>
      </c>
      <c r="V2777" s="74">
        <v>1557</v>
      </c>
      <c r="W2777" s="74">
        <v>3000</v>
      </c>
      <c r="X2777" s="74">
        <v>83815</v>
      </c>
      <c r="Y2777" s="74">
        <v>200</v>
      </c>
      <c r="Z2777" s="74">
        <v>1646913</v>
      </c>
      <c r="AA2777" s="74">
        <v>10</v>
      </c>
      <c r="AB2777" s="74">
        <v>11350940</v>
      </c>
      <c r="AC2777" s="74">
        <v>5</v>
      </c>
    </row>
    <row r="2778" spans="1:29" ht="14.25">
      <c r="A2778" s="89">
        <v>2021132</v>
      </c>
      <c r="B2778" s="91">
        <v>44518</v>
      </c>
      <c r="C2778" s="97">
        <v>1</v>
      </c>
      <c r="D2778" s="93">
        <v>4</v>
      </c>
      <c r="E2778" s="93">
        <v>6</v>
      </c>
      <c r="F2778" s="93">
        <v>14</v>
      </c>
      <c r="G2778" s="93">
        <v>20</v>
      </c>
      <c r="H2778" s="93">
        <v>28</v>
      </c>
      <c r="I2778" s="99">
        <v>8</v>
      </c>
      <c r="J2778" s="93">
        <v>6</v>
      </c>
      <c r="K2778" s="93">
        <v>4</v>
      </c>
      <c r="L2778" s="93">
        <v>14</v>
      </c>
      <c r="M2778" s="93">
        <v>28</v>
      </c>
      <c r="N2778" s="93">
        <v>20</v>
      </c>
      <c r="O2778" s="94">
        <v>1</v>
      </c>
      <c r="P2778" s="74">
        <v>490071244</v>
      </c>
      <c r="Q2778" s="74">
        <v>973341811</v>
      </c>
      <c r="R2778" s="74">
        <v>6</v>
      </c>
      <c r="S2778" s="74">
        <v>7775391</v>
      </c>
      <c r="T2778" s="74">
        <v>171</v>
      </c>
      <c r="U2778" s="74">
        <v>121727</v>
      </c>
      <c r="V2778" s="74">
        <v>2515</v>
      </c>
      <c r="W2778" s="74">
        <v>3000</v>
      </c>
      <c r="X2778" s="74">
        <v>112683</v>
      </c>
      <c r="Y2778" s="74">
        <v>200</v>
      </c>
      <c r="Z2778" s="74">
        <v>2014998</v>
      </c>
      <c r="AA2778" s="74">
        <v>10</v>
      </c>
      <c r="AB2778" s="74">
        <v>21328314</v>
      </c>
      <c r="AC2778" s="74">
        <v>5</v>
      </c>
    </row>
    <row r="2779" spans="1:29" ht="14.25">
      <c r="A2779" s="89">
        <v>2021133</v>
      </c>
      <c r="B2779" s="91">
        <v>44521</v>
      </c>
      <c r="C2779" s="97">
        <v>1</v>
      </c>
      <c r="D2779" s="93">
        <v>3</v>
      </c>
      <c r="E2779" s="93">
        <v>12</v>
      </c>
      <c r="F2779" s="93">
        <v>19</v>
      </c>
      <c r="G2779" s="93">
        <v>27</v>
      </c>
      <c r="H2779" s="93">
        <v>31</v>
      </c>
      <c r="I2779" s="99">
        <v>10</v>
      </c>
      <c r="J2779" s="93">
        <v>1</v>
      </c>
      <c r="K2779" s="93">
        <v>31</v>
      </c>
      <c r="L2779" s="93">
        <v>19</v>
      </c>
      <c r="M2779" s="93">
        <v>3</v>
      </c>
      <c r="N2779" s="93">
        <v>27</v>
      </c>
      <c r="O2779" s="94">
        <v>12</v>
      </c>
      <c r="P2779" s="74">
        <v>511607016</v>
      </c>
      <c r="Q2779" s="74">
        <v>994690824</v>
      </c>
      <c r="R2779" s="74">
        <v>12</v>
      </c>
      <c r="S2779" s="74">
        <v>7465121</v>
      </c>
      <c r="T2779" s="74">
        <v>171</v>
      </c>
      <c r="U2779" s="74">
        <v>216238</v>
      </c>
      <c r="V2779" s="74">
        <v>1708</v>
      </c>
      <c r="W2779" s="74">
        <v>3000</v>
      </c>
      <c r="X2779" s="74">
        <v>85746</v>
      </c>
      <c r="Y2779" s="74">
        <v>200</v>
      </c>
      <c r="Z2779" s="74">
        <v>1647164</v>
      </c>
      <c r="AA2779" s="74">
        <v>10</v>
      </c>
      <c r="AB2779" s="74">
        <v>12807060</v>
      </c>
      <c r="AC2779" s="74">
        <v>5</v>
      </c>
    </row>
    <row r="2780" spans="1:29" ht="14.25">
      <c r="A2780" s="89">
        <v>2021134</v>
      </c>
      <c r="B2780" s="91">
        <v>44523</v>
      </c>
      <c r="C2780" s="97">
        <v>1</v>
      </c>
      <c r="D2780" s="93">
        <v>2</v>
      </c>
      <c r="E2780" s="93">
        <v>16</v>
      </c>
      <c r="F2780" s="93">
        <v>19</v>
      </c>
      <c r="G2780" s="93">
        <v>25</v>
      </c>
      <c r="H2780" s="93">
        <v>31</v>
      </c>
      <c r="I2780" s="99">
        <v>8</v>
      </c>
      <c r="J2780" s="93">
        <v>2</v>
      </c>
      <c r="K2780" s="93">
        <v>31</v>
      </c>
      <c r="L2780" s="93">
        <v>1</v>
      </c>
      <c r="M2780" s="93">
        <v>25</v>
      </c>
      <c r="N2780" s="93">
        <v>19</v>
      </c>
      <c r="O2780" s="94">
        <v>16</v>
      </c>
      <c r="P2780" s="74">
        <v>472467398</v>
      </c>
      <c r="Q2780" s="74">
        <v>1015069784</v>
      </c>
      <c r="R2780" s="74">
        <v>11</v>
      </c>
      <c r="S2780" s="74">
        <v>7491866</v>
      </c>
      <c r="T2780" s="74">
        <v>109</v>
      </c>
      <c r="U2780" s="74">
        <v>314340</v>
      </c>
      <c r="V2780" s="74">
        <v>1246</v>
      </c>
      <c r="W2780" s="74">
        <v>3000</v>
      </c>
      <c r="X2780" s="74">
        <v>73202</v>
      </c>
      <c r="Y2780" s="74">
        <v>200</v>
      </c>
      <c r="Z2780" s="74">
        <v>1501384</v>
      </c>
      <c r="AA2780" s="74">
        <v>10</v>
      </c>
      <c r="AB2780" s="74">
        <v>12212826</v>
      </c>
      <c r="AC2780" s="74">
        <v>5</v>
      </c>
    </row>
    <row r="2781" spans="1:29" ht="14.25">
      <c r="A2781" s="89">
        <v>2021135</v>
      </c>
      <c r="B2781" s="91">
        <v>44525</v>
      </c>
      <c r="C2781" s="97">
        <v>3</v>
      </c>
      <c r="D2781" s="93">
        <v>10</v>
      </c>
      <c r="E2781" s="93">
        <v>17</v>
      </c>
      <c r="F2781" s="93">
        <v>19</v>
      </c>
      <c r="G2781" s="93">
        <v>21</v>
      </c>
      <c r="H2781" s="93">
        <v>31</v>
      </c>
      <c r="I2781" s="99">
        <v>4</v>
      </c>
      <c r="J2781" s="93">
        <v>21</v>
      </c>
      <c r="K2781" s="93">
        <v>19</v>
      </c>
      <c r="L2781" s="93">
        <v>31</v>
      </c>
      <c r="M2781" s="93">
        <v>10</v>
      </c>
      <c r="N2781" s="93">
        <v>3</v>
      </c>
      <c r="O2781" s="94">
        <v>17</v>
      </c>
      <c r="P2781" s="74">
        <v>486663630</v>
      </c>
      <c r="Q2781" s="74">
        <v>1118152404</v>
      </c>
      <c r="R2781" s="74">
        <v>1</v>
      </c>
      <c r="S2781" s="74">
        <v>10000000</v>
      </c>
      <c r="T2781" s="74">
        <v>124</v>
      </c>
      <c r="U2781" s="74">
        <v>303985</v>
      </c>
      <c r="V2781" s="74">
        <v>1371</v>
      </c>
      <c r="W2781" s="74">
        <v>3000</v>
      </c>
      <c r="X2781" s="74">
        <v>73580</v>
      </c>
      <c r="Y2781" s="74">
        <v>200</v>
      </c>
      <c r="Z2781" s="74">
        <v>1449338</v>
      </c>
      <c r="AA2781" s="74">
        <v>10</v>
      </c>
      <c r="AB2781" s="74">
        <v>10873194</v>
      </c>
      <c r="AC2781" s="74">
        <v>5</v>
      </c>
    </row>
    <row r="2782" spans="1:29" ht="14.25">
      <c r="A2782" s="89">
        <v>2021136</v>
      </c>
      <c r="B2782" s="91">
        <v>44528</v>
      </c>
      <c r="C2782" s="97">
        <v>2</v>
      </c>
      <c r="D2782" s="93">
        <v>6</v>
      </c>
      <c r="E2782" s="93">
        <v>9</v>
      </c>
      <c r="F2782" s="93">
        <v>15</v>
      </c>
      <c r="G2782" s="93">
        <v>19</v>
      </c>
      <c r="H2782" s="93">
        <v>28</v>
      </c>
      <c r="I2782" s="99">
        <v>16</v>
      </c>
      <c r="J2782" s="93">
        <v>2</v>
      </c>
      <c r="K2782" s="93">
        <v>15</v>
      </c>
      <c r="L2782" s="93">
        <v>9</v>
      </c>
      <c r="M2782" s="93">
        <v>28</v>
      </c>
      <c r="N2782" s="93">
        <v>19</v>
      </c>
      <c r="O2782" s="94">
        <v>6</v>
      </c>
      <c r="P2782" s="74">
        <v>517068910</v>
      </c>
      <c r="Q2782" s="74">
        <v>1148127692</v>
      </c>
      <c r="R2782" s="74">
        <v>10</v>
      </c>
      <c r="S2782" s="74">
        <v>7908192</v>
      </c>
      <c r="T2782" s="74">
        <v>319</v>
      </c>
      <c r="U2782" s="74">
        <v>113957</v>
      </c>
      <c r="V2782" s="74">
        <v>1777</v>
      </c>
      <c r="W2782" s="74">
        <v>3000</v>
      </c>
      <c r="X2782" s="74">
        <v>108928</v>
      </c>
      <c r="Y2782" s="74">
        <v>200</v>
      </c>
      <c r="Z2782" s="74">
        <v>2066923</v>
      </c>
      <c r="AA2782" s="74">
        <v>10</v>
      </c>
      <c r="AB2782" s="74">
        <v>12033664</v>
      </c>
      <c r="AC2782" s="74">
        <v>5</v>
      </c>
    </row>
    <row r="2783" spans="1:29" ht="14.25">
      <c r="A2783" s="89">
        <v>2021137</v>
      </c>
      <c r="B2783" s="91">
        <v>44530</v>
      </c>
      <c r="C2783" s="97">
        <v>3</v>
      </c>
      <c r="D2783" s="93">
        <v>7</v>
      </c>
      <c r="E2783" s="93">
        <v>10</v>
      </c>
      <c r="F2783" s="93">
        <v>14</v>
      </c>
      <c r="G2783" s="93">
        <v>21</v>
      </c>
      <c r="H2783" s="93">
        <v>24</v>
      </c>
      <c r="I2783" s="99">
        <v>1</v>
      </c>
      <c r="J2783" s="93">
        <v>10</v>
      </c>
      <c r="K2783" s="93">
        <v>24</v>
      </c>
      <c r="L2783" s="93">
        <v>14</v>
      </c>
      <c r="M2783" s="93">
        <v>21</v>
      </c>
      <c r="N2783" s="93">
        <v>3</v>
      </c>
      <c r="O2783" s="94">
        <v>7</v>
      </c>
      <c r="P2783" s="74">
        <v>474456734</v>
      </c>
      <c r="Q2783" s="74">
        <v>1127353431</v>
      </c>
      <c r="R2783" s="74">
        <v>19</v>
      </c>
      <c r="S2783" s="74">
        <v>6420588</v>
      </c>
      <c r="T2783" s="74">
        <v>274</v>
      </c>
      <c r="U2783" s="74">
        <v>123134</v>
      </c>
      <c r="V2783" s="74">
        <v>1796</v>
      </c>
      <c r="W2783" s="74">
        <v>3000</v>
      </c>
      <c r="X2783" s="74">
        <v>88992</v>
      </c>
      <c r="Y2783" s="74">
        <v>200</v>
      </c>
      <c r="Z2783" s="74">
        <v>1677279</v>
      </c>
      <c r="AA2783" s="74">
        <v>10</v>
      </c>
      <c r="AB2783" s="74">
        <v>11513744</v>
      </c>
      <c r="AC2783" s="74">
        <v>5</v>
      </c>
    </row>
    <row r="2784" spans="1:29" ht="14.25">
      <c r="A2784" s="89">
        <v>2021138</v>
      </c>
      <c r="B2784" s="91">
        <v>44532</v>
      </c>
      <c r="C2784" s="97">
        <v>11</v>
      </c>
      <c r="D2784" s="93">
        <v>14</v>
      </c>
      <c r="E2784" s="93">
        <v>15</v>
      </c>
      <c r="F2784" s="93">
        <v>16</v>
      </c>
      <c r="G2784" s="93">
        <v>27</v>
      </c>
      <c r="H2784" s="93">
        <v>32</v>
      </c>
      <c r="I2784" s="99">
        <v>9</v>
      </c>
      <c r="J2784" s="93">
        <v>14</v>
      </c>
      <c r="K2784" s="93">
        <v>15</v>
      </c>
      <c r="L2784" s="93">
        <v>32</v>
      </c>
      <c r="M2784" s="93">
        <v>27</v>
      </c>
      <c r="N2784" s="93">
        <v>11</v>
      </c>
      <c r="O2784" s="94">
        <v>16</v>
      </c>
      <c r="P2784" s="74">
        <v>486491502</v>
      </c>
      <c r="Q2784" s="74">
        <v>1065047563</v>
      </c>
      <c r="R2784" s="74">
        <v>20</v>
      </c>
      <c r="S2784" s="74">
        <v>5685347</v>
      </c>
      <c r="T2784" s="74">
        <v>123</v>
      </c>
      <c r="U2784" s="74">
        <v>139298</v>
      </c>
      <c r="V2784" s="74">
        <v>2695</v>
      </c>
      <c r="W2784" s="74">
        <v>3000</v>
      </c>
      <c r="X2784" s="74">
        <v>124016</v>
      </c>
      <c r="Y2784" s="74">
        <v>200</v>
      </c>
      <c r="Z2784" s="74">
        <v>2089301</v>
      </c>
      <c r="AA2784" s="74">
        <v>10</v>
      </c>
      <c r="AB2784" s="74">
        <v>23212968</v>
      </c>
      <c r="AC2784" s="74">
        <v>5</v>
      </c>
    </row>
    <row r="2785" spans="1:29" ht="14.25">
      <c r="A2785" s="89">
        <v>2021139</v>
      </c>
      <c r="B2785" s="91">
        <v>44535</v>
      </c>
      <c r="C2785" s="97">
        <v>12</v>
      </c>
      <c r="D2785" s="93">
        <v>14</v>
      </c>
      <c r="E2785" s="93">
        <v>19</v>
      </c>
      <c r="F2785" s="93">
        <v>23</v>
      </c>
      <c r="G2785" s="93">
        <v>24</v>
      </c>
      <c r="H2785" s="93">
        <v>27</v>
      </c>
      <c r="I2785" s="99">
        <v>1</v>
      </c>
      <c r="J2785" s="93">
        <v>14</v>
      </c>
      <c r="K2785" s="93">
        <v>24</v>
      </c>
      <c r="L2785" s="93">
        <v>12</v>
      </c>
      <c r="M2785" s="93">
        <v>23</v>
      </c>
      <c r="N2785" s="93">
        <v>27</v>
      </c>
      <c r="O2785" s="94">
        <v>19</v>
      </c>
      <c r="P2785" s="74">
        <v>531219172</v>
      </c>
      <c r="Q2785" s="74">
        <v>1090940461</v>
      </c>
      <c r="R2785" s="74">
        <v>14</v>
      </c>
      <c r="S2785" s="74">
        <v>7490724</v>
      </c>
      <c r="T2785" s="74">
        <v>193</v>
      </c>
      <c r="U2785" s="74">
        <v>225842</v>
      </c>
      <c r="V2785" s="74">
        <v>1358</v>
      </c>
      <c r="W2785" s="74">
        <v>3000</v>
      </c>
      <c r="X2785" s="74">
        <v>79425</v>
      </c>
      <c r="Y2785" s="74">
        <v>200</v>
      </c>
      <c r="Z2785" s="74">
        <v>1545315</v>
      </c>
      <c r="AA2785" s="74">
        <v>10</v>
      </c>
      <c r="AB2785" s="74">
        <v>10106904</v>
      </c>
      <c r="AC2785" s="74">
        <v>5</v>
      </c>
    </row>
    <row r="2786" spans="1:29" ht="14.25">
      <c r="A2786" s="89">
        <v>2021140</v>
      </c>
      <c r="B2786" s="91">
        <v>44537</v>
      </c>
      <c r="C2786" s="97">
        <v>5</v>
      </c>
      <c r="D2786" s="93">
        <v>10</v>
      </c>
      <c r="E2786" s="93">
        <v>16</v>
      </c>
      <c r="F2786" s="93">
        <v>26</v>
      </c>
      <c r="G2786" s="93">
        <v>27</v>
      </c>
      <c r="H2786" s="93">
        <v>33</v>
      </c>
      <c r="I2786" s="99">
        <v>1</v>
      </c>
      <c r="J2786" s="93">
        <v>26</v>
      </c>
      <c r="K2786" s="93">
        <v>16</v>
      </c>
      <c r="L2786" s="93">
        <v>5</v>
      </c>
      <c r="M2786" s="93">
        <v>27</v>
      </c>
      <c r="N2786" s="93">
        <v>10</v>
      </c>
      <c r="O2786" s="94">
        <v>33</v>
      </c>
      <c r="P2786" s="74">
        <v>479975520</v>
      </c>
      <c r="Q2786" s="74">
        <v>1066087178</v>
      </c>
      <c r="R2786" s="74">
        <v>20</v>
      </c>
      <c r="S2786" s="74">
        <v>6366303</v>
      </c>
      <c r="T2786" s="74">
        <v>694</v>
      </c>
      <c r="U2786" s="74">
        <v>49218</v>
      </c>
      <c r="V2786" s="74">
        <v>2916</v>
      </c>
      <c r="W2786" s="74">
        <v>3000</v>
      </c>
      <c r="X2786" s="74">
        <v>131648</v>
      </c>
      <c r="Y2786" s="74">
        <v>200</v>
      </c>
      <c r="Z2786" s="74">
        <v>1934360</v>
      </c>
      <c r="AA2786" s="74">
        <v>10</v>
      </c>
      <c r="AB2786" s="74">
        <v>8827282</v>
      </c>
      <c r="AC2786" s="74">
        <v>5</v>
      </c>
    </row>
    <row r="2787" spans="1:29" ht="14.25">
      <c r="A2787" s="89">
        <v>2021141</v>
      </c>
      <c r="B2787" s="91">
        <v>44539</v>
      </c>
      <c r="C2787" s="97">
        <v>1</v>
      </c>
      <c r="D2787" s="93">
        <v>14</v>
      </c>
      <c r="E2787" s="93">
        <v>19</v>
      </c>
      <c r="F2787" s="93">
        <v>23</v>
      </c>
      <c r="G2787" s="93">
        <v>26</v>
      </c>
      <c r="H2787" s="93">
        <v>30</v>
      </c>
      <c r="I2787" s="99">
        <v>10</v>
      </c>
      <c r="J2787" s="93">
        <v>14</v>
      </c>
      <c r="K2787" s="93">
        <v>19</v>
      </c>
      <c r="L2787" s="93">
        <v>23</v>
      </c>
      <c r="M2787" s="93">
        <v>1</v>
      </c>
      <c r="N2787" s="93">
        <v>30</v>
      </c>
      <c r="O2787" s="94">
        <v>26</v>
      </c>
      <c r="P2787" s="74">
        <v>483132724</v>
      </c>
      <c r="Q2787" s="74">
        <v>1099283201</v>
      </c>
      <c r="R2787" s="74">
        <v>7</v>
      </c>
      <c r="S2787" s="74">
        <v>8542650</v>
      </c>
      <c r="T2787" s="74">
        <v>132</v>
      </c>
      <c r="U2787" s="74">
        <v>234834</v>
      </c>
      <c r="V2787" s="74">
        <v>1383</v>
      </c>
      <c r="W2787" s="74">
        <v>3000</v>
      </c>
      <c r="X2787" s="74">
        <v>74249</v>
      </c>
      <c r="Y2787" s="74">
        <v>200</v>
      </c>
      <c r="Z2787" s="74">
        <v>1475684</v>
      </c>
      <c r="AA2787" s="74">
        <v>10</v>
      </c>
      <c r="AB2787" s="74">
        <v>15797325</v>
      </c>
      <c r="AC2787" s="74">
        <v>5</v>
      </c>
    </row>
    <row r="2788" spans="1:29" ht="14.25">
      <c r="A2788" s="89">
        <v>2021142</v>
      </c>
      <c r="B2788" s="91">
        <v>44542</v>
      </c>
      <c r="C2788" s="97">
        <v>4</v>
      </c>
      <c r="D2788" s="93">
        <v>7</v>
      </c>
      <c r="E2788" s="93">
        <v>17</v>
      </c>
      <c r="F2788" s="93">
        <v>19</v>
      </c>
      <c r="G2788" s="93">
        <v>20</v>
      </c>
      <c r="H2788" s="93">
        <v>24</v>
      </c>
      <c r="I2788" s="99">
        <v>16</v>
      </c>
      <c r="J2788" s="93">
        <v>20</v>
      </c>
      <c r="K2788" s="93">
        <v>4</v>
      </c>
      <c r="L2788" s="93">
        <v>7</v>
      </c>
      <c r="M2788" s="93">
        <v>17</v>
      </c>
      <c r="N2788" s="93">
        <v>24</v>
      </c>
      <c r="O2788" s="94">
        <v>19</v>
      </c>
      <c r="P2788" s="74">
        <v>509166454</v>
      </c>
      <c r="Q2788" s="74">
        <v>1142703731</v>
      </c>
      <c r="R2788" s="74">
        <v>8</v>
      </c>
      <c r="S2788" s="74">
        <v>8791842</v>
      </c>
      <c r="T2788" s="74">
        <v>227</v>
      </c>
      <c r="U2788" s="74">
        <v>167041</v>
      </c>
      <c r="V2788" s="74">
        <v>1642</v>
      </c>
      <c r="W2788" s="74">
        <v>3000</v>
      </c>
      <c r="X2788" s="74">
        <v>94056</v>
      </c>
      <c r="Y2788" s="74">
        <v>200</v>
      </c>
      <c r="Z2788" s="74">
        <v>1852762</v>
      </c>
      <c r="AA2788" s="74">
        <v>10</v>
      </c>
      <c r="AB2788" s="74">
        <v>11110610</v>
      </c>
      <c r="AC2788" s="74">
        <v>5</v>
      </c>
    </row>
    <row r="2789" spans="1:29" ht="14.25">
      <c r="A2789" s="89">
        <v>2021143</v>
      </c>
      <c r="B2789" s="91">
        <v>44544</v>
      </c>
      <c r="C2789" s="97">
        <v>1</v>
      </c>
      <c r="D2789" s="93">
        <v>9</v>
      </c>
      <c r="E2789" s="93">
        <v>11</v>
      </c>
      <c r="F2789" s="93">
        <v>13</v>
      </c>
      <c r="G2789" s="93">
        <v>20</v>
      </c>
      <c r="H2789" s="93">
        <v>29</v>
      </c>
      <c r="I2789" s="99">
        <v>9</v>
      </c>
      <c r="J2789" s="93">
        <v>29</v>
      </c>
      <c r="K2789" s="93">
        <v>1</v>
      </c>
      <c r="L2789" s="93">
        <v>9</v>
      </c>
      <c r="M2789" s="93">
        <v>11</v>
      </c>
      <c r="N2789" s="93">
        <v>20</v>
      </c>
      <c r="O2789" s="94">
        <v>13</v>
      </c>
      <c r="P2789" s="74">
        <v>475857912</v>
      </c>
      <c r="Q2789" s="74">
        <v>1002138181</v>
      </c>
      <c r="R2789" s="74">
        <v>41</v>
      </c>
      <c r="S2789" s="74">
        <v>5571480</v>
      </c>
      <c r="T2789" s="74">
        <v>158</v>
      </c>
      <c r="U2789" s="74">
        <v>185369</v>
      </c>
      <c r="V2789" s="74">
        <v>2099</v>
      </c>
      <c r="W2789" s="74">
        <v>3000</v>
      </c>
      <c r="X2789" s="74">
        <v>102841</v>
      </c>
      <c r="Y2789" s="74">
        <v>200</v>
      </c>
      <c r="Z2789" s="74">
        <v>1847795</v>
      </c>
      <c r="AA2789" s="74">
        <v>10</v>
      </c>
      <c r="AB2789" s="74">
        <v>14134736</v>
      </c>
      <c r="AC2789" s="74">
        <v>5</v>
      </c>
    </row>
    <row r="2790" spans="1:29" ht="14.25">
      <c r="A2790" s="89">
        <v>2021144</v>
      </c>
      <c r="B2790" s="91">
        <v>44546</v>
      </c>
      <c r="C2790" s="97">
        <v>2</v>
      </c>
      <c r="D2790" s="93">
        <v>5</v>
      </c>
      <c r="E2790" s="93">
        <v>13</v>
      </c>
      <c r="F2790" s="93">
        <v>15</v>
      </c>
      <c r="G2790" s="93">
        <v>23</v>
      </c>
      <c r="H2790" s="93">
        <v>26</v>
      </c>
      <c r="I2790" s="99">
        <v>7</v>
      </c>
      <c r="J2790" s="93">
        <v>26</v>
      </c>
      <c r="K2790" s="93">
        <v>13</v>
      </c>
      <c r="L2790" s="93">
        <v>15</v>
      </c>
      <c r="M2790" s="93">
        <v>2</v>
      </c>
      <c r="N2790" s="93">
        <v>5</v>
      </c>
      <c r="O2790" s="94">
        <v>23</v>
      </c>
      <c r="P2790" s="74">
        <v>483556078</v>
      </c>
      <c r="Q2790" s="74">
        <v>1036483149</v>
      </c>
      <c r="R2790" s="74">
        <v>5</v>
      </c>
      <c r="S2790" s="74">
        <v>9315997</v>
      </c>
      <c r="T2790" s="74">
        <v>172</v>
      </c>
      <c r="U2790" s="74">
        <v>156831</v>
      </c>
      <c r="V2790" s="74">
        <v>2181</v>
      </c>
      <c r="W2790" s="74">
        <v>3000</v>
      </c>
      <c r="X2790" s="74">
        <v>100376</v>
      </c>
      <c r="Y2790" s="74">
        <v>200</v>
      </c>
      <c r="Z2790" s="74">
        <v>1818706</v>
      </c>
      <c r="AA2790" s="74">
        <v>10</v>
      </c>
      <c r="AB2790" s="74">
        <v>16847455</v>
      </c>
      <c r="AC2790" s="74">
        <v>5</v>
      </c>
    </row>
    <row r="2791" spans="1:29" ht="14.25">
      <c r="A2791" s="89">
        <v>2021145</v>
      </c>
      <c r="B2791" s="91">
        <v>44549</v>
      </c>
      <c r="C2791" s="97">
        <v>4</v>
      </c>
      <c r="D2791" s="93">
        <v>7</v>
      </c>
      <c r="E2791" s="93">
        <v>10</v>
      </c>
      <c r="F2791" s="93">
        <v>14</v>
      </c>
      <c r="G2791" s="93">
        <v>16</v>
      </c>
      <c r="H2791" s="93">
        <v>26</v>
      </c>
      <c r="I2791" s="99">
        <v>9</v>
      </c>
      <c r="J2791" s="93">
        <v>10</v>
      </c>
      <c r="K2791" s="93">
        <v>14</v>
      </c>
      <c r="L2791" s="93">
        <v>26</v>
      </c>
      <c r="M2791" s="93">
        <v>7</v>
      </c>
      <c r="N2791" s="93">
        <v>16</v>
      </c>
      <c r="O2791" s="94">
        <v>4</v>
      </c>
      <c r="P2791" s="74">
        <v>517254362</v>
      </c>
      <c r="Q2791" s="74">
        <v>1064375720</v>
      </c>
      <c r="R2791" s="74">
        <v>10</v>
      </c>
      <c r="S2791" s="74">
        <v>7832457</v>
      </c>
      <c r="T2791" s="74">
        <v>159</v>
      </c>
      <c r="U2791" s="74">
        <v>222677</v>
      </c>
      <c r="V2791" s="74">
        <v>1811</v>
      </c>
      <c r="W2791" s="74">
        <v>3000</v>
      </c>
      <c r="X2791" s="74">
        <v>106304</v>
      </c>
      <c r="Y2791" s="74">
        <v>200</v>
      </c>
      <c r="Z2791" s="74">
        <v>1896251</v>
      </c>
      <c r="AA2791" s="74">
        <v>10</v>
      </c>
      <c r="AB2791" s="74">
        <v>13235094</v>
      </c>
      <c r="AC2791" s="74">
        <v>5</v>
      </c>
    </row>
    <row r="2792" spans="1:29" ht="14.25">
      <c r="A2792" s="89">
        <v>2021146</v>
      </c>
      <c r="B2792" s="91">
        <v>44551</v>
      </c>
      <c r="C2792" s="97">
        <v>7</v>
      </c>
      <c r="D2792" s="93">
        <v>9</v>
      </c>
      <c r="E2792" s="93">
        <v>21</v>
      </c>
      <c r="F2792" s="93">
        <v>22</v>
      </c>
      <c r="G2792" s="93">
        <v>26</v>
      </c>
      <c r="H2792" s="93">
        <v>32</v>
      </c>
      <c r="I2792" s="99">
        <v>3</v>
      </c>
      <c r="J2792" s="93">
        <v>9</v>
      </c>
      <c r="K2792" s="93">
        <v>21</v>
      </c>
      <c r="L2792" s="93">
        <v>7</v>
      </c>
      <c r="M2792" s="93">
        <v>32</v>
      </c>
      <c r="N2792" s="93">
        <v>22</v>
      </c>
      <c r="O2792" s="94">
        <v>26</v>
      </c>
      <c r="P2792" s="74">
        <v>480619582</v>
      </c>
      <c r="Q2792" s="74">
        <v>1107375000</v>
      </c>
      <c r="R2792" s="74">
        <v>6</v>
      </c>
      <c r="S2792" s="74">
        <v>9424198</v>
      </c>
      <c r="T2792" s="74">
        <v>103</v>
      </c>
      <c r="U2792" s="74">
        <v>322150</v>
      </c>
      <c r="V2792" s="74">
        <v>1568</v>
      </c>
      <c r="W2792" s="74">
        <v>3000</v>
      </c>
      <c r="X2792" s="74">
        <v>81783</v>
      </c>
      <c r="Y2792" s="74">
        <v>200</v>
      </c>
      <c r="Z2792" s="74">
        <v>1646072</v>
      </c>
      <c r="AA2792" s="74">
        <v>10</v>
      </c>
      <c r="AB2792" s="74">
        <v>13051262</v>
      </c>
      <c r="AC2792" s="74">
        <v>5</v>
      </c>
    </row>
    <row r="2793" spans="1:29" ht="14.25">
      <c r="A2793" s="89">
        <v>2021147</v>
      </c>
      <c r="B2793" s="91">
        <v>44553</v>
      </c>
      <c r="C2793" s="97">
        <v>5</v>
      </c>
      <c r="D2793" s="93">
        <v>10</v>
      </c>
      <c r="E2793" s="93">
        <v>11</v>
      </c>
      <c r="F2793" s="93">
        <v>13</v>
      </c>
      <c r="G2793" s="93">
        <v>27</v>
      </c>
      <c r="H2793" s="93">
        <v>28</v>
      </c>
      <c r="I2793" s="99">
        <v>9</v>
      </c>
      <c r="J2793" s="93">
        <v>10</v>
      </c>
      <c r="K2793" s="93">
        <v>28</v>
      </c>
      <c r="L2793" s="93">
        <v>11</v>
      </c>
      <c r="M2793" s="93">
        <v>13</v>
      </c>
      <c r="N2793" s="93">
        <v>27</v>
      </c>
      <c r="O2793" s="94">
        <v>5</v>
      </c>
      <c r="P2793" s="74">
        <v>457370132</v>
      </c>
      <c r="Q2793" s="74">
        <v>1099867308</v>
      </c>
      <c r="R2793" s="74">
        <v>13</v>
      </c>
      <c r="S2793" s="74">
        <v>6608176</v>
      </c>
      <c r="T2793" s="74">
        <v>194</v>
      </c>
      <c r="U2793" s="74">
        <v>134705</v>
      </c>
      <c r="V2793" s="74">
        <v>5004</v>
      </c>
      <c r="W2793" s="74">
        <v>3000</v>
      </c>
      <c r="X2793" s="74">
        <v>114915</v>
      </c>
      <c r="Y2793" s="74">
        <v>200</v>
      </c>
      <c r="Z2793" s="74">
        <v>2023736</v>
      </c>
      <c r="AA2793" s="74">
        <v>10</v>
      </c>
      <c r="AB2793" s="74">
        <v>12269507</v>
      </c>
      <c r="AC2793" s="74">
        <v>5</v>
      </c>
    </row>
    <row r="2794" spans="1:29" ht="14.25">
      <c r="A2794" s="89">
        <v>2021148</v>
      </c>
      <c r="B2794" s="91">
        <v>44556</v>
      </c>
      <c r="C2794" s="97">
        <v>10</v>
      </c>
      <c r="D2794" s="93">
        <v>12</v>
      </c>
      <c r="E2794" s="93">
        <v>15</v>
      </c>
      <c r="F2794" s="93">
        <v>17</v>
      </c>
      <c r="G2794" s="93">
        <v>19</v>
      </c>
      <c r="H2794" s="93">
        <v>20</v>
      </c>
      <c r="I2794" s="99">
        <v>8</v>
      </c>
      <c r="J2794" s="93">
        <v>12</v>
      </c>
      <c r="K2794" s="93">
        <v>20</v>
      </c>
      <c r="L2794" s="93">
        <v>17</v>
      </c>
      <c r="M2794" s="93">
        <v>19</v>
      </c>
      <c r="N2794" s="93">
        <v>10</v>
      </c>
      <c r="O2794" s="94">
        <v>15</v>
      </c>
      <c r="P2794" s="74">
        <v>459686850</v>
      </c>
      <c r="Q2794" s="74">
        <v>1117570138</v>
      </c>
      <c r="R2794" s="74">
        <v>8</v>
      </c>
      <c r="S2794" s="74">
        <v>7622855</v>
      </c>
      <c r="T2794" s="74">
        <v>175</v>
      </c>
      <c r="U2794" s="74">
        <v>149877</v>
      </c>
      <c r="V2794" s="74">
        <v>1942</v>
      </c>
      <c r="W2794" s="74">
        <v>3000</v>
      </c>
      <c r="X2794" s="74">
        <v>95228</v>
      </c>
      <c r="Y2794" s="74">
        <v>200</v>
      </c>
      <c r="Z2794" s="74">
        <v>1716355</v>
      </c>
      <c r="AA2794" s="74">
        <v>10</v>
      </c>
      <c r="AB2794" s="74">
        <v>15659434</v>
      </c>
      <c r="AC2794" s="74">
        <v>5</v>
      </c>
    </row>
    <row r="2795" spans="1:29" ht="14.25">
      <c r="A2795" s="89">
        <v>2021149</v>
      </c>
      <c r="B2795" s="91">
        <v>44558</v>
      </c>
      <c r="C2795" s="97">
        <v>5</v>
      </c>
      <c r="D2795" s="93">
        <v>10</v>
      </c>
      <c r="E2795" s="93">
        <v>15</v>
      </c>
      <c r="F2795" s="93">
        <v>18</v>
      </c>
      <c r="G2795" s="93">
        <v>19</v>
      </c>
      <c r="H2795" s="93">
        <v>32</v>
      </c>
      <c r="I2795" s="99">
        <v>5</v>
      </c>
      <c r="J2795" s="93">
        <v>32</v>
      </c>
      <c r="K2795" s="93">
        <v>15</v>
      </c>
      <c r="L2795" s="93">
        <v>10</v>
      </c>
      <c r="M2795" s="93">
        <v>19</v>
      </c>
      <c r="N2795" s="93">
        <v>5</v>
      </c>
      <c r="O2795" s="94">
        <v>18</v>
      </c>
      <c r="P2795" s="74">
        <v>425925826</v>
      </c>
      <c r="Q2795" s="74">
        <v>1140585301</v>
      </c>
      <c r="R2795" s="74">
        <v>8</v>
      </c>
      <c r="S2795" s="74">
        <v>7864325</v>
      </c>
      <c r="T2795" s="74">
        <v>103</v>
      </c>
      <c r="U2795" s="74">
        <v>278089</v>
      </c>
      <c r="V2795" s="74">
        <v>1366</v>
      </c>
      <c r="W2795" s="74">
        <v>3000</v>
      </c>
      <c r="X2795" s="74">
        <v>75921</v>
      </c>
      <c r="Y2795" s="74">
        <v>200</v>
      </c>
      <c r="Z2795" s="74">
        <v>1446067</v>
      </c>
      <c r="AA2795" s="74">
        <v>10</v>
      </c>
      <c r="AB2795" s="74">
        <v>12077552</v>
      </c>
      <c r="AC2795" s="74">
        <v>5</v>
      </c>
    </row>
    <row r="2796" spans="1:29" ht="14.25">
      <c r="A2796" s="89">
        <v>2021150</v>
      </c>
      <c r="B2796" s="91">
        <v>44560</v>
      </c>
      <c r="C2796" s="97">
        <v>9</v>
      </c>
      <c r="D2796" s="93">
        <v>14</v>
      </c>
      <c r="E2796" s="93">
        <v>20</v>
      </c>
      <c r="F2796" s="93">
        <v>21</v>
      </c>
      <c r="G2796" s="93">
        <v>24</v>
      </c>
      <c r="H2796" s="93">
        <v>26</v>
      </c>
      <c r="I2796" s="99">
        <v>4</v>
      </c>
      <c r="J2796" s="93">
        <v>24</v>
      </c>
      <c r="K2796" s="93">
        <v>21</v>
      </c>
      <c r="L2796" s="93">
        <v>20</v>
      </c>
      <c r="M2796" s="93">
        <v>9</v>
      </c>
      <c r="N2796" s="93">
        <v>14</v>
      </c>
      <c r="O2796" s="94">
        <v>26</v>
      </c>
      <c r="P2796" s="74">
        <v>456402254</v>
      </c>
      <c r="Q2796" s="74">
        <v>1022824601</v>
      </c>
      <c r="R2796" s="74">
        <v>37</v>
      </c>
      <c r="S2796" s="74">
        <v>5660828</v>
      </c>
      <c r="T2796" s="74">
        <v>239</v>
      </c>
      <c r="U2796" s="74">
        <v>127879</v>
      </c>
      <c r="V2796" s="74">
        <v>2288</v>
      </c>
      <c r="W2796" s="74">
        <v>3000</v>
      </c>
      <c r="X2796" s="74">
        <v>99846</v>
      </c>
      <c r="Y2796" s="74">
        <v>200</v>
      </c>
      <c r="Z2796" s="74">
        <v>1869866</v>
      </c>
      <c r="AA2796" s="74">
        <v>10</v>
      </c>
      <c r="AB2796" s="74">
        <v>11170394</v>
      </c>
      <c r="AC2796" s="74">
        <v>5</v>
      </c>
    </row>
    <row r="2797" spans="1:29" ht="14.25">
      <c r="A2797" s="89">
        <v>2022001</v>
      </c>
      <c r="B2797" s="91">
        <v>44563</v>
      </c>
      <c r="C2797" s="97">
        <v>6</v>
      </c>
      <c r="D2797" s="93">
        <v>13</v>
      </c>
      <c r="E2797" s="93">
        <v>15</v>
      </c>
      <c r="F2797" s="93">
        <v>17</v>
      </c>
      <c r="G2797" s="93">
        <v>20</v>
      </c>
      <c r="H2797" s="93">
        <v>21</v>
      </c>
      <c r="I2797" s="99">
        <v>3</v>
      </c>
      <c r="J2797" s="93">
        <v>21</v>
      </c>
      <c r="K2797" s="93">
        <v>13</v>
      </c>
      <c r="L2797" s="93">
        <v>6</v>
      </c>
      <c r="M2797" s="93">
        <v>17</v>
      </c>
      <c r="N2797" s="93">
        <v>20</v>
      </c>
      <c r="O2797" s="94">
        <v>15</v>
      </c>
      <c r="P2797" s="74">
        <v>447434510</v>
      </c>
      <c r="Q2797" s="74">
        <v>1079698248</v>
      </c>
      <c r="R2797" s="74">
        <v>4</v>
      </c>
      <c r="S2797" s="74">
        <v>10000000</v>
      </c>
      <c r="T2797" s="74">
        <v>83</v>
      </c>
      <c r="U2797" s="74">
        <v>389050</v>
      </c>
      <c r="V2797" s="74">
        <v>1268</v>
      </c>
      <c r="W2797" s="74">
        <v>3000</v>
      </c>
      <c r="X2797" s="74">
        <v>69120</v>
      </c>
      <c r="Y2797" s="74">
        <v>200</v>
      </c>
      <c r="Z2797" s="74">
        <v>1351405</v>
      </c>
      <c r="AA2797" s="74">
        <v>10</v>
      </c>
      <c r="AB2797" s="74">
        <v>11787199</v>
      </c>
      <c r="AC2797" s="74">
        <v>5</v>
      </c>
    </row>
    <row r="2798" spans="1:29" ht="14.25">
      <c r="A2798" s="89">
        <v>2022002</v>
      </c>
      <c r="B2798" s="91">
        <v>44565</v>
      </c>
      <c r="C2798" s="97">
        <v>2</v>
      </c>
      <c r="D2798" s="93">
        <v>12</v>
      </c>
      <c r="E2798" s="93">
        <v>21</v>
      </c>
      <c r="F2798" s="93">
        <v>23</v>
      </c>
      <c r="G2798" s="93">
        <v>25</v>
      </c>
      <c r="H2798" s="93">
        <v>31</v>
      </c>
      <c r="I2798" s="99">
        <v>8</v>
      </c>
      <c r="J2798" s="93">
        <v>12</v>
      </c>
      <c r="K2798" s="93">
        <v>25</v>
      </c>
      <c r="L2798" s="93">
        <v>2</v>
      </c>
      <c r="M2798" s="93">
        <v>21</v>
      </c>
      <c r="N2798" s="93">
        <v>23</v>
      </c>
      <c r="O2798" s="94">
        <v>31</v>
      </c>
      <c r="P2798" s="74">
        <v>408646714</v>
      </c>
      <c r="Q2798" s="74">
        <v>1091513907</v>
      </c>
      <c r="R2798" s="74">
        <v>9</v>
      </c>
      <c r="S2798" s="74">
        <v>7295582</v>
      </c>
      <c r="T2798" s="74">
        <v>134</v>
      </c>
      <c r="U2798" s="74">
        <v>192726</v>
      </c>
      <c r="V2798" s="74">
        <v>1411</v>
      </c>
      <c r="W2798" s="74">
        <v>3000</v>
      </c>
      <c r="X2798" s="74">
        <v>71926</v>
      </c>
      <c r="Y2798" s="74">
        <v>200</v>
      </c>
      <c r="Z2798" s="74">
        <v>1403343</v>
      </c>
      <c r="AA2798" s="74">
        <v>10</v>
      </c>
      <c r="AB2798" s="74">
        <v>12856812</v>
      </c>
      <c r="AC2798" s="74">
        <v>5</v>
      </c>
    </row>
    <row r="2799" spans="1:29" ht="14.25">
      <c r="A2799" s="89">
        <v>2022003</v>
      </c>
      <c r="B2799" s="91">
        <v>44567</v>
      </c>
      <c r="C2799" s="97">
        <v>2</v>
      </c>
      <c r="D2799" s="93">
        <v>5</v>
      </c>
      <c r="E2799" s="93">
        <v>16</v>
      </c>
      <c r="F2799" s="93">
        <v>17</v>
      </c>
      <c r="G2799" s="93">
        <v>18</v>
      </c>
      <c r="H2799" s="93">
        <v>30</v>
      </c>
      <c r="I2799" s="99">
        <v>6</v>
      </c>
      <c r="J2799" s="93">
        <v>5</v>
      </c>
      <c r="K2799" s="93">
        <v>16</v>
      </c>
      <c r="L2799" s="93">
        <v>2</v>
      </c>
      <c r="M2799" s="93">
        <v>17</v>
      </c>
      <c r="N2799" s="93">
        <v>30</v>
      </c>
      <c r="O2799" s="94">
        <v>18</v>
      </c>
      <c r="P2799" s="74">
        <v>410382612</v>
      </c>
      <c r="Q2799" s="74">
        <v>1108650848</v>
      </c>
      <c r="R2799" s="74">
        <v>7</v>
      </c>
      <c r="S2799" s="74">
        <v>7708412</v>
      </c>
      <c r="T2799" s="74">
        <v>181</v>
      </c>
      <c r="U2799" s="74">
        <v>130931</v>
      </c>
      <c r="V2799" s="74">
        <v>1968</v>
      </c>
      <c r="W2799" s="74">
        <v>3000</v>
      </c>
      <c r="X2799" s="74">
        <v>91043</v>
      </c>
      <c r="Y2799" s="74">
        <v>200</v>
      </c>
      <c r="Z2799" s="74">
        <v>1577681</v>
      </c>
      <c r="AA2799" s="74">
        <v>10</v>
      </c>
      <c r="AB2799" s="74">
        <v>13280726</v>
      </c>
      <c r="AC2799" s="74">
        <v>5</v>
      </c>
    </row>
    <row r="2800" spans="1:29" ht="14.25">
      <c r="A2800" s="89">
        <v>2022004</v>
      </c>
      <c r="B2800" s="91">
        <v>44570</v>
      </c>
      <c r="C2800" s="97">
        <v>5</v>
      </c>
      <c r="D2800" s="93">
        <v>19</v>
      </c>
      <c r="E2800" s="93">
        <v>24</v>
      </c>
      <c r="F2800" s="93">
        <v>28</v>
      </c>
      <c r="G2800" s="93">
        <v>30</v>
      </c>
      <c r="H2800" s="93">
        <v>32</v>
      </c>
      <c r="I2800" s="99">
        <v>14</v>
      </c>
      <c r="J2800" s="93">
        <v>30</v>
      </c>
      <c r="K2800" s="93">
        <v>32</v>
      </c>
      <c r="L2800" s="93">
        <v>5</v>
      </c>
      <c r="M2800" s="93">
        <v>19</v>
      </c>
      <c r="N2800" s="93">
        <v>24</v>
      </c>
      <c r="O2800" s="94">
        <v>28</v>
      </c>
      <c r="P2800" s="74">
        <v>441401912</v>
      </c>
      <c r="Q2800" s="74">
        <v>1091893203</v>
      </c>
      <c r="R2800" s="74">
        <v>9</v>
      </c>
      <c r="S2800" s="74">
        <v>6141105</v>
      </c>
      <c r="T2800" s="74">
        <v>62</v>
      </c>
      <c r="U2800" s="74">
        <v>207055</v>
      </c>
      <c r="V2800" s="74">
        <v>2173</v>
      </c>
      <c r="W2800" s="74">
        <v>3000</v>
      </c>
      <c r="X2800" s="74">
        <v>111283</v>
      </c>
      <c r="Y2800" s="74">
        <v>200</v>
      </c>
      <c r="Z2800" s="74">
        <v>1920330</v>
      </c>
      <c r="AA2800" s="74">
        <v>10</v>
      </c>
      <c r="AB2800" s="74">
        <v>23391660</v>
      </c>
      <c r="AC2800" s="74">
        <v>5</v>
      </c>
    </row>
    <row r="2801" spans="1:29" ht="14.25">
      <c r="A2801" s="89">
        <v>2022005</v>
      </c>
      <c r="B2801" s="91">
        <v>44572</v>
      </c>
      <c r="C2801" s="97">
        <v>7</v>
      </c>
      <c r="D2801" s="93">
        <v>10</v>
      </c>
      <c r="E2801" s="93">
        <v>12</v>
      </c>
      <c r="F2801" s="93">
        <v>16</v>
      </c>
      <c r="G2801" s="93">
        <v>19</v>
      </c>
      <c r="H2801" s="93">
        <v>31</v>
      </c>
      <c r="I2801" s="99">
        <v>16</v>
      </c>
      <c r="J2801" s="93">
        <v>16</v>
      </c>
      <c r="K2801" s="93">
        <v>12</v>
      </c>
      <c r="L2801" s="93">
        <v>31</v>
      </c>
      <c r="M2801" s="93">
        <v>19</v>
      </c>
      <c r="N2801" s="93">
        <v>10</v>
      </c>
      <c r="O2801" s="94">
        <v>7</v>
      </c>
      <c r="P2801" s="74">
        <v>388503758</v>
      </c>
      <c r="Q2801" s="74">
        <v>1156142875</v>
      </c>
      <c r="R2801" s="74">
        <v>2</v>
      </c>
      <c r="S2801" s="74">
        <v>10000000</v>
      </c>
      <c r="T2801" s="74">
        <v>74</v>
      </c>
      <c r="U2801" s="74">
        <v>379503</v>
      </c>
      <c r="V2801" s="74">
        <v>1112</v>
      </c>
      <c r="W2801" s="74">
        <v>3000</v>
      </c>
      <c r="X2801" s="74">
        <v>62198</v>
      </c>
      <c r="Y2801" s="74">
        <v>200</v>
      </c>
      <c r="Z2801" s="74">
        <v>1300134</v>
      </c>
      <c r="AA2801" s="74">
        <v>10</v>
      </c>
      <c r="AB2801" s="74">
        <v>9851401</v>
      </c>
      <c r="AC2801" s="74">
        <v>5</v>
      </c>
    </row>
    <row r="2802" spans="1:29" ht="14.25">
      <c r="A2802" s="89">
        <v>2022006</v>
      </c>
      <c r="B2802" s="91">
        <v>44574</v>
      </c>
      <c r="C2802" s="97">
        <v>3</v>
      </c>
      <c r="D2802" s="93">
        <v>6</v>
      </c>
      <c r="E2802" s="93">
        <v>9</v>
      </c>
      <c r="F2802" s="93">
        <v>15</v>
      </c>
      <c r="G2802" s="93">
        <v>22</v>
      </c>
      <c r="H2802" s="93">
        <v>31</v>
      </c>
      <c r="I2802" s="99">
        <v>2</v>
      </c>
      <c r="J2802" s="93">
        <v>6</v>
      </c>
      <c r="K2802" s="93">
        <v>22</v>
      </c>
      <c r="L2802" s="93">
        <v>31</v>
      </c>
      <c r="M2802" s="93">
        <v>3</v>
      </c>
      <c r="N2802" s="93">
        <v>15</v>
      </c>
      <c r="O2802" s="94">
        <v>9</v>
      </c>
      <c r="P2802" s="74">
        <v>389820756</v>
      </c>
      <c r="Q2802" s="74">
        <v>1172781808</v>
      </c>
      <c r="R2802" s="74">
        <v>7</v>
      </c>
      <c r="S2802" s="74">
        <v>7682542</v>
      </c>
      <c r="T2802" s="74">
        <v>173</v>
      </c>
      <c r="U2802" s="74">
        <v>135677</v>
      </c>
      <c r="V2802" s="74">
        <v>2173</v>
      </c>
      <c r="W2802" s="74">
        <v>3000</v>
      </c>
      <c r="X2802" s="74">
        <v>95830</v>
      </c>
      <c r="Y2802" s="74">
        <v>200</v>
      </c>
      <c r="Z2802" s="74">
        <v>1681775</v>
      </c>
      <c r="AA2802" s="74">
        <v>10</v>
      </c>
      <c r="AB2802" s="74">
        <v>10924090</v>
      </c>
      <c r="AC2802" s="74">
        <v>5</v>
      </c>
    </row>
    <row r="2803" spans="1:29" ht="14.25">
      <c r="A2803" s="89">
        <v>2022007</v>
      </c>
      <c r="B2803" s="91">
        <v>44577</v>
      </c>
      <c r="C2803" s="97">
        <v>1</v>
      </c>
      <c r="D2803" s="93">
        <v>20</v>
      </c>
      <c r="E2803" s="93">
        <v>22</v>
      </c>
      <c r="F2803" s="93">
        <v>23</v>
      </c>
      <c r="G2803" s="93">
        <v>25</v>
      </c>
      <c r="H2803" s="93">
        <v>28</v>
      </c>
      <c r="I2803" s="99">
        <v>16</v>
      </c>
      <c r="J2803" s="93">
        <v>25</v>
      </c>
      <c r="K2803" s="93">
        <v>28</v>
      </c>
      <c r="L2803" s="93">
        <v>23</v>
      </c>
      <c r="M2803" s="93">
        <v>20</v>
      </c>
      <c r="N2803" s="93">
        <v>22</v>
      </c>
      <c r="O2803" s="94">
        <v>1</v>
      </c>
      <c r="P2803" s="74">
        <v>417998504</v>
      </c>
      <c r="Q2803" s="74">
        <v>1254497537</v>
      </c>
      <c r="R2803" s="74">
        <v>3</v>
      </c>
      <c r="S2803" s="74">
        <v>10000000</v>
      </c>
      <c r="T2803" s="74">
        <v>81</v>
      </c>
      <c r="U2803" s="74">
        <v>459735</v>
      </c>
      <c r="V2803" s="74">
        <v>640</v>
      </c>
      <c r="W2803" s="74">
        <v>3000</v>
      </c>
      <c r="X2803" s="74">
        <v>46625</v>
      </c>
      <c r="Y2803" s="74">
        <v>200</v>
      </c>
      <c r="Z2803" s="74">
        <v>1077232</v>
      </c>
      <c r="AA2803" s="74">
        <v>10</v>
      </c>
      <c r="AB2803" s="74">
        <v>6769528</v>
      </c>
      <c r="AC2803" s="74">
        <v>5</v>
      </c>
    </row>
    <row r="2804" spans="1:29" ht="14.25">
      <c r="A2804" s="89">
        <v>2022008</v>
      </c>
      <c r="B2804" s="91">
        <v>44579</v>
      </c>
      <c r="C2804" s="97">
        <v>2</v>
      </c>
      <c r="D2804" s="93">
        <v>3</v>
      </c>
      <c r="E2804" s="93">
        <v>7</v>
      </c>
      <c r="F2804" s="93">
        <v>9</v>
      </c>
      <c r="G2804" s="93">
        <v>20</v>
      </c>
      <c r="H2804" s="93">
        <v>21</v>
      </c>
      <c r="I2804" s="99">
        <v>13</v>
      </c>
      <c r="J2804" s="93">
        <v>7</v>
      </c>
      <c r="K2804" s="93">
        <v>3</v>
      </c>
      <c r="L2804" s="93">
        <v>9</v>
      </c>
      <c r="M2804" s="93">
        <v>21</v>
      </c>
      <c r="N2804" s="93">
        <v>20</v>
      </c>
      <c r="O2804" s="94">
        <v>2</v>
      </c>
      <c r="P2804" s="74">
        <v>377713752</v>
      </c>
      <c r="Q2804" s="74">
        <v>1295623770</v>
      </c>
      <c r="R2804" s="74">
        <v>3</v>
      </c>
      <c r="S2804" s="74">
        <v>10000000</v>
      </c>
      <c r="T2804" s="74">
        <v>132</v>
      </c>
      <c r="U2804" s="74">
        <v>179611</v>
      </c>
      <c r="V2804" s="74">
        <v>1339</v>
      </c>
      <c r="W2804" s="74">
        <v>3000</v>
      </c>
      <c r="X2804" s="74">
        <v>79633</v>
      </c>
      <c r="Y2804" s="74">
        <v>200</v>
      </c>
      <c r="Z2804" s="74">
        <v>1629158</v>
      </c>
      <c r="AA2804" s="74">
        <v>10</v>
      </c>
      <c r="AB2804" s="74">
        <v>10801916</v>
      </c>
      <c r="AC2804" s="74">
        <v>5</v>
      </c>
    </row>
    <row r="2805" spans="1:29" ht="14.25">
      <c r="A2805" s="89">
        <v>2022009</v>
      </c>
      <c r="B2805" s="91">
        <v>44581</v>
      </c>
      <c r="C2805" s="97">
        <v>4</v>
      </c>
      <c r="D2805" s="93">
        <v>15</v>
      </c>
      <c r="E2805" s="93">
        <v>17</v>
      </c>
      <c r="F2805" s="93">
        <v>19</v>
      </c>
      <c r="G2805" s="93">
        <v>25</v>
      </c>
      <c r="H2805" s="93">
        <v>28</v>
      </c>
      <c r="I2805" s="99">
        <v>16</v>
      </c>
      <c r="J2805" s="93">
        <v>4</v>
      </c>
      <c r="K2805" s="93">
        <v>25</v>
      </c>
      <c r="L2805" s="93">
        <v>17</v>
      </c>
      <c r="M2805" s="93">
        <v>19</v>
      </c>
      <c r="N2805" s="93">
        <v>28</v>
      </c>
      <c r="O2805" s="94">
        <v>15</v>
      </c>
      <c r="P2805" s="74">
        <v>381172430</v>
      </c>
      <c r="Q2805" s="74">
        <v>1375659920</v>
      </c>
      <c r="R2805" s="74">
        <v>1</v>
      </c>
      <c r="S2805" s="74">
        <v>10000000</v>
      </c>
      <c r="T2805" s="74">
        <v>266</v>
      </c>
      <c r="U2805" s="74">
        <v>112827</v>
      </c>
      <c r="V2805" s="74">
        <v>1024</v>
      </c>
      <c r="W2805" s="74">
        <v>3000</v>
      </c>
      <c r="X2805" s="74">
        <v>57970</v>
      </c>
      <c r="Y2805" s="74">
        <v>200</v>
      </c>
      <c r="Z2805" s="74">
        <v>1214030</v>
      </c>
      <c r="AA2805" s="74">
        <v>10</v>
      </c>
      <c r="AB2805" s="74">
        <v>7983998</v>
      </c>
      <c r="AC2805" s="74">
        <v>5</v>
      </c>
    </row>
    <row r="2806" spans="1:29" ht="14.25">
      <c r="A2806" s="89">
        <v>2022010</v>
      </c>
      <c r="B2806" s="91">
        <v>44584</v>
      </c>
      <c r="C2806" s="97">
        <v>12</v>
      </c>
      <c r="D2806" s="93">
        <v>18</v>
      </c>
      <c r="E2806" s="93">
        <v>19</v>
      </c>
      <c r="F2806" s="93">
        <v>20</v>
      </c>
      <c r="G2806" s="93">
        <v>21</v>
      </c>
      <c r="H2806" s="93">
        <v>32</v>
      </c>
      <c r="I2806" s="99">
        <v>15</v>
      </c>
      <c r="J2806" s="93">
        <v>12</v>
      </c>
      <c r="K2806" s="93">
        <v>20</v>
      </c>
      <c r="L2806" s="93">
        <v>32</v>
      </c>
      <c r="M2806" s="93">
        <v>19</v>
      </c>
      <c r="N2806" s="93">
        <v>21</v>
      </c>
      <c r="O2806" s="94">
        <v>18</v>
      </c>
      <c r="P2806" s="74">
        <v>403819420</v>
      </c>
      <c r="Q2806" s="74">
        <v>1396071026</v>
      </c>
      <c r="R2806" s="74">
        <v>7</v>
      </c>
      <c r="S2806" s="74">
        <v>7878499</v>
      </c>
      <c r="T2806" s="74">
        <v>139</v>
      </c>
      <c r="U2806" s="74">
        <v>181200</v>
      </c>
      <c r="V2806" s="74">
        <v>1949</v>
      </c>
      <c r="W2806" s="74">
        <v>3000</v>
      </c>
      <c r="X2806" s="74">
        <v>89464</v>
      </c>
      <c r="Y2806" s="74">
        <v>200</v>
      </c>
      <c r="Z2806" s="74">
        <v>1614980</v>
      </c>
      <c r="AA2806" s="74">
        <v>10</v>
      </c>
      <c r="AB2806" s="74">
        <v>11446890</v>
      </c>
      <c r="AC2806" s="74">
        <v>5</v>
      </c>
    </row>
    <row r="2807" spans="1:29" ht="14.25">
      <c r="A2807" s="89">
        <v>2022011</v>
      </c>
      <c r="B2807" s="91">
        <v>44586</v>
      </c>
      <c r="C2807" s="97">
        <v>6</v>
      </c>
      <c r="D2807" s="93">
        <v>15</v>
      </c>
      <c r="E2807" s="93">
        <v>23</v>
      </c>
      <c r="F2807" s="93">
        <v>24</v>
      </c>
      <c r="G2807" s="93">
        <v>25</v>
      </c>
      <c r="H2807" s="93">
        <v>33</v>
      </c>
      <c r="I2807" s="99">
        <v>15</v>
      </c>
      <c r="J2807" s="93">
        <v>25</v>
      </c>
      <c r="K2807" s="93">
        <v>33</v>
      </c>
      <c r="L2807" s="93">
        <v>15</v>
      </c>
      <c r="M2807" s="93">
        <v>24</v>
      </c>
      <c r="N2807" s="93">
        <v>6</v>
      </c>
      <c r="O2807" s="94">
        <v>23</v>
      </c>
      <c r="P2807" s="74">
        <v>379627650</v>
      </c>
      <c r="Q2807" s="74">
        <v>1445932371</v>
      </c>
      <c r="R2807" s="74">
        <v>4</v>
      </c>
      <c r="S2807" s="74">
        <v>10000000</v>
      </c>
      <c r="T2807" s="74">
        <v>125</v>
      </c>
      <c r="U2807" s="74">
        <v>239630</v>
      </c>
      <c r="V2807" s="74">
        <v>1478</v>
      </c>
      <c r="W2807" s="74">
        <v>3000</v>
      </c>
      <c r="X2807" s="74">
        <v>58576</v>
      </c>
      <c r="Y2807" s="74">
        <v>200</v>
      </c>
      <c r="Z2807" s="74">
        <v>1159337</v>
      </c>
      <c r="AA2807" s="74">
        <v>10</v>
      </c>
      <c r="AB2807" s="74">
        <v>7691970</v>
      </c>
      <c r="AC2807" s="74">
        <v>5</v>
      </c>
    </row>
    <row r="2808" spans="1:29" ht="14.25">
      <c r="A2808" s="89">
        <v>2022012</v>
      </c>
      <c r="B2808" s="91">
        <v>44588</v>
      </c>
      <c r="C2808" s="97">
        <v>4</v>
      </c>
      <c r="D2808" s="93">
        <v>7</v>
      </c>
      <c r="E2808" s="93">
        <v>8</v>
      </c>
      <c r="F2808" s="93">
        <v>29</v>
      </c>
      <c r="G2808" s="93">
        <v>30</v>
      </c>
      <c r="H2808" s="93">
        <v>31</v>
      </c>
      <c r="I2808" s="99">
        <v>1</v>
      </c>
      <c r="J2808" s="93">
        <v>8</v>
      </c>
      <c r="K2808" s="93">
        <v>30</v>
      </c>
      <c r="L2808" s="93">
        <v>29</v>
      </c>
      <c r="M2808" s="93">
        <v>31</v>
      </c>
      <c r="N2808" s="93">
        <v>7</v>
      </c>
      <c r="O2808" s="94">
        <v>4</v>
      </c>
      <c r="P2808" s="74">
        <v>432967098</v>
      </c>
      <c r="Q2808" s="74">
        <v>1457999052</v>
      </c>
      <c r="R2808" s="74">
        <v>9</v>
      </c>
      <c r="S2808" s="74">
        <v>7305724</v>
      </c>
      <c r="T2808" s="74">
        <v>193</v>
      </c>
      <c r="U2808" s="74">
        <v>134401</v>
      </c>
      <c r="V2808" s="74">
        <v>2249</v>
      </c>
      <c r="W2808" s="74">
        <v>3000</v>
      </c>
      <c r="X2808" s="74">
        <v>107244</v>
      </c>
      <c r="Y2808" s="74">
        <v>200</v>
      </c>
      <c r="Z2808" s="74">
        <v>1918461</v>
      </c>
      <c r="AA2808" s="74">
        <v>10</v>
      </c>
      <c r="AB2808" s="74">
        <v>12203173</v>
      </c>
      <c r="AC2808" s="74">
        <v>5</v>
      </c>
    </row>
    <row r="2809" spans="1:29" ht="14.25">
      <c r="A2809" s="89">
        <v>2022013</v>
      </c>
      <c r="B2809" s="91">
        <v>44600</v>
      </c>
      <c r="C2809" s="97">
        <v>2</v>
      </c>
      <c r="D2809" s="93">
        <v>3</v>
      </c>
      <c r="E2809" s="93">
        <v>4</v>
      </c>
      <c r="F2809" s="93">
        <v>7</v>
      </c>
      <c r="G2809" s="93">
        <v>10</v>
      </c>
      <c r="H2809" s="93">
        <v>18</v>
      </c>
      <c r="I2809" s="99">
        <v>15</v>
      </c>
      <c r="J2809" s="93">
        <v>18</v>
      </c>
      <c r="K2809" s="93">
        <v>3</v>
      </c>
      <c r="L2809" s="93">
        <v>10</v>
      </c>
      <c r="M2809" s="93">
        <v>4</v>
      </c>
      <c r="N2809" s="93">
        <v>7</v>
      </c>
      <c r="O2809" s="94">
        <v>2</v>
      </c>
      <c r="P2809" s="74">
        <v>376000418</v>
      </c>
      <c r="Q2809" s="74">
        <v>1526180218</v>
      </c>
      <c r="R2809" s="74">
        <v>2</v>
      </c>
      <c r="S2809" s="74">
        <v>10000000</v>
      </c>
      <c r="T2809" s="74">
        <v>133</v>
      </c>
      <c r="U2809" s="74">
        <v>221005</v>
      </c>
      <c r="V2809" s="74">
        <v>1366</v>
      </c>
      <c r="W2809" s="74">
        <v>3000</v>
      </c>
      <c r="X2809" s="74">
        <v>64462</v>
      </c>
      <c r="Y2809" s="74">
        <v>200</v>
      </c>
      <c r="Z2809" s="74">
        <v>1337014</v>
      </c>
      <c r="AA2809" s="74">
        <v>10</v>
      </c>
      <c r="AB2809" s="74">
        <v>7260955</v>
      </c>
      <c r="AC2809" s="74">
        <v>5</v>
      </c>
    </row>
    <row r="2810" spans="1:29" ht="14.25">
      <c r="A2810" s="89">
        <v>2022014</v>
      </c>
      <c r="B2810" s="91">
        <v>44602</v>
      </c>
      <c r="C2810" s="97">
        <v>6</v>
      </c>
      <c r="D2810" s="93">
        <v>7</v>
      </c>
      <c r="E2810" s="93">
        <v>13</v>
      </c>
      <c r="F2810" s="93">
        <v>14</v>
      </c>
      <c r="G2810" s="93">
        <v>15</v>
      </c>
      <c r="H2810" s="93">
        <v>27</v>
      </c>
      <c r="I2810" s="99">
        <v>4</v>
      </c>
      <c r="J2810" s="93">
        <v>27</v>
      </c>
      <c r="K2810" s="93">
        <v>15</v>
      </c>
      <c r="L2810" s="93">
        <v>13</v>
      </c>
      <c r="M2810" s="93">
        <v>7</v>
      </c>
      <c r="N2810" s="93">
        <v>6</v>
      </c>
      <c r="O2810" s="94">
        <v>14</v>
      </c>
      <c r="P2810" s="74">
        <v>353937416</v>
      </c>
      <c r="Q2810" s="74">
        <v>1544973715</v>
      </c>
      <c r="R2810" s="74">
        <v>7</v>
      </c>
      <c r="S2810" s="74">
        <v>7794467</v>
      </c>
      <c r="T2810" s="74">
        <v>469</v>
      </c>
      <c r="U2810" s="74">
        <v>52135</v>
      </c>
      <c r="V2810" s="74">
        <v>1376</v>
      </c>
      <c r="W2810" s="74">
        <v>3000</v>
      </c>
      <c r="X2810" s="74">
        <v>76286</v>
      </c>
      <c r="Y2810" s="74">
        <v>200</v>
      </c>
      <c r="Z2810" s="74">
        <v>1386459</v>
      </c>
      <c r="AA2810" s="74">
        <v>10</v>
      </c>
      <c r="AB2810" s="74">
        <v>8474637</v>
      </c>
      <c r="AC2810" s="74">
        <v>5</v>
      </c>
    </row>
    <row r="2811" spans="1:29" ht="14.25">
      <c r="A2811" s="89">
        <v>2022015</v>
      </c>
      <c r="B2811" s="91">
        <v>44605</v>
      </c>
      <c r="C2811" s="97">
        <v>6</v>
      </c>
      <c r="D2811" s="93">
        <v>14</v>
      </c>
      <c r="E2811" s="93">
        <v>16</v>
      </c>
      <c r="F2811" s="93">
        <v>27</v>
      </c>
      <c r="G2811" s="93">
        <v>28</v>
      </c>
      <c r="H2811" s="93">
        <v>31</v>
      </c>
      <c r="I2811" s="99">
        <v>7</v>
      </c>
      <c r="J2811" s="93">
        <v>6</v>
      </c>
      <c r="K2811" s="93">
        <v>16</v>
      </c>
      <c r="L2811" s="93">
        <v>27</v>
      </c>
      <c r="M2811" s="93">
        <v>28</v>
      </c>
      <c r="N2811" s="93">
        <v>31</v>
      </c>
      <c r="O2811" s="94">
        <v>14</v>
      </c>
      <c r="P2811" s="74">
        <v>387014176</v>
      </c>
      <c r="Q2811" s="74">
        <v>1541699154</v>
      </c>
      <c r="R2811" s="74">
        <v>9</v>
      </c>
      <c r="S2811" s="74">
        <v>6685876</v>
      </c>
      <c r="T2811" s="74">
        <v>95</v>
      </c>
      <c r="U2811" s="74">
        <v>199643</v>
      </c>
      <c r="V2811" s="74">
        <v>2388</v>
      </c>
      <c r="W2811" s="74">
        <v>3000</v>
      </c>
      <c r="X2811" s="74">
        <v>90213</v>
      </c>
      <c r="Y2811" s="74">
        <v>200</v>
      </c>
      <c r="Z2811" s="74">
        <v>1527884</v>
      </c>
      <c r="AA2811" s="74">
        <v>10</v>
      </c>
      <c r="AB2811" s="74">
        <v>14657414</v>
      </c>
      <c r="AC2811" s="74">
        <v>5</v>
      </c>
    </row>
    <row r="2812" spans="1:29" ht="14.25">
      <c r="A2812" s="89">
        <v>2022016</v>
      </c>
      <c r="B2812" s="91">
        <v>44607</v>
      </c>
      <c r="C2812" s="97">
        <v>5</v>
      </c>
      <c r="D2812" s="93">
        <v>10</v>
      </c>
      <c r="E2812" s="93">
        <v>19</v>
      </c>
      <c r="F2812" s="93">
        <v>20</v>
      </c>
      <c r="G2812" s="93">
        <v>29</v>
      </c>
      <c r="H2812" s="93">
        <v>31</v>
      </c>
      <c r="I2812" s="99">
        <v>14</v>
      </c>
      <c r="J2812" s="93">
        <v>10</v>
      </c>
      <c r="K2812" s="93">
        <v>19</v>
      </c>
      <c r="L2812" s="93">
        <v>31</v>
      </c>
      <c r="M2812" s="93">
        <v>29</v>
      </c>
      <c r="N2812" s="93">
        <v>20</v>
      </c>
      <c r="O2812" s="94">
        <v>5</v>
      </c>
      <c r="P2812" s="74">
        <v>370604868</v>
      </c>
      <c r="Q2812" s="74">
        <v>1515799969</v>
      </c>
      <c r="R2812" s="74">
        <v>15</v>
      </c>
      <c r="S2812" s="74">
        <v>6190322</v>
      </c>
      <c r="T2812" s="74">
        <v>336</v>
      </c>
      <c r="U2812" s="74">
        <v>66424</v>
      </c>
      <c r="V2812" s="74">
        <v>2068</v>
      </c>
      <c r="W2812" s="74">
        <v>3000</v>
      </c>
      <c r="X2812" s="74">
        <v>98815</v>
      </c>
      <c r="Y2812" s="74">
        <v>200</v>
      </c>
      <c r="Z2812" s="74">
        <v>1670638</v>
      </c>
      <c r="AA2812" s="74">
        <v>10</v>
      </c>
      <c r="AB2812" s="74">
        <v>9929759</v>
      </c>
      <c r="AC2812" s="74">
        <v>5</v>
      </c>
    </row>
    <row r="2813" spans="1:29" ht="14.25">
      <c r="A2813" s="89">
        <v>2022017</v>
      </c>
      <c r="B2813" s="91">
        <v>44609</v>
      </c>
      <c r="C2813" s="97">
        <v>6</v>
      </c>
      <c r="D2813" s="93">
        <v>9</v>
      </c>
      <c r="E2813" s="93">
        <v>24</v>
      </c>
      <c r="F2813" s="93">
        <v>29</v>
      </c>
      <c r="G2813" s="93">
        <v>30</v>
      </c>
      <c r="H2813" s="93">
        <v>32</v>
      </c>
      <c r="I2813" s="99">
        <v>7</v>
      </c>
      <c r="J2813" s="93">
        <v>9</v>
      </c>
      <c r="K2813" s="93">
        <v>24</v>
      </c>
      <c r="L2813" s="93">
        <v>6</v>
      </c>
      <c r="M2813" s="93">
        <v>32</v>
      </c>
      <c r="N2813" s="93">
        <v>29</v>
      </c>
      <c r="O2813" s="94">
        <v>30</v>
      </c>
      <c r="P2813" s="74">
        <v>367332144</v>
      </c>
      <c r="Q2813" s="74">
        <v>1541904440</v>
      </c>
      <c r="R2813" s="74">
        <v>5</v>
      </c>
      <c r="S2813" s="74">
        <v>8716688</v>
      </c>
      <c r="T2813" s="74">
        <v>162</v>
      </c>
      <c r="U2813" s="74">
        <v>143390</v>
      </c>
      <c r="V2813" s="74">
        <v>1128</v>
      </c>
      <c r="W2813" s="74">
        <v>3000</v>
      </c>
      <c r="X2813" s="74">
        <v>70487</v>
      </c>
      <c r="Y2813" s="74">
        <v>200</v>
      </c>
      <c r="Z2813" s="74">
        <v>1372481</v>
      </c>
      <c r="AA2813" s="74">
        <v>10</v>
      </c>
      <c r="AB2813" s="74">
        <v>11173864</v>
      </c>
      <c r="AC2813" s="74">
        <v>5</v>
      </c>
    </row>
    <row r="2814" spans="1:29" ht="14.25">
      <c r="A2814" s="89">
        <v>2022018</v>
      </c>
      <c r="B2814" s="91">
        <v>44612</v>
      </c>
      <c r="C2814" s="97">
        <v>7</v>
      </c>
      <c r="D2814" s="93">
        <v>11</v>
      </c>
      <c r="E2814" s="93">
        <v>16</v>
      </c>
      <c r="F2814" s="93">
        <v>17</v>
      </c>
      <c r="G2814" s="93">
        <v>30</v>
      </c>
      <c r="H2814" s="93">
        <v>32</v>
      </c>
      <c r="I2814" s="99">
        <v>16</v>
      </c>
      <c r="J2814" s="93">
        <v>17</v>
      </c>
      <c r="K2814" s="93">
        <v>11</v>
      </c>
      <c r="L2814" s="93">
        <v>7</v>
      </c>
      <c r="M2814" s="93">
        <v>30</v>
      </c>
      <c r="N2814" s="93">
        <v>16</v>
      </c>
      <c r="O2814" s="94">
        <v>32</v>
      </c>
      <c r="P2814" s="74">
        <v>392699896</v>
      </c>
      <c r="Q2814" s="74">
        <v>1612631799</v>
      </c>
      <c r="R2814" s="74">
        <v>2</v>
      </c>
      <c r="S2814" s="74">
        <v>10000000</v>
      </c>
      <c r="T2814" s="74">
        <v>178</v>
      </c>
      <c r="U2814" s="74">
        <v>169901</v>
      </c>
      <c r="V2814" s="74">
        <v>914</v>
      </c>
      <c r="W2814" s="74">
        <v>3000</v>
      </c>
      <c r="X2814" s="74">
        <v>59285</v>
      </c>
      <c r="Y2814" s="74">
        <v>200</v>
      </c>
      <c r="Z2814" s="74">
        <v>1239517</v>
      </c>
      <c r="AA2814" s="74">
        <v>10</v>
      </c>
      <c r="AB2814" s="74">
        <v>8891793</v>
      </c>
      <c r="AC2814" s="74">
        <v>5</v>
      </c>
    </row>
    <row r="2815" spans="1:29" ht="14.25">
      <c r="A2815" s="89">
        <v>2022019</v>
      </c>
      <c r="B2815" s="91">
        <v>44614</v>
      </c>
      <c r="C2815" s="97">
        <v>5</v>
      </c>
      <c r="D2815" s="93">
        <v>6</v>
      </c>
      <c r="E2815" s="93">
        <v>14</v>
      </c>
      <c r="F2815" s="93">
        <v>20</v>
      </c>
      <c r="G2815" s="93">
        <v>21</v>
      </c>
      <c r="H2815" s="93">
        <v>25</v>
      </c>
      <c r="I2815" s="99">
        <v>8</v>
      </c>
      <c r="J2815" s="93">
        <v>21</v>
      </c>
      <c r="K2815" s="93">
        <v>5</v>
      </c>
      <c r="L2815" s="93">
        <v>25</v>
      </c>
      <c r="M2815" s="93">
        <v>14</v>
      </c>
      <c r="N2815" s="93">
        <v>20</v>
      </c>
      <c r="O2815" s="94">
        <v>6</v>
      </c>
      <c r="P2815" s="74">
        <v>374092592</v>
      </c>
      <c r="Q2815" s="74">
        <v>1587422145</v>
      </c>
      <c r="R2815" s="74">
        <v>13</v>
      </c>
      <c r="S2815" s="74">
        <v>6113016</v>
      </c>
      <c r="T2815" s="74">
        <v>123</v>
      </c>
      <c r="U2815" s="74">
        <v>147044</v>
      </c>
      <c r="V2815" s="74">
        <v>2128</v>
      </c>
      <c r="W2815" s="74">
        <v>3000</v>
      </c>
      <c r="X2815" s="74">
        <v>95925</v>
      </c>
      <c r="Y2815" s="74">
        <v>200</v>
      </c>
      <c r="Z2815" s="74">
        <v>1614752</v>
      </c>
      <c r="AA2815" s="74">
        <v>10</v>
      </c>
      <c r="AB2815" s="74">
        <v>13848553</v>
      </c>
      <c r="AC2815" s="74">
        <v>5</v>
      </c>
    </row>
    <row r="2816" spans="1:29" ht="14.25">
      <c r="A2816" s="89">
        <v>2022020</v>
      </c>
      <c r="B2816" s="91">
        <v>44616</v>
      </c>
      <c r="C2816" s="97">
        <v>9</v>
      </c>
      <c r="D2816" s="93">
        <v>11</v>
      </c>
      <c r="E2816" s="93">
        <v>14</v>
      </c>
      <c r="F2816" s="93">
        <v>22</v>
      </c>
      <c r="G2816" s="93">
        <v>30</v>
      </c>
      <c r="H2816" s="93">
        <v>32</v>
      </c>
      <c r="I2816" s="99">
        <v>1</v>
      </c>
      <c r="J2816" s="93">
        <v>32</v>
      </c>
      <c r="K2816" s="93">
        <v>9</v>
      </c>
      <c r="L2816" s="93">
        <v>14</v>
      </c>
      <c r="M2816" s="93">
        <v>11</v>
      </c>
      <c r="N2816" s="93">
        <v>30</v>
      </c>
      <c r="O2816" s="94">
        <v>22</v>
      </c>
      <c r="P2816" s="74">
        <v>376104336</v>
      </c>
      <c r="Q2816" s="74">
        <v>1660696455</v>
      </c>
      <c r="R2816" s="74">
        <v>1</v>
      </c>
      <c r="S2816" s="74">
        <v>10000000</v>
      </c>
      <c r="T2816" s="74">
        <v>52</v>
      </c>
      <c r="U2816" s="74">
        <v>533809</v>
      </c>
      <c r="V2816" s="74">
        <v>803</v>
      </c>
      <c r="W2816" s="74">
        <v>3000</v>
      </c>
      <c r="X2816" s="74">
        <v>50405</v>
      </c>
      <c r="Y2816" s="74">
        <v>200</v>
      </c>
      <c r="Z2816" s="74">
        <v>1040870</v>
      </c>
      <c r="AA2816" s="74">
        <v>10</v>
      </c>
      <c r="AB2816" s="74">
        <v>10072002</v>
      </c>
      <c r="AC2816" s="74">
        <v>5</v>
      </c>
    </row>
    <row r="2817" spans="1:29" ht="14.25">
      <c r="A2817" s="89">
        <v>2022021</v>
      </c>
      <c r="B2817" s="91">
        <v>44619</v>
      </c>
      <c r="C2817" s="97">
        <v>3</v>
      </c>
      <c r="D2817" s="93">
        <v>7</v>
      </c>
      <c r="E2817" s="93">
        <v>22</v>
      </c>
      <c r="F2817" s="93">
        <v>24</v>
      </c>
      <c r="G2817" s="93">
        <v>26</v>
      </c>
      <c r="H2817" s="93">
        <v>31</v>
      </c>
      <c r="I2817" s="99">
        <v>14</v>
      </c>
      <c r="J2817" s="93">
        <v>24</v>
      </c>
      <c r="K2817" s="93">
        <v>7</v>
      </c>
      <c r="L2817" s="93">
        <v>26</v>
      </c>
      <c r="M2817" s="93">
        <v>3</v>
      </c>
      <c r="N2817" s="93">
        <v>31</v>
      </c>
      <c r="O2817" s="94">
        <v>22</v>
      </c>
      <c r="P2817" s="74">
        <v>413793268</v>
      </c>
      <c r="Q2817" s="74">
        <v>1653333569</v>
      </c>
      <c r="R2817" s="74">
        <v>16</v>
      </c>
      <c r="S2817" s="74">
        <v>6650843</v>
      </c>
      <c r="T2817" s="74">
        <v>74</v>
      </c>
      <c r="U2817" s="74">
        <v>446173</v>
      </c>
      <c r="V2817" s="74">
        <v>975</v>
      </c>
      <c r="W2817" s="74">
        <v>3000</v>
      </c>
      <c r="X2817" s="74">
        <v>61811</v>
      </c>
      <c r="Y2817" s="74">
        <v>200</v>
      </c>
      <c r="Z2817" s="74">
        <v>1321737</v>
      </c>
      <c r="AA2817" s="74">
        <v>10</v>
      </c>
      <c r="AB2817" s="74">
        <v>8437330</v>
      </c>
      <c r="AC2817" s="74">
        <v>5</v>
      </c>
    </row>
    <row r="2818" spans="1:29" ht="14.25">
      <c r="A2818" s="89">
        <v>2022022</v>
      </c>
      <c r="B2818" s="91">
        <v>44621</v>
      </c>
      <c r="C2818" s="97">
        <v>1</v>
      </c>
      <c r="D2818" s="93">
        <v>7</v>
      </c>
      <c r="E2818" s="93">
        <v>11</v>
      </c>
      <c r="F2818" s="93">
        <v>15</v>
      </c>
      <c r="G2818" s="93">
        <v>17</v>
      </c>
      <c r="H2818" s="93">
        <v>19</v>
      </c>
      <c r="I2818" s="99">
        <v>6</v>
      </c>
      <c r="J2818" s="93">
        <v>15</v>
      </c>
      <c r="K2818" s="93">
        <v>7</v>
      </c>
      <c r="L2818" s="93">
        <v>17</v>
      </c>
      <c r="M2818" s="93">
        <v>11</v>
      </c>
      <c r="N2818" s="93">
        <v>1</v>
      </c>
      <c r="O2818" s="94">
        <v>19</v>
      </c>
      <c r="P2818" s="74">
        <v>374172850</v>
      </c>
      <c r="Q2818" s="74">
        <v>1651680455</v>
      </c>
      <c r="R2818" s="74">
        <v>9</v>
      </c>
      <c r="S2818" s="74">
        <v>6751389</v>
      </c>
      <c r="T2818" s="74">
        <v>162</v>
      </c>
      <c r="U2818" s="74">
        <v>121624</v>
      </c>
      <c r="V2818" s="74">
        <v>1841</v>
      </c>
      <c r="W2818" s="74">
        <v>3000</v>
      </c>
      <c r="X2818" s="74">
        <v>95683</v>
      </c>
      <c r="Y2818" s="74">
        <v>200</v>
      </c>
      <c r="Z2818" s="74">
        <v>1710271</v>
      </c>
      <c r="AA2818" s="74">
        <v>10</v>
      </c>
      <c r="AB2818" s="74">
        <v>12553973</v>
      </c>
      <c r="AC2818" s="74">
        <v>5</v>
      </c>
    </row>
    <row r="2819" spans="1:29" ht="14.25">
      <c r="A2819" s="89">
        <v>2022023</v>
      </c>
      <c r="B2819" s="91">
        <v>44623</v>
      </c>
      <c r="C2819" s="97">
        <v>7</v>
      </c>
      <c r="D2819" s="93">
        <v>12</v>
      </c>
      <c r="E2819" s="93">
        <v>17</v>
      </c>
      <c r="F2819" s="93">
        <v>19</v>
      </c>
      <c r="G2819" s="93">
        <v>24</v>
      </c>
      <c r="H2819" s="93">
        <v>25</v>
      </c>
      <c r="I2819" s="99">
        <v>2</v>
      </c>
      <c r="J2819" s="93">
        <v>24</v>
      </c>
      <c r="K2819" s="93">
        <v>12</v>
      </c>
      <c r="L2819" s="93">
        <v>19</v>
      </c>
      <c r="M2819" s="93">
        <v>7</v>
      </c>
      <c r="N2819" s="93">
        <v>17</v>
      </c>
      <c r="O2819" s="94">
        <v>25</v>
      </c>
      <c r="P2819" s="74">
        <v>386299738</v>
      </c>
      <c r="Q2819" s="74">
        <v>1667173674</v>
      </c>
      <c r="R2819" s="74">
        <v>9</v>
      </c>
      <c r="S2819" s="74">
        <v>7444170</v>
      </c>
      <c r="T2819" s="74">
        <v>98</v>
      </c>
      <c r="U2819" s="74">
        <v>280580</v>
      </c>
      <c r="V2819" s="74">
        <v>1288</v>
      </c>
      <c r="W2819" s="74">
        <v>3000</v>
      </c>
      <c r="X2819" s="74">
        <v>70720</v>
      </c>
      <c r="Y2819" s="74">
        <v>200</v>
      </c>
      <c r="Z2819" s="74">
        <v>1393074</v>
      </c>
      <c r="AA2819" s="74">
        <v>10</v>
      </c>
      <c r="AB2819" s="74">
        <v>9472092</v>
      </c>
      <c r="AC2819" s="74">
        <v>5</v>
      </c>
    </row>
    <row r="2820" spans="1:29" ht="14.25">
      <c r="A2820" s="89">
        <v>2022024</v>
      </c>
      <c r="B2820" s="91">
        <v>44626</v>
      </c>
      <c r="C2820" s="97">
        <v>7</v>
      </c>
      <c r="D2820" s="93">
        <v>9</v>
      </c>
      <c r="E2820" s="93">
        <v>10</v>
      </c>
      <c r="F2820" s="93">
        <v>14</v>
      </c>
      <c r="G2820" s="93">
        <v>19</v>
      </c>
      <c r="H2820" s="93">
        <v>24</v>
      </c>
      <c r="I2820" s="99">
        <v>15</v>
      </c>
      <c r="J2820" s="93">
        <v>7</v>
      </c>
      <c r="K2820" s="93">
        <v>19</v>
      </c>
      <c r="L2820" s="93">
        <v>10</v>
      </c>
      <c r="M2820" s="93">
        <v>14</v>
      </c>
      <c r="N2820" s="93">
        <v>24</v>
      </c>
      <c r="O2820" s="94">
        <v>9</v>
      </c>
      <c r="P2820" s="74">
        <v>412478136</v>
      </c>
      <c r="Q2820" s="74">
        <v>1733800692</v>
      </c>
      <c r="R2820" s="74">
        <v>2</v>
      </c>
      <c r="S2820" s="74">
        <v>10000000</v>
      </c>
      <c r="T2820" s="74">
        <v>154</v>
      </c>
      <c r="U2820" s="74">
        <v>187504</v>
      </c>
      <c r="V2820" s="74">
        <v>1455</v>
      </c>
      <c r="W2820" s="74">
        <v>3000</v>
      </c>
      <c r="X2820" s="74">
        <v>82140</v>
      </c>
      <c r="Y2820" s="74">
        <v>200</v>
      </c>
      <c r="Z2820" s="74">
        <v>1599856</v>
      </c>
      <c r="AA2820" s="74">
        <v>10</v>
      </c>
      <c r="AB2820" s="74">
        <v>9964007</v>
      </c>
      <c r="AC2820" s="74">
        <v>5</v>
      </c>
    </row>
    <row r="2821" spans="1:29" ht="14.25">
      <c r="A2821" s="89">
        <v>2022025</v>
      </c>
      <c r="B2821" s="91">
        <v>44628</v>
      </c>
      <c r="C2821" s="97">
        <v>6</v>
      </c>
      <c r="D2821" s="93">
        <v>19</v>
      </c>
      <c r="E2821" s="93">
        <v>24</v>
      </c>
      <c r="F2821" s="93">
        <v>25</v>
      </c>
      <c r="G2821" s="93">
        <v>28</v>
      </c>
      <c r="H2821" s="93">
        <v>32</v>
      </c>
      <c r="I2821" s="99">
        <v>4</v>
      </c>
      <c r="J2821" s="93">
        <v>6</v>
      </c>
      <c r="K2821" s="93">
        <v>32</v>
      </c>
      <c r="L2821" s="93">
        <v>25</v>
      </c>
      <c r="M2821" s="93">
        <v>28</v>
      </c>
      <c r="N2821" s="93">
        <v>19</v>
      </c>
      <c r="O2821" s="94">
        <v>24</v>
      </c>
      <c r="P2821" s="74">
        <v>380028752</v>
      </c>
      <c r="Q2821" s="74">
        <v>1800801596</v>
      </c>
      <c r="R2821" s="74">
        <v>1</v>
      </c>
      <c r="S2821" s="74">
        <v>10000000</v>
      </c>
      <c r="T2821" s="74">
        <v>98</v>
      </c>
      <c r="U2821" s="74">
        <v>261907</v>
      </c>
      <c r="V2821" s="74">
        <v>1184</v>
      </c>
      <c r="W2821" s="74">
        <v>3000</v>
      </c>
      <c r="X2821" s="74">
        <v>65320</v>
      </c>
      <c r="Y2821" s="74">
        <v>200</v>
      </c>
      <c r="Z2821" s="74">
        <v>1271944</v>
      </c>
      <c r="AA2821" s="74">
        <v>10</v>
      </c>
      <c r="AB2821" s="74">
        <v>10842155</v>
      </c>
      <c r="AC2821" s="74">
        <v>5</v>
      </c>
    </row>
    <row r="2822" spans="1:29" ht="14.25">
      <c r="A2822" s="89">
        <v>2022026</v>
      </c>
      <c r="B2822" s="91">
        <v>44630</v>
      </c>
      <c r="C2822" s="97">
        <v>3</v>
      </c>
      <c r="D2822" s="93">
        <v>4</v>
      </c>
      <c r="E2822" s="93">
        <v>10</v>
      </c>
      <c r="F2822" s="93">
        <v>15</v>
      </c>
      <c r="G2822" s="93">
        <v>22</v>
      </c>
      <c r="H2822" s="93">
        <v>24</v>
      </c>
      <c r="I2822" s="99">
        <v>2</v>
      </c>
      <c r="J2822" s="93">
        <v>15</v>
      </c>
      <c r="K2822" s="93">
        <v>3</v>
      </c>
      <c r="L2822" s="93">
        <v>10</v>
      </c>
      <c r="M2822" s="93">
        <v>4</v>
      </c>
      <c r="N2822" s="93">
        <v>24</v>
      </c>
      <c r="O2822" s="94">
        <v>22</v>
      </c>
      <c r="P2822" s="74">
        <v>390646552</v>
      </c>
      <c r="Q2822" s="74">
        <v>1820096321</v>
      </c>
      <c r="R2822" s="74">
        <v>10</v>
      </c>
      <c r="S2822" s="74">
        <v>7519808</v>
      </c>
      <c r="T2822" s="74">
        <v>129</v>
      </c>
      <c r="U2822" s="74">
        <v>244167</v>
      </c>
      <c r="V2822" s="74">
        <v>1096</v>
      </c>
      <c r="W2822" s="74">
        <v>3000</v>
      </c>
      <c r="X2822" s="74">
        <v>60656</v>
      </c>
      <c r="Y2822" s="74">
        <v>200</v>
      </c>
      <c r="Z2822" s="74">
        <v>1226877</v>
      </c>
      <c r="AA2822" s="74">
        <v>10</v>
      </c>
      <c r="AB2822" s="74">
        <v>7547686</v>
      </c>
      <c r="AC2822" s="74">
        <v>5</v>
      </c>
    </row>
    <row r="2823" spans="1:29" ht="14.25">
      <c r="A2823" s="89">
        <v>2022027</v>
      </c>
      <c r="B2823" s="91">
        <v>44633</v>
      </c>
      <c r="C2823" s="97">
        <v>14</v>
      </c>
      <c r="D2823" s="93">
        <v>15</v>
      </c>
      <c r="E2823" s="93">
        <v>18</v>
      </c>
      <c r="F2823" s="93">
        <v>19</v>
      </c>
      <c r="G2823" s="93">
        <v>26</v>
      </c>
      <c r="H2823" s="93">
        <v>32</v>
      </c>
      <c r="I2823" s="99">
        <v>9</v>
      </c>
      <c r="J2823" s="93">
        <v>32</v>
      </c>
      <c r="K2823" s="93">
        <v>26</v>
      </c>
      <c r="L2823" s="93">
        <v>14</v>
      </c>
      <c r="M2823" s="93">
        <v>19</v>
      </c>
      <c r="N2823" s="93">
        <v>15</v>
      </c>
      <c r="O2823" s="94">
        <v>18</v>
      </c>
      <c r="P2823" s="74">
        <v>407429120</v>
      </c>
      <c r="Q2823" s="74">
        <v>1850108360</v>
      </c>
      <c r="R2823" s="74">
        <v>3</v>
      </c>
      <c r="S2823" s="74">
        <v>10000000</v>
      </c>
      <c r="T2823" s="74">
        <v>74</v>
      </c>
      <c r="U2823" s="74">
        <v>270324</v>
      </c>
      <c r="V2823" s="74">
        <v>1422</v>
      </c>
      <c r="W2823" s="74">
        <v>3000</v>
      </c>
      <c r="X2823" s="74">
        <v>83144</v>
      </c>
      <c r="Y2823" s="74">
        <v>200</v>
      </c>
      <c r="Z2823" s="74">
        <v>1496532</v>
      </c>
      <c r="AA2823" s="74">
        <v>10</v>
      </c>
      <c r="AB2823" s="74">
        <v>16752819</v>
      </c>
      <c r="AC2823" s="74">
        <v>5</v>
      </c>
    </row>
    <row r="2824" spans="1:29" ht="14.25">
      <c r="A2824" s="89">
        <v>2022028</v>
      </c>
      <c r="B2824" s="91">
        <v>44635</v>
      </c>
      <c r="C2824" s="97">
        <v>5</v>
      </c>
      <c r="D2824" s="93">
        <v>11</v>
      </c>
      <c r="E2824" s="93">
        <v>20</v>
      </c>
      <c r="F2824" s="93">
        <v>22</v>
      </c>
      <c r="G2824" s="93">
        <v>23</v>
      </c>
      <c r="H2824" s="93">
        <v>29</v>
      </c>
      <c r="I2824" s="99">
        <v>9</v>
      </c>
      <c r="J2824" s="93">
        <v>20</v>
      </c>
      <c r="K2824" s="93">
        <v>23</v>
      </c>
      <c r="L2824" s="93">
        <v>5</v>
      </c>
      <c r="M2824" s="93">
        <v>22</v>
      </c>
      <c r="N2824" s="93">
        <v>11</v>
      </c>
      <c r="O2824" s="94">
        <v>29</v>
      </c>
      <c r="P2824" s="74">
        <v>359741624</v>
      </c>
      <c r="Q2824" s="74">
        <v>1854403191</v>
      </c>
      <c r="R2824" s="74">
        <v>9</v>
      </c>
      <c r="S2824" s="74">
        <v>6991710</v>
      </c>
      <c r="T2824" s="74">
        <v>330</v>
      </c>
      <c r="U2824" s="74">
        <v>67899</v>
      </c>
      <c r="V2824" s="74">
        <v>1371</v>
      </c>
      <c r="W2824" s="74">
        <v>3000</v>
      </c>
      <c r="X2824" s="74">
        <v>82678</v>
      </c>
      <c r="Y2824" s="74">
        <v>200</v>
      </c>
      <c r="Z2824" s="74">
        <v>1572608</v>
      </c>
      <c r="AA2824" s="74">
        <v>10</v>
      </c>
      <c r="AB2824" s="74">
        <v>10054350</v>
      </c>
      <c r="AC2824" s="74">
        <v>5</v>
      </c>
    </row>
    <row r="2825" spans="1:29" ht="14.25">
      <c r="A2825" s="89">
        <v>2022029</v>
      </c>
      <c r="B2825" s="91">
        <v>44637</v>
      </c>
      <c r="C2825" s="97">
        <v>3</v>
      </c>
      <c r="D2825" s="93">
        <v>8</v>
      </c>
      <c r="E2825" s="93">
        <v>10</v>
      </c>
      <c r="F2825" s="93">
        <v>13</v>
      </c>
      <c r="G2825" s="93">
        <v>26</v>
      </c>
      <c r="H2825" s="93">
        <v>32</v>
      </c>
      <c r="I2825" s="99">
        <v>8</v>
      </c>
      <c r="J2825" s="93">
        <v>8</v>
      </c>
      <c r="K2825" s="93">
        <v>10</v>
      </c>
      <c r="L2825" s="93">
        <v>26</v>
      </c>
      <c r="M2825" s="93">
        <v>32</v>
      </c>
      <c r="N2825" s="93">
        <v>3</v>
      </c>
      <c r="O2825" s="94">
        <v>13</v>
      </c>
      <c r="P2825" s="74">
        <v>354275468</v>
      </c>
      <c r="Q2825" s="74">
        <v>1840565291</v>
      </c>
      <c r="R2825" s="74">
        <v>10</v>
      </c>
      <c r="S2825" s="74">
        <v>6314985</v>
      </c>
      <c r="T2825" s="74">
        <v>105</v>
      </c>
      <c r="U2825" s="74">
        <v>156545</v>
      </c>
      <c r="V2825" s="74">
        <v>1906</v>
      </c>
      <c r="W2825" s="74">
        <v>3000</v>
      </c>
      <c r="X2825" s="74">
        <v>92362</v>
      </c>
      <c r="Y2825" s="74">
        <v>200</v>
      </c>
      <c r="Z2825" s="74">
        <v>1645192</v>
      </c>
      <c r="AA2825" s="74">
        <v>10</v>
      </c>
      <c r="AB2825" s="74">
        <v>13440677</v>
      </c>
      <c r="AC2825" s="74">
        <v>5</v>
      </c>
    </row>
    <row r="2826" spans="1:29" ht="14.25">
      <c r="A2826" s="89">
        <v>2022030</v>
      </c>
      <c r="B2826" s="91">
        <v>44640</v>
      </c>
      <c r="C2826" s="97">
        <v>12</v>
      </c>
      <c r="D2826" s="93">
        <v>23</v>
      </c>
      <c r="E2826" s="93">
        <v>24</v>
      </c>
      <c r="F2826" s="93">
        <v>26</v>
      </c>
      <c r="G2826" s="93">
        <v>27</v>
      </c>
      <c r="H2826" s="93">
        <v>30</v>
      </c>
      <c r="I2826" s="99">
        <v>5</v>
      </c>
      <c r="J2826" s="93">
        <v>26</v>
      </c>
      <c r="K2826" s="93">
        <v>23</v>
      </c>
      <c r="L2826" s="93">
        <v>12</v>
      </c>
      <c r="M2826" s="93">
        <v>30</v>
      </c>
      <c r="N2826" s="93">
        <v>24</v>
      </c>
      <c r="O2826" s="94">
        <v>27</v>
      </c>
      <c r="P2826" s="74">
        <v>376910184</v>
      </c>
      <c r="Q2826" s="74">
        <v>1797209652</v>
      </c>
      <c r="R2826" s="74">
        <v>18</v>
      </c>
      <c r="S2826" s="74">
        <v>5942310</v>
      </c>
      <c r="T2826" s="74">
        <v>55</v>
      </c>
      <c r="U2826" s="74">
        <v>385490</v>
      </c>
      <c r="V2826" s="74">
        <v>1634</v>
      </c>
      <c r="W2826" s="74">
        <v>3000</v>
      </c>
      <c r="X2826" s="74">
        <v>73945</v>
      </c>
      <c r="Y2826" s="74">
        <v>200</v>
      </c>
      <c r="Z2826" s="74">
        <v>1392454</v>
      </c>
      <c r="AA2826" s="74">
        <v>10</v>
      </c>
      <c r="AB2826" s="74">
        <v>13252504</v>
      </c>
      <c r="AC2826" s="74">
        <v>5</v>
      </c>
    </row>
    <row r="2827" spans="1:29" ht="14.25">
      <c r="A2827" s="89">
        <v>2022031</v>
      </c>
      <c r="B2827" s="91">
        <v>44642</v>
      </c>
      <c r="C2827" s="97">
        <v>1</v>
      </c>
      <c r="D2827" s="93">
        <v>10</v>
      </c>
      <c r="E2827" s="93">
        <v>11</v>
      </c>
      <c r="F2827" s="93">
        <v>22</v>
      </c>
      <c r="G2827" s="93">
        <v>26</v>
      </c>
      <c r="H2827" s="93">
        <v>32</v>
      </c>
      <c r="I2827" s="99">
        <v>7</v>
      </c>
      <c r="J2827" s="93">
        <v>32</v>
      </c>
      <c r="K2827" s="93">
        <v>11</v>
      </c>
      <c r="L2827" s="93">
        <v>26</v>
      </c>
      <c r="M2827" s="93">
        <v>22</v>
      </c>
      <c r="N2827" s="93">
        <v>10</v>
      </c>
      <c r="O2827" s="94">
        <v>1</v>
      </c>
      <c r="P2827" s="74">
        <v>353060708</v>
      </c>
      <c r="Q2827" s="74">
        <v>1696267600</v>
      </c>
      <c r="R2827" s="74">
        <v>28</v>
      </c>
      <c r="S2827" s="74">
        <v>5507246</v>
      </c>
      <c r="T2827" s="74">
        <v>296</v>
      </c>
      <c r="U2827" s="74">
        <v>59978</v>
      </c>
      <c r="V2827" s="74">
        <v>1856</v>
      </c>
      <c r="W2827" s="74">
        <v>3000</v>
      </c>
      <c r="X2827" s="74">
        <v>87709</v>
      </c>
      <c r="Y2827" s="74">
        <v>200</v>
      </c>
      <c r="Z2827" s="74">
        <v>1466943</v>
      </c>
      <c r="AA2827" s="74">
        <v>10</v>
      </c>
      <c r="AB2827" s="74">
        <v>12841213</v>
      </c>
      <c r="AC2827" s="74">
        <v>5</v>
      </c>
    </row>
    <row r="2828" spans="1:29" ht="14.25">
      <c r="A2828" s="89">
        <v>2022032</v>
      </c>
      <c r="B2828" s="91">
        <v>44644</v>
      </c>
      <c r="C2828" s="97">
        <v>4</v>
      </c>
      <c r="D2828" s="93">
        <v>10</v>
      </c>
      <c r="E2828" s="93">
        <v>11</v>
      </c>
      <c r="F2828" s="93">
        <v>14</v>
      </c>
      <c r="G2828" s="93">
        <v>23</v>
      </c>
      <c r="H2828" s="93">
        <v>32</v>
      </c>
      <c r="I2828" s="99">
        <v>7</v>
      </c>
      <c r="J2828" s="93">
        <v>14</v>
      </c>
      <c r="K2828" s="93">
        <v>23</v>
      </c>
      <c r="L2828" s="93">
        <v>10</v>
      </c>
      <c r="M2828" s="93">
        <v>32</v>
      </c>
      <c r="N2828" s="93">
        <v>11</v>
      </c>
      <c r="O2828" s="94">
        <v>4</v>
      </c>
      <c r="P2828" s="74">
        <v>365937174</v>
      </c>
      <c r="Q2828" s="74">
        <v>1723412804</v>
      </c>
      <c r="R2828" s="74">
        <v>7</v>
      </c>
      <c r="S2828" s="74">
        <v>8228322</v>
      </c>
      <c r="T2828" s="74">
        <v>54</v>
      </c>
      <c r="U2828" s="74">
        <v>523107</v>
      </c>
      <c r="V2828" s="74">
        <v>968</v>
      </c>
      <c r="W2828" s="74">
        <v>3000</v>
      </c>
      <c r="X2828" s="74">
        <v>50898</v>
      </c>
      <c r="Y2828" s="74">
        <v>200</v>
      </c>
      <c r="Z2828" s="74">
        <v>1036778</v>
      </c>
      <c r="AA2828" s="74">
        <v>10</v>
      </c>
      <c r="AB2828" s="74">
        <v>8573311</v>
      </c>
      <c r="AC2828" s="74">
        <v>5</v>
      </c>
    </row>
    <row r="2829" spans="1:29" ht="14.25">
      <c r="A2829" s="89">
        <v>2022033</v>
      </c>
      <c r="B2829" s="91">
        <v>44647</v>
      </c>
      <c r="C2829" s="97">
        <v>5</v>
      </c>
      <c r="D2829" s="93">
        <v>12</v>
      </c>
      <c r="E2829" s="93">
        <v>19</v>
      </c>
      <c r="F2829" s="93">
        <v>22</v>
      </c>
      <c r="G2829" s="93">
        <v>25</v>
      </c>
      <c r="H2829" s="93">
        <v>26</v>
      </c>
      <c r="I2829" s="99">
        <v>5</v>
      </c>
      <c r="J2829" s="93">
        <v>22</v>
      </c>
      <c r="K2829" s="93">
        <v>12</v>
      </c>
      <c r="L2829" s="93">
        <v>19</v>
      </c>
      <c r="M2829" s="93">
        <v>5</v>
      </c>
      <c r="N2829" s="93">
        <v>25</v>
      </c>
      <c r="O2829" s="94">
        <v>26</v>
      </c>
      <c r="P2829" s="74">
        <v>392018786</v>
      </c>
      <c r="Q2829" s="74">
        <v>1724489453</v>
      </c>
      <c r="R2829" s="74">
        <v>11</v>
      </c>
      <c r="S2829" s="74">
        <v>6853773</v>
      </c>
      <c r="T2829" s="74">
        <v>192</v>
      </c>
      <c r="U2829" s="74">
        <v>132757</v>
      </c>
      <c r="V2829" s="74">
        <v>2019</v>
      </c>
      <c r="W2829" s="74">
        <v>3000</v>
      </c>
      <c r="X2829" s="74">
        <v>95725</v>
      </c>
      <c r="Y2829" s="74">
        <v>200</v>
      </c>
      <c r="Z2829" s="74">
        <v>1666450</v>
      </c>
      <c r="AA2829" s="74">
        <v>10</v>
      </c>
      <c r="AB2829" s="74">
        <v>9653032</v>
      </c>
      <c r="AC2829" s="74">
        <v>5</v>
      </c>
    </row>
    <row r="2830" spans="1:29" ht="14.25">
      <c r="A2830" s="89">
        <v>2022034</v>
      </c>
      <c r="B2830" s="91">
        <v>44649</v>
      </c>
      <c r="C2830" s="97">
        <v>14</v>
      </c>
      <c r="D2830" s="93">
        <v>17</v>
      </c>
      <c r="E2830" s="93">
        <v>26</v>
      </c>
      <c r="F2830" s="93">
        <v>31</v>
      </c>
      <c r="G2830" s="93">
        <v>32</v>
      </c>
      <c r="H2830" s="93">
        <v>33</v>
      </c>
      <c r="I2830" s="99">
        <v>10</v>
      </c>
      <c r="J2830" s="93">
        <v>32</v>
      </c>
      <c r="K2830" s="93">
        <v>33</v>
      </c>
      <c r="L2830" s="93">
        <v>31</v>
      </c>
      <c r="M2830" s="93">
        <v>26</v>
      </c>
      <c r="N2830" s="93">
        <v>17</v>
      </c>
      <c r="O2830" s="94">
        <v>14</v>
      </c>
      <c r="P2830" s="74">
        <v>361289854</v>
      </c>
      <c r="Q2830" s="74">
        <v>1729816605</v>
      </c>
      <c r="R2830" s="74">
        <v>9</v>
      </c>
      <c r="S2830" s="74">
        <v>7033420</v>
      </c>
      <c r="T2830" s="74">
        <v>49</v>
      </c>
      <c r="U2830" s="74">
        <v>466856</v>
      </c>
      <c r="V2830" s="74">
        <v>1083</v>
      </c>
      <c r="W2830" s="74">
        <v>3000</v>
      </c>
      <c r="X2830" s="74">
        <v>52816</v>
      </c>
      <c r="Y2830" s="74">
        <v>200</v>
      </c>
      <c r="Z2830" s="74">
        <v>1034743</v>
      </c>
      <c r="AA2830" s="74">
        <v>10</v>
      </c>
      <c r="AB2830" s="74">
        <v>12273697</v>
      </c>
      <c r="AC2830" s="74">
        <v>5</v>
      </c>
    </row>
    <row r="2831" spans="1:29" ht="14.25">
      <c r="A2831" s="89">
        <v>2022035</v>
      </c>
      <c r="B2831" s="91">
        <v>44651</v>
      </c>
      <c r="C2831" s="97">
        <v>8</v>
      </c>
      <c r="D2831" s="93">
        <v>12</v>
      </c>
      <c r="E2831" s="93">
        <v>13</v>
      </c>
      <c r="F2831" s="93">
        <v>19</v>
      </c>
      <c r="G2831" s="93">
        <v>23</v>
      </c>
      <c r="H2831" s="93">
        <v>25</v>
      </c>
      <c r="I2831" s="99">
        <v>15</v>
      </c>
      <c r="J2831" s="93">
        <v>8</v>
      </c>
      <c r="K2831" s="93">
        <v>25</v>
      </c>
      <c r="L2831" s="93">
        <v>19</v>
      </c>
      <c r="M2831" s="93">
        <v>12</v>
      </c>
      <c r="N2831" s="93">
        <v>13</v>
      </c>
      <c r="O2831" s="94">
        <v>23</v>
      </c>
      <c r="P2831" s="74">
        <v>353577746</v>
      </c>
      <c r="Q2831" s="74">
        <v>1736599330</v>
      </c>
      <c r="R2831" s="74">
        <v>8</v>
      </c>
      <c r="S2831" s="74">
        <v>7126487</v>
      </c>
      <c r="T2831" s="74">
        <v>169</v>
      </c>
      <c r="U2831" s="74">
        <v>125827</v>
      </c>
      <c r="V2831" s="74">
        <v>1773</v>
      </c>
      <c r="W2831" s="74">
        <v>3000</v>
      </c>
      <c r="X2831" s="74">
        <v>82237</v>
      </c>
      <c r="Y2831" s="74">
        <v>200</v>
      </c>
      <c r="Z2831" s="74">
        <v>1421190</v>
      </c>
      <c r="AA2831" s="74">
        <v>10</v>
      </c>
      <c r="AB2831" s="74">
        <v>10443059</v>
      </c>
      <c r="AC2831" s="74">
        <v>5</v>
      </c>
    </row>
    <row r="2832" spans="1:29" ht="14.25">
      <c r="A2832" s="89">
        <v>2022036</v>
      </c>
      <c r="B2832" s="91">
        <v>44654</v>
      </c>
      <c r="C2832" s="97">
        <v>2</v>
      </c>
      <c r="D2832" s="93">
        <v>3</v>
      </c>
      <c r="E2832" s="93">
        <v>14</v>
      </c>
      <c r="F2832" s="93">
        <v>16</v>
      </c>
      <c r="G2832" s="93">
        <v>26</v>
      </c>
      <c r="H2832" s="93">
        <v>31</v>
      </c>
      <c r="I2832" s="99">
        <v>2</v>
      </c>
      <c r="J2832" s="93">
        <v>3</v>
      </c>
      <c r="K2832" s="93">
        <v>16</v>
      </c>
      <c r="L2832" s="93">
        <v>26</v>
      </c>
      <c r="M2832" s="93">
        <v>14</v>
      </c>
      <c r="N2832" s="93">
        <v>31</v>
      </c>
      <c r="O2832" s="94">
        <v>2</v>
      </c>
      <c r="P2832" s="74">
        <v>362126634</v>
      </c>
      <c r="Q2832" s="74">
        <v>1760101650</v>
      </c>
      <c r="R2832" s="74">
        <v>7</v>
      </c>
      <c r="S2832" s="74">
        <v>8039081</v>
      </c>
      <c r="T2832" s="74">
        <v>110</v>
      </c>
      <c r="U2832" s="74">
        <v>241745</v>
      </c>
      <c r="V2832" s="74">
        <v>1112</v>
      </c>
      <c r="W2832" s="74">
        <v>3000</v>
      </c>
      <c r="X2832" s="74">
        <v>59635</v>
      </c>
      <c r="Y2832" s="74">
        <v>200</v>
      </c>
      <c r="Z2832" s="74">
        <v>1183135</v>
      </c>
      <c r="AA2832" s="74">
        <v>10</v>
      </c>
      <c r="AB2832" s="74">
        <v>8795969</v>
      </c>
      <c r="AC2832" s="74">
        <v>5</v>
      </c>
    </row>
    <row r="2833" spans="1:29" ht="14.25">
      <c r="A2833" s="89">
        <v>2022037</v>
      </c>
      <c r="B2833" s="91">
        <v>44656</v>
      </c>
      <c r="C2833" s="97">
        <v>1</v>
      </c>
      <c r="D2833" s="93">
        <v>10</v>
      </c>
      <c r="E2833" s="93">
        <v>13</v>
      </c>
      <c r="F2833" s="93">
        <v>20</v>
      </c>
      <c r="G2833" s="93">
        <v>22</v>
      </c>
      <c r="H2833" s="93">
        <v>32</v>
      </c>
      <c r="I2833" s="99">
        <v>14</v>
      </c>
      <c r="J2833" s="93">
        <v>20</v>
      </c>
      <c r="K2833" s="93">
        <v>13</v>
      </c>
      <c r="L2833" s="93">
        <v>1</v>
      </c>
      <c r="M2833" s="93">
        <v>22</v>
      </c>
      <c r="N2833" s="93">
        <v>32</v>
      </c>
      <c r="O2833" s="94">
        <v>10</v>
      </c>
      <c r="P2833" s="74">
        <v>332623306</v>
      </c>
      <c r="Q2833" s="74">
        <v>1812767035</v>
      </c>
      <c r="R2833" s="74">
        <v>3</v>
      </c>
      <c r="S2833" s="74">
        <v>10000000</v>
      </c>
      <c r="T2833" s="74">
        <v>74</v>
      </c>
      <c r="U2833" s="74">
        <v>372366</v>
      </c>
      <c r="V2833" s="74">
        <v>677</v>
      </c>
      <c r="W2833" s="74">
        <v>3000</v>
      </c>
      <c r="X2833" s="74">
        <v>39417</v>
      </c>
      <c r="Y2833" s="74">
        <v>200</v>
      </c>
      <c r="Z2833" s="74">
        <v>861539</v>
      </c>
      <c r="AA2833" s="74">
        <v>10</v>
      </c>
      <c r="AB2833" s="74">
        <v>6847023</v>
      </c>
      <c r="AC2833" s="74">
        <v>5</v>
      </c>
    </row>
    <row r="2834" spans="1:29" ht="14.25">
      <c r="A2834" s="89">
        <v>2022038</v>
      </c>
      <c r="B2834" s="91">
        <v>44658</v>
      </c>
      <c r="C2834" s="97">
        <v>9</v>
      </c>
      <c r="D2834" s="93">
        <v>12</v>
      </c>
      <c r="E2834" s="93">
        <v>13</v>
      </c>
      <c r="F2834" s="93">
        <v>16</v>
      </c>
      <c r="G2834" s="93">
        <v>24</v>
      </c>
      <c r="H2834" s="93">
        <v>32</v>
      </c>
      <c r="I2834" s="99">
        <v>4</v>
      </c>
      <c r="J2834" s="93">
        <v>13</v>
      </c>
      <c r="K2834" s="93">
        <v>9</v>
      </c>
      <c r="L2834" s="93">
        <v>32</v>
      </c>
      <c r="M2834" s="93">
        <v>16</v>
      </c>
      <c r="N2834" s="93">
        <v>12</v>
      </c>
      <c r="O2834" s="94">
        <v>24</v>
      </c>
      <c r="P2834" s="74">
        <v>348860576</v>
      </c>
      <c r="Q2834" s="74">
        <v>1841833878</v>
      </c>
      <c r="R2834" s="74">
        <v>5</v>
      </c>
      <c r="S2834" s="74">
        <v>8932134</v>
      </c>
      <c r="T2834" s="74">
        <v>67</v>
      </c>
      <c r="U2834" s="74">
        <v>366803</v>
      </c>
      <c r="V2834" s="74">
        <v>1024</v>
      </c>
      <c r="W2834" s="74">
        <v>3000</v>
      </c>
      <c r="X2834" s="74">
        <v>54426</v>
      </c>
      <c r="Y2834" s="74">
        <v>200</v>
      </c>
      <c r="Z2834" s="74">
        <v>1110914</v>
      </c>
      <c r="AA2834" s="74">
        <v>10</v>
      </c>
      <c r="AB2834" s="74">
        <v>9514398</v>
      </c>
      <c r="AC2834" s="74">
        <v>5</v>
      </c>
    </row>
    <row r="2835" spans="1:29" ht="14.25">
      <c r="A2835" s="89">
        <v>2022039</v>
      </c>
      <c r="B2835" s="91">
        <v>44661</v>
      </c>
      <c r="C2835" s="97">
        <v>2</v>
      </c>
      <c r="D2835" s="93">
        <v>6</v>
      </c>
      <c r="E2835" s="93">
        <v>7</v>
      </c>
      <c r="F2835" s="93">
        <v>10</v>
      </c>
      <c r="G2835" s="93">
        <v>15</v>
      </c>
      <c r="H2835" s="93">
        <v>20</v>
      </c>
      <c r="I2835" s="99">
        <v>5</v>
      </c>
      <c r="J2835" s="93">
        <v>15</v>
      </c>
      <c r="K2835" s="93">
        <v>7</v>
      </c>
      <c r="L2835" s="93">
        <v>10</v>
      </c>
      <c r="M2835" s="93">
        <v>6</v>
      </c>
      <c r="N2835" s="93">
        <v>2</v>
      </c>
      <c r="O2835" s="94">
        <v>20</v>
      </c>
      <c r="P2835" s="74">
        <v>375104494</v>
      </c>
      <c r="Q2835" s="74">
        <v>1873384741</v>
      </c>
      <c r="R2835" s="74">
        <v>5</v>
      </c>
      <c r="S2835" s="74">
        <v>9112790</v>
      </c>
      <c r="T2835" s="74">
        <v>177</v>
      </c>
      <c r="U2835" s="74">
        <v>145225</v>
      </c>
      <c r="V2835" s="74">
        <v>1693</v>
      </c>
      <c r="W2835" s="74">
        <v>3000</v>
      </c>
      <c r="X2835" s="74">
        <v>79297</v>
      </c>
      <c r="Y2835" s="74">
        <v>200</v>
      </c>
      <c r="Z2835" s="74">
        <v>1476259</v>
      </c>
      <c r="AA2835" s="74">
        <v>10</v>
      </c>
      <c r="AB2835" s="74">
        <v>9056092</v>
      </c>
      <c r="AC2835" s="74">
        <v>5</v>
      </c>
    </row>
    <row r="2836" spans="1:29" ht="14.25">
      <c r="A2836" s="89">
        <v>2022040</v>
      </c>
      <c r="B2836" s="91">
        <v>44663</v>
      </c>
      <c r="C2836" s="97">
        <v>3</v>
      </c>
      <c r="D2836" s="93">
        <v>12</v>
      </c>
      <c r="E2836" s="93">
        <v>14</v>
      </c>
      <c r="F2836" s="93">
        <v>16</v>
      </c>
      <c r="G2836" s="93">
        <v>31</v>
      </c>
      <c r="H2836" s="93">
        <v>33</v>
      </c>
      <c r="I2836" s="99">
        <v>12</v>
      </c>
      <c r="J2836" s="93">
        <v>16</v>
      </c>
      <c r="K2836" s="93">
        <v>3</v>
      </c>
      <c r="L2836" s="93">
        <v>14</v>
      </c>
      <c r="M2836" s="93">
        <v>12</v>
      </c>
      <c r="N2836" s="93">
        <v>31</v>
      </c>
      <c r="O2836" s="94">
        <v>33</v>
      </c>
      <c r="P2836" s="74">
        <v>343211044</v>
      </c>
      <c r="Q2836" s="74">
        <v>1832633915</v>
      </c>
      <c r="R2836" s="74">
        <v>15</v>
      </c>
      <c r="S2836" s="74">
        <v>5830283</v>
      </c>
      <c r="T2836" s="74">
        <v>199</v>
      </c>
      <c r="U2836" s="74">
        <v>130821</v>
      </c>
      <c r="V2836" s="74">
        <v>1322</v>
      </c>
      <c r="W2836" s="74">
        <v>3000</v>
      </c>
      <c r="X2836" s="74">
        <v>72884</v>
      </c>
      <c r="Y2836" s="74">
        <v>200</v>
      </c>
      <c r="Z2836" s="74">
        <v>1344156</v>
      </c>
      <c r="AA2836" s="74">
        <v>10</v>
      </c>
      <c r="AB2836" s="74">
        <v>14783565</v>
      </c>
      <c r="AC2836" s="74">
        <v>5</v>
      </c>
    </row>
    <row r="2837" spans="1:29" ht="14.25">
      <c r="A2837" s="89">
        <v>2022041</v>
      </c>
      <c r="B2837" s="91">
        <v>44665</v>
      </c>
      <c r="C2837" s="97">
        <v>5</v>
      </c>
      <c r="D2837" s="93">
        <v>7</v>
      </c>
      <c r="E2837" s="93">
        <v>21</v>
      </c>
      <c r="F2837" s="93">
        <v>22</v>
      </c>
      <c r="G2837" s="93">
        <v>24</v>
      </c>
      <c r="H2837" s="93">
        <v>29</v>
      </c>
      <c r="I2837" s="99">
        <v>14</v>
      </c>
      <c r="J2837" s="93">
        <v>29</v>
      </c>
      <c r="K2837" s="93">
        <v>7</v>
      </c>
      <c r="L2837" s="93">
        <v>5</v>
      </c>
      <c r="M2837" s="93">
        <v>24</v>
      </c>
      <c r="N2837" s="93">
        <v>22</v>
      </c>
      <c r="O2837" s="94">
        <v>21</v>
      </c>
      <c r="P2837" s="74">
        <v>348280000</v>
      </c>
      <c r="Q2837" s="74">
        <v>1878895566</v>
      </c>
      <c r="R2837" s="74">
        <v>4</v>
      </c>
      <c r="S2837" s="74">
        <v>10000000</v>
      </c>
      <c r="T2837" s="74">
        <v>57</v>
      </c>
      <c r="U2837" s="74">
        <v>504454</v>
      </c>
      <c r="V2837" s="74">
        <v>799</v>
      </c>
      <c r="W2837" s="74">
        <v>3000</v>
      </c>
      <c r="X2837" s="74">
        <v>47352</v>
      </c>
      <c r="Y2837" s="74">
        <v>200</v>
      </c>
      <c r="Z2837" s="74">
        <v>1061711</v>
      </c>
      <c r="AA2837" s="74">
        <v>10</v>
      </c>
      <c r="AB2837" s="74">
        <v>6631431</v>
      </c>
      <c r="AC2837" s="74">
        <v>5</v>
      </c>
    </row>
    <row r="2838" spans="1:29" ht="14.25">
      <c r="A2838" s="89">
        <v>2022042</v>
      </c>
      <c r="B2838" s="91">
        <v>44668</v>
      </c>
      <c r="C2838" s="97">
        <v>5</v>
      </c>
      <c r="D2838" s="93">
        <v>10</v>
      </c>
      <c r="E2838" s="93">
        <v>11</v>
      </c>
      <c r="F2838" s="93">
        <v>21</v>
      </c>
      <c r="G2838" s="93">
        <v>22</v>
      </c>
      <c r="H2838" s="93">
        <v>30</v>
      </c>
      <c r="I2838" s="99">
        <v>13</v>
      </c>
      <c r="J2838" s="93">
        <v>30</v>
      </c>
      <c r="K2838" s="93">
        <v>11</v>
      </c>
      <c r="L2838" s="93">
        <v>5</v>
      </c>
      <c r="M2838" s="93">
        <v>21</v>
      </c>
      <c r="N2838" s="93">
        <v>22</v>
      </c>
      <c r="O2838" s="94">
        <v>10</v>
      </c>
      <c r="P2838" s="74">
        <v>376726628</v>
      </c>
      <c r="Q2838" s="74">
        <v>1885518647</v>
      </c>
      <c r="R2838" s="74">
        <v>10</v>
      </c>
      <c r="S2838" s="74">
        <v>7059021</v>
      </c>
      <c r="T2838" s="74">
        <v>175</v>
      </c>
      <c r="U2838" s="74">
        <v>147072</v>
      </c>
      <c r="V2838" s="74">
        <v>1624</v>
      </c>
      <c r="W2838" s="74">
        <v>3000</v>
      </c>
      <c r="X2838" s="74">
        <v>77105</v>
      </c>
      <c r="Y2838" s="74">
        <v>200</v>
      </c>
      <c r="Z2838" s="74">
        <v>1574277</v>
      </c>
      <c r="AA2838" s="74">
        <v>10</v>
      </c>
      <c r="AB2838" s="74">
        <v>9121844</v>
      </c>
      <c r="AC2838" s="74">
        <v>5</v>
      </c>
    </row>
    <row r="2839" spans="1:29" ht="14.25">
      <c r="A2839" s="89">
        <v>2022043</v>
      </c>
      <c r="B2839" s="91">
        <v>44670</v>
      </c>
      <c r="C2839" s="97">
        <v>2</v>
      </c>
      <c r="D2839" s="93">
        <v>17</v>
      </c>
      <c r="E2839" s="93">
        <v>20</v>
      </c>
      <c r="F2839" s="93">
        <v>23</v>
      </c>
      <c r="G2839" s="93">
        <v>25</v>
      </c>
      <c r="H2839" s="93">
        <v>27</v>
      </c>
      <c r="I2839" s="99">
        <v>8</v>
      </c>
      <c r="J2839" s="93">
        <v>25</v>
      </c>
      <c r="K2839" s="93">
        <v>17</v>
      </c>
      <c r="L2839" s="93">
        <v>20</v>
      </c>
      <c r="M2839" s="93">
        <v>23</v>
      </c>
      <c r="N2839" s="93">
        <v>27</v>
      </c>
      <c r="O2839" s="94">
        <v>2</v>
      </c>
      <c r="P2839" s="74">
        <v>350215018</v>
      </c>
      <c r="Q2839" s="74">
        <v>1883060805</v>
      </c>
      <c r="R2839" s="74">
        <v>9</v>
      </c>
      <c r="S2839" s="74">
        <v>6718875</v>
      </c>
      <c r="T2839" s="74">
        <v>54</v>
      </c>
      <c r="U2839" s="74">
        <v>358098</v>
      </c>
      <c r="V2839" s="74">
        <v>1312</v>
      </c>
      <c r="W2839" s="74">
        <v>3000</v>
      </c>
      <c r="X2839" s="74">
        <v>66237</v>
      </c>
      <c r="Y2839" s="74">
        <v>200</v>
      </c>
      <c r="Z2839" s="74">
        <v>1274684</v>
      </c>
      <c r="AA2839" s="74">
        <v>10</v>
      </c>
      <c r="AB2839" s="74">
        <v>12865148</v>
      </c>
      <c r="AC2839" s="74">
        <v>5</v>
      </c>
    </row>
    <row r="2840" spans="1:29" ht="14.25">
      <c r="A2840" s="89">
        <v>2022044</v>
      </c>
      <c r="B2840" s="91">
        <v>44672</v>
      </c>
      <c r="C2840" s="97">
        <v>1</v>
      </c>
      <c r="D2840" s="93">
        <v>7</v>
      </c>
      <c r="E2840" s="93">
        <v>8</v>
      </c>
      <c r="F2840" s="93">
        <v>21</v>
      </c>
      <c r="G2840" s="93">
        <v>23</v>
      </c>
      <c r="H2840" s="93">
        <v>29</v>
      </c>
      <c r="I2840" s="99">
        <v>6</v>
      </c>
      <c r="J2840" s="93">
        <v>8</v>
      </c>
      <c r="K2840" s="93">
        <v>21</v>
      </c>
      <c r="L2840" s="93">
        <v>29</v>
      </c>
      <c r="M2840" s="93">
        <v>1</v>
      </c>
      <c r="N2840" s="93">
        <v>23</v>
      </c>
      <c r="O2840" s="94">
        <v>7</v>
      </c>
      <c r="P2840" s="74">
        <v>362459788</v>
      </c>
      <c r="Q2840" s="74">
        <v>1872712376</v>
      </c>
      <c r="R2840" s="74">
        <v>11</v>
      </c>
      <c r="S2840" s="74">
        <v>6476085</v>
      </c>
      <c r="T2840" s="74">
        <v>123</v>
      </c>
      <c r="U2840" s="74">
        <v>165009</v>
      </c>
      <c r="V2840" s="74">
        <v>1657</v>
      </c>
      <c r="W2840" s="74">
        <v>3000</v>
      </c>
      <c r="X2840" s="74">
        <v>75494</v>
      </c>
      <c r="Y2840" s="74">
        <v>200</v>
      </c>
      <c r="Z2840" s="74">
        <v>1392004</v>
      </c>
      <c r="AA2840" s="74">
        <v>10</v>
      </c>
      <c r="AB2840" s="74">
        <v>12486156</v>
      </c>
      <c r="AC2840" s="74">
        <v>5</v>
      </c>
    </row>
    <row r="2841" spans="1:29" ht="14.25">
      <c r="A2841" s="89">
        <v>2022045</v>
      </c>
      <c r="B2841" s="91">
        <v>44675</v>
      </c>
      <c r="C2841" s="97">
        <v>3</v>
      </c>
      <c r="D2841" s="93">
        <v>12</v>
      </c>
      <c r="E2841" s="93">
        <v>17</v>
      </c>
      <c r="F2841" s="93">
        <v>18</v>
      </c>
      <c r="G2841" s="93">
        <v>19</v>
      </c>
      <c r="H2841" s="93">
        <v>28</v>
      </c>
      <c r="I2841" s="99">
        <v>4</v>
      </c>
      <c r="J2841" s="93">
        <v>18</v>
      </c>
      <c r="K2841" s="93">
        <v>17</v>
      </c>
      <c r="L2841" s="93">
        <v>19</v>
      </c>
      <c r="M2841" s="93">
        <v>12</v>
      </c>
      <c r="N2841" s="93">
        <v>28</v>
      </c>
      <c r="O2841" s="94">
        <v>3</v>
      </c>
      <c r="P2841" s="74">
        <v>389120778</v>
      </c>
      <c r="Q2841" s="74">
        <v>1885303642</v>
      </c>
      <c r="R2841" s="74">
        <v>7</v>
      </c>
      <c r="S2841" s="74">
        <v>7472273</v>
      </c>
      <c r="T2841" s="74">
        <v>182</v>
      </c>
      <c r="U2841" s="74">
        <v>118859</v>
      </c>
      <c r="V2841" s="74">
        <v>2553</v>
      </c>
      <c r="W2841" s="74">
        <v>3000</v>
      </c>
      <c r="X2841" s="74">
        <v>114388</v>
      </c>
      <c r="Y2841" s="74">
        <v>200</v>
      </c>
      <c r="Z2841" s="74">
        <v>2005751</v>
      </c>
      <c r="AA2841" s="74">
        <v>10</v>
      </c>
      <c r="AB2841" s="74">
        <v>10708499</v>
      </c>
      <c r="AC2841" s="74">
        <v>5</v>
      </c>
    </row>
    <row r="2842" spans="1:29" ht="14.25">
      <c r="A2842" s="89">
        <v>2022046</v>
      </c>
      <c r="B2842" s="91">
        <v>44677</v>
      </c>
      <c r="C2842" s="97">
        <v>2</v>
      </c>
      <c r="D2842" s="93">
        <v>11</v>
      </c>
      <c r="E2842" s="93">
        <v>24</v>
      </c>
      <c r="F2842" s="93">
        <v>25</v>
      </c>
      <c r="G2842" s="93">
        <v>27</v>
      </c>
      <c r="H2842" s="93">
        <v>30</v>
      </c>
      <c r="I2842" s="99">
        <v>14</v>
      </c>
      <c r="J2842" s="93">
        <v>2</v>
      </c>
      <c r="K2842" s="93">
        <v>11</v>
      </c>
      <c r="L2842" s="93">
        <v>25</v>
      </c>
      <c r="M2842" s="93">
        <v>27</v>
      </c>
      <c r="N2842" s="93">
        <v>24</v>
      </c>
      <c r="O2842" s="94">
        <v>30</v>
      </c>
      <c r="P2842" s="74">
        <v>358743356</v>
      </c>
      <c r="Q2842" s="74">
        <v>1901913181</v>
      </c>
      <c r="R2842" s="74">
        <v>9</v>
      </c>
      <c r="S2842" s="74">
        <v>7489274</v>
      </c>
      <c r="T2842" s="74">
        <v>132</v>
      </c>
      <c r="U2842" s="74">
        <v>212154</v>
      </c>
      <c r="V2842" s="74">
        <v>1157</v>
      </c>
      <c r="W2842" s="74">
        <v>3000</v>
      </c>
      <c r="X2842" s="74">
        <v>64937</v>
      </c>
      <c r="Y2842" s="74">
        <v>200</v>
      </c>
      <c r="Z2842" s="74">
        <v>1254336</v>
      </c>
      <c r="AA2842" s="74">
        <v>10</v>
      </c>
      <c r="AB2842" s="74">
        <v>6953028</v>
      </c>
      <c r="AC2842" s="74">
        <v>5</v>
      </c>
    </row>
    <row r="2843" spans="1:29" ht="14.25">
      <c r="A2843" s="89">
        <v>2022047</v>
      </c>
      <c r="B2843" s="91">
        <v>44679</v>
      </c>
      <c r="C2843" s="97">
        <v>3</v>
      </c>
      <c r="D2843" s="93">
        <v>7</v>
      </c>
      <c r="E2843" s="93">
        <v>8</v>
      </c>
      <c r="F2843" s="93">
        <v>14</v>
      </c>
      <c r="G2843" s="93">
        <v>27</v>
      </c>
      <c r="H2843" s="93">
        <v>30</v>
      </c>
      <c r="I2843" s="99">
        <v>9</v>
      </c>
      <c r="J2843" s="93">
        <v>27</v>
      </c>
      <c r="K2843" s="93">
        <v>30</v>
      </c>
      <c r="L2843" s="93">
        <v>8</v>
      </c>
      <c r="M2843" s="93">
        <v>3</v>
      </c>
      <c r="N2843" s="93">
        <v>14</v>
      </c>
      <c r="O2843" s="94">
        <v>7</v>
      </c>
      <c r="P2843" s="74">
        <v>360230056</v>
      </c>
      <c r="Q2843" s="74">
        <v>1833014021</v>
      </c>
      <c r="R2843" s="74">
        <v>21</v>
      </c>
      <c r="S2843" s="74">
        <v>5625122</v>
      </c>
      <c r="T2843" s="74">
        <v>128</v>
      </c>
      <c r="U2843" s="74">
        <v>128199</v>
      </c>
      <c r="V2843" s="74">
        <v>2667</v>
      </c>
      <c r="W2843" s="74">
        <v>3000</v>
      </c>
      <c r="X2843" s="74">
        <v>99201</v>
      </c>
      <c r="Y2843" s="74">
        <v>200</v>
      </c>
      <c r="Z2843" s="74">
        <v>1570894</v>
      </c>
      <c r="AA2843" s="74">
        <v>10</v>
      </c>
      <c r="AB2843" s="74">
        <v>13464939</v>
      </c>
      <c r="AC2843" s="74">
        <v>5</v>
      </c>
    </row>
    <row r="2844" spans="1:29" ht="14.25">
      <c r="A2844" s="89">
        <v>2022048</v>
      </c>
      <c r="B2844" s="91">
        <v>44682</v>
      </c>
      <c r="C2844" s="97">
        <v>5</v>
      </c>
      <c r="D2844" s="93">
        <v>7</v>
      </c>
      <c r="E2844" s="93">
        <v>17</v>
      </c>
      <c r="F2844" s="93">
        <v>20</v>
      </c>
      <c r="G2844" s="93">
        <v>26</v>
      </c>
      <c r="H2844" s="93">
        <v>31</v>
      </c>
      <c r="I2844" s="99">
        <v>14</v>
      </c>
      <c r="J2844" s="93">
        <v>7</v>
      </c>
      <c r="K2844" s="93">
        <v>20</v>
      </c>
      <c r="L2844" s="93">
        <v>31</v>
      </c>
      <c r="M2844" s="93">
        <v>26</v>
      </c>
      <c r="N2844" s="93">
        <v>5</v>
      </c>
      <c r="O2844" s="94">
        <v>17</v>
      </c>
      <c r="P2844" s="74">
        <v>357972850</v>
      </c>
      <c r="Q2844" s="74">
        <v>1882359418</v>
      </c>
      <c r="R2844" s="74">
        <v>4</v>
      </c>
      <c r="S2844" s="74">
        <v>10000000</v>
      </c>
      <c r="T2844" s="74">
        <v>180</v>
      </c>
      <c r="U2844" s="74">
        <v>165454</v>
      </c>
      <c r="V2844" s="74">
        <v>969</v>
      </c>
      <c r="W2844" s="74">
        <v>3000</v>
      </c>
      <c r="X2844" s="74">
        <v>58888</v>
      </c>
      <c r="Y2844" s="74">
        <v>200</v>
      </c>
      <c r="Z2844" s="74">
        <v>1279419</v>
      </c>
      <c r="AA2844" s="74">
        <v>10</v>
      </c>
      <c r="AB2844" s="74">
        <v>5760142</v>
      </c>
      <c r="AC2844" s="74">
        <v>5</v>
      </c>
    </row>
    <row r="2845" spans="1:29" ht="14.25">
      <c r="A2845" s="89">
        <v>2022049</v>
      </c>
      <c r="B2845" s="91">
        <v>44684</v>
      </c>
      <c r="C2845" s="97">
        <v>2</v>
      </c>
      <c r="D2845" s="93">
        <v>4</v>
      </c>
      <c r="E2845" s="93">
        <v>7</v>
      </c>
      <c r="F2845" s="93">
        <v>18</v>
      </c>
      <c r="G2845" s="93">
        <v>25</v>
      </c>
      <c r="H2845" s="93">
        <v>26</v>
      </c>
      <c r="I2845" s="99">
        <v>10</v>
      </c>
      <c r="J2845" s="93">
        <v>2</v>
      </c>
      <c r="K2845" s="93">
        <v>4</v>
      </c>
      <c r="L2845" s="93">
        <v>25</v>
      </c>
      <c r="M2845" s="93">
        <v>7</v>
      </c>
      <c r="N2845" s="93">
        <v>26</v>
      </c>
      <c r="O2845" s="94">
        <v>18</v>
      </c>
      <c r="P2845" s="74">
        <v>337463590</v>
      </c>
      <c r="Q2845" s="74">
        <v>1949357745</v>
      </c>
      <c r="R2845" s="74">
        <v>0</v>
      </c>
      <c r="S2845" s="74">
        <v>0</v>
      </c>
      <c r="T2845" s="74">
        <v>127</v>
      </c>
      <c r="U2845" s="74">
        <v>175848</v>
      </c>
      <c r="V2845" s="74">
        <v>1317</v>
      </c>
      <c r="W2845" s="74">
        <v>3000</v>
      </c>
      <c r="X2845" s="74">
        <v>72123</v>
      </c>
      <c r="Y2845" s="74">
        <v>200</v>
      </c>
      <c r="Z2845" s="74">
        <v>1387553</v>
      </c>
      <c r="AA2845" s="74">
        <v>10</v>
      </c>
      <c r="AB2845" s="74">
        <v>8754985</v>
      </c>
      <c r="AC2845" s="74">
        <v>5</v>
      </c>
    </row>
    <row r="2846" spans="1:29" ht="14.25">
      <c r="A2846" s="89">
        <v>2022050</v>
      </c>
      <c r="B2846" s="91">
        <v>44686</v>
      </c>
      <c r="C2846" s="97">
        <v>3</v>
      </c>
      <c r="D2846" s="93">
        <v>5</v>
      </c>
      <c r="E2846" s="93">
        <v>8</v>
      </c>
      <c r="F2846" s="93">
        <v>14</v>
      </c>
      <c r="G2846" s="93">
        <v>27</v>
      </c>
      <c r="H2846" s="93">
        <v>33</v>
      </c>
      <c r="I2846" s="99">
        <v>8</v>
      </c>
      <c r="J2846" s="93">
        <v>14</v>
      </c>
      <c r="K2846" s="93">
        <v>27</v>
      </c>
      <c r="L2846" s="93">
        <v>8</v>
      </c>
      <c r="M2846" s="93">
        <v>33</v>
      </c>
      <c r="N2846" s="93">
        <v>5</v>
      </c>
      <c r="O2846" s="94">
        <v>3</v>
      </c>
      <c r="P2846" s="74">
        <v>363371278</v>
      </c>
      <c r="Q2846" s="74">
        <v>1916892944</v>
      </c>
      <c r="R2846" s="74">
        <v>16</v>
      </c>
      <c r="S2846" s="74">
        <v>6080345</v>
      </c>
      <c r="T2846" s="74">
        <v>141</v>
      </c>
      <c r="U2846" s="74">
        <v>153240</v>
      </c>
      <c r="V2846" s="74">
        <v>1739</v>
      </c>
      <c r="W2846" s="74">
        <v>3000</v>
      </c>
      <c r="X2846" s="74">
        <v>84801</v>
      </c>
      <c r="Y2846" s="74">
        <v>200</v>
      </c>
      <c r="Z2846" s="74">
        <v>1523857</v>
      </c>
      <c r="AA2846" s="74">
        <v>10</v>
      </c>
      <c r="AB2846" s="74">
        <v>10841704</v>
      </c>
      <c r="AC2846" s="74">
        <v>5</v>
      </c>
    </row>
    <row r="2847" spans="1:29" ht="14.25">
      <c r="A2847" s="89">
        <v>2022051</v>
      </c>
      <c r="B2847" s="91">
        <v>44689</v>
      </c>
      <c r="C2847" s="97">
        <v>2</v>
      </c>
      <c r="D2847" s="93">
        <v>5</v>
      </c>
      <c r="E2847" s="93">
        <v>11</v>
      </c>
      <c r="F2847" s="93">
        <v>17</v>
      </c>
      <c r="G2847" s="93">
        <v>21</v>
      </c>
      <c r="H2847" s="93">
        <v>33</v>
      </c>
      <c r="I2847" s="99">
        <v>1</v>
      </c>
      <c r="J2847" s="93">
        <v>5</v>
      </c>
      <c r="K2847" s="93">
        <v>21</v>
      </c>
      <c r="L2847" s="93">
        <v>17</v>
      </c>
      <c r="M2847" s="93">
        <v>11</v>
      </c>
      <c r="N2847" s="93">
        <v>33</v>
      </c>
      <c r="O2847" s="94">
        <v>2</v>
      </c>
      <c r="P2847" s="74">
        <v>389679034</v>
      </c>
      <c r="Q2847" s="74">
        <v>1951616776</v>
      </c>
      <c r="R2847" s="74">
        <v>5</v>
      </c>
      <c r="S2847" s="74">
        <v>9343551</v>
      </c>
      <c r="T2847" s="74">
        <v>114</v>
      </c>
      <c r="U2847" s="74">
        <v>238133</v>
      </c>
      <c r="V2847" s="74">
        <v>1235</v>
      </c>
      <c r="W2847" s="74">
        <v>3000</v>
      </c>
      <c r="X2847" s="74">
        <v>70906</v>
      </c>
      <c r="Y2847" s="74">
        <v>200</v>
      </c>
      <c r="Z2847" s="74">
        <v>1289816</v>
      </c>
      <c r="AA2847" s="74">
        <v>10</v>
      </c>
      <c r="AB2847" s="74">
        <v>10313916</v>
      </c>
      <c r="AC2847" s="74">
        <v>5</v>
      </c>
    </row>
    <row r="2848" spans="1:29" ht="14.25">
      <c r="A2848" s="89">
        <v>2022052</v>
      </c>
      <c r="B2848" s="91">
        <v>44691</v>
      </c>
      <c r="C2848" s="97">
        <v>7</v>
      </c>
      <c r="D2848" s="93">
        <v>24</v>
      </c>
      <c r="E2848" s="93">
        <v>27</v>
      </c>
      <c r="F2848" s="93">
        <v>29</v>
      </c>
      <c r="G2848" s="93">
        <v>31</v>
      </c>
      <c r="H2848" s="93">
        <v>32</v>
      </c>
      <c r="I2848" s="99">
        <v>15</v>
      </c>
      <c r="J2848" s="93">
        <v>32</v>
      </c>
      <c r="K2848" s="93">
        <v>27</v>
      </c>
      <c r="L2848" s="93">
        <v>31</v>
      </c>
      <c r="M2848" s="93">
        <v>7</v>
      </c>
      <c r="N2848" s="93">
        <v>24</v>
      </c>
      <c r="O2848" s="94">
        <v>29</v>
      </c>
      <c r="P2848" s="74">
        <v>359187786</v>
      </c>
      <c r="Q2848" s="74">
        <v>1997206997</v>
      </c>
      <c r="R2848" s="74">
        <v>4</v>
      </c>
      <c r="S2848" s="74">
        <v>10000000</v>
      </c>
      <c r="T2848" s="74">
        <v>61</v>
      </c>
      <c r="U2848" s="74">
        <v>467706</v>
      </c>
      <c r="V2848" s="74">
        <v>888</v>
      </c>
      <c r="W2848" s="74">
        <v>3000</v>
      </c>
      <c r="X2848" s="74">
        <v>47240</v>
      </c>
      <c r="Y2848" s="74">
        <v>200</v>
      </c>
      <c r="Z2848" s="74">
        <v>1022886</v>
      </c>
      <c r="AA2848" s="74">
        <v>10</v>
      </c>
      <c r="AB2848" s="74">
        <v>7908172</v>
      </c>
      <c r="AC2848" s="74">
        <v>5</v>
      </c>
    </row>
    <row r="2849" spans="1:29" ht="14.25">
      <c r="A2849" s="89">
        <v>2022053</v>
      </c>
      <c r="B2849" s="91">
        <v>44693</v>
      </c>
      <c r="C2849" s="97">
        <v>10</v>
      </c>
      <c r="D2849" s="93">
        <v>14</v>
      </c>
      <c r="E2849" s="93">
        <v>18</v>
      </c>
      <c r="F2849" s="93">
        <v>23</v>
      </c>
      <c r="G2849" s="93">
        <v>27</v>
      </c>
      <c r="H2849" s="93">
        <v>33</v>
      </c>
      <c r="I2849" s="99">
        <v>15</v>
      </c>
      <c r="J2849" s="93">
        <v>18</v>
      </c>
      <c r="K2849" s="93">
        <v>10</v>
      </c>
      <c r="L2849" s="93">
        <v>14</v>
      </c>
      <c r="M2849" s="93">
        <v>27</v>
      </c>
      <c r="N2849" s="93">
        <v>33</v>
      </c>
      <c r="O2849" s="94">
        <v>23</v>
      </c>
      <c r="P2849" s="74">
        <v>356510652</v>
      </c>
      <c r="Q2849" s="74">
        <v>2046352325</v>
      </c>
      <c r="R2849" s="74">
        <v>4</v>
      </c>
      <c r="S2849" s="74">
        <v>10000000</v>
      </c>
      <c r="T2849" s="74">
        <v>81</v>
      </c>
      <c r="U2849" s="74">
        <v>366853</v>
      </c>
      <c r="V2849" s="74">
        <v>970</v>
      </c>
      <c r="W2849" s="74">
        <v>3000</v>
      </c>
      <c r="X2849" s="74">
        <v>46762</v>
      </c>
      <c r="Y2849" s="74">
        <v>200</v>
      </c>
      <c r="Z2849" s="74">
        <v>969144</v>
      </c>
      <c r="AA2849" s="74">
        <v>10</v>
      </c>
      <c r="AB2849" s="74">
        <v>6775188</v>
      </c>
      <c r="AC2849" s="74">
        <v>5</v>
      </c>
    </row>
    <row r="2850" spans="1:29" ht="14.25">
      <c r="A2850" s="89">
        <v>2022054</v>
      </c>
      <c r="B2850" s="91">
        <v>44696</v>
      </c>
      <c r="C2850" s="97">
        <v>8</v>
      </c>
      <c r="D2850" s="93">
        <v>12</v>
      </c>
      <c r="E2850" s="93">
        <v>21</v>
      </c>
      <c r="F2850" s="93">
        <v>27</v>
      </c>
      <c r="G2850" s="93">
        <v>28</v>
      </c>
      <c r="H2850" s="93">
        <v>33</v>
      </c>
      <c r="I2850" s="99">
        <v>11</v>
      </c>
      <c r="J2850" s="93">
        <v>8</v>
      </c>
      <c r="K2850" s="93">
        <v>27</v>
      </c>
      <c r="L2850" s="93">
        <v>21</v>
      </c>
      <c r="M2850" s="93">
        <v>28</v>
      </c>
      <c r="N2850" s="93">
        <v>12</v>
      </c>
      <c r="O2850" s="94">
        <v>33</v>
      </c>
      <c r="P2850" s="74">
        <v>391678014</v>
      </c>
      <c r="Q2850" s="74">
        <v>1941352325</v>
      </c>
      <c r="R2850" s="74">
        <v>21</v>
      </c>
      <c r="S2850" s="74">
        <v>5000000</v>
      </c>
      <c r="T2850" s="74">
        <v>92</v>
      </c>
      <c r="U2850" s="74">
        <v>6000</v>
      </c>
      <c r="V2850" s="74">
        <v>4177</v>
      </c>
      <c r="W2850" s="74">
        <v>3000</v>
      </c>
      <c r="X2850" s="74">
        <v>149902</v>
      </c>
      <c r="Y2850" s="74">
        <v>200</v>
      </c>
      <c r="Z2850" s="74">
        <v>2207496</v>
      </c>
      <c r="AA2850" s="74">
        <v>10</v>
      </c>
      <c r="AB2850" s="74">
        <v>29180031</v>
      </c>
      <c r="AC2850" s="74">
        <v>5</v>
      </c>
    </row>
    <row r="2851" spans="1:29" ht="14.25">
      <c r="A2851" s="89">
        <v>2022055</v>
      </c>
      <c r="B2851" s="91">
        <v>44698</v>
      </c>
      <c r="C2851" s="97">
        <v>2</v>
      </c>
      <c r="D2851" s="93">
        <v>4</v>
      </c>
      <c r="E2851" s="93">
        <v>9</v>
      </c>
      <c r="F2851" s="93">
        <v>26</v>
      </c>
      <c r="G2851" s="93">
        <v>28</v>
      </c>
      <c r="H2851" s="93">
        <v>33</v>
      </c>
      <c r="I2851" s="99">
        <v>3</v>
      </c>
      <c r="J2851" s="93">
        <v>2</v>
      </c>
      <c r="K2851" s="93">
        <v>9</v>
      </c>
      <c r="L2851" s="93">
        <v>28</v>
      </c>
      <c r="M2851" s="93">
        <v>33</v>
      </c>
      <c r="N2851" s="93">
        <v>4</v>
      </c>
      <c r="O2851" s="94">
        <v>26</v>
      </c>
      <c r="P2851" s="74">
        <v>350153658</v>
      </c>
      <c r="Q2851" s="74">
        <v>1971539174</v>
      </c>
      <c r="R2851" s="74">
        <v>4</v>
      </c>
      <c r="S2851" s="74">
        <v>9562440</v>
      </c>
      <c r="T2851" s="74">
        <v>77</v>
      </c>
      <c r="U2851" s="74">
        <v>296262</v>
      </c>
      <c r="V2851" s="74">
        <v>953</v>
      </c>
      <c r="W2851" s="74">
        <v>3000</v>
      </c>
      <c r="X2851" s="74">
        <v>57092</v>
      </c>
      <c r="Y2851" s="74">
        <v>200</v>
      </c>
      <c r="Z2851" s="74">
        <v>1117611</v>
      </c>
      <c r="AA2851" s="74">
        <v>10</v>
      </c>
      <c r="AB2851" s="74">
        <v>10974593</v>
      </c>
      <c r="AC2851" s="74">
        <v>5</v>
      </c>
    </row>
    <row r="2852" spans="1:29" ht="14.25">
      <c r="A2852" s="89">
        <v>2022056</v>
      </c>
      <c r="B2852" s="91">
        <v>44700</v>
      </c>
      <c r="C2852" s="97">
        <v>1</v>
      </c>
      <c r="D2852" s="93">
        <v>6</v>
      </c>
      <c r="E2852" s="93">
        <v>11</v>
      </c>
      <c r="F2852" s="93">
        <v>14</v>
      </c>
      <c r="G2852" s="93">
        <v>17</v>
      </c>
      <c r="H2852" s="93">
        <v>26</v>
      </c>
      <c r="I2852" s="99">
        <v>15</v>
      </c>
      <c r="J2852" s="93">
        <v>1</v>
      </c>
      <c r="K2852" s="93">
        <v>17</v>
      </c>
      <c r="L2852" s="93">
        <v>14</v>
      </c>
      <c r="M2852" s="93">
        <v>6</v>
      </c>
      <c r="N2852" s="93">
        <v>11</v>
      </c>
      <c r="O2852" s="94">
        <v>26</v>
      </c>
      <c r="P2852" s="74">
        <v>352329270</v>
      </c>
      <c r="Q2852" s="74">
        <v>2004226992</v>
      </c>
      <c r="R2852" s="74">
        <v>6</v>
      </c>
      <c r="S2852" s="74">
        <v>8799261</v>
      </c>
      <c r="T2852" s="74">
        <v>162</v>
      </c>
      <c r="U2852" s="74">
        <v>175891</v>
      </c>
      <c r="V2852" s="74">
        <v>857</v>
      </c>
      <c r="W2852" s="74">
        <v>3000</v>
      </c>
      <c r="X2852" s="74">
        <v>62469</v>
      </c>
      <c r="Y2852" s="74">
        <v>200</v>
      </c>
      <c r="Z2852" s="74">
        <v>1394516</v>
      </c>
      <c r="AA2852" s="74">
        <v>10</v>
      </c>
      <c r="AB2852" s="74">
        <v>5930706</v>
      </c>
      <c r="AC2852" s="74">
        <v>5</v>
      </c>
    </row>
    <row r="2853" spans="1:29" ht="14.25">
      <c r="A2853" s="89">
        <v>2022057</v>
      </c>
      <c r="B2853" s="91">
        <v>44703</v>
      </c>
      <c r="C2853" s="97">
        <v>12</v>
      </c>
      <c r="D2853" s="93">
        <v>15</v>
      </c>
      <c r="E2853" s="93">
        <v>20</v>
      </c>
      <c r="F2853" s="93">
        <v>26</v>
      </c>
      <c r="G2853" s="93">
        <v>30</v>
      </c>
      <c r="H2853" s="93">
        <v>33</v>
      </c>
      <c r="I2853" s="99">
        <v>16</v>
      </c>
      <c r="J2853" s="93">
        <v>15</v>
      </c>
      <c r="K2853" s="93">
        <v>30</v>
      </c>
      <c r="L2853" s="93">
        <v>33</v>
      </c>
      <c r="M2853" s="93">
        <v>12</v>
      </c>
      <c r="N2853" s="93">
        <v>20</v>
      </c>
      <c r="O2853" s="94">
        <v>26</v>
      </c>
      <c r="P2853" s="74">
        <v>378857894</v>
      </c>
      <c r="Q2853" s="74">
        <v>2045497453</v>
      </c>
      <c r="R2853" s="74">
        <v>3</v>
      </c>
      <c r="S2853" s="74">
        <v>10000000</v>
      </c>
      <c r="T2853" s="74">
        <v>78</v>
      </c>
      <c r="U2853" s="74">
        <v>304574</v>
      </c>
      <c r="V2853" s="74">
        <v>1169</v>
      </c>
      <c r="W2853" s="74">
        <v>3000</v>
      </c>
      <c r="X2853" s="74">
        <v>60895</v>
      </c>
      <c r="Y2853" s="74">
        <v>200</v>
      </c>
      <c r="Z2853" s="74">
        <v>1199929</v>
      </c>
      <c r="AA2853" s="74">
        <v>10</v>
      </c>
      <c r="AB2853" s="74">
        <v>12585559</v>
      </c>
      <c r="AC2853" s="74">
        <v>5</v>
      </c>
    </row>
    <row r="2854" spans="1:29" ht="14.25">
      <c r="A2854" s="89">
        <v>2022058</v>
      </c>
      <c r="B2854" s="91">
        <v>44705</v>
      </c>
      <c r="C2854" s="97">
        <v>6</v>
      </c>
      <c r="D2854" s="93">
        <v>13</v>
      </c>
      <c r="E2854" s="93">
        <v>14</v>
      </c>
      <c r="F2854" s="93">
        <v>23</v>
      </c>
      <c r="G2854" s="93">
        <v>31</v>
      </c>
      <c r="H2854" s="93">
        <v>33</v>
      </c>
      <c r="I2854" s="99">
        <v>1</v>
      </c>
      <c r="J2854" s="93">
        <v>23</v>
      </c>
      <c r="K2854" s="93">
        <v>33</v>
      </c>
      <c r="L2854" s="93">
        <v>6</v>
      </c>
      <c r="M2854" s="93">
        <v>14</v>
      </c>
      <c r="N2854" s="93">
        <v>31</v>
      </c>
      <c r="O2854" s="94">
        <v>13</v>
      </c>
      <c r="P2854" s="74">
        <v>336926030</v>
      </c>
      <c r="Q2854" s="74">
        <v>2046143432</v>
      </c>
      <c r="R2854" s="74">
        <v>10</v>
      </c>
      <c r="S2854" s="74">
        <v>6841671</v>
      </c>
      <c r="T2854" s="74">
        <v>126</v>
      </c>
      <c r="U2854" s="74">
        <v>182705</v>
      </c>
      <c r="V2854" s="74">
        <v>999</v>
      </c>
      <c r="W2854" s="74">
        <v>3000</v>
      </c>
      <c r="X2854" s="74">
        <v>58846</v>
      </c>
      <c r="Y2854" s="74">
        <v>200</v>
      </c>
      <c r="Z2854" s="74">
        <v>1135454</v>
      </c>
      <c r="AA2854" s="74">
        <v>10</v>
      </c>
      <c r="AB2854" s="74">
        <v>9377883</v>
      </c>
      <c r="AC2854" s="74">
        <v>5</v>
      </c>
    </row>
    <row r="2855" spans="1:29" ht="14.25">
      <c r="A2855" s="89">
        <v>2022059</v>
      </c>
      <c r="B2855" s="91">
        <v>44707</v>
      </c>
      <c r="C2855" s="97">
        <v>6</v>
      </c>
      <c r="D2855" s="93">
        <v>9</v>
      </c>
      <c r="E2855" s="93">
        <v>18</v>
      </c>
      <c r="F2855" s="93">
        <v>19</v>
      </c>
      <c r="G2855" s="93">
        <v>29</v>
      </c>
      <c r="H2855" s="93">
        <v>33</v>
      </c>
      <c r="I2855" s="99">
        <v>6</v>
      </c>
      <c r="J2855" s="93">
        <v>18</v>
      </c>
      <c r="K2855" s="93">
        <v>9</v>
      </c>
      <c r="L2855" s="93">
        <v>6</v>
      </c>
      <c r="M2855" s="93">
        <v>29</v>
      </c>
      <c r="N2855" s="93">
        <v>33</v>
      </c>
      <c r="O2855" s="94">
        <v>19</v>
      </c>
      <c r="P2855" s="74">
        <v>340378840</v>
      </c>
      <c r="Q2855" s="74">
        <v>1985420373</v>
      </c>
      <c r="R2855" s="74">
        <v>20</v>
      </c>
      <c r="S2855" s="74">
        <v>5714126</v>
      </c>
      <c r="T2855" s="74">
        <v>216</v>
      </c>
      <c r="U2855" s="74">
        <v>82653</v>
      </c>
      <c r="V2855" s="74">
        <v>2668</v>
      </c>
      <c r="W2855" s="74">
        <v>3000</v>
      </c>
      <c r="X2855" s="74">
        <v>96621</v>
      </c>
      <c r="Y2855" s="74">
        <v>200</v>
      </c>
      <c r="Z2855" s="74">
        <v>1480459</v>
      </c>
      <c r="AA2855" s="74">
        <v>10</v>
      </c>
      <c r="AB2855" s="74">
        <v>10648044</v>
      </c>
      <c r="AC2855" s="74">
        <v>5</v>
      </c>
    </row>
    <row r="2856" spans="1:29" ht="14.25">
      <c r="A2856" s="89">
        <v>2022060</v>
      </c>
      <c r="B2856" s="91">
        <v>44710</v>
      </c>
      <c r="C2856" s="97">
        <v>16</v>
      </c>
      <c r="D2856" s="93">
        <v>18</v>
      </c>
      <c r="E2856" s="93">
        <v>19</v>
      </c>
      <c r="F2856" s="93">
        <v>24</v>
      </c>
      <c r="G2856" s="93">
        <v>28</v>
      </c>
      <c r="H2856" s="93">
        <v>32</v>
      </c>
      <c r="I2856" s="99">
        <v>1</v>
      </c>
      <c r="J2856" s="93">
        <v>18</v>
      </c>
      <c r="K2856" s="93">
        <v>32</v>
      </c>
      <c r="L2856" s="93">
        <v>24</v>
      </c>
      <c r="M2856" s="93">
        <v>19</v>
      </c>
      <c r="N2856" s="93">
        <v>16</v>
      </c>
      <c r="O2856" s="94">
        <v>28</v>
      </c>
      <c r="P2856" s="74">
        <v>361140396</v>
      </c>
      <c r="Q2856" s="74">
        <v>2044441141</v>
      </c>
      <c r="R2856" s="74">
        <v>3</v>
      </c>
      <c r="S2856" s="74">
        <v>10000000</v>
      </c>
      <c r="T2856" s="74">
        <v>80</v>
      </c>
      <c r="U2856" s="74">
        <v>370919</v>
      </c>
      <c r="V2856" s="74">
        <v>772</v>
      </c>
      <c r="W2856" s="74">
        <v>3000</v>
      </c>
      <c r="X2856" s="74">
        <v>49072</v>
      </c>
      <c r="Y2856" s="74">
        <v>200</v>
      </c>
      <c r="Z2856" s="74">
        <v>1084721</v>
      </c>
      <c r="AA2856" s="74">
        <v>10</v>
      </c>
      <c r="AB2856" s="74">
        <v>7054965</v>
      </c>
      <c r="AC2856" s="74">
        <v>5</v>
      </c>
    </row>
    <row r="2857" spans="1:29" ht="14.25">
      <c r="A2857" s="89">
        <v>2022061</v>
      </c>
      <c r="B2857" s="91">
        <v>44712</v>
      </c>
      <c r="C2857" s="97">
        <v>1</v>
      </c>
      <c r="D2857" s="93">
        <v>3</v>
      </c>
      <c r="E2857" s="93">
        <v>16</v>
      </c>
      <c r="F2857" s="93">
        <v>18</v>
      </c>
      <c r="G2857" s="93">
        <v>29</v>
      </c>
      <c r="H2857" s="93">
        <v>33</v>
      </c>
      <c r="I2857" s="99">
        <v>6</v>
      </c>
      <c r="J2857" s="93">
        <v>1</v>
      </c>
      <c r="K2857" s="93">
        <v>18</v>
      </c>
      <c r="L2857" s="93">
        <v>29</v>
      </c>
      <c r="M2857" s="93">
        <v>16</v>
      </c>
      <c r="N2857" s="93">
        <v>33</v>
      </c>
      <c r="O2857" s="94">
        <v>3</v>
      </c>
      <c r="P2857" s="74">
        <v>331252342</v>
      </c>
      <c r="Q2857" s="74">
        <v>2089196019</v>
      </c>
      <c r="R2857" s="74">
        <v>3</v>
      </c>
      <c r="S2857" s="74">
        <v>10000000</v>
      </c>
      <c r="T2857" s="74">
        <v>64</v>
      </c>
      <c r="U2857" s="74">
        <v>389348</v>
      </c>
      <c r="V2857" s="74">
        <v>846</v>
      </c>
      <c r="W2857" s="74">
        <v>3000</v>
      </c>
      <c r="X2857" s="74">
        <v>49647</v>
      </c>
      <c r="Y2857" s="74">
        <v>200</v>
      </c>
      <c r="Z2857" s="74">
        <v>959477</v>
      </c>
      <c r="AA2857" s="74">
        <v>10</v>
      </c>
      <c r="AB2857" s="74">
        <v>8115661</v>
      </c>
      <c r="AC2857" s="74">
        <v>5</v>
      </c>
    </row>
    <row r="2858" spans="1:29" ht="14.25">
      <c r="A2858" s="89">
        <v>2022062</v>
      </c>
      <c r="B2858" s="91">
        <v>44714</v>
      </c>
      <c r="C2858" s="97">
        <v>16</v>
      </c>
      <c r="D2858" s="93">
        <v>18</v>
      </c>
      <c r="E2858" s="93">
        <v>20</v>
      </c>
      <c r="F2858" s="93">
        <v>21</v>
      </c>
      <c r="G2858" s="93">
        <v>23</v>
      </c>
      <c r="H2858" s="93">
        <v>33</v>
      </c>
      <c r="I2858" s="99">
        <v>5</v>
      </c>
      <c r="J2858" s="93">
        <v>23</v>
      </c>
      <c r="K2858" s="93">
        <v>33</v>
      </c>
      <c r="L2858" s="93">
        <v>16</v>
      </c>
      <c r="M2858" s="93">
        <v>18</v>
      </c>
      <c r="N2858" s="93">
        <v>20</v>
      </c>
      <c r="O2858" s="94">
        <v>21</v>
      </c>
      <c r="P2858" s="74">
        <v>329515310</v>
      </c>
      <c r="Q2858" s="74">
        <v>2113191829</v>
      </c>
      <c r="R2858" s="74">
        <v>5</v>
      </c>
      <c r="S2858" s="74">
        <v>8563331</v>
      </c>
      <c r="T2858" s="74">
        <v>69</v>
      </c>
      <c r="U2858" s="74">
        <v>322765</v>
      </c>
      <c r="V2858" s="74">
        <v>800</v>
      </c>
      <c r="W2858" s="74">
        <v>3000</v>
      </c>
      <c r="X2858" s="74">
        <v>46396</v>
      </c>
      <c r="Y2858" s="74">
        <v>200</v>
      </c>
      <c r="Z2858" s="74">
        <v>937229</v>
      </c>
      <c r="AA2858" s="74">
        <v>10</v>
      </c>
      <c r="AB2858" s="74">
        <v>10265544</v>
      </c>
      <c r="AC2858" s="74">
        <v>5</v>
      </c>
    </row>
    <row r="2859" spans="1:29" ht="14.25">
      <c r="A2859" s="89">
        <v>2022063</v>
      </c>
      <c r="B2859" s="91">
        <v>44717</v>
      </c>
      <c r="C2859" s="97">
        <v>6</v>
      </c>
      <c r="D2859" s="93">
        <v>8</v>
      </c>
      <c r="E2859" s="93">
        <v>9</v>
      </c>
      <c r="F2859" s="93">
        <v>17</v>
      </c>
      <c r="G2859" s="93">
        <v>22</v>
      </c>
      <c r="H2859" s="93">
        <v>31</v>
      </c>
      <c r="I2859" s="99">
        <v>11</v>
      </c>
      <c r="J2859" s="93">
        <v>9</v>
      </c>
      <c r="K2859" s="93">
        <v>22</v>
      </c>
      <c r="L2859" s="93">
        <v>31</v>
      </c>
      <c r="M2859" s="93">
        <v>17</v>
      </c>
      <c r="N2859" s="93">
        <v>6</v>
      </c>
      <c r="O2859" s="94">
        <v>8</v>
      </c>
      <c r="P2859" s="74">
        <v>360023818</v>
      </c>
      <c r="Q2859" s="74">
        <v>2036171824</v>
      </c>
      <c r="R2859" s="74">
        <v>20</v>
      </c>
      <c r="S2859" s="74">
        <v>5417818</v>
      </c>
      <c r="T2859" s="74">
        <v>181</v>
      </c>
      <c r="U2859" s="74">
        <v>57709</v>
      </c>
      <c r="V2859" s="74">
        <v>3978</v>
      </c>
      <c r="W2859" s="74">
        <v>3000</v>
      </c>
      <c r="X2859" s="74">
        <v>150479</v>
      </c>
      <c r="Y2859" s="74">
        <v>200</v>
      </c>
      <c r="Z2859" s="74">
        <v>2169039</v>
      </c>
      <c r="AA2859" s="74">
        <v>10</v>
      </c>
      <c r="AB2859" s="74">
        <v>14181934</v>
      </c>
      <c r="AC2859" s="74">
        <v>5</v>
      </c>
    </row>
    <row r="2860" spans="1:29" ht="14.25">
      <c r="A2860" s="89">
        <v>2022064</v>
      </c>
      <c r="B2860" s="91">
        <v>44719</v>
      </c>
      <c r="C2860" s="97">
        <v>4</v>
      </c>
      <c r="D2860" s="93">
        <v>6</v>
      </c>
      <c r="E2860" s="93">
        <v>12</v>
      </c>
      <c r="F2860" s="93">
        <v>13</v>
      </c>
      <c r="G2860" s="93">
        <v>17</v>
      </c>
      <c r="H2860" s="93">
        <v>31</v>
      </c>
      <c r="I2860" s="99">
        <v>16</v>
      </c>
      <c r="J2860" s="93">
        <v>31</v>
      </c>
      <c r="K2860" s="93">
        <v>13</v>
      </c>
      <c r="L2860" s="93">
        <v>17</v>
      </c>
      <c r="M2860" s="93">
        <v>12</v>
      </c>
      <c r="N2860" s="93">
        <v>6</v>
      </c>
      <c r="O2860" s="94">
        <v>4</v>
      </c>
      <c r="P2860" s="74">
        <v>340689068</v>
      </c>
      <c r="Q2860" s="74">
        <v>2025619908</v>
      </c>
      <c r="R2860" s="74">
        <v>12</v>
      </c>
      <c r="S2860" s="74">
        <v>6498426</v>
      </c>
      <c r="T2860" s="74">
        <v>81</v>
      </c>
      <c r="U2860" s="74">
        <v>277486</v>
      </c>
      <c r="V2860" s="74">
        <v>1028</v>
      </c>
      <c r="W2860" s="74">
        <v>3000</v>
      </c>
      <c r="X2860" s="74">
        <v>53195</v>
      </c>
      <c r="Y2860" s="74">
        <v>200</v>
      </c>
      <c r="Z2860" s="74">
        <v>1088210</v>
      </c>
      <c r="AA2860" s="74">
        <v>10</v>
      </c>
      <c r="AB2860" s="74">
        <v>10485387</v>
      </c>
      <c r="AC2860" s="74">
        <v>5</v>
      </c>
    </row>
    <row r="2861" spans="1:29" ht="14.25">
      <c r="A2861" s="89">
        <v>2022065</v>
      </c>
      <c r="B2861" s="91">
        <v>44721</v>
      </c>
      <c r="C2861" s="97">
        <v>9</v>
      </c>
      <c r="D2861" s="93">
        <v>14</v>
      </c>
      <c r="E2861" s="93">
        <v>18</v>
      </c>
      <c r="F2861" s="93">
        <v>23</v>
      </c>
      <c r="G2861" s="93">
        <v>28</v>
      </c>
      <c r="H2861" s="93">
        <v>31</v>
      </c>
      <c r="I2861" s="99">
        <v>2</v>
      </c>
      <c r="J2861" s="93">
        <v>23</v>
      </c>
      <c r="K2861" s="93">
        <v>9</v>
      </c>
      <c r="L2861" s="93">
        <v>18</v>
      </c>
      <c r="M2861" s="93">
        <v>31</v>
      </c>
      <c r="N2861" s="93">
        <v>28</v>
      </c>
      <c r="O2861" s="94">
        <v>14</v>
      </c>
      <c r="P2861" s="74">
        <v>348395414</v>
      </c>
      <c r="Q2861" s="74">
        <v>2051850948</v>
      </c>
      <c r="R2861" s="74">
        <v>4</v>
      </c>
      <c r="S2861" s="74">
        <v>9202821</v>
      </c>
      <c r="T2861" s="74">
        <v>143</v>
      </c>
      <c r="U2861" s="74">
        <v>146951</v>
      </c>
      <c r="V2861" s="74">
        <v>1647</v>
      </c>
      <c r="W2861" s="74">
        <v>3000</v>
      </c>
      <c r="X2861" s="74">
        <v>72446</v>
      </c>
      <c r="Y2861" s="74">
        <v>200</v>
      </c>
      <c r="Z2861" s="74">
        <v>1290179</v>
      </c>
      <c r="AA2861" s="74">
        <v>10</v>
      </c>
      <c r="AB2861" s="74">
        <v>10865065</v>
      </c>
      <c r="AC2861" s="74">
        <v>5</v>
      </c>
    </row>
    <row r="2862" spans="1:29" ht="14.25">
      <c r="A2862" s="89">
        <v>2022066</v>
      </c>
      <c r="B2862" s="91">
        <v>44724</v>
      </c>
      <c r="C2862" s="97">
        <v>6</v>
      </c>
      <c r="D2862" s="93">
        <v>11</v>
      </c>
      <c r="E2862" s="93">
        <v>14</v>
      </c>
      <c r="F2862" s="93">
        <v>20</v>
      </c>
      <c r="G2862" s="93">
        <v>27</v>
      </c>
      <c r="H2862" s="93">
        <v>30</v>
      </c>
      <c r="I2862" s="99">
        <v>9</v>
      </c>
      <c r="J2862" s="93">
        <v>14</v>
      </c>
      <c r="K2862" s="93">
        <v>20</v>
      </c>
      <c r="L2862" s="93">
        <v>11</v>
      </c>
      <c r="M2862" s="93">
        <v>27</v>
      </c>
      <c r="N2862" s="93">
        <v>30</v>
      </c>
      <c r="O2862" s="94">
        <v>6</v>
      </c>
      <c r="P2862" s="74">
        <v>370987262</v>
      </c>
      <c r="Q2862" s="74">
        <v>1900729226</v>
      </c>
      <c r="R2862" s="74">
        <v>33</v>
      </c>
      <c r="S2862" s="74">
        <v>5152928</v>
      </c>
      <c r="T2862" s="74">
        <v>281</v>
      </c>
      <c r="U2862" s="74">
        <v>22449</v>
      </c>
      <c r="V2862" s="74">
        <v>5252</v>
      </c>
      <c r="W2862" s="74">
        <v>3000</v>
      </c>
      <c r="X2862" s="74">
        <v>189472</v>
      </c>
      <c r="Y2862" s="74">
        <v>200</v>
      </c>
      <c r="Z2862" s="74">
        <v>1982256</v>
      </c>
      <c r="AA2862" s="74">
        <v>10</v>
      </c>
      <c r="AB2862" s="74">
        <v>16615513</v>
      </c>
      <c r="AC2862" s="74">
        <v>5</v>
      </c>
    </row>
    <row r="2863" spans="1:29" ht="14.25">
      <c r="A2863" s="89">
        <v>2022067</v>
      </c>
      <c r="B2863" s="91">
        <v>44726</v>
      </c>
      <c r="C2863" s="97">
        <v>1</v>
      </c>
      <c r="D2863" s="93">
        <v>5</v>
      </c>
      <c r="E2863" s="93">
        <v>13</v>
      </c>
      <c r="F2863" s="93">
        <v>21</v>
      </c>
      <c r="G2863" s="93">
        <v>26</v>
      </c>
      <c r="H2863" s="93">
        <v>29</v>
      </c>
      <c r="I2863" s="99">
        <v>15</v>
      </c>
      <c r="J2863" s="93">
        <v>13</v>
      </c>
      <c r="K2863" s="93">
        <v>1</v>
      </c>
      <c r="L2863" s="93">
        <v>5</v>
      </c>
      <c r="M2863" s="93">
        <v>26</v>
      </c>
      <c r="N2863" s="93">
        <v>29</v>
      </c>
      <c r="O2863" s="94">
        <v>21</v>
      </c>
      <c r="P2863" s="74">
        <v>347891686</v>
      </c>
      <c r="Q2863" s="74">
        <v>1899875782</v>
      </c>
      <c r="R2863" s="74">
        <v>10</v>
      </c>
      <c r="S2863" s="74">
        <v>6787147</v>
      </c>
      <c r="T2863" s="74">
        <v>147</v>
      </c>
      <c r="U2863" s="74">
        <v>151968</v>
      </c>
      <c r="V2863" s="74">
        <v>1793</v>
      </c>
      <c r="W2863" s="74">
        <v>3000</v>
      </c>
      <c r="X2863" s="74">
        <v>77179</v>
      </c>
      <c r="Y2863" s="74">
        <v>200</v>
      </c>
      <c r="Z2863" s="74">
        <v>1382962</v>
      </c>
      <c r="AA2863" s="74">
        <v>10</v>
      </c>
      <c r="AB2863" s="74">
        <v>9293026</v>
      </c>
      <c r="AC2863" s="74">
        <v>5</v>
      </c>
    </row>
    <row r="2864" spans="1:29" ht="14.25">
      <c r="A2864" s="89">
        <v>2022068</v>
      </c>
      <c r="B2864" s="91">
        <v>44728</v>
      </c>
      <c r="C2864" s="97">
        <v>7</v>
      </c>
      <c r="D2864" s="93">
        <v>12</v>
      </c>
      <c r="E2864" s="93">
        <v>15</v>
      </c>
      <c r="F2864" s="93">
        <v>24</v>
      </c>
      <c r="G2864" s="93">
        <v>26</v>
      </c>
      <c r="H2864" s="93">
        <v>29</v>
      </c>
      <c r="I2864" s="99">
        <v>6</v>
      </c>
      <c r="J2864" s="93">
        <v>29</v>
      </c>
      <c r="K2864" s="93">
        <v>26</v>
      </c>
      <c r="L2864" s="93">
        <v>7</v>
      </c>
      <c r="M2864" s="93">
        <v>12</v>
      </c>
      <c r="N2864" s="93">
        <v>15</v>
      </c>
      <c r="O2864" s="94">
        <v>24</v>
      </c>
      <c r="P2864" s="74">
        <v>354071622</v>
      </c>
      <c r="Q2864" s="74">
        <v>1911353650</v>
      </c>
      <c r="R2864" s="74">
        <v>7</v>
      </c>
      <c r="S2864" s="74">
        <v>7414434</v>
      </c>
      <c r="T2864" s="74">
        <v>170</v>
      </c>
      <c r="U2864" s="74">
        <v>124272</v>
      </c>
      <c r="V2864" s="74">
        <v>1642</v>
      </c>
      <c r="W2864" s="74">
        <v>3000</v>
      </c>
      <c r="X2864" s="74">
        <v>84964</v>
      </c>
      <c r="Y2864" s="74">
        <v>200</v>
      </c>
      <c r="Z2864" s="74">
        <v>1545170</v>
      </c>
      <c r="AA2864" s="74">
        <v>10</v>
      </c>
      <c r="AB2864" s="74">
        <v>10323876</v>
      </c>
      <c r="AC2864" s="74">
        <v>5</v>
      </c>
    </row>
    <row r="2865" spans="1:29" ht="14.25">
      <c r="A2865" s="89">
        <v>2022069</v>
      </c>
      <c r="B2865" s="91">
        <v>44731</v>
      </c>
      <c r="C2865" s="97">
        <v>6</v>
      </c>
      <c r="D2865" s="93">
        <v>7</v>
      </c>
      <c r="E2865" s="93">
        <v>13</v>
      </c>
      <c r="F2865" s="93">
        <v>19</v>
      </c>
      <c r="G2865" s="93">
        <v>26</v>
      </c>
      <c r="H2865" s="93">
        <v>29</v>
      </c>
      <c r="I2865" s="99">
        <v>8</v>
      </c>
      <c r="J2865" s="93">
        <v>29</v>
      </c>
      <c r="K2865" s="93">
        <v>7</v>
      </c>
      <c r="L2865" s="93">
        <v>19</v>
      </c>
      <c r="M2865" s="93">
        <v>26</v>
      </c>
      <c r="N2865" s="93">
        <v>13</v>
      </c>
      <c r="O2865" s="94">
        <v>6</v>
      </c>
      <c r="P2865" s="74">
        <v>380359658</v>
      </c>
      <c r="Q2865" s="74">
        <v>1839751672</v>
      </c>
      <c r="R2865" s="74">
        <v>20</v>
      </c>
      <c r="S2865" s="74">
        <v>5516327</v>
      </c>
      <c r="T2865" s="74">
        <v>216</v>
      </c>
      <c r="U2865" s="74">
        <v>59760</v>
      </c>
      <c r="V2865" s="74">
        <v>3618</v>
      </c>
      <c r="W2865" s="74">
        <v>3000</v>
      </c>
      <c r="X2865" s="74">
        <v>131307</v>
      </c>
      <c r="Y2865" s="74">
        <v>200</v>
      </c>
      <c r="Z2865" s="74">
        <v>2035141</v>
      </c>
      <c r="AA2865" s="74">
        <v>10</v>
      </c>
      <c r="AB2865" s="74">
        <v>15455331</v>
      </c>
      <c r="AC2865" s="74">
        <v>5</v>
      </c>
    </row>
    <row r="2866" spans="1:29" ht="14.25">
      <c r="A2866" s="89">
        <v>2022070</v>
      </c>
      <c r="B2866" s="91">
        <v>44733</v>
      </c>
      <c r="C2866" s="97">
        <v>4</v>
      </c>
      <c r="D2866" s="93">
        <v>6</v>
      </c>
      <c r="E2866" s="93">
        <v>9</v>
      </c>
      <c r="F2866" s="93">
        <v>27</v>
      </c>
      <c r="G2866" s="93">
        <v>28</v>
      </c>
      <c r="H2866" s="93">
        <v>33</v>
      </c>
      <c r="I2866" s="99">
        <v>2</v>
      </c>
      <c r="J2866" s="93">
        <v>28</v>
      </c>
      <c r="K2866" s="93">
        <v>4</v>
      </c>
      <c r="L2866" s="93">
        <v>33</v>
      </c>
      <c r="M2866" s="93">
        <v>9</v>
      </c>
      <c r="N2866" s="93">
        <v>27</v>
      </c>
      <c r="O2866" s="94">
        <v>6</v>
      </c>
      <c r="P2866" s="74">
        <v>356598990</v>
      </c>
      <c r="Q2866" s="74">
        <v>1847642672</v>
      </c>
      <c r="R2866" s="74">
        <v>9</v>
      </c>
      <c r="S2866" s="74">
        <v>7137010</v>
      </c>
      <c r="T2866" s="74">
        <v>226</v>
      </c>
      <c r="U2866" s="74">
        <v>106377</v>
      </c>
      <c r="V2866" s="74">
        <v>1543</v>
      </c>
      <c r="W2866" s="74">
        <v>3000</v>
      </c>
      <c r="X2866" s="74">
        <v>80277</v>
      </c>
      <c r="Y2866" s="74">
        <v>200</v>
      </c>
      <c r="Z2866" s="74">
        <v>1524288</v>
      </c>
      <c r="AA2866" s="74">
        <v>10</v>
      </c>
      <c r="AB2866" s="74">
        <v>8528154</v>
      </c>
      <c r="AC2866" s="74">
        <v>5</v>
      </c>
    </row>
    <row r="2867" spans="1:29" ht="14.25">
      <c r="A2867" s="89">
        <v>2022071</v>
      </c>
      <c r="B2867" s="91">
        <v>44735</v>
      </c>
      <c r="C2867" s="97">
        <v>4</v>
      </c>
      <c r="D2867" s="93">
        <v>7</v>
      </c>
      <c r="E2867" s="93">
        <v>15</v>
      </c>
      <c r="F2867" s="93">
        <v>18</v>
      </c>
      <c r="G2867" s="93">
        <v>29</v>
      </c>
      <c r="H2867" s="93">
        <v>33</v>
      </c>
      <c r="I2867" s="99">
        <v>1</v>
      </c>
      <c r="J2867" s="93">
        <v>29</v>
      </c>
      <c r="K2867" s="93">
        <v>7</v>
      </c>
      <c r="L2867" s="93">
        <v>4</v>
      </c>
      <c r="M2867" s="93">
        <v>18</v>
      </c>
      <c r="N2867" s="93">
        <v>15</v>
      </c>
      <c r="O2867" s="94">
        <v>33</v>
      </c>
      <c r="P2867" s="74">
        <v>354289328</v>
      </c>
      <c r="Q2867" s="74">
        <v>1866155263</v>
      </c>
      <c r="R2867" s="74">
        <v>8</v>
      </c>
      <c r="S2867" s="74">
        <v>7659663</v>
      </c>
      <c r="T2867" s="74">
        <v>141</v>
      </c>
      <c r="U2867" s="74">
        <v>188628</v>
      </c>
      <c r="V2867" s="74">
        <v>1086</v>
      </c>
      <c r="W2867" s="74">
        <v>3000</v>
      </c>
      <c r="X2867" s="74">
        <v>56078</v>
      </c>
      <c r="Y2867" s="74">
        <v>200</v>
      </c>
      <c r="Z2867" s="74">
        <v>1104773</v>
      </c>
      <c r="AA2867" s="74">
        <v>10</v>
      </c>
      <c r="AB2867" s="74">
        <v>8338782</v>
      </c>
      <c r="AC2867" s="74">
        <v>5</v>
      </c>
    </row>
    <row r="2868" spans="1:29" ht="14.25">
      <c r="A2868" s="89">
        <v>2022072</v>
      </c>
      <c r="B2868" s="91">
        <v>44738</v>
      </c>
      <c r="C2868" s="97">
        <v>5</v>
      </c>
      <c r="D2868" s="93">
        <v>14</v>
      </c>
      <c r="E2868" s="93">
        <v>15</v>
      </c>
      <c r="F2868" s="93">
        <v>16</v>
      </c>
      <c r="G2868" s="93">
        <v>18</v>
      </c>
      <c r="H2868" s="93">
        <v>32</v>
      </c>
      <c r="I2868" s="99">
        <v>12</v>
      </c>
      <c r="J2868" s="93">
        <v>14</v>
      </c>
      <c r="K2868" s="93">
        <v>5</v>
      </c>
      <c r="L2868" s="93">
        <v>15</v>
      </c>
      <c r="M2868" s="93">
        <v>32</v>
      </c>
      <c r="N2868" s="93">
        <v>18</v>
      </c>
      <c r="O2868" s="94">
        <v>16</v>
      </c>
      <c r="P2868" s="74">
        <v>385506202</v>
      </c>
      <c r="Q2868" s="74">
        <v>1879381753</v>
      </c>
      <c r="R2868" s="74">
        <v>7</v>
      </c>
      <c r="S2868" s="74">
        <v>7505272</v>
      </c>
      <c r="T2868" s="74">
        <v>95</v>
      </c>
      <c r="U2868" s="74">
        <v>230748</v>
      </c>
      <c r="V2868" s="74">
        <v>1794</v>
      </c>
      <c r="W2868" s="74">
        <v>3000</v>
      </c>
      <c r="X2868" s="74">
        <v>91196</v>
      </c>
      <c r="Y2868" s="74">
        <v>200</v>
      </c>
      <c r="Z2868" s="74">
        <v>1612709</v>
      </c>
      <c r="AA2868" s="74">
        <v>10</v>
      </c>
      <c r="AB2868" s="74">
        <v>12293044</v>
      </c>
      <c r="AC2868" s="74">
        <v>5</v>
      </c>
    </row>
    <row r="2869" spans="1:29" ht="14.25">
      <c r="A2869" s="89">
        <v>2022073</v>
      </c>
      <c r="B2869" s="91">
        <v>44740</v>
      </c>
      <c r="C2869" s="97">
        <v>6</v>
      </c>
      <c r="D2869" s="93">
        <v>10</v>
      </c>
      <c r="E2869" s="93">
        <v>14</v>
      </c>
      <c r="F2869" s="93">
        <v>15</v>
      </c>
      <c r="G2869" s="93">
        <v>26</v>
      </c>
      <c r="H2869" s="93">
        <v>29</v>
      </c>
      <c r="I2869" s="99">
        <v>12</v>
      </c>
      <c r="J2869" s="93">
        <v>29</v>
      </c>
      <c r="K2869" s="93">
        <v>10</v>
      </c>
      <c r="L2869" s="93">
        <v>26</v>
      </c>
      <c r="M2869" s="93">
        <v>14</v>
      </c>
      <c r="N2869" s="93">
        <v>15</v>
      </c>
      <c r="O2869" s="94">
        <v>6</v>
      </c>
      <c r="P2869" s="74">
        <v>352213628</v>
      </c>
      <c r="Q2869" s="74">
        <v>1902372906</v>
      </c>
      <c r="R2869" s="74">
        <v>6</v>
      </c>
      <c r="S2869" s="74">
        <v>8211585</v>
      </c>
      <c r="T2869" s="74">
        <v>141</v>
      </c>
      <c r="U2869" s="74">
        <v>170828</v>
      </c>
      <c r="V2869" s="74">
        <v>1339</v>
      </c>
      <c r="W2869" s="74">
        <v>3000</v>
      </c>
      <c r="X2869" s="74">
        <v>63827</v>
      </c>
      <c r="Y2869" s="74">
        <v>200</v>
      </c>
      <c r="Z2869" s="74">
        <v>1272264</v>
      </c>
      <c r="AA2869" s="74">
        <v>10</v>
      </c>
      <c r="AB2869" s="74">
        <v>9346417</v>
      </c>
      <c r="AC2869" s="74">
        <v>5</v>
      </c>
    </row>
    <row r="2870" spans="1:29" ht="14.25">
      <c r="A2870" s="89">
        <v>2022074</v>
      </c>
      <c r="B2870" s="91">
        <v>44742</v>
      </c>
      <c r="C2870" s="97">
        <v>5</v>
      </c>
      <c r="D2870" s="93">
        <v>7</v>
      </c>
      <c r="E2870" s="93">
        <v>15</v>
      </c>
      <c r="F2870" s="93">
        <v>19</v>
      </c>
      <c r="G2870" s="93">
        <v>29</v>
      </c>
      <c r="H2870" s="93">
        <v>33</v>
      </c>
      <c r="I2870" s="99">
        <v>15</v>
      </c>
      <c r="J2870" s="93">
        <v>29</v>
      </c>
      <c r="K2870" s="93">
        <v>33</v>
      </c>
      <c r="L2870" s="93">
        <v>15</v>
      </c>
      <c r="M2870" s="93">
        <v>19</v>
      </c>
      <c r="N2870" s="93">
        <v>7</v>
      </c>
      <c r="O2870" s="94">
        <v>5</v>
      </c>
      <c r="P2870" s="74">
        <v>354915638</v>
      </c>
      <c r="Q2870" s="74">
        <v>1928690407</v>
      </c>
      <c r="R2870" s="74">
        <v>6</v>
      </c>
      <c r="S2870" s="74">
        <v>8413181</v>
      </c>
      <c r="T2870" s="74">
        <v>131</v>
      </c>
      <c r="U2870" s="74">
        <v>195411</v>
      </c>
      <c r="V2870" s="74">
        <v>1494</v>
      </c>
      <c r="W2870" s="74">
        <v>3000</v>
      </c>
      <c r="X2870" s="74">
        <v>72058</v>
      </c>
      <c r="Y2870" s="74">
        <v>200</v>
      </c>
      <c r="Z2870" s="74">
        <v>1290175</v>
      </c>
      <c r="AA2870" s="74">
        <v>10</v>
      </c>
      <c r="AB2870" s="74">
        <v>7943571</v>
      </c>
      <c r="AC2870" s="74">
        <v>5</v>
      </c>
    </row>
    <row r="2871" spans="1:29" ht="14.25">
      <c r="A2871" s="89">
        <v>2022075</v>
      </c>
      <c r="B2871" s="91">
        <v>44745</v>
      </c>
      <c r="C2871" s="97">
        <v>1</v>
      </c>
      <c r="D2871" s="93">
        <v>2</v>
      </c>
      <c r="E2871" s="93">
        <v>4</v>
      </c>
      <c r="F2871" s="93">
        <v>25</v>
      </c>
      <c r="G2871" s="93">
        <v>26</v>
      </c>
      <c r="H2871" s="93">
        <v>30</v>
      </c>
      <c r="I2871" s="99">
        <v>10</v>
      </c>
      <c r="J2871" s="93">
        <v>1</v>
      </c>
      <c r="K2871" s="93">
        <v>2</v>
      </c>
      <c r="L2871" s="93">
        <v>26</v>
      </c>
      <c r="M2871" s="93">
        <v>25</v>
      </c>
      <c r="N2871" s="93">
        <v>30</v>
      </c>
      <c r="O2871" s="94">
        <v>4</v>
      </c>
      <c r="P2871" s="74">
        <v>379959636</v>
      </c>
      <c r="Q2871" s="74">
        <v>1946747172</v>
      </c>
      <c r="R2871" s="74">
        <v>6</v>
      </c>
      <c r="S2871" s="74">
        <v>7912531</v>
      </c>
      <c r="T2871" s="74">
        <v>78</v>
      </c>
      <c r="U2871" s="74">
        <v>280051</v>
      </c>
      <c r="V2871" s="74">
        <v>1953</v>
      </c>
      <c r="W2871" s="74">
        <v>3000</v>
      </c>
      <c r="X2871" s="74">
        <v>84808</v>
      </c>
      <c r="Y2871" s="74">
        <v>200</v>
      </c>
      <c r="Z2871" s="74">
        <v>1487065</v>
      </c>
      <c r="AA2871" s="74">
        <v>10</v>
      </c>
      <c r="AB2871" s="74">
        <v>12222607</v>
      </c>
      <c r="AC2871" s="74">
        <v>5</v>
      </c>
    </row>
    <row r="2872" spans="1:29" ht="14.25">
      <c r="A2872" s="89">
        <v>2022076</v>
      </c>
      <c r="B2872" s="91">
        <v>44747</v>
      </c>
      <c r="C2872" s="97">
        <v>8</v>
      </c>
      <c r="D2872" s="93">
        <v>9</v>
      </c>
      <c r="E2872" s="93">
        <v>10</v>
      </c>
      <c r="F2872" s="93">
        <v>13</v>
      </c>
      <c r="G2872" s="93">
        <v>24</v>
      </c>
      <c r="H2872" s="93">
        <v>29</v>
      </c>
      <c r="I2872" s="99">
        <v>2</v>
      </c>
      <c r="J2872" s="93">
        <v>29</v>
      </c>
      <c r="K2872" s="93">
        <v>9</v>
      </c>
      <c r="L2872" s="93">
        <v>13</v>
      </c>
      <c r="M2872" s="93">
        <v>10</v>
      </c>
      <c r="N2872" s="93">
        <v>24</v>
      </c>
      <c r="O2872" s="94">
        <v>8</v>
      </c>
      <c r="P2872" s="74">
        <v>342718328</v>
      </c>
      <c r="Q2872" s="74">
        <v>1930610784</v>
      </c>
      <c r="R2872" s="74">
        <v>14</v>
      </c>
      <c r="S2872" s="74">
        <v>6399054</v>
      </c>
      <c r="T2872" s="74">
        <v>142</v>
      </c>
      <c r="U2872" s="74">
        <v>172418</v>
      </c>
      <c r="V2872" s="74">
        <v>1269</v>
      </c>
      <c r="W2872" s="74">
        <v>3000</v>
      </c>
      <c r="X2872" s="74">
        <v>63403</v>
      </c>
      <c r="Y2872" s="74">
        <v>200</v>
      </c>
      <c r="Z2872" s="74">
        <v>1300605</v>
      </c>
      <c r="AA2872" s="74">
        <v>10</v>
      </c>
      <c r="AB2872" s="74">
        <v>8100898</v>
      </c>
      <c r="AC2872" s="74">
        <v>5</v>
      </c>
    </row>
    <row r="2873" spans="1:29" ht="14.25">
      <c r="A2873" s="89">
        <v>2022077</v>
      </c>
      <c r="B2873" s="91">
        <v>44749</v>
      </c>
      <c r="C2873" s="97">
        <v>3</v>
      </c>
      <c r="D2873" s="93">
        <v>17</v>
      </c>
      <c r="E2873" s="93">
        <v>18</v>
      </c>
      <c r="F2873" s="93">
        <v>19</v>
      </c>
      <c r="G2873" s="93">
        <v>20</v>
      </c>
      <c r="H2873" s="93">
        <v>27</v>
      </c>
      <c r="I2873" s="99">
        <v>16</v>
      </c>
      <c r="J2873" s="93">
        <v>27</v>
      </c>
      <c r="K2873" s="93">
        <v>19</v>
      </c>
      <c r="L2873" s="93">
        <v>17</v>
      </c>
      <c r="M2873" s="93">
        <v>18</v>
      </c>
      <c r="N2873" s="93">
        <v>20</v>
      </c>
      <c r="O2873" s="94">
        <v>3</v>
      </c>
      <c r="P2873" s="74">
        <v>345118818</v>
      </c>
      <c r="Q2873" s="74">
        <v>1909641199</v>
      </c>
      <c r="R2873" s="74">
        <v>14</v>
      </c>
      <c r="S2873" s="74">
        <v>6273517</v>
      </c>
      <c r="T2873" s="74">
        <v>186</v>
      </c>
      <c r="U2873" s="74">
        <v>119820</v>
      </c>
      <c r="V2873" s="74">
        <v>1697</v>
      </c>
      <c r="W2873" s="74">
        <v>3000</v>
      </c>
      <c r="X2873" s="74">
        <v>87777</v>
      </c>
      <c r="Y2873" s="74">
        <v>200</v>
      </c>
      <c r="Z2873" s="74">
        <v>1502359</v>
      </c>
      <c r="AA2873" s="74">
        <v>10</v>
      </c>
      <c r="AB2873" s="74">
        <v>8458404</v>
      </c>
      <c r="AC2873" s="74">
        <v>5</v>
      </c>
    </row>
    <row r="2874" spans="1:29" ht="14.25">
      <c r="A2874" s="89">
        <v>2022078</v>
      </c>
      <c r="B2874" s="91">
        <v>44752</v>
      </c>
      <c r="C2874" s="97">
        <v>1</v>
      </c>
      <c r="D2874" s="93">
        <v>4</v>
      </c>
      <c r="E2874" s="93">
        <v>5</v>
      </c>
      <c r="F2874" s="93">
        <v>15</v>
      </c>
      <c r="G2874" s="93">
        <v>17</v>
      </c>
      <c r="H2874" s="93">
        <v>31</v>
      </c>
      <c r="I2874" s="99">
        <v>9</v>
      </c>
      <c r="J2874" s="93">
        <v>17</v>
      </c>
      <c r="K2874" s="93">
        <v>1</v>
      </c>
      <c r="L2874" s="93">
        <v>4</v>
      </c>
      <c r="M2874" s="93">
        <v>31</v>
      </c>
      <c r="N2874" s="93">
        <v>5</v>
      </c>
      <c r="O2874" s="94">
        <v>15</v>
      </c>
      <c r="P2874" s="74">
        <v>366650644</v>
      </c>
      <c r="Q2874" s="74">
        <v>1919037561</v>
      </c>
      <c r="R2874" s="74">
        <v>6</v>
      </c>
      <c r="S2874" s="74">
        <v>7387658</v>
      </c>
      <c r="T2874" s="74">
        <v>69</v>
      </c>
      <c r="U2874" s="74">
        <v>259528</v>
      </c>
      <c r="V2874" s="74">
        <v>1273</v>
      </c>
      <c r="W2874" s="74">
        <v>3000</v>
      </c>
      <c r="X2874" s="74">
        <v>71165</v>
      </c>
      <c r="Y2874" s="74">
        <v>200</v>
      </c>
      <c r="Z2874" s="74">
        <v>1337065</v>
      </c>
      <c r="AA2874" s="74">
        <v>10</v>
      </c>
      <c r="AB2874" s="74">
        <v>15321283</v>
      </c>
      <c r="AC2874" s="74">
        <v>5</v>
      </c>
    </row>
    <row r="2875" spans="1:29" ht="14.25">
      <c r="A2875" s="89">
        <v>2022079</v>
      </c>
      <c r="B2875" s="91">
        <v>44754</v>
      </c>
      <c r="C2875" s="97">
        <v>1</v>
      </c>
      <c r="D2875" s="93">
        <v>9</v>
      </c>
      <c r="E2875" s="93">
        <v>15</v>
      </c>
      <c r="F2875" s="93">
        <v>17</v>
      </c>
      <c r="G2875" s="93">
        <v>22</v>
      </c>
      <c r="H2875" s="93">
        <v>23</v>
      </c>
      <c r="I2875" s="99">
        <v>16</v>
      </c>
      <c r="J2875" s="93">
        <v>17</v>
      </c>
      <c r="K2875" s="93">
        <v>15</v>
      </c>
      <c r="L2875" s="93">
        <v>9</v>
      </c>
      <c r="M2875" s="93">
        <v>23</v>
      </c>
      <c r="N2875" s="93">
        <v>1</v>
      </c>
      <c r="O2875" s="94">
        <v>22</v>
      </c>
      <c r="P2875" s="74">
        <v>341273762</v>
      </c>
      <c r="Q2875" s="74">
        <v>1982330237</v>
      </c>
      <c r="R2875" s="74">
        <v>2</v>
      </c>
      <c r="S2875" s="74">
        <v>10000000</v>
      </c>
      <c r="T2875" s="74">
        <v>68</v>
      </c>
      <c r="U2875" s="74">
        <v>408297</v>
      </c>
      <c r="V2875" s="74">
        <v>867</v>
      </c>
      <c r="W2875" s="74">
        <v>3000</v>
      </c>
      <c r="X2875" s="74">
        <v>44720</v>
      </c>
      <c r="Y2875" s="74">
        <v>200</v>
      </c>
      <c r="Z2875" s="74">
        <v>941854</v>
      </c>
      <c r="AA2875" s="74">
        <v>10</v>
      </c>
      <c r="AB2875" s="74">
        <v>7040740</v>
      </c>
      <c r="AC2875" s="74">
        <v>5</v>
      </c>
    </row>
    <row r="2876" spans="1:29" ht="14.25">
      <c r="A2876" s="89">
        <v>2022080</v>
      </c>
      <c r="B2876" s="91">
        <v>44756</v>
      </c>
      <c r="C2876" s="97">
        <v>5</v>
      </c>
      <c r="D2876" s="93">
        <v>12</v>
      </c>
      <c r="E2876" s="93">
        <v>15</v>
      </c>
      <c r="F2876" s="93">
        <v>17</v>
      </c>
      <c r="G2876" s="93">
        <v>18</v>
      </c>
      <c r="H2876" s="93">
        <v>27</v>
      </c>
      <c r="I2876" s="99">
        <v>4</v>
      </c>
      <c r="J2876" s="93">
        <v>17</v>
      </c>
      <c r="K2876" s="93">
        <v>18</v>
      </c>
      <c r="L2876" s="93">
        <v>12</v>
      </c>
      <c r="M2876" s="93">
        <v>15</v>
      </c>
      <c r="N2876" s="93">
        <v>27</v>
      </c>
      <c r="O2876" s="94">
        <v>5</v>
      </c>
      <c r="P2876" s="74">
        <v>342797508</v>
      </c>
      <c r="Q2876" s="74">
        <v>1986021667</v>
      </c>
      <c r="R2876" s="74">
        <v>9</v>
      </c>
      <c r="S2876" s="74">
        <v>6967330</v>
      </c>
      <c r="T2876" s="74">
        <v>129</v>
      </c>
      <c r="U2876" s="74">
        <v>171569</v>
      </c>
      <c r="V2876" s="74">
        <v>1380</v>
      </c>
      <c r="W2876" s="74">
        <v>3000</v>
      </c>
      <c r="X2876" s="74">
        <v>70955</v>
      </c>
      <c r="Y2876" s="74">
        <v>200</v>
      </c>
      <c r="Z2876" s="74">
        <v>1389619</v>
      </c>
      <c r="AA2876" s="74">
        <v>10</v>
      </c>
      <c r="AB2876" s="74">
        <v>9442743</v>
      </c>
      <c r="AC2876" s="74">
        <v>5</v>
      </c>
    </row>
    <row r="2877" spans="1:29" ht="14.25">
      <c r="A2877" s="89">
        <v>2022081</v>
      </c>
      <c r="B2877" s="91">
        <v>44759</v>
      </c>
      <c r="C2877" s="97">
        <v>4</v>
      </c>
      <c r="D2877" s="93">
        <v>8</v>
      </c>
      <c r="E2877" s="93">
        <v>11</v>
      </c>
      <c r="F2877" s="93">
        <v>21</v>
      </c>
      <c r="G2877" s="93">
        <v>27</v>
      </c>
      <c r="H2877" s="93">
        <v>30</v>
      </c>
      <c r="I2877" s="99">
        <v>1</v>
      </c>
      <c r="J2877" s="93">
        <v>11</v>
      </c>
      <c r="K2877" s="93">
        <v>30</v>
      </c>
      <c r="L2877" s="93">
        <v>27</v>
      </c>
      <c r="M2877" s="93">
        <v>4</v>
      </c>
      <c r="N2877" s="93">
        <v>8</v>
      </c>
      <c r="O2877" s="94">
        <v>21</v>
      </c>
      <c r="P2877" s="74">
        <v>373064250</v>
      </c>
      <c r="Q2877" s="74">
        <v>2018613381</v>
      </c>
      <c r="R2877" s="74">
        <v>5</v>
      </c>
      <c r="S2877" s="74">
        <v>9188488</v>
      </c>
      <c r="T2877" s="74">
        <v>186</v>
      </c>
      <c r="U2877" s="74">
        <v>140742</v>
      </c>
      <c r="V2877" s="74">
        <v>1212</v>
      </c>
      <c r="W2877" s="74">
        <v>3000</v>
      </c>
      <c r="X2877" s="74">
        <v>73822</v>
      </c>
      <c r="Y2877" s="74">
        <v>200</v>
      </c>
      <c r="Z2877" s="74">
        <v>1423594</v>
      </c>
      <c r="AA2877" s="74">
        <v>10</v>
      </c>
      <c r="AB2877" s="74">
        <v>9090587</v>
      </c>
      <c r="AC2877" s="74">
        <v>5</v>
      </c>
    </row>
    <row r="2878" spans="1:29" ht="14.25">
      <c r="A2878" s="89">
        <v>2022082</v>
      </c>
      <c r="B2878" s="91">
        <v>44761</v>
      </c>
      <c r="C2878" s="97">
        <v>4</v>
      </c>
      <c r="D2878" s="93">
        <v>10</v>
      </c>
      <c r="E2878" s="93">
        <v>11</v>
      </c>
      <c r="F2878" s="93">
        <v>23</v>
      </c>
      <c r="G2878" s="93">
        <v>30</v>
      </c>
      <c r="H2878" s="93">
        <v>32</v>
      </c>
      <c r="I2878" s="99">
        <v>14</v>
      </c>
      <c r="J2878" s="93">
        <v>10</v>
      </c>
      <c r="K2878" s="93">
        <v>11</v>
      </c>
      <c r="L2878" s="93">
        <v>4</v>
      </c>
      <c r="M2878" s="93">
        <v>30</v>
      </c>
      <c r="N2878" s="93">
        <v>32</v>
      </c>
      <c r="O2878" s="94">
        <v>23</v>
      </c>
      <c r="P2878" s="74">
        <v>347371994</v>
      </c>
      <c r="Q2878" s="74">
        <v>2063526963</v>
      </c>
      <c r="R2878" s="74">
        <v>3</v>
      </c>
      <c r="S2878" s="74">
        <v>10000000</v>
      </c>
      <c r="T2878" s="74">
        <v>79</v>
      </c>
      <c r="U2878" s="74">
        <v>316091</v>
      </c>
      <c r="V2878" s="74">
        <v>1036</v>
      </c>
      <c r="W2878" s="74">
        <v>3000</v>
      </c>
      <c r="X2878" s="74">
        <v>58000</v>
      </c>
      <c r="Y2878" s="74">
        <v>200</v>
      </c>
      <c r="Z2878" s="74">
        <v>1101679</v>
      </c>
      <c r="AA2878" s="74">
        <v>10</v>
      </c>
      <c r="AB2878" s="74">
        <v>8920542</v>
      </c>
      <c r="AC2878" s="74">
        <v>5</v>
      </c>
    </row>
    <row r="2879" spans="1:29" ht="14.25">
      <c r="A2879" s="89">
        <v>2022083</v>
      </c>
      <c r="B2879" s="91">
        <v>44763</v>
      </c>
      <c r="C2879" s="97">
        <v>8</v>
      </c>
      <c r="D2879" s="93">
        <v>12</v>
      </c>
      <c r="E2879" s="93">
        <v>13</v>
      </c>
      <c r="F2879" s="93">
        <v>14</v>
      </c>
      <c r="G2879" s="93">
        <v>19</v>
      </c>
      <c r="H2879" s="93">
        <v>20</v>
      </c>
      <c r="I2879" s="99">
        <v>5</v>
      </c>
      <c r="J2879" s="93">
        <v>19</v>
      </c>
      <c r="K2879" s="93">
        <v>13</v>
      </c>
      <c r="L2879" s="93">
        <v>8</v>
      </c>
      <c r="M2879" s="93">
        <v>12</v>
      </c>
      <c r="N2879" s="93">
        <v>14</v>
      </c>
      <c r="O2879" s="94">
        <v>20</v>
      </c>
      <c r="P2879" s="74">
        <v>347550570</v>
      </c>
      <c r="Q2879" s="74">
        <v>2040473284</v>
      </c>
      <c r="R2879" s="74">
        <v>13</v>
      </c>
      <c r="S2879" s="74">
        <v>6173323</v>
      </c>
      <c r="T2879" s="74">
        <v>258</v>
      </c>
      <c r="U2879" s="74">
        <v>73901</v>
      </c>
      <c r="V2879" s="74">
        <v>2307</v>
      </c>
      <c r="W2879" s="74">
        <v>3000</v>
      </c>
      <c r="X2879" s="74">
        <v>95612</v>
      </c>
      <c r="Y2879" s="74">
        <v>200</v>
      </c>
      <c r="Z2879" s="74">
        <v>1596261</v>
      </c>
      <c r="AA2879" s="74">
        <v>10</v>
      </c>
      <c r="AB2879" s="74">
        <v>10405546</v>
      </c>
      <c r="AC2879" s="74">
        <v>5</v>
      </c>
    </row>
    <row r="2880" spans="1:29" ht="14.25">
      <c r="A2880" s="89">
        <v>2022084</v>
      </c>
      <c r="B2880" s="91">
        <v>44766</v>
      </c>
      <c r="C2880" s="97">
        <v>3</v>
      </c>
      <c r="D2880" s="93">
        <v>18</v>
      </c>
      <c r="E2880" s="93">
        <v>23</v>
      </c>
      <c r="F2880" s="93">
        <v>24</v>
      </c>
      <c r="G2880" s="93">
        <v>25</v>
      </c>
      <c r="H2880" s="93">
        <v>32</v>
      </c>
      <c r="I2880" s="99">
        <v>9</v>
      </c>
      <c r="J2880" s="93">
        <v>32</v>
      </c>
      <c r="K2880" s="93">
        <v>25</v>
      </c>
      <c r="L2880" s="93">
        <v>24</v>
      </c>
      <c r="M2880" s="93">
        <v>3</v>
      </c>
      <c r="N2880" s="93">
        <v>23</v>
      </c>
      <c r="O2880" s="94">
        <v>18</v>
      </c>
      <c r="P2880" s="74">
        <v>368808592</v>
      </c>
      <c r="Q2880" s="74">
        <v>2055734480</v>
      </c>
      <c r="R2880" s="74">
        <v>5</v>
      </c>
      <c r="S2880" s="74">
        <v>7928087</v>
      </c>
      <c r="T2880" s="74">
        <v>97</v>
      </c>
      <c r="U2880" s="74">
        <v>188665</v>
      </c>
      <c r="V2880" s="74">
        <v>1714</v>
      </c>
      <c r="W2880" s="74">
        <v>3000</v>
      </c>
      <c r="X2880" s="74">
        <v>83687</v>
      </c>
      <c r="Y2880" s="74">
        <v>200</v>
      </c>
      <c r="Z2880" s="74">
        <v>1487680</v>
      </c>
      <c r="AA2880" s="74">
        <v>10</v>
      </c>
      <c r="AB2880" s="74">
        <v>14151567</v>
      </c>
      <c r="AC2880" s="74">
        <v>5</v>
      </c>
    </row>
    <row r="2881" spans="1:29" ht="14.25">
      <c r="A2881" s="89">
        <v>2022085</v>
      </c>
      <c r="B2881" s="91">
        <v>44768</v>
      </c>
      <c r="C2881" s="97">
        <v>7</v>
      </c>
      <c r="D2881" s="93">
        <v>9</v>
      </c>
      <c r="E2881" s="93">
        <v>14</v>
      </c>
      <c r="F2881" s="93">
        <v>31</v>
      </c>
      <c r="G2881" s="93">
        <v>32</v>
      </c>
      <c r="H2881" s="93">
        <v>33</v>
      </c>
      <c r="I2881" s="99">
        <v>13</v>
      </c>
      <c r="J2881" s="93">
        <v>33</v>
      </c>
      <c r="K2881" s="93">
        <v>31</v>
      </c>
      <c r="L2881" s="93">
        <v>9</v>
      </c>
      <c r="M2881" s="93">
        <v>14</v>
      </c>
      <c r="N2881" s="93">
        <v>7</v>
      </c>
      <c r="O2881" s="94">
        <v>32</v>
      </c>
      <c r="P2881" s="74">
        <v>341538762</v>
      </c>
      <c r="Q2881" s="74">
        <v>2041516396</v>
      </c>
      <c r="R2881" s="74">
        <v>12</v>
      </c>
      <c r="S2881" s="74">
        <v>6387330</v>
      </c>
      <c r="T2881" s="74">
        <v>112</v>
      </c>
      <c r="U2881" s="74">
        <v>185803</v>
      </c>
      <c r="V2881" s="74">
        <v>1617</v>
      </c>
      <c r="W2881" s="74">
        <v>3000</v>
      </c>
      <c r="X2881" s="74">
        <v>72260</v>
      </c>
      <c r="Y2881" s="74">
        <v>200</v>
      </c>
      <c r="Z2881" s="74">
        <v>1308210</v>
      </c>
      <c r="AA2881" s="74">
        <v>10</v>
      </c>
      <c r="AB2881" s="74">
        <v>10345809</v>
      </c>
      <c r="AC2881" s="74">
        <v>5</v>
      </c>
    </row>
    <row r="2882" spans="1:29" ht="14.25">
      <c r="A2882" s="89">
        <v>2022086</v>
      </c>
      <c r="B2882" s="91">
        <v>44770</v>
      </c>
      <c r="C2882" s="97">
        <v>1</v>
      </c>
      <c r="D2882" s="93">
        <v>4</v>
      </c>
      <c r="E2882" s="93">
        <v>8</v>
      </c>
      <c r="F2882" s="93">
        <v>21</v>
      </c>
      <c r="G2882" s="93">
        <v>23</v>
      </c>
      <c r="H2882" s="93">
        <v>24</v>
      </c>
      <c r="I2882" s="99">
        <v>11</v>
      </c>
      <c r="J2882" s="93">
        <v>4</v>
      </c>
      <c r="K2882" s="93">
        <v>21</v>
      </c>
      <c r="L2882" s="93">
        <v>24</v>
      </c>
      <c r="M2882" s="93">
        <v>8</v>
      </c>
      <c r="N2882" s="93">
        <v>23</v>
      </c>
      <c r="O2882" s="94">
        <v>1</v>
      </c>
      <c r="P2882" s="74">
        <v>345421240</v>
      </c>
      <c r="Q2882" s="74">
        <v>2050676797</v>
      </c>
      <c r="R2882" s="74">
        <v>8</v>
      </c>
      <c r="S2882" s="74">
        <v>7234563</v>
      </c>
      <c r="T2882" s="74">
        <v>61</v>
      </c>
      <c r="U2882" s="74">
        <v>366321</v>
      </c>
      <c r="V2882" s="74">
        <v>1060</v>
      </c>
      <c r="W2882" s="74">
        <v>3000</v>
      </c>
      <c r="X2882" s="74">
        <v>55817</v>
      </c>
      <c r="Y2882" s="74">
        <v>200</v>
      </c>
      <c r="Z2882" s="74">
        <v>1082185</v>
      </c>
      <c r="AA2882" s="74">
        <v>10</v>
      </c>
      <c r="AB2882" s="74">
        <v>10941722</v>
      </c>
      <c r="AC2882" s="74">
        <v>5</v>
      </c>
    </row>
    <row r="2883" spans="1:29" ht="14.25">
      <c r="A2883" s="89">
        <v>2022087</v>
      </c>
      <c r="B2883" s="91">
        <v>44773</v>
      </c>
      <c r="C2883" s="97">
        <v>5</v>
      </c>
      <c r="D2883" s="93">
        <v>6</v>
      </c>
      <c r="E2883" s="93">
        <v>9</v>
      </c>
      <c r="F2883" s="93">
        <v>13</v>
      </c>
      <c r="G2883" s="93">
        <v>23</v>
      </c>
      <c r="H2883" s="93">
        <v>25</v>
      </c>
      <c r="I2883" s="99">
        <v>8</v>
      </c>
      <c r="J2883" s="93">
        <v>23</v>
      </c>
      <c r="K2883" s="93">
        <v>9</v>
      </c>
      <c r="L2883" s="93">
        <v>5</v>
      </c>
      <c r="M2883" s="93">
        <v>25</v>
      </c>
      <c r="N2883" s="93">
        <v>6</v>
      </c>
      <c r="O2883" s="94">
        <v>13</v>
      </c>
      <c r="P2883" s="74">
        <v>370042706</v>
      </c>
      <c r="Q2883" s="74">
        <v>2038263308</v>
      </c>
      <c r="R2883" s="74">
        <v>6</v>
      </c>
      <c r="S2883" s="74">
        <v>6065849</v>
      </c>
      <c r="T2883" s="74">
        <v>129</v>
      </c>
      <c r="U2883" s="74">
        <v>61967</v>
      </c>
      <c r="V2883" s="74">
        <v>2993</v>
      </c>
      <c r="W2883" s="74">
        <v>3000</v>
      </c>
      <c r="X2883" s="74">
        <v>192527</v>
      </c>
      <c r="Y2883" s="74">
        <v>200</v>
      </c>
      <c r="Z2883" s="74">
        <v>1940210</v>
      </c>
      <c r="AA2883" s="74">
        <v>10</v>
      </c>
      <c r="AB2883" s="74">
        <v>16491790</v>
      </c>
      <c r="AC2883" s="74">
        <v>5</v>
      </c>
    </row>
    <row r="2884" spans="1:29" ht="14.25">
      <c r="A2884" s="89">
        <v>2022088</v>
      </c>
      <c r="B2884" s="91">
        <v>44775</v>
      </c>
      <c r="C2884" s="97">
        <v>3</v>
      </c>
      <c r="D2884" s="93">
        <v>9</v>
      </c>
      <c r="E2884" s="93">
        <v>15</v>
      </c>
      <c r="F2884" s="93">
        <v>17</v>
      </c>
      <c r="G2884" s="93">
        <v>20</v>
      </c>
      <c r="H2884" s="93">
        <v>22</v>
      </c>
      <c r="I2884" s="99">
        <v>6</v>
      </c>
      <c r="J2884" s="93">
        <v>15</v>
      </c>
      <c r="K2884" s="93">
        <v>17</v>
      </c>
      <c r="L2884" s="93">
        <v>22</v>
      </c>
      <c r="M2884" s="93">
        <v>20</v>
      </c>
      <c r="N2884" s="93">
        <v>3</v>
      </c>
      <c r="O2884" s="94">
        <v>9</v>
      </c>
      <c r="P2884" s="74">
        <v>340253450</v>
      </c>
      <c r="Q2884" s="74">
        <v>1970007210</v>
      </c>
      <c r="R2884" s="74">
        <v>20</v>
      </c>
      <c r="S2884" s="74">
        <v>5577161</v>
      </c>
      <c r="T2884" s="74">
        <v>168</v>
      </c>
      <c r="U2884" s="74">
        <v>85887</v>
      </c>
      <c r="V2884" s="74">
        <v>1824</v>
      </c>
      <c r="W2884" s="74">
        <v>3000</v>
      </c>
      <c r="X2884" s="74">
        <v>87659</v>
      </c>
      <c r="Y2884" s="74">
        <v>200</v>
      </c>
      <c r="Z2884" s="74">
        <v>1489767</v>
      </c>
      <c r="AA2884" s="74">
        <v>10</v>
      </c>
      <c r="AB2884" s="74">
        <v>14221307</v>
      </c>
      <c r="AC2884" s="74">
        <v>5</v>
      </c>
    </row>
    <row r="2885" spans="1:29" ht="14.25">
      <c r="A2885" s="89">
        <v>2022089</v>
      </c>
      <c r="B2885" s="91">
        <v>44777</v>
      </c>
      <c r="C2885" s="97">
        <v>2</v>
      </c>
      <c r="D2885" s="93">
        <v>7</v>
      </c>
      <c r="E2885" s="93">
        <v>15</v>
      </c>
      <c r="F2885" s="93">
        <v>29</v>
      </c>
      <c r="G2885" s="93">
        <v>31</v>
      </c>
      <c r="H2885" s="93">
        <v>33</v>
      </c>
      <c r="I2885" s="99">
        <v>15</v>
      </c>
      <c r="J2885" s="93">
        <v>29</v>
      </c>
      <c r="K2885" s="93">
        <v>31</v>
      </c>
      <c r="L2885" s="93">
        <v>15</v>
      </c>
      <c r="M2885" s="93">
        <v>2</v>
      </c>
      <c r="N2885" s="93">
        <v>33</v>
      </c>
      <c r="O2885" s="94">
        <v>7</v>
      </c>
      <c r="P2885" s="74">
        <v>342434670</v>
      </c>
      <c r="Q2885" s="74">
        <v>2006110048</v>
      </c>
      <c r="R2885" s="74">
        <v>3</v>
      </c>
      <c r="S2885" s="74">
        <v>10000000</v>
      </c>
      <c r="T2885" s="74">
        <v>90</v>
      </c>
      <c r="U2885" s="74">
        <v>244825</v>
      </c>
      <c r="V2885" s="74">
        <v>1383</v>
      </c>
      <c r="W2885" s="74">
        <v>3000</v>
      </c>
      <c r="X2885" s="74">
        <v>72813</v>
      </c>
      <c r="Y2885" s="74">
        <v>200</v>
      </c>
      <c r="Z2885" s="74">
        <v>1268826</v>
      </c>
      <c r="AA2885" s="74">
        <v>10</v>
      </c>
      <c r="AB2885" s="74">
        <v>9651202</v>
      </c>
      <c r="AC2885" s="74">
        <v>5</v>
      </c>
    </row>
    <row r="2886" spans="1:29" ht="14.25">
      <c r="A2886" s="89">
        <v>2022090</v>
      </c>
      <c r="B2886" s="91">
        <v>44780</v>
      </c>
      <c r="C2886" s="97">
        <v>1</v>
      </c>
      <c r="D2886" s="93">
        <v>4</v>
      </c>
      <c r="E2886" s="93">
        <v>25</v>
      </c>
      <c r="F2886" s="93">
        <v>27</v>
      </c>
      <c r="G2886" s="93">
        <v>29</v>
      </c>
      <c r="H2886" s="93">
        <v>30</v>
      </c>
      <c r="I2886" s="99">
        <v>7</v>
      </c>
      <c r="J2886" s="93">
        <v>1</v>
      </c>
      <c r="K2886" s="93">
        <v>29</v>
      </c>
      <c r="L2886" s="93">
        <v>30</v>
      </c>
      <c r="M2886" s="93">
        <v>27</v>
      </c>
      <c r="N2886" s="93">
        <v>4</v>
      </c>
      <c r="O2886" s="94">
        <v>25</v>
      </c>
      <c r="P2886" s="74">
        <v>365943774</v>
      </c>
      <c r="Q2886" s="74">
        <v>1985834009</v>
      </c>
      <c r="R2886" s="74">
        <v>7</v>
      </c>
      <c r="S2886" s="74">
        <v>5764881</v>
      </c>
      <c r="T2886" s="74">
        <v>98</v>
      </c>
      <c r="U2886" s="74">
        <v>68292</v>
      </c>
      <c r="V2886" s="74">
        <v>2272</v>
      </c>
      <c r="W2886" s="74">
        <v>3000</v>
      </c>
      <c r="X2886" s="74">
        <v>115279</v>
      </c>
      <c r="Y2886" s="74">
        <v>200</v>
      </c>
      <c r="Z2886" s="74">
        <v>1925031</v>
      </c>
      <c r="AA2886" s="74">
        <v>10</v>
      </c>
      <c r="AB2886" s="74">
        <v>20683900</v>
      </c>
      <c r="AC2886" s="74">
        <v>5</v>
      </c>
    </row>
    <row r="2887" spans="1:29" ht="14.25">
      <c r="A2887" s="89">
        <v>2022091</v>
      </c>
      <c r="B2887" s="91">
        <v>44782</v>
      </c>
      <c r="C2887" s="97">
        <v>8</v>
      </c>
      <c r="D2887" s="93">
        <v>18</v>
      </c>
      <c r="E2887" s="93">
        <v>20</v>
      </c>
      <c r="F2887" s="93">
        <v>22</v>
      </c>
      <c r="G2887" s="93">
        <v>24</v>
      </c>
      <c r="H2887" s="93">
        <v>28</v>
      </c>
      <c r="I2887" s="99">
        <v>10</v>
      </c>
      <c r="J2887" s="93">
        <v>24</v>
      </c>
      <c r="K2887" s="93">
        <v>18</v>
      </c>
      <c r="L2887" s="93">
        <v>20</v>
      </c>
      <c r="M2887" s="93">
        <v>28</v>
      </c>
      <c r="N2887" s="93">
        <v>22</v>
      </c>
      <c r="O2887" s="94">
        <v>8</v>
      </c>
      <c r="P2887" s="74">
        <v>335981918</v>
      </c>
      <c r="Q2887" s="74">
        <v>1983706692</v>
      </c>
      <c r="R2887" s="74">
        <v>8</v>
      </c>
      <c r="S2887" s="74">
        <v>6721485</v>
      </c>
      <c r="T2887" s="74">
        <v>244</v>
      </c>
      <c r="U2887" s="74">
        <v>70552</v>
      </c>
      <c r="V2887" s="74">
        <v>2249</v>
      </c>
      <c r="W2887" s="74">
        <v>3000</v>
      </c>
      <c r="X2887" s="74">
        <v>85307</v>
      </c>
      <c r="Y2887" s="74">
        <v>200</v>
      </c>
      <c r="Z2887" s="74">
        <v>1436874</v>
      </c>
      <c r="AA2887" s="74">
        <v>10</v>
      </c>
      <c r="AB2887" s="74">
        <v>11518915</v>
      </c>
      <c r="AC2887" s="74">
        <v>5</v>
      </c>
    </row>
    <row r="2888" spans="1:29" ht="14.25">
      <c r="A2888" s="89">
        <v>2022092</v>
      </c>
      <c r="B2888" s="91">
        <v>44784</v>
      </c>
      <c r="C2888" s="97">
        <v>7</v>
      </c>
      <c r="D2888" s="93">
        <v>10</v>
      </c>
      <c r="E2888" s="93">
        <v>16</v>
      </c>
      <c r="F2888" s="93">
        <v>20</v>
      </c>
      <c r="G2888" s="93">
        <v>21</v>
      </c>
      <c r="H2888" s="93">
        <v>27</v>
      </c>
      <c r="I2888" s="99">
        <v>11</v>
      </c>
      <c r="J2888" s="93">
        <v>21</v>
      </c>
      <c r="K2888" s="93">
        <v>20</v>
      </c>
      <c r="L2888" s="93">
        <v>7</v>
      </c>
      <c r="M2888" s="93">
        <v>27</v>
      </c>
      <c r="N2888" s="93">
        <v>10</v>
      </c>
      <c r="O2888" s="94">
        <v>16</v>
      </c>
      <c r="P2888" s="74">
        <v>337222664</v>
      </c>
      <c r="Q2888" s="74">
        <v>1927997908</v>
      </c>
      <c r="R2888" s="74">
        <v>20</v>
      </c>
      <c r="S2888" s="74">
        <v>5805294</v>
      </c>
      <c r="T2888" s="74">
        <v>245</v>
      </c>
      <c r="U2888" s="74">
        <v>82172</v>
      </c>
      <c r="V2888" s="74">
        <v>2129</v>
      </c>
      <c r="W2888" s="74">
        <v>3000</v>
      </c>
      <c r="X2888" s="74">
        <v>83814</v>
      </c>
      <c r="Y2888" s="74">
        <v>200</v>
      </c>
      <c r="Z2888" s="74">
        <v>1454503</v>
      </c>
      <c r="AA2888" s="74">
        <v>10</v>
      </c>
      <c r="AB2888" s="74">
        <v>9402958</v>
      </c>
      <c r="AC2888" s="74">
        <v>5</v>
      </c>
    </row>
    <row r="2889" spans="1:29" ht="14.25">
      <c r="A2889" s="89">
        <v>2022093</v>
      </c>
      <c r="B2889" s="91">
        <v>44787</v>
      </c>
      <c r="C2889" s="97">
        <v>21</v>
      </c>
      <c r="D2889" s="93">
        <v>22</v>
      </c>
      <c r="E2889" s="93">
        <v>24</v>
      </c>
      <c r="F2889" s="93">
        <v>28</v>
      </c>
      <c r="G2889" s="93">
        <v>29</v>
      </c>
      <c r="H2889" s="93">
        <v>32</v>
      </c>
      <c r="I2889" s="99">
        <v>14</v>
      </c>
      <c r="J2889" s="93">
        <v>32</v>
      </c>
      <c r="K2889" s="93">
        <v>29</v>
      </c>
      <c r="L2889" s="93">
        <v>22</v>
      </c>
      <c r="M2889" s="93">
        <v>21</v>
      </c>
      <c r="N2889" s="93">
        <v>24</v>
      </c>
      <c r="O2889" s="94">
        <v>28</v>
      </c>
      <c r="P2889" s="74">
        <v>363673578</v>
      </c>
      <c r="Q2889" s="74">
        <v>1991811868</v>
      </c>
      <c r="R2889" s="74">
        <v>2</v>
      </c>
      <c r="S2889" s="74">
        <v>10000000</v>
      </c>
      <c r="T2889" s="74">
        <v>58</v>
      </c>
      <c r="U2889" s="74">
        <v>481689</v>
      </c>
      <c r="V2889" s="74">
        <v>758</v>
      </c>
      <c r="W2889" s="74">
        <v>3000</v>
      </c>
      <c r="X2889" s="74">
        <v>41819</v>
      </c>
      <c r="Y2889" s="74">
        <v>200</v>
      </c>
      <c r="Z2889" s="74">
        <v>899953</v>
      </c>
      <c r="AA2889" s="74">
        <v>10</v>
      </c>
      <c r="AB2889" s="74">
        <v>9362155</v>
      </c>
      <c r="AC2889" s="74">
        <v>5</v>
      </c>
    </row>
    <row r="2890" spans="1:29" ht="14.25">
      <c r="A2890" s="89">
        <v>2022094</v>
      </c>
      <c r="B2890" s="91">
        <v>44789</v>
      </c>
      <c r="C2890" s="97">
        <v>6</v>
      </c>
      <c r="D2890" s="93">
        <v>11</v>
      </c>
      <c r="E2890" s="93">
        <v>13</v>
      </c>
      <c r="F2890" s="93">
        <v>16</v>
      </c>
      <c r="G2890" s="93">
        <v>19</v>
      </c>
      <c r="H2890" s="93">
        <v>31</v>
      </c>
      <c r="I2890" s="99">
        <v>2</v>
      </c>
      <c r="J2890" s="93">
        <v>16</v>
      </c>
      <c r="K2890" s="93">
        <v>6</v>
      </c>
      <c r="L2890" s="93">
        <v>11</v>
      </c>
      <c r="M2890" s="93">
        <v>31</v>
      </c>
      <c r="N2890" s="93">
        <v>19</v>
      </c>
      <c r="O2890" s="94">
        <v>13</v>
      </c>
      <c r="P2890" s="74">
        <v>333751422</v>
      </c>
      <c r="Q2890" s="74">
        <v>2024071723</v>
      </c>
      <c r="R2890" s="74">
        <v>3</v>
      </c>
      <c r="S2890" s="74">
        <v>10000000</v>
      </c>
      <c r="T2890" s="74">
        <v>186</v>
      </c>
      <c r="U2890" s="74">
        <v>111576</v>
      </c>
      <c r="V2890" s="74">
        <v>1819</v>
      </c>
      <c r="W2890" s="74">
        <v>3000</v>
      </c>
      <c r="X2890" s="74">
        <v>84113</v>
      </c>
      <c r="Y2890" s="74">
        <v>200</v>
      </c>
      <c r="Z2890" s="74">
        <v>1473833</v>
      </c>
      <c r="AA2890" s="74">
        <v>10</v>
      </c>
      <c r="AB2890" s="74">
        <v>8701425</v>
      </c>
      <c r="AC2890" s="74">
        <v>5</v>
      </c>
    </row>
    <row r="2891" spans="1:29" ht="14.25">
      <c r="A2891" s="89">
        <v>2022095</v>
      </c>
      <c r="B2891" s="91">
        <v>44791</v>
      </c>
      <c r="C2891" s="97">
        <v>4</v>
      </c>
      <c r="D2891" s="93">
        <v>13</v>
      </c>
      <c r="E2891" s="93">
        <v>14</v>
      </c>
      <c r="F2891" s="93">
        <v>18</v>
      </c>
      <c r="G2891" s="93">
        <v>20</v>
      </c>
      <c r="H2891" s="93">
        <v>28</v>
      </c>
      <c r="I2891" s="99">
        <v>8</v>
      </c>
      <c r="J2891" s="93">
        <v>28</v>
      </c>
      <c r="K2891" s="93">
        <v>14</v>
      </c>
      <c r="L2891" s="93">
        <v>18</v>
      </c>
      <c r="M2891" s="93">
        <v>4</v>
      </c>
      <c r="N2891" s="93">
        <v>13</v>
      </c>
      <c r="O2891" s="94">
        <v>20</v>
      </c>
      <c r="P2891" s="74">
        <v>339954958</v>
      </c>
      <c r="Q2891" s="74">
        <v>2028343930</v>
      </c>
      <c r="R2891" s="74">
        <v>7</v>
      </c>
      <c r="S2891" s="74">
        <v>7040114</v>
      </c>
      <c r="T2891" s="74">
        <v>71</v>
      </c>
      <c r="U2891" s="74">
        <v>251422</v>
      </c>
      <c r="V2891" s="74">
        <v>1639</v>
      </c>
      <c r="W2891" s="74">
        <v>3000</v>
      </c>
      <c r="X2891" s="74">
        <v>80997</v>
      </c>
      <c r="Y2891" s="74">
        <v>200</v>
      </c>
      <c r="Z2891" s="74">
        <v>1334307</v>
      </c>
      <c r="AA2891" s="74">
        <v>10</v>
      </c>
      <c r="AB2891" s="74">
        <v>12142889</v>
      </c>
      <c r="AC2891" s="74">
        <v>5</v>
      </c>
    </row>
    <row r="2892" spans="1:29" ht="14.25">
      <c r="A2892" s="89">
        <v>2022096</v>
      </c>
      <c r="B2892" s="91">
        <v>44794</v>
      </c>
      <c r="C2892" s="97">
        <v>3</v>
      </c>
      <c r="D2892" s="93">
        <v>16</v>
      </c>
      <c r="E2892" s="93">
        <v>17</v>
      </c>
      <c r="F2892" s="93">
        <v>19</v>
      </c>
      <c r="G2892" s="93">
        <v>25</v>
      </c>
      <c r="H2892" s="93">
        <v>33</v>
      </c>
      <c r="I2892" s="99">
        <v>7</v>
      </c>
      <c r="J2892" s="93">
        <v>16</v>
      </c>
      <c r="K2892" s="93">
        <v>25</v>
      </c>
      <c r="L2892" s="93">
        <v>19</v>
      </c>
      <c r="M2892" s="93">
        <v>17</v>
      </c>
      <c r="N2892" s="93">
        <v>3</v>
      </c>
      <c r="O2892" s="94">
        <v>33</v>
      </c>
      <c r="P2892" s="74">
        <v>374401638</v>
      </c>
      <c r="Q2892" s="74">
        <v>1824688735</v>
      </c>
      <c r="R2892" s="74">
        <v>50</v>
      </c>
      <c r="S2892" s="74">
        <v>5337053</v>
      </c>
      <c r="T2892" s="74">
        <v>94</v>
      </c>
      <c r="U2892" s="74">
        <v>224104</v>
      </c>
      <c r="V2892" s="74">
        <v>1441</v>
      </c>
      <c r="W2892" s="74">
        <v>3000</v>
      </c>
      <c r="X2892" s="74">
        <v>80233</v>
      </c>
      <c r="Y2892" s="74">
        <v>200</v>
      </c>
      <c r="Z2892" s="74">
        <v>1530495</v>
      </c>
      <c r="AA2892" s="74">
        <v>10</v>
      </c>
      <c r="AB2892" s="74">
        <v>12703794</v>
      </c>
      <c r="AC2892" s="74">
        <v>5</v>
      </c>
    </row>
    <row r="2893" spans="1:29" ht="14.25">
      <c r="A2893" s="89">
        <v>2022097</v>
      </c>
      <c r="B2893" s="91">
        <v>44796</v>
      </c>
      <c r="C2893" s="97">
        <v>4</v>
      </c>
      <c r="D2893" s="93">
        <v>5</v>
      </c>
      <c r="E2893" s="93">
        <v>10</v>
      </c>
      <c r="F2893" s="93">
        <v>13</v>
      </c>
      <c r="G2893" s="93">
        <v>30</v>
      </c>
      <c r="H2893" s="93">
        <v>31</v>
      </c>
      <c r="I2893" s="99">
        <v>14</v>
      </c>
      <c r="J2893" s="93">
        <v>4</v>
      </c>
      <c r="K2893" s="93">
        <v>13</v>
      </c>
      <c r="L2893" s="93">
        <v>5</v>
      </c>
      <c r="M2893" s="93">
        <v>10</v>
      </c>
      <c r="N2893" s="93">
        <v>30</v>
      </c>
      <c r="O2893" s="94">
        <v>31</v>
      </c>
      <c r="P2893" s="74">
        <v>339168020</v>
      </c>
      <c r="Q2893" s="74">
        <v>1876944863</v>
      </c>
      <c r="R2893" s="74">
        <v>3</v>
      </c>
      <c r="S2893" s="74">
        <v>10000000</v>
      </c>
      <c r="T2893" s="74">
        <v>65</v>
      </c>
      <c r="U2893" s="74">
        <v>421826</v>
      </c>
      <c r="V2893" s="74">
        <v>917</v>
      </c>
      <c r="W2893" s="74">
        <v>3000</v>
      </c>
      <c r="X2893" s="74">
        <v>44797</v>
      </c>
      <c r="Y2893" s="74">
        <v>200</v>
      </c>
      <c r="Z2893" s="74">
        <v>963509</v>
      </c>
      <c r="AA2893" s="74">
        <v>10</v>
      </c>
      <c r="AB2893" s="74">
        <v>7034400</v>
      </c>
      <c r="AC2893" s="74">
        <v>5</v>
      </c>
    </row>
    <row r="2894" spans="1:29" ht="14.25">
      <c r="A2894" s="89">
        <v>2022098</v>
      </c>
      <c r="B2894" s="91">
        <v>44798</v>
      </c>
      <c r="C2894" s="97">
        <v>2</v>
      </c>
      <c r="D2894" s="93">
        <v>3</v>
      </c>
      <c r="E2894" s="93">
        <v>4</v>
      </c>
      <c r="F2894" s="93">
        <v>6</v>
      </c>
      <c r="G2894" s="93">
        <v>21</v>
      </c>
      <c r="H2894" s="93">
        <v>33</v>
      </c>
      <c r="I2894" s="99">
        <v>5</v>
      </c>
      <c r="J2894" s="93">
        <v>33</v>
      </c>
      <c r="K2894" s="93">
        <v>6</v>
      </c>
      <c r="L2894" s="93">
        <v>21</v>
      </c>
      <c r="M2894" s="93">
        <v>3</v>
      </c>
      <c r="N2894" s="93">
        <v>2</v>
      </c>
      <c r="O2894" s="94">
        <v>4</v>
      </c>
      <c r="P2894" s="74">
        <v>339839938</v>
      </c>
      <c r="Q2894" s="74">
        <v>1853286941</v>
      </c>
      <c r="R2894" s="74">
        <v>14</v>
      </c>
      <c r="S2894" s="74">
        <v>6203690</v>
      </c>
      <c r="T2894" s="74">
        <v>34</v>
      </c>
      <c r="U2894" s="74">
        <v>619546</v>
      </c>
      <c r="V2894" s="74">
        <v>907</v>
      </c>
      <c r="W2894" s="74">
        <v>3000</v>
      </c>
      <c r="X2894" s="74">
        <v>52423</v>
      </c>
      <c r="Y2894" s="74">
        <v>200</v>
      </c>
      <c r="Z2894" s="74">
        <v>1030401</v>
      </c>
      <c r="AA2894" s="74">
        <v>10</v>
      </c>
      <c r="AB2894" s="74">
        <v>11750727</v>
      </c>
      <c r="AC2894" s="74">
        <v>5</v>
      </c>
    </row>
    <row r="2895" spans="1:29" ht="14.25">
      <c r="A2895" s="89">
        <v>2022099</v>
      </c>
      <c r="B2895" s="91">
        <v>44801</v>
      </c>
      <c r="C2895" s="97">
        <v>1</v>
      </c>
      <c r="D2895" s="93">
        <v>11</v>
      </c>
      <c r="E2895" s="93">
        <v>23</v>
      </c>
      <c r="F2895" s="93">
        <v>24</v>
      </c>
      <c r="G2895" s="93">
        <v>26</v>
      </c>
      <c r="H2895" s="93">
        <v>32</v>
      </c>
      <c r="I2895" s="99">
        <v>15</v>
      </c>
      <c r="J2895" s="93">
        <v>24</v>
      </c>
      <c r="K2895" s="93">
        <v>11</v>
      </c>
      <c r="L2895" s="93">
        <v>23</v>
      </c>
      <c r="M2895" s="93">
        <v>26</v>
      </c>
      <c r="N2895" s="93">
        <v>32</v>
      </c>
      <c r="O2895" s="94">
        <v>1</v>
      </c>
      <c r="P2895" s="74">
        <v>368635154</v>
      </c>
      <c r="Q2895" s="74">
        <v>1867860655</v>
      </c>
      <c r="R2895" s="74">
        <v>8</v>
      </c>
      <c r="S2895" s="74">
        <v>7480623</v>
      </c>
      <c r="T2895" s="74">
        <v>256</v>
      </c>
      <c r="U2895" s="74">
        <v>96899</v>
      </c>
      <c r="V2895" s="74">
        <v>1769</v>
      </c>
      <c r="W2895" s="74">
        <v>3000</v>
      </c>
      <c r="X2895" s="74">
        <v>92541</v>
      </c>
      <c r="Y2895" s="74">
        <v>200</v>
      </c>
      <c r="Z2895" s="74">
        <v>1564632</v>
      </c>
      <c r="AA2895" s="74">
        <v>10</v>
      </c>
      <c r="AB2895" s="74">
        <v>8388954</v>
      </c>
      <c r="AC2895" s="74">
        <v>5</v>
      </c>
    </row>
    <row r="2896" spans="1:29" ht="14.25">
      <c r="A2896" s="89">
        <v>2022100</v>
      </c>
      <c r="B2896" s="91">
        <v>44803</v>
      </c>
      <c r="C2896" s="97">
        <v>2</v>
      </c>
      <c r="D2896" s="93">
        <v>6</v>
      </c>
      <c r="E2896" s="93">
        <v>7</v>
      </c>
      <c r="F2896" s="93">
        <v>15</v>
      </c>
      <c r="G2896" s="93">
        <v>20</v>
      </c>
      <c r="H2896" s="93">
        <v>21</v>
      </c>
      <c r="I2896" s="99">
        <v>15</v>
      </c>
      <c r="J2896" s="93">
        <v>6</v>
      </c>
      <c r="K2896" s="93">
        <v>21</v>
      </c>
      <c r="L2896" s="93">
        <v>20</v>
      </c>
      <c r="M2896" s="93">
        <v>2</v>
      </c>
      <c r="N2896" s="93">
        <v>15</v>
      </c>
      <c r="O2896" s="94">
        <v>7</v>
      </c>
      <c r="P2896" s="74">
        <v>338953236</v>
      </c>
      <c r="Q2896" s="74">
        <v>1869582122</v>
      </c>
      <c r="R2896" s="74">
        <v>11</v>
      </c>
      <c r="S2896" s="74">
        <v>6875089</v>
      </c>
      <c r="T2896" s="74">
        <v>106</v>
      </c>
      <c r="U2896" s="74">
        <v>243230</v>
      </c>
      <c r="V2896" s="74">
        <v>826</v>
      </c>
      <c r="W2896" s="74">
        <v>3000</v>
      </c>
      <c r="X2896" s="74">
        <v>56800</v>
      </c>
      <c r="Y2896" s="74">
        <v>200</v>
      </c>
      <c r="Z2896" s="74">
        <v>1118203</v>
      </c>
      <c r="AA2896" s="74">
        <v>10</v>
      </c>
      <c r="AB2896" s="74">
        <v>7587423</v>
      </c>
      <c r="AC2896" s="74">
        <v>5</v>
      </c>
    </row>
    <row r="2897" spans="1:29" ht="14.25">
      <c r="A2897" s="89">
        <v>2022101</v>
      </c>
      <c r="B2897" s="91">
        <v>44805</v>
      </c>
      <c r="C2897" s="97">
        <v>4</v>
      </c>
      <c r="D2897" s="93">
        <v>16</v>
      </c>
      <c r="E2897" s="93">
        <v>18</v>
      </c>
      <c r="F2897" s="93">
        <v>19</v>
      </c>
      <c r="G2897" s="93">
        <v>27</v>
      </c>
      <c r="H2897" s="93">
        <v>28</v>
      </c>
      <c r="I2897" s="99">
        <v>4</v>
      </c>
      <c r="J2897" s="93">
        <v>19</v>
      </c>
      <c r="K2897" s="93">
        <v>27</v>
      </c>
      <c r="L2897" s="93">
        <v>4</v>
      </c>
      <c r="M2897" s="93">
        <v>28</v>
      </c>
      <c r="N2897" s="93">
        <v>18</v>
      </c>
      <c r="O2897" s="94">
        <v>16</v>
      </c>
      <c r="P2897" s="74">
        <v>342584116</v>
      </c>
      <c r="Q2897" s="74">
        <v>1742459306</v>
      </c>
      <c r="R2897" s="74">
        <v>34</v>
      </c>
      <c r="S2897" s="74">
        <v>5458579</v>
      </c>
      <c r="T2897" s="74">
        <v>134</v>
      </c>
      <c r="U2897" s="74">
        <v>145444</v>
      </c>
      <c r="V2897" s="74">
        <v>1919</v>
      </c>
      <c r="W2897" s="74">
        <v>3000</v>
      </c>
      <c r="X2897" s="74">
        <v>87840</v>
      </c>
      <c r="Y2897" s="74">
        <v>200</v>
      </c>
      <c r="Z2897" s="74">
        <v>1529875</v>
      </c>
      <c r="AA2897" s="74">
        <v>10</v>
      </c>
      <c r="AB2897" s="74">
        <v>10256790</v>
      </c>
      <c r="AC2897" s="74">
        <v>5</v>
      </c>
    </row>
    <row r="2898" spans="1:29" ht="14.25">
      <c r="A2898" s="89">
        <v>2022102</v>
      </c>
      <c r="B2898" s="91">
        <v>44808</v>
      </c>
      <c r="C2898" s="97">
        <v>9</v>
      </c>
      <c r="D2898" s="93">
        <v>10</v>
      </c>
      <c r="E2898" s="93">
        <v>12</v>
      </c>
      <c r="F2898" s="93">
        <v>18</v>
      </c>
      <c r="G2898" s="93">
        <v>29</v>
      </c>
      <c r="H2898" s="93">
        <v>32</v>
      </c>
      <c r="I2898" s="99">
        <v>14</v>
      </c>
      <c r="J2898" s="93">
        <v>10</v>
      </c>
      <c r="K2898" s="93">
        <v>32</v>
      </c>
      <c r="L2898" s="93">
        <v>12</v>
      </c>
      <c r="M2898" s="93">
        <v>9</v>
      </c>
      <c r="N2898" s="93">
        <v>29</v>
      </c>
      <c r="O2898" s="94">
        <v>18</v>
      </c>
      <c r="P2898" s="74">
        <v>360805992</v>
      </c>
      <c r="Q2898" s="74">
        <v>1772160912</v>
      </c>
      <c r="R2898" s="74">
        <v>6</v>
      </c>
      <c r="S2898" s="74">
        <v>8618279</v>
      </c>
      <c r="T2898" s="74">
        <v>137</v>
      </c>
      <c r="U2898" s="74">
        <v>198080</v>
      </c>
      <c r="V2898" s="74">
        <v>887</v>
      </c>
      <c r="W2898" s="74">
        <v>3000</v>
      </c>
      <c r="X2898" s="74">
        <v>64340</v>
      </c>
      <c r="Y2898" s="74">
        <v>200</v>
      </c>
      <c r="Z2898" s="74">
        <v>1413562</v>
      </c>
      <c r="AA2898" s="74">
        <v>10</v>
      </c>
      <c r="AB2898" s="74">
        <v>7716388</v>
      </c>
      <c r="AC2898" s="74">
        <v>5</v>
      </c>
    </row>
    <row r="2899" spans="1:29" ht="14.25">
      <c r="A2899" s="89">
        <v>2022103</v>
      </c>
      <c r="B2899" s="91">
        <v>44810</v>
      </c>
      <c r="C2899" s="97">
        <v>6</v>
      </c>
      <c r="D2899" s="93">
        <v>9</v>
      </c>
      <c r="E2899" s="93">
        <v>12</v>
      </c>
      <c r="F2899" s="93">
        <v>14</v>
      </c>
      <c r="G2899" s="93">
        <v>20</v>
      </c>
      <c r="H2899" s="93">
        <v>28</v>
      </c>
      <c r="I2899" s="99">
        <v>10</v>
      </c>
      <c r="J2899" s="93">
        <v>14</v>
      </c>
      <c r="K2899" s="93">
        <v>12</v>
      </c>
      <c r="L2899" s="93">
        <v>9</v>
      </c>
      <c r="M2899" s="93">
        <v>20</v>
      </c>
      <c r="N2899" s="93">
        <v>6</v>
      </c>
      <c r="O2899" s="94">
        <v>28</v>
      </c>
      <c r="P2899" s="74">
        <v>331343836</v>
      </c>
      <c r="Q2899" s="74">
        <v>1753950406</v>
      </c>
      <c r="R2899" s="74">
        <v>12</v>
      </c>
      <c r="S2899" s="74">
        <v>6266348</v>
      </c>
      <c r="T2899" s="74">
        <v>146</v>
      </c>
      <c r="U2899" s="74">
        <v>130104</v>
      </c>
      <c r="V2899" s="74">
        <v>1688</v>
      </c>
      <c r="W2899" s="74">
        <v>3000</v>
      </c>
      <c r="X2899" s="74">
        <v>82838</v>
      </c>
      <c r="Y2899" s="74">
        <v>200</v>
      </c>
      <c r="Z2899" s="74">
        <v>1431184</v>
      </c>
      <c r="AA2899" s="74">
        <v>10</v>
      </c>
      <c r="AB2899" s="74">
        <v>10086828</v>
      </c>
      <c r="AC2899" s="74">
        <v>5</v>
      </c>
    </row>
    <row r="2900" spans="1:29" ht="14.25">
      <c r="A2900" s="89">
        <v>2022104</v>
      </c>
      <c r="B2900" s="91">
        <v>44812</v>
      </c>
      <c r="C2900" s="97">
        <v>1</v>
      </c>
      <c r="D2900" s="93">
        <v>8</v>
      </c>
      <c r="E2900" s="93">
        <v>19</v>
      </c>
      <c r="F2900" s="93">
        <v>25</v>
      </c>
      <c r="G2900" s="93">
        <v>26</v>
      </c>
      <c r="H2900" s="93">
        <v>31</v>
      </c>
      <c r="I2900" s="99">
        <v>1</v>
      </c>
      <c r="J2900" s="93">
        <v>1</v>
      </c>
      <c r="K2900" s="93">
        <v>25</v>
      </c>
      <c r="L2900" s="93">
        <v>31</v>
      </c>
      <c r="M2900" s="93">
        <v>19</v>
      </c>
      <c r="N2900" s="93">
        <v>8</v>
      </c>
      <c r="O2900" s="94">
        <v>26</v>
      </c>
      <c r="P2900" s="74">
        <v>337087306</v>
      </c>
      <c r="Q2900" s="74">
        <v>1704610228</v>
      </c>
      <c r="R2900" s="74">
        <v>18</v>
      </c>
      <c r="S2900" s="74">
        <v>5821410</v>
      </c>
      <c r="T2900" s="74">
        <v>214</v>
      </c>
      <c r="U2900" s="74">
        <v>86363</v>
      </c>
      <c r="V2900" s="74">
        <v>2358</v>
      </c>
      <c r="W2900" s="74">
        <v>3000</v>
      </c>
      <c r="X2900" s="74">
        <v>96467</v>
      </c>
      <c r="Y2900" s="74">
        <v>200</v>
      </c>
      <c r="Z2900" s="74">
        <v>1546479</v>
      </c>
      <c r="AA2900" s="74">
        <v>10</v>
      </c>
      <c r="AB2900" s="74">
        <v>9882728</v>
      </c>
      <c r="AC2900" s="74">
        <v>5</v>
      </c>
    </row>
    <row r="2901" spans="1:29" ht="14.25">
      <c r="A2901" s="89">
        <v>2022105</v>
      </c>
      <c r="B2901" s="91">
        <v>44815</v>
      </c>
      <c r="C2901" s="97">
        <v>6</v>
      </c>
      <c r="D2901" s="93">
        <v>12</v>
      </c>
      <c r="E2901" s="93">
        <v>13</v>
      </c>
      <c r="F2901" s="93">
        <v>15</v>
      </c>
      <c r="G2901" s="93">
        <v>21</v>
      </c>
      <c r="H2901" s="93">
        <v>23</v>
      </c>
      <c r="I2901" s="99">
        <v>15</v>
      </c>
      <c r="J2901" s="93">
        <v>23</v>
      </c>
      <c r="K2901" s="93">
        <v>13</v>
      </c>
      <c r="L2901" s="93">
        <v>6</v>
      </c>
      <c r="M2901" s="93">
        <v>12</v>
      </c>
      <c r="N2901" s="93">
        <v>15</v>
      </c>
      <c r="O2901" s="94">
        <v>21</v>
      </c>
      <c r="P2901" s="74">
        <v>357410590</v>
      </c>
      <c r="Q2901" s="74">
        <v>1747497631</v>
      </c>
      <c r="R2901" s="74">
        <v>4</v>
      </c>
      <c r="S2901" s="74">
        <v>10000000</v>
      </c>
      <c r="T2901" s="74">
        <v>85</v>
      </c>
      <c r="U2901" s="74">
        <v>325048</v>
      </c>
      <c r="V2901" s="74">
        <v>988</v>
      </c>
      <c r="W2901" s="74">
        <v>3000</v>
      </c>
      <c r="X2901" s="74">
        <v>52348</v>
      </c>
      <c r="Y2901" s="74">
        <v>200</v>
      </c>
      <c r="Z2901" s="74">
        <v>1100730</v>
      </c>
      <c r="AA2901" s="74">
        <v>10</v>
      </c>
      <c r="AB2901" s="74">
        <v>8034750</v>
      </c>
      <c r="AC2901" s="74">
        <v>5</v>
      </c>
    </row>
    <row r="2902" spans="1:29" ht="14.25">
      <c r="A2902" s="89">
        <v>2022106</v>
      </c>
      <c r="B2902" s="91">
        <v>44817</v>
      </c>
      <c r="C2902" s="97">
        <v>17</v>
      </c>
      <c r="D2902" s="93">
        <v>20</v>
      </c>
      <c r="E2902" s="93">
        <v>22</v>
      </c>
      <c r="F2902" s="93">
        <v>23</v>
      </c>
      <c r="G2902" s="93">
        <v>24</v>
      </c>
      <c r="H2902" s="93">
        <v>31</v>
      </c>
      <c r="I2902" s="99">
        <v>1</v>
      </c>
      <c r="J2902" s="93">
        <v>17</v>
      </c>
      <c r="K2902" s="93">
        <v>23</v>
      </c>
      <c r="L2902" s="93">
        <v>20</v>
      </c>
      <c r="M2902" s="93">
        <v>24</v>
      </c>
      <c r="N2902" s="93">
        <v>22</v>
      </c>
      <c r="O2902" s="94">
        <v>31</v>
      </c>
      <c r="P2902" s="74">
        <v>336123528</v>
      </c>
      <c r="Q2902" s="74">
        <v>1800820638</v>
      </c>
      <c r="R2902" s="74">
        <v>3</v>
      </c>
      <c r="S2902" s="74">
        <v>10000000</v>
      </c>
      <c r="T2902" s="74">
        <v>50</v>
      </c>
      <c r="U2902" s="74">
        <v>555486</v>
      </c>
      <c r="V2902" s="74">
        <v>768</v>
      </c>
      <c r="W2902" s="74">
        <v>3000</v>
      </c>
      <c r="X2902" s="74">
        <v>42089</v>
      </c>
      <c r="Y2902" s="74">
        <v>200</v>
      </c>
      <c r="Z2902" s="74">
        <v>937948</v>
      </c>
      <c r="AA2902" s="74">
        <v>10</v>
      </c>
      <c r="AB2902" s="74">
        <v>6699781</v>
      </c>
      <c r="AC2902" s="74">
        <v>5</v>
      </c>
    </row>
    <row r="2903" spans="1:29" ht="14.25">
      <c r="A2903" s="89">
        <v>2022107</v>
      </c>
      <c r="B2903" s="91">
        <v>44819</v>
      </c>
      <c r="C2903" s="97">
        <v>3</v>
      </c>
      <c r="D2903" s="93">
        <v>9</v>
      </c>
      <c r="E2903" s="93">
        <v>11</v>
      </c>
      <c r="F2903" s="93">
        <v>15</v>
      </c>
      <c r="G2903" s="93">
        <v>19</v>
      </c>
      <c r="H2903" s="93">
        <v>28</v>
      </c>
      <c r="I2903" s="99">
        <v>16</v>
      </c>
      <c r="J2903" s="93">
        <v>28</v>
      </c>
      <c r="K2903" s="93">
        <v>3</v>
      </c>
      <c r="L2903" s="93">
        <v>9</v>
      </c>
      <c r="M2903" s="93">
        <v>15</v>
      </c>
      <c r="N2903" s="93">
        <v>19</v>
      </c>
      <c r="O2903" s="94">
        <v>11</v>
      </c>
      <c r="P2903" s="74">
        <v>342747048</v>
      </c>
      <c r="Q2903" s="74">
        <v>1794077479</v>
      </c>
      <c r="R2903" s="74">
        <v>9</v>
      </c>
      <c r="S2903" s="74">
        <v>6545730</v>
      </c>
      <c r="T2903" s="74">
        <v>139</v>
      </c>
      <c r="U2903" s="74">
        <v>125104</v>
      </c>
      <c r="V2903" s="74">
        <v>2144</v>
      </c>
      <c r="W2903" s="74">
        <v>3000</v>
      </c>
      <c r="X2903" s="74">
        <v>100396</v>
      </c>
      <c r="Y2903" s="74">
        <v>200</v>
      </c>
      <c r="Z2903" s="74">
        <v>1743516</v>
      </c>
      <c r="AA2903" s="74">
        <v>10</v>
      </c>
      <c r="AB2903" s="74">
        <v>10888360</v>
      </c>
      <c r="AC2903" s="74">
        <v>5</v>
      </c>
    </row>
    <row r="2904" spans="1:29" ht="14.25">
      <c r="A2904" s="89">
        <v>2022108</v>
      </c>
      <c r="B2904" s="91">
        <v>44822</v>
      </c>
      <c r="C2904" s="97">
        <v>1</v>
      </c>
      <c r="D2904" s="93">
        <v>7</v>
      </c>
      <c r="E2904" s="93">
        <v>13</v>
      </c>
      <c r="F2904" s="93">
        <v>17</v>
      </c>
      <c r="G2904" s="93">
        <v>18</v>
      </c>
      <c r="H2904" s="93">
        <v>31</v>
      </c>
      <c r="I2904" s="99">
        <v>15</v>
      </c>
      <c r="J2904" s="93">
        <v>18</v>
      </c>
      <c r="K2904" s="93">
        <v>17</v>
      </c>
      <c r="L2904" s="93">
        <v>13</v>
      </c>
      <c r="M2904" s="93">
        <v>1</v>
      </c>
      <c r="N2904" s="93">
        <v>7</v>
      </c>
      <c r="O2904" s="94">
        <v>31</v>
      </c>
      <c r="P2904" s="74">
        <v>379260702</v>
      </c>
      <c r="Q2904" s="74">
        <v>1790162397</v>
      </c>
      <c r="R2904" s="74">
        <v>13</v>
      </c>
      <c r="S2904" s="74">
        <v>6708669</v>
      </c>
      <c r="T2904" s="74">
        <v>269</v>
      </c>
      <c r="U2904" s="74">
        <v>103218</v>
      </c>
      <c r="V2904" s="74">
        <v>1547</v>
      </c>
      <c r="W2904" s="74">
        <v>3000</v>
      </c>
      <c r="X2904" s="74">
        <v>82351</v>
      </c>
      <c r="Y2904" s="74">
        <v>200</v>
      </c>
      <c r="Z2904" s="74">
        <v>1534591</v>
      </c>
      <c r="AA2904" s="74">
        <v>10</v>
      </c>
      <c r="AB2904" s="74">
        <v>7663429</v>
      </c>
      <c r="AC2904" s="74">
        <v>5</v>
      </c>
    </row>
    <row r="2905" spans="1:29" ht="14.25">
      <c r="A2905" s="89">
        <v>2022109</v>
      </c>
      <c r="B2905" s="91">
        <v>44824</v>
      </c>
      <c r="C2905" s="97">
        <v>4</v>
      </c>
      <c r="D2905" s="93">
        <v>11</v>
      </c>
      <c r="E2905" s="93">
        <v>13</v>
      </c>
      <c r="F2905" s="93">
        <v>19</v>
      </c>
      <c r="G2905" s="93">
        <v>22</v>
      </c>
      <c r="H2905" s="93">
        <v>33</v>
      </c>
      <c r="I2905" s="99">
        <v>11</v>
      </c>
      <c r="J2905" s="93">
        <v>13</v>
      </c>
      <c r="K2905" s="93">
        <v>4</v>
      </c>
      <c r="L2905" s="93">
        <v>19</v>
      </c>
      <c r="M2905" s="93">
        <v>33</v>
      </c>
      <c r="N2905" s="93">
        <v>11</v>
      </c>
      <c r="O2905" s="94">
        <v>22</v>
      </c>
      <c r="P2905" s="74">
        <v>349805376</v>
      </c>
      <c r="Q2905" s="74">
        <v>1811161575</v>
      </c>
      <c r="R2905" s="74">
        <v>5</v>
      </c>
      <c r="S2905" s="74">
        <v>8345394</v>
      </c>
      <c r="T2905" s="74">
        <v>78</v>
      </c>
      <c r="U2905" s="74">
        <v>268060</v>
      </c>
      <c r="V2905" s="74">
        <v>1475</v>
      </c>
      <c r="W2905" s="74">
        <v>3000</v>
      </c>
      <c r="X2905" s="74">
        <v>75543</v>
      </c>
      <c r="Y2905" s="74">
        <v>200</v>
      </c>
      <c r="Z2905" s="74">
        <v>1271773</v>
      </c>
      <c r="AA2905" s="74">
        <v>10</v>
      </c>
      <c r="AB2905" s="74">
        <v>11103687</v>
      </c>
      <c r="AC2905" s="74">
        <v>5</v>
      </c>
    </row>
    <row r="2906" spans="1:29" ht="14.25">
      <c r="A2906" s="89">
        <v>2022110</v>
      </c>
      <c r="B2906" s="91">
        <v>44826</v>
      </c>
      <c r="C2906" s="97">
        <v>9</v>
      </c>
      <c r="D2906" s="93">
        <v>13</v>
      </c>
      <c r="E2906" s="93">
        <v>15</v>
      </c>
      <c r="F2906" s="93">
        <v>18</v>
      </c>
      <c r="G2906" s="93">
        <v>20</v>
      </c>
      <c r="H2906" s="93">
        <v>28</v>
      </c>
      <c r="I2906" s="99">
        <v>15</v>
      </c>
      <c r="J2906" s="93">
        <v>28</v>
      </c>
      <c r="K2906" s="93">
        <v>18</v>
      </c>
      <c r="L2906" s="93">
        <v>20</v>
      </c>
      <c r="M2906" s="93">
        <v>9</v>
      </c>
      <c r="N2906" s="93">
        <v>13</v>
      </c>
      <c r="O2906" s="94">
        <v>15</v>
      </c>
      <c r="P2906" s="74">
        <v>352346658</v>
      </c>
      <c r="Q2906" s="74">
        <v>1836366779</v>
      </c>
      <c r="R2906" s="74">
        <v>7</v>
      </c>
      <c r="S2906" s="74">
        <v>8127543</v>
      </c>
      <c r="T2906" s="74">
        <v>237</v>
      </c>
      <c r="U2906" s="74">
        <v>115468</v>
      </c>
      <c r="V2906" s="74">
        <v>1517</v>
      </c>
      <c r="W2906" s="74">
        <v>3000</v>
      </c>
      <c r="X2906" s="74">
        <v>71846</v>
      </c>
      <c r="Y2906" s="74">
        <v>200</v>
      </c>
      <c r="Z2906" s="74">
        <v>1358309</v>
      </c>
      <c r="AA2906" s="74">
        <v>10</v>
      </c>
      <c r="AB2906" s="74">
        <v>6136513</v>
      </c>
      <c r="AC2906" s="74">
        <v>5</v>
      </c>
    </row>
    <row r="2907" spans="1:29" ht="14.25">
      <c r="A2907" s="89">
        <v>2022111</v>
      </c>
      <c r="B2907" s="91">
        <v>44829</v>
      </c>
      <c r="C2907" s="97">
        <v>2</v>
      </c>
      <c r="D2907" s="93">
        <v>10</v>
      </c>
      <c r="E2907" s="93">
        <v>11</v>
      </c>
      <c r="F2907" s="93">
        <v>13</v>
      </c>
      <c r="G2907" s="93">
        <v>28</v>
      </c>
      <c r="H2907" s="93">
        <v>31</v>
      </c>
      <c r="I2907" s="99">
        <v>1</v>
      </c>
      <c r="J2907" s="93">
        <v>11</v>
      </c>
      <c r="K2907" s="93">
        <v>28</v>
      </c>
      <c r="L2907" s="93">
        <v>31</v>
      </c>
      <c r="M2907" s="93">
        <v>2</v>
      </c>
      <c r="N2907" s="93">
        <v>13</v>
      </c>
      <c r="O2907" s="94">
        <v>10</v>
      </c>
      <c r="P2907" s="74">
        <v>385923798</v>
      </c>
      <c r="Q2907" s="74">
        <v>1901720272</v>
      </c>
      <c r="R2907" s="74">
        <v>3</v>
      </c>
      <c r="S2907" s="74">
        <v>10000000</v>
      </c>
      <c r="T2907" s="74">
        <v>160</v>
      </c>
      <c r="U2907" s="74">
        <v>198653</v>
      </c>
      <c r="V2907" s="74">
        <v>953</v>
      </c>
      <c r="W2907" s="74">
        <v>3000</v>
      </c>
      <c r="X2907" s="74">
        <v>51921</v>
      </c>
      <c r="Y2907" s="74">
        <v>200</v>
      </c>
      <c r="Z2907" s="74">
        <v>1075858</v>
      </c>
      <c r="AA2907" s="74">
        <v>10</v>
      </c>
      <c r="AB2907" s="74">
        <v>7592578</v>
      </c>
      <c r="AC2907" s="74">
        <v>5</v>
      </c>
    </row>
    <row r="2908" spans="1:29" ht="14.25">
      <c r="A2908" s="89">
        <v>2022112</v>
      </c>
      <c r="B2908" s="91">
        <v>44831</v>
      </c>
      <c r="C2908" s="97">
        <v>3</v>
      </c>
      <c r="D2908" s="93">
        <v>5</v>
      </c>
      <c r="E2908" s="93">
        <v>8</v>
      </c>
      <c r="F2908" s="93">
        <v>17</v>
      </c>
      <c r="G2908" s="93">
        <v>25</v>
      </c>
      <c r="H2908" s="93">
        <v>31</v>
      </c>
      <c r="I2908" s="99">
        <v>1</v>
      </c>
      <c r="J2908" s="93">
        <v>31</v>
      </c>
      <c r="K2908" s="93">
        <v>8</v>
      </c>
      <c r="L2908" s="93">
        <v>25</v>
      </c>
      <c r="M2908" s="93">
        <v>3</v>
      </c>
      <c r="N2908" s="93">
        <v>5</v>
      </c>
      <c r="O2908" s="94">
        <v>17</v>
      </c>
      <c r="P2908" s="74">
        <v>348893862</v>
      </c>
      <c r="Q2908" s="74">
        <v>1937385782</v>
      </c>
      <c r="R2908" s="74">
        <v>5</v>
      </c>
      <c r="S2908" s="74">
        <v>9412037</v>
      </c>
      <c r="T2908" s="74">
        <v>169</v>
      </c>
      <c r="U2908" s="74">
        <v>163167</v>
      </c>
      <c r="V2908" s="74">
        <v>1073</v>
      </c>
      <c r="W2908" s="74">
        <v>3000</v>
      </c>
      <c r="X2908" s="74">
        <v>65301</v>
      </c>
      <c r="Y2908" s="74">
        <v>200</v>
      </c>
      <c r="Z2908" s="74">
        <v>1392200</v>
      </c>
      <c r="AA2908" s="74">
        <v>10</v>
      </c>
      <c r="AB2908" s="74">
        <v>6091173</v>
      </c>
      <c r="AC2908" s="74">
        <v>5</v>
      </c>
    </row>
    <row r="2909" spans="1:29" ht="14.25">
      <c r="A2909" s="89">
        <v>2022113</v>
      </c>
      <c r="B2909" s="91">
        <v>44833</v>
      </c>
      <c r="C2909" s="97">
        <v>13</v>
      </c>
      <c r="D2909" s="93">
        <v>14</v>
      </c>
      <c r="E2909" s="93">
        <v>20</v>
      </c>
      <c r="F2909" s="93">
        <v>24</v>
      </c>
      <c r="G2909" s="93">
        <v>27</v>
      </c>
      <c r="H2909" s="93">
        <v>29</v>
      </c>
      <c r="I2909" s="99">
        <v>2</v>
      </c>
      <c r="J2909" s="93">
        <v>14</v>
      </c>
      <c r="K2909" s="93">
        <v>13</v>
      </c>
      <c r="L2909" s="93">
        <v>29</v>
      </c>
      <c r="M2909" s="93">
        <v>27</v>
      </c>
      <c r="N2909" s="93">
        <v>20</v>
      </c>
      <c r="O2909" s="94">
        <v>24</v>
      </c>
      <c r="P2909" s="74">
        <v>363604180</v>
      </c>
      <c r="Q2909" s="74">
        <v>1991635746</v>
      </c>
      <c r="R2909" s="74">
        <v>2</v>
      </c>
      <c r="S2909" s="74">
        <v>10000000</v>
      </c>
      <c r="T2909" s="74">
        <v>84</v>
      </c>
      <c r="U2909" s="74">
        <v>294642</v>
      </c>
      <c r="V2909" s="74">
        <v>1036</v>
      </c>
      <c r="W2909" s="74">
        <v>3000</v>
      </c>
      <c r="X2909" s="74">
        <v>61319</v>
      </c>
      <c r="Y2909" s="74">
        <v>200</v>
      </c>
      <c r="Z2909" s="74">
        <v>1211708</v>
      </c>
      <c r="AA2909" s="74">
        <v>10</v>
      </c>
      <c r="AB2909" s="74">
        <v>10335443</v>
      </c>
      <c r="AC2909" s="74">
        <v>5</v>
      </c>
    </row>
    <row r="2910" spans="1:29" ht="14.25">
      <c r="A2910" s="89">
        <v>2022114</v>
      </c>
      <c r="B2910" s="91">
        <v>44840</v>
      </c>
      <c r="C2910" s="97">
        <v>1</v>
      </c>
      <c r="D2910" s="93">
        <v>5</v>
      </c>
      <c r="E2910" s="93">
        <v>15</v>
      </c>
      <c r="F2910" s="93">
        <v>19</v>
      </c>
      <c r="G2910" s="93">
        <v>26</v>
      </c>
      <c r="H2910" s="93">
        <v>29</v>
      </c>
      <c r="I2910" s="99">
        <v>13</v>
      </c>
      <c r="J2910" s="93">
        <v>19</v>
      </c>
      <c r="K2910" s="93">
        <v>15</v>
      </c>
      <c r="L2910" s="93">
        <v>26</v>
      </c>
      <c r="M2910" s="93">
        <v>5</v>
      </c>
      <c r="N2910" s="93">
        <v>29</v>
      </c>
      <c r="O2910" s="94">
        <v>1</v>
      </c>
      <c r="P2910" s="74">
        <v>347069064</v>
      </c>
      <c r="Q2910" s="74">
        <v>1986647604</v>
      </c>
      <c r="R2910" s="74">
        <v>12</v>
      </c>
      <c r="S2910" s="74">
        <v>6667026</v>
      </c>
      <c r="T2910" s="74">
        <v>241</v>
      </c>
      <c r="U2910" s="74">
        <v>103756</v>
      </c>
      <c r="V2910" s="74">
        <v>12227</v>
      </c>
      <c r="W2910" s="74">
        <v>3000</v>
      </c>
      <c r="X2910" s="74">
        <v>66692</v>
      </c>
      <c r="Y2910" s="74">
        <v>200</v>
      </c>
      <c r="Z2910" s="74">
        <v>1292188</v>
      </c>
      <c r="AA2910" s="74">
        <v>10</v>
      </c>
      <c r="AB2910" s="74">
        <v>8020200</v>
      </c>
      <c r="AC2910" s="74">
        <v>5</v>
      </c>
    </row>
    <row r="2911" spans="1:29" ht="14.25">
      <c r="A2911" s="89">
        <v>2022115</v>
      </c>
      <c r="B2911" s="91">
        <v>44843</v>
      </c>
      <c r="C2911" s="97">
        <v>6</v>
      </c>
      <c r="D2911" s="93">
        <v>7</v>
      </c>
      <c r="E2911" s="93">
        <v>18</v>
      </c>
      <c r="F2911" s="93">
        <v>20</v>
      </c>
      <c r="G2911" s="93">
        <v>27</v>
      </c>
      <c r="H2911" s="93">
        <v>29</v>
      </c>
      <c r="I2911" s="99">
        <v>9</v>
      </c>
      <c r="J2911" s="93">
        <v>6</v>
      </c>
      <c r="K2911" s="93">
        <v>27</v>
      </c>
      <c r="L2911" s="93">
        <v>18</v>
      </c>
      <c r="M2911" s="93">
        <v>29</v>
      </c>
      <c r="N2911" s="93">
        <v>20</v>
      </c>
      <c r="O2911" s="94">
        <v>7</v>
      </c>
      <c r="P2911" s="74">
        <v>359461828</v>
      </c>
      <c r="Q2911" s="74">
        <v>1849681926</v>
      </c>
      <c r="R2911" s="74">
        <v>33</v>
      </c>
      <c r="S2911" s="74">
        <v>5308918</v>
      </c>
      <c r="T2911" s="74">
        <v>169</v>
      </c>
      <c r="U2911" s="74">
        <v>75401</v>
      </c>
      <c r="V2911" s="74">
        <v>2892</v>
      </c>
      <c r="W2911" s="74">
        <v>3000</v>
      </c>
      <c r="X2911" s="74">
        <v>119122</v>
      </c>
      <c r="Y2911" s="74">
        <v>200</v>
      </c>
      <c r="Z2911" s="74">
        <v>1943075</v>
      </c>
      <c r="AA2911" s="74">
        <v>10</v>
      </c>
      <c r="AB2911" s="74">
        <v>14646730</v>
      </c>
      <c r="AC2911" s="74">
        <v>5</v>
      </c>
    </row>
    <row r="2912" spans="1:29" ht="14.25">
      <c r="A2912" s="89">
        <v>2022116</v>
      </c>
      <c r="B2912" s="91">
        <v>44845</v>
      </c>
      <c r="C2912" s="97">
        <v>8</v>
      </c>
      <c r="D2912" s="93">
        <v>14</v>
      </c>
      <c r="E2912" s="93">
        <v>26</v>
      </c>
      <c r="F2912" s="93">
        <v>27</v>
      </c>
      <c r="G2912" s="93">
        <v>30</v>
      </c>
      <c r="H2912" s="93">
        <v>33</v>
      </c>
      <c r="I2912" s="99">
        <v>1</v>
      </c>
      <c r="J2912" s="93">
        <v>33</v>
      </c>
      <c r="K2912" s="93">
        <v>30</v>
      </c>
      <c r="L2912" s="93">
        <v>26</v>
      </c>
      <c r="M2912" s="93">
        <v>8</v>
      </c>
      <c r="N2912" s="93">
        <v>27</v>
      </c>
      <c r="O2912" s="94">
        <v>14</v>
      </c>
      <c r="P2912" s="74">
        <v>337975208</v>
      </c>
      <c r="Q2912" s="74">
        <v>1923415752</v>
      </c>
      <c r="R2912" s="74">
        <v>1</v>
      </c>
      <c r="S2912" s="74">
        <v>10000000</v>
      </c>
      <c r="T2912" s="74">
        <v>93</v>
      </c>
      <c r="U2912" s="74">
        <v>300121</v>
      </c>
      <c r="V2912" s="74">
        <v>977</v>
      </c>
      <c r="W2912" s="74">
        <v>3000</v>
      </c>
      <c r="X2912" s="74">
        <v>45197</v>
      </c>
      <c r="Y2912" s="74">
        <v>200</v>
      </c>
      <c r="Z2912" s="74">
        <v>979325</v>
      </c>
      <c r="AA2912" s="74">
        <v>10</v>
      </c>
      <c r="AB2912" s="74">
        <v>6439820</v>
      </c>
      <c r="AC2912" s="74">
        <v>5</v>
      </c>
    </row>
    <row r="2913" spans="1:29" ht="14.25">
      <c r="A2913" s="89">
        <v>2022117</v>
      </c>
      <c r="B2913" s="91">
        <v>44847</v>
      </c>
      <c r="C2913" s="97">
        <v>4</v>
      </c>
      <c r="D2913" s="93">
        <v>13</v>
      </c>
      <c r="E2913" s="93">
        <v>17</v>
      </c>
      <c r="F2913" s="93">
        <v>18</v>
      </c>
      <c r="G2913" s="93">
        <v>28</v>
      </c>
      <c r="H2913" s="93">
        <v>29</v>
      </c>
      <c r="I2913" s="99">
        <v>6</v>
      </c>
      <c r="J2913" s="93">
        <v>17</v>
      </c>
      <c r="K2913" s="93">
        <v>4</v>
      </c>
      <c r="L2913" s="93">
        <v>29</v>
      </c>
      <c r="M2913" s="93">
        <v>13</v>
      </c>
      <c r="N2913" s="93">
        <v>28</v>
      </c>
      <c r="O2913" s="94">
        <v>18</v>
      </c>
      <c r="P2913" s="74">
        <v>345578024</v>
      </c>
      <c r="Q2913" s="74">
        <v>1901177457</v>
      </c>
      <c r="R2913" s="74">
        <v>11</v>
      </c>
      <c r="S2913" s="74">
        <v>6083031</v>
      </c>
      <c r="T2913" s="74">
        <v>166</v>
      </c>
      <c r="U2913" s="74">
        <v>89708</v>
      </c>
      <c r="V2913" s="74">
        <v>2284</v>
      </c>
      <c r="W2913" s="74">
        <v>3000</v>
      </c>
      <c r="X2913" s="74">
        <v>112037</v>
      </c>
      <c r="Y2913" s="74">
        <v>200</v>
      </c>
      <c r="Z2913" s="74">
        <v>1760031</v>
      </c>
      <c r="AA2913" s="74">
        <v>10</v>
      </c>
      <c r="AB2913" s="74">
        <v>12581357</v>
      </c>
      <c r="AC2913" s="74">
        <v>5</v>
      </c>
    </row>
    <row r="2914" spans="1:29" ht="14.25">
      <c r="A2914" s="89">
        <v>2022118</v>
      </c>
      <c r="B2914" s="91">
        <v>44850</v>
      </c>
      <c r="C2914" s="97">
        <v>2</v>
      </c>
      <c r="D2914" s="93">
        <v>6</v>
      </c>
      <c r="E2914" s="93">
        <v>7</v>
      </c>
      <c r="F2914" s="93">
        <v>11</v>
      </c>
      <c r="G2914" s="93">
        <v>14</v>
      </c>
      <c r="H2914" s="93">
        <v>33</v>
      </c>
      <c r="I2914" s="99">
        <v>8</v>
      </c>
      <c r="J2914" s="93">
        <v>14</v>
      </c>
      <c r="K2914" s="93">
        <v>7</v>
      </c>
      <c r="L2914" s="93">
        <v>6</v>
      </c>
      <c r="M2914" s="93">
        <v>33</v>
      </c>
      <c r="N2914" s="93">
        <v>11</v>
      </c>
      <c r="O2914" s="94">
        <v>2</v>
      </c>
      <c r="P2914" s="74">
        <v>374309728</v>
      </c>
      <c r="Q2914" s="74">
        <v>1910541782</v>
      </c>
      <c r="R2914" s="74">
        <v>5</v>
      </c>
      <c r="S2914" s="74">
        <v>7499223</v>
      </c>
      <c r="T2914" s="74">
        <v>173</v>
      </c>
      <c r="U2914" s="74">
        <v>90289</v>
      </c>
      <c r="V2914" s="74">
        <v>1730</v>
      </c>
      <c r="W2914" s="74">
        <v>3000</v>
      </c>
      <c r="X2914" s="74">
        <v>81876</v>
      </c>
      <c r="Y2914" s="74">
        <v>200</v>
      </c>
      <c r="Z2914" s="74">
        <v>1455172</v>
      </c>
      <c r="AA2914" s="74">
        <v>10</v>
      </c>
      <c r="AB2914" s="74">
        <v>16962851</v>
      </c>
      <c r="AC2914" s="74">
        <v>5</v>
      </c>
    </row>
    <row r="2915" spans="1:29" ht="14.25">
      <c r="A2915" s="89">
        <v>2022119</v>
      </c>
      <c r="B2915" s="91">
        <v>44852</v>
      </c>
      <c r="C2915" s="97">
        <v>2</v>
      </c>
      <c r="D2915" s="93">
        <v>5</v>
      </c>
      <c r="E2915" s="93">
        <v>15</v>
      </c>
      <c r="F2915" s="93">
        <v>18</v>
      </c>
      <c r="G2915" s="93">
        <v>26</v>
      </c>
      <c r="H2915" s="93">
        <v>27</v>
      </c>
      <c r="I2915" s="99">
        <v>4</v>
      </c>
      <c r="J2915" s="93">
        <v>2</v>
      </c>
      <c r="K2915" s="93">
        <v>18</v>
      </c>
      <c r="L2915" s="93">
        <v>5</v>
      </c>
      <c r="M2915" s="93">
        <v>27</v>
      </c>
      <c r="N2915" s="93">
        <v>26</v>
      </c>
      <c r="O2915" s="94">
        <v>15</v>
      </c>
      <c r="P2915" s="74">
        <v>341495720</v>
      </c>
      <c r="Q2915" s="74">
        <v>1899873541</v>
      </c>
      <c r="R2915" s="74">
        <v>12</v>
      </c>
      <c r="S2915" s="74">
        <v>6494901</v>
      </c>
      <c r="T2915" s="74">
        <v>309</v>
      </c>
      <c r="U2915" s="74">
        <v>72568</v>
      </c>
      <c r="V2915" s="74">
        <v>1455</v>
      </c>
      <c r="W2915" s="74">
        <v>3000</v>
      </c>
      <c r="X2915" s="74">
        <v>79692</v>
      </c>
      <c r="Y2915" s="74">
        <v>200</v>
      </c>
      <c r="Z2915" s="74">
        <v>1409223</v>
      </c>
      <c r="AA2915" s="74">
        <v>10</v>
      </c>
      <c r="AB2915" s="74">
        <v>8648633</v>
      </c>
      <c r="AC2915" s="74">
        <v>5</v>
      </c>
    </row>
    <row r="2916" spans="1:29" ht="14.25">
      <c r="A2916" s="89">
        <v>2022120</v>
      </c>
      <c r="B2916" s="91">
        <v>44854</v>
      </c>
      <c r="C2916" s="97">
        <v>2</v>
      </c>
      <c r="D2916" s="93">
        <v>15</v>
      </c>
      <c r="E2916" s="93">
        <v>19</v>
      </c>
      <c r="F2916" s="93">
        <v>26</v>
      </c>
      <c r="G2916" s="93">
        <v>27</v>
      </c>
      <c r="H2916" s="93">
        <v>29</v>
      </c>
      <c r="I2916" s="99">
        <v>2</v>
      </c>
      <c r="J2916" s="93">
        <v>15</v>
      </c>
      <c r="K2916" s="93">
        <v>26</v>
      </c>
      <c r="L2916" s="93">
        <v>29</v>
      </c>
      <c r="M2916" s="93">
        <v>19</v>
      </c>
      <c r="N2916" s="93">
        <v>2</v>
      </c>
      <c r="O2916" s="94">
        <v>27</v>
      </c>
      <c r="P2916" s="74">
        <v>355500194</v>
      </c>
      <c r="Q2916" s="74">
        <v>1742358177</v>
      </c>
      <c r="R2916" s="74">
        <v>43</v>
      </c>
      <c r="S2916" s="74">
        <v>5486128</v>
      </c>
      <c r="T2916" s="74">
        <v>288</v>
      </c>
      <c r="U2916" s="74">
        <v>90727</v>
      </c>
      <c r="V2916" s="74">
        <v>1042</v>
      </c>
      <c r="W2916" s="74">
        <v>3000</v>
      </c>
      <c r="X2916" s="74">
        <v>58726</v>
      </c>
      <c r="Y2916" s="74">
        <v>200</v>
      </c>
      <c r="Z2916" s="74">
        <v>1132983</v>
      </c>
      <c r="AA2916" s="74">
        <v>10</v>
      </c>
      <c r="AB2916" s="74">
        <v>8695309</v>
      </c>
      <c r="AC2916" s="74">
        <v>5</v>
      </c>
    </row>
    <row r="2917" spans="1:29" ht="14.25">
      <c r="A2917" s="89">
        <v>2022121</v>
      </c>
      <c r="B2917" s="91">
        <v>44857</v>
      </c>
      <c r="C2917" s="97">
        <v>12</v>
      </c>
      <c r="D2917" s="93">
        <v>17</v>
      </c>
      <c r="E2917" s="93">
        <v>22</v>
      </c>
      <c r="F2917" s="93">
        <v>27</v>
      </c>
      <c r="G2917" s="93">
        <v>30</v>
      </c>
      <c r="H2917" s="93">
        <v>31</v>
      </c>
      <c r="I2917" s="99">
        <v>2</v>
      </c>
      <c r="J2917" s="93">
        <v>17</v>
      </c>
      <c r="K2917" s="93">
        <v>30</v>
      </c>
      <c r="L2917" s="93">
        <v>31</v>
      </c>
      <c r="M2917" s="93">
        <v>27</v>
      </c>
      <c r="N2917" s="93">
        <v>22</v>
      </c>
      <c r="O2917" s="94">
        <v>12</v>
      </c>
      <c r="P2917" s="74">
        <v>380066114</v>
      </c>
      <c r="Q2917" s="74">
        <v>1769892531</v>
      </c>
      <c r="R2917" s="74">
        <v>8</v>
      </c>
      <c r="S2917" s="74">
        <v>8069743</v>
      </c>
      <c r="T2917" s="74">
        <v>102</v>
      </c>
      <c r="U2917" s="74">
        <v>300955</v>
      </c>
      <c r="V2917" s="74">
        <v>789</v>
      </c>
      <c r="W2917" s="74">
        <v>3000</v>
      </c>
      <c r="X2917" s="74">
        <v>50976</v>
      </c>
      <c r="Y2917" s="74">
        <v>200</v>
      </c>
      <c r="Z2917" s="74">
        <v>1106522</v>
      </c>
      <c r="AA2917" s="74">
        <v>10</v>
      </c>
      <c r="AB2917" s="74">
        <v>7963048</v>
      </c>
      <c r="AC2917" s="74">
        <v>5</v>
      </c>
    </row>
    <row r="2918" spans="1:29" ht="14.25">
      <c r="A2918" s="89">
        <v>2022122</v>
      </c>
      <c r="B2918" s="91">
        <v>44859</v>
      </c>
      <c r="C2918" s="97">
        <v>6</v>
      </c>
      <c r="D2918" s="93">
        <v>8</v>
      </c>
      <c r="E2918" s="93">
        <v>17</v>
      </c>
      <c r="F2918" s="93">
        <v>19</v>
      </c>
      <c r="G2918" s="93">
        <v>24</v>
      </c>
      <c r="H2918" s="93">
        <v>28</v>
      </c>
      <c r="I2918" s="99">
        <v>5</v>
      </c>
      <c r="J2918" s="93">
        <v>24</v>
      </c>
      <c r="K2918" s="93">
        <v>28</v>
      </c>
      <c r="L2918" s="93">
        <v>19</v>
      </c>
      <c r="M2918" s="93">
        <v>17</v>
      </c>
      <c r="N2918" s="93">
        <v>8</v>
      </c>
      <c r="O2918" s="94">
        <v>6</v>
      </c>
      <c r="P2918" s="74">
        <v>350001646</v>
      </c>
      <c r="Q2918" s="74">
        <v>1677059125</v>
      </c>
      <c r="R2918" s="74">
        <v>26</v>
      </c>
      <c r="S2918" s="74">
        <v>5519812</v>
      </c>
      <c r="T2918" s="74">
        <v>214</v>
      </c>
      <c r="U2918" s="74">
        <v>78943</v>
      </c>
      <c r="V2918" s="74">
        <v>2763</v>
      </c>
      <c r="W2918" s="74">
        <v>3000</v>
      </c>
      <c r="X2918" s="74">
        <v>104504</v>
      </c>
      <c r="Y2918" s="74">
        <v>200</v>
      </c>
      <c r="Z2918" s="74">
        <v>1750138</v>
      </c>
      <c r="AA2918" s="74">
        <v>10</v>
      </c>
      <c r="AB2918" s="74">
        <v>11446800</v>
      </c>
      <c r="AC2918" s="74">
        <v>5</v>
      </c>
    </row>
    <row r="2919" spans="1:29" ht="14.25">
      <c r="A2919" s="89">
        <v>2022123</v>
      </c>
      <c r="B2919" s="91">
        <v>44861</v>
      </c>
      <c r="C2919" s="97">
        <v>10</v>
      </c>
      <c r="D2919" s="93">
        <v>13</v>
      </c>
      <c r="E2919" s="93">
        <v>16</v>
      </c>
      <c r="F2919" s="93">
        <v>20</v>
      </c>
      <c r="G2919" s="93">
        <v>21</v>
      </c>
      <c r="H2919" s="93">
        <v>25</v>
      </c>
      <c r="I2919" s="99">
        <v>5</v>
      </c>
      <c r="J2919" s="93">
        <v>16</v>
      </c>
      <c r="K2919" s="93">
        <v>25</v>
      </c>
      <c r="L2919" s="93">
        <v>21</v>
      </c>
      <c r="M2919" s="93">
        <v>20</v>
      </c>
      <c r="N2919" s="93">
        <v>10</v>
      </c>
      <c r="O2919" s="94">
        <v>13</v>
      </c>
      <c r="P2919" s="74">
        <v>360850820</v>
      </c>
      <c r="Q2919" s="74">
        <v>1693327054</v>
      </c>
      <c r="R2919" s="74">
        <v>8</v>
      </c>
      <c r="S2919" s="74">
        <v>7557633</v>
      </c>
      <c r="T2919" s="74">
        <v>637</v>
      </c>
      <c r="U2919" s="74">
        <v>40151</v>
      </c>
      <c r="V2919" s="74">
        <v>1247</v>
      </c>
      <c r="W2919" s="74">
        <v>3000</v>
      </c>
      <c r="X2919" s="74">
        <v>93856</v>
      </c>
      <c r="Y2919" s="74">
        <v>200</v>
      </c>
      <c r="Z2919" s="74">
        <v>1669819</v>
      </c>
      <c r="AA2919" s="74">
        <v>10</v>
      </c>
      <c r="AB2919" s="74">
        <v>7060237</v>
      </c>
      <c r="AC2919" s="74">
        <v>5</v>
      </c>
    </row>
    <row r="2920" spans="1:29" ht="14.25">
      <c r="A2920" s="89">
        <v>2022124</v>
      </c>
      <c r="B2920" s="91">
        <v>44864</v>
      </c>
      <c r="C2920" s="97">
        <v>5</v>
      </c>
      <c r="D2920" s="93">
        <v>10</v>
      </c>
      <c r="E2920" s="93">
        <v>13</v>
      </c>
      <c r="F2920" s="93">
        <v>18</v>
      </c>
      <c r="G2920" s="93">
        <v>24</v>
      </c>
      <c r="H2920" s="93">
        <v>26</v>
      </c>
      <c r="I2920" s="99">
        <v>1</v>
      </c>
      <c r="J2920" s="93">
        <v>24</v>
      </c>
      <c r="K2920" s="93">
        <v>18</v>
      </c>
      <c r="L2920" s="93">
        <v>5</v>
      </c>
      <c r="M2920" s="93">
        <v>26</v>
      </c>
      <c r="N2920" s="93">
        <v>10</v>
      </c>
      <c r="O2920" s="94">
        <v>13</v>
      </c>
      <c r="P2920" s="74">
        <v>383396494</v>
      </c>
      <c r="Q2920" s="74">
        <v>1740587803</v>
      </c>
      <c r="R2920" s="74">
        <v>4</v>
      </c>
      <c r="S2920" s="74">
        <v>10000000</v>
      </c>
      <c r="T2920" s="74">
        <v>124</v>
      </c>
      <c r="U2920" s="74">
        <v>234571</v>
      </c>
      <c r="V2920" s="74">
        <v>1161</v>
      </c>
      <c r="W2920" s="74">
        <v>3000</v>
      </c>
      <c r="X2920" s="74">
        <v>62669</v>
      </c>
      <c r="Y2920" s="74">
        <v>200</v>
      </c>
      <c r="Z2920" s="74">
        <v>1294124</v>
      </c>
      <c r="AA2920" s="74">
        <v>10</v>
      </c>
      <c r="AB2920" s="74">
        <v>8511715</v>
      </c>
      <c r="AC2920" s="74">
        <v>5</v>
      </c>
    </row>
    <row r="2921" spans="1:29" ht="14.25">
      <c r="A2921" s="89">
        <v>2022125</v>
      </c>
      <c r="B2921" s="91">
        <v>44866</v>
      </c>
      <c r="C2921" s="97">
        <v>2</v>
      </c>
      <c r="D2921" s="93">
        <v>3</v>
      </c>
      <c r="E2921" s="93">
        <v>7</v>
      </c>
      <c r="F2921" s="93">
        <v>12</v>
      </c>
      <c r="G2921" s="93">
        <v>20</v>
      </c>
      <c r="H2921" s="93">
        <v>31</v>
      </c>
      <c r="I2921" s="99">
        <v>16</v>
      </c>
      <c r="J2921" s="93">
        <v>12</v>
      </c>
      <c r="K2921" s="93">
        <v>31</v>
      </c>
      <c r="L2921" s="93">
        <v>20</v>
      </c>
      <c r="M2921" s="93">
        <v>3</v>
      </c>
      <c r="N2921" s="93">
        <v>7</v>
      </c>
      <c r="O2921" s="94">
        <v>2</v>
      </c>
      <c r="P2921" s="74">
        <v>429659904</v>
      </c>
      <c r="Q2921" s="74">
        <v>1762667038</v>
      </c>
      <c r="R2921" s="74">
        <v>7</v>
      </c>
      <c r="S2921" s="74">
        <v>7965155</v>
      </c>
      <c r="T2921" s="74">
        <v>231</v>
      </c>
      <c r="U2921" s="74">
        <v>112316</v>
      </c>
      <c r="V2921" s="74">
        <v>2009</v>
      </c>
      <c r="W2921" s="74">
        <v>3000</v>
      </c>
      <c r="X2921" s="74">
        <v>107367</v>
      </c>
      <c r="Y2921" s="74">
        <v>200</v>
      </c>
      <c r="Z2921" s="74">
        <v>1746982</v>
      </c>
      <c r="AA2921" s="74">
        <v>10</v>
      </c>
      <c r="AB2921" s="74">
        <v>12356541</v>
      </c>
      <c r="AC2921" s="74">
        <v>5</v>
      </c>
    </row>
    <row r="2922" spans="1:29" ht="14.25">
      <c r="A2922" s="89">
        <v>2022126</v>
      </c>
      <c r="B2922" s="91">
        <v>44868</v>
      </c>
      <c r="C2922" s="97">
        <v>1</v>
      </c>
      <c r="D2922" s="93">
        <v>13</v>
      </c>
      <c r="E2922" s="93">
        <v>15</v>
      </c>
      <c r="F2922" s="93">
        <v>17</v>
      </c>
      <c r="G2922" s="93">
        <v>26</v>
      </c>
      <c r="H2922" s="93">
        <v>33</v>
      </c>
      <c r="I2922" s="99">
        <v>13</v>
      </c>
      <c r="J2922" s="93">
        <v>1</v>
      </c>
      <c r="K2922" s="93">
        <v>13</v>
      </c>
      <c r="L2922" s="93">
        <v>26</v>
      </c>
      <c r="M2922" s="93">
        <v>15</v>
      </c>
      <c r="N2922" s="93">
        <v>33</v>
      </c>
      <c r="O2922" s="94">
        <v>17</v>
      </c>
      <c r="P2922" s="74">
        <v>436137344</v>
      </c>
      <c r="Q2922" s="74">
        <v>1807038683</v>
      </c>
      <c r="R2922" s="74">
        <v>6</v>
      </c>
      <c r="S2922" s="74">
        <v>9507372</v>
      </c>
      <c r="T2922" s="74">
        <v>151</v>
      </c>
      <c r="U2922" s="74">
        <v>223876</v>
      </c>
      <c r="V2922" s="74">
        <v>1313</v>
      </c>
      <c r="W2922" s="74">
        <v>3000</v>
      </c>
      <c r="X2922" s="74">
        <v>63365</v>
      </c>
      <c r="Y2922" s="74">
        <v>200</v>
      </c>
      <c r="Z2922" s="74">
        <v>1314147</v>
      </c>
      <c r="AA2922" s="74">
        <v>10</v>
      </c>
      <c r="AB2922" s="74">
        <v>9746531</v>
      </c>
      <c r="AC2922" s="74">
        <v>5</v>
      </c>
    </row>
    <row r="2923" spans="1:29" ht="14.25">
      <c r="A2923" s="89">
        <v>2022127</v>
      </c>
      <c r="B2923" s="91">
        <v>44871</v>
      </c>
      <c r="C2923" s="97">
        <v>3</v>
      </c>
      <c r="D2923" s="93">
        <v>4</v>
      </c>
      <c r="E2923" s="93">
        <v>9</v>
      </c>
      <c r="F2923" s="93">
        <v>10</v>
      </c>
      <c r="G2923" s="93">
        <v>29</v>
      </c>
      <c r="H2923" s="93">
        <v>33</v>
      </c>
      <c r="I2923" s="99">
        <v>13</v>
      </c>
      <c r="J2923" s="93">
        <v>29</v>
      </c>
      <c r="K2923" s="93">
        <v>4</v>
      </c>
      <c r="L2923" s="93">
        <v>10</v>
      </c>
      <c r="M2923" s="93">
        <v>3</v>
      </c>
      <c r="N2923" s="93">
        <v>9</v>
      </c>
      <c r="O2923" s="94">
        <v>33</v>
      </c>
      <c r="P2923" s="74">
        <v>455409958</v>
      </c>
      <c r="Q2923" s="74">
        <v>1869259580</v>
      </c>
      <c r="R2923" s="74">
        <v>5</v>
      </c>
      <c r="S2923" s="74">
        <v>10000000</v>
      </c>
      <c r="T2923" s="74">
        <v>178</v>
      </c>
      <c r="U2923" s="74">
        <v>210151</v>
      </c>
      <c r="V2923" s="74">
        <v>1118</v>
      </c>
      <c r="W2923" s="74">
        <v>3000</v>
      </c>
      <c r="X2923" s="74">
        <v>69270</v>
      </c>
      <c r="Y2923" s="74">
        <v>200</v>
      </c>
      <c r="Z2923" s="74">
        <v>1489958</v>
      </c>
      <c r="AA2923" s="74">
        <v>10</v>
      </c>
      <c r="AB2923" s="74">
        <v>8283087</v>
      </c>
      <c r="AC2923" s="74">
        <v>5</v>
      </c>
    </row>
    <row r="2924" spans="1:29" ht="14.25">
      <c r="A2924" s="89">
        <v>2022128</v>
      </c>
      <c r="B2924" s="91">
        <v>44873</v>
      </c>
      <c r="C2924" s="97">
        <v>3</v>
      </c>
      <c r="D2924" s="93">
        <v>12</v>
      </c>
      <c r="E2924" s="93">
        <v>18</v>
      </c>
      <c r="F2924" s="93">
        <v>24</v>
      </c>
      <c r="G2924" s="93">
        <v>27</v>
      </c>
      <c r="H2924" s="93">
        <v>29</v>
      </c>
      <c r="I2924" s="99">
        <v>1</v>
      </c>
      <c r="J2924" s="93">
        <v>12</v>
      </c>
      <c r="K2924" s="93">
        <v>24</v>
      </c>
      <c r="L2924" s="93">
        <v>18</v>
      </c>
      <c r="M2924" s="93">
        <v>3</v>
      </c>
      <c r="N2924" s="93">
        <v>27</v>
      </c>
      <c r="O2924" s="94">
        <v>29</v>
      </c>
      <c r="P2924" s="74">
        <v>420999886</v>
      </c>
      <c r="Q2924" s="74">
        <v>1889014542</v>
      </c>
      <c r="R2924" s="74">
        <v>11</v>
      </c>
      <c r="S2924" s="74">
        <v>7471238</v>
      </c>
      <c r="T2924" s="74">
        <v>210</v>
      </c>
      <c r="U2924" s="74">
        <v>161807</v>
      </c>
      <c r="V2924" s="74">
        <v>988</v>
      </c>
      <c r="W2924" s="74">
        <v>3000</v>
      </c>
      <c r="X2924" s="74">
        <v>63878</v>
      </c>
      <c r="Y2924" s="74">
        <v>200</v>
      </c>
      <c r="Z2924" s="74">
        <v>1282386</v>
      </c>
      <c r="AA2924" s="74">
        <v>10</v>
      </c>
      <c r="AB2924" s="74">
        <v>8361674</v>
      </c>
      <c r="AC2924" s="74">
        <v>5</v>
      </c>
    </row>
    <row r="2925" spans="1:29" ht="14.25">
      <c r="A2925" s="89">
        <v>2022129</v>
      </c>
      <c r="B2925" s="91">
        <v>44875</v>
      </c>
      <c r="C2925" s="97">
        <v>10</v>
      </c>
      <c r="D2925" s="93">
        <v>12</v>
      </c>
      <c r="E2925" s="93">
        <v>14</v>
      </c>
      <c r="F2925" s="93">
        <v>22</v>
      </c>
      <c r="G2925" s="93">
        <v>24</v>
      </c>
      <c r="H2925" s="93">
        <v>27</v>
      </c>
      <c r="I2925" s="99">
        <v>7</v>
      </c>
      <c r="J2925" s="93">
        <v>10</v>
      </c>
      <c r="K2925" s="93">
        <v>12</v>
      </c>
      <c r="L2925" s="93">
        <v>14</v>
      </c>
      <c r="M2925" s="93">
        <v>22</v>
      </c>
      <c r="N2925" s="93">
        <v>27</v>
      </c>
      <c r="O2925" s="94">
        <v>24</v>
      </c>
      <c r="P2925" s="74">
        <v>430007836</v>
      </c>
      <c r="Q2925" s="74">
        <v>1908461423</v>
      </c>
      <c r="R2925" s="74">
        <v>7</v>
      </c>
      <c r="S2925" s="74">
        <v>7828409</v>
      </c>
      <c r="T2925" s="74">
        <v>102</v>
      </c>
      <c r="U2925" s="74">
        <v>242633</v>
      </c>
      <c r="V2925" s="74">
        <v>2307</v>
      </c>
      <c r="W2925" s="74">
        <v>3000</v>
      </c>
      <c r="X2925" s="74">
        <v>75666</v>
      </c>
      <c r="Y2925" s="74">
        <v>200</v>
      </c>
      <c r="Z2925" s="74">
        <v>1404099</v>
      </c>
      <c r="AA2925" s="74">
        <v>10</v>
      </c>
      <c r="AB2925" s="74">
        <v>15122864</v>
      </c>
      <c r="AC2925" s="74">
        <v>5</v>
      </c>
    </row>
    <row r="2926" spans="1:29" ht="14.25">
      <c r="A2926" s="89">
        <v>2022130</v>
      </c>
      <c r="B2926" s="91">
        <v>44878</v>
      </c>
      <c r="C2926" s="97">
        <v>2</v>
      </c>
      <c r="D2926" s="93">
        <v>8</v>
      </c>
      <c r="E2926" s="93">
        <v>15</v>
      </c>
      <c r="F2926" s="93">
        <v>17</v>
      </c>
      <c r="G2926" s="93">
        <v>26</v>
      </c>
      <c r="H2926" s="93">
        <v>28</v>
      </c>
      <c r="I2926" s="99">
        <v>12</v>
      </c>
      <c r="J2926" s="93">
        <v>26</v>
      </c>
      <c r="K2926" s="93">
        <v>8</v>
      </c>
      <c r="L2926" s="93">
        <v>17</v>
      </c>
      <c r="M2926" s="93">
        <v>28</v>
      </c>
      <c r="N2926" s="93">
        <v>15</v>
      </c>
      <c r="O2926" s="94">
        <v>2</v>
      </c>
      <c r="P2926" s="74">
        <v>446023212</v>
      </c>
      <c r="Q2926" s="74">
        <v>1689813201</v>
      </c>
      <c r="R2926" s="74">
        <v>50</v>
      </c>
      <c r="S2926" s="74">
        <v>5228012</v>
      </c>
      <c r="T2926" s="74">
        <v>542</v>
      </c>
      <c r="U2926" s="74">
        <v>26293</v>
      </c>
      <c r="V2926" s="74">
        <v>4856</v>
      </c>
      <c r="W2926" s="74">
        <v>3000</v>
      </c>
      <c r="X2926" s="74">
        <v>188660</v>
      </c>
      <c r="Y2926" s="74">
        <v>200</v>
      </c>
      <c r="Z2926" s="74">
        <v>2707122</v>
      </c>
      <c r="AA2926" s="74">
        <v>10</v>
      </c>
      <c r="AB2926" s="74">
        <v>16435384</v>
      </c>
      <c r="AC2926" s="74">
        <v>5</v>
      </c>
    </row>
    <row r="2927" spans="1:29" ht="14.25">
      <c r="A2927" s="89">
        <v>2022131</v>
      </c>
      <c r="B2927" s="91">
        <v>44880</v>
      </c>
      <c r="C2927" s="97">
        <v>3</v>
      </c>
      <c r="D2927" s="93">
        <v>5</v>
      </c>
      <c r="E2927" s="93">
        <v>10</v>
      </c>
      <c r="F2927" s="93">
        <v>13</v>
      </c>
      <c r="G2927" s="93">
        <v>19</v>
      </c>
      <c r="H2927" s="93">
        <v>29</v>
      </c>
      <c r="I2927" s="99">
        <v>6</v>
      </c>
      <c r="J2927" s="93">
        <v>5</v>
      </c>
      <c r="K2927" s="93">
        <v>29</v>
      </c>
      <c r="L2927" s="93">
        <v>19</v>
      </c>
      <c r="M2927" s="93">
        <v>3</v>
      </c>
      <c r="N2927" s="93">
        <v>10</v>
      </c>
      <c r="O2927" s="94">
        <v>13</v>
      </c>
      <c r="P2927" s="74">
        <v>425292626</v>
      </c>
      <c r="Q2927" s="74">
        <v>1640635486</v>
      </c>
      <c r="R2927" s="74">
        <v>19</v>
      </c>
      <c r="S2927" s="74">
        <v>5876981</v>
      </c>
      <c r="T2927" s="74">
        <v>251</v>
      </c>
      <c r="U2927" s="74">
        <v>82981</v>
      </c>
      <c r="V2927" s="74">
        <v>2997</v>
      </c>
      <c r="W2927" s="74">
        <v>3000</v>
      </c>
      <c r="X2927" s="74">
        <v>139749</v>
      </c>
      <c r="Y2927" s="74">
        <v>200</v>
      </c>
      <c r="Z2927" s="74">
        <v>2199357</v>
      </c>
      <c r="AA2927" s="74">
        <v>10</v>
      </c>
      <c r="AB2927" s="74">
        <v>13229154</v>
      </c>
      <c r="AC2927" s="74">
        <v>5</v>
      </c>
    </row>
    <row r="2928" spans="1:29" ht="14.25">
      <c r="A2928" s="89">
        <v>2022132</v>
      </c>
      <c r="B2928" s="91">
        <v>44882</v>
      </c>
      <c r="C2928" s="97">
        <v>1</v>
      </c>
      <c r="D2928" s="93">
        <v>3</v>
      </c>
      <c r="E2928" s="93">
        <v>18</v>
      </c>
      <c r="F2928" s="93">
        <v>26</v>
      </c>
      <c r="G2928" s="93">
        <v>32</v>
      </c>
      <c r="H2928" s="93">
        <v>33</v>
      </c>
      <c r="I2928" s="99">
        <v>4</v>
      </c>
      <c r="J2928" s="93">
        <v>33</v>
      </c>
      <c r="K2928" s="93">
        <v>26</v>
      </c>
      <c r="L2928" s="93">
        <v>32</v>
      </c>
      <c r="M2928" s="93">
        <v>18</v>
      </c>
      <c r="N2928" s="93">
        <v>1</v>
      </c>
      <c r="O2928" s="94">
        <v>3</v>
      </c>
      <c r="P2928" s="74">
        <v>439981994</v>
      </c>
      <c r="Q2928" s="74">
        <v>1698530418</v>
      </c>
      <c r="R2928" s="74">
        <v>4</v>
      </c>
      <c r="S2928" s="74">
        <v>10000000</v>
      </c>
      <c r="T2928" s="74">
        <v>88</v>
      </c>
      <c r="U2928" s="74">
        <v>370814</v>
      </c>
      <c r="V2928" s="74">
        <v>1119</v>
      </c>
      <c r="W2928" s="74">
        <v>3000</v>
      </c>
      <c r="X2928" s="74">
        <v>62745</v>
      </c>
      <c r="Y2928" s="74">
        <v>200</v>
      </c>
      <c r="Z2928" s="74">
        <v>1299834</v>
      </c>
      <c r="AA2928" s="74">
        <v>10</v>
      </c>
      <c r="AB2928" s="74">
        <v>11232052</v>
      </c>
      <c r="AC2928" s="74">
        <v>5</v>
      </c>
    </row>
    <row r="2929" spans="1:29" ht="14.25">
      <c r="A2929" s="89">
        <v>2022133</v>
      </c>
      <c r="B2929" s="91">
        <v>44885</v>
      </c>
      <c r="C2929" s="97">
        <v>5</v>
      </c>
      <c r="D2929" s="93">
        <v>8</v>
      </c>
      <c r="E2929" s="93">
        <v>16</v>
      </c>
      <c r="F2929" s="93">
        <v>17</v>
      </c>
      <c r="G2929" s="93">
        <v>21</v>
      </c>
      <c r="H2929" s="93">
        <v>25</v>
      </c>
      <c r="I2929" s="99">
        <v>12</v>
      </c>
      <c r="J2929" s="93">
        <v>17</v>
      </c>
      <c r="K2929" s="93">
        <v>16</v>
      </c>
      <c r="L2929" s="93">
        <v>8</v>
      </c>
      <c r="M2929" s="93">
        <v>5</v>
      </c>
      <c r="N2929" s="93">
        <v>25</v>
      </c>
      <c r="O2929" s="94">
        <v>21</v>
      </c>
      <c r="P2929" s="74">
        <v>457083562</v>
      </c>
      <c r="Q2929" s="74">
        <v>1713363599</v>
      </c>
      <c r="R2929" s="74">
        <v>11</v>
      </c>
      <c r="S2929" s="74">
        <v>7308534</v>
      </c>
      <c r="T2929" s="74">
        <v>241</v>
      </c>
      <c r="U2929" s="74">
        <v>131711</v>
      </c>
      <c r="V2929" s="74">
        <v>2035</v>
      </c>
      <c r="W2929" s="74">
        <v>3000</v>
      </c>
      <c r="X2929" s="74">
        <v>103271</v>
      </c>
      <c r="Y2929" s="74">
        <v>200</v>
      </c>
      <c r="Z2929" s="74">
        <v>1827118</v>
      </c>
      <c r="AA2929" s="74">
        <v>10</v>
      </c>
      <c r="AB2929" s="74">
        <v>10394229</v>
      </c>
      <c r="AC2929" s="74">
        <v>5</v>
      </c>
    </row>
    <row r="2930" spans="1:29" ht="14.25">
      <c r="A2930" s="89">
        <v>2022134</v>
      </c>
      <c r="B2930" s="91">
        <v>44887</v>
      </c>
      <c r="C2930" s="97">
        <v>1</v>
      </c>
      <c r="D2930" s="93">
        <v>5</v>
      </c>
      <c r="E2930" s="93">
        <v>14</v>
      </c>
      <c r="F2930" s="93">
        <v>17</v>
      </c>
      <c r="G2930" s="93">
        <v>24</v>
      </c>
      <c r="H2930" s="93">
        <v>31</v>
      </c>
      <c r="I2930" s="99">
        <v>14</v>
      </c>
      <c r="J2930" s="93">
        <v>31</v>
      </c>
      <c r="K2930" s="93">
        <v>1</v>
      </c>
      <c r="L2930" s="93">
        <v>14</v>
      </c>
      <c r="M2930" s="93">
        <v>5</v>
      </c>
      <c r="N2930" s="93">
        <v>17</v>
      </c>
      <c r="O2930" s="94">
        <v>24</v>
      </c>
      <c r="P2930" s="74">
        <v>404859714</v>
      </c>
      <c r="Q2930" s="74">
        <v>1728998506</v>
      </c>
      <c r="R2930" s="74">
        <v>10</v>
      </c>
      <c r="S2930" s="74">
        <v>7386723</v>
      </c>
      <c r="T2930" s="74">
        <v>90</v>
      </c>
      <c r="U2930" s="74">
        <v>331489</v>
      </c>
      <c r="V2930" s="74">
        <v>1304</v>
      </c>
      <c r="W2930" s="74">
        <v>3000</v>
      </c>
      <c r="X2930" s="74">
        <v>69062</v>
      </c>
      <c r="Y2930" s="74">
        <v>200</v>
      </c>
      <c r="Z2930" s="74">
        <v>1326086</v>
      </c>
      <c r="AA2930" s="74">
        <v>10</v>
      </c>
      <c r="AB2930" s="74">
        <v>9611961</v>
      </c>
      <c r="AC2930" s="74">
        <v>5</v>
      </c>
    </row>
    <row r="2931" spans="1:29" ht="14.25">
      <c r="A2931" s="89">
        <v>2022135</v>
      </c>
      <c r="B2931" s="91">
        <v>44889</v>
      </c>
      <c r="C2931" s="97">
        <v>9</v>
      </c>
      <c r="D2931" s="93">
        <v>11</v>
      </c>
      <c r="E2931" s="93">
        <v>13</v>
      </c>
      <c r="F2931" s="93">
        <v>24</v>
      </c>
      <c r="G2931" s="93">
        <v>28</v>
      </c>
      <c r="H2931" s="93">
        <v>32</v>
      </c>
      <c r="I2931" s="99">
        <v>6</v>
      </c>
      <c r="J2931" s="93">
        <v>13</v>
      </c>
      <c r="K2931" s="93">
        <v>24</v>
      </c>
      <c r="L2931" s="93">
        <v>9</v>
      </c>
      <c r="M2931" s="93">
        <v>32</v>
      </c>
      <c r="N2931" s="93">
        <v>28</v>
      </c>
      <c r="O2931" s="94">
        <v>11</v>
      </c>
      <c r="P2931" s="74">
        <v>402652460</v>
      </c>
      <c r="Q2931" s="74">
        <v>1733838061</v>
      </c>
      <c r="R2931" s="74">
        <v>12</v>
      </c>
      <c r="S2931" s="74">
        <v>6964835</v>
      </c>
      <c r="T2931" s="74">
        <v>143</v>
      </c>
      <c r="U2931" s="74">
        <v>206101</v>
      </c>
      <c r="V2931" s="74">
        <v>1388</v>
      </c>
      <c r="W2931" s="74">
        <v>3000</v>
      </c>
      <c r="X2931" s="74">
        <v>70079</v>
      </c>
      <c r="Y2931" s="74">
        <v>200</v>
      </c>
      <c r="Z2931" s="74">
        <v>1413787</v>
      </c>
      <c r="AA2931" s="74">
        <v>10</v>
      </c>
      <c r="AB2931" s="74">
        <v>9418387</v>
      </c>
      <c r="AC2931" s="74">
        <v>5</v>
      </c>
    </row>
    <row r="2932" spans="1:29" ht="14.25">
      <c r="A2932" s="89">
        <v>2022136</v>
      </c>
      <c r="B2932" s="91">
        <v>44892</v>
      </c>
      <c r="C2932" s="97">
        <v>8</v>
      </c>
      <c r="D2932" s="93">
        <v>10</v>
      </c>
      <c r="E2932" s="93">
        <v>14</v>
      </c>
      <c r="F2932" s="93">
        <v>15</v>
      </c>
      <c r="G2932" s="93">
        <v>18</v>
      </c>
      <c r="H2932" s="93">
        <v>22</v>
      </c>
      <c r="I2932" s="99">
        <v>8</v>
      </c>
      <c r="J2932" s="93">
        <v>8</v>
      </c>
      <c r="K2932" s="93">
        <v>18</v>
      </c>
      <c r="L2932" s="93">
        <v>22</v>
      </c>
      <c r="M2932" s="93">
        <v>15</v>
      </c>
      <c r="N2932" s="93">
        <v>10</v>
      </c>
      <c r="O2932" s="94">
        <v>14</v>
      </c>
      <c r="P2932" s="74">
        <v>412826960</v>
      </c>
      <c r="Q2932" s="74">
        <v>1678628784</v>
      </c>
      <c r="R2932" s="74">
        <v>19</v>
      </c>
      <c r="S2932" s="74">
        <v>5761544</v>
      </c>
      <c r="T2932" s="74">
        <v>122</v>
      </c>
      <c r="U2932" s="74">
        <v>148251</v>
      </c>
      <c r="V2932" s="74">
        <v>2680</v>
      </c>
      <c r="W2932" s="74">
        <v>3000</v>
      </c>
      <c r="X2932" s="74">
        <v>119185</v>
      </c>
      <c r="Y2932" s="74">
        <v>200</v>
      </c>
      <c r="Z2932" s="74">
        <v>1960690</v>
      </c>
      <c r="AA2932" s="74">
        <v>10</v>
      </c>
      <c r="AB2932" s="74">
        <v>15690908</v>
      </c>
      <c r="AC2932" s="74">
        <v>5</v>
      </c>
    </row>
    <row r="2933" spans="1:29" ht="14.25">
      <c r="A2933" s="89">
        <v>2022137</v>
      </c>
      <c r="B2933" s="91">
        <v>44894</v>
      </c>
      <c r="C2933" s="97">
        <v>8</v>
      </c>
      <c r="D2933" s="93">
        <v>21</v>
      </c>
      <c r="E2933" s="93">
        <v>23</v>
      </c>
      <c r="F2933" s="93">
        <v>27</v>
      </c>
      <c r="G2933" s="93">
        <v>28</v>
      </c>
      <c r="H2933" s="93">
        <v>33</v>
      </c>
      <c r="I2933" s="99">
        <v>1</v>
      </c>
      <c r="J2933" s="93">
        <v>28</v>
      </c>
      <c r="K2933" s="93">
        <v>23</v>
      </c>
      <c r="L2933" s="93">
        <v>27</v>
      </c>
      <c r="M2933" s="93">
        <v>33</v>
      </c>
      <c r="N2933" s="93">
        <v>21</v>
      </c>
      <c r="O2933" s="94">
        <v>8</v>
      </c>
      <c r="P2933" s="74">
        <v>380398430</v>
      </c>
      <c r="Q2933" s="74">
        <v>1696427005</v>
      </c>
      <c r="R2933" s="74">
        <v>8</v>
      </c>
      <c r="S2933" s="74">
        <v>7627191</v>
      </c>
      <c r="T2933" s="74">
        <v>160</v>
      </c>
      <c r="U2933" s="74">
        <v>164199</v>
      </c>
      <c r="V2933" s="74">
        <v>1117</v>
      </c>
      <c r="W2933" s="74">
        <v>3000</v>
      </c>
      <c r="X2933" s="74">
        <v>57020</v>
      </c>
      <c r="Y2933" s="74">
        <v>200</v>
      </c>
      <c r="Z2933" s="74">
        <v>1161733</v>
      </c>
      <c r="AA2933" s="74">
        <v>10</v>
      </c>
      <c r="AB2933" s="74">
        <v>10987045</v>
      </c>
      <c r="AC2933" s="74">
        <v>5</v>
      </c>
    </row>
    <row r="2934" spans="1:29" ht="14.25">
      <c r="A2934" s="89">
        <v>2022138</v>
      </c>
      <c r="B2934" s="91">
        <v>44896</v>
      </c>
      <c r="C2934" s="97">
        <v>2</v>
      </c>
      <c r="D2934" s="93">
        <v>14</v>
      </c>
      <c r="E2934" s="93">
        <v>19</v>
      </c>
      <c r="F2934" s="93">
        <v>21</v>
      </c>
      <c r="G2934" s="93">
        <v>25</v>
      </c>
      <c r="H2934" s="93">
        <v>28</v>
      </c>
      <c r="I2934" s="99">
        <v>11</v>
      </c>
      <c r="J2934" s="93">
        <v>28</v>
      </c>
      <c r="K2934" s="93">
        <v>21</v>
      </c>
      <c r="L2934" s="93">
        <v>19</v>
      </c>
      <c r="M2934" s="93">
        <v>14</v>
      </c>
      <c r="N2934" s="93">
        <v>2</v>
      </c>
      <c r="O2934" s="94">
        <v>25</v>
      </c>
      <c r="P2934" s="74">
        <v>382295872</v>
      </c>
      <c r="Q2934" s="74">
        <v>1744972360</v>
      </c>
      <c r="R2934" s="74">
        <v>2</v>
      </c>
      <c r="S2934" s="74">
        <v>10000000</v>
      </c>
      <c r="T2934" s="74">
        <v>67</v>
      </c>
      <c r="U2934" s="74">
        <v>341021</v>
      </c>
      <c r="V2934" s="74">
        <v>1283</v>
      </c>
      <c r="W2934" s="74">
        <v>3000</v>
      </c>
      <c r="X2934" s="74">
        <v>68779</v>
      </c>
      <c r="Y2934" s="74">
        <v>200</v>
      </c>
      <c r="Z2934" s="74">
        <v>1244688</v>
      </c>
      <c r="AA2934" s="74">
        <v>10</v>
      </c>
      <c r="AB2934" s="74">
        <v>13175898</v>
      </c>
      <c r="AC2934" s="74">
        <v>5</v>
      </c>
    </row>
    <row r="2935" spans="1:29" ht="14.25">
      <c r="A2935" s="89">
        <v>2022139</v>
      </c>
      <c r="B2935" s="91">
        <v>44899</v>
      </c>
      <c r="C2935" s="97">
        <v>6</v>
      </c>
      <c r="D2935" s="93">
        <v>7</v>
      </c>
      <c r="E2935" s="93">
        <v>9</v>
      </c>
      <c r="F2935" s="93">
        <v>16</v>
      </c>
      <c r="G2935" s="93">
        <v>17</v>
      </c>
      <c r="H2935" s="93">
        <v>19</v>
      </c>
      <c r="I2935" s="99">
        <v>14</v>
      </c>
      <c r="J2935" s="93">
        <v>9</v>
      </c>
      <c r="K2935" s="93">
        <v>16</v>
      </c>
      <c r="L2935" s="93">
        <v>6</v>
      </c>
      <c r="M2935" s="93">
        <v>19</v>
      </c>
      <c r="N2935" s="93">
        <v>7</v>
      </c>
      <c r="O2935" s="94">
        <v>17</v>
      </c>
      <c r="P2935" s="74">
        <v>421220444</v>
      </c>
      <c r="Q2935" s="74">
        <v>1751181135</v>
      </c>
      <c r="R2935" s="74">
        <v>12</v>
      </c>
      <c r="S2935" s="74">
        <v>7006326</v>
      </c>
      <c r="T2935" s="74">
        <v>443</v>
      </c>
      <c r="U2935" s="74">
        <v>67934</v>
      </c>
      <c r="V2935" s="74">
        <v>1604</v>
      </c>
      <c r="W2935" s="74">
        <v>3000</v>
      </c>
      <c r="X2935" s="74">
        <v>90315</v>
      </c>
      <c r="Y2935" s="74">
        <v>200</v>
      </c>
      <c r="Z2935" s="74">
        <v>1827915</v>
      </c>
      <c r="AA2935" s="74">
        <v>10</v>
      </c>
      <c r="AB2935" s="74">
        <v>8972855</v>
      </c>
      <c r="AC2935" s="74">
        <v>5</v>
      </c>
    </row>
    <row r="2936" spans="1:29" ht="14.25">
      <c r="A2936" s="89">
        <v>2022140</v>
      </c>
      <c r="B2936" s="91">
        <v>44901</v>
      </c>
      <c r="C2936" s="97">
        <v>8</v>
      </c>
      <c r="D2936" s="93">
        <v>9</v>
      </c>
      <c r="E2936" s="93">
        <v>18</v>
      </c>
      <c r="F2936" s="93">
        <v>19</v>
      </c>
      <c r="G2936" s="93">
        <v>20</v>
      </c>
      <c r="H2936" s="93">
        <v>27</v>
      </c>
      <c r="I2936" s="99">
        <v>15</v>
      </c>
      <c r="J2936" s="93">
        <v>27</v>
      </c>
      <c r="K2936" s="93">
        <v>20</v>
      </c>
      <c r="L2936" s="93">
        <v>19</v>
      </c>
      <c r="M2936" s="93">
        <v>18</v>
      </c>
      <c r="N2936" s="93">
        <v>9</v>
      </c>
      <c r="O2936" s="94">
        <v>8</v>
      </c>
      <c r="P2936" s="74">
        <v>397499610</v>
      </c>
      <c r="Q2936" s="74">
        <v>1702647485</v>
      </c>
      <c r="R2936" s="74">
        <v>19</v>
      </c>
      <c r="S2936" s="74">
        <v>5889308</v>
      </c>
      <c r="T2936" s="74">
        <v>673</v>
      </c>
      <c r="U2936" s="74">
        <v>31383</v>
      </c>
      <c r="V2936" s="74">
        <v>3271</v>
      </c>
      <c r="W2936" s="74">
        <v>3000</v>
      </c>
      <c r="X2936" s="74">
        <v>143842</v>
      </c>
      <c r="Y2936" s="74">
        <v>200</v>
      </c>
      <c r="Z2936" s="74">
        <v>2143884</v>
      </c>
      <c r="AA2936" s="74">
        <v>10</v>
      </c>
      <c r="AB2936" s="74">
        <v>10054059</v>
      </c>
      <c r="AC2936" s="74">
        <v>5</v>
      </c>
    </row>
    <row r="2937" spans="1:29" ht="14.25">
      <c r="A2937" s="89">
        <v>2022141</v>
      </c>
      <c r="B2937" s="91">
        <v>44903</v>
      </c>
      <c r="C2937" s="97">
        <v>5</v>
      </c>
      <c r="D2937" s="93">
        <v>12</v>
      </c>
      <c r="E2937" s="93">
        <v>13</v>
      </c>
      <c r="F2937" s="93">
        <v>17</v>
      </c>
      <c r="G2937" s="93">
        <v>20</v>
      </c>
      <c r="H2937" s="93">
        <v>27</v>
      </c>
      <c r="I2937" s="99">
        <v>14</v>
      </c>
      <c r="J2937" s="93">
        <v>27</v>
      </c>
      <c r="K2937" s="93">
        <v>17</v>
      </c>
      <c r="L2937" s="93">
        <v>13</v>
      </c>
      <c r="M2937" s="93">
        <v>5</v>
      </c>
      <c r="N2937" s="93">
        <v>20</v>
      </c>
      <c r="O2937" s="94">
        <v>12</v>
      </c>
      <c r="P2937" s="74">
        <v>415110854</v>
      </c>
      <c r="Q2937" s="74">
        <v>1674155872</v>
      </c>
      <c r="R2937" s="74">
        <v>21</v>
      </c>
      <c r="S2937" s="74">
        <v>6324820</v>
      </c>
      <c r="T2937" s="74">
        <v>135</v>
      </c>
      <c r="U2937" s="74">
        <v>257603</v>
      </c>
      <c r="V2937" s="74">
        <v>1455</v>
      </c>
      <c r="W2937" s="74">
        <v>3000</v>
      </c>
      <c r="X2937" s="74">
        <v>65271</v>
      </c>
      <c r="Y2937" s="74">
        <v>200</v>
      </c>
      <c r="Z2937" s="74">
        <v>1440468</v>
      </c>
      <c r="AA2937" s="74">
        <v>10</v>
      </c>
      <c r="AB2937" s="74">
        <v>6494856</v>
      </c>
      <c r="AC2937" s="74">
        <v>5</v>
      </c>
    </row>
    <row r="2938" spans="1:29" ht="14.25">
      <c r="A2938" s="89">
        <v>2022142</v>
      </c>
      <c r="B2938" s="91">
        <v>44906</v>
      </c>
      <c r="C2938" s="97">
        <v>1</v>
      </c>
      <c r="D2938" s="93">
        <v>3</v>
      </c>
      <c r="E2938" s="93">
        <v>13</v>
      </c>
      <c r="F2938" s="93">
        <v>16</v>
      </c>
      <c r="G2938" s="93">
        <v>21</v>
      </c>
      <c r="H2938" s="93">
        <v>27</v>
      </c>
      <c r="I2938" s="99">
        <v>3</v>
      </c>
      <c r="J2938" s="93">
        <v>21</v>
      </c>
      <c r="K2938" s="93">
        <v>3</v>
      </c>
      <c r="L2938" s="93">
        <v>16</v>
      </c>
      <c r="M2938" s="93">
        <v>13</v>
      </c>
      <c r="N2938" s="93">
        <v>1</v>
      </c>
      <c r="O2938" s="94">
        <v>27</v>
      </c>
      <c r="P2938" s="74">
        <v>440572602</v>
      </c>
      <c r="Q2938" s="74">
        <v>1636406391</v>
      </c>
      <c r="R2938" s="74">
        <v>12</v>
      </c>
      <c r="S2938" s="74">
        <v>5674258</v>
      </c>
      <c r="T2938" s="74">
        <v>122</v>
      </c>
      <c r="U2938" s="74">
        <v>82900</v>
      </c>
      <c r="V2938" s="74">
        <v>2874</v>
      </c>
      <c r="W2938" s="74">
        <v>3000</v>
      </c>
      <c r="X2938" s="74">
        <v>123970</v>
      </c>
      <c r="Y2938" s="74">
        <v>200</v>
      </c>
      <c r="Z2938" s="74">
        <v>2038813</v>
      </c>
      <c r="AA2938" s="74">
        <v>10</v>
      </c>
      <c r="AB2938" s="74">
        <v>24324191</v>
      </c>
      <c r="AC2938" s="74">
        <v>5</v>
      </c>
    </row>
    <row r="2939" spans="1:29" ht="14.25">
      <c r="A2939" s="89">
        <v>2022143</v>
      </c>
      <c r="B2939" s="91">
        <v>44908</v>
      </c>
      <c r="C2939" s="97">
        <v>7</v>
      </c>
      <c r="D2939" s="93">
        <v>8</v>
      </c>
      <c r="E2939" s="93">
        <v>13</v>
      </c>
      <c r="F2939" s="93">
        <v>29</v>
      </c>
      <c r="G2939" s="93">
        <v>30</v>
      </c>
      <c r="H2939" s="93">
        <v>33</v>
      </c>
      <c r="I2939" s="99">
        <v>3</v>
      </c>
      <c r="J2939" s="93">
        <v>29</v>
      </c>
      <c r="K2939" s="93">
        <v>30</v>
      </c>
      <c r="L2939" s="93">
        <v>33</v>
      </c>
      <c r="M2939" s="93">
        <v>7</v>
      </c>
      <c r="N2939" s="93">
        <v>13</v>
      </c>
      <c r="O2939" s="94">
        <v>8</v>
      </c>
      <c r="P2939" s="74">
        <v>397641696</v>
      </c>
      <c r="Q2939" s="74">
        <v>1612687877</v>
      </c>
      <c r="R2939" s="74">
        <v>15</v>
      </c>
      <c r="S2939" s="74">
        <v>6243187</v>
      </c>
      <c r="T2939" s="74">
        <v>149</v>
      </c>
      <c r="U2939" s="74">
        <v>156441</v>
      </c>
      <c r="V2939" s="74">
        <v>1926</v>
      </c>
      <c r="W2939" s="74">
        <v>3000</v>
      </c>
      <c r="X2939" s="74">
        <v>86457</v>
      </c>
      <c r="Y2939" s="74">
        <v>200</v>
      </c>
      <c r="Z2939" s="74">
        <v>1543365</v>
      </c>
      <c r="AA2939" s="74">
        <v>10</v>
      </c>
      <c r="AB2939" s="74">
        <v>12620463</v>
      </c>
      <c r="AC2939" s="74">
        <v>5</v>
      </c>
    </row>
    <row r="2940" spans="1:29" ht="14.25">
      <c r="A2940" s="89">
        <v>2022144</v>
      </c>
      <c r="B2940" s="91">
        <v>44910</v>
      </c>
      <c r="C2940" s="97">
        <v>7</v>
      </c>
      <c r="D2940" s="93">
        <v>20</v>
      </c>
      <c r="E2940" s="93">
        <v>22</v>
      </c>
      <c r="F2940" s="93">
        <v>23</v>
      </c>
      <c r="G2940" s="93">
        <v>31</v>
      </c>
      <c r="H2940" s="93">
        <v>32</v>
      </c>
      <c r="I2940" s="99">
        <v>5</v>
      </c>
      <c r="J2940" s="93">
        <v>23</v>
      </c>
      <c r="K2940" s="93">
        <v>31</v>
      </c>
      <c r="L2940" s="93">
        <v>32</v>
      </c>
      <c r="M2940" s="93">
        <v>20</v>
      </c>
      <c r="N2940" s="93">
        <v>22</v>
      </c>
      <c r="O2940" s="94">
        <v>7</v>
      </c>
      <c r="P2940" s="74">
        <v>400859910</v>
      </c>
      <c r="Q2940" s="74">
        <v>1615187506</v>
      </c>
      <c r="R2940" s="74">
        <v>11</v>
      </c>
      <c r="S2940" s="74">
        <v>6900814</v>
      </c>
      <c r="T2940" s="74">
        <v>65</v>
      </c>
      <c r="U2940" s="74">
        <v>402095</v>
      </c>
      <c r="V2940" s="74">
        <v>1382</v>
      </c>
      <c r="W2940" s="74">
        <v>3000</v>
      </c>
      <c r="X2940" s="74">
        <v>69567</v>
      </c>
      <c r="Y2940" s="74">
        <v>200</v>
      </c>
      <c r="Z2940" s="74">
        <v>12044481</v>
      </c>
      <c r="AA2940" s="74">
        <v>10</v>
      </c>
      <c r="AB2940" s="74">
        <v>8368482</v>
      </c>
      <c r="AC2940" s="74">
        <v>5</v>
      </c>
    </row>
    <row r="2941" spans="1:29" ht="14.25">
      <c r="A2941" s="89">
        <v>2022145</v>
      </c>
      <c r="B2941" s="91">
        <v>44913</v>
      </c>
      <c r="C2941" s="97">
        <v>3</v>
      </c>
      <c r="D2941" s="93">
        <v>21</v>
      </c>
      <c r="E2941" s="93">
        <v>25</v>
      </c>
      <c r="F2941" s="93">
        <v>30</v>
      </c>
      <c r="G2941" s="93">
        <v>31</v>
      </c>
      <c r="H2941" s="93">
        <v>33</v>
      </c>
      <c r="I2941" s="99">
        <v>11</v>
      </c>
      <c r="J2941" s="93">
        <v>30</v>
      </c>
      <c r="K2941" s="93">
        <v>21</v>
      </c>
      <c r="L2941" s="93">
        <v>31</v>
      </c>
      <c r="M2941" s="93">
        <v>3</v>
      </c>
      <c r="N2941" s="93">
        <v>33</v>
      </c>
      <c r="O2941" s="94">
        <v>25</v>
      </c>
      <c r="P2941" s="74">
        <v>366333090</v>
      </c>
      <c r="Q2941" s="74">
        <v>1651431252</v>
      </c>
      <c r="R2941" s="74">
        <v>4</v>
      </c>
      <c r="S2941" s="74">
        <v>10000000</v>
      </c>
      <c r="T2941" s="74">
        <v>68</v>
      </c>
      <c r="U2941" s="74">
        <v>373743</v>
      </c>
      <c r="V2941" s="74">
        <v>1103</v>
      </c>
      <c r="W2941" s="74">
        <v>3000</v>
      </c>
      <c r="X2941" s="74">
        <v>54214</v>
      </c>
      <c r="Y2941" s="74">
        <v>200</v>
      </c>
      <c r="Z2941" s="74">
        <v>1095934</v>
      </c>
      <c r="AA2941" s="74">
        <v>10</v>
      </c>
      <c r="AB2941" s="74">
        <v>10546749</v>
      </c>
      <c r="AC2941" s="74">
        <v>5</v>
      </c>
    </row>
    <row r="2942" spans="1:29" ht="14.25">
      <c r="A2942" s="89">
        <v>2022146</v>
      </c>
      <c r="B2942" s="91">
        <v>44915</v>
      </c>
      <c r="C2942" s="97">
        <v>6</v>
      </c>
      <c r="D2942" s="93">
        <v>7</v>
      </c>
      <c r="E2942" s="93">
        <v>13</v>
      </c>
      <c r="F2942" s="93">
        <v>18</v>
      </c>
      <c r="G2942" s="93">
        <v>26</v>
      </c>
      <c r="H2942" s="93">
        <v>31</v>
      </c>
      <c r="I2942" s="99">
        <v>6</v>
      </c>
      <c r="J2942" s="93">
        <v>31</v>
      </c>
      <c r="K2942" s="93">
        <v>26</v>
      </c>
      <c r="L2942" s="93">
        <v>13</v>
      </c>
      <c r="M2942" s="93">
        <v>18</v>
      </c>
      <c r="N2942" s="93">
        <v>7</v>
      </c>
      <c r="O2942" s="94">
        <v>6</v>
      </c>
      <c r="P2942" s="74">
        <v>319241960</v>
      </c>
      <c r="Q2942" s="74">
        <v>1643604313</v>
      </c>
      <c r="R2942" s="74">
        <v>9</v>
      </c>
      <c r="S2942" s="74">
        <v>6501941</v>
      </c>
      <c r="T2942" s="74">
        <v>391</v>
      </c>
      <c r="U2942" s="74">
        <v>43214</v>
      </c>
      <c r="V2942" s="74">
        <v>2008</v>
      </c>
      <c r="W2942" s="74">
        <v>3000</v>
      </c>
      <c r="X2942" s="74">
        <v>80423</v>
      </c>
      <c r="Y2942" s="74">
        <v>200</v>
      </c>
      <c r="Z2942" s="74">
        <v>1296127</v>
      </c>
      <c r="AA2942" s="74">
        <v>10</v>
      </c>
      <c r="AB2942" s="74">
        <v>10754261</v>
      </c>
      <c r="AC2942" s="74">
        <v>5</v>
      </c>
    </row>
    <row r="2943" spans="1:29" ht="14.25">
      <c r="A2943" s="89">
        <v>2022147</v>
      </c>
      <c r="B2943" s="91">
        <v>44917</v>
      </c>
      <c r="C2943" s="97">
        <v>2</v>
      </c>
      <c r="D2943" s="93">
        <v>3</v>
      </c>
      <c r="E2943" s="93">
        <v>7</v>
      </c>
      <c r="F2943" s="93">
        <v>13</v>
      </c>
      <c r="G2943" s="93">
        <v>20</v>
      </c>
      <c r="H2943" s="93">
        <v>30</v>
      </c>
      <c r="I2943" s="99">
        <v>10</v>
      </c>
      <c r="J2943" s="93">
        <v>30</v>
      </c>
      <c r="K2943" s="93">
        <v>2</v>
      </c>
      <c r="L2943" s="93">
        <v>20</v>
      </c>
      <c r="M2943" s="93">
        <v>7</v>
      </c>
      <c r="N2943" s="93">
        <v>3</v>
      </c>
      <c r="O2943" s="94">
        <v>13</v>
      </c>
      <c r="P2943" s="74">
        <v>308727648</v>
      </c>
      <c r="Q2943" s="74">
        <v>1587565859</v>
      </c>
      <c r="R2943" s="74">
        <v>17</v>
      </c>
      <c r="S2943" s="74">
        <v>5619498</v>
      </c>
      <c r="T2943" s="74">
        <v>148</v>
      </c>
      <c r="U2943" s="74">
        <v>88948</v>
      </c>
      <c r="V2943" s="74">
        <v>2272</v>
      </c>
      <c r="W2943" s="74">
        <v>3000</v>
      </c>
      <c r="X2943" s="74">
        <v>85489</v>
      </c>
      <c r="Y2943" s="74">
        <v>200</v>
      </c>
      <c r="Z2943" s="74">
        <v>1367592</v>
      </c>
      <c r="AA2943" s="74">
        <v>10</v>
      </c>
      <c r="AB2943" s="74">
        <v>12205894</v>
      </c>
      <c r="AC2943" s="74">
        <v>5</v>
      </c>
    </row>
    <row r="2944" spans="1:29" ht="14.25">
      <c r="A2944" s="89">
        <v>2022148</v>
      </c>
      <c r="B2944" s="91">
        <v>44920</v>
      </c>
      <c r="C2944" s="97">
        <v>2</v>
      </c>
      <c r="D2944" s="93">
        <v>15</v>
      </c>
      <c r="E2944" s="93">
        <v>16</v>
      </c>
      <c r="F2944" s="93">
        <v>17</v>
      </c>
      <c r="G2944" s="93">
        <v>21</v>
      </c>
      <c r="H2944" s="93">
        <v>31</v>
      </c>
      <c r="I2944" s="99">
        <v>14</v>
      </c>
      <c r="J2944" s="93">
        <v>15</v>
      </c>
      <c r="K2944" s="93">
        <v>17</v>
      </c>
      <c r="L2944" s="93">
        <v>16</v>
      </c>
      <c r="M2944" s="93">
        <v>21</v>
      </c>
      <c r="N2944" s="93">
        <v>31</v>
      </c>
      <c r="O2944" s="94">
        <v>2</v>
      </c>
      <c r="P2944" s="74">
        <v>328466772</v>
      </c>
      <c r="Q2944" s="74">
        <v>1596182866</v>
      </c>
      <c r="R2944" s="74">
        <v>9</v>
      </c>
      <c r="S2944" s="74">
        <v>7166343</v>
      </c>
      <c r="T2944" s="74">
        <v>72</v>
      </c>
      <c r="U2944" s="74">
        <v>338491</v>
      </c>
      <c r="V2944" s="74">
        <v>1256</v>
      </c>
      <c r="W2944" s="74">
        <v>3000</v>
      </c>
      <c r="X2944" s="74">
        <v>52274</v>
      </c>
      <c r="Y2944" s="74">
        <v>200</v>
      </c>
      <c r="Z2944" s="74">
        <v>1002986</v>
      </c>
      <c r="AA2944" s="74">
        <v>10</v>
      </c>
      <c r="AB2944" s="74">
        <v>7842118</v>
      </c>
      <c r="AC2944" s="74">
        <v>5</v>
      </c>
    </row>
    <row r="2945" spans="1:29" ht="14.25">
      <c r="A2945" s="89">
        <v>2022149</v>
      </c>
      <c r="B2945" s="91">
        <v>44922</v>
      </c>
      <c r="C2945" s="97">
        <v>2</v>
      </c>
      <c r="D2945" s="93">
        <v>22</v>
      </c>
      <c r="E2945" s="93">
        <v>26</v>
      </c>
      <c r="F2945" s="93">
        <v>29</v>
      </c>
      <c r="G2945" s="93">
        <v>32</v>
      </c>
      <c r="H2945" s="93">
        <v>33</v>
      </c>
      <c r="I2945" s="99">
        <v>14</v>
      </c>
      <c r="J2945" s="93">
        <v>29</v>
      </c>
      <c r="K2945" s="93">
        <v>33</v>
      </c>
      <c r="L2945" s="93">
        <v>26</v>
      </c>
      <c r="M2945" s="93">
        <v>32</v>
      </c>
      <c r="N2945" s="93">
        <v>22</v>
      </c>
      <c r="O2945" s="94">
        <v>2</v>
      </c>
      <c r="P2945" s="74">
        <v>305443962</v>
      </c>
      <c r="Q2945" s="74">
        <v>1619210281</v>
      </c>
      <c r="R2945" s="74">
        <v>7</v>
      </c>
      <c r="S2945" s="74">
        <v>8014411</v>
      </c>
      <c r="T2945" s="74">
        <v>94</v>
      </c>
      <c r="U2945" s="74">
        <v>280596</v>
      </c>
      <c r="V2945" s="74">
        <v>647</v>
      </c>
      <c r="W2945" s="74">
        <v>3000</v>
      </c>
      <c r="X2945" s="74">
        <v>40947</v>
      </c>
      <c r="Y2945" s="74">
        <v>200</v>
      </c>
      <c r="Z2945" s="74">
        <v>898006</v>
      </c>
      <c r="AA2945" s="74">
        <v>10</v>
      </c>
      <c r="AB2945" s="74">
        <v>5010538</v>
      </c>
      <c r="AC2945" s="74">
        <v>5</v>
      </c>
    </row>
    <row r="2946" spans="1:29" ht="14.25">
      <c r="A2946" s="89">
        <v>2022150</v>
      </c>
      <c r="B2946" s="91">
        <v>44924</v>
      </c>
      <c r="C2946" s="97">
        <v>1</v>
      </c>
      <c r="D2946" s="93">
        <v>7</v>
      </c>
      <c r="E2946" s="93">
        <v>11</v>
      </c>
      <c r="F2946" s="93">
        <v>12</v>
      </c>
      <c r="G2946" s="93">
        <v>22</v>
      </c>
      <c r="H2946" s="93">
        <v>28</v>
      </c>
      <c r="I2946" s="99">
        <v>5</v>
      </c>
      <c r="J2946" s="93">
        <v>7</v>
      </c>
      <c r="K2946" s="93">
        <v>28</v>
      </c>
      <c r="L2946" s="93">
        <v>1</v>
      </c>
      <c r="M2946" s="93">
        <v>22</v>
      </c>
      <c r="N2946" s="93">
        <v>11</v>
      </c>
      <c r="O2946" s="94">
        <v>12</v>
      </c>
      <c r="P2946" s="74">
        <v>322732470</v>
      </c>
      <c r="Q2946" s="74">
        <v>1613770461</v>
      </c>
      <c r="R2946" s="74">
        <v>9</v>
      </c>
      <c r="S2946" s="74">
        <v>6598391</v>
      </c>
      <c r="T2946" s="74">
        <v>203</v>
      </c>
      <c r="U2946" s="74">
        <v>88580</v>
      </c>
      <c r="V2946" s="74">
        <v>2229</v>
      </c>
      <c r="W2946" s="74">
        <v>3000</v>
      </c>
      <c r="X2946" s="74">
        <v>91402</v>
      </c>
      <c r="Y2946" s="74">
        <v>200</v>
      </c>
      <c r="Z2946" s="74">
        <v>1498486</v>
      </c>
      <c r="AA2946" s="74">
        <v>10</v>
      </c>
      <c r="AB2946" s="74">
        <v>9251810</v>
      </c>
      <c r="AC2946" s="74">
        <v>5</v>
      </c>
    </row>
    <row r="2947" spans="1:29" ht="14.25">
      <c r="A2947" s="89">
        <v>2023001</v>
      </c>
      <c r="B2947" s="91">
        <v>44927</v>
      </c>
      <c r="C2947" s="97">
        <v>9</v>
      </c>
      <c r="D2947" s="93">
        <v>16</v>
      </c>
      <c r="E2947" s="93">
        <v>18</v>
      </c>
      <c r="F2947" s="93">
        <v>22</v>
      </c>
      <c r="G2947" s="93">
        <v>28</v>
      </c>
      <c r="H2947" s="93">
        <v>32</v>
      </c>
      <c r="I2947" s="99">
        <v>2</v>
      </c>
      <c r="J2947" s="93">
        <v>32</v>
      </c>
      <c r="K2947" s="93">
        <v>16</v>
      </c>
      <c r="L2947" s="93">
        <v>22</v>
      </c>
      <c r="M2947" s="93">
        <v>18</v>
      </c>
      <c r="N2947" s="93">
        <v>9</v>
      </c>
      <c r="O2947" s="94">
        <v>28</v>
      </c>
      <c r="P2947" s="74">
        <v>349018800</v>
      </c>
      <c r="Q2947" s="74">
        <v>1631485850</v>
      </c>
      <c r="R2947" s="74">
        <v>7</v>
      </c>
      <c r="S2947" s="74">
        <v>7738461</v>
      </c>
      <c r="T2947" s="74">
        <v>135</v>
      </c>
      <c r="U2947" s="74">
        <v>177492</v>
      </c>
      <c r="V2947" s="74">
        <v>1124</v>
      </c>
      <c r="W2947" s="74">
        <v>3000</v>
      </c>
      <c r="X2947" s="74">
        <v>59416</v>
      </c>
      <c r="Y2947" s="74">
        <v>200</v>
      </c>
      <c r="Z2947" s="74">
        <v>1175366</v>
      </c>
      <c r="AA2947" s="74">
        <v>10</v>
      </c>
      <c r="AB2947" s="74">
        <v>9632838</v>
      </c>
      <c r="AC2947" s="74">
        <v>5</v>
      </c>
    </row>
    <row r="2948" spans="1:29" ht="14.25">
      <c r="A2948" s="89">
        <v>2023002</v>
      </c>
      <c r="B2948" s="91">
        <v>44929</v>
      </c>
      <c r="C2948" s="97">
        <v>2</v>
      </c>
      <c r="D2948" s="93">
        <v>6</v>
      </c>
      <c r="E2948" s="93">
        <v>10</v>
      </c>
      <c r="F2948" s="93">
        <v>16</v>
      </c>
      <c r="G2948" s="93">
        <v>18</v>
      </c>
      <c r="H2948" s="93">
        <v>22</v>
      </c>
      <c r="I2948" s="99">
        <v>13</v>
      </c>
      <c r="J2948" s="93">
        <v>2</v>
      </c>
      <c r="K2948" s="93">
        <v>16</v>
      </c>
      <c r="L2948" s="93">
        <v>10</v>
      </c>
      <c r="M2948" s="93">
        <v>6</v>
      </c>
      <c r="N2948" s="93">
        <v>22</v>
      </c>
      <c r="O2948" s="94">
        <v>18</v>
      </c>
      <c r="P2948" s="74">
        <v>317440920</v>
      </c>
      <c r="Q2948" s="74">
        <v>1652047889</v>
      </c>
      <c r="R2948" s="74">
        <v>6</v>
      </c>
      <c r="S2948" s="74">
        <v>8064366</v>
      </c>
      <c r="T2948" s="74">
        <v>164</v>
      </c>
      <c r="U2948" s="74">
        <v>140138</v>
      </c>
      <c r="V2948" s="74">
        <v>918</v>
      </c>
      <c r="W2948" s="74">
        <v>3000</v>
      </c>
      <c r="X2948" s="74">
        <v>47658</v>
      </c>
      <c r="Y2948" s="74">
        <v>200</v>
      </c>
      <c r="Z2948" s="74">
        <v>929233</v>
      </c>
      <c r="AA2948" s="74">
        <v>10</v>
      </c>
      <c r="AB2948" s="74">
        <v>8407428</v>
      </c>
      <c r="AC2948" s="74">
        <v>5</v>
      </c>
    </row>
    <row r="2949" spans="1:29" ht="14.25">
      <c r="A2949" s="89">
        <v>2023003</v>
      </c>
      <c r="B2949" s="91">
        <v>44931</v>
      </c>
      <c r="C2949" s="97">
        <v>5</v>
      </c>
      <c r="D2949" s="93">
        <v>8</v>
      </c>
      <c r="E2949" s="93">
        <v>18</v>
      </c>
      <c r="F2949" s="93">
        <v>25</v>
      </c>
      <c r="G2949" s="93">
        <v>30</v>
      </c>
      <c r="H2949" s="93">
        <v>32</v>
      </c>
      <c r="I2949" s="99">
        <v>6</v>
      </c>
      <c r="J2949" s="93">
        <v>32</v>
      </c>
      <c r="K2949" s="93">
        <v>18</v>
      </c>
      <c r="L2949" s="93">
        <v>8</v>
      </c>
      <c r="M2949" s="93">
        <v>25</v>
      </c>
      <c r="N2949" s="93">
        <v>30</v>
      </c>
      <c r="O2949" s="94">
        <v>5</v>
      </c>
      <c r="P2949" s="74">
        <v>332514694</v>
      </c>
      <c r="Q2949" s="74">
        <v>1656261800</v>
      </c>
      <c r="R2949" s="74">
        <v>8</v>
      </c>
      <c r="S2949" s="74">
        <v>7009723</v>
      </c>
      <c r="T2949" s="74">
        <v>112</v>
      </c>
      <c r="U2949" s="74">
        <v>179439</v>
      </c>
      <c r="V2949" s="74">
        <v>1765</v>
      </c>
      <c r="W2949" s="74">
        <v>3000</v>
      </c>
      <c r="X2949" s="74">
        <v>75939</v>
      </c>
      <c r="Y2949" s="74">
        <v>200</v>
      </c>
      <c r="Z2949" s="74">
        <v>1372769</v>
      </c>
      <c r="AA2949" s="74">
        <v>10</v>
      </c>
      <c r="AB2949" s="74">
        <v>9666556</v>
      </c>
      <c r="AC2949" s="74">
        <v>5</v>
      </c>
    </row>
    <row r="2950" spans="1:29" ht="14.25">
      <c r="A2950" s="89">
        <v>2023004</v>
      </c>
      <c r="B2950" s="91">
        <v>44934</v>
      </c>
      <c r="C2950" s="97">
        <v>1</v>
      </c>
      <c r="D2950" s="93">
        <v>7</v>
      </c>
      <c r="E2950" s="93">
        <v>15</v>
      </c>
      <c r="F2950" s="93">
        <v>16</v>
      </c>
      <c r="G2950" s="93">
        <v>20</v>
      </c>
      <c r="H2950" s="93">
        <v>25</v>
      </c>
      <c r="I2950" s="99">
        <v>16</v>
      </c>
      <c r="J2950" s="93">
        <v>16</v>
      </c>
      <c r="K2950" s="93">
        <v>20</v>
      </c>
      <c r="L2950" s="93">
        <v>1</v>
      </c>
      <c r="M2950" s="93">
        <v>15</v>
      </c>
      <c r="N2950" s="93">
        <v>7</v>
      </c>
      <c r="O2950" s="94">
        <v>25</v>
      </c>
      <c r="P2950" s="74">
        <v>362777504</v>
      </c>
      <c r="Q2950" s="74">
        <v>1670832253</v>
      </c>
      <c r="R2950" s="74">
        <v>8</v>
      </c>
      <c r="S2950" s="74">
        <v>7480475</v>
      </c>
      <c r="T2950" s="74">
        <v>166</v>
      </c>
      <c r="U2950" s="74">
        <v>149426</v>
      </c>
      <c r="V2950" s="74">
        <v>1332</v>
      </c>
      <c r="W2950" s="74">
        <v>3000</v>
      </c>
      <c r="X2950" s="74">
        <v>67658</v>
      </c>
      <c r="Y2950" s="74">
        <v>200</v>
      </c>
      <c r="Z2950" s="74">
        <v>1237527</v>
      </c>
      <c r="AA2950" s="74">
        <v>10</v>
      </c>
      <c r="AB2950" s="74">
        <v>9727820</v>
      </c>
      <c r="AC2950" s="74">
        <v>5</v>
      </c>
    </row>
    <row r="2951" spans="1:29" ht="14.25">
      <c r="A2951" s="89">
        <v>2023005</v>
      </c>
      <c r="B2951" s="91">
        <v>44936</v>
      </c>
      <c r="C2951" s="97">
        <v>2</v>
      </c>
      <c r="D2951" s="93">
        <v>6</v>
      </c>
      <c r="E2951" s="93">
        <v>8</v>
      </c>
      <c r="F2951" s="93">
        <v>13</v>
      </c>
      <c r="G2951" s="93">
        <v>14</v>
      </c>
      <c r="H2951" s="93">
        <v>19</v>
      </c>
      <c r="I2951" s="99">
        <v>16</v>
      </c>
      <c r="J2951" s="93">
        <v>13</v>
      </c>
      <c r="K2951" s="93">
        <v>14</v>
      </c>
      <c r="L2951" s="93">
        <v>6</v>
      </c>
      <c r="M2951" s="93">
        <v>8</v>
      </c>
      <c r="N2951" s="93">
        <v>19</v>
      </c>
      <c r="O2951" s="94">
        <v>2</v>
      </c>
      <c r="P2951" s="74">
        <v>331127174</v>
      </c>
      <c r="Q2951" s="74">
        <v>1726038229</v>
      </c>
      <c r="R2951" s="74">
        <v>2</v>
      </c>
      <c r="S2951" s="74">
        <v>10000000</v>
      </c>
      <c r="T2951" s="74">
        <v>153</v>
      </c>
      <c r="U2951" s="74">
        <v>163847</v>
      </c>
      <c r="V2951" s="74">
        <v>1285</v>
      </c>
      <c r="W2951" s="74">
        <v>3000</v>
      </c>
      <c r="X2951" s="74">
        <v>66683</v>
      </c>
      <c r="Y2951" s="74">
        <v>200</v>
      </c>
      <c r="Z2951" s="74">
        <v>1325860</v>
      </c>
      <c r="AA2951" s="74">
        <v>10</v>
      </c>
      <c r="AB2951" s="74">
        <v>6305496</v>
      </c>
      <c r="AC2951" s="74">
        <v>5</v>
      </c>
    </row>
    <row r="2952" spans="1:29" ht="14.25">
      <c r="A2952" s="89">
        <v>2023006</v>
      </c>
      <c r="B2952" s="91">
        <v>44938</v>
      </c>
      <c r="C2952" s="97">
        <v>2</v>
      </c>
      <c r="D2952" s="93">
        <v>10</v>
      </c>
      <c r="E2952" s="93">
        <v>12</v>
      </c>
      <c r="F2952" s="93">
        <v>14</v>
      </c>
      <c r="G2952" s="93">
        <v>24</v>
      </c>
      <c r="H2952" s="93">
        <v>26</v>
      </c>
      <c r="I2952" s="99">
        <v>5</v>
      </c>
      <c r="J2952" s="93">
        <v>2</v>
      </c>
      <c r="K2952" s="93">
        <v>12</v>
      </c>
      <c r="L2952" s="93">
        <v>14</v>
      </c>
      <c r="M2952" s="93">
        <v>24</v>
      </c>
      <c r="N2952" s="93">
        <v>26</v>
      </c>
      <c r="O2952" s="94">
        <v>10</v>
      </c>
      <c r="P2952" s="74">
        <v>341187596</v>
      </c>
      <c r="Q2952" s="74">
        <v>1711353726</v>
      </c>
      <c r="R2952" s="74">
        <v>13</v>
      </c>
      <c r="S2952" s="74">
        <v>6407426</v>
      </c>
      <c r="T2952" s="74">
        <v>109</v>
      </c>
      <c r="U2952" s="74">
        <v>209822</v>
      </c>
      <c r="V2952" s="74">
        <v>881</v>
      </c>
      <c r="W2952" s="74">
        <v>3000</v>
      </c>
      <c r="X2952" s="74">
        <v>53803</v>
      </c>
      <c r="Y2952" s="74">
        <v>200</v>
      </c>
      <c r="Z2952" s="74">
        <v>1075091</v>
      </c>
      <c r="AA2952" s="74">
        <v>10</v>
      </c>
      <c r="AB2952" s="74">
        <v>10308938</v>
      </c>
      <c r="AC2952" s="74">
        <v>5</v>
      </c>
    </row>
    <row r="2953" spans="1:29" ht="14.25">
      <c r="A2953" s="89">
        <v>2023007</v>
      </c>
      <c r="B2953" s="91">
        <v>44941</v>
      </c>
      <c r="C2953" s="97">
        <v>5</v>
      </c>
      <c r="D2953" s="93">
        <v>6</v>
      </c>
      <c r="E2953" s="93">
        <v>9</v>
      </c>
      <c r="F2953" s="93">
        <v>22</v>
      </c>
      <c r="G2953" s="93">
        <v>25</v>
      </c>
      <c r="H2953" s="93">
        <v>31</v>
      </c>
      <c r="I2953" s="99">
        <v>3</v>
      </c>
      <c r="J2953" s="93">
        <v>5</v>
      </c>
      <c r="K2953" s="93">
        <v>25</v>
      </c>
      <c r="L2953" s="93">
        <v>31</v>
      </c>
      <c r="M2953" s="93">
        <v>9</v>
      </c>
      <c r="N2953" s="93">
        <v>22</v>
      </c>
      <c r="O2953" s="94">
        <v>6</v>
      </c>
      <c r="P2953" s="74">
        <v>357680590</v>
      </c>
      <c r="Q2953" s="74">
        <v>1745872298</v>
      </c>
      <c r="R2953" s="74">
        <v>3</v>
      </c>
      <c r="S2953" s="74">
        <v>10000000</v>
      </c>
      <c r="T2953" s="74">
        <v>160</v>
      </c>
      <c r="U2953" s="74">
        <v>134413</v>
      </c>
      <c r="V2953" s="74">
        <v>2448</v>
      </c>
      <c r="W2953" s="74">
        <v>3000</v>
      </c>
      <c r="X2953" s="74">
        <v>81291</v>
      </c>
      <c r="Y2953" s="74">
        <v>200</v>
      </c>
      <c r="Z2953" s="74">
        <v>1449914</v>
      </c>
      <c r="AA2953" s="74">
        <v>10</v>
      </c>
      <c r="AB2953" s="74">
        <v>10227477</v>
      </c>
      <c r="AC2953" s="74">
        <v>5</v>
      </c>
    </row>
    <row r="2954" spans="1:29" ht="14.25">
      <c r="A2954" s="89">
        <v>2023008</v>
      </c>
      <c r="B2954" s="91">
        <v>44943</v>
      </c>
      <c r="C2954" s="97">
        <v>5</v>
      </c>
      <c r="D2954" s="93">
        <v>13</v>
      </c>
      <c r="E2954" s="93">
        <v>18</v>
      </c>
      <c r="F2954" s="93">
        <v>20</v>
      </c>
      <c r="G2954" s="93">
        <v>26</v>
      </c>
      <c r="H2954" s="93">
        <v>28</v>
      </c>
      <c r="I2954" s="99">
        <v>6</v>
      </c>
      <c r="J2954" s="93">
        <v>13</v>
      </c>
      <c r="K2954" s="93">
        <v>26</v>
      </c>
      <c r="L2954" s="93">
        <v>5</v>
      </c>
      <c r="M2954" s="93">
        <v>18</v>
      </c>
      <c r="N2954" s="93">
        <v>20</v>
      </c>
      <c r="O2954" s="94">
        <v>28</v>
      </c>
      <c r="P2954" s="74">
        <v>367864780</v>
      </c>
      <c r="Q2954" s="74">
        <v>1753087580</v>
      </c>
      <c r="R2954" s="74">
        <v>9</v>
      </c>
      <c r="S2954" s="74">
        <v>7109708</v>
      </c>
      <c r="T2954" s="74">
        <v>146</v>
      </c>
      <c r="U2954" s="74">
        <v>162563</v>
      </c>
      <c r="V2954" s="74">
        <v>1625</v>
      </c>
      <c r="W2954" s="74">
        <v>3000</v>
      </c>
      <c r="X2954" s="74">
        <v>83325</v>
      </c>
      <c r="Y2954" s="74">
        <v>200</v>
      </c>
      <c r="Z2954" s="74">
        <v>1494522</v>
      </c>
      <c r="AA2954" s="74">
        <v>10</v>
      </c>
      <c r="AB2954" s="74">
        <v>9766329</v>
      </c>
      <c r="AC2954" s="74">
        <v>5</v>
      </c>
    </row>
    <row r="2955" spans="1:29" ht="14.25">
      <c r="A2955" s="89">
        <v>2023009</v>
      </c>
      <c r="B2955" s="91">
        <v>44955</v>
      </c>
      <c r="C2955" s="97">
        <v>3</v>
      </c>
      <c r="D2955" s="93">
        <v>4</v>
      </c>
      <c r="E2955" s="93">
        <v>19</v>
      </c>
      <c r="F2955" s="93">
        <v>23</v>
      </c>
      <c r="G2955" s="93">
        <v>30</v>
      </c>
      <c r="H2955" s="93">
        <v>32</v>
      </c>
      <c r="I2955" s="99">
        <v>6</v>
      </c>
      <c r="J2955" s="93">
        <v>4</v>
      </c>
      <c r="K2955" s="93">
        <v>19</v>
      </c>
      <c r="L2955" s="93">
        <v>30</v>
      </c>
      <c r="M2955" s="93">
        <v>3</v>
      </c>
      <c r="N2955" s="93">
        <v>32</v>
      </c>
      <c r="O2955" s="94">
        <v>23</v>
      </c>
      <c r="P2955" s="74">
        <v>370445322</v>
      </c>
      <c r="Q2955" s="74">
        <v>1812003410</v>
      </c>
      <c r="R2955" s="74">
        <v>2</v>
      </c>
      <c r="S2955" s="74">
        <v>10000000</v>
      </c>
      <c r="T2955" s="74">
        <v>225</v>
      </c>
      <c r="U2955" s="74">
        <v>116912</v>
      </c>
      <c r="V2955" s="74">
        <v>1077</v>
      </c>
      <c r="W2955" s="74">
        <v>3000</v>
      </c>
      <c r="X2955" s="74">
        <v>68661</v>
      </c>
      <c r="Y2955" s="74">
        <v>200</v>
      </c>
      <c r="Z2955" s="74">
        <v>1430319</v>
      </c>
      <c r="AA2955" s="74">
        <v>10</v>
      </c>
      <c r="AB2955" s="74">
        <v>9006142</v>
      </c>
      <c r="AC2955" s="74">
        <v>5</v>
      </c>
    </row>
    <row r="2956" spans="1:29" ht="14.25">
      <c r="A2956" s="89">
        <v>2023010</v>
      </c>
      <c r="B2956" s="91">
        <v>44957</v>
      </c>
      <c r="C2956" s="97">
        <v>4</v>
      </c>
      <c r="D2956" s="93">
        <v>5</v>
      </c>
      <c r="E2956" s="93">
        <v>13</v>
      </c>
      <c r="F2956" s="93">
        <v>18</v>
      </c>
      <c r="G2956" s="93">
        <v>27</v>
      </c>
      <c r="H2956" s="93">
        <v>29</v>
      </c>
      <c r="I2956" s="99">
        <v>12</v>
      </c>
      <c r="J2956" s="93">
        <v>18</v>
      </c>
      <c r="K2956" s="93">
        <v>27</v>
      </c>
      <c r="L2956" s="93">
        <v>5</v>
      </c>
      <c r="M2956" s="93">
        <v>4</v>
      </c>
      <c r="N2956" s="93">
        <v>13</v>
      </c>
      <c r="O2956" s="94">
        <v>29</v>
      </c>
      <c r="P2956" s="74">
        <v>335698884</v>
      </c>
      <c r="Q2956" s="74">
        <v>1813355120</v>
      </c>
      <c r="R2956" s="74">
        <v>8</v>
      </c>
      <c r="S2956" s="74">
        <v>6879623</v>
      </c>
      <c r="T2956" s="74">
        <v>220</v>
      </c>
      <c r="U2956" s="74">
        <v>85437</v>
      </c>
      <c r="V2956" s="74">
        <v>1778</v>
      </c>
      <c r="W2956" s="74">
        <v>3000</v>
      </c>
      <c r="X2956" s="74">
        <v>82148</v>
      </c>
      <c r="Y2956" s="74">
        <v>200</v>
      </c>
      <c r="Z2956" s="74">
        <v>1376420</v>
      </c>
      <c r="AA2956" s="74">
        <v>10</v>
      </c>
      <c r="AB2956" s="74">
        <v>10755945</v>
      </c>
      <c r="AC2956" s="74">
        <v>5</v>
      </c>
    </row>
    <row r="2957" spans="1:29" ht="14.25">
      <c r="A2957" s="89">
        <v>2023011</v>
      </c>
      <c r="B2957" s="91">
        <v>44959</v>
      </c>
      <c r="C2957" s="97">
        <v>6</v>
      </c>
      <c r="D2957" s="93">
        <v>7</v>
      </c>
      <c r="E2957" s="93">
        <v>16</v>
      </c>
      <c r="F2957" s="93">
        <v>17</v>
      </c>
      <c r="G2957" s="93">
        <v>21</v>
      </c>
      <c r="H2957" s="93">
        <v>22</v>
      </c>
      <c r="I2957" s="99">
        <v>4</v>
      </c>
      <c r="J2957" s="93">
        <v>22</v>
      </c>
      <c r="K2957" s="93">
        <v>7</v>
      </c>
      <c r="L2957" s="93">
        <v>6</v>
      </c>
      <c r="M2957" s="93">
        <v>16</v>
      </c>
      <c r="N2957" s="93">
        <v>17</v>
      </c>
      <c r="O2957" s="94">
        <v>21</v>
      </c>
      <c r="P2957" s="74">
        <v>344777252</v>
      </c>
      <c r="Q2957" s="74">
        <v>1790457577</v>
      </c>
      <c r="R2957" s="74">
        <v>13</v>
      </c>
      <c r="S2957" s="74">
        <v>6177691</v>
      </c>
      <c r="T2957" s="74">
        <v>252</v>
      </c>
      <c r="U2957" s="74">
        <v>75942</v>
      </c>
      <c r="V2957" s="74">
        <v>2493</v>
      </c>
      <c r="W2957" s="74">
        <v>3000</v>
      </c>
      <c r="X2957" s="74">
        <v>108502</v>
      </c>
      <c r="Y2957" s="74">
        <v>200</v>
      </c>
      <c r="Z2957" s="74">
        <v>1776280</v>
      </c>
      <c r="AA2957" s="74">
        <v>10</v>
      </c>
      <c r="AB2957" s="74">
        <v>9089746</v>
      </c>
      <c r="AC2957" s="74">
        <v>5</v>
      </c>
    </row>
    <row r="2958" spans="1:29" ht="14.25">
      <c r="A2958" s="89">
        <v>2023012</v>
      </c>
      <c r="B2958" s="91">
        <v>44962</v>
      </c>
      <c r="C2958" s="97">
        <v>3</v>
      </c>
      <c r="D2958" s="93">
        <v>4</v>
      </c>
      <c r="E2958" s="93">
        <v>7</v>
      </c>
      <c r="F2958" s="93">
        <v>22</v>
      </c>
      <c r="G2958" s="93">
        <v>26</v>
      </c>
      <c r="H2958" s="93">
        <v>30</v>
      </c>
      <c r="I2958" s="99">
        <v>6</v>
      </c>
      <c r="J2958" s="93">
        <v>7</v>
      </c>
      <c r="K2958" s="93">
        <v>26</v>
      </c>
      <c r="L2958" s="93">
        <v>22</v>
      </c>
      <c r="M2958" s="93">
        <v>4</v>
      </c>
      <c r="N2958" s="93">
        <v>3</v>
      </c>
      <c r="O2958" s="94">
        <v>30</v>
      </c>
      <c r="P2958" s="74">
        <v>377681908</v>
      </c>
      <c r="Q2958" s="74">
        <v>1776074467</v>
      </c>
      <c r="R2958" s="74">
        <v>14</v>
      </c>
      <c r="S2958" s="74">
        <v>6444594</v>
      </c>
      <c r="T2958" s="74">
        <v>270</v>
      </c>
      <c r="U2958" s="74">
        <v>93631</v>
      </c>
      <c r="V2958" s="74">
        <v>1774</v>
      </c>
      <c r="W2958" s="74">
        <v>3000</v>
      </c>
      <c r="X2958" s="74">
        <v>86777</v>
      </c>
      <c r="Y2958" s="74">
        <v>200</v>
      </c>
      <c r="Z2958" s="74">
        <v>1478716</v>
      </c>
      <c r="AA2958" s="74">
        <v>10</v>
      </c>
      <c r="AB2958" s="74">
        <v>9295591</v>
      </c>
      <c r="AC2958" s="74">
        <v>5</v>
      </c>
    </row>
    <row r="2959" spans="1:29" ht="14.25">
      <c r="A2959" s="89">
        <v>2023013</v>
      </c>
      <c r="B2959" s="91">
        <v>44964</v>
      </c>
      <c r="C2959" s="97">
        <v>6</v>
      </c>
      <c r="D2959" s="93">
        <v>10</v>
      </c>
      <c r="E2959" s="93">
        <v>14</v>
      </c>
      <c r="F2959" s="93">
        <v>22</v>
      </c>
      <c r="G2959" s="93">
        <v>23</v>
      </c>
      <c r="H2959" s="93">
        <v>33</v>
      </c>
      <c r="I2959" s="99">
        <v>13</v>
      </c>
      <c r="J2959" s="93">
        <v>14</v>
      </c>
      <c r="K2959" s="93">
        <v>6</v>
      </c>
      <c r="L2959" s="93">
        <v>23</v>
      </c>
      <c r="M2959" s="93">
        <v>22</v>
      </c>
      <c r="N2959" s="93">
        <v>33</v>
      </c>
      <c r="O2959" s="94">
        <v>10</v>
      </c>
      <c r="P2959" s="74">
        <v>351959204</v>
      </c>
      <c r="Q2959" s="74">
        <v>1832147989</v>
      </c>
      <c r="R2959" s="74">
        <v>2</v>
      </c>
      <c r="S2959" s="74">
        <v>10000000</v>
      </c>
      <c r="T2959" s="74">
        <v>81</v>
      </c>
      <c r="U2959" s="74">
        <v>313059</v>
      </c>
      <c r="V2959" s="74">
        <v>1431</v>
      </c>
      <c r="W2959" s="74">
        <v>3000</v>
      </c>
      <c r="X2959" s="74">
        <v>56683</v>
      </c>
      <c r="Y2959" s="74">
        <v>200</v>
      </c>
      <c r="Z2959" s="74">
        <v>1100696</v>
      </c>
      <c r="AA2959" s="74">
        <v>10</v>
      </c>
      <c r="AB2959" s="74">
        <v>8878417</v>
      </c>
      <c r="AC2959" s="74">
        <v>5</v>
      </c>
    </row>
    <row r="2960" spans="1:29" ht="14.25">
      <c r="A2960" s="89">
        <v>2023014</v>
      </c>
      <c r="B2960" s="91">
        <v>44966</v>
      </c>
      <c r="C2960" s="97">
        <v>6</v>
      </c>
      <c r="D2960" s="93">
        <v>7</v>
      </c>
      <c r="E2960" s="93">
        <v>18</v>
      </c>
      <c r="F2960" s="93">
        <v>23</v>
      </c>
      <c r="G2960" s="93">
        <v>27</v>
      </c>
      <c r="H2960" s="93">
        <v>30</v>
      </c>
      <c r="I2960" s="99">
        <v>5</v>
      </c>
      <c r="J2960" s="93">
        <v>23</v>
      </c>
      <c r="K2960" s="93">
        <v>30</v>
      </c>
      <c r="L2960" s="93">
        <v>6</v>
      </c>
      <c r="M2960" s="93">
        <v>18</v>
      </c>
      <c r="N2960" s="93">
        <v>7</v>
      </c>
      <c r="O2960" s="94">
        <v>27</v>
      </c>
      <c r="P2960" s="74">
        <v>354854954</v>
      </c>
      <c r="Q2960" s="74">
        <v>1855218930</v>
      </c>
      <c r="R2960" s="74">
        <v>5</v>
      </c>
      <c r="S2960" s="74">
        <v>8496068</v>
      </c>
      <c r="T2960" s="74">
        <v>147</v>
      </c>
      <c r="U2960" s="74">
        <v>148642</v>
      </c>
      <c r="V2960" s="74">
        <v>1600</v>
      </c>
      <c r="W2960" s="74">
        <v>3000</v>
      </c>
      <c r="X2960" s="74">
        <v>74461</v>
      </c>
      <c r="Y2960" s="74">
        <v>200</v>
      </c>
      <c r="Z2960" s="74">
        <v>1316652</v>
      </c>
      <c r="AA2960" s="74">
        <v>10</v>
      </c>
      <c r="AB2960" s="74">
        <v>10723699</v>
      </c>
      <c r="AC2960" s="74">
        <v>5</v>
      </c>
    </row>
    <row r="2961" spans="1:29" ht="14.25">
      <c r="A2961" s="89">
        <v>2023015</v>
      </c>
      <c r="B2961" s="91">
        <v>44969</v>
      </c>
      <c r="C2961" s="97">
        <v>2</v>
      </c>
      <c r="D2961" s="93">
        <v>3</v>
      </c>
      <c r="E2961" s="93">
        <v>14</v>
      </c>
      <c r="F2961" s="93">
        <v>21</v>
      </c>
      <c r="G2961" s="93">
        <v>29</v>
      </c>
      <c r="H2961" s="93">
        <v>32</v>
      </c>
      <c r="I2961" s="99">
        <v>8</v>
      </c>
      <c r="J2961" s="93">
        <v>32</v>
      </c>
      <c r="K2961" s="93">
        <v>2</v>
      </c>
      <c r="L2961" s="93">
        <v>29</v>
      </c>
      <c r="M2961" s="93">
        <v>3</v>
      </c>
      <c r="N2961" s="93">
        <v>14</v>
      </c>
      <c r="O2961" s="94">
        <v>21</v>
      </c>
      <c r="P2961" s="74">
        <v>392727530</v>
      </c>
      <c r="Q2961" s="74">
        <v>1840337997</v>
      </c>
      <c r="R2961" s="74">
        <v>10</v>
      </c>
      <c r="S2961" s="74">
        <v>6277056</v>
      </c>
      <c r="T2961" s="74">
        <v>195</v>
      </c>
      <c r="U2961" s="74">
        <v>81862</v>
      </c>
      <c r="V2961" s="74">
        <v>2139</v>
      </c>
      <c r="W2961" s="74">
        <v>3000</v>
      </c>
      <c r="X2961" s="74">
        <v>92167</v>
      </c>
      <c r="Y2961" s="74">
        <v>200</v>
      </c>
      <c r="Z2961" s="74">
        <v>1586131</v>
      </c>
      <c r="AA2961" s="74">
        <v>10</v>
      </c>
      <c r="AB2961" s="74">
        <v>17574386</v>
      </c>
      <c r="AC2961" s="74">
        <v>5</v>
      </c>
    </row>
    <row r="2962" spans="1:29" ht="14.25">
      <c r="A2962" s="89">
        <v>2023016</v>
      </c>
      <c r="B2962" s="91">
        <v>44971</v>
      </c>
      <c r="C2962" s="97">
        <v>14</v>
      </c>
      <c r="D2962" s="93">
        <v>16</v>
      </c>
      <c r="E2962" s="93">
        <v>19</v>
      </c>
      <c r="F2962" s="93">
        <v>23</v>
      </c>
      <c r="G2962" s="93">
        <v>28</v>
      </c>
      <c r="H2962" s="93">
        <v>30</v>
      </c>
      <c r="I2962" s="99">
        <v>3</v>
      </c>
      <c r="J2962" s="93">
        <v>14</v>
      </c>
      <c r="K2962" s="93">
        <v>16</v>
      </c>
      <c r="L2962" s="93">
        <v>30</v>
      </c>
      <c r="M2962" s="93">
        <v>19</v>
      </c>
      <c r="N2962" s="93">
        <v>23</v>
      </c>
      <c r="O2962" s="94">
        <v>28</v>
      </c>
      <c r="P2962" s="74">
        <v>363237418</v>
      </c>
      <c r="Q2962" s="74">
        <v>1890499018</v>
      </c>
      <c r="R2962" s="74">
        <v>2</v>
      </c>
      <c r="S2962" s="74">
        <v>10000000</v>
      </c>
      <c r="T2962" s="74">
        <v>79</v>
      </c>
      <c r="U2962" s="74">
        <v>296038</v>
      </c>
      <c r="V2962" s="74">
        <v>1179</v>
      </c>
      <c r="W2962" s="74">
        <v>3000</v>
      </c>
      <c r="X2962" s="74">
        <v>66102</v>
      </c>
      <c r="Y2962" s="74">
        <v>200</v>
      </c>
      <c r="Z2962" s="74">
        <v>1303555</v>
      </c>
      <c r="AA2962" s="74">
        <v>10</v>
      </c>
      <c r="AB2962" s="74">
        <v>10929071</v>
      </c>
      <c r="AC2962" s="74">
        <v>5</v>
      </c>
    </row>
    <row r="2963" spans="1:29" ht="14.25">
      <c r="A2963" s="89">
        <v>2023017</v>
      </c>
      <c r="B2963" s="91">
        <v>44973</v>
      </c>
      <c r="C2963" s="97">
        <v>5</v>
      </c>
      <c r="D2963" s="93">
        <v>11</v>
      </c>
      <c r="E2963" s="93">
        <v>18</v>
      </c>
      <c r="F2963" s="93">
        <v>20</v>
      </c>
      <c r="G2963" s="93">
        <v>26</v>
      </c>
      <c r="H2963" s="93">
        <v>28</v>
      </c>
      <c r="I2963" s="99">
        <v>12</v>
      </c>
      <c r="J2963" s="93">
        <v>26</v>
      </c>
      <c r="K2963" s="93">
        <v>18</v>
      </c>
      <c r="L2963" s="93">
        <v>28</v>
      </c>
      <c r="M2963" s="93">
        <v>20</v>
      </c>
      <c r="N2963" s="93">
        <v>5</v>
      </c>
      <c r="O2963" s="94">
        <v>11</v>
      </c>
      <c r="P2963" s="74">
        <v>385010210</v>
      </c>
      <c r="Q2963" s="74">
        <v>1912869860</v>
      </c>
      <c r="R2963" s="74">
        <v>6</v>
      </c>
      <c r="S2963" s="74">
        <v>8173990</v>
      </c>
      <c r="T2963" s="74">
        <v>195</v>
      </c>
      <c r="U2963" s="74">
        <v>122076</v>
      </c>
      <c r="V2963" s="74">
        <v>1941</v>
      </c>
      <c r="W2963" s="74">
        <v>3000</v>
      </c>
      <c r="X2963" s="74">
        <v>103778</v>
      </c>
      <c r="Y2963" s="74">
        <v>200</v>
      </c>
      <c r="Z2963" s="74">
        <v>1752753</v>
      </c>
      <c r="AA2963" s="74">
        <v>10</v>
      </c>
      <c r="AB2963" s="74">
        <v>9865832</v>
      </c>
      <c r="AC2963" s="74">
        <v>5</v>
      </c>
    </row>
    <row r="2964" spans="1:29" ht="15" thickBot="1">
      <c r="A2964" s="90"/>
      <c r="B2964" s="92"/>
      <c r="C2964" s="98"/>
      <c r="D2964" s="95"/>
      <c r="E2964" s="95"/>
      <c r="F2964" s="95"/>
      <c r="G2964" s="95"/>
      <c r="H2964" s="95"/>
      <c r="I2964" s="100"/>
      <c r="J2964" s="95"/>
      <c r="K2964" s="95"/>
      <c r="L2964" s="95"/>
      <c r="M2964" s="95"/>
      <c r="N2964" s="95"/>
      <c r="O2964" s="96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</row>
    <row r="2965" spans="1:29" ht="15" thickTop="1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</row>
    <row r="2966" spans="1:29" ht="14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</row>
    <row r="2967" spans="1:29" ht="14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</row>
    <row r="2968" spans="1:29" ht="14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</row>
    <row r="2969" spans="1:29" ht="14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</row>
    <row r="2970" spans="1:29" ht="14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</row>
    <row r="2971" spans="1:29" ht="14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</row>
    <row r="2972" spans="1:29" ht="14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</row>
    <row r="2973" spans="1:29" ht="14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</row>
    <row r="2974" spans="1:29" ht="14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</row>
    <row r="2975" spans="1:29" ht="14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</row>
    <row r="2976" spans="1:29" ht="14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</row>
    <row r="2977" spans="1:29" ht="14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</row>
    <row r="2978" spans="1:29" ht="14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</row>
    <row r="2979" spans="1:29" ht="14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</row>
    <row r="2980" spans="1:29" ht="14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</row>
    <row r="2981" spans="1:29" ht="14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</row>
    <row r="2982" spans="1:29" ht="14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</row>
    <row r="2983" spans="1:29" ht="14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</row>
    <row r="2984" spans="1:29" ht="14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</row>
    <row r="2985" spans="1:29" ht="14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</row>
    <row r="2986" spans="1:29" ht="14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</row>
    <row r="2987" spans="1:29" ht="14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</row>
    <row r="2988" spans="1:29" ht="14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</row>
    <row r="2989" spans="1:29" ht="14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</row>
    <row r="2990" spans="1:29" ht="14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</row>
    <row r="2991" spans="1:29" ht="14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</row>
    <row r="2992" spans="1:29" ht="14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</row>
    <row r="2993" spans="1:29" ht="14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</row>
    <row r="2994" spans="1:29" ht="14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</row>
    <row r="2995" spans="1:29" ht="14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</row>
    <row r="2996" spans="1:29" ht="14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</row>
    <row r="2997" spans="1:29" ht="14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</row>
    <row r="2998" spans="1:29" ht="14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</row>
    <row r="2999" spans="1:29" ht="14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</row>
    <row r="3000" spans="1:29" ht="14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</row>
    <row r="3001" spans="1:29" ht="14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</row>
    <row r="3002" spans="1:29" ht="14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</row>
    <row r="3003" spans="1:29" ht="14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</row>
    <row r="3004" spans="1:29" ht="14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</row>
    <row r="3005" spans="1:29" ht="14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</row>
    <row r="3006" spans="1:29" ht="14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</row>
    <row r="3007" spans="1:29" ht="14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</row>
    <row r="3008" spans="1:29" ht="14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</row>
    <row r="3009" spans="1:29" ht="14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</row>
    <row r="3010" spans="1:29" ht="14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</row>
    <row r="3011" spans="1:29" ht="14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</row>
    <row r="3012" spans="1:29" ht="14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</row>
    <row r="3013" spans="1:29" ht="14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</row>
    <row r="3014" spans="1:29" ht="14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</row>
    <row r="3015" spans="1:29" ht="14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</row>
    <row r="3016" spans="1:29" ht="14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</row>
    <row r="3017" spans="1:29" ht="14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</row>
    <row r="3018" spans="1:29" ht="14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</row>
    <row r="3019" spans="1:29" ht="14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</row>
    <row r="3020" spans="1:29" ht="14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</row>
    <row r="3021" spans="1:29" ht="14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</row>
    <row r="3022" spans="1:29" ht="14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</row>
    <row r="3023" spans="1:29" ht="14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</row>
    <row r="3024" spans="1:29" ht="14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</row>
    <row r="3025" spans="1:29" ht="14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</row>
    <row r="3026" spans="1:29" ht="14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</row>
    <row r="3027" spans="1:29" ht="14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</row>
    <row r="3028" spans="1:29" ht="14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</row>
    <row r="3029" spans="1:29" ht="14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</row>
    <row r="3030" spans="1:29" ht="14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</row>
    <row r="3031" spans="1:29" ht="14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</row>
    <row r="3032" spans="1:29" ht="14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</row>
    <row r="3033" spans="1:29" ht="14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</row>
    <row r="3034" spans="1:29" ht="14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</row>
    <row r="3035" spans="1:29" ht="14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</row>
    <row r="3036" spans="1:29" ht="14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</row>
    <row r="3037" spans="1:29" ht="14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</row>
    <row r="3038" spans="1:29" ht="14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</row>
    <row r="3039" spans="1:29" ht="14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</row>
    <row r="3040" spans="1:29" ht="14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</row>
    <row r="3041" spans="1:29" ht="14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</row>
    <row r="3042" spans="1:29" ht="14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</row>
    <row r="3043" spans="1:29" ht="14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</row>
    <row r="3044" spans="1:29" ht="14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</row>
    <row r="3045" spans="1:29" ht="14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</row>
    <row r="3046" spans="1:29" ht="14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</row>
    <row r="3047" spans="1:29" ht="14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</row>
    <row r="3048" spans="1:29" ht="14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</row>
    <row r="3049" spans="1:29" ht="14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</row>
    <row r="3050" spans="1:29" ht="14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</row>
    <row r="3051" spans="1:29" ht="14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</row>
    <row r="3052" spans="1:29" ht="14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</row>
    <row r="3053" spans="1:29" ht="14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</row>
    <row r="3054" spans="1:29" ht="14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</row>
    <row r="3055" spans="1:29" ht="14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</row>
    <row r="3056" spans="1:29" ht="14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</row>
    <row r="3057" spans="1:29" ht="14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</row>
    <row r="3058" spans="1:29" ht="14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</row>
    <row r="3059" spans="1:29" ht="14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</row>
    <row r="3060" spans="1:29" ht="14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</row>
    <row r="3061" spans="1:29" ht="14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</row>
    <row r="3062" spans="1:29" ht="14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</row>
    <row r="3063" spans="1:29" ht="14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</row>
    <row r="3064" spans="1:29" ht="14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</row>
    <row r="3065" spans="1:29" ht="14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</row>
    <row r="3066" spans="1:29" ht="14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</row>
    <row r="3067" spans="1:29" ht="14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</row>
    <row r="3068" spans="1:29" ht="14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</row>
    <row r="3069" spans="1:29" ht="14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</row>
    <row r="3070" spans="1:29" ht="14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</row>
    <row r="3071" spans="1:29" ht="14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</row>
    <row r="3072" spans="1:29" ht="14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</row>
    <row r="3073" spans="1:29" ht="14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</row>
    <row r="3074" spans="1:29" ht="14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</row>
    <row r="3075" spans="1:29" ht="14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</row>
    <row r="3076" spans="1:29" ht="14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</row>
    <row r="3077" spans="1:29" ht="14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</row>
    <row r="3078" spans="1:29" ht="14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</row>
    <row r="3079" spans="1:29" ht="14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</row>
    <row r="3080" spans="1:29" ht="14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</row>
    <row r="3081" spans="1:29" ht="14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</row>
    <row r="3082" spans="1:29" ht="14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</row>
    <row r="3083" spans="1:29" ht="14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</row>
    <row r="3084" spans="1:29" ht="14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</row>
    <row r="3085" spans="1:29" ht="14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</row>
    <row r="3086" spans="1:29" ht="14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</row>
    <row r="3087" spans="1:29" ht="14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</row>
    <row r="3088" spans="1:29" ht="14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</row>
    <row r="3089" spans="1:29" ht="14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</row>
    <row r="3090" spans="1:29" ht="14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</row>
    <row r="3091" spans="1:29" ht="14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</row>
    <row r="3092" spans="1:29" ht="14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</row>
    <row r="3093" spans="1:29" ht="14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</row>
    <row r="3094" spans="1:29" ht="14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</row>
    <row r="3095" spans="1:29" ht="14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</row>
    <row r="3096" spans="1:29" ht="14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</row>
    <row r="3097" spans="1:29" ht="14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</row>
    <row r="3098" spans="1:29" ht="14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</row>
    <row r="3099" spans="1:29" ht="14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</row>
    <row r="3100" spans="1:29" ht="14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</row>
    <row r="3101" spans="1:29" ht="14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</row>
    <row r="3102" spans="1:29" ht="14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</row>
    <row r="3103" spans="1:29" ht="14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</row>
    <row r="3104" spans="1:29" ht="14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</row>
    <row r="3105" spans="1:29" ht="14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</row>
    <row r="3106" spans="1:29" ht="14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</row>
    <row r="3107" spans="1:29" ht="14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</row>
    <row r="3108" spans="1:29" ht="14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</row>
    <row r="3109" spans="1:29" ht="14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</row>
    <row r="3110" spans="1:29" ht="14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</row>
    <row r="3111" spans="1:29" ht="14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</row>
    <row r="3112" spans="1:29" ht="14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</row>
    <row r="3113" spans="1:29" ht="14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</row>
    <row r="3114" spans="1:29" ht="14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</row>
    <row r="3115" spans="1:29" ht="14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</row>
    <row r="3116" spans="1:29" ht="14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</row>
    <row r="3117" spans="1:29" ht="14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</row>
    <row r="3118" spans="1:29" ht="14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</row>
    <row r="3119" spans="1:29" ht="14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</row>
    <row r="3120" spans="1:29" ht="14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</row>
    <row r="3121" spans="1:29" ht="14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</row>
    <row r="3122" spans="1:29" ht="14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</row>
    <row r="3123" spans="1:29" ht="14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</row>
    <row r="3124" spans="1:29" ht="14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</row>
    <row r="3125" spans="1:29" ht="14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</row>
    <row r="3126" spans="1:29" ht="14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</row>
    <row r="3127" spans="1:29" ht="14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</row>
    <row r="3128" spans="1:29" ht="14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</row>
    <row r="3129" spans="1:29" ht="14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</row>
    <row r="3130" spans="1:29" ht="14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</row>
    <row r="3131" spans="1:29" ht="14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</row>
    <row r="3132" spans="1:29" ht="14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</row>
    <row r="3133" spans="1:29" ht="14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</row>
    <row r="3134" spans="1:29" ht="14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</row>
    <row r="3135" spans="1:29" ht="14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</row>
    <row r="3136" spans="1:29" ht="14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</row>
    <row r="3137" spans="1:29" ht="14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</row>
    <row r="3138" spans="1:29" ht="14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</row>
    <row r="3139" spans="1:29" ht="14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</row>
    <row r="3140" spans="1:29" ht="14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</row>
    <row r="3141" spans="1:29" ht="14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</row>
    <row r="3142" spans="1:29" ht="14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</row>
    <row r="3143" spans="1:29" ht="14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</row>
    <row r="3144" spans="1:29" ht="14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</row>
    <row r="3145" spans="1:29" ht="14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</row>
    <row r="3146" spans="1:29" ht="14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</row>
    <row r="3147" spans="1:29" ht="14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</row>
    <row r="3148" spans="1:29" ht="14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</row>
    <row r="3149" spans="1:29" ht="14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</row>
    <row r="3150" spans="1:29" ht="14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</row>
    <row r="3151" spans="1:29" ht="14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</row>
    <row r="3152" spans="1:29" ht="14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</row>
    <row r="3153" spans="1:29" ht="14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</row>
    <row r="3154" spans="1:29" ht="14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</row>
    <row r="3155" spans="1:29" ht="14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</row>
    <row r="3156" spans="1:29" ht="14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</row>
    <row r="3157" spans="1:29" ht="14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</row>
    <row r="3158" spans="1:29" ht="14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</row>
    <row r="3159" spans="1:29" ht="14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</row>
    <row r="3160" spans="1:29" ht="14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</row>
    <row r="3161" spans="1:29" ht="14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</row>
    <row r="3162" spans="1:29" ht="14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</row>
    <row r="3163" spans="1:29" ht="14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</row>
    <row r="3164" spans="1:29" ht="14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</row>
    <row r="3165" spans="1:29" ht="14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</row>
    <row r="3166" spans="1:29" ht="14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</row>
    <row r="3167" spans="1:29" ht="14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</row>
    <row r="3168" spans="1:29" ht="14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</row>
    <row r="3169" spans="1:29" ht="14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</row>
    <row r="3170" spans="1:29" ht="14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</row>
    <row r="3171" spans="1:29" ht="14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</row>
    <row r="3172" spans="1:29" ht="14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</row>
    <row r="3173" spans="1:29" ht="14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</row>
    <row r="3174" spans="1:29" ht="14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</row>
    <row r="3175" spans="1:29" ht="14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</row>
    <row r="3176" spans="1:29" ht="14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</row>
    <row r="3177" spans="1:29" ht="14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</row>
    <row r="3178" spans="1:29" ht="14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</row>
    <row r="3179" spans="1:29" ht="14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</row>
    <row r="3180" spans="1:29" ht="14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</row>
    <row r="3181" spans="1:29" ht="14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</row>
    <row r="3182" spans="1:29" ht="14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</row>
    <row r="3183" spans="1:29" ht="14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</row>
    <row r="3184" spans="1:29" ht="14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</row>
    <row r="3185" spans="1:29" ht="14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</row>
    <row r="3186" spans="1:29" ht="14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</row>
    <row r="3187" spans="1:29" ht="14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</row>
    <row r="3188" spans="1:29" ht="14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</row>
    <row r="3189" spans="1:29" ht="14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</row>
    <row r="3190" spans="1:29" ht="14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</row>
    <row r="3191" spans="1:29" ht="14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</row>
    <row r="3192" spans="1:29" ht="14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</row>
    <row r="3193" spans="1:29" ht="14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</row>
    <row r="3194" spans="1:29" ht="14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</row>
    <row r="3195" spans="1:29" ht="14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</row>
    <row r="3196" spans="1:29" ht="14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</row>
    <row r="3197" spans="1:29" ht="14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</row>
    <row r="3198" spans="1:29" ht="14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</row>
    <row r="3199" spans="1:29" ht="14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</row>
    <row r="3200" spans="1:29" ht="14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</row>
    <row r="3201" spans="1:29" ht="14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</row>
    <row r="3202" spans="1:29" ht="14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</row>
    <row r="3203" spans="1:29" ht="14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</row>
    <row r="3204" spans="1:29" ht="14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</row>
    <row r="3205" spans="1:29" ht="14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</row>
    <row r="3206" spans="1:29" ht="14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</row>
    <row r="3207" spans="1:29" ht="14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</row>
    <row r="3208" spans="1:29" ht="14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</row>
    <row r="3209" spans="1:29" ht="14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</row>
    <row r="3210" spans="1:29" ht="14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</row>
    <row r="3211" spans="1:29" ht="14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</row>
    <row r="3212" spans="1:29" ht="14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</row>
    <row r="3213" spans="1:29" ht="14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</row>
    <row r="3214" spans="1:29" ht="14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</row>
    <row r="3215" spans="1:29" ht="14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</row>
    <row r="3216" spans="1:29" ht="14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</row>
    <row r="3217" spans="1:29" ht="14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</row>
    <row r="3218" spans="1:29" ht="14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</row>
    <row r="3219" spans="1:29" ht="14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</row>
    <row r="3220" spans="1:29" ht="14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</row>
    <row r="3221" spans="1:29" ht="14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</row>
    <row r="3222" spans="1:29" ht="14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</row>
    <row r="3223" spans="1:29" ht="14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</row>
    <row r="3224" spans="1:29" ht="14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</row>
    <row r="3225" spans="1:29" ht="14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</row>
    <row r="3226" spans="1:29" ht="14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</row>
    <row r="3227" spans="1:29" ht="14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</row>
    <row r="3228" spans="1:29" ht="14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</row>
    <row r="3229" spans="1:29" ht="14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</row>
    <row r="3230" spans="1:29" ht="14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</row>
    <row r="3231" spans="1:29" ht="14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</row>
    <row r="3232" spans="1:29" ht="14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</row>
    <row r="3233" spans="1:29" ht="14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</row>
    <row r="3234" spans="1:29" ht="14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</row>
    <row r="3235" spans="1:29" ht="14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</row>
    <row r="3236" spans="1:29" ht="14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</row>
    <row r="3237" spans="1:29" ht="14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</row>
    <row r="3238" spans="1:29" ht="14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</row>
    <row r="3239" spans="1:29" ht="14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</row>
    <row r="3240" spans="1:29" ht="14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</row>
    <row r="3241" spans="1:29" ht="14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</row>
    <row r="3242" spans="1:29" ht="14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</row>
    <row r="3243" spans="1:29" ht="14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</row>
    <row r="3244" spans="1:29" ht="14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</row>
    <row r="3245" spans="1:29" ht="14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</row>
    <row r="3246" spans="1:29" ht="14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</row>
    <row r="3247" spans="1:29" ht="14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</row>
    <row r="3248" spans="1:29" ht="14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</row>
    <row r="3249" spans="1:29" ht="14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</row>
    <row r="3250" spans="1:29" ht="14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</row>
    <row r="3251" spans="1:29" ht="14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</row>
    <row r="3252" spans="1:29" ht="14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</row>
    <row r="3253" spans="1:29" ht="14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</row>
    <row r="3254" spans="1:29" ht="14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</row>
    <row r="3255" spans="1:29" ht="14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</row>
    <row r="3256" spans="1:29" ht="14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</row>
    <row r="3257" spans="1:29" ht="14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</row>
    <row r="3258" spans="1:29" ht="14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</row>
    <row r="3259" spans="1:29" ht="14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</row>
    <row r="3260" spans="1:29" ht="14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</row>
    <row r="3261" spans="1:29" ht="14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</row>
    <row r="3262" spans="1:29" ht="14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</row>
    <row r="3263" spans="1:29" ht="14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</row>
    <row r="3264" spans="1:29" ht="14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</row>
    <row r="3265" spans="1:29" ht="14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</row>
    <row r="3266" spans="1:29" ht="14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</row>
    <row r="3267" spans="1:29" ht="14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</row>
    <row r="3268" spans="1:29" ht="14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</row>
    <row r="3269" spans="1:29" ht="14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</row>
    <row r="3270" spans="1:29" ht="14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</row>
    <row r="3271" spans="1:29" ht="14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</row>
    <row r="3272" spans="1:29" ht="14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</row>
    <row r="3273" spans="1:29" ht="14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</row>
    <row r="3274" spans="1:29" ht="14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</row>
    <row r="3275" spans="1:29" ht="14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</row>
    <row r="3276" spans="1:29" ht="14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</row>
    <row r="3277" spans="1:29" ht="14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</row>
    <row r="3278" spans="1:29" ht="14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</row>
    <row r="3279" spans="1:29" ht="14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</row>
    <row r="3280" spans="1:29" ht="14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</row>
    <row r="3281" spans="1:29" ht="14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</row>
    <row r="3282" spans="1:29" ht="14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</row>
    <row r="3283" spans="1:29" ht="14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</row>
    <row r="3284" spans="1:29" ht="14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</row>
    <row r="3285" spans="1:29" ht="14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</row>
    <row r="3286" spans="1:29" ht="14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</row>
    <row r="3287" spans="1:29" ht="14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</row>
    <row r="3288" spans="1:29" ht="14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</row>
    <row r="3289" spans="1:29" ht="14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</row>
    <row r="3290" spans="1:29" ht="14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</row>
    <row r="3291" spans="1:29" ht="14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</row>
    <row r="3292" spans="1:29" ht="14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</row>
    <row r="3293" spans="1:29" ht="14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</row>
    <row r="3294" spans="1:29" ht="14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</row>
    <row r="3295" spans="1:29" ht="14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</row>
    <row r="3296" spans="1:29" ht="14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</row>
    <row r="3297" spans="1:29" ht="14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</row>
    <row r="3298" spans="1:29" ht="14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</row>
    <row r="3299" spans="1:29" ht="14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</row>
    <row r="3300" spans="1:29" ht="14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</row>
    <row r="3301" spans="1:29" ht="14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</row>
    <row r="3302" spans="1:29" ht="14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</row>
    <row r="3303" spans="1:29" ht="14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</row>
    <row r="3304" spans="1:29" ht="14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</row>
    <row r="3305" spans="1:29" ht="14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</row>
    <row r="3306" spans="1:29" ht="14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</row>
    <row r="3307" spans="1:29" ht="14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</row>
    <row r="3308" spans="1:29" ht="14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</row>
    <row r="3309" spans="1:29" ht="14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</row>
    <row r="3310" spans="1:29" ht="14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</row>
    <row r="3311" spans="1:29" ht="14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</row>
    <row r="3312" spans="1:29" ht="14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</row>
    <row r="3313" spans="1:29" ht="14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</row>
    <row r="3314" spans="1:29" ht="14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</row>
    <row r="3315" spans="1:29" ht="14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</row>
    <row r="3316" spans="1:29" ht="14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</row>
    <row r="3317" spans="1:29" ht="14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</row>
    <row r="3318" spans="1:29" ht="14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</row>
    <row r="3319" spans="1:29" ht="14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</row>
    <row r="3320" spans="1:29" ht="14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</row>
    <row r="3321" spans="1:29" ht="14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</row>
    <row r="3322" spans="1:29" ht="14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</row>
    <row r="3323" spans="1:29" ht="14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</row>
    <row r="3324" spans="1:29" ht="14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</row>
    <row r="3325" spans="1:29" ht="14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</row>
    <row r="3326" spans="1:29" ht="14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</row>
    <row r="3327" spans="1:29" ht="14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</row>
    <row r="3328" spans="1:29" ht="14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</row>
    <row r="3329" spans="1:29" ht="14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</row>
    <row r="3330" spans="1:29" ht="14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</row>
    <row r="3331" spans="1:29" ht="14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</row>
    <row r="3332" spans="1:29" ht="14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</row>
    <row r="3333" spans="1:29" ht="14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</row>
    <row r="3334" spans="1:29" ht="14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</row>
    <row r="3335" spans="1:29" ht="14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</row>
    <row r="3336" spans="1:29" ht="14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</row>
    <row r="3337" spans="1:29" ht="14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</row>
    <row r="3338" spans="1:29" ht="14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</row>
    <row r="3339" spans="1:29" ht="14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</row>
    <row r="3340" spans="1:29" ht="14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</row>
    <row r="3341" spans="1:29" ht="14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</row>
    <row r="3342" spans="1:29" ht="14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</row>
    <row r="3343" spans="1:29" ht="14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</row>
    <row r="3344" spans="1:29" ht="14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</row>
    <row r="3345" spans="1:29" ht="14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</row>
    <row r="3346" spans="1:29" ht="14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</row>
    <row r="3347" spans="1:29" ht="14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</row>
    <row r="3348" spans="1:29" ht="14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</row>
    <row r="3349" spans="1:29" ht="14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</row>
    <row r="3350" spans="1:29" ht="14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</row>
    <row r="3351" spans="1:29" ht="14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</row>
    <row r="3352" spans="1:29" ht="14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</row>
    <row r="3353" spans="1:29" ht="14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</row>
    <row r="3354" spans="1:29" ht="14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</row>
    <row r="3355" spans="1:29" ht="14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</row>
    <row r="3356" spans="1:29" ht="14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</row>
    <row r="3357" spans="1:29" ht="14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</row>
    <row r="3358" spans="1:29" ht="14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</row>
    <row r="3359" spans="1:29" ht="14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</row>
    <row r="3360" spans="1:29" ht="14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</row>
    <row r="3361" spans="1:29" ht="14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</row>
    <row r="3362" spans="1:29" ht="14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</row>
    <row r="3363" spans="1:29" ht="14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</row>
    <row r="3364" spans="1:29" ht="14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</row>
    <row r="3365" spans="1:29" ht="14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</row>
    <row r="3366" spans="1:29" ht="14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</row>
    <row r="3367" spans="1:29" ht="14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</row>
    <row r="3368" spans="1:29" ht="14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</row>
    <row r="3369" spans="1:29" ht="14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</row>
    <row r="3370" spans="1:29" ht="14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</row>
    <row r="3371" spans="1:29" ht="14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</row>
    <row r="3372" spans="1:29" ht="14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</row>
    <row r="3373" spans="1:29" ht="14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</row>
    <row r="3374" spans="1:29" ht="14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</row>
    <row r="3375" spans="1:29" ht="14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</row>
    <row r="3376" spans="1:29" ht="14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</row>
    <row r="3377" spans="1:29" ht="14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</row>
    <row r="3378" spans="1:29" ht="14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</row>
    <row r="3379" spans="1:29" ht="14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</row>
    <row r="3380" spans="1:29" ht="14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</row>
    <row r="3381" spans="1:29" ht="14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</row>
    <row r="3382" spans="1:29" ht="14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</row>
    <row r="3383" spans="1:29" ht="14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</row>
    <row r="3384" spans="1:29" ht="14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</row>
    <row r="3385" spans="1:29" ht="14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</row>
    <row r="3386" spans="1:29" ht="14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</row>
    <row r="3387" spans="1:29" ht="14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</row>
    <row r="3388" spans="1:29" ht="14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</row>
    <row r="3389" spans="1:29" ht="14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</row>
    <row r="3390" spans="1:29" ht="14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</row>
    <row r="3391" spans="1:29" ht="14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</row>
    <row r="3392" spans="1:29" ht="14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</row>
    <row r="3393" spans="1:29" ht="14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</row>
    <row r="3394" spans="1:29" ht="14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</row>
    <row r="3395" spans="1:29" ht="14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</row>
    <row r="3396" spans="1:29" ht="14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</row>
    <row r="3397" spans="1:29" ht="14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</row>
    <row r="3398" spans="1:29" ht="14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</row>
    <row r="3399" spans="1:29" ht="14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</row>
    <row r="3400" spans="1:29" ht="14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</row>
    <row r="3401" spans="1:29" ht="14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</row>
    <row r="3402" spans="1:29" ht="14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</row>
    <row r="3403" spans="1:29" ht="14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</row>
    <row r="3404" spans="1:29" ht="14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</row>
    <row r="3405" spans="1:29" ht="14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</row>
    <row r="3406" spans="1:29" ht="14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</row>
    <row r="3407" spans="1:29" ht="14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</row>
    <row r="3408" spans="1:29" ht="14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</row>
    <row r="3409" spans="1:29" ht="14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</row>
    <row r="3410" spans="1:29" ht="14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</row>
    <row r="3411" spans="1:29" ht="14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</row>
    <row r="3412" spans="1:29" ht="14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</row>
    <row r="3413" spans="1:29" ht="14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</row>
    <row r="3414" spans="1:29" ht="14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</row>
    <row r="3415" spans="1:29" ht="14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</row>
    <row r="3416" spans="1:29" ht="14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</row>
    <row r="3417" spans="1:29" ht="14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</row>
    <row r="3418" spans="1:29" ht="14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</row>
    <row r="3419" spans="1:29" ht="14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</row>
    <row r="3420" spans="1:29" ht="14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</row>
    <row r="3421" spans="1:29" ht="14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</row>
    <row r="3422" spans="1:29" ht="14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</row>
    <row r="3423" spans="1:29" ht="14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</row>
    <row r="3424" spans="1:29" ht="14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</row>
    <row r="3425" spans="1:29" ht="14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</row>
    <row r="3426" spans="1:29" ht="14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</row>
    <row r="3427" spans="1:29" ht="14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</row>
    <row r="3428" spans="1:29" ht="14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</row>
    <row r="3429" spans="1:29" ht="14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</row>
    <row r="3430" spans="1:29" ht="14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</row>
    <row r="3431" spans="1:29" ht="14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</row>
    <row r="3432" spans="1:29" ht="14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</row>
    <row r="3433" spans="1:29" ht="14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</row>
    <row r="3434" spans="1:29" ht="14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</row>
    <row r="3435" spans="1:29" ht="14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</row>
    <row r="3436" spans="1:29" ht="14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</row>
    <row r="3437" spans="1:29" ht="14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</row>
    <row r="3438" spans="1:29" ht="14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</row>
    <row r="3439" spans="1:29" ht="14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</row>
    <row r="3440" spans="1:29" ht="14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</row>
    <row r="3441" spans="1:29" ht="14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</row>
    <row r="3442" spans="1:29" ht="14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</row>
    <row r="3443" spans="1:29" ht="14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</row>
    <row r="3444" spans="1:29" ht="14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</row>
    <row r="3445" spans="1:29" ht="14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</row>
    <row r="3446" spans="1:29" ht="14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</row>
    <row r="3447" spans="1:29" ht="14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</row>
    <row r="3448" spans="1:29" ht="14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</row>
    <row r="3449" spans="1:29" ht="14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</row>
    <row r="3450" spans="1:29" ht="14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</row>
    <row r="3451" spans="1:29" ht="14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</row>
    <row r="3452" spans="1:29" ht="14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</row>
    <row r="3453" spans="1:29" ht="14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</row>
    <row r="3454" spans="1:29" ht="14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</row>
    <row r="3455" spans="1:29" ht="14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</row>
    <row r="3456" spans="1:29" ht="14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</row>
    <row r="3457" spans="1:29" ht="14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</row>
    <row r="3458" spans="1:29" ht="14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</row>
    <row r="3459" spans="1:29" ht="14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</row>
    <row r="3460" spans="1:29" ht="14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</row>
    <row r="3461" spans="1:29" ht="14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</row>
    <row r="3462" spans="1:29" ht="14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</row>
    <row r="3463" spans="1:29" ht="14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</row>
    <row r="3464" spans="1:29" ht="14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</row>
    <row r="3465" spans="1:29" ht="14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</row>
    <row r="3466" spans="1:29" ht="14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</row>
    <row r="3467" spans="1:29" ht="14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</row>
    <row r="3468" spans="1:29" ht="14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</row>
    <row r="3469" spans="1:29" ht="14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</row>
    <row r="3470" spans="1:29" ht="14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</row>
    <row r="3471" spans="1:29" ht="14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</row>
    <row r="3472" spans="1:29" ht="14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</row>
    <row r="3473" spans="1:29" ht="14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</row>
    <row r="3474" spans="1:29" ht="14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</row>
    <row r="3475" spans="1:29" ht="14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</row>
    <row r="3476" spans="1:29" ht="14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</row>
    <row r="3477" spans="1:29" ht="14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</row>
    <row r="3478" spans="1:29" ht="14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</row>
    <row r="3479" spans="1:29" ht="14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</row>
    <row r="3480" spans="1:29" ht="14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</row>
    <row r="3481" spans="1:29" ht="14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</row>
    <row r="3482" spans="1:29" ht="14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</row>
    <row r="3483" spans="1:29" ht="14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</row>
    <row r="3484" spans="1:29" ht="14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</row>
    <row r="3485" spans="1:29" ht="14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</row>
    <row r="3486" spans="1:29" ht="14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</row>
    <row r="3487" spans="1:29" ht="14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</row>
    <row r="3488" spans="1:29" ht="14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</row>
    <row r="3489" spans="1:29" ht="14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</row>
    <row r="3490" spans="1:29" ht="14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</row>
    <row r="3491" spans="1:29" ht="14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</row>
    <row r="3492" spans="1:29" ht="14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</row>
    <row r="3493" spans="1:29" ht="14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</row>
    <row r="3494" spans="1:29" ht="14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</row>
    <row r="3495" spans="1:29" ht="14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</row>
    <row r="3496" spans="1:29" ht="14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</row>
    <row r="3497" spans="1:29" ht="14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</row>
    <row r="3498" spans="1:29" ht="14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</row>
    <row r="3499" spans="1:29" ht="14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</row>
    <row r="3500" spans="1:29" ht="14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</row>
  </sheetData>
  <mergeCells count="1">
    <mergeCell ref="M1:U1"/>
  </mergeCells>
  <phoneticPr fontId="6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09" r:id="rId4" name="CommandButton1">
          <controlPr defaultSize="0" autoLine="0" r:id="rId5">
            <anchor moveWithCells="1">
              <from>
                <xdr:col>0</xdr:col>
                <xdr:colOff>57150</xdr:colOff>
                <xdr:row>0</xdr:row>
                <xdr:rowOff>152400</xdr:rowOff>
              </from>
              <to>
                <xdr:col>3</xdr:col>
                <xdr:colOff>209550</xdr:colOff>
                <xdr:row>0</xdr:row>
                <xdr:rowOff>561975</xdr:rowOff>
              </to>
            </anchor>
          </controlPr>
        </control>
      </mc:Choice>
      <mc:Fallback>
        <control shapeId="1740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H4000"/>
  <sheetViews>
    <sheetView tabSelected="1" workbookViewId="0">
      <pane xSplit="10" ySplit="5" topLeftCell="AK2947" activePane="bottomRight" state="frozen"/>
      <selection pane="topRight" activeCell="K1" sqref="K1"/>
      <selection pane="bottomLeft" activeCell="A6" sqref="A6"/>
      <selection pane="bottomRight" activeCell="AN2961" sqref="AN2961"/>
    </sheetView>
  </sheetViews>
  <sheetFormatPr defaultRowHeight="16.5"/>
  <cols>
    <col min="1" max="1" width="9" style="24"/>
    <col min="2" max="2" width="8.25" style="31" customWidth="1"/>
    <col min="3" max="3" width="7.75" style="32" hidden="1" customWidth="1"/>
    <col min="4" max="4" width="3.25" style="21" customWidth="1"/>
    <col min="5" max="9" width="3.25" style="22" customWidth="1"/>
    <col min="10" max="10" width="3.25" style="23" customWidth="1"/>
    <col min="11" max="16" width="2.375" style="27" hidden="1" customWidth="1"/>
    <col min="17" max="23" width="2.375" style="19" hidden="1" customWidth="1"/>
    <col min="24" max="24" width="2.375" style="28" hidden="1" customWidth="1"/>
    <col min="25" max="26" width="2.375" style="19" hidden="1" customWidth="1"/>
    <col min="27" max="28" width="2.75" style="19" hidden="1" customWidth="1"/>
    <col min="29" max="29" width="2.75" style="29" hidden="1" customWidth="1"/>
    <col min="30" max="34" width="2.75" style="19" hidden="1" customWidth="1"/>
    <col min="35" max="35" width="3" style="19" hidden="1" customWidth="1"/>
    <col min="36" max="36" width="2.375" style="30" hidden="1" customWidth="1"/>
    <col min="37" max="37" width="5.875" style="16" customWidth="1"/>
    <col min="38" max="48" width="5.875" style="17" customWidth="1"/>
    <col min="49" max="49" width="5.875" style="9" customWidth="1"/>
    <col min="50" max="53" width="5.875" style="17" customWidth="1"/>
    <col min="54" max="54" width="5.875" style="18" customWidth="1"/>
    <col min="55" max="59" width="5" style="19" customWidth="1"/>
    <col min="60" max="64" width="2.375" style="19" customWidth="1"/>
    <col min="65" max="65" width="3.75" style="19" customWidth="1"/>
    <col min="66" max="68" width="2.375" style="19" customWidth="1"/>
    <col min="69" max="86" width="6.5" style="19" customWidth="1"/>
    <col min="87" max="105" width="2.375" style="19" customWidth="1"/>
    <col min="106" max="106" width="2.875" style="19" customWidth="1"/>
    <col min="107" max="108" width="2.375" style="19" customWidth="1"/>
    <col min="109" max="16384" width="9" style="19"/>
  </cols>
  <sheetData>
    <row r="1" spans="1:86" ht="33">
      <c r="B1" s="25" t="s">
        <v>1931</v>
      </c>
      <c r="C1" s="26" t="s">
        <v>1932</v>
      </c>
      <c r="D1" s="79" t="s">
        <v>1952</v>
      </c>
      <c r="E1" s="80"/>
      <c r="F1" s="80"/>
      <c r="G1" s="80"/>
      <c r="H1" s="80"/>
      <c r="I1" s="80"/>
      <c r="J1" s="20" t="s">
        <v>1933</v>
      </c>
      <c r="AK1" s="5" t="s">
        <v>1934</v>
      </c>
      <c r="AL1" s="6" t="s">
        <v>1935</v>
      </c>
      <c r="AM1" s="6" t="s">
        <v>1936</v>
      </c>
      <c r="AN1" s="6" t="s">
        <v>1937</v>
      </c>
      <c r="AO1" s="6" t="s">
        <v>1938</v>
      </c>
      <c r="AP1" s="6" t="s">
        <v>1939</v>
      </c>
      <c r="AQ1" s="6" t="s">
        <v>1940</v>
      </c>
      <c r="AR1" s="6" t="s">
        <v>1941</v>
      </c>
      <c r="AS1" s="6" t="s">
        <v>1942</v>
      </c>
      <c r="AT1" s="6" t="s">
        <v>1943</v>
      </c>
      <c r="AU1" s="6" t="s">
        <v>1944</v>
      </c>
      <c r="AV1" s="6" t="s">
        <v>1945</v>
      </c>
      <c r="AW1" s="7" t="s">
        <v>1946</v>
      </c>
      <c r="AX1" s="6" t="s">
        <v>1947</v>
      </c>
      <c r="AY1" s="6" t="s">
        <v>1948</v>
      </c>
      <c r="AZ1" s="6" t="s">
        <v>1949</v>
      </c>
      <c r="BA1" s="6" t="s">
        <v>1950</v>
      </c>
      <c r="BB1" s="8" t="s">
        <v>1951</v>
      </c>
      <c r="BC1" s="81">
        <v>17</v>
      </c>
      <c r="BD1" s="82"/>
      <c r="BE1" s="82"/>
      <c r="BM1" s="19">
        <v>2</v>
      </c>
      <c r="BQ1" s="53">
        <v>3</v>
      </c>
      <c r="BR1" s="53">
        <v>4</v>
      </c>
      <c r="BS1" s="53">
        <v>5</v>
      </c>
      <c r="BT1" s="53">
        <v>6</v>
      </c>
      <c r="BU1" s="53">
        <v>7</v>
      </c>
      <c r="BV1" s="53">
        <v>8</v>
      </c>
      <c r="BW1" s="53">
        <v>9</v>
      </c>
      <c r="BX1" s="53">
        <v>10</v>
      </c>
      <c r="BY1" s="53">
        <v>11</v>
      </c>
      <c r="BZ1" s="54">
        <v>12</v>
      </c>
      <c r="CA1" s="54">
        <v>13</v>
      </c>
      <c r="CB1" s="54">
        <v>14</v>
      </c>
      <c r="CC1" s="54">
        <v>15</v>
      </c>
      <c r="CD1" s="54">
        <v>16</v>
      </c>
      <c r="CE1" s="54">
        <v>17</v>
      </c>
      <c r="CF1" s="54">
        <v>18</v>
      </c>
      <c r="CG1" s="54">
        <v>19</v>
      </c>
      <c r="CH1" s="54">
        <v>20</v>
      </c>
    </row>
    <row r="2" spans="1:86">
      <c r="A2" s="24">
        <v>1</v>
      </c>
      <c r="B2" s="31">
        <v>2003001</v>
      </c>
      <c r="C2" s="32" t="s">
        <v>0</v>
      </c>
      <c r="D2" s="21">
        <v>10</v>
      </c>
      <c r="E2" s="22">
        <v>11</v>
      </c>
      <c r="F2" s="22">
        <v>12</v>
      </c>
      <c r="G2" s="22">
        <v>13</v>
      </c>
      <c r="H2" s="22">
        <v>26</v>
      </c>
      <c r="I2" s="22">
        <v>28</v>
      </c>
      <c r="J2" s="23">
        <v>11</v>
      </c>
      <c r="Q2" s="33"/>
      <c r="R2" s="33"/>
      <c r="S2" s="33"/>
      <c r="T2" s="33"/>
      <c r="U2" s="33"/>
      <c r="V2" s="33"/>
      <c r="X2" s="34"/>
      <c r="Y2" s="33"/>
      <c r="Z2" s="33"/>
      <c r="AA2" s="33"/>
      <c r="AB2" s="33"/>
      <c r="AC2" s="35"/>
      <c r="AD2" s="33"/>
      <c r="AE2" s="33"/>
      <c r="AF2" s="33"/>
      <c r="AG2" s="33"/>
      <c r="AH2" s="33"/>
      <c r="AI2" s="33"/>
      <c r="AJ2" s="36"/>
      <c r="AK2" s="10">
        <v>7</v>
      </c>
      <c r="AL2" s="11">
        <v>8</v>
      </c>
      <c r="AM2" s="11">
        <v>10</v>
      </c>
      <c r="AN2" s="11">
        <v>16</v>
      </c>
      <c r="AO2" s="11">
        <v>23</v>
      </c>
      <c r="AP2" s="11">
        <v>20</v>
      </c>
      <c r="AQ2" s="11">
        <v>19</v>
      </c>
      <c r="AR2" s="11">
        <v>20</v>
      </c>
      <c r="AS2" s="11">
        <v>23</v>
      </c>
      <c r="AT2" s="11">
        <v>28</v>
      </c>
      <c r="AU2" s="11">
        <v>35</v>
      </c>
      <c r="AV2" s="11">
        <v>58</v>
      </c>
      <c r="AW2" s="12">
        <v>70</v>
      </c>
      <c r="AX2" s="13">
        <v>68</v>
      </c>
      <c r="AY2" s="13">
        <v>66</v>
      </c>
      <c r="AZ2" s="13">
        <v>64</v>
      </c>
      <c r="BA2" s="13">
        <v>62</v>
      </c>
      <c r="BB2" s="14">
        <v>60</v>
      </c>
      <c r="BC2" s="19">
        <f>IF($B2="","",MOD($D2,$BC$1)+MOD($E2,$BC$1)+MOD($F2,$BC$1)+MOD($G2,$BC$1)+MOD($H2,$BC$1)+MOD($I2,$BC$1))</f>
        <v>66</v>
      </c>
      <c r="BQ2" s="57">
        <v>6</v>
      </c>
      <c r="BR2" s="57">
        <v>9</v>
      </c>
      <c r="BS2" s="57">
        <v>11.5</v>
      </c>
      <c r="BT2" s="57">
        <v>14.541666666666666</v>
      </c>
      <c r="BU2" s="57">
        <v>18</v>
      </c>
      <c r="BV2" s="57">
        <v>19.969696969696969</v>
      </c>
      <c r="BW2" s="57">
        <v>23.028571428571428</v>
      </c>
      <c r="BX2" s="57">
        <v>26.108108108108109</v>
      </c>
      <c r="BY2" s="57">
        <v>31.093023255813954</v>
      </c>
      <c r="BZ2" s="58">
        <v>32.93333333333333</v>
      </c>
      <c r="CA2" s="58">
        <v>33.583333333333336</v>
      </c>
      <c r="CB2" s="58">
        <v>37.054545454545455</v>
      </c>
      <c r="CC2" s="58">
        <v>40.016949152542374</v>
      </c>
      <c r="CD2" s="58">
        <v>43.952380952380949</v>
      </c>
      <c r="CE2" s="58">
        <v>48.873015873015873</v>
      </c>
      <c r="CF2" s="58">
        <v>49.061538461538461</v>
      </c>
      <c r="CG2" s="58">
        <v>50.4</v>
      </c>
      <c r="CH2" s="58">
        <v>50.945205479452056</v>
      </c>
    </row>
    <row r="3" spans="1:86">
      <c r="A3" s="24">
        <v>2</v>
      </c>
      <c r="B3" s="31">
        <v>2003002</v>
      </c>
      <c r="C3" s="32" t="s">
        <v>1</v>
      </c>
      <c r="D3" s="21">
        <v>4</v>
      </c>
      <c r="E3" s="22">
        <v>9</v>
      </c>
      <c r="F3" s="22">
        <v>19</v>
      </c>
      <c r="G3" s="22">
        <v>20</v>
      </c>
      <c r="H3" s="22">
        <v>21</v>
      </c>
      <c r="I3" s="22">
        <v>26</v>
      </c>
      <c r="J3" s="23">
        <v>12</v>
      </c>
      <c r="Q3" s="33"/>
      <c r="R3" s="33"/>
      <c r="S3" s="33"/>
      <c r="T3" s="33"/>
      <c r="U3" s="33"/>
      <c r="V3" s="33"/>
      <c r="X3" s="34"/>
      <c r="Y3" s="33"/>
      <c r="Z3" s="33"/>
      <c r="AA3" s="33"/>
      <c r="AB3" s="33"/>
      <c r="AC3" s="35"/>
      <c r="AD3" s="33"/>
      <c r="AE3" s="33"/>
      <c r="AF3" s="33"/>
      <c r="AG3" s="33"/>
      <c r="AH3" s="33"/>
      <c r="AI3" s="33"/>
      <c r="AJ3" s="36"/>
      <c r="AK3" s="10">
        <v>6</v>
      </c>
      <c r="AL3" s="11">
        <v>7</v>
      </c>
      <c r="AM3" s="11">
        <v>14</v>
      </c>
      <c r="AN3" s="11">
        <v>15</v>
      </c>
      <c r="AO3" s="11">
        <v>22</v>
      </c>
      <c r="AP3" s="11">
        <v>19</v>
      </c>
      <c r="AQ3" s="11">
        <v>18</v>
      </c>
      <c r="AR3" s="11">
        <v>29</v>
      </c>
      <c r="AS3" s="11">
        <v>44</v>
      </c>
      <c r="AT3" s="11">
        <v>39</v>
      </c>
      <c r="AU3" s="11">
        <v>34</v>
      </c>
      <c r="AV3" s="11">
        <v>43</v>
      </c>
      <c r="AW3" s="12">
        <v>39</v>
      </c>
      <c r="AX3" s="13">
        <v>35</v>
      </c>
      <c r="AY3" s="13">
        <v>31</v>
      </c>
      <c r="AZ3" s="13">
        <v>27</v>
      </c>
      <c r="BA3" s="13">
        <v>23</v>
      </c>
      <c r="BB3" s="14">
        <v>39</v>
      </c>
      <c r="BC3" s="19">
        <f t="shared" ref="BC3:BC20" si="0">IF($B3="","",MOD($D3,$BC$1)+MOD($E3,$BC$1)+MOD($F3,$BC$1)+MOD($G3,$BC$1)+MOD($H3,$BC$1)+MOD($I3,$BC$1))</f>
        <v>31</v>
      </c>
      <c r="BM3" s="56">
        <f>LOOKUP(BC1,$BQ$1:$CH$1,$BQ$2:$CH$2)</f>
        <v>48.873015873015873</v>
      </c>
    </row>
    <row r="4" spans="1:86">
      <c r="A4" s="24">
        <v>3</v>
      </c>
      <c r="B4" s="31">
        <v>2003003</v>
      </c>
      <c r="C4" s="32" t="s">
        <v>2</v>
      </c>
      <c r="D4" s="21">
        <v>1</v>
      </c>
      <c r="E4" s="22">
        <v>7</v>
      </c>
      <c r="F4" s="22">
        <v>10</v>
      </c>
      <c r="G4" s="22">
        <v>23</v>
      </c>
      <c r="H4" s="22">
        <v>28</v>
      </c>
      <c r="I4" s="22">
        <v>32</v>
      </c>
      <c r="J4" s="23">
        <v>16</v>
      </c>
      <c r="Q4" s="33"/>
      <c r="R4" s="33"/>
      <c r="S4" s="33"/>
      <c r="T4" s="33"/>
      <c r="U4" s="33"/>
      <c r="V4" s="33"/>
      <c r="X4" s="34"/>
      <c r="Y4" s="33"/>
      <c r="Z4" s="33"/>
      <c r="AA4" s="33"/>
      <c r="AB4" s="33"/>
      <c r="AC4" s="35"/>
      <c r="AD4" s="33"/>
      <c r="AE4" s="33"/>
      <c r="AF4" s="33"/>
      <c r="AG4" s="33"/>
      <c r="AH4" s="33"/>
      <c r="AI4" s="33"/>
      <c r="AJ4" s="36"/>
      <c r="AK4" s="10">
        <v>8</v>
      </c>
      <c r="AL4" s="11">
        <v>9</v>
      </c>
      <c r="AM4" s="11">
        <v>11</v>
      </c>
      <c r="AN4" s="11">
        <v>17</v>
      </c>
      <c r="AO4" s="11">
        <v>10</v>
      </c>
      <c r="AP4" s="11">
        <v>21</v>
      </c>
      <c r="AQ4" s="11">
        <v>20</v>
      </c>
      <c r="AR4" s="11">
        <v>21</v>
      </c>
      <c r="AS4" s="11">
        <v>35</v>
      </c>
      <c r="AT4" s="11">
        <v>41</v>
      </c>
      <c r="AU4" s="11">
        <v>36</v>
      </c>
      <c r="AV4" s="11">
        <v>31</v>
      </c>
      <c r="AW4" s="12">
        <v>41</v>
      </c>
      <c r="AX4" s="13">
        <v>37</v>
      </c>
      <c r="AY4" s="13">
        <v>50</v>
      </c>
      <c r="AZ4" s="13">
        <v>47</v>
      </c>
      <c r="BA4" s="13">
        <v>44</v>
      </c>
      <c r="BB4" s="14">
        <v>41</v>
      </c>
      <c r="BC4" s="19">
        <f t="shared" si="0"/>
        <v>50</v>
      </c>
      <c r="BH4" s="19">
        <v>0</v>
      </c>
      <c r="BI4" s="19">
        <v>1</v>
      </c>
      <c r="BJ4" s="19">
        <v>2</v>
      </c>
      <c r="BK4" s="19">
        <v>3</v>
      </c>
      <c r="BL4" s="19">
        <v>4</v>
      </c>
      <c r="BM4" s="19">
        <v>5</v>
      </c>
      <c r="BN4" s="19">
        <v>6</v>
      </c>
      <c r="BO4" s="19">
        <v>7</v>
      </c>
      <c r="BP4" s="19">
        <v>8</v>
      </c>
      <c r="BQ4" s="19">
        <v>9</v>
      </c>
      <c r="BR4" s="19">
        <v>10</v>
      </c>
      <c r="BS4" s="19">
        <v>11</v>
      </c>
      <c r="BT4" s="19">
        <v>12</v>
      </c>
      <c r="BU4" s="19">
        <v>13</v>
      </c>
      <c r="BV4" s="19">
        <v>14</v>
      </c>
      <c r="BW4" s="19">
        <v>15</v>
      </c>
      <c r="BX4" s="19">
        <v>16</v>
      </c>
      <c r="BY4" s="19">
        <v>17</v>
      </c>
      <c r="BZ4" s="19">
        <v>18</v>
      </c>
      <c r="CA4" s="19">
        <v>19</v>
      </c>
      <c r="CB4" s="19">
        <v>20</v>
      </c>
    </row>
    <row r="5" spans="1:86">
      <c r="A5" s="24">
        <v>4</v>
      </c>
      <c r="B5" s="31">
        <v>2003004</v>
      </c>
      <c r="C5" s="32" t="s">
        <v>3</v>
      </c>
      <c r="D5" s="21">
        <v>4</v>
      </c>
      <c r="E5" s="22">
        <v>6</v>
      </c>
      <c r="F5" s="22">
        <v>7</v>
      </c>
      <c r="G5" s="22">
        <v>10</v>
      </c>
      <c r="H5" s="22">
        <v>13</v>
      </c>
      <c r="I5" s="22">
        <v>25</v>
      </c>
      <c r="J5" s="23">
        <v>3</v>
      </c>
      <c r="Q5" s="33"/>
      <c r="R5" s="33"/>
      <c r="S5" s="33"/>
      <c r="T5" s="33"/>
      <c r="U5" s="33"/>
      <c r="V5" s="33"/>
      <c r="X5" s="34"/>
      <c r="Y5" s="33"/>
      <c r="Z5" s="33"/>
      <c r="AA5" s="33"/>
      <c r="AB5" s="33"/>
      <c r="AC5" s="35"/>
      <c r="AD5" s="33"/>
      <c r="AE5" s="33"/>
      <c r="AF5" s="33"/>
      <c r="AG5" s="33"/>
      <c r="AH5" s="33"/>
      <c r="AI5" s="33"/>
      <c r="AJ5" s="36"/>
      <c r="AK5" s="10">
        <v>5</v>
      </c>
      <c r="AL5" s="11">
        <v>9</v>
      </c>
      <c r="AM5" s="11">
        <v>10</v>
      </c>
      <c r="AN5" s="11">
        <v>11</v>
      </c>
      <c r="AO5" s="11">
        <v>23</v>
      </c>
      <c r="AP5" s="11">
        <v>25</v>
      </c>
      <c r="AQ5" s="11">
        <v>29</v>
      </c>
      <c r="AR5" s="11">
        <v>25</v>
      </c>
      <c r="AS5" s="11">
        <v>32</v>
      </c>
      <c r="AT5" s="11">
        <v>29</v>
      </c>
      <c r="AU5" s="11">
        <v>39</v>
      </c>
      <c r="AV5" s="11">
        <v>51</v>
      </c>
      <c r="AW5" s="12">
        <v>50</v>
      </c>
      <c r="AX5" s="13">
        <v>49</v>
      </c>
      <c r="AY5" s="13">
        <v>48</v>
      </c>
      <c r="AZ5" s="13">
        <v>47</v>
      </c>
      <c r="BA5" s="13">
        <v>46</v>
      </c>
      <c r="BB5" s="14">
        <v>45</v>
      </c>
      <c r="BC5" s="19">
        <f t="shared" si="0"/>
        <v>48</v>
      </c>
    </row>
    <row r="6" spans="1:86">
      <c r="A6" s="24">
        <v>5</v>
      </c>
      <c r="B6" s="31">
        <v>2003005</v>
      </c>
      <c r="C6" s="32" t="s">
        <v>4</v>
      </c>
      <c r="D6" s="21">
        <v>4</v>
      </c>
      <c r="E6" s="22">
        <v>6</v>
      </c>
      <c r="F6" s="22">
        <v>15</v>
      </c>
      <c r="G6" s="22">
        <v>17</v>
      </c>
      <c r="H6" s="22">
        <v>30</v>
      </c>
      <c r="I6" s="22">
        <v>31</v>
      </c>
      <c r="J6" s="23">
        <v>16</v>
      </c>
      <c r="Q6" s="33"/>
      <c r="R6" s="33"/>
      <c r="S6" s="33"/>
      <c r="T6" s="33"/>
      <c r="U6" s="33"/>
      <c r="V6" s="33"/>
      <c r="X6" s="34"/>
      <c r="Y6" s="33"/>
      <c r="Z6" s="33"/>
      <c r="AA6" s="33"/>
      <c r="AB6" s="33"/>
      <c r="AC6" s="35"/>
      <c r="AD6" s="33"/>
      <c r="AE6" s="33"/>
      <c r="AF6" s="33"/>
      <c r="AG6" s="33"/>
      <c r="AH6" s="33"/>
      <c r="AI6" s="33"/>
      <c r="AJ6" s="36"/>
      <c r="AK6" s="10">
        <v>4</v>
      </c>
      <c r="AL6" s="11">
        <v>11</v>
      </c>
      <c r="AM6" s="11">
        <v>8</v>
      </c>
      <c r="AN6" s="11">
        <v>13</v>
      </c>
      <c r="AO6" s="11">
        <v>19</v>
      </c>
      <c r="AP6" s="11">
        <v>31</v>
      </c>
      <c r="AQ6" s="11">
        <v>31</v>
      </c>
      <c r="AR6" s="11">
        <v>23</v>
      </c>
      <c r="AS6" s="11">
        <v>37</v>
      </c>
      <c r="AT6" s="11">
        <v>31</v>
      </c>
      <c r="AU6" s="11">
        <v>25</v>
      </c>
      <c r="AV6" s="11">
        <v>19</v>
      </c>
      <c r="AW6" s="12">
        <v>13</v>
      </c>
      <c r="AX6" s="13">
        <v>55</v>
      </c>
      <c r="AY6" s="13">
        <v>52</v>
      </c>
      <c r="AZ6" s="13">
        <v>67</v>
      </c>
      <c r="BA6" s="13">
        <v>65</v>
      </c>
      <c r="BB6" s="14">
        <v>63</v>
      </c>
      <c r="BC6" s="19">
        <f t="shared" si="0"/>
        <v>52</v>
      </c>
      <c r="BD6" s="19">
        <f>IF($B6="","",SUM($BC2:$BC6)/5/($BC$1+$BC$1+1))</f>
        <v>1.4114285714285715</v>
      </c>
    </row>
    <row r="7" spans="1:86">
      <c r="A7" s="24">
        <v>6</v>
      </c>
      <c r="B7" s="31">
        <v>2003006</v>
      </c>
      <c r="C7" s="32" t="s">
        <v>5</v>
      </c>
      <c r="D7" s="21">
        <v>1</v>
      </c>
      <c r="E7" s="22">
        <v>3</v>
      </c>
      <c r="F7" s="22">
        <v>10</v>
      </c>
      <c r="G7" s="22">
        <v>21</v>
      </c>
      <c r="H7" s="22">
        <v>26</v>
      </c>
      <c r="I7" s="22">
        <v>27</v>
      </c>
      <c r="J7" s="23">
        <v>6</v>
      </c>
      <c r="Q7" s="33"/>
      <c r="R7" s="33"/>
      <c r="S7" s="33"/>
      <c r="T7" s="33"/>
      <c r="U7" s="33"/>
      <c r="V7" s="33"/>
      <c r="X7" s="34"/>
      <c r="Y7" s="33"/>
      <c r="Z7" s="33"/>
      <c r="AA7" s="33"/>
      <c r="AB7" s="33"/>
      <c r="AC7" s="35"/>
      <c r="AD7" s="33"/>
      <c r="AE7" s="33"/>
      <c r="AF7" s="33"/>
      <c r="AG7" s="33"/>
      <c r="AH7" s="33"/>
      <c r="AI7" s="33"/>
      <c r="AJ7" s="36"/>
      <c r="AK7" s="10">
        <v>4</v>
      </c>
      <c r="AL7" s="11">
        <v>12</v>
      </c>
      <c r="AM7" s="11">
        <v>8</v>
      </c>
      <c r="AN7" s="11">
        <v>16</v>
      </c>
      <c r="AO7" s="11">
        <v>18</v>
      </c>
      <c r="AP7" s="11">
        <v>16</v>
      </c>
      <c r="AQ7" s="11">
        <v>16</v>
      </c>
      <c r="AR7" s="11">
        <v>18</v>
      </c>
      <c r="AS7" s="11">
        <v>33</v>
      </c>
      <c r="AT7" s="11">
        <v>28</v>
      </c>
      <c r="AU7" s="11">
        <v>23</v>
      </c>
      <c r="AV7" s="11">
        <v>46</v>
      </c>
      <c r="AW7" s="12">
        <v>43</v>
      </c>
      <c r="AX7" s="13">
        <v>40</v>
      </c>
      <c r="AY7" s="13">
        <v>37</v>
      </c>
      <c r="AZ7" s="13">
        <v>34</v>
      </c>
      <c r="BA7" s="13">
        <v>31</v>
      </c>
      <c r="BB7" s="14">
        <v>28</v>
      </c>
      <c r="BC7" s="19">
        <f t="shared" si="0"/>
        <v>37</v>
      </c>
      <c r="BD7" s="19">
        <f t="shared" ref="BD7:BD10" si="1">IF($B7="","",SUM($BC3:$BC7)/5/($BC$1+$BC$1+1))</f>
        <v>1.2457142857142858</v>
      </c>
    </row>
    <row r="8" spans="1:86">
      <c r="A8" s="24">
        <v>7</v>
      </c>
      <c r="B8" s="31">
        <v>2003007</v>
      </c>
      <c r="C8" s="32" t="s">
        <v>6</v>
      </c>
      <c r="D8" s="21">
        <v>1</v>
      </c>
      <c r="E8" s="22">
        <v>9</v>
      </c>
      <c r="F8" s="22">
        <v>19</v>
      </c>
      <c r="G8" s="22">
        <v>21</v>
      </c>
      <c r="H8" s="22">
        <v>23</v>
      </c>
      <c r="I8" s="22">
        <v>26</v>
      </c>
      <c r="J8" s="23">
        <v>7</v>
      </c>
      <c r="Q8" s="33"/>
      <c r="R8" s="33"/>
      <c r="S8" s="33"/>
      <c r="T8" s="33"/>
      <c r="U8" s="33"/>
      <c r="V8" s="33"/>
      <c r="X8" s="34"/>
      <c r="Y8" s="33"/>
      <c r="Z8" s="33"/>
      <c r="AA8" s="33"/>
      <c r="AB8" s="33"/>
      <c r="AC8" s="35"/>
      <c r="AD8" s="33"/>
      <c r="AE8" s="33"/>
      <c r="AF8" s="33"/>
      <c r="AG8" s="33"/>
      <c r="AH8" s="33"/>
      <c r="AI8" s="33"/>
      <c r="AJ8" s="36"/>
      <c r="AK8" s="10">
        <v>6</v>
      </c>
      <c r="AL8" s="11">
        <v>11</v>
      </c>
      <c r="AM8" s="11">
        <v>14</v>
      </c>
      <c r="AN8" s="11">
        <v>15</v>
      </c>
      <c r="AO8" s="11">
        <v>15</v>
      </c>
      <c r="AP8" s="11">
        <v>19</v>
      </c>
      <c r="AQ8" s="11">
        <v>18</v>
      </c>
      <c r="AR8" s="11">
        <v>29</v>
      </c>
      <c r="AS8" s="11">
        <v>33</v>
      </c>
      <c r="AT8" s="11">
        <v>39</v>
      </c>
      <c r="AU8" s="11">
        <v>34</v>
      </c>
      <c r="AV8" s="11">
        <v>43</v>
      </c>
      <c r="AW8" s="12">
        <v>39</v>
      </c>
      <c r="AX8" s="13">
        <v>35</v>
      </c>
      <c r="AY8" s="13">
        <v>31</v>
      </c>
      <c r="AZ8" s="13">
        <v>27</v>
      </c>
      <c r="BA8" s="13">
        <v>23</v>
      </c>
      <c r="BB8" s="14">
        <v>39</v>
      </c>
      <c r="BC8" s="19">
        <f t="shared" si="0"/>
        <v>31</v>
      </c>
      <c r="BD8" s="19">
        <f t="shared" si="1"/>
        <v>1.2457142857142858</v>
      </c>
    </row>
    <row r="9" spans="1:86">
      <c r="A9" s="24">
        <v>8</v>
      </c>
      <c r="B9" s="31">
        <v>2003008</v>
      </c>
      <c r="C9" s="32" t="s">
        <v>7</v>
      </c>
      <c r="D9" s="21">
        <v>5</v>
      </c>
      <c r="E9" s="22">
        <v>8</v>
      </c>
      <c r="F9" s="22">
        <v>9</v>
      </c>
      <c r="G9" s="22">
        <v>14</v>
      </c>
      <c r="H9" s="22">
        <v>17</v>
      </c>
      <c r="I9" s="22">
        <v>23</v>
      </c>
      <c r="J9" s="23">
        <v>8</v>
      </c>
      <c r="Q9" s="33"/>
      <c r="R9" s="33"/>
      <c r="S9" s="33"/>
      <c r="T9" s="33"/>
      <c r="U9" s="33"/>
      <c r="V9" s="33"/>
      <c r="X9" s="34"/>
      <c r="Y9" s="33"/>
      <c r="Z9" s="33"/>
      <c r="AA9" s="33"/>
      <c r="AB9" s="33"/>
      <c r="AC9" s="35"/>
      <c r="AD9" s="33"/>
      <c r="AE9" s="33"/>
      <c r="AF9" s="33"/>
      <c r="AG9" s="33"/>
      <c r="AH9" s="33"/>
      <c r="AI9" s="33"/>
      <c r="AJ9" s="36"/>
      <c r="AK9" s="10">
        <v>10</v>
      </c>
      <c r="AL9" s="11">
        <v>8</v>
      </c>
      <c r="AM9" s="11">
        <v>16</v>
      </c>
      <c r="AN9" s="11">
        <v>22</v>
      </c>
      <c r="AO9" s="11">
        <v>13</v>
      </c>
      <c r="AP9" s="11">
        <v>20</v>
      </c>
      <c r="AQ9" s="11">
        <v>31</v>
      </c>
      <c r="AR9" s="11">
        <v>36</v>
      </c>
      <c r="AS9" s="11">
        <v>32</v>
      </c>
      <c r="AT9" s="11">
        <v>40</v>
      </c>
      <c r="AU9" s="11">
        <v>37</v>
      </c>
      <c r="AV9" s="11">
        <v>34</v>
      </c>
      <c r="AW9" s="12">
        <v>46</v>
      </c>
      <c r="AX9" s="13">
        <v>44</v>
      </c>
      <c r="AY9" s="13">
        <v>42</v>
      </c>
      <c r="AZ9" s="13">
        <v>58</v>
      </c>
      <c r="BA9" s="13">
        <v>57</v>
      </c>
      <c r="BB9" s="14">
        <v>56</v>
      </c>
      <c r="BC9" s="19">
        <f t="shared" si="0"/>
        <v>42</v>
      </c>
      <c r="BD9" s="19">
        <f t="shared" si="1"/>
        <v>1.2</v>
      </c>
    </row>
    <row r="10" spans="1:86">
      <c r="A10" s="24">
        <v>9</v>
      </c>
      <c r="B10" s="31">
        <v>2003009</v>
      </c>
      <c r="C10" s="32" t="s">
        <v>8</v>
      </c>
      <c r="D10" s="21">
        <v>5</v>
      </c>
      <c r="E10" s="22">
        <v>9</v>
      </c>
      <c r="F10" s="22">
        <v>18</v>
      </c>
      <c r="G10" s="22">
        <v>20</v>
      </c>
      <c r="H10" s="22">
        <v>22</v>
      </c>
      <c r="I10" s="22">
        <v>30</v>
      </c>
      <c r="J10" s="23">
        <v>9</v>
      </c>
      <c r="Q10" s="33"/>
      <c r="R10" s="33"/>
      <c r="S10" s="33"/>
      <c r="T10" s="33"/>
      <c r="U10" s="33"/>
      <c r="V10" s="33"/>
      <c r="X10" s="34"/>
      <c r="Y10" s="33"/>
      <c r="Z10" s="33"/>
      <c r="AA10" s="33"/>
      <c r="AB10" s="33"/>
      <c r="AC10" s="35"/>
      <c r="AD10" s="33"/>
      <c r="AE10" s="33"/>
      <c r="AF10" s="33"/>
      <c r="AG10" s="33"/>
      <c r="AH10" s="33"/>
      <c r="AI10" s="33"/>
      <c r="AJ10" s="36"/>
      <c r="AK10" s="10">
        <v>5</v>
      </c>
      <c r="AL10" s="11">
        <v>8</v>
      </c>
      <c r="AM10" s="11">
        <v>9</v>
      </c>
      <c r="AN10" s="11">
        <v>14</v>
      </c>
      <c r="AO10" s="11">
        <v>20</v>
      </c>
      <c r="AP10" s="11">
        <v>24</v>
      </c>
      <c r="AQ10" s="11">
        <v>14</v>
      </c>
      <c r="AR10" s="11">
        <v>24</v>
      </c>
      <c r="AS10" s="11">
        <v>38</v>
      </c>
      <c r="AT10" s="11">
        <v>44</v>
      </c>
      <c r="AU10" s="11">
        <v>39</v>
      </c>
      <c r="AV10" s="11">
        <v>34</v>
      </c>
      <c r="AW10" s="12">
        <v>29</v>
      </c>
      <c r="AX10" s="13">
        <v>40</v>
      </c>
      <c r="AY10" s="13">
        <v>36</v>
      </c>
      <c r="AZ10" s="13">
        <v>32</v>
      </c>
      <c r="BA10" s="13">
        <v>47</v>
      </c>
      <c r="BB10" s="14">
        <v>44</v>
      </c>
      <c r="BC10" s="19">
        <f t="shared" si="0"/>
        <v>36</v>
      </c>
      <c r="BD10" s="19">
        <f t="shared" si="1"/>
        <v>1.1314285714285715</v>
      </c>
    </row>
    <row r="11" spans="1:86">
      <c r="A11" s="24">
        <v>10</v>
      </c>
      <c r="B11" s="31">
        <v>2003010</v>
      </c>
      <c r="C11" s="32" t="s">
        <v>9</v>
      </c>
      <c r="D11" s="21">
        <v>1</v>
      </c>
      <c r="E11" s="22">
        <v>2</v>
      </c>
      <c r="F11" s="22">
        <v>8</v>
      </c>
      <c r="G11" s="22">
        <v>13</v>
      </c>
      <c r="H11" s="22">
        <v>17</v>
      </c>
      <c r="I11" s="22">
        <v>24</v>
      </c>
      <c r="J11" s="23">
        <v>13</v>
      </c>
      <c r="Q11" s="33"/>
      <c r="R11" s="33"/>
      <c r="S11" s="33"/>
      <c r="T11" s="33"/>
      <c r="U11" s="33"/>
      <c r="V11" s="33"/>
      <c r="X11" s="34"/>
      <c r="Y11" s="33"/>
      <c r="Z11" s="33"/>
      <c r="AA11" s="33"/>
      <c r="AB11" s="33"/>
      <c r="AC11" s="35"/>
      <c r="AD11" s="33"/>
      <c r="AE11" s="33"/>
      <c r="AF11" s="33"/>
      <c r="AG11" s="33"/>
      <c r="AH11" s="33"/>
      <c r="AI11" s="33"/>
      <c r="AJ11" s="36"/>
      <c r="AK11" s="10">
        <v>8</v>
      </c>
      <c r="AL11" s="11">
        <v>5</v>
      </c>
      <c r="AM11" s="11">
        <v>15</v>
      </c>
      <c r="AN11" s="11">
        <v>11</v>
      </c>
      <c r="AO11" s="11">
        <v>16</v>
      </c>
      <c r="AP11" s="11">
        <v>9</v>
      </c>
      <c r="AQ11" s="11">
        <v>29</v>
      </c>
      <c r="AR11" s="11">
        <v>25</v>
      </c>
      <c r="AS11" s="11">
        <v>21</v>
      </c>
      <c r="AT11" s="11">
        <v>17</v>
      </c>
      <c r="AU11" s="11">
        <v>26</v>
      </c>
      <c r="AV11" s="11">
        <v>37</v>
      </c>
      <c r="AW11" s="12">
        <v>35</v>
      </c>
      <c r="AX11" s="13">
        <v>33</v>
      </c>
      <c r="AY11" s="13">
        <v>31</v>
      </c>
      <c r="AZ11" s="13">
        <v>47</v>
      </c>
      <c r="BA11" s="13">
        <v>46</v>
      </c>
      <c r="BB11" s="14">
        <v>45</v>
      </c>
      <c r="BC11" s="19">
        <f t="shared" si="0"/>
        <v>31</v>
      </c>
      <c r="BD11" s="19">
        <f>IF($B11="","",SUM($BC7:$BC11)/5/($BC$1+$BC$1+1))</f>
        <v>1.0114285714285713</v>
      </c>
      <c r="BE11" s="19">
        <f>IF($B11="","",SUM($BC2:$BC11)/10/($BC$1+$BC$1+1))</f>
        <v>1.2114285714285713</v>
      </c>
    </row>
    <row r="12" spans="1:86">
      <c r="A12" s="24">
        <v>11</v>
      </c>
      <c r="B12" s="31">
        <v>2003011</v>
      </c>
      <c r="C12" s="32" t="s">
        <v>10</v>
      </c>
      <c r="D12" s="21">
        <v>4</v>
      </c>
      <c r="E12" s="22">
        <v>5</v>
      </c>
      <c r="F12" s="22">
        <v>11</v>
      </c>
      <c r="G12" s="22">
        <v>12</v>
      </c>
      <c r="H12" s="22">
        <v>30</v>
      </c>
      <c r="I12" s="22">
        <v>32</v>
      </c>
      <c r="J12" s="23">
        <v>15</v>
      </c>
      <c r="Q12" s="33"/>
      <c r="R12" s="33"/>
      <c r="S12" s="33"/>
      <c r="T12" s="33"/>
      <c r="U12" s="33"/>
      <c r="V12" s="33"/>
      <c r="X12" s="34"/>
      <c r="Y12" s="33"/>
      <c r="Z12" s="33"/>
      <c r="AA12" s="33"/>
      <c r="AB12" s="33"/>
      <c r="AC12" s="35"/>
      <c r="AD12" s="33"/>
      <c r="AE12" s="33"/>
      <c r="AF12" s="33"/>
      <c r="AG12" s="33"/>
      <c r="AH12" s="33"/>
      <c r="AI12" s="33"/>
      <c r="AJ12" s="36"/>
      <c r="AK12" s="10">
        <v>7</v>
      </c>
      <c r="AL12" s="11">
        <v>6</v>
      </c>
      <c r="AM12" s="11">
        <v>9</v>
      </c>
      <c r="AN12" s="11">
        <v>16</v>
      </c>
      <c r="AO12" s="11">
        <v>24</v>
      </c>
      <c r="AP12" s="11">
        <v>22</v>
      </c>
      <c r="AQ12" s="11">
        <v>22</v>
      </c>
      <c r="AR12" s="11">
        <v>14</v>
      </c>
      <c r="AS12" s="11">
        <v>28</v>
      </c>
      <c r="AT12" s="11">
        <v>34</v>
      </c>
      <c r="AU12" s="11">
        <v>42</v>
      </c>
      <c r="AV12" s="11">
        <v>38</v>
      </c>
      <c r="AW12" s="12">
        <v>34</v>
      </c>
      <c r="AX12" s="13">
        <v>46</v>
      </c>
      <c r="AY12" s="13">
        <v>60</v>
      </c>
      <c r="AZ12" s="13">
        <v>58</v>
      </c>
      <c r="BA12" s="13">
        <v>56</v>
      </c>
      <c r="BB12" s="14">
        <v>54</v>
      </c>
      <c r="BC12" s="19">
        <f t="shared" si="0"/>
        <v>60</v>
      </c>
      <c r="BD12" s="55">
        <f>IF($B12="","",SUM($BC8:$BC12)/5/$BM$3)</f>
        <v>0.81844754790516405</v>
      </c>
      <c r="BE12" s="19">
        <f>IF($B12="","",SUM($BC3:$BC12)/10/$BM$3)</f>
        <v>0.85527768756089628</v>
      </c>
    </row>
    <row r="13" spans="1:86">
      <c r="A13" s="24">
        <v>12</v>
      </c>
      <c r="B13" s="31">
        <v>2003012</v>
      </c>
      <c r="C13" s="32" t="s">
        <v>11</v>
      </c>
      <c r="D13" s="21">
        <v>2</v>
      </c>
      <c r="E13" s="22">
        <v>12</v>
      </c>
      <c r="F13" s="22">
        <v>16</v>
      </c>
      <c r="G13" s="22">
        <v>17</v>
      </c>
      <c r="H13" s="22">
        <v>27</v>
      </c>
      <c r="I13" s="22">
        <v>30</v>
      </c>
      <c r="J13" s="23">
        <v>12</v>
      </c>
      <c r="Q13" s="33"/>
      <c r="R13" s="33"/>
      <c r="S13" s="33"/>
      <c r="T13" s="33"/>
      <c r="U13" s="33"/>
      <c r="V13" s="33"/>
      <c r="X13" s="34"/>
      <c r="Y13" s="33"/>
      <c r="Z13" s="33"/>
      <c r="AA13" s="33"/>
      <c r="AB13" s="33"/>
      <c r="AC13" s="35"/>
      <c r="AD13" s="33"/>
      <c r="AE13" s="33"/>
      <c r="AF13" s="33"/>
      <c r="AG13" s="33"/>
      <c r="AH13" s="33"/>
      <c r="AI13" s="33"/>
      <c r="AJ13" s="36"/>
      <c r="AK13" s="10">
        <v>5</v>
      </c>
      <c r="AL13" s="11">
        <v>8</v>
      </c>
      <c r="AM13" s="11">
        <v>9</v>
      </c>
      <c r="AN13" s="11">
        <v>14</v>
      </c>
      <c r="AO13" s="11">
        <v>20</v>
      </c>
      <c r="AP13" s="11">
        <v>16</v>
      </c>
      <c r="AQ13" s="11">
        <v>23</v>
      </c>
      <c r="AR13" s="11">
        <v>24</v>
      </c>
      <c r="AS13" s="11">
        <v>27</v>
      </c>
      <c r="AT13" s="11">
        <v>20</v>
      </c>
      <c r="AU13" s="11">
        <v>26</v>
      </c>
      <c r="AV13" s="11">
        <v>34</v>
      </c>
      <c r="AW13" s="12">
        <v>29</v>
      </c>
      <c r="AX13" s="13">
        <v>40</v>
      </c>
      <c r="AY13" s="13">
        <v>53</v>
      </c>
      <c r="AZ13" s="13">
        <v>68</v>
      </c>
      <c r="BA13" s="13">
        <v>66</v>
      </c>
      <c r="BB13" s="14">
        <v>64</v>
      </c>
      <c r="BC13" s="19">
        <f t="shared" si="0"/>
        <v>53</v>
      </c>
      <c r="BD13" s="55">
        <f t="shared" ref="BD13:BD76" si="2">IF($B13="","",SUM($BC9:$BC13)/5/$BM$3)</f>
        <v>0.90847677817473205</v>
      </c>
      <c r="BE13" s="19">
        <f t="shared" ref="BE13:BE76" si="3">IF($B13="","",SUM($BC4:$BC13)/10/$BM$3)</f>
        <v>0.90029230269568039</v>
      </c>
    </row>
    <row r="14" spans="1:86">
      <c r="A14" s="24">
        <v>13</v>
      </c>
      <c r="B14" s="31">
        <v>2003013</v>
      </c>
      <c r="C14" s="32" t="s">
        <v>12</v>
      </c>
      <c r="D14" s="21">
        <v>8</v>
      </c>
      <c r="E14" s="22">
        <v>13</v>
      </c>
      <c r="F14" s="22">
        <v>17</v>
      </c>
      <c r="G14" s="22">
        <v>21</v>
      </c>
      <c r="H14" s="22">
        <v>23</v>
      </c>
      <c r="I14" s="22">
        <v>32</v>
      </c>
      <c r="J14" s="23">
        <v>12</v>
      </c>
      <c r="Q14" s="33"/>
      <c r="R14" s="33"/>
      <c r="S14" s="33"/>
      <c r="T14" s="33"/>
      <c r="U14" s="33"/>
      <c r="V14" s="33"/>
      <c r="X14" s="34"/>
      <c r="Y14" s="33"/>
      <c r="Z14" s="33"/>
      <c r="AA14" s="33"/>
      <c r="AB14" s="33"/>
      <c r="AC14" s="35"/>
      <c r="AD14" s="33"/>
      <c r="AE14" s="33"/>
      <c r="AF14" s="33"/>
      <c r="AG14" s="33"/>
      <c r="AH14" s="33"/>
      <c r="AI14" s="33"/>
      <c r="AJ14" s="36"/>
      <c r="AK14" s="10">
        <v>9</v>
      </c>
      <c r="AL14" s="11">
        <v>6</v>
      </c>
      <c r="AM14" s="11">
        <v>14</v>
      </c>
      <c r="AN14" s="11">
        <v>18</v>
      </c>
      <c r="AO14" s="11">
        <v>16</v>
      </c>
      <c r="AP14" s="11">
        <v>18</v>
      </c>
      <c r="AQ14" s="11">
        <v>33</v>
      </c>
      <c r="AR14" s="11">
        <v>24</v>
      </c>
      <c r="AS14" s="11">
        <v>37</v>
      </c>
      <c r="AT14" s="11">
        <v>42</v>
      </c>
      <c r="AU14" s="11">
        <v>36</v>
      </c>
      <c r="AV14" s="11">
        <v>44</v>
      </c>
      <c r="AW14" s="12">
        <v>39</v>
      </c>
      <c r="AX14" s="13">
        <v>34</v>
      </c>
      <c r="AY14" s="13">
        <v>46</v>
      </c>
      <c r="AZ14" s="13">
        <v>60</v>
      </c>
      <c r="BA14" s="13">
        <v>57</v>
      </c>
      <c r="BB14" s="14">
        <v>54</v>
      </c>
      <c r="BC14" s="19">
        <f t="shared" si="0"/>
        <v>46</v>
      </c>
      <c r="BD14" s="55">
        <f t="shared" si="2"/>
        <v>0.92484572913283536</v>
      </c>
      <c r="BE14" s="19">
        <f t="shared" si="3"/>
        <v>0.89210782721662885</v>
      </c>
    </row>
    <row r="15" spans="1:86">
      <c r="A15" s="24">
        <v>14</v>
      </c>
      <c r="B15" s="31">
        <v>2003014</v>
      </c>
      <c r="C15" s="32" t="s">
        <v>13</v>
      </c>
      <c r="D15" s="21">
        <v>3</v>
      </c>
      <c r="E15" s="22">
        <v>5</v>
      </c>
      <c r="F15" s="22">
        <v>7</v>
      </c>
      <c r="G15" s="22">
        <v>8</v>
      </c>
      <c r="H15" s="22">
        <v>21</v>
      </c>
      <c r="I15" s="22">
        <v>31</v>
      </c>
      <c r="J15" s="23">
        <v>2</v>
      </c>
      <c r="Q15" s="33"/>
      <c r="R15" s="33"/>
      <c r="S15" s="33"/>
      <c r="T15" s="33"/>
      <c r="U15" s="33"/>
      <c r="V15" s="33"/>
      <c r="X15" s="34"/>
      <c r="Y15" s="33"/>
      <c r="Z15" s="33"/>
      <c r="AA15" s="33"/>
      <c r="AB15" s="33"/>
      <c r="AC15" s="35"/>
      <c r="AD15" s="33"/>
      <c r="AE15" s="33"/>
      <c r="AF15" s="33"/>
      <c r="AG15" s="33"/>
      <c r="AH15" s="33"/>
      <c r="AI15" s="33"/>
      <c r="AJ15" s="36"/>
      <c r="AK15" s="10">
        <v>6</v>
      </c>
      <c r="AL15" s="11">
        <v>11</v>
      </c>
      <c r="AM15" s="11">
        <v>10</v>
      </c>
      <c r="AN15" s="11">
        <v>15</v>
      </c>
      <c r="AO15" s="11">
        <v>12</v>
      </c>
      <c r="AP15" s="11">
        <v>27</v>
      </c>
      <c r="AQ15" s="11">
        <v>30</v>
      </c>
      <c r="AR15" s="11">
        <v>25</v>
      </c>
      <c r="AS15" s="11">
        <v>42</v>
      </c>
      <c r="AT15" s="11">
        <v>39</v>
      </c>
      <c r="AU15" s="11">
        <v>36</v>
      </c>
      <c r="AV15" s="11">
        <v>33</v>
      </c>
      <c r="AW15" s="12">
        <v>30</v>
      </c>
      <c r="AX15" s="13">
        <v>43</v>
      </c>
      <c r="AY15" s="13">
        <v>41</v>
      </c>
      <c r="AZ15" s="13">
        <v>39</v>
      </c>
      <c r="BA15" s="13">
        <v>37</v>
      </c>
      <c r="BB15" s="14">
        <v>35</v>
      </c>
      <c r="BC15" s="19">
        <f t="shared" si="0"/>
        <v>41</v>
      </c>
      <c r="BD15" s="55">
        <f t="shared" si="2"/>
        <v>0.9453069178304645</v>
      </c>
      <c r="BE15" s="19">
        <f t="shared" si="3"/>
        <v>0.87778499512828834</v>
      </c>
    </row>
    <row r="16" spans="1:86">
      <c r="A16" s="24">
        <v>15</v>
      </c>
      <c r="B16" s="31">
        <v>2003015</v>
      </c>
      <c r="C16" s="32" t="s">
        <v>14</v>
      </c>
      <c r="D16" s="21">
        <v>4</v>
      </c>
      <c r="E16" s="22">
        <v>11</v>
      </c>
      <c r="F16" s="22">
        <v>19</v>
      </c>
      <c r="G16" s="22">
        <v>25</v>
      </c>
      <c r="H16" s="22">
        <v>26</v>
      </c>
      <c r="I16" s="22">
        <v>32</v>
      </c>
      <c r="J16" s="23">
        <v>13</v>
      </c>
      <c r="Q16" s="33"/>
      <c r="R16" s="33"/>
      <c r="S16" s="33"/>
      <c r="T16" s="33"/>
      <c r="U16" s="33"/>
      <c r="V16" s="33"/>
      <c r="X16" s="34"/>
      <c r="Y16" s="33"/>
      <c r="Z16" s="33"/>
      <c r="AA16" s="33"/>
      <c r="AB16" s="33"/>
      <c r="AC16" s="35"/>
      <c r="AD16" s="33"/>
      <c r="AE16" s="33"/>
      <c r="AF16" s="33"/>
      <c r="AG16" s="33"/>
      <c r="AH16" s="33"/>
      <c r="AI16" s="33"/>
      <c r="AJ16" s="36"/>
      <c r="AK16" s="10">
        <v>9</v>
      </c>
      <c r="AL16" s="11">
        <v>9</v>
      </c>
      <c r="AM16" s="11">
        <v>12</v>
      </c>
      <c r="AN16" s="11">
        <v>15</v>
      </c>
      <c r="AO16" s="11">
        <v>26</v>
      </c>
      <c r="AP16" s="11">
        <v>13</v>
      </c>
      <c r="AQ16" s="11">
        <v>27</v>
      </c>
      <c r="AR16" s="11">
        <v>27</v>
      </c>
      <c r="AS16" s="11">
        <v>29</v>
      </c>
      <c r="AT16" s="11">
        <v>33</v>
      </c>
      <c r="AU16" s="11">
        <v>39</v>
      </c>
      <c r="AV16" s="11">
        <v>47</v>
      </c>
      <c r="AW16" s="12">
        <v>42</v>
      </c>
      <c r="AX16" s="13">
        <v>37</v>
      </c>
      <c r="AY16" s="13">
        <v>49</v>
      </c>
      <c r="AZ16" s="13">
        <v>45</v>
      </c>
      <c r="BA16" s="13">
        <v>41</v>
      </c>
      <c r="BB16" s="14">
        <v>57</v>
      </c>
      <c r="BC16" s="19">
        <f t="shared" si="0"/>
        <v>49</v>
      </c>
      <c r="BD16" s="55">
        <f t="shared" si="2"/>
        <v>1.0189671971419292</v>
      </c>
      <c r="BE16" s="19">
        <f t="shared" si="3"/>
        <v>0.87164663851899971</v>
      </c>
    </row>
    <row r="17" spans="1:58">
      <c r="A17" s="24">
        <v>16</v>
      </c>
      <c r="B17" s="31">
        <v>2003016</v>
      </c>
      <c r="C17" s="32" t="s">
        <v>15</v>
      </c>
      <c r="D17" s="21">
        <v>11</v>
      </c>
      <c r="E17" s="22">
        <v>17</v>
      </c>
      <c r="F17" s="22">
        <v>28</v>
      </c>
      <c r="G17" s="22">
        <v>30</v>
      </c>
      <c r="H17" s="22">
        <v>31</v>
      </c>
      <c r="I17" s="22">
        <v>33</v>
      </c>
      <c r="J17" s="23">
        <v>6</v>
      </c>
      <c r="Q17" s="33"/>
      <c r="R17" s="33"/>
      <c r="S17" s="33"/>
      <c r="T17" s="33"/>
      <c r="U17" s="33"/>
      <c r="V17" s="33"/>
      <c r="X17" s="34"/>
      <c r="Y17" s="33"/>
      <c r="Z17" s="33"/>
      <c r="AA17" s="33"/>
      <c r="AB17" s="33"/>
      <c r="AC17" s="35"/>
      <c r="AD17" s="33"/>
      <c r="AE17" s="33"/>
      <c r="AF17" s="33"/>
      <c r="AG17" s="33"/>
      <c r="AH17" s="33"/>
      <c r="AI17" s="33"/>
      <c r="AJ17" s="36"/>
      <c r="AK17" s="10">
        <v>6</v>
      </c>
      <c r="AL17" s="11">
        <v>10</v>
      </c>
      <c r="AM17" s="11">
        <v>10</v>
      </c>
      <c r="AN17" s="11">
        <v>18</v>
      </c>
      <c r="AO17" s="11">
        <v>17</v>
      </c>
      <c r="AP17" s="11">
        <v>22</v>
      </c>
      <c r="AQ17" s="11">
        <v>24</v>
      </c>
      <c r="AR17" s="11">
        <v>20</v>
      </c>
      <c r="AS17" s="11">
        <v>29</v>
      </c>
      <c r="AT17" s="11">
        <v>42</v>
      </c>
      <c r="AU17" s="11">
        <v>33</v>
      </c>
      <c r="AV17" s="11">
        <v>24</v>
      </c>
      <c r="AW17" s="12">
        <v>30</v>
      </c>
      <c r="AX17" s="13">
        <v>54</v>
      </c>
      <c r="AY17" s="13">
        <v>65</v>
      </c>
      <c r="AZ17" s="13">
        <v>78</v>
      </c>
      <c r="BA17" s="13">
        <v>74</v>
      </c>
      <c r="BB17" s="14">
        <v>70</v>
      </c>
      <c r="BC17" s="19">
        <f t="shared" si="0"/>
        <v>65</v>
      </c>
      <c r="BD17" s="55">
        <f t="shared" si="2"/>
        <v>1.0394283858395583</v>
      </c>
      <c r="BE17" s="19">
        <f t="shared" si="3"/>
        <v>0.92893796687236108</v>
      </c>
    </row>
    <row r="18" spans="1:58">
      <c r="A18" s="24">
        <v>17</v>
      </c>
      <c r="B18" s="31">
        <v>2003017</v>
      </c>
      <c r="C18" s="32" t="s">
        <v>16</v>
      </c>
      <c r="D18" s="21">
        <v>5</v>
      </c>
      <c r="E18" s="22">
        <v>8</v>
      </c>
      <c r="F18" s="22">
        <v>18</v>
      </c>
      <c r="G18" s="22">
        <v>23</v>
      </c>
      <c r="H18" s="22">
        <v>25</v>
      </c>
      <c r="I18" s="22">
        <v>31</v>
      </c>
      <c r="J18" s="23">
        <v>6</v>
      </c>
      <c r="Q18" s="33"/>
      <c r="R18" s="33"/>
      <c r="S18" s="33"/>
      <c r="T18" s="33"/>
      <c r="U18" s="33"/>
      <c r="V18" s="33"/>
      <c r="X18" s="34"/>
      <c r="Y18" s="33"/>
      <c r="Z18" s="33"/>
      <c r="AA18" s="33"/>
      <c r="AB18" s="33"/>
      <c r="AC18" s="35"/>
      <c r="AD18" s="33"/>
      <c r="AE18" s="33"/>
      <c r="AF18" s="33"/>
      <c r="AG18" s="33"/>
      <c r="AH18" s="33"/>
      <c r="AI18" s="33"/>
      <c r="AJ18" s="36"/>
      <c r="AK18" s="10">
        <v>8</v>
      </c>
      <c r="AL18" s="11">
        <v>10</v>
      </c>
      <c r="AM18" s="11">
        <v>10</v>
      </c>
      <c r="AN18" s="11">
        <v>14</v>
      </c>
      <c r="AO18" s="11">
        <v>19</v>
      </c>
      <c r="AP18" s="11">
        <v>22</v>
      </c>
      <c r="AQ18" s="11">
        <v>29</v>
      </c>
      <c r="AR18" s="11">
        <v>30</v>
      </c>
      <c r="AS18" s="11">
        <v>33</v>
      </c>
      <c r="AT18" s="11">
        <v>38</v>
      </c>
      <c r="AU18" s="11">
        <v>45</v>
      </c>
      <c r="AV18" s="11">
        <v>40</v>
      </c>
      <c r="AW18" s="12">
        <v>35</v>
      </c>
      <c r="AX18" s="13">
        <v>46</v>
      </c>
      <c r="AY18" s="13">
        <v>42</v>
      </c>
      <c r="AZ18" s="13">
        <v>38</v>
      </c>
      <c r="BA18" s="13">
        <v>53</v>
      </c>
      <c r="BB18" s="14">
        <v>50</v>
      </c>
      <c r="BC18" s="19">
        <f t="shared" si="0"/>
        <v>42</v>
      </c>
      <c r="BD18" s="55">
        <f t="shared" si="2"/>
        <v>0.99441377070477432</v>
      </c>
      <c r="BE18" s="19">
        <f t="shared" si="3"/>
        <v>0.95144527443975313</v>
      </c>
    </row>
    <row r="19" spans="1:58">
      <c r="A19" s="24">
        <v>18</v>
      </c>
      <c r="B19" s="31">
        <v>2003018</v>
      </c>
      <c r="C19" s="32" t="s">
        <v>17</v>
      </c>
      <c r="D19" s="21">
        <v>5</v>
      </c>
      <c r="E19" s="22">
        <v>16</v>
      </c>
      <c r="F19" s="22">
        <v>19</v>
      </c>
      <c r="G19" s="22">
        <v>20</v>
      </c>
      <c r="H19" s="22">
        <v>25</v>
      </c>
      <c r="I19" s="22">
        <v>28</v>
      </c>
      <c r="J19" s="23">
        <v>13</v>
      </c>
      <c r="Q19" s="33"/>
      <c r="R19" s="33"/>
      <c r="S19" s="33"/>
      <c r="T19" s="33"/>
      <c r="U19" s="33"/>
      <c r="V19" s="33"/>
      <c r="X19" s="34"/>
      <c r="Y19" s="33"/>
      <c r="Z19" s="33"/>
      <c r="AA19" s="33"/>
      <c r="AB19" s="33"/>
      <c r="AC19" s="35"/>
      <c r="AD19" s="33"/>
      <c r="AE19" s="33"/>
      <c r="AF19" s="33"/>
      <c r="AG19" s="33"/>
      <c r="AH19" s="33"/>
      <c r="AI19" s="33"/>
      <c r="AJ19" s="36"/>
      <c r="AK19" s="10">
        <v>8</v>
      </c>
      <c r="AL19" s="11">
        <v>5</v>
      </c>
      <c r="AM19" s="11">
        <v>8</v>
      </c>
      <c r="AN19" s="11">
        <v>17</v>
      </c>
      <c r="AO19" s="11">
        <v>22</v>
      </c>
      <c r="AP19" s="11">
        <v>17</v>
      </c>
      <c r="AQ19" s="11">
        <v>23</v>
      </c>
      <c r="AR19" s="11">
        <v>33</v>
      </c>
      <c r="AS19" s="11">
        <v>36</v>
      </c>
      <c r="AT19" s="11">
        <v>29</v>
      </c>
      <c r="AU19" s="11">
        <v>35</v>
      </c>
      <c r="AV19" s="11">
        <v>29</v>
      </c>
      <c r="AW19" s="12">
        <v>38</v>
      </c>
      <c r="AX19" s="13">
        <v>33</v>
      </c>
      <c r="AY19" s="13">
        <v>45</v>
      </c>
      <c r="AZ19" s="13">
        <v>41</v>
      </c>
      <c r="BA19" s="13">
        <v>37</v>
      </c>
      <c r="BB19" s="14">
        <v>53</v>
      </c>
      <c r="BC19" s="19">
        <f t="shared" si="0"/>
        <v>45</v>
      </c>
      <c r="BD19" s="55">
        <f t="shared" si="2"/>
        <v>0.99032153296524839</v>
      </c>
      <c r="BE19" s="19">
        <f t="shared" si="3"/>
        <v>0.95758363104904187</v>
      </c>
    </row>
    <row r="20" spans="1:58">
      <c r="A20" s="24">
        <v>19</v>
      </c>
      <c r="B20" s="31">
        <v>2003019</v>
      </c>
      <c r="C20" s="32" t="s">
        <v>18</v>
      </c>
      <c r="D20" s="21">
        <v>4</v>
      </c>
      <c r="E20" s="22">
        <v>8</v>
      </c>
      <c r="F20" s="22">
        <v>12</v>
      </c>
      <c r="G20" s="22">
        <v>13</v>
      </c>
      <c r="H20" s="22">
        <v>16</v>
      </c>
      <c r="I20" s="22">
        <v>33</v>
      </c>
      <c r="J20" s="23">
        <v>9</v>
      </c>
      <c r="Q20" s="33"/>
      <c r="R20" s="33"/>
      <c r="S20" s="33"/>
      <c r="T20" s="33"/>
      <c r="U20" s="33"/>
      <c r="V20" s="33"/>
      <c r="X20" s="34"/>
      <c r="Y20" s="33"/>
      <c r="Z20" s="33"/>
      <c r="AA20" s="33"/>
      <c r="AB20" s="33"/>
      <c r="AC20" s="35"/>
      <c r="AD20" s="33"/>
      <c r="AE20" s="33"/>
      <c r="AF20" s="33"/>
      <c r="AG20" s="33"/>
      <c r="AH20" s="33"/>
      <c r="AI20" s="33"/>
      <c r="AJ20" s="36"/>
      <c r="AK20" s="10">
        <v>5</v>
      </c>
      <c r="AL20" s="11">
        <v>2</v>
      </c>
      <c r="AM20" s="11">
        <v>16</v>
      </c>
      <c r="AN20" s="11">
        <v>14</v>
      </c>
      <c r="AO20" s="11">
        <v>23</v>
      </c>
      <c r="AP20" s="11">
        <v>14</v>
      </c>
      <c r="AQ20" s="11">
        <v>32</v>
      </c>
      <c r="AR20" s="11">
        <v>26</v>
      </c>
      <c r="AS20" s="11">
        <v>20</v>
      </c>
      <c r="AT20" s="11">
        <v>26</v>
      </c>
      <c r="AU20" s="11">
        <v>34</v>
      </c>
      <c r="AV20" s="11">
        <v>44</v>
      </c>
      <c r="AW20" s="12">
        <v>41</v>
      </c>
      <c r="AX20" s="13">
        <v>38</v>
      </c>
      <c r="AY20" s="13">
        <v>69</v>
      </c>
      <c r="AZ20" s="13">
        <v>68</v>
      </c>
      <c r="BA20" s="13">
        <v>67</v>
      </c>
      <c r="BB20" s="14">
        <v>66</v>
      </c>
      <c r="BC20" s="19">
        <f t="shared" si="0"/>
        <v>69</v>
      </c>
      <c r="BD20" s="55">
        <f t="shared" si="2"/>
        <v>1.1049041896719713</v>
      </c>
      <c r="BE20" s="19">
        <f t="shared" si="3"/>
        <v>1.0251055537512179</v>
      </c>
    </row>
    <row r="21" spans="1:58">
      <c r="A21" s="24">
        <v>20</v>
      </c>
      <c r="B21" s="31">
        <v>2003020</v>
      </c>
      <c r="C21" s="32" t="s">
        <v>19</v>
      </c>
      <c r="D21" s="21">
        <v>7</v>
      </c>
      <c r="E21" s="22">
        <v>10</v>
      </c>
      <c r="F21" s="22">
        <v>25</v>
      </c>
      <c r="G21" s="22">
        <v>26</v>
      </c>
      <c r="H21" s="22">
        <v>27</v>
      </c>
      <c r="I21" s="22">
        <v>32</v>
      </c>
      <c r="J21" s="23">
        <v>4</v>
      </c>
      <c r="Q21" s="33"/>
      <c r="R21" s="33"/>
      <c r="S21" s="33"/>
      <c r="T21" s="33"/>
      <c r="U21" s="33"/>
      <c r="V21" s="33"/>
      <c r="X21" s="34"/>
      <c r="Y21" s="33"/>
      <c r="Z21" s="33"/>
      <c r="AA21" s="33"/>
      <c r="AB21" s="33"/>
      <c r="AC21" s="35"/>
      <c r="AD21" s="33"/>
      <c r="AE21" s="33"/>
      <c r="AF21" s="33"/>
      <c r="AG21" s="33"/>
      <c r="AH21" s="33"/>
      <c r="AI21" s="33"/>
      <c r="AJ21" s="36"/>
      <c r="AK21" s="10">
        <v>7</v>
      </c>
      <c r="AL21" s="11">
        <v>11</v>
      </c>
      <c r="AM21" s="11">
        <v>7</v>
      </c>
      <c r="AN21" s="11">
        <v>13</v>
      </c>
      <c r="AO21" s="11">
        <v>22</v>
      </c>
      <c r="AP21" s="11">
        <v>15</v>
      </c>
      <c r="AQ21" s="11">
        <v>28</v>
      </c>
      <c r="AR21" s="11">
        <v>27</v>
      </c>
      <c r="AS21" s="11">
        <v>39</v>
      </c>
      <c r="AT21" s="11">
        <v>31</v>
      </c>
      <c r="AU21" s="11">
        <v>36</v>
      </c>
      <c r="AV21" s="11">
        <v>57</v>
      </c>
      <c r="AW21" s="12">
        <v>52</v>
      </c>
      <c r="AX21" s="13">
        <v>47</v>
      </c>
      <c r="AY21" s="13">
        <v>59</v>
      </c>
      <c r="AZ21" s="13">
        <v>55</v>
      </c>
      <c r="BA21" s="13">
        <v>51</v>
      </c>
      <c r="BB21" s="14">
        <v>47</v>
      </c>
      <c r="BC21" s="19">
        <f>IF($B21="","",MOD($D21,$BC$1)+MOD($E21,$BC$1)+MOD($F21,$BC$1)+MOD($G21,$BC$1)+MOD($H21,$BC$1)+MOD($I21,$BC$1))</f>
        <v>59</v>
      </c>
      <c r="BD21" s="55">
        <f t="shared" si="2"/>
        <v>1.1458265670672296</v>
      </c>
      <c r="BE21" s="19">
        <f t="shared" si="3"/>
        <v>1.0823968821045793</v>
      </c>
    </row>
    <row r="22" spans="1:58">
      <c r="A22" s="24">
        <v>21</v>
      </c>
      <c r="B22" s="31">
        <v>2003021</v>
      </c>
      <c r="C22" s="32" t="s">
        <v>20</v>
      </c>
      <c r="D22" s="21">
        <v>14</v>
      </c>
      <c r="E22" s="22">
        <v>15</v>
      </c>
      <c r="F22" s="22">
        <v>18</v>
      </c>
      <c r="G22" s="22">
        <v>25</v>
      </c>
      <c r="H22" s="22">
        <v>26</v>
      </c>
      <c r="I22" s="22">
        <v>30</v>
      </c>
      <c r="J22" s="23">
        <v>1</v>
      </c>
      <c r="Q22" s="33"/>
      <c r="R22" s="33"/>
      <c r="S22" s="33"/>
      <c r="T22" s="33"/>
      <c r="U22" s="33"/>
      <c r="V22" s="33"/>
      <c r="X22" s="34"/>
      <c r="Y22" s="33"/>
      <c r="Z22" s="33"/>
      <c r="AA22" s="33"/>
      <c r="AB22" s="33"/>
      <c r="AC22" s="35"/>
      <c r="AD22" s="33"/>
      <c r="AE22" s="33"/>
      <c r="AF22" s="33"/>
      <c r="AG22" s="33"/>
      <c r="AH22" s="33"/>
      <c r="AI22" s="33"/>
      <c r="AJ22" s="36"/>
      <c r="AK22" s="10">
        <v>5</v>
      </c>
      <c r="AL22" s="11">
        <v>12</v>
      </c>
      <c r="AM22" s="11">
        <v>8</v>
      </c>
      <c r="AN22" s="11">
        <v>8</v>
      </c>
      <c r="AO22" s="11">
        <v>16</v>
      </c>
      <c r="AP22" s="11">
        <v>24</v>
      </c>
      <c r="AQ22" s="11">
        <v>29</v>
      </c>
      <c r="AR22" s="11">
        <v>28</v>
      </c>
      <c r="AS22" s="11">
        <v>29</v>
      </c>
      <c r="AT22" s="11">
        <v>20</v>
      </c>
      <c r="AU22" s="11">
        <v>24</v>
      </c>
      <c r="AV22" s="11">
        <v>30</v>
      </c>
      <c r="AW22" s="12">
        <v>38</v>
      </c>
      <c r="AX22" s="13">
        <v>64</v>
      </c>
      <c r="AY22" s="13">
        <v>60</v>
      </c>
      <c r="AZ22" s="13">
        <v>56</v>
      </c>
      <c r="BA22" s="13">
        <v>71</v>
      </c>
      <c r="BB22" s="14">
        <v>68</v>
      </c>
      <c r="BC22" s="19">
        <f t="shared" ref="BC22:BC85" si="4">IF($B22="","",MOD($D22,$BC$1)+MOD($E22,$BC$1)+MOD($F22,$BC$1)+MOD($G22,$BC$1)+MOD($H22,$BC$1)+MOD($I22,$BC$1))</f>
        <v>60</v>
      </c>
      <c r="BD22" s="55">
        <f t="shared" si="2"/>
        <v>1.1253653783696005</v>
      </c>
      <c r="BE22" s="19">
        <f t="shared" si="3"/>
        <v>1.0823968821045793</v>
      </c>
    </row>
    <row r="23" spans="1:58">
      <c r="A23" s="24">
        <v>22</v>
      </c>
      <c r="B23" s="31">
        <v>2003022</v>
      </c>
      <c r="C23" s="32" t="s">
        <v>21</v>
      </c>
      <c r="D23" s="21">
        <v>2</v>
      </c>
      <c r="E23" s="22">
        <v>7</v>
      </c>
      <c r="F23" s="22">
        <v>11</v>
      </c>
      <c r="G23" s="22">
        <v>12</v>
      </c>
      <c r="H23" s="22">
        <v>14</v>
      </c>
      <c r="I23" s="22">
        <v>32</v>
      </c>
      <c r="J23" s="23">
        <v>8</v>
      </c>
      <c r="Q23" s="33"/>
      <c r="R23" s="33"/>
      <c r="S23" s="33"/>
      <c r="T23" s="33"/>
      <c r="U23" s="33"/>
      <c r="V23" s="33"/>
      <c r="X23" s="34"/>
      <c r="Y23" s="33"/>
      <c r="Z23" s="33"/>
      <c r="AA23" s="33"/>
      <c r="AB23" s="33"/>
      <c r="AC23" s="35"/>
      <c r="AD23" s="33"/>
      <c r="AE23" s="33"/>
      <c r="AF23" s="33"/>
      <c r="AG23" s="33"/>
      <c r="AH23" s="33"/>
      <c r="AI23" s="33"/>
      <c r="AJ23" s="36"/>
      <c r="AK23" s="10">
        <v>9</v>
      </c>
      <c r="AL23" s="11">
        <v>10</v>
      </c>
      <c r="AM23" s="11">
        <v>13</v>
      </c>
      <c r="AN23" s="11">
        <v>12</v>
      </c>
      <c r="AO23" s="11">
        <v>15</v>
      </c>
      <c r="AP23" s="11">
        <v>22</v>
      </c>
      <c r="AQ23" s="11">
        <v>24</v>
      </c>
      <c r="AR23" s="11">
        <v>18</v>
      </c>
      <c r="AS23" s="11">
        <v>23</v>
      </c>
      <c r="AT23" s="11">
        <v>30</v>
      </c>
      <c r="AU23" s="11">
        <v>39</v>
      </c>
      <c r="AV23" s="11">
        <v>36</v>
      </c>
      <c r="AW23" s="12">
        <v>48</v>
      </c>
      <c r="AX23" s="13">
        <v>46</v>
      </c>
      <c r="AY23" s="13">
        <v>61</v>
      </c>
      <c r="AZ23" s="13">
        <v>60</v>
      </c>
      <c r="BA23" s="13">
        <v>59</v>
      </c>
      <c r="BB23" s="14">
        <v>58</v>
      </c>
      <c r="BC23" s="19">
        <f t="shared" si="4"/>
        <v>61</v>
      </c>
      <c r="BD23" s="55">
        <f t="shared" si="2"/>
        <v>1.203117895420591</v>
      </c>
      <c r="BE23" s="19">
        <f t="shared" si="3"/>
        <v>1.0987658330626828</v>
      </c>
    </row>
    <row r="24" spans="1:58">
      <c r="A24" s="24">
        <v>23</v>
      </c>
      <c r="B24" s="31">
        <v>2003023</v>
      </c>
      <c r="C24" s="32" t="s">
        <v>22</v>
      </c>
      <c r="D24" s="21">
        <v>1</v>
      </c>
      <c r="E24" s="22">
        <v>10</v>
      </c>
      <c r="F24" s="22">
        <v>20</v>
      </c>
      <c r="G24" s="22">
        <v>22</v>
      </c>
      <c r="H24" s="22">
        <v>26</v>
      </c>
      <c r="I24" s="22">
        <v>31</v>
      </c>
      <c r="J24" s="23">
        <v>2</v>
      </c>
      <c r="Q24" s="33"/>
      <c r="R24" s="33"/>
      <c r="S24" s="33"/>
      <c r="T24" s="33"/>
      <c r="U24" s="33"/>
      <c r="V24" s="33"/>
      <c r="X24" s="34"/>
      <c r="Y24" s="33"/>
      <c r="Z24" s="33"/>
      <c r="AA24" s="33"/>
      <c r="AB24" s="33"/>
      <c r="AC24" s="35"/>
      <c r="AD24" s="33"/>
      <c r="AE24" s="33"/>
      <c r="AF24" s="33"/>
      <c r="AG24" s="33"/>
      <c r="AH24" s="33"/>
      <c r="AI24" s="33"/>
      <c r="AJ24" s="36"/>
      <c r="AK24" s="10">
        <v>8</v>
      </c>
      <c r="AL24" s="11">
        <v>10</v>
      </c>
      <c r="AM24" s="11">
        <v>5</v>
      </c>
      <c r="AN24" s="11">
        <v>14</v>
      </c>
      <c r="AO24" s="11">
        <v>19</v>
      </c>
      <c r="AP24" s="11">
        <v>22</v>
      </c>
      <c r="AQ24" s="11">
        <v>20</v>
      </c>
      <c r="AR24" s="11">
        <v>10</v>
      </c>
      <c r="AS24" s="11">
        <v>33</v>
      </c>
      <c r="AT24" s="11">
        <v>38</v>
      </c>
      <c r="AU24" s="11">
        <v>32</v>
      </c>
      <c r="AV24" s="11">
        <v>40</v>
      </c>
      <c r="AW24" s="12">
        <v>35</v>
      </c>
      <c r="AX24" s="13">
        <v>46</v>
      </c>
      <c r="AY24" s="13">
        <v>42</v>
      </c>
      <c r="AZ24" s="13">
        <v>38</v>
      </c>
      <c r="BA24" s="13">
        <v>34</v>
      </c>
      <c r="BB24" s="14">
        <v>30</v>
      </c>
      <c r="BC24" s="19">
        <f t="shared" si="4"/>
        <v>42</v>
      </c>
      <c r="BD24" s="55">
        <f t="shared" si="2"/>
        <v>1.1908411822020137</v>
      </c>
      <c r="BE24" s="19">
        <f t="shared" si="3"/>
        <v>1.090581357583631</v>
      </c>
    </row>
    <row r="25" spans="1:58">
      <c r="A25" s="24">
        <v>24</v>
      </c>
      <c r="B25" s="31">
        <v>2003024</v>
      </c>
      <c r="C25" s="32" t="s">
        <v>23</v>
      </c>
      <c r="D25" s="21">
        <v>2</v>
      </c>
      <c r="E25" s="22">
        <v>7</v>
      </c>
      <c r="F25" s="22">
        <v>15</v>
      </c>
      <c r="G25" s="22">
        <v>17</v>
      </c>
      <c r="H25" s="22">
        <v>22</v>
      </c>
      <c r="I25" s="22">
        <v>30</v>
      </c>
      <c r="J25" s="23">
        <v>14</v>
      </c>
      <c r="Q25" s="33"/>
      <c r="R25" s="33"/>
      <c r="S25" s="33"/>
      <c r="T25" s="33"/>
      <c r="U25" s="33"/>
      <c r="V25" s="33"/>
      <c r="X25" s="34"/>
      <c r="Y25" s="33"/>
      <c r="Z25" s="33"/>
      <c r="AA25" s="33"/>
      <c r="AB25" s="33"/>
      <c r="AC25" s="35"/>
      <c r="AD25" s="33"/>
      <c r="AE25" s="33"/>
      <c r="AF25" s="33"/>
      <c r="AG25" s="33"/>
      <c r="AH25" s="33"/>
      <c r="AI25" s="33"/>
      <c r="AJ25" s="36"/>
      <c r="AK25" s="10">
        <v>6</v>
      </c>
      <c r="AL25" s="11">
        <v>13</v>
      </c>
      <c r="AM25" s="11">
        <v>8</v>
      </c>
      <c r="AN25" s="11">
        <v>15</v>
      </c>
      <c r="AO25" s="11">
        <v>9</v>
      </c>
      <c r="AP25" s="11">
        <v>29</v>
      </c>
      <c r="AQ25" s="11">
        <v>30</v>
      </c>
      <c r="AR25" s="11">
        <v>23</v>
      </c>
      <c r="AS25" s="11">
        <v>27</v>
      </c>
      <c r="AT25" s="11">
        <v>33</v>
      </c>
      <c r="AU25" s="11">
        <v>28</v>
      </c>
      <c r="AV25" s="11">
        <v>23</v>
      </c>
      <c r="AW25" s="12">
        <v>18</v>
      </c>
      <c r="AX25" s="13">
        <v>45</v>
      </c>
      <c r="AY25" s="13">
        <v>42</v>
      </c>
      <c r="AZ25" s="13">
        <v>57</v>
      </c>
      <c r="BA25" s="13">
        <v>55</v>
      </c>
      <c r="BB25" s="14">
        <v>53</v>
      </c>
      <c r="BC25" s="19">
        <f t="shared" si="4"/>
        <v>42</v>
      </c>
      <c r="BD25" s="55">
        <f t="shared" si="2"/>
        <v>1.0803507632348164</v>
      </c>
      <c r="BE25" s="19">
        <f t="shared" si="3"/>
        <v>1.0926274764533939</v>
      </c>
    </row>
    <row r="26" spans="1:58">
      <c r="A26" s="24">
        <v>25</v>
      </c>
      <c r="B26" s="31">
        <v>2003025</v>
      </c>
      <c r="C26" s="32" t="s">
        <v>24</v>
      </c>
      <c r="D26" s="21">
        <v>1</v>
      </c>
      <c r="E26" s="22">
        <v>5</v>
      </c>
      <c r="F26" s="22">
        <v>11</v>
      </c>
      <c r="G26" s="22">
        <v>13</v>
      </c>
      <c r="H26" s="22">
        <v>14</v>
      </c>
      <c r="I26" s="22">
        <v>27</v>
      </c>
      <c r="J26" s="23">
        <v>12</v>
      </c>
      <c r="Q26" s="33"/>
      <c r="R26" s="33"/>
      <c r="S26" s="33"/>
      <c r="T26" s="33"/>
      <c r="U26" s="33"/>
      <c r="V26" s="33"/>
      <c r="X26" s="34"/>
      <c r="Y26" s="33"/>
      <c r="Z26" s="33"/>
      <c r="AA26" s="33"/>
      <c r="AB26" s="33"/>
      <c r="AC26" s="35"/>
      <c r="AD26" s="33"/>
      <c r="AE26" s="33"/>
      <c r="AF26" s="33"/>
      <c r="AG26" s="33"/>
      <c r="AH26" s="33"/>
      <c r="AI26" s="33"/>
      <c r="AJ26" s="36"/>
      <c r="AK26" s="10">
        <v>8</v>
      </c>
      <c r="AL26" s="11">
        <v>11</v>
      </c>
      <c r="AM26" s="11">
        <v>11</v>
      </c>
      <c r="AN26" s="11">
        <v>17</v>
      </c>
      <c r="AO26" s="11">
        <v>22</v>
      </c>
      <c r="AP26" s="11">
        <v>23</v>
      </c>
      <c r="AQ26" s="11">
        <v>17</v>
      </c>
      <c r="AR26" s="11">
        <v>21</v>
      </c>
      <c r="AS26" s="11">
        <v>16</v>
      </c>
      <c r="AT26" s="11">
        <v>23</v>
      </c>
      <c r="AU26" s="11">
        <v>19</v>
      </c>
      <c r="AV26" s="11">
        <v>43</v>
      </c>
      <c r="AW26" s="12">
        <v>56</v>
      </c>
      <c r="AX26" s="13">
        <v>55</v>
      </c>
      <c r="AY26" s="13">
        <v>54</v>
      </c>
      <c r="AZ26" s="13">
        <v>53</v>
      </c>
      <c r="BA26" s="13">
        <v>52</v>
      </c>
      <c r="BB26" s="14">
        <v>51</v>
      </c>
      <c r="BC26" s="19">
        <f t="shared" si="4"/>
        <v>54</v>
      </c>
      <c r="BD26" s="55">
        <f t="shared" si="2"/>
        <v>1.0598895745371872</v>
      </c>
      <c r="BE26" s="19">
        <f t="shared" si="3"/>
        <v>1.1028580708022084</v>
      </c>
      <c r="BF26" s="19">
        <f>IF($B26="","",SUM($BC2:$BC26)/25/$BM$3)</f>
        <v>0.99195842806105872</v>
      </c>
    </row>
    <row r="27" spans="1:58">
      <c r="A27" s="24">
        <v>26</v>
      </c>
      <c r="B27" s="31">
        <v>2003026</v>
      </c>
      <c r="C27" s="32" t="s">
        <v>25</v>
      </c>
      <c r="D27" s="21">
        <v>8</v>
      </c>
      <c r="E27" s="22">
        <v>13</v>
      </c>
      <c r="F27" s="22">
        <v>15</v>
      </c>
      <c r="G27" s="22">
        <v>26</v>
      </c>
      <c r="H27" s="22">
        <v>29</v>
      </c>
      <c r="I27" s="22">
        <v>31</v>
      </c>
      <c r="J27" s="23">
        <v>16</v>
      </c>
      <c r="Q27" s="33"/>
      <c r="R27" s="33"/>
      <c r="S27" s="33"/>
      <c r="T27" s="33"/>
      <c r="U27" s="33"/>
      <c r="V27" s="33"/>
      <c r="X27" s="34"/>
      <c r="Y27" s="33"/>
      <c r="Z27" s="33"/>
      <c r="AA27" s="33"/>
      <c r="AB27" s="33"/>
      <c r="AC27" s="35"/>
      <c r="AD27" s="33"/>
      <c r="AE27" s="33"/>
      <c r="AF27" s="33"/>
      <c r="AG27" s="33"/>
      <c r="AH27" s="33"/>
      <c r="AI27" s="33"/>
      <c r="AJ27" s="36"/>
      <c r="AK27" s="10">
        <v>8</v>
      </c>
      <c r="AL27" s="11">
        <v>10</v>
      </c>
      <c r="AM27" s="11">
        <v>12</v>
      </c>
      <c r="AN27" s="11">
        <v>14</v>
      </c>
      <c r="AO27" s="11">
        <v>17</v>
      </c>
      <c r="AP27" s="11">
        <v>26</v>
      </c>
      <c r="AQ27" s="11">
        <v>32</v>
      </c>
      <c r="AR27" s="11">
        <v>32</v>
      </c>
      <c r="AS27" s="11">
        <v>34</v>
      </c>
      <c r="AT27" s="11">
        <v>26</v>
      </c>
      <c r="AU27" s="11">
        <v>18</v>
      </c>
      <c r="AV27" s="11">
        <v>38</v>
      </c>
      <c r="AW27" s="12">
        <v>47</v>
      </c>
      <c r="AX27" s="13">
        <v>74</v>
      </c>
      <c r="AY27" s="13">
        <v>71</v>
      </c>
      <c r="AZ27" s="13">
        <v>68</v>
      </c>
      <c r="BA27" s="13">
        <v>65</v>
      </c>
      <c r="BB27" s="14">
        <v>62</v>
      </c>
      <c r="BC27" s="19">
        <f t="shared" si="4"/>
        <v>71</v>
      </c>
      <c r="BD27" s="55">
        <f t="shared" si="2"/>
        <v>1.1049041896719713</v>
      </c>
      <c r="BE27" s="19">
        <f t="shared" si="3"/>
        <v>1.1151347840207859</v>
      </c>
      <c r="BF27" s="19">
        <f t="shared" ref="BF27:BF90" si="5">IF($B27="","",SUM($BC3:$BC27)/25/$BM$3)</f>
        <v>0.99605066580058454</v>
      </c>
    </row>
    <row r="28" spans="1:58">
      <c r="A28" s="24">
        <v>27</v>
      </c>
      <c r="B28" s="31">
        <v>2003027</v>
      </c>
      <c r="C28" s="32" t="s">
        <v>26</v>
      </c>
      <c r="D28" s="21">
        <v>1</v>
      </c>
      <c r="E28" s="22">
        <v>11</v>
      </c>
      <c r="F28" s="22">
        <v>14</v>
      </c>
      <c r="G28" s="22">
        <v>17</v>
      </c>
      <c r="H28" s="22">
        <v>27</v>
      </c>
      <c r="I28" s="22">
        <v>28</v>
      </c>
      <c r="J28" s="23">
        <v>15</v>
      </c>
      <c r="Q28" s="33"/>
      <c r="R28" s="33"/>
      <c r="S28" s="33"/>
      <c r="T28" s="33"/>
      <c r="U28" s="33"/>
      <c r="V28" s="33"/>
      <c r="X28" s="34"/>
      <c r="Y28" s="33"/>
      <c r="Z28" s="33"/>
      <c r="AA28" s="33"/>
      <c r="AB28" s="33"/>
      <c r="AC28" s="35"/>
      <c r="AD28" s="33"/>
      <c r="AE28" s="33"/>
      <c r="AF28" s="33"/>
      <c r="AG28" s="33"/>
      <c r="AH28" s="33"/>
      <c r="AI28" s="33"/>
      <c r="AJ28" s="36"/>
      <c r="AK28" s="10">
        <v>8</v>
      </c>
      <c r="AL28" s="11">
        <v>10</v>
      </c>
      <c r="AM28" s="11">
        <v>13</v>
      </c>
      <c r="AN28" s="11">
        <v>20</v>
      </c>
      <c r="AO28" s="11">
        <v>14</v>
      </c>
      <c r="AP28" s="11">
        <v>18</v>
      </c>
      <c r="AQ28" s="11">
        <v>17</v>
      </c>
      <c r="AR28" s="11">
        <v>28</v>
      </c>
      <c r="AS28" s="11">
        <v>21</v>
      </c>
      <c r="AT28" s="11">
        <v>26</v>
      </c>
      <c r="AU28" s="11">
        <v>20</v>
      </c>
      <c r="AV28" s="11">
        <v>28</v>
      </c>
      <c r="AW28" s="12">
        <v>53</v>
      </c>
      <c r="AX28" s="13">
        <v>50</v>
      </c>
      <c r="AY28" s="13">
        <v>47</v>
      </c>
      <c r="AZ28" s="13">
        <v>62</v>
      </c>
      <c r="BA28" s="13">
        <v>60</v>
      </c>
      <c r="BB28" s="14">
        <v>58</v>
      </c>
      <c r="BC28" s="19">
        <f t="shared" si="4"/>
        <v>47</v>
      </c>
      <c r="BD28" s="55">
        <f t="shared" si="2"/>
        <v>1.04761286131861</v>
      </c>
      <c r="BE28" s="19">
        <f t="shared" si="3"/>
        <v>1.1253653783696005</v>
      </c>
      <c r="BF28" s="19">
        <f t="shared" si="5"/>
        <v>1.0091458265670672</v>
      </c>
    </row>
    <row r="29" spans="1:58">
      <c r="A29" s="24">
        <v>28</v>
      </c>
      <c r="B29" s="31">
        <v>2003028</v>
      </c>
      <c r="C29" s="32" t="s">
        <v>27</v>
      </c>
      <c r="D29" s="21">
        <v>6</v>
      </c>
      <c r="E29" s="22">
        <v>13</v>
      </c>
      <c r="F29" s="22">
        <v>16</v>
      </c>
      <c r="G29" s="22">
        <v>20</v>
      </c>
      <c r="H29" s="22">
        <v>28</v>
      </c>
      <c r="I29" s="22">
        <v>32</v>
      </c>
      <c r="J29" s="23">
        <v>7</v>
      </c>
      <c r="Q29" s="33"/>
      <c r="R29" s="33"/>
      <c r="S29" s="33"/>
      <c r="T29" s="33"/>
      <c r="U29" s="33"/>
      <c r="V29" s="33"/>
      <c r="X29" s="34"/>
      <c r="Y29" s="33"/>
      <c r="Z29" s="33"/>
      <c r="AA29" s="33"/>
      <c r="AB29" s="33"/>
      <c r="AC29" s="35"/>
      <c r="AD29" s="33"/>
      <c r="AE29" s="33"/>
      <c r="AF29" s="33"/>
      <c r="AG29" s="33"/>
      <c r="AH29" s="33"/>
      <c r="AI29" s="33"/>
      <c r="AJ29" s="36"/>
      <c r="AK29" s="10">
        <v>7</v>
      </c>
      <c r="AL29" s="11">
        <v>3</v>
      </c>
      <c r="AM29" s="11">
        <v>10</v>
      </c>
      <c r="AN29" s="11">
        <v>13</v>
      </c>
      <c r="AO29" s="11">
        <v>24</v>
      </c>
      <c r="AP29" s="11">
        <v>19</v>
      </c>
      <c r="AQ29" s="11">
        <v>25</v>
      </c>
      <c r="AR29" s="11">
        <v>25</v>
      </c>
      <c r="AS29" s="11">
        <v>38</v>
      </c>
      <c r="AT29" s="11">
        <v>31</v>
      </c>
      <c r="AU29" s="11">
        <v>24</v>
      </c>
      <c r="AV29" s="11">
        <v>31</v>
      </c>
      <c r="AW29" s="12">
        <v>40</v>
      </c>
      <c r="AX29" s="13">
        <v>35</v>
      </c>
      <c r="AY29" s="13">
        <v>64</v>
      </c>
      <c r="AZ29" s="13">
        <v>61</v>
      </c>
      <c r="BA29" s="13">
        <v>58</v>
      </c>
      <c r="BB29" s="14">
        <v>55</v>
      </c>
      <c r="BC29" s="19">
        <f t="shared" si="4"/>
        <v>64</v>
      </c>
      <c r="BD29" s="55">
        <f t="shared" si="2"/>
        <v>1.137642091588178</v>
      </c>
      <c r="BE29" s="19">
        <f t="shared" si="3"/>
        <v>1.1642416368950959</v>
      </c>
      <c r="BF29" s="19">
        <f t="shared" si="5"/>
        <v>1.0206040922377395</v>
      </c>
    </row>
    <row r="30" spans="1:58">
      <c r="A30" s="24">
        <v>29</v>
      </c>
      <c r="B30" s="31">
        <v>2003029</v>
      </c>
      <c r="C30" s="32" t="s">
        <v>28</v>
      </c>
      <c r="D30" s="21">
        <v>2</v>
      </c>
      <c r="E30" s="22">
        <v>7</v>
      </c>
      <c r="F30" s="22">
        <v>15</v>
      </c>
      <c r="G30" s="22">
        <v>26</v>
      </c>
      <c r="H30" s="22">
        <v>29</v>
      </c>
      <c r="I30" s="22">
        <v>32</v>
      </c>
      <c r="J30" s="23">
        <v>10</v>
      </c>
      <c r="Q30" s="33"/>
      <c r="R30" s="33"/>
      <c r="S30" s="33"/>
      <c r="T30" s="33"/>
      <c r="U30" s="33"/>
      <c r="V30" s="33"/>
      <c r="X30" s="34"/>
      <c r="Y30" s="33"/>
      <c r="Z30" s="33"/>
      <c r="AA30" s="33"/>
      <c r="AB30" s="33"/>
      <c r="AC30" s="35"/>
      <c r="AD30" s="33"/>
      <c r="AE30" s="33"/>
      <c r="AF30" s="33"/>
      <c r="AG30" s="33"/>
      <c r="AH30" s="33"/>
      <c r="AI30" s="33"/>
      <c r="AJ30" s="36"/>
      <c r="AK30" s="10">
        <v>9</v>
      </c>
      <c r="AL30" s="11">
        <v>11</v>
      </c>
      <c r="AM30" s="11">
        <v>11</v>
      </c>
      <c r="AN30" s="11">
        <v>15</v>
      </c>
      <c r="AO30" s="11">
        <v>13</v>
      </c>
      <c r="AP30" s="11">
        <v>23</v>
      </c>
      <c r="AQ30" s="11">
        <v>30</v>
      </c>
      <c r="AR30" s="11">
        <v>31</v>
      </c>
      <c r="AS30" s="11">
        <v>34</v>
      </c>
      <c r="AT30" s="11">
        <v>27</v>
      </c>
      <c r="AU30" s="11">
        <v>20</v>
      </c>
      <c r="AV30" s="11">
        <v>27</v>
      </c>
      <c r="AW30" s="12">
        <v>36</v>
      </c>
      <c r="AX30" s="13">
        <v>47</v>
      </c>
      <c r="AY30" s="13">
        <v>60</v>
      </c>
      <c r="AZ30" s="13">
        <v>57</v>
      </c>
      <c r="BA30" s="13">
        <v>54</v>
      </c>
      <c r="BB30" s="14">
        <v>51</v>
      </c>
      <c r="BC30" s="19">
        <f t="shared" si="4"/>
        <v>60</v>
      </c>
      <c r="BD30" s="55">
        <f t="shared" si="2"/>
        <v>1.2113023708996429</v>
      </c>
      <c r="BE30" s="19">
        <f t="shared" si="3"/>
        <v>1.1458265670672296</v>
      </c>
      <c r="BF30" s="19">
        <f t="shared" si="5"/>
        <v>1.0304254628126015</v>
      </c>
    </row>
    <row r="31" spans="1:58">
      <c r="A31" s="24">
        <v>30</v>
      </c>
      <c r="B31" s="31">
        <v>2003030</v>
      </c>
      <c r="C31" s="32" t="s">
        <v>29</v>
      </c>
      <c r="D31" s="21">
        <v>2</v>
      </c>
      <c r="E31" s="22">
        <v>6</v>
      </c>
      <c r="F31" s="22">
        <v>13</v>
      </c>
      <c r="G31" s="22">
        <v>14</v>
      </c>
      <c r="H31" s="22">
        <v>23</v>
      </c>
      <c r="I31" s="22">
        <v>27</v>
      </c>
      <c r="J31" s="23">
        <v>7</v>
      </c>
      <c r="Q31" s="33"/>
      <c r="R31" s="33"/>
      <c r="S31" s="33"/>
      <c r="T31" s="33"/>
      <c r="U31" s="33"/>
      <c r="V31" s="33"/>
      <c r="X31" s="34"/>
      <c r="Y31" s="33"/>
      <c r="Z31" s="33"/>
      <c r="AA31" s="33"/>
      <c r="AB31" s="33"/>
      <c r="AC31" s="35"/>
      <c r="AD31" s="33"/>
      <c r="AE31" s="33"/>
      <c r="AF31" s="33"/>
      <c r="AG31" s="33"/>
      <c r="AH31" s="33"/>
      <c r="AI31" s="33"/>
      <c r="AJ31" s="36"/>
      <c r="AK31" s="10">
        <v>7</v>
      </c>
      <c r="AL31" s="11">
        <v>13</v>
      </c>
      <c r="AM31" s="11">
        <v>15</v>
      </c>
      <c r="AN31" s="11">
        <v>13</v>
      </c>
      <c r="AO31" s="11">
        <v>22</v>
      </c>
      <c r="AP31" s="11">
        <v>29</v>
      </c>
      <c r="AQ31" s="11">
        <v>22</v>
      </c>
      <c r="AR31" s="11">
        <v>25</v>
      </c>
      <c r="AS31" s="11">
        <v>19</v>
      </c>
      <c r="AT31" s="11">
        <v>25</v>
      </c>
      <c r="AU31" s="11">
        <v>20</v>
      </c>
      <c r="AV31" s="11">
        <v>43</v>
      </c>
      <c r="AW31" s="12">
        <v>55</v>
      </c>
      <c r="AX31" s="13">
        <v>53</v>
      </c>
      <c r="AY31" s="13">
        <v>51</v>
      </c>
      <c r="AZ31" s="13">
        <v>49</v>
      </c>
      <c r="BA31" s="13">
        <v>47</v>
      </c>
      <c r="BB31" s="14">
        <v>45</v>
      </c>
      <c r="BC31" s="19">
        <f t="shared" si="4"/>
        <v>51</v>
      </c>
      <c r="BD31" s="55">
        <f t="shared" si="2"/>
        <v>1.1990256576810654</v>
      </c>
      <c r="BE31" s="19">
        <f t="shared" si="3"/>
        <v>1.1294576161091263</v>
      </c>
      <c r="BF31" s="19">
        <f t="shared" si="5"/>
        <v>1.0296070152646963</v>
      </c>
    </row>
    <row r="32" spans="1:58">
      <c r="A32" s="24">
        <v>31</v>
      </c>
      <c r="B32" s="31">
        <v>2003031</v>
      </c>
      <c r="C32" s="32" t="s">
        <v>30</v>
      </c>
      <c r="D32" s="21">
        <v>11</v>
      </c>
      <c r="E32" s="22">
        <v>17</v>
      </c>
      <c r="F32" s="22">
        <v>20</v>
      </c>
      <c r="G32" s="22">
        <v>22</v>
      </c>
      <c r="H32" s="22">
        <v>28</v>
      </c>
      <c r="I32" s="22">
        <v>32</v>
      </c>
      <c r="J32" s="23">
        <v>1</v>
      </c>
      <c r="Q32" s="33"/>
      <c r="R32" s="33"/>
      <c r="S32" s="33"/>
      <c r="T32" s="33"/>
      <c r="U32" s="33"/>
      <c r="V32" s="33"/>
      <c r="X32" s="34"/>
      <c r="Y32" s="33"/>
      <c r="Z32" s="33"/>
      <c r="AA32" s="33"/>
      <c r="AB32" s="33"/>
      <c r="AC32" s="35"/>
      <c r="AD32" s="33"/>
      <c r="AE32" s="33"/>
      <c r="AF32" s="33"/>
      <c r="AG32" s="33"/>
      <c r="AH32" s="33"/>
      <c r="AI32" s="33"/>
      <c r="AJ32" s="36"/>
      <c r="AK32" s="10">
        <v>10</v>
      </c>
      <c r="AL32" s="11">
        <v>6</v>
      </c>
      <c r="AM32" s="11">
        <v>10</v>
      </c>
      <c r="AN32" s="11">
        <v>22</v>
      </c>
      <c r="AO32" s="11">
        <v>18</v>
      </c>
      <c r="AP32" s="11">
        <v>18</v>
      </c>
      <c r="AQ32" s="11">
        <v>22</v>
      </c>
      <c r="AR32" s="11">
        <v>20</v>
      </c>
      <c r="AS32" s="11">
        <v>31</v>
      </c>
      <c r="AT32" s="11">
        <v>46</v>
      </c>
      <c r="AU32" s="11">
        <v>39</v>
      </c>
      <c r="AV32" s="11">
        <v>32</v>
      </c>
      <c r="AW32" s="12">
        <v>40</v>
      </c>
      <c r="AX32" s="13">
        <v>34</v>
      </c>
      <c r="AY32" s="13">
        <v>45</v>
      </c>
      <c r="AZ32" s="13">
        <v>58</v>
      </c>
      <c r="BA32" s="13">
        <v>54</v>
      </c>
      <c r="BB32" s="14">
        <v>50</v>
      </c>
      <c r="BC32" s="19">
        <f t="shared" si="4"/>
        <v>45</v>
      </c>
      <c r="BD32" s="55">
        <f t="shared" si="2"/>
        <v>1.0926274764533939</v>
      </c>
      <c r="BE32" s="19">
        <f t="shared" si="3"/>
        <v>1.0987658330626828</v>
      </c>
      <c r="BF32" s="19">
        <f t="shared" si="5"/>
        <v>1.0361545956479377</v>
      </c>
    </row>
    <row r="33" spans="1:58">
      <c r="A33" s="24">
        <v>32</v>
      </c>
      <c r="B33" s="31">
        <v>2003032</v>
      </c>
      <c r="C33" s="32" t="s">
        <v>31</v>
      </c>
      <c r="D33" s="21">
        <v>4</v>
      </c>
      <c r="E33" s="22">
        <v>11</v>
      </c>
      <c r="F33" s="22">
        <v>25</v>
      </c>
      <c r="G33" s="22">
        <v>27</v>
      </c>
      <c r="H33" s="22">
        <v>29</v>
      </c>
      <c r="I33" s="22">
        <v>30</v>
      </c>
      <c r="J33" s="23">
        <v>13</v>
      </c>
      <c r="Q33" s="33"/>
      <c r="R33" s="33"/>
      <c r="S33" s="33"/>
      <c r="T33" s="33"/>
      <c r="U33" s="33"/>
      <c r="V33" s="33"/>
      <c r="X33" s="34"/>
      <c r="Y33" s="33"/>
      <c r="Z33" s="33"/>
      <c r="AA33" s="33"/>
      <c r="AB33" s="33"/>
      <c r="AC33" s="35"/>
      <c r="AD33" s="33"/>
      <c r="AE33" s="33"/>
      <c r="AF33" s="33"/>
      <c r="AG33" s="33"/>
      <c r="AH33" s="33"/>
      <c r="AI33" s="33"/>
      <c r="AJ33" s="36"/>
      <c r="AK33" s="10">
        <v>6</v>
      </c>
      <c r="AL33" s="11">
        <v>10</v>
      </c>
      <c r="AM33" s="11">
        <v>11</v>
      </c>
      <c r="AN33" s="11">
        <v>18</v>
      </c>
      <c r="AO33" s="11">
        <v>21</v>
      </c>
      <c r="AP33" s="11">
        <v>22</v>
      </c>
      <c r="AQ33" s="11">
        <v>18</v>
      </c>
      <c r="AR33" s="11">
        <v>26</v>
      </c>
      <c r="AS33" s="11">
        <v>27</v>
      </c>
      <c r="AT33" s="11">
        <v>30</v>
      </c>
      <c r="AU33" s="11">
        <v>35</v>
      </c>
      <c r="AV33" s="11">
        <v>42</v>
      </c>
      <c r="AW33" s="12">
        <v>51</v>
      </c>
      <c r="AX33" s="13">
        <v>62</v>
      </c>
      <c r="AY33" s="13">
        <v>58</v>
      </c>
      <c r="AZ33" s="13">
        <v>54</v>
      </c>
      <c r="BA33" s="13">
        <v>50</v>
      </c>
      <c r="BB33" s="14">
        <v>46</v>
      </c>
      <c r="BC33" s="19">
        <f t="shared" si="4"/>
        <v>58</v>
      </c>
      <c r="BD33" s="55">
        <f t="shared" si="2"/>
        <v>1.137642091588178</v>
      </c>
      <c r="BE33" s="19">
        <f t="shared" si="3"/>
        <v>1.0926274764533939</v>
      </c>
      <c r="BF33" s="19">
        <f t="shared" si="5"/>
        <v>1.0582526794413771</v>
      </c>
    </row>
    <row r="34" spans="1:58">
      <c r="A34" s="24">
        <v>33</v>
      </c>
      <c r="B34" s="31">
        <v>2003033</v>
      </c>
      <c r="C34" s="32" t="s">
        <v>32</v>
      </c>
      <c r="D34" s="21">
        <v>1</v>
      </c>
      <c r="E34" s="22">
        <v>7</v>
      </c>
      <c r="F34" s="22">
        <v>14</v>
      </c>
      <c r="G34" s="22">
        <v>20</v>
      </c>
      <c r="H34" s="22">
        <v>27</v>
      </c>
      <c r="I34" s="22">
        <v>30</v>
      </c>
      <c r="J34" s="23">
        <v>10</v>
      </c>
      <c r="Q34" s="33"/>
      <c r="R34" s="33"/>
      <c r="S34" s="33"/>
      <c r="T34" s="33"/>
      <c r="U34" s="33"/>
      <c r="V34" s="33"/>
      <c r="X34" s="34"/>
      <c r="Y34" s="33"/>
      <c r="Z34" s="33"/>
      <c r="AA34" s="33"/>
      <c r="AB34" s="33"/>
      <c r="AC34" s="35"/>
      <c r="AD34" s="33"/>
      <c r="AE34" s="33"/>
      <c r="AF34" s="33"/>
      <c r="AG34" s="33"/>
      <c r="AH34" s="33"/>
      <c r="AI34" s="33"/>
      <c r="AJ34" s="36"/>
      <c r="AK34" s="10">
        <v>6</v>
      </c>
      <c r="AL34" s="11">
        <v>11</v>
      </c>
      <c r="AM34" s="11">
        <v>9</v>
      </c>
      <c r="AN34" s="11">
        <v>9</v>
      </c>
      <c r="AO34" s="11">
        <v>15</v>
      </c>
      <c r="AP34" s="11">
        <v>27</v>
      </c>
      <c r="AQ34" s="11">
        <v>18</v>
      </c>
      <c r="AR34" s="11">
        <v>19</v>
      </c>
      <c r="AS34" s="11">
        <v>33</v>
      </c>
      <c r="AT34" s="11">
        <v>27</v>
      </c>
      <c r="AU34" s="11">
        <v>21</v>
      </c>
      <c r="AV34" s="11">
        <v>29</v>
      </c>
      <c r="AW34" s="12">
        <v>39</v>
      </c>
      <c r="AX34" s="13">
        <v>51</v>
      </c>
      <c r="AY34" s="13">
        <v>48</v>
      </c>
      <c r="AZ34" s="13">
        <v>45</v>
      </c>
      <c r="BA34" s="13">
        <v>42</v>
      </c>
      <c r="BB34" s="14">
        <v>39</v>
      </c>
      <c r="BC34" s="19">
        <f t="shared" si="4"/>
        <v>48</v>
      </c>
      <c r="BD34" s="55">
        <f t="shared" si="2"/>
        <v>1.0721662877557647</v>
      </c>
      <c r="BE34" s="19">
        <f t="shared" si="3"/>
        <v>1.1049041896719713</v>
      </c>
      <c r="BF34" s="19">
        <f t="shared" si="5"/>
        <v>1.0631633647288081</v>
      </c>
    </row>
    <row r="35" spans="1:58">
      <c r="A35" s="24">
        <v>34</v>
      </c>
      <c r="B35" s="31">
        <v>2003034</v>
      </c>
      <c r="C35" s="32" t="s">
        <v>33</v>
      </c>
      <c r="D35" s="21">
        <v>8</v>
      </c>
      <c r="E35" s="22">
        <v>13</v>
      </c>
      <c r="F35" s="22">
        <v>14</v>
      </c>
      <c r="G35" s="22">
        <v>16</v>
      </c>
      <c r="H35" s="22">
        <v>23</v>
      </c>
      <c r="I35" s="22">
        <v>25</v>
      </c>
      <c r="J35" s="23">
        <v>14</v>
      </c>
      <c r="Q35" s="33"/>
      <c r="R35" s="33"/>
      <c r="S35" s="33"/>
      <c r="T35" s="33"/>
      <c r="U35" s="33"/>
      <c r="V35" s="33"/>
      <c r="X35" s="34"/>
      <c r="Y35" s="33"/>
      <c r="Z35" s="33"/>
      <c r="AA35" s="33"/>
      <c r="AB35" s="33"/>
      <c r="AC35" s="35"/>
      <c r="AD35" s="33"/>
      <c r="AE35" s="33"/>
      <c r="AF35" s="33"/>
      <c r="AG35" s="33"/>
      <c r="AH35" s="33"/>
      <c r="AI35" s="33"/>
      <c r="AJ35" s="36"/>
      <c r="AK35" s="10">
        <v>9</v>
      </c>
      <c r="AL35" s="11">
        <v>7</v>
      </c>
      <c r="AM35" s="11">
        <v>14</v>
      </c>
      <c r="AN35" s="11">
        <v>15</v>
      </c>
      <c r="AO35" s="11">
        <v>15</v>
      </c>
      <c r="AP35" s="11">
        <v>19</v>
      </c>
      <c r="AQ35" s="11">
        <v>36</v>
      </c>
      <c r="AR35" s="11">
        <v>29</v>
      </c>
      <c r="AS35" s="11">
        <v>22</v>
      </c>
      <c r="AT35" s="11">
        <v>27</v>
      </c>
      <c r="AU35" s="11">
        <v>34</v>
      </c>
      <c r="AV35" s="11">
        <v>43</v>
      </c>
      <c r="AW35" s="12">
        <v>54</v>
      </c>
      <c r="AX35" s="13">
        <v>51</v>
      </c>
      <c r="AY35" s="13">
        <v>65</v>
      </c>
      <c r="AZ35" s="13">
        <v>63</v>
      </c>
      <c r="BA35" s="13">
        <v>61</v>
      </c>
      <c r="BB35" s="14">
        <v>59</v>
      </c>
      <c r="BC35" s="19">
        <f t="shared" si="4"/>
        <v>65</v>
      </c>
      <c r="BD35" s="55">
        <f t="shared" si="2"/>
        <v>1.0926274764533939</v>
      </c>
      <c r="BE35" s="19">
        <f t="shared" si="3"/>
        <v>1.1519649236765184</v>
      </c>
      <c r="BF35" s="19">
        <f t="shared" si="5"/>
        <v>1.0868983436180577</v>
      </c>
    </row>
    <row r="36" spans="1:58">
      <c r="A36" s="24">
        <v>35</v>
      </c>
      <c r="B36" s="31">
        <v>2003035</v>
      </c>
      <c r="C36" s="32" t="s">
        <v>34</v>
      </c>
      <c r="D36" s="21">
        <v>3</v>
      </c>
      <c r="E36" s="22">
        <v>4</v>
      </c>
      <c r="F36" s="22">
        <v>5</v>
      </c>
      <c r="G36" s="22">
        <v>8</v>
      </c>
      <c r="H36" s="22">
        <v>10</v>
      </c>
      <c r="I36" s="22">
        <v>11</v>
      </c>
      <c r="J36" s="23">
        <v>8</v>
      </c>
      <c r="Q36" s="33"/>
      <c r="R36" s="33"/>
      <c r="S36" s="33"/>
      <c r="T36" s="33"/>
      <c r="U36" s="33"/>
      <c r="V36" s="33"/>
      <c r="X36" s="34"/>
      <c r="Y36" s="33"/>
      <c r="Z36" s="33"/>
      <c r="AA36" s="33"/>
      <c r="AB36" s="33"/>
      <c r="AC36" s="35"/>
      <c r="AD36" s="33"/>
      <c r="AE36" s="33"/>
      <c r="AF36" s="33"/>
      <c r="AG36" s="33"/>
      <c r="AH36" s="33"/>
      <c r="AI36" s="33"/>
      <c r="AJ36" s="36"/>
      <c r="AK36" s="10">
        <v>8</v>
      </c>
      <c r="AL36" s="11">
        <v>9</v>
      </c>
      <c r="AM36" s="11">
        <v>11</v>
      </c>
      <c r="AN36" s="11">
        <v>23</v>
      </c>
      <c r="AO36" s="11">
        <v>20</v>
      </c>
      <c r="AP36" s="11">
        <v>17</v>
      </c>
      <c r="AQ36" s="11">
        <v>23</v>
      </c>
      <c r="AR36" s="11">
        <v>21</v>
      </c>
      <c r="AS36" s="11">
        <v>30</v>
      </c>
      <c r="AT36" s="11">
        <v>41</v>
      </c>
      <c r="AU36" s="11">
        <v>41</v>
      </c>
      <c r="AV36" s="11">
        <v>41</v>
      </c>
      <c r="AW36" s="12">
        <v>41</v>
      </c>
      <c r="AX36" s="13">
        <v>41</v>
      </c>
      <c r="AY36" s="13">
        <v>41</v>
      </c>
      <c r="AZ36" s="13">
        <v>41</v>
      </c>
      <c r="BA36" s="13">
        <v>41</v>
      </c>
      <c r="BB36" s="14">
        <v>41</v>
      </c>
      <c r="BC36" s="19">
        <f t="shared" si="4"/>
        <v>41</v>
      </c>
      <c r="BD36" s="55">
        <f t="shared" si="2"/>
        <v>1.0517050990581358</v>
      </c>
      <c r="BE36" s="19">
        <f t="shared" si="3"/>
        <v>1.1253653783696005</v>
      </c>
      <c r="BF36" s="19">
        <f t="shared" si="5"/>
        <v>1.0950828190971096</v>
      </c>
    </row>
    <row r="37" spans="1:58">
      <c r="A37" s="24">
        <v>36</v>
      </c>
      <c r="B37" s="31">
        <v>2003036</v>
      </c>
      <c r="C37" s="32" t="s">
        <v>35</v>
      </c>
      <c r="D37" s="21">
        <v>7</v>
      </c>
      <c r="E37" s="22">
        <v>21</v>
      </c>
      <c r="F37" s="22">
        <v>24</v>
      </c>
      <c r="G37" s="22">
        <v>25</v>
      </c>
      <c r="H37" s="22">
        <v>27</v>
      </c>
      <c r="I37" s="22">
        <v>28</v>
      </c>
      <c r="J37" s="23">
        <v>15</v>
      </c>
      <c r="Q37" s="33"/>
      <c r="R37" s="33"/>
      <c r="S37" s="33"/>
      <c r="T37" s="33"/>
      <c r="U37" s="33"/>
      <c r="V37" s="33"/>
      <c r="X37" s="34"/>
      <c r="Y37" s="33"/>
      <c r="Z37" s="33"/>
      <c r="AA37" s="33"/>
      <c r="AB37" s="33"/>
      <c r="AC37" s="35"/>
      <c r="AD37" s="33"/>
      <c r="AE37" s="33"/>
      <c r="AF37" s="33"/>
      <c r="AG37" s="33"/>
      <c r="AH37" s="33"/>
      <c r="AI37" s="33"/>
      <c r="AJ37" s="36"/>
      <c r="AK37" s="10">
        <v>3</v>
      </c>
      <c r="AL37" s="11">
        <v>8</v>
      </c>
      <c r="AM37" s="11">
        <v>12</v>
      </c>
      <c r="AN37" s="11">
        <v>12</v>
      </c>
      <c r="AO37" s="11">
        <v>13</v>
      </c>
      <c r="AP37" s="11">
        <v>20</v>
      </c>
      <c r="AQ37" s="11">
        <v>24</v>
      </c>
      <c r="AR37" s="11">
        <v>32</v>
      </c>
      <c r="AS37" s="11">
        <v>33</v>
      </c>
      <c r="AT37" s="11">
        <v>24</v>
      </c>
      <c r="AU37" s="11">
        <v>41</v>
      </c>
      <c r="AV37" s="11">
        <v>48</v>
      </c>
      <c r="AW37" s="12">
        <v>57</v>
      </c>
      <c r="AX37" s="13">
        <v>52</v>
      </c>
      <c r="AY37" s="13">
        <v>47</v>
      </c>
      <c r="AZ37" s="13">
        <v>42</v>
      </c>
      <c r="BA37" s="13">
        <v>37</v>
      </c>
      <c r="BB37" s="14">
        <v>32</v>
      </c>
      <c r="BC37" s="19">
        <f t="shared" si="4"/>
        <v>47</v>
      </c>
      <c r="BD37" s="55">
        <f t="shared" si="2"/>
        <v>1.0598895745371872</v>
      </c>
      <c r="BE37" s="19">
        <f t="shared" si="3"/>
        <v>1.0762585254952908</v>
      </c>
      <c r="BF37" s="19">
        <f t="shared" si="5"/>
        <v>1.0844430009743422</v>
      </c>
    </row>
    <row r="38" spans="1:58">
      <c r="A38" s="24">
        <v>37</v>
      </c>
      <c r="B38" s="31">
        <v>2003037</v>
      </c>
      <c r="C38" s="32" t="s">
        <v>36</v>
      </c>
      <c r="D38" s="21">
        <v>9</v>
      </c>
      <c r="E38" s="22">
        <v>14</v>
      </c>
      <c r="F38" s="22">
        <v>17</v>
      </c>
      <c r="G38" s="22">
        <v>18</v>
      </c>
      <c r="H38" s="22">
        <v>26</v>
      </c>
      <c r="I38" s="22">
        <v>32</v>
      </c>
      <c r="J38" s="23">
        <v>7</v>
      </c>
      <c r="Q38" s="33"/>
      <c r="R38" s="33"/>
      <c r="S38" s="33"/>
      <c r="T38" s="33"/>
      <c r="U38" s="33"/>
      <c r="V38" s="33"/>
      <c r="X38" s="34"/>
      <c r="Y38" s="33"/>
      <c r="Z38" s="33"/>
      <c r="AA38" s="33"/>
      <c r="AB38" s="33"/>
      <c r="AC38" s="35"/>
      <c r="AD38" s="33"/>
      <c r="AE38" s="33"/>
      <c r="AF38" s="33"/>
      <c r="AG38" s="33"/>
      <c r="AH38" s="33"/>
      <c r="AI38" s="33"/>
      <c r="AJ38" s="36"/>
      <c r="AK38" s="10">
        <v>8</v>
      </c>
      <c r="AL38" s="11">
        <v>8</v>
      </c>
      <c r="AM38" s="11">
        <v>16</v>
      </c>
      <c r="AN38" s="11">
        <v>14</v>
      </c>
      <c r="AO38" s="11">
        <v>18</v>
      </c>
      <c r="AP38" s="11">
        <v>12</v>
      </c>
      <c r="AQ38" s="11">
        <v>26</v>
      </c>
      <c r="AR38" s="11">
        <v>36</v>
      </c>
      <c r="AS38" s="11">
        <v>39</v>
      </c>
      <c r="AT38" s="11">
        <v>32</v>
      </c>
      <c r="AU38" s="11">
        <v>25</v>
      </c>
      <c r="AV38" s="11">
        <v>32</v>
      </c>
      <c r="AW38" s="12">
        <v>41</v>
      </c>
      <c r="AX38" s="13">
        <v>36</v>
      </c>
      <c r="AY38" s="13">
        <v>48</v>
      </c>
      <c r="AZ38" s="13">
        <v>62</v>
      </c>
      <c r="BA38" s="13">
        <v>78</v>
      </c>
      <c r="BB38" s="14">
        <v>76</v>
      </c>
      <c r="BC38" s="19">
        <f t="shared" si="4"/>
        <v>48</v>
      </c>
      <c r="BD38" s="55">
        <f t="shared" si="2"/>
        <v>1.0189671971419292</v>
      </c>
      <c r="BE38" s="19">
        <f t="shared" si="3"/>
        <v>1.0783046443650537</v>
      </c>
      <c r="BF38" s="19">
        <f t="shared" si="5"/>
        <v>1.0803507632348164</v>
      </c>
    </row>
    <row r="39" spans="1:58">
      <c r="A39" s="24">
        <v>38</v>
      </c>
      <c r="B39" s="31">
        <v>2003038</v>
      </c>
      <c r="C39" s="32" t="s">
        <v>37</v>
      </c>
      <c r="D39" s="21">
        <v>5</v>
      </c>
      <c r="E39" s="22">
        <v>7</v>
      </c>
      <c r="F39" s="22">
        <v>8</v>
      </c>
      <c r="G39" s="22">
        <v>24</v>
      </c>
      <c r="H39" s="22">
        <v>25</v>
      </c>
      <c r="I39" s="22">
        <v>27</v>
      </c>
      <c r="J39" s="23">
        <v>16</v>
      </c>
      <c r="Q39" s="33"/>
      <c r="R39" s="33"/>
      <c r="S39" s="33"/>
      <c r="T39" s="33"/>
      <c r="U39" s="33"/>
      <c r="V39" s="33"/>
      <c r="X39" s="34"/>
      <c r="Y39" s="33"/>
      <c r="Z39" s="33"/>
      <c r="AA39" s="33"/>
      <c r="AB39" s="33"/>
      <c r="AC39" s="35"/>
      <c r="AD39" s="33"/>
      <c r="AE39" s="33"/>
      <c r="AF39" s="33"/>
      <c r="AG39" s="33"/>
      <c r="AH39" s="33"/>
      <c r="AI39" s="33"/>
      <c r="AJ39" s="36"/>
      <c r="AK39" s="10">
        <v>6</v>
      </c>
      <c r="AL39" s="11">
        <v>8</v>
      </c>
      <c r="AM39" s="11">
        <v>11</v>
      </c>
      <c r="AN39" s="11">
        <v>12</v>
      </c>
      <c r="AO39" s="11">
        <v>19</v>
      </c>
      <c r="AP39" s="11">
        <v>16</v>
      </c>
      <c r="AQ39" s="11">
        <v>33</v>
      </c>
      <c r="AR39" s="11">
        <v>36</v>
      </c>
      <c r="AS39" s="11">
        <v>30</v>
      </c>
      <c r="AT39" s="11">
        <v>24</v>
      </c>
      <c r="AU39" s="11">
        <v>44</v>
      </c>
      <c r="AV39" s="11">
        <v>54</v>
      </c>
      <c r="AW39" s="12">
        <v>51</v>
      </c>
      <c r="AX39" s="13">
        <v>48</v>
      </c>
      <c r="AY39" s="13">
        <v>45</v>
      </c>
      <c r="AZ39" s="13">
        <v>42</v>
      </c>
      <c r="BA39" s="13">
        <v>39</v>
      </c>
      <c r="BB39" s="14">
        <v>36</v>
      </c>
      <c r="BC39" s="19">
        <f t="shared" si="4"/>
        <v>45</v>
      </c>
      <c r="BD39" s="55">
        <f t="shared" si="2"/>
        <v>1.0066904839233517</v>
      </c>
      <c r="BE39" s="19">
        <f t="shared" si="3"/>
        <v>1.0394283858395583</v>
      </c>
      <c r="BF39" s="19">
        <f t="shared" si="5"/>
        <v>1.0795323156869112</v>
      </c>
    </row>
    <row r="40" spans="1:58">
      <c r="A40" s="24">
        <v>39</v>
      </c>
      <c r="B40" s="31">
        <v>2003039</v>
      </c>
      <c r="C40" s="32" t="s">
        <v>38</v>
      </c>
      <c r="D40" s="21">
        <v>3</v>
      </c>
      <c r="E40" s="22">
        <v>5</v>
      </c>
      <c r="F40" s="22">
        <v>23</v>
      </c>
      <c r="G40" s="22">
        <v>24</v>
      </c>
      <c r="H40" s="22">
        <v>27</v>
      </c>
      <c r="I40" s="22">
        <v>32</v>
      </c>
      <c r="J40" s="23">
        <v>3</v>
      </c>
      <c r="Q40" s="33"/>
      <c r="R40" s="33"/>
      <c r="S40" s="33"/>
      <c r="T40" s="33"/>
      <c r="U40" s="33"/>
      <c r="V40" s="33"/>
      <c r="X40" s="34"/>
      <c r="Y40" s="33"/>
      <c r="Z40" s="33"/>
      <c r="AA40" s="33"/>
      <c r="AB40" s="33"/>
      <c r="AC40" s="35"/>
      <c r="AD40" s="33"/>
      <c r="AE40" s="33"/>
      <c r="AF40" s="33"/>
      <c r="AG40" s="33"/>
      <c r="AH40" s="33"/>
      <c r="AI40" s="33"/>
      <c r="AJ40" s="36"/>
      <c r="AK40" s="10">
        <v>6</v>
      </c>
      <c r="AL40" s="11">
        <v>10</v>
      </c>
      <c r="AM40" s="11">
        <v>14</v>
      </c>
      <c r="AN40" s="11">
        <v>18</v>
      </c>
      <c r="AO40" s="11">
        <v>23</v>
      </c>
      <c r="AP40" s="11">
        <v>18</v>
      </c>
      <c r="AQ40" s="11">
        <v>24</v>
      </c>
      <c r="AR40" s="11">
        <v>24</v>
      </c>
      <c r="AS40" s="11">
        <v>26</v>
      </c>
      <c r="AT40" s="11">
        <v>30</v>
      </c>
      <c r="AU40" s="11">
        <v>36</v>
      </c>
      <c r="AV40" s="11">
        <v>44</v>
      </c>
      <c r="AW40" s="12">
        <v>39</v>
      </c>
      <c r="AX40" s="13">
        <v>34</v>
      </c>
      <c r="AY40" s="13">
        <v>46</v>
      </c>
      <c r="AZ40" s="13">
        <v>42</v>
      </c>
      <c r="BA40" s="13">
        <v>38</v>
      </c>
      <c r="BB40" s="14">
        <v>34</v>
      </c>
      <c r="BC40" s="19">
        <f t="shared" si="4"/>
        <v>46</v>
      </c>
      <c r="BD40" s="55">
        <f t="shared" si="2"/>
        <v>0.92893796687236108</v>
      </c>
      <c r="BE40" s="19">
        <f t="shared" si="3"/>
        <v>1.0107827216628775</v>
      </c>
      <c r="BF40" s="19">
        <f t="shared" si="5"/>
        <v>1.0836245534264373</v>
      </c>
    </row>
    <row r="41" spans="1:58">
      <c r="A41" s="24">
        <v>40</v>
      </c>
      <c r="B41" s="31">
        <v>2003040</v>
      </c>
      <c r="C41" s="32" t="s">
        <v>39</v>
      </c>
      <c r="D41" s="21">
        <v>4</v>
      </c>
      <c r="E41" s="22">
        <v>5</v>
      </c>
      <c r="F41" s="22">
        <v>6</v>
      </c>
      <c r="G41" s="22">
        <v>12</v>
      </c>
      <c r="H41" s="22">
        <v>14</v>
      </c>
      <c r="I41" s="22">
        <v>23</v>
      </c>
      <c r="J41" s="23">
        <v>16</v>
      </c>
      <c r="Q41" s="33"/>
      <c r="R41" s="33"/>
      <c r="S41" s="33"/>
      <c r="T41" s="33"/>
      <c r="U41" s="33"/>
      <c r="V41" s="33"/>
      <c r="X41" s="34"/>
      <c r="Y41" s="33"/>
      <c r="Z41" s="33"/>
      <c r="AA41" s="33"/>
      <c r="AB41" s="33"/>
      <c r="AC41" s="35"/>
      <c r="AD41" s="33"/>
      <c r="AE41" s="33"/>
      <c r="AF41" s="33"/>
      <c r="AG41" s="33"/>
      <c r="AH41" s="33"/>
      <c r="AI41" s="33"/>
      <c r="AJ41" s="36"/>
      <c r="AK41" s="10">
        <v>7</v>
      </c>
      <c r="AL41" s="11">
        <v>8</v>
      </c>
      <c r="AM41" s="11">
        <v>14</v>
      </c>
      <c r="AN41" s="11">
        <v>16</v>
      </c>
      <c r="AO41" s="11">
        <v>22</v>
      </c>
      <c r="AP41" s="11">
        <v>32</v>
      </c>
      <c r="AQ41" s="11">
        <v>28</v>
      </c>
      <c r="AR41" s="11">
        <v>24</v>
      </c>
      <c r="AS41" s="11">
        <v>20</v>
      </c>
      <c r="AT41" s="11">
        <v>28</v>
      </c>
      <c r="AU41" s="11">
        <v>38</v>
      </c>
      <c r="AV41" s="11">
        <v>36</v>
      </c>
      <c r="AW41" s="12">
        <v>49</v>
      </c>
      <c r="AX41" s="13">
        <v>48</v>
      </c>
      <c r="AY41" s="13">
        <v>47</v>
      </c>
      <c r="AZ41" s="13">
        <v>46</v>
      </c>
      <c r="BA41" s="13">
        <v>45</v>
      </c>
      <c r="BB41" s="14">
        <v>44</v>
      </c>
      <c r="BC41" s="19">
        <f t="shared" si="4"/>
        <v>47</v>
      </c>
      <c r="BD41" s="55">
        <f t="shared" si="2"/>
        <v>0.95349139330951604</v>
      </c>
      <c r="BE41" s="19">
        <f t="shared" si="3"/>
        <v>1.0025982461838259</v>
      </c>
      <c r="BF41" s="19">
        <f t="shared" si="5"/>
        <v>1.0819876583306269</v>
      </c>
    </row>
    <row r="42" spans="1:58">
      <c r="A42" s="24">
        <v>41</v>
      </c>
      <c r="B42" s="31">
        <v>2003041</v>
      </c>
      <c r="C42" s="32" t="s">
        <v>40</v>
      </c>
      <c r="D42" s="21">
        <v>2</v>
      </c>
      <c r="E42" s="22">
        <v>3</v>
      </c>
      <c r="F42" s="22">
        <v>17</v>
      </c>
      <c r="G42" s="22">
        <v>18</v>
      </c>
      <c r="H42" s="22">
        <v>24</v>
      </c>
      <c r="I42" s="22">
        <v>25</v>
      </c>
      <c r="J42" s="23">
        <v>11</v>
      </c>
      <c r="Q42" s="33"/>
      <c r="R42" s="33"/>
      <c r="S42" s="33"/>
      <c r="T42" s="33"/>
      <c r="U42" s="33"/>
      <c r="V42" s="33"/>
      <c r="X42" s="34"/>
      <c r="Y42" s="33"/>
      <c r="Z42" s="33"/>
      <c r="AA42" s="33"/>
      <c r="AB42" s="33"/>
      <c r="AC42" s="35"/>
      <c r="AD42" s="33"/>
      <c r="AE42" s="33"/>
      <c r="AF42" s="33"/>
      <c r="AG42" s="33"/>
      <c r="AH42" s="33"/>
      <c r="AI42" s="33"/>
      <c r="AJ42" s="36"/>
      <c r="AK42" s="10">
        <v>5</v>
      </c>
      <c r="AL42" s="11">
        <v>9</v>
      </c>
      <c r="AM42" s="11">
        <v>14</v>
      </c>
      <c r="AN42" s="11">
        <v>11</v>
      </c>
      <c r="AO42" s="11">
        <v>19</v>
      </c>
      <c r="AP42" s="11">
        <v>9</v>
      </c>
      <c r="AQ42" s="11">
        <v>26</v>
      </c>
      <c r="AR42" s="11">
        <v>29</v>
      </c>
      <c r="AS42" s="11">
        <v>23</v>
      </c>
      <c r="AT42" s="11">
        <v>17</v>
      </c>
      <c r="AU42" s="11">
        <v>37</v>
      </c>
      <c r="AV42" s="11">
        <v>33</v>
      </c>
      <c r="AW42" s="12">
        <v>29</v>
      </c>
      <c r="AX42" s="13">
        <v>25</v>
      </c>
      <c r="AY42" s="13">
        <v>21</v>
      </c>
      <c r="AZ42" s="13">
        <v>35</v>
      </c>
      <c r="BA42" s="13">
        <v>51</v>
      </c>
      <c r="BB42" s="14">
        <v>49</v>
      </c>
      <c r="BC42" s="19">
        <f t="shared" si="4"/>
        <v>21</v>
      </c>
      <c r="BD42" s="55">
        <f t="shared" si="2"/>
        <v>0.84709321208184474</v>
      </c>
      <c r="BE42" s="19">
        <f t="shared" si="3"/>
        <v>0.95349139330951604</v>
      </c>
      <c r="BF42" s="19">
        <f t="shared" si="5"/>
        <v>1.0459759662227996</v>
      </c>
    </row>
    <row r="43" spans="1:58">
      <c r="A43" s="24">
        <v>42</v>
      </c>
      <c r="B43" s="31">
        <v>2003042</v>
      </c>
      <c r="C43" s="32" t="s">
        <v>41</v>
      </c>
      <c r="D43" s="21">
        <v>3</v>
      </c>
      <c r="E43" s="22">
        <v>5</v>
      </c>
      <c r="F43" s="22">
        <v>7</v>
      </c>
      <c r="G43" s="22">
        <v>10</v>
      </c>
      <c r="H43" s="22">
        <v>15</v>
      </c>
      <c r="I43" s="22">
        <v>20</v>
      </c>
      <c r="J43" s="23">
        <v>7</v>
      </c>
      <c r="Q43" s="33"/>
      <c r="R43" s="33"/>
      <c r="S43" s="33"/>
      <c r="T43" s="33"/>
      <c r="U43" s="33"/>
      <c r="V43" s="33"/>
      <c r="X43" s="34"/>
      <c r="Y43" s="33"/>
      <c r="Z43" s="33"/>
      <c r="AA43" s="33"/>
      <c r="AB43" s="33"/>
      <c r="AC43" s="35"/>
      <c r="AD43" s="33"/>
      <c r="AE43" s="33"/>
      <c r="AF43" s="33"/>
      <c r="AG43" s="33"/>
      <c r="AH43" s="33"/>
      <c r="AI43" s="33"/>
      <c r="AJ43" s="36"/>
      <c r="AK43" s="10">
        <v>6</v>
      </c>
      <c r="AL43" s="11">
        <v>12</v>
      </c>
      <c r="AM43" s="11">
        <v>5</v>
      </c>
      <c r="AN43" s="11">
        <v>18</v>
      </c>
      <c r="AO43" s="11">
        <v>18</v>
      </c>
      <c r="AP43" s="11">
        <v>28</v>
      </c>
      <c r="AQ43" s="11">
        <v>24</v>
      </c>
      <c r="AR43" s="11">
        <v>20</v>
      </c>
      <c r="AS43" s="11">
        <v>38</v>
      </c>
      <c r="AT43" s="11">
        <v>36</v>
      </c>
      <c r="AU43" s="11">
        <v>34</v>
      </c>
      <c r="AV43" s="11">
        <v>32</v>
      </c>
      <c r="AW43" s="12">
        <v>30</v>
      </c>
      <c r="AX43" s="13">
        <v>44</v>
      </c>
      <c r="AY43" s="13">
        <v>43</v>
      </c>
      <c r="AZ43" s="13">
        <v>42</v>
      </c>
      <c r="BA43" s="13">
        <v>41</v>
      </c>
      <c r="BB43" s="14">
        <v>40</v>
      </c>
      <c r="BC43" s="19">
        <f t="shared" si="4"/>
        <v>43</v>
      </c>
      <c r="BD43" s="55">
        <f t="shared" si="2"/>
        <v>0.8266320233842156</v>
      </c>
      <c r="BE43" s="19">
        <f t="shared" si="3"/>
        <v>0.92279961026307245</v>
      </c>
      <c r="BF43" s="19">
        <f t="shared" si="5"/>
        <v>1.0467944137707046</v>
      </c>
    </row>
    <row r="44" spans="1:58">
      <c r="A44" s="24">
        <v>43</v>
      </c>
      <c r="B44" s="31">
        <v>2003043</v>
      </c>
      <c r="C44" s="32" t="s">
        <v>42</v>
      </c>
      <c r="D44" s="21">
        <v>2</v>
      </c>
      <c r="E44" s="22">
        <v>8</v>
      </c>
      <c r="F44" s="22">
        <v>10</v>
      </c>
      <c r="G44" s="22">
        <v>19</v>
      </c>
      <c r="H44" s="22">
        <v>20</v>
      </c>
      <c r="I44" s="22">
        <v>32</v>
      </c>
      <c r="J44" s="23">
        <v>13</v>
      </c>
      <c r="Q44" s="33"/>
      <c r="R44" s="33"/>
      <c r="S44" s="33"/>
      <c r="T44" s="33"/>
      <c r="U44" s="33"/>
      <c r="V44" s="33"/>
      <c r="X44" s="34"/>
      <c r="Y44" s="33"/>
      <c r="Z44" s="33"/>
      <c r="AA44" s="33"/>
      <c r="AB44" s="33"/>
      <c r="AC44" s="35"/>
      <c r="AD44" s="33"/>
      <c r="AE44" s="33"/>
      <c r="AF44" s="33"/>
      <c r="AG44" s="33"/>
      <c r="AH44" s="33"/>
      <c r="AI44" s="33"/>
      <c r="AJ44" s="36"/>
      <c r="AK44" s="10">
        <v>10</v>
      </c>
      <c r="AL44" s="11">
        <v>7</v>
      </c>
      <c r="AM44" s="11">
        <v>11</v>
      </c>
      <c r="AN44" s="11">
        <v>13</v>
      </c>
      <c r="AO44" s="11">
        <v>21</v>
      </c>
      <c r="AP44" s="11">
        <v>11</v>
      </c>
      <c r="AQ44" s="11">
        <v>19</v>
      </c>
      <c r="AR44" s="11">
        <v>21</v>
      </c>
      <c r="AS44" s="11">
        <v>47</v>
      </c>
      <c r="AT44" s="11">
        <v>43</v>
      </c>
      <c r="AU44" s="11">
        <v>39</v>
      </c>
      <c r="AV44" s="11">
        <v>35</v>
      </c>
      <c r="AW44" s="12">
        <v>31</v>
      </c>
      <c r="AX44" s="13">
        <v>27</v>
      </c>
      <c r="AY44" s="13">
        <v>40</v>
      </c>
      <c r="AZ44" s="13">
        <v>37</v>
      </c>
      <c r="BA44" s="13">
        <v>34</v>
      </c>
      <c r="BB44" s="14">
        <v>51</v>
      </c>
      <c r="BC44" s="19">
        <f t="shared" si="4"/>
        <v>40</v>
      </c>
      <c r="BD44" s="55">
        <f t="shared" si="2"/>
        <v>0.80617083468658657</v>
      </c>
      <c r="BE44" s="19">
        <f t="shared" si="3"/>
        <v>0.90643065930496913</v>
      </c>
      <c r="BF44" s="19">
        <f t="shared" si="5"/>
        <v>1.042702176031179</v>
      </c>
    </row>
    <row r="45" spans="1:58">
      <c r="A45" s="24">
        <v>44</v>
      </c>
      <c r="B45" s="31">
        <v>2003044</v>
      </c>
      <c r="C45" s="32" t="s">
        <v>43</v>
      </c>
      <c r="D45" s="21">
        <v>2</v>
      </c>
      <c r="E45" s="22">
        <v>5</v>
      </c>
      <c r="F45" s="22">
        <v>9</v>
      </c>
      <c r="G45" s="22">
        <v>16</v>
      </c>
      <c r="H45" s="22">
        <v>32</v>
      </c>
      <c r="I45" s="22">
        <v>33</v>
      </c>
      <c r="J45" s="23">
        <v>15</v>
      </c>
      <c r="Q45" s="33"/>
      <c r="R45" s="33"/>
      <c r="S45" s="33"/>
      <c r="T45" s="33"/>
      <c r="U45" s="33"/>
      <c r="V45" s="33"/>
      <c r="X45" s="34"/>
      <c r="Y45" s="33"/>
      <c r="Z45" s="33"/>
      <c r="AA45" s="33"/>
      <c r="AB45" s="33"/>
      <c r="AC45" s="35"/>
      <c r="AD45" s="33"/>
      <c r="AE45" s="33"/>
      <c r="AF45" s="33"/>
      <c r="AG45" s="33"/>
      <c r="AH45" s="33"/>
      <c r="AI45" s="33"/>
      <c r="AJ45" s="36"/>
      <c r="AK45" s="10">
        <v>7</v>
      </c>
      <c r="AL45" s="11">
        <v>5</v>
      </c>
      <c r="AM45" s="11">
        <v>12</v>
      </c>
      <c r="AN45" s="11">
        <v>19</v>
      </c>
      <c r="AO45" s="11">
        <v>20</v>
      </c>
      <c r="AP45" s="11">
        <v>9</v>
      </c>
      <c r="AQ45" s="11">
        <v>25</v>
      </c>
      <c r="AR45" s="11">
        <v>27</v>
      </c>
      <c r="AS45" s="11">
        <v>31</v>
      </c>
      <c r="AT45" s="11">
        <v>37</v>
      </c>
      <c r="AU45" s="11">
        <v>32</v>
      </c>
      <c r="AV45" s="11">
        <v>27</v>
      </c>
      <c r="AW45" s="12">
        <v>22</v>
      </c>
      <c r="AX45" s="13">
        <v>17</v>
      </c>
      <c r="AY45" s="13">
        <v>63</v>
      </c>
      <c r="AZ45" s="13">
        <v>61</v>
      </c>
      <c r="BA45" s="13">
        <v>59</v>
      </c>
      <c r="BB45" s="14">
        <v>57</v>
      </c>
      <c r="BC45" s="19">
        <f t="shared" si="4"/>
        <v>63</v>
      </c>
      <c r="BD45" s="55">
        <f t="shared" si="2"/>
        <v>0.87573887625852542</v>
      </c>
      <c r="BE45" s="19">
        <f t="shared" si="3"/>
        <v>0.9023384215654433</v>
      </c>
      <c r="BF45" s="19">
        <f t="shared" si="5"/>
        <v>1.037791490743748</v>
      </c>
    </row>
    <row r="46" spans="1:58">
      <c r="A46" s="24">
        <v>45</v>
      </c>
      <c r="B46" s="31">
        <v>2003045</v>
      </c>
      <c r="C46" s="32" t="s">
        <v>44</v>
      </c>
      <c r="D46" s="21">
        <v>3</v>
      </c>
      <c r="E46" s="22">
        <v>7</v>
      </c>
      <c r="F46" s="22">
        <v>14</v>
      </c>
      <c r="G46" s="22">
        <v>15</v>
      </c>
      <c r="H46" s="22">
        <v>17</v>
      </c>
      <c r="I46" s="22">
        <v>32</v>
      </c>
      <c r="J46" s="23">
        <v>3</v>
      </c>
      <c r="Q46" s="33"/>
      <c r="R46" s="33"/>
      <c r="S46" s="33"/>
      <c r="T46" s="33"/>
      <c r="U46" s="33"/>
      <c r="V46" s="33"/>
      <c r="X46" s="34"/>
      <c r="Y46" s="33"/>
      <c r="Z46" s="33"/>
      <c r="AA46" s="33"/>
      <c r="AB46" s="33"/>
      <c r="AC46" s="35"/>
      <c r="AD46" s="33"/>
      <c r="AE46" s="33"/>
      <c r="AF46" s="33"/>
      <c r="AG46" s="33"/>
      <c r="AH46" s="33"/>
      <c r="AI46" s="33"/>
      <c r="AJ46" s="36"/>
      <c r="AK46" s="10">
        <v>7</v>
      </c>
      <c r="AL46" s="11">
        <v>12</v>
      </c>
      <c r="AM46" s="11">
        <v>13</v>
      </c>
      <c r="AN46" s="11">
        <v>16</v>
      </c>
      <c r="AO46" s="11">
        <v>11</v>
      </c>
      <c r="AP46" s="11">
        <v>24</v>
      </c>
      <c r="AQ46" s="11">
        <v>34</v>
      </c>
      <c r="AR46" s="11">
        <v>28</v>
      </c>
      <c r="AS46" s="11">
        <v>33</v>
      </c>
      <c r="AT46" s="11">
        <v>28</v>
      </c>
      <c r="AU46" s="11">
        <v>23</v>
      </c>
      <c r="AV46" s="11">
        <v>18</v>
      </c>
      <c r="AW46" s="12">
        <v>28</v>
      </c>
      <c r="AX46" s="13">
        <v>40</v>
      </c>
      <c r="AY46" s="13">
        <v>54</v>
      </c>
      <c r="AZ46" s="13">
        <v>70</v>
      </c>
      <c r="BA46" s="13">
        <v>69</v>
      </c>
      <c r="BB46" s="14">
        <v>68</v>
      </c>
      <c r="BC46" s="19">
        <f t="shared" si="4"/>
        <v>54</v>
      </c>
      <c r="BD46" s="55">
        <f t="shared" si="2"/>
        <v>0.90438454043520633</v>
      </c>
      <c r="BE46" s="19">
        <f t="shared" si="3"/>
        <v>0.92893796687236108</v>
      </c>
      <c r="BF46" s="19">
        <f t="shared" si="5"/>
        <v>1.0336992530042222</v>
      </c>
    </row>
    <row r="47" spans="1:58">
      <c r="A47" s="24">
        <v>46</v>
      </c>
      <c r="B47" s="31">
        <v>2003046</v>
      </c>
      <c r="C47" s="32" t="s">
        <v>45</v>
      </c>
      <c r="D47" s="21">
        <v>7</v>
      </c>
      <c r="E47" s="22">
        <v>8</v>
      </c>
      <c r="F47" s="22">
        <v>10</v>
      </c>
      <c r="G47" s="22">
        <v>11</v>
      </c>
      <c r="H47" s="22">
        <v>17</v>
      </c>
      <c r="I47" s="22">
        <v>26</v>
      </c>
      <c r="J47" s="23">
        <v>11</v>
      </c>
      <c r="Q47" s="33"/>
      <c r="R47" s="33"/>
      <c r="S47" s="33"/>
      <c r="T47" s="33"/>
      <c r="U47" s="33"/>
      <c r="V47" s="33"/>
      <c r="X47" s="34"/>
      <c r="Y47" s="33"/>
      <c r="Z47" s="33"/>
      <c r="AA47" s="33"/>
      <c r="AB47" s="33"/>
      <c r="AC47" s="35"/>
      <c r="AD47" s="33"/>
      <c r="AE47" s="33"/>
      <c r="AF47" s="33"/>
      <c r="AG47" s="33"/>
      <c r="AH47" s="33"/>
      <c r="AI47" s="33"/>
      <c r="AJ47" s="36"/>
      <c r="AK47" s="10">
        <v>10</v>
      </c>
      <c r="AL47" s="11">
        <v>11</v>
      </c>
      <c r="AM47" s="11">
        <v>9</v>
      </c>
      <c r="AN47" s="11">
        <v>19</v>
      </c>
      <c r="AO47" s="11">
        <v>16</v>
      </c>
      <c r="AP47" s="11">
        <v>15</v>
      </c>
      <c r="AQ47" s="11">
        <v>34</v>
      </c>
      <c r="AR47" s="11">
        <v>29</v>
      </c>
      <c r="AS47" s="11">
        <v>35</v>
      </c>
      <c r="AT47" s="11">
        <v>43</v>
      </c>
      <c r="AU47" s="11">
        <v>40</v>
      </c>
      <c r="AV47" s="11">
        <v>51</v>
      </c>
      <c r="AW47" s="12">
        <v>49</v>
      </c>
      <c r="AX47" s="13">
        <v>47</v>
      </c>
      <c r="AY47" s="13">
        <v>45</v>
      </c>
      <c r="AZ47" s="13">
        <v>61</v>
      </c>
      <c r="BA47" s="13">
        <v>60</v>
      </c>
      <c r="BB47" s="14">
        <v>59</v>
      </c>
      <c r="BC47" s="19">
        <f t="shared" si="4"/>
        <v>45</v>
      </c>
      <c r="BD47" s="55">
        <f t="shared" si="2"/>
        <v>1.0025982461838259</v>
      </c>
      <c r="BE47" s="19">
        <f t="shared" si="3"/>
        <v>0.92484572913283536</v>
      </c>
      <c r="BF47" s="19">
        <f t="shared" si="5"/>
        <v>1.0214225397856447</v>
      </c>
    </row>
    <row r="48" spans="1:58">
      <c r="A48" s="24">
        <v>47</v>
      </c>
      <c r="B48" s="31">
        <v>2003047</v>
      </c>
      <c r="C48" s="32" t="s">
        <v>46</v>
      </c>
      <c r="D48" s="21">
        <v>3</v>
      </c>
      <c r="E48" s="22">
        <v>17</v>
      </c>
      <c r="F48" s="22">
        <v>26</v>
      </c>
      <c r="G48" s="22">
        <v>28</v>
      </c>
      <c r="H48" s="22">
        <v>32</v>
      </c>
      <c r="I48" s="22">
        <v>33</v>
      </c>
      <c r="J48" s="23">
        <v>16</v>
      </c>
      <c r="Q48" s="33"/>
      <c r="R48" s="33"/>
      <c r="S48" s="33"/>
      <c r="T48" s="33"/>
      <c r="U48" s="33"/>
      <c r="V48" s="33"/>
      <c r="X48" s="34"/>
      <c r="Y48" s="33"/>
      <c r="Z48" s="33"/>
      <c r="AA48" s="33"/>
      <c r="AB48" s="33"/>
      <c r="AC48" s="35"/>
      <c r="AD48" s="33"/>
      <c r="AE48" s="33"/>
      <c r="AF48" s="33"/>
      <c r="AG48" s="33"/>
      <c r="AH48" s="33"/>
      <c r="AI48" s="33"/>
      <c r="AJ48" s="36"/>
      <c r="AK48" s="10">
        <v>7</v>
      </c>
      <c r="AL48" s="11">
        <v>7</v>
      </c>
      <c r="AM48" s="11">
        <v>14</v>
      </c>
      <c r="AN48" s="11">
        <v>19</v>
      </c>
      <c r="AO48" s="11">
        <v>20</v>
      </c>
      <c r="AP48" s="11">
        <v>11</v>
      </c>
      <c r="AQ48" s="11">
        <v>31</v>
      </c>
      <c r="AR48" s="11">
        <v>29</v>
      </c>
      <c r="AS48" s="11">
        <v>29</v>
      </c>
      <c r="AT48" s="11">
        <v>31</v>
      </c>
      <c r="AU48" s="11">
        <v>22</v>
      </c>
      <c r="AV48" s="11">
        <v>27</v>
      </c>
      <c r="AW48" s="12">
        <v>34</v>
      </c>
      <c r="AX48" s="13">
        <v>27</v>
      </c>
      <c r="AY48" s="13">
        <v>54</v>
      </c>
      <c r="AZ48" s="13">
        <v>67</v>
      </c>
      <c r="BA48" s="13">
        <v>63</v>
      </c>
      <c r="BB48" s="14">
        <v>59</v>
      </c>
      <c r="BC48" s="19">
        <f t="shared" si="4"/>
        <v>54</v>
      </c>
      <c r="BD48" s="55">
        <f t="shared" si="2"/>
        <v>1.04761286131861</v>
      </c>
      <c r="BE48" s="19">
        <f t="shared" si="3"/>
        <v>0.93712244235141273</v>
      </c>
      <c r="BF48" s="19">
        <f t="shared" si="5"/>
        <v>1.0156934069503085</v>
      </c>
    </row>
    <row r="49" spans="1:59">
      <c r="A49" s="24">
        <v>48</v>
      </c>
      <c r="B49" s="31">
        <v>2003048</v>
      </c>
      <c r="C49" s="32" t="s">
        <v>47</v>
      </c>
      <c r="D49" s="21">
        <v>10</v>
      </c>
      <c r="E49" s="22">
        <v>12</v>
      </c>
      <c r="F49" s="22">
        <v>20</v>
      </c>
      <c r="G49" s="22">
        <v>28</v>
      </c>
      <c r="H49" s="22">
        <v>30</v>
      </c>
      <c r="I49" s="22">
        <v>31</v>
      </c>
      <c r="J49" s="23">
        <v>9</v>
      </c>
      <c r="Q49" s="33"/>
      <c r="R49" s="33"/>
      <c r="S49" s="33"/>
      <c r="T49" s="33"/>
      <c r="U49" s="33"/>
      <c r="V49" s="33"/>
      <c r="X49" s="34"/>
      <c r="Y49" s="33"/>
      <c r="Z49" s="33"/>
      <c r="AA49" s="33"/>
      <c r="AB49" s="33"/>
      <c r="AC49" s="35"/>
      <c r="AD49" s="33"/>
      <c r="AE49" s="33"/>
      <c r="AF49" s="33"/>
      <c r="AG49" s="33"/>
      <c r="AH49" s="33"/>
      <c r="AI49" s="33"/>
      <c r="AJ49" s="36"/>
      <c r="AK49" s="10">
        <v>5</v>
      </c>
      <c r="AL49" s="11">
        <v>7</v>
      </c>
      <c r="AM49" s="11">
        <v>6</v>
      </c>
      <c r="AN49" s="11">
        <v>11</v>
      </c>
      <c r="AO49" s="11">
        <v>19</v>
      </c>
      <c r="AP49" s="11">
        <v>27</v>
      </c>
      <c r="AQ49" s="11">
        <v>14</v>
      </c>
      <c r="AR49" s="11">
        <v>11</v>
      </c>
      <c r="AS49" s="11">
        <v>43</v>
      </c>
      <c r="AT49" s="11">
        <v>35</v>
      </c>
      <c r="AU49" s="11">
        <v>40</v>
      </c>
      <c r="AV49" s="11">
        <v>33</v>
      </c>
      <c r="AW49" s="12">
        <v>41</v>
      </c>
      <c r="AX49" s="13">
        <v>67</v>
      </c>
      <c r="AY49" s="13">
        <v>63</v>
      </c>
      <c r="AZ49" s="13">
        <v>59</v>
      </c>
      <c r="BA49" s="13">
        <v>55</v>
      </c>
      <c r="BB49" s="14">
        <v>51</v>
      </c>
      <c r="BC49" s="19">
        <f t="shared" si="4"/>
        <v>63</v>
      </c>
      <c r="BD49" s="55">
        <f t="shared" si="2"/>
        <v>1.1417343293277038</v>
      </c>
      <c r="BE49" s="19">
        <f t="shared" si="3"/>
        <v>0.97395258200714518</v>
      </c>
      <c r="BF49" s="19">
        <f t="shared" si="5"/>
        <v>1.032880805456317</v>
      </c>
    </row>
    <row r="50" spans="1:59">
      <c r="A50" s="24">
        <v>49</v>
      </c>
      <c r="B50" s="31">
        <v>2003049</v>
      </c>
      <c r="C50" s="32" t="s">
        <v>48</v>
      </c>
      <c r="D50" s="21">
        <v>3</v>
      </c>
      <c r="E50" s="22">
        <v>6</v>
      </c>
      <c r="F50" s="22">
        <v>7</v>
      </c>
      <c r="G50" s="22">
        <v>13</v>
      </c>
      <c r="H50" s="22">
        <v>24</v>
      </c>
      <c r="I50" s="22">
        <v>25</v>
      </c>
      <c r="J50" s="23">
        <v>15</v>
      </c>
      <c r="Q50" s="33"/>
      <c r="R50" s="33"/>
      <c r="S50" s="33"/>
      <c r="T50" s="33"/>
      <c r="U50" s="33"/>
      <c r="V50" s="33"/>
      <c r="X50" s="34"/>
      <c r="Y50" s="33"/>
      <c r="Z50" s="33"/>
      <c r="AA50" s="33"/>
      <c r="AB50" s="33"/>
      <c r="AC50" s="35"/>
      <c r="AD50" s="33"/>
      <c r="AE50" s="33"/>
      <c r="AF50" s="33"/>
      <c r="AG50" s="33"/>
      <c r="AH50" s="33"/>
      <c r="AI50" s="33"/>
      <c r="AJ50" s="36"/>
      <c r="AK50" s="10">
        <v>3</v>
      </c>
      <c r="AL50" s="11">
        <v>10</v>
      </c>
      <c r="AM50" s="11">
        <v>13</v>
      </c>
      <c r="AN50" s="11">
        <v>6</v>
      </c>
      <c r="AO50" s="11">
        <v>22</v>
      </c>
      <c r="AP50" s="11">
        <v>22</v>
      </c>
      <c r="AQ50" s="11">
        <v>33</v>
      </c>
      <c r="AR50" s="11">
        <v>28</v>
      </c>
      <c r="AS50" s="11">
        <v>23</v>
      </c>
      <c r="AT50" s="11">
        <v>18</v>
      </c>
      <c r="AU50" s="11">
        <v>39</v>
      </c>
      <c r="AV50" s="11">
        <v>50</v>
      </c>
      <c r="AW50" s="12">
        <v>48</v>
      </c>
      <c r="AX50" s="13">
        <v>46</v>
      </c>
      <c r="AY50" s="13">
        <v>44</v>
      </c>
      <c r="AZ50" s="13">
        <v>42</v>
      </c>
      <c r="BA50" s="13">
        <v>40</v>
      </c>
      <c r="BB50" s="14">
        <v>38</v>
      </c>
      <c r="BC50" s="19">
        <f t="shared" si="4"/>
        <v>44</v>
      </c>
      <c r="BD50" s="55">
        <f t="shared" si="2"/>
        <v>1.0639818122767133</v>
      </c>
      <c r="BE50" s="19">
        <f t="shared" si="3"/>
        <v>0.96986034426761936</v>
      </c>
      <c r="BF50" s="19">
        <f t="shared" si="5"/>
        <v>1.0345177005521273</v>
      </c>
    </row>
    <row r="51" spans="1:59">
      <c r="A51" s="24">
        <v>50</v>
      </c>
      <c r="B51" s="31">
        <v>2003050</v>
      </c>
      <c r="C51" s="32" t="s">
        <v>49</v>
      </c>
      <c r="D51" s="21">
        <v>2</v>
      </c>
      <c r="E51" s="22">
        <v>8</v>
      </c>
      <c r="F51" s="22">
        <v>17</v>
      </c>
      <c r="G51" s="22">
        <v>23</v>
      </c>
      <c r="H51" s="22">
        <v>24</v>
      </c>
      <c r="I51" s="22">
        <v>26</v>
      </c>
      <c r="J51" s="23">
        <v>13</v>
      </c>
      <c r="Q51" s="33"/>
      <c r="R51" s="33"/>
      <c r="S51" s="33"/>
      <c r="T51" s="33"/>
      <c r="U51" s="33"/>
      <c r="V51" s="33"/>
      <c r="X51" s="34"/>
      <c r="Y51" s="33"/>
      <c r="Z51" s="33"/>
      <c r="AA51" s="33"/>
      <c r="AB51" s="33"/>
      <c r="AC51" s="35"/>
      <c r="AD51" s="33"/>
      <c r="AE51" s="33"/>
      <c r="AF51" s="33"/>
      <c r="AG51" s="33"/>
      <c r="AH51" s="33"/>
      <c r="AI51" s="33"/>
      <c r="AJ51" s="36"/>
      <c r="AK51" s="10">
        <v>10</v>
      </c>
      <c r="AL51" s="11">
        <v>8</v>
      </c>
      <c r="AM51" s="11">
        <v>15</v>
      </c>
      <c r="AN51" s="11">
        <v>16</v>
      </c>
      <c r="AO51" s="11">
        <v>16</v>
      </c>
      <c r="AP51" s="11">
        <v>12</v>
      </c>
      <c r="AQ51" s="11">
        <v>37</v>
      </c>
      <c r="AR51" s="11">
        <v>30</v>
      </c>
      <c r="AS51" s="11">
        <v>23</v>
      </c>
      <c r="AT51" s="11">
        <v>28</v>
      </c>
      <c r="AU51" s="11">
        <v>35</v>
      </c>
      <c r="AV51" s="11">
        <v>44</v>
      </c>
      <c r="AW51" s="12">
        <v>40</v>
      </c>
      <c r="AX51" s="13">
        <v>36</v>
      </c>
      <c r="AY51" s="13">
        <v>32</v>
      </c>
      <c r="AZ51" s="13">
        <v>46</v>
      </c>
      <c r="BA51" s="13">
        <v>43</v>
      </c>
      <c r="BB51" s="14">
        <v>40</v>
      </c>
      <c r="BC51" s="19">
        <f t="shared" si="4"/>
        <v>32</v>
      </c>
      <c r="BD51" s="55">
        <f t="shared" si="2"/>
        <v>0.97395258200714518</v>
      </c>
      <c r="BE51" s="19">
        <f t="shared" si="3"/>
        <v>0.93916856122117565</v>
      </c>
      <c r="BF51" s="19">
        <f t="shared" si="5"/>
        <v>1.0165118544982137</v>
      </c>
      <c r="BG51" s="19">
        <f>IF($B51="","",SUM($BC2:$BC51)/50/$BM$3)</f>
        <v>1.0042351412796362</v>
      </c>
    </row>
    <row r="52" spans="1:59">
      <c r="A52" s="24">
        <v>51</v>
      </c>
      <c r="B52" s="31">
        <v>2003051</v>
      </c>
      <c r="C52" s="32" t="s">
        <v>50</v>
      </c>
      <c r="D52" s="21">
        <v>4</v>
      </c>
      <c r="E52" s="22">
        <v>13</v>
      </c>
      <c r="F52" s="22">
        <v>15</v>
      </c>
      <c r="G52" s="22">
        <v>17</v>
      </c>
      <c r="H52" s="22">
        <v>24</v>
      </c>
      <c r="I52" s="22">
        <v>27</v>
      </c>
      <c r="J52" s="23">
        <v>1</v>
      </c>
      <c r="Q52" s="33"/>
      <c r="R52" s="33"/>
      <c r="S52" s="33"/>
      <c r="T52" s="33"/>
      <c r="U52" s="33"/>
      <c r="V52" s="33"/>
      <c r="X52" s="34"/>
      <c r="Y52" s="33"/>
      <c r="Z52" s="33"/>
      <c r="AA52" s="33"/>
      <c r="AB52" s="33"/>
      <c r="AC52" s="35"/>
      <c r="AD52" s="33"/>
      <c r="AE52" s="33"/>
      <c r="AF52" s="33"/>
      <c r="AG52" s="33"/>
      <c r="AH52" s="33"/>
      <c r="AI52" s="33"/>
      <c r="AJ52" s="36"/>
      <c r="AK52" s="10">
        <v>4</v>
      </c>
      <c r="AL52" s="11">
        <v>8</v>
      </c>
      <c r="AM52" s="11">
        <v>15</v>
      </c>
      <c r="AN52" s="11">
        <v>16</v>
      </c>
      <c r="AO52" s="11">
        <v>23</v>
      </c>
      <c r="AP52" s="11">
        <v>20</v>
      </c>
      <c r="AQ52" s="11">
        <v>28</v>
      </c>
      <c r="AR52" s="11">
        <v>30</v>
      </c>
      <c r="AS52" s="11">
        <v>23</v>
      </c>
      <c r="AT52" s="11">
        <v>16</v>
      </c>
      <c r="AU52" s="11">
        <v>22</v>
      </c>
      <c r="AV52" s="11">
        <v>44</v>
      </c>
      <c r="AW52" s="12">
        <v>40</v>
      </c>
      <c r="AX52" s="13">
        <v>52</v>
      </c>
      <c r="AY52" s="13">
        <v>49</v>
      </c>
      <c r="AZ52" s="13">
        <v>64</v>
      </c>
      <c r="BA52" s="13">
        <v>62</v>
      </c>
      <c r="BB52" s="14">
        <v>60</v>
      </c>
      <c r="BC52" s="19">
        <f t="shared" si="4"/>
        <v>49</v>
      </c>
      <c r="BD52" s="55">
        <f t="shared" si="2"/>
        <v>0.99032153296524839</v>
      </c>
      <c r="BE52" s="19">
        <f t="shared" si="3"/>
        <v>0.99645988957453724</v>
      </c>
      <c r="BF52" s="19">
        <f t="shared" si="5"/>
        <v>0.99850600844430004</v>
      </c>
      <c r="BG52" s="19">
        <f t="shared" ref="BG52:BG115" si="6">IF($B52="","",SUM($BC3:$BC52)/50/$BM$3)</f>
        <v>0.9972783371224424</v>
      </c>
    </row>
    <row r="53" spans="1:59">
      <c r="A53" s="24">
        <v>52</v>
      </c>
      <c r="B53" s="31">
        <v>2003052</v>
      </c>
      <c r="C53" s="32" t="s">
        <v>51</v>
      </c>
      <c r="D53" s="21">
        <v>1</v>
      </c>
      <c r="E53" s="22">
        <v>12</v>
      </c>
      <c r="F53" s="22">
        <v>13</v>
      </c>
      <c r="G53" s="22">
        <v>23</v>
      </c>
      <c r="H53" s="22">
        <v>30</v>
      </c>
      <c r="I53" s="22">
        <v>31</v>
      </c>
      <c r="J53" s="23">
        <v>11</v>
      </c>
      <c r="Q53" s="33"/>
      <c r="R53" s="33"/>
      <c r="S53" s="33"/>
      <c r="T53" s="33"/>
      <c r="U53" s="33"/>
      <c r="V53" s="33"/>
      <c r="X53" s="34"/>
      <c r="Y53" s="33"/>
      <c r="Z53" s="33"/>
      <c r="AA53" s="33"/>
      <c r="AB53" s="33"/>
      <c r="AC53" s="35"/>
      <c r="AD53" s="33"/>
      <c r="AE53" s="33"/>
      <c r="AF53" s="33"/>
      <c r="AG53" s="33"/>
      <c r="AH53" s="33"/>
      <c r="AI53" s="33"/>
      <c r="AJ53" s="36"/>
      <c r="AK53" s="10">
        <v>5</v>
      </c>
      <c r="AL53" s="11">
        <v>10</v>
      </c>
      <c r="AM53" s="11">
        <v>10</v>
      </c>
      <c r="AN53" s="11">
        <v>8</v>
      </c>
      <c r="AO53" s="11">
        <v>19</v>
      </c>
      <c r="AP53" s="11">
        <v>30</v>
      </c>
      <c r="AQ53" s="11">
        <v>20</v>
      </c>
      <c r="AR53" s="11">
        <v>10</v>
      </c>
      <c r="AS53" s="11">
        <v>22</v>
      </c>
      <c r="AT53" s="11">
        <v>26</v>
      </c>
      <c r="AU53" s="11">
        <v>32</v>
      </c>
      <c r="AV53" s="11">
        <v>40</v>
      </c>
      <c r="AW53" s="12">
        <v>35</v>
      </c>
      <c r="AX53" s="13">
        <v>62</v>
      </c>
      <c r="AY53" s="13">
        <v>59</v>
      </c>
      <c r="AZ53" s="13">
        <v>56</v>
      </c>
      <c r="BA53" s="13">
        <v>53</v>
      </c>
      <c r="BB53" s="14">
        <v>50</v>
      </c>
      <c r="BC53" s="19">
        <f t="shared" si="4"/>
        <v>59</v>
      </c>
      <c r="BD53" s="55">
        <f t="shared" si="2"/>
        <v>1.0107827216628775</v>
      </c>
      <c r="BE53" s="19">
        <f t="shared" si="3"/>
        <v>1.0291977914907438</v>
      </c>
      <c r="BF53" s="19">
        <f t="shared" si="5"/>
        <v>1.008327379019162</v>
      </c>
      <c r="BG53" s="19">
        <f t="shared" si="6"/>
        <v>1.0087366027931146</v>
      </c>
    </row>
    <row r="54" spans="1:59">
      <c r="A54" s="24">
        <v>53</v>
      </c>
      <c r="B54" s="31">
        <v>2003053</v>
      </c>
      <c r="C54" s="32" t="s">
        <v>52</v>
      </c>
      <c r="D54" s="21">
        <v>15</v>
      </c>
      <c r="E54" s="22">
        <v>19</v>
      </c>
      <c r="F54" s="22">
        <v>20</v>
      </c>
      <c r="G54" s="22">
        <v>21</v>
      </c>
      <c r="H54" s="22">
        <v>28</v>
      </c>
      <c r="I54" s="22">
        <v>29</v>
      </c>
      <c r="J54" s="23">
        <v>13</v>
      </c>
      <c r="Q54" s="33"/>
      <c r="R54" s="33"/>
      <c r="S54" s="33"/>
      <c r="T54" s="33"/>
      <c r="U54" s="33"/>
      <c r="V54" s="33"/>
      <c r="X54" s="34"/>
      <c r="Y54" s="33"/>
      <c r="Z54" s="33"/>
      <c r="AA54" s="33"/>
      <c r="AB54" s="33"/>
      <c r="AC54" s="35"/>
      <c r="AD54" s="33"/>
      <c r="AE54" s="33"/>
      <c r="AF54" s="33"/>
      <c r="AG54" s="33"/>
      <c r="AH54" s="33"/>
      <c r="AI54" s="33"/>
      <c r="AJ54" s="36"/>
      <c r="AK54" s="10">
        <v>6</v>
      </c>
      <c r="AL54" s="11">
        <v>8</v>
      </c>
      <c r="AM54" s="11">
        <v>12</v>
      </c>
      <c r="AN54" s="11">
        <v>18</v>
      </c>
      <c r="AO54" s="11">
        <v>13</v>
      </c>
      <c r="AP54" s="11">
        <v>28</v>
      </c>
      <c r="AQ54" s="11">
        <v>15</v>
      </c>
      <c r="AR54" s="11">
        <v>32</v>
      </c>
      <c r="AS54" s="11">
        <v>44</v>
      </c>
      <c r="AT54" s="11">
        <v>36</v>
      </c>
      <c r="AU54" s="11">
        <v>28</v>
      </c>
      <c r="AV54" s="11">
        <v>20</v>
      </c>
      <c r="AW54" s="12">
        <v>42</v>
      </c>
      <c r="AX54" s="13">
        <v>52</v>
      </c>
      <c r="AY54" s="13">
        <v>47</v>
      </c>
      <c r="AZ54" s="13">
        <v>42</v>
      </c>
      <c r="BA54" s="13">
        <v>37</v>
      </c>
      <c r="BB54" s="14">
        <v>52</v>
      </c>
      <c r="BC54" s="19">
        <f t="shared" si="4"/>
        <v>47</v>
      </c>
      <c r="BD54" s="55">
        <f t="shared" si="2"/>
        <v>0.9453069178304645</v>
      </c>
      <c r="BE54" s="19">
        <f t="shared" si="3"/>
        <v>1.0435206235790842</v>
      </c>
      <c r="BF54" s="19">
        <f t="shared" si="5"/>
        <v>0.99441377070477432</v>
      </c>
      <c r="BG54" s="19">
        <f t="shared" si="6"/>
        <v>1.0075089314712569</v>
      </c>
    </row>
    <row r="55" spans="1:59">
      <c r="A55" s="24">
        <v>54</v>
      </c>
      <c r="B55" s="31">
        <v>2003054</v>
      </c>
      <c r="C55" s="32" t="s">
        <v>53</v>
      </c>
      <c r="D55" s="21">
        <v>2</v>
      </c>
      <c r="E55" s="22">
        <v>5</v>
      </c>
      <c r="F55" s="22">
        <v>9</v>
      </c>
      <c r="G55" s="22">
        <v>21</v>
      </c>
      <c r="H55" s="22">
        <v>31</v>
      </c>
      <c r="I55" s="22">
        <v>33</v>
      </c>
      <c r="J55" s="23">
        <v>12</v>
      </c>
      <c r="Q55" s="33"/>
      <c r="R55" s="33"/>
      <c r="S55" s="33"/>
      <c r="T55" s="33"/>
      <c r="U55" s="33"/>
      <c r="V55" s="33"/>
      <c r="X55" s="34"/>
      <c r="Y55" s="33"/>
      <c r="Z55" s="33"/>
      <c r="AA55" s="33"/>
      <c r="AB55" s="33"/>
      <c r="AC55" s="35"/>
      <c r="AD55" s="33"/>
      <c r="AE55" s="33"/>
      <c r="AF55" s="33"/>
      <c r="AG55" s="33"/>
      <c r="AH55" s="33"/>
      <c r="AI55" s="33"/>
      <c r="AJ55" s="36"/>
      <c r="AK55" s="10">
        <v>5</v>
      </c>
      <c r="AL55" s="11">
        <v>9</v>
      </c>
      <c r="AM55" s="11">
        <v>11</v>
      </c>
      <c r="AN55" s="11">
        <v>17</v>
      </c>
      <c r="AO55" s="11">
        <v>17</v>
      </c>
      <c r="AP55" s="11">
        <v>21</v>
      </c>
      <c r="AQ55" s="11">
        <v>20</v>
      </c>
      <c r="AR55" s="11">
        <v>21</v>
      </c>
      <c r="AS55" s="11">
        <v>35</v>
      </c>
      <c r="AT55" s="11">
        <v>41</v>
      </c>
      <c r="AU55" s="11">
        <v>36</v>
      </c>
      <c r="AV55" s="11">
        <v>31</v>
      </c>
      <c r="AW55" s="12">
        <v>26</v>
      </c>
      <c r="AX55" s="13">
        <v>37</v>
      </c>
      <c r="AY55" s="13">
        <v>50</v>
      </c>
      <c r="AZ55" s="13">
        <v>47</v>
      </c>
      <c r="BA55" s="13">
        <v>44</v>
      </c>
      <c r="BB55" s="14">
        <v>41</v>
      </c>
      <c r="BC55" s="19">
        <f t="shared" si="4"/>
        <v>50</v>
      </c>
      <c r="BD55" s="55">
        <f t="shared" si="2"/>
        <v>0.96986034426761936</v>
      </c>
      <c r="BE55" s="19">
        <f t="shared" si="3"/>
        <v>1.0169210782721663</v>
      </c>
      <c r="BF55" s="19">
        <f t="shared" si="5"/>
        <v>0.98622929522572267</v>
      </c>
      <c r="BG55" s="19">
        <f t="shared" si="6"/>
        <v>1.008327379019162</v>
      </c>
    </row>
    <row r="56" spans="1:59">
      <c r="A56" s="24">
        <v>55</v>
      </c>
      <c r="B56" s="31">
        <v>2003055</v>
      </c>
      <c r="C56" s="32" t="s">
        <v>54</v>
      </c>
      <c r="D56" s="21">
        <v>6</v>
      </c>
      <c r="E56" s="22">
        <v>13</v>
      </c>
      <c r="F56" s="22">
        <v>16</v>
      </c>
      <c r="G56" s="22">
        <v>21</v>
      </c>
      <c r="H56" s="22">
        <v>28</v>
      </c>
      <c r="I56" s="22">
        <v>31</v>
      </c>
      <c r="J56" s="23">
        <v>16</v>
      </c>
      <c r="Q56" s="33"/>
      <c r="R56" s="33"/>
      <c r="S56" s="33"/>
      <c r="T56" s="33"/>
      <c r="U56" s="33"/>
      <c r="V56" s="33"/>
      <c r="X56" s="34"/>
      <c r="Y56" s="33"/>
      <c r="Z56" s="33"/>
      <c r="AA56" s="33"/>
      <c r="AB56" s="33"/>
      <c r="AC56" s="35"/>
      <c r="AD56" s="33"/>
      <c r="AE56" s="33"/>
      <c r="AF56" s="33"/>
      <c r="AG56" s="33"/>
      <c r="AH56" s="33"/>
      <c r="AI56" s="33"/>
      <c r="AJ56" s="36"/>
      <c r="AK56" s="10">
        <v>4</v>
      </c>
      <c r="AL56" s="11">
        <v>7</v>
      </c>
      <c r="AM56" s="11">
        <v>10</v>
      </c>
      <c r="AN56" s="11">
        <v>13</v>
      </c>
      <c r="AO56" s="11">
        <v>17</v>
      </c>
      <c r="AP56" s="11">
        <v>27</v>
      </c>
      <c r="AQ56" s="11">
        <v>25</v>
      </c>
      <c r="AR56" s="11">
        <v>25</v>
      </c>
      <c r="AS56" s="11">
        <v>38</v>
      </c>
      <c r="AT56" s="11">
        <v>31</v>
      </c>
      <c r="AU56" s="11">
        <v>24</v>
      </c>
      <c r="AV56" s="11">
        <v>31</v>
      </c>
      <c r="AW56" s="12">
        <v>40</v>
      </c>
      <c r="AX56" s="13">
        <v>51</v>
      </c>
      <c r="AY56" s="13">
        <v>64</v>
      </c>
      <c r="AZ56" s="13">
        <v>61</v>
      </c>
      <c r="BA56" s="13">
        <v>58</v>
      </c>
      <c r="BB56" s="14">
        <v>55</v>
      </c>
      <c r="BC56" s="19">
        <f t="shared" si="4"/>
        <v>64</v>
      </c>
      <c r="BD56" s="55">
        <f t="shared" si="2"/>
        <v>1.1008119519324455</v>
      </c>
      <c r="BE56" s="19">
        <f t="shared" si="3"/>
        <v>1.0373822669697954</v>
      </c>
      <c r="BF56" s="19">
        <f t="shared" si="5"/>
        <v>0.99686911334848971</v>
      </c>
      <c r="BG56" s="19">
        <f t="shared" si="6"/>
        <v>1.013238064306593</v>
      </c>
    </row>
    <row r="57" spans="1:59">
      <c r="A57" s="24">
        <v>56</v>
      </c>
      <c r="B57" s="31">
        <v>2003056</v>
      </c>
      <c r="C57" s="32" t="s">
        <v>55</v>
      </c>
      <c r="D57" s="21">
        <v>8</v>
      </c>
      <c r="E57" s="22">
        <v>17</v>
      </c>
      <c r="F57" s="22">
        <v>21</v>
      </c>
      <c r="G57" s="22">
        <v>26</v>
      </c>
      <c r="H57" s="22">
        <v>28</v>
      </c>
      <c r="I57" s="22">
        <v>29</v>
      </c>
      <c r="J57" s="23">
        <v>7</v>
      </c>
      <c r="Q57" s="33"/>
      <c r="R57" s="33"/>
      <c r="S57" s="33"/>
      <c r="T57" s="33"/>
      <c r="U57" s="33"/>
      <c r="V57" s="33"/>
      <c r="X57" s="34"/>
      <c r="Y57" s="33"/>
      <c r="Z57" s="33"/>
      <c r="AA57" s="33"/>
      <c r="AB57" s="33"/>
      <c r="AC57" s="35"/>
      <c r="AD57" s="33"/>
      <c r="AE57" s="33"/>
      <c r="AF57" s="33"/>
      <c r="AG57" s="33"/>
      <c r="AH57" s="33"/>
      <c r="AI57" s="33"/>
      <c r="AJ57" s="36"/>
      <c r="AK57" s="10">
        <v>9</v>
      </c>
      <c r="AL57" s="11">
        <v>5</v>
      </c>
      <c r="AM57" s="11">
        <v>14</v>
      </c>
      <c r="AN57" s="11">
        <v>21</v>
      </c>
      <c r="AO57" s="11">
        <v>10</v>
      </c>
      <c r="AP57" s="11">
        <v>17</v>
      </c>
      <c r="AQ57" s="11">
        <v>30</v>
      </c>
      <c r="AR57" s="11">
        <v>39</v>
      </c>
      <c r="AS57" s="11">
        <v>41</v>
      </c>
      <c r="AT57" s="11">
        <v>33</v>
      </c>
      <c r="AU57" s="11">
        <v>25</v>
      </c>
      <c r="AV57" s="11">
        <v>31</v>
      </c>
      <c r="AW57" s="12">
        <v>54</v>
      </c>
      <c r="AX57" s="13">
        <v>49</v>
      </c>
      <c r="AY57" s="13">
        <v>44</v>
      </c>
      <c r="AZ57" s="13">
        <v>57</v>
      </c>
      <c r="BA57" s="13">
        <v>53</v>
      </c>
      <c r="BB57" s="14">
        <v>49</v>
      </c>
      <c r="BC57" s="19">
        <f t="shared" si="4"/>
        <v>44</v>
      </c>
      <c r="BD57" s="55">
        <f t="shared" si="2"/>
        <v>1.0803507632348164</v>
      </c>
      <c r="BE57" s="19">
        <f t="shared" si="3"/>
        <v>1.0353361481000325</v>
      </c>
      <c r="BF57" s="19">
        <f t="shared" si="5"/>
        <v>0.99605066580058454</v>
      </c>
      <c r="BG57" s="19">
        <f t="shared" si="6"/>
        <v>1.0161026307242611</v>
      </c>
    </row>
    <row r="58" spans="1:59">
      <c r="A58" s="24">
        <v>57</v>
      </c>
      <c r="B58" s="31">
        <v>2003057</v>
      </c>
      <c r="C58" s="32" t="s">
        <v>56</v>
      </c>
      <c r="D58" s="21">
        <v>18</v>
      </c>
      <c r="E58" s="22">
        <v>19</v>
      </c>
      <c r="F58" s="22">
        <v>24</v>
      </c>
      <c r="G58" s="22">
        <v>25</v>
      </c>
      <c r="H58" s="22">
        <v>30</v>
      </c>
      <c r="I58" s="22">
        <v>31</v>
      </c>
      <c r="J58" s="23">
        <v>16</v>
      </c>
      <c r="Q58" s="33"/>
      <c r="R58" s="33"/>
      <c r="S58" s="33"/>
      <c r="T58" s="33"/>
      <c r="U58" s="33"/>
      <c r="V58" s="33"/>
      <c r="X58" s="34"/>
      <c r="Y58" s="33"/>
      <c r="Z58" s="33"/>
      <c r="AA58" s="33"/>
      <c r="AB58" s="33"/>
      <c r="AC58" s="35"/>
      <c r="AD58" s="33"/>
      <c r="AE58" s="33"/>
      <c r="AF58" s="33"/>
      <c r="AG58" s="33"/>
      <c r="AH58" s="33"/>
      <c r="AI58" s="33"/>
      <c r="AJ58" s="36"/>
      <c r="AK58" s="10">
        <v>3</v>
      </c>
      <c r="AL58" s="11">
        <v>11</v>
      </c>
      <c r="AM58" s="11">
        <v>12</v>
      </c>
      <c r="AN58" s="11">
        <v>3</v>
      </c>
      <c r="AO58" s="11">
        <v>21</v>
      </c>
      <c r="AP58" s="11">
        <v>19</v>
      </c>
      <c r="AQ58" s="11">
        <v>21</v>
      </c>
      <c r="AR58" s="11">
        <v>27</v>
      </c>
      <c r="AS58" s="11">
        <v>37</v>
      </c>
      <c r="AT58" s="11">
        <v>27</v>
      </c>
      <c r="AU58" s="11">
        <v>43</v>
      </c>
      <c r="AV58" s="11">
        <v>35</v>
      </c>
      <c r="AW58" s="12">
        <v>27</v>
      </c>
      <c r="AX58" s="13">
        <v>51</v>
      </c>
      <c r="AY58" s="13">
        <v>45</v>
      </c>
      <c r="AZ58" s="13">
        <v>39</v>
      </c>
      <c r="BA58" s="13">
        <v>52</v>
      </c>
      <c r="BB58" s="14">
        <v>67</v>
      </c>
      <c r="BC58" s="19">
        <f t="shared" si="4"/>
        <v>45</v>
      </c>
      <c r="BD58" s="55">
        <f t="shared" si="2"/>
        <v>1.023059434881455</v>
      </c>
      <c r="BE58" s="19">
        <f t="shared" si="3"/>
        <v>1.0169210782721663</v>
      </c>
      <c r="BF58" s="19">
        <f t="shared" si="5"/>
        <v>0.98541084767781739</v>
      </c>
      <c r="BG58" s="19">
        <f t="shared" si="6"/>
        <v>1.0218317635595973</v>
      </c>
    </row>
    <row r="59" spans="1:59">
      <c r="A59" s="24">
        <v>58</v>
      </c>
      <c r="B59" s="31">
        <v>2003058</v>
      </c>
      <c r="C59" s="32" t="s">
        <v>57</v>
      </c>
      <c r="D59" s="21">
        <v>9</v>
      </c>
      <c r="E59" s="22">
        <v>11</v>
      </c>
      <c r="F59" s="22">
        <v>16</v>
      </c>
      <c r="G59" s="22">
        <v>28</v>
      </c>
      <c r="H59" s="22">
        <v>32</v>
      </c>
      <c r="I59" s="22">
        <v>33</v>
      </c>
      <c r="J59" s="23">
        <v>2</v>
      </c>
      <c r="Q59" s="33"/>
      <c r="R59" s="33"/>
      <c r="S59" s="33"/>
      <c r="T59" s="33"/>
      <c r="U59" s="33"/>
      <c r="V59" s="33"/>
      <c r="X59" s="34"/>
      <c r="Y59" s="33"/>
      <c r="Z59" s="33"/>
      <c r="AA59" s="33"/>
      <c r="AB59" s="33"/>
      <c r="AC59" s="35"/>
      <c r="AD59" s="33"/>
      <c r="AE59" s="33"/>
      <c r="AF59" s="33"/>
      <c r="AG59" s="33"/>
      <c r="AH59" s="33"/>
      <c r="AI59" s="33"/>
      <c r="AJ59" s="36"/>
      <c r="AK59" s="10">
        <v>6</v>
      </c>
      <c r="AL59" s="11">
        <v>5</v>
      </c>
      <c r="AM59" s="11">
        <v>14</v>
      </c>
      <c r="AN59" s="11">
        <v>21</v>
      </c>
      <c r="AO59" s="11">
        <v>17</v>
      </c>
      <c r="AP59" s="11">
        <v>9</v>
      </c>
      <c r="AQ59" s="11">
        <v>21</v>
      </c>
      <c r="AR59" s="11">
        <v>29</v>
      </c>
      <c r="AS59" s="11">
        <v>30</v>
      </c>
      <c r="AT59" s="11">
        <v>45</v>
      </c>
      <c r="AU59" s="11">
        <v>38</v>
      </c>
      <c r="AV59" s="11">
        <v>31</v>
      </c>
      <c r="AW59" s="12">
        <v>39</v>
      </c>
      <c r="AX59" s="13">
        <v>33</v>
      </c>
      <c r="AY59" s="13">
        <v>78</v>
      </c>
      <c r="AZ59" s="13">
        <v>75</v>
      </c>
      <c r="BA59" s="13">
        <v>72</v>
      </c>
      <c r="BB59" s="14">
        <v>69</v>
      </c>
      <c r="BC59" s="19">
        <f t="shared" si="4"/>
        <v>78</v>
      </c>
      <c r="BD59" s="55">
        <f t="shared" si="2"/>
        <v>1.1499188048067555</v>
      </c>
      <c r="BE59" s="19">
        <f t="shared" si="3"/>
        <v>1.04761286131861</v>
      </c>
      <c r="BF59" s="19">
        <f t="shared" si="5"/>
        <v>1.0099642741149724</v>
      </c>
      <c r="BG59" s="19">
        <f t="shared" si="6"/>
        <v>1.0365638194218902</v>
      </c>
    </row>
    <row r="60" spans="1:59">
      <c r="A60" s="24">
        <v>59</v>
      </c>
      <c r="B60" s="31">
        <v>2003059</v>
      </c>
      <c r="C60" s="32" t="s">
        <v>58</v>
      </c>
      <c r="D60" s="21">
        <v>2</v>
      </c>
      <c r="E60" s="22">
        <v>3</v>
      </c>
      <c r="F60" s="22">
        <v>5</v>
      </c>
      <c r="G60" s="22">
        <v>6</v>
      </c>
      <c r="H60" s="22">
        <v>18</v>
      </c>
      <c r="I60" s="22">
        <v>30</v>
      </c>
      <c r="J60" s="23">
        <v>4</v>
      </c>
      <c r="Q60" s="33"/>
      <c r="R60" s="33"/>
      <c r="S60" s="33"/>
      <c r="T60" s="33"/>
      <c r="U60" s="33"/>
      <c r="V60" s="33"/>
      <c r="X60" s="34"/>
      <c r="Y60" s="33"/>
      <c r="Z60" s="33"/>
      <c r="AA60" s="33"/>
      <c r="AB60" s="33"/>
      <c r="AC60" s="35"/>
      <c r="AD60" s="33"/>
      <c r="AE60" s="33"/>
      <c r="AF60" s="33"/>
      <c r="AG60" s="33"/>
      <c r="AH60" s="33"/>
      <c r="AI60" s="33"/>
      <c r="AJ60" s="36"/>
      <c r="AK60" s="10">
        <v>4</v>
      </c>
      <c r="AL60" s="11">
        <v>12</v>
      </c>
      <c r="AM60" s="11">
        <v>9</v>
      </c>
      <c r="AN60" s="11">
        <v>10</v>
      </c>
      <c r="AO60" s="11">
        <v>22</v>
      </c>
      <c r="AP60" s="11">
        <v>24</v>
      </c>
      <c r="AQ60" s="11">
        <v>19</v>
      </c>
      <c r="AR60" s="11">
        <v>24</v>
      </c>
      <c r="AS60" s="11">
        <v>31</v>
      </c>
      <c r="AT60" s="11">
        <v>28</v>
      </c>
      <c r="AU60" s="11">
        <v>25</v>
      </c>
      <c r="AV60" s="11">
        <v>22</v>
      </c>
      <c r="AW60" s="12">
        <v>19</v>
      </c>
      <c r="AX60" s="13">
        <v>32</v>
      </c>
      <c r="AY60" s="13">
        <v>30</v>
      </c>
      <c r="AZ60" s="13">
        <v>28</v>
      </c>
      <c r="BA60" s="13">
        <v>45</v>
      </c>
      <c r="BB60" s="14">
        <v>44</v>
      </c>
      <c r="BC60" s="19">
        <f t="shared" si="4"/>
        <v>30</v>
      </c>
      <c r="BD60" s="55">
        <f t="shared" si="2"/>
        <v>1.0680740500162391</v>
      </c>
      <c r="BE60" s="19">
        <f t="shared" si="3"/>
        <v>1.0189671971419292</v>
      </c>
      <c r="BF60" s="19">
        <f t="shared" si="5"/>
        <v>0.98131860993829167</v>
      </c>
      <c r="BG60" s="19">
        <f t="shared" si="6"/>
        <v>1.0341084767781747</v>
      </c>
    </row>
    <row r="61" spans="1:59">
      <c r="A61" s="24">
        <v>60</v>
      </c>
      <c r="B61" s="31">
        <v>2003060</v>
      </c>
      <c r="C61" s="32" t="s">
        <v>59</v>
      </c>
      <c r="D61" s="21">
        <v>2</v>
      </c>
      <c r="E61" s="22">
        <v>4</v>
      </c>
      <c r="F61" s="22">
        <v>6</v>
      </c>
      <c r="G61" s="22">
        <v>17</v>
      </c>
      <c r="H61" s="22">
        <v>21</v>
      </c>
      <c r="I61" s="22">
        <v>28</v>
      </c>
      <c r="J61" s="23">
        <v>11</v>
      </c>
      <c r="Q61" s="33"/>
      <c r="R61" s="33"/>
      <c r="S61" s="33"/>
      <c r="T61" s="33"/>
      <c r="U61" s="33"/>
      <c r="V61" s="33"/>
      <c r="X61" s="34"/>
      <c r="Y61" s="33"/>
      <c r="Z61" s="33"/>
      <c r="AA61" s="33"/>
      <c r="AB61" s="33"/>
      <c r="AC61" s="35"/>
      <c r="AD61" s="33"/>
      <c r="AE61" s="33"/>
      <c r="AF61" s="33"/>
      <c r="AG61" s="33"/>
      <c r="AH61" s="33"/>
      <c r="AI61" s="33"/>
      <c r="AJ61" s="36"/>
      <c r="AK61" s="10">
        <v>6</v>
      </c>
      <c r="AL61" s="11">
        <v>6</v>
      </c>
      <c r="AM61" s="11">
        <v>13</v>
      </c>
      <c r="AN61" s="11">
        <v>18</v>
      </c>
      <c r="AO61" s="11">
        <v>15</v>
      </c>
      <c r="AP61" s="11">
        <v>22</v>
      </c>
      <c r="AQ61" s="11">
        <v>24</v>
      </c>
      <c r="AR61" s="11">
        <v>28</v>
      </c>
      <c r="AS61" s="11">
        <v>34</v>
      </c>
      <c r="AT61" s="11">
        <v>30</v>
      </c>
      <c r="AU61" s="11">
        <v>26</v>
      </c>
      <c r="AV61" s="11">
        <v>22</v>
      </c>
      <c r="AW61" s="12">
        <v>33</v>
      </c>
      <c r="AX61" s="13">
        <v>30</v>
      </c>
      <c r="AY61" s="13">
        <v>27</v>
      </c>
      <c r="AZ61" s="13">
        <v>42</v>
      </c>
      <c r="BA61" s="13">
        <v>40</v>
      </c>
      <c r="BB61" s="14">
        <v>38</v>
      </c>
      <c r="BC61" s="19">
        <f t="shared" si="4"/>
        <v>27</v>
      </c>
      <c r="BD61" s="55">
        <f t="shared" si="2"/>
        <v>0.91666125365378359</v>
      </c>
      <c r="BE61" s="19">
        <f t="shared" si="3"/>
        <v>1.0087366027931146</v>
      </c>
      <c r="BF61" s="19">
        <f t="shared" si="5"/>
        <v>0.96986034426761936</v>
      </c>
      <c r="BG61" s="19">
        <f t="shared" si="6"/>
        <v>1.0324715816823644</v>
      </c>
    </row>
    <row r="62" spans="1:59">
      <c r="A62" s="24">
        <v>61</v>
      </c>
      <c r="B62" s="31">
        <v>2003061</v>
      </c>
      <c r="C62" s="32" t="s">
        <v>60</v>
      </c>
      <c r="D62" s="21">
        <v>3</v>
      </c>
      <c r="E62" s="22">
        <v>5</v>
      </c>
      <c r="F62" s="22">
        <v>20</v>
      </c>
      <c r="G62" s="22">
        <v>21</v>
      </c>
      <c r="H62" s="22">
        <v>28</v>
      </c>
      <c r="I62" s="22">
        <v>32</v>
      </c>
      <c r="J62" s="23">
        <v>2</v>
      </c>
      <c r="Q62" s="33"/>
      <c r="R62" s="33"/>
      <c r="S62" s="33"/>
      <c r="T62" s="33"/>
      <c r="U62" s="33"/>
      <c r="V62" s="33"/>
      <c r="X62" s="34"/>
      <c r="Y62" s="33"/>
      <c r="Z62" s="33"/>
      <c r="AA62" s="33"/>
      <c r="AB62" s="33"/>
      <c r="AC62" s="35"/>
      <c r="AD62" s="33"/>
      <c r="AE62" s="33"/>
      <c r="AF62" s="33"/>
      <c r="AG62" s="33"/>
      <c r="AH62" s="33"/>
      <c r="AI62" s="33"/>
      <c r="AJ62" s="36"/>
      <c r="AK62" s="10">
        <v>7</v>
      </c>
      <c r="AL62" s="11">
        <v>5</v>
      </c>
      <c r="AM62" s="11">
        <v>9</v>
      </c>
      <c r="AN62" s="11">
        <v>19</v>
      </c>
      <c r="AO62" s="11">
        <v>18</v>
      </c>
      <c r="AP62" s="11">
        <v>21</v>
      </c>
      <c r="AQ62" s="11">
        <v>19</v>
      </c>
      <c r="AR62" s="11">
        <v>19</v>
      </c>
      <c r="AS62" s="11">
        <v>43</v>
      </c>
      <c r="AT62" s="11">
        <v>37</v>
      </c>
      <c r="AU62" s="11">
        <v>31</v>
      </c>
      <c r="AV62" s="11">
        <v>25</v>
      </c>
      <c r="AW62" s="12">
        <v>34</v>
      </c>
      <c r="AX62" s="13">
        <v>29</v>
      </c>
      <c r="AY62" s="13">
        <v>41</v>
      </c>
      <c r="AZ62" s="13">
        <v>37</v>
      </c>
      <c r="BA62" s="13">
        <v>33</v>
      </c>
      <c r="BB62" s="14">
        <v>29</v>
      </c>
      <c r="BC62" s="19">
        <f t="shared" si="4"/>
        <v>41</v>
      </c>
      <c r="BD62" s="55">
        <f t="shared" si="2"/>
        <v>0.90438454043520633</v>
      </c>
      <c r="BE62" s="19">
        <f t="shared" si="3"/>
        <v>0.99236765183501141</v>
      </c>
      <c r="BF62" s="19">
        <f t="shared" si="5"/>
        <v>0.96494965898018825</v>
      </c>
      <c r="BG62" s="19">
        <f t="shared" si="6"/>
        <v>1.0246963299772653</v>
      </c>
    </row>
    <row r="63" spans="1:59">
      <c r="A63" s="24">
        <v>62</v>
      </c>
      <c r="B63" s="31">
        <v>2003062</v>
      </c>
      <c r="C63" s="32" t="s">
        <v>61</v>
      </c>
      <c r="D63" s="21">
        <v>1</v>
      </c>
      <c r="E63" s="22">
        <v>6</v>
      </c>
      <c r="F63" s="22">
        <v>12</v>
      </c>
      <c r="G63" s="22">
        <v>19</v>
      </c>
      <c r="H63" s="22">
        <v>20</v>
      </c>
      <c r="I63" s="22">
        <v>32</v>
      </c>
      <c r="J63" s="23">
        <v>14</v>
      </c>
      <c r="Q63" s="33"/>
      <c r="R63" s="33"/>
      <c r="S63" s="33"/>
      <c r="T63" s="33"/>
      <c r="U63" s="33"/>
      <c r="V63" s="33"/>
      <c r="X63" s="34"/>
      <c r="Y63" s="33"/>
      <c r="Z63" s="33"/>
      <c r="AA63" s="33"/>
      <c r="AB63" s="33"/>
      <c r="AC63" s="35"/>
      <c r="AD63" s="33"/>
      <c r="AE63" s="33"/>
      <c r="AF63" s="33"/>
      <c r="AG63" s="33"/>
      <c r="AH63" s="33"/>
      <c r="AI63" s="33"/>
      <c r="AJ63" s="36"/>
      <c r="AK63" s="10">
        <v>6</v>
      </c>
      <c r="AL63" s="11">
        <v>6</v>
      </c>
      <c r="AM63" s="11">
        <v>10</v>
      </c>
      <c r="AN63" s="11">
        <v>6</v>
      </c>
      <c r="AO63" s="11">
        <v>27</v>
      </c>
      <c r="AP63" s="11">
        <v>18</v>
      </c>
      <c r="AQ63" s="11">
        <v>18</v>
      </c>
      <c r="AR63" s="11">
        <v>20</v>
      </c>
      <c r="AS63" s="11">
        <v>35</v>
      </c>
      <c r="AT63" s="11">
        <v>30</v>
      </c>
      <c r="AU63" s="11">
        <v>38</v>
      </c>
      <c r="AV63" s="11">
        <v>34</v>
      </c>
      <c r="AW63" s="12">
        <v>30</v>
      </c>
      <c r="AX63" s="13">
        <v>26</v>
      </c>
      <c r="AY63" s="13">
        <v>39</v>
      </c>
      <c r="AZ63" s="13">
        <v>36</v>
      </c>
      <c r="BA63" s="13">
        <v>33</v>
      </c>
      <c r="BB63" s="14">
        <v>50</v>
      </c>
      <c r="BC63" s="19">
        <f t="shared" si="4"/>
        <v>39</v>
      </c>
      <c r="BD63" s="55">
        <f t="shared" si="2"/>
        <v>0.87983111399805136</v>
      </c>
      <c r="BE63" s="19">
        <f t="shared" si="3"/>
        <v>0.95144527443975313</v>
      </c>
      <c r="BF63" s="19">
        <f t="shared" si="5"/>
        <v>0.95758363104904187</v>
      </c>
      <c r="BG63" s="19">
        <f t="shared" si="6"/>
        <v>1.0189671971419292</v>
      </c>
    </row>
    <row r="64" spans="1:59">
      <c r="A64" s="24">
        <v>63</v>
      </c>
      <c r="B64" s="31">
        <v>2003063</v>
      </c>
      <c r="C64" s="32" t="s">
        <v>62</v>
      </c>
      <c r="D64" s="21">
        <v>5</v>
      </c>
      <c r="E64" s="22">
        <v>8</v>
      </c>
      <c r="F64" s="22">
        <v>9</v>
      </c>
      <c r="G64" s="22">
        <v>14</v>
      </c>
      <c r="H64" s="22">
        <v>21</v>
      </c>
      <c r="I64" s="22">
        <v>33</v>
      </c>
      <c r="J64" s="23">
        <v>11</v>
      </c>
      <c r="Q64" s="33"/>
      <c r="R64" s="33"/>
      <c r="S64" s="33"/>
      <c r="T64" s="33"/>
      <c r="U64" s="33"/>
      <c r="V64" s="33"/>
      <c r="X64" s="34"/>
      <c r="Y64" s="33"/>
      <c r="Z64" s="33"/>
      <c r="AA64" s="33"/>
      <c r="AB64" s="33"/>
      <c r="AC64" s="35"/>
      <c r="AD64" s="33"/>
      <c r="AE64" s="33"/>
      <c r="AF64" s="33"/>
      <c r="AG64" s="33"/>
      <c r="AH64" s="33"/>
      <c r="AI64" s="33"/>
      <c r="AJ64" s="36"/>
      <c r="AK64" s="10">
        <v>6</v>
      </c>
      <c r="AL64" s="11">
        <v>6</v>
      </c>
      <c r="AM64" s="11">
        <v>15</v>
      </c>
      <c r="AN64" s="11">
        <v>18</v>
      </c>
      <c r="AO64" s="11">
        <v>13</v>
      </c>
      <c r="AP64" s="11">
        <v>18</v>
      </c>
      <c r="AQ64" s="11">
        <v>27</v>
      </c>
      <c r="AR64" s="11">
        <v>30</v>
      </c>
      <c r="AS64" s="11">
        <v>35</v>
      </c>
      <c r="AT64" s="11">
        <v>42</v>
      </c>
      <c r="AU64" s="11">
        <v>38</v>
      </c>
      <c r="AV64" s="11">
        <v>34</v>
      </c>
      <c r="AW64" s="12">
        <v>45</v>
      </c>
      <c r="AX64" s="13">
        <v>42</v>
      </c>
      <c r="AY64" s="13">
        <v>56</v>
      </c>
      <c r="AZ64" s="13">
        <v>54</v>
      </c>
      <c r="BA64" s="13">
        <v>52</v>
      </c>
      <c r="BB64" s="14">
        <v>50</v>
      </c>
      <c r="BC64" s="19">
        <f t="shared" si="4"/>
        <v>56</v>
      </c>
      <c r="BD64" s="55">
        <f t="shared" si="2"/>
        <v>0.78980188372848326</v>
      </c>
      <c r="BE64" s="19">
        <f t="shared" si="3"/>
        <v>0.96986034426761936</v>
      </c>
      <c r="BF64" s="19">
        <f t="shared" si="5"/>
        <v>0.96658655407599869</v>
      </c>
      <c r="BG64" s="19">
        <f t="shared" si="6"/>
        <v>1.023059434881455</v>
      </c>
    </row>
    <row r="65" spans="1:59">
      <c r="A65" s="24">
        <v>64</v>
      </c>
      <c r="B65" s="31">
        <v>2003064</v>
      </c>
      <c r="C65" s="32" t="s">
        <v>63</v>
      </c>
      <c r="D65" s="21">
        <v>4</v>
      </c>
      <c r="E65" s="22">
        <v>6</v>
      </c>
      <c r="F65" s="22">
        <v>8</v>
      </c>
      <c r="G65" s="22">
        <v>12</v>
      </c>
      <c r="H65" s="22">
        <v>15</v>
      </c>
      <c r="I65" s="22">
        <v>30</v>
      </c>
      <c r="J65" s="23">
        <v>1</v>
      </c>
      <c r="Q65" s="33"/>
      <c r="R65" s="33"/>
      <c r="S65" s="33"/>
      <c r="T65" s="33"/>
      <c r="U65" s="33"/>
      <c r="V65" s="33"/>
      <c r="X65" s="34"/>
      <c r="Y65" s="33"/>
      <c r="Z65" s="33"/>
      <c r="AA65" s="33"/>
      <c r="AB65" s="33"/>
      <c r="AC65" s="35"/>
      <c r="AD65" s="33"/>
      <c r="AE65" s="33"/>
      <c r="AF65" s="33"/>
      <c r="AG65" s="33"/>
      <c r="AH65" s="33"/>
      <c r="AI65" s="33"/>
      <c r="AJ65" s="36"/>
      <c r="AK65" s="10">
        <v>3</v>
      </c>
      <c r="AL65" s="11">
        <v>7</v>
      </c>
      <c r="AM65" s="11">
        <v>10</v>
      </c>
      <c r="AN65" s="11">
        <v>9</v>
      </c>
      <c r="AO65" s="11">
        <v>19</v>
      </c>
      <c r="AP65" s="11">
        <v>27</v>
      </c>
      <c r="AQ65" s="11">
        <v>30</v>
      </c>
      <c r="AR65" s="11">
        <v>25</v>
      </c>
      <c r="AS65" s="11">
        <v>31</v>
      </c>
      <c r="AT65" s="11">
        <v>27</v>
      </c>
      <c r="AU65" s="11">
        <v>36</v>
      </c>
      <c r="AV65" s="11">
        <v>33</v>
      </c>
      <c r="AW65" s="12">
        <v>30</v>
      </c>
      <c r="AX65" s="13">
        <v>59</v>
      </c>
      <c r="AY65" s="13">
        <v>58</v>
      </c>
      <c r="AZ65" s="13">
        <v>57</v>
      </c>
      <c r="BA65" s="13">
        <v>56</v>
      </c>
      <c r="BB65" s="14">
        <v>55</v>
      </c>
      <c r="BC65" s="19">
        <f t="shared" si="4"/>
        <v>58</v>
      </c>
      <c r="BD65" s="55">
        <f t="shared" si="2"/>
        <v>0.90438454043520633</v>
      </c>
      <c r="BE65" s="19">
        <f t="shared" si="3"/>
        <v>0.98622929522572267</v>
      </c>
      <c r="BF65" s="19">
        <f t="shared" si="5"/>
        <v>0.97640792465086068</v>
      </c>
      <c r="BG65" s="19">
        <f t="shared" si="6"/>
        <v>1.0300162390386489</v>
      </c>
    </row>
    <row r="66" spans="1:59">
      <c r="A66" s="24">
        <v>65</v>
      </c>
      <c r="B66" s="31">
        <v>2003065</v>
      </c>
      <c r="C66" s="32" t="s">
        <v>64</v>
      </c>
      <c r="D66" s="21">
        <v>6</v>
      </c>
      <c r="E66" s="22">
        <v>15</v>
      </c>
      <c r="F66" s="22">
        <v>16</v>
      </c>
      <c r="G66" s="22">
        <v>17</v>
      </c>
      <c r="H66" s="22">
        <v>30</v>
      </c>
      <c r="I66" s="22">
        <v>33</v>
      </c>
      <c r="J66" s="23">
        <v>11</v>
      </c>
      <c r="Q66" s="33"/>
      <c r="R66" s="33"/>
      <c r="S66" s="33"/>
      <c r="T66" s="33"/>
      <c r="U66" s="33"/>
      <c r="V66" s="33"/>
      <c r="X66" s="34"/>
      <c r="Y66" s="33"/>
      <c r="Z66" s="33"/>
      <c r="AA66" s="33"/>
      <c r="AB66" s="33"/>
      <c r="AC66" s="35"/>
      <c r="AD66" s="33"/>
      <c r="AE66" s="33"/>
      <c r="AF66" s="33"/>
      <c r="AG66" s="33"/>
      <c r="AH66" s="33"/>
      <c r="AI66" s="33"/>
      <c r="AJ66" s="36"/>
      <c r="AK66" s="10">
        <v>3</v>
      </c>
      <c r="AL66" s="11">
        <v>9</v>
      </c>
      <c r="AM66" s="11">
        <v>7</v>
      </c>
      <c r="AN66" s="11">
        <v>15</v>
      </c>
      <c r="AO66" s="11">
        <v>19</v>
      </c>
      <c r="AP66" s="11">
        <v>21</v>
      </c>
      <c r="AQ66" s="11">
        <v>36</v>
      </c>
      <c r="AR66" s="11">
        <v>27</v>
      </c>
      <c r="AS66" s="11">
        <v>29</v>
      </c>
      <c r="AT66" s="11">
        <v>33</v>
      </c>
      <c r="AU66" s="11">
        <v>26</v>
      </c>
      <c r="AV66" s="11">
        <v>19</v>
      </c>
      <c r="AW66" s="12">
        <v>12</v>
      </c>
      <c r="AX66" s="13">
        <v>37</v>
      </c>
      <c r="AY66" s="13">
        <v>66</v>
      </c>
      <c r="AZ66" s="13">
        <v>81</v>
      </c>
      <c r="BA66" s="13">
        <v>79</v>
      </c>
      <c r="BB66" s="14">
        <v>77</v>
      </c>
      <c r="BC66" s="19">
        <f t="shared" si="4"/>
        <v>66</v>
      </c>
      <c r="BD66" s="55">
        <f t="shared" si="2"/>
        <v>1.0639818122767133</v>
      </c>
      <c r="BE66" s="19">
        <f t="shared" si="3"/>
        <v>0.99032153296524839</v>
      </c>
      <c r="BF66" s="19">
        <f t="shared" si="5"/>
        <v>0.99195842806105872</v>
      </c>
      <c r="BG66" s="19">
        <f t="shared" si="6"/>
        <v>1.0369730431958428</v>
      </c>
    </row>
    <row r="67" spans="1:59">
      <c r="A67" s="24">
        <v>66</v>
      </c>
      <c r="B67" s="31">
        <v>2003066</v>
      </c>
      <c r="C67" s="32" t="s">
        <v>65</v>
      </c>
      <c r="D67" s="21">
        <v>3</v>
      </c>
      <c r="E67" s="22">
        <v>7</v>
      </c>
      <c r="F67" s="22">
        <v>8</v>
      </c>
      <c r="G67" s="22">
        <v>20</v>
      </c>
      <c r="H67" s="22">
        <v>24</v>
      </c>
      <c r="I67" s="22">
        <v>32</v>
      </c>
      <c r="J67" s="23">
        <v>14</v>
      </c>
      <c r="Q67" s="33"/>
      <c r="R67" s="33"/>
      <c r="S67" s="33"/>
      <c r="T67" s="33"/>
      <c r="U67" s="33"/>
      <c r="V67" s="33"/>
      <c r="X67" s="34"/>
      <c r="Y67" s="33"/>
      <c r="Z67" s="33"/>
      <c r="AA67" s="33"/>
      <c r="AB67" s="33"/>
      <c r="AC67" s="35"/>
      <c r="AD67" s="33"/>
      <c r="AE67" s="33"/>
      <c r="AF67" s="33"/>
      <c r="AG67" s="33"/>
      <c r="AH67" s="33"/>
      <c r="AI67" s="33"/>
      <c r="AJ67" s="36"/>
      <c r="AK67" s="10">
        <v>7</v>
      </c>
      <c r="AL67" s="11">
        <v>6</v>
      </c>
      <c r="AM67" s="11">
        <v>14</v>
      </c>
      <c r="AN67" s="11">
        <v>10</v>
      </c>
      <c r="AO67" s="11">
        <v>17</v>
      </c>
      <c r="AP67" s="11">
        <v>14</v>
      </c>
      <c r="AQ67" s="11">
        <v>31</v>
      </c>
      <c r="AR67" s="11">
        <v>24</v>
      </c>
      <c r="AS67" s="11">
        <v>39</v>
      </c>
      <c r="AT67" s="11">
        <v>34</v>
      </c>
      <c r="AU67" s="11">
        <v>42</v>
      </c>
      <c r="AV67" s="11">
        <v>38</v>
      </c>
      <c r="AW67" s="12">
        <v>34</v>
      </c>
      <c r="AX67" s="13">
        <v>30</v>
      </c>
      <c r="AY67" s="13">
        <v>43</v>
      </c>
      <c r="AZ67" s="13">
        <v>40</v>
      </c>
      <c r="BA67" s="13">
        <v>37</v>
      </c>
      <c r="BB67" s="14">
        <v>34</v>
      </c>
      <c r="BC67" s="19">
        <f t="shared" si="4"/>
        <v>43</v>
      </c>
      <c r="BD67" s="55">
        <f t="shared" si="2"/>
        <v>1.0721662877557647</v>
      </c>
      <c r="BE67" s="19">
        <f t="shared" si="3"/>
        <v>0.98827541409548547</v>
      </c>
      <c r="BF67" s="19">
        <f t="shared" si="5"/>
        <v>1.0099642741149724</v>
      </c>
      <c r="BG67" s="19">
        <f t="shared" si="6"/>
        <v>1.027970120168886</v>
      </c>
    </row>
    <row r="68" spans="1:59">
      <c r="A68" s="24">
        <v>67</v>
      </c>
      <c r="B68" s="31">
        <v>2003067</v>
      </c>
      <c r="C68" s="32" t="s">
        <v>66</v>
      </c>
      <c r="D68" s="21">
        <v>5</v>
      </c>
      <c r="E68" s="22">
        <v>11</v>
      </c>
      <c r="F68" s="22">
        <v>12</v>
      </c>
      <c r="G68" s="22">
        <v>13</v>
      </c>
      <c r="H68" s="22">
        <v>27</v>
      </c>
      <c r="I68" s="22">
        <v>31</v>
      </c>
      <c r="J68" s="23">
        <v>10</v>
      </c>
      <c r="Q68" s="33"/>
      <c r="R68" s="33"/>
      <c r="S68" s="33"/>
      <c r="T68" s="33"/>
      <c r="U68" s="33"/>
      <c r="V68" s="33"/>
      <c r="X68" s="34"/>
      <c r="Y68" s="33"/>
      <c r="Z68" s="33"/>
      <c r="AA68" s="33"/>
      <c r="AB68" s="33"/>
      <c r="AC68" s="35"/>
      <c r="AD68" s="33"/>
      <c r="AE68" s="33"/>
      <c r="AF68" s="33"/>
      <c r="AG68" s="33"/>
      <c r="AH68" s="33"/>
      <c r="AI68" s="33"/>
      <c r="AJ68" s="36"/>
      <c r="AK68" s="10">
        <v>6</v>
      </c>
      <c r="AL68" s="11">
        <v>11</v>
      </c>
      <c r="AM68" s="11">
        <v>9</v>
      </c>
      <c r="AN68" s="11">
        <v>15</v>
      </c>
      <c r="AO68" s="11">
        <v>29</v>
      </c>
      <c r="AP68" s="11">
        <v>27</v>
      </c>
      <c r="AQ68" s="11">
        <v>18</v>
      </c>
      <c r="AR68" s="11">
        <v>19</v>
      </c>
      <c r="AS68" s="11">
        <v>22</v>
      </c>
      <c r="AT68" s="11">
        <v>27</v>
      </c>
      <c r="AU68" s="11">
        <v>34</v>
      </c>
      <c r="AV68" s="11">
        <v>57</v>
      </c>
      <c r="AW68" s="12">
        <v>54</v>
      </c>
      <c r="AX68" s="13">
        <v>67</v>
      </c>
      <c r="AY68" s="13">
        <v>65</v>
      </c>
      <c r="AZ68" s="13">
        <v>63</v>
      </c>
      <c r="BA68" s="13">
        <v>61</v>
      </c>
      <c r="BB68" s="14">
        <v>59</v>
      </c>
      <c r="BC68" s="19">
        <f t="shared" si="4"/>
        <v>65</v>
      </c>
      <c r="BD68" s="55">
        <f t="shared" si="2"/>
        <v>1.1785644689834363</v>
      </c>
      <c r="BE68" s="19">
        <f t="shared" si="3"/>
        <v>1.0291977914907438</v>
      </c>
      <c r="BF68" s="19">
        <f t="shared" si="5"/>
        <v>1.027970120168886</v>
      </c>
      <c r="BG68" s="19">
        <f t="shared" si="6"/>
        <v>1.0373822669697954</v>
      </c>
    </row>
    <row r="69" spans="1:59">
      <c r="A69" s="24">
        <v>68</v>
      </c>
      <c r="B69" s="31">
        <v>2003068</v>
      </c>
      <c r="C69" s="32" t="s">
        <v>67</v>
      </c>
      <c r="D69" s="21">
        <v>9</v>
      </c>
      <c r="E69" s="22">
        <v>19</v>
      </c>
      <c r="F69" s="22">
        <v>25</v>
      </c>
      <c r="G69" s="22">
        <v>27</v>
      </c>
      <c r="H69" s="22">
        <v>32</v>
      </c>
      <c r="I69" s="22">
        <v>33</v>
      </c>
      <c r="J69" s="23">
        <v>11</v>
      </c>
      <c r="Q69" s="33"/>
      <c r="R69" s="33"/>
      <c r="S69" s="33"/>
      <c r="T69" s="33"/>
      <c r="U69" s="33"/>
      <c r="V69" s="33"/>
      <c r="X69" s="34"/>
      <c r="Y69" s="33"/>
      <c r="Z69" s="33"/>
      <c r="AA69" s="33"/>
      <c r="AB69" s="33"/>
      <c r="AC69" s="35"/>
      <c r="AD69" s="33"/>
      <c r="AE69" s="33"/>
      <c r="AF69" s="33"/>
      <c r="AG69" s="33"/>
      <c r="AH69" s="33"/>
      <c r="AI69" s="33"/>
      <c r="AJ69" s="36"/>
      <c r="AK69" s="10">
        <v>4</v>
      </c>
      <c r="AL69" s="11">
        <v>9</v>
      </c>
      <c r="AM69" s="11">
        <v>15</v>
      </c>
      <c r="AN69" s="11">
        <v>13</v>
      </c>
      <c r="AO69" s="11">
        <v>26</v>
      </c>
      <c r="AP69" s="11">
        <v>9</v>
      </c>
      <c r="AQ69" s="11">
        <v>19</v>
      </c>
      <c r="AR69" s="11">
        <v>35</v>
      </c>
      <c r="AS69" s="11">
        <v>35</v>
      </c>
      <c r="AT69" s="11">
        <v>37</v>
      </c>
      <c r="AU69" s="11">
        <v>41</v>
      </c>
      <c r="AV69" s="11">
        <v>47</v>
      </c>
      <c r="AW69" s="12">
        <v>40</v>
      </c>
      <c r="AX69" s="13">
        <v>33</v>
      </c>
      <c r="AY69" s="13">
        <v>60</v>
      </c>
      <c r="AZ69" s="13">
        <v>55</v>
      </c>
      <c r="BA69" s="13">
        <v>50</v>
      </c>
      <c r="BB69" s="14">
        <v>65</v>
      </c>
      <c r="BC69" s="19">
        <f t="shared" si="4"/>
        <v>60</v>
      </c>
      <c r="BD69" s="55">
        <f t="shared" si="2"/>
        <v>1.1949334199415393</v>
      </c>
      <c r="BE69" s="19">
        <f t="shared" si="3"/>
        <v>0.99236765183501141</v>
      </c>
      <c r="BF69" s="19">
        <f t="shared" si="5"/>
        <v>1.0443390711269893</v>
      </c>
      <c r="BG69" s="19">
        <f t="shared" si="6"/>
        <v>1.0435206235790842</v>
      </c>
    </row>
    <row r="70" spans="1:59">
      <c r="A70" s="24">
        <v>69</v>
      </c>
      <c r="B70" s="31">
        <v>2003069</v>
      </c>
      <c r="C70" s="32" t="s">
        <v>68</v>
      </c>
      <c r="D70" s="21">
        <v>7</v>
      </c>
      <c r="E70" s="22">
        <v>11</v>
      </c>
      <c r="F70" s="22">
        <v>16</v>
      </c>
      <c r="G70" s="22">
        <v>19</v>
      </c>
      <c r="H70" s="22">
        <v>26</v>
      </c>
      <c r="I70" s="22">
        <v>28</v>
      </c>
      <c r="J70" s="23">
        <v>11</v>
      </c>
      <c r="Q70" s="33"/>
      <c r="R70" s="33"/>
      <c r="S70" s="33"/>
      <c r="T70" s="33"/>
      <c r="U70" s="33"/>
      <c r="V70" s="33"/>
      <c r="X70" s="34"/>
      <c r="Y70" s="33"/>
      <c r="Z70" s="33"/>
      <c r="AA70" s="33"/>
      <c r="AB70" s="33"/>
      <c r="AC70" s="35"/>
      <c r="AD70" s="33"/>
      <c r="AE70" s="33"/>
      <c r="AF70" s="33"/>
      <c r="AG70" s="33"/>
      <c r="AH70" s="33"/>
      <c r="AI70" s="33"/>
      <c r="AJ70" s="36"/>
      <c r="AK70" s="10">
        <v>8</v>
      </c>
      <c r="AL70" s="11">
        <v>11</v>
      </c>
      <c r="AM70" s="11">
        <v>12</v>
      </c>
      <c r="AN70" s="11">
        <v>17</v>
      </c>
      <c r="AO70" s="11">
        <v>16</v>
      </c>
      <c r="AP70" s="11">
        <v>19</v>
      </c>
      <c r="AQ70" s="11">
        <v>26</v>
      </c>
      <c r="AR70" s="11">
        <v>37</v>
      </c>
      <c r="AS70" s="11">
        <v>30</v>
      </c>
      <c r="AT70" s="11">
        <v>35</v>
      </c>
      <c r="AU70" s="11">
        <v>29</v>
      </c>
      <c r="AV70" s="11">
        <v>37</v>
      </c>
      <c r="AW70" s="12">
        <v>47</v>
      </c>
      <c r="AX70" s="13">
        <v>43</v>
      </c>
      <c r="AY70" s="13">
        <v>56</v>
      </c>
      <c r="AZ70" s="13">
        <v>53</v>
      </c>
      <c r="BA70" s="13">
        <v>50</v>
      </c>
      <c r="BB70" s="14">
        <v>67</v>
      </c>
      <c r="BC70" s="19">
        <f t="shared" si="4"/>
        <v>56</v>
      </c>
      <c r="BD70" s="55">
        <f t="shared" si="2"/>
        <v>1.1867489444624879</v>
      </c>
      <c r="BE70" s="19">
        <f t="shared" si="3"/>
        <v>1.0455667424488471</v>
      </c>
      <c r="BF70" s="19">
        <f t="shared" si="5"/>
        <v>1.0386099382916532</v>
      </c>
      <c r="BG70" s="19">
        <f t="shared" si="6"/>
        <v>1.0382007145177006</v>
      </c>
    </row>
    <row r="71" spans="1:59">
      <c r="A71" s="24">
        <v>70</v>
      </c>
      <c r="B71" s="31">
        <v>2003070</v>
      </c>
      <c r="C71" s="32" t="s">
        <v>69</v>
      </c>
      <c r="D71" s="21">
        <v>1</v>
      </c>
      <c r="E71" s="22">
        <v>2</v>
      </c>
      <c r="F71" s="22">
        <v>4</v>
      </c>
      <c r="G71" s="22">
        <v>17</v>
      </c>
      <c r="H71" s="22">
        <v>18</v>
      </c>
      <c r="I71" s="22">
        <v>19</v>
      </c>
      <c r="J71" s="23">
        <v>8</v>
      </c>
      <c r="Q71" s="33"/>
      <c r="R71" s="33"/>
      <c r="S71" s="33"/>
      <c r="T71" s="33"/>
      <c r="U71" s="33"/>
      <c r="V71" s="33"/>
      <c r="X71" s="34"/>
      <c r="Y71" s="33"/>
      <c r="Z71" s="33"/>
      <c r="AA71" s="33"/>
      <c r="AB71" s="33"/>
      <c r="AC71" s="35"/>
      <c r="AD71" s="33"/>
      <c r="AE71" s="33"/>
      <c r="AF71" s="33"/>
      <c r="AG71" s="33"/>
      <c r="AH71" s="33"/>
      <c r="AI71" s="33"/>
      <c r="AJ71" s="36"/>
      <c r="AK71" s="10">
        <v>7</v>
      </c>
      <c r="AL71" s="11">
        <v>9</v>
      </c>
      <c r="AM71" s="11">
        <v>16</v>
      </c>
      <c r="AN71" s="11">
        <v>13</v>
      </c>
      <c r="AO71" s="11">
        <v>19</v>
      </c>
      <c r="AP71" s="11">
        <v>13</v>
      </c>
      <c r="AQ71" s="11">
        <v>16</v>
      </c>
      <c r="AR71" s="11">
        <v>31</v>
      </c>
      <c r="AS71" s="11">
        <v>28</v>
      </c>
      <c r="AT71" s="11">
        <v>25</v>
      </c>
      <c r="AU71" s="11">
        <v>22</v>
      </c>
      <c r="AV71" s="11">
        <v>19</v>
      </c>
      <c r="AW71" s="12">
        <v>16</v>
      </c>
      <c r="AX71" s="13">
        <v>13</v>
      </c>
      <c r="AY71" s="13">
        <v>10</v>
      </c>
      <c r="AZ71" s="13">
        <v>25</v>
      </c>
      <c r="BA71" s="13">
        <v>42</v>
      </c>
      <c r="BB71" s="14">
        <v>61</v>
      </c>
      <c r="BC71" s="19">
        <f t="shared" si="4"/>
        <v>10</v>
      </c>
      <c r="BD71" s="55">
        <f t="shared" si="2"/>
        <v>0.95758363104904187</v>
      </c>
      <c r="BE71" s="19">
        <f t="shared" si="3"/>
        <v>1.0107827216628775</v>
      </c>
      <c r="BF71" s="19">
        <f t="shared" si="5"/>
        <v>1.0025982461838259</v>
      </c>
      <c r="BG71" s="19">
        <f t="shared" si="6"/>
        <v>1.018148749594024</v>
      </c>
    </row>
    <row r="72" spans="1:59">
      <c r="A72" s="24">
        <v>71</v>
      </c>
      <c r="B72" s="31">
        <v>2003071</v>
      </c>
      <c r="C72" s="32" t="s">
        <v>70</v>
      </c>
      <c r="D72" s="21">
        <v>9</v>
      </c>
      <c r="E72" s="22">
        <v>11</v>
      </c>
      <c r="F72" s="22">
        <v>12</v>
      </c>
      <c r="G72" s="22">
        <v>14</v>
      </c>
      <c r="H72" s="22">
        <v>15</v>
      </c>
      <c r="I72" s="22">
        <v>33</v>
      </c>
      <c r="J72" s="23">
        <v>11</v>
      </c>
      <c r="Q72" s="33"/>
      <c r="R72" s="33"/>
      <c r="S72" s="33"/>
      <c r="T72" s="33"/>
      <c r="U72" s="33"/>
      <c r="V72" s="33"/>
      <c r="X72" s="34"/>
      <c r="Y72" s="33"/>
      <c r="Z72" s="33"/>
      <c r="AA72" s="33"/>
      <c r="AB72" s="33"/>
      <c r="AC72" s="35"/>
      <c r="AD72" s="33"/>
      <c r="AE72" s="33"/>
      <c r="AF72" s="33"/>
      <c r="AG72" s="33"/>
      <c r="AH72" s="33"/>
      <c r="AI72" s="33"/>
      <c r="AJ72" s="36"/>
      <c r="AK72" s="10">
        <v>4</v>
      </c>
      <c r="AL72" s="11">
        <v>10</v>
      </c>
      <c r="AM72" s="11">
        <v>14</v>
      </c>
      <c r="AN72" s="11">
        <v>16</v>
      </c>
      <c r="AO72" s="11">
        <v>17</v>
      </c>
      <c r="AP72" s="11">
        <v>22</v>
      </c>
      <c r="AQ72" s="11">
        <v>22</v>
      </c>
      <c r="AR72" s="11">
        <v>24</v>
      </c>
      <c r="AS72" s="11">
        <v>17</v>
      </c>
      <c r="AT72" s="11">
        <v>34</v>
      </c>
      <c r="AU72" s="11">
        <v>42</v>
      </c>
      <c r="AV72" s="11">
        <v>38</v>
      </c>
      <c r="AW72" s="12">
        <v>49</v>
      </c>
      <c r="AX72" s="13">
        <v>62</v>
      </c>
      <c r="AY72" s="13">
        <v>77</v>
      </c>
      <c r="AZ72" s="13">
        <v>76</v>
      </c>
      <c r="BA72" s="13">
        <v>75</v>
      </c>
      <c r="BB72" s="14">
        <v>74</v>
      </c>
      <c r="BC72" s="19">
        <f t="shared" si="4"/>
        <v>77</v>
      </c>
      <c r="BD72" s="55">
        <f t="shared" si="2"/>
        <v>1.0967197141929197</v>
      </c>
      <c r="BE72" s="19">
        <f t="shared" si="3"/>
        <v>1.0844430009743422</v>
      </c>
      <c r="BF72" s="19">
        <f t="shared" si="5"/>
        <v>1.0287885677167912</v>
      </c>
      <c r="BG72" s="19">
        <f t="shared" si="6"/>
        <v>1.0251055537512179</v>
      </c>
    </row>
    <row r="73" spans="1:59">
      <c r="A73" s="24">
        <v>72</v>
      </c>
      <c r="B73" s="31">
        <v>2003072</v>
      </c>
      <c r="C73" s="32" t="s">
        <v>71</v>
      </c>
      <c r="D73" s="21">
        <v>3</v>
      </c>
      <c r="E73" s="22">
        <v>6</v>
      </c>
      <c r="F73" s="22">
        <v>8</v>
      </c>
      <c r="G73" s="22">
        <v>11</v>
      </c>
      <c r="H73" s="22">
        <v>19</v>
      </c>
      <c r="I73" s="22">
        <v>27</v>
      </c>
      <c r="J73" s="23">
        <v>11</v>
      </c>
      <c r="Q73" s="33"/>
      <c r="R73" s="33"/>
      <c r="S73" s="33"/>
      <c r="T73" s="33"/>
      <c r="U73" s="33"/>
      <c r="V73" s="33"/>
      <c r="X73" s="34"/>
      <c r="Y73" s="33"/>
      <c r="Z73" s="33"/>
      <c r="AA73" s="33"/>
      <c r="AB73" s="33"/>
      <c r="AC73" s="35"/>
      <c r="AD73" s="33"/>
      <c r="AE73" s="33"/>
      <c r="AF73" s="33"/>
      <c r="AG73" s="33"/>
      <c r="AH73" s="33"/>
      <c r="AI73" s="33"/>
      <c r="AJ73" s="36"/>
      <c r="AK73" s="10">
        <v>5</v>
      </c>
      <c r="AL73" s="11">
        <v>14</v>
      </c>
      <c r="AM73" s="11">
        <v>14</v>
      </c>
      <c r="AN73" s="11">
        <v>14</v>
      </c>
      <c r="AO73" s="11">
        <v>25</v>
      </c>
      <c r="AP73" s="11">
        <v>18</v>
      </c>
      <c r="AQ73" s="11">
        <v>20</v>
      </c>
      <c r="AR73" s="11">
        <v>34</v>
      </c>
      <c r="AS73" s="11">
        <v>30</v>
      </c>
      <c r="AT73" s="11">
        <v>38</v>
      </c>
      <c r="AU73" s="11">
        <v>35</v>
      </c>
      <c r="AV73" s="11">
        <v>46</v>
      </c>
      <c r="AW73" s="12">
        <v>44</v>
      </c>
      <c r="AX73" s="13">
        <v>42</v>
      </c>
      <c r="AY73" s="13">
        <v>40</v>
      </c>
      <c r="AZ73" s="13">
        <v>38</v>
      </c>
      <c r="BA73" s="13">
        <v>36</v>
      </c>
      <c r="BB73" s="14">
        <v>54</v>
      </c>
      <c r="BC73" s="19">
        <f t="shared" si="4"/>
        <v>40</v>
      </c>
      <c r="BD73" s="55">
        <f t="shared" si="2"/>
        <v>0.99441377070477432</v>
      </c>
      <c r="BE73" s="19">
        <f t="shared" si="3"/>
        <v>1.0864891198441053</v>
      </c>
      <c r="BF73" s="19">
        <f t="shared" si="5"/>
        <v>1.0173303020461189</v>
      </c>
      <c r="BG73" s="19">
        <f t="shared" si="6"/>
        <v>1.0165118544982137</v>
      </c>
    </row>
    <row r="74" spans="1:59">
      <c r="A74" s="24">
        <v>73</v>
      </c>
      <c r="B74" s="31">
        <v>2003073</v>
      </c>
      <c r="C74" s="32" t="s">
        <v>72</v>
      </c>
      <c r="D74" s="21">
        <v>2</v>
      </c>
      <c r="E74" s="22">
        <v>12</v>
      </c>
      <c r="F74" s="22">
        <v>14</v>
      </c>
      <c r="G74" s="22">
        <v>21</v>
      </c>
      <c r="H74" s="22">
        <v>23</v>
      </c>
      <c r="I74" s="22">
        <v>30</v>
      </c>
      <c r="J74" s="23">
        <v>13</v>
      </c>
      <c r="Q74" s="33"/>
      <c r="R74" s="33"/>
      <c r="S74" s="33"/>
      <c r="T74" s="33"/>
      <c r="U74" s="33"/>
      <c r="V74" s="33"/>
      <c r="X74" s="34"/>
      <c r="Y74" s="33"/>
      <c r="Z74" s="33"/>
      <c r="AA74" s="33"/>
      <c r="AB74" s="33"/>
      <c r="AC74" s="35"/>
      <c r="AD74" s="33"/>
      <c r="AE74" s="33"/>
      <c r="AF74" s="33"/>
      <c r="AG74" s="33"/>
      <c r="AH74" s="33"/>
      <c r="AI74" s="33"/>
      <c r="AJ74" s="36"/>
      <c r="AK74" s="10">
        <v>6</v>
      </c>
      <c r="AL74" s="11">
        <v>10</v>
      </c>
      <c r="AM74" s="11">
        <v>12</v>
      </c>
      <c r="AN74" s="11">
        <v>12</v>
      </c>
      <c r="AO74" s="11">
        <v>11</v>
      </c>
      <c r="AP74" s="11">
        <v>30</v>
      </c>
      <c r="AQ74" s="11">
        <v>21</v>
      </c>
      <c r="AR74" s="11">
        <v>12</v>
      </c>
      <c r="AS74" s="11">
        <v>25</v>
      </c>
      <c r="AT74" s="11">
        <v>30</v>
      </c>
      <c r="AU74" s="11">
        <v>37</v>
      </c>
      <c r="AV74" s="11">
        <v>32</v>
      </c>
      <c r="AW74" s="12">
        <v>42</v>
      </c>
      <c r="AX74" s="13">
        <v>54</v>
      </c>
      <c r="AY74" s="13">
        <v>51</v>
      </c>
      <c r="AZ74" s="13">
        <v>48</v>
      </c>
      <c r="BA74" s="13">
        <v>45</v>
      </c>
      <c r="BB74" s="14">
        <v>42</v>
      </c>
      <c r="BC74" s="19">
        <f t="shared" si="4"/>
        <v>51</v>
      </c>
      <c r="BD74" s="55">
        <f t="shared" si="2"/>
        <v>0.95758363104904187</v>
      </c>
      <c r="BE74" s="19">
        <f t="shared" si="3"/>
        <v>1.0762585254952908</v>
      </c>
      <c r="BF74" s="19">
        <f t="shared" si="5"/>
        <v>1.0075089314712569</v>
      </c>
      <c r="BG74" s="19">
        <f t="shared" si="6"/>
        <v>1.0201948684637869</v>
      </c>
    </row>
    <row r="75" spans="1:59">
      <c r="A75" s="24">
        <v>74</v>
      </c>
      <c r="B75" s="31">
        <v>2003074</v>
      </c>
      <c r="C75" s="32" t="s">
        <v>73</v>
      </c>
      <c r="D75" s="21">
        <v>2</v>
      </c>
      <c r="E75" s="22">
        <v>12</v>
      </c>
      <c r="F75" s="22">
        <v>19</v>
      </c>
      <c r="G75" s="22">
        <v>22</v>
      </c>
      <c r="H75" s="22">
        <v>27</v>
      </c>
      <c r="I75" s="22">
        <v>32</v>
      </c>
      <c r="J75" s="23">
        <v>1</v>
      </c>
      <c r="Q75" s="33"/>
      <c r="R75" s="33"/>
      <c r="S75" s="33"/>
      <c r="T75" s="33"/>
      <c r="U75" s="33"/>
      <c r="V75" s="33"/>
      <c r="X75" s="34"/>
      <c r="Y75" s="33"/>
      <c r="Z75" s="33"/>
      <c r="AA75" s="33"/>
      <c r="AB75" s="33"/>
      <c r="AC75" s="35"/>
      <c r="AD75" s="33"/>
      <c r="AE75" s="33"/>
      <c r="AF75" s="33"/>
      <c r="AG75" s="33"/>
      <c r="AH75" s="33"/>
      <c r="AI75" s="33"/>
      <c r="AJ75" s="36"/>
      <c r="AK75" s="10">
        <v>6</v>
      </c>
      <c r="AL75" s="11">
        <v>10</v>
      </c>
      <c r="AM75" s="11">
        <v>14</v>
      </c>
      <c r="AN75" s="11">
        <v>12</v>
      </c>
      <c r="AO75" s="11">
        <v>23</v>
      </c>
      <c r="AP75" s="11">
        <v>18</v>
      </c>
      <c r="AQ75" s="11">
        <v>15</v>
      </c>
      <c r="AR75" s="11">
        <v>24</v>
      </c>
      <c r="AS75" s="11">
        <v>26</v>
      </c>
      <c r="AT75" s="11">
        <v>30</v>
      </c>
      <c r="AU75" s="11">
        <v>36</v>
      </c>
      <c r="AV75" s="11">
        <v>44</v>
      </c>
      <c r="AW75" s="12">
        <v>39</v>
      </c>
      <c r="AX75" s="13">
        <v>34</v>
      </c>
      <c r="AY75" s="13">
        <v>46</v>
      </c>
      <c r="AZ75" s="13">
        <v>42</v>
      </c>
      <c r="BA75" s="13">
        <v>38</v>
      </c>
      <c r="BB75" s="14">
        <v>54</v>
      </c>
      <c r="BC75" s="19">
        <f t="shared" si="4"/>
        <v>46</v>
      </c>
      <c r="BD75" s="55">
        <f t="shared" si="2"/>
        <v>0.91666125365378359</v>
      </c>
      <c r="BE75" s="19">
        <f t="shared" si="3"/>
        <v>1.0517050990581358</v>
      </c>
      <c r="BF75" s="19">
        <f t="shared" si="5"/>
        <v>1.0091458265670672</v>
      </c>
      <c r="BG75" s="19">
        <f t="shared" si="6"/>
        <v>1.0218317635595973</v>
      </c>
    </row>
    <row r="76" spans="1:59">
      <c r="A76" s="24">
        <v>75</v>
      </c>
      <c r="B76" s="31">
        <v>2003075</v>
      </c>
      <c r="C76" s="32" t="s">
        <v>74</v>
      </c>
      <c r="D76" s="21">
        <v>16</v>
      </c>
      <c r="E76" s="22">
        <v>17</v>
      </c>
      <c r="F76" s="22">
        <v>19</v>
      </c>
      <c r="G76" s="22">
        <v>22</v>
      </c>
      <c r="H76" s="22">
        <v>31</v>
      </c>
      <c r="I76" s="22">
        <v>33</v>
      </c>
      <c r="J76" s="23">
        <v>11</v>
      </c>
      <c r="Q76" s="33"/>
      <c r="R76" s="33"/>
      <c r="S76" s="33"/>
      <c r="T76" s="33"/>
      <c r="U76" s="33"/>
      <c r="V76" s="33"/>
      <c r="X76" s="34"/>
      <c r="Y76" s="33"/>
      <c r="Z76" s="33"/>
      <c r="AA76" s="33"/>
      <c r="AB76" s="33"/>
      <c r="AC76" s="35"/>
      <c r="AD76" s="33"/>
      <c r="AE76" s="33"/>
      <c r="AF76" s="33"/>
      <c r="AG76" s="33"/>
      <c r="AH76" s="33"/>
      <c r="AI76" s="33"/>
      <c r="AJ76" s="36"/>
      <c r="AK76" s="10">
        <v>6</v>
      </c>
      <c r="AL76" s="11">
        <v>10</v>
      </c>
      <c r="AM76" s="11">
        <v>13</v>
      </c>
      <c r="AN76" s="11">
        <v>18</v>
      </c>
      <c r="AO76" s="11">
        <v>19</v>
      </c>
      <c r="AP76" s="11">
        <v>18</v>
      </c>
      <c r="AQ76" s="11">
        <v>30</v>
      </c>
      <c r="AR76" s="11">
        <v>28</v>
      </c>
      <c r="AS76" s="11">
        <v>28</v>
      </c>
      <c r="AT76" s="11">
        <v>42</v>
      </c>
      <c r="AU76" s="11">
        <v>34</v>
      </c>
      <c r="AV76" s="11">
        <v>26</v>
      </c>
      <c r="AW76" s="12">
        <v>18</v>
      </c>
      <c r="AX76" s="13">
        <v>26</v>
      </c>
      <c r="AY76" s="13">
        <v>53</v>
      </c>
      <c r="AZ76" s="13">
        <v>66</v>
      </c>
      <c r="BA76" s="13">
        <v>62</v>
      </c>
      <c r="BB76" s="14">
        <v>78</v>
      </c>
      <c r="BC76" s="19">
        <f t="shared" si="4"/>
        <v>53</v>
      </c>
      <c r="BD76" s="55">
        <f t="shared" si="2"/>
        <v>1.0926274764533939</v>
      </c>
      <c r="BE76" s="19">
        <f t="shared" si="3"/>
        <v>1.0251055537512179</v>
      </c>
      <c r="BF76" s="19">
        <f t="shared" si="5"/>
        <v>1.0263332250730757</v>
      </c>
      <c r="BG76" s="19">
        <f t="shared" si="6"/>
        <v>1.0214225397856447</v>
      </c>
    </row>
    <row r="77" spans="1:59">
      <c r="A77" s="24">
        <v>76</v>
      </c>
      <c r="B77" s="31">
        <v>2003076</v>
      </c>
      <c r="C77" s="32" t="s">
        <v>75</v>
      </c>
      <c r="D77" s="21">
        <v>1</v>
      </c>
      <c r="E77" s="22">
        <v>13</v>
      </c>
      <c r="F77" s="22">
        <v>16</v>
      </c>
      <c r="G77" s="22">
        <v>18</v>
      </c>
      <c r="H77" s="22">
        <v>20</v>
      </c>
      <c r="I77" s="22">
        <v>29</v>
      </c>
      <c r="J77" s="23">
        <v>2</v>
      </c>
      <c r="Q77" s="33"/>
      <c r="R77" s="33"/>
      <c r="S77" s="33"/>
      <c r="T77" s="33"/>
      <c r="U77" s="33"/>
      <c r="V77" s="33"/>
      <c r="X77" s="34"/>
      <c r="Y77" s="33"/>
      <c r="Z77" s="33"/>
      <c r="AA77" s="33"/>
      <c r="AB77" s="33"/>
      <c r="AC77" s="35"/>
      <c r="AD77" s="33"/>
      <c r="AE77" s="33"/>
      <c r="AF77" s="33"/>
      <c r="AG77" s="33"/>
      <c r="AH77" s="33"/>
      <c r="AI77" s="33"/>
      <c r="AJ77" s="36"/>
      <c r="AK77" s="10">
        <v>7</v>
      </c>
      <c r="AL77" s="11">
        <v>5</v>
      </c>
      <c r="AM77" s="11">
        <v>12</v>
      </c>
      <c r="AN77" s="11">
        <v>13</v>
      </c>
      <c r="AO77" s="11">
        <v>20</v>
      </c>
      <c r="AP77" s="11">
        <v>17</v>
      </c>
      <c r="AQ77" s="11">
        <v>16</v>
      </c>
      <c r="AR77" s="11">
        <v>27</v>
      </c>
      <c r="AS77" s="11">
        <v>31</v>
      </c>
      <c r="AT77" s="11">
        <v>25</v>
      </c>
      <c r="AU77" s="11">
        <v>19</v>
      </c>
      <c r="AV77" s="11">
        <v>27</v>
      </c>
      <c r="AW77" s="12">
        <v>37</v>
      </c>
      <c r="AX77" s="13">
        <v>33</v>
      </c>
      <c r="AY77" s="13">
        <v>46</v>
      </c>
      <c r="AZ77" s="13">
        <v>43</v>
      </c>
      <c r="BA77" s="13">
        <v>59</v>
      </c>
      <c r="BB77" s="14">
        <v>57</v>
      </c>
      <c r="BC77" s="19">
        <f t="shared" si="4"/>
        <v>46</v>
      </c>
      <c r="BD77" s="55">
        <f t="shared" ref="BD77:BD140" si="7">IF($B77="","",SUM($BC73:$BC77)/5/$BM$3)</f>
        <v>0.96576810652809364</v>
      </c>
      <c r="BE77" s="19">
        <f t="shared" ref="BE77:BE140" si="8">IF($B77="","",SUM($BC68:$BC77)/10/$BM$3)</f>
        <v>1.0312439103605067</v>
      </c>
      <c r="BF77" s="19">
        <f t="shared" si="5"/>
        <v>1.0238778824293602</v>
      </c>
      <c r="BG77" s="19">
        <f t="shared" si="6"/>
        <v>1.0111919454368301</v>
      </c>
    </row>
    <row r="78" spans="1:59">
      <c r="A78" s="24">
        <v>77</v>
      </c>
      <c r="B78" s="31">
        <v>2003077</v>
      </c>
      <c r="C78" s="32" t="s">
        <v>76</v>
      </c>
      <c r="D78" s="21">
        <v>4</v>
      </c>
      <c r="E78" s="22">
        <v>12</v>
      </c>
      <c r="F78" s="22">
        <v>16</v>
      </c>
      <c r="G78" s="22">
        <v>22</v>
      </c>
      <c r="H78" s="22">
        <v>24</v>
      </c>
      <c r="I78" s="22">
        <v>25</v>
      </c>
      <c r="J78" s="23">
        <v>6</v>
      </c>
      <c r="Q78" s="33"/>
      <c r="R78" s="33"/>
      <c r="S78" s="33"/>
      <c r="T78" s="33"/>
      <c r="U78" s="33"/>
      <c r="V78" s="33"/>
      <c r="X78" s="34"/>
      <c r="Y78" s="33"/>
      <c r="Z78" s="33"/>
      <c r="AA78" s="33"/>
      <c r="AB78" s="33"/>
      <c r="AC78" s="35"/>
      <c r="AD78" s="33"/>
      <c r="AE78" s="33"/>
      <c r="AF78" s="33"/>
      <c r="AG78" s="33"/>
      <c r="AH78" s="33"/>
      <c r="AI78" s="33"/>
      <c r="AJ78" s="36"/>
      <c r="AK78" s="10">
        <v>4</v>
      </c>
      <c r="AL78" s="11">
        <v>3</v>
      </c>
      <c r="AM78" s="11">
        <v>13</v>
      </c>
      <c r="AN78" s="11">
        <v>13</v>
      </c>
      <c r="AO78" s="11">
        <v>19</v>
      </c>
      <c r="AP78" s="11">
        <v>15</v>
      </c>
      <c r="AQ78" s="11">
        <v>31</v>
      </c>
      <c r="AR78" s="11">
        <v>23</v>
      </c>
      <c r="AS78" s="11">
        <v>15</v>
      </c>
      <c r="AT78" s="11">
        <v>19</v>
      </c>
      <c r="AU78" s="11">
        <v>51</v>
      </c>
      <c r="AV78" s="11">
        <v>47</v>
      </c>
      <c r="AW78" s="12">
        <v>43</v>
      </c>
      <c r="AX78" s="13">
        <v>39</v>
      </c>
      <c r="AY78" s="13">
        <v>52</v>
      </c>
      <c r="AZ78" s="13">
        <v>49</v>
      </c>
      <c r="BA78" s="13">
        <v>46</v>
      </c>
      <c r="BB78" s="14">
        <v>43</v>
      </c>
      <c r="BC78" s="19">
        <f t="shared" si="4"/>
        <v>52</v>
      </c>
      <c r="BD78" s="55">
        <f t="shared" si="7"/>
        <v>1.0148749594024034</v>
      </c>
      <c r="BE78" s="19">
        <f t="shared" si="8"/>
        <v>1.0046443650535888</v>
      </c>
      <c r="BF78" s="19">
        <f t="shared" si="5"/>
        <v>1.018148749594024</v>
      </c>
      <c r="BG78" s="19">
        <f t="shared" si="6"/>
        <v>1.013238064306593</v>
      </c>
    </row>
    <row r="79" spans="1:59">
      <c r="A79" s="24">
        <v>78</v>
      </c>
      <c r="B79" s="31">
        <v>2003078</v>
      </c>
      <c r="C79" s="32" t="s">
        <v>77</v>
      </c>
      <c r="D79" s="21">
        <v>7</v>
      </c>
      <c r="E79" s="22">
        <v>12</v>
      </c>
      <c r="F79" s="22">
        <v>23</v>
      </c>
      <c r="G79" s="22">
        <v>26</v>
      </c>
      <c r="H79" s="22">
        <v>29</v>
      </c>
      <c r="I79" s="22">
        <v>30</v>
      </c>
      <c r="J79" s="23">
        <v>11</v>
      </c>
      <c r="Q79" s="33"/>
      <c r="R79" s="33"/>
      <c r="S79" s="33"/>
      <c r="T79" s="33"/>
      <c r="U79" s="33"/>
      <c r="V79" s="33"/>
      <c r="X79" s="34"/>
      <c r="Y79" s="33"/>
      <c r="Z79" s="33"/>
      <c r="AA79" s="33"/>
      <c r="AB79" s="33"/>
      <c r="AC79" s="35"/>
      <c r="AD79" s="33"/>
      <c r="AE79" s="33"/>
      <c r="AF79" s="33"/>
      <c r="AG79" s="33"/>
      <c r="AH79" s="33"/>
      <c r="AI79" s="33"/>
      <c r="AJ79" s="36"/>
      <c r="AK79" s="10">
        <v>7</v>
      </c>
      <c r="AL79" s="11">
        <v>11</v>
      </c>
      <c r="AM79" s="11">
        <v>12</v>
      </c>
      <c r="AN79" s="11">
        <v>13</v>
      </c>
      <c r="AO79" s="11">
        <v>15</v>
      </c>
      <c r="AP79" s="11">
        <v>31</v>
      </c>
      <c r="AQ79" s="11">
        <v>28</v>
      </c>
      <c r="AR79" s="11">
        <v>27</v>
      </c>
      <c r="AS79" s="11">
        <v>28</v>
      </c>
      <c r="AT79" s="11">
        <v>31</v>
      </c>
      <c r="AU79" s="11">
        <v>36</v>
      </c>
      <c r="AV79" s="11">
        <v>43</v>
      </c>
      <c r="AW79" s="12">
        <v>52</v>
      </c>
      <c r="AX79" s="13">
        <v>63</v>
      </c>
      <c r="AY79" s="13">
        <v>59</v>
      </c>
      <c r="AZ79" s="13">
        <v>55</v>
      </c>
      <c r="BA79" s="13">
        <v>51</v>
      </c>
      <c r="BB79" s="14">
        <v>47</v>
      </c>
      <c r="BC79" s="19">
        <f t="shared" si="4"/>
        <v>59</v>
      </c>
      <c r="BD79" s="55">
        <f t="shared" si="7"/>
        <v>1.04761286131861</v>
      </c>
      <c r="BE79" s="19">
        <f t="shared" si="8"/>
        <v>1.0025982461838259</v>
      </c>
      <c r="BF79" s="19">
        <f t="shared" si="5"/>
        <v>1.027970120168886</v>
      </c>
      <c r="BG79" s="19">
        <f t="shared" si="6"/>
        <v>1.0111919454368301</v>
      </c>
    </row>
    <row r="80" spans="1:59">
      <c r="A80" s="24">
        <v>79</v>
      </c>
      <c r="B80" s="31">
        <v>2003079</v>
      </c>
      <c r="C80" s="32" t="s">
        <v>78</v>
      </c>
      <c r="D80" s="21">
        <v>12</v>
      </c>
      <c r="E80" s="22">
        <v>15</v>
      </c>
      <c r="F80" s="22">
        <v>22</v>
      </c>
      <c r="G80" s="22">
        <v>23</v>
      </c>
      <c r="H80" s="22">
        <v>26</v>
      </c>
      <c r="I80" s="22">
        <v>31</v>
      </c>
      <c r="J80" s="23">
        <v>4</v>
      </c>
      <c r="Q80" s="33"/>
      <c r="R80" s="33"/>
      <c r="S80" s="33"/>
      <c r="T80" s="33"/>
      <c r="U80" s="33"/>
      <c r="V80" s="33"/>
      <c r="X80" s="34"/>
      <c r="Y80" s="33"/>
      <c r="Z80" s="33"/>
      <c r="AA80" s="33"/>
      <c r="AB80" s="33"/>
      <c r="AC80" s="35"/>
      <c r="AD80" s="33"/>
      <c r="AE80" s="33"/>
      <c r="AF80" s="33"/>
      <c r="AG80" s="33"/>
      <c r="AH80" s="33"/>
      <c r="AI80" s="33"/>
      <c r="AJ80" s="36"/>
      <c r="AK80" s="10">
        <v>6</v>
      </c>
      <c r="AL80" s="11">
        <v>13</v>
      </c>
      <c r="AM80" s="11">
        <v>9</v>
      </c>
      <c r="AN80" s="11">
        <v>15</v>
      </c>
      <c r="AO80" s="11">
        <v>17</v>
      </c>
      <c r="AP80" s="11">
        <v>33</v>
      </c>
      <c r="AQ80" s="11">
        <v>30</v>
      </c>
      <c r="AR80" s="11">
        <v>19</v>
      </c>
      <c r="AS80" s="11">
        <v>19</v>
      </c>
      <c r="AT80" s="11">
        <v>33</v>
      </c>
      <c r="AU80" s="11">
        <v>38</v>
      </c>
      <c r="AV80" s="11">
        <v>45</v>
      </c>
      <c r="AW80" s="12">
        <v>39</v>
      </c>
      <c r="AX80" s="13">
        <v>65</v>
      </c>
      <c r="AY80" s="13">
        <v>61</v>
      </c>
      <c r="AZ80" s="13">
        <v>57</v>
      </c>
      <c r="BA80" s="13">
        <v>53</v>
      </c>
      <c r="BB80" s="14">
        <v>49</v>
      </c>
      <c r="BC80" s="19">
        <f t="shared" si="4"/>
        <v>61</v>
      </c>
      <c r="BD80" s="55">
        <f t="shared" si="7"/>
        <v>1.1089964274114972</v>
      </c>
      <c r="BE80" s="19">
        <f t="shared" si="8"/>
        <v>1.0128288405326404</v>
      </c>
      <c r="BF80" s="19">
        <f t="shared" si="5"/>
        <v>1.0369730431958428</v>
      </c>
      <c r="BG80" s="19">
        <f t="shared" si="6"/>
        <v>1.0116011692107827</v>
      </c>
    </row>
    <row r="81" spans="1:59">
      <c r="A81" s="24">
        <v>80</v>
      </c>
      <c r="B81" s="31">
        <v>2003080</v>
      </c>
      <c r="C81" s="32" t="s">
        <v>79</v>
      </c>
      <c r="D81" s="21">
        <v>9</v>
      </c>
      <c r="E81" s="22">
        <v>20</v>
      </c>
      <c r="F81" s="22">
        <v>24</v>
      </c>
      <c r="G81" s="22">
        <v>25</v>
      </c>
      <c r="H81" s="22">
        <v>28</v>
      </c>
      <c r="I81" s="22">
        <v>30</v>
      </c>
      <c r="J81" s="23">
        <v>10</v>
      </c>
      <c r="Q81" s="33"/>
      <c r="R81" s="33"/>
      <c r="S81" s="33"/>
      <c r="T81" s="33"/>
      <c r="U81" s="33"/>
      <c r="V81" s="33"/>
      <c r="X81" s="34"/>
      <c r="Y81" s="33"/>
      <c r="Z81" s="33"/>
      <c r="AA81" s="33"/>
      <c r="AB81" s="33"/>
      <c r="AC81" s="35"/>
      <c r="AD81" s="33"/>
      <c r="AE81" s="33"/>
      <c r="AF81" s="33"/>
      <c r="AG81" s="33"/>
      <c r="AH81" s="33"/>
      <c r="AI81" s="33"/>
      <c r="AJ81" s="36"/>
      <c r="AK81" s="10">
        <v>4</v>
      </c>
      <c r="AL81" s="11">
        <v>4</v>
      </c>
      <c r="AM81" s="11">
        <v>11</v>
      </c>
      <c r="AN81" s="11">
        <v>10</v>
      </c>
      <c r="AO81" s="11">
        <v>17</v>
      </c>
      <c r="AP81" s="11">
        <v>16</v>
      </c>
      <c r="AQ81" s="11">
        <v>19</v>
      </c>
      <c r="AR81" s="11">
        <v>26</v>
      </c>
      <c r="AS81" s="11">
        <v>37</v>
      </c>
      <c r="AT81" s="11">
        <v>28</v>
      </c>
      <c r="AU81" s="11">
        <v>45</v>
      </c>
      <c r="AV81" s="11">
        <v>38</v>
      </c>
      <c r="AW81" s="12">
        <v>46</v>
      </c>
      <c r="AX81" s="13">
        <v>56</v>
      </c>
      <c r="AY81" s="13">
        <v>51</v>
      </c>
      <c r="AZ81" s="13">
        <v>46</v>
      </c>
      <c r="BA81" s="13">
        <v>41</v>
      </c>
      <c r="BB81" s="14">
        <v>36</v>
      </c>
      <c r="BC81" s="19">
        <f t="shared" si="4"/>
        <v>51</v>
      </c>
      <c r="BD81" s="55">
        <f t="shared" si="7"/>
        <v>1.1008119519324455</v>
      </c>
      <c r="BE81" s="19">
        <f t="shared" si="8"/>
        <v>1.0967197141929197</v>
      </c>
      <c r="BF81" s="19">
        <f t="shared" si="5"/>
        <v>1.0263332250730757</v>
      </c>
      <c r="BG81" s="19">
        <f t="shared" si="6"/>
        <v>1.0116011692107827</v>
      </c>
    </row>
    <row r="82" spans="1:59">
      <c r="A82" s="24">
        <v>81</v>
      </c>
      <c r="B82" s="31">
        <v>2003081</v>
      </c>
      <c r="C82" s="32" t="s">
        <v>80</v>
      </c>
      <c r="D82" s="21">
        <v>1</v>
      </c>
      <c r="E82" s="22">
        <v>2</v>
      </c>
      <c r="F82" s="22">
        <v>14</v>
      </c>
      <c r="G82" s="22">
        <v>26</v>
      </c>
      <c r="H82" s="22">
        <v>29</v>
      </c>
      <c r="I82" s="22">
        <v>30</v>
      </c>
      <c r="J82" s="23">
        <v>7</v>
      </c>
      <c r="Q82" s="33"/>
      <c r="R82" s="33"/>
      <c r="S82" s="33"/>
      <c r="T82" s="33"/>
      <c r="U82" s="33"/>
      <c r="V82" s="33"/>
      <c r="X82" s="34"/>
      <c r="Y82" s="33"/>
      <c r="Z82" s="33"/>
      <c r="AA82" s="33"/>
      <c r="AB82" s="33"/>
      <c r="AC82" s="35"/>
      <c r="AD82" s="33"/>
      <c r="AE82" s="33"/>
      <c r="AF82" s="33"/>
      <c r="AG82" s="33"/>
      <c r="AH82" s="33"/>
      <c r="AI82" s="33"/>
      <c r="AJ82" s="36"/>
      <c r="AK82" s="10">
        <v>9</v>
      </c>
      <c r="AL82" s="11">
        <v>10</v>
      </c>
      <c r="AM82" s="11">
        <v>12</v>
      </c>
      <c r="AN82" s="11">
        <v>12</v>
      </c>
      <c r="AO82" s="11">
        <v>11</v>
      </c>
      <c r="AP82" s="11">
        <v>22</v>
      </c>
      <c r="AQ82" s="11">
        <v>21</v>
      </c>
      <c r="AR82" s="11">
        <v>22</v>
      </c>
      <c r="AS82" s="11">
        <v>25</v>
      </c>
      <c r="AT82" s="11">
        <v>18</v>
      </c>
      <c r="AU82" s="11">
        <v>11</v>
      </c>
      <c r="AV82" s="11">
        <v>18</v>
      </c>
      <c r="AW82" s="12">
        <v>42</v>
      </c>
      <c r="AX82" s="13">
        <v>54</v>
      </c>
      <c r="AY82" s="13">
        <v>51</v>
      </c>
      <c r="AZ82" s="13">
        <v>48</v>
      </c>
      <c r="BA82" s="13">
        <v>45</v>
      </c>
      <c r="BB82" s="14">
        <v>42</v>
      </c>
      <c r="BC82" s="19">
        <f t="shared" si="4"/>
        <v>51</v>
      </c>
      <c r="BD82" s="55">
        <f t="shared" si="7"/>
        <v>1.1212731406300747</v>
      </c>
      <c r="BE82" s="19">
        <f t="shared" si="8"/>
        <v>1.0435206235790842</v>
      </c>
      <c r="BF82" s="19">
        <f t="shared" si="5"/>
        <v>1.0320623579084118</v>
      </c>
      <c r="BG82" s="19">
        <f t="shared" si="6"/>
        <v>1.0140565118544982</v>
      </c>
    </row>
    <row r="83" spans="1:59">
      <c r="A83" s="24">
        <v>82</v>
      </c>
      <c r="B83" s="31">
        <v>2003082</v>
      </c>
      <c r="C83" s="32" t="s">
        <v>81</v>
      </c>
      <c r="D83" s="21">
        <v>7</v>
      </c>
      <c r="E83" s="22">
        <v>17</v>
      </c>
      <c r="F83" s="22">
        <v>18</v>
      </c>
      <c r="G83" s="22">
        <v>19</v>
      </c>
      <c r="H83" s="22">
        <v>30</v>
      </c>
      <c r="I83" s="22">
        <v>31</v>
      </c>
      <c r="J83" s="23">
        <v>14</v>
      </c>
      <c r="Q83" s="33"/>
      <c r="R83" s="33"/>
      <c r="S83" s="33"/>
      <c r="T83" s="33"/>
      <c r="U83" s="33"/>
      <c r="V83" s="33"/>
      <c r="X83" s="34"/>
      <c r="Y83" s="33"/>
      <c r="Z83" s="33"/>
      <c r="AA83" s="33"/>
      <c r="AB83" s="33"/>
      <c r="AC83" s="35"/>
      <c r="AD83" s="33"/>
      <c r="AE83" s="33"/>
      <c r="AF83" s="33"/>
      <c r="AG83" s="33"/>
      <c r="AH83" s="33"/>
      <c r="AI83" s="33"/>
      <c r="AJ83" s="36"/>
      <c r="AK83" s="10">
        <v>5</v>
      </c>
      <c r="AL83" s="11">
        <v>14</v>
      </c>
      <c r="AM83" s="11">
        <v>12</v>
      </c>
      <c r="AN83" s="11">
        <v>8</v>
      </c>
      <c r="AO83" s="11">
        <v>17</v>
      </c>
      <c r="AP83" s="11">
        <v>26</v>
      </c>
      <c r="AQ83" s="11">
        <v>23</v>
      </c>
      <c r="AR83" s="11">
        <v>32</v>
      </c>
      <c r="AS83" s="11">
        <v>45</v>
      </c>
      <c r="AT83" s="11">
        <v>38</v>
      </c>
      <c r="AU83" s="11">
        <v>31</v>
      </c>
      <c r="AV83" s="11">
        <v>24</v>
      </c>
      <c r="AW83" s="12">
        <v>17</v>
      </c>
      <c r="AX83" s="13">
        <v>42</v>
      </c>
      <c r="AY83" s="13">
        <v>37</v>
      </c>
      <c r="AZ83" s="13">
        <v>50</v>
      </c>
      <c r="BA83" s="13">
        <v>65</v>
      </c>
      <c r="BB83" s="14">
        <v>82</v>
      </c>
      <c r="BC83" s="19">
        <f t="shared" si="4"/>
        <v>37</v>
      </c>
      <c r="BD83" s="55">
        <f t="shared" si="7"/>
        <v>1.0598895745371872</v>
      </c>
      <c r="BE83" s="19">
        <f t="shared" si="8"/>
        <v>1.0373822669697954</v>
      </c>
      <c r="BF83" s="19">
        <f t="shared" si="5"/>
        <v>1.0255147775251705</v>
      </c>
      <c r="BG83" s="19">
        <f t="shared" si="6"/>
        <v>1.0054628126014939</v>
      </c>
    </row>
    <row r="84" spans="1:59">
      <c r="A84" s="24">
        <v>83</v>
      </c>
      <c r="B84" s="31">
        <v>2003083</v>
      </c>
      <c r="C84" s="32" t="s">
        <v>82</v>
      </c>
      <c r="D84" s="21">
        <v>1</v>
      </c>
      <c r="E84" s="22">
        <v>3</v>
      </c>
      <c r="F84" s="22">
        <v>14</v>
      </c>
      <c r="G84" s="22">
        <v>18</v>
      </c>
      <c r="H84" s="22">
        <v>26</v>
      </c>
      <c r="I84" s="22">
        <v>28</v>
      </c>
      <c r="J84" s="23">
        <v>1</v>
      </c>
      <c r="Q84" s="33"/>
      <c r="R84" s="33"/>
      <c r="S84" s="33"/>
      <c r="T84" s="33"/>
      <c r="U84" s="33"/>
      <c r="V84" s="33"/>
      <c r="X84" s="34"/>
      <c r="Y84" s="33"/>
      <c r="Z84" s="33"/>
      <c r="AA84" s="33"/>
      <c r="AB84" s="33"/>
      <c r="AC84" s="35"/>
      <c r="AD84" s="33"/>
      <c r="AE84" s="33"/>
      <c r="AF84" s="33"/>
      <c r="AG84" s="33"/>
      <c r="AH84" s="33"/>
      <c r="AI84" s="33"/>
      <c r="AJ84" s="36"/>
      <c r="AK84" s="10">
        <v>6</v>
      </c>
      <c r="AL84" s="11">
        <v>10</v>
      </c>
      <c r="AM84" s="11">
        <v>15</v>
      </c>
      <c r="AN84" s="11">
        <v>12</v>
      </c>
      <c r="AO84" s="11">
        <v>13</v>
      </c>
      <c r="AP84" s="11">
        <v>18</v>
      </c>
      <c r="AQ84" s="11">
        <v>18</v>
      </c>
      <c r="AR84" s="11">
        <v>30</v>
      </c>
      <c r="AS84" s="11">
        <v>24</v>
      </c>
      <c r="AT84" s="11">
        <v>18</v>
      </c>
      <c r="AU84" s="11">
        <v>12</v>
      </c>
      <c r="AV84" s="11">
        <v>20</v>
      </c>
      <c r="AW84" s="12">
        <v>45</v>
      </c>
      <c r="AX84" s="13">
        <v>42</v>
      </c>
      <c r="AY84" s="13">
        <v>39</v>
      </c>
      <c r="AZ84" s="13">
        <v>36</v>
      </c>
      <c r="BA84" s="13">
        <v>52</v>
      </c>
      <c r="BB84" s="14">
        <v>50</v>
      </c>
      <c r="BC84" s="19">
        <f t="shared" si="4"/>
        <v>39</v>
      </c>
      <c r="BD84" s="55">
        <f t="shared" si="7"/>
        <v>0.9780448197466709</v>
      </c>
      <c r="BE84" s="19">
        <f t="shared" si="8"/>
        <v>1.0128288405326404</v>
      </c>
      <c r="BF84" s="19">
        <f t="shared" si="5"/>
        <v>0.99359532315686916</v>
      </c>
      <c r="BG84" s="19">
        <f t="shared" si="6"/>
        <v>1.0017797986359207</v>
      </c>
    </row>
    <row r="85" spans="1:59">
      <c r="A85" s="24">
        <v>84</v>
      </c>
      <c r="B85" s="31">
        <v>2003084</v>
      </c>
      <c r="C85" s="32" t="s">
        <v>83</v>
      </c>
      <c r="D85" s="21">
        <v>2</v>
      </c>
      <c r="E85" s="22">
        <v>6</v>
      </c>
      <c r="F85" s="22">
        <v>7</v>
      </c>
      <c r="G85" s="22">
        <v>10</v>
      </c>
      <c r="H85" s="22">
        <v>17</v>
      </c>
      <c r="I85" s="22">
        <v>33</v>
      </c>
      <c r="J85" s="23">
        <v>3</v>
      </c>
      <c r="Q85" s="33"/>
      <c r="R85" s="33"/>
      <c r="S85" s="33"/>
      <c r="T85" s="33"/>
      <c r="U85" s="33"/>
      <c r="V85" s="33"/>
      <c r="X85" s="34"/>
      <c r="Y85" s="33"/>
      <c r="Z85" s="33"/>
      <c r="AA85" s="33"/>
      <c r="AB85" s="33"/>
      <c r="AC85" s="35"/>
      <c r="AD85" s="33"/>
      <c r="AE85" s="33"/>
      <c r="AF85" s="33"/>
      <c r="AG85" s="33"/>
      <c r="AH85" s="33"/>
      <c r="AI85" s="33"/>
      <c r="AJ85" s="36"/>
      <c r="AK85" s="10">
        <v>6</v>
      </c>
      <c r="AL85" s="11">
        <v>11</v>
      </c>
      <c r="AM85" s="11">
        <v>10</v>
      </c>
      <c r="AN85" s="11">
        <v>15</v>
      </c>
      <c r="AO85" s="11">
        <v>19</v>
      </c>
      <c r="AP85" s="11">
        <v>19</v>
      </c>
      <c r="AQ85" s="11">
        <v>30</v>
      </c>
      <c r="AR85" s="11">
        <v>25</v>
      </c>
      <c r="AS85" s="11">
        <v>31</v>
      </c>
      <c r="AT85" s="11">
        <v>39</v>
      </c>
      <c r="AU85" s="11">
        <v>36</v>
      </c>
      <c r="AV85" s="11">
        <v>33</v>
      </c>
      <c r="AW85" s="12">
        <v>30</v>
      </c>
      <c r="AX85" s="13">
        <v>27</v>
      </c>
      <c r="AY85" s="13">
        <v>41</v>
      </c>
      <c r="AZ85" s="13">
        <v>57</v>
      </c>
      <c r="BA85" s="13">
        <v>56</v>
      </c>
      <c r="BB85" s="14">
        <v>55</v>
      </c>
      <c r="BC85" s="19">
        <f t="shared" si="4"/>
        <v>41</v>
      </c>
      <c r="BD85" s="55">
        <f t="shared" si="7"/>
        <v>0.89620006495615456</v>
      </c>
      <c r="BE85" s="19">
        <f t="shared" si="8"/>
        <v>1.0025982461838259</v>
      </c>
      <c r="BF85" s="19">
        <f t="shared" si="5"/>
        <v>1.0025982461838259</v>
      </c>
      <c r="BG85" s="19">
        <f t="shared" si="6"/>
        <v>0.99195842806105872</v>
      </c>
    </row>
    <row r="86" spans="1:59">
      <c r="A86" s="24">
        <v>85</v>
      </c>
      <c r="B86" s="31">
        <v>2003085</v>
      </c>
      <c r="C86" s="32" t="s">
        <v>84</v>
      </c>
      <c r="D86" s="21">
        <v>1</v>
      </c>
      <c r="E86" s="22">
        <v>4</v>
      </c>
      <c r="F86" s="22">
        <v>11</v>
      </c>
      <c r="G86" s="22">
        <v>12</v>
      </c>
      <c r="H86" s="22">
        <v>19</v>
      </c>
      <c r="I86" s="22">
        <v>27</v>
      </c>
      <c r="J86" s="23">
        <v>14</v>
      </c>
      <c r="Q86" s="33"/>
      <c r="R86" s="33"/>
      <c r="S86" s="33"/>
      <c r="T86" s="33"/>
      <c r="U86" s="33"/>
      <c r="V86" s="33"/>
      <c r="X86" s="34"/>
      <c r="Y86" s="33"/>
      <c r="Z86" s="33"/>
      <c r="AA86" s="33"/>
      <c r="AB86" s="33"/>
      <c r="AC86" s="35"/>
      <c r="AD86" s="33"/>
      <c r="AE86" s="33"/>
      <c r="AF86" s="33"/>
      <c r="AG86" s="33"/>
      <c r="AH86" s="33"/>
      <c r="AI86" s="33"/>
      <c r="AJ86" s="36"/>
      <c r="AK86" s="10">
        <v>5</v>
      </c>
      <c r="AL86" s="11">
        <v>10</v>
      </c>
      <c r="AM86" s="11">
        <v>14</v>
      </c>
      <c r="AN86" s="11">
        <v>14</v>
      </c>
      <c r="AO86" s="11">
        <v>25</v>
      </c>
      <c r="AP86" s="11">
        <v>18</v>
      </c>
      <c r="AQ86" s="11">
        <v>11</v>
      </c>
      <c r="AR86" s="11">
        <v>24</v>
      </c>
      <c r="AS86" s="11">
        <v>19</v>
      </c>
      <c r="AT86" s="11">
        <v>26</v>
      </c>
      <c r="AU86" s="11">
        <v>35</v>
      </c>
      <c r="AV86" s="11">
        <v>46</v>
      </c>
      <c r="AW86" s="12">
        <v>44</v>
      </c>
      <c r="AX86" s="13">
        <v>42</v>
      </c>
      <c r="AY86" s="13">
        <v>40</v>
      </c>
      <c r="AZ86" s="13">
        <v>38</v>
      </c>
      <c r="BA86" s="13">
        <v>36</v>
      </c>
      <c r="BB86" s="14">
        <v>54</v>
      </c>
      <c r="BC86" s="19">
        <f t="shared" ref="BC86:BC149" si="9">IF($B86="","",MOD($D86,$BC$1)+MOD($E86,$BC$1)+MOD($F86,$BC$1)+MOD($G86,$BC$1)+MOD($H86,$BC$1)+MOD($I86,$BC$1))</f>
        <v>40</v>
      </c>
      <c r="BD86" s="55">
        <f t="shared" si="7"/>
        <v>0.85118544982137057</v>
      </c>
      <c r="BE86" s="19">
        <f t="shared" si="8"/>
        <v>0.9759987008769081</v>
      </c>
      <c r="BF86" s="19">
        <f t="shared" si="5"/>
        <v>1.013238064306593</v>
      </c>
      <c r="BG86" s="19">
        <f t="shared" si="6"/>
        <v>0.99154920428710625</v>
      </c>
    </row>
    <row r="87" spans="1:59">
      <c r="A87" s="24">
        <v>86</v>
      </c>
      <c r="B87" s="31">
        <v>2003086</v>
      </c>
      <c r="C87" s="32" t="s">
        <v>85</v>
      </c>
      <c r="D87" s="21">
        <v>5</v>
      </c>
      <c r="E87" s="22">
        <v>12</v>
      </c>
      <c r="F87" s="22">
        <v>16</v>
      </c>
      <c r="G87" s="22">
        <v>18</v>
      </c>
      <c r="H87" s="22">
        <v>26</v>
      </c>
      <c r="I87" s="22">
        <v>30</v>
      </c>
      <c r="J87" s="23">
        <v>13</v>
      </c>
      <c r="Q87" s="33"/>
      <c r="R87" s="33"/>
      <c r="S87" s="33"/>
      <c r="T87" s="33"/>
      <c r="U87" s="33"/>
      <c r="V87" s="33"/>
      <c r="X87" s="34"/>
      <c r="Y87" s="33"/>
      <c r="Z87" s="33"/>
      <c r="AA87" s="33"/>
      <c r="AB87" s="33"/>
      <c r="AC87" s="35"/>
      <c r="AD87" s="33"/>
      <c r="AE87" s="33"/>
      <c r="AF87" s="33"/>
      <c r="AG87" s="33"/>
      <c r="AH87" s="33"/>
      <c r="AI87" s="33"/>
      <c r="AJ87" s="36"/>
      <c r="AK87" s="10">
        <v>5</v>
      </c>
      <c r="AL87" s="11">
        <v>7</v>
      </c>
      <c r="AM87" s="11">
        <v>7</v>
      </c>
      <c r="AN87" s="11">
        <v>11</v>
      </c>
      <c r="AO87" s="11">
        <v>23</v>
      </c>
      <c r="AP87" s="11">
        <v>19</v>
      </c>
      <c r="AQ87" s="11">
        <v>26</v>
      </c>
      <c r="AR87" s="11">
        <v>27</v>
      </c>
      <c r="AS87" s="11">
        <v>30</v>
      </c>
      <c r="AT87" s="11">
        <v>23</v>
      </c>
      <c r="AU87" s="11">
        <v>29</v>
      </c>
      <c r="AV87" s="11">
        <v>37</v>
      </c>
      <c r="AW87" s="12">
        <v>32</v>
      </c>
      <c r="AX87" s="13">
        <v>43</v>
      </c>
      <c r="AY87" s="13">
        <v>56</v>
      </c>
      <c r="AZ87" s="13">
        <v>53</v>
      </c>
      <c r="BA87" s="13">
        <v>69</v>
      </c>
      <c r="BB87" s="14">
        <v>67</v>
      </c>
      <c r="BC87" s="19">
        <f t="shared" si="9"/>
        <v>56</v>
      </c>
      <c r="BD87" s="55">
        <f t="shared" si="7"/>
        <v>0.87164663851899971</v>
      </c>
      <c r="BE87" s="19">
        <f t="shared" si="8"/>
        <v>0.99645988957453724</v>
      </c>
      <c r="BF87" s="19">
        <f t="shared" si="5"/>
        <v>1.0255147775251705</v>
      </c>
      <c r="BG87" s="19">
        <f t="shared" si="6"/>
        <v>0.99523221825267949</v>
      </c>
    </row>
    <row r="88" spans="1:59">
      <c r="A88" s="24">
        <v>87</v>
      </c>
      <c r="B88" s="31">
        <v>2003087</v>
      </c>
      <c r="C88" s="32" t="s">
        <v>86</v>
      </c>
      <c r="D88" s="21">
        <v>2</v>
      </c>
      <c r="E88" s="22">
        <v>3</v>
      </c>
      <c r="F88" s="22">
        <v>4</v>
      </c>
      <c r="G88" s="22">
        <v>5</v>
      </c>
      <c r="H88" s="22">
        <v>24</v>
      </c>
      <c r="I88" s="22">
        <v>28</v>
      </c>
      <c r="J88" s="23">
        <v>13</v>
      </c>
      <c r="Q88" s="33"/>
      <c r="R88" s="33"/>
      <c r="S88" s="33"/>
      <c r="T88" s="33"/>
      <c r="U88" s="33"/>
      <c r="V88" s="33"/>
      <c r="X88" s="34"/>
      <c r="Y88" s="33"/>
      <c r="Z88" s="33"/>
      <c r="AA88" s="33"/>
      <c r="AB88" s="33"/>
      <c r="AC88" s="35"/>
      <c r="AD88" s="33"/>
      <c r="AE88" s="33"/>
      <c r="AF88" s="33"/>
      <c r="AG88" s="33"/>
      <c r="AH88" s="33"/>
      <c r="AI88" s="33"/>
      <c r="AJ88" s="36"/>
      <c r="AK88" s="10">
        <v>6</v>
      </c>
      <c r="AL88" s="11">
        <v>6</v>
      </c>
      <c r="AM88" s="11">
        <v>16</v>
      </c>
      <c r="AN88" s="11">
        <v>18</v>
      </c>
      <c r="AO88" s="11">
        <v>17</v>
      </c>
      <c r="AP88" s="11">
        <v>18</v>
      </c>
      <c r="AQ88" s="11">
        <v>21</v>
      </c>
      <c r="AR88" s="11">
        <v>26</v>
      </c>
      <c r="AS88" s="11">
        <v>22</v>
      </c>
      <c r="AT88" s="11">
        <v>18</v>
      </c>
      <c r="AU88" s="11">
        <v>27</v>
      </c>
      <c r="AV88" s="11">
        <v>24</v>
      </c>
      <c r="AW88" s="12">
        <v>36</v>
      </c>
      <c r="AX88" s="13">
        <v>34</v>
      </c>
      <c r="AY88" s="13">
        <v>32</v>
      </c>
      <c r="AZ88" s="13">
        <v>30</v>
      </c>
      <c r="BA88" s="13">
        <v>28</v>
      </c>
      <c r="BB88" s="14">
        <v>26</v>
      </c>
      <c r="BC88" s="19">
        <f t="shared" si="9"/>
        <v>32</v>
      </c>
      <c r="BD88" s="55">
        <f t="shared" si="7"/>
        <v>0.85118544982137057</v>
      </c>
      <c r="BE88" s="19">
        <f t="shared" si="8"/>
        <v>0.95553751217927907</v>
      </c>
      <c r="BF88" s="19">
        <f t="shared" si="5"/>
        <v>1.0197856446898343</v>
      </c>
      <c r="BG88" s="19">
        <f t="shared" si="6"/>
        <v>0.98868463786943817</v>
      </c>
    </row>
    <row r="89" spans="1:59">
      <c r="A89" s="24">
        <v>88</v>
      </c>
      <c r="B89" s="31">
        <v>2003088</v>
      </c>
      <c r="C89" s="32" t="s">
        <v>87</v>
      </c>
      <c r="D89" s="21">
        <v>3</v>
      </c>
      <c r="E89" s="22">
        <v>10</v>
      </c>
      <c r="F89" s="22">
        <v>21</v>
      </c>
      <c r="G89" s="22">
        <v>22</v>
      </c>
      <c r="H89" s="22">
        <v>24</v>
      </c>
      <c r="I89" s="22">
        <v>33</v>
      </c>
      <c r="J89" s="23">
        <v>12</v>
      </c>
      <c r="Q89" s="33"/>
      <c r="R89" s="33"/>
      <c r="S89" s="33"/>
      <c r="T89" s="33"/>
      <c r="U89" s="33"/>
      <c r="V89" s="33"/>
      <c r="X89" s="34"/>
      <c r="Y89" s="33"/>
      <c r="Z89" s="33"/>
      <c r="AA89" s="33"/>
      <c r="AB89" s="33"/>
      <c r="AC89" s="35"/>
      <c r="AD89" s="33"/>
      <c r="AE89" s="33"/>
      <c r="AF89" s="33"/>
      <c r="AG89" s="33"/>
      <c r="AH89" s="33"/>
      <c r="AI89" s="33"/>
      <c r="AJ89" s="36"/>
      <c r="AK89" s="10">
        <v>2</v>
      </c>
      <c r="AL89" s="11">
        <v>9</v>
      </c>
      <c r="AM89" s="11">
        <v>13</v>
      </c>
      <c r="AN89" s="11">
        <v>17</v>
      </c>
      <c r="AO89" s="11">
        <v>15</v>
      </c>
      <c r="AP89" s="11">
        <v>17</v>
      </c>
      <c r="AQ89" s="11">
        <v>23</v>
      </c>
      <c r="AR89" s="11">
        <v>13</v>
      </c>
      <c r="AS89" s="11">
        <v>25</v>
      </c>
      <c r="AT89" s="11">
        <v>41</v>
      </c>
      <c r="AU89" s="11">
        <v>48</v>
      </c>
      <c r="AV89" s="11">
        <v>43</v>
      </c>
      <c r="AW89" s="12">
        <v>38</v>
      </c>
      <c r="AX89" s="13">
        <v>33</v>
      </c>
      <c r="AY89" s="13">
        <v>45</v>
      </c>
      <c r="AZ89" s="13">
        <v>41</v>
      </c>
      <c r="BA89" s="13">
        <v>37</v>
      </c>
      <c r="BB89" s="14">
        <v>33</v>
      </c>
      <c r="BC89" s="19">
        <f t="shared" si="9"/>
        <v>45</v>
      </c>
      <c r="BD89" s="55">
        <f t="shared" si="7"/>
        <v>0.87573887625852542</v>
      </c>
      <c r="BE89" s="19">
        <f t="shared" si="8"/>
        <v>0.92689184800259816</v>
      </c>
      <c r="BF89" s="19">
        <f t="shared" si="5"/>
        <v>1.0107827216628775</v>
      </c>
      <c r="BG89" s="19">
        <f t="shared" si="6"/>
        <v>0.98868463786943817</v>
      </c>
    </row>
    <row r="90" spans="1:59">
      <c r="A90" s="24">
        <v>89</v>
      </c>
      <c r="B90" s="31">
        <v>2003089</v>
      </c>
      <c r="C90" s="32" t="s">
        <v>88</v>
      </c>
      <c r="D90" s="21">
        <v>18</v>
      </c>
      <c r="E90" s="22">
        <v>19</v>
      </c>
      <c r="F90" s="22">
        <v>21</v>
      </c>
      <c r="G90" s="22">
        <v>26</v>
      </c>
      <c r="H90" s="22">
        <v>27</v>
      </c>
      <c r="I90" s="22">
        <v>33</v>
      </c>
      <c r="J90" s="23">
        <v>16</v>
      </c>
      <c r="Q90" s="33"/>
      <c r="R90" s="33"/>
      <c r="S90" s="33"/>
      <c r="T90" s="33"/>
      <c r="U90" s="33"/>
      <c r="V90" s="33"/>
      <c r="X90" s="34"/>
      <c r="Y90" s="33"/>
      <c r="Z90" s="33"/>
      <c r="AA90" s="33"/>
      <c r="AB90" s="33"/>
      <c r="AC90" s="35"/>
      <c r="AD90" s="33"/>
      <c r="AE90" s="33"/>
      <c r="AF90" s="33"/>
      <c r="AG90" s="33"/>
      <c r="AH90" s="33"/>
      <c r="AI90" s="33"/>
      <c r="AJ90" s="36"/>
      <c r="AK90" s="10">
        <v>3</v>
      </c>
      <c r="AL90" s="11">
        <v>12</v>
      </c>
      <c r="AM90" s="11">
        <v>14</v>
      </c>
      <c r="AN90" s="11">
        <v>12</v>
      </c>
      <c r="AO90" s="11">
        <v>25</v>
      </c>
      <c r="AP90" s="11">
        <v>16</v>
      </c>
      <c r="AQ90" s="11">
        <v>18</v>
      </c>
      <c r="AR90" s="11">
        <v>34</v>
      </c>
      <c r="AS90" s="11">
        <v>34</v>
      </c>
      <c r="AT90" s="11">
        <v>36</v>
      </c>
      <c r="AU90" s="11">
        <v>27</v>
      </c>
      <c r="AV90" s="11">
        <v>46</v>
      </c>
      <c r="AW90" s="12">
        <v>39</v>
      </c>
      <c r="AX90" s="13">
        <v>32</v>
      </c>
      <c r="AY90" s="13">
        <v>42</v>
      </c>
      <c r="AZ90" s="13">
        <v>36</v>
      </c>
      <c r="BA90" s="13">
        <v>49</v>
      </c>
      <c r="BB90" s="14">
        <v>64</v>
      </c>
      <c r="BC90" s="19">
        <f t="shared" si="9"/>
        <v>42</v>
      </c>
      <c r="BD90" s="55">
        <f t="shared" si="7"/>
        <v>0.87983111399805136</v>
      </c>
      <c r="BE90" s="19">
        <f t="shared" si="8"/>
        <v>0.88801558947710291</v>
      </c>
      <c r="BF90" s="19">
        <f t="shared" si="5"/>
        <v>0.99768756089639488</v>
      </c>
      <c r="BG90" s="19">
        <f t="shared" si="6"/>
        <v>0.98704774277362783</v>
      </c>
    </row>
    <row r="91" spans="1:59">
      <c r="A91" s="24">
        <v>90</v>
      </c>
      <c r="B91" s="31">
        <v>2004001</v>
      </c>
      <c r="C91" s="32" t="s">
        <v>89</v>
      </c>
      <c r="D91" s="21">
        <v>1</v>
      </c>
      <c r="E91" s="22">
        <v>2</v>
      </c>
      <c r="F91" s="22">
        <v>3</v>
      </c>
      <c r="G91" s="22">
        <v>7</v>
      </c>
      <c r="H91" s="22">
        <v>10</v>
      </c>
      <c r="I91" s="22">
        <v>25</v>
      </c>
      <c r="J91" s="23">
        <v>7</v>
      </c>
      <c r="Q91" s="33"/>
      <c r="R91" s="33"/>
      <c r="S91" s="33"/>
      <c r="T91" s="33"/>
      <c r="U91" s="33"/>
      <c r="V91" s="33"/>
      <c r="X91" s="34"/>
      <c r="Y91" s="33"/>
      <c r="Z91" s="33"/>
      <c r="AA91" s="33"/>
      <c r="AB91" s="33"/>
      <c r="AC91" s="35"/>
      <c r="AD91" s="33"/>
      <c r="AE91" s="33"/>
      <c r="AF91" s="33"/>
      <c r="AG91" s="33"/>
      <c r="AH91" s="33"/>
      <c r="AI91" s="33"/>
      <c r="AJ91" s="36"/>
      <c r="AK91" s="10">
        <v>6</v>
      </c>
      <c r="AL91" s="11">
        <v>12</v>
      </c>
      <c r="AM91" s="11">
        <v>8</v>
      </c>
      <c r="AN91" s="11">
        <v>12</v>
      </c>
      <c r="AO91" s="11">
        <v>13</v>
      </c>
      <c r="AP91" s="11">
        <v>16</v>
      </c>
      <c r="AQ91" s="11">
        <v>21</v>
      </c>
      <c r="AR91" s="11">
        <v>18</v>
      </c>
      <c r="AS91" s="11">
        <v>26</v>
      </c>
      <c r="AT91" s="11">
        <v>24</v>
      </c>
      <c r="AU91" s="11">
        <v>35</v>
      </c>
      <c r="AV91" s="11">
        <v>34</v>
      </c>
      <c r="AW91" s="12">
        <v>33</v>
      </c>
      <c r="AX91" s="13">
        <v>32</v>
      </c>
      <c r="AY91" s="13">
        <v>31</v>
      </c>
      <c r="AZ91" s="13">
        <v>30</v>
      </c>
      <c r="BA91" s="13">
        <v>29</v>
      </c>
      <c r="BB91" s="14">
        <v>28</v>
      </c>
      <c r="BC91" s="19">
        <f t="shared" si="9"/>
        <v>31</v>
      </c>
      <c r="BD91" s="55">
        <f t="shared" si="7"/>
        <v>0.84300097434231902</v>
      </c>
      <c r="BE91" s="19">
        <f t="shared" si="8"/>
        <v>0.84709321208184474</v>
      </c>
      <c r="BF91" s="19">
        <f t="shared" ref="BF91:BF154" si="10">IF($B91="","",SUM($BC67:$BC91)/25/$BM$3)</f>
        <v>0.96904189671971419</v>
      </c>
      <c r="BG91" s="19">
        <f t="shared" si="6"/>
        <v>0.98050016239038651</v>
      </c>
    </row>
    <row r="92" spans="1:59">
      <c r="A92" s="24">
        <v>91</v>
      </c>
      <c r="B92" s="31">
        <v>2004002</v>
      </c>
      <c r="C92" s="32" t="s">
        <v>90</v>
      </c>
      <c r="D92" s="21">
        <v>10</v>
      </c>
      <c r="E92" s="22">
        <v>12</v>
      </c>
      <c r="F92" s="22">
        <v>18</v>
      </c>
      <c r="G92" s="22">
        <v>22</v>
      </c>
      <c r="H92" s="22">
        <v>30</v>
      </c>
      <c r="I92" s="22">
        <v>31</v>
      </c>
      <c r="J92" s="23">
        <v>11</v>
      </c>
      <c r="Q92" s="33"/>
      <c r="R92" s="33"/>
      <c r="S92" s="33"/>
      <c r="T92" s="33"/>
      <c r="U92" s="33"/>
      <c r="V92" s="33"/>
      <c r="X92" s="34"/>
      <c r="Y92" s="33"/>
      <c r="Z92" s="33"/>
      <c r="AA92" s="33"/>
      <c r="AB92" s="33"/>
      <c r="AC92" s="35"/>
      <c r="AD92" s="33"/>
      <c r="AE92" s="33"/>
      <c r="AF92" s="33"/>
      <c r="AG92" s="33"/>
      <c r="AH92" s="33"/>
      <c r="AI92" s="33"/>
      <c r="AJ92" s="36"/>
      <c r="AK92" s="10">
        <v>3</v>
      </c>
      <c r="AL92" s="11">
        <v>11</v>
      </c>
      <c r="AM92" s="11">
        <v>8</v>
      </c>
      <c r="AN92" s="11">
        <v>9</v>
      </c>
      <c r="AO92" s="11">
        <v>18</v>
      </c>
      <c r="AP92" s="11">
        <v>27</v>
      </c>
      <c r="AQ92" s="11">
        <v>15</v>
      </c>
      <c r="AR92" s="11">
        <v>13</v>
      </c>
      <c r="AS92" s="11">
        <v>35</v>
      </c>
      <c r="AT92" s="11">
        <v>39</v>
      </c>
      <c r="AU92" s="11">
        <v>45</v>
      </c>
      <c r="AV92" s="11">
        <v>39</v>
      </c>
      <c r="AW92" s="12">
        <v>33</v>
      </c>
      <c r="AX92" s="13">
        <v>59</v>
      </c>
      <c r="AY92" s="13">
        <v>55</v>
      </c>
      <c r="AZ92" s="13">
        <v>51</v>
      </c>
      <c r="BA92" s="13">
        <v>66</v>
      </c>
      <c r="BB92" s="14">
        <v>63</v>
      </c>
      <c r="BC92" s="19">
        <f t="shared" si="9"/>
        <v>55</v>
      </c>
      <c r="BD92" s="55">
        <f t="shared" si="7"/>
        <v>0.83890873660279308</v>
      </c>
      <c r="BE92" s="19">
        <f t="shared" si="8"/>
        <v>0.85527768756089628</v>
      </c>
      <c r="BF92" s="19">
        <f t="shared" si="10"/>
        <v>0.97886326729457618</v>
      </c>
      <c r="BG92" s="19">
        <f t="shared" si="6"/>
        <v>0.99441377070477432</v>
      </c>
    </row>
    <row r="93" spans="1:59">
      <c r="A93" s="24">
        <v>92</v>
      </c>
      <c r="B93" s="31">
        <v>2004003</v>
      </c>
      <c r="C93" s="32" t="s">
        <v>91</v>
      </c>
      <c r="D93" s="21">
        <v>3</v>
      </c>
      <c r="E93" s="22">
        <v>5</v>
      </c>
      <c r="F93" s="22">
        <v>6</v>
      </c>
      <c r="G93" s="22">
        <v>17</v>
      </c>
      <c r="H93" s="22">
        <v>26</v>
      </c>
      <c r="I93" s="22">
        <v>33</v>
      </c>
      <c r="J93" s="23">
        <v>8</v>
      </c>
      <c r="Q93" s="33"/>
      <c r="R93" s="33"/>
      <c r="S93" s="33"/>
      <c r="T93" s="33"/>
      <c r="U93" s="33"/>
      <c r="V93" s="33"/>
      <c r="X93" s="34"/>
      <c r="Y93" s="33"/>
      <c r="Z93" s="33"/>
      <c r="AA93" s="33"/>
      <c r="AB93" s="33"/>
      <c r="AC93" s="35"/>
      <c r="AD93" s="33"/>
      <c r="AE93" s="33"/>
      <c r="AF93" s="33"/>
      <c r="AG93" s="33"/>
      <c r="AH93" s="33"/>
      <c r="AI93" s="33"/>
      <c r="AJ93" s="36"/>
      <c r="AK93" s="10">
        <v>6</v>
      </c>
      <c r="AL93" s="11">
        <v>10</v>
      </c>
      <c r="AM93" s="11">
        <v>10</v>
      </c>
      <c r="AN93" s="11">
        <v>18</v>
      </c>
      <c r="AO93" s="11">
        <v>27</v>
      </c>
      <c r="AP93" s="11">
        <v>18</v>
      </c>
      <c r="AQ93" s="11">
        <v>36</v>
      </c>
      <c r="AR93" s="11">
        <v>30</v>
      </c>
      <c r="AS93" s="11">
        <v>24</v>
      </c>
      <c r="AT93" s="11">
        <v>30</v>
      </c>
      <c r="AU93" s="11">
        <v>25</v>
      </c>
      <c r="AV93" s="11">
        <v>34</v>
      </c>
      <c r="AW93" s="12">
        <v>30</v>
      </c>
      <c r="AX93" s="13">
        <v>26</v>
      </c>
      <c r="AY93" s="13">
        <v>39</v>
      </c>
      <c r="AZ93" s="13">
        <v>54</v>
      </c>
      <c r="BA93" s="13">
        <v>52</v>
      </c>
      <c r="BB93" s="14">
        <v>50</v>
      </c>
      <c r="BC93" s="19">
        <f t="shared" si="9"/>
        <v>39</v>
      </c>
      <c r="BD93" s="55">
        <f t="shared" si="7"/>
        <v>0.86755440077947377</v>
      </c>
      <c r="BE93" s="19">
        <f t="shared" si="8"/>
        <v>0.85936992530042222</v>
      </c>
      <c r="BF93" s="19">
        <f t="shared" si="10"/>
        <v>0.95758363104904187</v>
      </c>
      <c r="BG93" s="19">
        <f t="shared" si="6"/>
        <v>0.99277687560896399</v>
      </c>
    </row>
    <row r="94" spans="1:59">
      <c r="A94" s="24">
        <v>93</v>
      </c>
      <c r="B94" s="31">
        <v>2004004</v>
      </c>
      <c r="C94" s="32" t="s">
        <v>92</v>
      </c>
      <c r="D94" s="21">
        <v>10</v>
      </c>
      <c r="E94" s="22">
        <v>19</v>
      </c>
      <c r="F94" s="22">
        <v>22</v>
      </c>
      <c r="G94" s="22">
        <v>23</v>
      </c>
      <c r="H94" s="22">
        <v>25</v>
      </c>
      <c r="I94" s="22">
        <v>29</v>
      </c>
      <c r="J94" s="23">
        <v>9</v>
      </c>
      <c r="Q94" s="33"/>
      <c r="R94" s="33"/>
      <c r="S94" s="33"/>
      <c r="T94" s="33"/>
      <c r="U94" s="33"/>
      <c r="V94" s="33"/>
      <c r="X94" s="34"/>
      <c r="Y94" s="33"/>
      <c r="Z94" s="33"/>
      <c r="AA94" s="33"/>
      <c r="AB94" s="33"/>
      <c r="AC94" s="35"/>
      <c r="AD94" s="33"/>
      <c r="AE94" s="33"/>
      <c r="AF94" s="33"/>
      <c r="AG94" s="33"/>
      <c r="AH94" s="33"/>
      <c r="AI94" s="33"/>
      <c r="AJ94" s="36"/>
      <c r="AK94" s="10">
        <v>8</v>
      </c>
      <c r="AL94" s="11">
        <v>12</v>
      </c>
      <c r="AM94" s="11">
        <v>13</v>
      </c>
      <c r="AN94" s="11">
        <v>20</v>
      </c>
      <c r="AO94" s="11">
        <v>16</v>
      </c>
      <c r="AP94" s="11">
        <v>24</v>
      </c>
      <c r="AQ94" s="11">
        <v>20</v>
      </c>
      <c r="AR94" s="11">
        <v>28</v>
      </c>
      <c r="AS94" s="11">
        <v>29</v>
      </c>
      <c r="AT94" s="11">
        <v>44</v>
      </c>
      <c r="AU94" s="11">
        <v>50</v>
      </c>
      <c r="AV94" s="11">
        <v>44</v>
      </c>
      <c r="AW94" s="12">
        <v>53</v>
      </c>
      <c r="AX94" s="13">
        <v>48</v>
      </c>
      <c r="AY94" s="13">
        <v>43</v>
      </c>
      <c r="AZ94" s="13">
        <v>38</v>
      </c>
      <c r="BA94" s="13">
        <v>33</v>
      </c>
      <c r="BB94" s="14">
        <v>48</v>
      </c>
      <c r="BC94" s="19">
        <f t="shared" si="9"/>
        <v>43</v>
      </c>
      <c r="BD94" s="55">
        <f t="shared" si="7"/>
        <v>0.85936992530042222</v>
      </c>
      <c r="BE94" s="19">
        <f t="shared" si="8"/>
        <v>0.86755440077947377</v>
      </c>
      <c r="BF94" s="19">
        <f t="shared" si="10"/>
        <v>0.94367002273465406</v>
      </c>
      <c r="BG94" s="19">
        <f t="shared" si="6"/>
        <v>0.99400454693082163</v>
      </c>
    </row>
    <row r="95" spans="1:59">
      <c r="A95" s="24">
        <v>94</v>
      </c>
      <c r="B95" s="31">
        <v>2004005</v>
      </c>
      <c r="C95" s="32" t="s">
        <v>93</v>
      </c>
      <c r="D95" s="21">
        <v>9</v>
      </c>
      <c r="E95" s="22">
        <v>11</v>
      </c>
      <c r="F95" s="22">
        <v>13</v>
      </c>
      <c r="G95" s="22">
        <v>16</v>
      </c>
      <c r="H95" s="22">
        <v>17</v>
      </c>
      <c r="I95" s="22">
        <v>18</v>
      </c>
      <c r="J95" s="23">
        <v>7</v>
      </c>
      <c r="Q95" s="33"/>
      <c r="R95" s="33"/>
      <c r="S95" s="33"/>
      <c r="T95" s="33"/>
      <c r="U95" s="33"/>
      <c r="V95" s="33"/>
      <c r="X95" s="34"/>
      <c r="Y95" s="33"/>
      <c r="Z95" s="33"/>
      <c r="AA95" s="33"/>
      <c r="AB95" s="33"/>
      <c r="AC95" s="35"/>
      <c r="AD95" s="33"/>
      <c r="AE95" s="33"/>
      <c r="AF95" s="33"/>
      <c r="AG95" s="33"/>
      <c r="AH95" s="33"/>
      <c r="AI95" s="33"/>
      <c r="AJ95" s="36"/>
      <c r="AK95" s="10">
        <v>6</v>
      </c>
      <c r="AL95" s="11">
        <v>8</v>
      </c>
      <c r="AM95" s="11">
        <v>14</v>
      </c>
      <c r="AN95" s="11">
        <v>18</v>
      </c>
      <c r="AO95" s="11">
        <v>21</v>
      </c>
      <c r="AP95" s="11">
        <v>12</v>
      </c>
      <c r="AQ95" s="11">
        <v>21</v>
      </c>
      <c r="AR95" s="11">
        <v>34</v>
      </c>
      <c r="AS95" s="11">
        <v>29</v>
      </c>
      <c r="AT95" s="11">
        <v>36</v>
      </c>
      <c r="AU95" s="11">
        <v>32</v>
      </c>
      <c r="AV95" s="11">
        <v>42</v>
      </c>
      <c r="AW95" s="12">
        <v>39</v>
      </c>
      <c r="AX95" s="13">
        <v>36</v>
      </c>
      <c r="AY95" s="13">
        <v>50</v>
      </c>
      <c r="AZ95" s="13">
        <v>66</v>
      </c>
      <c r="BA95" s="13">
        <v>84</v>
      </c>
      <c r="BB95" s="14">
        <v>84</v>
      </c>
      <c r="BC95" s="19">
        <f t="shared" si="9"/>
        <v>50</v>
      </c>
      <c r="BD95" s="55">
        <f t="shared" si="7"/>
        <v>0.89210782721662885</v>
      </c>
      <c r="BE95" s="19">
        <f t="shared" si="8"/>
        <v>0.88596947060733999</v>
      </c>
      <c r="BF95" s="19">
        <f t="shared" si="10"/>
        <v>0.93875933744722317</v>
      </c>
      <c r="BG95" s="19">
        <f t="shared" si="6"/>
        <v>0.98868463786943817</v>
      </c>
    </row>
    <row r="96" spans="1:59">
      <c r="A96" s="24">
        <v>95</v>
      </c>
      <c r="B96" s="31">
        <v>2004006</v>
      </c>
      <c r="C96" s="32" t="s">
        <v>94</v>
      </c>
      <c r="D96" s="21">
        <v>4</v>
      </c>
      <c r="E96" s="22">
        <v>12</v>
      </c>
      <c r="F96" s="22">
        <v>18</v>
      </c>
      <c r="G96" s="22">
        <v>20</v>
      </c>
      <c r="H96" s="22">
        <v>23</v>
      </c>
      <c r="I96" s="22">
        <v>32</v>
      </c>
      <c r="J96" s="23">
        <v>6</v>
      </c>
      <c r="Q96" s="33"/>
      <c r="R96" s="33"/>
      <c r="S96" s="33"/>
      <c r="T96" s="33"/>
      <c r="U96" s="33"/>
      <c r="V96" s="33"/>
      <c r="X96" s="34"/>
      <c r="Y96" s="33"/>
      <c r="Z96" s="33"/>
      <c r="AA96" s="33"/>
      <c r="AB96" s="33"/>
      <c r="AC96" s="35"/>
      <c r="AD96" s="33"/>
      <c r="AE96" s="33"/>
      <c r="AF96" s="33"/>
      <c r="AG96" s="33"/>
      <c r="AH96" s="33"/>
      <c r="AI96" s="33"/>
      <c r="AJ96" s="36"/>
      <c r="AK96" s="10">
        <v>7</v>
      </c>
      <c r="AL96" s="11">
        <v>5</v>
      </c>
      <c r="AM96" s="11">
        <v>14</v>
      </c>
      <c r="AN96" s="11">
        <v>13</v>
      </c>
      <c r="AO96" s="11">
        <v>25</v>
      </c>
      <c r="AP96" s="11">
        <v>21</v>
      </c>
      <c r="AQ96" s="11">
        <v>19</v>
      </c>
      <c r="AR96" s="11">
        <v>19</v>
      </c>
      <c r="AS96" s="11">
        <v>32</v>
      </c>
      <c r="AT96" s="11">
        <v>37</v>
      </c>
      <c r="AU96" s="11">
        <v>44</v>
      </c>
      <c r="AV96" s="11">
        <v>39</v>
      </c>
      <c r="AW96" s="12">
        <v>34</v>
      </c>
      <c r="AX96" s="13">
        <v>29</v>
      </c>
      <c r="AY96" s="13">
        <v>41</v>
      </c>
      <c r="AZ96" s="13">
        <v>37</v>
      </c>
      <c r="BA96" s="13">
        <v>52</v>
      </c>
      <c r="BB96" s="14">
        <v>49</v>
      </c>
      <c r="BC96" s="19">
        <f t="shared" si="9"/>
        <v>41</v>
      </c>
      <c r="BD96" s="55">
        <f t="shared" si="7"/>
        <v>0.93303020461188702</v>
      </c>
      <c r="BE96" s="19">
        <f t="shared" si="8"/>
        <v>0.88801558947710291</v>
      </c>
      <c r="BF96" s="19">
        <f t="shared" si="10"/>
        <v>0.9641312114322832</v>
      </c>
      <c r="BG96" s="19">
        <f t="shared" si="6"/>
        <v>0.98336472880805459</v>
      </c>
    </row>
    <row r="97" spans="1:59">
      <c r="A97" s="24">
        <v>96</v>
      </c>
      <c r="B97" s="31">
        <v>2004007</v>
      </c>
      <c r="C97" s="32" t="s">
        <v>95</v>
      </c>
      <c r="D97" s="21">
        <v>4</v>
      </c>
      <c r="E97" s="22">
        <v>12</v>
      </c>
      <c r="F97" s="22">
        <v>17</v>
      </c>
      <c r="G97" s="22">
        <v>20</v>
      </c>
      <c r="H97" s="22">
        <v>25</v>
      </c>
      <c r="I97" s="22">
        <v>28</v>
      </c>
      <c r="J97" s="23">
        <v>9</v>
      </c>
      <c r="Q97" s="33"/>
      <c r="R97" s="33"/>
      <c r="S97" s="33"/>
      <c r="T97" s="33"/>
      <c r="U97" s="33"/>
      <c r="V97" s="33"/>
      <c r="X97" s="34"/>
      <c r="Y97" s="33"/>
      <c r="Z97" s="33"/>
      <c r="AA97" s="33"/>
      <c r="AB97" s="33"/>
      <c r="AC97" s="35"/>
      <c r="AD97" s="33"/>
      <c r="AE97" s="33"/>
      <c r="AF97" s="33"/>
      <c r="AG97" s="33"/>
      <c r="AH97" s="33"/>
      <c r="AI97" s="33"/>
      <c r="AJ97" s="36"/>
      <c r="AK97" s="10">
        <v>7</v>
      </c>
      <c r="AL97" s="11">
        <v>2</v>
      </c>
      <c r="AM97" s="11">
        <v>11</v>
      </c>
      <c r="AN97" s="11">
        <v>16</v>
      </c>
      <c r="AO97" s="11">
        <v>22</v>
      </c>
      <c r="AP97" s="11">
        <v>18</v>
      </c>
      <c r="AQ97" s="11">
        <v>25</v>
      </c>
      <c r="AR97" s="11">
        <v>26</v>
      </c>
      <c r="AS97" s="11">
        <v>29</v>
      </c>
      <c r="AT97" s="11">
        <v>22</v>
      </c>
      <c r="AU97" s="11">
        <v>41</v>
      </c>
      <c r="AV97" s="11">
        <v>36</v>
      </c>
      <c r="AW97" s="12">
        <v>46</v>
      </c>
      <c r="AX97" s="13">
        <v>42</v>
      </c>
      <c r="AY97" s="13">
        <v>38</v>
      </c>
      <c r="AZ97" s="13">
        <v>52</v>
      </c>
      <c r="BA97" s="13">
        <v>49</v>
      </c>
      <c r="BB97" s="14">
        <v>46</v>
      </c>
      <c r="BC97" s="19">
        <f t="shared" si="9"/>
        <v>38</v>
      </c>
      <c r="BD97" s="55">
        <f t="shared" si="7"/>
        <v>0.86346216303994805</v>
      </c>
      <c r="BE97" s="19">
        <f t="shared" si="8"/>
        <v>0.85118544982137057</v>
      </c>
      <c r="BF97" s="19">
        <f t="shared" si="10"/>
        <v>0.93221175706398185</v>
      </c>
      <c r="BG97" s="19">
        <f t="shared" si="6"/>
        <v>0.98050016239038651</v>
      </c>
    </row>
    <row r="98" spans="1:59">
      <c r="A98" s="24">
        <v>97</v>
      </c>
      <c r="B98" s="31">
        <v>2004008</v>
      </c>
      <c r="C98" s="32" t="s">
        <v>96</v>
      </c>
      <c r="D98" s="21">
        <v>1</v>
      </c>
      <c r="E98" s="22">
        <v>7</v>
      </c>
      <c r="F98" s="22">
        <v>10</v>
      </c>
      <c r="G98" s="22">
        <v>22</v>
      </c>
      <c r="H98" s="22">
        <v>32</v>
      </c>
      <c r="I98" s="22">
        <v>33</v>
      </c>
      <c r="J98" s="23">
        <v>13</v>
      </c>
      <c r="Q98" s="33"/>
      <c r="R98" s="33"/>
      <c r="S98" s="33"/>
      <c r="T98" s="33"/>
      <c r="U98" s="33"/>
      <c r="V98" s="33"/>
      <c r="X98" s="34"/>
      <c r="Y98" s="33"/>
      <c r="Z98" s="33"/>
      <c r="AA98" s="33"/>
      <c r="AB98" s="33"/>
      <c r="AC98" s="35"/>
      <c r="AD98" s="33"/>
      <c r="AE98" s="33"/>
      <c r="AF98" s="33"/>
      <c r="AG98" s="33"/>
      <c r="AH98" s="33"/>
      <c r="AI98" s="33"/>
      <c r="AJ98" s="36"/>
      <c r="AK98" s="10">
        <v>6</v>
      </c>
      <c r="AL98" s="11">
        <v>9</v>
      </c>
      <c r="AM98" s="11">
        <v>10</v>
      </c>
      <c r="AN98" s="11">
        <v>15</v>
      </c>
      <c r="AO98" s="11">
        <v>14</v>
      </c>
      <c r="AP98" s="11">
        <v>17</v>
      </c>
      <c r="AQ98" s="11">
        <v>24</v>
      </c>
      <c r="AR98" s="11">
        <v>15</v>
      </c>
      <c r="AS98" s="11">
        <v>28</v>
      </c>
      <c r="AT98" s="11">
        <v>45</v>
      </c>
      <c r="AU98" s="11">
        <v>40</v>
      </c>
      <c r="AV98" s="11">
        <v>35</v>
      </c>
      <c r="AW98" s="12">
        <v>30</v>
      </c>
      <c r="AX98" s="13">
        <v>25</v>
      </c>
      <c r="AY98" s="13">
        <v>54</v>
      </c>
      <c r="AZ98" s="13">
        <v>51</v>
      </c>
      <c r="BA98" s="13">
        <v>48</v>
      </c>
      <c r="BB98" s="14">
        <v>45</v>
      </c>
      <c r="BC98" s="19">
        <f t="shared" si="9"/>
        <v>54</v>
      </c>
      <c r="BD98" s="55">
        <f t="shared" si="7"/>
        <v>0.92484572913283536</v>
      </c>
      <c r="BE98" s="19">
        <f t="shared" si="8"/>
        <v>0.89620006495615456</v>
      </c>
      <c r="BF98" s="19">
        <f t="shared" si="10"/>
        <v>0.94367002273465406</v>
      </c>
      <c r="BG98" s="19">
        <f t="shared" si="6"/>
        <v>0.98050016239038651</v>
      </c>
    </row>
    <row r="99" spans="1:59">
      <c r="A99" s="24">
        <v>98</v>
      </c>
      <c r="B99" s="31">
        <v>2004009</v>
      </c>
      <c r="C99" s="32" t="s">
        <v>97</v>
      </c>
      <c r="D99" s="21">
        <v>1</v>
      </c>
      <c r="E99" s="22">
        <v>9</v>
      </c>
      <c r="F99" s="22">
        <v>10</v>
      </c>
      <c r="G99" s="22">
        <v>16</v>
      </c>
      <c r="H99" s="22">
        <v>22</v>
      </c>
      <c r="I99" s="22">
        <v>24</v>
      </c>
      <c r="J99" s="23">
        <v>11</v>
      </c>
      <c r="Q99" s="33"/>
      <c r="R99" s="33"/>
      <c r="S99" s="33"/>
      <c r="T99" s="33"/>
      <c r="U99" s="33"/>
      <c r="V99" s="33"/>
      <c r="X99" s="34"/>
      <c r="Y99" s="33"/>
      <c r="Z99" s="33"/>
      <c r="AA99" s="33"/>
      <c r="AB99" s="33"/>
      <c r="AC99" s="35"/>
      <c r="AD99" s="33"/>
      <c r="AE99" s="33"/>
      <c r="AF99" s="33"/>
      <c r="AG99" s="33"/>
      <c r="AH99" s="33"/>
      <c r="AI99" s="33"/>
      <c r="AJ99" s="36"/>
      <c r="AK99" s="10">
        <v>4</v>
      </c>
      <c r="AL99" s="11">
        <v>6</v>
      </c>
      <c r="AM99" s="11">
        <v>12</v>
      </c>
      <c r="AN99" s="11">
        <v>16</v>
      </c>
      <c r="AO99" s="11">
        <v>12</v>
      </c>
      <c r="AP99" s="11">
        <v>10</v>
      </c>
      <c r="AQ99" s="11">
        <v>19</v>
      </c>
      <c r="AR99" s="11">
        <v>22</v>
      </c>
      <c r="AS99" s="11">
        <v>27</v>
      </c>
      <c r="AT99" s="11">
        <v>34</v>
      </c>
      <c r="AU99" s="11">
        <v>43</v>
      </c>
      <c r="AV99" s="11">
        <v>40</v>
      </c>
      <c r="AW99" s="12">
        <v>37</v>
      </c>
      <c r="AX99" s="13">
        <v>34</v>
      </c>
      <c r="AY99" s="13">
        <v>48</v>
      </c>
      <c r="AZ99" s="13">
        <v>46</v>
      </c>
      <c r="BA99" s="13">
        <v>44</v>
      </c>
      <c r="BB99" s="14">
        <v>42</v>
      </c>
      <c r="BC99" s="19">
        <f t="shared" si="9"/>
        <v>48</v>
      </c>
      <c r="BD99" s="55">
        <f t="shared" si="7"/>
        <v>0.9453069178304645</v>
      </c>
      <c r="BE99" s="19">
        <f t="shared" si="8"/>
        <v>0.9023384215654433</v>
      </c>
      <c r="BF99" s="19">
        <f t="shared" si="10"/>
        <v>0.94121468009093856</v>
      </c>
      <c r="BG99" s="19">
        <f t="shared" si="6"/>
        <v>0.97436180578109766</v>
      </c>
    </row>
    <row r="100" spans="1:59">
      <c r="A100" s="24">
        <v>99</v>
      </c>
      <c r="B100" s="31">
        <v>2004010</v>
      </c>
      <c r="C100" s="32" t="s">
        <v>98</v>
      </c>
      <c r="D100" s="21">
        <v>6</v>
      </c>
      <c r="E100" s="22">
        <v>7</v>
      </c>
      <c r="F100" s="22">
        <v>8</v>
      </c>
      <c r="G100" s="22">
        <v>13</v>
      </c>
      <c r="H100" s="22">
        <v>14</v>
      </c>
      <c r="I100" s="22">
        <v>19</v>
      </c>
      <c r="J100" s="23">
        <v>15</v>
      </c>
      <c r="Q100" s="33"/>
      <c r="R100" s="33"/>
      <c r="S100" s="33"/>
      <c r="T100" s="33"/>
      <c r="U100" s="33"/>
      <c r="V100" s="33"/>
      <c r="X100" s="34"/>
      <c r="Y100" s="33"/>
      <c r="Z100" s="33"/>
      <c r="AA100" s="33"/>
      <c r="AB100" s="33"/>
      <c r="AC100" s="35"/>
      <c r="AD100" s="33"/>
      <c r="AE100" s="33"/>
      <c r="AF100" s="33"/>
      <c r="AG100" s="33"/>
      <c r="AH100" s="33"/>
      <c r="AI100" s="33"/>
      <c r="AJ100" s="36"/>
      <c r="AK100" s="10">
        <v>7</v>
      </c>
      <c r="AL100" s="11">
        <v>11</v>
      </c>
      <c r="AM100" s="11">
        <v>17</v>
      </c>
      <c r="AN100" s="11">
        <v>7</v>
      </c>
      <c r="AO100" s="11">
        <v>18</v>
      </c>
      <c r="AP100" s="11">
        <v>27</v>
      </c>
      <c r="AQ100" s="11">
        <v>31</v>
      </c>
      <c r="AR100" s="11">
        <v>37</v>
      </c>
      <c r="AS100" s="11">
        <v>34</v>
      </c>
      <c r="AT100" s="11">
        <v>31</v>
      </c>
      <c r="AU100" s="11">
        <v>28</v>
      </c>
      <c r="AV100" s="11">
        <v>39</v>
      </c>
      <c r="AW100" s="12">
        <v>52</v>
      </c>
      <c r="AX100" s="13">
        <v>51</v>
      </c>
      <c r="AY100" s="13">
        <v>50</v>
      </c>
      <c r="AZ100" s="13">
        <v>49</v>
      </c>
      <c r="BA100" s="13">
        <v>48</v>
      </c>
      <c r="BB100" s="14">
        <v>67</v>
      </c>
      <c r="BC100" s="19">
        <f t="shared" si="9"/>
        <v>50</v>
      </c>
      <c r="BD100" s="55">
        <f t="shared" si="7"/>
        <v>0.9453069178304645</v>
      </c>
      <c r="BE100" s="19">
        <f t="shared" si="8"/>
        <v>0.91870737252354662</v>
      </c>
      <c r="BF100" s="19">
        <f t="shared" si="10"/>
        <v>0.94448847028255922</v>
      </c>
      <c r="BG100" s="19">
        <f t="shared" si="6"/>
        <v>0.97681714842481326</v>
      </c>
    </row>
    <row r="101" spans="1:59">
      <c r="A101" s="24">
        <v>100</v>
      </c>
      <c r="B101" s="31">
        <v>2004011</v>
      </c>
      <c r="C101" s="32" t="s">
        <v>99</v>
      </c>
      <c r="D101" s="21">
        <v>1</v>
      </c>
      <c r="E101" s="22">
        <v>4</v>
      </c>
      <c r="F101" s="22">
        <v>13</v>
      </c>
      <c r="G101" s="22">
        <v>23</v>
      </c>
      <c r="H101" s="22">
        <v>28</v>
      </c>
      <c r="I101" s="22">
        <v>30</v>
      </c>
      <c r="J101" s="23">
        <v>3</v>
      </c>
      <c r="Q101" s="33"/>
      <c r="R101" s="33"/>
      <c r="S101" s="33"/>
      <c r="T101" s="33"/>
      <c r="U101" s="33"/>
      <c r="V101" s="33"/>
      <c r="X101" s="34"/>
      <c r="Y101" s="33"/>
      <c r="Z101" s="33"/>
      <c r="AA101" s="33"/>
      <c r="AB101" s="33"/>
      <c r="AC101" s="35"/>
      <c r="AD101" s="33"/>
      <c r="AE101" s="33"/>
      <c r="AF101" s="33"/>
      <c r="AG101" s="33"/>
      <c r="AH101" s="33"/>
      <c r="AI101" s="33"/>
      <c r="AJ101" s="36"/>
      <c r="AK101" s="10">
        <v>6</v>
      </c>
      <c r="AL101" s="11">
        <v>7</v>
      </c>
      <c r="AM101" s="11">
        <v>14</v>
      </c>
      <c r="AN101" s="11">
        <v>15</v>
      </c>
      <c r="AO101" s="11">
        <v>15</v>
      </c>
      <c r="AP101" s="11">
        <v>27</v>
      </c>
      <c r="AQ101" s="11">
        <v>18</v>
      </c>
      <c r="AR101" s="11">
        <v>19</v>
      </c>
      <c r="AS101" s="11">
        <v>22</v>
      </c>
      <c r="AT101" s="11">
        <v>27</v>
      </c>
      <c r="AU101" s="11">
        <v>21</v>
      </c>
      <c r="AV101" s="11">
        <v>29</v>
      </c>
      <c r="AW101" s="12">
        <v>39</v>
      </c>
      <c r="AX101" s="13">
        <v>51</v>
      </c>
      <c r="AY101" s="13">
        <v>48</v>
      </c>
      <c r="AZ101" s="13">
        <v>45</v>
      </c>
      <c r="BA101" s="13">
        <v>42</v>
      </c>
      <c r="BB101" s="14">
        <v>39</v>
      </c>
      <c r="BC101" s="19">
        <f t="shared" si="9"/>
        <v>48</v>
      </c>
      <c r="BD101" s="55">
        <f t="shared" si="7"/>
        <v>0.97395258200714518</v>
      </c>
      <c r="BE101" s="19">
        <f t="shared" si="8"/>
        <v>0.95349139330951604</v>
      </c>
      <c r="BF101" s="19">
        <f t="shared" si="10"/>
        <v>0.94039623254303351</v>
      </c>
      <c r="BG101" s="19">
        <f t="shared" si="6"/>
        <v>0.98336472880805459</v>
      </c>
    </row>
    <row r="102" spans="1:59">
      <c r="A102" s="24">
        <v>101</v>
      </c>
      <c r="B102" s="31">
        <v>2004012</v>
      </c>
      <c r="C102" s="32" t="s">
        <v>100</v>
      </c>
      <c r="D102" s="21">
        <v>1</v>
      </c>
      <c r="E102" s="22">
        <v>7</v>
      </c>
      <c r="F102" s="22">
        <v>27</v>
      </c>
      <c r="G102" s="22">
        <v>30</v>
      </c>
      <c r="H102" s="22">
        <v>31</v>
      </c>
      <c r="I102" s="22">
        <v>33</v>
      </c>
      <c r="J102" s="23">
        <v>8</v>
      </c>
      <c r="Q102" s="33"/>
      <c r="R102" s="33"/>
      <c r="S102" s="33"/>
      <c r="T102" s="33"/>
      <c r="U102" s="33"/>
      <c r="V102" s="33"/>
      <c r="X102" s="34"/>
      <c r="Y102" s="33"/>
      <c r="Z102" s="33"/>
      <c r="AA102" s="33"/>
      <c r="AB102" s="33"/>
      <c r="AC102" s="35"/>
      <c r="AD102" s="33"/>
      <c r="AE102" s="33"/>
      <c r="AF102" s="33"/>
      <c r="AG102" s="33"/>
      <c r="AH102" s="33"/>
      <c r="AI102" s="33"/>
      <c r="AJ102" s="36"/>
      <c r="AK102" s="10">
        <v>3</v>
      </c>
      <c r="AL102" s="11">
        <v>13</v>
      </c>
      <c r="AM102" s="11">
        <v>9</v>
      </c>
      <c r="AN102" s="11">
        <v>9</v>
      </c>
      <c r="AO102" s="11">
        <v>17</v>
      </c>
      <c r="AP102" s="11">
        <v>25</v>
      </c>
      <c r="AQ102" s="11">
        <v>21</v>
      </c>
      <c r="AR102" s="11">
        <v>19</v>
      </c>
      <c r="AS102" s="11">
        <v>30</v>
      </c>
      <c r="AT102" s="11">
        <v>33</v>
      </c>
      <c r="AU102" s="11">
        <v>25</v>
      </c>
      <c r="AV102" s="11">
        <v>31</v>
      </c>
      <c r="AW102" s="12">
        <v>24</v>
      </c>
      <c r="AX102" s="13">
        <v>49</v>
      </c>
      <c r="AY102" s="13">
        <v>61</v>
      </c>
      <c r="AZ102" s="13">
        <v>57</v>
      </c>
      <c r="BA102" s="13">
        <v>53</v>
      </c>
      <c r="BB102" s="14">
        <v>49</v>
      </c>
      <c r="BC102" s="19">
        <f t="shared" si="9"/>
        <v>61</v>
      </c>
      <c r="BD102" s="55">
        <f t="shared" si="7"/>
        <v>1.0680740500162391</v>
      </c>
      <c r="BE102" s="19">
        <f t="shared" si="8"/>
        <v>0.96576810652809364</v>
      </c>
      <c r="BF102" s="19">
        <f t="shared" si="10"/>
        <v>0.95267294576161099</v>
      </c>
      <c r="BG102" s="19">
        <f t="shared" si="6"/>
        <v>0.98827541409548547</v>
      </c>
    </row>
    <row r="103" spans="1:59">
      <c r="A103" s="24">
        <v>102</v>
      </c>
      <c r="B103" s="31">
        <v>2004013</v>
      </c>
      <c r="C103" s="32" t="s">
        <v>101</v>
      </c>
      <c r="D103" s="21">
        <v>12</v>
      </c>
      <c r="E103" s="22">
        <v>14</v>
      </c>
      <c r="F103" s="22">
        <v>21</v>
      </c>
      <c r="G103" s="22">
        <v>29</v>
      </c>
      <c r="H103" s="22">
        <v>30</v>
      </c>
      <c r="I103" s="22">
        <v>32</v>
      </c>
      <c r="J103" s="23">
        <v>13</v>
      </c>
      <c r="Q103" s="33"/>
      <c r="R103" s="33"/>
      <c r="S103" s="33"/>
      <c r="T103" s="33"/>
      <c r="U103" s="33"/>
      <c r="V103" s="33"/>
      <c r="X103" s="34"/>
      <c r="Y103" s="33"/>
      <c r="Z103" s="33"/>
      <c r="AA103" s="33"/>
      <c r="AB103" s="33"/>
      <c r="AC103" s="35"/>
      <c r="AD103" s="33"/>
      <c r="AE103" s="33"/>
      <c r="AF103" s="33"/>
      <c r="AG103" s="33"/>
      <c r="AH103" s="33"/>
      <c r="AI103" s="33"/>
      <c r="AJ103" s="36"/>
      <c r="AK103" s="10">
        <v>6</v>
      </c>
      <c r="AL103" s="11">
        <v>6</v>
      </c>
      <c r="AM103" s="11">
        <v>13</v>
      </c>
      <c r="AN103" s="11">
        <v>12</v>
      </c>
      <c r="AO103" s="11">
        <v>12</v>
      </c>
      <c r="AP103" s="11">
        <v>26</v>
      </c>
      <c r="AQ103" s="11">
        <v>21</v>
      </c>
      <c r="AR103" s="11">
        <v>18</v>
      </c>
      <c r="AS103" s="11">
        <v>39</v>
      </c>
      <c r="AT103" s="11">
        <v>30</v>
      </c>
      <c r="AU103" s="11">
        <v>34</v>
      </c>
      <c r="AV103" s="11">
        <v>26</v>
      </c>
      <c r="AW103" s="12">
        <v>48</v>
      </c>
      <c r="AX103" s="13">
        <v>58</v>
      </c>
      <c r="AY103" s="13">
        <v>70</v>
      </c>
      <c r="AZ103" s="13">
        <v>66</v>
      </c>
      <c r="BA103" s="13">
        <v>62</v>
      </c>
      <c r="BB103" s="14">
        <v>58</v>
      </c>
      <c r="BC103" s="19">
        <f t="shared" si="9"/>
        <v>70</v>
      </c>
      <c r="BD103" s="55">
        <f t="shared" si="7"/>
        <v>1.1335498538486521</v>
      </c>
      <c r="BE103" s="19">
        <f t="shared" si="8"/>
        <v>1.0291977914907438</v>
      </c>
      <c r="BF103" s="19">
        <f t="shared" si="10"/>
        <v>0.96740500162390386</v>
      </c>
      <c r="BG103" s="19">
        <f t="shared" si="6"/>
        <v>0.99277687560896399</v>
      </c>
    </row>
    <row r="104" spans="1:59">
      <c r="A104" s="24">
        <v>103</v>
      </c>
      <c r="B104" s="31">
        <v>2004014</v>
      </c>
      <c r="C104" s="32" t="s">
        <v>102</v>
      </c>
      <c r="D104" s="21">
        <v>3</v>
      </c>
      <c r="E104" s="22">
        <v>7</v>
      </c>
      <c r="F104" s="22">
        <v>11</v>
      </c>
      <c r="G104" s="22">
        <v>17</v>
      </c>
      <c r="H104" s="22">
        <v>20</v>
      </c>
      <c r="I104" s="22">
        <v>26</v>
      </c>
      <c r="J104" s="23">
        <v>12</v>
      </c>
      <c r="Q104" s="33"/>
      <c r="R104" s="33"/>
      <c r="S104" s="33"/>
      <c r="T104" s="33"/>
      <c r="U104" s="33"/>
      <c r="V104" s="33"/>
      <c r="X104" s="34"/>
      <c r="Y104" s="33"/>
      <c r="Z104" s="33"/>
      <c r="AA104" s="33"/>
      <c r="AB104" s="33"/>
      <c r="AC104" s="35"/>
      <c r="AD104" s="33"/>
      <c r="AE104" s="33"/>
      <c r="AF104" s="33"/>
      <c r="AG104" s="33"/>
      <c r="AH104" s="33"/>
      <c r="AI104" s="33"/>
      <c r="AJ104" s="36"/>
      <c r="AK104" s="10">
        <v>9</v>
      </c>
      <c r="AL104" s="11">
        <v>12</v>
      </c>
      <c r="AM104" s="11">
        <v>9</v>
      </c>
      <c r="AN104" s="11">
        <v>18</v>
      </c>
      <c r="AO104" s="11">
        <v>21</v>
      </c>
      <c r="AP104" s="11">
        <v>20</v>
      </c>
      <c r="AQ104" s="11">
        <v>30</v>
      </c>
      <c r="AR104" s="11">
        <v>24</v>
      </c>
      <c r="AS104" s="11">
        <v>29</v>
      </c>
      <c r="AT104" s="11">
        <v>36</v>
      </c>
      <c r="AU104" s="11">
        <v>32</v>
      </c>
      <c r="AV104" s="11">
        <v>42</v>
      </c>
      <c r="AW104" s="12">
        <v>39</v>
      </c>
      <c r="AX104" s="13">
        <v>36</v>
      </c>
      <c r="AY104" s="13">
        <v>33</v>
      </c>
      <c r="AZ104" s="13">
        <v>48</v>
      </c>
      <c r="BA104" s="13">
        <v>46</v>
      </c>
      <c r="BB104" s="14">
        <v>44</v>
      </c>
      <c r="BC104" s="19">
        <f t="shared" si="9"/>
        <v>33</v>
      </c>
      <c r="BD104" s="55">
        <f t="shared" si="7"/>
        <v>1.0721662877557647</v>
      </c>
      <c r="BE104" s="19">
        <f t="shared" si="8"/>
        <v>1.0087366027931146</v>
      </c>
      <c r="BF104" s="19">
        <f t="shared" si="10"/>
        <v>0.94612536537836966</v>
      </c>
      <c r="BG104" s="19">
        <f t="shared" si="6"/>
        <v>0.98704774277362783</v>
      </c>
    </row>
    <row r="105" spans="1:59">
      <c r="A105" s="24">
        <v>104</v>
      </c>
      <c r="B105" s="31">
        <v>2004015</v>
      </c>
      <c r="C105" s="32" t="s">
        <v>103</v>
      </c>
      <c r="D105" s="21">
        <v>1</v>
      </c>
      <c r="E105" s="22">
        <v>3</v>
      </c>
      <c r="F105" s="22">
        <v>5</v>
      </c>
      <c r="G105" s="22">
        <v>18</v>
      </c>
      <c r="H105" s="22">
        <v>22</v>
      </c>
      <c r="I105" s="22">
        <v>23</v>
      </c>
      <c r="J105" s="23">
        <v>13</v>
      </c>
      <c r="Q105" s="33"/>
      <c r="R105" s="33"/>
      <c r="S105" s="33"/>
      <c r="T105" s="33"/>
      <c r="U105" s="33"/>
      <c r="V105" s="33"/>
      <c r="X105" s="34"/>
      <c r="Y105" s="33"/>
      <c r="Z105" s="33"/>
      <c r="AA105" s="33"/>
      <c r="AB105" s="33"/>
      <c r="AC105" s="35"/>
      <c r="AD105" s="33"/>
      <c r="AE105" s="33"/>
      <c r="AF105" s="33"/>
      <c r="AG105" s="33"/>
      <c r="AH105" s="33"/>
      <c r="AI105" s="33"/>
      <c r="AJ105" s="36"/>
      <c r="AK105" s="10">
        <v>6</v>
      </c>
      <c r="AL105" s="11">
        <v>12</v>
      </c>
      <c r="AM105" s="11">
        <v>12</v>
      </c>
      <c r="AN105" s="11">
        <v>18</v>
      </c>
      <c r="AO105" s="11">
        <v>16</v>
      </c>
      <c r="AP105" s="11">
        <v>24</v>
      </c>
      <c r="AQ105" s="11">
        <v>18</v>
      </c>
      <c r="AR105" s="11">
        <v>22</v>
      </c>
      <c r="AS105" s="11">
        <v>17</v>
      </c>
      <c r="AT105" s="11">
        <v>36</v>
      </c>
      <c r="AU105" s="11">
        <v>33</v>
      </c>
      <c r="AV105" s="11">
        <v>30</v>
      </c>
      <c r="AW105" s="12">
        <v>27</v>
      </c>
      <c r="AX105" s="13">
        <v>24</v>
      </c>
      <c r="AY105" s="13">
        <v>21</v>
      </c>
      <c r="AZ105" s="13">
        <v>18</v>
      </c>
      <c r="BA105" s="13">
        <v>34</v>
      </c>
      <c r="BB105" s="14">
        <v>32</v>
      </c>
      <c r="BC105" s="19">
        <f t="shared" si="9"/>
        <v>21</v>
      </c>
      <c r="BD105" s="55">
        <f t="shared" si="7"/>
        <v>0.95349139330951604</v>
      </c>
      <c r="BE105" s="19">
        <f t="shared" si="8"/>
        <v>0.94939915556999022</v>
      </c>
      <c r="BF105" s="19">
        <f t="shared" si="10"/>
        <v>0.91338746346216304</v>
      </c>
      <c r="BG105" s="19">
        <f t="shared" si="6"/>
        <v>0.97518025332900282</v>
      </c>
    </row>
    <row r="106" spans="1:59">
      <c r="A106" s="24">
        <v>105</v>
      </c>
      <c r="B106" s="31">
        <v>2004016</v>
      </c>
      <c r="C106" s="32" t="s">
        <v>104</v>
      </c>
      <c r="D106" s="21">
        <v>4</v>
      </c>
      <c r="E106" s="22">
        <v>7</v>
      </c>
      <c r="F106" s="22">
        <v>8</v>
      </c>
      <c r="G106" s="22">
        <v>28</v>
      </c>
      <c r="H106" s="22">
        <v>30</v>
      </c>
      <c r="I106" s="22">
        <v>32</v>
      </c>
      <c r="J106" s="23">
        <v>5</v>
      </c>
      <c r="Q106" s="33"/>
      <c r="R106" s="33"/>
      <c r="S106" s="33"/>
      <c r="T106" s="33"/>
      <c r="U106" s="33"/>
      <c r="V106" s="33"/>
      <c r="X106" s="34"/>
      <c r="Y106" s="33"/>
      <c r="Z106" s="33"/>
      <c r="AA106" s="33"/>
      <c r="AB106" s="33"/>
      <c r="AC106" s="35"/>
      <c r="AD106" s="33"/>
      <c r="AE106" s="33"/>
      <c r="AF106" s="33"/>
      <c r="AG106" s="33"/>
      <c r="AH106" s="33"/>
      <c r="AI106" s="33"/>
      <c r="AJ106" s="36"/>
      <c r="AK106" s="10">
        <v>7</v>
      </c>
      <c r="AL106" s="11">
        <v>5</v>
      </c>
      <c r="AM106" s="11">
        <v>14</v>
      </c>
      <c r="AN106" s="11">
        <v>13</v>
      </c>
      <c r="AO106" s="11">
        <v>11</v>
      </c>
      <c r="AP106" s="11">
        <v>21</v>
      </c>
      <c r="AQ106" s="11">
        <v>28</v>
      </c>
      <c r="AR106" s="11">
        <v>29</v>
      </c>
      <c r="AS106" s="11">
        <v>43</v>
      </c>
      <c r="AT106" s="11">
        <v>37</v>
      </c>
      <c r="AU106" s="11">
        <v>31</v>
      </c>
      <c r="AV106" s="11">
        <v>25</v>
      </c>
      <c r="AW106" s="12">
        <v>34</v>
      </c>
      <c r="AX106" s="13">
        <v>45</v>
      </c>
      <c r="AY106" s="13">
        <v>58</v>
      </c>
      <c r="AZ106" s="13">
        <v>55</v>
      </c>
      <c r="BA106" s="13">
        <v>52</v>
      </c>
      <c r="BB106" s="14">
        <v>49</v>
      </c>
      <c r="BC106" s="19">
        <f t="shared" si="9"/>
        <v>58</v>
      </c>
      <c r="BD106" s="55">
        <f t="shared" si="7"/>
        <v>0.99441377070477432</v>
      </c>
      <c r="BE106" s="19">
        <f t="shared" si="8"/>
        <v>0.98418317635595975</v>
      </c>
      <c r="BF106" s="19">
        <f t="shared" si="10"/>
        <v>0.9191165962974992</v>
      </c>
      <c r="BG106" s="19">
        <f t="shared" si="6"/>
        <v>0.97272491068528744</v>
      </c>
    </row>
    <row r="107" spans="1:59">
      <c r="A107" s="24">
        <v>106</v>
      </c>
      <c r="B107" s="31">
        <v>2004017</v>
      </c>
      <c r="C107" s="32" t="s">
        <v>105</v>
      </c>
      <c r="D107" s="21">
        <v>5</v>
      </c>
      <c r="E107" s="22">
        <v>12</v>
      </c>
      <c r="F107" s="22">
        <v>14</v>
      </c>
      <c r="G107" s="22">
        <v>15</v>
      </c>
      <c r="H107" s="22">
        <v>25</v>
      </c>
      <c r="I107" s="22">
        <v>31</v>
      </c>
      <c r="J107" s="23">
        <v>9</v>
      </c>
      <c r="Q107" s="33"/>
      <c r="R107" s="33"/>
      <c r="S107" s="33"/>
      <c r="T107" s="33"/>
      <c r="U107" s="33"/>
      <c r="V107" s="33"/>
      <c r="X107" s="34"/>
      <c r="Y107" s="33"/>
      <c r="Z107" s="33"/>
      <c r="AA107" s="33"/>
      <c r="AB107" s="33"/>
      <c r="AC107" s="35"/>
      <c r="AD107" s="33"/>
      <c r="AE107" s="33"/>
      <c r="AF107" s="33"/>
      <c r="AG107" s="33"/>
      <c r="AH107" s="33"/>
      <c r="AI107" s="33"/>
      <c r="AJ107" s="36"/>
      <c r="AK107" s="10">
        <v>6</v>
      </c>
      <c r="AL107" s="11">
        <v>10</v>
      </c>
      <c r="AM107" s="11">
        <v>7</v>
      </c>
      <c r="AN107" s="11">
        <v>12</v>
      </c>
      <c r="AO107" s="11">
        <v>18</v>
      </c>
      <c r="AP107" s="11">
        <v>30</v>
      </c>
      <c r="AQ107" s="11">
        <v>30</v>
      </c>
      <c r="AR107" s="11">
        <v>22</v>
      </c>
      <c r="AS107" s="11">
        <v>25</v>
      </c>
      <c r="AT107" s="11">
        <v>18</v>
      </c>
      <c r="AU107" s="11">
        <v>37</v>
      </c>
      <c r="AV107" s="11">
        <v>32</v>
      </c>
      <c r="AW107" s="12">
        <v>42</v>
      </c>
      <c r="AX107" s="13">
        <v>70</v>
      </c>
      <c r="AY107" s="13">
        <v>68</v>
      </c>
      <c r="AZ107" s="13">
        <v>66</v>
      </c>
      <c r="BA107" s="13">
        <v>64</v>
      </c>
      <c r="BB107" s="14">
        <v>62</v>
      </c>
      <c r="BC107" s="19">
        <f t="shared" si="9"/>
        <v>68</v>
      </c>
      <c r="BD107" s="55">
        <f t="shared" si="7"/>
        <v>1.023059434881455</v>
      </c>
      <c r="BE107" s="19">
        <f t="shared" si="8"/>
        <v>1.0455667424488471</v>
      </c>
      <c r="BF107" s="19">
        <f t="shared" si="10"/>
        <v>0.93303020461188702</v>
      </c>
      <c r="BG107" s="19">
        <f t="shared" si="6"/>
        <v>0.98254628126014942</v>
      </c>
    </row>
    <row r="108" spans="1:59">
      <c r="A108" s="24">
        <v>107</v>
      </c>
      <c r="B108" s="31">
        <v>2004018</v>
      </c>
      <c r="C108" s="32" t="s">
        <v>106</v>
      </c>
      <c r="D108" s="21">
        <v>2</v>
      </c>
      <c r="E108" s="22">
        <v>5</v>
      </c>
      <c r="F108" s="22">
        <v>6</v>
      </c>
      <c r="G108" s="22">
        <v>8</v>
      </c>
      <c r="H108" s="22">
        <v>28</v>
      </c>
      <c r="I108" s="22">
        <v>30</v>
      </c>
      <c r="J108" s="23">
        <v>6</v>
      </c>
      <c r="Q108" s="33"/>
      <c r="R108" s="33"/>
      <c r="S108" s="33"/>
      <c r="T108" s="33"/>
      <c r="U108" s="33"/>
      <c r="V108" s="33"/>
      <c r="X108" s="34"/>
      <c r="Y108" s="33"/>
      <c r="Z108" s="33"/>
      <c r="AA108" s="33"/>
      <c r="AB108" s="33"/>
      <c r="AC108" s="35"/>
      <c r="AD108" s="33"/>
      <c r="AE108" s="33"/>
      <c r="AF108" s="33"/>
      <c r="AG108" s="33"/>
      <c r="AH108" s="33"/>
      <c r="AI108" s="33"/>
      <c r="AJ108" s="36"/>
      <c r="AK108" s="10">
        <v>7</v>
      </c>
      <c r="AL108" s="11">
        <v>7</v>
      </c>
      <c r="AM108" s="11">
        <v>9</v>
      </c>
      <c r="AN108" s="11">
        <v>13</v>
      </c>
      <c r="AO108" s="11">
        <v>16</v>
      </c>
      <c r="AP108" s="11">
        <v>23</v>
      </c>
      <c r="AQ108" s="11">
        <v>25</v>
      </c>
      <c r="AR108" s="11">
        <v>29</v>
      </c>
      <c r="AS108" s="11">
        <v>35</v>
      </c>
      <c r="AT108" s="11">
        <v>31</v>
      </c>
      <c r="AU108" s="11">
        <v>27</v>
      </c>
      <c r="AV108" s="11">
        <v>23</v>
      </c>
      <c r="AW108" s="12">
        <v>34</v>
      </c>
      <c r="AX108" s="13">
        <v>47</v>
      </c>
      <c r="AY108" s="13">
        <v>45</v>
      </c>
      <c r="AZ108" s="13">
        <v>43</v>
      </c>
      <c r="BA108" s="13">
        <v>41</v>
      </c>
      <c r="BB108" s="14">
        <v>39</v>
      </c>
      <c r="BC108" s="19">
        <f t="shared" si="9"/>
        <v>45</v>
      </c>
      <c r="BD108" s="55">
        <f t="shared" si="7"/>
        <v>0.92075349139330953</v>
      </c>
      <c r="BE108" s="19">
        <f t="shared" si="8"/>
        <v>1.0271516726209808</v>
      </c>
      <c r="BF108" s="19">
        <f t="shared" si="10"/>
        <v>0.93957778499512834</v>
      </c>
      <c r="BG108" s="19">
        <f t="shared" si="6"/>
        <v>0.98254628126014942</v>
      </c>
    </row>
    <row r="109" spans="1:59">
      <c r="A109" s="24">
        <v>108</v>
      </c>
      <c r="B109" s="31">
        <v>2004019</v>
      </c>
      <c r="C109" s="32" t="s">
        <v>107</v>
      </c>
      <c r="D109" s="21">
        <v>5</v>
      </c>
      <c r="E109" s="22">
        <v>10</v>
      </c>
      <c r="F109" s="22">
        <v>11</v>
      </c>
      <c r="G109" s="22">
        <v>23</v>
      </c>
      <c r="H109" s="22">
        <v>24</v>
      </c>
      <c r="I109" s="22">
        <v>32</v>
      </c>
      <c r="J109" s="23">
        <v>4</v>
      </c>
      <c r="Q109" s="33"/>
      <c r="R109" s="33"/>
      <c r="S109" s="33"/>
      <c r="T109" s="33"/>
      <c r="U109" s="33"/>
      <c r="V109" s="33"/>
      <c r="X109" s="34"/>
      <c r="Y109" s="33"/>
      <c r="Z109" s="33"/>
      <c r="AA109" s="33"/>
      <c r="AB109" s="33"/>
      <c r="AC109" s="35"/>
      <c r="AD109" s="33"/>
      <c r="AE109" s="33"/>
      <c r="AF109" s="33"/>
      <c r="AG109" s="33"/>
      <c r="AH109" s="33"/>
      <c r="AI109" s="33"/>
      <c r="AJ109" s="36"/>
      <c r="AK109" s="10">
        <v>9</v>
      </c>
      <c r="AL109" s="11">
        <v>9</v>
      </c>
      <c r="AM109" s="11">
        <v>10</v>
      </c>
      <c r="AN109" s="11">
        <v>21</v>
      </c>
      <c r="AO109" s="11">
        <v>21</v>
      </c>
      <c r="AP109" s="11">
        <v>17</v>
      </c>
      <c r="AQ109" s="11">
        <v>24</v>
      </c>
      <c r="AR109" s="11">
        <v>15</v>
      </c>
      <c r="AS109" s="11">
        <v>28</v>
      </c>
      <c r="AT109" s="11">
        <v>45</v>
      </c>
      <c r="AU109" s="11">
        <v>53</v>
      </c>
      <c r="AV109" s="11">
        <v>49</v>
      </c>
      <c r="AW109" s="12">
        <v>45</v>
      </c>
      <c r="AX109" s="13">
        <v>41</v>
      </c>
      <c r="AY109" s="13">
        <v>54</v>
      </c>
      <c r="AZ109" s="13">
        <v>51</v>
      </c>
      <c r="BA109" s="13">
        <v>48</v>
      </c>
      <c r="BB109" s="14">
        <v>45</v>
      </c>
      <c r="BC109" s="19">
        <f t="shared" si="9"/>
        <v>54</v>
      </c>
      <c r="BD109" s="55">
        <f t="shared" si="7"/>
        <v>1.0066904839233517</v>
      </c>
      <c r="BE109" s="19">
        <f t="shared" si="8"/>
        <v>1.0394283858395583</v>
      </c>
      <c r="BF109" s="19">
        <f t="shared" si="10"/>
        <v>0.95185449821370582</v>
      </c>
      <c r="BG109" s="19">
        <f t="shared" si="6"/>
        <v>0.97272491068528744</v>
      </c>
    </row>
    <row r="110" spans="1:59">
      <c r="A110" s="24">
        <v>109</v>
      </c>
      <c r="B110" s="31">
        <v>2004020</v>
      </c>
      <c r="C110" s="32" t="s">
        <v>108</v>
      </c>
      <c r="D110" s="21">
        <v>1</v>
      </c>
      <c r="E110" s="22">
        <v>2</v>
      </c>
      <c r="F110" s="22">
        <v>9</v>
      </c>
      <c r="G110" s="22">
        <v>22</v>
      </c>
      <c r="H110" s="22">
        <v>28</v>
      </c>
      <c r="I110" s="22">
        <v>31</v>
      </c>
      <c r="J110" s="23">
        <v>4</v>
      </c>
      <c r="Q110" s="33"/>
      <c r="R110" s="33"/>
      <c r="S110" s="33"/>
      <c r="T110" s="33"/>
      <c r="U110" s="33"/>
      <c r="V110" s="33"/>
      <c r="X110" s="34"/>
      <c r="Y110" s="33"/>
      <c r="Z110" s="33"/>
      <c r="AA110" s="33"/>
      <c r="AB110" s="33"/>
      <c r="AC110" s="35"/>
      <c r="AD110" s="33"/>
      <c r="AE110" s="33"/>
      <c r="AF110" s="33"/>
      <c r="AG110" s="33"/>
      <c r="AH110" s="33"/>
      <c r="AI110" s="33"/>
      <c r="AJ110" s="36"/>
      <c r="AK110" s="10">
        <v>6</v>
      </c>
      <c r="AL110" s="11">
        <v>9</v>
      </c>
      <c r="AM110" s="11">
        <v>13</v>
      </c>
      <c r="AN110" s="11">
        <v>15</v>
      </c>
      <c r="AO110" s="11">
        <v>9</v>
      </c>
      <c r="AP110" s="11">
        <v>21</v>
      </c>
      <c r="AQ110" s="11">
        <v>12</v>
      </c>
      <c r="AR110" s="11">
        <v>23</v>
      </c>
      <c r="AS110" s="11">
        <v>27</v>
      </c>
      <c r="AT110" s="11">
        <v>33</v>
      </c>
      <c r="AU110" s="11">
        <v>28</v>
      </c>
      <c r="AV110" s="11">
        <v>23</v>
      </c>
      <c r="AW110" s="12">
        <v>33</v>
      </c>
      <c r="AX110" s="13">
        <v>45</v>
      </c>
      <c r="AY110" s="13">
        <v>42</v>
      </c>
      <c r="AZ110" s="13">
        <v>39</v>
      </c>
      <c r="BA110" s="13">
        <v>36</v>
      </c>
      <c r="BB110" s="14">
        <v>33</v>
      </c>
      <c r="BC110" s="19">
        <f t="shared" si="9"/>
        <v>42</v>
      </c>
      <c r="BD110" s="55">
        <f t="shared" si="7"/>
        <v>1.0926274764533939</v>
      </c>
      <c r="BE110" s="19">
        <f t="shared" si="8"/>
        <v>1.023059434881455</v>
      </c>
      <c r="BF110" s="19">
        <f t="shared" si="10"/>
        <v>0.95267294576161099</v>
      </c>
      <c r="BG110" s="19">
        <f t="shared" si="6"/>
        <v>0.97763559597271843</v>
      </c>
    </row>
    <row r="111" spans="1:59">
      <c r="A111" s="24">
        <v>110</v>
      </c>
      <c r="B111" s="31">
        <v>2004021</v>
      </c>
      <c r="C111" s="32" t="s">
        <v>109</v>
      </c>
      <c r="D111" s="21">
        <v>5</v>
      </c>
      <c r="E111" s="22">
        <v>9</v>
      </c>
      <c r="F111" s="22">
        <v>11</v>
      </c>
      <c r="G111" s="22">
        <v>17</v>
      </c>
      <c r="H111" s="22">
        <v>26</v>
      </c>
      <c r="I111" s="22">
        <v>27</v>
      </c>
      <c r="J111" s="23">
        <v>10</v>
      </c>
      <c r="Q111" s="33"/>
      <c r="R111" s="33"/>
      <c r="S111" s="33"/>
      <c r="T111" s="33"/>
      <c r="U111" s="33"/>
      <c r="V111" s="33"/>
      <c r="X111" s="34"/>
      <c r="Y111" s="33"/>
      <c r="Z111" s="33"/>
      <c r="AA111" s="33"/>
      <c r="AB111" s="33"/>
      <c r="AC111" s="35"/>
      <c r="AD111" s="33"/>
      <c r="AE111" s="33"/>
      <c r="AF111" s="33"/>
      <c r="AG111" s="33"/>
      <c r="AH111" s="33"/>
      <c r="AI111" s="33"/>
      <c r="AJ111" s="36"/>
      <c r="AK111" s="10">
        <v>8</v>
      </c>
      <c r="AL111" s="11">
        <v>11</v>
      </c>
      <c r="AM111" s="11">
        <v>10</v>
      </c>
      <c r="AN111" s="11">
        <v>23</v>
      </c>
      <c r="AO111" s="11">
        <v>25</v>
      </c>
      <c r="AP111" s="11">
        <v>15</v>
      </c>
      <c r="AQ111" s="11">
        <v>23</v>
      </c>
      <c r="AR111" s="11">
        <v>35</v>
      </c>
      <c r="AS111" s="11">
        <v>29</v>
      </c>
      <c r="AT111" s="11">
        <v>35</v>
      </c>
      <c r="AU111" s="11">
        <v>30</v>
      </c>
      <c r="AV111" s="11">
        <v>53</v>
      </c>
      <c r="AW111" s="12">
        <v>50</v>
      </c>
      <c r="AX111" s="13">
        <v>47</v>
      </c>
      <c r="AY111" s="13">
        <v>44</v>
      </c>
      <c r="AZ111" s="13">
        <v>59</v>
      </c>
      <c r="BA111" s="13">
        <v>57</v>
      </c>
      <c r="BB111" s="14">
        <v>55</v>
      </c>
      <c r="BC111" s="19">
        <f t="shared" si="9"/>
        <v>44</v>
      </c>
      <c r="BD111" s="55">
        <f t="shared" si="7"/>
        <v>1.0353361481000325</v>
      </c>
      <c r="BE111" s="19">
        <f t="shared" si="8"/>
        <v>1.0148749594024034</v>
      </c>
      <c r="BF111" s="19">
        <f t="shared" si="10"/>
        <v>0.95594673595323154</v>
      </c>
      <c r="BG111" s="19">
        <f t="shared" si="6"/>
        <v>0.98459240012991223</v>
      </c>
    </row>
    <row r="112" spans="1:59">
      <c r="A112" s="24">
        <v>111</v>
      </c>
      <c r="B112" s="31">
        <v>2004022</v>
      </c>
      <c r="C112" s="32" t="s">
        <v>110</v>
      </c>
      <c r="D112" s="21">
        <v>3</v>
      </c>
      <c r="E112" s="22">
        <v>10</v>
      </c>
      <c r="F112" s="22">
        <v>14</v>
      </c>
      <c r="G112" s="22">
        <v>19</v>
      </c>
      <c r="H112" s="22">
        <v>20</v>
      </c>
      <c r="I112" s="22">
        <v>30</v>
      </c>
      <c r="J112" s="23">
        <v>6</v>
      </c>
      <c r="Q112" s="33"/>
      <c r="R112" s="33"/>
      <c r="S112" s="33"/>
      <c r="T112" s="33"/>
      <c r="U112" s="33"/>
      <c r="V112" s="33"/>
      <c r="X112" s="34"/>
      <c r="Y112" s="33"/>
      <c r="Z112" s="33"/>
      <c r="AA112" s="33"/>
      <c r="AB112" s="33"/>
      <c r="AC112" s="35"/>
      <c r="AD112" s="33"/>
      <c r="AE112" s="33"/>
      <c r="AF112" s="33"/>
      <c r="AG112" s="33"/>
      <c r="AH112" s="33"/>
      <c r="AI112" s="33"/>
      <c r="AJ112" s="36"/>
      <c r="AK112" s="10">
        <v>6</v>
      </c>
      <c r="AL112" s="11">
        <v>12</v>
      </c>
      <c r="AM112" s="11">
        <v>11</v>
      </c>
      <c r="AN112" s="11">
        <v>12</v>
      </c>
      <c r="AO112" s="11">
        <v>19</v>
      </c>
      <c r="AP112" s="11">
        <v>24</v>
      </c>
      <c r="AQ112" s="11">
        <v>15</v>
      </c>
      <c r="AR112" s="11">
        <v>16</v>
      </c>
      <c r="AS112" s="11">
        <v>41</v>
      </c>
      <c r="AT112" s="11">
        <v>36</v>
      </c>
      <c r="AU112" s="11">
        <v>31</v>
      </c>
      <c r="AV112" s="11">
        <v>26</v>
      </c>
      <c r="AW112" s="12">
        <v>36</v>
      </c>
      <c r="AX112" s="13">
        <v>48</v>
      </c>
      <c r="AY112" s="13">
        <v>45</v>
      </c>
      <c r="AZ112" s="13">
        <v>42</v>
      </c>
      <c r="BA112" s="13">
        <v>39</v>
      </c>
      <c r="BB112" s="14">
        <v>56</v>
      </c>
      <c r="BC112" s="19">
        <f t="shared" si="9"/>
        <v>45</v>
      </c>
      <c r="BD112" s="55">
        <f t="shared" si="7"/>
        <v>0.94121468009093856</v>
      </c>
      <c r="BE112" s="19">
        <f t="shared" si="8"/>
        <v>0.98213705748619684</v>
      </c>
      <c r="BF112" s="19">
        <f t="shared" si="10"/>
        <v>0.94694381292627483</v>
      </c>
      <c r="BG112" s="19">
        <f t="shared" si="6"/>
        <v>0.98622929522572267</v>
      </c>
    </row>
    <row r="113" spans="1:59">
      <c r="A113" s="24">
        <v>112</v>
      </c>
      <c r="B113" s="31">
        <v>2004023</v>
      </c>
      <c r="C113" s="32" t="s">
        <v>111</v>
      </c>
      <c r="D113" s="21">
        <v>1</v>
      </c>
      <c r="E113" s="22">
        <v>8</v>
      </c>
      <c r="F113" s="22">
        <v>14</v>
      </c>
      <c r="G113" s="22">
        <v>17</v>
      </c>
      <c r="H113" s="22">
        <v>19</v>
      </c>
      <c r="I113" s="22">
        <v>30</v>
      </c>
      <c r="J113" s="23">
        <v>3</v>
      </c>
      <c r="Q113" s="33"/>
      <c r="R113" s="33"/>
      <c r="S113" s="33"/>
      <c r="T113" s="33"/>
      <c r="U113" s="33"/>
      <c r="V113" s="33"/>
      <c r="X113" s="34"/>
      <c r="Y113" s="33"/>
      <c r="Z113" s="33"/>
      <c r="AA113" s="33"/>
      <c r="AB113" s="33"/>
      <c r="AC113" s="35"/>
      <c r="AD113" s="33"/>
      <c r="AE113" s="33"/>
      <c r="AF113" s="33"/>
      <c r="AG113" s="33"/>
      <c r="AH113" s="33"/>
      <c r="AI113" s="33"/>
      <c r="AJ113" s="36"/>
      <c r="AK113" s="10">
        <v>8</v>
      </c>
      <c r="AL113" s="11">
        <v>9</v>
      </c>
      <c r="AM113" s="11">
        <v>14</v>
      </c>
      <c r="AN113" s="11">
        <v>11</v>
      </c>
      <c r="AO113" s="11">
        <v>12</v>
      </c>
      <c r="AP113" s="11">
        <v>17</v>
      </c>
      <c r="AQ113" s="11">
        <v>26</v>
      </c>
      <c r="AR113" s="11">
        <v>29</v>
      </c>
      <c r="AS113" s="11">
        <v>34</v>
      </c>
      <c r="AT113" s="11">
        <v>29</v>
      </c>
      <c r="AU113" s="11">
        <v>24</v>
      </c>
      <c r="AV113" s="11">
        <v>19</v>
      </c>
      <c r="AW113" s="12">
        <v>29</v>
      </c>
      <c r="AX113" s="13">
        <v>41</v>
      </c>
      <c r="AY113" s="13">
        <v>38</v>
      </c>
      <c r="AZ113" s="13">
        <v>53</v>
      </c>
      <c r="BA113" s="13">
        <v>51</v>
      </c>
      <c r="BB113" s="14">
        <v>69</v>
      </c>
      <c r="BC113" s="19">
        <f t="shared" si="9"/>
        <v>38</v>
      </c>
      <c r="BD113" s="55">
        <f t="shared" si="7"/>
        <v>0.91256901591425788</v>
      </c>
      <c r="BE113" s="19">
        <f t="shared" si="8"/>
        <v>0.91666125365378359</v>
      </c>
      <c r="BF113" s="19">
        <f t="shared" si="10"/>
        <v>0.95185449821370582</v>
      </c>
      <c r="BG113" s="19">
        <f t="shared" si="6"/>
        <v>0.98582007145177009</v>
      </c>
    </row>
    <row r="114" spans="1:59">
      <c r="A114" s="24">
        <v>113</v>
      </c>
      <c r="B114" s="31">
        <v>2004024</v>
      </c>
      <c r="C114" s="32" t="s">
        <v>112</v>
      </c>
      <c r="D114" s="21">
        <v>1</v>
      </c>
      <c r="E114" s="22">
        <v>13</v>
      </c>
      <c r="F114" s="22">
        <v>21</v>
      </c>
      <c r="G114" s="22">
        <v>23</v>
      </c>
      <c r="H114" s="22">
        <v>25</v>
      </c>
      <c r="I114" s="22">
        <v>32</v>
      </c>
      <c r="J114" s="23">
        <v>6</v>
      </c>
      <c r="Q114" s="33"/>
      <c r="R114" s="33"/>
      <c r="S114" s="33"/>
      <c r="T114" s="33"/>
      <c r="U114" s="33"/>
      <c r="V114" s="33"/>
      <c r="X114" s="34"/>
      <c r="Y114" s="33"/>
      <c r="Z114" s="33"/>
      <c r="AA114" s="33"/>
      <c r="AB114" s="33"/>
      <c r="AC114" s="35"/>
      <c r="AD114" s="33"/>
      <c r="AE114" s="33"/>
      <c r="AF114" s="33"/>
      <c r="AG114" s="33"/>
      <c r="AH114" s="33"/>
      <c r="AI114" s="33"/>
      <c r="AJ114" s="36"/>
      <c r="AK114" s="10">
        <v>7</v>
      </c>
      <c r="AL114" s="11">
        <v>7</v>
      </c>
      <c r="AM114" s="11">
        <v>10</v>
      </c>
      <c r="AN114" s="11">
        <v>13</v>
      </c>
      <c r="AO114" s="11">
        <v>17</v>
      </c>
      <c r="AP114" s="11">
        <v>19</v>
      </c>
      <c r="AQ114" s="11">
        <v>25</v>
      </c>
      <c r="AR114" s="11">
        <v>15</v>
      </c>
      <c r="AS114" s="11">
        <v>27</v>
      </c>
      <c r="AT114" s="11">
        <v>31</v>
      </c>
      <c r="AU114" s="11">
        <v>37</v>
      </c>
      <c r="AV114" s="11">
        <v>45</v>
      </c>
      <c r="AW114" s="12">
        <v>40</v>
      </c>
      <c r="AX114" s="13">
        <v>35</v>
      </c>
      <c r="AY114" s="13">
        <v>47</v>
      </c>
      <c r="AZ114" s="13">
        <v>43</v>
      </c>
      <c r="BA114" s="13">
        <v>39</v>
      </c>
      <c r="BB114" s="14">
        <v>35</v>
      </c>
      <c r="BC114" s="19">
        <f t="shared" si="9"/>
        <v>47</v>
      </c>
      <c r="BD114" s="55">
        <f t="shared" si="7"/>
        <v>0.88392335173757719</v>
      </c>
      <c r="BE114" s="19">
        <f t="shared" si="8"/>
        <v>0.9453069178304645</v>
      </c>
      <c r="BF114" s="19">
        <f t="shared" si="10"/>
        <v>0.95349139330951604</v>
      </c>
      <c r="BG114" s="19">
        <f t="shared" si="6"/>
        <v>0.98213705748619684</v>
      </c>
    </row>
    <row r="115" spans="1:59">
      <c r="A115" s="24">
        <v>114</v>
      </c>
      <c r="B115" s="31">
        <v>2004025</v>
      </c>
      <c r="C115" s="32" t="s">
        <v>113</v>
      </c>
      <c r="D115" s="21">
        <v>7</v>
      </c>
      <c r="E115" s="22">
        <v>8</v>
      </c>
      <c r="F115" s="22">
        <v>10</v>
      </c>
      <c r="G115" s="22">
        <v>24</v>
      </c>
      <c r="H115" s="22">
        <v>29</v>
      </c>
      <c r="I115" s="22">
        <v>33</v>
      </c>
      <c r="J115" s="23">
        <v>4</v>
      </c>
      <c r="Q115" s="33"/>
      <c r="R115" s="33"/>
      <c r="S115" s="33"/>
      <c r="T115" s="33"/>
      <c r="U115" s="33"/>
      <c r="V115" s="33"/>
      <c r="X115" s="34"/>
      <c r="Y115" s="33"/>
      <c r="Z115" s="33"/>
      <c r="AA115" s="33"/>
      <c r="AB115" s="33"/>
      <c r="AC115" s="35"/>
      <c r="AD115" s="33"/>
      <c r="AE115" s="33"/>
      <c r="AF115" s="33"/>
      <c r="AG115" s="33"/>
      <c r="AH115" s="33"/>
      <c r="AI115" s="33"/>
      <c r="AJ115" s="36"/>
      <c r="AK115" s="10">
        <v>6</v>
      </c>
      <c r="AL115" s="11">
        <v>7</v>
      </c>
      <c r="AM115" s="11">
        <v>16</v>
      </c>
      <c r="AN115" s="11">
        <v>15</v>
      </c>
      <c r="AO115" s="11">
        <v>13</v>
      </c>
      <c r="AP115" s="11">
        <v>15</v>
      </c>
      <c r="AQ115" s="11">
        <v>30</v>
      </c>
      <c r="AR115" s="11">
        <v>31</v>
      </c>
      <c r="AS115" s="11">
        <v>34</v>
      </c>
      <c r="AT115" s="11">
        <v>39</v>
      </c>
      <c r="AU115" s="11">
        <v>46</v>
      </c>
      <c r="AV115" s="11">
        <v>41</v>
      </c>
      <c r="AW115" s="12">
        <v>51</v>
      </c>
      <c r="AX115" s="13">
        <v>47</v>
      </c>
      <c r="AY115" s="13">
        <v>60</v>
      </c>
      <c r="AZ115" s="13">
        <v>57</v>
      </c>
      <c r="BA115" s="13">
        <v>54</v>
      </c>
      <c r="BB115" s="14">
        <v>51</v>
      </c>
      <c r="BC115" s="19">
        <f t="shared" si="9"/>
        <v>60</v>
      </c>
      <c r="BD115" s="55">
        <f t="shared" si="7"/>
        <v>0.95758363104904187</v>
      </c>
      <c r="BE115" s="19">
        <f t="shared" si="8"/>
        <v>1.0251055537512179</v>
      </c>
      <c r="BF115" s="19">
        <f t="shared" si="10"/>
        <v>0.96822344917180903</v>
      </c>
      <c r="BG115" s="19">
        <f t="shared" si="6"/>
        <v>0.98295550503410201</v>
      </c>
    </row>
    <row r="116" spans="1:59">
      <c r="A116" s="24">
        <v>115</v>
      </c>
      <c r="B116" s="31">
        <v>2004026</v>
      </c>
      <c r="C116" s="32" t="s">
        <v>114</v>
      </c>
      <c r="D116" s="21">
        <v>4</v>
      </c>
      <c r="E116" s="22">
        <v>10</v>
      </c>
      <c r="F116" s="22">
        <v>14</v>
      </c>
      <c r="G116" s="22">
        <v>18</v>
      </c>
      <c r="H116" s="22">
        <v>28</v>
      </c>
      <c r="I116" s="22">
        <v>32</v>
      </c>
      <c r="J116" s="23">
        <v>15</v>
      </c>
      <c r="Q116" s="33"/>
      <c r="R116" s="33"/>
      <c r="S116" s="33"/>
      <c r="T116" s="33"/>
      <c r="U116" s="33"/>
      <c r="V116" s="33"/>
      <c r="X116" s="34"/>
      <c r="Y116" s="33"/>
      <c r="Z116" s="33"/>
      <c r="AA116" s="33"/>
      <c r="AB116" s="33"/>
      <c r="AC116" s="35"/>
      <c r="AD116" s="33"/>
      <c r="AE116" s="33"/>
      <c r="AF116" s="33"/>
      <c r="AG116" s="33"/>
      <c r="AH116" s="33"/>
      <c r="AI116" s="33"/>
      <c r="AJ116" s="36"/>
      <c r="AK116" s="10">
        <v>7</v>
      </c>
      <c r="AL116" s="11">
        <v>6</v>
      </c>
      <c r="AM116" s="11">
        <v>16</v>
      </c>
      <c r="AN116" s="11">
        <v>16</v>
      </c>
      <c r="AO116" s="11">
        <v>15</v>
      </c>
      <c r="AP116" s="11">
        <v>18</v>
      </c>
      <c r="AQ116" s="11">
        <v>16</v>
      </c>
      <c r="AR116" s="11">
        <v>26</v>
      </c>
      <c r="AS116" s="11">
        <v>40</v>
      </c>
      <c r="AT116" s="11">
        <v>34</v>
      </c>
      <c r="AU116" s="11">
        <v>28</v>
      </c>
      <c r="AV116" s="11">
        <v>22</v>
      </c>
      <c r="AW116" s="12">
        <v>46</v>
      </c>
      <c r="AX116" s="13">
        <v>42</v>
      </c>
      <c r="AY116" s="13">
        <v>55</v>
      </c>
      <c r="AZ116" s="13">
        <v>52</v>
      </c>
      <c r="BA116" s="13">
        <v>68</v>
      </c>
      <c r="BB116" s="14">
        <v>66</v>
      </c>
      <c r="BC116" s="19">
        <f t="shared" si="9"/>
        <v>55</v>
      </c>
      <c r="BD116" s="55">
        <f t="shared" si="7"/>
        <v>1.0025982461838259</v>
      </c>
      <c r="BE116" s="19">
        <f t="shared" si="8"/>
        <v>1.0189671971419292</v>
      </c>
      <c r="BF116" s="19">
        <f t="shared" si="10"/>
        <v>0.987866190321533</v>
      </c>
      <c r="BG116" s="19">
        <f t="shared" ref="BG116:BG179" si="11">IF($B116="","",SUM($BC67:$BC116)/50/$BM$3)</f>
        <v>0.9784540435206236</v>
      </c>
    </row>
    <row r="117" spans="1:59">
      <c r="A117" s="24">
        <v>116</v>
      </c>
      <c r="B117" s="31">
        <v>2004027</v>
      </c>
      <c r="C117" s="32" t="s">
        <v>115</v>
      </c>
      <c r="D117" s="21">
        <v>1</v>
      </c>
      <c r="E117" s="22">
        <v>5</v>
      </c>
      <c r="F117" s="22">
        <v>9</v>
      </c>
      <c r="G117" s="22">
        <v>10</v>
      </c>
      <c r="H117" s="22">
        <v>18</v>
      </c>
      <c r="I117" s="22">
        <v>32</v>
      </c>
      <c r="J117" s="23">
        <v>11</v>
      </c>
      <c r="Q117" s="33"/>
      <c r="R117" s="33"/>
      <c r="S117" s="33"/>
      <c r="T117" s="33"/>
      <c r="U117" s="33"/>
      <c r="V117" s="33"/>
      <c r="X117" s="34"/>
      <c r="Y117" s="33"/>
      <c r="Z117" s="33"/>
      <c r="AA117" s="33"/>
      <c r="AB117" s="33"/>
      <c r="AC117" s="35"/>
      <c r="AD117" s="33"/>
      <c r="AE117" s="33"/>
      <c r="AF117" s="33"/>
      <c r="AG117" s="33"/>
      <c r="AH117" s="33"/>
      <c r="AI117" s="33"/>
      <c r="AJ117" s="36"/>
      <c r="AK117" s="10">
        <v>6</v>
      </c>
      <c r="AL117" s="11">
        <v>7</v>
      </c>
      <c r="AM117" s="11">
        <v>10</v>
      </c>
      <c r="AN117" s="11">
        <v>15</v>
      </c>
      <c r="AO117" s="11">
        <v>19</v>
      </c>
      <c r="AP117" s="11">
        <v>11</v>
      </c>
      <c r="AQ117" s="11">
        <v>12</v>
      </c>
      <c r="AR117" s="11">
        <v>25</v>
      </c>
      <c r="AS117" s="11">
        <v>42</v>
      </c>
      <c r="AT117" s="11">
        <v>39</v>
      </c>
      <c r="AU117" s="11">
        <v>36</v>
      </c>
      <c r="AV117" s="11">
        <v>33</v>
      </c>
      <c r="AW117" s="12">
        <v>30</v>
      </c>
      <c r="AX117" s="13">
        <v>27</v>
      </c>
      <c r="AY117" s="13">
        <v>41</v>
      </c>
      <c r="AZ117" s="13">
        <v>39</v>
      </c>
      <c r="BA117" s="13">
        <v>56</v>
      </c>
      <c r="BB117" s="14">
        <v>55</v>
      </c>
      <c r="BC117" s="19">
        <f t="shared" si="9"/>
        <v>41</v>
      </c>
      <c r="BD117" s="55">
        <f t="shared" si="7"/>
        <v>0.98622929522572267</v>
      </c>
      <c r="BE117" s="19">
        <f t="shared" si="8"/>
        <v>0.96372198765833061</v>
      </c>
      <c r="BF117" s="19">
        <f t="shared" si="10"/>
        <v>0.97640792465086068</v>
      </c>
      <c r="BG117" s="19">
        <f t="shared" si="11"/>
        <v>0.97763559597271843</v>
      </c>
    </row>
    <row r="118" spans="1:59">
      <c r="A118" s="24">
        <v>117</v>
      </c>
      <c r="B118" s="31">
        <v>2004028</v>
      </c>
      <c r="C118" s="32" t="s">
        <v>116</v>
      </c>
      <c r="D118" s="21">
        <v>1</v>
      </c>
      <c r="E118" s="22">
        <v>2</v>
      </c>
      <c r="F118" s="22">
        <v>3</v>
      </c>
      <c r="G118" s="22">
        <v>5</v>
      </c>
      <c r="H118" s="22">
        <v>10</v>
      </c>
      <c r="I118" s="22">
        <v>22</v>
      </c>
      <c r="J118" s="23">
        <v>12</v>
      </c>
      <c r="Q118" s="33"/>
      <c r="R118" s="33"/>
      <c r="S118" s="33"/>
      <c r="T118" s="33"/>
      <c r="U118" s="33"/>
      <c r="V118" s="33"/>
      <c r="X118" s="34"/>
      <c r="Y118" s="33"/>
      <c r="Z118" s="33"/>
      <c r="AA118" s="33"/>
      <c r="AB118" s="33"/>
      <c r="AC118" s="35"/>
      <c r="AD118" s="33"/>
      <c r="AE118" s="33"/>
      <c r="AF118" s="33"/>
      <c r="AG118" s="33"/>
      <c r="AH118" s="33"/>
      <c r="AI118" s="33"/>
      <c r="AJ118" s="36"/>
      <c r="AK118" s="10">
        <v>7</v>
      </c>
      <c r="AL118" s="11">
        <v>11</v>
      </c>
      <c r="AM118" s="11">
        <v>8</v>
      </c>
      <c r="AN118" s="11">
        <v>19</v>
      </c>
      <c r="AO118" s="11">
        <v>15</v>
      </c>
      <c r="AP118" s="11">
        <v>19</v>
      </c>
      <c r="AQ118" s="11">
        <v>16</v>
      </c>
      <c r="AR118" s="11">
        <v>13</v>
      </c>
      <c r="AS118" s="11">
        <v>21</v>
      </c>
      <c r="AT118" s="11">
        <v>31</v>
      </c>
      <c r="AU118" s="11">
        <v>30</v>
      </c>
      <c r="AV118" s="11">
        <v>29</v>
      </c>
      <c r="AW118" s="12">
        <v>28</v>
      </c>
      <c r="AX118" s="13">
        <v>27</v>
      </c>
      <c r="AY118" s="13">
        <v>26</v>
      </c>
      <c r="AZ118" s="13">
        <v>25</v>
      </c>
      <c r="BA118" s="13">
        <v>24</v>
      </c>
      <c r="BB118" s="14">
        <v>23</v>
      </c>
      <c r="BC118" s="19">
        <f t="shared" si="9"/>
        <v>26</v>
      </c>
      <c r="BD118" s="55">
        <f t="shared" si="7"/>
        <v>0.93712244235141273</v>
      </c>
      <c r="BE118" s="19">
        <f t="shared" si="8"/>
        <v>0.92484572913283536</v>
      </c>
      <c r="BF118" s="19">
        <f t="shared" si="10"/>
        <v>0.96576810652809364</v>
      </c>
      <c r="BG118" s="19">
        <f t="shared" si="11"/>
        <v>0.9616758687885677</v>
      </c>
    </row>
    <row r="119" spans="1:59">
      <c r="A119" s="24">
        <v>118</v>
      </c>
      <c r="B119" s="31">
        <v>2004029</v>
      </c>
      <c r="C119" s="32" t="s">
        <v>117</v>
      </c>
      <c r="D119" s="21">
        <v>9</v>
      </c>
      <c r="E119" s="22">
        <v>13</v>
      </c>
      <c r="F119" s="22">
        <v>20</v>
      </c>
      <c r="G119" s="22">
        <v>22</v>
      </c>
      <c r="H119" s="22">
        <v>24</v>
      </c>
      <c r="I119" s="22">
        <v>32</v>
      </c>
      <c r="J119" s="23">
        <v>5</v>
      </c>
      <c r="Q119" s="33"/>
      <c r="R119" s="33"/>
      <c r="S119" s="33"/>
      <c r="T119" s="33"/>
      <c r="U119" s="33"/>
      <c r="V119" s="33"/>
      <c r="X119" s="34"/>
      <c r="Y119" s="33"/>
      <c r="Z119" s="33"/>
      <c r="AA119" s="33"/>
      <c r="AB119" s="33"/>
      <c r="AC119" s="35"/>
      <c r="AD119" s="33"/>
      <c r="AE119" s="33"/>
      <c r="AF119" s="33"/>
      <c r="AG119" s="33"/>
      <c r="AH119" s="33"/>
      <c r="AI119" s="33"/>
      <c r="AJ119" s="36"/>
      <c r="AK119" s="10">
        <v>6</v>
      </c>
      <c r="AL119" s="11">
        <v>4</v>
      </c>
      <c r="AM119" s="11">
        <v>15</v>
      </c>
      <c r="AN119" s="11">
        <v>12</v>
      </c>
      <c r="AO119" s="11">
        <v>22</v>
      </c>
      <c r="AP119" s="11">
        <v>16</v>
      </c>
      <c r="AQ119" s="11">
        <v>21</v>
      </c>
      <c r="AR119" s="11">
        <v>20</v>
      </c>
      <c r="AS119" s="11">
        <v>32</v>
      </c>
      <c r="AT119" s="11">
        <v>36</v>
      </c>
      <c r="AU119" s="11">
        <v>42</v>
      </c>
      <c r="AV119" s="11">
        <v>50</v>
      </c>
      <c r="AW119" s="12">
        <v>45</v>
      </c>
      <c r="AX119" s="13">
        <v>40</v>
      </c>
      <c r="AY119" s="13">
        <v>52</v>
      </c>
      <c r="AZ119" s="13">
        <v>48</v>
      </c>
      <c r="BA119" s="13">
        <v>44</v>
      </c>
      <c r="BB119" s="14">
        <v>40</v>
      </c>
      <c r="BC119" s="19">
        <f t="shared" si="9"/>
        <v>52</v>
      </c>
      <c r="BD119" s="55">
        <f t="shared" si="7"/>
        <v>0.95758363104904187</v>
      </c>
      <c r="BE119" s="19">
        <f t="shared" si="8"/>
        <v>0.92075349139330953</v>
      </c>
      <c r="BF119" s="19">
        <f t="shared" si="10"/>
        <v>0.97313413445924002</v>
      </c>
      <c r="BG119" s="19">
        <f t="shared" si="11"/>
        <v>0.95840207859694715</v>
      </c>
    </row>
    <row r="120" spans="1:59">
      <c r="A120" s="24">
        <v>119</v>
      </c>
      <c r="B120" s="31">
        <v>2004030</v>
      </c>
      <c r="C120" s="32" t="s">
        <v>118</v>
      </c>
      <c r="D120" s="21">
        <v>1</v>
      </c>
      <c r="E120" s="22">
        <v>7</v>
      </c>
      <c r="F120" s="22">
        <v>9</v>
      </c>
      <c r="G120" s="22">
        <v>17</v>
      </c>
      <c r="H120" s="22">
        <v>26</v>
      </c>
      <c r="I120" s="22">
        <v>31</v>
      </c>
      <c r="J120" s="23">
        <v>5</v>
      </c>
      <c r="Q120" s="33"/>
      <c r="R120" s="33"/>
      <c r="S120" s="33"/>
      <c r="T120" s="33"/>
      <c r="U120" s="33"/>
      <c r="V120" s="33"/>
      <c r="X120" s="34"/>
      <c r="Y120" s="33"/>
      <c r="Z120" s="33"/>
      <c r="AA120" s="33"/>
      <c r="AB120" s="33"/>
      <c r="AC120" s="35"/>
      <c r="AD120" s="33"/>
      <c r="AE120" s="33"/>
      <c r="AF120" s="33"/>
      <c r="AG120" s="33"/>
      <c r="AH120" s="33"/>
      <c r="AI120" s="33"/>
      <c r="AJ120" s="36"/>
      <c r="AK120" s="10">
        <v>7</v>
      </c>
      <c r="AL120" s="11">
        <v>11</v>
      </c>
      <c r="AM120" s="11">
        <v>11</v>
      </c>
      <c r="AN120" s="11">
        <v>13</v>
      </c>
      <c r="AO120" s="11">
        <v>14</v>
      </c>
      <c r="AP120" s="11">
        <v>19</v>
      </c>
      <c r="AQ120" s="11">
        <v>28</v>
      </c>
      <c r="AR120" s="11">
        <v>31</v>
      </c>
      <c r="AS120" s="11">
        <v>36</v>
      </c>
      <c r="AT120" s="11">
        <v>31</v>
      </c>
      <c r="AU120" s="11">
        <v>26</v>
      </c>
      <c r="AV120" s="11">
        <v>35</v>
      </c>
      <c r="AW120" s="12">
        <v>31</v>
      </c>
      <c r="AX120" s="13">
        <v>43</v>
      </c>
      <c r="AY120" s="13">
        <v>40</v>
      </c>
      <c r="AZ120" s="13">
        <v>55</v>
      </c>
      <c r="BA120" s="13">
        <v>53</v>
      </c>
      <c r="BB120" s="14">
        <v>51</v>
      </c>
      <c r="BC120" s="19">
        <f t="shared" si="9"/>
        <v>40</v>
      </c>
      <c r="BD120" s="55">
        <f t="shared" si="7"/>
        <v>0.87573887625852542</v>
      </c>
      <c r="BE120" s="19">
        <f t="shared" si="8"/>
        <v>0.91666125365378359</v>
      </c>
      <c r="BF120" s="19">
        <f t="shared" si="10"/>
        <v>0.96494965898018825</v>
      </c>
      <c r="BG120" s="19">
        <f t="shared" si="11"/>
        <v>0.95185449821370582</v>
      </c>
    </row>
    <row r="121" spans="1:59">
      <c r="A121" s="24">
        <v>120</v>
      </c>
      <c r="B121" s="31">
        <v>2004031</v>
      </c>
      <c r="C121" s="32" t="s">
        <v>119</v>
      </c>
      <c r="D121" s="21">
        <v>3</v>
      </c>
      <c r="E121" s="22">
        <v>6</v>
      </c>
      <c r="F121" s="22">
        <v>19</v>
      </c>
      <c r="G121" s="22">
        <v>20</v>
      </c>
      <c r="H121" s="22">
        <v>21</v>
      </c>
      <c r="I121" s="22">
        <v>24</v>
      </c>
      <c r="J121" s="23">
        <v>11</v>
      </c>
      <c r="Q121" s="33"/>
      <c r="R121" s="33"/>
      <c r="S121" s="33"/>
      <c r="T121" s="33"/>
      <c r="U121" s="33"/>
      <c r="V121" s="33"/>
      <c r="X121" s="34"/>
      <c r="Y121" s="33"/>
      <c r="Z121" s="33"/>
      <c r="AA121" s="33"/>
      <c r="AB121" s="33"/>
      <c r="AC121" s="35"/>
      <c r="AD121" s="33"/>
      <c r="AE121" s="33"/>
      <c r="AF121" s="33"/>
      <c r="AG121" s="33"/>
      <c r="AH121" s="33"/>
      <c r="AI121" s="33"/>
      <c r="AJ121" s="36"/>
      <c r="AK121" s="10">
        <v>3</v>
      </c>
      <c r="AL121" s="11">
        <v>9</v>
      </c>
      <c r="AM121" s="11">
        <v>13</v>
      </c>
      <c r="AN121" s="11">
        <v>9</v>
      </c>
      <c r="AO121" s="11">
        <v>23</v>
      </c>
      <c r="AP121" s="11">
        <v>21</v>
      </c>
      <c r="AQ121" s="11">
        <v>21</v>
      </c>
      <c r="AR121" s="11">
        <v>23</v>
      </c>
      <c r="AS121" s="11">
        <v>38</v>
      </c>
      <c r="AT121" s="11">
        <v>33</v>
      </c>
      <c r="AU121" s="11">
        <v>41</v>
      </c>
      <c r="AV121" s="11">
        <v>37</v>
      </c>
      <c r="AW121" s="12">
        <v>33</v>
      </c>
      <c r="AX121" s="13">
        <v>29</v>
      </c>
      <c r="AY121" s="13">
        <v>25</v>
      </c>
      <c r="AZ121" s="13">
        <v>21</v>
      </c>
      <c r="BA121" s="13">
        <v>17</v>
      </c>
      <c r="BB121" s="14">
        <v>33</v>
      </c>
      <c r="BC121" s="19">
        <f t="shared" si="9"/>
        <v>25</v>
      </c>
      <c r="BD121" s="55">
        <f t="shared" si="7"/>
        <v>0.7529717440727508</v>
      </c>
      <c r="BE121" s="19">
        <f t="shared" si="8"/>
        <v>0.87778499512828834</v>
      </c>
      <c r="BF121" s="19">
        <f t="shared" si="10"/>
        <v>0.95185449821370582</v>
      </c>
      <c r="BG121" s="19">
        <f t="shared" si="11"/>
        <v>0.95799285482299446</v>
      </c>
    </row>
    <row r="122" spans="1:59">
      <c r="A122" s="24">
        <v>121</v>
      </c>
      <c r="B122" s="31">
        <v>2004032</v>
      </c>
      <c r="C122" s="32" t="s">
        <v>120</v>
      </c>
      <c r="D122" s="21">
        <v>2</v>
      </c>
      <c r="E122" s="22">
        <v>5</v>
      </c>
      <c r="F122" s="22">
        <v>8</v>
      </c>
      <c r="G122" s="22">
        <v>11</v>
      </c>
      <c r="H122" s="22">
        <v>15</v>
      </c>
      <c r="I122" s="22">
        <v>31</v>
      </c>
      <c r="J122" s="23">
        <v>13</v>
      </c>
      <c r="Q122" s="33"/>
      <c r="R122" s="33"/>
      <c r="S122" s="33"/>
      <c r="T122" s="33"/>
      <c r="U122" s="33"/>
      <c r="V122" s="33"/>
      <c r="X122" s="34"/>
      <c r="Y122" s="33"/>
      <c r="Z122" s="33"/>
      <c r="AA122" s="33"/>
      <c r="AB122" s="33"/>
      <c r="AC122" s="35"/>
      <c r="AD122" s="33"/>
      <c r="AE122" s="33"/>
      <c r="AF122" s="33"/>
      <c r="AG122" s="33"/>
      <c r="AH122" s="33"/>
      <c r="AI122" s="33"/>
      <c r="AJ122" s="36"/>
      <c r="AK122" s="10">
        <v>9</v>
      </c>
      <c r="AL122" s="11">
        <v>12</v>
      </c>
      <c r="AM122" s="11">
        <v>7</v>
      </c>
      <c r="AN122" s="11">
        <v>18</v>
      </c>
      <c r="AO122" s="11">
        <v>16</v>
      </c>
      <c r="AP122" s="11">
        <v>24</v>
      </c>
      <c r="AQ122" s="11">
        <v>27</v>
      </c>
      <c r="AR122" s="11">
        <v>22</v>
      </c>
      <c r="AS122" s="11">
        <v>28</v>
      </c>
      <c r="AT122" s="11">
        <v>36</v>
      </c>
      <c r="AU122" s="11">
        <v>33</v>
      </c>
      <c r="AV122" s="11">
        <v>30</v>
      </c>
      <c r="AW122" s="12">
        <v>27</v>
      </c>
      <c r="AX122" s="13">
        <v>56</v>
      </c>
      <c r="AY122" s="13">
        <v>55</v>
      </c>
      <c r="AZ122" s="13">
        <v>54</v>
      </c>
      <c r="BA122" s="13">
        <v>53</v>
      </c>
      <c r="BB122" s="14">
        <v>52</v>
      </c>
      <c r="BC122" s="19">
        <f t="shared" si="9"/>
        <v>55</v>
      </c>
      <c r="BD122" s="55">
        <f t="shared" si="7"/>
        <v>0.8102630724261124</v>
      </c>
      <c r="BE122" s="19">
        <f t="shared" si="8"/>
        <v>0.89824618382591748</v>
      </c>
      <c r="BF122" s="19">
        <f t="shared" si="10"/>
        <v>0.96576810652809364</v>
      </c>
      <c r="BG122" s="19">
        <f t="shared" si="11"/>
        <v>0.94898993179603774</v>
      </c>
    </row>
    <row r="123" spans="1:59">
      <c r="A123" s="24">
        <v>122</v>
      </c>
      <c r="B123" s="31">
        <v>2004033</v>
      </c>
      <c r="C123" s="32" t="s">
        <v>121</v>
      </c>
      <c r="D123" s="21">
        <v>1</v>
      </c>
      <c r="E123" s="22">
        <v>4</v>
      </c>
      <c r="F123" s="22">
        <v>8</v>
      </c>
      <c r="G123" s="22">
        <v>9</v>
      </c>
      <c r="H123" s="22">
        <v>19</v>
      </c>
      <c r="I123" s="22">
        <v>20</v>
      </c>
      <c r="J123" s="23">
        <v>1</v>
      </c>
      <c r="Q123" s="33"/>
      <c r="R123" s="33"/>
      <c r="S123" s="33"/>
      <c r="T123" s="33"/>
      <c r="U123" s="33"/>
      <c r="V123" s="33"/>
      <c r="X123" s="34"/>
      <c r="Y123" s="33"/>
      <c r="Z123" s="33"/>
      <c r="AA123" s="33"/>
      <c r="AB123" s="33"/>
      <c r="AC123" s="35"/>
      <c r="AD123" s="33"/>
      <c r="AE123" s="33"/>
      <c r="AF123" s="33"/>
      <c r="AG123" s="33"/>
      <c r="AH123" s="33"/>
      <c r="AI123" s="33"/>
      <c r="AJ123" s="36"/>
      <c r="AK123" s="10">
        <v>7</v>
      </c>
      <c r="AL123" s="11">
        <v>5</v>
      </c>
      <c r="AM123" s="11">
        <v>16</v>
      </c>
      <c r="AN123" s="11">
        <v>13</v>
      </c>
      <c r="AO123" s="11">
        <v>19</v>
      </c>
      <c r="AP123" s="11">
        <v>13</v>
      </c>
      <c r="AQ123" s="11">
        <v>16</v>
      </c>
      <c r="AR123" s="11">
        <v>31</v>
      </c>
      <c r="AS123" s="11">
        <v>39</v>
      </c>
      <c r="AT123" s="11">
        <v>37</v>
      </c>
      <c r="AU123" s="11">
        <v>35</v>
      </c>
      <c r="AV123" s="11">
        <v>33</v>
      </c>
      <c r="AW123" s="12">
        <v>31</v>
      </c>
      <c r="AX123" s="13">
        <v>29</v>
      </c>
      <c r="AY123" s="13">
        <v>27</v>
      </c>
      <c r="AZ123" s="13">
        <v>25</v>
      </c>
      <c r="BA123" s="13">
        <v>23</v>
      </c>
      <c r="BB123" s="14">
        <v>41</v>
      </c>
      <c r="BC123" s="19">
        <f t="shared" si="9"/>
        <v>27</v>
      </c>
      <c r="BD123" s="55">
        <f t="shared" si="7"/>
        <v>0.81435531016563811</v>
      </c>
      <c r="BE123" s="19">
        <f t="shared" si="8"/>
        <v>0.87573887625852542</v>
      </c>
      <c r="BF123" s="19">
        <f t="shared" si="10"/>
        <v>0.94367002273465406</v>
      </c>
      <c r="BG123" s="19">
        <f t="shared" si="11"/>
        <v>0.94367002273465406</v>
      </c>
    </row>
    <row r="124" spans="1:59">
      <c r="A124" s="24">
        <v>123</v>
      </c>
      <c r="B124" s="31">
        <v>2004034</v>
      </c>
      <c r="C124" s="32" t="s">
        <v>122</v>
      </c>
      <c r="D124" s="21">
        <v>2</v>
      </c>
      <c r="E124" s="22">
        <v>7</v>
      </c>
      <c r="F124" s="22">
        <v>13</v>
      </c>
      <c r="G124" s="22">
        <v>20</v>
      </c>
      <c r="H124" s="22">
        <v>27</v>
      </c>
      <c r="I124" s="22">
        <v>30</v>
      </c>
      <c r="J124" s="23">
        <v>14</v>
      </c>
      <c r="Q124" s="33"/>
      <c r="R124" s="33"/>
      <c r="S124" s="33"/>
      <c r="T124" s="33"/>
      <c r="U124" s="33"/>
      <c r="V124" s="33"/>
      <c r="X124" s="34"/>
      <c r="Y124" s="33"/>
      <c r="Z124" s="33"/>
      <c r="AA124" s="33"/>
      <c r="AB124" s="33"/>
      <c r="AC124" s="35"/>
      <c r="AD124" s="33"/>
      <c r="AE124" s="33"/>
      <c r="AF124" s="33"/>
      <c r="AG124" s="33"/>
      <c r="AH124" s="33"/>
      <c r="AI124" s="33"/>
      <c r="AJ124" s="36"/>
      <c r="AK124" s="10">
        <v>6</v>
      </c>
      <c r="AL124" s="11">
        <v>11</v>
      </c>
      <c r="AM124" s="11">
        <v>9</v>
      </c>
      <c r="AN124" s="11">
        <v>9</v>
      </c>
      <c r="AO124" s="11">
        <v>22</v>
      </c>
      <c r="AP124" s="11">
        <v>27</v>
      </c>
      <c r="AQ124" s="11">
        <v>18</v>
      </c>
      <c r="AR124" s="11">
        <v>19</v>
      </c>
      <c r="AS124" s="11">
        <v>33</v>
      </c>
      <c r="AT124" s="11">
        <v>27</v>
      </c>
      <c r="AU124" s="11">
        <v>21</v>
      </c>
      <c r="AV124" s="11">
        <v>43</v>
      </c>
      <c r="AW124" s="12">
        <v>39</v>
      </c>
      <c r="AX124" s="13">
        <v>51</v>
      </c>
      <c r="AY124" s="13">
        <v>48</v>
      </c>
      <c r="AZ124" s="13">
        <v>45</v>
      </c>
      <c r="BA124" s="13">
        <v>42</v>
      </c>
      <c r="BB124" s="14">
        <v>39</v>
      </c>
      <c r="BC124" s="19">
        <f t="shared" si="9"/>
        <v>48</v>
      </c>
      <c r="BD124" s="55">
        <f t="shared" si="7"/>
        <v>0.79798635920753491</v>
      </c>
      <c r="BE124" s="19">
        <f t="shared" si="8"/>
        <v>0.87778499512828834</v>
      </c>
      <c r="BF124" s="19">
        <f t="shared" si="10"/>
        <v>0.94367002273465406</v>
      </c>
      <c r="BG124" s="19">
        <f t="shared" si="11"/>
        <v>0.94244235141279642</v>
      </c>
    </row>
    <row r="125" spans="1:59">
      <c r="A125" s="24">
        <v>124</v>
      </c>
      <c r="B125" s="31">
        <v>2004035</v>
      </c>
      <c r="C125" s="32" t="s">
        <v>123</v>
      </c>
      <c r="D125" s="21">
        <v>2</v>
      </c>
      <c r="E125" s="22">
        <v>8</v>
      </c>
      <c r="F125" s="22">
        <v>26</v>
      </c>
      <c r="G125" s="22">
        <v>27</v>
      </c>
      <c r="H125" s="22">
        <v>30</v>
      </c>
      <c r="I125" s="22">
        <v>32</v>
      </c>
      <c r="J125" s="23">
        <v>16</v>
      </c>
      <c r="Q125" s="33"/>
      <c r="R125" s="33"/>
      <c r="S125" s="33"/>
      <c r="T125" s="33"/>
      <c r="U125" s="33"/>
      <c r="V125" s="33"/>
      <c r="X125" s="34"/>
      <c r="Y125" s="33"/>
      <c r="Z125" s="33"/>
      <c r="AA125" s="33"/>
      <c r="AB125" s="33"/>
      <c r="AC125" s="35"/>
      <c r="AD125" s="33"/>
      <c r="AE125" s="33"/>
      <c r="AF125" s="33"/>
      <c r="AG125" s="33"/>
      <c r="AH125" s="33"/>
      <c r="AI125" s="33"/>
      <c r="AJ125" s="36"/>
      <c r="AK125" s="10">
        <v>8</v>
      </c>
      <c r="AL125" s="11">
        <v>9</v>
      </c>
      <c r="AM125" s="11">
        <v>10</v>
      </c>
      <c r="AN125" s="11">
        <v>11</v>
      </c>
      <c r="AO125" s="11">
        <v>20</v>
      </c>
      <c r="AP125" s="11">
        <v>13</v>
      </c>
      <c r="AQ125" s="11">
        <v>26</v>
      </c>
      <c r="AR125" s="11">
        <v>25</v>
      </c>
      <c r="AS125" s="11">
        <v>37</v>
      </c>
      <c r="AT125" s="11">
        <v>29</v>
      </c>
      <c r="AU125" s="11">
        <v>21</v>
      </c>
      <c r="AV125" s="11">
        <v>41</v>
      </c>
      <c r="AW125" s="12">
        <v>35</v>
      </c>
      <c r="AX125" s="13">
        <v>45</v>
      </c>
      <c r="AY125" s="13">
        <v>57</v>
      </c>
      <c r="AZ125" s="13">
        <v>53</v>
      </c>
      <c r="BA125" s="13">
        <v>49</v>
      </c>
      <c r="BB125" s="14">
        <v>45</v>
      </c>
      <c r="BC125" s="19">
        <f t="shared" si="9"/>
        <v>57</v>
      </c>
      <c r="BD125" s="55">
        <f t="shared" si="7"/>
        <v>0.86755440077947377</v>
      </c>
      <c r="BE125" s="19">
        <f t="shared" si="8"/>
        <v>0.87164663851899971</v>
      </c>
      <c r="BF125" s="19">
        <f t="shared" si="10"/>
        <v>0.94939915556999022</v>
      </c>
      <c r="BG125" s="19">
        <f t="shared" si="11"/>
        <v>0.94694381292627483</v>
      </c>
    </row>
    <row r="126" spans="1:59">
      <c r="A126" s="24">
        <v>125</v>
      </c>
      <c r="B126" s="31">
        <v>2004036</v>
      </c>
      <c r="C126" s="32" t="s">
        <v>124</v>
      </c>
      <c r="D126" s="21">
        <v>2</v>
      </c>
      <c r="E126" s="22">
        <v>13</v>
      </c>
      <c r="F126" s="22">
        <v>17</v>
      </c>
      <c r="G126" s="22">
        <v>18</v>
      </c>
      <c r="H126" s="22">
        <v>26</v>
      </c>
      <c r="I126" s="22">
        <v>30</v>
      </c>
      <c r="J126" s="23">
        <v>1</v>
      </c>
      <c r="Q126" s="33"/>
      <c r="R126" s="33"/>
      <c r="S126" s="33"/>
      <c r="T126" s="33"/>
      <c r="U126" s="33"/>
      <c r="V126" s="33"/>
      <c r="X126" s="34"/>
      <c r="Y126" s="33"/>
      <c r="Z126" s="33"/>
      <c r="AA126" s="33"/>
      <c r="AB126" s="33"/>
      <c r="AC126" s="35"/>
      <c r="AD126" s="33"/>
      <c r="AE126" s="33"/>
      <c r="AF126" s="33"/>
      <c r="AG126" s="33"/>
      <c r="AH126" s="33"/>
      <c r="AI126" s="33"/>
      <c r="AJ126" s="36"/>
      <c r="AK126" s="10">
        <v>7</v>
      </c>
      <c r="AL126" s="11">
        <v>10</v>
      </c>
      <c r="AM126" s="11">
        <v>11</v>
      </c>
      <c r="AN126" s="11">
        <v>10</v>
      </c>
      <c r="AO126" s="11">
        <v>22</v>
      </c>
      <c r="AP126" s="11">
        <v>18</v>
      </c>
      <c r="AQ126" s="11">
        <v>25</v>
      </c>
      <c r="AR126" s="11">
        <v>26</v>
      </c>
      <c r="AS126" s="11">
        <v>29</v>
      </c>
      <c r="AT126" s="11">
        <v>22</v>
      </c>
      <c r="AU126" s="11">
        <v>15</v>
      </c>
      <c r="AV126" s="11">
        <v>36</v>
      </c>
      <c r="AW126" s="12">
        <v>31</v>
      </c>
      <c r="AX126" s="13">
        <v>42</v>
      </c>
      <c r="AY126" s="13">
        <v>38</v>
      </c>
      <c r="AZ126" s="13">
        <v>52</v>
      </c>
      <c r="BA126" s="13">
        <v>68</v>
      </c>
      <c r="BB126" s="14">
        <v>66</v>
      </c>
      <c r="BC126" s="19">
        <f t="shared" si="9"/>
        <v>38</v>
      </c>
      <c r="BD126" s="55">
        <f t="shared" si="7"/>
        <v>0.92075349139330953</v>
      </c>
      <c r="BE126" s="19">
        <f t="shared" si="8"/>
        <v>0.83686261773303017</v>
      </c>
      <c r="BF126" s="19">
        <f t="shared" si="10"/>
        <v>0.94121468009093856</v>
      </c>
      <c r="BG126" s="19">
        <f t="shared" si="11"/>
        <v>0.94080545631698598</v>
      </c>
    </row>
    <row r="127" spans="1:59">
      <c r="A127" s="24">
        <v>126</v>
      </c>
      <c r="B127" s="31">
        <v>2004037</v>
      </c>
      <c r="C127" s="32" t="s">
        <v>125</v>
      </c>
      <c r="D127" s="21">
        <v>3</v>
      </c>
      <c r="E127" s="22">
        <v>4</v>
      </c>
      <c r="F127" s="22">
        <v>11</v>
      </c>
      <c r="G127" s="22">
        <v>17</v>
      </c>
      <c r="H127" s="22">
        <v>20</v>
      </c>
      <c r="I127" s="22">
        <v>26</v>
      </c>
      <c r="J127" s="23">
        <v>5</v>
      </c>
      <c r="Q127" s="33"/>
      <c r="R127" s="33"/>
      <c r="S127" s="33"/>
      <c r="T127" s="33"/>
      <c r="U127" s="33"/>
      <c r="V127" s="33"/>
      <c r="X127" s="34"/>
      <c r="Y127" s="33"/>
      <c r="Z127" s="33"/>
      <c r="AA127" s="33"/>
      <c r="AB127" s="33"/>
      <c r="AC127" s="35"/>
      <c r="AD127" s="33"/>
      <c r="AE127" s="33"/>
      <c r="AF127" s="33"/>
      <c r="AG127" s="33"/>
      <c r="AH127" s="33"/>
      <c r="AI127" s="33"/>
      <c r="AJ127" s="36"/>
      <c r="AK127" s="10">
        <v>9</v>
      </c>
      <c r="AL127" s="11">
        <v>9</v>
      </c>
      <c r="AM127" s="11">
        <v>11</v>
      </c>
      <c r="AN127" s="11">
        <v>21</v>
      </c>
      <c r="AO127" s="11">
        <v>25</v>
      </c>
      <c r="AP127" s="11">
        <v>17</v>
      </c>
      <c r="AQ127" s="11">
        <v>27</v>
      </c>
      <c r="AR127" s="11">
        <v>21</v>
      </c>
      <c r="AS127" s="11">
        <v>26</v>
      </c>
      <c r="AT127" s="11">
        <v>33</v>
      </c>
      <c r="AU127" s="11">
        <v>29</v>
      </c>
      <c r="AV127" s="11">
        <v>39</v>
      </c>
      <c r="AW127" s="12">
        <v>36</v>
      </c>
      <c r="AX127" s="13">
        <v>33</v>
      </c>
      <c r="AY127" s="13">
        <v>30</v>
      </c>
      <c r="AZ127" s="13">
        <v>45</v>
      </c>
      <c r="BA127" s="13">
        <v>43</v>
      </c>
      <c r="BB127" s="14">
        <v>41</v>
      </c>
      <c r="BC127" s="19">
        <f t="shared" si="9"/>
        <v>30</v>
      </c>
      <c r="BD127" s="55">
        <f t="shared" si="7"/>
        <v>0.81844754790516405</v>
      </c>
      <c r="BE127" s="19">
        <f t="shared" si="8"/>
        <v>0.81435531016563811</v>
      </c>
      <c r="BF127" s="19">
        <f t="shared" si="10"/>
        <v>0.91584280610587854</v>
      </c>
      <c r="BG127" s="19">
        <f t="shared" si="11"/>
        <v>0.93425787593374465</v>
      </c>
    </row>
    <row r="128" spans="1:59">
      <c r="A128" s="24">
        <v>127</v>
      </c>
      <c r="B128" s="31">
        <v>2004038</v>
      </c>
      <c r="C128" s="32" t="s">
        <v>126</v>
      </c>
      <c r="D128" s="21">
        <v>11</v>
      </c>
      <c r="E128" s="22">
        <v>16</v>
      </c>
      <c r="F128" s="22">
        <v>17</v>
      </c>
      <c r="G128" s="22">
        <v>25</v>
      </c>
      <c r="H128" s="22">
        <v>28</v>
      </c>
      <c r="I128" s="22">
        <v>29</v>
      </c>
      <c r="J128" s="23">
        <v>7</v>
      </c>
      <c r="Q128" s="33"/>
      <c r="R128" s="33"/>
      <c r="S128" s="33"/>
      <c r="T128" s="33"/>
      <c r="U128" s="33"/>
      <c r="V128" s="33"/>
      <c r="X128" s="34"/>
      <c r="Y128" s="33"/>
      <c r="Z128" s="33"/>
      <c r="AA128" s="33"/>
      <c r="AB128" s="33"/>
      <c r="AC128" s="35"/>
      <c r="AD128" s="33"/>
      <c r="AE128" s="33"/>
      <c r="AF128" s="33"/>
      <c r="AG128" s="33"/>
      <c r="AH128" s="33"/>
      <c r="AI128" s="33"/>
      <c r="AJ128" s="36"/>
      <c r="AK128" s="10">
        <v>9</v>
      </c>
      <c r="AL128" s="11">
        <v>6</v>
      </c>
      <c r="AM128" s="11">
        <v>11</v>
      </c>
      <c r="AN128" s="11">
        <v>24</v>
      </c>
      <c r="AO128" s="11">
        <v>14</v>
      </c>
      <c r="AP128" s="11">
        <v>14</v>
      </c>
      <c r="AQ128" s="11">
        <v>27</v>
      </c>
      <c r="AR128" s="11">
        <v>36</v>
      </c>
      <c r="AS128" s="11">
        <v>27</v>
      </c>
      <c r="AT128" s="11">
        <v>30</v>
      </c>
      <c r="AU128" s="11">
        <v>35</v>
      </c>
      <c r="AV128" s="11">
        <v>28</v>
      </c>
      <c r="AW128" s="12">
        <v>51</v>
      </c>
      <c r="AX128" s="13">
        <v>46</v>
      </c>
      <c r="AY128" s="13">
        <v>58</v>
      </c>
      <c r="AZ128" s="13">
        <v>72</v>
      </c>
      <c r="BA128" s="13">
        <v>69</v>
      </c>
      <c r="BB128" s="14">
        <v>66</v>
      </c>
      <c r="BC128" s="19">
        <f t="shared" si="9"/>
        <v>58</v>
      </c>
      <c r="BD128" s="55">
        <f t="shared" si="7"/>
        <v>0.9453069178304645</v>
      </c>
      <c r="BE128" s="19">
        <f t="shared" si="8"/>
        <v>0.87983111399805136</v>
      </c>
      <c r="BF128" s="19">
        <f t="shared" si="10"/>
        <v>0.90602143553101655</v>
      </c>
      <c r="BG128" s="19">
        <f t="shared" si="11"/>
        <v>0.93671321857746026</v>
      </c>
    </row>
    <row r="129" spans="1:59">
      <c r="A129" s="24">
        <v>128</v>
      </c>
      <c r="B129" s="31">
        <v>2004039</v>
      </c>
      <c r="C129" s="32" t="s">
        <v>127</v>
      </c>
      <c r="D129" s="21">
        <v>10</v>
      </c>
      <c r="E129" s="22">
        <v>16</v>
      </c>
      <c r="F129" s="22">
        <v>18</v>
      </c>
      <c r="G129" s="22">
        <v>25</v>
      </c>
      <c r="H129" s="22">
        <v>26</v>
      </c>
      <c r="I129" s="22">
        <v>29</v>
      </c>
      <c r="J129" s="23">
        <v>3</v>
      </c>
      <c r="Q129" s="33"/>
      <c r="R129" s="33"/>
      <c r="S129" s="33"/>
      <c r="T129" s="33"/>
      <c r="U129" s="33"/>
      <c r="V129" s="33"/>
      <c r="X129" s="34"/>
      <c r="Y129" s="33"/>
      <c r="Z129" s="33"/>
      <c r="AA129" s="33"/>
      <c r="AB129" s="33"/>
      <c r="AC129" s="35"/>
      <c r="AD129" s="33"/>
      <c r="AE129" s="33"/>
      <c r="AF129" s="33"/>
      <c r="AG129" s="33"/>
      <c r="AH129" s="33"/>
      <c r="AI129" s="33"/>
      <c r="AJ129" s="36"/>
      <c r="AK129" s="10">
        <v>7</v>
      </c>
      <c r="AL129" s="11">
        <v>8</v>
      </c>
      <c r="AM129" s="11">
        <v>9</v>
      </c>
      <c r="AN129" s="11">
        <v>16</v>
      </c>
      <c r="AO129" s="11">
        <v>19</v>
      </c>
      <c r="AP129" s="11">
        <v>12</v>
      </c>
      <c r="AQ129" s="11">
        <v>25</v>
      </c>
      <c r="AR129" s="11">
        <v>34</v>
      </c>
      <c r="AS129" s="11">
        <v>36</v>
      </c>
      <c r="AT129" s="11">
        <v>28</v>
      </c>
      <c r="AU129" s="11">
        <v>33</v>
      </c>
      <c r="AV129" s="11">
        <v>40</v>
      </c>
      <c r="AW129" s="12">
        <v>49</v>
      </c>
      <c r="AX129" s="13">
        <v>44</v>
      </c>
      <c r="AY129" s="13">
        <v>56</v>
      </c>
      <c r="AZ129" s="13">
        <v>52</v>
      </c>
      <c r="BA129" s="13">
        <v>67</v>
      </c>
      <c r="BB129" s="14">
        <v>64</v>
      </c>
      <c r="BC129" s="19">
        <f t="shared" si="9"/>
        <v>56</v>
      </c>
      <c r="BD129" s="55">
        <f t="shared" si="7"/>
        <v>0.9780448197466709</v>
      </c>
      <c r="BE129" s="19">
        <f t="shared" si="8"/>
        <v>0.88801558947710291</v>
      </c>
      <c r="BF129" s="19">
        <f t="shared" si="10"/>
        <v>0.92484572913283536</v>
      </c>
      <c r="BG129" s="19">
        <f t="shared" si="11"/>
        <v>0.9354855472556024</v>
      </c>
    </row>
    <row r="130" spans="1:59">
      <c r="A130" s="24">
        <v>129</v>
      </c>
      <c r="B130" s="31">
        <v>2004040</v>
      </c>
      <c r="C130" s="32" t="s">
        <v>128</v>
      </c>
      <c r="D130" s="21">
        <v>7</v>
      </c>
      <c r="E130" s="22">
        <v>17</v>
      </c>
      <c r="F130" s="22">
        <v>19</v>
      </c>
      <c r="G130" s="22">
        <v>20</v>
      </c>
      <c r="H130" s="22">
        <v>21</v>
      </c>
      <c r="I130" s="22">
        <v>29</v>
      </c>
      <c r="J130" s="23">
        <v>11</v>
      </c>
      <c r="Q130" s="33"/>
      <c r="R130" s="33"/>
      <c r="S130" s="33"/>
      <c r="T130" s="33"/>
      <c r="U130" s="33"/>
      <c r="V130" s="33"/>
      <c r="X130" s="34"/>
      <c r="Y130" s="33"/>
      <c r="Z130" s="33"/>
      <c r="AA130" s="33"/>
      <c r="AB130" s="33"/>
      <c r="AC130" s="35"/>
      <c r="AD130" s="33"/>
      <c r="AE130" s="33"/>
      <c r="AF130" s="33"/>
      <c r="AG130" s="33"/>
      <c r="AH130" s="33"/>
      <c r="AI130" s="33"/>
      <c r="AJ130" s="36"/>
      <c r="AK130" s="10">
        <v>8</v>
      </c>
      <c r="AL130" s="11">
        <v>9</v>
      </c>
      <c r="AM130" s="11">
        <v>13</v>
      </c>
      <c r="AN130" s="11">
        <v>17</v>
      </c>
      <c r="AO130" s="11">
        <v>15</v>
      </c>
      <c r="AP130" s="11">
        <v>25</v>
      </c>
      <c r="AQ130" s="11">
        <v>23</v>
      </c>
      <c r="AR130" s="11">
        <v>33</v>
      </c>
      <c r="AS130" s="11">
        <v>47</v>
      </c>
      <c r="AT130" s="11">
        <v>41</v>
      </c>
      <c r="AU130" s="11">
        <v>35</v>
      </c>
      <c r="AV130" s="11">
        <v>29</v>
      </c>
      <c r="AW130" s="12">
        <v>38</v>
      </c>
      <c r="AX130" s="13">
        <v>33</v>
      </c>
      <c r="AY130" s="13">
        <v>28</v>
      </c>
      <c r="AZ130" s="13">
        <v>41</v>
      </c>
      <c r="BA130" s="13">
        <v>37</v>
      </c>
      <c r="BB130" s="14">
        <v>53</v>
      </c>
      <c r="BC130" s="19">
        <f t="shared" si="9"/>
        <v>28</v>
      </c>
      <c r="BD130" s="55">
        <f t="shared" si="7"/>
        <v>0.85936992530042222</v>
      </c>
      <c r="BE130" s="19">
        <f t="shared" si="8"/>
        <v>0.86346216303994805</v>
      </c>
      <c r="BF130" s="19">
        <f t="shared" si="10"/>
        <v>0.93057486196817141</v>
      </c>
      <c r="BG130" s="19">
        <f t="shared" si="11"/>
        <v>0.92198116271516728</v>
      </c>
    </row>
    <row r="131" spans="1:59">
      <c r="A131" s="24">
        <v>130</v>
      </c>
      <c r="B131" s="31">
        <v>2004041</v>
      </c>
      <c r="C131" s="32" t="s">
        <v>129</v>
      </c>
      <c r="D131" s="21">
        <v>8</v>
      </c>
      <c r="E131" s="22">
        <v>10</v>
      </c>
      <c r="F131" s="22">
        <v>17</v>
      </c>
      <c r="G131" s="22">
        <v>22</v>
      </c>
      <c r="H131" s="22">
        <v>25</v>
      </c>
      <c r="I131" s="22">
        <v>29</v>
      </c>
      <c r="J131" s="23">
        <v>14</v>
      </c>
      <c r="Q131" s="33"/>
      <c r="R131" s="33"/>
      <c r="S131" s="33"/>
      <c r="T131" s="33"/>
      <c r="U131" s="33"/>
      <c r="V131" s="33"/>
      <c r="X131" s="34"/>
      <c r="Y131" s="33"/>
      <c r="Z131" s="33"/>
      <c r="AA131" s="33"/>
      <c r="AB131" s="33"/>
      <c r="AC131" s="35"/>
      <c r="AD131" s="33"/>
      <c r="AE131" s="33"/>
      <c r="AF131" s="33"/>
      <c r="AG131" s="33"/>
      <c r="AH131" s="33"/>
      <c r="AI131" s="33"/>
      <c r="AJ131" s="36"/>
      <c r="AK131" s="10">
        <v>9</v>
      </c>
      <c r="AL131" s="11">
        <v>7</v>
      </c>
      <c r="AM131" s="11">
        <v>11</v>
      </c>
      <c r="AN131" s="11">
        <v>21</v>
      </c>
      <c r="AO131" s="11">
        <v>13</v>
      </c>
      <c r="AP131" s="11">
        <v>15</v>
      </c>
      <c r="AQ131" s="11">
        <v>30</v>
      </c>
      <c r="AR131" s="11">
        <v>31</v>
      </c>
      <c r="AS131" s="11">
        <v>34</v>
      </c>
      <c r="AT131" s="11">
        <v>39</v>
      </c>
      <c r="AU131" s="11">
        <v>46</v>
      </c>
      <c r="AV131" s="11">
        <v>41</v>
      </c>
      <c r="AW131" s="12">
        <v>51</v>
      </c>
      <c r="AX131" s="13">
        <v>47</v>
      </c>
      <c r="AY131" s="13">
        <v>43</v>
      </c>
      <c r="AZ131" s="13">
        <v>57</v>
      </c>
      <c r="BA131" s="13">
        <v>54</v>
      </c>
      <c r="BB131" s="14">
        <v>51</v>
      </c>
      <c r="BC131" s="19">
        <f t="shared" si="9"/>
        <v>43</v>
      </c>
      <c r="BD131" s="55">
        <f t="shared" si="7"/>
        <v>0.87983111399805136</v>
      </c>
      <c r="BE131" s="19">
        <f t="shared" si="8"/>
        <v>0.90029230269568039</v>
      </c>
      <c r="BF131" s="19">
        <f t="shared" si="10"/>
        <v>0.91829814874959403</v>
      </c>
      <c r="BG131" s="19">
        <f t="shared" si="11"/>
        <v>0.91870737252354662</v>
      </c>
    </row>
    <row r="132" spans="1:59">
      <c r="A132" s="24">
        <v>131</v>
      </c>
      <c r="B132" s="31">
        <v>2004042</v>
      </c>
      <c r="C132" s="32" t="s">
        <v>130</v>
      </c>
      <c r="D132" s="21">
        <v>6</v>
      </c>
      <c r="E132" s="22">
        <v>10</v>
      </c>
      <c r="F132" s="22">
        <v>13</v>
      </c>
      <c r="G132" s="22">
        <v>17</v>
      </c>
      <c r="H132" s="22">
        <v>18</v>
      </c>
      <c r="I132" s="22">
        <v>21</v>
      </c>
      <c r="J132" s="23">
        <v>2</v>
      </c>
      <c r="Q132" s="33"/>
      <c r="R132" s="33"/>
      <c r="S132" s="33"/>
      <c r="T132" s="33"/>
      <c r="U132" s="33"/>
      <c r="V132" s="33"/>
      <c r="X132" s="34"/>
      <c r="Y132" s="33"/>
      <c r="Z132" s="33"/>
      <c r="AA132" s="33"/>
      <c r="AB132" s="33"/>
      <c r="AC132" s="35"/>
      <c r="AD132" s="33"/>
      <c r="AE132" s="33"/>
      <c r="AF132" s="33"/>
      <c r="AG132" s="33"/>
      <c r="AH132" s="33"/>
      <c r="AI132" s="33"/>
      <c r="AJ132" s="36"/>
      <c r="AK132" s="10">
        <v>4</v>
      </c>
      <c r="AL132" s="11">
        <v>9</v>
      </c>
      <c r="AM132" s="11">
        <v>10</v>
      </c>
      <c r="AN132" s="11">
        <v>13</v>
      </c>
      <c r="AO132" s="11">
        <v>22</v>
      </c>
      <c r="AP132" s="11">
        <v>21</v>
      </c>
      <c r="AQ132" s="11">
        <v>22</v>
      </c>
      <c r="AR132" s="11">
        <v>25</v>
      </c>
      <c r="AS132" s="11">
        <v>41</v>
      </c>
      <c r="AT132" s="11">
        <v>37</v>
      </c>
      <c r="AU132" s="11">
        <v>33</v>
      </c>
      <c r="AV132" s="11">
        <v>43</v>
      </c>
      <c r="AW132" s="12">
        <v>40</v>
      </c>
      <c r="AX132" s="13">
        <v>37</v>
      </c>
      <c r="AY132" s="13">
        <v>34</v>
      </c>
      <c r="AZ132" s="13">
        <v>49</v>
      </c>
      <c r="BA132" s="13">
        <v>66</v>
      </c>
      <c r="BB132" s="14">
        <v>65</v>
      </c>
      <c r="BC132" s="19">
        <f t="shared" si="9"/>
        <v>34</v>
      </c>
      <c r="BD132" s="55">
        <f t="shared" si="7"/>
        <v>0.89620006495615456</v>
      </c>
      <c r="BE132" s="19">
        <f t="shared" si="8"/>
        <v>0.85732380643065931</v>
      </c>
      <c r="BF132" s="19">
        <f t="shared" si="10"/>
        <v>0.89047093212081851</v>
      </c>
      <c r="BG132" s="19">
        <f t="shared" si="11"/>
        <v>0.91175056836635271</v>
      </c>
    </row>
    <row r="133" spans="1:59">
      <c r="A133" s="24">
        <v>132</v>
      </c>
      <c r="B133" s="31">
        <v>2004043</v>
      </c>
      <c r="C133" s="32" t="s">
        <v>131</v>
      </c>
      <c r="D133" s="21">
        <v>4</v>
      </c>
      <c r="E133" s="22">
        <v>9</v>
      </c>
      <c r="F133" s="22">
        <v>10</v>
      </c>
      <c r="G133" s="22">
        <v>21</v>
      </c>
      <c r="H133" s="22">
        <v>22</v>
      </c>
      <c r="I133" s="22">
        <v>24</v>
      </c>
      <c r="J133" s="23">
        <v>10</v>
      </c>
      <c r="Q133" s="33"/>
      <c r="R133" s="33"/>
      <c r="S133" s="33"/>
      <c r="T133" s="33"/>
      <c r="U133" s="33"/>
      <c r="V133" s="33"/>
      <c r="X133" s="34"/>
      <c r="Y133" s="33"/>
      <c r="Z133" s="33"/>
      <c r="AA133" s="33"/>
      <c r="AB133" s="33"/>
      <c r="AC133" s="35"/>
      <c r="AD133" s="33"/>
      <c r="AE133" s="33"/>
      <c r="AF133" s="33"/>
      <c r="AG133" s="33"/>
      <c r="AH133" s="33"/>
      <c r="AI133" s="33"/>
      <c r="AJ133" s="36"/>
      <c r="AK133" s="10">
        <v>3</v>
      </c>
      <c r="AL133" s="11">
        <v>6</v>
      </c>
      <c r="AM133" s="11">
        <v>15</v>
      </c>
      <c r="AN133" s="11">
        <v>18</v>
      </c>
      <c r="AO133" s="11">
        <v>13</v>
      </c>
      <c r="AP133" s="11">
        <v>18</v>
      </c>
      <c r="AQ133" s="11">
        <v>18</v>
      </c>
      <c r="AR133" s="11">
        <v>20</v>
      </c>
      <c r="AS133" s="11">
        <v>35</v>
      </c>
      <c r="AT133" s="11">
        <v>42</v>
      </c>
      <c r="AU133" s="11">
        <v>51</v>
      </c>
      <c r="AV133" s="11">
        <v>48</v>
      </c>
      <c r="AW133" s="12">
        <v>45</v>
      </c>
      <c r="AX133" s="13">
        <v>42</v>
      </c>
      <c r="AY133" s="13">
        <v>39</v>
      </c>
      <c r="AZ133" s="13">
        <v>36</v>
      </c>
      <c r="BA133" s="13">
        <v>33</v>
      </c>
      <c r="BB133" s="14">
        <v>30</v>
      </c>
      <c r="BC133" s="19">
        <f t="shared" si="9"/>
        <v>39</v>
      </c>
      <c r="BD133" s="55">
        <f t="shared" si="7"/>
        <v>0.81844754790516405</v>
      </c>
      <c r="BE133" s="19">
        <f t="shared" si="8"/>
        <v>0.88187723286781428</v>
      </c>
      <c r="BF133" s="19">
        <f t="shared" si="10"/>
        <v>0.88556024683338752</v>
      </c>
      <c r="BG133" s="19">
        <f t="shared" si="11"/>
        <v>0.91256901591425788</v>
      </c>
    </row>
    <row r="134" spans="1:59">
      <c r="A134" s="24">
        <v>133</v>
      </c>
      <c r="B134" s="31">
        <v>2004044</v>
      </c>
      <c r="C134" s="32" t="s">
        <v>132</v>
      </c>
      <c r="D134" s="21">
        <v>2</v>
      </c>
      <c r="E134" s="22">
        <v>6</v>
      </c>
      <c r="F134" s="22">
        <v>7</v>
      </c>
      <c r="G134" s="22">
        <v>12</v>
      </c>
      <c r="H134" s="22">
        <v>31</v>
      </c>
      <c r="I134" s="22">
        <v>32</v>
      </c>
      <c r="J134" s="23">
        <v>5</v>
      </c>
      <c r="Q134" s="33"/>
      <c r="R134" s="33"/>
      <c r="S134" s="33"/>
      <c r="T134" s="33"/>
      <c r="U134" s="33"/>
      <c r="V134" s="33"/>
      <c r="X134" s="34"/>
      <c r="Y134" s="33"/>
      <c r="Z134" s="33"/>
      <c r="AA134" s="33"/>
      <c r="AB134" s="33"/>
      <c r="AC134" s="35"/>
      <c r="AD134" s="33"/>
      <c r="AE134" s="33"/>
      <c r="AF134" s="33"/>
      <c r="AG134" s="33"/>
      <c r="AH134" s="33"/>
      <c r="AI134" s="33"/>
      <c r="AJ134" s="36"/>
      <c r="AK134" s="10">
        <v>6</v>
      </c>
      <c r="AL134" s="11">
        <v>10</v>
      </c>
      <c r="AM134" s="11">
        <v>10</v>
      </c>
      <c r="AN134" s="11">
        <v>6</v>
      </c>
      <c r="AO134" s="11">
        <v>20</v>
      </c>
      <c r="AP134" s="11">
        <v>26</v>
      </c>
      <c r="AQ134" s="11">
        <v>27</v>
      </c>
      <c r="AR134" s="11">
        <v>20</v>
      </c>
      <c r="AS134" s="11">
        <v>35</v>
      </c>
      <c r="AT134" s="11">
        <v>30</v>
      </c>
      <c r="AU134" s="11">
        <v>38</v>
      </c>
      <c r="AV134" s="11">
        <v>34</v>
      </c>
      <c r="AW134" s="12">
        <v>30</v>
      </c>
      <c r="AX134" s="13">
        <v>42</v>
      </c>
      <c r="AY134" s="13">
        <v>56</v>
      </c>
      <c r="AZ134" s="13">
        <v>54</v>
      </c>
      <c r="BA134" s="13">
        <v>52</v>
      </c>
      <c r="BB134" s="14">
        <v>50</v>
      </c>
      <c r="BC134" s="19">
        <f t="shared" si="9"/>
        <v>56</v>
      </c>
      <c r="BD134" s="55">
        <f t="shared" si="7"/>
        <v>0.81844754790516405</v>
      </c>
      <c r="BE134" s="19">
        <f t="shared" si="8"/>
        <v>0.89824618382591748</v>
      </c>
      <c r="BF134" s="19">
        <f t="shared" si="10"/>
        <v>0.88719714192919774</v>
      </c>
      <c r="BG134" s="19">
        <f t="shared" si="11"/>
        <v>0.91952582007145167</v>
      </c>
    </row>
    <row r="135" spans="1:59">
      <c r="A135" s="24">
        <v>134</v>
      </c>
      <c r="B135" s="31">
        <v>2004045</v>
      </c>
      <c r="C135" s="32" t="s">
        <v>133</v>
      </c>
      <c r="D135" s="21">
        <v>1</v>
      </c>
      <c r="E135" s="22">
        <v>12</v>
      </c>
      <c r="F135" s="22">
        <v>18</v>
      </c>
      <c r="G135" s="22">
        <v>26</v>
      </c>
      <c r="H135" s="22">
        <v>27</v>
      </c>
      <c r="I135" s="22">
        <v>28</v>
      </c>
      <c r="J135" s="23">
        <v>13</v>
      </c>
      <c r="Q135" s="33"/>
      <c r="R135" s="33"/>
      <c r="S135" s="33"/>
      <c r="T135" s="33"/>
      <c r="U135" s="33"/>
      <c r="V135" s="33"/>
      <c r="X135" s="34"/>
      <c r="Y135" s="33"/>
      <c r="Z135" s="33"/>
      <c r="AA135" s="33"/>
      <c r="AB135" s="33"/>
      <c r="AC135" s="35"/>
      <c r="AD135" s="33"/>
      <c r="AE135" s="33"/>
      <c r="AF135" s="33"/>
      <c r="AG135" s="33"/>
      <c r="AH135" s="33"/>
      <c r="AI135" s="33"/>
      <c r="AJ135" s="36"/>
      <c r="AK135" s="10">
        <v>4</v>
      </c>
      <c r="AL135" s="11">
        <v>8</v>
      </c>
      <c r="AM135" s="11">
        <v>12</v>
      </c>
      <c r="AN135" s="11">
        <v>10</v>
      </c>
      <c r="AO135" s="11">
        <v>21</v>
      </c>
      <c r="AP135" s="11">
        <v>16</v>
      </c>
      <c r="AQ135" s="11">
        <v>13</v>
      </c>
      <c r="AR135" s="11">
        <v>32</v>
      </c>
      <c r="AS135" s="11">
        <v>24</v>
      </c>
      <c r="AT135" s="11">
        <v>16</v>
      </c>
      <c r="AU135" s="11">
        <v>21</v>
      </c>
      <c r="AV135" s="11">
        <v>42</v>
      </c>
      <c r="AW135" s="12">
        <v>52</v>
      </c>
      <c r="AX135" s="13">
        <v>48</v>
      </c>
      <c r="AY135" s="13">
        <v>44</v>
      </c>
      <c r="AZ135" s="13">
        <v>40</v>
      </c>
      <c r="BA135" s="13">
        <v>55</v>
      </c>
      <c r="BB135" s="14">
        <v>52</v>
      </c>
      <c r="BC135" s="19">
        <f t="shared" si="9"/>
        <v>44</v>
      </c>
      <c r="BD135" s="55">
        <f t="shared" si="7"/>
        <v>0.88392335173757719</v>
      </c>
      <c r="BE135" s="19">
        <f t="shared" si="8"/>
        <v>0.87164663851899971</v>
      </c>
      <c r="BF135" s="19">
        <f t="shared" si="10"/>
        <v>0.88883403702500807</v>
      </c>
      <c r="BG135" s="19">
        <f t="shared" si="11"/>
        <v>0.92075349139330953</v>
      </c>
    </row>
    <row r="136" spans="1:59">
      <c r="A136" s="24">
        <v>135</v>
      </c>
      <c r="B136" s="31">
        <v>2004046</v>
      </c>
      <c r="C136" s="32" t="s">
        <v>134</v>
      </c>
      <c r="D136" s="21">
        <v>7</v>
      </c>
      <c r="E136" s="22">
        <v>15</v>
      </c>
      <c r="F136" s="22">
        <v>16</v>
      </c>
      <c r="G136" s="22">
        <v>22</v>
      </c>
      <c r="H136" s="22">
        <v>23</v>
      </c>
      <c r="I136" s="22">
        <v>32</v>
      </c>
      <c r="J136" s="23">
        <v>14</v>
      </c>
      <c r="Q136" s="33"/>
      <c r="R136" s="33"/>
      <c r="S136" s="33"/>
      <c r="T136" s="33"/>
      <c r="U136" s="33"/>
      <c r="V136" s="33"/>
      <c r="X136" s="34"/>
      <c r="Y136" s="33"/>
      <c r="Z136" s="33"/>
      <c r="AA136" s="33"/>
      <c r="AB136" s="33"/>
      <c r="AC136" s="35"/>
      <c r="AD136" s="33"/>
      <c r="AE136" s="33"/>
      <c r="AF136" s="33"/>
      <c r="AG136" s="33"/>
      <c r="AH136" s="33"/>
      <c r="AI136" s="33"/>
      <c r="AJ136" s="36"/>
      <c r="AK136" s="10">
        <v>7</v>
      </c>
      <c r="AL136" s="11">
        <v>11</v>
      </c>
      <c r="AM136" s="11">
        <v>10</v>
      </c>
      <c r="AN136" s="11">
        <v>19</v>
      </c>
      <c r="AO136" s="11">
        <v>10</v>
      </c>
      <c r="AP136" s="11">
        <v>27</v>
      </c>
      <c r="AQ136" s="11">
        <v>34</v>
      </c>
      <c r="AR136" s="11">
        <v>25</v>
      </c>
      <c r="AS136" s="11">
        <v>27</v>
      </c>
      <c r="AT136" s="11">
        <v>43</v>
      </c>
      <c r="AU136" s="11">
        <v>37</v>
      </c>
      <c r="AV136" s="11">
        <v>31</v>
      </c>
      <c r="AW136" s="12">
        <v>25</v>
      </c>
      <c r="AX136" s="13">
        <v>35</v>
      </c>
      <c r="AY136" s="13">
        <v>64</v>
      </c>
      <c r="AZ136" s="13">
        <v>61</v>
      </c>
      <c r="BA136" s="13">
        <v>58</v>
      </c>
      <c r="BB136" s="14">
        <v>55</v>
      </c>
      <c r="BC136" s="19">
        <f t="shared" si="9"/>
        <v>64</v>
      </c>
      <c r="BD136" s="55">
        <f t="shared" si="7"/>
        <v>0.96986034426761936</v>
      </c>
      <c r="BE136" s="19">
        <f t="shared" si="8"/>
        <v>0.92484572913283536</v>
      </c>
      <c r="BF136" s="19">
        <f t="shared" si="10"/>
        <v>0.90520298798311138</v>
      </c>
      <c r="BG136" s="19">
        <f t="shared" si="11"/>
        <v>0.93057486196817141</v>
      </c>
    </row>
    <row r="137" spans="1:59">
      <c r="A137" s="24">
        <v>136</v>
      </c>
      <c r="B137" s="31">
        <v>2004047</v>
      </c>
      <c r="C137" s="32" t="s">
        <v>135</v>
      </c>
      <c r="D137" s="21">
        <v>1</v>
      </c>
      <c r="E137" s="22">
        <v>7</v>
      </c>
      <c r="F137" s="22">
        <v>8</v>
      </c>
      <c r="G137" s="22">
        <v>11</v>
      </c>
      <c r="H137" s="22">
        <v>27</v>
      </c>
      <c r="I137" s="22">
        <v>31</v>
      </c>
      <c r="J137" s="23">
        <v>6</v>
      </c>
      <c r="Q137" s="33"/>
      <c r="R137" s="33"/>
      <c r="S137" s="33"/>
      <c r="T137" s="33"/>
      <c r="U137" s="33"/>
      <c r="V137" s="33"/>
      <c r="X137" s="34"/>
      <c r="Y137" s="33"/>
      <c r="Z137" s="33"/>
      <c r="AA137" s="33"/>
      <c r="AB137" s="33"/>
      <c r="AC137" s="35"/>
      <c r="AD137" s="33"/>
      <c r="AE137" s="33"/>
      <c r="AF137" s="33"/>
      <c r="AG137" s="33"/>
      <c r="AH137" s="33"/>
      <c r="AI137" s="33"/>
      <c r="AJ137" s="36"/>
      <c r="AK137" s="10">
        <v>7</v>
      </c>
      <c r="AL137" s="11">
        <v>13</v>
      </c>
      <c r="AM137" s="11">
        <v>10</v>
      </c>
      <c r="AN137" s="11">
        <v>13</v>
      </c>
      <c r="AO137" s="11">
        <v>15</v>
      </c>
      <c r="AP137" s="11">
        <v>21</v>
      </c>
      <c r="AQ137" s="11">
        <v>22</v>
      </c>
      <c r="AR137" s="11">
        <v>25</v>
      </c>
      <c r="AS137" s="11">
        <v>30</v>
      </c>
      <c r="AT137" s="11">
        <v>37</v>
      </c>
      <c r="AU137" s="11">
        <v>33</v>
      </c>
      <c r="AV137" s="11">
        <v>43</v>
      </c>
      <c r="AW137" s="12">
        <v>40</v>
      </c>
      <c r="AX137" s="13">
        <v>53</v>
      </c>
      <c r="AY137" s="13">
        <v>51</v>
      </c>
      <c r="AZ137" s="13">
        <v>49</v>
      </c>
      <c r="BA137" s="13">
        <v>47</v>
      </c>
      <c r="BB137" s="14">
        <v>45</v>
      </c>
      <c r="BC137" s="19">
        <f t="shared" si="9"/>
        <v>51</v>
      </c>
      <c r="BD137" s="55">
        <f t="shared" si="7"/>
        <v>1.0394283858395583</v>
      </c>
      <c r="BE137" s="19">
        <f t="shared" si="8"/>
        <v>0.96781422539785633</v>
      </c>
      <c r="BF137" s="19">
        <f t="shared" si="10"/>
        <v>0.91011367327054227</v>
      </c>
      <c r="BG137" s="19">
        <f t="shared" si="11"/>
        <v>0.9285287430984086</v>
      </c>
    </row>
    <row r="138" spans="1:59">
      <c r="A138" s="24">
        <v>137</v>
      </c>
      <c r="B138" s="31">
        <v>2004048</v>
      </c>
      <c r="C138" s="32" t="s">
        <v>136</v>
      </c>
      <c r="D138" s="21">
        <v>8</v>
      </c>
      <c r="E138" s="22">
        <v>9</v>
      </c>
      <c r="F138" s="22">
        <v>11</v>
      </c>
      <c r="G138" s="22">
        <v>16</v>
      </c>
      <c r="H138" s="22">
        <v>17</v>
      </c>
      <c r="I138" s="22">
        <v>29</v>
      </c>
      <c r="J138" s="23">
        <v>9</v>
      </c>
      <c r="Q138" s="33"/>
      <c r="R138" s="33"/>
      <c r="S138" s="33"/>
      <c r="T138" s="33"/>
      <c r="U138" s="33"/>
      <c r="V138" s="33"/>
      <c r="X138" s="34"/>
      <c r="Y138" s="33"/>
      <c r="Z138" s="33"/>
      <c r="AA138" s="33"/>
      <c r="AB138" s="33"/>
      <c r="AC138" s="35"/>
      <c r="AD138" s="33"/>
      <c r="AE138" s="33"/>
      <c r="AF138" s="33"/>
      <c r="AG138" s="33"/>
      <c r="AH138" s="33"/>
      <c r="AI138" s="33"/>
      <c r="AJ138" s="36"/>
      <c r="AK138" s="10">
        <v>9</v>
      </c>
      <c r="AL138" s="11">
        <v>6</v>
      </c>
      <c r="AM138" s="11">
        <v>15</v>
      </c>
      <c r="AN138" s="11">
        <v>24</v>
      </c>
      <c r="AO138" s="11">
        <v>13</v>
      </c>
      <c r="AP138" s="11">
        <v>10</v>
      </c>
      <c r="AQ138" s="11">
        <v>27</v>
      </c>
      <c r="AR138" s="11">
        <v>40</v>
      </c>
      <c r="AS138" s="11">
        <v>35</v>
      </c>
      <c r="AT138" s="11">
        <v>42</v>
      </c>
      <c r="AU138" s="11">
        <v>38</v>
      </c>
      <c r="AV138" s="11">
        <v>34</v>
      </c>
      <c r="AW138" s="12">
        <v>45</v>
      </c>
      <c r="AX138" s="13">
        <v>42</v>
      </c>
      <c r="AY138" s="13">
        <v>56</v>
      </c>
      <c r="AZ138" s="13">
        <v>72</v>
      </c>
      <c r="BA138" s="13">
        <v>71</v>
      </c>
      <c r="BB138" s="14">
        <v>70</v>
      </c>
      <c r="BC138" s="19">
        <f t="shared" si="9"/>
        <v>56</v>
      </c>
      <c r="BD138" s="55">
        <f t="shared" si="7"/>
        <v>1.1089964274114972</v>
      </c>
      <c r="BE138" s="19">
        <f t="shared" si="8"/>
        <v>0.96372198765833061</v>
      </c>
      <c r="BF138" s="19">
        <f t="shared" si="10"/>
        <v>0.92484572913283536</v>
      </c>
      <c r="BG138" s="19">
        <f t="shared" si="11"/>
        <v>0.93835011367327048</v>
      </c>
    </row>
    <row r="139" spans="1:59">
      <c r="A139" s="24">
        <v>138</v>
      </c>
      <c r="B139" s="31">
        <v>2004049</v>
      </c>
      <c r="C139" s="32" t="s">
        <v>137</v>
      </c>
      <c r="D139" s="21">
        <v>11</v>
      </c>
      <c r="E139" s="22">
        <v>12</v>
      </c>
      <c r="F139" s="22">
        <v>14</v>
      </c>
      <c r="G139" s="22">
        <v>16</v>
      </c>
      <c r="H139" s="22">
        <v>25</v>
      </c>
      <c r="I139" s="22">
        <v>29</v>
      </c>
      <c r="J139" s="23">
        <v>9</v>
      </c>
      <c r="Q139" s="33"/>
      <c r="R139" s="33"/>
      <c r="S139" s="33"/>
      <c r="T139" s="33"/>
      <c r="U139" s="33"/>
      <c r="V139" s="33"/>
      <c r="X139" s="34"/>
      <c r="Y139" s="33"/>
      <c r="Z139" s="33"/>
      <c r="AA139" s="33"/>
      <c r="AB139" s="33"/>
      <c r="AC139" s="35"/>
      <c r="AD139" s="33"/>
      <c r="AE139" s="33"/>
      <c r="AF139" s="33"/>
      <c r="AG139" s="33"/>
      <c r="AH139" s="33"/>
      <c r="AI139" s="33"/>
      <c r="AJ139" s="36"/>
      <c r="AK139" s="10">
        <v>8</v>
      </c>
      <c r="AL139" s="11">
        <v>7</v>
      </c>
      <c r="AM139" s="11">
        <v>12</v>
      </c>
      <c r="AN139" s="11">
        <v>17</v>
      </c>
      <c r="AO139" s="11">
        <v>16</v>
      </c>
      <c r="AP139" s="11">
        <v>19</v>
      </c>
      <c r="AQ139" s="11">
        <v>26</v>
      </c>
      <c r="AR139" s="11">
        <v>27</v>
      </c>
      <c r="AS139" s="11">
        <v>19</v>
      </c>
      <c r="AT139" s="11">
        <v>23</v>
      </c>
      <c r="AU139" s="11">
        <v>42</v>
      </c>
      <c r="AV139" s="11">
        <v>37</v>
      </c>
      <c r="AW139" s="12">
        <v>62</v>
      </c>
      <c r="AX139" s="13">
        <v>59</v>
      </c>
      <c r="AY139" s="13">
        <v>73</v>
      </c>
      <c r="AZ139" s="13">
        <v>71</v>
      </c>
      <c r="BA139" s="13">
        <v>69</v>
      </c>
      <c r="BB139" s="14">
        <v>67</v>
      </c>
      <c r="BC139" s="19">
        <f t="shared" si="9"/>
        <v>73</v>
      </c>
      <c r="BD139" s="55">
        <f t="shared" si="7"/>
        <v>1.1785644689834363</v>
      </c>
      <c r="BE139" s="19">
        <f t="shared" si="8"/>
        <v>0.99850600844430004</v>
      </c>
      <c r="BF139" s="19">
        <f t="shared" si="10"/>
        <v>0.94612536537836966</v>
      </c>
      <c r="BG139" s="19">
        <f t="shared" si="11"/>
        <v>0.94980837934394291</v>
      </c>
    </row>
    <row r="140" spans="1:59">
      <c r="A140" s="24">
        <v>139</v>
      </c>
      <c r="B140" s="31">
        <v>2004050</v>
      </c>
      <c r="C140" s="32" t="s">
        <v>138</v>
      </c>
      <c r="D140" s="21">
        <v>6</v>
      </c>
      <c r="E140" s="22">
        <v>7</v>
      </c>
      <c r="F140" s="22">
        <v>19</v>
      </c>
      <c r="G140" s="22">
        <v>21</v>
      </c>
      <c r="H140" s="22">
        <v>25</v>
      </c>
      <c r="I140" s="22">
        <v>29</v>
      </c>
      <c r="J140" s="23">
        <v>2</v>
      </c>
      <c r="Q140" s="33"/>
      <c r="R140" s="33"/>
      <c r="S140" s="33"/>
      <c r="T140" s="33"/>
      <c r="U140" s="33"/>
      <c r="V140" s="33"/>
      <c r="X140" s="34"/>
      <c r="Y140" s="33"/>
      <c r="Z140" s="33"/>
      <c r="AA140" s="33"/>
      <c r="AB140" s="33"/>
      <c r="AC140" s="35"/>
      <c r="AD140" s="33"/>
      <c r="AE140" s="33"/>
      <c r="AF140" s="33"/>
      <c r="AG140" s="33"/>
      <c r="AH140" s="33"/>
      <c r="AI140" s="33"/>
      <c r="AJ140" s="36"/>
      <c r="AK140" s="10">
        <v>5</v>
      </c>
      <c r="AL140" s="11">
        <v>11</v>
      </c>
      <c r="AM140" s="11">
        <v>12</v>
      </c>
      <c r="AN140" s="11">
        <v>11</v>
      </c>
      <c r="AO140" s="11">
        <v>16</v>
      </c>
      <c r="AP140" s="11">
        <v>27</v>
      </c>
      <c r="AQ140" s="11">
        <v>26</v>
      </c>
      <c r="AR140" s="11">
        <v>37</v>
      </c>
      <c r="AS140" s="11">
        <v>41</v>
      </c>
      <c r="AT140" s="11">
        <v>35</v>
      </c>
      <c r="AU140" s="11">
        <v>42</v>
      </c>
      <c r="AV140" s="11">
        <v>37</v>
      </c>
      <c r="AW140" s="12">
        <v>47</v>
      </c>
      <c r="AX140" s="13">
        <v>43</v>
      </c>
      <c r="AY140" s="13">
        <v>39</v>
      </c>
      <c r="AZ140" s="13">
        <v>35</v>
      </c>
      <c r="BA140" s="13">
        <v>31</v>
      </c>
      <c r="BB140" s="14">
        <v>47</v>
      </c>
      <c r="BC140" s="19">
        <f t="shared" si="9"/>
        <v>39</v>
      </c>
      <c r="BD140" s="55">
        <f t="shared" si="7"/>
        <v>1.1581032802858071</v>
      </c>
      <c r="BE140" s="19">
        <f t="shared" si="8"/>
        <v>1.0210133160116921</v>
      </c>
      <c r="BF140" s="19">
        <f t="shared" si="10"/>
        <v>0.92893796687236108</v>
      </c>
      <c r="BG140" s="19">
        <f t="shared" si="11"/>
        <v>0.94858070802208505</v>
      </c>
    </row>
    <row r="141" spans="1:59">
      <c r="A141" s="24">
        <v>140</v>
      </c>
      <c r="B141" s="31">
        <v>2004051</v>
      </c>
      <c r="C141" s="32" t="s">
        <v>139</v>
      </c>
      <c r="D141" s="21">
        <v>2</v>
      </c>
      <c r="E141" s="22">
        <v>3</v>
      </c>
      <c r="F141" s="22">
        <v>9</v>
      </c>
      <c r="G141" s="22">
        <v>10</v>
      </c>
      <c r="H141" s="22">
        <v>15</v>
      </c>
      <c r="I141" s="22">
        <v>29</v>
      </c>
      <c r="J141" s="23">
        <v>11</v>
      </c>
      <c r="Q141" s="33"/>
      <c r="R141" s="33"/>
      <c r="S141" s="33"/>
      <c r="T141" s="33"/>
      <c r="U141" s="33"/>
      <c r="V141" s="33"/>
      <c r="X141" s="34"/>
      <c r="Y141" s="33"/>
      <c r="Z141" s="33"/>
      <c r="AA141" s="33"/>
      <c r="AB141" s="33"/>
      <c r="AC141" s="35"/>
      <c r="AD141" s="33"/>
      <c r="AE141" s="33"/>
      <c r="AF141" s="33"/>
      <c r="AG141" s="33"/>
      <c r="AH141" s="33"/>
      <c r="AI141" s="33"/>
      <c r="AJ141" s="36"/>
      <c r="AK141" s="10">
        <v>5</v>
      </c>
      <c r="AL141" s="11">
        <v>12</v>
      </c>
      <c r="AM141" s="11">
        <v>13</v>
      </c>
      <c r="AN141" s="11">
        <v>20</v>
      </c>
      <c r="AO141" s="11">
        <v>12</v>
      </c>
      <c r="AP141" s="11">
        <v>20</v>
      </c>
      <c r="AQ141" s="11">
        <v>14</v>
      </c>
      <c r="AR141" s="11">
        <v>28</v>
      </c>
      <c r="AS141" s="11">
        <v>35</v>
      </c>
      <c r="AT141" s="11">
        <v>32</v>
      </c>
      <c r="AU141" s="11">
        <v>29</v>
      </c>
      <c r="AV141" s="11">
        <v>26</v>
      </c>
      <c r="AW141" s="12">
        <v>38</v>
      </c>
      <c r="AX141" s="13">
        <v>52</v>
      </c>
      <c r="AY141" s="13">
        <v>51</v>
      </c>
      <c r="AZ141" s="13">
        <v>50</v>
      </c>
      <c r="BA141" s="13">
        <v>49</v>
      </c>
      <c r="BB141" s="14">
        <v>48</v>
      </c>
      <c r="BC141" s="19">
        <f t="shared" si="9"/>
        <v>51</v>
      </c>
      <c r="BD141" s="55">
        <f t="shared" ref="BD141:BD204" si="12">IF($B141="","",SUM($BC137:$BC141)/5/$BM$3)</f>
        <v>1.1049041896719713</v>
      </c>
      <c r="BE141" s="19">
        <f t="shared" ref="BE141:BE204" si="13">IF($B141="","",SUM($BC132:$BC141)/10/$BM$3)</f>
        <v>1.0373822669697954</v>
      </c>
      <c r="BF141" s="19">
        <f t="shared" si="10"/>
        <v>0.92566417668074052</v>
      </c>
      <c r="BG141" s="19">
        <f t="shared" si="11"/>
        <v>0.95676518350113671</v>
      </c>
    </row>
    <row r="142" spans="1:59">
      <c r="A142" s="24">
        <v>141</v>
      </c>
      <c r="B142" s="31">
        <v>2004052</v>
      </c>
      <c r="C142" s="32" t="s">
        <v>140</v>
      </c>
      <c r="D142" s="21">
        <v>1</v>
      </c>
      <c r="E142" s="22">
        <v>12</v>
      </c>
      <c r="F142" s="22">
        <v>14</v>
      </c>
      <c r="G142" s="22">
        <v>15</v>
      </c>
      <c r="H142" s="22">
        <v>17</v>
      </c>
      <c r="I142" s="22">
        <v>29</v>
      </c>
      <c r="J142" s="23">
        <v>9</v>
      </c>
      <c r="Q142" s="33"/>
      <c r="R142" s="33"/>
      <c r="S142" s="33"/>
      <c r="T142" s="33"/>
      <c r="U142" s="33"/>
      <c r="V142" s="33"/>
      <c r="X142" s="34"/>
      <c r="Y142" s="33"/>
      <c r="Z142" s="33"/>
      <c r="AA142" s="33"/>
      <c r="AB142" s="33"/>
      <c r="AC142" s="35"/>
      <c r="AD142" s="33"/>
      <c r="AE142" s="33"/>
      <c r="AF142" s="33"/>
      <c r="AG142" s="33"/>
      <c r="AH142" s="33"/>
      <c r="AI142" s="33"/>
      <c r="AJ142" s="36"/>
      <c r="AK142" s="10">
        <v>7</v>
      </c>
      <c r="AL142" s="11">
        <v>8</v>
      </c>
      <c r="AM142" s="11">
        <v>13</v>
      </c>
      <c r="AN142" s="11">
        <v>16</v>
      </c>
      <c r="AO142" s="11">
        <v>11</v>
      </c>
      <c r="AP142" s="11">
        <v>24</v>
      </c>
      <c r="AQ142" s="11">
        <v>25</v>
      </c>
      <c r="AR142" s="11">
        <v>28</v>
      </c>
      <c r="AS142" s="11">
        <v>22</v>
      </c>
      <c r="AT142" s="11">
        <v>16</v>
      </c>
      <c r="AU142" s="11">
        <v>23</v>
      </c>
      <c r="AV142" s="11">
        <v>18</v>
      </c>
      <c r="AW142" s="12">
        <v>43</v>
      </c>
      <c r="AX142" s="13">
        <v>56</v>
      </c>
      <c r="AY142" s="13">
        <v>54</v>
      </c>
      <c r="AZ142" s="13">
        <v>70</v>
      </c>
      <c r="BA142" s="13">
        <v>69</v>
      </c>
      <c r="BB142" s="14">
        <v>68</v>
      </c>
      <c r="BC142" s="19">
        <f t="shared" si="9"/>
        <v>54</v>
      </c>
      <c r="BD142" s="55">
        <f t="shared" si="12"/>
        <v>1.1171809028905488</v>
      </c>
      <c r="BE142" s="19">
        <f t="shared" si="13"/>
        <v>1.0783046443650537</v>
      </c>
      <c r="BF142" s="19">
        <f t="shared" si="10"/>
        <v>0.93630399480350757</v>
      </c>
      <c r="BG142" s="19">
        <f t="shared" si="11"/>
        <v>0.95635595972718423</v>
      </c>
    </row>
    <row r="143" spans="1:59">
      <c r="A143" s="24">
        <v>142</v>
      </c>
      <c r="B143" s="31">
        <v>2004053</v>
      </c>
      <c r="C143" s="32" t="s">
        <v>141</v>
      </c>
      <c r="D143" s="21">
        <v>2</v>
      </c>
      <c r="E143" s="22">
        <v>3</v>
      </c>
      <c r="F143" s="22">
        <v>4</v>
      </c>
      <c r="G143" s="22">
        <v>9</v>
      </c>
      <c r="H143" s="22">
        <v>24</v>
      </c>
      <c r="I143" s="22">
        <v>25</v>
      </c>
      <c r="J143" s="23">
        <v>2</v>
      </c>
      <c r="Q143" s="33"/>
      <c r="R143" s="33"/>
      <c r="S143" s="33"/>
      <c r="T143" s="33"/>
      <c r="U143" s="33"/>
      <c r="V143" s="33"/>
      <c r="X143" s="34"/>
      <c r="Y143" s="33"/>
      <c r="Z143" s="33"/>
      <c r="AA143" s="33"/>
      <c r="AB143" s="33"/>
      <c r="AC143" s="35"/>
      <c r="AD143" s="33"/>
      <c r="AE143" s="33"/>
      <c r="AF143" s="33"/>
      <c r="AG143" s="33"/>
      <c r="AH143" s="33"/>
      <c r="AI143" s="33"/>
      <c r="AJ143" s="36"/>
      <c r="AK143" s="10">
        <v>4</v>
      </c>
      <c r="AL143" s="11">
        <v>7</v>
      </c>
      <c r="AM143" s="11">
        <v>17</v>
      </c>
      <c r="AN143" s="11">
        <v>13</v>
      </c>
      <c r="AO143" s="11">
        <v>18</v>
      </c>
      <c r="AP143" s="11">
        <v>11</v>
      </c>
      <c r="AQ143" s="11">
        <v>22</v>
      </c>
      <c r="AR143" s="11">
        <v>27</v>
      </c>
      <c r="AS143" s="11">
        <v>23</v>
      </c>
      <c r="AT143" s="11">
        <v>19</v>
      </c>
      <c r="AU143" s="11">
        <v>41</v>
      </c>
      <c r="AV143" s="11">
        <v>39</v>
      </c>
      <c r="AW143" s="12">
        <v>37</v>
      </c>
      <c r="AX143" s="13">
        <v>35</v>
      </c>
      <c r="AY143" s="13">
        <v>33</v>
      </c>
      <c r="AZ143" s="13">
        <v>31</v>
      </c>
      <c r="BA143" s="13">
        <v>29</v>
      </c>
      <c r="BB143" s="14">
        <v>27</v>
      </c>
      <c r="BC143" s="19">
        <f t="shared" si="9"/>
        <v>33</v>
      </c>
      <c r="BD143" s="55">
        <f t="shared" si="12"/>
        <v>1.023059434881455</v>
      </c>
      <c r="BE143" s="19">
        <f t="shared" si="13"/>
        <v>1.0660279311464762</v>
      </c>
      <c r="BF143" s="19">
        <f t="shared" si="10"/>
        <v>0.94203312763884373</v>
      </c>
      <c r="BG143" s="19">
        <f t="shared" si="11"/>
        <v>0.95390061708346863</v>
      </c>
    </row>
    <row r="144" spans="1:59">
      <c r="A144" s="24">
        <v>143</v>
      </c>
      <c r="B144" s="31">
        <v>2004054</v>
      </c>
      <c r="C144" s="32" t="s">
        <v>142</v>
      </c>
      <c r="D144" s="21">
        <v>9</v>
      </c>
      <c r="E144" s="22">
        <v>11</v>
      </c>
      <c r="F144" s="22">
        <v>14</v>
      </c>
      <c r="G144" s="22">
        <v>16</v>
      </c>
      <c r="H144" s="22">
        <v>27</v>
      </c>
      <c r="I144" s="22">
        <v>28</v>
      </c>
      <c r="J144" s="23">
        <v>11</v>
      </c>
      <c r="Q144" s="33"/>
      <c r="R144" s="33"/>
      <c r="S144" s="33"/>
      <c r="T144" s="33"/>
      <c r="U144" s="33"/>
      <c r="V144" s="33"/>
      <c r="X144" s="34"/>
      <c r="Y144" s="33"/>
      <c r="Z144" s="33"/>
      <c r="AA144" s="33"/>
      <c r="AB144" s="33"/>
      <c r="AC144" s="35"/>
      <c r="AD144" s="33"/>
      <c r="AE144" s="33"/>
      <c r="AF144" s="33"/>
      <c r="AG144" s="33"/>
      <c r="AH144" s="33"/>
      <c r="AI144" s="33"/>
      <c r="AJ144" s="36"/>
      <c r="AK144" s="10">
        <v>6</v>
      </c>
      <c r="AL144" s="11">
        <v>9</v>
      </c>
      <c r="AM144" s="11">
        <v>15</v>
      </c>
      <c r="AN144" s="11">
        <v>21</v>
      </c>
      <c r="AO144" s="11">
        <v>14</v>
      </c>
      <c r="AP144" s="11">
        <v>17</v>
      </c>
      <c r="AQ144" s="11">
        <v>15</v>
      </c>
      <c r="AR144" s="11">
        <v>35</v>
      </c>
      <c r="AS144" s="11">
        <v>28</v>
      </c>
      <c r="AT144" s="11">
        <v>33</v>
      </c>
      <c r="AU144" s="11">
        <v>27</v>
      </c>
      <c r="AV144" s="11">
        <v>35</v>
      </c>
      <c r="AW144" s="12">
        <v>60</v>
      </c>
      <c r="AX144" s="13">
        <v>57</v>
      </c>
      <c r="AY144" s="13">
        <v>71</v>
      </c>
      <c r="AZ144" s="13">
        <v>69</v>
      </c>
      <c r="BA144" s="13">
        <v>67</v>
      </c>
      <c r="BB144" s="14">
        <v>65</v>
      </c>
      <c r="BC144" s="19">
        <f t="shared" si="9"/>
        <v>71</v>
      </c>
      <c r="BD144" s="55">
        <f t="shared" si="12"/>
        <v>1.0148749594024034</v>
      </c>
      <c r="BE144" s="19">
        <f t="shared" si="13"/>
        <v>1.0967197141929197</v>
      </c>
      <c r="BF144" s="19">
        <f t="shared" si="10"/>
        <v>0.95758363104904187</v>
      </c>
      <c r="BG144" s="19">
        <f t="shared" si="11"/>
        <v>0.96535888275414095</v>
      </c>
    </row>
    <row r="145" spans="1:59">
      <c r="A145" s="24">
        <v>144</v>
      </c>
      <c r="B145" s="31">
        <v>2004055</v>
      </c>
      <c r="C145" s="32" t="s">
        <v>143</v>
      </c>
      <c r="D145" s="21">
        <v>6</v>
      </c>
      <c r="E145" s="22">
        <v>8</v>
      </c>
      <c r="F145" s="22">
        <v>19</v>
      </c>
      <c r="G145" s="22">
        <v>25</v>
      </c>
      <c r="H145" s="22">
        <v>29</v>
      </c>
      <c r="I145" s="22">
        <v>32</v>
      </c>
      <c r="J145" s="23">
        <v>7</v>
      </c>
      <c r="Q145" s="33"/>
      <c r="R145" s="33"/>
      <c r="S145" s="33"/>
      <c r="T145" s="33"/>
      <c r="U145" s="33"/>
      <c r="V145" s="33"/>
      <c r="X145" s="34"/>
      <c r="Y145" s="33"/>
      <c r="Z145" s="33"/>
      <c r="AA145" s="33"/>
      <c r="AB145" s="33"/>
      <c r="AC145" s="35"/>
      <c r="AD145" s="33"/>
      <c r="AE145" s="33"/>
      <c r="AF145" s="33"/>
      <c r="AG145" s="33"/>
      <c r="AH145" s="33"/>
      <c r="AI145" s="33"/>
      <c r="AJ145" s="36"/>
      <c r="AK145" s="10">
        <v>8</v>
      </c>
      <c r="AL145" s="11">
        <v>7</v>
      </c>
      <c r="AM145" s="11">
        <v>14</v>
      </c>
      <c r="AN145" s="11">
        <v>11</v>
      </c>
      <c r="AO145" s="11">
        <v>21</v>
      </c>
      <c r="AP145" s="11">
        <v>15</v>
      </c>
      <c r="AQ145" s="11">
        <v>29</v>
      </c>
      <c r="AR145" s="11">
        <v>39</v>
      </c>
      <c r="AS145" s="11">
        <v>42</v>
      </c>
      <c r="AT145" s="11">
        <v>35</v>
      </c>
      <c r="AU145" s="11">
        <v>41</v>
      </c>
      <c r="AV145" s="11">
        <v>35</v>
      </c>
      <c r="AW145" s="12">
        <v>44</v>
      </c>
      <c r="AX145" s="13">
        <v>39</v>
      </c>
      <c r="AY145" s="13">
        <v>51</v>
      </c>
      <c r="AZ145" s="13">
        <v>47</v>
      </c>
      <c r="BA145" s="13">
        <v>43</v>
      </c>
      <c r="BB145" s="14">
        <v>59</v>
      </c>
      <c r="BC145" s="19">
        <f t="shared" si="9"/>
        <v>51</v>
      </c>
      <c r="BD145" s="55">
        <f t="shared" si="12"/>
        <v>1.0639818122767133</v>
      </c>
      <c r="BE145" s="19">
        <f t="shared" si="13"/>
        <v>1.1110425462812601</v>
      </c>
      <c r="BF145" s="19">
        <f t="shared" si="10"/>
        <v>0.96658655407599869</v>
      </c>
      <c r="BG145" s="19">
        <f t="shared" si="11"/>
        <v>0.96576810652809364</v>
      </c>
    </row>
    <row r="146" spans="1:59">
      <c r="A146" s="24">
        <v>145</v>
      </c>
      <c r="B146" s="31">
        <v>2004056</v>
      </c>
      <c r="C146" s="32" t="s">
        <v>144</v>
      </c>
      <c r="D146" s="21">
        <v>1</v>
      </c>
      <c r="E146" s="22">
        <v>20</v>
      </c>
      <c r="F146" s="22">
        <v>21</v>
      </c>
      <c r="G146" s="22">
        <v>25</v>
      </c>
      <c r="H146" s="22">
        <v>29</v>
      </c>
      <c r="I146" s="22">
        <v>30</v>
      </c>
      <c r="J146" s="23">
        <v>2</v>
      </c>
      <c r="Q146" s="33"/>
      <c r="R146" s="33"/>
      <c r="S146" s="33"/>
      <c r="T146" s="33"/>
      <c r="U146" s="33"/>
      <c r="V146" s="33"/>
      <c r="X146" s="34"/>
      <c r="Y146" s="33"/>
      <c r="Z146" s="33"/>
      <c r="AA146" s="33"/>
      <c r="AB146" s="33"/>
      <c r="AC146" s="35"/>
      <c r="AD146" s="33"/>
      <c r="AE146" s="33"/>
      <c r="AF146" s="33"/>
      <c r="AG146" s="33"/>
      <c r="AH146" s="33"/>
      <c r="AI146" s="33"/>
      <c r="AJ146" s="36"/>
      <c r="AK146" s="10">
        <v>6</v>
      </c>
      <c r="AL146" s="11">
        <v>6</v>
      </c>
      <c r="AM146" s="11">
        <v>6</v>
      </c>
      <c r="AN146" s="11">
        <v>12</v>
      </c>
      <c r="AO146" s="11">
        <v>14</v>
      </c>
      <c r="AP146" s="11">
        <v>22</v>
      </c>
      <c r="AQ146" s="11">
        <v>18</v>
      </c>
      <c r="AR146" s="11">
        <v>16</v>
      </c>
      <c r="AS146" s="11">
        <v>38</v>
      </c>
      <c r="AT146" s="11">
        <v>30</v>
      </c>
      <c r="AU146" s="11">
        <v>35</v>
      </c>
      <c r="AV146" s="11">
        <v>28</v>
      </c>
      <c r="AW146" s="12">
        <v>36</v>
      </c>
      <c r="AX146" s="13">
        <v>46</v>
      </c>
      <c r="AY146" s="13">
        <v>41</v>
      </c>
      <c r="AZ146" s="13">
        <v>36</v>
      </c>
      <c r="BA146" s="13">
        <v>31</v>
      </c>
      <c r="BB146" s="14">
        <v>26</v>
      </c>
      <c r="BC146" s="19">
        <f t="shared" si="9"/>
        <v>41</v>
      </c>
      <c r="BD146" s="55">
        <f t="shared" si="12"/>
        <v>1.023059434881455</v>
      </c>
      <c r="BE146" s="19">
        <f t="shared" si="13"/>
        <v>1.0639818122767133</v>
      </c>
      <c r="BF146" s="19">
        <f t="shared" si="10"/>
        <v>0.97968171484248134</v>
      </c>
      <c r="BG146" s="19">
        <f t="shared" si="11"/>
        <v>0.96576810652809364</v>
      </c>
    </row>
    <row r="147" spans="1:59">
      <c r="A147" s="24">
        <v>146</v>
      </c>
      <c r="B147" s="31">
        <v>2004057</v>
      </c>
      <c r="C147" s="32" t="s">
        <v>145</v>
      </c>
      <c r="D147" s="21">
        <v>5</v>
      </c>
      <c r="E147" s="22">
        <v>21</v>
      </c>
      <c r="F147" s="22">
        <v>23</v>
      </c>
      <c r="G147" s="22">
        <v>25</v>
      </c>
      <c r="H147" s="22">
        <v>28</v>
      </c>
      <c r="I147" s="22">
        <v>32</v>
      </c>
      <c r="J147" s="23">
        <v>4</v>
      </c>
      <c r="Q147" s="33"/>
      <c r="R147" s="33"/>
      <c r="S147" s="33"/>
      <c r="T147" s="33"/>
      <c r="U147" s="33"/>
      <c r="V147" s="33"/>
      <c r="X147" s="34"/>
      <c r="Y147" s="33"/>
      <c r="Z147" s="33"/>
      <c r="AA147" s="33"/>
      <c r="AB147" s="33"/>
      <c r="AC147" s="35"/>
      <c r="AD147" s="33"/>
      <c r="AE147" s="33"/>
      <c r="AF147" s="33"/>
      <c r="AG147" s="33"/>
      <c r="AH147" s="33"/>
      <c r="AI147" s="33"/>
      <c r="AJ147" s="36"/>
      <c r="AK147" s="10">
        <v>8</v>
      </c>
      <c r="AL147" s="11">
        <v>6</v>
      </c>
      <c r="AM147" s="11">
        <v>9</v>
      </c>
      <c r="AN147" s="11">
        <v>20</v>
      </c>
      <c r="AO147" s="11">
        <v>15</v>
      </c>
      <c r="AP147" s="11">
        <v>22</v>
      </c>
      <c r="AQ147" s="11">
        <v>26</v>
      </c>
      <c r="AR147" s="11">
        <v>24</v>
      </c>
      <c r="AS147" s="11">
        <v>35</v>
      </c>
      <c r="AT147" s="11">
        <v>38</v>
      </c>
      <c r="AU147" s="11">
        <v>43</v>
      </c>
      <c r="AV147" s="11">
        <v>36</v>
      </c>
      <c r="AW147" s="12">
        <v>44</v>
      </c>
      <c r="AX147" s="13">
        <v>38</v>
      </c>
      <c r="AY147" s="13">
        <v>49</v>
      </c>
      <c r="AZ147" s="13">
        <v>44</v>
      </c>
      <c r="BA147" s="13">
        <v>39</v>
      </c>
      <c r="BB147" s="14">
        <v>34</v>
      </c>
      <c r="BC147" s="19">
        <f t="shared" si="9"/>
        <v>49</v>
      </c>
      <c r="BD147" s="55">
        <f t="shared" si="12"/>
        <v>1.0025982461838259</v>
      </c>
      <c r="BE147" s="19">
        <f t="shared" si="13"/>
        <v>1.0598895745371872</v>
      </c>
      <c r="BF147" s="19">
        <f t="shared" si="10"/>
        <v>0.97477102955505035</v>
      </c>
      <c r="BG147" s="19">
        <f t="shared" si="11"/>
        <v>0.97026956804157194</v>
      </c>
    </row>
    <row r="148" spans="1:59">
      <c r="A148" s="24">
        <v>147</v>
      </c>
      <c r="B148" s="31">
        <v>2004058</v>
      </c>
      <c r="C148" s="32" t="s">
        <v>146</v>
      </c>
      <c r="D148" s="21">
        <v>1</v>
      </c>
      <c r="E148" s="22">
        <v>8</v>
      </c>
      <c r="F148" s="22">
        <v>11</v>
      </c>
      <c r="G148" s="22">
        <v>12</v>
      </c>
      <c r="H148" s="22">
        <v>27</v>
      </c>
      <c r="I148" s="22">
        <v>31</v>
      </c>
      <c r="J148" s="23">
        <v>12</v>
      </c>
      <c r="Q148" s="33"/>
      <c r="R148" s="33"/>
      <c r="S148" s="33"/>
      <c r="T148" s="33"/>
      <c r="U148" s="33"/>
      <c r="V148" s="33"/>
      <c r="X148" s="34"/>
      <c r="Y148" s="33"/>
      <c r="Z148" s="33"/>
      <c r="AA148" s="33"/>
      <c r="AB148" s="33"/>
      <c r="AC148" s="35"/>
      <c r="AD148" s="33"/>
      <c r="AE148" s="33"/>
      <c r="AF148" s="33"/>
      <c r="AG148" s="33"/>
      <c r="AH148" s="33"/>
      <c r="AI148" s="33"/>
      <c r="AJ148" s="36"/>
      <c r="AK148" s="10">
        <v>6</v>
      </c>
      <c r="AL148" s="11">
        <v>10</v>
      </c>
      <c r="AM148" s="11">
        <v>10</v>
      </c>
      <c r="AN148" s="11">
        <v>12</v>
      </c>
      <c r="AO148" s="11">
        <v>20</v>
      </c>
      <c r="AP148" s="11">
        <v>18</v>
      </c>
      <c r="AQ148" s="11">
        <v>18</v>
      </c>
      <c r="AR148" s="11">
        <v>20</v>
      </c>
      <c r="AS148" s="11">
        <v>24</v>
      </c>
      <c r="AT148" s="11">
        <v>30</v>
      </c>
      <c r="AU148" s="11">
        <v>38</v>
      </c>
      <c r="AV148" s="11">
        <v>48</v>
      </c>
      <c r="AW148" s="12">
        <v>45</v>
      </c>
      <c r="AX148" s="13">
        <v>58</v>
      </c>
      <c r="AY148" s="13">
        <v>56</v>
      </c>
      <c r="AZ148" s="13">
        <v>54</v>
      </c>
      <c r="BA148" s="13">
        <v>52</v>
      </c>
      <c r="BB148" s="14">
        <v>50</v>
      </c>
      <c r="BC148" s="19">
        <f t="shared" si="9"/>
        <v>56</v>
      </c>
      <c r="BD148" s="55">
        <f t="shared" si="12"/>
        <v>1.0967197141929197</v>
      </c>
      <c r="BE148" s="19">
        <f t="shared" si="13"/>
        <v>1.0598895745371872</v>
      </c>
      <c r="BF148" s="19">
        <f t="shared" si="10"/>
        <v>0.99850600844430004</v>
      </c>
      <c r="BG148" s="19">
        <f t="shared" si="11"/>
        <v>0.9710880155894771</v>
      </c>
    </row>
    <row r="149" spans="1:59">
      <c r="A149" s="24">
        <v>148</v>
      </c>
      <c r="B149" s="31">
        <v>2004059</v>
      </c>
      <c r="C149" s="32" t="s">
        <v>147</v>
      </c>
      <c r="D149" s="21">
        <v>4</v>
      </c>
      <c r="E149" s="22">
        <v>7</v>
      </c>
      <c r="F149" s="22">
        <v>11</v>
      </c>
      <c r="G149" s="22">
        <v>19</v>
      </c>
      <c r="H149" s="22">
        <v>23</v>
      </c>
      <c r="I149" s="22">
        <v>26</v>
      </c>
      <c r="J149" s="23">
        <v>10</v>
      </c>
      <c r="Q149" s="33"/>
      <c r="R149" s="33"/>
      <c r="S149" s="33"/>
      <c r="T149" s="33"/>
      <c r="U149" s="33"/>
      <c r="V149" s="33"/>
      <c r="X149" s="34"/>
      <c r="Y149" s="33"/>
      <c r="Z149" s="33"/>
      <c r="AA149" s="33"/>
      <c r="AB149" s="33"/>
      <c r="AC149" s="35"/>
      <c r="AD149" s="33"/>
      <c r="AE149" s="33"/>
      <c r="AF149" s="33"/>
      <c r="AG149" s="33"/>
      <c r="AH149" s="33"/>
      <c r="AI149" s="33"/>
      <c r="AJ149" s="36"/>
      <c r="AK149" s="10">
        <v>9</v>
      </c>
      <c r="AL149" s="11">
        <v>14</v>
      </c>
      <c r="AM149" s="11">
        <v>15</v>
      </c>
      <c r="AN149" s="11">
        <v>18</v>
      </c>
      <c r="AO149" s="11">
        <v>20</v>
      </c>
      <c r="AP149" s="11">
        <v>26</v>
      </c>
      <c r="AQ149" s="11">
        <v>27</v>
      </c>
      <c r="AR149" s="11">
        <v>30</v>
      </c>
      <c r="AS149" s="11">
        <v>24</v>
      </c>
      <c r="AT149" s="11">
        <v>42</v>
      </c>
      <c r="AU149" s="11">
        <v>38</v>
      </c>
      <c r="AV149" s="11">
        <v>48</v>
      </c>
      <c r="AW149" s="12">
        <v>45</v>
      </c>
      <c r="AX149" s="13">
        <v>42</v>
      </c>
      <c r="AY149" s="13">
        <v>39</v>
      </c>
      <c r="AZ149" s="13">
        <v>36</v>
      </c>
      <c r="BA149" s="13">
        <v>33</v>
      </c>
      <c r="BB149" s="14">
        <v>50</v>
      </c>
      <c r="BC149" s="19">
        <f t="shared" si="9"/>
        <v>39</v>
      </c>
      <c r="BD149" s="55">
        <f t="shared" si="12"/>
        <v>0.96576810652809364</v>
      </c>
      <c r="BE149" s="19">
        <f t="shared" si="13"/>
        <v>0.99032153296524839</v>
      </c>
      <c r="BF149" s="19">
        <f t="shared" si="10"/>
        <v>0.99113998051315355</v>
      </c>
      <c r="BG149" s="19">
        <f t="shared" si="11"/>
        <v>0.96740500162390386</v>
      </c>
    </row>
    <row r="150" spans="1:59">
      <c r="A150" s="24">
        <v>149</v>
      </c>
      <c r="B150" s="31">
        <v>2004060</v>
      </c>
      <c r="C150" s="32" t="s">
        <v>148</v>
      </c>
      <c r="D150" s="21">
        <v>3</v>
      </c>
      <c r="E150" s="22">
        <v>5</v>
      </c>
      <c r="F150" s="22">
        <v>11</v>
      </c>
      <c r="G150" s="22">
        <v>24</v>
      </c>
      <c r="H150" s="22">
        <v>27</v>
      </c>
      <c r="I150" s="22">
        <v>28</v>
      </c>
      <c r="J150" s="23">
        <v>15</v>
      </c>
      <c r="Q150" s="33"/>
      <c r="R150" s="33"/>
      <c r="S150" s="33"/>
      <c r="T150" s="33"/>
      <c r="U150" s="33"/>
      <c r="V150" s="33"/>
      <c r="X150" s="34"/>
      <c r="Y150" s="33"/>
      <c r="Z150" s="33"/>
      <c r="AA150" s="33"/>
      <c r="AB150" s="33"/>
      <c r="AC150" s="35"/>
      <c r="AD150" s="33"/>
      <c r="AE150" s="33"/>
      <c r="AF150" s="33"/>
      <c r="AG150" s="33"/>
      <c r="AH150" s="33"/>
      <c r="AI150" s="33"/>
      <c r="AJ150" s="36"/>
      <c r="AK150" s="10">
        <v>5</v>
      </c>
      <c r="AL150" s="11">
        <v>10</v>
      </c>
      <c r="AM150" s="11">
        <v>13</v>
      </c>
      <c r="AN150" s="11">
        <v>20</v>
      </c>
      <c r="AO150" s="11">
        <v>21</v>
      </c>
      <c r="AP150" s="11">
        <v>18</v>
      </c>
      <c r="AQ150" s="11">
        <v>17</v>
      </c>
      <c r="AR150" s="11">
        <v>28</v>
      </c>
      <c r="AS150" s="11">
        <v>21</v>
      </c>
      <c r="AT150" s="11">
        <v>26</v>
      </c>
      <c r="AU150" s="11">
        <v>33</v>
      </c>
      <c r="AV150" s="11">
        <v>42</v>
      </c>
      <c r="AW150" s="12">
        <v>53</v>
      </c>
      <c r="AX150" s="13">
        <v>50</v>
      </c>
      <c r="AY150" s="13">
        <v>47</v>
      </c>
      <c r="AZ150" s="13">
        <v>44</v>
      </c>
      <c r="BA150" s="13">
        <v>41</v>
      </c>
      <c r="BB150" s="14">
        <v>38</v>
      </c>
      <c r="BC150" s="19">
        <f t="shared" ref="BC150:BC213" si="14">IF($B150="","",MOD($D150,$BC$1)+MOD($E150,$BC$1)+MOD($F150,$BC$1)+MOD($G150,$BC$1)+MOD($H150,$BC$1)+MOD($I150,$BC$1))</f>
        <v>47</v>
      </c>
      <c r="BD150" s="55">
        <f t="shared" si="12"/>
        <v>0.94939915556999022</v>
      </c>
      <c r="BE150" s="19">
        <f t="shared" si="13"/>
        <v>1.0066904839233517</v>
      </c>
      <c r="BF150" s="19">
        <f t="shared" si="10"/>
        <v>0.98295550503410201</v>
      </c>
      <c r="BG150" s="19">
        <f t="shared" si="11"/>
        <v>0.96617733030204611</v>
      </c>
    </row>
    <row r="151" spans="1:59">
      <c r="A151" s="24">
        <v>150</v>
      </c>
      <c r="B151" s="31">
        <v>2004061</v>
      </c>
      <c r="C151" s="32" t="s">
        <v>149</v>
      </c>
      <c r="D151" s="21">
        <v>13</v>
      </c>
      <c r="E151" s="22">
        <v>16</v>
      </c>
      <c r="F151" s="22">
        <v>19</v>
      </c>
      <c r="G151" s="22">
        <v>20</v>
      </c>
      <c r="H151" s="22">
        <v>23</v>
      </c>
      <c r="I151" s="22">
        <v>33</v>
      </c>
      <c r="J151" s="23">
        <v>9</v>
      </c>
      <c r="Q151" s="33"/>
      <c r="R151" s="33"/>
      <c r="S151" s="33"/>
      <c r="T151" s="33"/>
      <c r="U151" s="33"/>
      <c r="V151" s="33"/>
      <c r="X151" s="34"/>
      <c r="Y151" s="33"/>
      <c r="Z151" s="33"/>
      <c r="AA151" s="33"/>
      <c r="AB151" s="33"/>
      <c r="AC151" s="35"/>
      <c r="AD151" s="33"/>
      <c r="AE151" s="33"/>
      <c r="AF151" s="33"/>
      <c r="AG151" s="33"/>
      <c r="AH151" s="33"/>
      <c r="AI151" s="33"/>
      <c r="AJ151" s="36"/>
      <c r="AK151" s="10">
        <v>7</v>
      </c>
      <c r="AL151" s="11">
        <v>8</v>
      </c>
      <c r="AM151" s="11">
        <v>14</v>
      </c>
      <c r="AN151" s="11">
        <v>16</v>
      </c>
      <c r="AO151" s="11">
        <v>26</v>
      </c>
      <c r="AP151" s="11">
        <v>20</v>
      </c>
      <c r="AQ151" s="11">
        <v>25</v>
      </c>
      <c r="AR151" s="11">
        <v>24</v>
      </c>
      <c r="AS151" s="11">
        <v>25</v>
      </c>
      <c r="AT151" s="11">
        <v>40</v>
      </c>
      <c r="AU151" s="11">
        <v>33</v>
      </c>
      <c r="AV151" s="11">
        <v>40</v>
      </c>
      <c r="AW151" s="12">
        <v>34</v>
      </c>
      <c r="AX151" s="13">
        <v>28</v>
      </c>
      <c r="AY151" s="13">
        <v>56</v>
      </c>
      <c r="AZ151" s="13">
        <v>52</v>
      </c>
      <c r="BA151" s="13">
        <v>48</v>
      </c>
      <c r="BB151" s="14">
        <v>64</v>
      </c>
      <c r="BC151" s="19">
        <f t="shared" si="14"/>
        <v>56</v>
      </c>
      <c r="BD151" s="55">
        <f t="shared" si="12"/>
        <v>1.0107827216628775</v>
      </c>
      <c r="BE151" s="19">
        <f t="shared" si="13"/>
        <v>1.0169210782721663</v>
      </c>
      <c r="BF151" s="19">
        <f t="shared" si="10"/>
        <v>0.99768756089639488</v>
      </c>
      <c r="BG151" s="19">
        <f t="shared" si="11"/>
        <v>0.96945112049366677</v>
      </c>
    </row>
    <row r="152" spans="1:59">
      <c r="A152" s="24">
        <v>151</v>
      </c>
      <c r="B152" s="31">
        <v>2004062</v>
      </c>
      <c r="C152" s="32" t="s">
        <v>150</v>
      </c>
      <c r="D152" s="21">
        <v>1</v>
      </c>
      <c r="E152" s="22">
        <v>12</v>
      </c>
      <c r="F152" s="22">
        <v>25</v>
      </c>
      <c r="G152" s="22">
        <v>27</v>
      </c>
      <c r="H152" s="22">
        <v>28</v>
      </c>
      <c r="I152" s="22">
        <v>29</v>
      </c>
      <c r="J152" s="23">
        <v>13</v>
      </c>
      <c r="Q152" s="33"/>
      <c r="R152" s="33"/>
      <c r="S152" s="33"/>
      <c r="T152" s="33"/>
      <c r="U152" s="33"/>
      <c r="V152" s="33"/>
      <c r="X152" s="34"/>
      <c r="Y152" s="33"/>
      <c r="Z152" s="33"/>
      <c r="AA152" s="33"/>
      <c r="AB152" s="33"/>
      <c r="AC152" s="35"/>
      <c r="AD152" s="33"/>
      <c r="AE152" s="33"/>
      <c r="AF152" s="33"/>
      <c r="AG152" s="33"/>
      <c r="AH152" s="33"/>
      <c r="AI152" s="33"/>
      <c r="AJ152" s="36"/>
      <c r="AK152" s="10">
        <v>5</v>
      </c>
      <c r="AL152" s="11">
        <v>6</v>
      </c>
      <c r="AM152" s="11">
        <v>12</v>
      </c>
      <c r="AN152" s="11">
        <v>14</v>
      </c>
      <c r="AO152" s="11">
        <v>17</v>
      </c>
      <c r="AP152" s="11">
        <v>18</v>
      </c>
      <c r="AQ152" s="11">
        <v>14</v>
      </c>
      <c r="AR152" s="11">
        <v>32</v>
      </c>
      <c r="AS152" s="11">
        <v>23</v>
      </c>
      <c r="AT152" s="11">
        <v>14</v>
      </c>
      <c r="AU152" s="11">
        <v>31</v>
      </c>
      <c r="AV152" s="11">
        <v>38</v>
      </c>
      <c r="AW152" s="12">
        <v>62</v>
      </c>
      <c r="AX152" s="13">
        <v>58</v>
      </c>
      <c r="AY152" s="13">
        <v>54</v>
      </c>
      <c r="AZ152" s="13">
        <v>50</v>
      </c>
      <c r="BA152" s="13">
        <v>46</v>
      </c>
      <c r="BB152" s="14">
        <v>42</v>
      </c>
      <c r="BC152" s="19">
        <f t="shared" si="14"/>
        <v>54</v>
      </c>
      <c r="BD152" s="55">
        <f t="shared" si="12"/>
        <v>1.0312439103605067</v>
      </c>
      <c r="BE152" s="19">
        <f t="shared" si="13"/>
        <v>1.0169210782721663</v>
      </c>
      <c r="BF152" s="19">
        <f t="shared" si="10"/>
        <v>1.0173303020461189</v>
      </c>
      <c r="BG152" s="19">
        <f t="shared" si="11"/>
        <v>0.96658655407599869</v>
      </c>
    </row>
    <row r="153" spans="1:59">
      <c r="A153" s="24">
        <v>152</v>
      </c>
      <c r="B153" s="31">
        <v>2004063</v>
      </c>
      <c r="C153" s="32" t="s">
        <v>151</v>
      </c>
      <c r="D153" s="21">
        <v>7</v>
      </c>
      <c r="E153" s="22">
        <v>10</v>
      </c>
      <c r="F153" s="22">
        <v>13</v>
      </c>
      <c r="G153" s="22">
        <v>16</v>
      </c>
      <c r="H153" s="22">
        <v>27</v>
      </c>
      <c r="I153" s="22">
        <v>28</v>
      </c>
      <c r="J153" s="23">
        <v>7</v>
      </c>
      <c r="Q153" s="33"/>
      <c r="R153" s="33"/>
      <c r="S153" s="33"/>
      <c r="T153" s="33"/>
      <c r="U153" s="33"/>
      <c r="V153" s="33"/>
      <c r="X153" s="34"/>
      <c r="Y153" s="33"/>
      <c r="Z153" s="33"/>
      <c r="AA153" s="33"/>
      <c r="AB153" s="33"/>
      <c r="AC153" s="35"/>
      <c r="AD153" s="33"/>
      <c r="AE153" s="33"/>
      <c r="AF153" s="33"/>
      <c r="AG153" s="33"/>
      <c r="AH153" s="33"/>
      <c r="AI153" s="33"/>
      <c r="AJ153" s="36"/>
      <c r="AK153" s="10">
        <v>5</v>
      </c>
      <c r="AL153" s="11">
        <v>9</v>
      </c>
      <c r="AM153" s="11">
        <v>11</v>
      </c>
      <c r="AN153" s="11">
        <v>17</v>
      </c>
      <c r="AO153" s="11">
        <v>17</v>
      </c>
      <c r="AP153" s="11">
        <v>21</v>
      </c>
      <c r="AQ153" s="11">
        <v>20</v>
      </c>
      <c r="AR153" s="11">
        <v>31</v>
      </c>
      <c r="AS153" s="11">
        <v>35</v>
      </c>
      <c r="AT153" s="11">
        <v>29</v>
      </c>
      <c r="AU153" s="11">
        <v>23</v>
      </c>
      <c r="AV153" s="11">
        <v>45</v>
      </c>
      <c r="AW153" s="12">
        <v>56</v>
      </c>
      <c r="AX153" s="13">
        <v>53</v>
      </c>
      <c r="AY153" s="13">
        <v>67</v>
      </c>
      <c r="AZ153" s="13">
        <v>65</v>
      </c>
      <c r="BA153" s="13">
        <v>63</v>
      </c>
      <c r="BB153" s="14">
        <v>61</v>
      </c>
      <c r="BC153" s="19">
        <f t="shared" si="14"/>
        <v>67</v>
      </c>
      <c r="BD153" s="55">
        <f t="shared" si="12"/>
        <v>1.0762585254952908</v>
      </c>
      <c r="BE153" s="19">
        <f t="shared" si="13"/>
        <v>1.0864891198441053</v>
      </c>
      <c r="BF153" s="19">
        <f t="shared" si="10"/>
        <v>1.0246963299772653</v>
      </c>
      <c r="BG153" s="19">
        <f t="shared" si="11"/>
        <v>0.96535888275414095</v>
      </c>
    </row>
    <row r="154" spans="1:59">
      <c r="A154" s="24">
        <v>153</v>
      </c>
      <c r="B154" s="31">
        <v>2004064</v>
      </c>
      <c r="C154" s="32" t="s">
        <v>152</v>
      </c>
      <c r="D154" s="21">
        <v>14</v>
      </c>
      <c r="E154" s="22">
        <v>15</v>
      </c>
      <c r="F154" s="22">
        <v>18</v>
      </c>
      <c r="G154" s="22">
        <v>20</v>
      </c>
      <c r="H154" s="22">
        <v>27</v>
      </c>
      <c r="I154" s="22">
        <v>31</v>
      </c>
      <c r="J154" s="23">
        <v>4</v>
      </c>
      <c r="Q154" s="33"/>
      <c r="R154" s="33"/>
      <c r="S154" s="33"/>
      <c r="T154" s="33"/>
      <c r="U154" s="33"/>
      <c r="V154" s="33"/>
      <c r="X154" s="34"/>
      <c r="Y154" s="33"/>
      <c r="Z154" s="33"/>
      <c r="AA154" s="33"/>
      <c r="AB154" s="33"/>
      <c r="AC154" s="35"/>
      <c r="AD154" s="33"/>
      <c r="AE154" s="33"/>
      <c r="AF154" s="33"/>
      <c r="AG154" s="33"/>
      <c r="AH154" s="33"/>
      <c r="AI154" s="33"/>
      <c r="AJ154" s="36"/>
      <c r="AK154" s="10">
        <v>5</v>
      </c>
      <c r="AL154" s="11">
        <v>13</v>
      </c>
      <c r="AM154" s="11">
        <v>10</v>
      </c>
      <c r="AN154" s="11">
        <v>11</v>
      </c>
      <c r="AO154" s="11">
        <v>20</v>
      </c>
      <c r="AP154" s="11">
        <v>29</v>
      </c>
      <c r="AQ154" s="11">
        <v>17</v>
      </c>
      <c r="AR154" s="11">
        <v>25</v>
      </c>
      <c r="AS154" s="11">
        <v>37</v>
      </c>
      <c r="AT154" s="11">
        <v>29</v>
      </c>
      <c r="AU154" s="11">
        <v>21</v>
      </c>
      <c r="AV154" s="11">
        <v>27</v>
      </c>
      <c r="AW154" s="12">
        <v>35</v>
      </c>
      <c r="AX154" s="13">
        <v>61</v>
      </c>
      <c r="AY154" s="13">
        <v>57</v>
      </c>
      <c r="AZ154" s="13">
        <v>53</v>
      </c>
      <c r="BA154" s="13">
        <v>68</v>
      </c>
      <c r="BB154" s="14">
        <v>65</v>
      </c>
      <c r="BC154" s="19">
        <f t="shared" si="14"/>
        <v>57</v>
      </c>
      <c r="BD154" s="55">
        <f t="shared" si="12"/>
        <v>1.1499188048067555</v>
      </c>
      <c r="BE154" s="19">
        <f t="shared" si="13"/>
        <v>1.0578434556674245</v>
      </c>
      <c r="BF154" s="19">
        <f t="shared" si="10"/>
        <v>1.0255147775251705</v>
      </c>
      <c r="BG154" s="19">
        <f t="shared" si="11"/>
        <v>0.97518025332900282</v>
      </c>
    </row>
    <row r="155" spans="1:59">
      <c r="A155" s="24">
        <v>154</v>
      </c>
      <c r="B155" s="31">
        <v>2004065</v>
      </c>
      <c r="C155" s="32" t="s">
        <v>153</v>
      </c>
      <c r="D155" s="21">
        <v>13</v>
      </c>
      <c r="E155" s="22">
        <v>14</v>
      </c>
      <c r="F155" s="22">
        <v>27</v>
      </c>
      <c r="G155" s="22">
        <v>29</v>
      </c>
      <c r="H155" s="22">
        <v>32</v>
      </c>
      <c r="I155" s="22">
        <v>33</v>
      </c>
      <c r="J155" s="23">
        <v>8</v>
      </c>
      <c r="Q155" s="33"/>
      <c r="R155" s="33"/>
      <c r="S155" s="33"/>
      <c r="T155" s="33"/>
      <c r="U155" s="33"/>
      <c r="V155" s="33"/>
      <c r="X155" s="34"/>
      <c r="Y155" s="33"/>
      <c r="Z155" s="33"/>
      <c r="AA155" s="33"/>
      <c r="AB155" s="33"/>
      <c r="AC155" s="35"/>
      <c r="AD155" s="33"/>
      <c r="AE155" s="33"/>
      <c r="AF155" s="33"/>
      <c r="AG155" s="33"/>
      <c r="AH155" s="33"/>
      <c r="AI155" s="33"/>
      <c r="AJ155" s="36"/>
      <c r="AK155" s="10">
        <v>7</v>
      </c>
      <c r="AL155" s="11">
        <v>8</v>
      </c>
      <c r="AM155" s="11">
        <v>18</v>
      </c>
      <c r="AN155" s="11">
        <v>16</v>
      </c>
      <c r="AO155" s="11">
        <v>22</v>
      </c>
      <c r="AP155" s="11">
        <v>20</v>
      </c>
      <c r="AQ155" s="11">
        <v>22</v>
      </c>
      <c r="AR155" s="11">
        <v>28</v>
      </c>
      <c r="AS155" s="11">
        <v>27</v>
      </c>
      <c r="AT155" s="11">
        <v>28</v>
      </c>
      <c r="AU155" s="11">
        <v>18</v>
      </c>
      <c r="AV155" s="11">
        <v>36</v>
      </c>
      <c r="AW155" s="12">
        <v>58</v>
      </c>
      <c r="AX155" s="13">
        <v>52</v>
      </c>
      <c r="AY155" s="13">
        <v>80</v>
      </c>
      <c r="AZ155" s="13">
        <v>76</v>
      </c>
      <c r="BA155" s="13">
        <v>72</v>
      </c>
      <c r="BB155" s="14">
        <v>68</v>
      </c>
      <c r="BC155" s="19">
        <f t="shared" si="14"/>
        <v>80</v>
      </c>
      <c r="BD155" s="55">
        <f t="shared" si="12"/>
        <v>1.2849626502111073</v>
      </c>
      <c r="BE155" s="19">
        <f t="shared" si="13"/>
        <v>1.1171809028905488</v>
      </c>
      <c r="BF155" s="19">
        <f t="shared" ref="BF155:BF218" si="15">IF($B155="","",SUM($BC131:$BC155)/25/$BM$3)</f>
        <v>1.0680740500162391</v>
      </c>
      <c r="BG155" s="19">
        <f t="shared" si="11"/>
        <v>0.99932445599220532</v>
      </c>
    </row>
    <row r="156" spans="1:59">
      <c r="A156" s="24">
        <v>155</v>
      </c>
      <c r="B156" s="31">
        <v>2004066</v>
      </c>
      <c r="C156" s="32" t="s">
        <v>154</v>
      </c>
      <c r="D156" s="21">
        <v>5</v>
      </c>
      <c r="E156" s="22">
        <v>13</v>
      </c>
      <c r="F156" s="22">
        <v>20</v>
      </c>
      <c r="G156" s="22">
        <v>23</v>
      </c>
      <c r="H156" s="22">
        <v>24</v>
      </c>
      <c r="I156" s="22">
        <v>25</v>
      </c>
      <c r="J156" s="23">
        <v>3</v>
      </c>
      <c r="Q156" s="33"/>
      <c r="R156" s="33"/>
      <c r="S156" s="33"/>
      <c r="T156" s="33"/>
      <c r="U156" s="33"/>
      <c r="V156" s="33"/>
      <c r="X156" s="34"/>
      <c r="Y156" s="33"/>
      <c r="Z156" s="33"/>
      <c r="AA156" s="33"/>
      <c r="AB156" s="33"/>
      <c r="AC156" s="35"/>
      <c r="AD156" s="33"/>
      <c r="AE156" s="33"/>
      <c r="AF156" s="33"/>
      <c r="AG156" s="33"/>
      <c r="AH156" s="33"/>
      <c r="AI156" s="33"/>
      <c r="AJ156" s="36"/>
      <c r="AK156" s="10">
        <v>8</v>
      </c>
      <c r="AL156" s="11">
        <v>6</v>
      </c>
      <c r="AM156" s="11">
        <v>10</v>
      </c>
      <c r="AN156" s="11">
        <v>14</v>
      </c>
      <c r="AO156" s="11">
        <v>26</v>
      </c>
      <c r="AP156" s="11">
        <v>22</v>
      </c>
      <c r="AQ156" s="11">
        <v>29</v>
      </c>
      <c r="AR156" s="11">
        <v>20</v>
      </c>
      <c r="AS156" s="11">
        <v>22</v>
      </c>
      <c r="AT156" s="11">
        <v>26</v>
      </c>
      <c r="AU156" s="11">
        <v>45</v>
      </c>
      <c r="AV156" s="11">
        <v>54</v>
      </c>
      <c r="AW156" s="12">
        <v>50</v>
      </c>
      <c r="AX156" s="13">
        <v>46</v>
      </c>
      <c r="AY156" s="13">
        <v>42</v>
      </c>
      <c r="AZ156" s="13">
        <v>38</v>
      </c>
      <c r="BA156" s="13">
        <v>34</v>
      </c>
      <c r="BB156" s="14">
        <v>30</v>
      </c>
      <c r="BC156" s="19">
        <f t="shared" si="14"/>
        <v>42</v>
      </c>
      <c r="BD156" s="55">
        <f t="shared" si="12"/>
        <v>1.227671321857746</v>
      </c>
      <c r="BE156" s="19">
        <f t="shared" si="13"/>
        <v>1.1192270217603117</v>
      </c>
      <c r="BF156" s="19">
        <f t="shared" si="15"/>
        <v>1.0672556024683337</v>
      </c>
      <c r="BG156" s="19">
        <f t="shared" si="11"/>
        <v>0.99277687560896399</v>
      </c>
    </row>
    <row r="157" spans="1:59">
      <c r="A157" s="24">
        <v>156</v>
      </c>
      <c r="B157" s="31">
        <v>2004067</v>
      </c>
      <c r="C157" s="32" t="s">
        <v>155</v>
      </c>
      <c r="D157" s="21">
        <v>1</v>
      </c>
      <c r="E157" s="22">
        <v>6</v>
      </c>
      <c r="F157" s="22">
        <v>7</v>
      </c>
      <c r="G157" s="22">
        <v>13</v>
      </c>
      <c r="H157" s="22">
        <v>16</v>
      </c>
      <c r="I157" s="22">
        <v>32</v>
      </c>
      <c r="J157" s="23">
        <v>4</v>
      </c>
      <c r="Q157" s="33"/>
      <c r="R157" s="33"/>
      <c r="S157" s="33"/>
      <c r="T157" s="33"/>
      <c r="U157" s="33"/>
      <c r="V157" s="33"/>
      <c r="X157" s="34"/>
      <c r="Y157" s="33"/>
      <c r="Z157" s="33"/>
      <c r="AA157" s="33"/>
      <c r="AB157" s="33"/>
      <c r="AC157" s="35"/>
      <c r="AD157" s="33"/>
      <c r="AE157" s="33"/>
      <c r="AF157" s="33"/>
      <c r="AG157" s="33"/>
      <c r="AH157" s="33"/>
      <c r="AI157" s="33"/>
      <c r="AJ157" s="36"/>
      <c r="AK157" s="10">
        <v>6</v>
      </c>
      <c r="AL157" s="11">
        <v>7</v>
      </c>
      <c r="AM157" s="11">
        <v>10</v>
      </c>
      <c r="AN157" s="11">
        <v>9</v>
      </c>
      <c r="AO157" s="11">
        <v>19</v>
      </c>
      <c r="AP157" s="11">
        <v>19</v>
      </c>
      <c r="AQ157" s="11">
        <v>30</v>
      </c>
      <c r="AR157" s="11">
        <v>25</v>
      </c>
      <c r="AS157" s="11">
        <v>31</v>
      </c>
      <c r="AT157" s="11">
        <v>27</v>
      </c>
      <c r="AU157" s="11">
        <v>23</v>
      </c>
      <c r="AV157" s="11">
        <v>33</v>
      </c>
      <c r="AW157" s="12">
        <v>30</v>
      </c>
      <c r="AX157" s="13">
        <v>27</v>
      </c>
      <c r="AY157" s="13">
        <v>58</v>
      </c>
      <c r="AZ157" s="13">
        <v>57</v>
      </c>
      <c r="BA157" s="13">
        <v>56</v>
      </c>
      <c r="BB157" s="14">
        <v>55</v>
      </c>
      <c r="BC157" s="19">
        <f t="shared" si="14"/>
        <v>58</v>
      </c>
      <c r="BD157" s="55">
        <f t="shared" si="12"/>
        <v>1.2440402728158493</v>
      </c>
      <c r="BE157" s="19">
        <f t="shared" si="13"/>
        <v>1.137642091588178</v>
      </c>
      <c r="BF157" s="19">
        <f t="shared" si="15"/>
        <v>1.0868983436180577</v>
      </c>
      <c r="BG157" s="19">
        <f t="shared" si="11"/>
        <v>0.98868463786943817</v>
      </c>
    </row>
    <row r="158" spans="1:59">
      <c r="A158" s="24">
        <v>157</v>
      </c>
      <c r="B158" s="31">
        <v>2004068</v>
      </c>
      <c r="C158" s="32" t="s">
        <v>156</v>
      </c>
      <c r="D158" s="21">
        <v>2</v>
      </c>
      <c r="E158" s="22">
        <v>8</v>
      </c>
      <c r="F158" s="22">
        <v>11</v>
      </c>
      <c r="G158" s="22">
        <v>13</v>
      </c>
      <c r="H158" s="22">
        <v>24</v>
      </c>
      <c r="I158" s="22">
        <v>31</v>
      </c>
      <c r="J158" s="23">
        <v>15</v>
      </c>
      <c r="Q158" s="33"/>
      <c r="R158" s="33"/>
      <c r="S158" s="33"/>
      <c r="T158" s="33"/>
      <c r="U158" s="33"/>
      <c r="V158" s="33"/>
      <c r="X158" s="34"/>
      <c r="Y158" s="33"/>
      <c r="Z158" s="33"/>
      <c r="AA158" s="33"/>
      <c r="AB158" s="33"/>
      <c r="AC158" s="35"/>
      <c r="AD158" s="33"/>
      <c r="AE158" s="33"/>
      <c r="AF158" s="33"/>
      <c r="AG158" s="33"/>
      <c r="AH158" s="33"/>
      <c r="AI158" s="33"/>
      <c r="AJ158" s="36"/>
      <c r="AK158" s="10">
        <v>8</v>
      </c>
      <c r="AL158" s="11">
        <v>9</v>
      </c>
      <c r="AM158" s="11">
        <v>14</v>
      </c>
      <c r="AN158" s="11">
        <v>11</v>
      </c>
      <c r="AO158" s="11">
        <v>19</v>
      </c>
      <c r="AP158" s="11">
        <v>17</v>
      </c>
      <c r="AQ158" s="11">
        <v>26</v>
      </c>
      <c r="AR158" s="11">
        <v>19</v>
      </c>
      <c r="AS158" s="11">
        <v>23</v>
      </c>
      <c r="AT158" s="11">
        <v>29</v>
      </c>
      <c r="AU158" s="11">
        <v>37</v>
      </c>
      <c r="AV158" s="11">
        <v>47</v>
      </c>
      <c r="AW158" s="12">
        <v>44</v>
      </c>
      <c r="AX158" s="13">
        <v>57</v>
      </c>
      <c r="AY158" s="13">
        <v>55</v>
      </c>
      <c r="AZ158" s="13">
        <v>53</v>
      </c>
      <c r="BA158" s="13">
        <v>51</v>
      </c>
      <c r="BB158" s="14">
        <v>49</v>
      </c>
      <c r="BC158" s="19">
        <f t="shared" si="14"/>
        <v>55</v>
      </c>
      <c r="BD158" s="55">
        <f t="shared" si="12"/>
        <v>1.1949334199415393</v>
      </c>
      <c r="BE158" s="19">
        <f t="shared" si="13"/>
        <v>1.1355959727184151</v>
      </c>
      <c r="BF158" s="19">
        <f t="shared" si="15"/>
        <v>1.0999935043845404</v>
      </c>
      <c r="BG158" s="19">
        <f t="shared" si="11"/>
        <v>0.99277687560896399</v>
      </c>
    </row>
    <row r="159" spans="1:59">
      <c r="A159" s="24">
        <v>158</v>
      </c>
      <c r="B159" s="31">
        <v>2004069</v>
      </c>
      <c r="C159" s="32" t="s">
        <v>157</v>
      </c>
      <c r="D159" s="21">
        <v>2</v>
      </c>
      <c r="E159" s="22">
        <v>11</v>
      </c>
      <c r="F159" s="22">
        <v>15</v>
      </c>
      <c r="G159" s="22">
        <v>20</v>
      </c>
      <c r="H159" s="22">
        <v>22</v>
      </c>
      <c r="I159" s="22">
        <v>29</v>
      </c>
      <c r="J159" s="23">
        <v>5</v>
      </c>
      <c r="Q159" s="33"/>
      <c r="R159" s="33"/>
      <c r="S159" s="33"/>
      <c r="T159" s="33"/>
      <c r="U159" s="33"/>
      <c r="V159" s="33"/>
      <c r="X159" s="34"/>
      <c r="Y159" s="33"/>
      <c r="Z159" s="33"/>
      <c r="AA159" s="33"/>
      <c r="AB159" s="33"/>
      <c r="AC159" s="35"/>
      <c r="AD159" s="33"/>
      <c r="AE159" s="33"/>
      <c r="AF159" s="33"/>
      <c r="AG159" s="33"/>
      <c r="AH159" s="33"/>
      <c r="AI159" s="33"/>
      <c r="AJ159" s="36"/>
      <c r="AK159" s="10">
        <v>9</v>
      </c>
      <c r="AL159" s="11">
        <v>11</v>
      </c>
      <c r="AM159" s="11">
        <v>9</v>
      </c>
      <c r="AN159" s="11">
        <v>21</v>
      </c>
      <c r="AO159" s="11">
        <v>15</v>
      </c>
      <c r="AP159" s="11">
        <v>27</v>
      </c>
      <c r="AQ159" s="11">
        <v>18</v>
      </c>
      <c r="AR159" s="11">
        <v>19</v>
      </c>
      <c r="AS159" s="11">
        <v>22</v>
      </c>
      <c r="AT159" s="11">
        <v>39</v>
      </c>
      <c r="AU159" s="11">
        <v>34</v>
      </c>
      <c r="AV159" s="11">
        <v>29</v>
      </c>
      <c r="AW159" s="12">
        <v>39</v>
      </c>
      <c r="AX159" s="13">
        <v>51</v>
      </c>
      <c r="AY159" s="13">
        <v>48</v>
      </c>
      <c r="AZ159" s="13">
        <v>45</v>
      </c>
      <c r="BA159" s="13">
        <v>42</v>
      </c>
      <c r="BB159" s="14">
        <v>39</v>
      </c>
      <c r="BC159" s="19">
        <f t="shared" si="14"/>
        <v>48</v>
      </c>
      <c r="BD159" s="55">
        <f t="shared" si="12"/>
        <v>1.1581032802858071</v>
      </c>
      <c r="BE159" s="19">
        <f t="shared" si="13"/>
        <v>1.1540110425462813</v>
      </c>
      <c r="BF159" s="19">
        <f t="shared" si="15"/>
        <v>1.093445924001299</v>
      </c>
      <c r="BG159" s="19">
        <f t="shared" si="11"/>
        <v>0.99032153296524839</v>
      </c>
    </row>
    <row r="160" spans="1:59">
      <c r="A160" s="24">
        <v>159</v>
      </c>
      <c r="B160" s="31">
        <v>2004070</v>
      </c>
      <c r="C160" s="32" t="s">
        <v>158</v>
      </c>
      <c r="D160" s="21">
        <v>10</v>
      </c>
      <c r="E160" s="22">
        <v>12</v>
      </c>
      <c r="F160" s="22">
        <v>21</v>
      </c>
      <c r="G160" s="22">
        <v>22</v>
      </c>
      <c r="H160" s="22">
        <v>30</v>
      </c>
      <c r="I160" s="22">
        <v>33</v>
      </c>
      <c r="J160" s="23">
        <v>6</v>
      </c>
      <c r="Q160" s="33"/>
      <c r="R160" s="33"/>
      <c r="S160" s="33"/>
      <c r="T160" s="33"/>
      <c r="U160" s="33"/>
      <c r="V160" s="33"/>
      <c r="X160" s="34"/>
      <c r="Y160" s="33"/>
      <c r="Z160" s="33"/>
      <c r="AA160" s="33"/>
      <c r="AB160" s="33"/>
      <c r="AC160" s="35"/>
      <c r="AD160" s="33"/>
      <c r="AE160" s="33"/>
      <c r="AF160" s="33"/>
      <c r="AG160" s="33"/>
      <c r="AH160" s="33"/>
      <c r="AI160" s="33"/>
      <c r="AJ160" s="36"/>
      <c r="AK160" s="10">
        <v>2</v>
      </c>
      <c r="AL160" s="11">
        <v>8</v>
      </c>
      <c r="AM160" s="11">
        <v>8</v>
      </c>
      <c r="AN160" s="11">
        <v>14</v>
      </c>
      <c r="AO160" s="11">
        <v>16</v>
      </c>
      <c r="AP160" s="11">
        <v>24</v>
      </c>
      <c r="AQ160" s="11">
        <v>20</v>
      </c>
      <c r="AR160" s="11">
        <v>8</v>
      </c>
      <c r="AS160" s="11">
        <v>29</v>
      </c>
      <c r="AT160" s="11">
        <v>44</v>
      </c>
      <c r="AU160" s="11">
        <v>50</v>
      </c>
      <c r="AV160" s="11">
        <v>44</v>
      </c>
      <c r="AW160" s="12">
        <v>38</v>
      </c>
      <c r="AX160" s="13">
        <v>48</v>
      </c>
      <c r="AY160" s="13">
        <v>60</v>
      </c>
      <c r="AZ160" s="13">
        <v>56</v>
      </c>
      <c r="BA160" s="13">
        <v>52</v>
      </c>
      <c r="BB160" s="14">
        <v>48</v>
      </c>
      <c r="BC160" s="19">
        <f t="shared" si="14"/>
        <v>60</v>
      </c>
      <c r="BD160" s="55">
        <f t="shared" si="12"/>
        <v>1.0762585254952908</v>
      </c>
      <c r="BE160" s="19">
        <f t="shared" si="13"/>
        <v>1.1806105878531992</v>
      </c>
      <c r="BF160" s="19">
        <f t="shared" si="15"/>
        <v>1.1065410847677817</v>
      </c>
      <c r="BG160" s="19">
        <f t="shared" si="11"/>
        <v>0.99768756089639488</v>
      </c>
    </row>
    <row r="161" spans="1:59">
      <c r="A161" s="24">
        <v>160</v>
      </c>
      <c r="B161" s="31">
        <v>2004071</v>
      </c>
      <c r="C161" s="32" t="s">
        <v>159</v>
      </c>
      <c r="D161" s="21">
        <v>3</v>
      </c>
      <c r="E161" s="22">
        <v>8</v>
      </c>
      <c r="F161" s="22">
        <v>16</v>
      </c>
      <c r="G161" s="22">
        <v>17</v>
      </c>
      <c r="H161" s="22">
        <v>21</v>
      </c>
      <c r="I161" s="22">
        <v>29</v>
      </c>
      <c r="J161" s="23">
        <v>6</v>
      </c>
      <c r="Q161" s="33"/>
      <c r="R161" s="33"/>
      <c r="S161" s="33"/>
      <c r="T161" s="33"/>
      <c r="U161" s="33"/>
      <c r="V161" s="33"/>
      <c r="X161" s="34"/>
      <c r="Y161" s="33"/>
      <c r="Z161" s="33"/>
      <c r="AA161" s="33"/>
      <c r="AB161" s="33"/>
      <c r="AC161" s="35"/>
      <c r="AD161" s="33"/>
      <c r="AE161" s="33"/>
      <c r="AF161" s="33"/>
      <c r="AG161" s="33"/>
      <c r="AH161" s="33"/>
      <c r="AI161" s="33"/>
      <c r="AJ161" s="36"/>
      <c r="AK161" s="10">
        <v>7</v>
      </c>
      <c r="AL161" s="11">
        <v>6</v>
      </c>
      <c r="AM161" s="11">
        <v>14</v>
      </c>
      <c r="AN161" s="11">
        <v>22</v>
      </c>
      <c r="AO161" s="11">
        <v>10</v>
      </c>
      <c r="AP161" s="11">
        <v>14</v>
      </c>
      <c r="AQ161" s="11">
        <v>31</v>
      </c>
      <c r="AR161" s="11">
        <v>34</v>
      </c>
      <c r="AS161" s="11">
        <v>39</v>
      </c>
      <c r="AT161" s="11">
        <v>34</v>
      </c>
      <c r="AU161" s="11">
        <v>29</v>
      </c>
      <c r="AV161" s="11">
        <v>24</v>
      </c>
      <c r="AW161" s="12">
        <v>34</v>
      </c>
      <c r="AX161" s="13">
        <v>30</v>
      </c>
      <c r="AY161" s="13">
        <v>43</v>
      </c>
      <c r="AZ161" s="13">
        <v>58</v>
      </c>
      <c r="BA161" s="13">
        <v>56</v>
      </c>
      <c r="BB161" s="14">
        <v>54</v>
      </c>
      <c r="BC161" s="19">
        <f t="shared" si="14"/>
        <v>43</v>
      </c>
      <c r="BD161" s="55">
        <f t="shared" si="12"/>
        <v>1.0803507632348164</v>
      </c>
      <c r="BE161" s="19">
        <f t="shared" si="13"/>
        <v>1.1540110425462813</v>
      </c>
      <c r="BF161" s="19">
        <f t="shared" si="15"/>
        <v>1.0893536862617734</v>
      </c>
      <c r="BG161" s="19">
        <f t="shared" si="11"/>
        <v>0.9972783371224424</v>
      </c>
    </row>
    <row r="162" spans="1:59">
      <c r="A162" s="24">
        <v>161</v>
      </c>
      <c r="B162" s="31">
        <v>2004072</v>
      </c>
      <c r="C162" s="32" t="s">
        <v>160</v>
      </c>
      <c r="D162" s="21">
        <v>8</v>
      </c>
      <c r="E162" s="22">
        <v>15</v>
      </c>
      <c r="F162" s="22">
        <v>18</v>
      </c>
      <c r="G162" s="22">
        <v>28</v>
      </c>
      <c r="H162" s="22">
        <v>30</v>
      </c>
      <c r="I162" s="22">
        <v>33</v>
      </c>
      <c r="J162" s="23">
        <v>14</v>
      </c>
      <c r="Q162" s="33"/>
      <c r="R162" s="33"/>
      <c r="S162" s="33"/>
      <c r="T162" s="33"/>
      <c r="U162" s="33"/>
      <c r="V162" s="33"/>
      <c r="X162" s="34"/>
      <c r="Y162" s="33"/>
      <c r="Z162" s="33"/>
      <c r="AA162" s="33"/>
      <c r="AB162" s="33"/>
      <c r="AC162" s="35"/>
      <c r="AD162" s="33"/>
      <c r="AE162" s="33"/>
      <c r="AF162" s="33"/>
      <c r="AG162" s="33"/>
      <c r="AH162" s="33"/>
      <c r="AI162" s="33"/>
      <c r="AJ162" s="36"/>
      <c r="AK162" s="10">
        <v>3</v>
      </c>
      <c r="AL162" s="11">
        <v>8</v>
      </c>
      <c r="AM162" s="11">
        <v>12</v>
      </c>
      <c r="AN162" s="11">
        <v>12</v>
      </c>
      <c r="AO162" s="11">
        <v>13</v>
      </c>
      <c r="AP162" s="11">
        <v>20</v>
      </c>
      <c r="AQ162" s="11">
        <v>24</v>
      </c>
      <c r="AR162" s="11">
        <v>32</v>
      </c>
      <c r="AS162" s="11">
        <v>33</v>
      </c>
      <c r="AT162" s="11">
        <v>36</v>
      </c>
      <c r="AU162" s="11">
        <v>28</v>
      </c>
      <c r="AV162" s="11">
        <v>20</v>
      </c>
      <c r="AW162" s="12">
        <v>27</v>
      </c>
      <c r="AX162" s="13">
        <v>52</v>
      </c>
      <c r="AY162" s="13">
        <v>64</v>
      </c>
      <c r="AZ162" s="13">
        <v>60</v>
      </c>
      <c r="BA162" s="13">
        <v>75</v>
      </c>
      <c r="BB162" s="14">
        <v>72</v>
      </c>
      <c r="BC162" s="19">
        <f t="shared" si="14"/>
        <v>64</v>
      </c>
      <c r="BD162" s="55">
        <f t="shared" si="12"/>
        <v>1.1049041896719713</v>
      </c>
      <c r="BE162" s="19">
        <f t="shared" si="13"/>
        <v>1.1744722312439104</v>
      </c>
      <c r="BF162" s="19">
        <f t="shared" si="15"/>
        <v>1.0999935043845404</v>
      </c>
      <c r="BG162" s="19">
        <f t="shared" si="11"/>
        <v>1.0050535888275414</v>
      </c>
    </row>
    <row r="163" spans="1:59">
      <c r="A163" s="24">
        <v>162</v>
      </c>
      <c r="B163" s="31">
        <v>2004073</v>
      </c>
      <c r="C163" s="32" t="s">
        <v>161</v>
      </c>
      <c r="D163" s="21">
        <v>2</v>
      </c>
      <c r="E163" s="22">
        <v>7</v>
      </c>
      <c r="F163" s="22">
        <v>13</v>
      </c>
      <c r="G163" s="22">
        <v>16</v>
      </c>
      <c r="H163" s="22">
        <v>23</v>
      </c>
      <c r="I163" s="22">
        <v>28</v>
      </c>
      <c r="J163" s="23">
        <v>16</v>
      </c>
      <c r="Q163" s="33"/>
      <c r="R163" s="33"/>
      <c r="S163" s="33"/>
      <c r="T163" s="33"/>
      <c r="U163" s="33"/>
      <c r="V163" s="33"/>
      <c r="X163" s="34"/>
      <c r="Y163" s="33"/>
      <c r="Z163" s="33"/>
      <c r="AA163" s="33"/>
      <c r="AB163" s="33"/>
      <c r="AC163" s="35"/>
      <c r="AD163" s="33"/>
      <c r="AE163" s="33"/>
      <c r="AF163" s="33"/>
      <c r="AG163" s="33"/>
      <c r="AH163" s="33"/>
      <c r="AI163" s="33"/>
      <c r="AJ163" s="36"/>
      <c r="AK163" s="10">
        <v>8</v>
      </c>
      <c r="AL163" s="11">
        <v>9</v>
      </c>
      <c r="AM163" s="11">
        <v>14</v>
      </c>
      <c r="AN163" s="11">
        <v>17</v>
      </c>
      <c r="AO163" s="11">
        <v>12</v>
      </c>
      <c r="AP163" s="11">
        <v>25</v>
      </c>
      <c r="AQ163" s="11">
        <v>26</v>
      </c>
      <c r="AR163" s="11">
        <v>29</v>
      </c>
      <c r="AS163" s="11">
        <v>23</v>
      </c>
      <c r="AT163" s="11">
        <v>29</v>
      </c>
      <c r="AU163" s="11">
        <v>24</v>
      </c>
      <c r="AV163" s="11">
        <v>33</v>
      </c>
      <c r="AW163" s="12">
        <v>44</v>
      </c>
      <c r="AX163" s="13">
        <v>41</v>
      </c>
      <c r="AY163" s="13">
        <v>55</v>
      </c>
      <c r="AZ163" s="13">
        <v>53</v>
      </c>
      <c r="BA163" s="13">
        <v>51</v>
      </c>
      <c r="BB163" s="14">
        <v>49</v>
      </c>
      <c r="BC163" s="19">
        <f t="shared" si="14"/>
        <v>55</v>
      </c>
      <c r="BD163" s="55">
        <f t="shared" si="12"/>
        <v>1.1049041896719713</v>
      </c>
      <c r="BE163" s="19">
        <f t="shared" si="13"/>
        <v>1.1499188048067555</v>
      </c>
      <c r="BF163" s="19">
        <f t="shared" si="15"/>
        <v>1.0991750568366352</v>
      </c>
      <c r="BG163" s="19">
        <f t="shared" si="11"/>
        <v>1.0120103929847353</v>
      </c>
    </row>
    <row r="164" spans="1:59">
      <c r="A164" s="24">
        <v>163</v>
      </c>
      <c r="B164" s="31">
        <v>2004074</v>
      </c>
      <c r="C164" s="32" t="s">
        <v>162</v>
      </c>
      <c r="D164" s="21">
        <v>5</v>
      </c>
      <c r="E164" s="22">
        <v>6</v>
      </c>
      <c r="F164" s="22">
        <v>15</v>
      </c>
      <c r="G164" s="22">
        <v>19</v>
      </c>
      <c r="H164" s="22">
        <v>26</v>
      </c>
      <c r="I164" s="22">
        <v>29</v>
      </c>
      <c r="J164" s="23">
        <v>13</v>
      </c>
      <c r="Q164" s="33"/>
      <c r="R164" s="33"/>
      <c r="S164" s="33"/>
      <c r="T164" s="33"/>
      <c r="U164" s="33"/>
      <c r="V164" s="33"/>
      <c r="X164" s="34"/>
      <c r="Y164" s="33"/>
      <c r="Z164" s="33"/>
      <c r="AA164" s="33"/>
      <c r="AB164" s="33"/>
      <c r="AC164" s="35"/>
      <c r="AD164" s="33"/>
      <c r="AE164" s="33"/>
      <c r="AF164" s="33"/>
      <c r="AG164" s="33"/>
      <c r="AH164" s="33"/>
      <c r="AI164" s="33"/>
      <c r="AJ164" s="36"/>
      <c r="AK164" s="10">
        <v>7</v>
      </c>
      <c r="AL164" s="11">
        <v>12</v>
      </c>
      <c r="AM164" s="11">
        <v>10</v>
      </c>
      <c r="AN164" s="11">
        <v>16</v>
      </c>
      <c r="AO164" s="11">
        <v>23</v>
      </c>
      <c r="AP164" s="11">
        <v>28</v>
      </c>
      <c r="AQ164" s="11">
        <v>28</v>
      </c>
      <c r="AR164" s="11">
        <v>40</v>
      </c>
      <c r="AS164" s="11">
        <v>34</v>
      </c>
      <c r="AT164" s="11">
        <v>28</v>
      </c>
      <c r="AU164" s="11">
        <v>22</v>
      </c>
      <c r="AV164" s="11">
        <v>30</v>
      </c>
      <c r="AW164" s="12">
        <v>40</v>
      </c>
      <c r="AX164" s="13">
        <v>52</v>
      </c>
      <c r="AY164" s="13">
        <v>49</v>
      </c>
      <c r="AZ164" s="13">
        <v>46</v>
      </c>
      <c r="BA164" s="13">
        <v>43</v>
      </c>
      <c r="BB164" s="14">
        <v>60</v>
      </c>
      <c r="BC164" s="19">
        <f t="shared" si="14"/>
        <v>49</v>
      </c>
      <c r="BD164" s="55">
        <f t="shared" si="12"/>
        <v>1.1089964274114972</v>
      </c>
      <c r="BE164" s="19">
        <f t="shared" si="13"/>
        <v>1.1335498538486521</v>
      </c>
      <c r="BF164" s="19">
        <f t="shared" si="15"/>
        <v>1.0795323156869112</v>
      </c>
      <c r="BG164" s="19">
        <f t="shared" si="11"/>
        <v>1.0128288405326404</v>
      </c>
    </row>
    <row r="165" spans="1:59">
      <c r="A165" s="24">
        <v>164</v>
      </c>
      <c r="B165" s="31">
        <v>2004075</v>
      </c>
      <c r="C165" s="32" t="s">
        <v>163</v>
      </c>
      <c r="D165" s="21">
        <v>7</v>
      </c>
      <c r="E165" s="22">
        <v>18</v>
      </c>
      <c r="F165" s="22">
        <v>21</v>
      </c>
      <c r="G165" s="22">
        <v>26</v>
      </c>
      <c r="H165" s="22">
        <v>27</v>
      </c>
      <c r="I165" s="22">
        <v>28</v>
      </c>
      <c r="J165" s="23">
        <v>7</v>
      </c>
      <c r="Q165" s="33"/>
      <c r="R165" s="33"/>
      <c r="S165" s="33"/>
      <c r="T165" s="33"/>
      <c r="U165" s="33"/>
      <c r="V165" s="33"/>
      <c r="X165" s="34"/>
      <c r="Y165" s="33"/>
      <c r="Z165" s="33"/>
      <c r="AA165" s="33"/>
      <c r="AB165" s="33"/>
      <c r="AC165" s="35"/>
      <c r="AD165" s="33"/>
      <c r="AE165" s="33"/>
      <c r="AF165" s="33"/>
      <c r="AG165" s="33"/>
      <c r="AH165" s="33"/>
      <c r="AI165" s="33"/>
      <c r="AJ165" s="36"/>
      <c r="AK165" s="10">
        <v>4</v>
      </c>
      <c r="AL165" s="11">
        <v>11</v>
      </c>
      <c r="AM165" s="11">
        <v>12</v>
      </c>
      <c r="AN165" s="11">
        <v>13</v>
      </c>
      <c r="AO165" s="11">
        <v>15</v>
      </c>
      <c r="AP165" s="11">
        <v>23</v>
      </c>
      <c r="AQ165" s="11">
        <v>19</v>
      </c>
      <c r="AR165" s="11">
        <v>37</v>
      </c>
      <c r="AS165" s="11">
        <v>39</v>
      </c>
      <c r="AT165" s="11">
        <v>31</v>
      </c>
      <c r="AU165" s="11">
        <v>23</v>
      </c>
      <c r="AV165" s="11">
        <v>43</v>
      </c>
      <c r="AW165" s="12">
        <v>52</v>
      </c>
      <c r="AX165" s="13">
        <v>47</v>
      </c>
      <c r="AY165" s="13">
        <v>42</v>
      </c>
      <c r="AZ165" s="13">
        <v>37</v>
      </c>
      <c r="BA165" s="13">
        <v>51</v>
      </c>
      <c r="BB165" s="14">
        <v>47</v>
      </c>
      <c r="BC165" s="19">
        <f t="shared" si="14"/>
        <v>42</v>
      </c>
      <c r="BD165" s="55">
        <f t="shared" si="12"/>
        <v>1.0353361481000325</v>
      </c>
      <c r="BE165" s="19">
        <f t="shared" si="13"/>
        <v>1.0557973367976616</v>
      </c>
      <c r="BF165" s="19">
        <f t="shared" si="15"/>
        <v>1.0819876583306269</v>
      </c>
      <c r="BG165" s="19">
        <f t="shared" si="11"/>
        <v>1.0054628126014939</v>
      </c>
    </row>
    <row r="166" spans="1:59">
      <c r="A166" s="24">
        <v>165</v>
      </c>
      <c r="B166" s="31">
        <v>2004076</v>
      </c>
      <c r="C166" s="32" t="s">
        <v>164</v>
      </c>
      <c r="D166" s="21">
        <v>3</v>
      </c>
      <c r="E166" s="22">
        <v>5</v>
      </c>
      <c r="F166" s="22">
        <v>13</v>
      </c>
      <c r="G166" s="22">
        <v>17</v>
      </c>
      <c r="H166" s="22">
        <v>25</v>
      </c>
      <c r="I166" s="22">
        <v>31</v>
      </c>
      <c r="J166" s="23">
        <v>7</v>
      </c>
      <c r="Q166" s="33"/>
      <c r="R166" s="33"/>
      <c r="S166" s="33"/>
      <c r="T166" s="33"/>
      <c r="U166" s="33"/>
      <c r="V166" s="33"/>
      <c r="X166" s="34"/>
      <c r="Y166" s="33"/>
      <c r="Z166" s="33"/>
      <c r="AA166" s="33"/>
      <c r="AB166" s="33"/>
      <c r="AC166" s="35"/>
      <c r="AD166" s="33"/>
      <c r="AE166" s="33"/>
      <c r="AF166" s="33"/>
      <c r="AG166" s="33"/>
      <c r="AH166" s="33"/>
      <c r="AI166" s="33"/>
      <c r="AJ166" s="36"/>
      <c r="AK166" s="10">
        <v>7</v>
      </c>
      <c r="AL166" s="11">
        <v>10</v>
      </c>
      <c r="AM166" s="11">
        <v>9</v>
      </c>
      <c r="AN166" s="11">
        <v>16</v>
      </c>
      <c r="AO166" s="11">
        <v>24</v>
      </c>
      <c r="AP166" s="11">
        <v>22</v>
      </c>
      <c r="AQ166" s="11">
        <v>31</v>
      </c>
      <c r="AR166" s="11">
        <v>24</v>
      </c>
      <c r="AS166" s="11">
        <v>28</v>
      </c>
      <c r="AT166" s="11">
        <v>22</v>
      </c>
      <c r="AU166" s="11">
        <v>29</v>
      </c>
      <c r="AV166" s="11">
        <v>38</v>
      </c>
      <c r="AW166" s="12">
        <v>34</v>
      </c>
      <c r="AX166" s="13">
        <v>46</v>
      </c>
      <c r="AY166" s="13">
        <v>43</v>
      </c>
      <c r="AZ166" s="13">
        <v>58</v>
      </c>
      <c r="BA166" s="13">
        <v>56</v>
      </c>
      <c r="BB166" s="14">
        <v>54</v>
      </c>
      <c r="BC166" s="19">
        <f t="shared" si="14"/>
        <v>43</v>
      </c>
      <c r="BD166" s="55">
        <f t="shared" si="12"/>
        <v>1.0353361481000325</v>
      </c>
      <c r="BE166" s="19">
        <f t="shared" si="13"/>
        <v>1.0578434556674245</v>
      </c>
      <c r="BF166" s="19">
        <f t="shared" si="15"/>
        <v>1.0754400779473856</v>
      </c>
      <c r="BG166" s="19">
        <f t="shared" si="11"/>
        <v>1.000552127314063</v>
      </c>
    </row>
    <row r="167" spans="1:59">
      <c r="A167" s="24">
        <v>166</v>
      </c>
      <c r="B167" s="31">
        <v>2004077</v>
      </c>
      <c r="C167" s="32" t="s">
        <v>165</v>
      </c>
      <c r="D167" s="21">
        <v>8</v>
      </c>
      <c r="E167" s="22">
        <v>9</v>
      </c>
      <c r="F167" s="22">
        <v>10</v>
      </c>
      <c r="G167" s="22">
        <v>14</v>
      </c>
      <c r="H167" s="22">
        <v>16</v>
      </c>
      <c r="I167" s="22">
        <v>26</v>
      </c>
      <c r="J167" s="23">
        <v>7</v>
      </c>
      <c r="Q167" s="33"/>
      <c r="R167" s="33"/>
      <c r="S167" s="33"/>
      <c r="T167" s="33"/>
      <c r="U167" s="33"/>
      <c r="V167" s="33"/>
      <c r="X167" s="34"/>
      <c r="Y167" s="33"/>
      <c r="Z167" s="33"/>
      <c r="AA167" s="33"/>
      <c r="AB167" s="33"/>
      <c r="AC167" s="35"/>
      <c r="AD167" s="33"/>
      <c r="AE167" s="33"/>
      <c r="AF167" s="33"/>
      <c r="AG167" s="33"/>
      <c r="AH167" s="33"/>
      <c r="AI167" s="33"/>
      <c r="AJ167" s="36"/>
      <c r="AK167" s="10">
        <v>8</v>
      </c>
      <c r="AL167" s="11">
        <v>7</v>
      </c>
      <c r="AM167" s="11">
        <v>13</v>
      </c>
      <c r="AN167" s="11">
        <v>17</v>
      </c>
      <c r="AO167" s="11">
        <v>13</v>
      </c>
      <c r="AP167" s="11">
        <v>11</v>
      </c>
      <c r="AQ167" s="11">
        <v>29</v>
      </c>
      <c r="AR167" s="11">
        <v>33</v>
      </c>
      <c r="AS167" s="11">
        <v>39</v>
      </c>
      <c r="AT167" s="11">
        <v>35</v>
      </c>
      <c r="AU167" s="11">
        <v>31</v>
      </c>
      <c r="AV167" s="11">
        <v>41</v>
      </c>
      <c r="AW167" s="12">
        <v>53</v>
      </c>
      <c r="AX167" s="13">
        <v>51</v>
      </c>
      <c r="AY167" s="13">
        <v>66</v>
      </c>
      <c r="AZ167" s="13">
        <v>65</v>
      </c>
      <c r="BA167" s="13">
        <v>64</v>
      </c>
      <c r="BB167" s="14">
        <v>63</v>
      </c>
      <c r="BC167" s="19">
        <f t="shared" si="14"/>
        <v>66</v>
      </c>
      <c r="BD167" s="55">
        <f t="shared" si="12"/>
        <v>1.0435206235790842</v>
      </c>
      <c r="BE167" s="19">
        <f t="shared" si="13"/>
        <v>1.0742124066255279</v>
      </c>
      <c r="BF167" s="19">
        <f t="shared" si="15"/>
        <v>1.0852614485222474</v>
      </c>
      <c r="BG167" s="19">
        <f t="shared" si="11"/>
        <v>1.0107827216628775</v>
      </c>
    </row>
    <row r="168" spans="1:59">
      <c r="A168" s="24">
        <v>167</v>
      </c>
      <c r="B168" s="31">
        <v>2004078</v>
      </c>
      <c r="C168" s="32" t="s">
        <v>166</v>
      </c>
      <c r="D168" s="21">
        <v>4</v>
      </c>
      <c r="E168" s="22">
        <v>5</v>
      </c>
      <c r="F168" s="22">
        <v>10</v>
      </c>
      <c r="G168" s="22">
        <v>21</v>
      </c>
      <c r="H168" s="22">
        <v>24</v>
      </c>
      <c r="I168" s="22">
        <v>26</v>
      </c>
      <c r="J168" s="23">
        <v>5</v>
      </c>
      <c r="Q168" s="33"/>
      <c r="R168" s="33"/>
      <c r="S168" s="33"/>
      <c r="T168" s="33"/>
      <c r="U168" s="33"/>
      <c r="V168" s="33"/>
      <c r="X168" s="34"/>
      <c r="Y168" s="33"/>
      <c r="Z168" s="33"/>
      <c r="AA168" s="33"/>
      <c r="AB168" s="33"/>
      <c r="AC168" s="35"/>
      <c r="AD168" s="33"/>
      <c r="AE168" s="33"/>
      <c r="AF168" s="33"/>
      <c r="AG168" s="33"/>
      <c r="AH168" s="33"/>
      <c r="AI168" s="33"/>
      <c r="AJ168" s="36"/>
      <c r="AK168" s="10">
        <v>6</v>
      </c>
      <c r="AL168" s="11">
        <v>6</v>
      </c>
      <c r="AM168" s="11">
        <v>10</v>
      </c>
      <c r="AN168" s="11">
        <v>18</v>
      </c>
      <c r="AO168" s="11">
        <v>20</v>
      </c>
      <c r="AP168" s="11">
        <v>18</v>
      </c>
      <c r="AQ168" s="11">
        <v>27</v>
      </c>
      <c r="AR168" s="11">
        <v>20</v>
      </c>
      <c r="AS168" s="11">
        <v>35</v>
      </c>
      <c r="AT168" s="11">
        <v>30</v>
      </c>
      <c r="AU168" s="11">
        <v>38</v>
      </c>
      <c r="AV168" s="11">
        <v>48</v>
      </c>
      <c r="AW168" s="12">
        <v>45</v>
      </c>
      <c r="AX168" s="13">
        <v>42</v>
      </c>
      <c r="AY168" s="13">
        <v>39</v>
      </c>
      <c r="AZ168" s="13">
        <v>36</v>
      </c>
      <c r="BA168" s="13">
        <v>33</v>
      </c>
      <c r="BB168" s="14">
        <v>30</v>
      </c>
      <c r="BC168" s="19">
        <f t="shared" si="14"/>
        <v>39</v>
      </c>
      <c r="BD168" s="55">
        <f t="shared" si="12"/>
        <v>0.9780448197466709</v>
      </c>
      <c r="BE168" s="19">
        <f t="shared" si="13"/>
        <v>1.0414745047093212</v>
      </c>
      <c r="BF168" s="19">
        <f t="shared" si="15"/>
        <v>1.0901721338096786</v>
      </c>
      <c r="BG168" s="19">
        <f t="shared" si="11"/>
        <v>1.0161026307242611</v>
      </c>
    </row>
    <row r="169" spans="1:59">
      <c r="A169" s="24">
        <v>168</v>
      </c>
      <c r="B169" s="31">
        <v>2004079</v>
      </c>
      <c r="C169" s="32" t="s">
        <v>167</v>
      </c>
      <c r="D169" s="21">
        <v>7</v>
      </c>
      <c r="E169" s="22">
        <v>13</v>
      </c>
      <c r="F169" s="22">
        <v>14</v>
      </c>
      <c r="G169" s="22">
        <v>17</v>
      </c>
      <c r="H169" s="22">
        <v>19</v>
      </c>
      <c r="I169" s="22">
        <v>30</v>
      </c>
      <c r="J169" s="23">
        <v>3</v>
      </c>
      <c r="Q169" s="33"/>
      <c r="R169" s="33"/>
      <c r="S169" s="33"/>
      <c r="T169" s="33"/>
      <c r="U169" s="33"/>
      <c r="V169" s="33"/>
      <c r="X169" s="34"/>
      <c r="Y169" s="33"/>
      <c r="Z169" s="33"/>
      <c r="AA169" s="33"/>
      <c r="AB169" s="33"/>
      <c r="AC169" s="35"/>
      <c r="AD169" s="33"/>
      <c r="AE169" s="33"/>
      <c r="AF169" s="33"/>
      <c r="AG169" s="33"/>
      <c r="AH169" s="33"/>
      <c r="AI169" s="33"/>
      <c r="AJ169" s="36"/>
      <c r="AK169" s="10">
        <v>7</v>
      </c>
      <c r="AL169" s="11">
        <v>12</v>
      </c>
      <c r="AM169" s="11">
        <v>15</v>
      </c>
      <c r="AN169" s="11">
        <v>10</v>
      </c>
      <c r="AO169" s="11">
        <v>16</v>
      </c>
      <c r="AP169" s="11">
        <v>28</v>
      </c>
      <c r="AQ169" s="11">
        <v>28</v>
      </c>
      <c r="AR169" s="11">
        <v>30</v>
      </c>
      <c r="AS169" s="11">
        <v>34</v>
      </c>
      <c r="AT169" s="11">
        <v>28</v>
      </c>
      <c r="AU169" s="11">
        <v>22</v>
      </c>
      <c r="AV169" s="11">
        <v>30</v>
      </c>
      <c r="AW169" s="12">
        <v>40</v>
      </c>
      <c r="AX169" s="13">
        <v>52</v>
      </c>
      <c r="AY169" s="13">
        <v>49</v>
      </c>
      <c r="AZ169" s="13">
        <v>64</v>
      </c>
      <c r="BA169" s="13">
        <v>62</v>
      </c>
      <c r="BB169" s="14">
        <v>80</v>
      </c>
      <c r="BC169" s="19">
        <f t="shared" si="14"/>
        <v>49</v>
      </c>
      <c r="BD169" s="55">
        <f t="shared" si="12"/>
        <v>0.9780448197466709</v>
      </c>
      <c r="BE169" s="19">
        <f t="shared" si="13"/>
        <v>1.0435206235790842</v>
      </c>
      <c r="BF169" s="19">
        <f t="shared" si="15"/>
        <v>1.0721662877557647</v>
      </c>
      <c r="BG169" s="19">
        <f t="shared" si="11"/>
        <v>1.0148749594024034</v>
      </c>
    </row>
    <row r="170" spans="1:59">
      <c r="A170" s="24">
        <v>169</v>
      </c>
      <c r="B170" s="31">
        <v>2004080</v>
      </c>
      <c r="C170" s="32" t="s">
        <v>168</v>
      </c>
      <c r="D170" s="21">
        <v>3</v>
      </c>
      <c r="E170" s="22">
        <v>8</v>
      </c>
      <c r="F170" s="22">
        <v>20</v>
      </c>
      <c r="G170" s="22">
        <v>23</v>
      </c>
      <c r="H170" s="22">
        <v>24</v>
      </c>
      <c r="I170" s="22">
        <v>26</v>
      </c>
      <c r="J170" s="23">
        <v>16</v>
      </c>
      <c r="Q170" s="33"/>
      <c r="R170" s="33"/>
      <c r="S170" s="33"/>
      <c r="T170" s="33"/>
      <c r="U170" s="33"/>
      <c r="V170" s="33"/>
      <c r="X170" s="34"/>
      <c r="Y170" s="33"/>
      <c r="Z170" s="33"/>
      <c r="AA170" s="33"/>
      <c r="AB170" s="33"/>
      <c r="AC170" s="35"/>
      <c r="AD170" s="33"/>
      <c r="AE170" s="33"/>
      <c r="AF170" s="33"/>
      <c r="AG170" s="33"/>
      <c r="AH170" s="33"/>
      <c r="AI170" s="33"/>
      <c r="AJ170" s="36"/>
      <c r="AK170" s="10">
        <v>8</v>
      </c>
      <c r="AL170" s="11">
        <v>8</v>
      </c>
      <c r="AM170" s="11">
        <v>14</v>
      </c>
      <c r="AN170" s="11">
        <v>14</v>
      </c>
      <c r="AO170" s="11">
        <v>20</v>
      </c>
      <c r="AP170" s="11">
        <v>16</v>
      </c>
      <c r="AQ170" s="11">
        <v>32</v>
      </c>
      <c r="AR170" s="11">
        <v>24</v>
      </c>
      <c r="AS170" s="11">
        <v>27</v>
      </c>
      <c r="AT170" s="11">
        <v>32</v>
      </c>
      <c r="AU170" s="11">
        <v>39</v>
      </c>
      <c r="AV170" s="11">
        <v>48</v>
      </c>
      <c r="AW170" s="12">
        <v>44</v>
      </c>
      <c r="AX170" s="13">
        <v>40</v>
      </c>
      <c r="AY170" s="13">
        <v>36</v>
      </c>
      <c r="AZ170" s="13">
        <v>32</v>
      </c>
      <c r="BA170" s="13">
        <v>28</v>
      </c>
      <c r="BB170" s="14">
        <v>24</v>
      </c>
      <c r="BC170" s="19">
        <f t="shared" si="14"/>
        <v>36</v>
      </c>
      <c r="BD170" s="55">
        <f t="shared" si="12"/>
        <v>0.95349139330951604</v>
      </c>
      <c r="BE170" s="19">
        <f t="shared" si="13"/>
        <v>0.99441377070477432</v>
      </c>
      <c r="BF170" s="19">
        <f t="shared" si="15"/>
        <v>1.0598895745371872</v>
      </c>
      <c r="BG170" s="19">
        <f t="shared" si="11"/>
        <v>1.013238064306593</v>
      </c>
    </row>
    <row r="171" spans="1:59">
      <c r="A171" s="24">
        <v>170</v>
      </c>
      <c r="B171" s="31">
        <v>2004081</v>
      </c>
      <c r="C171" s="32" t="s">
        <v>169</v>
      </c>
      <c r="D171" s="21">
        <v>3</v>
      </c>
      <c r="E171" s="22">
        <v>5</v>
      </c>
      <c r="F171" s="22">
        <v>21</v>
      </c>
      <c r="G171" s="22">
        <v>24</v>
      </c>
      <c r="H171" s="22">
        <v>27</v>
      </c>
      <c r="I171" s="22">
        <v>32</v>
      </c>
      <c r="J171" s="23">
        <v>6</v>
      </c>
      <c r="Q171" s="33"/>
      <c r="R171" s="33"/>
      <c r="S171" s="33"/>
      <c r="T171" s="33"/>
      <c r="U171" s="33"/>
      <c r="V171" s="33"/>
      <c r="X171" s="34"/>
      <c r="Y171" s="33"/>
      <c r="Z171" s="33"/>
      <c r="AA171" s="33"/>
      <c r="AB171" s="33"/>
      <c r="AC171" s="35"/>
      <c r="AD171" s="33"/>
      <c r="AE171" s="33"/>
      <c r="AF171" s="33"/>
      <c r="AG171" s="33"/>
      <c r="AH171" s="33"/>
      <c r="AI171" s="33"/>
      <c r="AJ171" s="36"/>
      <c r="AK171" s="10">
        <v>4</v>
      </c>
      <c r="AL171" s="11">
        <v>8</v>
      </c>
      <c r="AM171" s="11">
        <v>12</v>
      </c>
      <c r="AN171" s="11">
        <v>16</v>
      </c>
      <c r="AO171" s="11">
        <v>21</v>
      </c>
      <c r="AP171" s="11">
        <v>16</v>
      </c>
      <c r="AQ171" s="11">
        <v>22</v>
      </c>
      <c r="AR171" s="11">
        <v>22</v>
      </c>
      <c r="AS171" s="11">
        <v>35</v>
      </c>
      <c r="AT171" s="11">
        <v>28</v>
      </c>
      <c r="AU171" s="11">
        <v>34</v>
      </c>
      <c r="AV171" s="11">
        <v>42</v>
      </c>
      <c r="AW171" s="12">
        <v>37</v>
      </c>
      <c r="AX171" s="13">
        <v>32</v>
      </c>
      <c r="AY171" s="13">
        <v>44</v>
      </c>
      <c r="AZ171" s="13">
        <v>40</v>
      </c>
      <c r="BA171" s="13">
        <v>36</v>
      </c>
      <c r="BB171" s="14">
        <v>32</v>
      </c>
      <c r="BC171" s="19">
        <f t="shared" si="14"/>
        <v>44</v>
      </c>
      <c r="BD171" s="55">
        <f t="shared" si="12"/>
        <v>0.95758363104904187</v>
      </c>
      <c r="BE171" s="19">
        <f t="shared" si="13"/>
        <v>0.99645988957453724</v>
      </c>
      <c r="BF171" s="19">
        <f t="shared" si="15"/>
        <v>1.062344917180903</v>
      </c>
      <c r="BG171" s="19">
        <f t="shared" si="11"/>
        <v>1.0210133160116921</v>
      </c>
    </row>
    <row r="172" spans="1:59">
      <c r="A172" s="24">
        <v>171</v>
      </c>
      <c r="B172" s="31">
        <v>2004082</v>
      </c>
      <c r="C172" s="32" t="s">
        <v>170</v>
      </c>
      <c r="D172" s="21">
        <v>3</v>
      </c>
      <c r="E172" s="22">
        <v>20</v>
      </c>
      <c r="F172" s="22">
        <v>24</v>
      </c>
      <c r="G172" s="22">
        <v>27</v>
      </c>
      <c r="H172" s="22">
        <v>29</v>
      </c>
      <c r="I172" s="22">
        <v>30</v>
      </c>
      <c r="J172" s="23">
        <v>15</v>
      </c>
      <c r="Q172" s="33"/>
      <c r="R172" s="33"/>
      <c r="S172" s="33"/>
      <c r="T172" s="33"/>
      <c r="U172" s="33"/>
      <c r="V172" s="33"/>
      <c r="X172" s="34"/>
      <c r="Y172" s="33"/>
      <c r="Z172" s="33"/>
      <c r="AA172" s="33"/>
      <c r="AB172" s="33"/>
      <c r="AC172" s="35"/>
      <c r="AD172" s="33"/>
      <c r="AE172" s="33"/>
      <c r="AF172" s="33"/>
      <c r="AG172" s="33"/>
      <c r="AH172" s="33"/>
      <c r="AI172" s="33"/>
      <c r="AJ172" s="36"/>
      <c r="AK172" s="10">
        <v>4</v>
      </c>
      <c r="AL172" s="11">
        <v>9</v>
      </c>
      <c r="AM172" s="11">
        <v>13</v>
      </c>
      <c r="AN172" s="11">
        <v>13</v>
      </c>
      <c r="AO172" s="11">
        <v>21</v>
      </c>
      <c r="AP172" s="11">
        <v>21</v>
      </c>
      <c r="AQ172" s="11">
        <v>16</v>
      </c>
      <c r="AR172" s="11">
        <v>23</v>
      </c>
      <c r="AS172" s="11">
        <v>34</v>
      </c>
      <c r="AT172" s="11">
        <v>25</v>
      </c>
      <c r="AU172" s="11">
        <v>29</v>
      </c>
      <c r="AV172" s="11">
        <v>35</v>
      </c>
      <c r="AW172" s="12">
        <v>43</v>
      </c>
      <c r="AX172" s="13">
        <v>53</v>
      </c>
      <c r="AY172" s="13">
        <v>48</v>
      </c>
      <c r="AZ172" s="13">
        <v>43</v>
      </c>
      <c r="BA172" s="13">
        <v>38</v>
      </c>
      <c r="BB172" s="14">
        <v>33</v>
      </c>
      <c r="BC172" s="19">
        <f t="shared" si="14"/>
        <v>48</v>
      </c>
      <c r="BD172" s="55">
        <f t="shared" si="12"/>
        <v>0.88392335173757719</v>
      </c>
      <c r="BE172" s="19">
        <f t="shared" si="13"/>
        <v>0.96372198765833061</v>
      </c>
      <c r="BF172" s="19">
        <f t="shared" si="15"/>
        <v>1.0615264696329978</v>
      </c>
      <c r="BG172" s="19">
        <f t="shared" si="11"/>
        <v>1.018148749594024</v>
      </c>
    </row>
    <row r="173" spans="1:59">
      <c r="A173" s="24">
        <v>172</v>
      </c>
      <c r="B173" s="31">
        <v>2004083</v>
      </c>
      <c r="C173" s="32" t="s">
        <v>171</v>
      </c>
      <c r="D173" s="21">
        <v>14</v>
      </c>
      <c r="E173" s="22">
        <v>16</v>
      </c>
      <c r="F173" s="22">
        <v>27</v>
      </c>
      <c r="G173" s="22">
        <v>28</v>
      </c>
      <c r="H173" s="22">
        <v>30</v>
      </c>
      <c r="I173" s="22">
        <v>33</v>
      </c>
      <c r="J173" s="23">
        <v>6</v>
      </c>
      <c r="Q173" s="33"/>
      <c r="R173" s="33"/>
      <c r="S173" s="33"/>
      <c r="T173" s="33"/>
      <c r="U173" s="33"/>
      <c r="V173" s="33"/>
      <c r="X173" s="34"/>
      <c r="Y173" s="33"/>
      <c r="Z173" s="33"/>
      <c r="AA173" s="33"/>
      <c r="AB173" s="33"/>
      <c r="AC173" s="35"/>
      <c r="AD173" s="33"/>
      <c r="AE173" s="33"/>
      <c r="AF173" s="33"/>
      <c r="AG173" s="33"/>
      <c r="AH173" s="33"/>
      <c r="AI173" s="33"/>
      <c r="AJ173" s="36"/>
      <c r="AK173" s="10">
        <v>4</v>
      </c>
      <c r="AL173" s="11">
        <v>8</v>
      </c>
      <c r="AM173" s="11">
        <v>13</v>
      </c>
      <c r="AN173" s="11">
        <v>16</v>
      </c>
      <c r="AO173" s="11">
        <v>15</v>
      </c>
      <c r="AP173" s="11">
        <v>20</v>
      </c>
      <c r="AQ173" s="11">
        <v>22</v>
      </c>
      <c r="AR173" s="11">
        <v>28</v>
      </c>
      <c r="AS173" s="11">
        <v>27</v>
      </c>
      <c r="AT173" s="11">
        <v>28</v>
      </c>
      <c r="AU173" s="11">
        <v>18</v>
      </c>
      <c r="AV173" s="11">
        <v>22</v>
      </c>
      <c r="AW173" s="12">
        <v>43</v>
      </c>
      <c r="AX173" s="13">
        <v>52</v>
      </c>
      <c r="AY173" s="13">
        <v>80</v>
      </c>
      <c r="AZ173" s="13">
        <v>76</v>
      </c>
      <c r="BA173" s="13">
        <v>72</v>
      </c>
      <c r="BB173" s="14">
        <v>68</v>
      </c>
      <c r="BC173" s="19">
        <f t="shared" si="14"/>
        <v>80</v>
      </c>
      <c r="BD173" s="55">
        <f t="shared" si="12"/>
        <v>1.0517050990581358</v>
      </c>
      <c r="BE173" s="19">
        <f t="shared" si="13"/>
        <v>1.0148749594024034</v>
      </c>
      <c r="BF173" s="19">
        <f t="shared" si="15"/>
        <v>1.0811692107827218</v>
      </c>
      <c r="BG173" s="19">
        <f t="shared" si="11"/>
        <v>1.0398376096135109</v>
      </c>
    </row>
    <row r="174" spans="1:59">
      <c r="A174" s="24">
        <v>173</v>
      </c>
      <c r="B174" s="31">
        <v>2004084</v>
      </c>
      <c r="C174" s="32" t="s">
        <v>172</v>
      </c>
      <c r="D174" s="21">
        <v>1</v>
      </c>
      <c r="E174" s="22">
        <v>4</v>
      </c>
      <c r="F174" s="22">
        <v>8</v>
      </c>
      <c r="G174" s="22">
        <v>11</v>
      </c>
      <c r="H174" s="22">
        <v>21</v>
      </c>
      <c r="I174" s="22">
        <v>25</v>
      </c>
      <c r="J174" s="23">
        <v>14</v>
      </c>
      <c r="Q174" s="33"/>
      <c r="R174" s="33"/>
      <c r="S174" s="33"/>
      <c r="T174" s="33"/>
      <c r="U174" s="33"/>
      <c r="V174" s="33"/>
      <c r="X174" s="34"/>
      <c r="Y174" s="33"/>
      <c r="Z174" s="33"/>
      <c r="AA174" s="33"/>
      <c r="AB174" s="33"/>
      <c r="AC174" s="35"/>
      <c r="AD174" s="33"/>
      <c r="AE174" s="33"/>
      <c r="AF174" s="33"/>
      <c r="AG174" s="33"/>
      <c r="AH174" s="33"/>
      <c r="AI174" s="33"/>
      <c r="AJ174" s="36"/>
      <c r="AK174" s="10">
        <v>7</v>
      </c>
      <c r="AL174" s="11">
        <v>6</v>
      </c>
      <c r="AM174" s="11">
        <v>10</v>
      </c>
      <c r="AN174" s="11">
        <v>16</v>
      </c>
      <c r="AO174" s="11">
        <v>14</v>
      </c>
      <c r="AP174" s="11">
        <v>14</v>
      </c>
      <c r="AQ174" s="11">
        <v>25</v>
      </c>
      <c r="AR174" s="11">
        <v>20</v>
      </c>
      <c r="AS174" s="11">
        <v>26</v>
      </c>
      <c r="AT174" s="11">
        <v>34</v>
      </c>
      <c r="AU174" s="11">
        <v>44</v>
      </c>
      <c r="AV174" s="11">
        <v>42</v>
      </c>
      <c r="AW174" s="12">
        <v>40</v>
      </c>
      <c r="AX174" s="13">
        <v>38</v>
      </c>
      <c r="AY174" s="13">
        <v>36</v>
      </c>
      <c r="AZ174" s="13">
        <v>34</v>
      </c>
      <c r="BA174" s="13">
        <v>32</v>
      </c>
      <c r="BB174" s="14">
        <v>30</v>
      </c>
      <c r="BC174" s="19">
        <f t="shared" si="14"/>
        <v>36</v>
      </c>
      <c r="BD174" s="55">
        <f t="shared" si="12"/>
        <v>0.99850600844430004</v>
      </c>
      <c r="BE174" s="19">
        <f t="shared" si="13"/>
        <v>0.98827541409548547</v>
      </c>
      <c r="BF174" s="19">
        <f t="shared" si="15"/>
        <v>1.078713868139006</v>
      </c>
      <c r="BG174" s="19">
        <f t="shared" si="11"/>
        <v>1.0349269243260799</v>
      </c>
    </row>
    <row r="175" spans="1:59">
      <c r="A175" s="24">
        <v>174</v>
      </c>
      <c r="B175" s="31">
        <v>2004085</v>
      </c>
      <c r="C175" s="32" t="s">
        <v>173</v>
      </c>
      <c r="D175" s="21">
        <v>3</v>
      </c>
      <c r="E175" s="22">
        <v>8</v>
      </c>
      <c r="F175" s="22">
        <v>11</v>
      </c>
      <c r="G175" s="22">
        <v>29</v>
      </c>
      <c r="H175" s="22">
        <v>30</v>
      </c>
      <c r="I175" s="22">
        <v>32</v>
      </c>
      <c r="J175" s="23">
        <v>1</v>
      </c>
      <c r="Q175" s="33"/>
      <c r="R175" s="33"/>
      <c r="S175" s="33"/>
      <c r="T175" s="33"/>
      <c r="U175" s="33"/>
      <c r="V175" s="33"/>
      <c r="X175" s="34"/>
      <c r="Y175" s="33"/>
      <c r="Z175" s="33"/>
      <c r="AA175" s="33"/>
      <c r="AB175" s="33"/>
      <c r="AC175" s="35"/>
      <c r="AD175" s="33"/>
      <c r="AE175" s="33"/>
      <c r="AF175" s="33"/>
      <c r="AG175" s="33"/>
      <c r="AH175" s="33"/>
      <c r="AI175" s="33"/>
      <c r="AJ175" s="36"/>
      <c r="AK175" s="10">
        <v>8</v>
      </c>
      <c r="AL175" s="11">
        <v>9</v>
      </c>
      <c r="AM175" s="11">
        <v>13</v>
      </c>
      <c r="AN175" s="11">
        <v>17</v>
      </c>
      <c r="AO175" s="11">
        <v>15</v>
      </c>
      <c r="AP175" s="11">
        <v>17</v>
      </c>
      <c r="AQ175" s="11">
        <v>23</v>
      </c>
      <c r="AR175" s="11">
        <v>23</v>
      </c>
      <c r="AS175" s="11">
        <v>36</v>
      </c>
      <c r="AT175" s="11">
        <v>41</v>
      </c>
      <c r="AU175" s="11">
        <v>35</v>
      </c>
      <c r="AV175" s="11">
        <v>29</v>
      </c>
      <c r="AW175" s="12">
        <v>38</v>
      </c>
      <c r="AX175" s="13">
        <v>49</v>
      </c>
      <c r="AY175" s="13">
        <v>62</v>
      </c>
      <c r="AZ175" s="13">
        <v>59</v>
      </c>
      <c r="BA175" s="13">
        <v>56</v>
      </c>
      <c r="BB175" s="14">
        <v>53</v>
      </c>
      <c r="BC175" s="19">
        <f t="shared" si="14"/>
        <v>62</v>
      </c>
      <c r="BD175" s="55">
        <f t="shared" si="12"/>
        <v>1.1049041896719713</v>
      </c>
      <c r="BE175" s="19">
        <f t="shared" si="13"/>
        <v>1.0291977914907438</v>
      </c>
      <c r="BF175" s="19">
        <f t="shared" si="15"/>
        <v>1.0909905813575835</v>
      </c>
      <c r="BG175" s="19">
        <f t="shared" si="11"/>
        <v>1.0369730431958428</v>
      </c>
    </row>
    <row r="176" spans="1:59">
      <c r="A176" s="24">
        <v>175</v>
      </c>
      <c r="B176" s="31">
        <v>2004086</v>
      </c>
      <c r="C176" s="32" t="s">
        <v>174</v>
      </c>
      <c r="D176" s="21">
        <v>10</v>
      </c>
      <c r="E176" s="22">
        <v>13</v>
      </c>
      <c r="F176" s="22">
        <v>18</v>
      </c>
      <c r="G176" s="22">
        <v>19</v>
      </c>
      <c r="H176" s="22">
        <v>25</v>
      </c>
      <c r="I176" s="22">
        <v>27</v>
      </c>
      <c r="J176" s="23">
        <v>1</v>
      </c>
      <c r="Q176" s="33"/>
      <c r="R176" s="33"/>
      <c r="S176" s="33"/>
      <c r="T176" s="33"/>
      <c r="U176" s="33"/>
      <c r="V176" s="33"/>
      <c r="X176" s="34"/>
      <c r="Y176" s="33"/>
      <c r="Z176" s="33"/>
      <c r="AA176" s="33"/>
      <c r="AB176" s="33"/>
      <c r="AC176" s="35"/>
      <c r="AD176" s="33"/>
      <c r="AE176" s="33"/>
      <c r="AF176" s="33"/>
      <c r="AG176" s="33"/>
      <c r="AH176" s="33"/>
      <c r="AI176" s="33"/>
      <c r="AJ176" s="36"/>
      <c r="AK176" s="10">
        <v>4</v>
      </c>
      <c r="AL176" s="11">
        <v>12</v>
      </c>
      <c r="AM176" s="11">
        <v>12</v>
      </c>
      <c r="AN176" s="11">
        <v>10</v>
      </c>
      <c r="AO176" s="11">
        <v>28</v>
      </c>
      <c r="AP176" s="11">
        <v>16</v>
      </c>
      <c r="AQ176" s="11">
        <v>13</v>
      </c>
      <c r="AR176" s="11">
        <v>32</v>
      </c>
      <c r="AS176" s="11">
        <v>35</v>
      </c>
      <c r="AT176" s="11">
        <v>28</v>
      </c>
      <c r="AU176" s="11">
        <v>34</v>
      </c>
      <c r="AV176" s="11">
        <v>56</v>
      </c>
      <c r="AW176" s="12">
        <v>52</v>
      </c>
      <c r="AX176" s="13">
        <v>48</v>
      </c>
      <c r="AY176" s="13">
        <v>44</v>
      </c>
      <c r="AZ176" s="13">
        <v>40</v>
      </c>
      <c r="BA176" s="13">
        <v>55</v>
      </c>
      <c r="BB176" s="14">
        <v>72</v>
      </c>
      <c r="BC176" s="19">
        <f t="shared" si="14"/>
        <v>44</v>
      </c>
      <c r="BD176" s="55">
        <f t="shared" si="12"/>
        <v>1.1049041896719713</v>
      </c>
      <c r="BE176" s="19">
        <f t="shared" si="13"/>
        <v>1.0312439103605067</v>
      </c>
      <c r="BF176" s="19">
        <f t="shared" si="15"/>
        <v>1.0811692107827218</v>
      </c>
      <c r="BG176" s="19">
        <f t="shared" si="11"/>
        <v>1.0394283858395583</v>
      </c>
    </row>
    <row r="177" spans="1:59">
      <c r="A177" s="24">
        <v>176</v>
      </c>
      <c r="B177" s="31">
        <v>2004087</v>
      </c>
      <c r="C177" s="32" t="s">
        <v>175</v>
      </c>
      <c r="D177" s="21">
        <v>1</v>
      </c>
      <c r="E177" s="22">
        <v>3</v>
      </c>
      <c r="F177" s="22">
        <v>7</v>
      </c>
      <c r="G177" s="22">
        <v>8</v>
      </c>
      <c r="H177" s="22">
        <v>25</v>
      </c>
      <c r="I177" s="22">
        <v>26</v>
      </c>
      <c r="J177" s="23">
        <v>14</v>
      </c>
      <c r="Q177" s="33"/>
      <c r="R177" s="33"/>
      <c r="S177" s="33"/>
      <c r="T177" s="33"/>
      <c r="U177" s="33"/>
      <c r="V177" s="33"/>
      <c r="X177" s="34"/>
      <c r="Y177" s="33"/>
      <c r="Z177" s="33"/>
      <c r="AA177" s="33"/>
      <c r="AB177" s="33"/>
      <c r="AC177" s="35"/>
      <c r="AD177" s="33"/>
      <c r="AE177" s="33"/>
      <c r="AF177" s="33"/>
      <c r="AG177" s="33"/>
      <c r="AH177" s="33"/>
      <c r="AI177" s="33"/>
      <c r="AJ177" s="36"/>
      <c r="AK177" s="10">
        <v>7</v>
      </c>
      <c r="AL177" s="11">
        <v>10</v>
      </c>
      <c r="AM177" s="11">
        <v>10</v>
      </c>
      <c r="AN177" s="11">
        <v>10</v>
      </c>
      <c r="AO177" s="11">
        <v>14</v>
      </c>
      <c r="AP177" s="11">
        <v>14</v>
      </c>
      <c r="AQ177" s="11">
        <v>34</v>
      </c>
      <c r="AR177" s="11">
        <v>30</v>
      </c>
      <c r="AS177" s="11">
        <v>26</v>
      </c>
      <c r="AT177" s="11">
        <v>22</v>
      </c>
      <c r="AU177" s="11">
        <v>31</v>
      </c>
      <c r="AV177" s="11">
        <v>42</v>
      </c>
      <c r="AW177" s="12">
        <v>40</v>
      </c>
      <c r="AX177" s="13">
        <v>38</v>
      </c>
      <c r="AY177" s="13">
        <v>36</v>
      </c>
      <c r="AZ177" s="13">
        <v>34</v>
      </c>
      <c r="BA177" s="13">
        <v>32</v>
      </c>
      <c r="BB177" s="14">
        <v>30</v>
      </c>
      <c r="BC177" s="19">
        <f t="shared" si="14"/>
        <v>36</v>
      </c>
      <c r="BD177" s="55">
        <f t="shared" si="12"/>
        <v>1.0557973367976616</v>
      </c>
      <c r="BE177" s="19">
        <f t="shared" si="13"/>
        <v>0.96986034426761936</v>
      </c>
      <c r="BF177" s="19">
        <f t="shared" si="15"/>
        <v>1.0664371549204286</v>
      </c>
      <c r="BG177" s="19">
        <f t="shared" si="11"/>
        <v>1.0418837284832738</v>
      </c>
    </row>
    <row r="178" spans="1:59">
      <c r="A178" s="24">
        <v>177</v>
      </c>
      <c r="B178" s="31">
        <v>2004088</v>
      </c>
      <c r="C178" s="32" t="s">
        <v>176</v>
      </c>
      <c r="D178" s="21">
        <v>2</v>
      </c>
      <c r="E178" s="22">
        <v>10</v>
      </c>
      <c r="F178" s="22">
        <v>19</v>
      </c>
      <c r="G178" s="22">
        <v>22</v>
      </c>
      <c r="H178" s="22">
        <v>24</v>
      </c>
      <c r="I178" s="22">
        <v>32</v>
      </c>
      <c r="J178" s="23">
        <v>14</v>
      </c>
      <c r="Q178" s="33"/>
      <c r="R178" s="33"/>
      <c r="S178" s="33"/>
      <c r="T178" s="33"/>
      <c r="U178" s="33"/>
      <c r="V178" s="33"/>
      <c r="X178" s="34"/>
      <c r="Y178" s="33"/>
      <c r="Z178" s="33"/>
      <c r="AA178" s="33"/>
      <c r="AB178" s="33"/>
      <c r="AC178" s="35"/>
      <c r="AD178" s="33"/>
      <c r="AE178" s="33"/>
      <c r="AF178" s="33"/>
      <c r="AG178" s="33"/>
      <c r="AH178" s="33"/>
      <c r="AI178" s="33"/>
      <c r="AJ178" s="36"/>
      <c r="AK178" s="10">
        <v>7</v>
      </c>
      <c r="AL178" s="11">
        <v>9</v>
      </c>
      <c r="AM178" s="11">
        <v>14</v>
      </c>
      <c r="AN178" s="11">
        <v>13</v>
      </c>
      <c r="AO178" s="11">
        <v>18</v>
      </c>
      <c r="AP178" s="11">
        <v>13</v>
      </c>
      <c r="AQ178" s="11">
        <v>19</v>
      </c>
      <c r="AR178" s="11">
        <v>19</v>
      </c>
      <c r="AS178" s="11">
        <v>32</v>
      </c>
      <c r="AT178" s="11">
        <v>37</v>
      </c>
      <c r="AU178" s="11">
        <v>44</v>
      </c>
      <c r="AV178" s="11">
        <v>39</v>
      </c>
      <c r="AW178" s="12">
        <v>34</v>
      </c>
      <c r="AX178" s="13">
        <v>29</v>
      </c>
      <c r="AY178" s="13">
        <v>41</v>
      </c>
      <c r="AZ178" s="13">
        <v>37</v>
      </c>
      <c r="BA178" s="13">
        <v>33</v>
      </c>
      <c r="BB178" s="14">
        <v>49</v>
      </c>
      <c r="BC178" s="19">
        <f t="shared" si="14"/>
        <v>41</v>
      </c>
      <c r="BD178" s="55">
        <f t="shared" si="12"/>
        <v>0.89620006495615456</v>
      </c>
      <c r="BE178" s="19">
        <f t="shared" si="13"/>
        <v>0.97395258200714518</v>
      </c>
      <c r="BF178" s="19">
        <f t="shared" si="15"/>
        <v>1.0451575186748945</v>
      </c>
      <c r="BG178" s="19">
        <f t="shared" si="11"/>
        <v>1.0349269243260799</v>
      </c>
    </row>
    <row r="179" spans="1:59">
      <c r="A179" s="24">
        <v>178</v>
      </c>
      <c r="B179" s="31">
        <v>2004089</v>
      </c>
      <c r="C179" s="32" t="s">
        <v>177</v>
      </c>
      <c r="D179" s="21">
        <v>14</v>
      </c>
      <c r="E179" s="22">
        <v>17</v>
      </c>
      <c r="F179" s="22">
        <v>20</v>
      </c>
      <c r="G179" s="22">
        <v>25</v>
      </c>
      <c r="H179" s="22">
        <v>28</v>
      </c>
      <c r="I179" s="22">
        <v>30</v>
      </c>
      <c r="J179" s="23">
        <v>14</v>
      </c>
      <c r="Q179" s="33"/>
      <c r="R179" s="33"/>
      <c r="S179" s="33"/>
      <c r="T179" s="33"/>
      <c r="U179" s="33"/>
      <c r="V179" s="33"/>
      <c r="X179" s="34"/>
      <c r="Y179" s="33"/>
      <c r="Z179" s="33"/>
      <c r="AA179" s="33"/>
      <c r="AB179" s="33"/>
      <c r="AC179" s="35"/>
      <c r="AD179" s="33"/>
      <c r="AE179" s="33"/>
      <c r="AF179" s="33"/>
      <c r="AG179" s="33"/>
      <c r="AH179" s="33"/>
      <c r="AI179" s="33"/>
      <c r="AJ179" s="36"/>
      <c r="AK179" s="10">
        <v>8</v>
      </c>
      <c r="AL179" s="11">
        <v>6</v>
      </c>
      <c r="AM179" s="11">
        <v>9</v>
      </c>
      <c r="AN179" s="11">
        <v>14</v>
      </c>
      <c r="AO179" s="11">
        <v>15</v>
      </c>
      <c r="AP179" s="11">
        <v>22</v>
      </c>
      <c r="AQ179" s="11">
        <v>26</v>
      </c>
      <c r="AR179" s="11">
        <v>24</v>
      </c>
      <c r="AS179" s="11">
        <v>35</v>
      </c>
      <c r="AT179" s="11">
        <v>26</v>
      </c>
      <c r="AU179" s="11">
        <v>30</v>
      </c>
      <c r="AV179" s="11">
        <v>22</v>
      </c>
      <c r="AW179" s="12">
        <v>44</v>
      </c>
      <c r="AX179" s="13">
        <v>54</v>
      </c>
      <c r="AY179" s="13">
        <v>49</v>
      </c>
      <c r="AZ179" s="13">
        <v>62</v>
      </c>
      <c r="BA179" s="13">
        <v>58</v>
      </c>
      <c r="BB179" s="14">
        <v>54</v>
      </c>
      <c r="BC179" s="19">
        <f t="shared" si="14"/>
        <v>49</v>
      </c>
      <c r="BD179" s="55">
        <f t="shared" si="12"/>
        <v>0.94939915556999022</v>
      </c>
      <c r="BE179" s="19">
        <f t="shared" si="13"/>
        <v>0.97395258200714518</v>
      </c>
      <c r="BF179" s="19">
        <f t="shared" si="15"/>
        <v>1.0386099382916532</v>
      </c>
      <c r="BG179" s="19">
        <f t="shared" si="11"/>
        <v>1.0320623579084118</v>
      </c>
    </row>
    <row r="180" spans="1:59">
      <c r="A180" s="24">
        <v>179</v>
      </c>
      <c r="B180" s="31">
        <v>2004090</v>
      </c>
      <c r="C180" s="32" t="s">
        <v>178</v>
      </c>
      <c r="D180" s="21">
        <v>1</v>
      </c>
      <c r="E180" s="22">
        <v>18</v>
      </c>
      <c r="F180" s="22">
        <v>20</v>
      </c>
      <c r="G180" s="22">
        <v>24</v>
      </c>
      <c r="H180" s="22">
        <v>32</v>
      </c>
      <c r="I180" s="22">
        <v>33</v>
      </c>
      <c r="J180" s="23">
        <v>12</v>
      </c>
      <c r="Q180" s="33"/>
      <c r="R180" s="33"/>
      <c r="S180" s="33"/>
      <c r="T180" s="33"/>
      <c r="U180" s="33"/>
      <c r="V180" s="33"/>
      <c r="X180" s="34"/>
      <c r="Y180" s="33"/>
      <c r="Z180" s="33"/>
      <c r="AA180" s="33"/>
      <c r="AB180" s="33"/>
      <c r="AC180" s="35"/>
      <c r="AD180" s="33"/>
      <c r="AE180" s="33"/>
      <c r="AF180" s="33"/>
      <c r="AG180" s="33"/>
      <c r="AH180" s="33"/>
      <c r="AI180" s="33"/>
      <c r="AJ180" s="36"/>
      <c r="AK180" s="10">
        <v>5</v>
      </c>
      <c r="AL180" s="11">
        <v>4</v>
      </c>
      <c r="AM180" s="11">
        <v>13</v>
      </c>
      <c r="AN180" s="11">
        <v>8</v>
      </c>
      <c r="AO180" s="11">
        <v>23</v>
      </c>
      <c r="AP180" s="11">
        <v>8</v>
      </c>
      <c r="AQ180" s="11">
        <v>20</v>
      </c>
      <c r="AR180" s="11">
        <v>18</v>
      </c>
      <c r="AS180" s="11">
        <v>29</v>
      </c>
      <c r="AT180" s="11">
        <v>32</v>
      </c>
      <c r="AU180" s="11">
        <v>37</v>
      </c>
      <c r="AV180" s="11">
        <v>30</v>
      </c>
      <c r="AW180" s="12">
        <v>23</v>
      </c>
      <c r="AX180" s="13">
        <v>16</v>
      </c>
      <c r="AY180" s="13">
        <v>43</v>
      </c>
      <c r="AZ180" s="13">
        <v>38</v>
      </c>
      <c r="BA180" s="13">
        <v>52</v>
      </c>
      <c r="BB180" s="14">
        <v>48</v>
      </c>
      <c r="BC180" s="19">
        <f t="shared" si="14"/>
        <v>43</v>
      </c>
      <c r="BD180" s="55">
        <f t="shared" si="12"/>
        <v>0.87164663851899971</v>
      </c>
      <c r="BE180" s="19">
        <f t="shared" si="13"/>
        <v>0.98827541409548547</v>
      </c>
      <c r="BF180" s="19">
        <f t="shared" si="15"/>
        <v>1.008327379019162</v>
      </c>
      <c r="BG180" s="19">
        <f t="shared" ref="BG180:BG243" si="16">IF($B180="","",SUM($BC131:$BC180)/50/$BM$3)</f>
        <v>1.0382007145177006</v>
      </c>
    </row>
    <row r="181" spans="1:59">
      <c r="A181" s="24">
        <v>180</v>
      </c>
      <c r="B181" s="31">
        <v>2004091</v>
      </c>
      <c r="C181" s="32" t="s">
        <v>179</v>
      </c>
      <c r="D181" s="21">
        <v>9</v>
      </c>
      <c r="E181" s="22">
        <v>13</v>
      </c>
      <c r="F181" s="22">
        <v>14</v>
      </c>
      <c r="G181" s="22">
        <v>21</v>
      </c>
      <c r="H181" s="22">
        <v>30</v>
      </c>
      <c r="I181" s="22">
        <v>33</v>
      </c>
      <c r="J181" s="23">
        <v>1</v>
      </c>
      <c r="Q181" s="33"/>
      <c r="R181" s="33"/>
      <c r="S181" s="33"/>
      <c r="T181" s="33"/>
      <c r="U181" s="33"/>
      <c r="V181" s="33"/>
      <c r="X181" s="34"/>
      <c r="Y181" s="33"/>
      <c r="Z181" s="33"/>
      <c r="AA181" s="33"/>
      <c r="AB181" s="33"/>
      <c r="AC181" s="35"/>
      <c r="AD181" s="33"/>
      <c r="AE181" s="33"/>
      <c r="AF181" s="33"/>
      <c r="AG181" s="33"/>
      <c r="AH181" s="33"/>
      <c r="AI181" s="33"/>
      <c r="AJ181" s="36"/>
      <c r="AK181" s="10">
        <v>3</v>
      </c>
      <c r="AL181" s="11">
        <v>8</v>
      </c>
      <c r="AM181" s="11">
        <v>15</v>
      </c>
      <c r="AN181" s="11">
        <v>12</v>
      </c>
      <c r="AO181" s="11">
        <v>15</v>
      </c>
      <c r="AP181" s="11">
        <v>24</v>
      </c>
      <c r="AQ181" s="11">
        <v>21</v>
      </c>
      <c r="AR181" s="11">
        <v>20</v>
      </c>
      <c r="AS181" s="11">
        <v>32</v>
      </c>
      <c r="AT181" s="11">
        <v>36</v>
      </c>
      <c r="AU181" s="11">
        <v>29</v>
      </c>
      <c r="AV181" s="11">
        <v>36</v>
      </c>
      <c r="AW181" s="12">
        <v>45</v>
      </c>
      <c r="AX181" s="13">
        <v>56</v>
      </c>
      <c r="AY181" s="13">
        <v>69</v>
      </c>
      <c r="AZ181" s="13">
        <v>66</v>
      </c>
      <c r="BA181" s="13">
        <v>63</v>
      </c>
      <c r="BB181" s="14">
        <v>60</v>
      </c>
      <c r="BC181" s="19">
        <f t="shared" si="14"/>
        <v>69</v>
      </c>
      <c r="BD181" s="55">
        <f t="shared" si="12"/>
        <v>0.97395258200714518</v>
      </c>
      <c r="BE181" s="19">
        <f t="shared" si="13"/>
        <v>1.0394283858395583</v>
      </c>
      <c r="BF181" s="19">
        <f t="shared" si="15"/>
        <v>1.0304254628126015</v>
      </c>
      <c r="BG181" s="19">
        <f t="shared" si="16"/>
        <v>1.0488405326404677</v>
      </c>
    </row>
    <row r="182" spans="1:59">
      <c r="A182" s="24">
        <v>181</v>
      </c>
      <c r="B182" s="31">
        <v>2004092</v>
      </c>
      <c r="C182" s="32" t="s">
        <v>180</v>
      </c>
      <c r="D182" s="21">
        <v>1</v>
      </c>
      <c r="E182" s="22">
        <v>4</v>
      </c>
      <c r="F182" s="22">
        <v>8</v>
      </c>
      <c r="G182" s="22">
        <v>13</v>
      </c>
      <c r="H182" s="22">
        <v>28</v>
      </c>
      <c r="I182" s="22">
        <v>31</v>
      </c>
      <c r="J182" s="23">
        <v>2</v>
      </c>
      <c r="Q182" s="33"/>
      <c r="R182" s="33"/>
      <c r="S182" s="33"/>
      <c r="T182" s="33"/>
      <c r="U182" s="33"/>
      <c r="V182" s="33"/>
      <c r="X182" s="34"/>
      <c r="Y182" s="33"/>
      <c r="Z182" s="33"/>
      <c r="AA182" s="33"/>
      <c r="AB182" s="33"/>
      <c r="AC182" s="35"/>
      <c r="AD182" s="33"/>
      <c r="AE182" s="33"/>
      <c r="AF182" s="33"/>
      <c r="AG182" s="33"/>
      <c r="AH182" s="33"/>
      <c r="AI182" s="33"/>
      <c r="AJ182" s="36"/>
      <c r="AK182" s="10">
        <v>7</v>
      </c>
      <c r="AL182" s="11">
        <v>5</v>
      </c>
      <c r="AM182" s="11">
        <v>15</v>
      </c>
      <c r="AN182" s="11">
        <v>13</v>
      </c>
      <c r="AO182" s="11">
        <v>15</v>
      </c>
      <c r="AP182" s="11">
        <v>21</v>
      </c>
      <c r="AQ182" s="11">
        <v>22</v>
      </c>
      <c r="AR182" s="11">
        <v>25</v>
      </c>
      <c r="AS182" s="11">
        <v>30</v>
      </c>
      <c r="AT182" s="11">
        <v>25</v>
      </c>
      <c r="AU182" s="11">
        <v>20</v>
      </c>
      <c r="AV182" s="11">
        <v>29</v>
      </c>
      <c r="AW182" s="12">
        <v>40</v>
      </c>
      <c r="AX182" s="13">
        <v>53</v>
      </c>
      <c r="AY182" s="13">
        <v>51</v>
      </c>
      <c r="AZ182" s="13">
        <v>49</v>
      </c>
      <c r="BA182" s="13">
        <v>47</v>
      </c>
      <c r="BB182" s="14">
        <v>45</v>
      </c>
      <c r="BC182" s="19">
        <f t="shared" si="14"/>
        <v>51</v>
      </c>
      <c r="BD182" s="55">
        <f t="shared" si="12"/>
        <v>1.0353361481000325</v>
      </c>
      <c r="BE182" s="19">
        <f t="shared" si="13"/>
        <v>1.0455667424488471</v>
      </c>
      <c r="BF182" s="19">
        <f t="shared" si="15"/>
        <v>1.0246963299772653</v>
      </c>
      <c r="BG182" s="19">
        <f t="shared" si="16"/>
        <v>1.0557973367976616</v>
      </c>
    </row>
    <row r="183" spans="1:59">
      <c r="A183" s="24">
        <v>182</v>
      </c>
      <c r="B183" s="31">
        <v>2004093</v>
      </c>
      <c r="C183" s="32" t="s">
        <v>181</v>
      </c>
      <c r="D183" s="21">
        <v>11</v>
      </c>
      <c r="E183" s="22">
        <v>14</v>
      </c>
      <c r="F183" s="22">
        <v>20</v>
      </c>
      <c r="G183" s="22">
        <v>27</v>
      </c>
      <c r="H183" s="22">
        <v>32</v>
      </c>
      <c r="I183" s="22">
        <v>33</v>
      </c>
      <c r="J183" s="23">
        <v>5</v>
      </c>
      <c r="Q183" s="33"/>
      <c r="R183" s="33"/>
      <c r="S183" s="33"/>
      <c r="T183" s="33"/>
      <c r="U183" s="33"/>
      <c r="V183" s="33"/>
      <c r="X183" s="34"/>
      <c r="Y183" s="33"/>
      <c r="Z183" s="33"/>
      <c r="AA183" s="33"/>
      <c r="AB183" s="33"/>
      <c r="AC183" s="35"/>
      <c r="AD183" s="33"/>
      <c r="AE183" s="33"/>
      <c r="AF183" s="33"/>
      <c r="AG183" s="33"/>
      <c r="AH183" s="33"/>
      <c r="AI183" s="33"/>
      <c r="AJ183" s="36"/>
      <c r="AK183" s="10">
        <v>8</v>
      </c>
      <c r="AL183" s="11">
        <v>9</v>
      </c>
      <c r="AM183" s="11">
        <v>12</v>
      </c>
      <c r="AN183" s="11">
        <v>17</v>
      </c>
      <c r="AO183" s="11">
        <v>25</v>
      </c>
      <c r="AP183" s="11">
        <v>17</v>
      </c>
      <c r="AQ183" s="11">
        <v>20</v>
      </c>
      <c r="AR183" s="11">
        <v>17</v>
      </c>
      <c r="AS183" s="11">
        <v>27</v>
      </c>
      <c r="AT183" s="11">
        <v>41</v>
      </c>
      <c r="AU183" s="11">
        <v>33</v>
      </c>
      <c r="AV183" s="11">
        <v>39</v>
      </c>
      <c r="AW183" s="12">
        <v>47</v>
      </c>
      <c r="AX183" s="13">
        <v>41</v>
      </c>
      <c r="AY183" s="13">
        <v>69</v>
      </c>
      <c r="AZ183" s="13">
        <v>65</v>
      </c>
      <c r="BA183" s="13">
        <v>61</v>
      </c>
      <c r="BB183" s="14">
        <v>57</v>
      </c>
      <c r="BC183" s="19">
        <f t="shared" si="14"/>
        <v>69</v>
      </c>
      <c r="BD183" s="55">
        <f t="shared" si="12"/>
        <v>1.1499188048067555</v>
      </c>
      <c r="BE183" s="19">
        <f t="shared" si="13"/>
        <v>1.023059434881455</v>
      </c>
      <c r="BF183" s="19">
        <f t="shared" si="15"/>
        <v>1.0361545956479377</v>
      </c>
      <c r="BG183" s="19">
        <f t="shared" si="16"/>
        <v>1.0680740500162391</v>
      </c>
    </row>
    <row r="184" spans="1:59">
      <c r="A184" s="24">
        <v>183</v>
      </c>
      <c r="B184" s="31">
        <v>2004094</v>
      </c>
      <c r="C184" s="32" t="s">
        <v>182</v>
      </c>
      <c r="D184" s="21">
        <v>5</v>
      </c>
      <c r="E184" s="22">
        <v>9</v>
      </c>
      <c r="F184" s="22">
        <v>10</v>
      </c>
      <c r="G184" s="22">
        <v>13</v>
      </c>
      <c r="H184" s="22">
        <v>24</v>
      </c>
      <c r="I184" s="22">
        <v>25</v>
      </c>
      <c r="J184" s="23">
        <v>8</v>
      </c>
      <c r="Q184" s="33"/>
      <c r="R184" s="33"/>
      <c r="S184" s="33"/>
      <c r="T184" s="33"/>
      <c r="U184" s="33"/>
      <c r="V184" s="33"/>
      <c r="X184" s="34"/>
      <c r="Y184" s="33"/>
      <c r="Z184" s="33"/>
      <c r="AA184" s="33"/>
      <c r="AB184" s="33"/>
      <c r="AC184" s="35"/>
      <c r="AD184" s="33"/>
      <c r="AE184" s="33"/>
      <c r="AF184" s="33"/>
      <c r="AG184" s="33"/>
      <c r="AH184" s="33"/>
      <c r="AI184" s="33"/>
      <c r="AJ184" s="36"/>
      <c r="AK184" s="10">
        <v>5</v>
      </c>
      <c r="AL184" s="11">
        <v>6</v>
      </c>
      <c r="AM184" s="11">
        <v>11</v>
      </c>
      <c r="AN184" s="11">
        <v>14</v>
      </c>
      <c r="AO184" s="11">
        <v>23</v>
      </c>
      <c r="AP184" s="11">
        <v>14</v>
      </c>
      <c r="AQ184" s="11">
        <v>23</v>
      </c>
      <c r="AR184" s="11">
        <v>26</v>
      </c>
      <c r="AS184" s="11">
        <v>31</v>
      </c>
      <c r="AT184" s="11">
        <v>26</v>
      </c>
      <c r="AU184" s="11">
        <v>47</v>
      </c>
      <c r="AV184" s="11">
        <v>58</v>
      </c>
      <c r="AW184" s="12">
        <v>56</v>
      </c>
      <c r="AX184" s="13">
        <v>54</v>
      </c>
      <c r="AY184" s="13">
        <v>52</v>
      </c>
      <c r="AZ184" s="13">
        <v>50</v>
      </c>
      <c r="BA184" s="13">
        <v>48</v>
      </c>
      <c r="BB184" s="14">
        <v>46</v>
      </c>
      <c r="BC184" s="19">
        <f t="shared" si="14"/>
        <v>52</v>
      </c>
      <c r="BD184" s="55">
        <f t="shared" si="12"/>
        <v>1.1621955180253329</v>
      </c>
      <c r="BE184" s="19">
        <f t="shared" si="13"/>
        <v>1.0557973367976616</v>
      </c>
      <c r="BF184" s="19">
        <f t="shared" si="15"/>
        <v>1.0394283858395583</v>
      </c>
      <c r="BG184" s="19">
        <f t="shared" si="16"/>
        <v>1.0664371549204286</v>
      </c>
    </row>
    <row r="185" spans="1:59">
      <c r="A185" s="24">
        <v>184</v>
      </c>
      <c r="B185" s="31">
        <v>2004095</v>
      </c>
      <c r="C185" s="32" t="s">
        <v>183</v>
      </c>
      <c r="D185" s="21">
        <v>19</v>
      </c>
      <c r="E185" s="22">
        <v>22</v>
      </c>
      <c r="F185" s="22">
        <v>27</v>
      </c>
      <c r="G185" s="22">
        <v>28</v>
      </c>
      <c r="H185" s="22">
        <v>30</v>
      </c>
      <c r="I185" s="22">
        <v>32</v>
      </c>
      <c r="J185" s="23">
        <v>1</v>
      </c>
      <c r="Q185" s="33"/>
      <c r="R185" s="33"/>
      <c r="S185" s="33"/>
      <c r="T185" s="33"/>
      <c r="U185" s="33"/>
      <c r="V185" s="33"/>
      <c r="X185" s="34"/>
      <c r="Y185" s="33"/>
      <c r="Z185" s="33"/>
      <c r="AA185" s="33"/>
      <c r="AB185" s="33"/>
      <c r="AC185" s="35"/>
      <c r="AD185" s="33"/>
      <c r="AE185" s="33"/>
      <c r="AF185" s="33"/>
      <c r="AG185" s="33"/>
      <c r="AH185" s="33"/>
      <c r="AI185" s="33"/>
      <c r="AJ185" s="36"/>
      <c r="AK185" s="10">
        <v>5</v>
      </c>
      <c r="AL185" s="11">
        <v>10</v>
      </c>
      <c r="AM185" s="11">
        <v>13</v>
      </c>
      <c r="AN185" s="11">
        <v>14</v>
      </c>
      <c r="AO185" s="11">
        <v>18</v>
      </c>
      <c r="AP185" s="11">
        <v>22</v>
      </c>
      <c r="AQ185" s="11">
        <v>14</v>
      </c>
      <c r="AR185" s="11">
        <v>28</v>
      </c>
      <c r="AS185" s="11">
        <v>37</v>
      </c>
      <c r="AT185" s="11">
        <v>38</v>
      </c>
      <c r="AU185" s="11">
        <v>28</v>
      </c>
      <c r="AV185" s="11">
        <v>32</v>
      </c>
      <c r="AW185" s="12">
        <v>38</v>
      </c>
      <c r="AX185" s="13">
        <v>46</v>
      </c>
      <c r="AY185" s="13">
        <v>56</v>
      </c>
      <c r="AZ185" s="13">
        <v>50</v>
      </c>
      <c r="BA185" s="13">
        <v>44</v>
      </c>
      <c r="BB185" s="14">
        <v>58</v>
      </c>
      <c r="BC185" s="19">
        <f t="shared" si="14"/>
        <v>56</v>
      </c>
      <c r="BD185" s="55">
        <f t="shared" si="12"/>
        <v>1.2153946086391685</v>
      </c>
      <c r="BE185" s="19">
        <f t="shared" si="13"/>
        <v>1.0435206235790842</v>
      </c>
      <c r="BF185" s="19">
        <f t="shared" si="15"/>
        <v>1.0361545956479377</v>
      </c>
      <c r="BG185" s="19">
        <f t="shared" si="16"/>
        <v>1.0713478402078598</v>
      </c>
    </row>
    <row r="186" spans="1:59">
      <c r="A186" s="24">
        <v>185</v>
      </c>
      <c r="B186" s="31">
        <v>2004096</v>
      </c>
      <c r="C186" s="32" t="s">
        <v>184</v>
      </c>
      <c r="D186" s="21">
        <v>1</v>
      </c>
      <c r="E186" s="22">
        <v>4</v>
      </c>
      <c r="F186" s="22">
        <v>12</v>
      </c>
      <c r="G186" s="22">
        <v>16</v>
      </c>
      <c r="H186" s="22">
        <v>20</v>
      </c>
      <c r="I186" s="22">
        <v>30</v>
      </c>
      <c r="J186" s="23">
        <v>15</v>
      </c>
      <c r="Q186" s="33"/>
      <c r="R186" s="33"/>
      <c r="S186" s="33"/>
      <c r="T186" s="33"/>
      <c r="U186" s="33"/>
      <c r="V186" s="33"/>
      <c r="X186" s="34"/>
      <c r="Y186" s="33"/>
      <c r="Z186" s="33"/>
      <c r="AA186" s="33"/>
      <c r="AB186" s="33"/>
      <c r="AC186" s="35"/>
      <c r="AD186" s="33"/>
      <c r="AE186" s="33"/>
      <c r="AF186" s="33"/>
      <c r="AG186" s="33"/>
      <c r="AH186" s="33"/>
      <c r="AI186" s="33"/>
      <c r="AJ186" s="36"/>
      <c r="AK186" s="10">
        <v>5</v>
      </c>
      <c r="AL186" s="11">
        <v>3</v>
      </c>
      <c r="AM186" s="11">
        <v>8</v>
      </c>
      <c r="AN186" s="11">
        <v>11</v>
      </c>
      <c r="AO186" s="11">
        <v>20</v>
      </c>
      <c r="AP186" s="11">
        <v>19</v>
      </c>
      <c r="AQ186" s="11">
        <v>20</v>
      </c>
      <c r="AR186" s="11">
        <v>13</v>
      </c>
      <c r="AS186" s="11">
        <v>28</v>
      </c>
      <c r="AT186" s="11">
        <v>23</v>
      </c>
      <c r="AU186" s="11">
        <v>31</v>
      </c>
      <c r="AV186" s="11">
        <v>27</v>
      </c>
      <c r="AW186" s="12">
        <v>23</v>
      </c>
      <c r="AX186" s="13">
        <v>35</v>
      </c>
      <c r="AY186" s="13">
        <v>49</v>
      </c>
      <c r="AZ186" s="13">
        <v>47</v>
      </c>
      <c r="BA186" s="13">
        <v>45</v>
      </c>
      <c r="BB186" s="14">
        <v>43</v>
      </c>
      <c r="BC186" s="19">
        <f t="shared" si="14"/>
        <v>49</v>
      </c>
      <c r="BD186" s="55">
        <f t="shared" si="12"/>
        <v>1.1335498538486521</v>
      </c>
      <c r="BE186" s="19">
        <f t="shared" si="13"/>
        <v>1.0537512179278987</v>
      </c>
      <c r="BF186" s="19">
        <f t="shared" si="15"/>
        <v>1.0410652809353687</v>
      </c>
      <c r="BG186" s="19">
        <f t="shared" si="16"/>
        <v>1.065209483598571</v>
      </c>
    </row>
    <row r="187" spans="1:59">
      <c r="A187" s="24">
        <v>186</v>
      </c>
      <c r="B187" s="31">
        <v>2004097</v>
      </c>
      <c r="C187" s="32" t="s">
        <v>185</v>
      </c>
      <c r="D187" s="21">
        <v>10</v>
      </c>
      <c r="E187" s="22">
        <v>19</v>
      </c>
      <c r="F187" s="22">
        <v>20</v>
      </c>
      <c r="G187" s="22">
        <v>26</v>
      </c>
      <c r="H187" s="22">
        <v>29</v>
      </c>
      <c r="I187" s="22">
        <v>31</v>
      </c>
      <c r="J187" s="23">
        <v>14</v>
      </c>
      <c r="Q187" s="33"/>
      <c r="R187" s="33"/>
      <c r="S187" s="33"/>
      <c r="T187" s="33"/>
      <c r="U187" s="33"/>
      <c r="V187" s="33"/>
      <c r="X187" s="34"/>
      <c r="Y187" s="33"/>
      <c r="Z187" s="33"/>
      <c r="AA187" s="33"/>
      <c r="AB187" s="33"/>
      <c r="AC187" s="35"/>
      <c r="AD187" s="33"/>
      <c r="AE187" s="33"/>
      <c r="AF187" s="33"/>
      <c r="AG187" s="33"/>
      <c r="AH187" s="33"/>
      <c r="AI187" s="33"/>
      <c r="AJ187" s="36"/>
      <c r="AK187" s="10">
        <v>9</v>
      </c>
      <c r="AL187" s="11">
        <v>11</v>
      </c>
      <c r="AM187" s="11">
        <v>10</v>
      </c>
      <c r="AN187" s="11">
        <v>15</v>
      </c>
      <c r="AO187" s="11">
        <v>23</v>
      </c>
      <c r="AP187" s="11">
        <v>23</v>
      </c>
      <c r="AQ187" s="11">
        <v>18</v>
      </c>
      <c r="AR187" s="11">
        <v>25</v>
      </c>
      <c r="AS187" s="11">
        <v>47</v>
      </c>
      <c r="AT187" s="11">
        <v>39</v>
      </c>
      <c r="AU187" s="11">
        <v>31</v>
      </c>
      <c r="AV187" s="11">
        <v>37</v>
      </c>
      <c r="AW187" s="12">
        <v>45</v>
      </c>
      <c r="AX187" s="13">
        <v>55</v>
      </c>
      <c r="AY187" s="13">
        <v>50</v>
      </c>
      <c r="AZ187" s="13">
        <v>45</v>
      </c>
      <c r="BA187" s="13">
        <v>40</v>
      </c>
      <c r="BB187" s="14">
        <v>55</v>
      </c>
      <c r="BC187" s="19">
        <f t="shared" si="14"/>
        <v>50</v>
      </c>
      <c r="BD187" s="55">
        <f t="shared" si="12"/>
        <v>1.1294576161091263</v>
      </c>
      <c r="BE187" s="19">
        <f t="shared" si="13"/>
        <v>1.0823968821045793</v>
      </c>
      <c r="BF187" s="19">
        <f t="shared" si="15"/>
        <v>1.0296070152646963</v>
      </c>
      <c r="BG187" s="19">
        <f t="shared" si="16"/>
        <v>1.0648002598246185</v>
      </c>
    </row>
    <row r="188" spans="1:59">
      <c r="A188" s="24">
        <v>187</v>
      </c>
      <c r="B188" s="31">
        <v>2004098</v>
      </c>
      <c r="C188" s="32" t="s">
        <v>186</v>
      </c>
      <c r="D188" s="21">
        <v>3</v>
      </c>
      <c r="E188" s="22">
        <v>12</v>
      </c>
      <c r="F188" s="22">
        <v>13</v>
      </c>
      <c r="G188" s="22">
        <v>25</v>
      </c>
      <c r="H188" s="22">
        <v>26</v>
      </c>
      <c r="I188" s="22">
        <v>31</v>
      </c>
      <c r="J188" s="23">
        <v>3</v>
      </c>
      <c r="Q188" s="33"/>
      <c r="R188" s="33"/>
      <c r="S188" s="33"/>
      <c r="T188" s="33"/>
      <c r="U188" s="33"/>
      <c r="V188" s="33"/>
      <c r="X188" s="34"/>
      <c r="Y188" s="33"/>
      <c r="Z188" s="33"/>
      <c r="AA188" s="33"/>
      <c r="AB188" s="33"/>
      <c r="AC188" s="35"/>
      <c r="AD188" s="33"/>
      <c r="AE188" s="33"/>
      <c r="AF188" s="33"/>
      <c r="AG188" s="33"/>
      <c r="AH188" s="33"/>
      <c r="AI188" s="33"/>
      <c r="AJ188" s="36"/>
      <c r="AK188" s="10">
        <v>5</v>
      </c>
      <c r="AL188" s="11">
        <v>10</v>
      </c>
      <c r="AM188" s="11">
        <v>10</v>
      </c>
      <c r="AN188" s="11">
        <v>8</v>
      </c>
      <c r="AO188" s="11">
        <v>26</v>
      </c>
      <c r="AP188" s="11">
        <v>22</v>
      </c>
      <c r="AQ188" s="11">
        <v>29</v>
      </c>
      <c r="AR188" s="11">
        <v>20</v>
      </c>
      <c r="AS188" s="11">
        <v>22</v>
      </c>
      <c r="AT188" s="11">
        <v>14</v>
      </c>
      <c r="AU188" s="11">
        <v>32</v>
      </c>
      <c r="AV188" s="11">
        <v>54</v>
      </c>
      <c r="AW188" s="12">
        <v>50</v>
      </c>
      <c r="AX188" s="13">
        <v>62</v>
      </c>
      <c r="AY188" s="13">
        <v>59</v>
      </c>
      <c r="AZ188" s="13">
        <v>56</v>
      </c>
      <c r="BA188" s="13">
        <v>53</v>
      </c>
      <c r="BB188" s="14">
        <v>50</v>
      </c>
      <c r="BC188" s="19">
        <f t="shared" si="14"/>
        <v>59</v>
      </c>
      <c r="BD188" s="55">
        <f t="shared" si="12"/>
        <v>1.0885352387138683</v>
      </c>
      <c r="BE188" s="19">
        <f t="shared" si="13"/>
        <v>1.1192270217603117</v>
      </c>
      <c r="BF188" s="19">
        <f t="shared" si="15"/>
        <v>1.032880805456317</v>
      </c>
      <c r="BG188" s="19">
        <f t="shared" si="16"/>
        <v>1.0660279311464762</v>
      </c>
    </row>
    <row r="189" spans="1:59">
      <c r="A189" s="24">
        <v>188</v>
      </c>
      <c r="B189" s="31">
        <v>2004099</v>
      </c>
      <c r="C189" s="32" t="s">
        <v>187</v>
      </c>
      <c r="D189" s="21">
        <v>5</v>
      </c>
      <c r="E189" s="22">
        <v>10</v>
      </c>
      <c r="F189" s="22">
        <v>21</v>
      </c>
      <c r="G189" s="22">
        <v>22</v>
      </c>
      <c r="H189" s="22">
        <v>26</v>
      </c>
      <c r="I189" s="22">
        <v>33</v>
      </c>
      <c r="J189" s="23">
        <v>2</v>
      </c>
      <c r="Q189" s="33"/>
      <c r="R189" s="33"/>
      <c r="S189" s="33"/>
      <c r="T189" s="33"/>
      <c r="U189" s="33"/>
      <c r="V189" s="33"/>
      <c r="X189" s="34"/>
      <c r="Y189" s="33"/>
      <c r="Z189" s="33"/>
      <c r="AA189" s="33"/>
      <c r="AB189" s="33"/>
      <c r="AC189" s="35"/>
      <c r="AD189" s="33"/>
      <c r="AE189" s="33"/>
      <c r="AF189" s="33"/>
      <c r="AG189" s="33"/>
      <c r="AH189" s="33"/>
      <c r="AI189" s="33"/>
      <c r="AJ189" s="36"/>
      <c r="AK189" s="10">
        <v>6</v>
      </c>
      <c r="AL189" s="11">
        <v>9</v>
      </c>
      <c r="AM189" s="11">
        <v>7</v>
      </c>
      <c r="AN189" s="11">
        <v>21</v>
      </c>
      <c r="AO189" s="11">
        <v>19</v>
      </c>
      <c r="AP189" s="11">
        <v>21</v>
      </c>
      <c r="AQ189" s="11">
        <v>27</v>
      </c>
      <c r="AR189" s="11">
        <v>17</v>
      </c>
      <c r="AS189" s="11">
        <v>29</v>
      </c>
      <c r="AT189" s="11">
        <v>45</v>
      </c>
      <c r="AU189" s="11">
        <v>39</v>
      </c>
      <c r="AV189" s="11">
        <v>47</v>
      </c>
      <c r="AW189" s="12">
        <v>42</v>
      </c>
      <c r="AX189" s="13">
        <v>37</v>
      </c>
      <c r="AY189" s="13">
        <v>49</v>
      </c>
      <c r="AZ189" s="13">
        <v>45</v>
      </c>
      <c r="BA189" s="13">
        <v>41</v>
      </c>
      <c r="BB189" s="14">
        <v>37</v>
      </c>
      <c r="BC189" s="19">
        <f t="shared" si="14"/>
        <v>49</v>
      </c>
      <c r="BD189" s="55">
        <f t="shared" si="12"/>
        <v>1.0762585254952908</v>
      </c>
      <c r="BE189" s="19">
        <f t="shared" si="13"/>
        <v>1.1192270217603117</v>
      </c>
      <c r="BF189" s="19">
        <f t="shared" si="15"/>
        <v>1.032880805456317</v>
      </c>
      <c r="BG189" s="19">
        <f t="shared" si="16"/>
        <v>1.056206560571614</v>
      </c>
    </row>
    <row r="190" spans="1:59">
      <c r="A190" s="24">
        <v>189</v>
      </c>
      <c r="B190" s="31">
        <v>2004100</v>
      </c>
      <c r="C190" s="32" t="s">
        <v>188</v>
      </c>
      <c r="D190" s="21">
        <v>6</v>
      </c>
      <c r="E190" s="22">
        <v>8</v>
      </c>
      <c r="F190" s="22">
        <v>9</v>
      </c>
      <c r="G190" s="22">
        <v>14</v>
      </c>
      <c r="H190" s="22">
        <v>24</v>
      </c>
      <c r="I190" s="22">
        <v>33</v>
      </c>
      <c r="J190" s="23">
        <v>15</v>
      </c>
      <c r="Q190" s="33"/>
      <c r="R190" s="33"/>
      <c r="S190" s="33"/>
      <c r="T190" s="33"/>
      <c r="U190" s="33"/>
      <c r="V190" s="33"/>
      <c r="X190" s="34"/>
      <c r="Y190" s="33"/>
      <c r="Z190" s="33"/>
      <c r="AA190" s="33"/>
      <c r="AB190" s="33"/>
      <c r="AC190" s="35"/>
      <c r="AD190" s="33"/>
      <c r="AE190" s="33"/>
      <c r="AF190" s="33"/>
      <c r="AG190" s="33"/>
      <c r="AH190" s="33"/>
      <c r="AI190" s="33"/>
      <c r="AJ190" s="36"/>
      <c r="AK190" s="10">
        <v>4</v>
      </c>
      <c r="AL190" s="11">
        <v>6</v>
      </c>
      <c r="AM190" s="11">
        <v>19</v>
      </c>
      <c r="AN190" s="11">
        <v>10</v>
      </c>
      <c r="AO190" s="11">
        <v>17</v>
      </c>
      <c r="AP190" s="11">
        <v>14</v>
      </c>
      <c r="AQ190" s="11">
        <v>31</v>
      </c>
      <c r="AR190" s="11">
        <v>34</v>
      </c>
      <c r="AS190" s="11">
        <v>28</v>
      </c>
      <c r="AT190" s="11">
        <v>34</v>
      </c>
      <c r="AU190" s="11">
        <v>42</v>
      </c>
      <c r="AV190" s="11">
        <v>38</v>
      </c>
      <c r="AW190" s="12">
        <v>49</v>
      </c>
      <c r="AX190" s="13">
        <v>46</v>
      </c>
      <c r="AY190" s="13">
        <v>60</v>
      </c>
      <c r="AZ190" s="13">
        <v>58</v>
      </c>
      <c r="BA190" s="13">
        <v>56</v>
      </c>
      <c r="BB190" s="14">
        <v>54</v>
      </c>
      <c r="BC190" s="19">
        <f t="shared" si="14"/>
        <v>60</v>
      </c>
      <c r="BD190" s="55">
        <f t="shared" si="12"/>
        <v>1.0926274764533939</v>
      </c>
      <c r="BE190" s="19">
        <f t="shared" si="13"/>
        <v>1.1540110425462813</v>
      </c>
      <c r="BF190" s="19">
        <f t="shared" si="15"/>
        <v>1.04761286131861</v>
      </c>
      <c r="BG190" s="19">
        <f t="shared" si="16"/>
        <v>1.0648002598246185</v>
      </c>
    </row>
    <row r="191" spans="1:59">
      <c r="A191" s="24">
        <v>190</v>
      </c>
      <c r="B191" s="31">
        <v>2004101</v>
      </c>
      <c r="C191" s="32" t="s">
        <v>189</v>
      </c>
      <c r="D191" s="21">
        <v>2</v>
      </c>
      <c r="E191" s="22">
        <v>9</v>
      </c>
      <c r="F191" s="22">
        <v>14</v>
      </c>
      <c r="G191" s="22">
        <v>19</v>
      </c>
      <c r="H191" s="22">
        <v>25</v>
      </c>
      <c r="I191" s="22">
        <v>26</v>
      </c>
      <c r="J191" s="23">
        <v>15</v>
      </c>
      <c r="Q191" s="33"/>
      <c r="R191" s="33"/>
      <c r="S191" s="33"/>
      <c r="T191" s="33"/>
      <c r="U191" s="33"/>
      <c r="V191" s="33"/>
      <c r="X191" s="34"/>
      <c r="Y191" s="33"/>
      <c r="Z191" s="33"/>
      <c r="AA191" s="33"/>
      <c r="AB191" s="33"/>
      <c r="AC191" s="35"/>
      <c r="AD191" s="33"/>
      <c r="AE191" s="33"/>
      <c r="AF191" s="33"/>
      <c r="AG191" s="33"/>
      <c r="AH191" s="33"/>
      <c r="AI191" s="33"/>
      <c r="AJ191" s="36"/>
      <c r="AK191" s="10">
        <v>8</v>
      </c>
      <c r="AL191" s="11">
        <v>11</v>
      </c>
      <c r="AM191" s="11">
        <v>15</v>
      </c>
      <c r="AN191" s="11">
        <v>11</v>
      </c>
      <c r="AO191" s="11">
        <v>18</v>
      </c>
      <c r="AP191" s="11">
        <v>15</v>
      </c>
      <c r="AQ191" s="11">
        <v>23</v>
      </c>
      <c r="AR191" s="11">
        <v>35</v>
      </c>
      <c r="AS191" s="11">
        <v>29</v>
      </c>
      <c r="AT191" s="11">
        <v>23</v>
      </c>
      <c r="AU191" s="11">
        <v>30</v>
      </c>
      <c r="AV191" s="11">
        <v>39</v>
      </c>
      <c r="AW191" s="12">
        <v>50</v>
      </c>
      <c r="AX191" s="13">
        <v>47</v>
      </c>
      <c r="AY191" s="13">
        <v>44</v>
      </c>
      <c r="AZ191" s="13">
        <v>41</v>
      </c>
      <c r="BA191" s="13">
        <v>38</v>
      </c>
      <c r="BB191" s="14">
        <v>55</v>
      </c>
      <c r="BC191" s="19">
        <f t="shared" si="14"/>
        <v>44</v>
      </c>
      <c r="BD191" s="55">
        <f t="shared" si="12"/>
        <v>1.0721662877557647</v>
      </c>
      <c r="BE191" s="19">
        <f t="shared" si="13"/>
        <v>1.1028580708022084</v>
      </c>
      <c r="BF191" s="19">
        <f t="shared" si="15"/>
        <v>1.0484313088665151</v>
      </c>
      <c r="BG191" s="19">
        <f t="shared" si="16"/>
        <v>1.0619356934069504</v>
      </c>
    </row>
    <row r="192" spans="1:59">
      <c r="A192" s="24">
        <v>191</v>
      </c>
      <c r="B192" s="31">
        <v>2004102</v>
      </c>
      <c r="C192" s="32" t="s">
        <v>190</v>
      </c>
      <c r="D192" s="21">
        <v>3</v>
      </c>
      <c r="E192" s="22">
        <v>9</v>
      </c>
      <c r="F192" s="22">
        <v>12</v>
      </c>
      <c r="G192" s="22">
        <v>15</v>
      </c>
      <c r="H192" s="22">
        <v>28</v>
      </c>
      <c r="I192" s="22">
        <v>32</v>
      </c>
      <c r="J192" s="23">
        <v>1</v>
      </c>
      <c r="Q192" s="33"/>
      <c r="R192" s="33"/>
      <c r="S192" s="33"/>
      <c r="T192" s="33"/>
      <c r="U192" s="33"/>
      <c r="V192" s="33"/>
      <c r="X192" s="34"/>
      <c r="Y192" s="33"/>
      <c r="Z192" s="33"/>
      <c r="AA192" s="33"/>
      <c r="AB192" s="33"/>
      <c r="AC192" s="35"/>
      <c r="AD192" s="33"/>
      <c r="AE192" s="33"/>
      <c r="AF192" s="33"/>
      <c r="AG192" s="33"/>
      <c r="AH192" s="33"/>
      <c r="AI192" s="33"/>
      <c r="AJ192" s="36"/>
      <c r="AK192" s="10">
        <v>3</v>
      </c>
      <c r="AL192" s="11">
        <v>7</v>
      </c>
      <c r="AM192" s="11">
        <v>14</v>
      </c>
      <c r="AN192" s="11">
        <v>15</v>
      </c>
      <c r="AO192" s="11">
        <v>15</v>
      </c>
      <c r="AP192" s="11">
        <v>19</v>
      </c>
      <c r="AQ192" s="11">
        <v>18</v>
      </c>
      <c r="AR192" s="11">
        <v>29</v>
      </c>
      <c r="AS192" s="11">
        <v>33</v>
      </c>
      <c r="AT192" s="11">
        <v>27</v>
      </c>
      <c r="AU192" s="11">
        <v>34</v>
      </c>
      <c r="AV192" s="11">
        <v>29</v>
      </c>
      <c r="AW192" s="12">
        <v>39</v>
      </c>
      <c r="AX192" s="13">
        <v>51</v>
      </c>
      <c r="AY192" s="13">
        <v>65</v>
      </c>
      <c r="AZ192" s="13">
        <v>63</v>
      </c>
      <c r="BA192" s="13">
        <v>61</v>
      </c>
      <c r="BB192" s="14">
        <v>59</v>
      </c>
      <c r="BC192" s="19">
        <f t="shared" si="14"/>
        <v>65</v>
      </c>
      <c r="BD192" s="55">
        <f t="shared" si="12"/>
        <v>1.1335498538486521</v>
      </c>
      <c r="BE192" s="19">
        <f t="shared" si="13"/>
        <v>1.1315037349788892</v>
      </c>
      <c r="BF192" s="19">
        <f t="shared" si="15"/>
        <v>1.04761286131861</v>
      </c>
      <c r="BG192" s="19">
        <f t="shared" si="16"/>
        <v>1.0664371549204286</v>
      </c>
    </row>
    <row r="193" spans="1:59">
      <c r="A193" s="24">
        <v>192</v>
      </c>
      <c r="B193" s="31">
        <v>2004103</v>
      </c>
      <c r="C193" s="32" t="s">
        <v>191</v>
      </c>
      <c r="D193" s="21">
        <v>2</v>
      </c>
      <c r="E193" s="22">
        <v>3</v>
      </c>
      <c r="F193" s="22">
        <v>5</v>
      </c>
      <c r="G193" s="22">
        <v>9</v>
      </c>
      <c r="H193" s="22">
        <v>16</v>
      </c>
      <c r="I193" s="22">
        <v>21</v>
      </c>
      <c r="J193" s="23">
        <v>2</v>
      </c>
      <c r="Q193" s="33"/>
      <c r="R193" s="33"/>
      <c r="S193" s="33"/>
      <c r="T193" s="33"/>
      <c r="U193" s="33"/>
      <c r="V193" s="33"/>
      <c r="X193" s="34"/>
      <c r="Y193" s="33"/>
      <c r="Z193" s="33"/>
      <c r="AA193" s="33"/>
      <c r="AB193" s="33"/>
      <c r="AC193" s="35"/>
      <c r="AD193" s="33"/>
      <c r="AE193" s="33"/>
      <c r="AF193" s="33"/>
      <c r="AG193" s="33"/>
      <c r="AH193" s="33"/>
      <c r="AI193" s="33"/>
      <c r="AJ193" s="36"/>
      <c r="AK193" s="10">
        <v>5</v>
      </c>
      <c r="AL193" s="11">
        <v>8</v>
      </c>
      <c r="AM193" s="11">
        <v>11</v>
      </c>
      <c r="AN193" s="11">
        <v>20</v>
      </c>
      <c r="AO193" s="11">
        <v>14</v>
      </c>
      <c r="AP193" s="11">
        <v>16</v>
      </c>
      <c r="AQ193" s="11">
        <v>20</v>
      </c>
      <c r="AR193" s="11">
        <v>26</v>
      </c>
      <c r="AS193" s="11">
        <v>34</v>
      </c>
      <c r="AT193" s="11">
        <v>32</v>
      </c>
      <c r="AU193" s="11">
        <v>30</v>
      </c>
      <c r="AV193" s="11">
        <v>28</v>
      </c>
      <c r="AW193" s="12">
        <v>26</v>
      </c>
      <c r="AX193" s="13">
        <v>24</v>
      </c>
      <c r="AY193" s="13">
        <v>39</v>
      </c>
      <c r="AZ193" s="13">
        <v>38</v>
      </c>
      <c r="BA193" s="13">
        <v>37</v>
      </c>
      <c r="BB193" s="14">
        <v>36</v>
      </c>
      <c r="BC193" s="19">
        <f t="shared" si="14"/>
        <v>39</v>
      </c>
      <c r="BD193" s="55">
        <f t="shared" si="12"/>
        <v>1.0517050990581358</v>
      </c>
      <c r="BE193" s="19">
        <f t="shared" si="13"/>
        <v>1.0701201688860018</v>
      </c>
      <c r="BF193" s="19">
        <f t="shared" si="15"/>
        <v>1.04761286131861</v>
      </c>
      <c r="BG193" s="19">
        <f t="shared" si="16"/>
        <v>1.0688924975641443</v>
      </c>
    </row>
    <row r="194" spans="1:59">
      <c r="A194" s="24">
        <v>193</v>
      </c>
      <c r="B194" s="31">
        <v>2004104</v>
      </c>
      <c r="C194" s="32" t="s">
        <v>192</v>
      </c>
      <c r="D194" s="21">
        <v>7</v>
      </c>
      <c r="E194" s="22">
        <v>11</v>
      </c>
      <c r="F194" s="22">
        <v>17</v>
      </c>
      <c r="G194" s="22">
        <v>18</v>
      </c>
      <c r="H194" s="22">
        <v>24</v>
      </c>
      <c r="I194" s="22">
        <v>29</v>
      </c>
      <c r="J194" s="23">
        <v>5</v>
      </c>
      <c r="Q194" s="33"/>
      <c r="R194" s="33"/>
      <c r="S194" s="33"/>
      <c r="T194" s="33"/>
      <c r="U194" s="33"/>
      <c r="V194" s="33"/>
      <c r="X194" s="34"/>
      <c r="Y194" s="33"/>
      <c r="Z194" s="33"/>
      <c r="AA194" s="33"/>
      <c r="AB194" s="33"/>
      <c r="AC194" s="35"/>
      <c r="AD194" s="33"/>
      <c r="AE194" s="33"/>
      <c r="AF194" s="33"/>
      <c r="AG194" s="33"/>
      <c r="AH194" s="33"/>
      <c r="AI194" s="33"/>
      <c r="AJ194" s="36"/>
      <c r="AK194" s="10">
        <v>7</v>
      </c>
      <c r="AL194" s="11">
        <v>10</v>
      </c>
      <c r="AM194" s="11">
        <v>16</v>
      </c>
      <c r="AN194" s="11">
        <v>16</v>
      </c>
      <c r="AO194" s="11">
        <v>15</v>
      </c>
      <c r="AP194" s="11">
        <v>18</v>
      </c>
      <c r="AQ194" s="11">
        <v>25</v>
      </c>
      <c r="AR194" s="11">
        <v>36</v>
      </c>
      <c r="AS194" s="11">
        <v>29</v>
      </c>
      <c r="AT194" s="11">
        <v>34</v>
      </c>
      <c r="AU194" s="11">
        <v>41</v>
      </c>
      <c r="AV194" s="11">
        <v>36</v>
      </c>
      <c r="AW194" s="12">
        <v>46</v>
      </c>
      <c r="AX194" s="13">
        <v>42</v>
      </c>
      <c r="AY194" s="13">
        <v>38</v>
      </c>
      <c r="AZ194" s="13">
        <v>52</v>
      </c>
      <c r="BA194" s="13">
        <v>68</v>
      </c>
      <c r="BB194" s="14">
        <v>66</v>
      </c>
      <c r="BC194" s="19">
        <f t="shared" si="14"/>
        <v>38</v>
      </c>
      <c r="BD194" s="55">
        <f t="shared" si="12"/>
        <v>1.0066904839233517</v>
      </c>
      <c r="BE194" s="19">
        <f t="shared" si="13"/>
        <v>1.0414745047093212</v>
      </c>
      <c r="BF194" s="19">
        <f t="shared" si="15"/>
        <v>1.0386099382916532</v>
      </c>
      <c r="BG194" s="19">
        <f t="shared" si="16"/>
        <v>1.0553881130237091</v>
      </c>
    </row>
    <row r="195" spans="1:59">
      <c r="A195" s="24">
        <v>194</v>
      </c>
      <c r="B195" s="31">
        <v>2004105</v>
      </c>
      <c r="C195" s="32" t="s">
        <v>193</v>
      </c>
      <c r="D195" s="21">
        <v>7</v>
      </c>
      <c r="E195" s="22">
        <v>9</v>
      </c>
      <c r="F195" s="22">
        <v>10</v>
      </c>
      <c r="G195" s="22">
        <v>21</v>
      </c>
      <c r="H195" s="22">
        <v>23</v>
      </c>
      <c r="I195" s="22">
        <v>30</v>
      </c>
      <c r="J195" s="23">
        <v>12</v>
      </c>
      <c r="Q195" s="33"/>
      <c r="R195" s="33"/>
      <c r="S195" s="33"/>
      <c r="T195" s="33"/>
      <c r="U195" s="33"/>
      <c r="V195" s="33"/>
      <c r="X195" s="34"/>
      <c r="Y195" s="33"/>
      <c r="Z195" s="33"/>
      <c r="AA195" s="33"/>
      <c r="AB195" s="33"/>
      <c r="AC195" s="35"/>
      <c r="AD195" s="33"/>
      <c r="AE195" s="33"/>
      <c r="AF195" s="33"/>
      <c r="AG195" s="33"/>
      <c r="AH195" s="33"/>
      <c r="AI195" s="33"/>
      <c r="AJ195" s="36"/>
      <c r="AK195" s="10">
        <v>4</v>
      </c>
      <c r="AL195" s="11">
        <v>12</v>
      </c>
      <c r="AM195" s="11">
        <v>10</v>
      </c>
      <c r="AN195" s="11">
        <v>16</v>
      </c>
      <c r="AO195" s="11">
        <v>9</v>
      </c>
      <c r="AP195" s="11">
        <v>28</v>
      </c>
      <c r="AQ195" s="11">
        <v>19</v>
      </c>
      <c r="AR195" s="11">
        <v>20</v>
      </c>
      <c r="AS195" s="11">
        <v>45</v>
      </c>
      <c r="AT195" s="11">
        <v>52</v>
      </c>
      <c r="AU195" s="11">
        <v>48</v>
      </c>
      <c r="AV195" s="11">
        <v>44</v>
      </c>
      <c r="AW195" s="12">
        <v>40</v>
      </c>
      <c r="AX195" s="13">
        <v>52</v>
      </c>
      <c r="AY195" s="13">
        <v>49</v>
      </c>
      <c r="AZ195" s="13">
        <v>46</v>
      </c>
      <c r="BA195" s="13">
        <v>43</v>
      </c>
      <c r="BB195" s="14">
        <v>40</v>
      </c>
      <c r="BC195" s="19">
        <f t="shared" si="14"/>
        <v>49</v>
      </c>
      <c r="BD195" s="55">
        <f t="shared" si="12"/>
        <v>0.9616758687885677</v>
      </c>
      <c r="BE195" s="19">
        <f t="shared" si="13"/>
        <v>1.0271516726209808</v>
      </c>
      <c r="BF195" s="19">
        <f t="shared" si="15"/>
        <v>1.0492497564144203</v>
      </c>
      <c r="BG195" s="19">
        <f t="shared" si="16"/>
        <v>1.0545696654758039</v>
      </c>
    </row>
    <row r="196" spans="1:59">
      <c r="A196" s="24">
        <v>195</v>
      </c>
      <c r="B196" s="31">
        <v>2004106</v>
      </c>
      <c r="C196" s="32" t="s">
        <v>194</v>
      </c>
      <c r="D196" s="21">
        <v>10</v>
      </c>
      <c r="E196" s="22">
        <v>15</v>
      </c>
      <c r="F196" s="22">
        <v>23</v>
      </c>
      <c r="G196" s="22">
        <v>26</v>
      </c>
      <c r="H196" s="22">
        <v>28</v>
      </c>
      <c r="I196" s="22">
        <v>29</v>
      </c>
      <c r="J196" s="23">
        <v>12</v>
      </c>
      <c r="Q196" s="33"/>
      <c r="R196" s="33"/>
      <c r="S196" s="33"/>
      <c r="T196" s="33"/>
      <c r="U196" s="33"/>
      <c r="V196" s="33"/>
      <c r="X196" s="34"/>
      <c r="Y196" s="33"/>
      <c r="Z196" s="33"/>
      <c r="AA196" s="33"/>
      <c r="AB196" s="33"/>
      <c r="AC196" s="35"/>
      <c r="AD196" s="33"/>
      <c r="AE196" s="33"/>
      <c r="AF196" s="33"/>
      <c r="AG196" s="33"/>
      <c r="AH196" s="33"/>
      <c r="AI196" s="33"/>
      <c r="AJ196" s="36"/>
      <c r="AK196" s="10">
        <v>8</v>
      </c>
      <c r="AL196" s="11">
        <v>11</v>
      </c>
      <c r="AM196" s="11">
        <v>11</v>
      </c>
      <c r="AN196" s="11">
        <v>23</v>
      </c>
      <c r="AO196" s="11">
        <v>12</v>
      </c>
      <c r="AP196" s="11">
        <v>27</v>
      </c>
      <c r="AQ196" s="11">
        <v>23</v>
      </c>
      <c r="AR196" s="11">
        <v>31</v>
      </c>
      <c r="AS196" s="11">
        <v>32</v>
      </c>
      <c r="AT196" s="11">
        <v>35</v>
      </c>
      <c r="AU196" s="11">
        <v>27</v>
      </c>
      <c r="AV196" s="11">
        <v>33</v>
      </c>
      <c r="AW196" s="12">
        <v>56</v>
      </c>
      <c r="AX196" s="13">
        <v>67</v>
      </c>
      <c r="AY196" s="13">
        <v>63</v>
      </c>
      <c r="AZ196" s="13">
        <v>59</v>
      </c>
      <c r="BA196" s="13">
        <v>55</v>
      </c>
      <c r="BB196" s="14">
        <v>51</v>
      </c>
      <c r="BC196" s="19">
        <f t="shared" si="14"/>
        <v>63</v>
      </c>
      <c r="BD196" s="55">
        <f t="shared" si="12"/>
        <v>1.0394283858395583</v>
      </c>
      <c r="BE196" s="19">
        <f t="shared" si="13"/>
        <v>1.0557973367976616</v>
      </c>
      <c r="BF196" s="19">
        <f t="shared" si="15"/>
        <v>1.0648002598246185</v>
      </c>
      <c r="BG196" s="19">
        <f t="shared" si="16"/>
        <v>1.0635725885027605</v>
      </c>
    </row>
    <row r="197" spans="1:59">
      <c r="A197" s="24">
        <v>196</v>
      </c>
      <c r="B197" s="31">
        <v>2004107</v>
      </c>
      <c r="C197" s="32" t="s">
        <v>195</v>
      </c>
      <c r="D197" s="21">
        <v>1</v>
      </c>
      <c r="E197" s="22">
        <v>8</v>
      </c>
      <c r="F197" s="22">
        <v>12</v>
      </c>
      <c r="G197" s="22">
        <v>13</v>
      </c>
      <c r="H197" s="22">
        <v>18</v>
      </c>
      <c r="I197" s="22">
        <v>20</v>
      </c>
      <c r="J197" s="23">
        <v>7</v>
      </c>
      <c r="Q197" s="33"/>
      <c r="R197" s="33"/>
      <c r="S197" s="33"/>
      <c r="T197" s="33"/>
      <c r="U197" s="33"/>
      <c r="V197" s="33"/>
      <c r="X197" s="34"/>
      <c r="Y197" s="33"/>
      <c r="Z197" s="33"/>
      <c r="AA197" s="33"/>
      <c r="AB197" s="33"/>
      <c r="AC197" s="35"/>
      <c r="AD197" s="33"/>
      <c r="AE197" s="33"/>
      <c r="AF197" s="33"/>
      <c r="AG197" s="33"/>
      <c r="AH197" s="33"/>
      <c r="AI197" s="33"/>
      <c r="AJ197" s="36"/>
      <c r="AK197" s="10">
        <v>6</v>
      </c>
      <c r="AL197" s="11">
        <v>4</v>
      </c>
      <c r="AM197" s="11">
        <v>12</v>
      </c>
      <c r="AN197" s="11">
        <v>6</v>
      </c>
      <c r="AO197" s="11">
        <v>23</v>
      </c>
      <c r="AP197" s="11">
        <v>16</v>
      </c>
      <c r="AQ197" s="11">
        <v>18</v>
      </c>
      <c r="AR197" s="11">
        <v>22</v>
      </c>
      <c r="AS197" s="11">
        <v>28</v>
      </c>
      <c r="AT197" s="11">
        <v>24</v>
      </c>
      <c r="AU197" s="11">
        <v>33</v>
      </c>
      <c r="AV197" s="11">
        <v>44</v>
      </c>
      <c r="AW197" s="12">
        <v>42</v>
      </c>
      <c r="AX197" s="13">
        <v>40</v>
      </c>
      <c r="AY197" s="13">
        <v>38</v>
      </c>
      <c r="AZ197" s="13">
        <v>36</v>
      </c>
      <c r="BA197" s="13">
        <v>53</v>
      </c>
      <c r="BB197" s="14">
        <v>52</v>
      </c>
      <c r="BC197" s="19">
        <f t="shared" si="14"/>
        <v>38</v>
      </c>
      <c r="BD197" s="55">
        <f t="shared" si="12"/>
        <v>0.92893796687236108</v>
      </c>
      <c r="BE197" s="19">
        <f t="shared" si="13"/>
        <v>1.0312439103605067</v>
      </c>
      <c r="BF197" s="19">
        <f t="shared" si="15"/>
        <v>1.0566157843455668</v>
      </c>
      <c r="BG197" s="19">
        <f t="shared" si="16"/>
        <v>1.0590711269892821</v>
      </c>
    </row>
    <row r="198" spans="1:59">
      <c r="A198" s="24">
        <v>197</v>
      </c>
      <c r="B198" s="31">
        <v>2004108</v>
      </c>
      <c r="C198" s="32" t="s">
        <v>196</v>
      </c>
      <c r="D198" s="21">
        <v>8</v>
      </c>
      <c r="E198" s="22">
        <v>13</v>
      </c>
      <c r="F198" s="22">
        <v>14</v>
      </c>
      <c r="G198" s="22">
        <v>27</v>
      </c>
      <c r="H198" s="22">
        <v>28</v>
      </c>
      <c r="I198" s="22">
        <v>31</v>
      </c>
      <c r="J198" s="23">
        <v>12</v>
      </c>
      <c r="Q198" s="33"/>
      <c r="R198" s="33"/>
      <c r="S198" s="33"/>
      <c r="T198" s="33"/>
      <c r="U198" s="33"/>
      <c r="V198" s="33"/>
      <c r="X198" s="34"/>
      <c r="Y198" s="33"/>
      <c r="Z198" s="33"/>
      <c r="AA198" s="33"/>
      <c r="AB198" s="33"/>
      <c r="AC198" s="35"/>
      <c r="AD198" s="33"/>
      <c r="AE198" s="33"/>
      <c r="AF198" s="33"/>
      <c r="AG198" s="33"/>
      <c r="AH198" s="33"/>
      <c r="AI198" s="33"/>
      <c r="AJ198" s="36"/>
      <c r="AK198" s="10">
        <v>7</v>
      </c>
      <c r="AL198" s="11">
        <v>9</v>
      </c>
      <c r="AM198" s="11">
        <v>16</v>
      </c>
      <c r="AN198" s="11">
        <v>13</v>
      </c>
      <c r="AO198" s="11">
        <v>16</v>
      </c>
      <c r="AP198" s="11">
        <v>25</v>
      </c>
      <c r="AQ198" s="11">
        <v>22</v>
      </c>
      <c r="AR198" s="11">
        <v>31</v>
      </c>
      <c r="AS198" s="11">
        <v>33</v>
      </c>
      <c r="AT198" s="11">
        <v>25</v>
      </c>
      <c r="AU198" s="11">
        <v>17</v>
      </c>
      <c r="AV198" s="11">
        <v>37</v>
      </c>
      <c r="AW198" s="12">
        <v>61</v>
      </c>
      <c r="AX198" s="13">
        <v>73</v>
      </c>
      <c r="AY198" s="13">
        <v>70</v>
      </c>
      <c r="AZ198" s="13">
        <v>67</v>
      </c>
      <c r="BA198" s="13">
        <v>64</v>
      </c>
      <c r="BB198" s="14">
        <v>61</v>
      </c>
      <c r="BC198" s="19">
        <f t="shared" si="14"/>
        <v>70</v>
      </c>
      <c r="BD198" s="55">
        <f t="shared" si="12"/>
        <v>1.0557973367976616</v>
      </c>
      <c r="BE198" s="19">
        <f t="shared" si="13"/>
        <v>1.0537512179278987</v>
      </c>
      <c r="BF198" s="19">
        <f t="shared" si="15"/>
        <v>1.0484313088665151</v>
      </c>
      <c r="BG198" s="19">
        <f t="shared" si="16"/>
        <v>1.0648002598246185</v>
      </c>
    </row>
    <row r="199" spans="1:59">
      <c r="A199" s="24">
        <v>198</v>
      </c>
      <c r="B199" s="31">
        <v>2004109</v>
      </c>
      <c r="C199" s="32" t="s">
        <v>197</v>
      </c>
      <c r="D199" s="21">
        <v>6</v>
      </c>
      <c r="E199" s="22">
        <v>8</v>
      </c>
      <c r="F199" s="22">
        <v>10</v>
      </c>
      <c r="G199" s="22">
        <v>17</v>
      </c>
      <c r="H199" s="22">
        <v>30</v>
      </c>
      <c r="I199" s="22">
        <v>31</v>
      </c>
      <c r="J199" s="23">
        <v>14</v>
      </c>
      <c r="Q199" s="33"/>
      <c r="R199" s="33"/>
      <c r="S199" s="33"/>
      <c r="T199" s="33"/>
      <c r="U199" s="33"/>
      <c r="V199" s="33"/>
      <c r="X199" s="34"/>
      <c r="Y199" s="33"/>
      <c r="Z199" s="33"/>
      <c r="AA199" s="33"/>
      <c r="AB199" s="33"/>
      <c r="AC199" s="35"/>
      <c r="AD199" s="33"/>
      <c r="AE199" s="33"/>
      <c r="AF199" s="33"/>
      <c r="AG199" s="33"/>
      <c r="AH199" s="33"/>
      <c r="AI199" s="33"/>
      <c r="AJ199" s="36"/>
      <c r="AK199" s="10">
        <v>6</v>
      </c>
      <c r="AL199" s="11">
        <v>10</v>
      </c>
      <c r="AM199" s="11">
        <v>7</v>
      </c>
      <c r="AN199" s="11">
        <v>12</v>
      </c>
      <c r="AO199" s="11">
        <v>18</v>
      </c>
      <c r="AP199" s="11">
        <v>22</v>
      </c>
      <c r="AQ199" s="11">
        <v>30</v>
      </c>
      <c r="AR199" s="11">
        <v>22</v>
      </c>
      <c r="AS199" s="11">
        <v>47</v>
      </c>
      <c r="AT199" s="11">
        <v>42</v>
      </c>
      <c r="AU199" s="11">
        <v>37</v>
      </c>
      <c r="AV199" s="11">
        <v>32</v>
      </c>
      <c r="AW199" s="12">
        <v>27</v>
      </c>
      <c r="AX199" s="13">
        <v>54</v>
      </c>
      <c r="AY199" s="13">
        <v>51</v>
      </c>
      <c r="AZ199" s="13">
        <v>66</v>
      </c>
      <c r="BA199" s="13">
        <v>64</v>
      </c>
      <c r="BB199" s="14">
        <v>62</v>
      </c>
      <c r="BC199" s="19">
        <f t="shared" si="14"/>
        <v>51</v>
      </c>
      <c r="BD199" s="55">
        <f t="shared" si="12"/>
        <v>1.1089964274114972</v>
      </c>
      <c r="BE199" s="19">
        <f t="shared" si="13"/>
        <v>1.0578434556674245</v>
      </c>
      <c r="BF199" s="19">
        <f t="shared" si="15"/>
        <v>1.0607080220850926</v>
      </c>
      <c r="BG199" s="19">
        <f t="shared" si="16"/>
        <v>1.0697109451120494</v>
      </c>
    </row>
    <row r="200" spans="1:59">
      <c r="A200" s="24">
        <v>199</v>
      </c>
      <c r="B200" s="31">
        <v>2004110</v>
      </c>
      <c r="C200" s="32" t="s">
        <v>198</v>
      </c>
      <c r="D200" s="21">
        <v>14</v>
      </c>
      <c r="E200" s="22">
        <v>19</v>
      </c>
      <c r="F200" s="22">
        <v>20</v>
      </c>
      <c r="G200" s="22">
        <v>21</v>
      </c>
      <c r="H200" s="22">
        <v>22</v>
      </c>
      <c r="I200" s="22">
        <v>31</v>
      </c>
      <c r="J200" s="23">
        <v>11</v>
      </c>
      <c r="Q200" s="33"/>
      <c r="R200" s="33"/>
      <c r="S200" s="33"/>
      <c r="T200" s="33"/>
      <c r="U200" s="33"/>
      <c r="V200" s="33"/>
      <c r="X200" s="34"/>
      <c r="Y200" s="33"/>
      <c r="Z200" s="33"/>
      <c r="AA200" s="33"/>
      <c r="AB200" s="33"/>
      <c r="AC200" s="35"/>
      <c r="AD200" s="33"/>
      <c r="AE200" s="33"/>
      <c r="AF200" s="33"/>
      <c r="AG200" s="33"/>
      <c r="AH200" s="33"/>
      <c r="AI200" s="33"/>
      <c r="AJ200" s="36"/>
      <c r="AK200" s="10">
        <v>7</v>
      </c>
      <c r="AL200" s="11">
        <v>11</v>
      </c>
      <c r="AM200" s="11">
        <v>12</v>
      </c>
      <c r="AN200" s="11">
        <v>13</v>
      </c>
      <c r="AO200" s="11">
        <v>15</v>
      </c>
      <c r="AP200" s="11">
        <v>31</v>
      </c>
      <c r="AQ200" s="11">
        <v>19</v>
      </c>
      <c r="AR200" s="11">
        <v>17</v>
      </c>
      <c r="AS200" s="11">
        <v>39</v>
      </c>
      <c r="AT200" s="11">
        <v>43</v>
      </c>
      <c r="AU200" s="11">
        <v>36</v>
      </c>
      <c r="AV200" s="11">
        <v>29</v>
      </c>
      <c r="AW200" s="12">
        <v>37</v>
      </c>
      <c r="AX200" s="13">
        <v>47</v>
      </c>
      <c r="AY200" s="13">
        <v>42</v>
      </c>
      <c r="AZ200" s="13">
        <v>37</v>
      </c>
      <c r="BA200" s="13">
        <v>32</v>
      </c>
      <c r="BB200" s="14">
        <v>47</v>
      </c>
      <c r="BC200" s="19">
        <f t="shared" si="14"/>
        <v>42</v>
      </c>
      <c r="BD200" s="55">
        <f t="shared" si="12"/>
        <v>1.0803507632348164</v>
      </c>
      <c r="BE200" s="19">
        <f t="shared" si="13"/>
        <v>1.0210133160116921</v>
      </c>
      <c r="BF200" s="19">
        <f t="shared" si="15"/>
        <v>1.0443390711269893</v>
      </c>
      <c r="BG200" s="19">
        <f t="shared" si="16"/>
        <v>1.0676648262422865</v>
      </c>
    </row>
    <row r="201" spans="1:59">
      <c r="A201" s="24">
        <v>200</v>
      </c>
      <c r="B201" s="31">
        <v>2004111</v>
      </c>
      <c r="C201" s="32" t="s">
        <v>199</v>
      </c>
      <c r="D201" s="21">
        <v>11</v>
      </c>
      <c r="E201" s="22">
        <v>16</v>
      </c>
      <c r="F201" s="22">
        <v>18</v>
      </c>
      <c r="G201" s="22">
        <v>20</v>
      </c>
      <c r="H201" s="22">
        <v>26</v>
      </c>
      <c r="I201" s="22">
        <v>31</v>
      </c>
      <c r="J201" s="23">
        <v>2</v>
      </c>
      <c r="Q201" s="33"/>
      <c r="R201" s="33"/>
      <c r="S201" s="33"/>
      <c r="T201" s="33"/>
      <c r="U201" s="33"/>
      <c r="V201" s="33"/>
      <c r="X201" s="34"/>
      <c r="Y201" s="33"/>
      <c r="Z201" s="33"/>
      <c r="AA201" s="33"/>
      <c r="AB201" s="33"/>
      <c r="AC201" s="35"/>
      <c r="AD201" s="33"/>
      <c r="AE201" s="33"/>
      <c r="AF201" s="33"/>
      <c r="AG201" s="33"/>
      <c r="AH201" s="33"/>
      <c r="AI201" s="33"/>
      <c r="AJ201" s="36"/>
      <c r="AK201" s="10">
        <v>8</v>
      </c>
      <c r="AL201" s="11">
        <v>10</v>
      </c>
      <c r="AM201" s="11">
        <v>7</v>
      </c>
      <c r="AN201" s="11">
        <v>14</v>
      </c>
      <c r="AO201" s="11">
        <v>24</v>
      </c>
      <c r="AP201" s="11">
        <v>18</v>
      </c>
      <c r="AQ201" s="11">
        <v>23</v>
      </c>
      <c r="AR201" s="11">
        <v>22</v>
      </c>
      <c r="AS201" s="11">
        <v>34</v>
      </c>
      <c r="AT201" s="11">
        <v>38</v>
      </c>
      <c r="AU201" s="11">
        <v>31</v>
      </c>
      <c r="AV201" s="11">
        <v>38</v>
      </c>
      <c r="AW201" s="12">
        <v>32</v>
      </c>
      <c r="AX201" s="13">
        <v>42</v>
      </c>
      <c r="AY201" s="13">
        <v>54</v>
      </c>
      <c r="AZ201" s="13">
        <v>50</v>
      </c>
      <c r="BA201" s="13">
        <v>65</v>
      </c>
      <c r="BB201" s="14">
        <v>62</v>
      </c>
      <c r="BC201" s="19">
        <f t="shared" si="14"/>
        <v>54</v>
      </c>
      <c r="BD201" s="55">
        <f t="shared" si="12"/>
        <v>1.0435206235790842</v>
      </c>
      <c r="BE201" s="19">
        <f t="shared" si="13"/>
        <v>1.0414745047093212</v>
      </c>
      <c r="BF201" s="19">
        <f t="shared" si="15"/>
        <v>1.052523546606041</v>
      </c>
      <c r="BG201" s="19">
        <f t="shared" si="16"/>
        <v>1.0668463786943814</v>
      </c>
    </row>
    <row r="202" spans="1:59">
      <c r="A202" s="24">
        <v>201</v>
      </c>
      <c r="B202" s="31">
        <v>2004112</v>
      </c>
      <c r="C202" s="32" t="s">
        <v>200</v>
      </c>
      <c r="D202" s="21">
        <v>9</v>
      </c>
      <c r="E202" s="22">
        <v>13</v>
      </c>
      <c r="F202" s="22">
        <v>15</v>
      </c>
      <c r="G202" s="22">
        <v>21</v>
      </c>
      <c r="H202" s="22">
        <v>26</v>
      </c>
      <c r="I202" s="22">
        <v>33</v>
      </c>
      <c r="J202" s="23">
        <v>6</v>
      </c>
      <c r="Q202" s="33"/>
      <c r="R202" s="33"/>
      <c r="S202" s="33"/>
      <c r="T202" s="33"/>
      <c r="U202" s="33"/>
      <c r="V202" s="33"/>
      <c r="X202" s="34"/>
      <c r="Y202" s="33"/>
      <c r="Z202" s="33"/>
      <c r="AA202" s="33"/>
      <c r="AB202" s="33"/>
      <c r="AC202" s="35"/>
      <c r="AD202" s="33"/>
      <c r="AE202" s="33"/>
      <c r="AF202" s="33"/>
      <c r="AG202" s="33"/>
      <c r="AH202" s="33"/>
      <c r="AI202" s="33"/>
      <c r="AJ202" s="36"/>
      <c r="AK202" s="10">
        <v>3</v>
      </c>
      <c r="AL202" s="11">
        <v>9</v>
      </c>
      <c r="AM202" s="11">
        <v>12</v>
      </c>
      <c r="AN202" s="11">
        <v>15</v>
      </c>
      <c r="AO202" s="11">
        <v>19</v>
      </c>
      <c r="AP202" s="11">
        <v>21</v>
      </c>
      <c r="AQ202" s="11">
        <v>27</v>
      </c>
      <c r="AR202" s="11">
        <v>27</v>
      </c>
      <c r="AS202" s="11">
        <v>29</v>
      </c>
      <c r="AT202" s="11">
        <v>33</v>
      </c>
      <c r="AU202" s="11">
        <v>26</v>
      </c>
      <c r="AV202" s="11">
        <v>47</v>
      </c>
      <c r="AW202" s="12">
        <v>42</v>
      </c>
      <c r="AX202" s="13">
        <v>53</v>
      </c>
      <c r="AY202" s="13">
        <v>66</v>
      </c>
      <c r="AZ202" s="13">
        <v>63</v>
      </c>
      <c r="BA202" s="13">
        <v>60</v>
      </c>
      <c r="BB202" s="14">
        <v>57</v>
      </c>
      <c r="BC202" s="19">
        <f t="shared" si="14"/>
        <v>66</v>
      </c>
      <c r="BD202" s="55">
        <f t="shared" si="12"/>
        <v>1.1581032802858071</v>
      </c>
      <c r="BE202" s="19">
        <f t="shared" si="13"/>
        <v>1.0435206235790842</v>
      </c>
      <c r="BF202" s="19">
        <f t="shared" si="15"/>
        <v>1.0770769730431959</v>
      </c>
      <c r="BG202" s="19">
        <f t="shared" si="16"/>
        <v>1.0717570639818124</v>
      </c>
    </row>
    <row r="203" spans="1:59">
      <c r="A203" s="24">
        <v>202</v>
      </c>
      <c r="B203" s="31">
        <v>2004113</v>
      </c>
      <c r="C203" s="32" t="s">
        <v>201</v>
      </c>
      <c r="D203" s="21">
        <v>8</v>
      </c>
      <c r="E203" s="22">
        <v>10</v>
      </c>
      <c r="F203" s="22">
        <v>23</v>
      </c>
      <c r="G203" s="22">
        <v>25</v>
      </c>
      <c r="H203" s="22">
        <v>31</v>
      </c>
      <c r="I203" s="22">
        <v>32</v>
      </c>
      <c r="J203" s="23">
        <v>7</v>
      </c>
      <c r="Q203" s="33"/>
      <c r="R203" s="33"/>
      <c r="S203" s="33"/>
      <c r="T203" s="33"/>
      <c r="U203" s="33"/>
      <c r="V203" s="33"/>
      <c r="X203" s="34"/>
      <c r="Y203" s="33"/>
      <c r="Z203" s="33"/>
      <c r="AA203" s="33"/>
      <c r="AB203" s="33"/>
      <c r="AC203" s="35"/>
      <c r="AD203" s="33"/>
      <c r="AE203" s="33"/>
      <c r="AF203" s="33"/>
      <c r="AG203" s="33"/>
      <c r="AH203" s="33"/>
      <c r="AI203" s="33"/>
      <c r="AJ203" s="36"/>
      <c r="AK203" s="10">
        <v>9</v>
      </c>
      <c r="AL203" s="11">
        <v>9</v>
      </c>
      <c r="AM203" s="11">
        <v>9</v>
      </c>
      <c r="AN203" s="11">
        <v>15</v>
      </c>
      <c r="AO203" s="11">
        <v>17</v>
      </c>
      <c r="AP203" s="11">
        <v>17</v>
      </c>
      <c r="AQ203" s="11">
        <v>30</v>
      </c>
      <c r="AR203" s="11">
        <v>19</v>
      </c>
      <c r="AS203" s="11">
        <v>41</v>
      </c>
      <c r="AT203" s="11">
        <v>45</v>
      </c>
      <c r="AU203" s="11">
        <v>51</v>
      </c>
      <c r="AV203" s="11">
        <v>45</v>
      </c>
      <c r="AW203" s="12">
        <v>39</v>
      </c>
      <c r="AX203" s="13">
        <v>49</v>
      </c>
      <c r="AY203" s="13">
        <v>61</v>
      </c>
      <c r="AZ203" s="13">
        <v>57</v>
      </c>
      <c r="BA203" s="13">
        <v>53</v>
      </c>
      <c r="BB203" s="14">
        <v>49</v>
      </c>
      <c r="BC203" s="19">
        <f t="shared" si="14"/>
        <v>61</v>
      </c>
      <c r="BD203" s="55">
        <f t="shared" si="12"/>
        <v>1.1212731406300747</v>
      </c>
      <c r="BE203" s="19">
        <f t="shared" si="13"/>
        <v>1.0885352387138683</v>
      </c>
      <c r="BF203" s="19">
        <f t="shared" si="15"/>
        <v>1.093445924001299</v>
      </c>
      <c r="BG203" s="19">
        <f t="shared" si="16"/>
        <v>1.0693017213380966</v>
      </c>
    </row>
    <row r="204" spans="1:59">
      <c r="A204" s="24">
        <v>203</v>
      </c>
      <c r="B204" s="31">
        <v>2004114</v>
      </c>
      <c r="C204" s="32" t="s">
        <v>202</v>
      </c>
      <c r="D204" s="21">
        <v>1</v>
      </c>
      <c r="E204" s="22">
        <v>6</v>
      </c>
      <c r="F204" s="22">
        <v>9</v>
      </c>
      <c r="G204" s="22">
        <v>17</v>
      </c>
      <c r="H204" s="22">
        <v>21</v>
      </c>
      <c r="I204" s="22">
        <v>22</v>
      </c>
      <c r="J204" s="23">
        <v>1</v>
      </c>
      <c r="Q204" s="33"/>
      <c r="R204" s="33"/>
      <c r="S204" s="33"/>
      <c r="T204" s="33"/>
      <c r="U204" s="33"/>
      <c r="V204" s="33"/>
      <c r="X204" s="34"/>
      <c r="Y204" s="33"/>
      <c r="Z204" s="33"/>
      <c r="AA204" s="33"/>
      <c r="AB204" s="33"/>
      <c r="AC204" s="35"/>
      <c r="AD204" s="33"/>
      <c r="AE204" s="33"/>
      <c r="AF204" s="33"/>
      <c r="AG204" s="33"/>
      <c r="AH204" s="33"/>
      <c r="AI204" s="33"/>
      <c r="AJ204" s="36"/>
      <c r="AK204" s="10">
        <v>4</v>
      </c>
      <c r="AL204" s="11">
        <v>8</v>
      </c>
      <c r="AM204" s="11">
        <v>11</v>
      </c>
      <c r="AN204" s="11">
        <v>16</v>
      </c>
      <c r="AO204" s="11">
        <v>13</v>
      </c>
      <c r="AP204" s="11">
        <v>20</v>
      </c>
      <c r="AQ204" s="11">
        <v>22</v>
      </c>
      <c r="AR204" s="11">
        <v>26</v>
      </c>
      <c r="AS204" s="11">
        <v>32</v>
      </c>
      <c r="AT204" s="11">
        <v>40</v>
      </c>
      <c r="AU204" s="11">
        <v>37</v>
      </c>
      <c r="AV204" s="11">
        <v>34</v>
      </c>
      <c r="AW204" s="12">
        <v>31</v>
      </c>
      <c r="AX204" s="13">
        <v>28</v>
      </c>
      <c r="AY204" s="13">
        <v>25</v>
      </c>
      <c r="AZ204" s="13">
        <v>40</v>
      </c>
      <c r="BA204" s="13">
        <v>38</v>
      </c>
      <c r="BB204" s="14">
        <v>36</v>
      </c>
      <c r="BC204" s="19">
        <f t="shared" si="14"/>
        <v>25</v>
      </c>
      <c r="BD204" s="55">
        <f t="shared" si="12"/>
        <v>1.0148749594024034</v>
      </c>
      <c r="BE204" s="19">
        <f t="shared" si="13"/>
        <v>1.0619356934069504</v>
      </c>
      <c r="BF204" s="19">
        <f t="shared" si="15"/>
        <v>1.0738031828515751</v>
      </c>
      <c r="BG204" s="19">
        <f t="shared" si="16"/>
        <v>1.056206560571614</v>
      </c>
    </row>
    <row r="205" spans="1:59">
      <c r="A205" s="24">
        <v>204</v>
      </c>
      <c r="B205" s="31">
        <v>2004115</v>
      </c>
      <c r="C205" s="32" t="s">
        <v>203</v>
      </c>
      <c r="D205" s="21">
        <v>2</v>
      </c>
      <c r="E205" s="22">
        <v>16</v>
      </c>
      <c r="F205" s="22">
        <v>20</v>
      </c>
      <c r="G205" s="22">
        <v>30</v>
      </c>
      <c r="H205" s="22">
        <v>31</v>
      </c>
      <c r="I205" s="22">
        <v>33</v>
      </c>
      <c r="J205" s="23">
        <v>1</v>
      </c>
      <c r="Q205" s="33"/>
      <c r="R205" s="33"/>
      <c r="S205" s="33"/>
      <c r="T205" s="33"/>
      <c r="U205" s="33"/>
      <c r="V205" s="33"/>
      <c r="X205" s="34"/>
      <c r="Y205" s="33"/>
      <c r="Z205" s="33"/>
      <c r="AA205" s="33"/>
      <c r="AB205" s="33"/>
      <c r="AC205" s="35"/>
      <c r="AD205" s="33"/>
      <c r="AE205" s="33"/>
      <c r="AF205" s="33"/>
      <c r="AG205" s="33"/>
      <c r="AH205" s="33"/>
      <c r="AI205" s="33"/>
      <c r="AJ205" s="36"/>
      <c r="AK205" s="10">
        <v>6</v>
      </c>
      <c r="AL205" s="11">
        <v>8</v>
      </c>
      <c r="AM205" s="11">
        <v>7</v>
      </c>
      <c r="AN205" s="11">
        <v>12</v>
      </c>
      <c r="AO205" s="11">
        <v>20</v>
      </c>
      <c r="AP205" s="11">
        <v>20</v>
      </c>
      <c r="AQ205" s="11">
        <v>24</v>
      </c>
      <c r="AR205" s="11">
        <v>12</v>
      </c>
      <c r="AS205" s="11">
        <v>33</v>
      </c>
      <c r="AT205" s="11">
        <v>36</v>
      </c>
      <c r="AU205" s="11">
        <v>28</v>
      </c>
      <c r="AV205" s="11">
        <v>20</v>
      </c>
      <c r="AW205" s="12">
        <v>12</v>
      </c>
      <c r="AX205" s="13">
        <v>36</v>
      </c>
      <c r="AY205" s="13">
        <v>64</v>
      </c>
      <c r="AZ205" s="13">
        <v>60</v>
      </c>
      <c r="BA205" s="13">
        <v>56</v>
      </c>
      <c r="BB205" s="14">
        <v>52</v>
      </c>
      <c r="BC205" s="19">
        <f t="shared" si="14"/>
        <v>64</v>
      </c>
      <c r="BD205" s="55">
        <f t="shared" ref="BD205:BD268" si="17">IF($B205="","",SUM($BC201:$BC205)/5/$BM$3)</f>
        <v>1.1049041896719713</v>
      </c>
      <c r="BE205" s="19">
        <f t="shared" ref="BE205:BE268" si="18">IF($B205="","",SUM($BC196:$BC205)/10/$BM$3)</f>
        <v>1.0926274764533939</v>
      </c>
      <c r="BF205" s="19">
        <f t="shared" si="15"/>
        <v>1.0909905813575835</v>
      </c>
      <c r="BG205" s="19">
        <f t="shared" si="16"/>
        <v>1.0496589801883727</v>
      </c>
    </row>
    <row r="206" spans="1:59">
      <c r="A206" s="24">
        <v>205</v>
      </c>
      <c r="B206" s="31">
        <v>2004116</v>
      </c>
      <c r="C206" s="32" t="s">
        <v>204</v>
      </c>
      <c r="D206" s="21">
        <v>1</v>
      </c>
      <c r="E206" s="22">
        <v>3</v>
      </c>
      <c r="F206" s="22">
        <v>5</v>
      </c>
      <c r="G206" s="22">
        <v>8</v>
      </c>
      <c r="H206" s="22">
        <v>14</v>
      </c>
      <c r="I206" s="22">
        <v>33</v>
      </c>
      <c r="J206" s="23">
        <v>3</v>
      </c>
      <c r="Q206" s="33"/>
      <c r="R206" s="33"/>
      <c r="S206" s="33"/>
      <c r="T206" s="33"/>
      <c r="U206" s="33"/>
      <c r="V206" s="33"/>
      <c r="X206" s="34"/>
      <c r="Y206" s="33"/>
      <c r="Z206" s="33"/>
      <c r="AA206" s="33"/>
      <c r="AB206" s="33"/>
      <c r="AC206" s="35"/>
      <c r="AD206" s="33"/>
      <c r="AE206" s="33"/>
      <c r="AF206" s="33"/>
      <c r="AG206" s="33"/>
      <c r="AH206" s="33"/>
      <c r="AI206" s="33"/>
      <c r="AJ206" s="36"/>
      <c r="AK206" s="10">
        <v>7</v>
      </c>
      <c r="AL206" s="11">
        <v>8</v>
      </c>
      <c r="AM206" s="11">
        <v>14</v>
      </c>
      <c r="AN206" s="11">
        <v>16</v>
      </c>
      <c r="AO206" s="11">
        <v>15</v>
      </c>
      <c r="AP206" s="11">
        <v>16</v>
      </c>
      <c r="AQ206" s="11">
        <v>28</v>
      </c>
      <c r="AR206" s="11">
        <v>24</v>
      </c>
      <c r="AS206" s="11">
        <v>20</v>
      </c>
      <c r="AT206" s="11">
        <v>28</v>
      </c>
      <c r="AU206" s="11">
        <v>25</v>
      </c>
      <c r="AV206" s="11">
        <v>22</v>
      </c>
      <c r="AW206" s="12">
        <v>34</v>
      </c>
      <c r="AX206" s="13">
        <v>32</v>
      </c>
      <c r="AY206" s="13">
        <v>47</v>
      </c>
      <c r="AZ206" s="13">
        <v>46</v>
      </c>
      <c r="BA206" s="13">
        <v>45</v>
      </c>
      <c r="BB206" s="14">
        <v>44</v>
      </c>
      <c r="BC206" s="19">
        <f t="shared" si="14"/>
        <v>47</v>
      </c>
      <c r="BD206" s="55">
        <f t="shared" si="17"/>
        <v>1.0762585254952908</v>
      </c>
      <c r="BE206" s="19">
        <f t="shared" si="18"/>
        <v>1.0598895745371872</v>
      </c>
      <c r="BF206" s="19">
        <f t="shared" si="15"/>
        <v>1.0729847353036699</v>
      </c>
      <c r="BG206" s="19">
        <f t="shared" si="16"/>
        <v>1.0517050990581358</v>
      </c>
    </row>
    <row r="207" spans="1:59">
      <c r="A207" s="24">
        <v>206</v>
      </c>
      <c r="B207" s="31">
        <v>2004117</v>
      </c>
      <c r="C207" s="32" t="s">
        <v>205</v>
      </c>
      <c r="D207" s="21">
        <v>1</v>
      </c>
      <c r="E207" s="22">
        <v>3</v>
      </c>
      <c r="F207" s="22">
        <v>7</v>
      </c>
      <c r="G207" s="22">
        <v>14</v>
      </c>
      <c r="H207" s="22">
        <v>24</v>
      </c>
      <c r="I207" s="22">
        <v>25</v>
      </c>
      <c r="J207" s="23">
        <v>7</v>
      </c>
      <c r="Q207" s="33"/>
      <c r="R207" s="33"/>
      <c r="S207" s="33"/>
      <c r="T207" s="33"/>
      <c r="U207" s="33"/>
      <c r="V207" s="33"/>
      <c r="X207" s="34"/>
      <c r="Y207" s="33"/>
      <c r="Z207" s="33"/>
      <c r="AA207" s="33"/>
      <c r="AB207" s="33"/>
      <c r="AC207" s="35"/>
      <c r="AD207" s="33"/>
      <c r="AE207" s="33"/>
      <c r="AF207" s="33"/>
      <c r="AG207" s="33"/>
      <c r="AH207" s="33"/>
      <c r="AI207" s="33"/>
      <c r="AJ207" s="36"/>
      <c r="AK207" s="10">
        <v>5</v>
      </c>
      <c r="AL207" s="11">
        <v>10</v>
      </c>
      <c r="AM207" s="11">
        <v>14</v>
      </c>
      <c r="AN207" s="11">
        <v>8</v>
      </c>
      <c r="AO207" s="11">
        <v>11</v>
      </c>
      <c r="AP207" s="11">
        <v>18</v>
      </c>
      <c r="AQ207" s="11">
        <v>29</v>
      </c>
      <c r="AR207" s="11">
        <v>24</v>
      </c>
      <c r="AS207" s="11">
        <v>19</v>
      </c>
      <c r="AT207" s="11">
        <v>14</v>
      </c>
      <c r="AU207" s="11">
        <v>35</v>
      </c>
      <c r="AV207" s="11">
        <v>32</v>
      </c>
      <c r="AW207" s="12">
        <v>44</v>
      </c>
      <c r="AX207" s="13">
        <v>42</v>
      </c>
      <c r="AY207" s="13">
        <v>40</v>
      </c>
      <c r="AZ207" s="13">
        <v>38</v>
      </c>
      <c r="BA207" s="13">
        <v>36</v>
      </c>
      <c r="BB207" s="14">
        <v>34</v>
      </c>
      <c r="BC207" s="19">
        <f t="shared" si="14"/>
        <v>40</v>
      </c>
      <c r="BD207" s="55">
        <f t="shared" si="17"/>
        <v>0.96986034426761936</v>
      </c>
      <c r="BE207" s="19">
        <f t="shared" si="18"/>
        <v>1.0639818122767133</v>
      </c>
      <c r="BF207" s="19">
        <f t="shared" si="15"/>
        <v>1.0639818122767133</v>
      </c>
      <c r="BG207" s="19">
        <f t="shared" si="16"/>
        <v>1.0443390711269893</v>
      </c>
    </row>
    <row r="208" spans="1:59">
      <c r="A208" s="24">
        <v>207</v>
      </c>
      <c r="B208" s="31">
        <v>2004118</v>
      </c>
      <c r="C208" s="32" t="s">
        <v>206</v>
      </c>
      <c r="D208" s="21">
        <v>3</v>
      </c>
      <c r="E208" s="22">
        <v>4</v>
      </c>
      <c r="F208" s="22">
        <v>7</v>
      </c>
      <c r="G208" s="22">
        <v>12</v>
      </c>
      <c r="H208" s="22">
        <v>30</v>
      </c>
      <c r="I208" s="22">
        <v>31</v>
      </c>
      <c r="J208" s="23">
        <v>15</v>
      </c>
      <c r="Q208" s="33"/>
      <c r="R208" s="33"/>
      <c r="S208" s="33"/>
      <c r="T208" s="33"/>
      <c r="U208" s="33"/>
      <c r="V208" s="33"/>
      <c r="X208" s="34"/>
      <c r="Y208" s="33"/>
      <c r="Z208" s="33"/>
      <c r="AA208" s="33"/>
      <c r="AB208" s="33"/>
      <c r="AC208" s="35"/>
      <c r="AD208" s="33"/>
      <c r="AE208" s="33"/>
      <c r="AF208" s="33"/>
      <c r="AG208" s="33"/>
      <c r="AH208" s="33"/>
      <c r="AI208" s="33"/>
      <c r="AJ208" s="36"/>
      <c r="AK208" s="10">
        <v>3</v>
      </c>
      <c r="AL208" s="11">
        <v>11</v>
      </c>
      <c r="AM208" s="11">
        <v>12</v>
      </c>
      <c r="AN208" s="11">
        <v>9</v>
      </c>
      <c r="AO208" s="11">
        <v>17</v>
      </c>
      <c r="AP208" s="11">
        <v>31</v>
      </c>
      <c r="AQ208" s="11">
        <v>24</v>
      </c>
      <c r="AR208" s="11">
        <v>17</v>
      </c>
      <c r="AS208" s="11">
        <v>32</v>
      </c>
      <c r="AT208" s="11">
        <v>27</v>
      </c>
      <c r="AU208" s="11">
        <v>35</v>
      </c>
      <c r="AV208" s="11">
        <v>31</v>
      </c>
      <c r="AW208" s="12">
        <v>27</v>
      </c>
      <c r="AX208" s="13">
        <v>55</v>
      </c>
      <c r="AY208" s="13">
        <v>53</v>
      </c>
      <c r="AZ208" s="13">
        <v>51</v>
      </c>
      <c r="BA208" s="13">
        <v>49</v>
      </c>
      <c r="BB208" s="14">
        <v>47</v>
      </c>
      <c r="BC208" s="19">
        <f t="shared" si="14"/>
        <v>53</v>
      </c>
      <c r="BD208" s="55">
        <f t="shared" si="17"/>
        <v>0.93712244235141273</v>
      </c>
      <c r="BE208" s="19">
        <f t="shared" si="18"/>
        <v>1.0291977914907438</v>
      </c>
      <c r="BF208" s="19">
        <f t="shared" si="15"/>
        <v>1.0508866515102306</v>
      </c>
      <c r="BG208" s="19">
        <f t="shared" si="16"/>
        <v>1.0435206235790842</v>
      </c>
    </row>
    <row r="209" spans="1:59">
      <c r="A209" s="24">
        <v>208</v>
      </c>
      <c r="B209" s="31">
        <v>2004119</v>
      </c>
      <c r="C209" s="32" t="s">
        <v>207</v>
      </c>
      <c r="D209" s="21">
        <v>6</v>
      </c>
      <c r="E209" s="22">
        <v>9</v>
      </c>
      <c r="F209" s="22">
        <v>18</v>
      </c>
      <c r="G209" s="22">
        <v>20</v>
      </c>
      <c r="H209" s="22">
        <v>25</v>
      </c>
      <c r="I209" s="22">
        <v>33</v>
      </c>
      <c r="J209" s="23">
        <v>6</v>
      </c>
      <c r="Q209" s="33"/>
      <c r="R209" s="33"/>
      <c r="S209" s="33"/>
      <c r="T209" s="33"/>
      <c r="U209" s="33"/>
      <c r="V209" s="33"/>
      <c r="X209" s="34"/>
      <c r="Y209" s="33"/>
      <c r="Z209" s="33"/>
      <c r="AA209" s="33"/>
      <c r="AB209" s="33"/>
      <c r="AC209" s="35"/>
      <c r="AD209" s="33"/>
      <c r="AE209" s="33"/>
      <c r="AF209" s="33"/>
      <c r="AG209" s="33"/>
      <c r="AH209" s="33"/>
      <c r="AI209" s="33"/>
      <c r="AJ209" s="36"/>
      <c r="AK209" s="10">
        <v>3</v>
      </c>
      <c r="AL209" s="11">
        <v>7</v>
      </c>
      <c r="AM209" s="11">
        <v>11</v>
      </c>
      <c r="AN209" s="11">
        <v>9</v>
      </c>
      <c r="AO209" s="11">
        <v>27</v>
      </c>
      <c r="AP209" s="11">
        <v>15</v>
      </c>
      <c r="AQ209" s="11">
        <v>21</v>
      </c>
      <c r="AR209" s="11">
        <v>31</v>
      </c>
      <c r="AS209" s="11">
        <v>34</v>
      </c>
      <c r="AT209" s="11">
        <v>39</v>
      </c>
      <c r="AU209" s="11">
        <v>46</v>
      </c>
      <c r="AV209" s="11">
        <v>41</v>
      </c>
      <c r="AW209" s="12">
        <v>36</v>
      </c>
      <c r="AX209" s="13">
        <v>31</v>
      </c>
      <c r="AY209" s="13">
        <v>43</v>
      </c>
      <c r="AZ209" s="13">
        <v>39</v>
      </c>
      <c r="BA209" s="13">
        <v>54</v>
      </c>
      <c r="BB209" s="14">
        <v>51</v>
      </c>
      <c r="BC209" s="19">
        <f t="shared" si="14"/>
        <v>43</v>
      </c>
      <c r="BD209" s="55">
        <f t="shared" si="17"/>
        <v>1.0107827216628775</v>
      </c>
      <c r="BE209" s="19">
        <f t="shared" si="18"/>
        <v>1.0128288405326404</v>
      </c>
      <c r="BF209" s="19">
        <f t="shared" si="15"/>
        <v>1.0435206235790842</v>
      </c>
      <c r="BG209" s="19">
        <f t="shared" si="16"/>
        <v>1.0414745047093212</v>
      </c>
    </row>
    <row r="210" spans="1:59">
      <c r="A210" s="24">
        <v>209</v>
      </c>
      <c r="B210" s="31">
        <v>2004120</v>
      </c>
      <c r="C210" s="32" t="s">
        <v>208</v>
      </c>
      <c r="D210" s="21">
        <v>7</v>
      </c>
      <c r="E210" s="22">
        <v>8</v>
      </c>
      <c r="F210" s="22">
        <v>18</v>
      </c>
      <c r="G210" s="22">
        <v>21</v>
      </c>
      <c r="H210" s="22">
        <v>27</v>
      </c>
      <c r="I210" s="22">
        <v>32</v>
      </c>
      <c r="J210" s="23">
        <v>10</v>
      </c>
      <c r="Q210" s="33"/>
      <c r="R210" s="33"/>
      <c r="S210" s="33"/>
      <c r="T210" s="33"/>
      <c r="U210" s="33"/>
      <c r="V210" s="33"/>
      <c r="X210" s="34"/>
      <c r="Y210" s="33"/>
      <c r="Z210" s="33"/>
      <c r="AA210" s="33"/>
      <c r="AB210" s="33"/>
      <c r="AC210" s="35"/>
      <c r="AD210" s="33"/>
      <c r="AE210" s="33"/>
      <c r="AF210" s="33"/>
      <c r="AG210" s="33"/>
      <c r="AH210" s="33"/>
      <c r="AI210" s="33"/>
      <c r="AJ210" s="36"/>
      <c r="AK210" s="10">
        <v>5</v>
      </c>
      <c r="AL210" s="11">
        <v>9</v>
      </c>
      <c r="AM210" s="11">
        <v>13</v>
      </c>
      <c r="AN210" s="11">
        <v>11</v>
      </c>
      <c r="AO210" s="11">
        <v>15</v>
      </c>
      <c r="AP210" s="11">
        <v>17</v>
      </c>
      <c r="AQ210" s="11">
        <v>23</v>
      </c>
      <c r="AR210" s="11">
        <v>33</v>
      </c>
      <c r="AS210" s="11">
        <v>47</v>
      </c>
      <c r="AT210" s="11">
        <v>41</v>
      </c>
      <c r="AU210" s="11">
        <v>35</v>
      </c>
      <c r="AV210" s="11">
        <v>43</v>
      </c>
      <c r="AW210" s="12">
        <v>38</v>
      </c>
      <c r="AX210" s="13">
        <v>33</v>
      </c>
      <c r="AY210" s="13">
        <v>45</v>
      </c>
      <c r="AZ210" s="13">
        <v>41</v>
      </c>
      <c r="BA210" s="13">
        <v>56</v>
      </c>
      <c r="BB210" s="14">
        <v>53</v>
      </c>
      <c r="BC210" s="19">
        <f t="shared" si="14"/>
        <v>45</v>
      </c>
      <c r="BD210" s="55">
        <f t="shared" si="17"/>
        <v>0.93303020461188702</v>
      </c>
      <c r="BE210" s="19">
        <f t="shared" si="18"/>
        <v>1.0189671971419292</v>
      </c>
      <c r="BF210" s="19">
        <f t="shared" si="15"/>
        <v>1.0345177005521273</v>
      </c>
      <c r="BG210" s="19">
        <f t="shared" si="16"/>
        <v>1.0353361481000325</v>
      </c>
    </row>
    <row r="211" spans="1:59">
      <c r="A211" s="24">
        <v>210</v>
      </c>
      <c r="B211" s="31">
        <v>2004121</v>
      </c>
      <c r="C211" s="32" t="s">
        <v>209</v>
      </c>
      <c r="D211" s="21">
        <v>7</v>
      </c>
      <c r="E211" s="22">
        <v>13</v>
      </c>
      <c r="F211" s="22">
        <v>16</v>
      </c>
      <c r="G211" s="22">
        <v>18</v>
      </c>
      <c r="H211" s="22">
        <v>30</v>
      </c>
      <c r="I211" s="22">
        <v>32</v>
      </c>
      <c r="J211" s="23">
        <v>10</v>
      </c>
      <c r="Q211" s="33"/>
      <c r="R211" s="33"/>
      <c r="S211" s="33"/>
      <c r="T211" s="33"/>
      <c r="U211" s="33"/>
      <c r="V211" s="33"/>
      <c r="X211" s="34"/>
      <c r="Y211" s="33"/>
      <c r="Z211" s="33"/>
      <c r="AA211" s="33"/>
      <c r="AB211" s="33"/>
      <c r="AC211" s="35"/>
      <c r="AD211" s="33"/>
      <c r="AE211" s="33"/>
      <c r="AF211" s="33"/>
      <c r="AG211" s="33"/>
      <c r="AH211" s="33"/>
      <c r="AI211" s="33"/>
      <c r="AJ211" s="36"/>
      <c r="AK211" s="10">
        <v>5</v>
      </c>
      <c r="AL211" s="11">
        <v>8</v>
      </c>
      <c r="AM211" s="11">
        <v>11</v>
      </c>
      <c r="AN211" s="11">
        <v>8</v>
      </c>
      <c r="AO211" s="11">
        <v>18</v>
      </c>
      <c r="AP211" s="11">
        <v>20</v>
      </c>
      <c r="AQ211" s="11">
        <v>26</v>
      </c>
      <c r="AR211" s="11">
        <v>26</v>
      </c>
      <c r="AS211" s="11">
        <v>39</v>
      </c>
      <c r="AT211" s="11">
        <v>32</v>
      </c>
      <c r="AU211" s="11">
        <v>25</v>
      </c>
      <c r="AV211" s="11">
        <v>32</v>
      </c>
      <c r="AW211" s="12">
        <v>26</v>
      </c>
      <c r="AX211" s="13">
        <v>36</v>
      </c>
      <c r="AY211" s="13">
        <v>65</v>
      </c>
      <c r="AZ211" s="13">
        <v>62</v>
      </c>
      <c r="BA211" s="13">
        <v>78</v>
      </c>
      <c r="BB211" s="14">
        <v>76</v>
      </c>
      <c r="BC211" s="19">
        <f t="shared" si="14"/>
        <v>65</v>
      </c>
      <c r="BD211" s="55">
        <f t="shared" si="17"/>
        <v>1.0066904839233517</v>
      </c>
      <c r="BE211" s="19">
        <f t="shared" si="18"/>
        <v>1.0414745047093212</v>
      </c>
      <c r="BF211" s="19">
        <f t="shared" si="15"/>
        <v>1.04761286131861</v>
      </c>
      <c r="BG211" s="19">
        <f t="shared" si="16"/>
        <v>1.0443390711269893</v>
      </c>
    </row>
    <row r="212" spans="1:59">
      <c r="A212" s="24">
        <v>211</v>
      </c>
      <c r="B212" s="31">
        <v>2004122</v>
      </c>
      <c r="C212" s="32" t="s">
        <v>210</v>
      </c>
      <c r="D212" s="21">
        <v>3</v>
      </c>
      <c r="E212" s="22">
        <v>11</v>
      </c>
      <c r="F212" s="22">
        <v>14</v>
      </c>
      <c r="G212" s="22">
        <v>22</v>
      </c>
      <c r="H212" s="22">
        <v>24</v>
      </c>
      <c r="I212" s="22">
        <v>31</v>
      </c>
      <c r="J212" s="23">
        <v>15</v>
      </c>
      <c r="Q212" s="33"/>
      <c r="R212" s="33"/>
      <c r="S212" s="33"/>
      <c r="T212" s="33"/>
      <c r="U212" s="33"/>
      <c r="V212" s="33"/>
      <c r="X212" s="34"/>
      <c r="Y212" s="33"/>
      <c r="Z212" s="33"/>
      <c r="AA212" s="33"/>
      <c r="AB212" s="33"/>
      <c r="AC212" s="35"/>
      <c r="AD212" s="33"/>
      <c r="AE212" s="33"/>
      <c r="AF212" s="33"/>
      <c r="AG212" s="33"/>
      <c r="AH212" s="33"/>
      <c r="AI212" s="33"/>
      <c r="AJ212" s="36"/>
      <c r="AK212" s="10">
        <v>6</v>
      </c>
      <c r="AL212" s="11">
        <v>13</v>
      </c>
      <c r="AM212" s="11">
        <v>15</v>
      </c>
      <c r="AN212" s="11">
        <v>15</v>
      </c>
      <c r="AO212" s="11">
        <v>14</v>
      </c>
      <c r="AP212" s="11">
        <v>25</v>
      </c>
      <c r="AQ212" s="11">
        <v>24</v>
      </c>
      <c r="AR212" s="11">
        <v>15</v>
      </c>
      <c r="AS212" s="11">
        <v>17</v>
      </c>
      <c r="AT212" s="11">
        <v>33</v>
      </c>
      <c r="AU212" s="11">
        <v>40</v>
      </c>
      <c r="AV212" s="11">
        <v>35</v>
      </c>
      <c r="AW212" s="12">
        <v>45</v>
      </c>
      <c r="AX212" s="13">
        <v>57</v>
      </c>
      <c r="AY212" s="13">
        <v>54</v>
      </c>
      <c r="AZ212" s="13">
        <v>51</v>
      </c>
      <c r="BA212" s="13">
        <v>48</v>
      </c>
      <c r="BB212" s="14">
        <v>45</v>
      </c>
      <c r="BC212" s="19">
        <f t="shared" si="14"/>
        <v>54</v>
      </c>
      <c r="BD212" s="55">
        <f t="shared" si="17"/>
        <v>1.0639818122767133</v>
      </c>
      <c r="BE212" s="19">
        <f t="shared" si="18"/>
        <v>1.0169210782721663</v>
      </c>
      <c r="BF212" s="19">
        <f t="shared" si="15"/>
        <v>1.0508866515102306</v>
      </c>
      <c r="BG212" s="19">
        <f t="shared" si="16"/>
        <v>1.0402468333874635</v>
      </c>
    </row>
    <row r="213" spans="1:59">
      <c r="A213" s="24">
        <v>212</v>
      </c>
      <c r="B213" s="31">
        <v>2005001</v>
      </c>
      <c r="C213" s="32" t="s">
        <v>211</v>
      </c>
      <c r="D213" s="21">
        <v>1</v>
      </c>
      <c r="E213" s="22">
        <v>7</v>
      </c>
      <c r="F213" s="22">
        <v>8</v>
      </c>
      <c r="G213" s="22">
        <v>23</v>
      </c>
      <c r="H213" s="22">
        <v>27</v>
      </c>
      <c r="I213" s="22">
        <v>28</v>
      </c>
      <c r="J213" s="23">
        <v>14</v>
      </c>
      <c r="Q213" s="33"/>
      <c r="R213" s="33"/>
      <c r="S213" s="33"/>
      <c r="T213" s="33"/>
      <c r="U213" s="33"/>
      <c r="V213" s="33"/>
      <c r="X213" s="34"/>
      <c r="Y213" s="33"/>
      <c r="Z213" s="33"/>
      <c r="AA213" s="33"/>
      <c r="AB213" s="33"/>
      <c r="AC213" s="35"/>
      <c r="AD213" s="33"/>
      <c r="AE213" s="33"/>
      <c r="AF213" s="33"/>
      <c r="AG213" s="33"/>
      <c r="AH213" s="33"/>
      <c r="AI213" s="33"/>
      <c r="AJ213" s="36"/>
      <c r="AK213" s="10">
        <v>7</v>
      </c>
      <c r="AL213" s="11">
        <v>10</v>
      </c>
      <c r="AM213" s="11">
        <v>14</v>
      </c>
      <c r="AN213" s="11">
        <v>16</v>
      </c>
      <c r="AO213" s="11">
        <v>10</v>
      </c>
      <c r="AP213" s="11">
        <v>22</v>
      </c>
      <c r="AQ213" s="11">
        <v>22</v>
      </c>
      <c r="AR213" s="11">
        <v>34</v>
      </c>
      <c r="AS213" s="11">
        <v>28</v>
      </c>
      <c r="AT213" s="11">
        <v>34</v>
      </c>
      <c r="AU213" s="11">
        <v>29</v>
      </c>
      <c r="AV213" s="11">
        <v>38</v>
      </c>
      <c r="AW213" s="12">
        <v>49</v>
      </c>
      <c r="AX213" s="13">
        <v>46</v>
      </c>
      <c r="AY213" s="13">
        <v>43</v>
      </c>
      <c r="AZ213" s="13">
        <v>40</v>
      </c>
      <c r="BA213" s="13">
        <v>37</v>
      </c>
      <c r="BB213" s="14">
        <v>34</v>
      </c>
      <c r="BC213" s="19">
        <f t="shared" si="14"/>
        <v>43</v>
      </c>
      <c r="BD213" s="55">
        <f t="shared" si="17"/>
        <v>1.023059434881455</v>
      </c>
      <c r="BE213" s="19">
        <f t="shared" si="18"/>
        <v>0.98009093861643382</v>
      </c>
      <c r="BF213" s="19">
        <f t="shared" si="15"/>
        <v>1.037791490743748</v>
      </c>
      <c r="BG213" s="19">
        <f t="shared" si="16"/>
        <v>1.0353361481000325</v>
      </c>
    </row>
    <row r="214" spans="1:59">
      <c r="A214" s="24">
        <v>213</v>
      </c>
      <c r="B214" s="31">
        <v>2005002</v>
      </c>
      <c r="C214" s="32" t="s">
        <v>212</v>
      </c>
      <c r="D214" s="21">
        <v>6</v>
      </c>
      <c r="E214" s="22">
        <v>9</v>
      </c>
      <c r="F214" s="22">
        <v>20</v>
      </c>
      <c r="G214" s="22">
        <v>26</v>
      </c>
      <c r="H214" s="22">
        <v>28</v>
      </c>
      <c r="I214" s="22">
        <v>33</v>
      </c>
      <c r="J214" s="23">
        <v>14</v>
      </c>
      <c r="Q214" s="33"/>
      <c r="R214" s="33"/>
      <c r="S214" s="33"/>
      <c r="T214" s="33"/>
      <c r="U214" s="33"/>
      <c r="V214" s="33"/>
      <c r="X214" s="34"/>
      <c r="Y214" s="33"/>
      <c r="Z214" s="33"/>
      <c r="AA214" s="33"/>
      <c r="AB214" s="33"/>
      <c r="AC214" s="35"/>
      <c r="AD214" s="33"/>
      <c r="AE214" s="33"/>
      <c r="AF214" s="33"/>
      <c r="AG214" s="33"/>
      <c r="AH214" s="33"/>
      <c r="AI214" s="33"/>
      <c r="AJ214" s="36"/>
      <c r="AK214" s="10">
        <v>5</v>
      </c>
      <c r="AL214" s="11">
        <v>6</v>
      </c>
      <c r="AM214" s="11">
        <v>12</v>
      </c>
      <c r="AN214" s="11">
        <v>14</v>
      </c>
      <c r="AO214" s="11">
        <v>24</v>
      </c>
      <c r="AP214" s="11">
        <v>18</v>
      </c>
      <c r="AQ214" s="11">
        <v>23</v>
      </c>
      <c r="AR214" s="11">
        <v>32</v>
      </c>
      <c r="AS214" s="11">
        <v>34</v>
      </c>
      <c r="AT214" s="11">
        <v>38</v>
      </c>
      <c r="AU214" s="11">
        <v>31</v>
      </c>
      <c r="AV214" s="11">
        <v>38</v>
      </c>
      <c r="AW214" s="12">
        <v>47</v>
      </c>
      <c r="AX214" s="13">
        <v>42</v>
      </c>
      <c r="AY214" s="13">
        <v>54</v>
      </c>
      <c r="AZ214" s="13">
        <v>50</v>
      </c>
      <c r="BA214" s="13">
        <v>46</v>
      </c>
      <c r="BB214" s="14">
        <v>42</v>
      </c>
      <c r="BC214" s="19">
        <f t="shared" ref="BC214:BC277" si="19">IF($B214="","",MOD($D214,$BC$1)+MOD($E214,$BC$1)+MOD($F214,$BC$1)+MOD($G214,$BC$1)+MOD($H214,$BC$1)+MOD($I214,$BC$1))</f>
        <v>54</v>
      </c>
      <c r="BD214" s="55">
        <f t="shared" si="17"/>
        <v>1.0680740500162391</v>
      </c>
      <c r="BE214" s="19">
        <f t="shared" si="18"/>
        <v>1.0394283858395583</v>
      </c>
      <c r="BF214" s="19">
        <f t="shared" si="15"/>
        <v>1.0418837284832738</v>
      </c>
      <c r="BG214" s="19">
        <f t="shared" si="16"/>
        <v>1.0373822669697954</v>
      </c>
    </row>
    <row r="215" spans="1:59">
      <c r="A215" s="24">
        <v>214</v>
      </c>
      <c r="B215" s="31">
        <v>2005003</v>
      </c>
      <c r="C215" s="32" t="s">
        <v>213</v>
      </c>
      <c r="D215" s="21">
        <v>9</v>
      </c>
      <c r="E215" s="22">
        <v>12</v>
      </c>
      <c r="F215" s="22">
        <v>15</v>
      </c>
      <c r="G215" s="22">
        <v>19</v>
      </c>
      <c r="H215" s="22">
        <v>22</v>
      </c>
      <c r="I215" s="22">
        <v>31</v>
      </c>
      <c r="J215" s="23">
        <v>16</v>
      </c>
      <c r="Q215" s="33"/>
      <c r="R215" s="33"/>
      <c r="S215" s="33"/>
      <c r="T215" s="33"/>
      <c r="U215" s="33"/>
      <c r="V215" s="33"/>
      <c r="X215" s="34"/>
      <c r="Y215" s="33"/>
      <c r="Z215" s="33"/>
      <c r="AA215" s="33"/>
      <c r="AB215" s="33"/>
      <c r="AC215" s="35"/>
      <c r="AD215" s="33"/>
      <c r="AE215" s="33"/>
      <c r="AF215" s="33"/>
      <c r="AG215" s="33"/>
      <c r="AH215" s="33"/>
      <c r="AI215" s="33"/>
      <c r="AJ215" s="36"/>
      <c r="AK215" s="10">
        <v>3</v>
      </c>
      <c r="AL215" s="11">
        <v>12</v>
      </c>
      <c r="AM215" s="11">
        <v>13</v>
      </c>
      <c r="AN215" s="11">
        <v>12</v>
      </c>
      <c r="AO215" s="11">
        <v>17</v>
      </c>
      <c r="AP215" s="11">
        <v>28</v>
      </c>
      <c r="AQ215" s="11">
        <v>18</v>
      </c>
      <c r="AR215" s="11">
        <v>28</v>
      </c>
      <c r="AS215" s="11">
        <v>31</v>
      </c>
      <c r="AT215" s="11">
        <v>36</v>
      </c>
      <c r="AU215" s="11">
        <v>43</v>
      </c>
      <c r="AV215" s="11">
        <v>38</v>
      </c>
      <c r="AW215" s="12">
        <v>33</v>
      </c>
      <c r="AX215" s="13">
        <v>60</v>
      </c>
      <c r="AY215" s="13">
        <v>57</v>
      </c>
      <c r="AZ215" s="13">
        <v>54</v>
      </c>
      <c r="BA215" s="13">
        <v>51</v>
      </c>
      <c r="BB215" s="14">
        <v>68</v>
      </c>
      <c r="BC215" s="19">
        <f t="shared" si="19"/>
        <v>57</v>
      </c>
      <c r="BD215" s="55">
        <f t="shared" si="17"/>
        <v>1.1171809028905488</v>
      </c>
      <c r="BE215" s="19">
        <f t="shared" si="18"/>
        <v>1.0251055537512179</v>
      </c>
      <c r="BF215" s="19">
        <f t="shared" si="15"/>
        <v>1.0394283858395583</v>
      </c>
      <c r="BG215" s="19">
        <f t="shared" si="16"/>
        <v>1.0435206235790842</v>
      </c>
    </row>
    <row r="216" spans="1:59">
      <c r="A216" s="24">
        <v>215</v>
      </c>
      <c r="B216" s="31">
        <v>2005004</v>
      </c>
      <c r="C216" s="32" t="s">
        <v>214</v>
      </c>
      <c r="D216" s="21">
        <v>1</v>
      </c>
      <c r="E216" s="22">
        <v>4</v>
      </c>
      <c r="F216" s="22">
        <v>8</v>
      </c>
      <c r="G216" s="22">
        <v>9</v>
      </c>
      <c r="H216" s="22">
        <v>22</v>
      </c>
      <c r="I216" s="22">
        <v>23</v>
      </c>
      <c r="J216" s="23">
        <v>3</v>
      </c>
      <c r="Q216" s="33"/>
      <c r="R216" s="33"/>
      <c r="S216" s="33"/>
      <c r="T216" s="33"/>
      <c r="U216" s="33"/>
      <c r="V216" s="33"/>
      <c r="X216" s="34"/>
      <c r="Y216" s="33"/>
      <c r="Z216" s="33"/>
      <c r="AA216" s="33"/>
      <c r="AB216" s="33"/>
      <c r="AC216" s="35"/>
      <c r="AD216" s="33"/>
      <c r="AE216" s="33"/>
      <c r="AF216" s="33"/>
      <c r="AG216" s="33"/>
      <c r="AH216" s="33"/>
      <c r="AI216" s="33"/>
      <c r="AJ216" s="36"/>
      <c r="AK216" s="10">
        <v>7</v>
      </c>
      <c r="AL216" s="11">
        <v>7</v>
      </c>
      <c r="AM216" s="11">
        <v>17</v>
      </c>
      <c r="AN216" s="11">
        <v>19</v>
      </c>
      <c r="AO216" s="11">
        <v>11</v>
      </c>
      <c r="AP216" s="11">
        <v>19</v>
      </c>
      <c r="AQ216" s="11">
        <v>22</v>
      </c>
      <c r="AR216" s="11">
        <v>27</v>
      </c>
      <c r="AS216" s="11">
        <v>23</v>
      </c>
      <c r="AT216" s="11">
        <v>43</v>
      </c>
      <c r="AU216" s="11">
        <v>41</v>
      </c>
      <c r="AV216" s="11">
        <v>39</v>
      </c>
      <c r="AW216" s="12">
        <v>37</v>
      </c>
      <c r="AX216" s="13">
        <v>35</v>
      </c>
      <c r="AY216" s="13">
        <v>33</v>
      </c>
      <c r="AZ216" s="13">
        <v>31</v>
      </c>
      <c r="BA216" s="13">
        <v>29</v>
      </c>
      <c r="BB216" s="14">
        <v>27</v>
      </c>
      <c r="BC216" s="19">
        <f t="shared" si="19"/>
        <v>33</v>
      </c>
      <c r="BD216" s="55">
        <f t="shared" si="17"/>
        <v>0.98622929522572267</v>
      </c>
      <c r="BE216" s="19">
        <f t="shared" si="18"/>
        <v>0.99645988957453724</v>
      </c>
      <c r="BF216" s="19">
        <f t="shared" si="15"/>
        <v>1.0304254628126015</v>
      </c>
      <c r="BG216" s="19">
        <f t="shared" si="16"/>
        <v>1.0394283858395583</v>
      </c>
    </row>
    <row r="217" spans="1:59">
      <c r="A217" s="24">
        <v>216</v>
      </c>
      <c r="B217" s="31">
        <v>2005005</v>
      </c>
      <c r="C217" s="32" t="s">
        <v>215</v>
      </c>
      <c r="D217" s="21">
        <v>5</v>
      </c>
      <c r="E217" s="22">
        <v>9</v>
      </c>
      <c r="F217" s="22">
        <v>20</v>
      </c>
      <c r="G217" s="22">
        <v>26</v>
      </c>
      <c r="H217" s="22">
        <v>28</v>
      </c>
      <c r="I217" s="22">
        <v>33</v>
      </c>
      <c r="J217" s="23">
        <v>15</v>
      </c>
      <c r="Q217" s="33"/>
      <c r="R217" s="33"/>
      <c r="S217" s="33"/>
      <c r="T217" s="33"/>
      <c r="U217" s="33"/>
      <c r="V217" s="33"/>
      <c r="X217" s="34"/>
      <c r="Y217" s="33"/>
      <c r="Z217" s="33"/>
      <c r="AA217" s="33"/>
      <c r="AB217" s="33"/>
      <c r="AC217" s="35"/>
      <c r="AD217" s="33"/>
      <c r="AE217" s="33"/>
      <c r="AF217" s="33"/>
      <c r="AG217" s="33"/>
      <c r="AH217" s="33"/>
      <c r="AI217" s="33"/>
      <c r="AJ217" s="36"/>
      <c r="AK217" s="10">
        <v>7</v>
      </c>
      <c r="AL217" s="11">
        <v>5</v>
      </c>
      <c r="AM217" s="11">
        <v>11</v>
      </c>
      <c r="AN217" s="11">
        <v>19</v>
      </c>
      <c r="AO217" s="11">
        <v>23</v>
      </c>
      <c r="AP217" s="11">
        <v>17</v>
      </c>
      <c r="AQ217" s="11">
        <v>22</v>
      </c>
      <c r="AR217" s="11">
        <v>31</v>
      </c>
      <c r="AS217" s="11">
        <v>33</v>
      </c>
      <c r="AT217" s="11">
        <v>37</v>
      </c>
      <c r="AU217" s="11">
        <v>30</v>
      </c>
      <c r="AV217" s="11">
        <v>37</v>
      </c>
      <c r="AW217" s="12">
        <v>46</v>
      </c>
      <c r="AX217" s="13">
        <v>41</v>
      </c>
      <c r="AY217" s="13">
        <v>53</v>
      </c>
      <c r="AZ217" s="13">
        <v>49</v>
      </c>
      <c r="BA217" s="13">
        <v>45</v>
      </c>
      <c r="BB217" s="14">
        <v>41</v>
      </c>
      <c r="BC217" s="19">
        <f t="shared" si="19"/>
        <v>53</v>
      </c>
      <c r="BD217" s="55">
        <f t="shared" si="17"/>
        <v>0.98213705748619684</v>
      </c>
      <c r="BE217" s="19">
        <f t="shared" si="18"/>
        <v>1.023059434881455</v>
      </c>
      <c r="BF217" s="19">
        <f t="shared" si="15"/>
        <v>1.0206040922377395</v>
      </c>
      <c r="BG217" s="19">
        <f t="shared" si="16"/>
        <v>1.0341084767781747</v>
      </c>
    </row>
    <row r="218" spans="1:59">
      <c r="A218" s="24">
        <v>217</v>
      </c>
      <c r="B218" s="31">
        <v>2005006</v>
      </c>
      <c r="C218" s="32" t="s">
        <v>216</v>
      </c>
      <c r="D218" s="21">
        <v>2</v>
      </c>
      <c r="E218" s="22">
        <v>4</v>
      </c>
      <c r="F218" s="22">
        <v>5</v>
      </c>
      <c r="G218" s="22">
        <v>15</v>
      </c>
      <c r="H218" s="22">
        <v>21</v>
      </c>
      <c r="I218" s="22">
        <v>31</v>
      </c>
      <c r="J218" s="23">
        <v>16</v>
      </c>
      <c r="Q218" s="33"/>
      <c r="R218" s="33"/>
      <c r="S218" s="33"/>
      <c r="T218" s="33"/>
      <c r="U218" s="33"/>
      <c r="V218" s="33"/>
      <c r="X218" s="34"/>
      <c r="Y218" s="33"/>
      <c r="Z218" s="33"/>
      <c r="AA218" s="33"/>
      <c r="AB218" s="33"/>
      <c r="AC218" s="35"/>
      <c r="AD218" s="33"/>
      <c r="AE218" s="33"/>
      <c r="AF218" s="33"/>
      <c r="AG218" s="33"/>
      <c r="AH218" s="33"/>
      <c r="AI218" s="33"/>
      <c r="AJ218" s="36"/>
      <c r="AK218" s="10">
        <v>6</v>
      </c>
      <c r="AL218" s="11">
        <v>10</v>
      </c>
      <c r="AM218" s="11">
        <v>8</v>
      </c>
      <c r="AN218" s="11">
        <v>18</v>
      </c>
      <c r="AO218" s="11">
        <v>15</v>
      </c>
      <c r="AP218" s="11">
        <v>30</v>
      </c>
      <c r="AQ218" s="11">
        <v>24</v>
      </c>
      <c r="AR218" s="11">
        <v>18</v>
      </c>
      <c r="AS218" s="11">
        <v>34</v>
      </c>
      <c r="AT218" s="11">
        <v>30</v>
      </c>
      <c r="AU218" s="11">
        <v>26</v>
      </c>
      <c r="AV218" s="11">
        <v>22</v>
      </c>
      <c r="AW218" s="12">
        <v>18</v>
      </c>
      <c r="AX218" s="13">
        <v>46</v>
      </c>
      <c r="AY218" s="13">
        <v>44</v>
      </c>
      <c r="AZ218" s="13">
        <v>42</v>
      </c>
      <c r="BA218" s="13">
        <v>40</v>
      </c>
      <c r="BB218" s="14">
        <v>38</v>
      </c>
      <c r="BC218" s="19">
        <f t="shared" si="19"/>
        <v>44</v>
      </c>
      <c r="BD218" s="55">
        <f t="shared" si="17"/>
        <v>0.98622929522572267</v>
      </c>
      <c r="BE218" s="19">
        <f t="shared" si="18"/>
        <v>1.0046443650535888</v>
      </c>
      <c r="BF218" s="19">
        <f t="shared" si="15"/>
        <v>1.0246963299772653</v>
      </c>
      <c r="BG218" s="19">
        <f t="shared" si="16"/>
        <v>1.0361545956479377</v>
      </c>
    </row>
    <row r="219" spans="1:59">
      <c r="A219" s="24">
        <v>218</v>
      </c>
      <c r="B219" s="31">
        <v>2005007</v>
      </c>
      <c r="C219" s="32" t="s">
        <v>217</v>
      </c>
      <c r="D219" s="21">
        <v>7</v>
      </c>
      <c r="E219" s="22">
        <v>15</v>
      </c>
      <c r="F219" s="22">
        <v>17</v>
      </c>
      <c r="G219" s="22">
        <v>20</v>
      </c>
      <c r="H219" s="22">
        <v>23</v>
      </c>
      <c r="I219" s="22">
        <v>33</v>
      </c>
      <c r="J219" s="23">
        <v>15</v>
      </c>
      <c r="Q219" s="33"/>
      <c r="R219" s="33"/>
      <c r="S219" s="33"/>
      <c r="T219" s="33"/>
      <c r="U219" s="33"/>
      <c r="V219" s="33"/>
      <c r="X219" s="34"/>
      <c r="Y219" s="33"/>
      <c r="Z219" s="33"/>
      <c r="AA219" s="33"/>
      <c r="AB219" s="33"/>
      <c r="AC219" s="35"/>
      <c r="AD219" s="33"/>
      <c r="AE219" s="33"/>
      <c r="AF219" s="33"/>
      <c r="AG219" s="33"/>
      <c r="AH219" s="33"/>
      <c r="AI219" s="33"/>
      <c r="AJ219" s="36"/>
      <c r="AK219" s="10">
        <v>7</v>
      </c>
      <c r="AL219" s="11">
        <v>11</v>
      </c>
      <c r="AM219" s="11">
        <v>10</v>
      </c>
      <c r="AN219" s="11">
        <v>19</v>
      </c>
      <c r="AO219" s="11">
        <v>17</v>
      </c>
      <c r="AP219" s="11">
        <v>27</v>
      </c>
      <c r="AQ219" s="11">
        <v>34</v>
      </c>
      <c r="AR219" s="11">
        <v>25</v>
      </c>
      <c r="AS219" s="11">
        <v>27</v>
      </c>
      <c r="AT219" s="11">
        <v>43</v>
      </c>
      <c r="AU219" s="11">
        <v>37</v>
      </c>
      <c r="AV219" s="11">
        <v>31</v>
      </c>
      <c r="AW219" s="12">
        <v>25</v>
      </c>
      <c r="AX219" s="13">
        <v>35</v>
      </c>
      <c r="AY219" s="13">
        <v>47</v>
      </c>
      <c r="AZ219" s="13">
        <v>61</v>
      </c>
      <c r="BA219" s="13">
        <v>58</v>
      </c>
      <c r="BB219" s="14">
        <v>55</v>
      </c>
      <c r="BC219" s="19">
        <f t="shared" si="19"/>
        <v>47</v>
      </c>
      <c r="BD219" s="55">
        <f t="shared" si="17"/>
        <v>0.95758363104904187</v>
      </c>
      <c r="BE219" s="19">
        <f t="shared" si="18"/>
        <v>1.0128288405326404</v>
      </c>
      <c r="BF219" s="19">
        <f t="shared" ref="BF219:BF282" si="20">IF($B219="","",SUM($BC195:$BC219)/25/$BM$3)</f>
        <v>1.0320623579084118</v>
      </c>
      <c r="BG219" s="19">
        <f t="shared" si="16"/>
        <v>1.0353361481000325</v>
      </c>
    </row>
    <row r="220" spans="1:59">
      <c r="A220" s="24">
        <v>219</v>
      </c>
      <c r="B220" s="31">
        <v>2005008</v>
      </c>
      <c r="C220" s="32" t="s">
        <v>218</v>
      </c>
      <c r="D220" s="21">
        <v>11</v>
      </c>
      <c r="E220" s="22">
        <v>19</v>
      </c>
      <c r="F220" s="22">
        <v>22</v>
      </c>
      <c r="G220" s="22">
        <v>27</v>
      </c>
      <c r="H220" s="22">
        <v>32</v>
      </c>
      <c r="I220" s="22">
        <v>33</v>
      </c>
      <c r="J220" s="23">
        <v>11</v>
      </c>
      <c r="Q220" s="33"/>
      <c r="R220" s="33"/>
      <c r="S220" s="33"/>
      <c r="T220" s="33"/>
      <c r="U220" s="33"/>
      <c r="V220" s="33"/>
      <c r="X220" s="34"/>
      <c r="Y220" s="33"/>
      <c r="Z220" s="33"/>
      <c r="AA220" s="33"/>
      <c r="AB220" s="33"/>
      <c r="AC220" s="35"/>
      <c r="AD220" s="33"/>
      <c r="AE220" s="33"/>
      <c r="AF220" s="33"/>
      <c r="AG220" s="33"/>
      <c r="AH220" s="33"/>
      <c r="AI220" s="33"/>
      <c r="AJ220" s="36"/>
      <c r="AK220" s="10">
        <v>6</v>
      </c>
      <c r="AL220" s="11">
        <v>12</v>
      </c>
      <c r="AM220" s="11">
        <v>14</v>
      </c>
      <c r="AN220" s="11">
        <v>18</v>
      </c>
      <c r="AO220" s="11">
        <v>25</v>
      </c>
      <c r="AP220" s="11">
        <v>16</v>
      </c>
      <c r="AQ220" s="11">
        <v>18</v>
      </c>
      <c r="AR220" s="11">
        <v>24</v>
      </c>
      <c r="AS220" s="11">
        <v>23</v>
      </c>
      <c r="AT220" s="11">
        <v>48</v>
      </c>
      <c r="AU220" s="11">
        <v>40</v>
      </c>
      <c r="AV220" s="11">
        <v>46</v>
      </c>
      <c r="AW220" s="12">
        <v>39</v>
      </c>
      <c r="AX220" s="13">
        <v>32</v>
      </c>
      <c r="AY220" s="13">
        <v>59</v>
      </c>
      <c r="AZ220" s="13">
        <v>54</v>
      </c>
      <c r="BA220" s="13">
        <v>49</v>
      </c>
      <c r="BB220" s="14">
        <v>64</v>
      </c>
      <c r="BC220" s="19">
        <f t="shared" si="19"/>
        <v>59</v>
      </c>
      <c r="BD220" s="55">
        <f t="shared" si="17"/>
        <v>0.96576810652809364</v>
      </c>
      <c r="BE220" s="19">
        <f t="shared" si="18"/>
        <v>1.0414745047093212</v>
      </c>
      <c r="BF220" s="19">
        <f t="shared" si="20"/>
        <v>1.0402468333874635</v>
      </c>
      <c r="BG220" s="19">
        <f t="shared" si="16"/>
        <v>1.0447482949009419</v>
      </c>
    </row>
    <row r="221" spans="1:59">
      <c r="A221" s="24">
        <v>220</v>
      </c>
      <c r="B221" s="31">
        <v>2005009</v>
      </c>
      <c r="C221" s="32" t="s">
        <v>219</v>
      </c>
      <c r="D221" s="21">
        <v>2</v>
      </c>
      <c r="E221" s="22">
        <v>17</v>
      </c>
      <c r="F221" s="22">
        <v>22</v>
      </c>
      <c r="G221" s="22">
        <v>27</v>
      </c>
      <c r="H221" s="22">
        <v>29</v>
      </c>
      <c r="I221" s="22">
        <v>31</v>
      </c>
      <c r="J221" s="23">
        <v>14</v>
      </c>
      <c r="Q221" s="33"/>
      <c r="R221" s="33"/>
      <c r="S221" s="33"/>
      <c r="T221" s="33"/>
      <c r="U221" s="33"/>
      <c r="V221" s="33"/>
      <c r="X221" s="34"/>
      <c r="Y221" s="33"/>
      <c r="Z221" s="33"/>
      <c r="AA221" s="33"/>
      <c r="AB221" s="33"/>
      <c r="AC221" s="35"/>
      <c r="AD221" s="33"/>
      <c r="AE221" s="33"/>
      <c r="AF221" s="33"/>
      <c r="AG221" s="33"/>
      <c r="AH221" s="33"/>
      <c r="AI221" s="33"/>
      <c r="AJ221" s="36"/>
      <c r="AK221" s="10">
        <v>8</v>
      </c>
      <c r="AL221" s="11">
        <v>12</v>
      </c>
      <c r="AM221" s="11">
        <v>13</v>
      </c>
      <c r="AN221" s="11">
        <v>20</v>
      </c>
      <c r="AO221" s="11">
        <v>16</v>
      </c>
      <c r="AP221" s="11">
        <v>24</v>
      </c>
      <c r="AQ221" s="11">
        <v>20</v>
      </c>
      <c r="AR221" s="11">
        <v>28</v>
      </c>
      <c r="AS221" s="11">
        <v>29</v>
      </c>
      <c r="AT221" s="11">
        <v>32</v>
      </c>
      <c r="AU221" s="11">
        <v>24</v>
      </c>
      <c r="AV221" s="11">
        <v>30</v>
      </c>
      <c r="AW221" s="12">
        <v>38</v>
      </c>
      <c r="AX221" s="13">
        <v>48</v>
      </c>
      <c r="AY221" s="13">
        <v>43</v>
      </c>
      <c r="AZ221" s="13">
        <v>56</v>
      </c>
      <c r="BA221" s="13">
        <v>52</v>
      </c>
      <c r="BB221" s="14">
        <v>48</v>
      </c>
      <c r="BC221" s="19">
        <f t="shared" si="19"/>
        <v>43</v>
      </c>
      <c r="BD221" s="55">
        <f t="shared" si="17"/>
        <v>1.0066904839233517</v>
      </c>
      <c r="BE221" s="19">
        <f t="shared" si="18"/>
        <v>0.99645988957453724</v>
      </c>
      <c r="BF221" s="19">
        <f t="shared" si="20"/>
        <v>1.0238778824293602</v>
      </c>
      <c r="BG221" s="19">
        <f t="shared" si="16"/>
        <v>1.0443390711269893</v>
      </c>
    </row>
    <row r="222" spans="1:59">
      <c r="A222" s="24">
        <v>221</v>
      </c>
      <c r="B222" s="31">
        <v>2005010</v>
      </c>
      <c r="C222" s="32" t="s">
        <v>220</v>
      </c>
      <c r="D222" s="21">
        <v>8</v>
      </c>
      <c r="E222" s="22">
        <v>10</v>
      </c>
      <c r="F222" s="22">
        <v>11</v>
      </c>
      <c r="G222" s="22">
        <v>18</v>
      </c>
      <c r="H222" s="22">
        <v>25</v>
      </c>
      <c r="I222" s="22">
        <v>26</v>
      </c>
      <c r="J222" s="23">
        <v>1</v>
      </c>
      <c r="Q222" s="33"/>
      <c r="R222" s="33"/>
      <c r="S222" s="33"/>
      <c r="T222" s="33"/>
      <c r="U222" s="33"/>
      <c r="V222" s="33"/>
      <c r="X222" s="34"/>
      <c r="Y222" s="33"/>
      <c r="Z222" s="33"/>
      <c r="AA222" s="33"/>
      <c r="AB222" s="33"/>
      <c r="AC222" s="35"/>
      <c r="AD222" s="33"/>
      <c r="AE222" s="33"/>
      <c r="AF222" s="33"/>
      <c r="AG222" s="33"/>
      <c r="AH222" s="33"/>
      <c r="AI222" s="33"/>
      <c r="AJ222" s="36"/>
      <c r="AK222" s="10">
        <v>8</v>
      </c>
      <c r="AL222" s="11">
        <v>10</v>
      </c>
      <c r="AM222" s="11">
        <v>8</v>
      </c>
      <c r="AN222" s="11">
        <v>14</v>
      </c>
      <c r="AO222" s="11">
        <v>21</v>
      </c>
      <c r="AP222" s="11">
        <v>10</v>
      </c>
      <c r="AQ222" s="11">
        <v>26</v>
      </c>
      <c r="AR222" s="11">
        <v>28</v>
      </c>
      <c r="AS222" s="11">
        <v>32</v>
      </c>
      <c r="AT222" s="11">
        <v>38</v>
      </c>
      <c r="AU222" s="11">
        <v>46</v>
      </c>
      <c r="AV222" s="11">
        <v>56</v>
      </c>
      <c r="AW222" s="12">
        <v>53</v>
      </c>
      <c r="AX222" s="13">
        <v>50</v>
      </c>
      <c r="AY222" s="13">
        <v>47</v>
      </c>
      <c r="AZ222" s="13">
        <v>44</v>
      </c>
      <c r="BA222" s="13">
        <v>60</v>
      </c>
      <c r="BB222" s="14">
        <v>58</v>
      </c>
      <c r="BC222" s="19">
        <f t="shared" si="19"/>
        <v>47</v>
      </c>
      <c r="BD222" s="55">
        <f t="shared" si="17"/>
        <v>0.98213705748619684</v>
      </c>
      <c r="BE222" s="19">
        <f t="shared" si="18"/>
        <v>0.98213705748619684</v>
      </c>
      <c r="BF222" s="19">
        <f t="shared" si="20"/>
        <v>1.0312439103605067</v>
      </c>
      <c r="BG222" s="19">
        <f t="shared" si="16"/>
        <v>1.0439298473530367</v>
      </c>
    </row>
    <row r="223" spans="1:59">
      <c r="A223" s="24">
        <v>222</v>
      </c>
      <c r="B223" s="31">
        <v>2005011</v>
      </c>
      <c r="C223" s="32" t="s">
        <v>221</v>
      </c>
      <c r="D223" s="21">
        <v>9</v>
      </c>
      <c r="E223" s="22">
        <v>11</v>
      </c>
      <c r="F223" s="22">
        <v>13</v>
      </c>
      <c r="G223" s="22">
        <v>15</v>
      </c>
      <c r="H223" s="22">
        <v>22</v>
      </c>
      <c r="I223" s="22">
        <v>30</v>
      </c>
      <c r="J223" s="23">
        <v>15</v>
      </c>
      <c r="Q223" s="33"/>
      <c r="R223" s="33"/>
      <c r="S223" s="33"/>
      <c r="T223" s="33"/>
      <c r="U223" s="33"/>
      <c r="V223" s="33"/>
      <c r="X223" s="34"/>
      <c r="Y223" s="33"/>
      <c r="Z223" s="33"/>
      <c r="AA223" s="33"/>
      <c r="AB223" s="33"/>
      <c r="AC223" s="35"/>
      <c r="AD223" s="33"/>
      <c r="AE223" s="33"/>
      <c r="AF223" s="33"/>
      <c r="AG223" s="33"/>
      <c r="AH223" s="33"/>
      <c r="AI223" s="33"/>
      <c r="AJ223" s="36"/>
      <c r="AK223" s="10">
        <v>4</v>
      </c>
      <c r="AL223" s="11">
        <v>12</v>
      </c>
      <c r="AM223" s="11">
        <v>10</v>
      </c>
      <c r="AN223" s="11">
        <v>16</v>
      </c>
      <c r="AO223" s="11">
        <v>16</v>
      </c>
      <c r="AP223" s="11">
        <v>28</v>
      </c>
      <c r="AQ223" s="11">
        <v>19</v>
      </c>
      <c r="AR223" s="11">
        <v>20</v>
      </c>
      <c r="AS223" s="11">
        <v>23</v>
      </c>
      <c r="AT223" s="11">
        <v>40</v>
      </c>
      <c r="AU223" s="11">
        <v>35</v>
      </c>
      <c r="AV223" s="11">
        <v>44</v>
      </c>
      <c r="AW223" s="12">
        <v>40</v>
      </c>
      <c r="AX223" s="13">
        <v>68</v>
      </c>
      <c r="AY223" s="13">
        <v>66</v>
      </c>
      <c r="AZ223" s="13">
        <v>64</v>
      </c>
      <c r="BA223" s="13">
        <v>62</v>
      </c>
      <c r="BB223" s="14">
        <v>60</v>
      </c>
      <c r="BC223" s="19">
        <f t="shared" si="19"/>
        <v>66</v>
      </c>
      <c r="BD223" s="55">
        <f t="shared" si="17"/>
        <v>1.0721662877557647</v>
      </c>
      <c r="BE223" s="19">
        <f t="shared" si="18"/>
        <v>1.0291977914907438</v>
      </c>
      <c r="BF223" s="19">
        <f t="shared" si="20"/>
        <v>1.027970120168886</v>
      </c>
      <c r="BG223" s="19">
        <f t="shared" si="16"/>
        <v>1.0382007145177006</v>
      </c>
    </row>
    <row r="224" spans="1:59">
      <c r="A224" s="24">
        <v>223</v>
      </c>
      <c r="B224" s="31">
        <v>2005012</v>
      </c>
      <c r="C224" s="32" t="s">
        <v>222</v>
      </c>
      <c r="D224" s="21">
        <v>2</v>
      </c>
      <c r="E224" s="22">
        <v>3</v>
      </c>
      <c r="F224" s="22">
        <v>6</v>
      </c>
      <c r="G224" s="22">
        <v>16</v>
      </c>
      <c r="H224" s="22">
        <v>22</v>
      </c>
      <c r="I224" s="22">
        <v>31</v>
      </c>
      <c r="J224" s="23">
        <v>5</v>
      </c>
      <c r="Q224" s="33"/>
      <c r="R224" s="33"/>
      <c r="S224" s="33"/>
      <c r="T224" s="33"/>
      <c r="U224" s="33"/>
      <c r="V224" s="33"/>
      <c r="X224" s="34"/>
      <c r="Y224" s="33"/>
      <c r="Z224" s="33"/>
      <c r="AA224" s="33"/>
      <c r="AB224" s="33"/>
      <c r="AC224" s="35"/>
      <c r="AD224" s="33"/>
      <c r="AE224" s="33"/>
      <c r="AF224" s="33"/>
      <c r="AG224" s="33"/>
      <c r="AH224" s="33"/>
      <c r="AI224" s="33"/>
      <c r="AJ224" s="36"/>
      <c r="AK224" s="10">
        <v>5</v>
      </c>
      <c r="AL224" s="11">
        <v>12</v>
      </c>
      <c r="AM224" s="11">
        <v>10</v>
      </c>
      <c r="AN224" s="11">
        <v>14</v>
      </c>
      <c r="AO224" s="11">
        <v>17</v>
      </c>
      <c r="AP224" s="11">
        <v>24</v>
      </c>
      <c r="AQ224" s="11">
        <v>26</v>
      </c>
      <c r="AR224" s="11">
        <v>20</v>
      </c>
      <c r="AS224" s="11">
        <v>25</v>
      </c>
      <c r="AT224" s="11">
        <v>32</v>
      </c>
      <c r="AU224" s="11">
        <v>28</v>
      </c>
      <c r="AV224" s="11">
        <v>24</v>
      </c>
      <c r="AW224" s="12">
        <v>20</v>
      </c>
      <c r="AX224" s="13">
        <v>32</v>
      </c>
      <c r="AY224" s="13">
        <v>46</v>
      </c>
      <c r="AZ224" s="13">
        <v>44</v>
      </c>
      <c r="BA224" s="13">
        <v>42</v>
      </c>
      <c r="BB224" s="14">
        <v>40</v>
      </c>
      <c r="BC224" s="19">
        <f t="shared" si="19"/>
        <v>46</v>
      </c>
      <c r="BD224" s="55">
        <f t="shared" si="17"/>
        <v>1.0680740500162391</v>
      </c>
      <c r="BE224" s="19">
        <f t="shared" si="18"/>
        <v>1.0128288405326404</v>
      </c>
      <c r="BF224" s="19">
        <f t="shared" si="20"/>
        <v>1.0238778824293602</v>
      </c>
      <c r="BG224" s="19">
        <f t="shared" si="16"/>
        <v>1.0422929522572264</v>
      </c>
    </row>
    <row r="225" spans="1:59">
      <c r="A225" s="24">
        <v>224</v>
      </c>
      <c r="B225" s="31">
        <v>2005013</v>
      </c>
      <c r="C225" s="32" t="s">
        <v>223</v>
      </c>
      <c r="D225" s="21">
        <v>7</v>
      </c>
      <c r="E225" s="22">
        <v>8</v>
      </c>
      <c r="F225" s="22">
        <v>16</v>
      </c>
      <c r="G225" s="22">
        <v>19</v>
      </c>
      <c r="H225" s="22">
        <v>20</v>
      </c>
      <c r="I225" s="22">
        <v>24</v>
      </c>
      <c r="J225" s="23">
        <v>6</v>
      </c>
      <c r="Q225" s="33"/>
      <c r="R225" s="33"/>
      <c r="S225" s="33"/>
      <c r="T225" s="33"/>
      <c r="U225" s="33"/>
      <c r="V225" s="33"/>
      <c r="X225" s="34"/>
      <c r="Y225" s="33"/>
      <c r="Z225" s="33"/>
      <c r="AA225" s="33"/>
      <c r="AB225" s="33"/>
      <c r="AC225" s="35"/>
      <c r="AD225" s="33"/>
      <c r="AE225" s="33"/>
      <c r="AF225" s="33"/>
      <c r="AG225" s="33"/>
      <c r="AH225" s="33"/>
      <c r="AI225" s="33"/>
      <c r="AJ225" s="36"/>
      <c r="AK225" s="10">
        <v>7</v>
      </c>
      <c r="AL225" s="11">
        <v>6</v>
      </c>
      <c r="AM225" s="11">
        <v>14</v>
      </c>
      <c r="AN225" s="11">
        <v>10</v>
      </c>
      <c r="AO225" s="11">
        <v>17</v>
      </c>
      <c r="AP225" s="11">
        <v>14</v>
      </c>
      <c r="AQ225" s="11">
        <v>31</v>
      </c>
      <c r="AR225" s="11">
        <v>34</v>
      </c>
      <c r="AS225" s="11">
        <v>39</v>
      </c>
      <c r="AT225" s="11">
        <v>34</v>
      </c>
      <c r="AU225" s="11">
        <v>42</v>
      </c>
      <c r="AV225" s="11">
        <v>38</v>
      </c>
      <c r="AW225" s="12">
        <v>34</v>
      </c>
      <c r="AX225" s="13">
        <v>30</v>
      </c>
      <c r="AY225" s="13">
        <v>43</v>
      </c>
      <c r="AZ225" s="13">
        <v>40</v>
      </c>
      <c r="BA225" s="13">
        <v>37</v>
      </c>
      <c r="BB225" s="14">
        <v>54</v>
      </c>
      <c r="BC225" s="19">
        <f t="shared" si="19"/>
        <v>43</v>
      </c>
      <c r="BD225" s="55">
        <f t="shared" si="17"/>
        <v>1.0025982461838259</v>
      </c>
      <c r="BE225" s="19">
        <f t="shared" si="18"/>
        <v>0.98418317635595975</v>
      </c>
      <c r="BF225" s="19">
        <f t="shared" si="20"/>
        <v>1.0246963299772653</v>
      </c>
      <c r="BG225" s="19">
        <f t="shared" si="16"/>
        <v>1.0345177005521273</v>
      </c>
    </row>
    <row r="226" spans="1:59">
      <c r="A226" s="24">
        <v>225</v>
      </c>
      <c r="B226" s="31">
        <v>2005014</v>
      </c>
      <c r="C226" s="32" t="s">
        <v>224</v>
      </c>
      <c r="D226" s="21">
        <v>13</v>
      </c>
      <c r="E226" s="22">
        <v>19</v>
      </c>
      <c r="F226" s="22">
        <v>21</v>
      </c>
      <c r="G226" s="22">
        <v>23</v>
      </c>
      <c r="H226" s="22">
        <v>30</v>
      </c>
      <c r="I226" s="22">
        <v>32</v>
      </c>
      <c r="J226" s="23">
        <v>5</v>
      </c>
      <c r="Q226" s="33"/>
      <c r="R226" s="33"/>
      <c r="S226" s="33"/>
      <c r="T226" s="33"/>
      <c r="U226" s="33"/>
      <c r="V226" s="33"/>
      <c r="X226" s="34"/>
      <c r="Y226" s="33"/>
      <c r="Z226" s="33"/>
      <c r="AA226" s="33"/>
      <c r="AB226" s="33"/>
      <c r="AC226" s="35"/>
      <c r="AD226" s="33"/>
      <c r="AE226" s="33"/>
      <c r="AF226" s="33"/>
      <c r="AG226" s="33"/>
      <c r="AH226" s="33"/>
      <c r="AI226" s="33"/>
      <c r="AJ226" s="36"/>
      <c r="AK226" s="10">
        <v>6</v>
      </c>
      <c r="AL226" s="11">
        <v>10</v>
      </c>
      <c r="AM226" s="11">
        <v>13</v>
      </c>
      <c r="AN226" s="11">
        <v>12</v>
      </c>
      <c r="AO226" s="11">
        <v>19</v>
      </c>
      <c r="AP226" s="11">
        <v>26</v>
      </c>
      <c r="AQ226" s="11">
        <v>21</v>
      </c>
      <c r="AR226" s="11">
        <v>18</v>
      </c>
      <c r="AS226" s="11">
        <v>39</v>
      </c>
      <c r="AT226" s="11">
        <v>42</v>
      </c>
      <c r="AU226" s="11">
        <v>34</v>
      </c>
      <c r="AV226" s="11">
        <v>40</v>
      </c>
      <c r="AW226" s="12">
        <v>33</v>
      </c>
      <c r="AX226" s="13">
        <v>42</v>
      </c>
      <c r="AY226" s="13">
        <v>53</v>
      </c>
      <c r="AZ226" s="13">
        <v>48</v>
      </c>
      <c r="BA226" s="13">
        <v>43</v>
      </c>
      <c r="BB226" s="14">
        <v>58</v>
      </c>
      <c r="BC226" s="19">
        <f t="shared" si="19"/>
        <v>53</v>
      </c>
      <c r="BD226" s="55">
        <f t="shared" si="17"/>
        <v>1.0435206235790842</v>
      </c>
      <c r="BE226" s="19">
        <f t="shared" si="18"/>
        <v>1.0251055537512179</v>
      </c>
      <c r="BF226" s="19">
        <f t="shared" si="20"/>
        <v>1.0238778824293602</v>
      </c>
      <c r="BG226" s="19">
        <f t="shared" si="16"/>
        <v>1.0382007145177006</v>
      </c>
    </row>
    <row r="227" spans="1:59">
      <c r="A227" s="24">
        <v>226</v>
      </c>
      <c r="B227" s="31">
        <v>2005015</v>
      </c>
      <c r="C227" s="32" t="s">
        <v>225</v>
      </c>
      <c r="D227" s="21">
        <v>4</v>
      </c>
      <c r="E227" s="22">
        <v>8</v>
      </c>
      <c r="F227" s="22">
        <v>9</v>
      </c>
      <c r="G227" s="22">
        <v>16</v>
      </c>
      <c r="H227" s="22">
        <v>17</v>
      </c>
      <c r="I227" s="22">
        <v>29</v>
      </c>
      <c r="J227" s="23">
        <v>15</v>
      </c>
      <c r="Q227" s="33"/>
      <c r="R227" s="33"/>
      <c r="S227" s="33"/>
      <c r="T227" s="33"/>
      <c r="U227" s="33"/>
      <c r="V227" s="33"/>
      <c r="X227" s="34"/>
      <c r="Y227" s="33"/>
      <c r="Z227" s="33"/>
      <c r="AA227" s="33"/>
      <c r="AB227" s="33"/>
      <c r="AC227" s="35"/>
      <c r="AD227" s="33"/>
      <c r="AE227" s="33"/>
      <c r="AF227" s="33"/>
      <c r="AG227" s="33"/>
      <c r="AH227" s="33"/>
      <c r="AI227" s="33"/>
      <c r="AJ227" s="36"/>
      <c r="AK227" s="10">
        <v>8</v>
      </c>
      <c r="AL227" s="11">
        <v>3</v>
      </c>
      <c r="AM227" s="11">
        <v>18</v>
      </c>
      <c r="AN227" s="11">
        <v>23</v>
      </c>
      <c r="AO227" s="11">
        <v>13</v>
      </c>
      <c r="AP227" s="11">
        <v>11</v>
      </c>
      <c r="AQ227" s="11">
        <v>29</v>
      </c>
      <c r="AR227" s="11">
        <v>43</v>
      </c>
      <c r="AS227" s="11">
        <v>39</v>
      </c>
      <c r="AT227" s="11">
        <v>35</v>
      </c>
      <c r="AU227" s="11">
        <v>31</v>
      </c>
      <c r="AV227" s="11">
        <v>27</v>
      </c>
      <c r="AW227" s="12">
        <v>38</v>
      </c>
      <c r="AX227" s="13">
        <v>35</v>
      </c>
      <c r="AY227" s="13">
        <v>49</v>
      </c>
      <c r="AZ227" s="13">
        <v>65</v>
      </c>
      <c r="BA227" s="13">
        <v>64</v>
      </c>
      <c r="BB227" s="14">
        <v>63</v>
      </c>
      <c r="BC227" s="19">
        <f t="shared" si="19"/>
        <v>49</v>
      </c>
      <c r="BD227" s="55">
        <f t="shared" si="17"/>
        <v>1.0517050990581358</v>
      </c>
      <c r="BE227" s="19">
        <f t="shared" si="18"/>
        <v>1.0169210782721663</v>
      </c>
      <c r="BF227" s="19">
        <f t="shared" si="20"/>
        <v>1.0099642741149724</v>
      </c>
      <c r="BG227" s="19">
        <f t="shared" si="16"/>
        <v>1.0435206235790842</v>
      </c>
    </row>
    <row r="228" spans="1:59">
      <c r="A228" s="24">
        <v>227</v>
      </c>
      <c r="B228" s="31">
        <v>2005016</v>
      </c>
      <c r="C228" s="32" t="s">
        <v>226</v>
      </c>
      <c r="D228" s="21">
        <v>1</v>
      </c>
      <c r="E228" s="22">
        <v>5</v>
      </c>
      <c r="F228" s="22">
        <v>6</v>
      </c>
      <c r="G228" s="22">
        <v>12</v>
      </c>
      <c r="H228" s="22">
        <v>16</v>
      </c>
      <c r="I228" s="22">
        <v>30</v>
      </c>
      <c r="J228" s="23">
        <v>15</v>
      </c>
      <c r="Q228" s="33"/>
      <c r="R228" s="33"/>
      <c r="S228" s="33"/>
      <c r="T228" s="33"/>
      <c r="U228" s="33"/>
      <c r="V228" s="33"/>
      <c r="X228" s="34"/>
      <c r="Y228" s="33"/>
      <c r="Z228" s="33"/>
      <c r="AA228" s="33"/>
      <c r="AB228" s="33"/>
      <c r="AC228" s="35"/>
      <c r="AD228" s="33"/>
      <c r="AE228" s="33"/>
      <c r="AF228" s="33"/>
      <c r="AG228" s="33"/>
      <c r="AH228" s="33"/>
      <c r="AI228" s="33"/>
      <c r="AJ228" s="36"/>
      <c r="AK228" s="10">
        <v>4</v>
      </c>
      <c r="AL228" s="11">
        <v>6</v>
      </c>
      <c r="AM228" s="11">
        <v>5</v>
      </c>
      <c r="AN228" s="11">
        <v>10</v>
      </c>
      <c r="AO228" s="11">
        <v>21</v>
      </c>
      <c r="AP228" s="11">
        <v>22</v>
      </c>
      <c r="AQ228" s="11">
        <v>25</v>
      </c>
      <c r="AR228" s="11">
        <v>20</v>
      </c>
      <c r="AS228" s="11">
        <v>26</v>
      </c>
      <c r="AT228" s="11">
        <v>22</v>
      </c>
      <c r="AU228" s="11">
        <v>31</v>
      </c>
      <c r="AV228" s="11">
        <v>28</v>
      </c>
      <c r="AW228" s="12">
        <v>25</v>
      </c>
      <c r="AX228" s="13">
        <v>38</v>
      </c>
      <c r="AY228" s="13">
        <v>53</v>
      </c>
      <c r="AZ228" s="13">
        <v>52</v>
      </c>
      <c r="BA228" s="13">
        <v>51</v>
      </c>
      <c r="BB228" s="14">
        <v>50</v>
      </c>
      <c r="BC228" s="19">
        <f t="shared" si="19"/>
        <v>53</v>
      </c>
      <c r="BD228" s="55">
        <f t="shared" si="17"/>
        <v>0.99850600844430004</v>
      </c>
      <c r="BE228" s="19">
        <f t="shared" si="18"/>
        <v>1.0353361481000325</v>
      </c>
      <c r="BF228" s="19">
        <f t="shared" si="20"/>
        <v>1.003416693731731</v>
      </c>
      <c r="BG228" s="19">
        <f t="shared" si="16"/>
        <v>1.0484313088665151</v>
      </c>
    </row>
    <row r="229" spans="1:59">
      <c r="A229" s="24">
        <v>228</v>
      </c>
      <c r="B229" s="31">
        <v>2005017</v>
      </c>
      <c r="C229" s="32" t="s">
        <v>227</v>
      </c>
      <c r="D229" s="21">
        <v>2</v>
      </c>
      <c r="E229" s="22">
        <v>6</v>
      </c>
      <c r="F229" s="22">
        <v>10</v>
      </c>
      <c r="G229" s="22">
        <v>25</v>
      </c>
      <c r="H229" s="22">
        <v>27</v>
      </c>
      <c r="I229" s="22">
        <v>31</v>
      </c>
      <c r="J229" s="23">
        <v>3</v>
      </c>
      <c r="Q229" s="33"/>
      <c r="R229" s="33"/>
      <c r="S229" s="33"/>
      <c r="T229" s="33"/>
      <c r="U229" s="33"/>
      <c r="V229" s="33"/>
      <c r="X229" s="34"/>
      <c r="Y229" s="33"/>
      <c r="Z229" s="33"/>
      <c r="AA229" s="33"/>
      <c r="AB229" s="33"/>
      <c r="AC229" s="35"/>
      <c r="AD229" s="33"/>
      <c r="AE229" s="33"/>
      <c r="AF229" s="33"/>
      <c r="AG229" s="33"/>
      <c r="AH229" s="33"/>
      <c r="AI229" s="33"/>
      <c r="AJ229" s="36"/>
      <c r="AK229" s="10">
        <v>5</v>
      </c>
      <c r="AL229" s="11">
        <v>13</v>
      </c>
      <c r="AM229" s="11">
        <v>6</v>
      </c>
      <c r="AN229" s="11">
        <v>11</v>
      </c>
      <c r="AO229" s="11">
        <v>24</v>
      </c>
      <c r="AP229" s="11">
        <v>21</v>
      </c>
      <c r="AQ229" s="11">
        <v>20</v>
      </c>
      <c r="AR229" s="11">
        <v>21</v>
      </c>
      <c r="AS229" s="11">
        <v>35</v>
      </c>
      <c r="AT229" s="11">
        <v>29</v>
      </c>
      <c r="AU229" s="11">
        <v>36</v>
      </c>
      <c r="AV229" s="11">
        <v>45</v>
      </c>
      <c r="AW229" s="12">
        <v>41</v>
      </c>
      <c r="AX229" s="13">
        <v>53</v>
      </c>
      <c r="AY229" s="13">
        <v>50</v>
      </c>
      <c r="AZ229" s="13">
        <v>47</v>
      </c>
      <c r="BA229" s="13">
        <v>44</v>
      </c>
      <c r="BB229" s="14">
        <v>41</v>
      </c>
      <c r="BC229" s="19">
        <f t="shared" si="19"/>
        <v>50</v>
      </c>
      <c r="BD229" s="55">
        <f t="shared" si="17"/>
        <v>1.0148749594024034</v>
      </c>
      <c r="BE229" s="19">
        <f t="shared" si="18"/>
        <v>1.0414745047093212</v>
      </c>
      <c r="BF229" s="19">
        <f t="shared" si="20"/>
        <v>1.0238778824293602</v>
      </c>
      <c r="BG229" s="19">
        <f t="shared" si="16"/>
        <v>1.0488405326404677</v>
      </c>
    </row>
    <row r="230" spans="1:59">
      <c r="A230" s="24">
        <v>229</v>
      </c>
      <c r="B230" s="31">
        <v>2005018</v>
      </c>
      <c r="C230" s="32" t="s">
        <v>228</v>
      </c>
      <c r="D230" s="21">
        <v>1</v>
      </c>
      <c r="E230" s="22">
        <v>3</v>
      </c>
      <c r="F230" s="22">
        <v>6</v>
      </c>
      <c r="G230" s="22">
        <v>22</v>
      </c>
      <c r="H230" s="22">
        <v>23</v>
      </c>
      <c r="I230" s="22">
        <v>25</v>
      </c>
      <c r="J230" s="23">
        <v>6</v>
      </c>
      <c r="Q230" s="33"/>
      <c r="R230" s="33"/>
      <c r="S230" s="33"/>
      <c r="T230" s="33"/>
      <c r="U230" s="33"/>
      <c r="V230" s="33"/>
      <c r="X230" s="34"/>
      <c r="Y230" s="33"/>
      <c r="Z230" s="33"/>
      <c r="AA230" s="33"/>
      <c r="AB230" s="33"/>
      <c r="AC230" s="35"/>
      <c r="AD230" s="33"/>
      <c r="AE230" s="33"/>
      <c r="AF230" s="33"/>
      <c r="AG230" s="33"/>
      <c r="AH230" s="33"/>
      <c r="AI230" s="33"/>
      <c r="AJ230" s="36"/>
      <c r="AK230" s="10">
        <v>5</v>
      </c>
      <c r="AL230" s="11">
        <v>12</v>
      </c>
      <c r="AM230" s="11">
        <v>10</v>
      </c>
      <c r="AN230" s="11">
        <v>14</v>
      </c>
      <c r="AO230" s="11">
        <v>17</v>
      </c>
      <c r="AP230" s="11">
        <v>24</v>
      </c>
      <c r="AQ230" s="11">
        <v>26</v>
      </c>
      <c r="AR230" s="11">
        <v>20</v>
      </c>
      <c r="AS230" s="11">
        <v>14</v>
      </c>
      <c r="AT230" s="11">
        <v>32</v>
      </c>
      <c r="AU230" s="11">
        <v>41</v>
      </c>
      <c r="AV230" s="11">
        <v>38</v>
      </c>
      <c r="AW230" s="12">
        <v>35</v>
      </c>
      <c r="AX230" s="13">
        <v>32</v>
      </c>
      <c r="AY230" s="13">
        <v>29</v>
      </c>
      <c r="AZ230" s="13">
        <v>26</v>
      </c>
      <c r="BA230" s="13">
        <v>23</v>
      </c>
      <c r="BB230" s="14">
        <v>20</v>
      </c>
      <c r="BC230" s="19">
        <f t="shared" si="19"/>
        <v>29</v>
      </c>
      <c r="BD230" s="55">
        <f t="shared" si="17"/>
        <v>0.95758363104904187</v>
      </c>
      <c r="BE230" s="19">
        <f t="shared" si="18"/>
        <v>0.98009093861643382</v>
      </c>
      <c r="BF230" s="19">
        <f t="shared" si="20"/>
        <v>0.99523221825267949</v>
      </c>
      <c r="BG230" s="19">
        <f t="shared" si="16"/>
        <v>1.0431113998051316</v>
      </c>
    </row>
    <row r="231" spans="1:59">
      <c r="A231" s="24">
        <v>230</v>
      </c>
      <c r="B231" s="31">
        <v>2005019</v>
      </c>
      <c r="C231" s="32" t="s">
        <v>229</v>
      </c>
      <c r="D231" s="21">
        <v>6</v>
      </c>
      <c r="E231" s="22">
        <v>11</v>
      </c>
      <c r="F231" s="22">
        <v>12</v>
      </c>
      <c r="G231" s="22">
        <v>13</v>
      </c>
      <c r="H231" s="22">
        <v>19</v>
      </c>
      <c r="I231" s="22">
        <v>22</v>
      </c>
      <c r="J231" s="23">
        <v>8</v>
      </c>
      <c r="Q231" s="33"/>
      <c r="R231" s="33"/>
      <c r="S231" s="33"/>
      <c r="T231" s="33"/>
      <c r="U231" s="33"/>
      <c r="V231" s="33"/>
      <c r="X231" s="34"/>
      <c r="Y231" s="33"/>
      <c r="Z231" s="33"/>
      <c r="AA231" s="33"/>
      <c r="AB231" s="33"/>
      <c r="AC231" s="35"/>
      <c r="AD231" s="33"/>
      <c r="AE231" s="33"/>
      <c r="AF231" s="33"/>
      <c r="AG231" s="33"/>
      <c r="AH231" s="33"/>
      <c r="AI231" s="33"/>
      <c r="AJ231" s="36"/>
      <c r="AK231" s="10">
        <v>5</v>
      </c>
      <c r="AL231" s="11">
        <v>11</v>
      </c>
      <c r="AM231" s="11">
        <v>13</v>
      </c>
      <c r="AN231" s="11">
        <v>11</v>
      </c>
      <c r="AO231" s="11">
        <v>27</v>
      </c>
      <c r="AP231" s="11">
        <v>27</v>
      </c>
      <c r="AQ231" s="11">
        <v>20</v>
      </c>
      <c r="AR231" s="11">
        <v>23</v>
      </c>
      <c r="AS231" s="11">
        <v>17</v>
      </c>
      <c r="AT231" s="11">
        <v>35</v>
      </c>
      <c r="AU231" s="11">
        <v>44</v>
      </c>
      <c r="AV231" s="11">
        <v>55</v>
      </c>
      <c r="AW231" s="12">
        <v>53</v>
      </c>
      <c r="AX231" s="13">
        <v>51</v>
      </c>
      <c r="AY231" s="13">
        <v>49</v>
      </c>
      <c r="AZ231" s="13">
        <v>47</v>
      </c>
      <c r="BA231" s="13">
        <v>45</v>
      </c>
      <c r="BB231" s="14">
        <v>63</v>
      </c>
      <c r="BC231" s="19">
        <f t="shared" si="19"/>
        <v>49</v>
      </c>
      <c r="BD231" s="55">
        <f t="shared" si="17"/>
        <v>0.94121468009093856</v>
      </c>
      <c r="BE231" s="19">
        <f t="shared" si="18"/>
        <v>0.99236765183501141</v>
      </c>
      <c r="BF231" s="19">
        <f t="shared" si="20"/>
        <v>0.99686911334848971</v>
      </c>
      <c r="BG231" s="19">
        <f t="shared" si="16"/>
        <v>1.0349269243260799</v>
      </c>
    </row>
    <row r="232" spans="1:59">
      <c r="A232" s="24">
        <v>231</v>
      </c>
      <c r="B232" s="31">
        <v>2005020</v>
      </c>
      <c r="C232" s="32" t="s">
        <v>230</v>
      </c>
      <c r="D232" s="21">
        <v>14</v>
      </c>
      <c r="E232" s="22">
        <v>16</v>
      </c>
      <c r="F232" s="22">
        <v>19</v>
      </c>
      <c r="G232" s="22">
        <v>20</v>
      </c>
      <c r="H232" s="22">
        <v>25</v>
      </c>
      <c r="I232" s="22">
        <v>29</v>
      </c>
      <c r="J232" s="23">
        <v>5</v>
      </c>
      <c r="Q232" s="33"/>
      <c r="R232" s="33"/>
      <c r="S232" s="33"/>
      <c r="T232" s="33"/>
      <c r="U232" s="33"/>
      <c r="V232" s="33"/>
      <c r="X232" s="34"/>
      <c r="Y232" s="33"/>
      <c r="Z232" s="33"/>
      <c r="AA232" s="33"/>
      <c r="AB232" s="33"/>
      <c r="AC232" s="35"/>
      <c r="AD232" s="33"/>
      <c r="AE232" s="33"/>
      <c r="AF232" s="33"/>
      <c r="AG232" s="33"/>
      <c r="AH232" s="33"/>
      <c r="AI232" s="33"/>
      <c r="AJ232" s="36"/>
      <c r="AK232" s="10">
        <v>9</v>
      </c>
      <c r="AL232" s="11">
        <v>7</v>
      </c>
      <c r="AM232" s="11">
        <v>13</v>
      </c>
      <c r="AN232" s="11">
        <v>15</v>
      </c>
      <c r="AO232" s="11">
        <v>18</v>
      </c>
      <c r="AP232" s="11">
        <v>19</v>
      </c>
      <c r="AQ232" s="11">
        <v>24</v>
      </c>
      <c r="AR232" s="11">
        <v>33</v>
      </c>
      <c r="AS232" s="11">
        <v>35</v>
      </c>
      <c r="AT232" s="11">
        <v>27</v>
      </c>
      <c r="AU232" s="11">
        <v>32</v>
      </c>
      <c r="AV232" s="11">
        <v>25</v>
      </c>
      <c r="AW232" s="12">
        <v>48</v>
      </c>
      <c r="AX232" s="13">
        <v>43</v>
      </c>
      <c r="AY232" s="13">
        <v>55</v>
      </c>
      <c r="AZ232" s="13">
        <v>51</v>
      </c>
      <c r="BA232" s="13">
        <v>47</v>
      </c>
      <c r="BB232" s="14">
        <v>63</v>
      </c>
      <c r="BC232" s="19">
        <f t="shared" si="19"/>
        <v>55</v>
      </c>
      <c r="BD232" s="55">
        <f t="shared" si="17"/>
        <v>0.96576810652809364</v>
      </c>
      <c r="BE232" s="19">
        <f t="shared" si="18"/>
        <v>1.0087366027931146</v>
      </c>
      <c r="BF232" s="19">
        <f t="shared" si="20"/>
        <v>1.0091458265670672</v>
      </c>
      <c r="BG232" s="19">
        <f t="shared" si="16"/>
        <v>1.0365638194218902</v>
      </c>
    </row>
    <row r="233" spans="1:59">
      <c r="A233" s="24">
        <v>232</v>
      </c>
      <c r="B233" s="31">
        <v>2005021</v>
      </c>
      <c r="C233" s="32" t="s">
        <v>231</v>
      </c>
      <c r="D233" s="21">
        <v>2</v>
      </c>
      <c r="E233" s="22">
        <v>6</v>
      </c>
      <c r="F233" s="22">
        <v>24</v>
      </c>
      <c r="G233" s="22">
        <v>26</v>
      </c>
      <c r="H233" s="22">
        <v>30</v>
      </c>
      <c r="I233" s="22">
        <v>31</v>
      </c>
      <c r="J233" s="23">
        <v>16</v>
      </c>
      <c r="Q233" s="33"/>
      <c r="R233" s="33"/>
      <c r="S233" s="33"/>
      <c r="T233" s="33"/>
      <c r="U233" s="33"/>
      <c r="V233" s="33"/>
      <c r="X233" s="34"/>
      <c r="Y233" s="33"/>
      <c r="Z233" s="33"/>
      <c r="AA233" s="33"/>
      <c r="AB233" s="33"/>
      <c r="AC233" s="35"/>
      <c r="AD233" s="33"/>
      <c r="AE233" s="33"/>
      <c r="AF233" s="33"/>
      <c r="AG233" s="33"/>
      <c r="AH233" s="33"/>
      <c r="AI233" s="33"/>
      <c r="AJ233" s="36"/>
      <c r="AK233" s="10">
        <v>5</v>
      </c>
      <c r="AL233" s="11">
        <v>11</v>
      </c>
      <c r="AM233" s="11">
        <v>9</v>
      </c>
      <c r="AN233" s="11">
        <v>5</v>
      </c>
      <c r="AO233" s="11">
        <v>21</v>
      </c>
      <c r="AP233" s="11">
        <v>23</v>
      </c>
      <c r="AQ233" s="11">
        <v>29</v>
      </c>
      <c r="AR233" s="11">
        <v>19</v>
      </c>
      <c r="AS233" s="11">
        <v>31</v>
      </c>
      <c r="AT233" s="11">
        <v>23</v>
      </c>
      <c r="AU233" s="11">
        <v>28</v>
      </c>
      <c r="AV233" s="11">
        <v>35</v>
      </c>
      <c r="AW233" s="12">
        <v>29</v>
      </c>
      <c r="AX233" s="13">
        <v>55</v>
      </c>
      <c r="AY233" s="13">
        <v>51</v>
      </c>
      <c r="AZ233" s="13">
        <v>47</v>
      </c>
      <c r="BA233" s="13">
        <v>43</v>
      </c>
      <c r="BB233" s="14">
        <v>39</v>
      </c>
      <c r="BC233" s="19">
        <f t="shared" si="19"/>
        <v>51</v>
      </c>
      <c r="BD233" s="55">
        <f t="shared" si="17"/>
        <v>0.95758363104904187</v>
      </c>
      <c r="BE233" s="19">
        <f t="shared" si="18"/>
        <v>0.9780448197466709</v>
      </c>
      <c r="BF233" s="19">
        <f t="shared" si="20"/>
        <v>1.0075089314712569</v>
      </c>
      <c r="BG233" s="19">
        <f t="shared" si="16"/>
        <v>1.0291977914907438</v>
      </c>
    </row>
    <row r="234" spans="1:59">
      <c r="A234" s="24">
        <v>233</v>
      </c>
      <c r="B234" s="31">
        <v>2005022</v>
      </c>
      <c r="C234" s="32" t="s">
        <v>232</v>
      </c>
      <c r="D234" s="21">
        <v>8</v>
      </c>
      <c r="E234" s="22">
        <v>10</v>
      </c>
      <c r="F234" s="22">
        <v>12</v>
      </c>
      <c r="G234" s="22">
        <v>21</v>
      </c>
      <c r="H234" s="22">
        <v>32</v>
      </c>
      <c r="I234" s="22">
        <v>33</v>
      </c>
      <c r="J234" s="23">
        <v>4</v>
      </c>
      <c r="Q234" s="33"/>
      <c r="R234" s="33"/>
      <c r="S234" s="33"/>
      <c r="T234" s="33"/>
      <c r="U234" s="33"/>
      <c r="V234" s="33"/>
      <c r="X234" s="34"/>
      <c r="Y234" s="33"/>
      <c r="Z234" s="33"/>
      <c r="AA234" s="33"/>
      <c r="AB234" s="33"/>
      <c r="AC234" s="35"/>
      <c r="AD234" s="33"/>
      <c r="AE234" s="33"/>
      <c r="AF234" s="33"/>
      <c r="AG234" s="33"/>
      <c r="AH234" s="33"/>
      <c r="AI234" s="33"/>
      <c r="AJ234" s="36"/>
      <c r="AK234" s="10">
        <v>5</v>
      </c>
      <c r="AL234" s="11">
        <v>4</v>
      </c>
      <c r="AM234" s="11">
        <v>11</v>
      </c>
      <c r="AN234" s="11">
        <v>14</v>
      </c>
      <c r="AO234" s="11">
        <v>18</v>
      </c>
      <c r="AP234" s="11">
        <v>12</v>
      </c>
      <c r="AQ234" s="11">
        <v>26</v>
      </c>
      <c r="AR234" s="11">
        <v>16</v>
      </c>
      <c r="AS234" s="11">
        <v>39</v>
      </c>
      <c r="AT234" s="11">
        <v>44</v>
      </c>
      <c r="AU234" s="11">
        <v>51</v>
      </c>
      <c r="AV234" s="11">
        <v>46</v>
      </c>
      <c r="AW234" s="12">
        <v>41</v>
      </c>
      <c r="AX234" s="13">
        <v>36</v>
      </c>
      <c r="AY234" s="13">
        <v>65</v>
      </c>
      <c r="AZ234" s="13">
        <v>62</v>
      </c>
      <c r="BA234" s="13">
        <v>59</v>
      </c>
      <c r="BB234" s="14">
        <v>56</v>
      </c>
      <c r="BC234" s="19">
        <f t="shared" si="19"/>
        <v>65</v>
      </c>
      <c r="BD234" s="55">
        <f t="shared" si="17"/>
        <v>1.0189671971419292</v>
      </c>
      <c r="BE234" s="19">
        <f t="shared" si="18"/>
        <v>1.0169210782721663</v>
      </c>
      <c r="BF234" s="19">
        <f t="shared" si="20"/>
        <v>1.0255147775251705</v>
      </c>
      <c r="BG234" s="19">
        <f t="shared" si="16"/>
        <v>1.0345177005521273</v>
      </c>
    </row>
    <row r="235" spans="1:59">
      <c r="A235" s="24">
        <v>234</v>
      </c>
      <c r="B235" s="31">
        <v>2005023</v>
      </c>
      <c r="C235" s="32" t="s">
        <v>233</v>
      </c>
      <c r="D235" s="21">
        <v>10</v>
      </c>
      <c r="E235" s="22">
        <v>15</v>
      </c>
      <c r="F235" s="22">
        <v>19</v>
      </c>
      <c r="G235" s="22">
        <v>20</v>
      </c>
      <c r="H235" s="22">
        <v>21</v>
      </c>
      <c r="I235" s="22">
        <v>25</v>
      </c>
      <c r="J235" s="23">
        <v>12</v>
      </c>
      <c r="Q235" s="33"/>
      <c r="R235" s="33"/>
      <c r="S235" s="33"/>
      <c r="T235" s="33"/>
      <c r="U235" s="33"/>
      <c r="V235" s="33"/>
      <c r="X235" s="34"/>
      <c r="Y235" s="33"/>
      <c r="Z235" s="33"/>
      <c r="AA235" s="33"/>
      <c r="AB235" s="33"/>
      <c r="AC235" s="35"/>
      <c r="AD235" s="33"/>
      <c r="AE235" s="33"/>
      <c r="AF235" s="33"/>
      <c r="AG235" s="33"/>
      <c r="AH235" s="33"/>
      <c r="AI235" s="33"/>
      <c r="AJ235" s="36"/>
      <c r="AK235" s="10">
        <v>5</v>
      </c>
      <c r="AL235" s="11">
        <v>10</v>
      </c>
      <c r="AM235" s="11">
        <v>5</v>
      </c>
      <c r="AN235" s="11">
        <v>14</v>
      </c>
      <c r="AO235" s="11">
        <v>19</v>
      </c>
      <c r="AP235" s="11">
        <v>22</v>
      </c>
      <c r="AQ235" s="11">
        <v>20</v>
      </c>
      <c r="AR235" s="11">
        <v>20</v>
      </c>
      <c r="AS235" s="11">
        <v>44</v>
      </c>
      <c r="AT235" s="11">
        <v>38</v>
      </c>
      <c r="AU235" s="11">
        <v>45</v>
      </c>
      <c r="AV235" s="11">
        <v>40</v>
      </c>
      <c r="AW235" s="12">
        <v>35</v>
      </c>
      <c r="AX235" s="13">
        <v>46</v>
      </c>
      <c r="AY235" s="13">
        <v>42</v>
      </c>
      <c r="AZ235" s="13">
        <v>38</v>
      </c>
      <c r="BA235" s="13">
        <v>34</v>
      </c>
      <c r="BB235" s="14">
        <v>50</v>
      </c>
      <c r="BC235" s="19">
        <f t="shared" si="19"/>
        <v>42</v>
      </c>
      <c r="BD235" s="55">
        <f t="shared" si="17"/>
        <v>1.0721662877557647</v>
      </c>
      <c r="BE235" s="19">
        <f t="shared" si="18"/>
        <v>1.0148749594024034</v>
      </c>
      <c r="BF235" s="19">
        <f t="shared" si="20"/>
        <v>1.023059434881455</v>
      </c>
      <c r="BG235" s="19">
        <f t="shared" si="16"/>
        <v>1.0287885677167912</v>
      </c>
    </row>
    <row r="236" spans="1:59">
      <c r="A236" s="24">
        <v>235</v>
      </c>
      <c r="B236" s="31">
        <v>2005024</v>
      </c>
      <c r="C236" s="32" t="s">
        <v>234</v>
      </c>
      <c r="D236" s="21">
        <v>5</v>
      </c>
      <c r="E236" s="22">
        <v>9</v>
      </c>
      <c r="F236" s="22">
        <v>14</v>
      </c>
      <c r="G236" s="22">
        <v>27</v>
      </c>
      <c r="H236" s="22">
        <v>31</v>
      </c>
      <c r="I236" s="22">
        <v>32</v>
      </c>
      <c r="J236" s="23">
        <v>13</v>
      </c>
      <c r="Q236" s="33"/>
      <c r="R236" s="33"/>
      <c r="S236" s="33"/>
      <c r="T236" s="33"/>
      <c r="U236" s="33"/>
      <c r="V236" s="33"/>
      <c r="X236" s="34"/>
      <c r="Y236" s="33"/>
      <c r="Z236" s="33"/>
      <c r="AA236" s="33"/>
      <c r="AB236" s="33"/>
      <c r="AC236" s="35"/>
      <c r="AD236" s="33"/>
      <c r="AE236" s="33"/>
      <c r="AF236" s="33"/>
      <c r="AG236" s="33"/>
      <c r="AH236" s="33"/>
      <c r="AI236" s="33"/>
      <c r="AJ236" s="36"/>
      <c r="AK236" s="10">
        <v>7</v>
      </c>
      <c r="AL236" s="11">
        <v>10</v>
      </c>
      <c r="AM236" s="11">
        <v>13</v>
      </c>
      <c r="AN236" s="11">
        <v>16</v>
      </c>
      <c r="AO236" s="11">
        <v>20</v>
      </c>
      <c r="AP236" s="11">
        <v>22</v>
      </c>
      <c r="AQ236" s="11">
        <v>19</v>
      </c>
      <c r="AR236" s="11">
        <v>28</v>
      </c>
      <c r="AS236" s="11">
        <v>41</v>
      </c>
      <c r="AT236" s="11">
        <v>34</v>
      </c>
      <c r="AU236" s="11">
        <v>27</v>
      </c>
      <c r="AV236" s="11">
        <v>34</v>
      </c>
      <c r="AW236" s="12">
        <v>43</v>
      </c>
      <c r="AX236" s="13">
        <v>54</v>
      </c>
      <c r="AY236" s="13">
        <v>67</v>
      </c>
      <c r="AZ236" s="13">
        <v>64</v>
      </c>
      <c r="BA236" s="13">
        <v>61</v>
      </c>
      <c r="BB236" s="14">
        <v>58</v>
      </c>
      <c r="BC236" s="19">
        <f t="shared" si="19"/>
        <v>67</v>
      </c>
      <c r="BD236" s="55">
        <f t="shared" si="17"/>
        <v>1.1458265670672296</v>
      </c>
      <c r="BE236" s="19">
        <f t="shared" si="18"/>
        <v>1.0435206235790842</v>
      </c>
      <c r="BF236" s="19">
        <f t="shared" si="20"/>
        <v>1.0246963299772653</v>
      </c>
      <c r="BG236" s="19">
        <f t="shared" si="16"/>
        <v>1.0361545956479377</v>
      </c>
    </row>
    <row r="237" spans="1:59">
      <c r="A237" s="24">
        <v>236</v>
      </c>
      <c r="B237" s="31">
        <v>2005025</v>
      </c>
      <c r="C237" s="32" t="s">
        <v>235</v>
      </c>
      <c r="D237" s="21">
        <v>1</v>
      </c>
      <c r="E237" s="22">
        <v>7</v>
      </c>
      <c r="F237" s="22">
        <v>10</v>
      </c>
      <c r="G237" s="22">
        <v>11</v>
      </c>
      <c r="H237" s="22">
        <v>13</v>
      </c>
      <c r="I237" s="22">
        <v>32</v>
      </c>
      <c r="J237" s="23">
        <v>7</v>
      </c>
      <c r="Q237" s="33"/>
      <c r="R237" s="33"/>
      <c r="S237" s="33"/>
      <c r="T237" s="33"/>
      <c r="U237" s="33"/>
      <c r="V237" s="33"/>
      <c r="X237" s="34"/>
      <c r="Y237" s="33"/>
      <c r="Z237" s="33"/>
      <c r="AA237" s="33"/>
      <c r="AB237" s="33"/>
      <c r="AC237" s="35"/>
      <c r="AD237" s="33"/>
      <c r="AE237" s="33"/>
      <c r="AF237" s="33"/>
      <c r="AG237" s="33"/>
      <c r="AH237" s="33"/>
      <c r="AI237" s="33"/>
      <c r="AJ237" s="36"/>
      <c r="AK237" s="10">
        <v>8</v>
      </c>
      <c r="AL237" s="11">
        <v>10</v>
      </c>
      <c r="AM237" s="11">
        <v>9</v>
      </c>
      <c r="AN237" s="11">
        <v>14</v>
      </c>
      <c r="AO237" s="11">
        <v>18</v>
      </c>
      <c r="AP237" s="11">
        <v>18</v>
      </c>
      <c r="AQ237" s="11">
        <v>20</v>
      </c>
      <c r="AR237" s="11">
        <v>14</v>
      </c>
      <c r="AS237" s="11">
        <v>30</v>
      </c>
      <c r="AT237" s="11">
        <v>38</v>
      </c>
      <c r="AU237" s="11">
        <v>35</v>
      </c>
      <c r="AV237" s="11">
        <v>46</v>
      </c>
      <c r="AW237" s="12">
        <v>44</v>
      </c>
      <c r="AX237" s="13">
        <v>42</v>
      </c>
      <c r="AY237" s="13">
        <v>57</v>
      </c>
      <c r="AZ237" s="13">
        <v>56</v>
      </c>
      <c r="BA237" s="13">
        <v>55</v>
      </c>
      <c r="BB237" s="14">
        <v>54</v>
      </c>
      <c r="BC237" s="19">
        <f t="shared" si="19"/>
        <v>57</v>
      </c>
      <c r="BD237" s="55">
        <f t="shared" si="17"/>
        <v>1.1540110425462813</v>
      </c>
      <c r="BE237" s="19">
        <f t="shared" si="18"/>
        <v>1.0598895745371872</v>
      </c>
      <c r="BF237" s="19">
        <f t="shared" si="20"/>
        <v>1.0271516726209808</v>
      </c>
      <c r="BG237" s="19">
        <f t="shared" si="16"/>
        <v>1.0390191620656057</v>
      </c>
    </row>
    <row r="238" spans="1:59">
      <c r="A238" s="24">
        <v>237</v>
      </c>
      <c r="B238" s="31">
        <v>2005026</v>
      </c>
      <c r="C238" s="32" t="s">
        <v>236</v>
      </c>
      <c r="D238" s="21">
        <v>6</v>
      </c>
      <c r="E238" s="22">
        <v>12</v>
      </c>
      <c r="F238" s="22">
        <v>14</v>
      </c>
      <c r="G238" s="22">
        <v>20</v>
      </c>
      <c r="H238" s="22">
        <v>25</v>
      </c>
      <c r="I238" s="22">
        <v>26</v>
      </c>
      <c r="J238" s="23">
        <v>7</v>
      </c>
      <c r="Q238" s="33"/>
      <c r="R238" s="33"/>
      <c r="S238" s="33"/>
      <c r="T238" s="33"/>
      <c r="U238" s="33"/>
      <c r="V238" s="33"/>
      <c r="X238" s="34"/>
      <c r="Y238" s="33"/>
      <c r="Z238" s="33"/>
      <c r="AA238" s="33"/>
      <c r="AB238" s="33"/>
      <c r="AC238" s="35"/>
      <c r="AD238" s="33"/>
      <c r="AE238" s="33"/>
      <c r="AF238" s="33"/>
      <c r="AG238" s="33"/>
      <c r="AH238" s="33"/>
      <c r="AI238" s="33"/>
      <c r="AJ238" s="36"/>
      <c r="AK238" s="10">
        <v>7</v>
      </c>
      <c r="AL238" s="11">
        <v>7</v>
      </c>
      <c r="AM238" s="11">
        <v>8</v>
      </c>
      <c r="AN238" s="11">
        <v>7</v>
      </c>
      <c r="AO238" s="11">
        <v>26</v>
      </c>
      <c r="AP238" s="11">
        <v>23</v>
      </c>
      <c r="AQ238" s="11">
        <v>31</v>
      </c>
      <c r="AR238" s="11">
        <v>23</v>
      </c>
      <c r="AS238" s="11">
        <v>26</v>
      </c>
      <c r="AT238" s="11">
        <v>19</v>
      </c>
      <c r="AU238" s="11">
        <v>38</v>
      </c>
      <c r="AV238" s="11">
        <v>47</v>
      </c>
      <c r="AW238" s="12">
        <v>58</v>
      </c>
      <c r="AX238" s="13">
        <v>55</v>
      </c>
      <c r="AY238" s="13">
        <v>52</v>
      </c>
      <c r="AZ238" s="13">
        <v>49</v>
      </c>
      <c r="BA238" s="13">
        <v>46</v>
      </c>
      <c r="BB238" s="14">
        <v>43</v>
      </c>
      <c r="BC238" s="19">
        <f t="shared" si="19"/>
        <v>52</v>
      </c>
      <c r="BD238" s="55">
        <f t="shared" si="17"/>
        <v>1.1581032802858071</v>
      </c>
      <c r="BE238" s="19">
        <f t="shared" si="18"/>
        <v>1.0578434556674245</v>
      </c>
      <c r="BF238" s="19">
        <f t="shared" si="20"/>
        <v>1.0345177005521273</v>
      </c>
      <c r="BG238" s="19">
        <f t="shared" si="16"/>
        <v>1.0361545956479377</v>
      </c>
    </row>
    <row r="239" spans="1:59">
      <c r="A239" s="24">
        <v>238</v>
      </c>
      <c r="B239" s="31">
        <v>2005027</v>
      </c>
      <c r="C239" s="32" t="s">
        <v>237</v>
      </c>
      <c r="D239" s="21">
        <v>1</v>
      </c>
      <c r="E239" s="22">
        <v>3</v>
      </c>
      <c r="F239" s="22">
        <v>4</v>
      </c>
      <c r="G239" s="22">
        <v>6</v>
      </c>
      <c r="H239" s="22">
        <v>21</v>
      </c>
      <c r="I239" s="22">
        <v>32</v>
      </c>
      <c r="J239" s="23">
        <v>15</v>
      </c>
      <c r="Q239" s="33"/>
      <c r="R239" s="33"/>
      <c r="S239" s="33"/>
      <c r="T239" s="33"/>
      <c r="U239" s="33"/>
      <c r="V239" s="33"/>
      <c r="X239" s="34"/>
      <c r="Y239" s="33"/>
      <c r="Z239" s="33"/>
      <c r="AA239" s="33"/>
      <c r="AB239" s="33"/>
      <c r="AC239" s="35"/>
      <c r="AD239" s="33"/>
      <c r="AE239" s="33"/>
      <c r="AF239" s="33"/>
      <c r="AG239" s="33"/>
      <c r="AH239" s="33"/>
      <c r="AI239" s="33"/>
      <c r="AJ239" s="36"/>
      <c r="AK239" s="10">
        <v>4</v>
      </c>
      <c r="AL239" s="11">
        <v>7</v>
      </c>
      <c r="AM239" s="11">
        <v>12</v>
      </c>
      <c r="AN239" s="11">
        <v>13</v>
      </c>
      <c r="AO239" s="11">
        <v>18</v>
      </c>
      <c r="AP239" s="11">
        <v>19</v>
      </c>
      <c r="AQ239" s="11">
        <v>22</v>
      </c>
      <c r="AR239" s="11">
        <v>17</v>
      </c>
      <c r="AS239" s="11">
        <v>34</v>
      </c>
      <c r="AT239" s="11">
        <v>31</v>
      </c>
      <c r="AU239" s="11">
        <v>28</v>
      </c>
      <c r="AV239" s="11">
        <v>25</v>
      </c>
      <c r="AW239" s="12">
        <v>22</v>
      </c>
      <c r="AX239" s="13">
        <v>19</v>
      </c>
      <c r="AY239" s="13">
        <v>33</v>
      </c>
      <c r="AZ239" s="13">
        <v>31</v>
      </c>
      <c r="BA239" s="13">
        <v>29</v>
      </c>
      <c r="BB239" s="14">
        <v>27</v>
      </c>
      <c r="BC239" s="19">
        <f t="shared" si="19"/>
        <v>33</v>
      </c>
      <c r="BD239" s="55">
        <f t="shared" si="17"/>
        <v>1.0271516726209808</v>
      </c>
      <c r="BE239" s="19">
        <f t="shared" si="18"/>
        <v>1.023059434881455</v>
      </c>
      <c r="BF239" s="19">
        <f t="shared" si="20"/>
        <v>1.0173303020461189</v>
      </c>
      <c r="BG239" s="19">
        <f t="shared" si="16"/>
        <v>1.0296070152646963</v>
      </c>
    </row>
    <row r="240" spans="1:59">
      <c r="A240" s="24">
        <v>239</v>
      </c>
      <c r="B240" s="31">
        <v>2005028</v>
      </c>
      <c r="C240" s="32" t="s">
        <v>238</v>
      </c>
      <c r="D240" s="21">
        <v>4</v>
      </c>
      <c r="E240" s="22">
        <v>9</v>
      </c>
      <c r="F240" s="22">
        <v>22</v>
      </c>
      <c r="G240" s="22">
        <v>25</v>
      </c>
      <c r="H240" s="22">
        <v>26</v>
      </c>
      <c r="I240" s="22">
        <v>32</v>
      </c>
      <c r="J240" s="23">
        <v>10</v>
      </c>
      <c r="Q240" s="33"/>
      <c r="R240" s="33"/>
      <c r="S240" s="33"/>
      <c r="T240" s="33"/>
      <c r="U240" s="33"/>
      <c r="V240" s="33"/>
      <c r="X240" s="34"/>
      <c r="Y240" s="33"/>
      <c r="Z240" s="33"/>
      <c r="AA240" s="33"/>
      <c r="AB240" s="33"/>
      <c r="AC240" s="35"/>
      <c r="AD240" s="33"/>
      <c r="AE240" s="33"/>
      <c r="AF240" s="33"/>
      <c r="AG240" s="33"/>
      <c r="AH240" s="33"/>
      <c r="AI240" s="33"/>
      <c r="AJ240" s="36"/>
      <c r="AK240" s="10">
        <v>7</v>
      </c>
      <c r="AL240" s="11">
        <v>6</v>
      </c>
      <c r="AM240" s="11">
        <v>13</v>
      </c>
      <c r="AN240" s="11">
        <v>16</v>
      </c>
      <c r="AO240" s="11">
        <v>20</v>
      </c>
      <c r="AP240" s="11">
        <v>14</v>
      </c>
      <c r="AQ240" s="11">
        <v>28</v>
      </c>
      <c r="AR240" s="11">
        <v>28</v>
      </c>
      <c r="AS240" s="11">
        <v>30</v>
      </c>
      <c r="AT240" s="11">
        <v>34</v>
      </c>
      <c r="AU240" s="11">
        <v>40</v>
      </c>
      <c r="AV240" s="11">
        <v>48</v>
      </c>
      <c r="AW240" s="12">
        <v>43</v>
      </c>
      <c r="AX240" s="13">
        <v>38</v>
      </c>
      <c r="AY240" s="13">
        <v>50</v>
      </c>
      <c r="AZ240" s="13">
        <v>46</v>
      </c>
      <c r="BA240" s="13">
        <v>42</v>
      </c>
      <c r="BB240" s="14">
        <v>38</v>
      </c>
      <c r="BC240" s="19">
        <f t="shared" si="19"/>
        <v>50</v>
      </c>
      <c r="BD240" s="55">
        <f t="shared" si="17"/>
        <v>1.0598895745371872</v>
      </c>
      <c r="BE240" s="19">
        <f t="shared" si="18"/>
        <v>1.0660279311464762</v>
      </c>
      <c r="BF240" s="19">
        <f t="shared" si="20"/>
        <v>1.0116011692107827</v>
      </c>
      <c r="BG240" s="19">
        <f t="shared" si="16"/>
        <v>1.0255147775251705</v>
      </c>
    </row>
    <row r="241" spans="1:59">
      <c r="A241" s="24">
        <v>240</v>
      </c>
      <c r="B241" s="31">
        <v>2005029</v>
      </c>
      <c r="C241" s="32" t="s">
        <v>239</v>
      </c>
      <c r="D241" s="21">
        <v>2</v>
      </c>
      <c r="E241" s="22">
        <v>14</v>
      </c>
      <c r="F241" s="22">
        <v>21</v>
      </c>
      <c r="G241" s="22">
        <v>22</v>
      </c>
      <c r="H241" s="22">
        <v>27</v>
      </c>
      <c r="I241" s="22">
        <v>30</v>
      </c>
      <c r="J241" s="23">
        <v>14</v>
      </c>
      <c r="Q241" s="33"/>
      <c r="R241" s="33"/>
      <c r="S241" s="33"/>
      <c r="T241" s="33"/>
      <c r="U241" s="33"/>
      <c r="V241" s="33"/>
      <c r="X241" s="34"/>
      <c r="Y241" s="33"/>
      <c r="Z241" s="33"/>
      <c r="AA241" s="33"/>
      <c r="AB241" s="33"/>
      <c r="AC241" s="35"/>
      <c r="AD241" s="33"/>
      <c r="AE241" s="33"/>
      <c r="AF241" s="33"/>
      <c r="AG241" s="33"/>
      <c r="AH241" s="33"/>
      <c r="AI241" s="33"/>
      <c r="AJ241" s="36"/>
      <c r="AK241" s="10">
        <v>5</v>
      </c>
      <c r="AL241" s="11">
        <v>12</v>
      </c>
      <c r="AM241" s="11">
        <v>11</v>
      </c>
      <c r="AN241" s="11">
        <v>14</v>
      </c>
      <c r="AO241" s="11">
        <v>11</v>
      </c>
      <c r="AP241" s="11">
        <v>28</v>
      </c>
      <c r="AQ241" s="11">
        <v>17</v>
      </c>
      <c r="AR241" s="11">
        <v>16</v>
      </c>
      <c r="AS241" s="11">
        <v>28</v>
      </c>
      <c r="AT241" s="11">
        <v>32</v>
      </c>
      <c r="AU241" s="11">
        <v>25</v>
      </c>
      <c r="AV241" s="11">
        <v>32</v>
      </c>
      <c r="AW241" s="12">
        <v>41</v>
      </c>
      <c r="AX241" s="13">
        <v>52</v>
      </c>
      <c r="AY241" s="13">
        <v>48</v>
      </c>
      <c r="AZ241" s="13">
        <v>44</v>
      </c>
      <c r="BA241" s="13">
        <v>40</v>
      </c>
      <c r="BB241" s="14">
        <v>36</v>
      </c>
      <c r="BC241" s="19">
        <f t="shared" si="19"/>
        <v>48</v>
      </c>
      <c r="BD241" s="55">
        <f t="shared" si="17"/>
        <v>0.98213705748619684</v>
      </c>
      <c r="BE241" s="19">
        <f t="shared" si="18"/>
        <v>1.0639818122767133</v>
      </c>
      <c r="BF241" s="19">
        <f t="shared" si="20"/>
        <v>1.0238778824293602</v>
      </c>
      <c r="BG241" s="19">
        <f t="shared" si="16"/>
        <v>1.0271516726209808</v>
      </c>
    </row>
    <row r="242" spans="1:59">
      <c r="A242" s="24">
        <v>241</v>
      </c>
      <c r="B242" s="31">
        <v>2005030</v>
      </c>
      <c r="C242" s="32" t="s">
        <v>240</v>
      </c>
      <c r="D242" s="21">
        <v>1</v>
      </c>
      <c r="E242" s="22">
        <v>5</v>
      </c>
      <c r="F242" s="22">
        <v>9</v>
      </c>
      <c r="G242" s="22">
        <v>14</v>
      </c>
      <c r="H242" s="22">
        <v>22</v>
      </c>
      <c r="I242" s="22">
        <v>28</v>
      </c>
      <c r="J242" s="23">
        <v>5</v>
      </c>
      <c r="Q242" s="33"/>
      <c r="R242" s="33"/>
      <c r="S242" s="33"/>
      <c r="T242" s="33"/>
      <c r="U242" s="33"/>
      <c r="V242" s="33"/>
      <c r="X242" s="34"/>
      <c r="Y242" s="33"/>
      <c r="Z242" s="33"/>
      <c r="AA242" s="33"/>
      <c r="AB242" s="33"/>
      <c r="AC242" s="35"/>
      <c r="AD242" s="33"/>
      <c r="AE242" s="33"/>
      <c r="AF242" s="33"/>
      <c r="AG242" s="33"/>
      <c r="AH242" s="33"/>
      <c r="AI242" s="33"/>
      <c r="AJ242" s="36"/>
      <c r="AK242" s="10">
        <v>7</v>
      </c>
      <c r="AL242" s="11">
        <v>7</v>
      </c>
      <c r="AM242" s="11">
        <v>14</v>
      </c>
      <c r="AN242" s="11">
        <v>19</v>
      </c>
      <c r="AO242" s="11">
        <v>9</v>
      </c>
      <c r="AP242" s="11">
        <v>23</v>
      </c>
      <c r="AQ242" s="11">
        <v>16</v>
      </c>
      <c r="AR242" s="11">
        <v>29</v>
      </c>
      <c r="AS242" s="11">
        <v>24</v>
      </c>
      <c r="AT242" s="11">
        <v>31</v>
      </c>
      <c r="AU242" s="11">
        <v>27</v>
      </c>
      <c r="AV242" s="11">
        <v>23</v>
      </c>
      <c r="AW242" s="12">
        <v>49</v>
      </c>
      <c r="AX242" s="13">
        <v>47</v>
      </c>
      <c r="AY242" s="13">
        <v>45</v>
      </c>
      <c r="AZ242" s="13">
        <v>43</v>
      </c>
      <c r="BA242" s="13">
        <v>41</v>
      </c>
      <c r="BB242" s="14">
        <v>39</v>
      </c>
      <c r="BC242" s="19">
        <f t="shared" si="19"/>
        <v>45</v>
      </c>
      <c r="BD242" s="55">
        <f t="shared" si="17"/>
        <v>0.93303020461188702</v>
      </c>
      <c r="BE242" s="19">
        <f t="shared" si="18"/>
        <v>1.0435206235790842</v>
      </c>
      <c r="BF242" s="19">
        <f t="shared" si="20"/>
        <v>1.0173303020461189</v>
      </c>
      <c r="BG242" s="19">
        <f t="shared" si="16"/>
        <v>1.0189671971419292</v>
      </c>
    </row>
    <row r="243" spans="1:59">
      <c r="A243" s="24">
        <v>242</v>
      </c>
      <c r="B243" s="31">
        <v>2005031</v>
      </c>
      <c r="C243" s="32" t="s">
        <v>241</v>
      </c>
      <c r="D243" s="21">
        <v>4</v>
      </c>
      <c r="E243" s="22">
        <v>10</v>
      </c>
      <c r="F243" s="22">
        <v>16</v>
      </c>
      <c r="G243" s="22">
        <v>20</v>
      </c>
      <c r="H243" s="22">
        <v>23</v>
      </c>
      <c r="I243" s="22">
        <v>32</v>
      </c>
      <c r="J243" s="23">
        <v>7</v>
      </c>
      <c r="Q243" s="33"/>
      <c r="R243" s="33"/>
      <c r="S243" s="33"/>
      <c r="T243" s="33"/>
      <c r="U243" s="33"/>
      <c r="V243" s="33"/>
      <c r="X243" s="34"/>
      <c r="Y243" s="33"/>
      <c r="Z243" s="33"/>
      <c r="AA243" s="33"/>
      <c r="AB243" s="33"/>
      <c r="AC243" s="35"/>
      <c r="AD243" s="33"/>
      <c r="AE243" s="33"/>
      <c r="AF243" s="33"/>
      <c r="AG243" s="33"/>
      <c r="AH243" s="33"/>
      <c r="AI243" s="33"/>
      <c r="AJ243" s="36"/>
      <c r="AK243" s="10">
        <v>9</v>
      </c>
      <c r="AL243" s="11">
        <v>5</v>
      </c>
      <c r="AM243" s="11">
        <v>10</v>
      </c>
      <c r="AN243" s="11">
        <v>21</v>
      </c>
      <c r="AO243" s="11">
        <v>21</v>
      </c>
      <c r="AP243" s="11">
        <v>17</v>
      </c>
      <c r="AQ243" s="11">
        <v>24</v>
      </c>
      <c r="AR243" s="11">
        <v>15</v>
      </c>
      <c r="AS243" s="11">
        <v>39</v>
      </c>
      <c r="AT243" s="11">
        <v>45</v>
      </c>
      <c r="AU243" s="11">
        <v>40</v>
      </c>
      <c r="AV243" s="11">
        <v>35</v>
      </c>
      <c r="AW243" s="12">
        <v>30</v>
      </c>
      <c r="AX243" s="13">
        <v>25</v>
      </c>
      <c r="AY243" s="13">
        <v>54</v>
      </c>
      <c r="AZ243" s="13">
        <v>51</v>
      </c>
      <c r="BA243" s="13">
        <v>48</v>
      </c>
      <c r="BB243" s="14">
        <v>45</v>
      </c>
      <c r="BC243" s="19">
        <f t="shared" si="19"/>
        <v>54</v>
      </c>
      <c r="BD243" s="55">
        <f t="shared" si="17"/>
        <v>0.94121468009093856</v>
      </c>
      <c r="BE243" s="19">
        <f t="shared" si="18"/>
        <v>1.0496589801883727</v>
      </c>
      <c r="BF243" s="19">
        <f t="shared" si="20"/>
        <v>1.0255147775251705</v>
      </c>
      <c r="BG243" s="19">
        <f t="shared" si="16"/>
        <v>1.0251055537512179</v>
      </c>
    </row>
    <row r="244" spans="1:59">
      <c r="A244" s="24">
        <v>243</v>
      </c>
      <c r="B244" s="31">
        <v>2005032</v>
      </c>
      <c r="C244" s="32" t="s">
        <v>242</v>
      </c>
      <c r="D244" s="21">
        <v>5</v>
      </c>
      <c r="E244" s="22">
        <v>15</v>
      </c>
      <c r="F244" s="22">
        <v>19</v>
      </c>
      <c r="G244" s="22">
        <v>20</v>
      </c>
      <c r="H244" s="22">
        <v>25</v>
      </c>
      <c r="I244" s="22">
        <v>29</v>
      </c>
      <c r="J244" s="23">
        <v>3</v>
      </c>
      <c r="Q244" s="33"/>
      <c r="R244" s="33"/>
      <c r="S244" s="33"/>
      <c r="T244" s="33"/>
      <c r="U244" s="33"/>
      <c r="V244" s="33"/>
      <c r="X244" s="34"/>
      <c r="Y244" s="33"/>
      <c r="Z244" s="33"/>
      <c r="AA244" s="33"/>
      <c r="AB244" s="33"/>
      <c r="AC244" s="35"/>
      <c r="AD244" s="33"/>
      <c r="AE244" s="33"/>
      <c r="AF244" s="33"/>
      <c r="AG244" s="33"/>
      <c r="AH244" s="33"/>
      <c r="AI244" s="33"/>
      <c r="AJ244" s="36"/>
      <c r="AK244" s="10">
        <v>8</v>
      </c>
      <c r="AL244" s="11">
        <v>9</v>
      </c>
      <c r="AM244" s="11">
        <v>8</v>
      </c>
      <c r="AN244" s="11">
        <v>17</v>
      </c>
      <c r="AO244" s="11">
        <v>22</v>
      </c>
      <c r="AP244" s="11">
        <v>25</v>
      </c>
      <c r="AQ244" s="11">
        <v>23</v>
      </c>
      <c r="AR244" s="11">
        <v>33</v>
      </c>
      <c r="AS244" s="11">
        <v>36</v>
      </c>
      <c r="AT244" s="11">
        <v>29</v>
      </c>
      <c r="AU244" s="11">
        <v>35</v>
      </c>
      <c r="AV244" s="11">
        <v>29</v>
      </c>
      <c r="AW244" s="12">
        <v>38</v>
      </c>
      <c r="AX244" s="13">
        <v>49</v>
      </c>
      <c r="AY244" s="13">
        <v>45</v>
      </c>
      <c r="AZ244" s="13">
        <v>41</v>
      </c>
      <c r="BA244" s="13">
        <v>37</v>
      </c>
      <c r="BB244" s="14">
        <v>53</v>
      </c>
      <c r="BC244" s="19">
        <f t="shared" si="19"/>
        <v>45</v>
      </c>
      <c r="BD244" s="55">
        <f t="shared" si="17"/>
        <v>0.99032153296524839</v>
      </c>
      <c r="BE244" s="19">
        <f t="shared" si="18"/>
        <v>1.0087366027931146</v>
      </c>
      <c r="BF244" s="19">
        <f t="shared" si="20"/>
        <v>1.0238778824293602</v>
      </c>
      <c r="BG244" s="19">
        <f t="shared" ref="BG244:BG307" si="21">IF($B244="","",SUM($BC195:$BC244)/50/$BM$3)</f>
        <v>1.027970120168886</v>
      </c>
    </row>
    <row r="245" spans="1:59">
      <c r="A245" s="24">
        <v>244</v>
      </c>
      <c r="B245" s="31">
        <v>2005033</v>
      </c>
      <c r="C245" s="32" t="s">
        <v>243</v>
      </c>
      <c r="D245" s="21">
        <v>7</v>
      </c>
      <c r="E245" s="22">
        <v>8</v>
      </c>
      <c r="F245" s="22">
        <v>12</v>
      </c>
      <c r="G245" s="22">
        <v>14</v>
      </c>
      <c r="H245" s="22">
        <v>19</v>
      </c>
      <c r="I245" s="22">
        <v>20</v>
      </c>
      <c r="J245" s="23">
        <v>7</v>
      </c>
      <c r="Q245" s="33"/>
      <c r="R245" s="33"/>
      <c r="S245" s="33"/>
      <c r="T245" s="33"/>
      <c r="U245" s="33"/>
      <c r="V245" s="33"/>
      <c r="X245" s="34"/>
      <c r="Y245" s="33"/>
      <c r="Z245" s="33"/>
      <c r="AA245" s="33"/>
      <c r="AB245" s="33"/>
      <c r="AC245" s="35"/>
      <c r="AD245" s="33"/>
      <c r="AE245" s="33"/>
      <c r="AF245" s="33"/>
      <c r="AG245" s="33"/>
      <c r="AH245" s="33"/>
      <c r="AI245" s="33"/>
      <c r="AJ245" s="36"/>
      <c r="AK245" s="10">
        <v>8</v>
      </c>
      <c r="AL245" s="11">
        <v>8</v>
      </c>
      <c r="AM245" s="11">
        <v>15</v>
      </c>
      <c r="AN245" s="11">
        <v>8</v>
      </c>
      <c r="AO245" s="11">
        <v>17</v>
      </c>
      <c r="AP245" s="11">
        <v>24</v>
      </c>
      <c r="AQ245" s="11">
        <v>26</v>
      </c>
      <c r="AR245" s="11">
        <v>30</v>
      </c>
      <c r="AS245" s="11">
        <v>36</v>
      </c>
      <c r="AT245" s="11">
        <v>32</v>
      </c>
      <c r="AU245" s="11">
        <v>41</v>
      </c>
      <c r="AV245" s="11">
        <v>38</v>
      </c>
      <c r="AW245" s="12">
        <v>50</v>
      </c>
      <c r="AX245" s="13">
        <v>48</v>
      </c>
      <c r="AY245" s="13">
        <v>46</v>
      </c>
      <c r="AZ245" s="13">
        <v>44</v>
      </c>
      <c r="BA245" s="13">
        <v>42</v>
      </c>
      <c r="BB245" s="14">
        <v>60</v>
      </c>
      <c r="BC245" s="19">
        <f t="shared" si="19"/>
        <v>46</v>
      </c>
      <c r="BD245" s="55">
        <f t="shared" si="17"/>
        <v>0.97395258200714518</v>
      </c>
      <c r="BE245" s="19">
        <f t="shared" si="18"/>
        <v>1.0169210782721663</v>
      </c>
      <c r="BF245" s="19">
        <f t="shared" si="20"/>
        <v>1.013238064306593</v>
      </c>
      <c r="BG245" s="19">
        <f t="shared" si="21"/>
        <v>1.0267424488470283</v>
      </c>
    </row>
    <row r="246" spans="1:59">
      <c r="A246" s="24">
        <v>245</v>
      </c>
      <c r="B246" s="31">
        <v>2005034</v>
      </c>
      <c r="C246" s="32" t="s">
        <v>244</v>
      </c>
      <c r="D246" s="21">
        <v>5</v>
      </c>
      <c r="E246" s="22">
        <v>17</v>
      </c>
      <c r="F246" s="22">
        <v>18</v>
      </c>
      <c r="G246" s="22">
        <v>25</v>
      </c>
      <c r="H246" s="22">
        <v>28</v>
      </c>
      <c r="I246" s="22">
        <v>32</v>
      </c>
      <c r="J246" s="23">
        <v>9</v>
      </c>
      <c r="Q246" s="33"/>
      <c r="R246" s="33"/>
      <c r="S246" s="33"/>
      <c r="T246" s="33"/>
      <c r="U246" s="33"/>
      <c r="V246" s="33"/>
      <c r="X246" s="34"/>
      <c r="Y246" s="33"/>
      <c r="Z246" s="33"/>
      <c r="AA246" s="33"/>
      <c r="AB246" s="33"/>
      <c r="AC246" s="35"/>
      <c r="AD246" s="33"/>
      <c r="AE246" s="33"/>
      <c r="AF246" s="33"/>
      <c r="AG246" s="33"/>
      <c r="AH246" s="33"/>
      <c r="AI246" s="33"/>
      <c r="AJ246" s="36"/>
      <c r="AK246" s="10">
        <v>8</v>
      </c>
      <c r="AL246" s="11">
        <v>5</v>
      </c>
      <c r="AM246" s="11">
        <v>10</v>
      </c>
      <c r="AN246" s="11">
        <v>17</v>
      </c>
      <c r="AO246" s="11">
        <v>20</v>
      </c>
      <c r="AP246" s="11">
        <v>13</v>
      </c>
      <c r="AQ246" s="11">
        <v>26</v>
      </c>
      <c r="AR246" s="11">
        <v>35</v>
      </c>
      <c r="AS246" s="11">
        <v>37</v>
      </c>
      <c r="AT246" s="11">
        <v>29</v>
      </c>
      <c r="AU246" s="11">
        <v>34</v>
      </c>
      <c r="AV246" s="11">
        <v>27</v>
      </c>
      <c r="AW246" s="12">
        <v>35</v>
      </c>
      <c r="AX246" s="13">
        <v>29</v>
      </c>
      <c r="AY246" s="13">
        <v>40</v>
      </c>
      <c r="AZ246" s="13">
        <v>53</v>
      </c>
      <c r="BA246" s="13">
        <v>68</v>
      </c>
      <c r="BB246" s="14">
        <v>65</v>
      </c>
      <c r="BC246" s="19">
        <f t="shared" si="19"/>
        <v>40</v>
      </c>
      <c r="BD246" s="55">
        <f t="shared" si="17"/>
        <v>0.94121468009093856</v>
      </c>
      <c r="BE246" s="19">
        <f t="shared" si="18"/>
        <v>0.9616758687885677</v>
      </c>
      <c r="BF246" s="19">
        <f t="shared" si="20"/>
        <v>1.0107827216628775</v>
      </c>
      <c r="BG246" s="19">
        <f t="shared" si="21"/>
        <v>1.0173303020461189</v>
      </c>
    </row>
    <row r="247" spans="1:59">
      <c r="A247" s="24">
        <v>246</v>
      </c>
      <c r="B247" s="31">
        <v>2005035</v>
      </c>
      <c r="C247" s="32" t="s">
        <v>245</v>
      </c>
      <c r="D247" s="21">
        <v>12</v>
      </c>
      <c r="E247" s="22">
        <v>16</v>
      </c>
      <c r="F247" s="22">
        <v>21</v>
      </c>
      <c r="G247" s="22">
        <v>28</v>
      </c>
      <c r="H247" s="22">
        <v>29</v>
      </c>
      <c r="I247" s="22">
        <v>30</v>
      </c>
      <c r="J247" s="23">
        <v>14</v>
      </c>
      <c r="Q247" s="33"/>
      <c r="R247" s="33"/>
      <c r="S247" s="33"/>
      <c r="T247" s="33"/>
      <c r="U247" s="33"/>
      <c r="V247" s="33"/>
      <c r="X247" s="34"/>
      <c r="Y247" s="33"/>
      <c r="Z247" s="33"/>
      <c r="AA247" s="33"/>
      <c r="AB247" s="33"/>
      <c r="AC247" s="35"/>
      <c r="AD247" s="33"/>
      <c r="AE247" s="33"/>
      <c r="AF247" s="33"/>
      <c r="AG247" s="33"/>
      <c r="AH247" s="33"/>
      <c r="AI247" s="33"/>
      <c r="AJ247" s="36"/>
      <c r="AK247" s="10">
        <v>4</v>
      </c>
      <c r="AL247" s="11">
        <v>4</v>
      </c>
      <c r="AM247" s="11">
        <v>11</v>
      </c>
      <c r="AN247" s="11">
        <v>16</v>
      </c>
      <c r="AO247" s="11">
        <v>10</v>
      </c>
      <c r="AP247" s="11">
        <v>24</v>
      </c>
      <c r="AQ247" s="11">
        <v>19</v>
      </c>
      <c r="AR247" s="11">
        <v>26</v>
      </c>
      <c r="AS247" s="11">
        <v>37</v>
      </c>
      <c r="AT247" s="11">
        <v>28</v>
      </c>
      <c r="AU247" s="11">
        <v>32</v>
      </c>
      <c r="AV247" s="11">
        <v>24</v>
      </c>
      <c r="AW247" s="12">
        <v>46</v>
      </c>
      <c r="AX247" s="13">
        <v>56</v>
      </c>
      <c r="AY247" s="13">
        <v>68</v>
      </c>
      <c r="AZ247" s="13">
        <v>64</v>
      </c>
      <c r="BA247" s="13">
        <v>60</v>
      </c>
      <c r="BB247" s="14">
        <v>56</v>
      </c>
      <c r="BC247" s="19">
        <f t="shared" si="19"/>
        <v>68</v>
      </c>
      <c r="BD247" s="55">
        <f t="shared" si="17"/>
        <v>1.0353361481000325</v>
      </c>
      <c r="BE247" s="19">
        <f t="shared" si="18"/>
        <v>0.98418317635595975</v>
      </c>
      <c r="BF247" s="19">
        <f t="shared" si="20"/>
        <v>1.027970120168886</v>
      </c>
      <c r="BG247" s="19">
        <f t="shared" si="21"/>
        <v>1.0296070152646963</v>
      </c>
    </row>
    <row r="248" spans="1:59">
      <c r="A248" s="24">
        <v>247</v>
      </c>
      <c r="B248" s="31">
        <v>2005036</v>
      </c>
      <c r="C248" s="32" t="s">
        <v>246</v>
      </c>
      <c r="D248" s="21">
        <v>12</v>
      </c>
      <c r="E248" s="22">
        <v>19</v>
      </c>
      <c r="F248" s="22">
        <v>20</v>
      </c>
      <c r="G248" s="22">
        <v>21</v>
      </c>
      <c r="H248" s="22">
        <v>26</v>
      </c>
      <c r="I248" s="22">
        <v>31</v>
      </c>
      <c r="J248" s="23">
        <v>15</v>
      </c>
      <c r="Q248" s="33"/>
      <c r="R248" s="33"/>
      <c r="S248" s="33"/>
      <c r="T248" s="33"/>
      <c r="U248" s="33"/>
      <c r="V248" s="33"/>
      <c r="X248" s="34"/>
      <c r="Y248" s="33"/>
      <c r="Z248" s="33"/>
      <c r="AA248" s="33"/>
      <c r="AB248" s="33"/>
      <c r="AC248" s="35"/>
      <c r="AD248" s="33"/>
      <c r="AE248" s="33"/>
      <c r="AF248" s="33"/>
      <c r="AG248" s="33"/>
      <c r="AH248" s="33"/>
      <c r="AI248" s="33"/>
      <c r="AJ248" s="36"/>
      <c r="AK248" s="10">
        <v>6</v>
      </c>
      <c r="AL248" s="11">
        <v>9</v>
      </c>
      <c r="AM248" s="11">
        <v>9</v>
      </c>
      <c r="AN248" s="11">
        <v>9</v>
      </c>
      <c r="AO248" s="11">
        <v>24</v>
      </c>
      <c r="AP248" s="11">
        <v>25</v>
      </c>
      <c r="AQ248" s="11">
        <v>21</v>
      </c>
      <c r="AR248" s="11">
        <v>19</v>
      </c>
      <c r="AS248" s="11">
        <v>41</v>
      </c>
      <c r="AT248" s="11">
        <v>33</v>
      </c>
      <c r="AU248" s="11">
        <v>38</v>
      </c>
      <c r="AV248" s="11">
        <v>45</v>
      </c>
      <c r="AW248" s="12">
        <v>39</v>
      </c>
      <c r="AX248" s="13">
        <v>49</v>
      </c>
      <c r="AY248" s="13">
        <v>44</v>
      </c>
      <c r="AZ248" s="13">
        <v>39</v>
      </c>
      <c r="BA248" s="13">
        <v>34</v>
      </c>
      <c r="BB248" s="14">
        <v>49</v>
      </c>
      <c r="BC248" s="19">
        <f t="shared" si="19"/>
        <v>44</v>
      </c>
      <c r="BD248" s="55">
        <f t="shared" si="17"/>
        <v>0.99441377070477432</v>
      </c>
      <c r="BE248" s="19">
        <f t="shared" si="18"/>
        <v>0.96781422539785633</v>
      </c>
      <c r="BF248" s="19">
        <f t="shared" si="20"/>
        <v>1.0099642741149724</v>
      </c>
      <c r="BG248" s="19">
        <f t="shared" si="21"/>
        <v>1.0189671971419292</v>
      </c>
    </row>
    <row r="249" spans="1:59">
      <c r="A249" s="24">
        <v>248</v>
      </c>
      <c r="B249" s="31">
        <v>2005037</v>
      </c>
      <c r="C249" s="32" t="s">
        <v>247</v>
      </c>
      <c r="D249" s="21">
        <v>7</v>
      </c>
      <c r="E249" s="22">
        <v>12</v>
      </c>
      <c r="F249" s="22">
        <v>14</v>
      </c>
      <c r="G249" s="22">
        <v>22</v>
      </c>
      <c r="H249" s="22">
        <v>24</v>
      </c>
      <c r="I249" s="22">
        <v>32</v>
      </c>
      <c r="J249" s="23">
        <v>16</v>
      </c>
      <c r="Q249" s="33"/>
      <c r="R249" s="33"/>
      <c r="S249" s="33"/>
      <c r="T249" s="33"/>
      <c r="U249" s="33"/>
      <c r="V249" s="33"/>
      <c r="X249" s="34"/>
      <c r="Y249" s="33"/>
      <c r="Z249" s="33"/>
      <c r="AA249" s="33"/>
      <c r="AB249" s="33"/>
      <c r="AC249" s="35"/>
      <c r="AD249" s="33"/>
      <c r="AE249" s="33"/>
      <c r="AF249" s="33"/>
      <c r="AG249" s="33"/>
      <c r="AH249" s="33"/>
      <c r="AI249" s="33"/>
      <c r="AJ249" s="36"/>
      <c r="AK249" s="10">
        <v>6</v>
      </c>
      <c r="AL249" s="11">
        <v>7</v>
      </c>
      <c r="AM249" s="11">
        <v>16</v>
      </c>
      <c r="AN249" s="11">
        <v>9</v>
      </c>
      <c r="AO249" s="11">
        <v>13</v>
      </c>
      <c r="AP249" s="11">
        <v>23</v>
      </c>
      <c r="AQ249" s="11">
        <v>30</v>
      </c>
      <c r="AR249" s="11">
        <v>21</v>
      </c>
      <c r="AS249" s="11">
        <v>23</v>
      </c>
      <c r="AT249" s="11">
        <v>27</v>
      </c>
      <c r="AU249" s="11">
        <v>46</v>
      </c>
      <c r="AV249" s="11">
        <v>41</v>
      </c>
      <c r="AW249" s="12">
        <v>51</v>
      </c>
      <c r="AX249" s="13">
        <v>47</v>
      </c>
      <c r="AY249" s="13">
        <v>60</v>
      </c>
      <c r="AZ249" s="13">
        <v>57</v>
      </c>
      <c r="BA249" s="13">
        <v>54</v>
      </c>
      <c r="BB249" s="14">
        <v>51</v>
      </c>
      <c r="BC249" s="19">
        <f t="shared" si="19"/>
        <v>60</v>
      </c>
      <c r="BD249" s="55">
        <f t="shared" si="17"/>
        <v>1.0557973367976616</v>
      </c>
      <c r="BE249" s="19">
        <f t="shared" si="18"/>
        <v>1.023059434881455</v>
      </c>
      <c r="BF249" s="19">
        <f t="shared" si="20"/>
        <v>1.0214225397856447</v>
      </c>
      <c r="BG249" s="19">
        <f t="shared" si="21"/>
        <v>1.0226502111075024</v>
      </c>
    </row>
    <row r="250" spans="1:59">
      <c r="A250" s="24">
        <v>249</v>
      </c>
      <c r="B250" s="31">
        <v>2005038</v>
      </c>
      <c r="C250" s="32" t="s">
        <v>248</v>
      </c>
      <c r="D250" s="21">
        <v>4</v>
      </c>
      <c r="E250" s="22">
        <v>7</v>
      </c>
      <c r="F250" s="22">
        <v>11</v>
      </c>
      <c r="G250" s="22">
        <v>20</v>
      </c>
      <c r="H250" s="22">
        <v>27</v>
      </c>
      <c r="I250" s="22">
        <v>28</v>
      </c>
      <c r="J250" s="23">
        <v>16</v>
      </c>
      <c r="Q250" s="33"/>
      <c r="R250" s="33"/>
      <c r="S250" s="33"/>
      <c r="T250" s="33"/>
      <c r="U250" s="33"/>
      <c r="V250" s="33"/>
      <c r="X250" s="34"/>
      <c r="Y250" s="33"/>
      <c r="Z250" s="33"/>
      <c r="AA250" s="33"/>
      <c r="AB250" s="33"/>
      <c r="AC250" s="35"/>
      <c r="AD250" s="33"/>
      <c r="AE250" s="33"/>
      <c r="AF250" s="33"/>
      <c r="AG250" s="33"/>
      <c r="AH250" s="33"/>
      <c r="AI250" s="33"/>
      <c r="AJ250" s="36"/>
      <c r="AK250" s="10">
        <v>7</v>
      </c>
      <c r="AL250" s="11">
        <v>9</v>
      </c>
      <c r="AM250" s="11">
        <v>12</v>
      </c>
      <c r="AN250" s="11">
        <v>19</v>
      </c>
      <c r="AO250" s="11">
        <v>20</v>
      </c>
      <c r="AP250" s="11">
        <v>25</v>
      </c>
      <c r="AQ250" s="11">
        <v>16</v>
      </c>
      <c r="AR250" s="11">
        <v>27</v>
      </c>
      <c r="AS250" s="11">
        <v>31</v>
      </c>
      <c r="AT250" s="11">
        <v>37</v>
      </c>
      <c r="AU250" s="11">
        <v>32</v>
      </c>
      <c r="AV250" s="11">
        <v>41</v>
      </c>
      <c r="AW250" s="12">
        <v>52</v>
      </c>
      <c r="AX250" s="13">
        <v>49</v>
      </c>
      <c r="AY250" s="13">
        <v>46</v>
      </c>
      <c r="AZ250" s="13">
        <v>43</v>
      </c>
      <c r="BA250" s="13">
        <v>40</v>
      </c>
      <c r="BB250" s="14">
        <v>37</v>
      </c>
      <c r="BC250" s="19">
        <f t="shared" si="19"/>
        <v>46</v>
      </c>
      <c r="BD250" s="55">
        <f t="shared" si="17"/>
        <v>1.0557973367976616</v>
      </c>
      <c r="BE250" s="19">
        <f t="shared" si="18"/>
        <v>1.0148749594024034</v>
      </c>
      <c r="BF250" s="19">
        <f t="shared" si="20"/>
        <v>1.0238778824293602</v>
      </c>
      <c r="BG250" s="19">
        <f t="shared" si="21"/>
        <v>1.0242871062033128</v>
      </c>
    </row>
    <row r="251" spans="1:59">
      <c r="A251" s="24">
        <v>250</v>
      </c>
      <c r="B251" s="31">
        <v>2005039</v>
      </c>
      <c r="C251" s="32" t="s">
        <v>249</v>
      </c>
      <c r="D251" s="21">
        <v>2</v>
      </c>
      <c r="E251" s="22">
        <v>16</v>
      </c>
      <c r="F251" s="22">
        <v>18</v>
      </c>
      <c r="G251" s="22">
        <v>19</v>
      </c>
      <c r="H251" s="22">
        <v>21</v>
      </c>
      <c r="I251" s="22">
        <v>29</v>
      </c>
      <c r="J251" s="23">
        <v>9</v>
      </c>
      <c r="Q251" s="33"/>
      <c r="R251" s="33"/>
      <c r="S251" s="33"/>
      <c r="T251" s="33"/>
      <c r="U251" s="33"/>
      <c r="V251" s="33"/>
      <c r="X251" s="34"/>
      <c r="Y251" s="33"/>
      <c r="Z251" s="33"/>
      <c r="AA251" s="33"/>
      <c r="AB251" s="33"/>
      <c r="AC251" s="35"/>
      <c r="AD251" s="33"/>
      <c r="AE251" s="33"/>
      <c r="AF251" s="33"/>
      <c r="AG251" s="33"/>
      <c r="AH251" s="33"/>
      <c r="AI251" s="33"/>
      <c r="AJ251" s="36"/>
      <c r="AK251" s="10">
        <v>6</v>
      </c>
      <c r="AL251" s="11">
        <v>9</v>
      </c>
      <c r="AM251" s="11">
        <v>15</v>
      </c>
      <c r="AN251" s="11">
        <v>15</v>
      </c>
      <c r="AO251" s="11">
        <v>14</v>
      </c>
      <c r="AP251" s="11">
        <v>17</v>
      </c>
      <c r="AQ251" s="11">
        <v>15</v>
      </c>
      <c r="AR251" s="11">
        <v>35</v>
      </c>
      <c r="AS251" s="11">
        <v>39</v>
      </c>
      <c r="AT251" s="11">
        <v>33</v>
      </c>
      <c r="AU251" s="11">
        <v>27</v>
      </c>
      <c r="AV251" s="11">
        <v>21</v>
      </c>
      <c r="AW251" s="12">
        <v>30</v>
      </c>
      <c r="AX251" s="13">
        <v>25</v>
      </c>
      <c r="AY251" s="13">
        <v>37</v>
      </c>
      <c r="AZ251" s="13">
        <v>33</v>
      </c>
      <c r="BA251" s="13">
        <v>48</v>
      </c>
      <c r="BB251" s="14">
        <v>65</v>
      </c>
      <c r="BC251" s="19">
        <f t="shared" si="19"/>
        <v>37</v>
      </c>
      <c r="BD251" s="55">
        <f t="shared" si="17"/>
        <v>1.0435206235790842</v>
      </c>
      <c r="BE251" s="19">
        <f t="shared" si="18"/>
        <v>0.99236765183501141</v>
      </c>
      <c r="BF251" s="19">
        <f t="shared" si="20"/>
        <v>1.0107827216628775</v>
      </c>
      <c r="BG251" s="19">
        <f t="shared" si="21"/>
        <v>1.0173303020461189</v>
      </c>
    </row>
    <row r="252" spans="1:59">
      <c r="A252" s="24">
        <v>251</v>
      </c>
      <c r="B252" s="31">
        <v>2005040</v>
      </c>
      <c r="C252" s="32" t="s">
        <v>250</v>
      </c>
      <c r="D252" s="21">
        <v>1</v>
      </c>
      <c r="E252" s="22">
        <v>12</v>
      </c>
      <c r="F252" s="22">
        <v>21</v>
      </c>
      <c r="G252" s="22">
        <v>24</v>
      </c>
      <c r="H252" s="22">
        <v>30</v>
      </c>
      <c r="I252" s="22">
        <v>32</v>
      </c>
      <c r="J252" s="23">
        <v>13</v>
      </c>
      <c r="Q252" s="33"/>
      <c r="R252" s="33"/>
      <c r="S252" s="33"/>
      <c r="T252" s="33"/>
      <c r="U252" s="33"/>
      <c r="V252" s="33"/>
      <c r="X252" s="34"/>
      <c r="Y252" s="33"/>
      <c r="Z252" s="33"/>
      <c r="AA252" s="33"/>
      <c r="AB252" s="33"/>
      <c r="AC252" s="35"/>
      <c r="AD252" s="33"/>
      <c r="AE252" s="33"/>
      <c r="AF252" s="33"/>
      <c r="AG252" s="33"/>
      <c r="AH252" s="33"/>
      <c r="AI252" s="33"/>
      <c r="AJ252" s="36"/>
      <c r="AK252" s="10">
        <v>3</v>
      </c>
      <c r="AL252" s="11">
        <v>4</v>
      </c>
      <c r="AM252" s="11">
        <v>10</v>
      </c>
      <c r="AN252" s="11">
        <v>6</v>
      </c>
      <c r="AO252" s="11">
        <v>15</v>
      </c>
      <c r="AP252" s="11">
        <v>16</v>
      </c>
      <c r="AQ252" s="11">
        <v>21</v>
      </c>
      <c r="AR252" s="11">
        <v>10</v>
      </c>
      <c r="AS252" s="11">
        <v>32</v>
      </c>
      <c r="AT252" s="11">
        <v>24</v>
      </c>
      <c r="AU252" s="11">
        <v>42</v>
      </c>
      <c r="AV252" s="11">
        <v>36</v>
      </c>
      <c r="AW252" s="12">
        <v>30</v>
      </c>
      <c r="AX252" s="13">
        <v>40</v>
      </c>
      <c r="AY252" s="13">
        <v>52</v>
      </c>
      <c r="AZ252" s="13">
        <v>48</v>
      </c>
      <c r="BA252" s="13">
        <v>44</v>
      </c>
      <c r="BB252" s="14">
        <v>40</v>
      </c>
      <c r="BC252" s="19">
        <f t="shared" si="19"/>
        <v>52</v>
      </c>
      <c r="BD252" s="55">
        <f t="shared" si="17"/>
        <v>0.9780448197466709</v>
      </c>
      <c r="BE252" s="19">
        <f t="shared" si="18"/>
        <v>1.0066904839233517</v>
      </c>
      <c r="BF252" s="19">
        <f t="shared" si="20"/>
        <v>1.013238064306593</v>
      </c>
      <c r="BG252" s="19">
        <f t="shared" si="21"/>
        <v>1.0116011692107827</v>
      </c>
    </row>
    <row r="253" spans="1:59">
      <c r="A253" s="24">
        <v>252</v>
      </c>
      <c r="B253" s="31">
        <v>2005041</v>
      </c>
      <c r="C253" s="32" t="s">
        <v>251</v>
      </c>
      <c r="D253" s="21">
        <v>2</v>
      </c>
      <c r="E253" s="22">
        <v>11</v>
      </c>
      <c r="F253" s="22">
        <v>16</v>
      </c>
      <c r="G253" s="22">
        <v>23</v>
      </c>
      <c r="H253" s="22">
        <v>24</v>
      </c>
      <c r="I253" s="22">
        <v>29</v>
      </c>
      <c r="J253" s="23">
        <v>3</v>
      </c>
      <c r="Q253" s="33"/>
      <c r="R253" s="33"/>
      <c r="S253" s="33"/>
      <c r="T253" s="33"/>
      <c r="U253" s="33"/>
      <c r="V253" s="33"/>
      <c r="X253" s="34"/>
      <c r="Y253" s="33"/>
      <c r="Z253" s="33"/>
      <c r="AA253" s="33"/>
      <c r="AB253" s="33"/>
      <c r="AC253" s="35"/>
      <c r="AD253" s="33"/>
      <c r="AE253" s="33"/>
      <c r="AF253" s="33"/>
      <c r="AG253" s="33"/>
      <c r="AH253" s="33"/>
      <c r="AI253" s="33"/>
      <c r="AJ253" s="36"/>
      <c r="AK253" s="10">
        <v>9</v>
      </c>
      <c r="AL253" s="11">
        <v>9</v>
      </c>
      <c r="AM253" s="11">
        <v>15</v>
      </c>
      <c r="AN253" s="11">
        <v>21</v>
      </c>
      <c r="AO253" s="11">
        <v>14</v>
      </c>
      <c r="AP253" s="11">
        <v>17</v>
      </c>
      <c r="AQ253" s="11">
        <v>24</v>
      </c>
      <c r="AR253" s="11">
        <v>25</v>
      </c>
      <c r="AS253" s="11">
        <v>17</v>
      </c>
      <c r="AT253" s="11">
        <v>33</v>
      </c>
      <c r="AU253" s="11">
        <v>40</v>
      </c>
      <c r="AV253" s="11">
        <v>35</v>
      </c>
      <c r="AW253" s="12">
        <v>45</v>
      </c>
      <c r="AX253" s="13">
        <v>41</v>
      </c>
      <c r="AY253" s="13">
        <v>54</v>
      </c>
      <c r="AZ253" s="13">
        <v>51</v>
      </c>
      <c r="BA253" s="13">
        <v>48</v>
      </c>
      <c r="BB253" s="14">
        <v>45</v>
      </c>
      <c r="BC253" s="19">
        <f t="shared" si="19"/>
        <v>54</v>
      </c>
      <c r="BD253" s="55">
        <f t="shared" si="17"/>
        <v>1.0189671971419292</v>
      </c>
      <c r="BE253" s="19">
        <f t="shared" si="18"/>
        <v>1.0066904839233517</v>
      </c>
      <c r="BF253" s="19">
        <f t="shared" si="20"/>
        <v>1.0140565118544982</v>
      </c>
      <c r="BG253" s="19">
        <f t="shared" si="21"/>
        <v>1.0087366027931146</v>
      </c>
    </row>
    <row r="254" spans="1:59">
      <c r="A254" s="24">
        <v>253</v>
      </c>
      <c r="B254" s="31">
        <v>2005042</v>
      </c>
      <c r="C254" s="32" t="s">
        <v>252</v>
      </c>
      <c r="D254" s="21">
        <v>11</v>
      </c>
      <c r="E254" s="22">
        <v>16</v>
      </c>
      <c r="F254" s="22">
        <v>21</v>
      </c>
      <c r="G254" s="22">
        <v>26</v>
      </c>
      <c r="H254" s="22">
        <v>27</v>
      </c>
      <c r="I254" s="22">
        <v>30</v>
      </c>
      <c r="J254" s="23">
        <v>15</v>
      </c>
      <c r="Q254" s="33"/>
      <c r="R254" s="33"/>
      <c r="S254" s="33"/>
      <c r="T254" s="33"/>
      <c r="U254" s="33"/>
      <c r="V254" s="33"/>
      <c r="X254" s="34"/>
      <c r="Y254" s="33"/>
      <c r="Z254" s="33"/>
      <c r="AA254" s="33"/>
      <c r="AB254" s="33"/>
      <c r="AC254" s="35"/>
      <c r="AD254" s="33"/>
      <c r="AE254" s="33"/>
      <c r="AF254" s="33"/>
      <c r="AG254" s="33"/>
      <c r="AH254" s="33"/>
      <c r="AI254" s="33"/>
      <c r="AJ254" s="36"/>
      <c r="AK254" s="10">
        <v>5</v>
      </c>
      <c r="AL254" s="11">
        <v>11</v>
      </c>
      <c r="AM254" s="11">
        <v>6</v>
      </c>
      <c r="AN254" s="11">
        <v>17</v>
      </c>
      <c r="AO254" s="11">
        <v>19</v>
      </c>
      <c r="AP254" s="11">
        <v>19</v>
      </c>
      <c r="AQ254" s="11">
        <v>23</v>
      </c>
      <c r="AR254" s="11">
        <v>21</v>
      </c>
      <c r="AS254" s="11">
        <v>32</v>
      </c>
      <c r="AT254" s="11">
        <v>35</v>
      </c>
      <c r="AU254" s="11">
        <v>27</v>
      </c>
      <c r="AV254" s="11">
        <v>47</v>
      </c>
      <c r="AW254" s="12">
        <v>41</v>
      </c>
      <c r="AX254" s="13">
        <v>51</v>
      </c>
      <c r="AY254" s="13">
        <v>63</v>
      </c>
      <c r="AZ254" s="13">
        <v>59</v>
      </c>
      <c r="BA254" s="13">
        <v>55</v>
      </c>
      <c r="BB254" s="14">
        <v>51</v>
      </c>
      <c r="BC254" s="19">
        <f t="shared" si="19"/>
        <v>63</v>
      </c>
      <c r="BD254" s="55">
        <f t="shared" si="17"/>
        <v>1.0312439103605067</v>
      </c>
      <c r="BE254" s="19">
        <f t="shared" si="18"/>
        <v>1.0435206235790842</v>
      </c>
      <c r="BF254" s="19">
        <f t="shared" si="20"/>
        <v>1.0246963299772653</v>
      </c>
      <c r="BG254" s="19">
        <f t="shared" si="21"/>
        <v>1.0242871062033128</v>
      </c>
    </row>
    <row r="255" spans="1:59">
      <c r="A255" s="24">
        <v>254</v>
      </c>
      <c r="B255" s="31">
        <v>2005043</v>
      </c>
      <c r="C255" s="32" t="s">
        <v>253</v>
      </c>
      <c r="D255" s="21">
        <v>4</v>
      </c>
      <c r="E255" s="22">
        <v>5</v>
      </c>
      <c r="F255" s="22">
        <v>6</v>
      </c>
      <c r="G255" s="22">
        <v>7</v>
      </c>
      <c r="H255" s="22">
        <v>8</v>
      </c>
      <c r="I255" s="22">
        <v>32</v>
      </c>
      <c r="J255" s="23">
        <v>5</v>
      </c>
      <c r="Q255" s="33"/>
      <c r="R255" s="33"/>
      <c r="S255" s="33"/>
      <c r="T255" s="33"/>
      <c r="U255" s="33"/>
      <c r="V255" s="33"/>
      <c r="X255" s="34"/>
      <c r="Y255" s="33"/>
      <c r="Z255" s="33"/>
      <c r="AA255" s="33"/>
      <c r="AB255" s="33"/>
      <c r="AC255" s="35"/>
      <c r="AD255" s="33"/>
      <c r="AE255" s="33"/>
      <c r="AF255" s="33"/>
      <c r="AG255" s="33"/>
      <c r="AH255" s="33"/>
      <c r="AI255" s="33"/>
      <c r="AJ255" s="36"/>
      <c r="AK255" s="10">
        <v>8</v>
      </c>
      <c r="AL255" s="11">
        <v>6</v>
      </c>
      <c r="AM255" s="11">
        <v>12</v>
      </c>
      <c r="AN255" s="11">
        <v>14</v>
      </c>
      <c r="AO255" s="11">
        <v>20</v>
      </c>
      <c r="AP255" s="11">
        <v>22</v>
      </c>
      <c r="AQ255" s="11">
        <v>35</v>
      </c>
      <c r="AR255" s="11">
        <v>32</v>
      </c>
      <c r="AS255" s="11">
        <v>40</v>
      </c>
      <c r="AT255" s="11">
        <v>38</v>
      </c>
      <c r="AU255" s="11">
        <v>36</v>
      </c>
      <c r="AV255" s="11">
        <v>34</v>
      </c>
      <c r="AW255" s="12">
        <v>32</v>
      </c>
      <c r="AX255" s="13">
        <v>30</v>
      </c>
      <c r="AY255" s="13">
        <v>45</v>
      </c>
      <c r="AZ255" s="13">
        <v>44</v>
      </c>
      <c r="BA255" s="13">
        <v>43</v>
      </c>
      <c r="BB255" s="14">
        <v>42</v>
      </c>
      <c r="BC255" s="19">
        <f t="shared" si="19"/>
        <v>45</v>
      </c>
      <c r="BD255" s="55">
        <f t="shared" si="17"/>
        <v>1.0271516726209808</v>
      </c>
      <c r="BE255" s="19">
        <f t="shared" si="18"/>
        <v>1.0414745047093212</v>
      </c>
      <c r="BF255" s="19">
        <f t="shared" si="20"/>
        <v>1.037791490743748</v>
      </c>
      <c r="BG255" s="19">
        <f t="shared" si="21"/>
        <v>1.0165118544982137</v>
      </c>
    </row>
    <row r="256" spans="1:59">
      <c r="A256" s="24">
        <v>255</v>
      </c>
      <c r="B256" s="31">
        <v>2005044</v>
      </c>
      <c r="C256" s="32" t="s">
        <v>254</v>
      </c>
      <c r="D256" s="21">
        <v>1</v>
      </c>
      <c r="E256" s="22">
        <v>6</v>
      </c>
      <c r="F256" s="22">
        <v>16</v>
      </c>
      <c r="G256" s="22">
        <v>17</v>
      </c>
      <c r="H256" s="22">
        <v>18</v>
      </c>
      <c r="I256" s="22">
        <v>22</v>
      </c>
      <c r="J256" s="23">
        <v>9</v>
      </c>
      <c r="Q256" s="33"/>
      <c r="R256" s="33"/>
      <c r="S256" s="33"/>
      <c r="T256" s="33"/>
      <c r="U256" s="33"/>
      <c r="V256" s="33"/>
      <c r="X256" s="34"/>
      <c r="Y256" s="33"/>
      <c r="Z256" s="33"/>
      <c r="AA256" s="33"/>
      <c r="AB256" s="33"/>
      <c r="AC256" s="35"/>
      <c r="AD256" s="33"/>
      <c r="AE256" s="33"/>
      <c r="AF256" s="33"/>
      <c r="AG256" s="33"/>
      <c r="AH256" s="33"/>
      <c r="AI256" s="33"/>
      <c r="AJ256" s="36"/>
      <c r="AK256" s="10">
        <v>5</v>
      </c>
      <c r="AL256" s="11">
        <v>8</v>
      </c>
      <c r="AM256" s="11">
        <v>10</v>
      </c>
      <c r="AN256" s="11">
        <v>14</v>
      </c>
      <c r="AO256" s="11">
        <v>17</v>
      </c>
      <c r="AP256" s="11">
        <v>16</v>
      </c>
      <c r="AQ256" s="11">
        <v>26</v>
      </c>
      <c r="AR256" s="11">
        <v>30</v>
      </c>
      <c r="AS256" s="11">
        <v>25</v>
      </c>
      <c r="AT256" s="11">
        <v>32</v>
      </c>
      <c r="AU256" s="11">
        <v>28</v>
      </c>
      <c r="AV256" s="11">
        <v>24</v>
      </c>
      <c r="AW256" s="12">
        <v>20</v>
      </c>
      <c r="AX256" s="13">
        <v>16</v>
      </c>
      <c r="AY256" s="13">
        <v>29</v>
      </c>
      <c r="AZ256" s="13">
        <v>44</v>
      </c>
      <c r="BA256" s="13">
        <v>61</v>
      </c>
      <c r="BB256" s="14">
        <v>60</v>
      </c>
      <c r="BC256" s="19">
        <f t="shared" si="19"/>
        <v>29</v>
      </c>
      <c r="BD256" s="55">
        <f t="shared" si="17"/>
        <v>0.99441377070477432</v>
      </c>
      <c r="BE256" s="19">
        <f t="shared" si="18"/>
        <v>1.0189671971419292</v>
      </c>
      <c r="BF256" s="19">
        <f t="shared" si="20"/>
        <v>1.0214225397856447</v>
      </c>
      <c r="BG256" s="19">
        <f t="shared" si="21"/>
        <v>1.0091458265670672</v>
      </c>
    </row>
    <row r="257" spans="1:59">
      <c r="A257" s="24">
        <v>256</v>
      </c>
      <c r="B257" s="31">
        <v>2005045</v>
      </c>
      <c r="C257" s="32" t="s">
        <v>255</v>
      </c>
      <c r="D257" s="21">
        <v>1</v>
      </c>
      <c r="E257" s="22">
        <v>7</v>
      </c>
      <c r="F257" s="22">
        <v>10</v>
      </c>
      <c r="G257" s="22">
        <v>15</v>
      </c>
      <c r="H257" s="22">
        <v>18</v>
      </c>
      <c r="I257" s="22">
        <v>20</v>
      </c>
      <c r="J257" s="23">
        <v>10</v>
      </c>
      <c r="Q257" s="33"/>
      <c r="R257" s="33"/>
      <c r="S257" s="33"/>
      <c r="T257" s="33"/>
      <c r="U257" s="33"/>
      <c r="V257" s="33"/>
      <c r="X257" s="34"/>
      <c r="Y257" s="33"/>
      <c r="Z257" s="33"/>
      <c r="AA257" s="33"/>
      <c r="AB257" s="33"/>
      <c r="AC257" s="35"/>
      <c r="AD257" s="33"/>
      <c r="AE257" s="33"/>
      <c r="AF257" s="33"/>
      <c r="AG257" s="33"/>
      <c r="AH257" s="33"/>
      <c r="AI257" s="33"/>
      <c r="AJ257" s="36"/>
      <c r="AK257" s="10">
        <v>5</v>
      </c>
      <c r="AL257" s="11">
        <v>11</v>
      </c>
      <c r="AM257" s="11">
        <v>6</v>
      </c>
      <c r="AN257" s="11">
        <v>11</v>
      </c>
      <c r="AO257" s="11">
        <v>15</v>
      </c>
      <c r="AP257" s="11">
        <v>23</v>
      </c>
      <c r="AQ257" s="11">
        <v>17</v>
      </c>
      <c r="AR257" s="11">
        <v>21</v>
      </c>
      <c r="AS257" s="11">
        <v>38</v>
      </c>
      <c r="AT257" s="11">
        <v>35</v>
      </c>
      <c r="AU257" s="11">
        <v>32</v>
      </c>
      <c r="AV257" s="11">
        <v>29</v>
      </c>
      <c r="AW257" s="12">
        <v>26</v>
      </c>
      <c r="AX257" s="13">
        <v>39</v>
      </c>
      <c r="AY257" s="13">
        <v>37</v>
      </c>
      <c r="AZ257" s="13">
        <v>35</v>
      </c>
      <c r="BA257" s="13">
        <v>52</v>
      </c>
      <c r="BB257" s="14">
        <v>51</v>
      </c>
      <c r="BC257" s="19">
        <f t="shared" si="19"/>
        <v>37</v>
      </c>
      <c r="BD257" s="55">
        <f t="shared" si="17"/>
        <v>0.93303020461188702</v>
      </c>
      <c r="BE257" s="19">
        <f t="shared" si="18"/>
        <v>0.95553751217927907</v>
      </c>
      <c r="BF257" s="19">
        <f t="shared" si="20"/>
        <v>1.0066904839233517</v>
      </c>
      <c r="BG257" s="19">
        <f t="shared" si="21"/>
        <v>1.0079181552452094</v>
      </c>
    </row>
    <row r="258" spans="1:59">
      <c r="A258" s="24">
        <v>257</v>
      </c>
      <c r="B258" s="31">
        <v>2005046</v>
      </c>
      <c r="C258" s="32" t="s">
        <v>256</v>
      </c>
      <c r="D258" s="21">
        <v>9</v>
      </c>
      <c r="E258" s="22">
        <v>16</v>
      </c>
      <c r="F258" s="22">
        <v>18</v>
      </c>
      <c r="G258" s="22">
        <v>20</v>
      </c>
      <c r="H258" s="22">
        <v>22</v>
      </c>
      <c r="I258" s="22">
        <v>24</v>
      </c>
      <c r="J258" s="23">
        <v>5</v>
      </c>
      <c r="Q258" s="33"/>
      <c r="R258" s="33"/>
      <c r="S258" s="33"/>
      <c r="T258" s="33"/>
      <c r="U258" s="33"/>
      <c r="V258" s="33"/>
      <c r="X258" s="34"/>
      <c r="Y258" s="33"/>
      <c r="Z258" s="33"/>
      <c r="AA258" s="33"/>
      <c r="AB258" s="33"/>
      <c r="AC258" s="35"/>
      <c r="AD258" s="33"/>
      <c r="AE258" s="33"/>
      <c r="AF258" s="33"/>
      <c r="AG258" s="33"/>
      <c r="AH258" s="33"/>
      <c r="AI258" s="33"/>
      <c r="AJ258" s="36"/>
      <c r="AK258" s="10">
        <v>4</v>
      </c>
      <c r="AL258" s="11">
        <v>5</v>
      </c>
      <c r="AM258" s="11">
        <v>14</v>
      </c>
      <c r="AN258" s="11">
        <v>13</v>
      </c>
      <c r="AO258" s="11">
        <v>18</v>
      </c>
      <c r="AP258" s="11">
        <v>13</v>
      </c>
      <c r="AQ258" s="11">
        <v>19</v>
      </c>
      <c r="AR258" s="11">
        <v>29</v>
      </c>
      <c r="AS258" s="11">
        <v>32</v>
      </c>
      <c r="AT258" s="11">
        <v>37</v>
      </c>
      <c r="AU258" s="11">
        <v>44</v>
      </c>
      <c r="AV258" s="11">
        <v>39</v>
      </c>
      <c r="AW258" s="12">
        <v>34</v>
      </c>
      <c r="AX258" s="13">
        <v>29</v>
      </c>
      <c r="AY258" s="13">
        <v>41</v>
      </c>
      <c r="AZ258" s="13">
        <v>37</v>
      </c>
      <c r="BA258" s="13">
        <v>52</v>
      </c>
      <c r="BB258" s="14">
        <v>49</v>
      </c>
      <c r="BC258" s="19">
        <f t="shared" si="19"/>
        <v>41</v>
      </c>
      <c r="BD258" s="55">
        <f t="shared" si="17"/>
        <v>0.87983111399805136</v>
      </c>
      <c r="BE258" s="19">
        <f t="shared" si="18"/>
        <v>0.94939915556999022</v>
      </c>
      <c r="BF258" s="19">
        <f t="shared" si="20"/>
        <v>0.99850600844430004</v>
      </c>
      <c r="BG258" s="19">
        <f t="shared" si="21"/>
        <v>1.0030074699577785</v>
      </c>
    </row>
    <row r="259" spans="1:59">
      <c r="A259" s="24">
        <v>258</v>
      </c>
      <c r="B259" s="31">
        <v>2005047</v>
      </c>
      <c r="C259" s="32" t="s">
        <v>257</v>
      </c>
      <c r="D259" s="21">
        <v>2</v>
      </c>
      <c r="E259" s="22">
        <v>3</v>
      </c>
      <c r="F259" s="22">
        <v>5</v>
      </c>
      <c r="G259" s="22">
        <v>7</v>
      </c>
      <c r="H259" s="22">
        <v>8</v>
      </c>
      <c r="I259" s="22">
        <v>27</v>
      </c>
      <c r="J259" s="23">
        <v>15</v>
      </c>
      <c r="Q259" s="33"/>
      <c r="R259" s="33"/>
      <c r="S259" s="33"/>
      <c r="T259" s="33"/>
      <c r="U259" s="33"/>
      <c r="V259" s="33"/>
      <c r="X259" s="34"/>
      <c r="Y259" s="33"/>
      <c r="Z259" s="33"/>
      <c r="AA259" s="33"/>
      <c r="AB259" s="33"/>
      <c r="AC259" s="35"/>
      <c r="AD259" s="33"/>
      <c r="AE259" s="33"/>
      <c r="AF259" s="33"/>
      <c r="AG259" s="33"/>
      <c r="AH259" s="33"/>
      <c r="AI259" s="33"/>
      <c r="AJ259" s="36"/>
      <c r="AK259" s="10">
        <v>7</v>
      </c>
      <c r="AL259" s="11">
        <v>12</v>
      </c>
      <c r="AM259" s="11">
        <v>12</v>
      </c>
      <c r="AN259" s="11">
        <v>16</v>
      </c>
      <c r="AO259" s="11">
        <v>17</v>
      </c>
      <c r="AP259" s="11">
        <v>20</v>
      </c>
      <c r="AQ259" s="11">
        <v>25</v>
      </c>
      <c r="AR259" s="11">
        <v>32</v>
      </c>
      <c r="AS259" s="11">
        <v>30</v>
      </c>
      <c r="AT259" s="11">
        <v>28</v>
      </c>
      <c r="AU259" s="11">
        <v>26</v>
      </c>
      <c r="AV259" s="11">
        <v>38</v>
      </c>
      <c r="AW259" s="12">
        <v>37</v>
      </c>
      <c r="AX259" s="13">
        <v>36</v>
      </c>
      <c r="AY259" s="13">
        <v>35</v>
      </c>
      <c r="AZ259" s="13">
        <v>34</v>
      </c>
      <c r="BA259" s="13">
        <v>33</v>
      </c>
      <c r="BB259" s="14">
        <v>32</v>
      </c>
      <c r="BC259" s="19">
        <f t="shared" si="19"/>
        <v>35</v>
      </c>
      <c r="BD259" s="55">
        <f t="shared" si="17"/>
        <v>0.76524845729132829</v>
      </c>
      <c r="BE259" s="19">
        <f t="shared" si="18"/>
        <v>0.89824618382591748</v>
      </c>
      <c r="BF259" s="19">
        <f t="shared" si="20"/>
        <v>0.97395258200714518</v>
      </c>
      <c r="BG259" s="19">
        <f t="shared" si="21"/>
        <v>0.99973367976615779</v>
      </c>
    </row>
    <row r="260" spans="1:59">
      <c r="A260" s="24">
        <v>259</v>
      </c>
      <c r="B260" s="31">
        <v>2005048</v>
      </c>
      <c r="C260" s="32" t="s">
        <v>258</v>
      </c>
      <c r="D260" s="21">
        <v>6</v>
      </c>
      <c r="E260" s="22">
        <v>7</v>
      </c>
      <c r="F260" s="22">
        <v>8</v>
      </c>
      <c r="G260" s="22">
        <v>10</v>
      </c>
      <c r="H260" s="22">
        <v>16</v>
      </c>
      <c r="I260" s="22">
        <v>28</v>
      </c>
      <c r="J260" s="23">
        <v>2</v>
      </c>
      <c r="Q260" s="33"/>
      <c r="R260" s="33"/>
      <c r="S260" s="33"/>
      <c r="T260" s="33"/>
      <c r="U260" s="33"/>
      <c r="V260" s="33"/>
      <c r="X260" s="34"/>
      <c r="Y260" s="33"/>
      <c r="Z260" s="33"/>
      <c r="AA260" s="33"/>
      <c r="AB260" s="33"/>
      <c r="AC260" s="35"/>
      <c r="AD260" s="33"/>
      <c r="AE260" s="33"/>
      <c r="AF260" s="33"/>
      <c r="AG260" s="33"/>
      <c r="AH260" s="33"/>
      <c r="AI260" s="33"/>
      <c r="AJ260" s="36"/>
      <c r="AK260" s="10">
        <v>6</v>
      </c>
      <c r="AL260" s="11">
        <v>7</v>
      </c>
      <c r="AM260" s="11">
        <v>10</v>
      </c>
      <c r="AN260" s="11">
        <v>15</v>
      </c>
      <c r="AO260" s="11">
        <v>12</v>
      </c>
      <c r="AP260" s="11">
        <v>19</v>
      </c>
      <c r="AQ260" s="11">
        <v>30</v>
      </c>
      <c r="AR260" s="11">
        <v>35</v>
      </c>
      <c r="AS260" s="11">
        <v>42</v>
      </c>
      <c r="AT260" s="11">
        <v>39</v>
      </c>
      <c r="AU260" s="11">
        <v>36</v>
      </c>
      <c r="AV260" s="11">
        <v>33</v>
      </c>
      <c r="AW260" s="12">
        <v>45</v>
      </c>
      <c r="AX260" s="13">
        <v>43</v>
      </c>
      <c r="AY260" s="13">
        <v>58</v>
      </c>
      <c r="AZ260" s="13">
        <v>57</v>
      </c>
      <c r="BA260" s="13">
        <v>56</v>
      </c>
      <c r="BB260" s="14">
        <v>55</v>
      </c>
      <c r="BC260" s="19">
        <f t="shared" si="19"/>
        <v>58</v>
      </c>
      <c r="BD260" s="55">
        <f t="shared" si="17"/>
        <v>0.81844754790516405</v>
      </c>
      <c r="BE260" s="19">
        <f t="shared" si="18"/>
        <v>0.92279961026307245</v>
      </c>
      <c r="BF260" s="19">
        <f t="shared" si="20"/>
        <v>0.98704774277362783</v>
      </c>
      <c r="BG260" s="19">
        <f t="shared" si="21"/>
        <v>1.0050535888275414</v>
      </c>
    </row>
    <row r="261" spans="1:59">
      <c r="A261" s="24">
        <v>260</v>
      </c>
      <c r="B261" s="31">
        <v>2005049</v>
      </c>
      <c r="C261" s="32" t="s">
        <v>259</v>
      </c>
      <c r="D261" s="21">
        <v>2</v>
      </c>
      <c r="E261" s="22">
        <v>3</v>
      </c>
      <c r="F261" s="22">
        <v>8</v>
      </c>
      <c r="G261" s="22">
        <v>10</v>
      </c>
      <c r="H261" s="22">
        <v>25</v>
      </c>
      <c r="I261" s="22">
        <v>27</v>
      </c>
      <c r="J261" s="23">
        <v>12</v>
      </c>
      <c r="Q261" s="33"/>
      <c r="R261" s="33"/>
      <c r="S261" s="33"/>
      <c r="T261" s="33"/>
      <c r="U261" s="33"/>
      <c r="V261" s="33"/>
      <c r="X261" s="34"/>
      <c r="Y261" s="33"/>
      <c r="Z261" s="33"/>
      <c r="AA261" s="33"/>
      <c r="AB261" s="33"/>
      <c r="AC261" s="35"/>
      <c r="AD261" s="33"/>
      <c r="AE261" s="33"/>
      <c r="AF261" s="33"/>
      <c r="AG261" s="33"/>
      <c r="AH261" s="33"/>
      <c r="AI261" s="33"/>
      <c r="AJ261" s="36"/>
      <c r="AK261" s="10">
        <v>6</v>
      </c>
      <c r="AL261" s="11">
        <v>11</v>
      </c>
      <c r="AM261" s="11">
        <v>10</v>
      </c>
      <c r="AN261" s="11">
        <v>15</v>
      </c>
      <c r="AO261" s="11">
        <v>19</v>
      </c>
      <c r="AP261" s="11">
        <v>11</v>
      </c>
      <c r="AQ261" s="11">
        <v>21</v>
      </c>
      <c r="AR261" s="11">
        <v>25</v>
      </c>
      <c r="AS261" s="11">
        <v>31</v>
      </c>
      <c r="AT261" s="11">
        <v>27</v>
      </c>
      <c r="AU261" s="11">
        <v>36</v>
      </c>
      <c r="AV261" s="11">
        <v>47</v>
      </c>
      <c r="AW261" s="12">
        <v>45</v>
      </c>
      <c r="AX261" s="13">
        <v>43</v>
      </c>
      <c r="AY261" s="13">
        <v>41</v>
      </c>
      <c r="AZ261" s="13">
        <v>39</v>
      </c>
      <c r="BA261" s="13">
        <v>37</v>
      </c>
      <c r="BB261" s="14">
        <v>35</v>
      </c>
      <c r="BC261" s="19">
        <f t="shared" si="19"/>
        <v>41</v>
      </c>
      <c r="BD261" s="55">
        <f t="shared" si="17"/>
        <v>0.86755440077947377</v>
      </c>
      <c r="BE261" s="19">
        <f t="shared" si="18"/>
        <v>0.9309840857421241</v>
      </c>
      <c r="BF261" s="19">
        <f t="shared" si="20"/>
        <v>0.96576810652809364</v>
      </c>
      <c r="BG261" s="19">
        <f t="shared" si="21"/>
        <v>0.99523221825267949</v>
      </c>
    </row>
    <row r="262" spans="1:59">
      <c r="A262" s="24">
        <v>261</v>
      </c>
      <c r="B262" s="31">
        <v>2005050</v>
      </c>
      <c r="C262" s="32" t="s">
        <v>260</v>
      </c>
      <c r="D262" s="21">
        <v>2</v>
      </c>
      <c r="E262" s="22">
        <v>9</v>
      </c>
      <c r="F262" s="22">
        <v>12</v>
      </c>
      <c r="G262" s="22">
        <v>20</v>
      </c>
      <c r="H262" s="22">
        <v>26</v>
      </c>
      <c r="I262" s="22">
        <v>32</v>
      </c>
      <c r="J262" s="23">
        <v>13</v>
      </c>
      <c r="Q262" s="33"/>
      <c r="R262" s="33"/>
      <c r="S262" s="33"/>
      <c r="T262" s="33"/>
      <c r="U262" s="33"/>
      <c r="V262" s="33"/>
      <c r="X262" s="34"/>
      <c r="Y262" s="33"/>
      <c r="Z262" s="33"/>
      <c r="AA262" s="33"/>
      <c r="AB262" s="33"/>
      <c r="AC262" s="35"/>
      <c r="AD262" s="33"/>
      <c r="AE262" s="33"/>
      <c r="AF262" s="33"/>
      <c r="AG262" s="33"/>
      <c r="AH262" s="33"/>
      <c r="AI262" s="33"/>
      <c r="AJ262" s="36"/>
      <c r="AK262" s="10">
        <v>8</v>
      </c>
      <c r="AL262" s="11">
        <v>5</v>
      </c>
      <c r="AM262" s="11">
        <v>11</v>
      </c>
      <c r="AN262" s="11">
        <v>11</v>
      </c>
      <c r="AO262" s="11">
        <v>24</v>
      </c>
      <c r="AP262" s="11">
        <v>13</v>
      </c>
      <c r="AQ262" s="11">
        <v>20</v>
      </c>
      <c r="AR262" s="11">
        <v>21</v>
      </c>
      <c r="AS262" s="11">
        <v>35</v>
      </c>
      <c r="AT262" s="11">
        <v>29</v>
      </c>
      <c r="AU262" s="11">
        <v>36</v>
      </c>
      <c r="AV262" s="11">
        <v>45</v>
      </c>
      <c r="AW262" s="12">
        <v>41</v>
      </c>
      <c r="AX262" s="13">
        <v>37</v>
      </c>
      <c r="AY262" s="13">
        <v>50</v>
      </c>
      <c r="AZ262" s="13">
        <v>47</v>
      </c>
      <c r="BA262" s="13">
        <v>44</v>
      </c>
      <c r="BB262" s="14">
        <v>41</v>
      </c>
      <c r="BC262" s="19">
        <f t="shared" si="19"/>
        <v>50</v>
      </c>
      <c r="BD262" s="55">
        <f t="shared" si="17"/>
        <v>0.92075349139330953</v>
      </c>
      <c r="BE262" s="19">
        <f t="shared" si="18"/>
        <v>0.92689184800259816</v>
      </c>
      <c r="BF262" s="19">
        <f t="shared" si="20"/>
        <v>0.96003897369275737</v>
      </c>
      <c r="BG262" s="19">
        <f t="shared" si="21"/>
        <v>0.99359532315686916</v>
      </c>
    </row>
    <row r="263" spans="1:59">
      <c r="A263" s="24">
        <v>262</v>
      </c>
      <c r="B263" s="31">
        <v>2005051</v>
      </c>
      <c r="C263" s="32" t="s">
        <v>261</v>
      </c>
      <c r="D263" s="21">
        <v>3</v>
      </c>
      <c r="E263" s="22">
        <v>6</v>
      </c>
      <c r="F263" s="22">
        <v>14</v>
      </c>
      <c r="G263" s="22">
        <v>19</v>
      </c>
      <c r="H263" s="22">
        <v>20</v>
      </c>
      <c r="I263" s="22">
        <v>21</v>
      </c>
      <c r="J263" s="23">
        <v>2</v>
      </c>
      <c r="Q263" s="33"/>
      <c r="R263" s="33"/>
      <c r="S263" s="33"/>
      <c r="T263" s="33"/>
      <c r="U263" s="33"/>
      <c r="V263" s="33"/>
      <c r="X263" s="34"/>
      <c r="Y263" s="33"/>
      <c r="Z263" s="33"/>
      <c r="AA263" s="33"/>
      <c r="AB263" s="33"/>
      <c r="AC263" s="35"/>
      <c r="AD263" s="33"/>
      <c r="AE263" s="33"/>
      <c r="AF263" s="33"/>
      <c r="AG263" s="33"/>
      <c r="AH263" s="33"/>
      <c r="AI263" s="33"/>
      <c r="AJ263" s="36"/>
      <c r="AK263" s="10">
        <v>5</v>
      </c>
      <c r="AL263" s="11">
        <v>11</v>
      </c>
      <c r="AM263" s="11">
        <v>13</v>
      </c>
      <c r="AN263" s="11">
        <v>11</v>
      </c>
      <c r="AO263" s="11">
        <v>20</v>
      </c>
      <c r="AP263" s="11">
        <v>27</v>
      </c>
      <c r="AQ263" s="11">
        <v>20</v>
      </c>
      <c r="AR263" s="11">
        <v>23</v>
      </c>
      <c r="AS263" s="11">
        <v>39</v>
      </c>
      <c r="AT263" s="11">
        <v>35</v>
      </c>
      <c r="AU263" s="11">
        <v>31</v>
      </c>
      <c r="AV263" s="11">
        <v>27</v>
      </c>
      <c r="AW263" s="12">
        <v>38</v>
      </c>
      <c r="AX263" s="13">
        <v>35</v>
      </c>
      <c r="AY263" s="13">
        <v>32</v>
      </c>
      <c r="AZ263" s="13">
        <v>29</v>
      </c>
      <c r="BA263" s="13">
        <v>26</v>
      </c>
      <c r="BB263" s="14">
        <v>43</v>
      </c>
      <c r="BC263" s="19">
        <f t="shared" si="19"/>
        <v>32</v>
      </c>
      <c r="BD263" s="55">
        <f t="shared" si="17"/>
        <v>0.88392335173757719</v>
      </c>
      <c r="BE263" s="19">
        <f t="shared" si="18"/>
        <v>0.88187723286781428</v>
      </c>
      <c r="BF263" s="19">
        <f t="shared" si="20"/>
        <v>0.94367002273465406</v>
      </c>
      <c r="BG263" s="19">
        <f t="shared" si="21"/>
        <v>0.98909386164339075</v>
      </c>
    </row>
    <row r="264" spans="1:59">
      <c r="A264" s="24">
        <v>263</v>
      </c>
      <c r="B264" s="31">
        <v>2005052</v>
      </c>
      <c r="C264" s="32" t="s">
        <v>262</v>
      </c>
      <c r="D264" s="21">
        <v>1</v>
      </c>
      <c r="E264" s="22">
        <v>2</v>
      </c>
      <c r="F264" s="22">
        <v>14</v>
      </c>
      <c r="G264" s="22">
        <v>17</v>
      </c>
      <c r="H264" s="22">
        <v>30</v>
      </c>
      <c r="I264" s="22">
        <v>32</v>
      </c>
      <c r="J264" s="23">
        <v>1</v>
      </c>
      <c r="Q264" s="33"/>
      <c r="R264" s="33"/>
      <c r="S264" s="33"/>
      <c r="T264" s="33"/>
      <c r="U264" s="33"/>
      <c r="V264" s="33"/>
      <c r="X264" s="34"/>
      <c r="Y264" s="33"/>
      <c r="Z264" s="33"/>
      <c r="AA264" s="33"/>
      <c r="AB264" s="33"/>
      <c r="AC264" s="35"/>
      <c r="AD264" s="33"/>
      <c r="AE264" s="33"/>
      <c r="AF264" s="33"/>
      <c r="AG264" s="33"/>
      <c r="AH264" s="33"/>
      <c r="AI264" s="33"/>
      <c r="AJ264" s="36"/>
      <c r="AK264" s="10">
        <v>9</v>
      </c>
      <c r="AL264" s="11">
        <v>8</v>
      </c>
      <c r="AM264" s="11">
        <v>11</v>
      </c>
      <c r="AN264" s="11">
        <v>12</v>
      </c>
      <c r="AO264" s="11">
        <v>12</v>
      </c>
      <c r="AP264" s="11">
        <v>16</v>
      </c>
      <c r="AQ264" s="11">
        <v>24</v>
      </c>
      <c r="AR264" s="11">
        <v>16</v>
      </c>
      <c r="AS264" s="11">
        <v>30</v>
      </c>
      <c r="AT264" s="11">
        <v>24</v>
      </c>
      <c r="AU264" s="11">
        <v>18</v>
      </c>
      <c r="AV264" s="11">
        <v>12</v>
      </c>
      <c r="AW264" s="12">
        <v>21</v>
      </c>
      <c r="AX264" s="13">
        <v>32</v>
      </c>
      <c r="AY264" s="13">
        <v>45</v>
      </c>
      <c r="AZ264" s="13">
        <v>60</v>
      </c>
      <c r="BA264" s="13">
        <v>58</v>
      </c>
      <c r="BB264" s="14">
        <v>56</v>
      </c>
      <c r="BC264" s="19">
        <f t="shared" si="19"/>
        <v>45</v>
      </c>
      <c r="BD264" s="55">
        <f t="shared" si="17"/>
        <v>0.92484572913283536</v>
      </c>
      <c r="BE264" s="19">
        <f t="shared" si="18"/>
        <v>0.84504709321208182</v>
      </c>
      <c r="BF264" s="19">
        <f t="shared" si="20"/>
        <v>0.95349139330951604</v>
      </c>
      <c r="BG264" s="19">
        <f t="shared" si="21"/>
        <v>0.98541084767781739</v>
      </c>
    </row>
    <row r="265" spans="1:59">
      <c r="A265" s="24">
        <v>264</v>
      </c>
      <c r="B265" s="31">
        <v>2005053</v>
      </c>
      <c r="C265" s="32" t="s">
        <v>263</v>
      </c>
      <c r="D265" s="21">
        <v>4</v>
      </c>
      <c r="E265" s="22">
        <v>7</v>
      </c>
      <c r="F265" s="22">
        <v>10</v>
      </c>
      <c r="G265" s="22">
        <v>14</v>
      </c>
      <c r="H265" s="22">
        <v>27</v>
      </c>
      <c r="I265" s="22">
        <v>29</v>
      </c>
      <c r="J265" s="23">
        <v>9</v>
      </c>
      <c r="Q265" s="33"/>
      <c r="R265" s="33"/>
      <c r="S265" s="33"/>
      <c r="T265" s="33"/>
      <c r="U265" s="33"/>
      <c r="V265" s="33"/>
      <c r="X265" s="34"/>
      <c r="Y265" s="33"/>
      <c r="Z265" s="33"/>
      <c r="AA265" s="33"/>
      <c r="AB265" s="33"/>
      <c r="AC265" s="35"/>
      <c r="AD265" s="33"/>
      <c r="AE265" s="33"/>
      <c r="AF265" s="33"/>
      <c r="AG265" s="33"/>
      <c r="AH265" s="33"/>
      <c r="AI265" s="33"/>
      <c r="AJ265" s="36"/>
      <c r="AK265" s="10">
        <v>7</v>
      </c>
      <c r="AL265" s="11">
        <v>11</v>
      </c>
      <c r="AM265" s="11">
        <v>16</v>
      </c>
      <c r="AN265" s="11">
        <v>19</v>
      </c>
      <c r="AO265" s="11">
        <v>14</v>
      </c>
      <c r="AP265" s="11">
        <v>27</v>
      </c>
      <c r="AQ265" s="11">
        <v>19</v>
      </c>
      <c r="AR265" s="11">
        <v>31</v>
      </c>
      <c r="AS265" s="11">
        <v>36</v>
      </c>
      <c r="AT265" s="11">
        <v>31</v>
      </c>
      <c r="AU265" s="11">
        <v>26</v>
      </c>
      <c r="AV265" s="11">
        <v>35</v>
      </c>
      <c r="AW265" s="12">
        <v>61</v>
      </c>
      <c r="AX265" s="13">
        <v>59</v>
      </c>
      <c r="AY265" s="13">
        <v>57</v>
      </c>
      <c r="AZ265" s="13">
        <v>55</v>
      </c>
      <c r="BA265" s="13">
        <v>53</v>
      </c>
      <c r="BB265" s="14">
        <v>51</v>
      </c>
      <c r="BC265" s="19">
        <f t="shared" si="19"/>
        <v>57</v>
      </c>
      <c r="BD265" s="55">
        <f t="shared" si="17"/>
        <v>0.92075349139330953</v>
      </c>
      <c r="BE265" s="19">
        <f t="shared" si="18"/>
        <v>0.86960051964923679</v>
      </c>
      <c r="BF265" s="19">
        <f t="shared" si="20"/>
        <v>0.95922052614485231</v>
      </c>
      <c r="BG265" s="19">
        <f t="shared" si="21"/>
        <v>0.98541084767781739</v>
      </c>
    </row>
    <row r="266" spans="1:59">
      <c r="A266" s="24">
        <v>265</v>
      </c>
      <c r="B266" s="31">
        <v>2005054</v>
      </c>
      <c r="C266" s="32" t="s">
        <v>264</v>
      </c>
      <c r="D266" s="21">
        <v>5</v>
      </c>
      <c r="E266" s="22">
        <v>13</v>
      </c>
      <c r="F266" s="22">
        <v>17</v>
      </c>
      <c r="G266" s="22">
        <v>18</v>
      </c>
      <c r="H266" s="22">
        <v>21</v>
      </c>
      <c r="I266" s="22">
        <v>29</v>
      </c>
      <c r="J266" s="23">
        <v>14</v>
      </c>
      <c r="Q266" s="33"/>
      <c r="R266" s="33"/>
      <c r="S266" s="33"/>
      <c r="T266" s="33"/>
      <c r="U266" s="33"/>
      <c r="V266" s="33"/>
      <c r="X266" s="34"/>
      <c r="Y266" s="33"/>
      <c r="Z266" s="33"/>
      <c r="AA266" s="33"/>
      <c r="AB266" s="33"/>
      <c r="AC266" s="35"/>
      <c r="AD266" s="33"/>
      <c r="AE266" s="33"/>
      <c r="AF266" s="33"/>
      <c r="AG266" s="33"/>
      <c r="AH266" s="33"/>
      <c r="AI266" s="33"/>
      <c r="AJ266" s="36"/>
      <c r="AK266" s="10">
        <v>7</v>
      </c>
      <c r="AL266" s="11">
        <v>7</v>
      </c>
      <c r="AM266" s="11">
        <v>13</v>
      </c>
      <c r="AN266" s="11">
        <v>19</v>
      </c>
      <c r="AO266" s="11">
        <v>19</v>
      </c>
      <c r="AP266" s="11">
        <v>23</v>
      </c>
      <c r="AQ266" s="11">
        <v>22</v>
      </c>
      <c r="AR266" s="11">
        <v>33</v>
      </c>
      <c r="AS266" s="11">
        <v>37</v>
      </c>
      <c r="AT266" s="11">
        <v>31</v>
      </c>
      <c r="AU266" s="11">
        <v>25</v>
      </c>
      <c r="AV266" s="11">
        <v>33</v>
      </c>
      <c r="AW266" s="12">
        <v>43</v>
      </c>
      <c r="AX266" s="13">
        <v>39</v>
      </c>
      <c r="AY266" s="13">
        <v>35</v>
      </c>
      <c r="AZ266" s="13">
        <v>49</v>
      </c>
      <c r="BA266" s="13">
        <v>65</v>
      </c>
      <c r="BB266" s="14">
        <v>63</v>
      </c>
      <c r="BC266" s="19">
        <f t="shared" si="19"/>
        <v>35</v>
      </c>
      <c r="BD266" s="55">
        <f t="shared" si="17"/>
        <v>0.89620006495615456</v>
      </c>
      <c r="BE266" s="19">
        <f t="shared" si="18"/>
        <v>0.88187723286781428</v>
      </c>
      <c r="BF266" s="19">
        <f t="shared" si="20"/>
        <v>0.94858070802208505</v>
      </c>
      <c r="BG266" s="19">
        <f t="shared" si="21"/>
        <v>0.98622929522572267</v>
      </c>
    </row>
    <row r="267" spans="1:59">
      <c r="A267" s="24">
        <v>266</v>
      </c>
      <c r="B267" s="31">
        <v>2005055</v>
      </c>
      <c r="C267" s="32" t="s">
        <v>265</v>
      </c>
      <c r="D267" s="21">
        <v>5</v>
      </c>
      <c r="E267" s="22">
        <v>20</v>
      </c>
      <c r="F267" s="22">
        <v>22</v>
      </c>
      <c r="G267" s="22">
        <v>30</v>
      </c>
      <c r="H267" s="22">
        <v>32</v>
      </c>
      <c r="I267" s="22">
        <v>33</v>
      </c>
      <c r="J267" s="23">
        <v>9</v>
      </c>
      <c r="Q267" s="33"/>
      <c r="R267" s="33"/>
      <c r="S267" s="33"/>
      <c r="T267" s="33"/>
      <c r="U267" s="33"/>
      <c r="V267" s="33"/>
      <c r="X267" s="34"/>
      <c r="Y267" s="33"/>
      <c r="Z267" s="33"/>
      <c r="AA267" s="33"/>
      <c r="AB267" s="33"/>
      <c r="AC267" s="35"/>
      <c r="AD267" s="33"/>
      <c r="AE267" s="33"/>
      <c r="AF267" s="33"/>
      <c r="AG267" s="33"/>
      <c r="AH267" s="33"/>
      <c r="AI267" s="33"/>
      <c r="AJ267" s="36"/>
      <c r="AK267" s="10">
        <v>7</v>
      </c>
      <c r="AL267" s="11">
        <v>6</v>
      </c>
      <c r="AM267" s="11">
        <v>7</v>
      </c>
      <c r="AN267" s="11">
        <v>16</v>
      </c>
      <c r="AO267" s="11">
        <v>23</v>
      </c>
      <c r="AP267" s="11">
        <v>22</v>
      </c>
      <c r="AQ267" s="11">
        <v>25</v>
      </c>
      <c r="AR267" s="11">
        <v>12</v>
      </c>
      <c r="AS267" s="11">
        <v>32</v>
      </c>
      <c r="AT267" s="11">
        <v>46</v>
      </c>
      <c r="AU267" s="11">
        <v>38</v>
      </c>
      <c r="AV267" s="11">
        <v>30</v>
      </c>
      <c r="AW267" s="12">
        <v>22</v>
      </c>
      <c r="AX267" s="13">
        <v>30</v>
      </c>
      <c r="AY267" s="13">
        <v>57</v>
      </c>
      <c r="AZ267" s="13">
        <v>52</v>
      </c>
      <c r="BA267" s="13">
        <v>47</v>
      </c>
      <c r="BB267" s="14">
        <v>42</v>
      </c>
      <c r="BC267" s="19">
        <f t="shared" si="19"/>
        <v>57</v>
      </c>
      <c r="BD267" s="55">
        <f t="shared" si="17"/>
        <v>0.92484572913283536</v>
      </c>
      <c r="BE267" s="19">
        <f t="shared" si="18"/>
        <v>0.92279961026307245</v>
      </c>
      <c r="BF267" s="19">
        <f t="shared" si="20"/>
        <v>0.95840207859694715</v>
      </c>
      <c r="BG267" s="19">
        <f t="shared" si="21"/>
        <v>0.987866190321533</v>
      </c>
    </row>
    <row r="268" spans="1:59">
      <c r="A268" s="24">
        <v>267</v>
      </c>
      <c r="B268" s="31">
        <v>2005056</v>
      </c>
      <c r="C268" s="32" t="s">
        <v>266</v>
      </c>
      <c r="D268" s="21">
        <v>12</v>
      </c>
      <c r="E268" s="22">
        <v>17</v>
      </c>
      <c r="F268" s="22">
        <v>19</v>
      </c>
      <c r="G268" s="22">
        <v>27</v>
      </c>
      <c r="H268" s="22">
        <v>29</v>
      </c>
      <c r="I268" s="22">
        <v>31</v>
      </c>
      <c r="J268" s="23">
        <v>9</v>
      </c>
      <c r="Q268" s="33"/>
      <c r="R268" s="33"/>
      <c r="S268" s="33"/>
      <c r="T268" s="33"/>
      <c r="U268" s="33"/>
      <c r="V268" s="33"/>
      <c r="X268" s="34"/>
      <c r="Y268" s="33"/>
      <c r="Z268" s="33"/>
      <c r="AA268" s="33"/>
      <c r="AB268" s="33"/>
      <c r="AC268" s="35"/>
      <c r="AD268" s="33"/>
      <c r="AE268" s="33"/>
      <c r="AF268" s="33"/>
      <c r="AG268" s="33"/>
      <c r="AH268" s="33"/>
      <c r="AI268" s="33"/>
      <c r="AJ268" s="36"/>
      <c r="AK268" s="10">
        <v>6</v>
      </c>
      <c r="AL268" s="11">
        <v>11</v>
      </c>
      <c r="AM268" s="11">
        <v>15</v>
      </c>
      <c r="AN268" s="11">
        <v>15</v>
      </c>
      <c r="AO268" s="11">
        <v>23</v>
      </c>
      <c r="AP268" s="11">
        <v>23</v>
      </c>
      <c r="AQ268" s="11">
        <v>18</v>
      </c>
      <c r="AR268" s="11">
        <v>35</v>
      </c>
      <c r="AS268" s="11">
        <v>36</v>
      </c>
      <c r="AT268" s="11">
        <v>27</v>
      </c>
      <c r="AU268" s="11">
        <v>31</v>
      </c>
      <c r="AV268" s="11">
        <v>37</v>
      </c>
      <c r="AW268" s="12">
        <v>45</v>
      </c>
      <c r="AX268" s="13">
        <v>55</v>
      </c>
      <c r="AY268" s="13">
        <v>50</v>
      </c>
      <c r="AZ268" s="13">
        <v>63</v>
      </c>
      <c r="BA268" s="13">
        <v>59</v>
      </c>
      <c r="BB268" s="14">
        <v>75</v>
      </c>
      <c r="BC268" s="19">
        <f t="shared" si="19"/>
        <v>50</v>
      </c>
      <c r="BD268" s="55">
        <f t="shared" si="17"/>
        <v>0.99850600844430004</v>
      </c>
      <c r="BE268" s="19">
        <f t="shared" si="18"/>
        <v>0.94121468009093856</v>
      </c>
      <c r="BF268" s="19">
        <f t="shared" si="20"/>
        <v>0.95512828840532638</v>
      </c>
      <c r="BG268" s="19">
        <f t="shared" si="21"/>
        <v>0.99032153296524839</v>
      </c>
    </row>
    <row r="269" spans="1:59">
      <c r="A269" s="24">
        <v>268</v>
      </c>
      <c r="B269" s="31">
        <v>2005057</v>
      </c>
      <c r="C269" s="32" t="s">
        <v>267</v>
      </c>
      <c r="D269" s="21">
        <v>5</v>
      </c>
      <c r="E269" s="22">
        <v>6</v>
      </c>
      <c r="F269" s="22">
        <v>10</v>
      </c>
      <c r="G269" s="22">
        <v>15</v>
      </c>
      <c r="H269" s="22">
        <v>30</v>
      </c>
      <c r="I269" s="22">
        <v>31</v>
      </c>
      <c r="J269" s="23">
        <v>13</v>
      </c>
      <c r="Q269" s="33"/>
      <c r="R269" s="33"/>
      <c r="S269" s="33"/>
      <c r="T269" s="33"/>
      <c r="U269" s="33"/>
      <c r="V269" s="33"/>
      <c r="X269" s="34"/>
      <c r="Y269" s="33"/>
      <c r="Z269" s="33"/>
      <c r="AA269" s="33"/>
      <c r="AB269" s="33"/>
      <c r="AC269" s="35"/>
      <c r="AD269" s="33"/>
      <c r="AE269" s="33"/>
      <c r="AF269" s="33"/>
      <c r="AG269" s="33"/>
      <c r="AH269" s="33"/>
      <c r="AI269" s="33"/>
      <c r="AJ269" s="36"/>
      <c r="AK269" s="10">
        <v>4</v>
      </c>
      <c r="AL269" s="11">
        <v>13</v>
      </c>
      <c r="AM269" s="11">
        <v>2</v>
      </c>
      <c r="AN269" s="11">
        <v>13</v>
      </c>
      <c r="AO269" s="11">
        <v>20</v>
      </c>
      <c r="AP269" s="11">
        <v>33</v>
      </c>
      <c r="AQ269" s="11">
        <v>25</v>
      </c>
      <c r="AR269" s="11">
        <v>17</v>
      </c>
      <c r="AS269" s="11">
        <v>42</v>
      </c>
      <c r="AT269" s="11">
        <v>37</v>
      </c>
      <c r="AU269" s="11">
        <v>32</v>
      </c>
      <c r="AV269" s="11">
        <v>27</v>
      </c>
      <c r="AW269" s="12">
        <v>22</v>
      </c>
      <c r="AX269" s="13">
        <v>65</v>
      </c>
      <c r="AY269" s="13">
        <v>63</v>
      </c>
      <c r="AZ269" s="13">
        <v>61</v>
      </c>
      <c r="BA269" s="13">
        <v>59</v>
      </c>
      <c r="BB269" s="14">
        <v>57</v>
      </c>
      <c r="BC269" s="19">
        <f t="shared" si="19"/>
        <v>63</v>
      </c>
      <c r="BD269" s="55">
        <f t="shared" ref="BD269:BD332" si="22">IF($B269="","",SUM($BC265:$BC269)/5/$BM$3)</f>
        <v>1.0721662877557647</v>
      </c>
      <c r="BE269" s="19">
        <f t="shared" ref="BE269:BE332" si="23">IF($B269="","",SUM($BC260:$BC269)/10/$BM$3)</f>
        <v>0.99850600844430004</v>
      </c>
      <c r="BF269" s="19">
        <f t="shared" si="20"/>
        <v>0.96986034426761936</v>
      </c>
      <c r="BG269" s="19">
        <f t="shared" si="21"/>
        <v>0.99686911334848971</v>
      </c>
    </row>
    <row r="270" spans="1:59">
      <c r="A270" s="24">
        <v>269</v>
      </c>
      <c r="B270" s="31">
        <v>2005058</v>
      </c>
      <c r="C270" s="32" t="s">
        <v>268</v>
      </c>
      <c r="D270" s="21">
        <v>4</v>
      </c>
      <c r="E270" s="22">
        <v>6</v>
      </c>
      <c r="F270" s="22">
        <v>10</v>
      </c>
      <c r="G270" s="22">
        <v>21</v>
      </c>
      <c r="H270" s="22">
        <v>25</v>
      </c>
      <c r="I270" s="22">
        <v>26</v>
      </c>
      <c r="J270" s="23">
        <v>10</v>
      </c>
      <c r="Q270" s="33"/>
      <c r="R270" s="33"/>
      <c r="S270" s="33"/>
      <c r="T270" s="33"/>
      <c r="U270" s="33"/>
      <c r="V270" s="33"/>
      <c r="X270" s="34"/>
      <c r="Y270" s="33"/>
      <c r="Z270" s="33"/>
      <c r="AA270" s="33"/>
      <c r="AB270" s="33"/>
      <c r="AC270" s="35"/>
      <c r="AD270" s="33"/>
      <c r="AE270" s="33"/>
      <c r="AF270" s="33"/>
      <c r="AG270" s="33"/>
      <c r="AH270" s="33"/>
      <c r="AI270" s="33"/>
      <c r="AJ270" s="36"/>
      <c r="AK270" s="10">
        <v>5</v>
      </c>
      <c r="AL270" s="11">
        <v>8</v>
      </c>
      <c r="AM270" s="11">
        <v>7</v>
      </c>
      <c r="AN270" s="11">
        <v>14</v>
      </c>
      <c r="AO270" s="11">
        <v>22</v>
      </c>
      <c r="AP270" s="11">
        <v>20</v>
      </c>
      <c r="AQ270" s="11">
        <v>29</v>
      </c>
      <c r="AR270" s="11">
        <v>22</v>
      </c>
      <c r="AS270" s="11">
        <v>37</v>
      </c>
      <c r="AT270" s="11">
        <v>32</v>
      </c>
      <c r="AU270" s="11">
        <v>40</v>
      </c>
      <c r="AV270" s="11">
        <v>50</v>
      </c>
      <c r="AW270" s="12">
        <v>47</v>
      </c>
      <c r="AX270" s="13">
        <v>44</v>
      </c>
      <c r="AY270" s="13">
        <v>41</v>
      </c>
      <c r="AZ270" s="13">
        <v>38</v>
      </c>
      <c r="BA270" s="13">
        <v>35</v>
      </c>
      <c r="BB270" s="14">
        <v>32</v>
      </c>
      <c r="BC270" s="19">
        <f t="shared" si="19"/>
        <v>41</v>
      </c>
      <c r="BD270" s="55">
        <f t="shared" si="22"/>
        <v>1.0066904839233517</v>
      </c>
      <c r="BE270" s="19">
        <f t="shared" si="23"/>
        <v>0.96372198765833061</v>
      </c>
      <c r="BF270" s="19">
        <f t="shared" si="20"/>
        <v>0.96576810652809364</v>
      </c>
      <c r="BG270" s="19">
        <f t="shared" si="21"/>
        <v>0.98950308541734322</v>
      </c>
    </row>
    <row r="271" spans="1:59">
      <c r="A271" s="24">
        <v>270</v>
      </c>
      <c r="B271" s="31">
        <v>2005059</v>
      </c>
      <c r="C271" s="32" t="s">
        <v>269</v>
      </c>
      <c r="D271" s="21">
        <v>7</v>
      </c>
      <c r="E271" s="22">
        <v>11</v>
      </c>
      <c r="F271" s="22">
        <v>14</v>
      </c>
      <c r="G271" s="22">
        <v>18</v>
      </c>
      <c r="H271" s="22">
        <v>24</v>
      </c>
      <c r="I271" s="22">
        <v>29</v>
      </c>
      <c r="J271" s="23">
        <v>7</v>
      </c>
      <c r="Q271" s="33"/>
      <c r="R271" s="33"/>
      <c r="S271" s="33"/>
      <c r="T271" s="33"/>
      <c r="U271" s="33"/>
      <c r="V271" s="33"/>
      <c r="X271" s="34"/>
      <c r="Y271" s="33"/>
      <c r="Z271" s="33"/>
      <c r="AA271" s="33"/>
      <c r="AB271" s="33"/>
      <c r="AC271" s="35"/>
      <c r="AD271" s="33"/>
      <c r="AE271" s="33"/>
      <c r="AF271" s="33"/>
      <c r="AG271" s="33"/>
      <c r="AH271" s="33"/>
      <c r="AI271" s="33"/>
      <c r="AJ271" s="36"/>
      <c r="AK271" s="10">
        <v>7</v>
      </c>
      <c r="AL271" s="11">
        <v>11</v>
      </c>
      <c r="AM271" s="11">
        <v>18</v>
      </c>
      <c r="AN271" s="11">
        <v>13</v>
      </c>
      <c r="AO271" s="11">
        <v>12</v>
      </c>
      <c r="AP271" s="11">
        <v>23</v>
      </c>
      <c r="AQ271" s="11">
        <v>22</v>
      </c>
      <c r="AR271" s="11">
        <v>33</v>
      </c>
      <c r="AS271" s="11">
        <v>26</v>
      </c>
      <c r="AT271" s="11">
        <v>31</v>
      </c>
      <c r="AU271" s="11">
        <v>38</v>
      </c>
      <c r="AV271" s="11">
        <v>33</v>
      </c>
      <c r="AW271" s="12">
        <v>58</v>
      </c>
      <c r="AX271" s="13">
        <v>55</v>
      </c>
      <c r="AY271" s="13">
        <v>52</v>
      </c>
      <c r="AZ271" s="13">
        <v>49</v>
      </c>
      <c r="BA271" s="13">
        <v>65</v>
      </c>
      <c r="BB271" s="14">
        <v>63</v>
      </c>
      <c r="BC271" s="19">
        <f t="shared" si="19"/>
        <v>52</v>
      </c>
      <c r="BD271" s="55">
        <f t="shared" si="22"/>
        <v>1.0762585254952908</v>
      </c>
      <c r="BE271" s="19">
        <f t="shared" si="23"/>
        <v>0.98622929522572267</v>
      </c>
      <c r="BF271" s="19">
        <f t="shared" si="20"/>
        <v>0.97558947710295552</v>
      </c>
      <c r="BG271" s="19">
        <f t="shared" si="21"/>
        <v>0.99318609938291647</v>
      </c>
    </row>
    <row r="272" spans="1:59">
      <c r="A272" s="24">
        <v>271</v>
      </c>
      <c r="B272" s="31">
        <v>2005060</v>
      </c>
      <c r="C272" s="32" t="s">
        <v>270</v>
      </c>
      <c r="D272" s="21">
        <v>9</v>
      </c>
      <c r="E272" s="22">
        <v>12</v>
      </c>
      <c r="F272" s="22">
        <v>21</v>
      </c>
      <c r="G272" s="22">
        <v>25</v>
      </c>
      <c r="H272" s="22">
        <v>31</v>
      </c>
      <c r="I272" s="22">
        <v>33</v>
      </c>
      <c r="J272" s="23">
        <v>13</v>
      </c>
      <c r="Q272" s="33"/>
      <c r="R272" s="33"/>
      <c r="S272" s="33"/>
      <c r="T272" s="33"/>
      <c r="U272" s="33"/>
      <c r="V272" s="33"/>
      <c r="X272" s="34"/>
      <c r="Y272" s="33"/>
      <c r="Z272" s="33"/>
      <c r="AA272" s="33"/>
      <c r="AB272" s="33"/>
      <c r="AC272" s="35"/>
      <c r="AD272" s="33"/>
      <c r="AE272" s="33"/>
      <c r="AF272" s="33"/>
      <c r="AG272" s="33"/>
      <c r="AH272" s="33"/>
      <c r="AI272" s="33"/>
      <c r="AJ272" s="36"/>
      <c r="AK272" s="10">
        <v>2</v>
      </c>
      <c r="AL272" s="11">
        <v>7</v>
      </c>
      <c r="AM272" s="11">
        <v>11</v>
      </c>
      <c r="AN272" s="11">
        <v>11</v>
      </c>
      <c r="AO272" s="11">
        <v>19</v>
      </c>
      <c r="AP272" s="11">
        <v>19</v>
      </c>
      <c r="AQ272" s="11">
        <v>23</v>
      </c>
      <c r="AR272" s="11">
        <v>21</v>
      </c>
      <c r="AS272" s="11">
        <v>32</v>
      </c>
      <c r="AT272" s="11">
        <v>35</v>
      </c>
      <c r="AU272" s="11">
        <v>53</v>
      </c>
      <c r="AV272" s="11">
        <v>47</v>
      </c>
      <c r="AW272" s="12">
        <v>41</v>
      </c>
      <c r="AX272" s="13">
        <v>51</v>
      </c>
      <c r="AY272" s="13">
        <v>63</v>
      </c>
      <c r="AZ272" s="13">
        <v>59</v>
      </c>
      <c r="BA272" s="13">
        <v>55</v>
      </c>
      <c r="BB272" s="14">
        <v>51</v>
      </c>
      <c r="BC272" s="19">
        <f t="shared" si="19"/>
        <v>63</v>
      </c>
      <c r="BD272" s="55">
        <f t="shared" si="22"/>
        <v>1.1008119519324455</v>
      </c>
      <c r="BE272" s="19">
        <f t="shared" si="23"/>
        <v>1.0128288405326404</v>
      </c>
      <c r="BF272" s="19">
        <f t="shared" si="20"/>
        <v>0.97149723936342958</v>
      </c>
      <c r="BG272" s="19">
        <f t="shared" si="21"/>
        <v>0.99973367976615779</v>
      </c>
    </row>
    <row r="273" spans="1:59">
      <c r="A273" s="24">
        <v>272</v>
      </c>
      <c r="B273" s="31">
        <v>2005061</v>
      </c>
      <c r="C273" s="32" t="s">
        <v>271</v>
      </c>
      <c r="D273" s="21">
        <v>5</v>
      </c>
      <c r="E273" s="22">
        <v>9</v>
      </c>
      <c r="F273" s="22">
        <v>14</v>
      </c>
      <c r="G273" s="22">
        <v>21</v>
      </c>
      <c r="H273" s="22">
        <v>23</v>
      </c>
      <c r="I273" s="22">
        <v>24</v>
      </c>
      <c r="J273" s="23">
        <v>1</v>
      </c>
      <c r="Q273" s="33"/>
      <c r="R273" s="33"/>
      <c r="S273" s="33"/>
      <c r="T273" s="33"/>
      <c r="U273" s="33"/>
      <c r="V273" s="33"/>
      <c r="X273" s="34"/>
      <c r="Y273" s="33"/>
      <c r="Z273" s="33"/>
      <c r="AA273" s="33"/>
      <c r="AB273" s="33"/>
      <c r="AC273" s="35"/>
      <c r="AD273" s="33"/>
      <c r="AE273" s="33"/>
      <c r="AF273" s="33"/>
      <c r="AG273" s="33"/>
      <c r="AH273" s="33"/>
      <c r="AI273" s="33"/>
      <c r="AJ273" s="36"/>
      <c r="AK273" s="10">
        <v>6</v>
      </c>
      <c r="AL273" s="11">
        <v>8</v>
      </c>
      <c r="AM273" s="11">
        <v>16</v>
      </c>
      <c r="AN273" s="11">
        <v>18</v>
      </c>
      <c r="AO273" s="11">
        <v>12</v>
      </c>
      <c r="AP273" s="11">
        <v>24</v>
      </c>
      <c r="AQ273" s="11">
        <v>24</v>
      </c>
      <c r="AR273" s="11">
        <v>26</v>
      </c>
      <c r="AS273" s="11">
        <v>30</v>
      </c>
      <c r="AT273" s="11">
        <v>36</v>
      </c>
      <c r="AU273" s="11">
        <v>44</v>
      </c>
      <c r="AV273" s="11">
        <v>40</v>
      </c>
      <c r="AW273" s="12">
        <v>51</v>
      </c>
      <c r="AX273" s="13">
        <v>48</v>
      </c>
      <c r="AY273" s="13">
        <v>45</v>
      </c>
      <c r="AZ273" s="13">
        <v>42</v>
      </c>
      <c r="BA273" s="13">
        <v>39</v>
      </c>
      <c r="BB273" s="14">
        <v>36</v>
      </c>
      <c r="BC273" s="19">
        <f t="shared" si="19"/>
        <v>45</v>
      </c>
      <c r="BD273" s="55">
        <f t="shared" si="22"/>
        <v>1.0803507632348164</v>
      </c>
      <c r="BE273" s="19">
        <f t="shared" si="23"/>
        <v>1.0394283858395583</v>
      </c>
      <c r="BF273" s="19">
        <f t="shared" si="20"/>
        <v>0.97231568691133485</v>
      </c>
      <c r="BG273" s="19">
        <f t="shared" si="21"/>
        <v>0.99113998051315355</v>
      </c>
    </row>
    <row r="274" spans="1:59">
      <c r="A274" s="24">
        <v>273</v>
      </c>
      <c r="B274" s="31">
        <v>2005062</v>
      </c>
      <c r="C274" s="32" t="s">
        <v>272</v>
      </c>
      <c r="D274" s="21">
        <v>2</v>
      </c>
      <c r="E274" s="22">
        <v>7</v>
      </c>
      <c r="F274" s="22">
        <v>11</v>
      </c>
      <c r="G274" s="22">
        <v>12</v>
      </c>
      <c r="H274" s="22">
        <v>20</v>
      </c>
      <c r="I274" s="22">
        <v>23</v>
      </c>
      <c r="J274" s="23">
        <v>7</v>
      </c>
      <c r="Q274" s="33"/>
      <c r="R274" s="33"/>
      <c r="S274" s="33"/>
      <c r="T274" s="33"/>
      <c r="U274" s="33"/>
      <c r="V274" s="33"/>
      <c r="X274" s="34"/>
      <c r="Y274" s="33"/>
      <c r="Z274" s="33"/>
      <c r="AA274" s="33"/>
      <c r="AB274" s="33"/>
      <c r="AC274" s="35"/>
      <c r="AD274" s="33"/>
      <c r="AE274" s="33"/>
      <c r="AF274" s="33"/>
      <c r="AG274" s="33"/>
      <c r="AH274" s="33"/>
      <c r="AI274" s="33"/>
      <c r="AJ274" s="36"/>
      <c r="AK274" s="10">
        <v>9</v>
      </c>
      <c r="AL274" s="11">
        <v>11</v>
      </c>
      <c r="AM274" s="11">
        <v>10</v>
      </c>
      <c r="AN274" s="11">
        <v>15</v>
      </c>
      <c r="AO274" s="11">
        <v>19</v>
      </c>
      <c r="AP274" s="11">
        <v>27</v>
      </c>
      <c r="AQ274" s="11">
        <v>21</v>
      </c>
      <c r="AR274" s="11">
        <v>15</v>
      </c>
      <c r="AS274" s="11">
        <v>20</v>
      </c>
      <c r="AT274" s="11">
        <v>39</v>
      </c>
      <c r="AU274" s="11">
        <v>49</v>
      </c>
      <c r="AV274" s="11">
        <v>47</v>
      </c>
      <c r="AW274" s="12">
        <v>45</v>
      </c>
      <c r="AX274" s="13">
        <v>43</v>
      </c>
      <c r="AY274" s="13">
        <v>41</v>
      </c>
      <c r="AZ274" s="13">
        <v>39</v>
      </c>
      <c r="BA274" s="13">
        <v>37</v>
      </c>
      <c r="BB274" s="14">
        <v>35</v>
      </c>
      <c r="BC274" s="19">
        <f t="shared" si="19"/>
        <v>41</v>
      </c>
      <c r="BD274" s="55">
        <f t="shared" si="22"/>
        <v>0.99032153296524839</v>
      </c>
      <c r="BE274" s="19">
        <f t="shared" si="23"/>
        <v>1.0312439103605067</v>
      </c>
      <c r="BF274" s="19">
        <f t="shared" si="20"/>
        <v>0.95676518350113671</v>
      </c>
      <c r="BG274" s="19">
        <f t="shared" si="21"/>
        <v>0.98909386164339075</v>
      </c>
    </row>
    <row r="275" spans="1:59">
      <c r="A275" s="24">
        <v>274</v>
      </c>
      <c r="B275" s="31">
        <v>2005063</v>
      </c>
      <c r="C275" s="32" t="s">
        <v>273</v>
      </c>
      <c r="D275" s="21">
        <v>2</v>
      </c>
      <c r="E275" s="22">
        <v>11</v>
      </c>
      <c r="F275" s="22">
        <v>13</v>
      </c>
      <c r="G275" s="22">
        <v>18</v>
      </c>
      <c r="H275" s="22">
        <v>22</v>
      </c>
      <c r="I275" s="22">
        <v>30</v>
      </c>
      <c r="J275" s="23">
        <v>4</v>
      </c>
      <c r="Q275" s="33"/>
      <c r="R275" s="33"/>
      <c r="S275" s="33"/>
      <c r="T275" s="33"/>
      <c r="U275" s="33"/>
      <c r="V275" s="33"/>
      <c r="X275" s="34"/>
      <c r="Y275" s="33"/>
      <c r="Z275" s="33"/>
      <c r="AA275" s="33"/>
      <c r="AB275" s="33"/>
      <c r="AC275" s="35"/>
      <c r="AD275" s="33"/>
      <c r="AE275" s="33"/>
      <c r="AF275" s="33"/>
      <c r="AG275" s="33"/>
      <c r="AH275" s="33"/>
      <c r="AI275" s="33"/>
      <c r="AJ275" s="36"/>
      <c r="AK275" s="10">
        <v>6</v>
      </c>
      <c r="AL275" s="11">
        <v>12</v>
      </c>
      <c r="AM275" s="11">
        <v>11</v>
      </c>
      <c r="AN275" s="11">
        <v>12</v>
      </c>
      <c r="AO275" s="11">
        <v>19</v>
      </c>
      <c r="AP275" s="11">
        <v>24</v>
      </c>
      <c r="AQ275" s="11">
        <v>15</v>
      </c>
      <c r="AR275" s="11">
        <v>16</v>
      </c>
      <c r="AS275" s="11">
        <v>19</v>
      </c>
      <c r="AT275" s="11">
        <v>36</v>
      </c>
      <c r="AU275" s="11">
        <v>31</v>
      </c>
      <c r="AV275" s="11">
        <v>40</v>
      </c>
      <c r="AW275" s="12">
        <v>36</v>
      </c>
      <c r="AX275" s="13">
        <v>48</v>
      </c>
      <c r="AY275" s="13">
        <v>45</v>
      </c>
      <c r="AZ275" s="13">
        <v>42</v>
      </c>
      <c r="BA275" s="13">
        <v>58</v>
      </c>
      <c r="BB275" s="14">
        <v>56</v>
      </c>
      <c r="BC275" s="19">
        <f t="shared" si="19"/>
        <v>45</v>
      </c>
      <c r="BD275" s="55">
        <f t="shared" si="22"/>
        <v>1.0066904839233517</v>
      </c>
      <c r="BE275" s="19">
        <f t="shared" si="23"/>
        <v>1.0066904839233517</v>
      </c>
      <c r="BF275" s="19">
        <f t="shared" si="20"/>
        <v>0.95594673595323154</v>
      </c>
      <c r="BG275" s="19">
        <f t="shared" si="21"/>
        <v>0.98991230919129591</v>
      </c>
    </row>
    <row r="276" spans="1:59">
      <c r="A276" s="24">
        <v>275</v>
      </c>
      <c r="B276" s="31">
        <v>2005064</v>
      </c>
      <c r="C276" s="32" t="s">
        <v>274</v>
      </c>
      <c r="D276" s="21">
        <v>10</v>
      </c>
      <c r="E276" s="22">
        <v>18</v>
      </c>
      <c r="F276" s="22">
        <v>23</v>
      </c>
      <c r="G276" s="22">
        <v>27</v>
      </c>
      <c r="H276" s="22">
        <v>30</v>
      </c>
      <c r="I276" s="22">
        <v>32</v>
      </c>
      <c r="J276" s="23">
        <v>8</v>
      </c>
      <c r="Q276" s="33"/>
      <c r="R276" s="33"/>
      <c r="S276" s="33"/>
      <c r="T276" s="33"/>
      <c r="U276" s="33"/>
      <c r="V276" s="33"/>
      <c r="X276" s="34"/>
      <c r="Y276" s="33"/>
      <c r="Z276" s="33"/>
      <c r="AA276" s="33"/>
      <c r="AB276" s="33"/>
      <c r="AC276" s="35"/>
      <c r="AD276" s="33"/>
      <c r="AE276" s="33"/>
      <c r="AF276" s="33"/>
      <c r="AG276" s="33"/>
      <c r="AH276" s="33"/>
      <c r="AI276" s="33"/>
      <c r="AJ276" s="36"/>
      <c r="AK276" s="10">
        <v>5</v>
      </c>
      <c r="AL276" s="11">
        <v>12</v>
      </c>
      <c r="AM276" s="11">
        <v>10</v>
      </c>
      <c r="AN276" s="11">
        <v>14</v>
      </c>
      <c r="AO276" s="11">
        <v>21</v>
      </c>
      <c r="AP276" s="11">
        <v>20</v>
      </c>
      <c r="AQ276" s="11">
        <v>14</v>
      </c>
      <c r="AR276" s="11">
        <v>20</v>
      </c>
      <c r="AS276" s="11">
        <v>41</v>
      </c>
      <c r="AT276" s="11">
        <v>44</v>
      </c>
      <c r="AU276" s="11">
        <v>36</v>
      </c>
      <c r="AV276" s="11">
        <v>42</v>
      </c>
      <c r="AW276" s="12">
        <v>35</v>
      </c>
      <c r="AX276" s="13">
        <v>44</v>
      </c>
      <c r="AY276" s="13">
        <v>55</v>
      </c>
      <c r="AZ276" s="13">
        <v>50</v>
      </c>
      <c r="BA276" s="13">
        <v>64</v>
      </c>
      <c r="BB276" s="14">
        <v>60</v>
      </c>
      <c r="BC276" s="19">
        <f t="shared" si="19"/>
        <v>55</v>
      </c>
      <c r="BD276" s="55">
        <f t="shared" si="22"/>
        <v>1.0189671971419292</v>
      </c>
      <c r="BE276" s="19">
        <f t="shared" si="23"/>
        <v>1.04761286131861</v>
      </c>
      <c r="BF276" s="19">
        <f t="shared" si="20"/>
        <v>0.97067879181552441</v>
      </c>
      <c r="BG276" s="19">
        <f t="shared" si="21"/>
        <v>0.99073075673920108</v>
      </c>
    </row>
    <row r="277" spans="1:59">
      <c r="A277" s="24">
        <v>276</v>
      </c>
      <c r="B277" s="31">
        <v>2005065</v>
      </c>
      <c r="C277" s="32" t="s">
        <v>275</v>
      </c>
      <c r="D277" s="21">
        <v>12</v>
      </c>
      <c r="E277" s="22">
        <v>16</v>
      </c>
      <c r="F277" s="22">
        <v>17</v>
      </c>
      <c r="G277" s="22">
        <v>21</v>
      </c>
      <c r="H277" s="22">
        <v>22</v>
      </c>
      <c r="I277" s="22">
        <v>23</v>
      </c>
      <c r="J277" s="23">
        <v>16</v>
      </c>
      <c r="Q277" s="33"/>
      <c r="R277" s="33"/>
      <c r="S277" s="33"/>
      <c r="T277" s="33"/>
      <c r="U277" s="33"/>
      <c r="V277" s="33"/>
      <c r="X277" s="34"/>
      <c r="Y277" s="33"/>
      <c r="Z277" s="33"/>
      <c r="AA277" s="33"/>
      <c r="AB277" s="33"/>
      <c r="AC277" s="35"/>
      <c r="AD277" s="33"/>
      <c r="AE277" s="33"/>
      <c r="AF277" s="33"/>
      <c r="AG277" s="33"/>
      <c r="AH277" s="33"/>
      <c r="AI277" s="33"/>
      <c r="AJ277" s="36"/>
      <c r="AK277" s="10">
        <v>6</v>
      </c>
      <c r="AL277" s="11">
        <v>7</v>
      </c>
      <c r="AM277" s="11">
        <v>11</v>
      </c>
      <c r="AN277" s="11">
        <v>21</v>
      </c>
      <c r="AO277" s="11">
        <v>13</v>
      </c>
      <c r="AP277" s="11">
        <v>23</v>
      </c>
      <c r="AQ277" s="11">
        <v>30</v>
      </c>
      <c r="AR277" s="11">
        <v>21</v>
      </c>
      <c r="AS277" s="11">
        <v>23</v>
      </c>
      <c r="AT277" s="11">
        <v>39</v>
      </c>
      <c r="AU277" s="11">
        <v>46</v>
      </c>
      <c r="AV277" s="11">
        <v>41</v>
      </c>
      <c r="AW277" s="12">
        <v>36</v>
      </c>
      <c r="AX277" s="13">
        <v>31</v>
      </c>
      <c r="AY277" s="13">
        <v>43</v>
      </c>
      <c r="AZ277" s="13">
        <v>57</v>
      </c>
      <c r="BA277" s="13">
        <v>54</v>
      </c>
      <c r="BB277" s="14">
        <v>51</v>
      </c>
      <c r="BC277" s="19">
        <f t="shared" si="19"/>
        <v>43</v>
      </c>
      <c r="BD277" s="55">
        <f t="shared" si="22"/>
        <v>0.93712244235141273</v>
      </c>
      <c r="BE277" s="19">
        <f t="shared" si="23"/>
        <v>1.0189671971419292</v>
      </c>
      <c r="BF277" s="19">
        <f t="shared" si="20"/>
        <v>0.96331276388437803</v>
      </c>
      <c r="BG277" s="19">
        <f t="shared" si="21"/>
        <v>0.98827541409548547</v>
      </c>
    </row>
    <row r="278" spans="1:59">
      <c r="A278" s="24">
        <v>277</v>
      </c>
      <c r="B278" s="31">
        <v>2005066</v>
      </c>
      <c r="C278" s="32" t="s">
        <v>276</v>
      </c>
      <c r="D278" s="21">
        <v>2</v>
      </c>
      <c r="E278" s="22">
        <v>4</v>
      </c>
      <c r="F278" s="22">
        <v>10</v>
      </c>
      <c r="G278" s="22">
        <v>11</v>
      </c>
      <c r="H278" s="22">
        <v>25</v>
      </c>
      <c r="I278" s="22">
        <v>28</v>
      </c>
      <c r="J278" s="23">
        <v>5</v>
      </c>
      <c r="Q278" s="33"/>
      <c r="R278" s="33"/>
      <c r="S278" s="33"/>
      <c r="T278" s="33"/>
      <c r="U278" s="33"/>
      <c r="V278" s="33"/>
      <c r="X278" s="34"/>
      <c r="Y278" s="33"/>
      <c r="Z278" s="33"/>
      <c r="AA278" s="33"/>
      <c r="AB278" s="33"/>
      <c r="AC278" s="35"/>
      <c r="AD278" s="33"/>
      <c r="AE278" s="33"/>
      <c r="AF278" s="33"/>
      <c r="AG278" s="33"/>
      <c r="AH278" s="33"/>
      <c r="AI278" s="33"/>
      <c r="AJ278" s="36"/>
      <c r="AK278" s="10">
        <v>8</v>
      </c>
      <c r="AL278" s="11">
        <v>8</v>
      </c>
      <c r="AM278" s="11">
        <v>10</v>
      </c>
      <c r="AN278" s="11">
        <v>20</v>
      </c>
      <c r="AO278" s="11">
        <v>17</v>
      </c>
      <c r="AP278" s="11">
        <v>16</v>
      </c>
      <c r="AQ278" s="11">
        <v>17</v>
      </c>
      <c r="AR278" s="11">
        <v>20</v>
      </c>
      <c r="AS278" s="11">
        <v>25</v>
      </c>
      <c r="AT278" s="11">
        <v>32</v>
      </c>
      <c r="AU278" s="11">
        <v>41</v>
      </c>
      <c r="AV278" s="11">
        <v>38</v>
      </c>
      <c r="AW278" s="12">
        <v>50</v>
      </c>
      <c r="AX278" s="13">
        <v>48</v>
      </c>
      <c r="AY278" s="13">
        <v>46</v>
      </c>
      <c r="AZ278" s="13">
        <v>44</v>
      </c>
      <c r="BA278" s="13">
        <v>42</v>
      </c>
      <c r="BB278" s="14">
        <v>40</v>
      </c>
      <c r="BC278" s="19">
        <f t="shared" ref="BC278:BC341" si="24">IF($B278="","",MOD($D278,$BC$1)+MOD($E278,$BC$1)+MOD($F278,$BC$1)+MOD($G278,$BC$1)+MOD($H278,$BC$1)+MOD($I278,$BC$1))</f>
        <v>46</v>
      </c>
      <c r="BD278" s="55">
        <f t="shared" si="22"/>
        <v>0.94121468009093856</v>
      </c>
      <c r="BE278" s="19">
        <f t="shared" si="23"/>
        <v>1.0107827216628775</v>
      </c>
      <c r="BF278" s="19">
        <f t="shared" si="20"/>
        <v>0.95676518350113671</v>
      </c>
      <c r="BG278" s="19">
        <f t="shared" si="21"/>
        <v>0.98541084767781739</v>
      </c>
    </row>
    <row r="279" spans="1:59">
      <c r="A279" s="24">
        <v>278</v>
      </c>
      <c r="B279" s="31">
        <v>2005067</v>
      </c>
      <c r="C279" s="32" t="s">
        <v>277</v>
      </c>
      <c r="D279" s="21">
        <v>3</v>
      </c>
      <c r="E279" s="22">
        <v>12</v>
      </c>
      <c r="F279" s="22">
        <v>16</v>
      </c>
      <c r="G279" s="22">
        <v>20</v>
      </c>
      <c r="H279" s="22">
        <v>21</v>
      </c>
      <c r="I279" s="22">
        <v>26</v>
      </c>
      <c r="J279" s="23">
        <v>16</v>
      </c>
      <c r="Q279" s="33"/>
      <c r="R279" s="33"/>
      <c r="S279" s="33"/>
      <c r="T279" s="33"/>
      <c r="U279" s="33"/>
      <c r="V279" s="33"/>
      <c r="X279" s="34"/>
      <c r="Y279" s="33"/>
      <c r="Z279" s="33"/>
      <c r="AA279" s="33"/>
      <c r="AB279" s="33"/>
      <c r="AC279" s="35"/>
      <c r="AD279" s="33"/>
      <c r="AE279" s="33"/>
      <c r="AF279" s="33"/>
      <c r="AG279" s="33"/>
      <c r="AH279" s="33"/>
      <c r="AI279" s="33"/>
      <c r="AJ279" s="36"/>
      <c r="AK279" s="10">
        <v>5</v>
      </c>
      <c r="AL279" s="11">
        <v>6</v>
      </c>
      <c r="AM279" s="11">
        <v>8</v>
      </c>
      <c r="AN279" s="11">
        <v>14</v>
      </c>
      <c r="AO279" s="11">
        <v>21</v>
      </c>
      <c r="AP279" s="11">
        <v>18</v>
      </c>
      <c r="AQ279" s="11">
        <v>26</v>
      </c>
      <c r="AR279" s="11">
        <v>18</v>
      </c>
      <c r="AS279" s="11">
        <v>32</v>
      </c>
      <c r="AT279" s="11">
        <v>26</v>
      </c>
      <c r="AU279" s="11">
        <v>33</v>
      </c>
      <c r="AV279" s="11">
        <v>42</v>
      </c>
      <c r="AW279" s="12">
        <v>38</v>
      </c>
      <c r="AX279" s="13">
        <v>34</v>
      </c>
      <c r="AY279" s="13">
        <v>47</v>
      </c>
      <c r="AZ279" s="13">
        <v>44</v>
      </c>
      <c r="BA279" s="13">
        <v>41</v>
      </c>
      <c r="BB279" s="14">
        <v>38</v>
      </c>
      <c r="BC279" s="19">
        <f t="shared" si="24"/>
        <v>47</v>
      </c>
      <c r="BD279" s="55">
        <f t="shared" si="22"/>
        <v>0.96576810652809364</v>
      </c>
      <c r="BE279" s="19">
        <f t="shared" si="23"/>
        <v>0.9780448197466709</v>
      </c>
      <c r="BF279" s="19">
        <f t="shared" si="20"/>
        <v>0.94367002273465406</v>
      </c>
      <c r="BG279" s="19">
        <f t="shared" si="21"/>
        <v>0.98418317635595975</v>
      </c>
    </row>
    <row r="280" spans="1:59">
      <c r="A280" s="24">
        <v>279</v>
      </c>
      <c r="B280" s="31">
        <v>2005068</v>
      </c>
      <c r="C280" s="32" t="s">
        <v>278</v>
      </c>
      <c r="D280" s="21">
        <v>1</v>
      </c>
      <c r="E280" s="22">
        <v>8</v>
      </c>
      <c r="F280" s="22">
        <v>10</v>
      </c>
      <c r="G280" s="22">
        <v>13</v>
      </c>
      <c r="H280" s="22">
        <v>25</v>
      </c>
      <c r="I280" s="22">
        <v>33</v>
      </c>
      <c r="J280" s="23">
        <v>13</v>
      </c>
      <c r="Q280" s="33"/>
      <c r="R280" s="33"/>
      <c r="S280" s="33"/>
      <c r="T280" s="33"/>
      <c r="U280" s="33"/>
      <c r="V280" s="33"/>
      <c r="X280" s="34"/>
      <c r="Y280" s="33"/>
      <c r="Z280" s="33"/>
      <c r="AA280" s="33"/>
      <c r="AB280" s="33"/>
      <c r="AC280" s="35"/>
      <c r="AD280" s="33"/>
      <c r="AE280" s="33"/>
      <c r="AF280" s="33"/>
      <c r="AG280" s="33"/>
      <c r="AH280" s="33"/>
      <c r="AI280" s="33"/>
      <c r="AJ280" s="36"/>
      <c r="AK280" s="10">
        <v>6</v>
      </c>
      <c r="AL280" s="11">
        <v>6</v>
      </c>
      <c r="AM280" s="11">
        <v>10</v>
      </c>
      <c r="AN280" s="11">
        <v>12</v>
      </c>
      <c r="AO280" s="11">
        <v>20</v>
      </c>
      <c r="AP280" s="11">
        <v>10</v>
      </c>
      <c r="AQ280" s="11">
        <v>27</v>
      </c>
      <c r="AR280" s="11">
        <v>20</v>
      </c>
      <c r="AS280" s="11">
        <v>24</v>
      </c>
      <c r="AT280" s="11">
        <v>30</v>
      </c>
      <c r="AU280" s="11">
        <v>38</v>
      </c>
      <c r="AV280" s="11">
        <v>48</v>
      </c>
      <c r="AW280" s="12">
        <v>45</v>
      </c>
      <c r="AX280" s="13">
        <v>42</v>
      </c>
      <c r="AY280" s="13">
        <v>56</v>
      </c>
      <c r="AZ280" s="13">
        <v>54</v>
      </c>
      <c r="BA280" s="13">
        <v>52</v>
      </c>
      <c r="BB280" s="14">
        <v>50</v>
      </c>
      <c r="BC280" s="19">
        <f t="shared" si="24"/>
        <v>56</v>
      </c>
      <c r="BD280" s="55">
        <f t="shared" si="22"/>
        <v>1.0107827216628775</v>
      </c>
      <c r="BE280" s="19">
        <f t="shared" si="23"/>
        <v>1.0087366027931146</v>
      </c>
      <c r="BF280" s="19">
        <f t="shared" si="20"/>
        <v>0.95267294576161099</v>
      </c>
      <c r="BG280" s="19">
        <f t="shared" si="21"/>
        <v>0.99523221825267949</v>
      </c>
    </row>
    <row r="281" spans="1:59">
      <c r="A281" s="24">
        <v>280</v>
      </c>
      <c r="B281" s="31">
        <v>2005069</v>
      </c>
      <c r="C281" s="32" t="s">
        <v>279</v>
      </c>
      <c r="D281" s="21">
        <v>7</v>
      </c>
      <c r="E281" s="22">
        <v>9</v>
      </c>
      <c r="F281" s="22">
        <v>21</v>
      </c>
      <c r="G281" s="22">
        <v>24</v>
      </c>
      <c r="H281" s="22">
        <v>31</v>
      </c>
      <c r="I281" s="22">
        <v>33</v>
      </c>
      <c r="J281" s="23">
        <v>12</v>
      </c>
      <c r="Q281" s="33"/>
      <c r="R281" s="33"/>
      <c r="S281" s="33"/>
      <c r="T281" s="33"/>
      <c r="U281" s="33"/>
      <c r="V281" s="33"/>
      <c r="X281" s="34"/>
      <c r="Y281" s="33"/>
      <c r="Z281" s="33"/>
      <c r="AA281" s="33"/>
      <c r="AB281" s="33"/>
      <c r="AC281" s="35"/>
      <c r="AD281" s="33"/>
      <c r="AE281" s="33"/>
      <c r="AF281" s="33"/>
      <c r="AG281" s="33"/>
      <c r="AH281" s="33"/>
      <c r="AI281" s="33"/>
      <c r="AJ281" s="36"/>
      <c r="AK281" s="10">
        <v>2</v>
      </c>
      <c r="AL281" s="11">
        <v>9</v>
      </c>
      <c r="AM281" s="11">
        <v>15</v>
      </c>
      <c r="AN281" s="11">
        <v>11</v>
      </c>
      <c r="AO281" s="11">
        <v>13</v>
      </c>
      <c r="AP281" s="11">
        <v>21</v>
      </c>
      <c r="AQ281" s="11">
        <v>26</v>
      </c>
      <c r="AR281" s="11">
        <v>25</v>
      </c>
      <c r="AS281" s="11">
        <v>37</v>
      </c>
      <c r="AT281" s="11">
        <v>41</v>
      </c>
      <c r="AU281" s="11">
        <v>47</v>
      </c>
      <c r="AV281" s="11">
        <v>41</v>
      </c>
      <c r="AW281" s="12">
        <v>35</v>
      </c>
      <c r="AX281" s="13">
        <v>45</v>
      </c>
      <c r="AY281" s="13">
        <v>57</v>
      </c>
      <c r="AZ281" s="13">
        <v>53</v>
      </c>
      <c r="BA281" s="13">
        <v>49</v>
      </c>
      <c r="BB281" s="14">
        <v>45</v>
      </c>
      <c r="BC281" s="19">
        <f t="shared" si="24"/>
        <v>57</v>
      </c>
      <c r="BD281" s="55">
        <f t="shared" si="22"/>
        <v>1.0189671971419292</v>
      </c>
      <c r="BE281" s="19">
        <f t="shared" si="23"/>
        <v>1.0189671971419292</v>
      </c>
      <c r="BF281" s="19">
        <f t="shared" si="20"/>
        <v>0.97558947710295552</v>
      </c>
      <c r="BG281" s="19">
        <f t="shared" si="21"/>
        <v>0.99850600844430004</v>
      </c>
    </row>
    <row r="282" spans="1:59">
      <c r="A282" s="24">
        <v>281</v>
      </c>
      <c r="B282" s="31">
        <v>2005070</v>
      </c>
      <c r="C282" s="32" t="s">
        <v>280</v>
      </c>
      <c r="D282" s="21">
        <v>3</v>
      </c>
      <c r="E282" s="22">
        <v>4</v>
      </c>
      <c r="F282" s="22">
        <v>8</v>
      </c>
      <c r="G282" s="22">
        <v>14</v>
      </c>
      <c r="H282" s="22">
        <v>16</v>
      </c>
      <c r="I282" s="22">
        <v>26</v>
      </c>
      <c r="J282" s="23">
        <v>4</v>
      </c>
      <c r="Q282" s="33"/>
      <c r="R282" s="33"/>
      <c r="S282" s="33"/>
      <c r="T282" s="33"/>
      <c r="U282" s="33"/>
      <c r="V282" s="33"/>
      <c r="X282" s="34"/>
      <c r="Y282" s="33"/>
      <c r="Z282" s="33"/>
      <c r="AA282" s="33"/>
      <c r="AB282" s="33"/>
      <c r="AC282" s="35"/>
      <c r="AD282" s="33"/>
      <c r="AE282" s="33"/>
      <c r="AF282" s="33"/>
      <c r="AG282" s="33"/>
      <c r="AH282" s="33"/>
      <c r="AI282" s="33"/>
      <c r="AJ282" s="36"/>
      <c r="AK282" s="10">
        <v>8</v>
      </c>
      <c r="AL282" s="11">
        <v>7</v>
      </c>
      <c r="AM282" s="11">
        <v>16</v>
      </c>
      <c r="AN282" s="11">
        <v>17</v>
      </c>
      <c r="AO282" s="11">
        <v>15</v>
      </c>
      <c r="AP282" s="11">
        <v>15</v>
      </c>
      <c r="AQ282" s="11">
        <v>35</v>
      </c>
      <c r="AR282" s="11">
        <v>31</v>
      </c>
      <c r="AS282" s="11">
        <v>27</v>
      </c>
      <c r="AT282" s="11">
        <v>23</v>
      </c>
      <c r="AU282" s="11">
        <v>19</v>
      </c>
      <c r="AV282" s="11">
        <v>29</v>
      </c>
      <c r="AW282" s="12">
        <v>41</v>
      </c>
      <c r="AX282" s="13">
        <v>39</v>
      </c>
      <c r="AY282" s="13">
        <v>54</v>
      </c>
      <c r="AZ282" s="13">
        <v>53</v>
      </c>
      <c r="BA282" s="13">
        <v>52</v>
      </c>
      <c r="BB282" s="14">
        <v>51</v>
      </c>
      <c r="BC282" s="19">
        <f t="shared" si="24"/>
        <v>54</v>
      </c>
      <c r="BD282" s="55">
        <f t="shared" si="22"/>
        <v>1.0639818122767133</v>
      </c>
      <c r="BE282" s="19">
        <f t="shared" si="23"/>
        <v>1.000552127314063</v>
      </c>
      <c r="BF282" s="19">
        <f t="shared" si="20"/>
        <v>0.98950308541734322</v>
      </c>
      <c r="BG282" s="19">
        <f t="shared" si="21"/>
        <v>0.99809678467034757</v>
      </c>
    </row>
    <row r="283" spans="1:59">
      <c r="A283" s="24">
        <v>282</v>
      </c>
      <c r="B283" s="31">
        <v>2005071</v>
      </c>
      <c r="C283" s="32" t="s">
        <v>281</v>
      </c>
      <c r="D283" s="21">
        <v>4</v>
      </c>
      <c r="E283" s="22">
        <v>8</v>
      </c>
      <c r="F283" s="22">
        <v>12</v>
      </c>
      <c r="G283" s="22">
        <v>14</v>
      </c>
      <c r="H283" s="22">
        <v>16</v>
      </c>
      <c r="I283" s="22">
        <v>22</v>
      </c>
      <c r="J283" s="23">
        <v>10</v>
      </c>
      <c r="Q283" s="33"/>
      <c r="R283" s="33"/>
      <c r="S283" s="33"/>
      <c r="T283" s="33"/>
      <c r="U283" s="33"/>
      <c r="V283" s="33"/>
      <c r="X283" s="34"/>
      <c r="Y283" s="33"/>
      <c r="Z283" s="33"/>
      <c r="AA283" s="33"/>
      <c r="AB283" s="33"/>
      <c r="AC283" s="35"/>
      <c r="AD283" s="33"/>
      <c r="AE283" s="33"/>
      <c r="AF283" s="33"/>
      <c r="AG283" s="33"/>
      <c r="AH283" s="33"/>
      <c r="AI283" s="33"/>
      <c r="AJ283" s="36"/>
      <c r="AK283" s="10">
        <v>7</v>
      </c>
      <c r="AL283" s="11">
        <v>4</v>
      </c>
      <c r="AM283" s="11">
        <v>16</v>
      </c>
      <c r="AN283" s="11">
        <v>16</v>
      </c>
      <c r="AO283" s="11">
        <v>13</v>
      </c>
      <c r="AP283" s="11">
        <v>20</v>
      </c>
      <c r="AQ283" s="11">
        <v>31</v>
      </c>
      <c r="AR283" s="11">
        <v>26</v>
      </c>
      <c r="AS283" s="11">
        <v>21</v>
      </c>
      <c r="AT283" s="11">
        <v>28</v>
      </c>
      <c r="AU283" s="11">
        <v>37</v>
      </c>
      <c r="AV283" s="11">
        <v>34</v>
      </c>
      <c r="AW283" s="12">
        <v>46</v>
      </c>
      <c r="AX283" s="13">
        <v>44</v>
      </c>
      <c r="AY283" s="13">
        <v>59</v>
      </c>
      <c r="AZ283" s="13">
        <v>58</v>
      </c>
      <c r="BA283" s="13">
        <v>57</v>
      </c>
      <c r="BB283" s="14">
        <v>56</v>
      </c>
      <c r="BC283" s="19">
        <f t="shared" si="24"/>
        <v>59</v>
      </c>
      <c r="BD283" s="55">
        <f t="shared" si="22"/>
        <v>1.1171809028905488</v>
      </c>
      <c r="BE283" s="19">
        <f t="shared" si="23"/>
        <v>1.0291977914907438</v>
      </c>
      <c r="BF283" s="19">
        <f t="shared" ref="BF283:BF346" si="25">IF($B283="","",SUM($BC259:$BC283)/25/$BM$3)</f>
        <v>1.0042351412796362</v>
      </c>
      <c r="BG283" s="19">
        <f t="shared" si="21"/>
        <v>1.0013705748619681</v>
      </c>
    </row>
    <row r="284" spans="1:59">
      <c r="A284" s="24">
        <v>283</v>
      </c>
      <c r="B284" s="31">
        <v>2005072</v>
      </c>
      <c r="C284" s="32" t="s">
        <v>282</v>
      </c>
      <c r="D284" s="21">
        <v>6</v>
      </c>
      <c r="E284" s="22">
        <v>10</v>
      </c>
      <c r="F284" s="22">
        <v>19</v>
      </c>
      <c r="G284" s="22">
        <v>20</v>
      </c>
      <c r="H284" s="22">
        <v>24</v>
      </c>
      <c r="I284" s="22">
        <v>33</v>
      </c>
      <c r="J284" s="23">
        <v>11</v>
      </c>
      <c r="Q284" s="33"/>
      <c r="R284" s="33"/>
      <c r="S284" s="33"/>
      <c r="T284" s="33"/>
      <c r="U284" s="33"/>
      <c r="V284" s="33"/>
      <c r="X284" s="34"/>
      <c r="Y284" s="33"/>
      <c r="Z284" s="33"/>
      <c r="AA284" s="33"/>
      <c r="AB284" s="33"/>
      <c r="AC284" s="35"/>
      <c r="AD284" s="33"/>
      <c r="AE284" s="33"/>
      <c r="AF284" s="33"/>
      <c r="AG284" s="33"/>
      <c r="AH284" s="33"/>
      <c r="AI284" s="33"/>
      <c r="AJ284" s="36"/>
      <c r="AK284" s="10">
        <v>4</v>
      </c>
      <c r="AL284" s="11">
        <v>8</v>
      </c>
      <c r="AM284" s="11">
        <v>12</v>
      </c>
      <c r="AN284" s="11">
        <v>10</v>
      </c>
      <c r="AO284" s="11">
        <v>28</v>
      </c>
      <c r="AP284" s="11">
        <v>16</v>
      </c>
      <c r="AQ284" s="11">
        <v>22</v>
      </c>
      <c r="AR284" s="11">
        <v>22</v>
      </c>
      <c r="AS284" s="11">
        <v>35</v>
      </c>
      <c r="AT284" s="11">
        <v>40</v>
      </c>
      <c r="AU284" s="11">
        <v>47</v>
      </c>
      <c r="AV284" s="11">
        <v>42</v>
      </c>
      <c r="AW284" s="12">
        <v>37</v>
      </c>
      <c r="AX284" s="13">
        <v>32</v>
      </c>
      <c r="AY284" s="13">
        <v>44</v>
      </c>
      <c r="AZ284" s="13">
        <v>40</v>
      </c>
      <c r="BA284" s="13">
        <v>36</v>
      </c>
      <c r="BB284" s="14">
        <v>52</v>
      </c>
      <c r="BC284" s="19">
        <f t="shared" si="24"/>
        <v>44</v>
      </c>
      <c r="BD284" s="55">
        <f t="shared" si="22"/>
        <v>1.1049041896719713</v>
      </c>
      <c r="BE284" s="19">
        <f t="shared" si="23"/>
        <v>1.0353361481000325</v>
      </c>
      <c r="BF284" s="19">
        <f t="shared" si="25"/>
        <v>1.0116011692107827</v>
      </c>
      <c r="BG284" s="19">
        <f t="shared" si="21"/>
        <v>0.99277687560896399</v>
      </c>
    </row>
    <row r="285" spans="1:59">
      <c r="A285" s="24">
        <v>284</v>
      </c>
      <c r="B285" s="31">
        <v>2005073</v>
      </c>
      <c r="C285" s="32" t="s">
        <v>283</v>
      </c>
      <c r="D285" s="21">
        <v>1</v>
      </c>
      <c r="E285" s="22">
        <v>6</v>
      </c>
      <c r="F285" s="22">
        <v>8</v>
      </c>
      <c r="G285" s="22">
        <v>9</v>
      </c>
      <c r="H285" s="22">
        <v>18</v>
      </c>
      <c r="I285" s="22">
        <v>20</v>
      </c>
      <c r="J285" s="23">
        <v>1</v>
      </c>
      <c r="Q285" s="33"/>
      <c r="R285" s="33"/>
      <c r="S285" s="33"/>
      <c r="T285" s="33"/>
      <c r="U285" s="33"/>
      <c r="V285" s="33"/>
      <c r="X285" s="34"/>
      <c r="Y285" s="33"/>
      <c r="Z285" s="33"/>
      <c r="AA285" s="33"/>
      <c r="AB285" s="33"/>
      <c r="AC285" s="35"/>
      <c r="AD285" s="33"/>
      <c r="AE285" s="33"/>
      <c r="AF285" s="33"/>
      <c r="AG285" s="33"/>
      <c r="AH285" s="33"/>
      <c r="AI285" s="33"/>
      <c r="AJ285" s="36"/>
      <c r="AK285" s="10">
        <v>5</v>
      </c>
      <c r="AL285" s="11">
        <v>6</v>
      </c>
      <c r="AM285" s="11">
        <v>12</v>
      </c>
      <c r="AN285" s="11">
        <v>8</v>
      </c>
      <c r="AO285" s="11">
        <v>20</v>
      </c>
      <c r="AP285" s="11">
        <v>14</v>
      </c>
      <c r="AQ285" s="11">
        <v>17</v>
      </c>
      <c r="AR285" s="11">
        <v>32</v>
      </c>
      <c r="AS285" s="11">
        <v>40</v>
      </c>
      <c r="AT285" s="11">
        <v>38</v>
      </c>
      <c r="AU285" s="11">
        <v>36</v>
      </c>
      <c r="AV285" s="11">
        <v>34</v>
      </c>
      <c r="AW285" s="12">
        <v>32</v>
      </c>
      <c r="AX285" s="13">
        <v>30</v>
      </c>
      <c r="AY285" s="13">
        <v>28</v>
      </c>
      <c r="AZ285" s="13">
        <v>26</v>
      </c>
      <c r="BA285" s="13">
        <v>43</v>
      </c>
      <c r="BB285" s="14">
        <v>42</v>
      </c>
      <c r="BC285" s="19">
        <f t="shared" si="24"/>
        <v>28</v>
      </c>
      <c r="BD285" s="55">
        <f t="shared" si="22"/>
        <v>0.99032153296524839</v>
      </c>
      <c r="BE285" s="19">
        <f t="shared" si="23"/>
        <v>1.000552127314063</v>
      </c>
      <c r="BF285" s="19">
        <f t="shared" si="25"/>
        <v>0.98704774277362783</v>
      </c>
      <c r="BG285" s="19">
        <f t="shared" si="21"/>
        <v>0.98704774277362783</v>
      </c>
    </row>
    <row r="286" spans="1:59">
      <c r="A286" s="24">
        <v>285</v>
      </c>
      <c r="B286" s="31">
        <v>2005074</v>
      </c>
      <c r="C286" s="32" t="s">
        <v>284</v>
      </c>
      <c r="D286" s="21">
        <v>6</v>
      </c>
      <c r="E286" s="22">
        <v>9</v>
      </c>
      <c r="F286" s="22">
        <v>18</v>
      </c>
      <c r="G286" s="22">
        <v>20</v>
      </c>
      <c r="H286" s="22">
        <v>26</v>
      </c>
      <c r="I286" s="22">
        <v>29</v>
      </c>
      <c r="J286" s="23">
        <v>9</v>
      </c>
      <c r="Q286" s="33"/>
      <c r="R286" s="33"/>
      <c r="S286" s="33"/>
      <c r="T286" s="33"/>
      <c r="U286" s="33"/>
      <c r="V286" s="33"/>
      <c r="X286" s="34"/>
      <c r="Y286" s="33"/>
      <c r="Z286" s="33"/>
      <c r="AA286" s="33"/>
      <c r="AB286" s="33"/>
      <c r="AC286" s="35"/>
      <c r="AD286" s="33"/>
      <c r="AE286" s="33"/>
      <c r="AF286" s="33"/>
      <c r="AG286" s="33"/>
      <c r="AH286" s="33"/>
      <c r="AI286" s="33"/>
      <c r="AJ286" s="36"/>
      <c r="AK286" s="10">
        <v>6</v>
      </c>
      <c r="AL286" s="11">
        <v>8</v>
      </c>
      <c r="AM286" s="11">
        <v>13</v>
      </c>
      <c r="AN286" s="11">
        <v>12</v>
      </c>
      <c r="AO286" s="11">
        <v>24</v>
      </c>
      <c r="AP286" s="11">
        <v>20</v>
      </c>
      <c r="AQ286" s="11">
        <v>18</v>
      </c>
      <c r="AR286" s="11">
        <v>38</v>
      </c>
      <c r="AS286" s="11">
        <v>42</v>
      </c>
      <c r="AT286" s="11">
        <v>36</v>
      </c>
      <c r="AU286" s="11">
        <v>30</v>
      </c>
      <c r="AV286" s="11">
        <v>38</v>
      </c>
      <c r="AW286" s="12">
        <v>48</v>
      </c>
      <c r="AX286" s="13">
        <v>44</v>
      </c>
      <c r="AY286" s="13">
        <v>40</v>
      </c>
      <c r="AZ286" s="13">
        <v>36</v>
      </c>
      <c r="BA286" s="13">
        <v>51</v>
      </c>
      <c r="BB286" s="14">
        <v>48</v>
      </c>
      <c r="BC286" s="19">
        <f t="shared" si="24"/>
        <v>40</v>
      </c>
      <c r="BD286" s="55">
        <f t="shared" si="22"/>
        <v>0.92075349139330953</v>
      </c>
      <c r="BE286" s="19">
        <f t="shared" si="23"/>
        <v>0.96986034426761936</v>
      </c>
      <c r="BF286" s="19">
        <f t="shared" si="25"/>
        <v>0.98622929522572267</v>
      </c>
      <c r="BG286" s="19">
        <f t="shared" si="21"/>
        <v>0.9759987008769081</v>
      </c>
    </row>
    <row r="287" spans="1:59">
      <c r="A287" s="24">
        <v>286</v>
      </c>
      <c r="B287" s="31">
        <v>2005075</v>
      </c>
      <c r="C287" s="32" t="s">
        <v>285</v>
      </c>
      <c r="D287" s="21">
        <v>11</v>
      </c>
      <c r="E287" s="22">
        <v>13</v>
      </c>
      <c r="F287" s="22">
        <v>14</v>
      </c>
      <c r="G287" s="22">
        <v>16</v>
      </c>
      <c r="H287" s="22">
        <v>18</v>
      </c>
      <c r="I287" s="22">
        <v>31</v>
      </c>
      <c r="J287" s="23">
        <v>14</v>
      </c>
      <c r="Q287" s="33"/>
      <c r="R287" s="33"/>
      <c r="S287" s="33"/>
      <c r="T287" s="33"/>
      <c r="U287" s="33"/>
      <c r="V287" s="33"/>
      <c r="X287" s="34"/>
      <c r="Y287" s="33"/>
      <c r="Z287" s="33"/>
      <c r="AA287" s="33"/>
      <c r="AB287" s="33"/>
      <c r="AC287" s="35"/>
      <c r="AD287" s="33"/>
      <c r="AE287" s="33"/>
      <c r="AF287" s="33"/>
      <c r="AG287" s="33"/>
      <c r="AH287" s="33"/>
      <c r="AI287" s="33"/>
      <c r="AJ287" s="36"/>
      <c r="AK287" s="10">
        <v>7</v>
      </c>
      <c r="AL287" s="11">
        <v>11</v>
      </c>
      <c r="AM287" s="11">
        <v>13</v>
      </c>
      <c r="AN287" s="11">
        <v>13</v>
      </c>
      <c r="AO287" s="11">
        <v>19</v>
      </c>
      <c r="AP287" s="11">
        <v>23</v>
      </c>
      <c r="AQ287" s="11">
        <v>22</v>
      </c>
      <c r="AR287" s="11">
        <v>23</v>
      </c>
      <c r="AS287" s="11">
        <v>26</v>
      </c>
      <c r="AT287" s="11">
        <v>31</v>
      </c>
      <c r="AU287" s="11">
        <v>25</v>
      </c>
      <c r="AV287" s="11">
        <v>33</v>
      </c>
      <c r="AW287" s="12">
        <v>43</v>
      </c>
      <c r="AX287" s="13">
        <v>55</v>
      </c>
      <c r="AY287" s="13">
        <v>69</v>
      </c>
      <c r="AZ287" s="13">
        <v>67</v>
      </c>
      <c r="BA287" s="13">
        <v>84</v>
      </c>
      <c r="BB287" s="14">
        <v>83</v>
      </c>
      <c r="BC287" s="19">
        <f t="shared" si="24"/>
        <v>69</v>
      </c>
      <c r="BD287" s="55">
        <f t="shared" si="22"/>
        <v>0.98213705748619684</v>
      </c>
      <c r="BE287" s="19">
        <f t="shared" si="23"/>
        <v>1.023059434881455</v>
      </c>
      <c r="BF287" s="19">
        <f t="shared" si="25"/>
        <v>1.0017797986359207</v>
      </c>
      <c r="BG287" s="19">
        <f t="shared" si="21"/>
        <v>0.98090938616433898</v>
      </c>
    </row>
    <row r="288" spans="1:59">
      <c r="A288" s="24">
        <v>287</v>
      </c>
      <c r="B288" s="31">
        <v>2005076</v>
      </c>
      <c r="C288" s="32" t="s">
        <v>286</v>
      </c>
      <c r="D288" s="21">
        <v>4</v>
      </c>
      <c r="E288" s="22">
        <v>9</v>
      </c>
      <c r="F288" s="22">
        <v>11</v>
      </c>
      <c r="G288" s="22">
        <v>22</v>
      </c>
      <c r="H288" s="22">
        <v>25</v>
      </c>
      <c r="I288" s="22">
        <v>28</v>
      </c>
      <c r="J288" s="23">
        <v>13</v>
      </c>
      <c r="Q288" s="33"/>
      <c r="R288" s="33"/>
      <c r="S288" s="33"/>
      <c r="T288" s="33"/>
      <c r="U288" s="33"/>
      <c r="V288" s="33"/>
      <c r="X288" s="34"/>
      <c r="Y288" s="33"/>
      <c r="Z288" s="33"/>
      <c r="AA288" s="33"/>
      <c r="AB288" s="33"/>
      <c r="AC288" s="35"/>
      <c r="AD288" s="33"/>
      <c r="AE288" s="33"/>
      <c r="AF288" s="33"/>
      <c r="AG288" s="33"/>
      <c r="AH288" s="33"/>
      <c r="AI288" s="33"/>
      <c r="AJ288" s="36"/>
      <c r="AK288" s="10">
        <v>6</v>
      </c>
      <c r="AL288" s="11">
        <v>7</v>
      </c>
      <c r="AM288" s="11">
        <v>14</v>
      </c>
      <c r="AN288" s="11">
        <v>21</v>
      </c>
      <c r="AO288" s="11">
        <v>15</v>
      </c>
      <c r="AP288" s="11">
        <v>19</v>
      </c>
      <c r="AQ288" s="11">
        <v>18</v>
      </c>
      <c r="AR288" s="11">
        <v>29</v>
      </c>
      <c r="AS288" s="11">
        <v>22</v>
      </c>
      <c r="AT288" s="11">
        <v>39</v>
      </c>
      <c r="AU288" s="11">
        <v>47</v>
      </c>
      <c r="AV288" s="11">
        <v>43</v>
      </c>
      <c r="AW288" s="12">
        <v>54</v>
      </c>
      <c r="AX288" s="13">
        <v>51</v>
      </c>
      <c r="AY288" s="13">
        <v>48</v>
      </c>
      <c r="AZ288" s="13">
        <v>45</v>
      </c>
      <c r="BA288" s="13">
        <v>42</v>
      </c>
      <c r="BB288" s="14">
        <v>39</v>
      </c>
      <c r="BC288" s="19">
        <f t="shared" si="24"/>
        <v>48</v>
      </c>
      <c r="BD288" s="55">
        <f t="shared" si="22"/>
        <v>0.93712244235141273</v>
      </c>
      <c r="BE288" s="19">
        <f t="shared" si="23"/>
        <v>1.0271516726209808</v>
      </c>
      <c r="BF288" s="19">
        <f t="shared" si="25"/>
        <v>1.0148749594024034</v>
      </c>
      <c r="BG288" s="19">
        <f t="shared" si="21"/>
        <v>0.97927249106852876</v>
      </c>
    </row>
    <row r="289" spans="1:59">
      <c r="A289" s="24">
        <v>288</v>
      </c>
      <c r="B289" s="31">
        <v>2005077</v>
      </c>
      <c r="C289" s="32" t="s">
        <v>287</v>
      </c>
      <c r="D289" s="21">
        <v>8</v>
      </c>
      <c r="E289" s="22">
        <v>17</v>
      </c>
      <c r="F289" s="22">
        <v>22</v>
      </c>
      <c r="G289" s="22">
        <v>24</v>
      </c>
      <c r="H289" s="22">
        <v>32</v>
      </c>
      <c r="I289" s="22">
        <v>33</v>
      </c>
      <c r="J289" s="23">
        <v>16</v>
      </c>
      <c r="Q289" s="33"/>
      <c r="R289" s="33"/>
      <c r="S289" s="33"/>
      <c r="T289" s="33"/>
      <c r="U289" s="33"/>
      <c r="V289" s="33"/>
      <c r="X289" s="34"/>
      <c r="Y289" s="33"/>
      <c r="Z289" s="33"/>
      <c r="AA289" s="33"/>
      <c r="AB289" s="33"/>
      <c r="AC289" s="35"/>
      <c r="AD289" s="33"/>
      <c r="AE289" s="33"/>
      <c r="AF289" s="33"/>
      <c r="AG289" s="33"/>
      <c r="AH289" s="33"/>
      <c r="AI289" s="33"/>
      <c r="AJ289" s="36"/>
      <c r="AK289" s="10">
        <v>7</v>
      </c>
      <c r="AL289" s="11">
        <v>4</v>
      </c>
      <c r="AM289" s="11">
        <v>16</v>
      </c>
      <c r="AN289" s="11">
        <v>16</v>
      </c>
      <c r="AO289" s="11">
        <v>17</v>
      </c>
      <c r="AP289" s="11">
        <v>8</v>
      </c>
      <c r="AQ289" s="11">
        <v>37</v>
      </c>
      <c r="AR289" s="11">
        <v>26</v>
      </c>
      <c r="AS289" s="11">
        <v>26</v>
      </c>
      <c r="AT289" s="11">
        <v>40</v>
      </c>
      <c r="AU289" s="11">
        <v>45</v>
      </c>
      <c r="AV289" s="11">
        <v>38</v>
      </c>
      <c r="AW289" s="12">
        <v>31</v>
      </c>
      <c r="AX289" s="13">
        <v>24</v>
      </c>
      <c r="AY289" s="13">
        <v>51</v>
      </c>
      <c r="AZ289" s="13">
        <v>64</v>
      </c>
      <c r="BA289" s="13">
        <v>60</v>
      </c>
      <c r="BB289" s="14">
        <v>56</v>
      </c>
      <c r="BC289" s="19">
        <f t="shared" si="24"/>
        <v>51</v>
      </c>
      <c r="BD289" s="55">
        <f t="shared" si="22"/>
        <v>0.96576810652809364</v>
      </c>
      <c r="BE289" s="19">
        <f t="shared" si="23"/>
        <v>1.0353361481000325</v>
      </c>
      <c r="BF289" s="19">
        <f t="shared" si="25"/>
        <v>1.0197856446898343</v>
      </c>
      <c r="BG289" s="19">
        <f t="shared" si="21"/>
        <v>0.98663851899967514</v>
      </c>
    </row>
    <row r="290" spans="1:59">
      <c r="A290" s="24">
        <v>289</v>
      </c>
      <c r="B290" s="31">
        <v>2005078</v>
      </c>
      <c r="C290" s="32" t="s">
        <v>288</v>
      </c>
      <c r="D290" s="21">
        <v>3</v>
      </c>
      <c r="E290" s="22">
        <v>11</v>
      </c>
      <c r="F290" s="22">
        <v>15</v>
      </c>
      <c r="G290" s="22">
        <v>20</v>
      </c>
      <c r="H290" s="22">
        <v>26</v>
      </c>
      <c r="I290" s="22">
        <v>32</v>
      </c>
      <c r="J290" s="23">
        <v>11</v>
      </c>
      <c r="Q290" s="33"/>
      <c r="R290" s="33"/>
      <c r="S290" s="33"/>
      <c r="T290" s="33"/>
      <c r="U290" s="33"/>
      <c r="V290" s="33"/>
      <c r="X290" s="34"/>
      <c r="Y290" s="33"/>
      <c r="Z290" s="33"/>
      <c r="AA290" s="33"/>
      <c r="AB290" s="33"/>
      <c r="AC290" s="35"/>
      <c r="AD290" s="33"/>
      <c r="AE290" s="33"/>
      <c r="AF290" s="33"/>
      <c r="AG290" s="33"/>
      <c r="AH290" s="33"/>
      <c r="AI290" s="33"/>
      <c r="AJ290" s="36"/>
      <c r="AK290" s="10">
        <v>8</v>
      </c>
      <c r="AL290" s="11">
        <v>11</v>
      </c>
      <c r="AM290" s="11">
        <v>7</v>
      </c>
      <c r="AN290" s="11">
        <v>17</v>
      </c>
      <c r="AO290" s="11">
        <v>23</v>
      </c>
      <c r="AP290" s="11">
        <v>19</v>
      </c>
      <c r="AQ290" s="11">
        <v>26</v>
      </c>
      <c r="AR290" s="11">
        <v>17</v>
      </c>
      <c r="AS290" s="11">
        <v>30</v>
      </c>
      <c r="AT290" s="11">
        <v>35</v>
      </c>
      <c r="AU290" s="11">
        <v>29</v>
      </c>
      <c r="AV290" s="11">
        <v>37</v>
      </c>
      <c r="AW290" s="12">
        <v>32</v>
      </c>
      <c r="AX290" s="13">
        <v>43</v>
      </c>
      <c r="AY290" s="13">
        <v>56</v>
      </c>
      <c r="AZ290" s="13">
        <v>53</v>
      </c>
      <c r="BA290" s="13">
        <v>50</v>
      </c>
      <c r="BB290" s="14">
        <v>47</v>
      </c>
      <c r="BC290" s="19">
        <f t="shared" si="24"/>
        <v>56</v>
      </c>
      <c r="BD290" s="55">
        <f t="shared" si="22"/>
        <v>1.0803507632348164</v>
      </c>
      <c r="BE290" s="19">
        <f t="shared" si="23"/>
        <v>1.0353361481000325</v>
      </c>
      <c r="BF290" s="19">
        <f t="shared" si="25"/>
        <v>1.0189671971419292</v>
      </c>
      <c r="BG290" s="19">
        <f t="shared" si="21"/>
        <v>0.98909386164339075</v>
      </c>
    </row>
    <row r="291" spans="1:59">
      <c r="A291" s="24">
        <v>290</v>
      </c>
      <c r="B291" s="31">
        <v>2005079</v>
      </c>
      <c r="C291" s="32" t="s">
        <v>289</v>
      </c>
      <c r="D291" s="21">
        <v>3</v>
      </c>
      <c r="E291" s="22">
        <v>9</v>
      </c>
      <c r="F291" s="22">
        <v>20</v>
      </c>
      <c r="G291" s="22">
        <v>24</v>
      </c>
      <c r="H291" s="22">
        <v>25</v>
      </c>
      <c r="I291" s="22">
        <v>28</v>
      </c>
      <c r="J291" s="23">
        <v>5</v>
      </c>
      <c r="Q291" s="33"/>
      <c r="R291" s="33"/>
      <c r="S291" s="33"/>
      <c r="T291" s="33"/>
      <c r="U291" s="33"/>
      <c r="V291" s="33"/>
      <c r="X291" s="34"/>
      <c r="Y291" s="33"/>
      <c r="Z291" s="33"/>
      <c r="AA291" s="33"/>
      <c r="AB291" s="33"/>
      <c r="AC291" s="35"/>
      <c r="AD291" s="33"/>
      <c r="AE291" s="33"/>
      <c r="AF291" s="33"/>
      <c r="AG291" s="33"/>
      <c r="AH291" s="33"/>
      <c r="AI291" s="33"/>
      <c r="AJ291" s="36"/>
      <c r="AK291" s="10">
        <v>4</v>
      </c>
      <c r="AL291" s="11">
        <v>5</v>
      </c>
      <c r="AM291" s="11">
        <v>14</v>
      </c>
      <c r="AN291" s="11">
        <v>13</v>
      </c>
      <c r="AO291" s="11">
        <v>18</v>
      </c>
      <c r="AP291" s="11">
        <v>13</v>
      </c>
      <c r="AQ291" s="11">
        <v>19</v>
      </c>
      <c r="AR291" s="11">
        <v>29</v>
      </c>
      <c r="AS291" s="11">
        <v>32</v>
      </c>
      <c r="AT291" s="11">
        <v>25</v>
      </c>
      <c r="AU291" s="11">
        <v>44</v>
      </c>
      <c r="AV291" s="11">
        <v>39</v>
      </c>
      <c r="AW291" s="12">
        <v>49</v>
      </c>
      <c r="AX291" s="13">
        <v>45</v>
      </c>
      <c r="AY291" s="13">
        <v>41</v>
      </c>
      <c r="AZ291" s="13">
        <v>37</v>
      </c>
      <c r="BA291" s="13">
        <v>33</v>
      </c>
      <c r="BB291" s="14">
        <v>29</v>
      </c>
      <c r="BC291" s="19">
        <f t="shared" si="24"/>
        <v>41</v>
      </c>
      <c r="BD291" s="55">
        <f t="shared" si="22"/>
        <v>1.0844430009743422</v>
      </c>
      <c r="BE291" s="19">
        <f t="shared" si="23"/>
        <v>1.0025982461838259</v>
      </c>
      <c r="BF291" s="19">
        <f t="shared" si="25"/>
        <v>1.0238778824293602</v>
      </c>
      <c r="BG291" s="19">
        <f t="shared" si="21"/>
        <v>0.98622929522572267</v>
      </c>
    </row>
    <row r="292" spans="1:59">
      <c r="A292" s="24">
        <v>291</v>
      </c>
      <c r="B292" s="31">
        <v>2005080</v>
      </c>
      <c r="C292" s="32" t="s">
        <v>290</v>
      </c>
      <c r="D292" s="21">
        <v>1</v>
      </c>
      <c r="E292" s="22">
        <v>12</v>
      </c>
      <c r="F292" s="22">
        <v>14</v>
      </c>
      <c r="G292" s="22">
        <v>26</v>
      </c>
      <c r="H292" s="22">
        <v>27</v>
      </c>
      <c r="I292" s="22">
        <v>32</v>
      </c>
      <c r="J292" s="23">
        <v>16</v>
      </c>
      <c r="Q292" s="33"/>
      <c r="R292" s="33"/>
      <c r="S292" s="33"/>
      <c r="T292" s="33"/>
      <c r="U292" s="33"/>
      <c r="V292" s="33"/>
      <c r="X292" s="34"/>
      <c r="Y292" s="33"/>
      <c r="Z292" s="33"/>
      <c r="AA292" s="33"/>
      <c r="AB292" s="33"/>
      <c r="AC292" s="35"/>
      <c r="AD292" s="33"/>
      <c r="AE292" s="33"/>
      <c r="AF292" s="33"/>
      <c r="AG292" s="33"/>
      <c r="AH292" s="33"/>
      <c r="AI292" s="33"/>
      <c r="AJ292" s="36"/>
      <c r="AK292" s="10">
        <v>7</v>
      </c>
      <c r="AL292" s="11">
        <v>8</v>
      </c>
      <c r="AM292" s="11">
        <v>12</v>
      </c>
      <c r="AN292" s="11">
        <v>10</v>
      </c>
      <c r="AO292" s="11">
        <v>21</v>
      </c>
      <c r="AP292" s="11">
        <v>16</v>
      </c>
      <c r="AQ292" s="11">
        <v>22</v>
      </c>
      <c r="AR292" s="11">
        <v>22</v>
      </c>
      <c r="AS292" s="11">
        <v>24</v>
      </c>
      <c r="AT292" s="11">
        <v>16</v>
      </c>
      <c r="AU292" s="11">
        <v>21</v>
      </c>
      <c r="AV292" s="11">
        <v>42</v>
      </c>
      <c r="AW292" s="12">
        <v>52</v>
      </c>
      <c r="AX292" s="13">
        <v>48</v>
      </c>
      <c r="AY292" s="13">
        <v>61</v>
      </c>
      <c r="AZ292" s="13">
        <v>58</v>
      </c>
      <c r="BA292" s="13">
        <v>55</v>
      </c>
      <c r="BB292" s="14">
        <v>52</v>
      </c>
      <c r="BC292" s="19">
        <f t="shared" si="24"/>
        <v>61</v>
      </c>
      <c r="BD292" s="55">
        <f t="shared" si="22"/>
        <v>1.0517050990581358</v>
      </c>
      <c r="BE292" s="19">
        <f t="shared" si="23"/>
        <v>1.0169210782721663</v>
      </c>
      <c r="BF292" s="19">
        <f t="shared" si="25"/>
        <v>1.0271516726209808</v>
      </c>
      <c r="BG292" s="19">
        <f t="shared" si="21"/>
        <v>0.99277687560896399</v>
      </c>
    </row>
    <row r="293" spans="1:59">
      <c r="A293" s="24">
        <v>292</v>
      </c>
      <c r="B293" s="31">
        <v>2005081</v>
      </c>
      <c r="C293" s="32" t="s">
        <v>291</v>
      </c>
      <c r="D293" s="21">
        <v>2</v>
      </c>
      <c r="E293" s="22">
        <v>4</v>
      </c>
      <c r="F293" s="22">
        <v>10</v>
      </c>
      <c r="G293" s="22">
        <v>12</v>
      </c>
      <c r="H293" s="22">
        <v>26</v>
      </c>
      <c r="I293" s="22">
        <v>30</v>
      </c>
      <c r="J293" s="23">
        <v>3</v>
      </c>
      <c r="Q293" s="33"/>
      <c r="R293" s="33"/>
      <c r="S293" s="33"/>
      <c r="T293" s="33"/>
      <c r="U293" s="33"/>
      <c r="V293" s="33"/>
      <c r="X293" s="34"/>
      <c r="Y293" s="33"/>
      <c r="Z293" s="33"/>
      <c r="AA293" s="33"/>
      <c r="AB293" s="33"/>
      <c r="AC293" s="35"/>
      <c r="AD293" s="33"/>
      <c r="AE293" s="33"/>
      <c r="AF293" s="33"/>
      <c r="AG293" s="33"/>
      <c r="AH293" s="33"/>
      <c r="AI293" s="33"/>
      <c r="AJ293" s="36"/>
      <c r="AK293" s="10">
        <v>6</v>
      </c>
      <c r="AL293" s="11">
        <v>8</v>
      </c>
      <c r="AM293" s="11">
        <v>9</v>
      </c>
      <c r="AN293" s="11">
        <v>12</v>
      </c>
      <c r="AO293" s="11">
        <v>21</v>
      </c>
      <c r="AP293" s="11">
        <v>20</v>
      </c>
      <c r="AQ293" s="11">
        <v>21</v>
      </c>
      <c r="AR293" s="11">
        <v>14</v>
      </c>
      <c r="AS293" s="11">
        <v>29</v>
      </c>
      <c r="AT293" s="11">
        <v>24</v>
      </c>
      <c r="AU293" s="11">
        <v>32</v>
      </c>
      <c r="AV293" s="11">
        <v>42</v>
      </c>
      <c r="AW293" s="12">
        <v>39</v>
      </c>
      <c r="AX293" s="13">
        <v>52</v>
      </c>
      <c r="AY293" s="13">
        <v>50</v>
      </c>
      <c r="AZ293" s="13">
        <v>48</v>
      </c>
      <c r="BA293" s="13">
        <v>46</v>
      </c>
      <c r="BB293" s="14">
        <v>44</v>
      </c>
      <c r="BC293" s="19">
        <f t="shared" si="24"/>
        <v>50</v>
      </c>
      <c r="BD293" s="55">
        <f t="shared" si="22"/>
        <v>1.0598895745371872</v>
      </c>
      <c r="BE293" s="19">
        <f t="shared" si="23"/>
        <v>0.99850600844430004</v>
      </c>
      <c r="BF293" s="19">
        <f t="shared" si="25"/>
        <v>1.0271516726209808</v>
      </c>
      <c r="BG293" s="19">
        <f t="shared" si="21"/>
        <v>0.99113998051315355</v>
      </c>
    </row>
    <row r="294" spans="1:59">
      <c r="A294" s="24">
        <v>293</v>
      </c>
      <c r="B294" s="31">
        <v>2005082</v>
      </c>
      <c r="C294" s="32" t="s">
        <v>292</v>
      </c>
      <c r="D294" s="21">
        <v>1</v>
      </c>
      <c r="E294" s="22">
        <v>7</v>
      </c>
      <c r="F294" s="22">
        <v>11</v>
      </c>
      <c r="G294" s="22">
        <v>14</v>
      </c>
      <c r="H294" s="22">
        <v>19</v>
      </c>
      <c r="I294" s="22">
        <v>20</v>
      </c>
      <c r="J294" s="23">
        <v>12</v>
      </c>
      <c r="Q294" s="33"/>
      <c r="R294" s="33"/>
      <c r="S294" s="33"/>
      <c r="T294" s="33"/>
      <c r="U294" s="33"/>
      <c r="V294" s="33"/>
      <c r="X294" s="34"/>
      <c r="Y294" s="33"/>
      <c r="Z294" s="33"/>
      <c r="AA294" s="33"/>
      <c r="AB294" s="33"/>
      <c r="AC294" s="35"/>
      <c r="AD294" s="33"/>
      <c r="AE294" s="33"/>
      <c r="AF294" s="33"/>
      <c r="AG294" s="33"/>
      <c r="AH294" s="33"/>
      <c r="AI294" s="33"/>
      <c r="AJ294" s="36"/>
      <c r="AK294" s="10">
        <v>9</v>
      </c>
      <c r="AL294" s="11">
        <v>12</v>
      </c>
      <c r="AM294" s="11">
        <v>12</v>
      </c>
      <c r="AN294" s="11">
        <v>12</v>
      </c>
      <c r="AO294" s="11">
        <v>16</v>
      </c>
      <c r="AP294" s="11">
        <v>24</v>
      </c>
      <c r="AQ294" s="11">
        <v>18</v>
      </c>
      <c r="AR294" s="11">
        <v>22</v>
      </c>
      <c r="AS294" s="11">
        <v>28</v>
      </c>
      <c r="AT294" s="11">
        <v>36</v>
      </c>
      <c r="AU294" s="11">
        <v>33</v>
      </c>
      <c r="AV294" s="11">
        <v>30</v>
      </c>
      <c r="AW294" s="12">
        <v>42</v>
      </c>
      <c r="AX294" s="13">
        <v>40</v>
      </c>
      <c r="AY294" s="13">
        <v>38</v>
      </c>
      <c r="AZ294" s="13">
        <v>36</v>
      </c>
      <c r="BA294" s="13">
        <v>34</v>
      </c>
      <c r="BB294" s="14">
        <v>52</v>
      </c>
      <c r="BC294" s="19">
        <f t="shared" si="24"/>
        <v>38</v>
      </c>
      <c r="BD294" s="55">
        <f t="shared" si="22"/>
        <v>1.0066904839233517</v>
      </c>
      <c r="BE294" s="19">
        <f t="shared" si="23"/>
        <v>0.98622929522572267</v>
      </c>
      <c r="BF294" s="19">
        <f t="shared" si="25"/>
        <v>1.0066904839233517</v>
      </c>
      <c r="BG294" s="19">
        <f t="shared" si="21"/>
        <v>0.98827541409548547</v>
      </c>
    </row>
    <row r="295" spans="1:59">
      <c r="A295" s="24">
        <v>294</v>
      </c>
      <c r="B295" s="31">
        <v>2005083</v>
      </c>
      <c r="C295" s="32" t="s">
        <v>293</v>
      </c>
      <c r="D295" s="21">
        <v>3</v>
      </c>
      <c r="E295" s="22">
        <v>5</v>
      </c>
      <c r="F295" s="22">
        <v>9</v>
      </c>
      <c r="G295" s="22">
        <v>14</v>
      </c>
      <c r="H295" s="22">
        <v>16</v>
      </c>
      <c r="I295" s="22">
        <v>30</v>
      </c>
      <c r="J295" s="23">
        <v>13</v>
      </c>
      <c r="Q295" s="33"/>
      <c r="R295" s="33"/>
      <c r="S295" s="33"/>
      <c r="T295" s="33"/>
      <c r="U295" s="33"/>
      <c r="V295" s="33"/>
      <c r="X295" s="34"/>
      <c r="Y295" s="33"/>
      <c r="Z295" s="33"/>
      <c r="AA295" s="33"/>
      <c r="AB295" s="33"/>
      <c r="AC295" s="35"/>
      <c r="AD295" s="33"/>
      <c r="AE295" s="33"/>
      <c r="AF295" s="33"/>
      <c r="AG295" s="33"/>
      <c r="AH295" s="33"/>
      <c r="AI295" s="33"/>
      <c r="AJ295" s="36"/>
      <c r="AK295" s="10">
        <v>5</v>
      </c>
      <c r="AL295" s="11">
        <v>9</v>
      </c>
      <c r="AM295" s="11">
        <v>12</v>
      </c>
      <c r="AN295" s="11">
        <v>17</v>
      </c>
      <c r="AO295" s="11">
        <v>14</v>
      </c>
      <c r="AP295" s="11">
        <v>21</v>
      </c>
      <c r="AQ295" s="11">
        <v>23</v>
      </c>
      <c r="AR295" s="11">
        <v>27</v>
      </c>
      <c r="AS295" s="11">
        <v>33</v>
      </c>
      <c r="AT295" s="11">
        <v>29</v>
      </c>
      <c r="AU295" s="11">
        <v>25</v>
      </c>
      <c r="AV295" s="11">
        <v>21</v>
      </c>
      <c r="AW295" s="12">
        <v>32</v>
      </c>
      <c r="AX295" s="13">
        <v>45</v>
      </c>
      <c r="AY295" s="13">
        <v>60</v>
      </c>
      <c r="AZ295" s="13">
        <v>59</v>
      </c>
      <c r="BA295" s="13">
        <v>58</v>
      </c>
      <c r="BB295" s="14">
        <v>57</v>
      </c>
      <c r="BC295" s="19">
        <f t="shared" si="24"/>
        <v>60</v>
      </c>
      <c r="BD295" s="55">
        <f t="shared" si="22"/>
        <v>1.023059434881455</v>
      </c>
      <c r="BE295" s="19">
        <f t="shared" si="23"/>
        <v>1.0517050990581358</v>
      </c>
      <c r="BF295" s="19">
        <f t="shared" si="25"/>
        <v>1.0222409873335498</v>
      </c>
      <c r="BG295" s="19">
        <f t="shared" si="21"/>
        <v>0.99400454693082163</v>
      </c>
    </row>
    <row r="296" spans="1:59">
      <c r="A296" s="24">
        <v>295</v>
      </c>
      <c r="B296" s="31">
        <v>2005084</v>
      </c>
      <c r="C296" s="32" t="s">
        <v>294</v>
      </c>
      <c r="D296" s="21">
        <v>1</v>
      </c>
      <c r="E296" s="22">
        <v>2</v>
      </c>
      <c r="F296" s="22">
        <v>7</v>
      </c>
      <c r="G296" s="22">
        <v>15</v>
      </c>
      <c r="H296" s="22">
        <v>19</v>
      </c>
      <c r="I296" s="22">
        <v>20</v>
      </c>
      <c r="J296" s="23">
        <v>3</v>
      </c>
      <c r="Q296" s="33"/>
      <c r="R296" s="33"/>
      <c r="S296" s="33"/>
      <c r="T296" s="33"/>
      <c r="U296" s="33"/>
      <c r="V296" s="33"/>
      <c r="X296" s="34"/>
      <c r="Y296" s="33"/>
      <c r="Z296" s="33"/>
      <c r="AA296" s="33"/>
      <c r="AB296" s="33"/>
      <c r="AC296" s="35"/>
      <c r="AD296" s="33"/>
      <c r="AE296" s="33"/>
      <c r="AF296" s="33"/>
      <c r="AG296" s="33"/>
      <c r="AH296" s="33"/>
      <c r="AI296" s="33"/>
      <c r="AJ296" s="36"/>
      <c r="AK296" s="10">
        <v>7</v>
      </c>
      <c r="AL296" s="11">
        <v>12</v>
      </c>
      <c r="AM296" s="11">
        <v>9</v>
      </c>
      <c r="AN296" s="11">
        <v>10</v>
      </c>
      <c r="AO296" s="11">
        <v>15</v>
      </c>
      <c r="AP296" s="11">
        <v>24</v>
      </c>
      <c r="AQ296" s="11">
        <v>19</v>
      </c>
      <c r="AR296" s="11">
        <v>24</v>
      </c>
      <c r="AS296" s="11">
        <v>31</v>
      </c>
      <c r="AT296" s="11">
        <v>28</v>
      </c>
      <c r="AU296" s="11">
        <v>25</v>
      </c>
      <c r="AV296" s="11">
        <v>22</v>
      </c>
      <c r="AW296" s="12">
        <v>19</v>
      </c>
      <c r="AX296" s="13">
        <v>32</v>
      </c>
      <c r="AY296" s="13">
        <v>30</v>
      </c>
      <c r="AZ296" s="13">
        <v>28</v>
      </c>
      <c r="BA296" s="13">
        <v>26</v>
      </c>
      <c r="BB296" s="14">
        <v>44</v>
      </c>
      <c r="BC296" s="19">
        <f t="shared" si="24"/>
        <v>30</v>
      </c>
      <c r="BD296" s="55">
        <f t="shared" si="22"/>
        <v>0.9780448197466709</v>
      </c>
      <c r="BE296" s="19">
        <f t="shared" si="23"/>
        <v>1.0312439103605067</v>
      </c>
      <c r="BF296" s="19">
        <f t="shared" si="25"/>
        <v>1.0042351412796362</v>
      </c>
      <c r="BG296" s="19">
        <f t="shared" si="21"/>
        <v>0.98991230919129591</v>
      </c>
    </row>
    <row r="297" spans="1:59">
      <c r="A297" s="24">
        <v>296</v>
      </c>
      <c r="B297" s="31">
        <v>2005085</v>
      </c>
      <c r="C297" s="32" t="s">
        <v>295</v>
      </c>
      <c r="D297" s="21">
        <v>8</v>
      </c>
      <c r="E297" s="22">
        <v>9</v>
      </c>
      <c r="F297" s="22">
        <v>13</v>
      </c>
      <c r="G297" s="22">
        <v>14</v>
      </c>
      <c r="H297" s="22">
        <v>20</v>
      </c>
      <c r="I297" s="22">
        <v>22</v>
      </c>
      <c r="J297" s="23">
        <v>12</v>
      </c>
      <c r="Q297" s="33"/>
      <c r="R297" s="33"/>
      <c r="S297" s="33"/>
      <c r="T297" s="33"/>
      <c r="U297" s="33"/>
      <c r="V297" s="33"/>
      <c r="X297" s="34"/>
      <c r="Y297" s="33"/>
      <c r="Z297" s="33"/>
      <c r="AA297" s="33"/>
      <c r="AB297" s="33"/>
      <c r="AC297" s="35"/>
      <c r="AD297" s="33"/>
      <c r="AE297" s="33"/>
      <c r="AF297" s="33"/>
      <c r="AG297" s="33"/>
      <c r="AH297" s="33"/>
      <c r="AI297" s="33"/>
      <c r="AJ297" s="36"/>
      <c r="AK297" s="10">
        <v>8</v>
      </c>
      <c r="AL297" s="11">
        <v>6</v>
      </c>
      <c r="AM297" s="11">
        <v>16</v>
      </c>
      <c r="AN297" s="11">
        <v>14</v>
      </c>
      <c r="AO297" s="11">
        <v>16</v>
      </c>
      <c r="AP297" s="11">
        <v>22</v>
      </c>
      <c r="AQ297" s="11">
        <v>23</v>
      </c>
      <c r="AR297" s="11">
        <v>26</v>
      </c>
      <c r="AS297" s="11">
        <v>31</v>
      </c>
      <c r="AT297" s="11">
        <v>38</v>
      </c>
      <c r="AU297" s="11">
        <v>34</v>
      </c>
      <c r="AV297" s="11">
        <v>44</v>
      </c>
      <c r="AW297" s="12">
        <v>56</v>
      </c>
      <c r="AX297" s="13">
        <v>54</v>
      </c>
      <c r="AY297" s="13">
        <v>52</v>
      </c>
      <c r="AZ297" s="13">
        <v>50</v>
      </c>
      <c r="BA297" s="13">
        <v>48</v>
      </c>
      <c r="BB297" s="14">
        <v>46</v>
      </c>
      <c r="BC297" s="19">
        <f t="shared" si="24"/>
        <v>52</v>
      </c>
      <c r="BD297" s="55">
        <f t="shared" si="22"/>
        <v>0.94121468009093856</v>
      </c>
      <c r="BE297" s="19">
        <f t="shared" si="23"/>
        <v>0.99645988957453724</v>
      </c>
      <c r="BF297" s="19">
        <f t="shared" si="25"/>
        <v>0.99523221825267949</v>
      </c>
      <c r="BG297" s="19">
        <f t="shared" si="21"/>
        <v>0.98336472880805459</v>
      </c>
    </row>
    <row r="298" spans="1:59">
      <c r="A298" s="24">
        <v>297</v>
      </c>
      <c r="B298" s="31">
        <v>2005086</v>
      </c>
      <c r="C298" s="32" t="s">
        <v>296</v>
      </c>
      <c r="D298" s="21">
        <v>7</v>
      </c>
      <c r="E298" s="22">
        <v>11</v>
      </c>
      <c r="F298" s="22">
        <v>12</v>
      </c>
      <c r="G298" s="22">
        <v>24</v>
      </c>
      <c r="H298" s="22">
        <v>27</v>
      </c>
      <c r="I298" s="22">
        <v>29</v>
      </c>
      <c r="J298" s="23">
        <v>12</v>
      </c>
      <c r="Q298" s="33"/>
      <c r="R298" s="33"/>
      <c r="S298" s="33"/>
      <c r="T298" s="33"/>
      <c r="U298" s="33"/>
      <c r="V298" s="33"/>
      <c r="X298" s="34"/>
      <c r="Y298" s="33"/>
      <c r="Z298" s="33"/>
      <c r="AA298" s="33"/>
      <c r="AB298" s="33"/>
      <c r="AC298" s="35"/>
      <c r="AD298" s="33"/>
      <c r="AE298" s="33"/>
      <c r="AF298" s="33"/>
      <c r="AG298" s="33"/>
      <c r="AH298" s="33"/>
      <c r="AI298" s="33"/>
      <c r="AJ298" s="36"/>
      <c r="AK298" s="10">
        <v>5</v>
      </c>
      <c r="AL298" s="11">
        <v>10</v>
      </c>
      <c r="AM298" s="11">
        <v>15</v>
      </c>
      <c r="AN298" s="11">
        <v>14</v>
      </c>
      <c r="AO298" s="11">
        <v>19</v>
      </c>
      <c r="AP298" s="11">
        <v>22</v>
      </c>
      <c r="AQ298" s="11">
        <v>20</v>
      </c>
      <c r="AR298" s="11">
        <v>30</v>
      </c>
      <c r="AS298" s="11">
        <v>22</v>
      </c>
      <c r="AT298" s="11">
        <v>26</v>
      </c>
      <c r="AU298" s="11">
        <v>45</v>
      </c>
      <c r="AV298" s="11">
        <v>54</v>
      </c>
      <c r="AW298" s="12">
        <v>65</v>
      </c>
      <c r="AX298" s="13">
        <v>62</v>
      </c>
      <c r="AY298" s="13">
        <v>59</v>
      </c>
      <c r="AZ298" s="13">
        <v>56</v>
      </c>
      <c r="BA298" s="13">
        <v>53</v>
      </c>
      <c r="BB298" s="14">
        <v>50</v>
      </c>
      <c r="BC298" s="19">
        <f t="shared" si="24"/>
        <v>59</v>
      </c>
      <c r="BD298" s="55">
        <f t="shared" si="22"/>
        <v>0.9780448197466709</v>
      </c>
      <c r="BE298" s="19">
        <f t="shared" si="23"/>
        <v>1.0189671971419292</v>
      </c>
      <c r="BF298" s="19">
        <f t="shared" si="25"/>
        <v>1.0066904839233517</v>
      </c>
      <c r="BG298" s="19">
        <f t="shared" si="21"/>
        <v>0.98950308541734322</v>
      </c>
    </row>
    <row r="299" spans="1:59">
      <c r="A299" s="24">
        <v>298</v>
      </c>
      <c r="B299" s="31">
        <v>2005087</v>
      </c>
      <c r="C299" s="32" t="s">
        <v>297</v>
      </c>
      <c r="D299" s="21">
        <v>8</v>
      </c>
      <c r="E299" s="22">
        <v>9</v>
      </c>
      <c r="F299" s="22">
        <v>15</v>
      </c>
      <c r="G299" s="22">
        <v>16</v>
      </c>
      <c r="H299" s="22">
        <v>23</v>
      </c>
      <c r="I299" s="22">
        <v>26</v>
      </c>
      <c r="J299" s="23">
        <v>8</v>
      </c>
      <c r="Q299" s="33"/>
      <c r="R299" s="33"/>
      <c r="S299" s="33"/>
      <c r="T299" s="33"/>
      <c r="U299" s="33"/>
      <c r="V299" s="33"/>
      <c r="X299" s="34"/>
      <c r="Y299" s="33"/>
      <c r="Z299" s="33"/>
      <c r="AA299" s="33"/>
      <c r="AB299" s="33"/>
      <c r="AC299" s="35"/>
      <c r="AD299" s="33"/>
      <c r="AE299" s="33"/>
      <c r="AF299" s="33"/>
      <c r="AG299" s="33"/>
      <c r="AH299" s="33"/>
      <c r="AI299" s="33"/>
      <c r="AJ299" s="36"/>
      <c r="AK299" s="10">
        <v>7</v>
      </c>
      <c r="AL299" s="11">
        <v>9</v>
      </c>
      <c r="AM299" s="11">
        <v>12</v>
      </c>
      <c r="AN299" s="11">
        <v>19</v>
      </c>
      <c r="AO299" s="11">
        <v>13</v>
      </c>
      <c r="AP299" s="11">
        <v>17</v>
      </c>
      <c r="AQ299" s="11">
        <v>34</v>
      </c>
      <c r="AR299" s="11">
        <v>37</v>
      </c>
      <c r="AS299" s="11">
        <v>31</v>
      </c>
      <c r="AT299" s="11">
        <v>37</v>
      </c>
      <c r="AU299" s="11">
        <v>32</v>
      </c>
      <c r="AV299" s="11">
        <v>41</v>
      </c>
      <c r="AW299" s="12">
        <v>37</v>
      </c>
      <c r="AX299" s="13">
        <v>49</v>
      </c>
      <c r="AY299" s="13">
        <v>63</v>
      </c>
      <c r="AZ299" s="13">
        <v>61</v>
      </c>
      <c r="BA299" s="13">
        <v>59</v>
      </c>
      <c r="BB299" s="14">
        <v>57</v>
      </c>
      <c r="BC299" s="19">
        <f t="shared" si="24"/>
        <v>63</v>
      </c>
      <c r="BD299" s="55">
        <f t="shared" si="22"/>
        <v>1.0803507632348164</v>
      </c>
      <c r="BE299" s="19">
        <f t="shared" si="23"/>
        <v>1.0435206235790842</v>
      </c>
      <c r="BF299" s="19">
        <f t="shared" si="25"/>
        <v>1.0246963299772653</v>
      </c>
      <c r="BG299" s="19">
        <f t="shared" si="21"/>
        <v>0.99073075673920108</v>
      </c>
    </row>
    <row r="300" spans="1:59">
      <c r="A300" s="24">
        <v>299</v>
      </c>
      <c r="B300" s="31">
        <v>2005088</v>
      </c>
      <c r="C300" s="32" t="s">
        <v>298</v>
      </c>
      <c r="D300" s="21">
        <v>1</v>
      </c>
      <c r="E300" s="22">
        <v>3</v>
      </c>
      <c r="F300" s="22">
        <v>7</v>
      </c>
      <c r="G300" s="22">
        <v>18</v>
      </c>
      <c r="H300" s="22">
        <v>20</v>
      </c>
      <c r="I300" s="22">
        <v>24</v>
      </c>
      <c r="J300" s="23">
        <v>7</v>
      </c>
      <c r="Q300" s="33"/>
      <c r="R300" s="33"/>
      <c r="S300" s="33"/>
      <c r="T300" s="33"/>
      <c r="U300" s="33"/>
      <c r="V300" s="33"/>
      <c r="X300" s="34"/>
      <c r="Y300" s="33"/>
      <c r="Z300" s="33"/>
      <c r="AA300" s="33"/>
      <c r="AB300" s="33"/>
      <c r="AC300" s="35"/>
      <c r="AD300" s="33"/>
      <c r="AE300" s="33"/>
      <c r="AF300" s="33"/>
      <c r="AG300" s="33"/>
      <c r="AH300" s="33"/>
      <c r="AI300" s="33"/>
      <c r="AJ300" s="36"/>
      <c r="AK300" s="10">
        <v>4</v>
      </c>
      <c r="AL300" s="11">
        <v>9</v>
      </c>
      <c r="AM300" s="11">
        <v>13</v>
      </c>
      <c r="AN300" s="11">
        <v>7</v>
      </c>
      <c r="AO300" s="11">
        <v>17</v>
      </c>
      <c r="AP300" s="11">
        <v>17</v>
      </c>
      <c r="AQ300" s="11">
        <v>19</v>
      </c>
      <c r="AR300" s="11">
        <v>23</v>
      </c>
      <c r="AS300" s="11">
        <v>29</v>
      </c>
      <c r="AT300" s="11">
        <v>25</v>
      </c>
      <c r="AU300" s="11">
        <v>34</v>
      </c>
      <c r="AV300" s="11">
        <v>31</v>
      </c>
      <c r="AW300" s="12">
        <v>28</v>
      </c>
      <c r="AX300" s="13">
        <v>25</v>
      </c>
      <c r="AY300" s="13">
        <v>22</v>
      </c>
      <c r="AZ300" s="13">
        <v>19</v>
      </c>
      <c r="BA300" s="13">
        <v>35</v>
      </c>
      <c r="BB300" s="14">
        <v>33</v>
      </c>
      <c r="BC300" s="19">
        <f t="shared" si="24"/>
        <v>22</v>
      </c>
      <c r="BD300" s="55">
        <f t="shared" si="22"/>
        <v>0.92484572913283536</v>
      </c>
      <c r="BE300" s="19">
        <f t="shared" si="23"/>
        <v>0.97395258200714518</v>
      </c>
      <c r="BF300" s="19">
        <f t="shared" si="25"/>
        <v>1.0058720363754465</v>
      </c>
      <c r="BG300" s="19">
        <f t="shared" si="21"/>
        <v>0.98090938616433898</v>
      </c>
    </row>
    <row r="301" spans="1:59">
      <c r="A301" s="24">
        <v>300</v>
      </c>
      <c r="B301" s="31">
        <v>2005089</v>
      </c>
      <c r="C301" s="32" t="s">
        <v>299</v>
      </c>
      <c r="D301" s="21">
        <v>5</v>
      </c>
      <c r="E301" s="22">
        <v>19</v>
      </c>
      <c r="F301" s="22">
        <v>20</v>
      </c>
      <c r="G301" s="22">
        <v>23</v>
      </c>
      <c r="H301" s="22">
        <v>26</v>
      </c>
      <c r="I301" s="22">
        <v>31</v>
      </c>
      <c r="J301" s="23">
        <v>12</v>
      </c>
      <c r="Q301" s="33"/>
      <c r="R301" s="33"/>
      <c r="S301" s="33"/>
      <c r="T301" s="33"/>
      <c r="U301" s="33"/>
      <c r="V301" s="33"/>
      <c r="X301" s="34"/>
      <c r="Y301" s="33"/>
      <c r="Z301" s="33"/>
      <c r="AA301" s="33"/>
      <c r="AB301" s="33"/>
      <c r="AC301" s="35"/>
      <c r="AD301" s="33"/>
      <c r="AE301" s="33"/>
      <c r="AF301" s="33"/>
      <c r="AG301" s="33"/>
      <c r="AH301" s="33"/>
      <c r="AI301" s="33"/>
      <c r="AJ301" s="36"/>
      <c r="AK301" s="10">
        <v>10</v>
      </c>
      <c r="AL301" s="11">
        <v>12</v>
      </c>
      <c r="AM301" s="11">
        <v>9</v>
      </c>
      <c r="AN301" s="11">
        <v>16</v>
      </c>
      <c r="AO301" s="11">
        <v>26</v>
      </c>
      <c r="AP301" s="11">
        <v>28</v>
      </c>
      <c r="AQ301" s="11">
        <v>25</v>
      </c>
      <c r="AR301" s="11">
        <v>24</v>
      </c>
      <c r="AS301" s="11">
        <v>36</v>
      </c>
      <c r="AT301" s="11">
        <v>40</v>
      </c>
      <c r="AU301" s="11">
        <v>33</v>
      </c>
      <c r="AV301" s="11">
        <v>40</v>
      </c>
      <c r="AW301" s="12">
        <v>34</v>
      </c>
      <c r="AX301" s="13">
        <v>44</v>
      </c>
      <c r="AY301" s="13">
        <v>39</v>
      </c>
      <c r="AZ301" s="13">
        <v>34</v>
      </c>
      <c r="BA301" s="13">
        <v>29</v>
      </c>
      <c r="BB301" s="14">
        <v>44</v>
      </c>
      <c r="BC301" s="19">
        <f t="shared" si="24"/>
        <v>39</v>
      </c>
      <c r="BD301" s="55">
        <f t="shared" si="22"/>
        <v>0.9616758687885677</v>
      </c>
      <c r="BE301" s="19">
        <f t="shared" si="23"/>
        <v>0.96986034426761936</v>
      </c>
      <c r="BF301" s="19">
        <f t="shared" si="25"/>
        <v>0.99277687560896399</v>
      </c>
      <c r="BG301" s="19">
        <f t="shared" si="21"/>
        <v>0.98172783371224415</v>
      </c>
    </row>
    <row r="302" spans="1:59">
      <c r="A302" s="24">
        <v>301</v>
      </c>
      <c r="B302" s="31">
        <v>2005090</v>
      </c>
      <c r="C302" s="32" t="s">
        <v>300</v>
      </c>
      <c r="D302" s="21">
        <v>1</v>
      </c>
      <c r="E302" s="22">
        <v>9</v>
      </c>
      <c r="F302" s="22">
        <v>21</v>
      </c>
      <c r="G302" s="22">
        <v>25</v>
      </c>
      <c r="H302" s="22">
        <v>29</v>
      </c>
      <c r="I302" s="22">
        <v>32</v>
      </c>
      <c r="J302" s="23">
        <v>3</v>
      </c>
      <c r="Q302" s="33"/>
      <c r="R302" s="33"/>
      <c r="S302" s="33"/>
      <c r="T302" s="33"/>
      <c r="U302" s="33"/>
      <c r="V302" s="33"/>
      <c r="X302" s="34"/>
      <c r="Y302" s="33"/>
      <c r="Z302" s="33"/>
      <c r="AA302" s="33"/>
      <c r="AB302" s="33"/>
      <c r="AC302" s="35"/>
      <c r="AD302" s="33"/>
      <c r="AE302" s="33"/>
      <c r="AF302" s="33"/>
      <c r="AG302" s="33"/>
      <c r="AH302" s="33"/>
      <c r="AI302" s="33"/>
      <c r="AJ302" s="36"/>
      <c r="AK302" s="10">
        <v>6</v>
      </c>
      <c r="AL302" s="11">
        <v>5</v>
      </c>
      <c r="AM302" s="11">
        <v>12</v>
      </c>
      <c r="AN302" s="11">
        <v>15</v>
      </c>
      <c r="AO302" s="11">
        <v>12</v>
      </c>
      <c r="AP302" s="11">
        <v>13</v>
      </c>
      <c r="AQ302" s="11">
        <v>18</v>
      </c>
      <c r="AR302" s="11">
        <v>27</v>
      </c>
      <c r="AS302" s="11">
        <v>40</v>
      </c>
      <c r="AT302" s="11">
        <v>33</v>
      </c>
      <c r="AU302" s="11">
        <v>39</v>
      </c>
      <c r="AV302" s="11">
        <v>33</v>
      </c>
      <c r="AW302" s="12">
        <v>42</v>
      </c>
      <c r="AX302" s="13">
        <v>37</v>
      </c>
      <c r="AY302" s="13">
        <v>49</v>
      </c>
      <c r="AZ302" s="13">
        <v>45</v>
      </c>
      <c r="BA302" s="13">
        <v>41</v>
      </c>
      <c r="BB302" s="14">
        <v>37</v>
      </c>
      <c r="BC302" s="19">
        <f t="shared" si="24"/>
        <v>49</v>
      </c>
      <c r="BD302" s="55">
        <f t="shared" si="22"/>
        <v>0.94939915556999022</v>
      </c>
      <c r="BE302" s="19">
        <f t="shared" si="23"/>
        <v>0.9453069178304645</v>
      </c>
      <c r="BF302" s="19">
        <f t="shared" si="25"/>
        <v>0.99768756089639488</v>
      </c>
      <c r="BG302" s="19">
        <f t="shared" si="21"/>
        <v>0.98050016239038651</v>
      </c>
    </row>
    <row r="303" spans="1:59">
      <c r="A303" s="24">
        <v>302</v>
      </c>
      <c r="B303" s="31">
        <v>2005091</v>
      </c>
      <c r="C303" s="32" t="s">
        <v>301</v>
      </c>
      <c r="D303" s="21">
        <v>1</v>
      </c>
      <c r="E303" s="22">
        <v>11</v>
      </c>
      <c r="F303" s="22">
        <v>12</v>
      </c>
      <c r="G303" s="22">
        <v>15</v>
      </c>
      <c r="H303" s="22">
        <v>26</v>
      </c>
      <c r="I303" s="22">
        <v>27</v>
      </c>
      <c r="J303" s="23">
        <v>13</v>
      </c>
      <c r="Q303" s="33"/>
      <c r="R303" s="33"/>
      <c r="S303" s="33"/>
      <c r="T303" s="33"/>
      <c r="U303" s="33"/>
      <c r="V303" s="33"/>
      <c r="X303" s="34"/>
      <c r="Y303" s="33"/>
      <c r="Z303" s="33"/>
      <c r="AA303" s="33"/>
      <c r="AB303" s="33"/>
      <c r="AC303" s="35"/>
      <c r="AD303" s="33"/>
      <c r="AE303" s="33"/>
      <c r="AF303" s="33"/>
      <c r="AG303" s="33"/>
      <c r="AH303" s="33"/>
      <c r="AI303" s="33"/>
      <c r="AJ303" s="36"/>
      <c r="AK303" s="10">
        <v>5</v>
      </c>
      <c r="AL303" s="11">
        <v>12</v>
      </c>
      <c r="AM303" s="11">
        <v>7</v>
      </c>
      <c r="AN303" s="11">
        <v>14</v>
      </c>
      <c r="AO303" s="11">
        <v>22</v>
      </c>
      <c r="AP303" s="11">
        <v>20</v>
      </c>
      <c r="AQ303" s="11">
        <v>20</v>
      </c>
      <c r="AR303" s="11">
        <v>22</v>
      </c>
      <c r="AS303" s="11">
        <v>15</v>
      </c>
      <c r="AT303" s="11">
        <v>20</v>
      </c>
      <c r="AU303" s="11">
        <v>27</v>
      </c>
      <c r="AV303" s="11">
        <v>50</v>
      </c>
      <c r="AW303" s="12">
        <v>47</v>
      </c>
      <c r="AX303" s="13">
        <v>60</v>
      </c>
      <c r="AY303" s="13">
        <v>58</v>
      </c>
      <c r="AZ303" s="13">
        <v>56</v>
      </c>
      <c r="BA303" s="13">
        <v>54</v>
      </c>
      <c r="BB303" s="14">
        <v>52</v>
      </c>
      <c r="BC303" s="19">
        <f t="shared" si="24"/>
        <v>58</v>
      </c>
      <c r="BD303" s="55">
        <f t="shared" si="22"/>
        <v>0.9453069178304645</v>
      </c>
      <c r="BE303" s="19">
        <f t="shared" si="23"/>
        <v>0.9616758687885677</v>
      </c>
      <c r="BF303" s="19">
        <f t="shared" si="25"/>
        <v>1.0075089314712569</v>
      </c>
      <c r="BG303" s="19">
        <f t="shared" si="21"/>
        <v>0.98213705748619684</v>
      </c>
    </row>
    <row r="304" spans="1:59">
      <c r="A304" s="24">
        <v>303</v>
      </c>
      <c r="B304" s="31">
        <v>2005092</v>
      </c>
      <c r="C304" s="32" t="s">
        <v>302</v>
      </c>
      <c r="D304" s="21">
        <v>8</v>
      </c>
      <c r="E304" s="22">
        <v>13</v>
      </c>
      <c r="F304" s="22">
        <v>19</v>
      </c>
      <c r="G304" s="22">
        <v>26</v>
      </c>
      <c r="H304" s="22">
        <v>28</v>
      </c>
      <c r="I304" s="22">
        <v>31</v>
      </c>
      <c r="J304" s="23">
        <v>10</v>
      </c>
      <c r="Q304" s="33"/>
      <c r="R304" s="33"/>
      <c r="S304" s="33"/>
      <c r="T304" s="33"/>
      <c r="U304" s="33"/>
      <c r="V304" s="33"/>
      <c r="X304" s="34"/>
      <c r="Y304" s="33"/>
      <c r="Z304" s="33"/>
      <c r="AA304" s="33"/>
      <c r="AB304" s="33"/>
      <c r="AC304" s="35"/>
      <c r="AD304" s="33"/>
      <c r="AE304" s="33"/>
      <c r="AF304" s="33"/>
      <c r="AG304" s="33"/>
      <c r="AH304" s="33"/>
      <c r="AI304" s="33"/>
      <c r="AJ304" s="36"/>
      <c r="AK304" s="10">
        <v>8</v>
      </c>
      <c r="AL304" s="11">
        <v>9</v>
      </c>
      <c r="AM304" s="11">
        <v>15</v>
      </c>
      <c r="AN304" s="11">
        <v>11</v>
      </c>
      <c r="AO304" s="11">
        <v>20</v>
      </c>
      <c r="AP304" s="11">
        <v>21</v>
      </c>
      <c r="AQ304" s="11">
        <v>26</v>
      </c>
      <c r="AR304" s="11">
        <v>35</v>
      </c>
      <c r="AS304" s="11">
        <v>37</v>
      </c>
      <c r="AT304" s="11">
        <v>29</v>
      </c>
      <c r="AU304" s="11">
        <v>21</v>
      </c>
      <c r="AV304" s="11">
        <v>41</v>
      </c>
      <c r="AW304" s="12">
        <v>50</v>
      </c>
      <c r="AX304" s="13">
        <v>61</v>
      </c>
      <c r="AY304" s="13">
        <v>57</v>
      </c>
      <c r="AZ304" s="13">
        <v>53</v>
      </c>
      <c r="BA304" s="13">
        <v>49</v>
      </c>
      <c r="BB304" s="14">
        <v>65</v>
      </c>
      <c r="BC304" s="19">
        <f t="shared" si="24"/>
        <v>57</v>
      </c>
      <c r="BD304" s="55">
        <f t="shared" si="22"/>
        <v>0.92075349139330953</v>
      </c>
      <c r="BE304" s="19">
        <f t="shared" si="23"/>
        <v>1.000552127314063</v>
      </c>
      <c r="BF304" s="19">
        <f t="shared" si="25"/>
        <v>1.0156934069503085</v>
      </c>
      <c r="BG304" s="19">
        <f t="shared" si="21"/>
        <v>0.97968171484248134</v>
      </c>
    </row>
    <row r="305" spans="1:59">
      <c r="A305" s="24">
        <v>304</v>
      </c>
      <c r="B305" s="31">
        <v>2005093</v>
      </c>
      <c r="C305" s="32" t="s">
        <v>303</v>
      </c>
      <c r="D305" s="21">
        <v>4</v>
      </c>
      <c r="E305" s="22">
        <v>6</v>
      </c>
      <c r="F305" s="22">
        <v>17</v>
      </c>
      <c r="G305" s="22">
        <v>23</v>
      </c>
      <c r="H305" s="22">
        <v>25</v>
      </c>
      <c r="I305" s="22">
        <v>29</v>
      </c>
      <c r="J305" s="23">
        <v>14</v>
      </c>
      <c r="Q305" s="33"/>
      <c r="R305" s="33"/>
      <c r="S305" s="33"/>
      <c r="T305" s="33"/>
      <c r="U305" s="33"/>
      <c r="V305" s="33"/>
      <c r="X305" s="34"/>
      <c r="Y305" s="33"/>
      <c r="Z305" s="33"/>
      <c r="AA305" s="33"/>
      <c r="AB305" s="33"/>
      <c r="AC305" s="35"/>
      <c r="AD305" s="33"/>
      <c r="AE305" s="33"/>
      <c r="AF305" s="33"/>
      <c r="AG305" s="33"/>
      <c r="AH305" s="33"/>
      <c r="AI305" s="33"/>
      <c r="AJ305" s="36"/>
      <c r="AK305" s="10">
        <v>8</v>
      </c>
      <c r="AL305" s="11">
        <v>8</v>
      </c>
      <c r="AM305" s="11">
        <v>14</v>
      </c>
      <c r="AN305" s="11">
        <v>20</v>
      </c>
      <c r="AO305" s="11">
        <v>20</v>
      </c>
      <c r="AP305" s="11">
        <v>24</v>
      </c>
      <c r="AQ305" s="11">
        <v>32</v>
      </c>
      <c r="AR305" s="11">
        <v>34</v>
      </c>
      <c r="AS305" s="11">
        <v>27</v>
      </c>
      <c r="AT305" s="11">
        <v>32</v>
      </c>
      <c r="AU305" s="11">
        <v>39</v>
      </c>
      <c r="AV305" s="11">
        <v>34</v>
      </c>
      <c r="AW305" s="12">
        <v>44</v>
      </c>
      <c r="AX305" s="13">
        <v>40</v>
      </c>
      <c r="AY305" s="13">
        <v>36</v>
      </c>
      <c r="AZ305" s="13">
        <v>50</v>
      </c>
      <c r="BA305" s="13">
        <v>47</v>
      </c>
      <c r="BB305" s="14">
        <v>44</v>
      </c>
      <c r="BC305" s="19">
        <f t="shared" si="24"/>
        <v>36</v>
      </c>
      <c r="BD305" s="55">
        <f t="shared" si="22"/>
        <v>0.9780448197466709</v>
      </c>
      <c r="BE305" s="19">
        <f t="shared" si="23"/>
        <v>0.95144527443975313</v>
      </c>
      <c r="BF305" s="19">
        <f t="shared" si="25"/>
        <v>0.99932445599220532</v>
      </c>
      <c r="BG305" s="19">
        <f t="shared" si="21"/>
        <v>0.9759987008769081</v>
      </c>
    </row>
    <row r="306" spans="1:59">
      <c r="A306" s="24">
        <v>305</v>
      </c>
      <c r="B306" s="31">
        <v>2005094</v>
      </c>
      <c r="C306" s="32" t="s">
        <v>304</v>
      </c>
      <c r="D306" s="21">
        <v>3</v>
      </c>
      <c r="E306" s="22">
        <v>5</v>
      </c>
      <c r="F306" s="22">
        <v>9</v>
      </c>
      <c r="G306" s="22">
        <v>23</v>
      </c>
      <c r="H306" s="22">
        <v>27</v>
      </c>
      <c r="I306" s="22">
        <v>33</v>
      </c>
      <c r="J306" s="23">
        <v>3</v>
      </c>
      <c r="Q306" s="33"/>
      <c r="R306" s="33"/>
      <c r="S306" s="33"/>
      <c r="T306" s="33"/>
      <c r="U306" s="33"/>
      <c r="V306" s="33"/>
      <c r="X306" s="34"/>
      <c r="Y306" s="33"/>
      <c r="Z306" s="33"/>
      <c r="AA306" s="33"/>
      <c r="AB306" s="33"/>
      <c r="AC306" s="35"/>
      <c r="AD306" s="33"/>
      <c r="AE306" s="33"/>
      <c r="AF306" s="33"/>
      <c r="AG306" s="33"/>
      <c r="AH306" s="33"/>
      <c r="AI306" s="33"/>
      <c r="AJ306" s="36"/>
      <c r="AK306" s="10">
        <v>4</v>
      </c>
      <c r="AL306" s="11">
        <v>12</v>
      </c>
      <c r="AM306" s="11">
        <v>15</v>
      </c>
      <c r="AN306" s="11">
        <v>22</v>
      </c>
      <c r="AO306" s="11">
        <v>23</v>
      </c>
      <c r="AP306" s="11">
        <v>20</v>
      </c>
      <c r="AQ306" s="11">
        <v>19</v>
      </c>
      <c r="AR306" s="11">
        <v>30</v>
      </c>
      <c r="AS306" s="11">
        <v>23</v>
      </c>
      <c r="AT306" s="11">
        <v>40</v>
      </c>
      <c r="AU306" s="11">
        <v>35</v>
      </c>
      <c r="AV306" s="11">
        <v>44</v>
      </c>
      <c r="AW306" s="12">
        <v>40</v>
      </c>
      <c r="AX306" s="13">
        <v>36</v>
      </c>
      <c r="AY306" s="13">
        <v>49</v>
      </c>
      <c r="AZ306" s="13">
        <v>46</v>
      </c>
      <c r="BA306" s="13">
        <v>43</v>
      </c>
      <c r="BB306" s="14">
        <v>40</v>
      </c>
      <c r="BC306" s="19">
        <f t="shared" si="24"/>
        <v>49</v>
      </c>
      <c r="BD306" s="55">
        <f t="shared" si="22"/>
        <v>1.0189671971419292</v>
      </c>
      <c r="BE306" s="19">
        <f t="shared" si="23"/>
        <v>0.99032153296524839</v>
      </c>
      <c r="BF306" s="19">
        <f t="shared" si="25"/>
        <v>0.99277687560896399</v>
      </c>
      <c r="BG306" s="19">
        <f t="shared" si="21"/>
        <v>0.98418317635595975</v>
      </c>
    </row>
    <row r="307" spans="1:59">
      <c r="A307" s="24">
        <v>306</v>
      </c>
      <c r="B307" s="31">
        <v>2005095</v>
      </c>
      <c r="C307" s="32" t="s">
        <v>305</v>
      </c>
      <c r="D307" s="21">
        <v>9</v>
      </c>
      <c r="E307" s="22">
        <v>12</v>
      </c>
      <c r="F307" s="22">
        <v>18</v>
      </c>
      <c r="G307" s="22">
        <v>21</v>
      </c>
      <c r="H307" s="22">
        <v>28</v>
      </c>
      <c r="I307" s="22">
        <v>29</v>
      </c>
      <c r="J307" s="23">
        <v>5</v>
      </c>
      <c r="Q307" s="33"/>
      <c r="R307" s="33"/>
      <c r="S307" s="33"/>
      <c r="T307" s="33"/>
      <c r="U307" s="33"/>
      <c r="V307" s="33"/>
      <c r="X307" s="34"/>
      <c r="Y307" s="33"/>
      <c r="Z307" s="33"/>
      <c r="AA307" s="33"/>
      <c r="AB307" s="33"/>
      <c r="AC307" s="35"/>
      <c r="AD307" s="33"/>
      <c r="AE307" s="33"/>
      <c r="AF307" s="33"/>
      <c r="AG307" s="33"/>
      <c r="AH307" s="33"/>
      <c r="AI307" s="33"/>
      <c r="AJ307" s="36"/>
      <c r="AK307" s="10">
        <v>3</v>
      </c>
      <c r="AL307" s="11">
        <v>5</v>
      </c>
      <c r="AM307" s="11">
        <v>17</v>
      </c>
      <c r="AN307" s="11">
        <v>15</v>
      </c>
      <c r="AO307" s="11">
        <v>12</v>
      </c>
      <c r="AP307" s="11">
        <v>21</v>
      </c>
      <c r="AQ307" s="11">
        <v>9</v>
      </c>
      <c r="AR307" s="11">
        <v>37</v>
      </c>
      <c r="AS307" s="11">
        <v>40</v>
      </c>
      <c r="AT307" s="11">
        <v>33</v>
      </c>
      <c r="AU307" s="11">
        <v>39</v>
      </c>
      <c r="AV307" s="11">
        <v>33</v>
      </c>
      <c r="AW307" s="12">
        <v>57</v>
      </c>
      <c r="AX307" s="13">
        <v>53</v>
      </c>
      <c r="AY307" s="13">
        <v>49</v>
      </c>
      <c r="AZ307" s="13">
        <v>45</v>
      </c>
      <c r="BA307" s="13">
        <v>60</v>
      </c>
      <c r="BB307" s="14">
        <v>57</v>
      </c>
      <c r="BC307" s="19">
        <f t="shared" si="24"/>
        <v>49</v>
      </c>
      <c r="BD307" s="55">
        <f t="shared" si="22"/>
        <v>1.0189671971419292</v>
      </c>
      <c r="BE307" s="19">
        <f t="shared" si="23"/>
        <v>0.98418317635595975</v>
      </c>
      <c r="BF307" s="19">
        <f t="shared" si="25"/>
        <v>0.98868463786943817</v>
      </c>
      <c r="BG307" s="19">
        <f t="shared" si="21"/>
        <v>0.98909386164339075</v>
      </c>
    </row>
    <row r="308" spans="1:59">
      <c r="A308" s="24">
        <v>307</v>
      </c>
      <c r="B308" s="31">
        <v>2005096</v>
      </c>
      <c r="C308" s="32" t="s">
        <v>306</v>
      </c>
      <c r="D308" s="21">
        <v>4</v>
      </c>
      <c r="E308" s="22">
        <v>5</v>
      </c>
      <c r="F308" s="22">
        <v>17</v>
      </c>
      <c r="G308" s="22">
        <v>18</v>
      </c>
      <c r="H308" s="22">
        <v>26</v>
      </c>
      <c r="I308" s="22">
        <v>33</v>
      </c>
      <c r="J308" s="23">
        <v>4</v>
      </c>
      <c r="Q308" s="33"/>
      <c r="R308" s="33"/>
      <c r="S308" s="33"/>
      <c r="T308" s="33"/>
      <c r="U308" s="33"/>
      <c r="V308" s="33"/>
      <c r="X308" s="34"/>
      <c r="Y308" s="33"/>
      <c r="Z308" s="33"/>
      <c r="AA308" s="33"/>
      <c r="AB308" s="33"/>
      <c r="AC308" s="35"/>
      <c r="AD308" s="33"/>
      <c r="AE308" s="33"/>
      <c r="AF308" s="33"/>
      <c r="AG308" s="33"/>
      <c r="AH308" s="33"/>
      <c r="AI308" s="33"/>
      <c r="AJ308" s="36"/>
      <c r="AK308" s="10">
        <v>7</v>
      </c>
      <c r="AL308" s="11">
        <v>7</v>
      </c>
      <c r="AM308" s="11">
        <v>13</v>
      </c>
      <c r="AN308" s="11">
        <v>19</v>
      </c>
      <c r="AO308" s="11">
        <v>26</v>
      </c>
      <c r="AP308" s="11">
        <v>15</v>
      </c>
      <c r="AQ308" s="11">
        <v>31</v>
      </c>
      <c r="AR308" s="11">
        <v>33</v>
      </c>
      <c r="AS308" s="11">
        <v>26</v>
      </c>
      <c r="AT308" s="11">
        <v>31</v>
      </c>
      <c r="AU308" s="11">
        <v>25</v>
      </c>
      <c r="AV308" s="11">
        <v>33</v>
      </c>
      <c r="AW308" s="12">
        <v>28</v>
      </c>
      <c r="AX308" s="13">
        <v>23</v>
      </c>
      <c r="AY308" s="13">
        <v>35</v>
      </c>
      <c r="AZ308" s="13">
        <v>49</v>
      </c>
      <c r="BA308" s="13">
        <v>65</v>
      </c>
      <c r="BB308" s="14">
        <v>63</v>
      </c>
      <c r="BC308" s="19">
        <f t="shared" si="24"/>
        <v>35</v>
      </c>
      <c r="BD308" s="55">
        <f t="shared" si="22"/>
        <v>0.92484572913283536</v>
      </c>
      <c r="BE308" s="19">
        <f t="shared" si="23"/>
        <v>0.93507632348164993</v>
      </c>
      <c r="BF308" s="19">
        <f t="shared" si="25"/>
        <v>0.96904189671971419</v>
      </c>
      <c r="BG308" s="19">
        <f t="shared" ref="BG308:BG371" si="26">IF($B308="","",SUM($BC259:$BC308)/50/$BM$3)</f>
        <v>0.98663851899967514</v>
      </c>
    </row>
    <row r="309" spans="1:59">
      <c r="A309" s="24">
        <v>308</v>
      </c>
      <c r="B309" s="31">
        <v>2005097</v>
      </c>
      <c r="C309" s="32" t="s">
        <v>307</v>
      </c>
      <c r="D309" s="21">
        <v>5</v>
      </c>
      <c r="E309" s="22">
        <v>10</v>
      </c>
      <c r="F309" s="22">
        <v>23</v>
      </c>
      <c r="G309" s="22">
        <v>27</v>
      </c>
      <c r="H309" s="22">
        <v>28</v>
      </c>
      <c r="I309" s="22">
        <v>30</v>
      </c>
      <c r="J309" s="23">
        <v>15</v>
      </c>
      <c r="Q309" s="33"/>
      <c r="R309" s="33"/>
      <c r="S309" s="33"/>
      <c r="T309" s="33"/>
      <c r="U309" s="33"/>
      <c r="V309" s="33"/>
      <c r="X309" s="34"/>
      <c r="Y309" s="33"/>
      <c r="Z309" s="33"/>
      <c r="AA309" s="33"/>
      <c r="AB309" s="33"/>
      <c r="AC309" s="35"/>
      <c r="AD309" s="33"/>
      <c r="AE309" s="33"/>
      <c r="AF309" s="33"/>
      <c r="AG309" s="33"/>
      <c r="AH309" s="33"/>
      <c r="AI309" s="33"/>
      <c r="AJ309" s="36"/>
      <c r="AK309" s="10">
        <v>6</v>
      </c>
      <c r="AL309" s="11">
        <v>11</v>
      </c>
      <c r="AM309" s="11">
        <v>8</v>
      </c>
      <c r="AN309" s="11">
        <v>21</v>
      </c>
      <c r="AO309" s="11">
        <v>18</v>
      </c>
      <c r="AP309" s="11">
        <v>27</v>
      </c>
      <c r="AQ309" s="11">
        <v>15</v>
      </c>
      <c r="AR309" s="11">
        <v>23</v>
      </c>
      <c r="AS309" s="11">
        <v>35</v>
      </c>
      <c r="AT309" s="11">
        <v>39</v>
      </c>
      <c r="AU309" s="11">
        <v>32</v>
      </c>
      <c r="AV309" s="11">
        <v>39</v>
      </c>
      <c r="AW309" s="12">
        <v>48</v>
      </c>
      <c r="AX309" s="13">
        <v>59</v>
      </c>
      <c r="AY309" s="13">
        <v>55</v>
      </c>
      <c r="AZ309" s="13">
        <v>51</v>
      </c>
      <c r="BA309" s="13">
        <v>47</v>
      </c>
      <c r="BB309" s="14">
        <v>43</v>
      </c>
      <c r="BC309" s="19">
        <f t="shared" si="24"/>
        <v>55</v>
      </c>
      <c r="BD309" s="55">
        <f t="shared" si="22"/>
        <v>0.91666125365378359</v>
      </c>
      <c r="BE309" s="19">
        <f t="shared" si="23"/>
        <v>0.91870737252354662</v>
      </c>
      <c r="BF309" s="19">
        <f t="shared" si="25"/>
        <v>0.9780448197466709</v>
      </c>
      <c r="BG309" s="19">
        <f t="shared" si="26"/>
        <v>0.9948229944787268</v>
      </c>
    </row>
    <row r="310" spans="1:59">
      <c r="A310" s="24">
        <v>309</v>
      </c>
      <c r="B310" s="31">
        <v>2005098</v>
      </c>
      <c r="C310" s="32" t="s">
        <v>308</v>
      </c>
      <c r="D310" s="21">
        <v>12</v>
      </c>
      <c r="E310" s="22">
        <v>15</v>
      </c>
      <c r="F310" s="22">
        <v>19</v>
      </c>
      <c r="G310" s="22">
        <v>22</v>
      </c>
      <c r="H310" s="22">
        <v>31</v>
      </c>
      <c r="I310" s="22">
        <v>33</v>
      </c>
      <c r="J310" s="23">
        <v>1</v>
      </c>
      <c r="Q310" s="33"/>
      <c r="R310" s="33"/>
      <c r="S310" s="33"/>
      <c r="T310" s="33"/>
      <c r="U310" s="33"/>
      <c r="V310" s="33"/>
      <c r="X310" s="34"/>
      <c r="Y310" s="33"/>
      <c r="Z310" s="33"/>
      <c r="AA310" s="33"/>
      <c r="AB310" s="33"/>
      <c r="AC310" s="35"/>
      <c r="AD310" s="33"/>
      <c r="AE310" s="33"/>
      <c r="AF310" s="33"/>
      <c r="AG310" s="33"/>
      <c r="AH310" s="33"/>
      <c r="AI310" s="33"/>
      <c r="AJ310" s="36"/>
      <c r="AK310" s="10">
        <v>3</v>
      </c>
      <c r="AL310" s="11">
        <v>12</v>
      </c>
      <c r="AM310" s="11">
        <v>12</v>
      </c>
      <c r="AN310" s="11">
        <v>12</v>
      </c>
      <c r="AO310" s="11">
        <v>20</v>
      </c>
      <c r="AP310" s="11">
        <v>28</v>
      </c>
      <c r="AQ310" s="11">
        <v>24</v>
      </c>
      <c r="AR310" s="11">
        <v>22</v>
      </c>
      <c r="AS310" s="11">
        <v>22</v>
      </c>
      <c r="AT310" s="11">
        <v>36</v>
      </c>
      <c r="AU310" s="11">
        <v>41</v>
      </c>
      <c r="AV310" s="11">
        <v>34</v>
      </c>
      <c r="AW310" s="12">
        <v>27</v>
      </c>
      <c r="AX310" s="13">
        <v>52</v>
      </c>
      <c r="AY310" s="13">
        <v>64</v>
      </c>
      <c r="AZ310" s="13">
        <v>60</v>
      </c>
      <c r="BA310" s="13">
        <v>56</v>
      </c>
      <c r="BB310" s="14">
        <v>72</v>
      </c>
      <c r="BC310" s="19">
        <f t="shared" si="24"/>
        <v>64</v>
      </c>
      <c r="BD310" s="55">
        <f t="shared" si="22"/>
        <v>1.0312439103605067</v>
      </c>
      <c r="BE310" s="19">
        <f t="shared" si="23"/>
        <v>1.0046443650535888</v>
      </c>
      <c r="BF310" s="19">
        <f t="shared" si="25"/>
        <v>1.0075089314712569</v>
      </c>
      <c r="BG310" s="19">
        <f t="shared" si="26"/>
        <v>0.9972783371224424</v>
      </c>
    </row>
    <row r="311" spans="1:59">
      <c r="A311" s="24">
        <v>310</v>
      </c>
      <c r="B311" s="31">
        <v>2005099</v>
      </c>
      <c r="C311" s="32" t="s">
        <v>309</v>
      </c>
      <c r="D311" s="21">
        <v>10</v>
      </c>
      <c r="E311" s="22">
        <v>13</v>
      </c>
      <c r="F311" s="22">
        <v>16</v>
      </c>
      <c r="G311" s="22">
        <v>22</v>
      </c>
      <c r="H311" s="22">
        <v>24</v>
      </c>
      <c r="I311" s="22">
        <v>31</v>
      </c>
      <c r="J311" s="23">
        <v>9</v>
      </c>
      <c r="Q311" s="33"/>
      <c r="R311" s="33"/>
      <c r="S311" s="33"/>
      <c r="T311" s="33"/>
      <c r="U311" s="33"/>
      <c r="V311" s="33"/>
      <c r="X311" s="34"/>
      <c r="Y311" s="33"/>
      <c r="Z311" s="33"/>
      <c r="AA311" s="33"/>
      <c r="AB311" s="33"/>
      <c r="AC311" s="35"/>
      <c r="AD311" s="33"/>
      <c r="AE311" s="33"/>
      <c r="AF311" s="33"/>
      <c r="AG311" s="33"/>
      <c r="AH311" s="33"/>
      <c r="AI311" s="33"/>
      <c r="AJ311" s="36"/>
      <c r="AK311" s="10">
        <v>5</v>
      </c>
      <c r="AL311" s="11">
        <v>8</v>
      </c>
      <c r="AM311" s="11">
        <v>11</v>
      </c>
      <c r="AN311" s="11">
        <v>14</v>
      </c>
      <c r="AO311" s="11">
        <v>18</v>
      </c>
      <c r="AP311" s="11">
        <v>20</v>
      </c>
      <c r="AQ311" s="11">
        <v>26</v>
      </c>
      <c r="AR311" s="11">
        <v>16</v>
      </c>
      <c r="AS311" s="11">
        <v>28</v>
      </c>
      <c r="AT311" s="11">
        <v>32</v>
      </c>
      <c r="AU311" s="11">
        <v>38</v>
      </c>
      <c r="AV311" s="11">
        <v>46</v>
      </c>
      <c r="AW311" s="12">
        <v>41</v>
      </c>
      <c r="AX311" s="13">
        <v>52</v>
      </c>
      <c r="AY311" s="13">
        <v>65</v>
      </c>
      <c r="AZ311" s="13">
        <v>62</v>
      </c>
      <c r="BA311" s="13">
        <v>59</v>
      </c>
      <c r="BB311" s="14">
        <v>56</v>
      </c>
      <c r="BC311" s="19">
        <f t="shared" si="24"/>
        <v>65</v>
      </c>
      <c r="BD311" s="55">
        <f t="shared" si="22"/>
        <v>1.0967197141929197</v>
      </c>
      <c r="BE311" s="19">
        <f t="shared" si="23"/>
        <v>1.0578434556674245</v>
      </c>
      <c r="BF311" s="19">
        <f t="shared" si="25"/>
        <v>1.027970120168886</v>
      </c>
      <c r="BG311" s="19">
        <f t="shared" si="26"/>
        <v>1.0070997076973043</v>
      </c>
    </row>
    <row r="312" spans="1:59">
      <c r="A312" s="24">
        <v>311</v>
      </c>
      <c r="B312" s="31">
        <v>2005100</v>
      </c>
      <c r="C312" s="32" t="s">
        <v>310</v>
      </c>
      <c r="D312" s="21">
        <v>2</v>
      </c>
      <c r="E312" s="22">
        <v>4</v>
      </c>
      <c r="F312" s="22">
        <v>9</v>
      </c>
      <c r="G312" s="22">
        <v>14</v>
      </c>
      <c r="H312" s="22">
        <v>16</v>
      </c>
      <c r="I312" s="22">
        <v>31</v>
      </c>
      <c r="J312" s="23">
        <v>3</v>
      </c>
      <c r="Q312" s="33"/>
      <c r="R312" s="33"/>
      <c r="S312" s="33"/>
      <c r="T312" s="33"/>
      <c r="U312" s="33"/>
      <c r="V312" s="33"/>
      <c r="X312" s="34"/>
      <c r="Y312" s="33"/>
      <c r="Z312" s="33"/>
      <c r="AA312" s="33"/>
      <c r="AB312" s="33"/>
      <c r="AC312" s="35"/>
      <c r="AD312" s="33"/>
      <c r="AE312" s="33"/>
      <c r="AF312" s="33"/>
      <c r="AG312" s="33"/>
      <c r="AH312" s="33"/>
      <c r="AI312" s="33"/>
      <c r="AJ312" s="36"/>
      <c r="AK312" s="10">
        <v>7</v>
      </c>
      <c r="AL312" s="11">
        <v>8</v>
      </c>
      <c r="AM312" s="11">
        <v>16</v>
      </c>
      <c r="AN312" s="11">
        <v>16</v>
      </c>
      <c r="AO312" s="11">
        <v>13</v>
      </c>
      <c r="AP312" s="11">
        <v>20</v>
      </c>
      <c r="AQ312" s="11">
        <v>22</v>
      </c>
      <c r="AR312" s="11">
        <v>26</v>
      </c>
      <c r="AS312" s="11">
        <v>32</v>
      </c>
      <c r="AT312" s="11">
        <v>28</v>
      </c>
      <c r="AU312" s="11">
        <v>24</v>
      </c>
      <c r="AV312" s="11">
        <v>20</v>
      </c>
      <c r="AW312" s="12">
        <v>31</v>
      </c>
      <c r="AX312" s="13">
        <v>44</v>
      </c>
      <c r="AY312" s="13">
        <v>59</v>
      </c>
      <c r="AZ312" s="13">
        <v>58</v>
      </c>
      <c r="BA312" s="13">
        <v>57</v>
      </c>
      <c r="BB312" s="14">
        <v>56</v>
      </c>
      <c r="BC312" s="19">
        <f t="shared" si="24"/>
        <v>59</v>
      </c>
      <c r="BD312" s="55">
        <f t="shared" si="22"/>
        <v>1.137642091588178</v>
      </c>
      <c r="BE312" s="19">
        <f t="shared" si="23"/>
        <v>1.0783046443650537</v>
      </c>
      <c r="BF312" s="19">
        <f t="shared" si="25"/>
        <v>1.0197856446898343</v>
      </c>
      <c r="BG312" s="19">
        <f t="shared" si="26"/>
        <v>1.0107827216628775</v>
      </c>
    </row>
    <row r="313" spans="1:59">
      <c r="A313" s="24">
        <v>312</v>
      </c>
      <c r="B313" s="31">
        <v>2005101</v>
      </c>
      <c r="C313" s="32" t="s">
        <v>311</v>
      </c>
      <c r="D313" s="21">
        <v>9</v>
      </c>
      <c r="E313" s="22">
        <v>16</v>
      </c>
      <c r="F313" s="22">
        <v>19</v>
      </c>
      <c r="G313" s="22">
        <v>21</v>
      </c>
      <c r="H313" s="22">
        <v>22</v>
      </c>
      <c r="I313" s="22">
        <v>24</v>
      </c>
      <c r="J313" s="23">
        <v>12</v>
      </c>
      <c r="Q313" s="33"/>
      <c r="R313" s="33"/>
      <c r="S313" s="33"/>
      <c r="T313" s="33"/>
      <c r="U313" s="33"/>
      <c r="V313" s="33"/>
      <c r="X313" s="34"/>
      <c r="Y313" s="33"/>
      <c r="Z313" s="33"/>
      <c r="AA313" s="33"/>
      <c r="AB313" s="33"/>
      <c r="AC313" s="35"/>
      <c r="AD313" s="33"/>
      <c r="AE313" s="33"/>
      <c r="AF313" s="33"/>
      <c r="AG313" s="33"/>
      <c r="AH313" s="33"/>
      <c r="AI313" s="33"/>
      <c r="AJ313" s="36"/>
      <c r="AK313" s="10">
        <v>3</v>
      </c>
      <c r="AL313" s="11">
        <v>7</v>
      </c>
      <c r="AM313" s="11">
        <v>16</v>
      </c>
      <c r="AN313" s="11">
        <v>15</v>
      </c>
      <c r="AO313" s="11">
        <v>13</v>
      </c>
      <c r="AP313" s="11">
        <v>15</v>
      </c>
      <c r="AQ313" s="11">
        <v>21</v>
      </c>
      <c r="AR313" s="11">
        <v>31</v>
      </c>
      <c r="AS313" s="11">
        <v>34</v>
      </c>
      <c r="AT313" s="11">
        <v>39</v>
      </c>
      <c r="AU313" s="11">
        <v>46</v>
      </c>
      <c r="AV313" s="11">
        <v>41</v>
      </c>
      <c r="AW313" s="12">
        <v>36</v>
      </c>
      <c r="AX313" s="13">
        <v>31</v>
      </c>
      <c r="AY313" s="13">
        <v>43</v>
      </c>
      <c r="AZ313" s="13">
        <v>39</v>
      </c>
      <c r="BA313" s="13">
        <v>35</v>
      </c>
      <c r="BB313" s="14">
        <v>51</v>
      </c>
      <c r="BC313" s="19">
        <f t="shared" si="24"/>
        <v>43</v>
      </c>
      <c r="BD313" s="55">
        <f t="shared" si="22"/>
        <v>1.1703799935043846</v>
      </c>
      <c r="BE313" s="19">
        <f t="shared" si="23"/>
        <v>1.04761286131861</v>
      </c>
      <c r="BF313" s="19">
        <f t="shared" si="25"/>
        <v>1.0156934069503085</v>
      </c>
      <c r="BG313" s="19">
        <f t="shared" si="26"/>
        <v>1.0152841831763559</v>
      </c>
    </row>
    <row r="314" spans="1:59">
      <c r="A314" s="24">
        <v>313</v>
      </c>
      <c r="B314" s="31">
        <v>2005102</v>
      </c>
      <c r="C314" s="32" t="s">
        <v>312</v>
      </c>
      <c r="D314" s="21">
        <v>2</v>
      </c>
      <c r="E314" s="22">
        <v>5</v>
      </c>
      <c r="F314" s="22">
        <v>6</v>
      </c>
      <c r="G314" s="22">
        <v>14</v>
      </c>
      <c r="H314" s="22">
        <v>24</v>
      </c>
      <c r="I314" s="22">
        <v>31</v>
      </c>
      <c r="J314" s="23">
        <v>12</v>
      </c>
      <c r="Q314" s="33"/>
      <c r="R314" s="33"/>
      <c r="S314" s="33"/>
      <c r="T314" s="33"/>
      <c r="U314" s="33"/>
      <c r="V314" s="33"/>
      <c r="X314" s="34"/>
      <c r="Y314" s="33"/>
      <c r="Z314" s="33"/>
      <c r="AA314" s="33"/>
      <c r="AB314" s="33"/>
      <c r="AC314" s="35"/>
      <c r="AD314" s="33"/>
      <c r="AE314" s="33"/>
      <c r="AF314" s="33"/>
      <c r="AG314" s="33"/>
      <c r="AH314" s="33"/>
      <c r="AI314" s="33"/>
      <c r="AJ314" s="36"/>
      <c r="AK314" s="10">
        <v>7</v>
      </c>
      <c r="AL314" s="11">
        <v>10</v>
      </c>
      <c r="AM314" s="11">
        <v>12</v>
      </c>
      <c r="AN314" s="11">
        <v>10</v>
      </c>
      <c r="AO314" s="11">
        <v>19</v>
      </c>
      <c r="AP314" s="11">
        <v>26</v>
      </c>
      <c r="AQ314" s="11">
        <v>28</v>
      </c>
      <c r="AR314" s="11">
        <v>22</v>
      </c>
      <c r="AS314" s="11">
        <v>27</v>
      </c>
      <c r="AT314" s="11">
        <v>22</v>
      </c>
      <c r="AU314" s="11">
        <v>30</v>
      </c>
      <c r="AV314" s="11">
        <v>26</v>
      </c>
      <c r="AW314" s="12">
        <v>37</v>
      </c>
      <c r="AX314" s="13">
        <v>50</v>
      </c>
      <c r="AY314" s="13">
        <v>48</v>
      </c>
      <c r="AZ314" s="13">
        <v>46</v>
      </c>
      <c r="BA314" s="13">
        <v>44</v>
      </c>
      <c r="BB314" s="14">
        <v>42</v>
      </c>
      <c r="BC314" s="19">
        <f t="shared" si="24"/>
        <v>48</v>
      </c>
      <c r="BD314" s="55">
        <f t="shared" si="22"/>
        <v>1.1417343293277038</v>
      </c>
      <c r="BE314" s="19">
        <f t="shared" si="23"/>
        <v>1.0291977914907438</v>
      </c>
      <c r="BF314" s="19">
        <f t="shared" si="25"/>
        <v>1.013238064306593</v>
      </c>
      <c r="BG314" s="19">
        <f t="shared" si="26"/>
        <v>1.0165118544982137</v>
      </c>
    </row>
    <row r="315" spans="1:59">
      <c r="A315" s="24">
        <v>314</v>
      </c>
      <c r="B315" s="31">
        <v>2005103</v>
      </c>
      <c r="C315" s="32" t="s">
        <v>313</v>
      </c>
      <c r="D315" s="21">
        <v>4</v>
      </c>
      <c r="E315" s="22">
        <v>7</v>
      </c>
      <c r="F315" s="22">
        <v>16</v>
      </c>
      <c r="G315" s="22">
        <v>18</v>
      </c>
      <c r="H315" s="22">
        <v>23</v>
      </c>
      <c r="I315" s="22">
        <v>30</v>
      </c>
      <c r="J315" s="23">
        <v>7</v>
      </c>
      <c r="Q315" s="33"/>
      <c r="R315" s="33"/>
      <c r="S315" s="33"/>
      <c r="T315" s="33"/>
      <c r="U315" s="33"/>
      <c r="V315" s="33"/>
      <c r="X315" s="34"/>
      <c r="Y315" s="33"/>
      <c r="Z315" s="33"/>
      <c r="AA315" s="33"/>
      <c r="AB315" s="33"/>
      <c r="AC315" s="35"/>
      <c r="AD315" s="33"/>
      <c r="AE315" s="33"/>
      <c r="AF315" s="33"/>
      <c r="AG315" s="33"/>
      <c r="AH315" s="33"/>
      <c r="AI315" s="33"/>
      <c r="AJ315" s="36"/>
      <c r="AK315" s="10">
        <v>5</v>
      </c>
      <c r="AL315" s="11">
        <v>10</v>
      </c>
      <c r="AM315" s="11">
        <v>13</v>
      </c>
      <c r="AN315" s="11">
        <v>14</v>
      </c>
      <c r="AO315" s="11">
        <v>14</v>
      </c>
      <c r="AP315" s="11">
        <v>26</v>
      </c>
      <c r="AQ315" s="11">
        <v>26</v>
      </c>
      <c r="AR315" s="11">
        <v>28</v>
      </c>
      <c r="AS315" s="11">
        <v>32</v>
      </c>
      <c r="AT315" s="11">
        <v>38</v>
      </c>
      <c r="AU315" s="11">
        <v>33</v>
      </c>
      <c r="AV315" s="11">
        <v>28</v>
      </c>
      <c r="AW315" s="12">
        <v>23</v>
      </c>
      <c r="AX315" s="13">
        <v>34</v>
      </c>
      <c r="AY315" s="13">
        <v>47</v>
      </c>
      <c r="AZ315" s="13">
        <v>44</v>
      </c>
      <c r="BA315" s="13">
        <v>60</v>
      </c>
      <c r="BB315" s="14">
        <v>58</v>
      </c>
      <c r="BC315" s="19">
        <f t="shared" si="24"/>
        <v>47</v>
      </c>
      <c r="BD315" s="55">
        <f t="shared" si="22"/>
        <v>1.0721662877557647</v>
      </c>
      <c r="BE315" s="19">
        <f t="shared" si="23"/>
        <v>1.0517050990581358</v>
      </c>
      <c r="BF315" s="19">
        <f t="shared" si="25"/>
        <v>1.0058720363754465</v>
      </c>
      <c r="BG315" s="19">
        <f t="shared" si="26"/>
        <v>1.0124196167586879</v>
      </c>
    </row>
    <row r="316" spans="1:59">
      <c r="A316" s="24">
        <v>315</v>
      </c>
      <c r="B316" s="31">
        <v>2005104</v>
      </c>
      <c r="C316" s="32" t="s">
        <v>314</v>
      </c>
      <c r="D316" s="21">
        <v>2</v>
      </c>
      <c r="E316" s="22">
        <v>4</v>
      </c>
      <c r="F316" s="22">
        <v>21</v>
      </c>
      <c r="G316" s="22">
        <v>23</v>
      </c>
      <c r="H316" s="22">
        <v>30</v>
      </c>
      <c r="I316" s="22">
        <v>33</v>
      </c>
      <c r="J316" s="23">
        <v>9</v>
      </c>
      <c r="Q316" s="33"/>
      <c r="R316" s="33"/>
      <c r="S316" s="33"/>
      <c r="T316" s="33"/>
      <c r="U316" s="33"/>
      <c r="V316" s="33"/>
      <c r="X316" s="34"/>
      <c r="Y316" s="33"/>
      <c r="Z316" s="33"/>
      <c r="AA316" s="33"/>
      <c r="AB316" s="33"/>
      <c r="AC316" s="35"/>
      <c r="AD316" s="33"/>
      <c r="AE316" s="33"/>
      <c r="AF316" s="33"/>
      <c r="AG316" s="33"/>
      <c r="AH316" s="33"/>
      <c r="AI316" s="33"/>
      <c r="AJ316" s="36"/>
      <c r="AK316" s="10">
        <v>5</v>
      </c>
      <c r="AL316" s="11">
        <v>9</v>
      </c>
      <c r="AM316" s="11">
        <v>13</v>
      </c>
      <c r="AN316" s="11">
        <v>17</v>
      </c>
      <c r="AO316" s="11">
        <v>15</v>
      </c>
      <c r="AP316" s="11">
        <v>25</v>
      </c>
      <c r="AQ316" s="11">
        <v>23</v>
      </c>
      <c r="AR316" s="11">
        <v>13</v>
      </c>
      <c r="AS316" s="11">
        <v>25</v>
      </c>
      <c r="AT316" s="11">
        <v>41</v>
      </c>
      <c r="AU316" s="11">
        <v>35</v>
      </c>
      <c r="AV316" s="11">
        <v>29</v>
      </c>
      <c r="AW316" s="12">
        <v>23</v>
      </c>
      <c r="AX316" s="13">
        <v>33</v>
      </c>
      <c r="AY316" s="13">
        <v>45</v>
      </c>
      <c r="AZ316" s="13">
        <v>41</v>
      </c>
      <c r="BA316" s="13">
        <v>37</v>
      </c>
      <c r="BB316" s="14">
        <v>33</v>
      </c>
      <c r="BC316" s="19">
        <f t="shared" si="24"/>
        <v>45</v>
      </c>
      <c r="BD316" s="55">
        <f t="shared" si="22"/>
        <v>0.99032153296524839</v>
      </c>
      <c r="BE316" s="19">
        <f t="shared" si="23"/>
        <v>1.0435206235790842</v>
      </c>
      <c r="BF316" s="19">
        <f t="shared" si="25"/>
        <v>1.0091458265670672</v>
      </c>
      <c r="BG316" s="19">
        <f t="shared" si="26"/>
        <v>1.0165118544982137</v>
      </c>
    </row>
    <row r="317" spans="1:59">
      <c r="A317" s="24">
        <v>316</v>
      </c>
      <c r="B317" s="31">
        <v>2005105</v>
      </c>
      <c r="C317" s="32" t="s">
        <v>315</v>
      </c>
      <c r="D317" s="21">
        <v>4</v>
      </c>
      <c r="E317" s="22">
        <v>15</v>
      </c>
      <c r="F317" s="22">
        <v>23</v>
      </c>
      <c r="G317" s="22">
        <v>30</v>
      </c>
      <c r="H317" s="22">
        <v>32</v>
      </c>
      <c r="I317" s="22">
        <v>33</v>
      </c>
      <c r="J317" s="23">
        <v>3</v>
      </c>
      <c r="Q317" s="33"/>
      <c r="R317" s="33"/>
      <c r="S317" s="33"/>
      <c r="T317" s="33"/>
      <c r="U317" s="33"/>
      <c r="V317" s="33"/>
      <c r="X317" s="34"/>
      <c r="Y317" s="33"/>
      <c r="Z317" s="33"/>
      <c r="AA317" s="33"/>
      <c r="AB317" s="33"/>
      <c r="AC317" s="35"/>
      <c r="AD317" s="33"/>
      <c r="AE317" s="33"/>
      <c r="AF317" s="33"/>
      <c r="AG317" s="33"/>
      <c r="AH317" s="33"/>
      <c r="AI317" s="33"/>
      <c r="AJ317" s="36"/>
      <c r="AK317" s="10">
        <v>5</v>
      </c>
      <c r="AL317" s="11">
        <v>9</v>
      </c>
      <c r="AM317" s="11">
        <v>12</v>
      </c>
      <c r="AN317" s="11">
        <v>17</v>
      </c>
      <c r="AO317" s="11">
        <v>18</v>
      </c>
      <c r="AP317" s="11">
        <v>25</v>
      </c>
      <c r="AQ317" s="11">
        <v>29</v>
      </c>
      <c r="AR317" s="11">
        <v>17</v>
      </c>
      <c r="AS317" s="11">
        <v>27</v>
      </c>
      <c r="AT317" s="11">
        <v>41</v>
      </c>
      <c r="AU317" s="11">
        <v>33</v>
      </c>
      <c r="AV317" s="11">
        <v>25</v>
      </c>
      <c r="AW317" s="12">
        <v>17</v>
      </c>
      <c r="AX317" s="13">
        <v>41</v>
      </c>
      <c r="AY317" s="13">
        <v>69</v>
      </c>
      <c r="AZ317" s="13">
        <v>65</v>
      </c>
      <c r="BA317" s="13">
        <v>61</v>
      </c>
      <c r="BB317" s="14">
        <v>57</v>
      </c>
      <c r="BC317" s="19">
        <f t="shared" si="24"/>
        <v>69</v>
      </c>
      <c r="BD317" s="55">
        <f t="shared" si="22"/>
        <v>1.0312439103605067</v>
      </c>
      <c r="BE317" s="19">
        <f t="shared" si="23"/>
        <v>1.0844430009743422</v>
      </c>
      <c r="BF317" s="19">
        <f t="shared" si="25"/>
        <v>1.0156934069503085</v>
      </c>
      <c r="BG317" s="19">
        <f t="shared" si="26"/>
        <v>1.0214225397856447</v>
      </c>
    </row>
    <row r="318" spans="1:59">
      <c r="A318" s="24">
        <v>317</v>
      </c>
      <c r="B318" s="31">
        <v>2005106</v>
      </c>
      <c r="C318" s="32" t="s">
        <v>316</v>
      </c>
      <c r="D318" s="21">
        <v>1</v>
      </c>
      <c r="E318" s="22">
        <v>11</v>
      </c>
      <c r="F318" s="22">
        <v>13</v>
      </c>
      <c r="G318" s="22">
        <v>24</v>
      </c>
      <c r="H318" s="22">
        <v>26</v>
      </c>
      <c r="I318" s="22">
        <v>31</v>
      </c>
      <c r="J318" s="23">
        <v>13</v>
      </c>
      <c r="Q318" s="33"/>
      <c r="R318" s="33"/>
      <c r="S318" s="33"/>
      <c r="T318" s="33"/>
      <c r="U318" s="33"/>
      <c r="V318" s="33"/>
      <c r="X318" s="34"/>
      <c r="Y318" s="33"/>
      <c r="Z318" s="33"/>
      <c r="AA318" s="33"/>
      <c r="AB318" s="33"/>
      <c r="AC318" s="35"/>
      <c r="AD318" s="33"/>
      <c r="AE318" s="33"/>
      <c r="AF318" s="33"/>
      <c r="AG318" s="33"/>
      <c r="AH318" s="33"/>
      <c r="AI318" s="33"/>
      <c r="AJ318" s="36"/>
      <c r="AK318" s="10">
        <v>7</v>
      </c>
      <c r="AL318" s="11">
        <v>10</v>
      </c>
      <c r="AM318" s="11">
        <v>11</v>
      </c>
      <c r="AN318" s="11">
        <v>10</v>
      </c>
      <c r="AO318" s="11">
        <v>22</v>
      </c>
      <c r="AP318" s="11">
        <v>18</v>
      </c>
      <c r="AQ318" s="11">
        <v>25</v>
      </c>
      <c r="AR318" s="11">
        <v>16</v>
      </c>
      <c r="AS318" s="11">
        <v>18</v>
      </c>
      <c r="AT318" s="11">
        <v>22</v>
      </c>
      <c r="AU318" s="11">
        <v>28</v>
      </c>
      <c r="AV318" s="11">
        <v>50</v>
      </c>
      <c r="AW318" s="12">
        <v>46</v>
      </c>
      <c r="AX318" s="13">
        <v>58</v>
      </c>
      <c r="AY318" s="13">
        <v>55</v>
      </c>
      <c r="AZ318" s="13">
        <v>52</v>
      </c>
      <c r="BA318" s="13">
        <v>49</v>
      </c>
      <c r="BB318" s="14">
        <v>46</v>
      </c>
      <c r="BC318" s="19">
        <f t="shared" si="24"/>
        <v>55</v>
      </c>
      <c r="BD318" s="55">
        <f t="shared" si="22"/>
        <v>1.0803507632348164</v>
      </c>
      <c r="BE318" s="19">
        <f t="shared" si="23"/>
        <v>1.1253653783696005</v>
      </c>
      <c r="BF318" s="19">
        <f t="shared" si="25"/>
        <v>1.0197856446898343</v>
      </c>
      <c r="BG318" s="19">
        <f t="shared" si="26"/>
        <v>1.0234686586554076</v>
      </c>
    </row>
    <row r="319" spans="1:59">
      <c r="A319" s="24">
        <v>318</v>
      </c>
      <c r="B319" s="31">
        <v>2005107</v>
      </c>
      <c r="C319" s="32" t="s">
        <v>317</v>
      </c>
      <c r="D319" s="21">
        <v>9</v>
      </c>
      <c r="E319" s="22">
        <v>10</v>
      </c>
      <c r="F319" s="22">
        <v>20</v>
      </c>
      <c r="G319" s="22">
        <v>24</v>
      </c>
      <c r="H319" s="22">
        <v>25</v>
      </c>
      <c r="I319" s="22">
        <v>26</v>
      </c>
      <c r="J319" s="23">
        <v>11</v>
      </c>
      <c r="Q319" s="33"/>
      <c r="R319" s="33"/>
      <c r="S319" s="33"/>
      <c r="T319" s="33"/>
      <c r="U319" s="33"/>
      <c r="V319" s="33"/>
      <c r="X319" s="34"/>
      <c r="Y319" s="33"/>
      <c r="Z319" s="33"/>
      <c r="AA319" s="33"/>
      <c r="AB319" s="33"/>
      <c r="AC319" s="35"/>
      <c r="AD319" s="33"/>
      <c r="AE319" s="33"/>
      <c r="AF319" s="33"/>
      <c r="AG319" s="33"/>
      <c r="AH319" s="33"/>
      <c r="AI319" s="33"/>
      <c r="AJ319" s="36"/>
      <c r="AK319" s="10">
        <v>6</v>
      </c>
      <c r="AL319" s="11">
        <v>6</v>
      </c>
      <c r="AM319" s="11">
        <v>9</v>
      </c>
      <c r="AN319" s="11">
        <v>12</v>
      </c>
      <c r="AO319" s="11">
        <v>23</v>
      </c>
      <c r="AP319" s="11">
        <v>10</v>
      </c>
      <c r="AQ319" s="11">
        <v>24</v>
      </c>
      <c r="AR319" s="11">
        <v>24</v>
      </c>
      <c r="AS319" s="11">
        <v>37</v>
      </c>
      <c r="AT319" s="11">
        <v>30</v>
      </c>
      <c r="AU319" s="11">
        <v>49</v>
      </c>
      <c r="AV319" s="11">
        <v>58</v>
      </c>
      <c r="AW319" s="12">
        <v>54</v>
      </c>
      <c r="AX319" s="13">
        <v>50</v>
      </c>
      <c r="AY319" s="13">
        <v>46</v>
      </c>
      <c r="AZ319" s="13">
        <v>42</v>
      </c>
      <c r="BA319" s="13">
        <v>38</v>
      </c>
      <c r="BB319" s="14">
        <v>34</v>
      </c>
      <c r="BC319" s="19">
        <f t="shared" si="24"/>
        <v>46</v>
      </c>
      <c r="BD319" s="55">
        <f t="shared" si="22"/>
        <v>1.0721662877557647</v>
      </c>
      <c r="BE319" s="19">
        <f t="shared" si="23"/>
        <v>1.1069503085417343</v>
      </c>
      <c r="BF319" s="19">
        <f t="shared" si="25"/>
        <v>1.0263332250730757</v>
      </c>
      <c r="BG319" s="19">
        <f t="shared" si="26"/>
        <v>1.0165118544982137</v>
      </c>
    </row>
    <row r="320" spans="1:59">
      <c r="A320" s="24">
        <v>319</v>
      </c>
      <c r="B320" s="31">
        <v>2005108</v>
      </c>
      <c r="C320" s="32" t="s">
        <v>318</v>
      </c>
      <c r="D320" s="21">
        <v>3</v>
      </c>
      <c r="E320" s="22">
        <v>10</v>
      </c>
      <c r="F320" s="22">
        <v>12</v>
      </c>
      <c r="G320" s="22">
        <v>24</v>
      </c>
      <c r="H320" s="22">
        <v>29</v>
      </c>
      <c r="I320" s="22">
        <v>30</v>
      </c>
      <c r="J320" s="23">
        <v>6</v>
      </c>
      <c r="Q320" s="33"/>
      <c r="R320" s="33"/>
      <c r="S320" s="33"/>
      <c r="T320" s="33"/>
      <c r="U320" s="33"/>
      <c r="V320" s="33"/>
      <c r="X320" s="34"/>
      <c r="Y320" s="33"/>
      <c r="Z320" s="33"/>
      <c r="AA320" s="33"/>
      <c r="AB320" s="33"/>
      <c r="AC320" s="35"/>
      <c r="AD320" s="33"/>
      <c r="AE320" s="33"/>
      <c r="AF320" s="33"/>
      <c r="AG320" s="33"/>
      <c r="AH320" s="33"/>
      <c r="AI320" s="33"/>
      <c r="AJ320" s="36"/>
      <c r="AK320" s="10">
        <v>3</v>
      </c>
      <c r="AL320" s="11">
        <v>8</v>
      </c>
      <c r="AM320" s="11">
        <v>13</v>
      </c>
      <c r="AN320" s="11">
        <v>12</v>
      </c>
      <c r="AO320" s="11">
        <v>17</v>
      </c>
      <c r="AP320" s="11">
        <v>20</v>
      </c>
      <c r="AQ320" s="11">
        <v>18</v>
      </c>
      <c r="AR320" s="11">
        <v>18</v>
      </c>
      <c r="AS320" s="11">
        <v>31</v>
      </c>
      <c r="AT320" s="11">
        <v>24</v>
      </c>
      <c r="AU320" s="11">
        <v>43</v>
      </c>
      <c r="AV320" s="11">
        <v>38</v>
      </c>
      <c r="AW320" s="12">
        <v>48</v>
      </c>
      <c r="AX320" s="13">
        <v>60</v>
      </c>
      <c r="AY320" s="13">
        <v>57</v>
      </c>
      <c r="AZ320" s="13">
        <v>54</v>
      </c>
      <c r="BA320" s="13">
        <v>51</v>
      </c>
      <c r="BB320" s="14">
        <v>48</v>
      </c>
      <c r="BC320" s="19">
        <f t="shared" si="24"/>
        <v>57</v>
      </c>
      <c r="BD320" s="55">
        <f t="shared" si="22"/>
        <v>1.113088665151023</v>
      </c>
      <c r="BE320" s="19">
        <f t="shared" si="23"/>
        <v>1.0926274764533939</v>
      </c>
      <c r="BF320" s="19">
        <f t="shared" si="25"/>
        <v>1.0238778824293602</v>
      </c>
      <c r="BG320" s="19">
        <f t="shared" si="26"/>
        <v>1.023059434881455</v>
      </c>
    </row>
    <row r="321" spans="1:59">
      <c r="A321" s="24">
        <v>320</v>
      </c>
      <c r="B321" s="31">
        <v>2005109</v>
      </c>
      <c r="C321" s="32" t="s">
        <v>319</v>
      </c>
      <c r="D321" s="21">
        <v>3</v>
      </c>
      <c r="E321" s="22">
        <v>5</v>
      </c>
      <c r="F321" s="22">
        <v>13</v>
      </c>
      <c r="G321" s="22">
        <v>15</v>
      </c>
      <c r="H321" s="22">
        <v>17</v>
      </c>
      <c r="I321" s="22">
        <v>31</v>
      </c>
      <c r="J321" s="23">
        <v>4</v>
      </c>
      <c r="Q321" s="33"/>
      <c r="R321" s="33"/>
      <c r="S321" s="33"/>
      <c r="T321" s="33"/>
      <c r="U321" s="33"/>
      <c r="V321" s="33"/>
      <c r="X321" s="34"/>
      <c r="Y321" s="33"/>
      <c r="Z321" s="33"/>
      <c r="AA321" s="33"/>
      <c r="AB321" s="33"/>
      <c r="AC321" s="35"/>
      <c r="AD321" s="33"/>
      <c r="AE321" s="33"/>
      <c r="AF321" s="33"/>
      <c r="AG321" s="33"/>
      <c r="AH321" s="33"/>
      <c r="AI321" s="33"/>
      <c r="AJ321" s="36"/>
      <c r="AK321" s="10">
        <v>6</v>
      </c>
      <c r="AL321" s="11">
        <v>12</v>
      </c>
      <c r="AM321" s="11">
        <v>9</v>
      </c>
      <c r="AN321" s="11">
        <v>18</v>
      </c>
      <c r="AO321" s="11">
        <v>21</v>
      </c>
      <c r="AP321" s="11">
        <v>28</v>
      </c>
      <c r="AQ321" s="11">
        <v>30</v>
      </c>
      <c r="AR321" s="11">
        <v>24</v>
      </c>
      <c r="AS321" s="11">
        <v>29</v>
      </c>
      <c r="AT321" s="11">
        <v>24</v>
      </c>
      <c r="AU321" s="11">
        <v>19</v>
      </c>
      <c r="AV321" s="11">
        <v>28</v>
      </c>
      <c r="AW321" s="12">
        <v>24</v>
      </c>
      <c r="AX321" s="13">
        <v>52</v>
      </c>
      <c r="AY321" s="13">
        <v>50</v>
      </c>
      <c r="AZ321" s="13">
        <v>66</v>
      </c>
      <c r="BA321" s="13">
        <v>65</v>
      </c>
      <c r="BB321" s="14">
        <v>64</v>
      </c>
      <c r="BC321" s="19">
        <f t="shared" si="24"/>
        <v>50</v>
      </c>
      <c r="BD321" s="55">
        <f t="shared" si="22"/>
        <v>1.1335498538486521</v>
      </c>
      <c r="BE321" s="19">
        <f t="shared" si="23"/>
        <v>1.0619356934069504</v>
      </c>
      <c r="BF321" s="19">
        <f t="shared" si="25"/>
        <v>1.0402468333874635</v>
      </c>
      <c r="BG321" s="19">
        <f t="shared" si="26"/>
        <v>1.0222409873335498</v>
      </c>
    </row>
    <row r="322" spans="1:59">
      <c r="A322" s="24">
        <v>321</v>
      </c>
      <c r="B322" s="31">
        <v>2005110</v>
      </c>
      <c r="C322" s="32" t="s">
        <v>320</v>
      </c>
      <c r="D322" s="21">
        <v>7</v>
      </c>
      <c r="E322" s="22">
        <v>10</v>
      </c>
      <c r="F322" s="22">
        <v>16</v>
      </c>
      <c r="G322" s="22">
        <v>19</v>
      </c>
      <c r="H322" s="22">
        <v>24</v>
      </c>
      <c r="I322" s="22">
        <v>25</v>
      </c>
      <c r="J322" s="23">
        <v>9</v>
      </c>
      <c r="Q322" s="33"/>
      <c r="R322" s="33"/>
      <c r="S322" s="33"/>
      <c r="T322" s="33"/>
      <c r="U322" s="33"/>
      <c r="V322" s="33"/>
      <c r="X322" s="34"/>
      <c r="Y322" s="33"/>
      <c r="Z322" s="33"/>
      <c r="AA322" s="33"/>
      <c r="AB322" s="33"/>
      <c r="AC322" s="35"/>
      <c r="AD322" s="33"/>
      <c r="AE322" s="33"/>
      <c r="AF322" s="33"/>
      <c r="AG322" s="33"/>
      <c r="AH322" s="33"/>
      <c r="AI322" s="33"/>
      <c r="AJ322" s="36"/>
      <c r="AK322" s="10">
        <v>5</v>
      </c>
      <c r="AL322" s="11">
        <v>9</v>
      </c>
      <c r="AM322" s="11">
        <v>11</v>
      </c>
      <c r="AN322" s="11">
        <v>11</v>
      </c>
      <c r="AO322" s="11">
        <v>17</v>
      </c>
      <c r="AP322" s="11">
        <v>13</v>
      </c>
      <c r="AQ322" s="11">
        <v>29</v>
      </c>
      <c r="AR322" s="11">
        <v>31</v>
      </c>
      <c r="AS322" s="11">
        <v>35</v>
      </c>
      <c r="AT322" s="11">
        <v>29</v>
      </c>
      <c r="AU322" s="11">
        <v>49</v>
      </c>
      <c r="AV322" s="11">
        <v>45</v>
      </c>
      <c r="AW322" s="12">
        <v>41</v>
      </c>
      <c r="AX322" s="13">
        <v>37</v>
      </c>
      <c r="AY322" s="13">
        <v>50</v>
      </c>
      <c r="AZ322" s="13">
        <v>47</v>
      </c>
      <c r="BA322" s="13">
        <v>44</v>
      </c>
      <c r="BB322" s="14">
        <v>61</v>
      </c>
      <c r="BC322" s="19">
        <f t="shared" si="24"/>
        <v>50</v>
      </c>
      <c r="BD322" s="55">
        <f t="shared" si="22"/>
        <v>1.0557973367976616</v>
      </c>
      <c r="BE322" s="19">
        <f t="shared" si="23"/>
        <v>1.0435206235790842</v>
      </c>
      <c r="BF322" s="19">
        <f t="shared" si="25"/>
        <v>1.0386099382916532</v>
      </c>
      <c r="BG322" s="19">
        <f t="shared" si="26"/>
        <v>1.0169210782721663</v>
      </c>
    </row>
    <row r="323" spans="1:59">
      <c r="A323" s="24">
        <v>322</v>
      </c>
      <c r="B323" s="31">
        <v>2005111</v>
      </c>
      <c r="C323" s="32" t="s">
        <v>321</v>
      </c>
      <c r="D323" s="21">
        <v>3</v>
      </c>
      <c r="E323" s="22">
        <v>7</v>
      </c>
      <c r="F323" s="22">
        <v>15</v>
      </c>
      <c r="G323" s="22">
        <v>16</v>
      </c>
      <c r="H323" s="22">
        <v>19</v>
      </c>
      <c r="I323" s="22">
        <v>29</v>
      </c>
      <c r="J323" s="23">
        <v>9</v>
      </c>
      <c r="Q323" s="33"/>
      <c r="R323" s="33"/>
      <c r="S323" s="33"/>
      <c r="T323" s="33"/>
      <c r="U323" s="33"/>
      <c r="V323" s="33"/>
      <c r="X323" s="34"/>
      <c r="Y323" s="33"/>
      <c r="Z323" s="33"/>
      <c r="AA323" s="33"/>
      <c r="AB323" s="33"/>
      <c r="AC323" s="35"/>
      <c r="AD323" s="33"/>
      <c r="AE323" s="33"/>
      <c r="AF323" s="33"/>
      <c r="AG323" s="33"/>
      <c r="AH323" s="33"/>
      <c r="AI323" s="33"/>
      <c r="AJ323" s="36"/>
      <c r="AK323" s="10">
        <v>5</v>
      </c>
      <c r="AL323" s="11">
        <v>13</v>
      </c>
      <c r="AM323" s="11">
        <v>14</v>
      </c>
      <c r="AN323" s="11">
        <v>17</v>
      </c>
      <c r="AO323" s="11">
        <v>12</v>
      </c>
      <c r="AP323" s="11">
        <v>25</v>
      </c>
      <c r="AQ323" s="11">
        <v>26</v>
      </c>
      <c r="AR323" s="11">
        <v>39</v>
      </c>
      <c r="AS323" s="11">
        <v>34</v>
      </c>
      <c r="AT323" s="11">
        <v>29</v>
      </c>
      <c r="AU323" s="11">
        <v>24</v>
      </c>
      <c r="AV323" s="11">
        <v>19</v>
      </c>
      <c r="AW323" s="12">
        <v>29</v>
      </c>
      <c r="AX323" s="13">
        <v>41</v>
      </c>
      <c r="AY323" s="13">
        <v>55</v>
      </c>
      <c r="AZ323" s="13">
        <v>53</v>
      </c>
      <c r="BA323" s="13">
        <v>51</v>
      </c>
      <c r="BB323" s="14">
        <v>69</v>
      </c>
      <c r="BC323" s="19">
        <f t="shared" si="24"/>
        <v>55</v>
      </c>
      <c r="BD323" s="55">
        <f t="shared" si="22"/>
        <v>1.0557973367976616</v>
      </c>
      <c r="BE323" s="19">
        <f t="shared" si="23"/>
        <v>1.0680740500162391</v>
      </c>
      <c r="BF323" s="19">
        <f t="shared" si="25"/>
        <v>1.0353361481000325</v>
      </c>
      <c r="BG323" s="19">
        <f t="shared" si="26"/>
        <v>1.0210133160116921</v>
      </c>
    </row>
    <row r="324" spans="1:59">
      <c r="A324" s="24">
        <v>323</v>
      </c>
      <c r="B324" s="31">
        <v>2005112</v>
      </c>
      <c r="C324" s="32" t="s">
        <v>322</v>
      </c>
      <c r="D324" s="21">
        <v>4</v>
      </c>
      <c r="E324" s="22">
        <v>12</v>
      </c>
      <c r="F324" s="22">
        <v>22</v>
      </c>
      <c r="G324" s="22">
        <v>28</v>
      </c>
      <c r="H324" s="22">
        <v>29</v>
      </c>
      <c r="I324" s="22">
        <v>30</v>
      </c>
      <c r="J324" s="23">
        <v>16</v>
      </c>
      <c r="Q324" s="33"/>
      <c r="R324" s="33"/>
      <c r="S324" s="33"/>
      <c r="T324" s="33"/>
      <c r="U324" s="33"/>
      <c r="V324" s="33"/>
      <c r="X324" s="34"/>
      <c r="Y324" s="33"/>
      <c r="Z324" s="33"/>
      <c r="AA324" s="33"/>
      <c r="AB324" s="33"/>
      <c r="AC324" s="35"/>
      <c r="AD324" s="33"/>
      <c r="AE324" s="33"/>
      <c r="AF324" s="33"/>
      <c r="AG324" s="33"/>
      <c r="AH324" s="33"/>
      <c r="AI324" s="33"/>
      <c r="AJ324" s="36"/>
      <c r="AK324" s="10">
        <v>5</v>
      </c>
      <c r="AL324" s="11">
        <v>5</v>
      </c>
      <c r="AM324" s="11">
        <v>15</v>
      </c>
      <c r="AN324" s="11">
        <v>17</v>
      </c>
      <c r="AO324" s="11">
        <v>13</v>
      </c>
      <c r="AP324" s="11">
        <v>29</v>
      </c>
      <c r="AQ324" s="11">
        <v>17</v>
      </c>
      <c r="AR324" s="11">
        <v>25</v>
      </c>
      <c r="AS324" s="11">
        <v>26</v>
      </c>
      <c r="AT324" s="11">
        <v>29</v>
      </c>
      <c r="AU324" s="11">
        <v>34</v>
      </c>
      <c r="AV324" s="11">
        <v>27</v>
      </c>
      <c r="AW324" s="12">
        <v>50</v>
      </c>
      <c r="AX324" s="13">
        <v>61</v>
      </c>
      <c r="AY324" s="13">
        <v>57</v>
      </c>
      <c r="AZ324" s="13">
        <v>53</v>
      </c>
      <c r="BA324" s="13">
        <v>49</v>
      </c>
      <c r="BB324" s="14">
        <v>45</v>
      </c>
      <c r="BC324" s="19">
        <f t="shared" si="24"/>
        <v>57</v>
      </c>
      <c r="BD324" s="55">
        <f t="shared" si="22"/>
        <v>1.1008119519324455</v>
      </c>
      <c r="BE324" s="19">
        <f t="shared" si="23"/>
        <v>1.0864891198441053</v>
      </c>
      <c r="BF324" s="19">
        <f t="shared" si="25"/>
        <v>1.0304254628126015</v>
      </c>
      <c r="BG324" s="19">
        <f t="shared" si="26"/>
        <v>1.0275608963949334</v>
      </c>
    </row>
    <row r="325" spans="1:59">
      <c r="A325" s="24">
        <v>324</v>
      </c>
      <c r="B325" s="31">
        <v>2005113</v>
      </c>
      <c r="C325" s="32" t="s">
        <v>323</v>
      </c>
      <c r="D325" s="21">
        <v>15</v>
      </c>
      <c r="E325" s="22">
        <v>18</v>
      </c>
      <c r="F325" s="22">
        <v>20</v>
      </c>
      <c r="G325" s="22">
        <v>22</v>
      </c>
      <c r="H325" s="22">
        <v>26</v>
      </c>
      <c r="I325" s="22">
        <v>27</v>
      </c>
      <c r="J325" s="23">
        <v>3</v>
      </c>
      <c r="Q325" s="33"/>
      <c r="R325" s="33"/>
      <c r="S325" s="33"/>
      <c r="T325" s="33"/>
      <c r="U325" s="33"/>
      <c r="V325" s="33"/>
      <c r="X325" s="34"/>
      <c r="Y325" s="33"/>
      <c r="Z325" s="33"/>
      <c r="AA325" s="33"/>
      <c r="AB325" s="33"/>
      <c r="AC325" s="35"/>
      <c r="AD325" s="33"/>
      <c r="AE325" s="33"/>
      <c r="AF325" s="33"/>
      <c r="AG325" s="33"/>
      <c r="AH325" s="33"/>
      <c r="AI325" s="33"/>
      <c r="AJ325" s="36"/>
      <c r="AK325" s="10">
        <v>5</v>
      </c>
      <c r="AL325" s="11">
        <v>12</v>
      </c>
      <c r="AM325" s="11">
        <v>8</v>
      </c>
      <c r="AN325" s="11">
        <v>14</v>
      </c>
      <c r="AO325" s="11">
        <v>23</v>
      </c>
      <c r="AP325" s="11">
        <v>24</v>
      </c>
      <c r="AQ325" s="11">
        <v>20</v>
      </c>
      <c r="AR325" s="11">
        <v>28</v>
      </c>
      <c r="AS325" s="11">
        <v>29</v>
      </c>
      <c r="AT325" s="11">
        <v>32</v>
      </c>
      <c r="AU325" s="11">
        <v>24</v>
      </c>
      <c r="AV325" s="11">
        <v>44</v>
      </c>
      <c r="AW325" s="12">
        <v>38</v>
      </c>
      <c r="AX325" s="13">
        <v>48</v>
      </c>
      <c r="AY325" s="13">
        <v>43</v>
      </c>
      <c r="AZ325" s="13">
        <v>38</v>
      </c>
      <c r="BA325" s="13">
        <v>52</v>
      </c>
      <c r="BB325" s="14">
        <v>48</v>
      </c>
      <c r="BC325" s="19">
        <f t="shared" si="24"/>
        <v>43</v>
      </c>
      <c r="BD325" s="55">
        <f t="shared" si="22"/>
        <v>1.0435206235790842</v>
      </c>
      <c r="BE325" s="19">
        <f t="shared" si="23"/>
        <v>1.0783046443650537</v>
      </c>
      <c r="BF325" s="19">
        <f t="shared" si="25"/>
        <v>1.04761286131861</v>
      </c>
      <c r="BG325" s="19">
        <f t="shared" si="26"/>
        <v>1.0267424488470283</v>
      </c>
    </row>
    <row r="326" spans="1:59">
      <c r="A326" s="24">
        <v>325</v>
      </c>
      <c r="B326" s="31">
        <v>2005114</v>
      </c>
      <c r="C326" s="32" t="s">
        <v>324</v>
      </c>
      <c r="D326" s="21">
        <v>6</v>
      </c>
      <c r="E326" s="22">
        <v>7</v>
      </c>
      <c r="F326" s="22">
        <v>10</v>
      </c>
      <c r="G326" s="22">
        <v>15</v>
      </c>
      <c r="H326" s="22">
        <v>21</v>
      </c>
      <c r="I326" s="22">
        <v>27</v>
      </c>
      <c r="J326" s="23">
        <v>6</v>
      </c>
      <c r="Q326" s="33"/>
      <c r="R326" s="33"/>
      <c r="S326" s="33"/>
      <c r="T326" s="33"/>
      <c r="U326" s="33"/>
      <c r="V326" s="33"/>
      <c r="X326" s="34"/>
      <c r="Y326" s="33"/>
      <c r="Z326" s="33"/>
      <c r="AA326" s="33"/>
      <c r="AB326" s="33"/>
      <c r="AC326" s="35"/>
      <c r="AD326" s="33"/>
      <c r="AE326" s="33"/>
      <c r="AF326" s="33"/>
      <c r="AG326" s="33"/>
      <c r="AH326" s="33"/>
      <c r="AI326" s="33"/>
      <c r="AJ326" s="36"/>
      <c r="AK326" s="10">
        <v>2</v>
      </c>
      <c r="AL326" s="11">
        <v>14</v>
      </c>
      <c r="AM326" s="11">
        <v>6</v>
      </c>
      <c r="AN326" s="11">
        <v>14</v>
      </c>
      <c r="AO326" s="11">
        <v>16</v>
      </c>
      <c r="AP326" s="11">
        <v>30</v>
      </c>
      <c r="AQ326" s="11">
        <v>23</v>
      </c>
      <c r="AR326" s="11">
        <v>26</v>
      </c>
      <c r="AS326" s="11">
        <v>42</v>
      </c>
      <c r="AT326" s="11">
        <v>38</v>
      </c>
      <c r="AU326" s="11">
        <v>34</v>
      </c>
      <c r="AV326" s="11">
        <v>44</v>
      </c>
      <c r="AW326" s="12">
        <v>41</v>
      </c>
      <c r="AX326" s="13">
        <v>54</v>
      </c>
      <c r="AY326" s="13">
        <v>52</v>
      </c>
      <c r="AZ326" s="13">
        <v>50</v>
      </c>
      <c r="BA326" s="13">
        <v>48</v>
      </c>
      <c r="BB326" s="14">
        <v>46</v>
      </c>
      <c r="BC326" s="19">
        <f t="shared" si="24"/>
        <v>52</v>
      </c>
      <c r="BD326" s="55">
        <f t="shared" si="22"/>
        <v>1.0517050990581358</v>
      </c>
      <c r="BE326" s="19">
        <f t="shared" si="23"/>
        <v>1.0926274764533939</v>
      </c>
      <c r="BF326" s="19">
        <f t="shared" si="25"/>
        <v>1.0582526794413771</v>
      </c>
      <c r="BG326" s="19">
        <f t="shared" si="26"/>
        <v>1.0255147775251705</v>
      </c>
    </row>
    <row r="327" spans="1:59">
      <c r="A327" s="24">
        <v>326</v>
      </c>
      <c r="B327" s="31">
        <v>2005115</v>
      </c>
      <c r="C327" s="32" t="s">
        <v>325</v>
      </c>
      <c r="D327" s="21">
        <v>3</v>
      </c>
      <c r="E327" s="22">
        <v>12</v>
      </c>
      <c r="F327" s="22">
        <v>18</v>
      </c>
      <c r="G327" s="22">
        <v>23</v>
      </c>
      <c r="H327" s="22">
        <v>30</v>
      </c>
      <c r="I327" s="22">
        <v>33</v>
      </c>
      <c r="J327" s="23">
        <v>2</v>
      </c>
      <c r="Q327" s="33"/>
      <c r="R327" s="33"/>
      <c r="S327" s="33"/>
      <c r="T327" s="33"/>
      <c r="U327" s="33"/>
      <c r="V327" s="33"/>
      <c r="X327" s="34"/>
      <c r="Y327" s="33"/>
      <c r="Z327" s="33"/>
      <c r="AA327" s="33"/>
      <c r="AB327" s="33"/>
      <c r="AC327" s="35"/>
      <c r="AD327" s="33"/>
      <c r="AE327" s="33"/>
      <c r="AF327" s="33"/>
      <c r="AG327" s="33"/>
      <c r="AH327" s="33"/>
      <c r="AI327" s="33"/>
      <c r="AJ327" s="36"/>
      <c r="AK327" s="10">
        <v>2</v>
      </c>
      <c r="AL327" s="11">
        <v>11</v>
      </c>
      <c r="AM327" s="11">
        <v>14</v>
      </c>
      <c r="AN327" s="11">
        <v>11</v>
      </c>
      <c r="AO327" s="11">
        <v>21</v>
      </c>
      <c r="AP327" s="11">
        <v>23</v>
      </c>
      <c r="AQ327" s="11">
        <v>20</v>
      </c>
      <c r="AR327" s="11">
        <v>19</v>
      </c>
      <c r="AS327" s="11">
        <v>20</v>
      </c>
      <c r="AT327" s="11">
        <v>35</v>
      </c>
      <c r="AU327" s="11">
        <v>41</v>
      </c>
      <c r="AV327" s="11">
        <v>35</v>
      </c>
      <c r="AW327" s="12">
        <v>29</v>
      </c>
      <c r="AX327" s="13">
        <v>39</v>
      </c>
      <c r="AY327" s="13">
        <v>51</v>
      </c>
      <c r="AZ327" s="13">
        <v>47</v>
      </c>
      <c r="BA327" s="13">
        <v>62</v>
      </c>
      <c r="BB327" s="14">
        <v>59</v>
      </c>
      <c r="BC327" s="19">
        <f t="shared" si="24"/>
        <v>51</v>
      </c>
      <c r="BD327" s="55">
        <f t="shared" si="22"/>
        <v>1.0557973367976616</v>
      </c>
      <c r="BE327" s="19">
        <f t="shared" si="23"/>
        <v>1.0557973367976616</v>
      </c>
      <c r="BF327" s="19">
        <f t="shared" si="25"/>
        <v>1.0598895745371872</v>
      </c>
      <c r="BG327" s="19">
        <f t="shared" si="26"/>
        <v>1.0287885677167912</v>
      </c>
    </row>
    <row r="328" spans="1:59">
      <c r="A328" s="24">
        <v>327</v>
      </c>
      <c r="B328" s="31">
        <v>2005116</v>
      </c>
      <c r="C328" s="32" t="s">
        <v>326</v>
      </c>
      <c r="D328" s="21">
        <v>4</v>
      </c>
      <c r="E328" s="22">
        <v>6</v>
      </c>
      <c r="F328" s="22">
        <v>8</v>
      </c>
      <c r="G328" s="22">
        <v>14</v>
      </c>
      <c r="H328" s="22">
        <v>15</v>
      </c>
      <c r="I328" s="22">
        <v>30</v>
      </c>
      <c r="J328" s="23">
        <v>10</v>
      </c>
      <c r="Q328" s="33"/>
      <c r="R328" s="33"/>
      <c r="S328" s="33"/>
      <c r="T328" s="33"/>
      <c r="U328" s="33"/>
      <c r="V328" s="33"/>
      <c r="X328" s="34"/>
      <c r="Y328" s="33"/>
      <c r="Z328" s="33"/>
      <c r="AA328" s="33"/>
      <c r="AB328" s="33"/>
      <c r="AC328" s="35"/>
      <c r="AD328" s="33"/>
      <c r="AE328" s="33"/>
      <c r="AF328" s="33"/>
      <c r="AG328" s="33"/>
      <c r="AH328" s="33"/>
      <c r="AI328" s="33"/>
      <c r="AJ328" s="36"/>
      <c r="AK328" s="10">
        <v>5</v>
      </c>
      <c r="AL328" s="11">
        <v>9</v>
      </c>
      <c r="AM328" s="11">
        <v>12</v>
      </c>
      <c r="AN328" s="11">
        <v>11</v>
      </c>
      <c r="AO328" s="11">
        <v>14</v>
      </c>
      <c r="AP328" s="11">
        <v>29</v>
      </c>
      <c r="AQ328" s="11">
        <v>32</v>
      </c>
      <c r="AR328" s="11">
        <v>27</v>
      </c>
      <c r="AS328" s="11">
        <v>33</v>
      </c>
      <c r="AT328" s="11">
        <v>29</v>
      </c>
      <c r="AU328" s="11">
        <v>25</v>
      </c>
      <c r="AV328" s="11">
        <v>21</v>
      </c>
      <c r="AW328" s="12">
        <v>32</v>
      </c>
      <c r="AX328" s="13">
        <v>61</v>
      </c>
      <c r="AY328" s="13">
        <v>60</v>
      </c>
      <c r="AZ328" s="13">
        <v>59</v>
      </c>
      <c r="BA328" s="13">
        <v>58</v>
      </c>
      <c r="BB328" s="14">
        <v>57</v>
      </c>
      <c r="BC328" s="19">
        <f t="shared" si="24"/>
        <v>60</v>
      </c>
      <c r="BD328" s="55">
        <f t="shared" si="22"/>
        <v>1.0762585254952908</v>
      </c>
      <c r="BE328" s="19">
        <f t="shared" si="23"/>
        <v>1.0660279311464762</v>
      </c>
      <c r="BF328" s="19">
        <f t="shared" si="25"/>
        <v>1.0615264696329978</v>
      </c>
      <c r="BG328" s="19">
        <f t="shared" si="26"/>
        <v>1.0345177005521273</v>
      </c>
    </row>
    <row r="329" spans="1:59">
      <c r="A329" s="24">
        <v>328</v>
      </c>
      <c r="B329" s="31">
        <v>2005117</v>
      </c>
      <c r="C329" s="32" t="s">
        <v>327</v>
      </c>
      <c r="D329" s="21">
        <v>6</v>
      </c>
      <c r="E329" s="22">
        <v>17</v>
      </c>
      <c r="F329" s="22">
        <v>22</v>
      </c>
      <c r="G329" s="22">
        <v>27</v>
      </c>
      <c r="H329" s="22">
        <v>28</v>
      </c>
      <c r="I329" s="22">
        <v>32</v>
      </c>
      <c r="J329" s="23">
        <v>3</v>
      </c>
      <c r="Q329" s="33"/>
      <c r="R329" s="33"/>
      <c r="S329" s="33"/>
      <c r="T329" s="33"/>
      <c r="U329" s="33"/>
      <c r="V329" s="33"/>
      <c r="X329" s="34"/>
      <c r="Y329" s="33"/>
      <c r="Z329" s="33"/>
      <c r="AA329" s="33"/>
      <c r="AB329" s="33"/>
      <c r="AC329" s="35"/>
      <c r="AD329" s="33"/>
      <c r="AE329" s="33"/>
      <c r="AF329" s="33"/>
      <c r="AG329" s="33"/>
      <c r="AH329" s="33"/>
      <c r="AI329" s="33"/>
      <c r="AJ329" s="36"/>
      <c r="AK329" s="10">
        <v>6</v>
      </c>
      <c r="AL329" s="11">
        <v>8</v>
      </c>
      <c r="AM329" s="11">
        <v>12</v>
      </c>
      <c r="AN329" s="11">
        <v>18</v>
      </c>
      <c r="AO329" s="11">
        <v>20</v>
      </c>
      <c r="AP329" s="11">
        <v>20</v>
      </c>
      <c r="AQ329" s="11">
        <v>24</v>
      </c>
      <c r="AR329" s="11">
        <v>32</v>
      </c>
      <c r="AS329" s="11">
        <v>33</v>
      </c>
      <c r="AT329" s="11">
        <v>36</v>
      </c>
      <c r="AU329" s="11">
        <v>28</v>
      </c>
      <c r="AV329" s="11">
        <v>34</v>
      </c>
      <c r="AW329" s="12">
        <v>42</v>
      </c>
      <c r="AX329" s="13">
        <v>36</v>
      </c>
      <c r="AY329" s="13">
        <v>47</v>
      </c>
      <c r="AZ329" s="13">
        <v>60</v>
      </c>
      <c r="BA329" s="13">
        <v>56</v>
      </c>
      <c r="BB329" s="14">
        <v>52</v>
      </c>
      <c r="BC329" s="19">
        <f t="shared" si="24"/>
        <v>47</v>
      </c>
      <c r="BD329" s="55">
        <f t="shared" si="22"/>
        <v>1.0353361481000325</v>
      </c>
      <c r="BE329" s="19">
        <f t="shared" si="23"/>
        <v>1.0680740500162391</v>
      </c>
      <c r="BF329" s="19">
        <f t="shared" si="25"/>
        <v>1.0533419941539459</v>
      </c>
      <c r="BG329" s="19">
        <f t="shared" si="26"/>
        <v>1.0345177005521273</v>
      </c>
    </row>
    <row r="330" spans="1:59">
      <c r="A330" s="24">
        <v>329</v>
      </c>
      <c r="B330" s="31">
        <v>2005118</v>
      </c>
      <c r="C330" s="32" t="s">
        <v>328</v>
      </c>
      <c r="D330" s="21">
        <v>4</v>
      </c>
      <c r="E330" s="22">
        <v>9</v>
      </c>
      <c r="F330" s="22">
        <v>12</v>
      </c>
      <c r="G330" s="22">
        <v>15</v>
      </c>
      <c r="H330" s="22">
        <v>26</v>
      </c>
      <c r="I330" s="22">
        <v>31</v>
      </c>
      <c r="J330" s="23">
        <v>16</v>
      </c>
      <c r="Q330" s="33"/>
      <c r="R330" s="33"/>
      <c r="S330" s="33"/>
      <c r="T330" s="33"/>
      <c r="U330" s="33"/>
      <c r="V330" s="33"/>
      <c r="X330" s="34"/>
      <c r="Y330" s="33"/>
      <c r="Z330" s="33"/>
      <c r="AA330" s="33"/>
      <c r="AB330" s="33"/>
      <c r="AC330" s="35"/>
      <c r="AD330" s="33"/>
      <c r="AE330" s="33"/>
      <c r="AF330" s="33"/>
      <c r="AG330" s="33"/>
      <c r="AH330" s="33"/>
      <c r="AI330" s="33"/>
      <c r="AJ330" s="36"/>
      <c r="AK330" s="10">
        <v>4</v>
      </c>
      <c r="AL330" s="11">
        <v>9</v>
      </c>
      <c r="AM330" s="11">
        <v>12</v>
      </c>
      <c r="AN330" s="11">
        <v>13</v>
      </c>
      <c r="AO330" s="11">
        <v>20</v>
      </c>
      <c r="AP330" s="11">
        <v>25</v>
      </c>
      <c r="AQ330" s="11">
        <v>25</v>
      </c>
      <c r="AR330" s="11">
        <v>27</v>
      </c>
      <c r="AS330" s="11">
        <v>31</v>
      </c>
      <c r="AT330" s="11">
        <v>25</v>
      </c>
      <c r="AU330" s="11">
        <v>32</v>
      </c>
      <c r="AV330" s="11">
        <v>41</v>
      </c>
      <c r="AW330" s="12">
        <v>37</v>
      </c>
      <c r="AX330" s="13">
        <v>65</v>
      </c>
      <c r="AY330" s="13">
        <v>63</v>
      </c>
      <c r="AZ330" s="13">
        <v>61</v>
      </c>
      <c r="BA330" s="13">
        <v>59</v>
      </c>
      <c r="BB330" s="14">
        <v>57</v>
      </c>
      <c r="BC330" s="19">
        <f t="shared" si="24"/>
        <v>63</v>
      </c>
      <c r="BD330" s="55">
        <f t="shared" si="22"/>
        <v>1.1171809028905488</v>
      </c>
      <c r="BE330" s="19">
        <f t="shared" si="23"/>
        <v>1.0803507632348164</v>
      </c>
      <c r="BF330" s="19">
        <f t="shared" si="25"/>
        <v>1.0754400779473856</v>
      </c>
      <c r="BG330" s="19">
        <f t="shared" si="26"/>
        <v>1.0373822669697954</v>
      </c>
    </row>
    <row r="331" spans="1:59">
      <c r="A331" s="24">
        <v>330</v>
      </c>
      <c r="B331" s="31">
        <v>2005119</v>
      </c>
      <c r="C331" s="32" t="s">
        <v>329</v>
      </c>
      <c r="D331" s="21">
        <v>1</v>
      </c>
      <c r="E331" s="22">
        <v>7</v>
      </c>
      <c r="F331" s="22">
        <v>11</v>
      </c>
      <c r="G331" s="22">
        <v>18</v>
      </c>
      <c r="H331" s="22">
        <v>20</v>
      </c>
      <c r="I331" s="22">
        <v>22</v>
      </c>
      <c r="J331" s="23">
        <v>2</v>
      </c>
      <c r="Q331" s="33"/>
      <c r="R331" s="33"/>
      <c r="S331" s="33"/>
      <c r="T331" s="33"/>
      <c r="U331" s="33"/>
      <c r="V331" s="33"/>
      <c r="X331" s="34"/>
      <c r="Y331" s="33"/>
      <c r="Z331" s="33"/>
      <c r="AA331" s="33"/>
      <c r="AB331" s="33"/>
      <c r="AC331" s="35"/>
      <c r="AD331" s="33"/>
      <c r="AE331" s="33"/>
      <c r="AF331" s="33"/>
      <c r="AG331" s="33"/>
      <c r="AH331" s="33"/>
      <c r="AI331" s="33"/>
      <c r="AJ331" s="36"/>
      <c r="AK331" s="10">
        <v>7</v>
      </c>
      <c r="AL331" s="11">
        <v>11</v>
      </c>
      <c r="AM331" s="11">
        <v>9</v>
      </c>
      <c r="AN331" s="11">
        <v>13</v>
      </c>
      <c r="AO331" s="11">
        <v>16</v>
      </c>
      <c r="AP331" s="11">
        <v>23</v>
      </c>
      <c r="AQ331" s="11">
        <v>16</v>
      </c>
      <c r="AR331" s="11">
        <v>19</v>
      </c>
      <c r="AS331" s="11">
        <v>24</v>
      </c>
      <c r="AT331" s="11">
        <v>43</v>
      </c>
      <c r="AU331" s="11">
        <v>40</v>
      </c>
      <c r="AV331" s="11">
        <v>37</v>
      </c>
      <c r="AW331" s="12">
        <v>34</v>
      </c>
      <c r="AX331" s="13">
        <v>31</v>
      </c>
      <c r="AY331" s="13">
        <v>28</v>
      </c>
      <c r="AZ331" s="13">
        <v>25</v>
      </c>
      <c r="BA331" s="13">
        <v>41</v>
      </c>
      <c r="BB331" s="14">
        <v>39</v>
      </c>
      <c r="BC331" s="19">
        <f t="shared" si="24"/>
        <v>28</v>
      </c>
      <c r="BD331" s="55">
        <f t="shared" si="22"/>
        <v>1.0189671971419292</v>
      </c>
      <c r="BE331" s="19">
        <f t="shared" si="23"/>
        <v>1.0353361481000325</v>
      </c>
      <c r="BF331" s="19">
        <f t="shared" si="25"/>
        <v>1.0582526794413771</v>
      </c>
      <c r="BG331" s="19">
        <f t="shared" si="26"/>
        <v>1.0255147775251705</v>
      </c>
    </row>
    <row r="332" spans="1:59">
      <c r="A332" s="24">
        <v>331</v>
      </c>
      <c r="B332" s="31">
        <v>2005120</v>
      </c>
      <c r="C332" s="32" t="s">
        <v>330</v>
      </c>
      <c r="D332" s="21">
        <v>1</v>
      </c>
      <c r="E332" s="22">
        <v>6</v>
      </c>
      <c r="F332" s="22">
        <v>13</v>
      </c>
      <c r="G332" s="22">
        <v>18</v>
      </c>
      <c r="H332" s="22">
        <v>30</v>
      </c>
      <c r="I332" s="22">
        <v>32</v>
      </c>
      <c r="J332" s="23">
        <v>14</v>
      </c>
      <c r="Q332" s="33"/>
      <c r="R332" s="33"/>
      <c r="S332" s="33"/>
      <c r="T332" s="33"/>
      <c r="U332" s="33"/>
      <c r="V332" s="33"/>
      <c r="X332" s="34"/>
      <c r="Y332" s="33"/>
      <c r="Z332" s="33"/>
      <c r="AA332" s="33"/>
      <c r="AB332" s="33"/>
      <c r="AC332" s="35"/>
      <c r="AD332" s="33"/>
      <c r="AE332" s="33"/>
      <c r="AF332" s="33"/>
      <c r="AG332" s="33"/>
      <c r="AH332" s="33"/>
      <c r="AI332" s="33"/>
      <c r="AJ332" s="36"/>
      <c r="AK332" s="10">
        <v>4</v>
      </c>
      <c r="AL332" s="11">
        <v>8</v>
      </c>
      <c r="AM332" s="11">
        <v>10</v>
      </c>
      <c r="AN332" s="11">
        <v>4</v>
      </c>
      <c r="AO332" s="11">
        <v>23</v>
      </c>
      <c r="AP332" s="11">
        <v>20</v>
      </c>
      <c r="AQ332" s="11">
        <v>19</v>
      </c>
      <c r="AR332" s="11">
        <v>20</v>
      </c>
      <c r="AS332" s="11">
        <v>34</v>
      </c>
      <c r="AT332" s="11">
        <v>28</v>
      </c>
      <c r="AU332" s="11">
        <v>22</v>
      </c>
      <c r="AV332" s="11">
        <v>30</v>
      </c>
      <c r="AW332" s="12">
        <v>25</v>
      </c>
      <c r="AX332" s="13">
        <v>36</v>
      </c>
      <c r="AY332" s="13">
        <v>49</v>
      </c>
      <c r="AZ332" s="13">
        <v>46</v>
      </c>
      <c r="BA332" s="13">
        <v>62</v>
      </c>
      <c r="BB332" s="14">
        <v>60</v>
      </c>
      <c r="BC332" s="19">
        <f t="shared" si="24"/>
        <v>49</v>
      </c>
      <c r="BD332" s="55">
        <f t="shared" si="22"/>
        <v>1.0107827216628775</v>
      </c>
      <c r="BE332" s="19">
        <f t="shared" si="23"/>
        <v>1.0332900292302696</v>
      </c>
      <c r="BF332" s="19">
        <f t="shared" si="25"/>
        <v>1.0582526794413771</v>
      </c>
      <c r="BG332" s="19">
        <f t="shared" si="26"/>
        <v>1.0234686586554076</v>
      </c>
    </row>
    <row r="333" spans="1:59">
      <c r="A333" s="24">
        <v>332</v>
      </c>
      <c r="B333" s="31">
        <v>2005121</v>
      </c>
      <c r="C333" s="32" t="s">
        <v>331</v>
      </c>
      <c r="D333" s="21">
        <v>1</v>
      </c>
      <c r="E333" s="22">
        <v>7</v>
      </c>
      <c r="F333" s="22">
        <v>20</v>
      </c>
      <c r="G333" s="22">
        <v>25</v>
      </c>
      <c r="H333" s="22">
        <v>31</v>
      </c>
      <c r="I333" s="22">
        <v>32</v>
      </c>
      <c r="J333" s="23">
        <v>12</v>
      </c>
      <c r="Q333" s="33"/>
      <c r="R333" s="33"/>
      <c r="S333" s="33"/>
      <c r="T333" s="33"/>
      <c r="U333" s="33"/>
      <c r="V333" s="33"/>
      <c r="X333" s="34"/>
      <c r="Y333" s="33"/>
      <c r="Z333" s="33"/>
      <c r="AA333" s="33"/>
      <c r="AB333" s="33"/>
      <c r="AC333" s="35"/>
      <c r="AD333" s="33"/>
      <c r="AE333" s="33"/>
      <c r="AF333" s="33"/>
      <c r="AG333" s="33"/>
      <c r="AH333" s="33"/>
      <c r="AI333" s="33"/>
      <c r="AJ333" s="36"/>
      <c r="AK333" s="10">
        <v>8</v>
      </c>
      <c r="AL333" s="11">
        <v>8</v>
      </c>
      <c r="AM333" s="11">
        <v>6</v>
      </c>
      <c r="AN333" s="11">
        <v>8</v>
      </c>
      <c r="AO333" s="11">
        <v>18</v>
      </c>
      <c r="AP333" s="11">
        <v>20</v>
      </c>
      <c r="AQ333" s="11">
        <v>26</v>
      </c>
      <c r="AR333" s="11">
        <v>16</v>
      </c>
      <c r="AS333" s="11">
        <v>39</v>
      </c>
      <c r="AT333" s="11">
        <v>32</v>
      </c>
      <c r="AU333" s="11">
        <v>38</v>
      </c>
      <c r="AV333" s="11">
        <v>32</v>
      </c>
      <c r="AW333" s="12">
        <v>26</v>
      </c>
      <c r="AX333" s="13">
        <v>36</v>
      </c>
      <c r="AY333" s="13">
        <v>48</v>
      </c>
      <c r="AZ333" s="13">
        <v>44</v>
      </c>
      <c r="BA333" s="13">
        <v>40</v>
      </c>
      <c r="BB333" s="14">
        <v>36</v>
      </c>
      <c r="BC333" s="19">
        <f t="shared" si="24"/>
        <v>48</v>
      </c>
      <c r="BD333" s="55">
        <f t="shared" ref="BD333:BD396" si="27">IF($B333="","",SUM($BC329:$BC333)/5/$BM$3)</f>
        <v>0.9616758687885677</v>
      </c>
      <c r="BE333" s="19">
        <f t="shared" ref="BE333:BE396" si="28">IF($B333="","",SUM($BC324:$BC333)/10/$BM$3)</f>
        <v>1.0189671971419292</v>
      </c>
      <c r="BF333" s="19">
        <f t="shared" si="25"/>
        <v>1.0688924975641443</v>
      </c>
      <c r="BG333" s="19">
        <f t="shared" si="26"/>
        <v>1.0189671971419292</v>
      </c>
    </row>
    <row r="334" spans="1:59">
      <c r="A334" s="24">
        <v>333</v>
      </c>
      <c r="B334" s="31">
        <v>2005122</v>
      </c>
      <c r="C334" s="32" t="s">
        <v>332</v>
      </c>
      <c r="D334" s="21">
        <v>1</v>
      </c>
      <c r="E334" s="22">
        <v>4</v>
      </c>
      <c r="F334" s="22">
        <v>7</v>
      </c>
      <c r="G334" s="22">
        <v>14</v>
      </c>
      <c r="H334" s="22">
        <v>30</v>
      </c>
      <c r="I334" s="22">
        <v>32</v>
      </c>
      <c r="J334" s="23">
        <v>9</v>
      </c>
      <c r="Q334" s="33"/>
      <c r="R334" s="33"/>
      <c r="S334" s="33"/>
      <c r="T334" s="33"/>
      <c r="U334" s="33"/>
      <c r="V334" s="33"/>
      <c r="X334" s="34"/>
      <c r="Y334" s="33"/>
      <c r="Z334" s="33"/>
      <c r="AA334" s="33"/>
      <c r="AB334" s="33"/>
      <c r="AC334" s="35"/>
      <c r="AD334" s="33"/>
      <c r="AE334" s="33"/>
      <c r="AF334" s="33"/>
      <c r="AG334" s="33"/>
      <c r="AH334" s="33"/>
      <c r="AI334" s="33"/>
      <c r="AJ334" s="36"/>
      <c r="AK334" s="10">
        <v>7</v>
      </c>
      <c r="AL334" s="11">
        <v>8</v>
      </c>
      <c r="AM334" s="11">
        <v>13</v>
      </c>
      <c r="AN334" s="11">
        <v>10</v>
      </c>
      <c r="AO334" s="11">
        <v>11</v>
      </c>
      <c r="AP334" s="11">
        <v>24</v>
      </c>
      <c r="AQ334" s="11">
        <v>25</v>
      </c>
      <c r="AR334" s="11">
        <v>18</v>
      </c>
      <c r="AS334" s="11">
        <v>33</v>
      </c>
      <c r="AT334" s="11">
        <v>28</v>
      </c>
      <c r="AU334" s="11">
        <v>23</v>
      </c>
      <c r="AV334" s="11">
        <v>18</v>
      </c>
      <c r="AW334" s="12">
        <v>28</v>
      </c>
      <c r="AX334" s="13">
        <v>40</v>
      </c>
      <c r="AY334" s="13">
        <v>54</v>
      </c>
      <c r="AZ334" s="13">
        <v>52</v>
      </c>
      <c r="BA334" s="13">
        <v>50</v>
      </c>
      <c r="BB334" s="14">
        <v>48</v>
      </c>
      <c r="BC334" s="19">
        <f t="shared" si="24"/>
        <v>54</v>
      </c>
      <c r="BD334" s="55">
        <f t="shared" si="27"/>
        <v>0.99032153296524839</v>
      </c>
      <c r="BE334" s="19">
        <f t="shared" si="28"/>
        <v>1.0128288405326404</v>
      </c>
      <c r="BF334" s="19">
        <f t="shared" si="25"/>
        <v>1.0680740500162391</v>
      </c>
      <c r="BG334" s="19">
        <f t="shared" si="26"/>
        <v>1.023059434881455</v>
      </c>
    </row>
    <row r="335" spans="1:59">
      <c r="A335" s="24">
        <v>334</v>
      </c>
      <c r="B335" s="31">
        <v>2005123</v>
      </c>
      <c r="C335" s="32" t="s">
        <v>333</v>
      </c>
      <c r="D335" s="21">
        <v>11</v>
      </c>
      <c r="E335" s="22">
        <v>12</v>
      </c>
      <c r="F335" s="22">
        <v>13</v>
      </c>
      <c r="G335" s="22">
        <v>17</v>
      </c>
      <c r="H335" s="22">
        <v>18</v>
      </c>
      <c r="I335" s="22">
        <v>25</v>
      </c>
      <c r="J335" s="23">
        <v>7</v>
      </c>
      <c r="Q335" s="33"/>
      <c r="R335" s="33"/>
      <c r="S335" s="33"/>
      <c r="T335" s="33"/>
      <c r="U335" s="33"/>
      <c r="V335" s="33"/>
      <c r="X335" s="34"/>
      <c r="Y335" s="33"/>
      <c r="Z335" s="33"/>
      <c r="AA335" s="33"/>
      <c r="AB335" s="33"/>
      <c r="AC335" s="35"/>
      <c r="AD335" s="33"/>
      <c r="AE335" s="33"/>
      <c r="AF335" s="33"/>
      <c r="AG335" s="33"/>
      <c r="AH335" s="33"/>
      <c r="AI335" s="33"/>
      <c r="AJ335" s="36"/>
      <c r="AK335" s="10">
        <v>6</v>
      </c>
      <c r="AL335" s="11">
        <v>8</v>
      </c>
      <c r="AM335" s="11">
        <v>11</v>
      </c>
      <c r="AN335" s="11">
        <v>12</v>
      </c>
      <c r="AO335" s="11">
        <v>26</v>
      </c>
      <c r="AP335" s="11">
        <v>16</v>
      </c>
      <c r="AQ335" s="11">
        <v>24</v>
      </c>
      <c r="AR335" s="11">
        <v>26</v>
      </c>
      <c r="AS335" s="11">
        <v>19</v>
      </c>
      <c r="AT335" s="11">
        <v>24</v>
      </c>
      <c r="AU335" s="11">
        <v>44</v>
      </c>
      <c r="AV335" s="11">
        <v>54</v>
      </c>
      <c r="AW335" s="12">
        <v>51</v>
      </c>
      <c r="AX335" s="13">
        <v>48</v>
      </c>
      <c r="AY335" s="13">
        <v>45</v>
      </c>
      <c r="AZ335" s="13">
        <v>60</v>
      </c>
      <c r="BA335" s="13">
        <v>77</v>
      </c>
      <c r="BB335" s="14">
        <v>76</v>
      </c>
      <c r="BC335" s="19">
        <f t="shared" si="24"/>
        <v>45</v>
      </c>
      <c r="BD335" s="55">
        <f t="shared" si="27"/>
        <v>0.91666125365378359</v>
      </c>
      <c r="BE335" s="19">
        <f t="shared" si="28"/>
        <v>1.0169210782721663</v>
      </c>
      <c r="BF335" s="19">
        <f t="shared" si="25"/>
        <v>1.052523546606041</v>
      </c>
      <c r="BG335" s="19">
        <f t="shared" si="26"/>
        <v>1.0300162390386489</v>
      </c>
    </row>
    <row r="336" spans="1:59">
      <c r="A336" s="24">
        <v>335</v>
      </c>
      <c r="B336" s="31">
        <v>2005124</v>
      </c>
      <c r="C336" s="32" t="s">
        <v>334</v>
      </c>
      <c r="D336" s="21">
        <v>5</v>
      </c>
      <c r="E336" s="22">
        <v>6</v>
      </c>
      <c r="F336" s="22">
        <v>10</v>
      </c>
      <c r="G336" s="22">
        <v>19</v>
      </c>
      <c r="H336" s="22">
        <v>31</v>
      </c>
      <c r="I336" s="22">
        <v>33</v>
      </c>
      <c r="J336" s="23">
        <v>11</v>
      </c>
      <c r="Q336" s="33"/>
      <c r="R336" s="33"/>
      <c r="S336" s="33"/>
      <c r="T336" s="33"/>
      <c r="U336" s="33"/>
      <c r="V336" s="33"/>
      <c r="X336" s="34"/>
      <c r="Y336" s="33"/>
      <c r="Z336" s="33"/>
      <c r="AA336" s="33"/>
      <c r="AB336" s="33"/>
      <c r="AC336" s="35"/>
      <c r="AD336" s="33"/>
      <c r="AE336" s="33"/>
      <c r="AF336" s="33"/>
      <c r="AG336" s="33"/>
      <c r="AH336" s="33"/>
      <c r="AI336" s="33"/>
      <c r="AJ336" s="36"/>
      <c r="AK336" s="10">
        <v>5</v>
      </c>
      <c r="AL336" s="11">
        <v>12</v>
      </c>
      <c r="AM336" s="11">
        <v>9</v>
      </c>
      <c r="AN336" s="11">
        <v>14</v>
      </c>
      <c r="AO336" s="11">
        <v>27</v>
      </c>
      <c r="AP336" s="11">
        <v>24</v>
      </c>
      <c r="AQ336" s="11">
        <v>23</v>
      </c>
      <c r="AR336" s="11">
        <v>24</v>
      </c>
      <c r="AS336" s="11">
        <v>38</v>
      </c>
      <c r="AT336" s="11">
        <v>44</v>
      </c>
      <c r="AU336" s="11">
        <v>39</v>
      </c>
      <c r="AV336" s="11">
        <v>34</v>
      </c>
      <c r="AW336" s="12">
        <v>29</v>
      </c>
      <c r="AX336" s="13">
        <v>40</v>
      </c>
      <c r="AY336" s="13">
        <v>53</v>
      </c>
      <c r="AZ336" s="13">
        <v>50</v>
      </c>
      <c r="BA336" s="13">
        <v>47</v>
      </c>
      <c r="BB336" s="14">
        <v>64</v>
      </c>
      <c r="BC336" s="19">
        <f t="shared" si="24"/>
        <v>53</v>
      </c>
      <c r="BD336" s="55">
        <f t="shared" si="27"/>
        <v>1.0189671971419292</v>
      </c>
      <c r="BE336" s="19">
        <f t="shared" si="28"/>
        <v>1.0189671971419292</v>
      </c>
      <c r="BF336" s="19">
        <f t="shared" si="25"/>
        <v>1.042702176031179</v>
      </c>
      <c r="BG336" s="19">
        <f t="shared" si="26"/>
        <v>1.0353361481000325</v>
      </c>
    </row>
    <row r="337" spans="1:59">
      <c r="A337" s="24">
        <v>336</v>
      </c>
      <c r="B337" s="31">
        <v>2005125</v>
      </c>
      <c r="C337" s="32" t="s">
        <v>335</v>
      </c>
      <c r="D337" s="21">
        <v>6</v>
      </c>
      <c r="E337" s="22">
        <v>14</v>
      </c>
      <c r="F337" s="22">
        <v>18</v>
      </c>
      <c r="G337" s="22">
        <v>28</v>
      </c>
      <c r="H337" s="22">
        <v>31</v>
      </c>
      <c r="I337" s="22">
        <v>32</v>
      </c>
      <c r="J337" s="23">
        <v>3</v>
      </c>
      <c r="Q337" s="33"/>
      <c r="R337" s="33"/>
      <c r="S337" s="33"/>
      <c r="T337" s="33"/>
      <c r="U337" s="33"/>
      <c r="V337" s="33"/>
      <c r="X337" s="34"/>
      <c r="Y337" s="33"/>
      <c r="Z337" s="33"/>
      <c r="AA337" s="33"/>
      <c r="AB337" s="33"/>
      <c r="AC337" s="35"/>
      <c r="AD337" s="33"/>
      <c r="AE337" s="33"/>
      <c r="AF337" s="33"/>
      <c r="AG337" s="33"/>
      <c r="AH337" s="33"/>
      <c r="AI337" s="33"/>
      <c r="AJ337" s="36"/>
      <c r="AK337" s="10">
        <v>6</v>
      </c>
      <c r="AL337" s="11">
        <v>9</v>
      </c>
      <c r="AM337" s="11">
        <v>14</v>
      </c>
      <c r="AN337" s="11">
        <v>9</v>
      </c>
      <c r="AO337" s="11">
        <v>17</v>
      </c>
      <c r="AP337" s="11">
        <v>25</v>
      </c>
      <c r="AQ337" s="11">
        <v>21</v>
      </c>
      <c r="AR337" s="11">
        <v>29</v>
      </c>
      <c r="AS337" s="11">
        <v>41</v>
      </c>
      <c r="AT337" s="11">
        <v>33</v>
      </c>
      <c r="AU337" s="11">
        <v>25</v>
      </c>
      <c r="AV337" s="11">
        <v>17</v>
      </c>
      <c r="AW337" s="12">
        <v>39</v>
      </c>
      <c r="AX337" s="13">
        <v>49</v>
      </c>
      <c r="AY337" s="13">
        <v>61</v>
      </c>
      <c r="AZ337" s="13">
        <v>57</v>
      </c>
      <c r="BA337" s="13">
        <v>72</v>
      </c>
      <c r="BB337" s="14">
        <v>69</v>
      </c>
      <c r="BC337" s="19">
        <f t="shared" si="24"/>
        <v>61</v>
      </c>
      <c r="BD337" s="55">
        <f t="shared" si="27"/>
        <v>1.0680740500162391</v>
      </c>
      <c r="BE337" s="19">
        <f t="shared" si="28"/>
        <v>1.0394283858395583</v>
      </c>
      <c r="BF337" s="19">
        <f t="shared" si="25"/>
        <v>1.0443390711269893</v>
      </c>
      <c r="BG337" s="19">
        <f t="shared" si="26"/>
        <v>1.0320623579084118</v>
      </c>
    </row>
    <row r="338" spans="1:59">
      <c r="A338" s="24">
        <v>337</v>
      </c>
      <c r="B338" s="31">
        <v>2005126</v>
      </c>
      <c r="C338" s="32" t="s">
        <v>336</v>
      </c>
      <c r="D338" s="21">
        <v>2</v>
      </c>
      <c r="E338" s="22">
        <v>8</v>
      </c>
      <c r="F338" s="22">
        <v>13</v>
      </c>
      <c r="G338" s="22">
        <v>19</v>
      </c>
      <c r="H338" s="22">
        <v>25</v>
      </c>
      <c r="I338" s="22">
        <v>26</v>
      </c>
      <c r="J338" s="23">
        <v>9</v>
      </c>
      <c r="Q338" s="33"/>
      <c r="R338" s="33"/>
      <c r="S338" s="33"/>
      <c r="T338" s="33"/>
      <c r="U338" s="33"/>
      <c r="V338" s="33"/>
      <c r="X338" s="34"/>
      <c r="Y338" s="33"/>
      <c r="Z338" s="33"/>
      <c r="AA338" s="33"/>
      <c r="AB338" s="33"/>
      <c r="AC338" s="35"/>
      <c r="AD338" s="33"/>
      <c r="AE338" s="33"/>
      <c r="AF338" s="33"/>
      <c r="AG338" s="33"/>
      <c r="AH338" s="33"/>
      <c r="AI338" s="33"/>
      <c r="AJ338" s="36"/>
      <c r="AK338" s="10">
        <v>9</v>
      </c>
      <c r="AL338" s="11">
        <v>9</v>
      </c>
      <c r="AM338" s="11">
        <v>13</v>
      </c>
      <c r="AN338" s="11">
        <v>9</v>
      </c>
      <c r="AO338" s="11">
        <v>23</v>
      </c>
      <c r="AP338" s="11">
        <v>13</v>
      </c>
      <c r="AQ338" s="11">
        <v>30</v>
      </c>
      <c r="AR338" s="11">
        <v>33</v>
      </c>
      <c r="AS338" s="11">
        <v>27</v>
      </c>
      <c r="AT338" s="11">
        <v>21</v>
      </c>
      <c r="AU338" s="11">
        <v>28</v>
      </c>
      <c r="AV338" s="11">
        <v>51</v>
      </c>
      <c r="AW338" s="12">
        <v>48</v>
      </c>
      <c r="AX338" s="13">
        <v>45</v>
      </c>
      <c r="AY338" s="13">
        <v>42</v>
      </c>
      <c r="AZ338" s="13">
        <v>39</v>
      </c>
      <c r="BA338" s="13">
        <v>36</v>
      </c>
      <c r="BB338" s="14">
        <v>53</v>
      </c>
      <c r="BC338" s="19">
        <f t="shared" si="24"/>
        <v>42</v>
      </c>
      <c r="BD338" s="55">
        <f t="shared" si="27"/>
        <v>1.0435206235790842</v>
      </c>
      <c r="BE338" s="19">
        <f t="shared" si="28"/>
        <v>1.0025982461838259</v>
      </c>
      <c r="BF338" s="19">
        <f t="shared" si="25"/>
        <v>1.0435206235790842</v>
      </c>
      <c r="BG338" s="19">
        <f t="shared" si="26"/>
        <v>1.0296070152646963</v>
      </c>
    </row>
    <row r="339" spans="1:59">
      <c r="A339" s="24">
        <v>338</v>
      </c>
      <c r="B339" s="31">
        <v>2005127</v>
      </c>
      <c r="C339" s="32" t="s">
        <v>337</v>
      </c>
      <c r="D339" s="21">
        <v>4</v>
      </c>
      <c r="E339" s="22">
        <v>6</v>
      </c>
      <c r="F339" s="22">
        <v>11</v>
      </c>
      <c r="G339" s="22">
        <v>14</v>
      </c>
      <c r="H339" s="22">
        <v>23</v>
      </c>
      <c r="I339" s="22">
        <v>25</v>
      </c>
      <c r="J339" s="23">
        <v>12</v>
      </c>
      <c r="Q339" s="33"/>
      <c r="R339" s="33"/>
      <c r="S339" s="33"/>
      <c r="T339" s="33"/>
      <c r="U339" s="33"/>
      <c r="V339" s="33"/>
      <c r="X339" s="34"/>
      <c r="Y339" s="33"/>
      <c r="Z339" s="33"/>
      <c r="AA339" s="33"/>
      <c r="AB339" s="33"/>
      <c r="AC339" s="35"/>
      <c r="AD339" s="33"/>
      <c r="AE339" s="33"/>
      <c r="AF339" s="33"/>
      <c r="AG339" s="33"/>
      <c r="AH339" s="33"/>
      <c r="AI339" s="33"/>
      <c r="AJ339" s="36"/>
      <c r="AK339" s="10">
        <v>8</v>
      </c>
      <c r="AL339" s="11">
        <v>11</v>
      </c>
      <c r="AM339" s="11">
        <v>13</v>
      </c>
      <c r="AN339" s="11">
        <v>17</v>
      </c>
      <c r="AO339" s="11">
        <v>20</v>
      </c>
      <c r="AP339" s="11">
        <v>27</v>
      </c>
      <c r="AQ339" s="11">
        <v>29</v>
      </c>
      <c r="AR339" s="11">
        <v>23</v>
      </c>
      <c r="AS339" s="11">
        <v>17</v>
      </c>
      <c r="AT339" s="11">
        <v>35</v>
      </c>
      <c r="AU339" s="11">
        <v>44</v>
      </c>
      <c r="AV339" s="11">
        <v>41</v>
      </c>
      <c r="AW339" s="12">
        <v>53</v>
      </c>
      <c r="AX339" s="13">
        <v>51</v>
      </c>
      <c r="AY339" s="13">
        <v>49</v>
      </c>
      <c r="AZ339" s="13">
        <v>47</v>
      </c>
      <c r="BA339" s="13">
        <v>45</v>
      </c>
      <c r="BB339" s="14">
        <v>43</v>
      </c>
      <c r="BC339" s="19">
        <f t="shared" si="24"/>
        <v>49</v>
      </c>
      <c r="BD339" s="55">
        <f t="shared" si="27"/>
        <v>1.023059434881455</v>
      </c>
      <c r="BE339" s="19">
        <f t="shared" si="28"/>
        <v>1.0066904839233517</v>
      </c>
      <c r="BF339" s="19">
        <f t="shared" si="25"/>
        <v>1.0443390711269893</v>
      </c>
      <c r="BG339" s="19">
        <f t="shared" si="26"/>
        <v>1.0287885677167912</v>
      </c>
    </row>
    <row r="340" spans="1:59">
      <c r="A340" s="24">
        <v>339</v>
      </c>
      <c r="B340" s="31">
        <v>2005128</v>
      </c>
      <c r="C340" s="32" t="s">
        <v>338</v>
      </c>
      <c r="D340" s="21">
        <v>2</v>
      </c>
      <c r="E340" s="22">
        <v>4</v>
      </c>
      <c r="F340" s="22">
        <v>14</v>
      </c>
      <c r="G340" s="22">
        <v>23</v>
      </c>
      <c r="H340" s="22">
        <v>29</v>
      </c>
      <c r="I340" s="22">
        <v>33</v>
      </c>
      <c r="J340" s="23">
        <v>15</v>
      </c>
      <c r="Q340" s="33"/>
      <c r="R340" s="33"/>
      <c r="S340" s="33"/>
      <c r="T340" s="33"/>
      <c r="U340" s="33"/>
      <c r="V340" s="33"/>
      <c r="X340" s="34"/>
      <c r="Y340" s="33"/>
      <c r="Z340" s="33"/>
      <c r="AA340" s="33"/>
      <c r="AB340" s="33"/>
      <c r="AC340" s="35"/>
      <c r="AD340" s="33"/>
      <c r="AE340" s="33"/>
      <c r="AF340" s="33"/>
      <c r="AG340" s="33"/>
      <c r="AH340" s="33"/>
      <c r="AI340" s="33"/>
      <c r="AJ340" s="36"/>
      <c r="AK340" s="10">
        <v>9</v>
      </c>
      <c r="AL340" s="11">
        <v>9</v>
      </c>
      <c r="AM340" s="11">
        <v>20</v>
      </c>
      <c r="AN340" s="11">
        <v>21</v>
      </c>
      <c r="AO340" s="11">
        <v>14</v>
      </c>
      <c r="AP340" s="11">
        <v>25</v>
      </c>
      <c r="AQ340" s="11">
        <v>24</v>
      </c>
      <c r="AR340" s="11">
        <v>25</v>
      </c>
      <c r="AS340" s="11">
        <v>17</v>
      </c>
      <c r="AT340" s="11">
        <v>33</v>
      </c>
      <c r="AU340" s="11">
        <v>27</v>
      </c>
      <c r="AV340" s="11">
        <v>21</v>
      </c>
      <c r="AW340" s="12">
        <v>45</v>
      </c>
      <c r="AX340" s="13">
        <v>41</v>
      </c>
      <c r="AY340" s="13">
        <v>54</v>
      </c>
      <c r="AZ340" s="13">
        <v>51</v>
      </c>
      <c r="BA340" s="13">
        <v>48</v>
      </c>
      <c r="BB340" s="14">
        <v>45</v>
      </c>
      <c r="BC340" s="19">
        <f t="shared" si="24"/>
        <v>54</v>
      </c>
      <c r="BD340" s="55">
        <f t="shared" si="27"/>
        <v>1.0598895745371872</v>
      </c>
      <c r="BE340" s="19">
        <f t="shared" si="28"/>
        <v>0.98827541409548547</v>
      </c>
      <c r="BF340" s="19">
        <f t="shared" si="25"/>
        <v>1.0500682039623255</v>
      </c>
      <c r="BG340" s="19">
        <f t="shared" si="26"/>
        <v>1.027970120168886</v>
      </c>
    </row>
    <row r="341" spans="1:59">
      <c r="A341" s="24">
        <v>340</v>
      </c>
      <c r="B341" s="31">
        <v>2005129</v>
      </c>
      <c r="C341" s="32" t="s">
        <v>339</v>
      </c>
      <c r="D341" s="21">
        <v>5</v>
      </c>
      <c r="E341" s="22">
        <v>10</v>
      </c>
      <c r="F341" s="22">
        <v>14</v>
      </c>
      <c r="G341" s="22">
        <v>20</v>
      </c>
      <c r="H341" s="22">
        <v>27</v>
      </c>
      <c r="I341" s="22">
        <v>33</v>
      </c>
      <c r="J341" s="23">
        <v>3</v>
      </c>
      <c r="Q341" s="33"/>
      <c r="R341" s="33"/>
      <c r="S341" s="33"/>
      <c r="T341" s="33"/>
      <c r="U341" s="33"/>
      <c r="V341" s="33"/>
      <c r="X341" s="34"/>
      <c r="Y341" s="33"/>
      <c r="Z341" s="33"/>
      <c r="AA341" s="33"/>
      <c r="AB341" s="33"/>
      <c r="AC341" s="35"/>
      <c r="AD341" s="33"/>
      <c r="AE341" s="33"/>
      <c r="AF341" s="33"/>
      <c r="AG341" s="33"/>
      <c r="AH341" s="33"/>
      <c r="AI341" s="33"/>
      <c r="AJ341" s="36"/>
      <c r="AK341" s="10">
        <v>7</v>
      </c>
      <c r="AL341" s="11">
        <v>9</v>
      </c>
      <c r="AM341" s="11">
        <v>9</v>
      </c>
      <c r="AN341" s="11">
        <v>19</v>
      </c>
      <c r="AO341" s="11">
        <v>25</v>
      </c>
      <c r="AP341" s="11">
        <v>21</v>
      </c>
      <c r="AQ341" s="11">
        <v>19</v>
      </c>
      <c r="AR341" s="11">
        <v>19</v>
      </c>
      <c r="AS341" s="11">
        <v>32</v>
      </c>
      <c r="AT341" s="11">
        <v>37</v>
      </c>
      <c r="AU341" s="11">
        <v>31</v>
      </c>
      <c r="AV341" s="11">
        <v>39</v>
      </c>
      <c r="AW341" s="12">
        <v>49</v>
      </c>
      <c r="AX341" s="13">
        <v>45</v>
      </c>
      <c r="AY341" s="13">
        <v>58</v>
      </c>
      <c r="AZ341" s="13">
        <v>55</v>
      </c>
      <c r="BA341" s="13">
        <v>52</v>
      </c>
      <c r="BB341" s="14">
        <v>49</v>
      </c>
      <c r="BC341" s="19">
        <f t="shared" si="24"/>
        <v>58</v>
      </c>
      <c r="BD341" s="55">
        <f t="shared" si="27"/>
        <v>1.0803507632348164</v>
      </c>
      <c r="BE341" s="19">
        <f t="shared" si="28"/>
        <v>1.0496589801883727</v>
      </c>
      <c r="BF341" s="19">
        <f t="shared" si="25"/>
        <v>1.0607080220850926</v>
      </c>
      <c r="BG341" s="19">
        <f t="shared" si="26"/>
        <v>1.0349269243260799</v>
      </c>
    </row>
    <row r="342" spans="1:59">
      <c r="A342" s="24">
        <v>341</v>
      </c>
      <c r="B342" s="31">
        <v>2005130</v>
      </c>
      <c r="C342" s="32" t="s">
        <v>340</v>
      </c>
      <c r="D342" s="21">
        <v>3</v>
      </c>
      <c r="E342" s="22">
        <v>5</v>
      </c>
      <c r="F342" s="22">
        <v>9</v>
      </c>
      <c r="G342" s="22">
        <v>15</v>
      </c>
      <c r="H342" s="22">
        <v>20</v>
      </c>
      <c r="I342" s="22">
        <v>25</v>
      </c>
      <c r="J342" s="23">
        <v>16</v>
      </c>
      <c r="Q342" s="33"/>
      <c r="R342" s="33"/>
      <c r="S342" s="33"/>
      <c r="T342" s="33"/>
      <c r="U342" s="33"/>
      <c r="V342" s="33"/>
      <c r="X342" s="34"/>
      <c r="Y342" s="33"/>
      <c r="Z342" s="33"/>
      <c r="AA342" s="33"/>
      <c r="AB342" s="33"/>
      <c r="AC342" s="35"/>
      <c r="AD342" s="33"/>
      <c r="AE342" s="33"/>
      <c r="AF342" s="33"/>
      <c r="AG342" s="33"/>
      <c r="AH342" s="33"/>
      <c r="AI342" s="33"/>
      <c r="AJ342" s="36"/>
      <c r="AK342" s="10">
        <v>5</v>
      </c>
      <c r="AL342" s="11">
        <v>9</v>
      </c>
      <c r="AM342" s="11">
        <v>7</v>
      </c>
      <c r="AN342" s="11">
        <v>17</v>
      </c>
      <c r="AO342" s="11">
        <v>21</v>
      </c>
      <c r="AP342" s="11">
        <v>21</v>
      </c>
      <c r="AQ342" s="11">
        <v>23</v>
      </c>
      <c r="AR342" s="11">
        <v>27</v>
      </c>
      <c r="AS342" s="11">
        <v>33</v>
      </c>
      <c r="AT342" s="11">
        <v>29</v>
      </c>
      <c r="AU342" s="11">
        <v>38</v>
      </c>
      <c r="AV342" s="11">
        <v>35</v>
      </c>
      <c r="AW342" s="12">
        <v>32</v>
      </c>
      <c r="AX342" s="13">
        <v>45</v>
      </c>
      <c r="AY342" s="13">
        <v>43</v>
      </c>
      <c r="AZ342" s="13">
        <v>41</v>
      </c>
      <c r="BA342" s="13">
        <v>39</v>
      </c>
      <c r="BB342" s="14">
        <v>37</v>
      </c>
      <c r="BC342" s="19">
        <f t="shared" ref="BC342:BC405" si="29">IF($B342="","",MOD($D342,$BC$1)+MOD($E342,$BC$1)+MOD($F342,$BC$1)+MOD($G342,$BC$1)+MOD($H342,$BC$1)+MOD($I342,$BC$1))</f>
        <v>43</v>
      </c>
      <c r="BD342" s="55">
        <f t="shared" si="27"/>
        <v>1.0066904839233517</v>
      </c>
      <c r="BE342" s="19">
        <f t="shared" si="28"/>
        <v>1.0373822669697954</v>
      </c>
      <c r="BF342" s="19">
        <f t="shared" si="25"/>
        <v>1.0394283858395583</v>
      </c>
      <c r="BG342" s="19">
        <f t="shared" si="26"/>
        <v>1.0275608963949334</v>
      </c>
    </row>
    <row r="343" spans="1:59">
      <c r="A343" s="24">
        <v>342</v>
      </c>
      <c r="B343" s="31">
        <v>2005131</v>
      </c>
      <c r="C343" s="32" t="s">
        <v>341</v>
      </c>
      <c r="D343" s="21">
        <v>2</v>
      </c>
      <c r="E343" s="22">
        <v>7</v>
      </c>
      <c r="F343" s="22">
        <v>10</v>
      </c>
      <c r="G343" s="22">
        <v>11</v>
      </c>
      <c r="H343" s="22">
        <v>12</v>
      </c>
      <c r="I343" s="22">
        <v>24</v>
      </c>
      <c r="J343" s="23">
        <v>3</v>
      </c>
      <c r="Q343" s="33"/>
      <c r="R343" s="33"/>
      <c r="S343" s="33"/>
      <c r="T343" s="33"/>
      <c r="U343" s="33"/>
      <c r="V343" s="33"/>
      <c r="X343" s="34"/>
      <c r="Y343" s="33"/>
      <c r="Z343" s="33"/>
      <c r="AA343" s="33"/>
      <c r="AB343" s="33"/>
      <c r="AC343" s="35"/>
      <c r="AD343" s="33"/>
      <c r="AE343" s="33"/>
      <c r="AF343" s="33"/>
      <c r="AG343" s="33"/>
      <c r="AH343" s="33"/>
      <c r="AI343" s="33"/>
      <c r="AJ343" s="36"/>
      <c r="AK343" s="10">
        <v>6</v>
      </c>
      <c r="AL343" s="11">
        <v>10</v>
      </c>
      <c r="AM343" s="11">
        <v>11</v>
      </c>
      <c r="AN343" s="11">
        <v>12</v>
      </c>
      <c r="AO343" s="11">
        <v>17</v>
      </c>
      <c r="AP343" s="11">
        <v>18</v>
      </c>
      <c r="AQ343" s="11">
        <v>21</v>
      </c>
      <c r="AR343" s="11">
        <v>16</v>
      </c>
      <c r="AS343" s="11">
        <v>22</v>
      </c>
      <c r="AT343" s="11">
        <v>30</v>
      </c>
      <c r="AU343" s="11">
        <v>53</v>
      </c>
      <c r="AV343" s="11">
        <v>52</v>
      </c>
      <c r="AW343" s="12">
        <v>51</v>
      </c>
      <c r="AX343" s="13">
        <v>50</v>
      </c>
      <c r="AY343" s="13">
        <v>49</v>
      </c>
      <c r="AZ343" s="13">
        <v>48</v>
      </c>
      <c r="BA343" s="13">
        <v>47</v>
      </c>
      <c r="BB343" s="14">
        <v>46</v>
      </c>
      <c r="BC343" s="19">
        <f t="shared" si="29"/>
        <v>49</v>
      </c>
      <c r="BD343" s="55">
        <f t="shared" si="27"/>
        <v>1.0353361481000325</v>
      </c>
      <c r="BE343" s="19">
        <f t="shared" si="28"/>
        <v>1.0394283858395583</v>
      </c>
      <c r="BF343" s="19">
        <f t="shared" si="25"/>
        <v>1.0345177005521273</v>
      </c>
      <c r="BG343" s="19">
        <f t="shared" si="26"/>
        <v>1.0271516726209808</v>
      </c>
    </row>
    <row r="344" spans="1:59">
      <c r="A344" s="24">
        <v>343</v>
      </c>
      <c r="B344" s="31">
        <v>2005132</v>
      </c>
      <c r="C344" s="32" t="s">
        <v>342</v>
      </c>
      <c r="D344" s="21">
        <v>2</v>
      </c>
      <c r="E344" s="22">
        <v>4</v>
      </c>
      <c r="F344" s="22">
        <v>10</v>
      </c>
      <c r="G344" s="22">
        <v>18</v>
      </c>
      <c r="H344" s="22">
        <v>27</v>
      </c>
      <c r="I344" s="22">
        <v>29</v>
      </c>
      <c r="J344" s="23">
        <v>15</v>
      </c>
      <c r="Q344" s="33"/>
      <c r="R344" s="33"/>
      <c r="S344" s="33"/>
      <c r="T344" s="33"/>
      <c r="U344" s="33"/>
      <c r="V344" s="33"/>
      <c r="X344" s="34"/>
      <c r="Y344" s="33"/>
      <c r="Z344" s="33"/>
      <c r="AA344" s="33"/>
      <c r="AB344" s="33"/>
      <c r="AC344" s="35"/>
      <c r="AD344" s="33"/>
      <c r="AE344" s="33"/>
      <c r="AF344" s="33"/>
      <c r="AG344" s="33"/>
      <c r="AH344" s="33"/>
      <c r="AI344" s="33"/>
      <c r="AJ344" s="36"/>
      <c r="AK344" s="10">
        <v>6</v>
      </c>
      <c r="AL344" s="11">
        <v>10</v>
      </c>
      <c r="AM344" s="11">
        <v>15</v>
      </c>
      <c r="AN344" s="11">
        <v>18</v>
      </c>
      <c r="AO344" s="11">
        <v>20</v>
      </c>
      <c r="AP344" s="11">
        <v>18</v>
      </c>
      <c r="AQ344" s="11">
        <v>9</v>
      </c>
      <c r="AR344" s="11">
        <v>30</v>
      </c>
      <c r="AS344" s="11">
        <v>35</v>
      </c>
      <c r="AT344" s="11">
        <v>30</v>
      </c>
      <c r="AU344" s="11">
        <v>25</v>
      </c>
      <c r="AV344" s="11">
        <v>34</v>
      </c>
      <c r="AW344" s="12">
        <v>45</v>
      </c>
      <c r="AX344" s="13">
        <v>42</v>
      </c>
      <c r="AY344" s="13">
        <v>39</v>
      </c>
      <c r="AZ344" s="13">
        <v>36</v>
      </c>
      <c r="BA344" s="13">
        <v>52</v>
      </c>
      <c r="BB344" s="14">
        <v>50</v>
      </c>
      <c r="BC344" s="19">
        <f t="shared" si="29"/>
        <v>39</v>
      </c>
      <c r="BD344" s="55">
        <f t="shared" si="27"/>
        <v>0.99441377070477432</v>
      </c>
      <c r="BE344" s="19">
        <f t="shared" si="28"/>
        <v>1.0087366027931146</v>
      </c>
      <c r="BF344" s="19">
        <f t="shared" si="25"/>
        <v>1.0287885677167912</v>
      </c>
      <c r="BG344" s="19">
        <f t="shared" si="26"/>
        <v>1.0275608963949334</v>
      </c>
    </row>
    <row r="345" spans="1:59">
      <c r="A345" s="24">
        <v>344</v>
      </c>
      <c r="B345" s="31">
        <v>2005133</v>
      </c>
      <c r="C345" s="32" t="s">
        <v>343</v>
      </c>
      <c r="D345" s="21">
        <v>1</v>
      </c>
      <c r="E345" s="22">
        <v>7</v>
      </c>
      <c r="F345" s="22">
        <v>14</v>
      </c>
      <c r="G345" s="22">
        <v>16</v>
      </c>
      <c r="H345" s="22">
        <v>18</v>
      </c>
      <c r="I345" s="22">
        <v>25</v>
      </c>
      <c r="J345" s="23">
        <v>11</v>
      </c>
      <c r="Q345" s="33"/>
      <c r="R345" s="33"/>
      <c r="S345" s="33"/>
      <c r="T345" s="33"/>
      <c r="U345" s="33"/>
      <c r="V345" s="33"/>
      <c r="X345" s="34"/>
      <c r="Y345" s="33"/>
      <c r="Z345" s="33"/>
      <c r="AA345" s="33"/>
      <c r="AB345" s="33"/>
      <c r="AC345" s="35"/>
      <c r="AD345" s="33"/>
      <c r="AE345" s="33"/>
      <c r="AF345" s="33"/>
      <c r="AG345" s="33"/>
      <c r="AH345" s="33"/>
      <c r="AI345" s="33"/>
      <c r="AJ345" s="36"/>
      <c r="AK345" s="10">
        <v>6</v>
      </c>
      <c r="AL345" s="11">
        <v>9</v>
      </c>
      <c r="AM345" s="11">
        <v>11</v>
      </c>
      <c r="AN345" s="11">
        <v>9</v>
      </c>
      <c r="AO345" s="11">
        <v>11</v>
      </c>
      <c r="AP345" s="11">
        <v>17</v>
      </c>
      <c r="AQ345" s="11">
        <v>27</v>
      </c>
      <c r="AR345" s="11">
        <v>31</v>
      </c>
      <c r="AS345" s="11">
        <v>26</v>
      </c>
      <c r="AT345" s="11">
        <v>21</v>
      </c>
      <c r="AU345" s="11">
        <v>29</v>
      </c>
      <c r="AV345" s="11">
        <v>25</v>
      </c>
      <c r="AW345" s="12">
        <v>36</v>
      </c>
      <c r="AX345" s="13">
        <v>33</v>
      </c>
      <c r="AY345" s="13">
        <v>47</v>
      </c>
      <c r="AZ345" s="13">
        <v>45</v>
      </c>
      <c r="BA345" s="13">
        <v>62</v>
      </c>
      <c r="BB345" s="14">
        <v>61</v>
      </c>
      <c r="BC345" s="19">
        <f t="shared" si="29"/>
        <v>47</v>
      </c>
      <c r="BD345" s="55">
        <f t="shared" si="27"/>
        <v>0.96576810652809364</v>
      </c>
      <c r="BE345" s="19">
        <f t="shared" si="28"/>
        <v>1.0128288405326404</v>
      </c>
      <c r="BF345" s="19">
        <f t="shared" si="25"/>
        <v>1.0206040922377395</v>
      </c>
      <c r="BG345" s="19">
        <f t="shared" si="26"/>
        <v>1.0222409873335498</v>
      </c>
    </row>
    <row r="346" spans="1:59">
      <c r="A346" s="24">
        <v>345</v>
      </c>
      <c r="B346" s="31">
        <v>2005134</v>
      </c>
      <c r="C346" s="32" t="s">
        <v>344</v>
      </c>
      <c r="D346" s="21">
        <v>4</v>
      </c>
      <c r="E346" s="22">
        <v>13</v>
      </c>
      <c r="F346" s="22">
        <v>14</v>
      </c>
      <c r="G346" s="22">
        <v>18</v>
      </c>
      <c r="H346" s="22">
        <v>26</v>
      </c>
      <c r="I346" s="22">
        <v>30</v>
      </c>
      <c r="J346" s="23">
        <v>1</v>
      </c>
      <c r="Q346" s="33"/>
      <c r="R346" s="33"/>
      <c r="S346" s="33"/>
      <c r="T346" s="33"/>
      <c r="U346" s="33"/>
      <c r="V346" s="33"/>
      <c r="X346" s="34"/>
      <c r="Y346" s="33"/>
      <c r="Z346" s="33"/>
      <c r="AA346" s="33"/>
      <c r="AB346" s="33"/>
      <c r="AC346" s="35"/>
      <c r="AD346" s="33"/>
      <c r="AE346" s="33"/>
      <c r="AF346" s="33"/>
      <c r="AG346" s="33"/>
      <c r="AH346" s="33"/>
      <c r="AI346" s="33"/>
      <c r="AJ346" s="36"/>
      <c r="AK346" s="10">
        <v>6</v>
      </c>
      <c r="AL346" s="11">
        <v>9</v>
      </c>
      <c r="AM346" s="11">
        <v>15</v>
      </c>
      <c r="AN346" s="11">
        <v>9</v>
      </c>
      <c r="AO346" s="11">
        <v>21</v>
      </c>
      <c r="AP346" s="11">
        <v>25</v>
      </c>
      <c r="AQ346" s="11">
        <v>24</v>
      </c>
      <c r="AR346" s="11">
        <v>25</v>
      </c>
      <c r="AS346" s="11">
        <v>28</v>
      </c>
      <c r="AT346" s="11">
        <v>21</v>
      </c>
      <c r="AU346" s="11">
        <v>14</v>
      </c>
      <c r="AV346" s="11">
        <v>35</v>
      </c>
      <c r="AW346" s="12">
        <v>45</v>
      </c>
      <c r="AX346" s="13">
        <v>57</v>
      </c>
      <c r="AY346" s="13">
        <v>54</v>
      </c>
      <c r="AZ346" s="13">
        <v>51</v>
      </c>
      <c r="BA346" s="13">
        <v>67</v>
      </c>
      <c r="BB346" s="14">
        <v>65</v>
      </c>
      <c r="BC346" s="19">
        <f t="shared" si="29"/>
        <v>54</v>
      </c>
      <c r="BD346" s="55">
        <f t="shared" si="27"/>
        <v>0.94939915556999022</v>
      </c>
      <c r="BE346" s="19">
        <f t="shared" si="28"/>
        <v>1.0148749594024034</v>
      </c>
      <c r="BF346" s="19">
        <f t="shared" si="25"/>
        <v>1.0238778824293602</v>
      </c>
      <c r="BG346" s="19">
        <f t="shared" si="26"/>
        <v>1.0320623579084118</v>
      </c>
    </row>
    <row r="347" spans="1:59">
      <c r="A347" s="24">
        <v>346</v>
      </c>
      <c r="B347" s="31">
        <v>2005135</v>
      </c>
      <c r="C347" s="32" t="s">
        <v>345</v>
      </c>
      <c r="D347" s="21">
        <v>1</v>
      </c>
      <c r="E347" s="22">
        <v>5</v>
      </c>
      <c r="F347" s="22">
        <v>13</v>
      </c>
      <c r="G347" s="22">
        <v>15</v>
      </c>
      <c r="H347" s="22">
        <v>21</v>
      </c>
      <c r="I347" s="22">
        <v>25</v>
      </c>
      <c r="J347" s="23">
        <v>11</v>
      </c>
      <c r="Q347" s="33"/>
      <c r="R347" s="33"/>
      <c r="S347" s="33"/>
      <c r="T347" s="33"/>
      <c r="U347" s="33"/>
      <c r="V347" s="33"/>
      <c r="X347" s="34"/>
      <c r="Y347" s="33"/>
      <c r="Z347" s="33"/>
      <c r="AA347" s="33"/>
      <c r="AB347" s="33"/>
      <c r="AC347" s="35"/>
      <c r="AD347" s="33"/>
      <c r="AE347" s="33"/>
      <c r="AF347" s="33"/>
      <c r="AG347" s="33"/>
      <c r="AH347" s="33"/>
      <c r="AI347" s="33"/>
      <c r="AJ347" s="36"/>
      <c r="AK347" s="10">
        <v>5</v>
      </c>
      <c r="AL347" s="11">
        <v>8</v>
      </c>
      <c r="AM347" s="11">
        <v>5</v>
      </c>
      <c r="AN347" s="11">
        <v>14</v>
      </c>
      <c r="AO347" s="11">
        <v>17</v>
      </c>
      <c r="AP347" s="11">
        <v>24</v>
      </c>
      <c r="AQ347" s="11">
        <v>26</v>
      </c>
      <c r="AR347" s="11">
        <v>20</v>
      </c>
      <c r="AS347" s="11">
        <v>25</v>
      </c>
      <c r="AT347" s="11">
        <v>20</v>
      </c>
      <c r="AU347" s="11">
        <v>28</v>
      </c>
      <c r="AV347" s="11">
        <v>38</v>
      </c>
      <c r="AW347" s="12">
        <v>35</v>
      </c>
      <c r="AX347" s="13">
        <v>48</v>
      </c>
      <c r="AY347" s="13">
        <v>46</v>
      </c>
      <c r="AZ347" s="13">
        <v>44</v>
      </c>
      <c r="BA347" s="13">
        <v>42</v>
      </c>
      <c r="BB347" s="14">
        <v>40</v>
      </c>
      <c r="BC347" s="19">
        <f t="shared" si="29"/>
        <v>46</v>
      </c>
      <c r="BD347" s="55">
        <f t="shared" si="27"/>
        <v>0.9616758687885677</v>
      </c>
      <c r="BE347" s="19">
        <f t="shared" si="28"/>
        <v>0.98418317635595975</v>
      </c>
      <c r="BF347" s="19">
        <f t="shared" ref="BF347:BF410" si="30">IF($B347="","",SUM($BC323:$BC347)/25/$BM$3)</f>
        <v>1.0206040922377395</v>
      </c>
      <c r="BG347" s="19">
        <f t="shared" si="26"/>
        <v>1.0296070152646963</v>
      </c>
    </row>
    <row r="348" spans="1:59">
      <c r="A348" s="24">
        <v>347</v>
      </c>
      <c r="B348" s="31">
        <v>2005136</v>
      </c>
      <c r="C348" s="32" t="s">
        <v>346</v>
      </c>
      <c r="D348" s="21">
        <v>5</v>
      </c>
      <c r="E348" s="22">
        <v>14</v>
      </c>
      <c r="F348" s="22">
        <v>16</v>
      </c>
      <c r="G348" s="22">
        <v>18</v>
      </c>
      <c r="H348" s="22">
        <v>25</v>
      </c>
      <c r="I348" s="22">
        <v>27</v>
      </c>
      <c r="J348" s="23">
        <v>13</v>
      </c>
      <c r="Q348" s="33"/>
      <c r="R348" s="33"/>
      <c r="S348" s="33"/>
      <c r="T348" s="33"/>
      <c r="U348" s="33"/>
      <c r="V348" s="33"/>
      <c r="X348" s="34"/>
      <c r="Y348" s="33"/>
      <c r="Z348" s="33"/>
      <c r="AA348" s="33"/>
      <c r="AB348" s="33"/>
      <c r="AC348" s="35"/>
      <c r="AD348" s="33"/>
      <c r="AE348" s="33"/>
      <c r="AF348" s="33"/>
      <c r="AG348" s="33"/>
      <c r="AH348" s="33"/>
      <c r="AI348" s="33"/>
      <c r="AJ348" s="36"/>
      <c r="AK348" s="10">
        <v>6</v>
      </c>
      <c r="AL348" s="11">
        <v>9</v>
      </c>
      <c r="AM348" s="11">
        <v>10</v>
      </c>
      <c r="AN348" s="11">
        <v>15</v>
      </c>
      <c r="AO348" s="11">
        <v>21</v>
      </c>
      <c r="AP348" s="11">
        <v>17</v>
      </c>
      <c r="AQ348" s="11">
        <v>24</v>
      </c>
      <c r="AR348" s="11">
        <v>35</v>
      </c>
      <c r="AS348" s="11">
        <v>28</v>
      </c>
      <c r="AT348" s="11">
        <v>21</v>
      </c>
      <c r="AU348" s="11">
        <v>27</v>
      </c>
      <c r="AV348" s="11">
        <v>35</v>
      </c>
      <c r="AW348" s="12">
        <v>45</v>
      </c>
      <c r="AX348" s="13">
        <v>41</v>
      </c>
      <c r="AY348" s="13">
        <v>54</v>
      </c>
      <c r="AZ348" s="13">
        <v>51</v>
      </c>
      <c r="BA348" s="13">
        <v>67</v>
      </c>
      <c r="BB348" s="14">
        <v>65</v>
      </c>
      <c r="BC348" s="19">
        <f t="shared" si="29"/>
        <v>54</v>
      </c>
      <c r="BD348" s="55">
        <f t="shared" si="27"/>
        <v>0.98213705748619684</v>
      </c>
      <c r="BE348" s="19">
        <f t="shared" si="28"/>
        <v>1.0087366027931146</v>
      </c>
      <c r="BF348" s="19">
        <f t="shared" si="30"/>
        <v>1.0197856446898343</v>
      </c>
      <c r="BG348" s="19">
        <f t="shared" si="26"/>
        <v>1.0275608963949334</v>
      </c>
    </row>
    <row r="349" spans="1:59">
      <c r="A349" s="24">
        <v>348</v>
      </c>
      <c r="B349" s="31">
        <v>2005137</v>
      </c>
      <c r="C349" s="32" t="s">
        <v>347</v>
      </c>
      <c r="D349" s="21">
        <v>3</v>
      </c>
      <c r="E349" s="22">
        <v>9</v>
      </c>
      <c r="F349" s="22">
        <v>15</v>
      </c>
      <c r="G349" s="22">
        <v>23</v>
      </c>
      <c r="H349" s="22">
        <v>25</v>
      </c>
      <c r="I349" s="22">
        <v>33</v>
      </c>
      <c r="J349" s="23">
        <v>12</v>
      </c>
      <c r="Q349" s="33"/>
      <c r="R349" s="33"/>
      <c r="S349" s="33"/>
      <c r="T349" s="33"/>
      <c r="U349" s="33"/>
      <c r="V349" s="33"/>
      <c r="X349" s="34"/>
      <c r="Y349" s="33"/>
      <c r="Z349" s="33"/>
      <c r="AA349" s="33"/>
      <c r="AB349" s="33"/>
      <c r="AC349" s="35"/>
      <c r="AD349" s="33"/>
      <c r="AE349" s="33"/>
      <c r="AF349" s="33"/>
      <c r="AG349" s="33"/>
      <c r="AH349" s="33"/>
      <c r="AI349" s="33"/>
      <c r="AJ349" s="36"/>
      <c r="AK349" s="10">
        <v>3</v>
      </c>
      <c r="AL349" s="11">
        <v>12</v>
      </c>
      <c r="AM349" s="11">
        <v>13</v>
      </c>
      <c r="AN349" s="11">
        <v>18</v>
      </c>
      <c r="AO349" s="11">
        <v>17</v>
      </c>
      <c r="AP349" s="11">
        <v>20</v>
      </c>
      <c r="AQ349" s="11">
        <v>27</v>
      </c>
      <c r="AR349" s="11">
        <v>28</v>
      </c>
      <c r="AS349" s="11">
        <v>20</v>
      </c>
      <c r="AT349" s="11">
        <v>36</v>
      </c>
      <c r="AU349" s="11">
        <v>43</v>
      </c>
      <c r="AV349" s="11">
        <v>38</v>
      </c>
      <c r="AW349" s="12">
        <v>33</v>
      </c>
      <c r="AX349" s="13">
        <v>44</v>
      </c>
      <c r="AY349" s="13">
        <v>57</v>
      </c>
      <c r="AZ349" s="13">
        <v>54</v>
      </c>
      <c r="BA349" s="13">
        <v>51</v>
      </c>
      <c r="BB349" s="14">
        <v>48</v>
      </c>
      <c r="BC349" s="19">
        <f t="shared" si="29"/>
        <v>57</v>
      </c>
      <c r="BD349" s="55">
        <f t="shared" si="27"/>
        <v>1.0557973367976616</v>
      </c>
      <c r="BE349" s="19">
        <f t="shared" si="28"/>
        <v>1.0251055537512179</v>
      </c>
      <c r="BF349" s="19">
        <f t="shared" si="30"/>
        <v>1.0197856446898343</v>
      </c>
      <c r="BG349" s="19">
        <f t="shared" si="26"/>
        <v>1.0251055537512179</v>
      </c>
    </row>
    <row r="350" spans="1:59">
      <c r="A350" s="24">
        <v>349</v>
      </c>
      <c r="B350" s="31">
        <v>2005138</v>
      </c>
      <c r="C350" s="32" t="s">
        <v>348</v>
      </c>
      <c r="D350" s="21">
        <v>3</v>
      </c>
      <c r="E350" s="22">
        <v>5</v>
      </c>
      <c r="F350" s="22">
        <v>6</v>
      </c>
      <c r="G350" s="22">
        <v>11</v>
      </c>
      <c r="H350" s="22">
        <v>20</v>
      </c>
      <c r="I350" s="22">
        <v>22</v>
      </c>
      <c r="J350" s="23">
        <v>13</v>
      </c>
      <c r="Q350" s="33"/>
      <c r="R350" s="33"/>
      <c r="S350" s="33"/>
      <c r="T350" s="33"/>
      <c r="U350" s="33"/>
      <c r="V350" s="33"/>
      <c r="X350" s="34"/>
      <c r="Y350" s="33"/>
      <c r="Z350" s="33"/>
      <c r="AA350" s="33"/>
      <c r="AB350" s="33"/>
      <c r="AC350" s="35"/>
      <c r="AD350" s="33"/>
      <c r="AE350" s="33"/>
      <c r="AF350" s="33"/>
      <c r="AG350" s="33"/>
      <c r="AH350" s="33"/>
      <c r="AI350" s="33"/>
      <c r="AJ350" s="36"/>
      <c r="AK350" s="10">
        <v>7</v>
      </c>
      <c r="AL350" s="11">
        <v>11</v>
      </c>
      <c r="AM350" s="11">
        <v>7</v>
      </c>
      <c r="AN350" s="11">
        <v>19</v>
      </c>
      <c r="AO350" s="11">
        <v>25</v>
      </c>
      <c r="AP350" s="11">
        <v>27</v>
      </c>
      <c r="AQ350" s="11">
        <v>22</v>
      </c>
      <c r="AR350" s="11">
        <v>17</v>
      </c>
      <c r="AS350" s="11">
        <v>23</v>
      </c>
      <c r="AT350" s="11">
        <v>43</v>
      </c>
      <c r="AU350" s="11">
        <v>41</v>
      </c>
      <c r="AV350" s="11">
        <v>39</v>
      </c>
      <c r="AW350" s="12">
        <v>37</v>
      </c>
      <c r="AX350" s="13">
        <v>35</v>
      </c>
      <c r="AY350" s="13">
        <v>33</v>
      </c>
      <c r="AZ350" s="13">
        <v>31</v>
      </c>
      <c r="BA350" s="13">
        <v>29</v>
      </c>
      <c r="BB350" s="14">
        <v>27</v>
      </c>
      <c r="BC350" s="19">
        <f t="shared" si="29"/>
        <v>33</v>
      </c>
      <c r="BD350" s="55">
        <f t="shared" si="27"/>
        <v>0.99850600844430004</v>
      </c>
      <c r="BE350" s="19">
        <f t="shared" si="28"/>
        <v>0.98213705748619684</v>
      </c>
      <c r="BF350" s="19">
        <f t="shared" si="30"/>
        <v>1.0116011692107827</v>
      </c>
      <c r="BG350" s="19">
        <f t="shared" si="26"/>
        <v>1.0296070152646963</v>
      </c>
    </row>
    <row r="351" spans="1:59">
      <c r="A351" s="24">
        <v>350</v>
      </c>
      <c r="B351" s="31">
        <v>2005139</v>
      </c>
      <c r="C351" s="32" t="s">
        <v>349</v>
      </c>
      <c r="D351" s="21">
        <v>2</v>
      </c>
      <c r="E351" s="22">
        <v>7</v>
      </c>
      <c r="F351" s="22">
        <v>20</v>
      </c>
      <c r="G351" s="22">
        <v>23</v>
      </c>
      <c r="H351" s="22">
        <v>32</v>
      </c>
      <c r="I351" s="22">
        <v>33</v>
      </c>
      <c r="J351" s="23">
        <v>10</v>
      </c>
      <c r="Q351" s="33"/>
      <c r="R351" s="33"/>
      <c r="S351" s="33"/>
      <c r="T351" s="33"/>
      <c r="U351" s="33"/>
      <c r="V351" s="33"/>
      <c r="X351" s="34"/>
      <c r="Y351" s="33"/>
      <c r="Z351" s="33"/>
      <c r="AA351" s="33"/>
      <c r="AB351" s="33"/>
      <c r="AC351" s="35"/>
      <c r="AD351" s="33"/>
      <c r="AE351" s="33"/>
      <c r="AF351" s="33"/>
      <c r="AG351" s="33"/>
      <c r="AH351" s="33"/>
      <c r="AI351" s="33"/>
      <c r="AJ351" s="36"/>
      <c r="AK351" s="10">
        <v>9</v>
      </c>
      <c r="AL351" s="11">
        <v>9</v>
      </c>
      <c r="AM351" s="11">
        <v>12</v>
      </c>
      <c r="AN351" s="11">
        <v>15</v>
      </c>
      <c r="AO351" s="11">
        <v>19</v>
      </c>
      <c r="AP351" s="11">
        <v>21</v>
      </c>
      <c r="AQ351" s="11">
        <v>27</v>
      </c>
      <c r="AR351" s="11">
        <v>17</v>
      </c>
      <c r="AS351" s="11">
        <v>29</v>
      </c>
      <c r="AT351" s="11">
        <v>45</v>
      </c>
      <c r="AU351" s="11">
        <v>39</v>
      </c>
      <c r="AV351" s="11">
        <v>33</v>
      </c>
      <c r="AW351" s="12">
        <v>27</v>
      </c>
      <c r="AX351" s="13">
        <v>21</v>
      </c>
      <c r="AY351" s="13">
        <v>49</v>
      </c>
      <c r="AZ351" s="13">
        <v>45</v>
      </c>
      <c r="BA351" s="13">
        <v>41</v>
      </c>
      <c r="BB351" s="14">
        <v>37</v>
      </c>
      <c r="BC351" s="19">
        <f t="shared" si="29"/>
        <v>49</v>
      </c>
      <c r="BD351" s="55">
        <f t="shared" si="27"/>
        <v>0.9780448197466709</v>
      </c>
      <c r="BE351" s="19">
        <f t="shared" si="28"/>
        <v>0.96372198765833061</v>
      </c>
      <c r="BF351" s="19">
        <f t="shared" si="30"/>
        <v>1.0091458265670672</v>
      </c>
      <c r="BG351" s="19">
        <f t="shared" si="26"/>
        <v>1.0336992530042222</v>
      </c>
    </row>
    <row r="352" spans="1:59">
      <c r="A352" s="24">
        <v>351</v>
      </c>
      <c r="B352" s="31">
        <v>2005140</v>
      </c>
      <c r="C352" s="32" t="s">
        <v>350</v>
      </c>
      <c r="D352" s="21">
        <v>4</v>
      </c>
      <c r="E352" s="22">
        <v>6</v>
      </c>
      <c r="F352" s="22">
        <v>7</v>
      </c>
      <c r="G352" s="22">
        <v>8</v>
      </c>
      <c r="H352" s="22">
        <v>12</v>
      </c>
      <c r="I352" s="22">
        <v>17</v>
      </c>
      <c r="J352" s="23">
        <v>7</v>
      </c>
      <c r="Q352" s="33"/>
      <c r="R352" s="33"/>
      <c r="S352" s="33"/>
      <c r="T352" s="33"/>
      <c r="U352" s="33"/>
      <c r="V352" s="33"/>
      <c r="X352" s="34"/>
      <c r="Y352" s="33"/>
      <c r="Z352" s="33"/>
      <c r="AA352" s="33"/>
      <c r="AB352" s="33"/>
      <c r="AC352" s="35"/>
      <c r="AD352" s="33"/>
      <c r="AE352" s="33"/>
      <c r="AF352" s="33"/>
      <c r="AG352" s="33"/>
      <c r="AH352" s="33"/>
      <c r="AI352" s="33"/>
      <c r="AJ352" s="36"/>
      <c r="AK352" s="10">
        <v>6</v>
      </c>
      <c r="AL352" s="11">
        <v>6</v>
      </c>
      <c r="AM352" s="11">
        <v>14</v>
      </c>
      <c r="AN352" s="11">
        <v>12</v>
      </c>
      <c r="AO352" s="11">
        <v>19</v>
      </c>
      <c r="AP352" s="11">
        <v>22</v>
      </c>
      <c r="AQ352" s="11">
        <v>36</v>
      </c>
      <c r="AR352" s="11">
        <v>34</v>
      </c>
      <c r="AS352" s="11">
        <v>32</v>
      </c>
      <c r="AT352" s="11">
        <v>30</v>
      </c>
      <c r="AU352" s="11">
        <v>41</v>
      </c>
      <c r="AV352" s="11">
        <v>40</v>
      </c>
      <c r="AW352" s="12">
        <v>39</v>
      </c>
      <c r="AX352" s="13">
        <v>38</v>
      </c>
      <c r="AY352" s="13">
        <v>37</v>
      </c>
      <c r="AZ352" s="13">
        <v>54</v>
      </c>
      <c r="BA352" s="13">
        <v>54</v>
      </c>
      <c r="BB352" s="14">
        <v>54</v>
      </c>
      <c r="BC352" s="19">
        <f t="shared" si="29"/>
        <v>37</v>
      </c>
      <c r="BD352" s="55">
        <f t="shared" si="27"/>
        <v>0.94121468009093856</v>
      </c>
      <c r="BE352" s="19">
        <f t="shared" si="28"/>
        <v>0.95144527443975313</v>
      </c>
      <c r="BF352" s="19">
        <f t="shared" si="30"/>
        <v>0.99768756089639488</v>
      </c>
      <c r="BG352" s="19">
        <f t="shared" si="26"/>
        <v>1.0287885677167912</v>
      </c>
    </row>
    <row r="353" spans="1:59">
      <c r="A353" s="24">
        <v>352</v>
      </c>
      <c r="B353" s="31">
        <v>2005141</v>
      </c>
      <c r="C353" s="32" t="s">
        <v>351</v>
      </c>
      <c r="D353" s="21">
        <v>3</v>
      </c>
      <c r="E353" s="22">
        <v>5</v>
      </c>
      <c r="F353" s="22">
        <v>8</v>
      </c>
      <c r="G353" s="22">
        <v>12</v>
      </c>
      <c r="H353" s="22">
        <v>16</v>
      </c>
      <c r="I353" s="22">
        <v>19</v>
      </c>
      <c r="J353" s="23">
        <v>15</v>
      </c>
      <c r="Q353" s="33"/>
      <c r="R353" s="33"/>
      <c r="S353" s="33"/>
      <c r="T353" s="33"/>
      <c r="U353" s="33"/>
      <c r="V353" s="33"/>
      <c r="X353" s="34"/>
      <c r="Y353" s="33"/>
      <c r="Z353" s="33"/>
      <c r="AA353" s="33"/>
      <c r="AB353" s="33"/>
      <c r="AC353" s="35"/>
      <c r="AD353" s="33"/>
      <c r="AE353" s="33"/>
      <c r="AF353" s="33"/>
      <c r="AG353" s="33"/>
      <c r="AH353" s="33"/>
      <c r="AI353" s="33"/>
      <c r="AJ353" s="36"/>
      <c r="AK353" s="10">
        <v>6</v>
      </c>
      <c r="AL353" s="11">
        <v>7</v>
      </c>
      <c r="AM353" s="11">
        <v>13</v>
      </c>
      <c r="AN353" s="11">
        <v>15</v>
      </c>
      <c r="AO353" s="11">
        <v>21</v>
      </c>
      <c r="AP353" s="11">
        <v>15</v>
      </c>
      <c r="AQ353" s="11">
        <v>27</v>
      </c>
      <c r="AR353" s="11">
        <v>33</v>
      </c>
      <c r="AS353" s="11">
        <v>30</v>
      </c>
      <c r="AT353" s="11">
        <v>27</v>
      </c>
      <c r="AU353" s="11">
        <v>37</v>
      </c>
      <c r="AV353" s="11">
        <v>35</v>
      </c>
      <c r="AW353" s="12">
        <v>33</v>
      </c>
      <c r="AX353" s="13">
        <v>31</v>
      </c>
      <c r="AY353" s="13">
        <v>46</v>
      </c>
      <c r="AZ353" s="13">
        <v>45</v>
      </c>
      <c r="BA353" s="13">
        <v>44</v>
      </c>
      <c r="BB353" s="14">
        <v>63</v>
      </c>
      <c r="BC353" s="19">
        <f t="shared" si="29"/>
        <v>46</v>
      </c>
      <c r="BD353" s="55">
        <f t="shared" si="27"/>
        <v>0.90847677817473205</v>
      </c>
      <c r="BE353" s="19">
        <f t="shared" si="28"/>
        <v>0.9453069178304645</v>
      </c>
      <c r="BF353" s="19">
        <f t="shared" si="30"/>
        <v>0.98622929522572267</v>
      </c>
      <c r="BG353" s="19">
        <f t="shared" si="26"/>
        <v>1.0238778824293602</v>
      </c>
    </row>
    <row r="354" spans="1:59">
      <c r="A354" s="24">
        <v>353</v>
      </c>
      <c r="B354" s="31">
        <v>2005142</v>
      </c>
      <c r="C354" s="32" t="s">
        <v>352</v>
      </c>
      <c r="D354" s="21">
        <v>7</v>
      </c>
      <c r="E354" s="22">
        <v>10</v>
      </c>
      <c r="F354" s="22">
        <v>12</v>
      </c>
      <c r="G354" s="22">
        <v>17</v>
      </c>
      <c r="H354" s="22">
        <v>22</v>
      </c>
      <c r="I354" s="22">
        <v>29</v>
      </c>
      <c r="J354" s="23">
        <v>5</v>
      </c>
      <c r="Q354" s="33"/>
      <c r="R354" s="33"/>
      <c r="S354" s="33"/>
      <c r="T354" s="33"/>
      <c r="U354" s="33"/>
      <c r="V354" s="33"/>
      <c r="X354" s="34"/>
      <c r="Y354" s="33"/>
      <c r="Z354" s="33"/>
      <c r="AA354" s="33"/>
      <c r="AB354" s="33"/>
      <c r="AC354" s="35"/>
      <c r="AD354" s="33"/>
      <c r="AE354" s="33"/>
      <c r="AF354" s="33"/>
      <c r="AG354" s="33"/>
      <c r="AH354" s="33"/>
      <c r="AI354" s="33"/>
      <c r="AJ354" s="36"/>
      <c r="AK354" s="10">
        <v>7</v>
      </c>
      <c r="AL354" s="11">
        <v>9</v>
      </c>
      <c r="AM354" s="11">
        <v>12</v>
      </c>
      <c r="AN354" s="11">
        <v>19</v>
      </c>
      <c r="AO354" s="11">
        <v>13</v>
      </c>
      <c r="AP354" s="11">
        <v>25</v>
      </c>
      <c r="AQ354" s="11">
        <v>25</v>
      </c>
      <c r="AR354" s="11">
        <v>27</v>
      </c>
      <c r="AS354" s="11">
        <v>31</v>
      </c>
      <c r="AT354" s="11">
        <v>37</v>
      </c>
      <c r="AU354" s="11">
        <v>45</v>
      </c>
      <c r="AV354" s="11">
        <v>41</v>
      </c>
      <c r="AW354" s="12">
        <v>52</v>
      </c>
      <c r="AX354" s="13">
        <v>49</v>
      </c>
      <c r="AY354" s="13">
        <v>46</v>
      </c>
      <c r="AZ354" s="13">
        <v>61</v>
      </c>
      <c r="BA354" s="13">
        <v>59</v>
      </c>
      <c r="BB354" s="14">
        <v>57</v>
      </c>
      <c r="BC354" s="19">
        <f t="shared" si="29"/>
        <v>46</v>
      </c>
      <c r="BD354" s="55">
        <f t="shared" si="27"/>
        <v>0.86346216303994805</v>
      </c>
      <c r="BE354" s="19">
        <f t="shared" si="28"/>
        <v>0.95962974991880479</v>
      </c>
      <c r="BF354" s="19">
        <f t="shared" si="30"/>
        <v>0.98541084767781739</v>
      </c>
      <c r="BG354" s="19">
        <f t="shared" si="26"/>
        <v>1.0193764209158818</v>
      </c>
    </row>
    <row r="355" spans="1:59">
      <c r="A355" s="24">
        <v>354</v>
      </c>
      <c r="B355" s="31">
        <v>2005143</v>
      </c>
      <c r="C355" s="32" t="s">
        <v>353</v>
      </c>
      <c r="D355" s="21">
        <v>3</v>
      </c>
      <c r="E355" s="22">
        <v>10</v>
      </c>
      <c r="F355" s="22">
        <v>15</v>
      </c>
      <c r="G355" s="22">
        <v>17</v>
      </c>
      <c r="H355" s="22">
        <v>20</v>
      </c>
      <c r="I355" s="22">
        <v>32</v>
      </c>
      <c r="J355" s="23">
        <v>8</v>
      </c>
      <c r="Q355" s="33"/>
      <c r="R355" s="33"/>
      <c r="S355" s="33"/>
      <c r="T355" s="33"/>
      <c r="U355" s="33"/>
      <c r="V355" s="33"/>
      <c r="X355" s="34"/>
      <c r="Y355" s="33"/>
      <c r="Z355" s="33"/>
      <c r="AA355" s="33"/>
      <c r="AB355" s="33"/>
      <c r="AC355" s="35"/>
      <c r="AD355" s="33"/>
      <c r="AE355" s="33"/>
      <c r="AF355" s="33"/>
      <c r="AG355" s="33"/>
      <c r="AH355" s="33"/>
      <c r="AI355" s="33"/>
      <c r="AJ355" s="36"/>
      <c r="AK355" s="10">
        <v>7</v>
      </c>
      <c r="AL355" s="11">
        <v>9</v>
      </c>
      <c r="AM355" s="11">
        <v>7</v>
      </c>
      <c r="AN355" s="11">
        <v>19</v>
      </c>
      <c r="AO355" s="11">
        <v>20</v>
      </c>
      <c r="AP355" s="11">
        <v>17</v>
      </c>
      <c r="AQ355" s="11">
        <v>25</v>
      </c>
      <c r="AR355" s="11">
        <v>17</v>
      </c>
      <c r="AS355" s="11">
        <v>42</v>
      </c>
      <c r="AT355" s="11">
        <v>37</v>
      </c>
      <c r="AU355" s="11">
        <v>32</v>
      </c>
      <c r="AV355" s="11">
        <v>27</v>
      </c>
      <c r="AW355" s="12">
        <v>22</v>
      </c>
      <c r="AX355" s="13">
        <v>33</v>
      </c>
      <c r="AY355" s="13">
        <v>46</v>
      </c>
      <c r="AZ355" s="13">
        <v>61</v>
      </c>
      <c r="BA355" s="13">
        <v>59</v>
      </c>
      <c r="BB355" s="14">
        <v>57</v>
      </c>
      <c r="BC355" s="19">
        <f t="shared" si="29"/>
        <v>46</v>
      </c>
      <c r="BD355" s="55">
        <f t="shared" si="27"/>
        <v>0.91666125365378359</v>
      </c>
      <c r="BE355" s="19">
        <f t="shared" si="28"/>
        <v>0.95758363104904187</v>
      </c>
      <c r="BF355" s="19">
        <f t="shared" si="30"/>
        <v>0.97149723936342958</v>
      </c>
      <c r="BG355" s="19">
        <f t="shared" si="26"/>
        <v>1.0234686586554076</v>
      </c>
    </row>
    <row r="356" spans="1:59">
      <c r="A356" s="24">
        <v>355</v>
      </c>
      <c r="B356" s="31">
        <v>2005144</v>
      </c>
      <c r="C356" s="32" t="s">
        <v>354</v>
      </c>
      <c r="D356" s="21">
        <v>1</v>
      </c>
      <c r="E356" s="22">
        <v>8</v>
      </c>
      <c r="F356" s="22">
        <v>14</v>
      </c>
      <c r="G356" s="22">
        <v>15</v>
      </c>
      <c r="H356" s="22">
        <v>19</v>
      </c>
      <c r="I356" s="22">
        <v>27</v>
      </c>
      <c r="J356" s="23">
        <v>9</v>
      </c>
      <c r="Q356" s="33"/>
      <c r="R356" s="33"/>
      <c r="S356" s="33"/>
      <c r="T356" s="33"/>
      <c r="U356" s="33"/>
      <c r="V356" s="33"/>
      <c r="X356" s="34"/>
      <c r="Y356" s="33"/>
      <c r="Z356" s="33"/>
      <c r="AA356" s="33"/>
      <c r="AB356" s="33"/>
      <c r="AC356" s="35"/>
      <c r="AD356" s="33"/>
      <c r="AE356" s="33"/>
      <c r="AF356" s="33"/>
      <c r="AG356" s="33"/>
      <c r="AH356" s="33"/>
      <c r="AI356" s="33"/>
      <c r="AJ356" s="36"/>
      <c r="AK356" s="10">
        <v>6</v>
      </c>
      <c r="AL356" s="11">
        <v>12</v>
      </c>
      <c r="AM356" s="11">
        <v>14</v>
      </c>
      <c r="AN356" s="11">
        <v>12</v>
      </c>
      <c r="AO356" s="11">
        <v>14</v>
      </c>
      <c r="AP356" s="11">
        <v>20</v>
      </c>
      <c r="AQ356" s="11">
        <v>21</v>
      </c>
      <c r="AR356" s="11">
        <v>34</v>
      </c>
      <c r="AS356" s="11">
        <v>29</v>
      </c>
      <c r="AT356" s="11">
        <v>24</v>
      </c>
      <c r="AU356" s="11">
        <v>19</v>
      </c>
      <c r="AV356" s="11">
        <v>28</v>
      </c>
      <c r="AW356" s="12">
        <v>39</v>
      </c>
      <c r="AX356" s="13">
        <v>52</v>
      </c>
      <c r="AY356" s="13">
        <v>50</v>
      </c>
      <c r="AZ356" s="13">
        <v>48</v>
      </c>
      <c r="BA356" s="13">
        <v>46</v>
      </c>
      <c r="BB356" s="14">
        <v>64</v>
      </c>
      <c r="BC356" s="19">
        <f t="shared" si="29"/>
        <v>50</v>
      </c>
      <c r="BD356" s="55">
        <f t="shared" si="27"/>
        <v>0.92075349139330953</v>
      </c>
      <c r="BE356" s="19">
        <f t="shared" si="28"/>
        <v>0.94939915556999022</v>
      </c>
      <c r="BF356" s="19">
        <f t="shared" si="30"/>
        <v>0.98950308541734322</v>
      </c>
      <c r="BG356" s="19">
        <f t="shared" si="26"/>
        <v>1.0238778824293602</v>
      </c>
    </row>
    <row r="357" spans="1:59">
      <c r="A357" s="24">
        <v>356</v>
      </c>
      <c r="B357" s="31">
        <v>2005145</v>
      </c>
      <c r="C357" s="32" t="s">
        <v>355</v>
      </c>
      <c r="D357" s="21">
        <v>3</v>
      </c>
      <c r="E357" s="22">
        <v>7</v>
      </c>
      <c r="F357" s="22">
        <v>8</v>
      </c>
      <c r="G357" s="22">
        <v>17</v>
      </c>
      <c r="H357" s="22">
        <v>20</v>
      </c>
      <c r="I357" s="22">
        <v>28</v>
      </c>
      <c r="J357" s="23">
        <v>15</v>
      </c>
      <c r="Q357" s="33"/>
      <c r="R357" s="33"/>
      <c r="S357" s="33"/>
      <c r="T357" s="33"/>
      <c r="U357" s="33"/>
      <c r="V357" s="33"/>
      <c r="X357" s="34"/>
      <c r="Y357" s="33"/>
      <c r="Z357" s="33"/>
      <c r="AA357" s="33"/>
      <c r="AB357" s="33"/>
      <c r="AC357" s="35"/>
      <c r="AD357" s="33"/>
      <c r="AE357" s="33"/>
      <c r="AF357" s="33"/>
      <c r="AG357" s="33"/>
      <c r="AH357" s="33"/>
      <c r="AI357" s="33"/>
      <c r="AJ357" s="36"/>
      <c r="AK357" s="10">
        <v>8</v>
      </c>
      <c r="AL357" s="11">
        <v>7</v>
      </c>
      <c r="AM357" s="11">
        <v>13</v>
      </c>
      <c r="AN357" s="11">
        <v>17</v>
      </c>
      <c r="AO357" s="11">
        <v>13</v>
      </c>
      <c r="AP357" s="11">
        <v>19</v>
      </c>
      <c r="AQ357" s="11">
        <v>29</v>
      </c>
      <c r="AR357" s="11">
        <v>33</v>
      </c>
      <c r="AS357" s="11">
        <v>39</v>
      </c>
      <c r="AT357" s="11">
        <v>35</v>
      </c>
      <c r="AU357" s="11">
        <v>31</v>
      </c>
      <c r="AV357" s="11">
        <v>27</v>
      </c>
      <c r="AW357" s="12">
        <v>38</v>
      </c>
      <c r="AX357" s="13">
        <v>35</v>
      </c>
      <c r="AY357" s="13">
        <v>32</v>
      </c>
      <c r="AZ357" s="13">
        <v>47</v>
      </c>
      <c r="BA357" s="13">
        <v>45</v>
      </c>
      <c r="BB357" s="14">
        <v>43</v>
      </c>
      <c r="BC357" s="19">
        <f t="shared" si="29"/>
        <v>32</v>
      </c>
      <c r="BD357" s="55">
        <f t="shared" si="27"/>
        <v>0.90029230269568039</v>
      </c>
      <c r="BE357" s="19">
        <f t="shared" si="28"/>
        <v>0.92075349139330953</v>
      </c>
      <c r="BF357" s="19">
        <f t="shared" si="30"/>
        <v>0.97558947710295552</v>
      </c>
      <c r="BG357" s="19">
        <f t="shared" si="26"/>
        <v>1.0169210782721663</v>
      </c>
    </row>
    <row r="358" spans="1:59">
      <c r="A358" s="24">
        <v>357</v>
      </c>
      <c r="B358" s="31">
        <v>2005146</v>
      </c>
      <c r="C358" s="32" t="s">
        <v>356</v>
      </c>
      <c r="D358" s="21">
        <v>7</v>
      </c>
      <c r="E358" s="22">
        <v>11</v>
      </c>
      <c r="F358" s="22">
        <v>19</v>
      </c>
      <c r="G358" s="22">
        <v>20</v>
      </c>
      <c r="H358" s="22">
        <v>24</v>
      </c>
      <c r="I358" s="22">
        <v>28</v>
      </c>
      <c r="J358" s="23">
        <v>2</v>
      </c>
      <c r="Q358" s="33"/>
      <c r="R358" s="33"/>
      <c r="S358" s="33"/>
      <c r="T358" s="33"/>
      <c r="U358" s="33"/>
      <c r="V358" s="33"/>
      <c r="X358" s="34"/>
      <c r="Y358" s="33"/>
      <c r="Z358" s="33"/>
      <c r="AA358" s="33"/>
      <c r="AB358" s="33"/>
      <c r="AC358" s="35"/>
      <c r="AD358" s="33"/>
      <c r="AE358" s="33"/>
      <c r="AF358" s="33"/>
      <c r="AG358" s="33"/>
      <c r="AH358" s="33"/>
      <c r="AI358" s="33"/>
      <c r="AJ358" s="36"/>
      <c r="AK358" s="10">
        <v>7</v>
      </c>
      <c r="AL358" s="11">
        <v>9</v>
      </c>
      <c r="AM358" s="11">
        <v>14</v>
      </c>
      <c r="AN358" s="11">
        <v>13</v>
      </c>
      <c r="AO358" s="11">
        <v>18</v>
      </c>
      <c r="AP358" s="11">
        <v>21</v>
      </c>
      <c r="AQ358" s="11">
        <v>19</v>
      </c>
      <c r="AR358" s="11">
        <v>29</v>
      </c>
      <c r="AS358" s="11">
        <v>32</v>
      </c>
      <c r="AT358" s="11">
        <v>37</v>
      </c>
      <c r="AU358" s="11">
        <v>44</v>
      </c>
      <c r="AV358" s="11">
        <v>39</v>
      </c>
      <c r="AW358" s="12">
        <v>49</v>
      </c>
      <c r="AX358" s="13">
        <v>45</v>
      </c>
      <c r="AY358" s="13">
        <v>41</v>
      </c>
      <c r="AZ358" s="13">
        <v>37</v>
      </c>
      <c r="BA358" s="13">
        <v>33</v>
      </c>
      <c r="BB358" s="14">
        <v>49</v>
      </c>
      <c r="BC358" s="19">
        <f t="shared" si="29"/>
        <v>41</v>
      </c>
      <c r="BD358" s="55">
        <f t="shared" si="27"/>
        <v>0.87983111399805136</v>
      </c>
      <c r="BE358" s="19">
        <f t="shared" si="28"/>
        <v>0.89415394608639176</v>
      </c>
      <c r="BF358" s="19">
        <f t="shared" si="30"/>
        <v>0.96986034426761936</v>
      </c>
      <c r="BG358" s="19">
        <f t="shared" si="26"/>
        <v>1.0193764209158818</v>
      </c>
    </row>
    <row r="359" spans="1:59">
      <c r="A359" s="24">
        <v>358</v>
      </c>
      <c r="B359" s="31">
        <v>2005147</v>
      </c>
      <c r="C359" s="32" t="s">
        <v>357</v>
      </c>
      <c r="D359" s="21">
        <v>6</v>
      </c>
      <c r="E359" s="22">
        <v>7</v>
      </c>
      <c r="F359" s="22">
        <v>15</v>
      </c>
      <c r="G359" s="22">
        <v>27</v>
      </c>
      <c r="H359" s="22">
        <v>28</v>
      </c>
      <c r="I359" s="22">
        <v>30</v>
      </c>
      <c r="J359" s="23">
        <v>10</v>
      </c>
      <c r="Q359" s="33"/>
      <c r="R359" s="33"/>
      <c r="S359" s="33"/>
      <c r="T359" s="33"/>
      <c r="U359" s="33"/>
      <c r="V359" s="33"/>
      <c r="X359" s="34"/>
      <c r="Y359" s="33"/>
      <c r="Z359" s="33"/>
      <c r="AA359" s="33"/>
      <c r="AB359" s="33"/>
      <c r="AC359" s="35"/>
      <c r="AD359" s="33"/>
      <c r="AE359" s="33"/>
      <c r="AF359" s="33"/>
      <c r="AG359" s="33"/>
      <c r="AH359" s="33"/>
      <c r="AI359" s="33"/>
      <c r="AJ359" s="36"/>
      <c r="AK359" s="10">
        <v>2</v>
      </c>
      <c r="AL359" s="11">
        <v>13</v>
      </c>
      <c r="AM359" s="11">
        <v>8</v>
      </c>
      <c r="AN359" s="11">
        <v>11</v>
      </c>
      <c r="AO359" s="11">
        <v>15</v>
      </c>
      <c r="AP359" s="11">
        <v>33</v>
      </c>
      <c r="AQ359" s="11">
        <v>23</v>
      </c>
      <c r="AR359" s="11">
        <v>33</v>
      </c>
      <c r="AS359" s="11">
        <v>36</v>
      </c>
      <c r="AT359" s="11">
        <v>29</v>
      </c>
      <c r="AU359" s="11">
        <v>22</v>
      </c>
      <c r="AV359" s="11">
        <v>29</v>
      </c>
      <c r="AW359" s="12">
        <v>38</v>
      </c>
      <c r="AX359" s="13">
        <v>65</v>
      </c>
      <c r="AY359" s="13">
        <v>62</v>
      </c>
      <c r="AZ359" s="13">
        <v>59</v>
      </c>
      <c r="BA359" s="13">
        <v>56</v>
      </c>
      <c r="BB359" s="14">
        <v>53</v>
      </c>
      <c r="BC359" s="19">
        <f t="shared" si="29"/>
        <v>62</v>
      </c>
      <c r="BD359" s="55">
        <f t="shared" si="27"/>
        <v>0.9453069178304645</v>
      </c>
      <c r="BE359" s="19">
        <f t="shared" si="28"/>
        <v>0.90438454043520633</v>
      </c>
      <c r="BF359" s="19">
        <f t="shared" si="30"/>
        <v>0.97640792465086068</v>
      </c>
      <c r="BG359" s="19">
        <f t="shared" si="26"/>
        <v>1.0222409873335498</v>
      </c>
    </row>
    <row r="360" spans="1:59">
      <c r="A360" s="24">
        <v>359</v>
      </c>
      <c r="B360" s="31">
        <v>2005148</v>
      </c>
      <c r="C360" s="32" t="s">
        <v>358</v>
      </c>
      <c r="D360" s="21">
        <v>3</v>
      </c>
      <c r="E360" s="22">
        <v>15</v>
      </c>
      <c r="F360" s="22">
        <v>17</v>
      </c>
      <c r="G360" s="22">
        <v>23</v>
      </c>
      <c r="H360" s="22">
        <v>24</v>
      </c>
      <c r="I360" s="22">
        <v>29</v>
      </c>
      <c r="J360" s="23">
        <v>13</v>
      </c>
      <c r="Q360" s="33"/>
      <c r="R360" s="33"/>
      <c r="S360" s="33"/>
      <c r="T360" s="33"/>
      <c r="U360" s="33"/>
      <c r="V360" s="33"/>
      <c r="X360" s="34"/>
      <c r="Y360" s="33"/>
      <c r="Z360" s="33"/>
      <c r="AA360" s="33"/>
      <c r="AB360" s="33"/>
      <c r="AC360" s="35"/>
      <c r="AD360" s="33"/>
      <c r="AE360" s="33"/>
      <c r="AF360" s="33"/>
      <c r="AG360" s="33"/>
      <c r="AH360" s="33"/>
      <c r="AI360" s="33"/>
      <c r="AJ360" s="36"/>
      <c r="AK360" s="10">
        <v>6</v>
      </c>
      <c r="AL360" s="11">
        <v>11</v>
      </c>
      <c r="AM360" s="11">
        <v>16</v>
      </c>
      <c r="AN360" s="11">
        <v>21</v>
      </c>
      <c r="AO360" s="11">
        <v>13</v>
      </c>
      <c r="AP360" s="11">
        <v>23</v>
      </c>
      <c r="AQ360" s="11">
        <v>30</v>
      </c>
      <c r="AR360" s="11">
        <v>31</v>
      </c>
      <c r="AS360" s="11">
        <v>23</v>
      </c>
      <c r="AT360" s="11">
        <v>27</v>
      </c>
      <c r="AU360" s="11">
        <v>33</v>
      </c>
      <c r="AV360" s="11">
        <v>27</v>
      </c>
      <c r="AW360" s="12">
        <v>36</v>
      </c>
      <c r="AX360" s="13">
        <v>47</v>
      </c>
      <c r="AY360" s="13">
        <v>43</v>
      </c>
      <c r="AZ360" s="13">
        <v>57</v>
      </c>
      <c r="BA360" s="13">
        <v>54</v>
      </c>
      <c r="BB360" s="14">
        <v>51</v>
      </c>
      <c r="BC360" s="19">
        <f t="shared" si="29"/>
        <v>43</v>
      </c>
      <c r="BD360" s="55">
        <f t="shared" si="27"/>
        <v>0.93303020461188702</v>
      </c>
      <c r="BE360" s="19">
        <f t="shared" si="28"/>
        <v>0.92484572913283536</v>
      </c>
      <c r="BF360" s="19">
        <f t="shared" si="30"/>
        <v>0.97477102955505035</v>
      </c>
      <c r="BG360" s="19">
        <f t="shared" si="26"/>
        <v>1.0136472880805456</v>
      </c>
    </row>
    <row r="361" spans="1:59">
      <c r="A361" s="24">
        <v>360</v>
      </c>
      <c r="B361" s="31">
        <v>2005149</v>
      </c>
      <c r="C361" s="32" t="s">
        <v>359</v>
      </c>
      <c r="D361" s="21">
        <v>11</v>
      </c>
      <c r="E361" s="22">
        <v>16</v>
      </c>
      <c r="F361" s="22">
        <v>21</v>
      </c>
      <c r="G361" s="22">
        <v>23</v>
      </c>
      <c r="H361" s="22">
        <v>25</v>
      </c>
      <c r="I361" s="22">
        <v>32</v>
      </c>
      <c r="J361" s="23">
        <v>7</v>
      </c>
      <c r="Q361" s="33"/>
      <c r="R361" s="33"/>
      <c r="S361" s="33"/>
      <c r="T361" s="33"/>
      <c r="U361" s="33"/>
      <c r="V361" s="33"/>
      <c r="X361" s="34"/>
      <c r="Y361" s="33"/>
      <c r="Z361" s="33"/>
      <c r="AA361" s="33"/>
      <c r="AB361" s="33"/>
      <c r="AC361" s="35"/>
      <c r="AD361" s="33"/>
      <c r="AE361" s="33"/>
      <c r="AF361" s="33"/>
      <c r="AG361" s="33"/>
      <c r="AH361" s="33"/>
      <c r="AI361" s="33"/>
      <c r="AJ361" s="36"/>
      <c r="AK361" s="10">
        <v>8</v>
      </c>
      <c r="AL361" s="11">
        <v>8</v>
      </c>
      <c r="AM361" s="11">
        <v>8</v>
      </c>
      <c r="AN361" s="11">
        <v>20</v>
      </c>
      <c r="AO361" s="11">
        <v>16</v>
      </c>
      <c r="AP361" s="11">
        <v>16</v>
      </c>
      <c r="AQ361" s="11">
        <v>29</v>
      </c>
      <c r="AR361" s="11">
        <v>18</v>
      </c>
      <c r="AS361" s="11">
        <v>29</v>
      </c>
      <c r="AT361" s="11">
        <v>44</v>
      </c>
      <c r="AU361" s="11">
        <v>50</v>
      </c>
      <c r="AV361" s="11">
        <v>44</v>
      </c>
      <c r="AW361" s="12">
        <v>38</v>
      </c>
      <c r="AX361" s="13">
        <v>32</v>
      </c>
      <c r="AY361" s="13">
        <v>60</v>
      </c>
      <c r="AZ361" s="13">
        <v>56</v>
      </c>
      <c r="BA361" s="13">
        <v>52</v>
      </c>
      <c r="BB361" s="14">
        <v>48</v>
      </c>
      <c r="BC361" s="19">
        <f t="shared" si="29"/>
        <v>60</v>
      </c>
      <c r="BD361" s="55">
        <f t="shared" si="27"/>
        <v>0.97395258200714518</v>
      </c>
      <c r="BE361" s="19">
        <f t="shared" si="28"/>
        <v>0.9473530367002273</v>
      </c>
      <c r="BF361" s="19">
        <f t="shared" si="30"/>
        <v>0.98050016239038651</v>
      </c>
      <c r="BG361" s="19">
        <f t="shared" si="26"/>
        <v>1.0116011692107827</v>
      </c>
    </row>
    <row r="362" spans="1:59">
      <c r="A362" s="24">
        <v>361</v>
      </c>
      <c r="B362" s="31">
        <v>2005150</v>
      </c>
      <c r="C362" s="32" t="s">
        <v>360</v>
      </c>
      <c r="D362" s="21">
        <v>3</v>
      </c>
      <c r="E362" s="22">
        <v>7</v>
      </c>
      <c r="F362" s="22">
        <v>10</v>
      </c>
      <c r="G362" s="22">
        <v>14</v>
      </c>
      <c r="H362" s="22">
        <v>18</v>
      </c>
      <c r="I362" s="22">
        <v>20</v>
      </c>
      <c r="J362" s="23">
        <v>2</v>
      </c>
      <c r="Q362" s="33"/>
      <c r="R362" s="33"/>
      <c r="S362" s="33"/>
      <c r="T362" s="33"/>
      <c r="U362" s="33"/>
      <c r="V362" s="33"/>
      <c r="X362" s="34"/>
      <c r="Y362" s="33"/>
      <c r="Z362" s="33"/>
      <c r="AA362" s="33"/>
      <c r="AB362" s="33"/>
      <c r="AC362" s="35"/>
      <c r="AD362" s="33"/>
      <c r="AE362" s="33"/>
      <c r="AF362" s="33"/>
      <c r="AG362" s="33"/>
      <c r="AH362" s="33"/>
      <c r="AI362" s="33"/>
      <c r="AJ362" s="36"/>
      <c r="AK362" s="10">
        <v>6</v>
      </c>
      <c r="AL362" s="11">
        <v>12</v>
      </c>
      <c r="AM362" s="11">
        <v>12</v>
      </c>
      <c r="AN362" s="11">
        <v>12</v>
      </c>
      <c r="AO362" s="11">
        <v>16</v>
      </c>
      <c r="AP362" s="11">
        <v>24</v>
      </c>
      <c r="AQ362" s="11">
        <v>18</v>
      </c>
      <c r="AR362" s="11">
        <v>22</v>
      </c>
      <c r="AS362" s="11">
        <v>39</v>
      </c>
      <c r="AT362" s="11">
        <v>36</v>
      </c>
      <c r="AU362" s="11">
        <v>33</v>
      </c>
      <c r="AV362" s="11">
        <v>30</v>
      </c>
      <c r="AW362" s="12">
        <v>42</v>
      </c>
      <c r="AX362" s="13">
        <v>40</v>
      </c>
      <c r="AY362" s="13">
        <v>38</v>
      </c>
      <c r="AZ362" s="13">
        <v>36</v>
      </c>
      <c r="BA362" s="13">
        <v>53</v>
      </c>
      <c r="BB362" s="14">
        <v>52</v>
      </c>
      <c r="BC362" s="19">
        <f t="shared" si="29"/>
        <v>38</v>
      </c>
      <c r="BD362" s="55">
        <f t="shared" si="27"/>
        <v>0.99850600844430004</v>
      </c>
      <c r="BE362" s="19">
        <f t="shared" si="28"/>
        <v>0.94939915556999022</v>
      </c>
      <c r="BF362" s="19">
        <f t="shared" si="30"/>
        <v>0.9616758687885677</v>
      </c>
      <c r="BG362" s="19">
        <f t="shared" si="26"/>
        <v>1.0030074699577785</v>
      </c>
    </row>
    <row r="363" spans="1:59">
      <c r="A363" s="24">
        <v>362</v>
      </c>
      <c r="B363" s="31">
        <v>2005151</v>
      </c>
      <c r="C363" s="32" t="s">
        <v>361</v>
      </c>
      <c r="D363" s="21">
        <v>4</v>
      </c>
      <c r="E363" s="22">
        <v>11</v>
      </c>
      <c r="F363" s="22">
        <v>12</v>
      </c>
      <c r="G363" s="22">
        <v>13</v>
      </c>
      <c r="H363" s="22">
        <v>19</v>
      </c>
      <c r="I363" s="22">
        <v>30</v>
      </c>
      <c r="J363" s="23">
        <v>5</v>
      </c>
      <c r="Q363" s="33"/>
      <c r="R363" s="33"/>
      <c r="S363" s="33"/>
      <c r="T363" s="33"/>
      <c r="U363" s="33"/>
      <c r="V363" s="33"/>
      <c r="X363" s="34"/>
      <c r="Y363" s="33"/>
      <c r="Z363" s="33"/>
      <c r="AA363" s="33"/>
      <c r="AB363" s="33"/>
      <c r="AC363" s="35"/>
      <c r="AD363" s="33"/>
      <c r="AE363" s="33"/>
      <c r="AF363" s="33"/>
      <c r="AG363" s="33"/>
      <c r="AH363" s="33"/>
      <c r="AI363" s="33"/>
      <c r="AJ363" s="36"/>
      <c r="AK363" s="10">
        <v>5</v>
      </c>
      <c r="AL363" s="11">
        <v>9</v>
      </c>
      <c r="AM363" s="11">
        <v>14</v>
      </c>
      <c r="AN363" s="11">
        <v>11</v>
      </c>
      <c r="AO363" s="11">
        <v>26</v>
      </c>
      <c r="AP363" s="11">
        <v>25</v>
      </c>
      <c r="AQ363" s="11">
        <v>17</v>
      </c>
      <c r="AR363" s="11">
        <v>19</v>
      </c>
      <c r="AS363" s="11">
        <v>23</v>
      </c>
      <c r="AT363" s="11">
        <v>29</v>
      </c>
      <c r="AU363" s="11">
        <v>37</v>
      </c>
      <c r="AV363" s="11">
        <v>47</v>
      </c>
      <c r="AW363" s="12">
        <v>44</v>
      </c>
      <c r="AX363" s="13">
        <v>57</v>
      </c>
      <c r="AY363" s="13">
        <v>55</v>
      </c>
      <c r="AZ363" s="13">
        <v>53</v>
      </c>
      <c r="BA363" s="13">
        <v>51</v>
      </c>
      <c r="BB363" s="14">
        <v>69</v>
      </c>
      <c r="BC363" s="19">
        <f t="shared" si="29"/>
        <v>55</v>
      </c>
      <c r="BD363" s="55">
        <f t="shared" si="27"/>
        <v>1.0557973367976616</v>
      </c>
      <c r="BE363" s="19">
        <f t="shared" si="28"/>
        <v>0.96781422539785633</v>
      </c>
      <c r="BF363" s="19">
        <f t="shared" si="30"/>
        <v>0.97231568691133485</v>
      </c>
      <c r="BG363" s="19">
        <f t="shared" si="26"/>
        <v>1.0079181552452094</v>
      </c>
    </row>
    <row r="364" spans="1:59">
      <c r="A364" s="24">
        <v>363</v>
      </c>
      <c r="B364" s="31">
        <v>2005152</v>
      </c>
      <c r="C364" s="32" t="s">
        <v>362</v>
      </c>
      <c r="D364" s="21">
        <v>1</v>
      </c>
      <c r="E364" s="22">
        <v>5</v>
      </c>
      <c r="F364" s="22">
        <v>12</v>
      </c>
      <c r="G364" s="22">
        <v>14</v>
      </c>
      <c r="H364" s="22">
        <v>21</v>
      </c>
      <c r="I364" s="22">
        <v>27</v>
      </c>
      <c r="J364" s="23">
        <v>3</v>
      </c>
      <c r="Q364" s="33"/>
      <c r="R364" s="33"/>
      <c r="S364" s="33"/>
      <c r="T364" s="33"/>
      <c r="U364" s="33"/>
      <c r="V364" s="33"/>
      <c r="X364" s="34"/>
      <c r="Y364" s="33"/>
      <c r="Z364" s="33"/>
      <c r="AA364" s="33"/>
      <c r="AB364" s="33"/>
      <c r="AC364" s="35"/>
      <c r="AD364" s="33"/>
      <c r="AE364" s="33"/>
      <c r="AF364" s="33"/>
      <c r="AG364" s="33"/>
      <c r="AH364" s="33"/>
      <c r="AI364" s="33"/>
      <c r="AJ364" s="36"/>
      <c r="AK364" s="10">
        <v>5</v>
      </c>
      <c r="AL364" s="11">
        <v>8</v>
      </c>
      <c r="AM364" s="11">
        <v>10</v>
      </c>
      <c r="AN364" s="11">
        <v>14</v>
      </c>
      <c r="AO364" s="11">
        <v>17</v>
      </c>
      <c r="AP364" s="11">
        <v>24</v>
      </c>
      <c r="AQ364" s="11">
        <v>17</v>
      </c>
      <c r="AR364" s="11">
        <v>20</v>
      </c>
      <c r="AS364" s="11">
        <v>25</v>
      </c>
      <c r="AT364" s="11">
        <v>20</v>
      </c>
      <c r="AU364" s="11">
        <v>28</v>
      </c>
      <c r="AV364" s="11">
        <v>38</v>
      </c>
      <c r="AW364" s="12">
        <v>50</v>
      </c>
      <c r="AX364" s="13">
        <v>48</v>
      </c>
      <c r="AY364" s="13">
        <v>46</v>
      </c>
      <c r="AZ364" s="13">
        <v>44</v>
      </c>
      <c r="BA364" s="13">
        <v>42</v>
      </c>
      <c r="BB364" s="14">
        <v>40</v>
      </c>
      <c r="BC364" s="19">
        <f t="shared" si="29"/>
        <v>46</v>
      </c>
      <c r="BD364" s="55">
        <f t="shared" si="27"/>
        <v>0.99032153296524839</v>
      </c>
      <c r="BE364" s="19">
        <f t="shared" si="28"/>
        <v>0.96781422539785633</v>
      </c>
      <c r="BF364" s="19">
        <f t="shared" si="30"/>
        <v>0.96986034426761936</v>
      </c>
      <c r="BG364" s="19">
        <f t="shared" si="26"/>
        <v>1.0070997076973043</v>
      </c>
    </row>
    <row r="365" spans="1:59">
      <c r="A365" s="24">
        <v>364</v>
      </c>
      <c r="B365" s="31">
        <v>2005153</v>
      </c>
      <c r="C365" s="32" t="s">
        <v>363</v>
      </c>
      <c r="D365" s="21">
        <v>4</v>
      </c>
      <c r="E365" s="22">
        <v>5</v>
      </c>
      <c r="F365" s="22">
        <v>7</v>
      </c>
      <c r="G365" s="22">
        <v>21</v>
      </c>
      <c r="H365" s="22">
        <v>26</v>
      </c>
      <c r="I365" s="22">
        <v>29</v>
      </c>
      <c r="J365" s="23">
        <v>1</v>
      </c>
      <c r="Q365" s="33"/>
      <c r="R365" s="33"/>
      <c r="S365" s="33"/>
      <c r="T365" s="33"/>
      <c r="U365" s="33"/>
      <c r="V365" s="33"/>
      <c r="X365" s="34"/>
      <c r="Y365" s="33"/>
      <c r="Z365" s="33"/>
      <c r="AA365" s="33"/>
      <c r="AB365" s="33"/>
      <c r="AC365" s="35"/>
      <c r="AD365" s="33"/>
      <c r="AE365" s="33"/>
      <c r="AF365" s="33"/>
      <c r="AG365" s="33"/>
      <c r="AH365" s="33"/>
      <c r="AI365" s="33"/>
      <c r="AJ365" s="36"/>
      <c r="AK365" s="10">
        <v>8</v>
      </c>
      <c r="AL365" s="11">
        <v>8</v>
      </c>
      <c r="AM365" s="11">
        <v>12</v>
      </c>
      <c r="AN365" s="11">
        <v>20</v>
      </c>
      <c r="AO365" s="11">
        <v>15</v>
      </c>
      <c r="AP365" s="11">
        <v>28</v>
      </c>
      <c r="AQ365" s="11">
        <v>29</v>
      </c>
      <c r="AR365" s="11">
        <v>32</v>
      </c>
      <c r="AS365" s="11">
        <v>37</v>
      </c>
      <c r="AT365" s="11">
        <v>32</v>
      </c>
      <c r="AU365" s="11">
        <v>27</v>
      </c>
      <c r="AV365" s="11">
        <v>36</v>
      </c>
      <c r="AW365" s="12">
        <v>47</v>
      </c>
      <c r="AX365" s="13">
        <v>44</v>
      </c>
      <c r="AY365" s="13">
        <v>41</v>
      </c>
      <c r="AZ365" s="13">
        <v>38</v>
      </c>
      <c r="BA365" s="13">
        <v>35</v>
      </c>
      <c r="BB365" s="14">
        <v>32</v>
      </c>
      <c r="BC365" s="19">
        <f t="shared" si="29"/>
        <v>41</v>
      </c>
      <c r="BD365" s="55">
        <f t="shared" si="27"/>
        <v>0.98213705748619684</v>
      </c>
      <c r="BE365" s="19">
        <f t="shared" si="28"/>
        <v>0.95758363104904187</v>
      </c>
      <c r="BF365" s="19">
        <f t="shared" si="30"/>
        <v>0.95922052614485231</v>
      </c>
      <c r="BG365" s="19">
        <f t="shared" si="26"/>
        <v>1.0046443650535888</v>
      </c>
    </row>
    <row r="366" spans="1:59">
      <c r="A366" s="24">
        <v>365</v>
      </c>
      <c r="B366" s="31">
        <v>2006001</v>
      </c>
      <c r="C366" s="32" t="s">
        <v>364</v>
      </c>
      <c r="D366" s="21">
        <v>1</v>
      </c>
      <c r="E366" s="22">
        <v>12</v>
      </c>
      <c r="F366" s="22">
        <v>15</v>
      </c>
      <c r="G366" s="22">
        <v>19</v>
      </c>
      <c r="H366" s="22">
        <v>21</v>
      </c>
      <c r="I366" s="22">
        <v>28</v>
      </c>
      <c r="J366" s="23">
        <v>3</v>
      </c>
      <c r="Q366" s="33"/>
      <c r="R366" s="33"/>
      <c r="S366" s="33"/>
      <c r="T366" s="33"/>
      <c r="U366" s="33"/>
      <c r="V366" s="33"/>
      <c r="X366" s="34"/>
      <c r="Y366" s="33"/>
      <c r="Z366" s="33"/>
      <c r="AA366" s="33"/>
      <c r="AB366" s="33"/>
      <c r="AC366" s="35"/>
      <c r="AD366" s="33"/>
      <c r="AE366" s="33"/>
      <c r="AF366" s="33"/>
      <c r="AG366" s="33"/>
      <c r="AH366" s="33"/>
      <c r="AI366" s="33"/>
      <c r="AJ366" s="36"/>
      <c r="AK366" s="10">
        <v>3</v>
      </c>
      <c r="AL366" s="11">
        <v>8</v>
      </c>
      <c r="AM366" s="11">
        <v>11</v>
      </c>
      <c r="AN366" s="11">
        <v>12</v>
      </c>
      <c r="AO366" s="11">
        <v>12</v>
      </c>
      <c r="AP366" s="11">
        <v>24</v>
      </c>
      <c r="AQ366" s="11">
        <v>15</v>
      </c>
      <c r="AR366" s="11">
        <v>26</v>
      </c>
      <c r="AS366" s="11">
        <v>30</v>
      </c>
      <c r="AT366" s="11">
        <v>24</v>
      </c>
      <c r="AU366" s="11">
        <v>31</v>
      </c>
      <c r="AV366" s="11">
        <v>26</v>
      </c>
      <c r="AW366" s="12">
        <v>36</v>
      </c>
      <c r="AX366" s="13">
        <v>48</v>
      </c>
      <c r="AY366" s="13">
        <v>45</v>
      </c>
      <c r="AZ366" s="13">
        <v>42</v>
      </c>
      <c r="BA366" s="13">
        <v>39</v>
      </c>
      <c r="BB366" s="14">
        <v>56</v>
      </c>
      <c r="BC366" s="19">
        <f t="shared" si="29"/>
        <v>45</v>
      </c>
      <c r="BD366" s="55">
        <f t="shared" si="27"/>
        <v>0.92075349139330953</v>
      </c>
      <c r="BE366" s="19">
        <f t="shared" si="28"/>
        <v>0.9473530367002273</v>
      </c>
      <c r="BF366" s="19">
        <f t="shared" si="30"/>
        <v>0.94858070802208505</v>
      </c>
      <c r="BG366" s="19">
        <f t="shared" si="26"/>
        <v>1.0046443650535888</v>
      </c>
    </row>
    <row r="367" spans="1:59">
      <c r="A367" s="24">
        <v>366</v>
      </c>
      <c r="B367" s="31">
        <v>2006002</v>
      </c>
      <c r="C367" s="32" t="s">
        <v>365</v>
      </c>
      <c r="D367" s="21">
        <v>7</v>
      </c>
      <c r="E367" s="22">
        <v>13</v>
      </c>
      <c r="F367" s="22">
        <v>16</v>
      </c>
      <c r="G367" s="22">
        <v>21</v>
      </c>
      <c r="H367" s="22">
        <v>26</v>
      </c>
      <c r="I367" s="22">
        <v>28</v>
      </c>
      <c r="J367" s="23">
        <v>9</v>
      </c>
      <c r="Q367" s="33"/>
      <c r="R367" s="33"/>
      <c r="S367" s="33"/>
      <c r="T367" s="33"/>
      <c r="U367" s="33"/>
      <c r="V367" s="33"/>
      <c r="X367" s="34"/>
      <c r="Y367" s="33"/>
      <c r="Z367" s="33"/>
      <c r="AA367" s="33"/>
      <c r="AB367" s="33"/>
      <c r="AC367" s="35"/>
      <c r="AD367" s="33"/>
      <c r="AE367" s="33"/>
      <c r="AF367" s="33"/>
      <c r="AG367" s="33"/>
      <c r="AH367" s="33"/>
      <c r="AI367" s="33"/>
      <c r="AJ367" s="36"/>
      <c r="AK367" s="10">
        <v>6</v>
      </c>
      <c r="AL367" s="11">
        <v>7</v>
      </c>
      <c r="AM367" s="11">
        <v>11</v>
      </c>
      <c r="AN367" s="11">
        <v>15</v>
      </c>
      <c r="AO367" s="11">
        <v>13</v>
      </c>
      <c r="AP367" s="11">
        <v>23</v>
      </c>
      <c r="AQ367" s="11">
        <v>30</v>
      </c>
      <c r="AR367" s="11">
        <v>31</v>
      </c>
      <c r="AS367" s="11">
        <v>34</v>
      </c>
      <c r="AT367" s="11">
        <v>27</v>
      </c>
      <c r="AU367" s="11">
        <v>20</v>
      </c>
      <c r="AV367" s="11">
        <v>41</v>
      </c>
      <c r="AW367" s="12">
        <v>51</v>
      </c>
      <c r="AX367" s="13">
        <v>47</v>
      </c>
      <c r="AY367" s="13">
        <v>60</v>
      </c>
      <c r="AZ367" s="13">
        <v>57</v>
      </c>
      <c r="BA367" s="13">
        <v>54</v>
      </c>
      <c r="BB367" s="14">
        <v>51</v>
      </c>
      <c r="BC367" s="19">
        <f t="shared" si="29"/>
        <v>60</v>
      </c>
      <c r="BD367" s="55">
        <f t="shared" si="27"/>
        <v>1.0107827216628775</v>
      </c>
      <c r="BE367" s="19">
        <f t="shared" si="28"/>
        <v>1.0046443650535888</v>
      </c>
      <c r="BF367" s="19">
        <f t="shared" si="30"/>
        <v>0.96249431633647287</v>
      </c>
      <c r="BG367" s="19">
        <f t="shared" si="26"/>
        <v>1.0009613510880155</v>
      </c>
    </row>
    <row r="368" spans="1:59">
      <c r="A368" s="24">
        <v>367</v>
      </c>
      <c r="B368" s="31">
        <v>2006003</v>
      </c>
      <c r="C368" s="32" t="s">
        <v>366</v>
      </c>
      <c r="D368" s="21">
        <v>2</v>
      </c>
      <c r="E368" s="22">
        <v>4</v>
      </c>
      <c r="F368" s="22">
        <v>5</v>
      </c>
      <c r="G368" s="22">
        <v>6</v>
      </c>
      <c r="H368" s="22">
        <v>16</v>
      </c>
      <c r="I368" s="22">
        <v>20</v>
      </c>
      <c r="J368" s="23">
        <v>12</v>
      </c>
      <c r="Q368" s="33"/>
      <c r="R368" s="33"/>
      <c r="S368" s="33"/>
      <c r="T368" s="33"/>
      <c r="U368" s="33"/>
      <c r="V368" s="33"/>
      <c r="X368" s="34"/>
      <c r="Y368" s="33"/>
      <c r="Z368" s="33"/>
      <c r="AA368" s="33"/>
      <c r="AB368" s="33"/>
      <c r="AC368" s="35"/>
      <c r="AD368" s="33"/>
      <c r="AE368" s="33"/>
      <c r="AF368" s="33"/>
      <c r="AG368" s="33"/>
      <c r="AH368" s="33"/>
      <c r="AI368" s="33"/>
      <c r="AJ368" s="36"/>
      <c r="AK368" s="10">
        <v>8</v>
      </c>
      <c r="AL368" s="11">
        <v>5</v>
      </c>
      <c r="AM368" s="11">
        <v>8</v>
      </c>
      <c r="AN368" s="11">
        <v>17</v>
      </c>
      <c r="AO368" s="11">
        <v>25</v>
      </c>
      <c r="AP368" s="11">
        <v>21</v>
      </c>
      <c r="AQ368" s="11">
        <v>26</v>
      </c>
      <c r="AR368" s="11">
        <v>23</v>
      </c>
      <c r="AS368" s="11">
        <v>31</v>
      </c>
      <c r="AT368" s="11">
        <v>29</v>
      </c>
      <c r="AU368" s="11">
        <v>27</v>
      </c>
      <c r="AV368" s="11">
        <v>25</v>
      </c>
      <c r="AW368" s="12">
        <v>23</v>
      </c>
      <c r="AX368" s="13">
        <v>21</v>
      </c>
      <c r="AY368" s="13">
        <v>36</v>
      </c>
      <c r="AZ368" s="13">
        <v>35</v>
      </c>
      <c r="BA368" s="13">
        <v>34</v>
      </c>
      <c r="BB368" s="14">
        <v>33</v>
      </c>
      <c r="BC368" s="19">
        <f t="shared" si="29"/>
        <v>36</v>
      </c>
      <c r="BD368" s="55">
        <f t="shared" si="27"/>
        <v>0.93303020461188702</v>
      </c>
      <c r="BE368" s="19">
        <f t="shared" si="28"/>
        <v>0.99441377070477432</v>
      </c>
      <c r="BF368" s="19">
        <f t="shared" si="30"/>
        <v>0.95185449821370582</v>
      </c>
      <c r="BG368" s="19">
        <f t="shared" si="26"/>
        <v>0.99318609938291647</v>
      </c>
    </row>
    <row r="369" spans="1:59">
      <c r="A369" s="24">
        <v>368</v>
      </c>
      <c r="B369" s="31">
        <v>2006004</v>
      </c>
      <c r="C369" s="32" t="s">
        <v>367</v>
      </c>
      <c r="D369" s="21">
        <v>4</v>
      </c>
      <c r="E369" s="22">
        <v>8</v>
      </c>
      <c r="F369" s="22">
        <v>17</v>
      </c>
      <c r="G369" s="22">
        <v>27</v>
      </c>
      <c r="H369" s="22">
        <v>28</v>
      </c>
      <c r="I369" s="22">
        <v>31</v>
      </c>
      <c r="J369" s="23">
        <v>7</v>
      </c>
      <c r="Q369" s="33"/>
      <c r="R369" s="33"/>
      <c r="S369" s="33"/>
      <c r="T369" s="33"/>
      <c r="U369" s="33"/>
      <c r="V369" s="33"/>
      <c r="X369" s="34"/>
      <c r="Y369" s="33"/>
      <c r="Z369" s="33"/>
      <c r="AA369" s="33"/>
      <c r="AB369" s="33"/>
      <c r="AC369" s="35"/>
      <c r="AD369" s="33"/>
      <c r="AE369" s="33"/>
      <c r="AF369" s="33"/>
      <c r="AG369" s="33"/>
      <c r="AH369" s="33"/>
      <c r="AI369" s="33"/>
      <c r="AJ369" s="36"/>
      <c r="AK369" s="10">
        <v>7</v>
      </c>
      <c r="AL369" s="11">
        <v>7</v>
      </c>
      <c r="AM369" s="11">
        <v>15</v>
      </c>
      <c r="AN369" s="11">
        <v>19</v>
      </c>
      <c r="AO369" s="11">
        <v>17</v>
      </c>
      <c r="AP369" s="11">
        <v>19</v>
      </c>
      <c r="AQ369" s="11">
        <v>25</v>
      </c>
      <c r="AR369" s="11">
        <v>35</v>
      </c>
      <c r="AS369" s="11">
        <v>38</v>
      </c>
      <c r="AT369" s="11">
        <v>31</v>
      </c>
      <c r="AU369" s="11">
        <v>24</v>
      </c>
      <c r="AV369" s="11">
        <v>31</v>
      </c>
      <c r="AW369" s="12">
        <v>40</v>
      </c>
      <c r="AX369" s="13">
        <v>51</v>
      </c>
      <c r="AY369" s="13">
        <v>47</v>
      </c>
      <c r="AZ369" s="13">
        <v>61</v>
      </c>
      <c r="BA369" s="13">
        <v>58</v>
      </c>
      <c r="BB369" s="14">
        <v>55</v>
      </c>
      <c r="BC369" s="19">
        <f t="shared" si="29"/>
        <v>47</v>
      </c>
      <c r="BD369" s="55">
        <f t="shared" si="27"/>
        <v>0.93712244235141273</v>
      </c>
      <c r="BE369" s="19">
        <f t="shared" si="28"/>
        <v>0.96372198765833061</v>
      </c>
      <c r="BF369" s="19">
        <f t="shared" si="30"/>
        <v>0.95840207859694715</v>
      </c>
      <c r="BG369" s="19">
        <f t="shared" si="26"/>
        <v>0.99359532315686916</v>
      </c>
    </row>
    <row r="370" spans="1:59">
      <c r="A370" s="24">
        <v>369</v>
      </c>
      <c r="B370" s="31">
        <v>2006005</v>
      </c>
      <c r="C370" s="32" t="s">
        <v>368</v>
      </c>
      <c r="D370" s="21">
        <v>3</v>
      </c>
      <c r="E370" s="22">
        <v>19</v>
      </c>
      <c r="F370" s="22">
        <v>20</v>
      </c>
      <c r="G370" s="22">
        <v>24</v>
      </c>
      <c r="H370" s="22">
        <v>26</v>
      </c>
      <c r="I370" s="22">
        <v>27</v>
      </c>
      <c r="J370" s="23">
        <v>11</v>
      </c>
      <c r="Q370" s="33"/>
      <c r="R370" s="33"/>
      <c r="S370" s="33"/>
      <c r="T370" s="33"/>
      <c r="U370" s="33"/>
      <c r="V370" s="33"/>
      <c r="X370" s="34"/>
      <c r="Y370" s="33"/>
      <c r="Z370" s="33"/>
      <c r="AA370" s="33"/>
      <c r="AB370" s="33"/>
      <c r="AC370" s="35"/>
      <c r="AD370" s="33"/>
      <c r="AE370" s="33"/>
      <c r="AF370" s="33"/>
      <c r="AG370" s="33"/>
      <c r="AH370" s="33"/>
      <c r="AI370" s="33"/>
      <c r="AJ370" s="36"/>
      <c r="AK370" s="10">
        <v>5</v>
      </c>
      <c r="AL370" s="11">
        <v>11</v>
      </c>
      <c r="AM370" s="11">
        <v>14</v>
      </c>
      <c r="AN370" s="11">
        <v>11</v>
      </c>
      <c r="AO370" s="11">
        <v>28</v>
      </c>
      <c r="AP370" s="11">
        <v>15</v>
      </c>
      <c r="AQ370" s="11">
        <v>20</v>
      </c>
      <c r="AR370" s="11">
        <v>29</v>
      </c>
      <c r="AS370" s="11">
        <v>31</v>
      </c>
      <c r="AT370" s="11">
        <v>23</v>
      </c>
      <c r="AU370" s="11">
        <v>28</v>
      </c>
      <c r="AV370" s="11">
        <v>49</v>
      </c>
      <c r="AW370" s="12">
        <v>44</v>
      </c>
      <c r="AX370" s="13">
        <v>39</v>
      </c>
      <c r="AY370" s="13">
        <v>34</v>
      </c>
      <c r="AZ370" s="13">
        <v>29</v>
      </c>
      <c r="BA370" s="13">
        <v>24</v>
      </c>
      <c r="BB370" s="14">
        <v>39</v>
      </c>
      <c r="BC370" s="19">
        <f t="shared" si="29"/>
        <v>34</v>
      </c>
      <c r="BD370" s="55">
        <f t="shared" si="27"/>
        <v>0.90847677817473205</v>
      </c>
      <c r="BE370" s="19">
        <f t="shared" si="28"/>
        <v>0.9453069178304645</v>
      </c>
      <c r="BF370" s="19">
        <f t="shared" si="30"/>
        <v>0.94776226047417989</v>
      </c>
      <c r="BG370" s="19">
        <f t="shared" si="26"/>
        <v>0.98418317635595975</v>
      </c>
    </row>
    <row r="371" spans="1:59">
      <c r="A371" s="24">
        <v>370</v>
      </c>
      <c r="B371" s="31">
        <v>2006006</v>
      </c>
      <c r="C371" s="32" t="s">
        <v>369</v>
      </c>
      <c r="D371" s="21">
        <v>8</v>
      </c>
      <c r="E371" s="22">
        <v>21</v>
      </c>
      <c r="F371" s="22">
        <v>22</v>
      </c>
      <c r="G371" s="22">
        <v>23</v>
      </c>
      <c r="H371" s="22">
        <v>26</v>
      </c>
      <c r="I371" s="22">
        <v>32</v>
      </c>
      <c r="J371" s="23">
        <v>14</v>
      </c>
      <c r="Q371" s="33"/>
      <c r="R371" s="33"/>
      <c r="S371" s="33"/>
      <c r="T371" s="33"/>
      <c r="U371" s="33"/>
      <c r="V371" s="33"/>
      <c r="X371" s="34"/>
      <c r="Y371" s="33"/>
      <c r="Z371" s="33"/>
      <c r="AA371" s="33"/>
      <c r="AB371" s="33"/>
      <c r="AC371" s="35"/>
      <c r="AD371" s="33"/>
      <c r="AE371" s="33"/>
      <c r="AF371" s="33"/>
      <c r="AG371" s="33"/>
      <c r="AH371" s="33"/>
      <c r="AI371" s="33"/>
      <c r="AJ371" s="36"/>
      <c r="AK371" s="10">
        <v>9</v>
      </c>
      <c r="AL371" s="11">
        <v>8</v>
      </c>
      <c r="AM371" s="11">
        <v>12</v>
      </c>
      <c r="AN371" s="11">
        <v>18</v>
      </c>
      <c r="AO371" s="11">
        <v>13</v>
      </c>
      <c r="AP371" s="11">
        <v>20</v>
      </c>
      <c r="AQ371" s="11">
        <v>33</v>
      </c>
      <c r="AR371" s="11">
        <v>22</v>
      </c>
      <c r="AS371" s="11">
        <v>33</v>
      </c>
      <c r="AT371" s="11">
        <v>48</v>
      </c>
      <c r="AU371" s="11">
        <v>41</v>
      </c>
      <c r="AV371" s="11">
        <v>48</v>
      </c>
      <c r="AW371" s="12">
        <v>42</v>
      </c>
      <c r="AX371" s="13">
        <v>36</v>
      </c>
      <c r="AY371" s="13">
        <v>47</v>
      </c>
      <c r="AZ371" s="13">
        <v>42</v>
      </c>
      <c r="BA371" s="13">
        <v>37</v>
      </c>
      <c r="BB371" s="14">
        <v>32</v>
      </c>
      <c r="BC371" s="19">
        <f t="shared" si="29"/>
        <v>47</v>
      </c>
      <c r="BD371" s="55">
        <f t="shared" si="27"/>
        <v>0.91666125365378359</v>
      </c>
      <c r="BE371" s="19">
        <f t="shared" si="28"/>
        <v>0.91870737252354662</v>
      </c>
      <c r="BF371" s="19">
        <f t="shared" si="30"/>
        <v>0.94203312763884373</v>
      </c>
      <c r="BG371" s="19">
        <f t="shared" si="26"/>
        <v>0.98295550503410201</v>
      </c>
    </row>
    <row r="372" spans="1:59">
      <c r="A372" s="24">
        <v>371</v>
      </c>
      <c r="B372" s="31">
        <v>2006007</v>
      </c>
      <c r="C372" s="32" t="s">
        <v>370</v>
      </c>
      <c r="D372" s="21">
        <v>4</v>
      </c>
      <c r="E372" s="22">
        <v>16</v>
      </c>
      <c r="F372" s="22">
        <v>18</v>
      </c>
      <c r="G372" s="22">
        <v>27</v>
      </c>
      <c r="H372" s="22">
        <v>32</v>
      </c>
      <c r="I372" s="22">
        <v>33</v>
      </c>
      <c r="J372" s="23">
        <v>7</v>
      </c>
      <c r="Q372" s="33"/>
      <c r="R372" s="33"/>
      <c r="S372" s="33"/>
      <c r="T372" s="33"/>
      <c r="U372" s="33"/>
      <c r="V372" s="33"/>
      <c r="X372" s="34"/>
      <c r="Y372" s="33"/>
      <c r="Z372" s="33"/>
      <c r="AA372" s="33"/>
      <c r="AB372" s="33"/>
      <c r="AC372" s="35"/>
      <c r="AD372" s="33"/>
      <c r="AE372" s="33"/>
      <c r="AF372" s="33"/>
      <c r="AG372" s="33"/>
      <c r="AH372" s="33"/>
      <c r="AI372" s="33"/>
      <c r="AJ372" s="36"/>
      <c r="AK372" s="10">
        <v>4</v>
      </c>
      <c r="AL372" s="11">
        <v>6</v>
      </c>
      <c r="AM372" s="11">
        <v>15</v>
      </c>
      <c r="AN372" s="11">
        <v>16</v>
      </c>
      <c r="AO372" s="11">
        <v>25</v>
      </c>
      <c r="AP372" s="11">
        <v>10</v>
      </c>
      <c r="AQ372" s="11">
        <v>22</v>
      </c>
      <c r="AR372" s="11">
        <v>30</v>
      </c>
      <c r="AS372" s="11">
        <v>31</v>
      </c>
      <c r="AT372" s="11">
        <v>34</v>
      </c>
      <c r="AU372" s="11">
        <v>26</v>
      </c>
      <c r="AV372" s="11">
        <v>32</v>
      </c>
      <c r="AW372" s="12">
        <v>25</v>
      </c>
      <c r="AX372" s="13">
        <v>18</v>
      </c>
      <c r="AY372" s="13">
        <v>62</v>
      </c>
      <c r="AZ372" s="13">
        <v>58</v>
      </c>
      <c r="BA372" s="13">
        <v>73</v>
      </c>
      <c r="BB372" s="14">
        <v>70</v>
      </c>
      <c r="BC372" s="19">
        <f t="shared" si="29"/>
        <v>62</v>
      </c>
      <c r="BD372" s="55">
        <f t="shared" si="27"/>
        <v>0.92484572913283536</v>
      </c>
      <c r="BE372" s="19">
        <f t="shared" si="28"/>
        <v>0.96781422539785633</v>
      </c>
      <c r="BF372" s="19">
        <f t="shared" si="30"/>
        <v>0.95512828840532638</v>
      </c>
      <c r="BG372" s="19">
        <f t="shared" ref="BG372:BG435" si="31">IF($B372="","",SUM($BC323:$BC372)/50/$BM$3)</f>
        <v>0.987866190321533</v>
      </c>
    </row>
    <row r="373" spans="1:59">
      <c r="A373" s="24">
        <v>372</v>
      </c>
      <c r="B373" s="31">
        <v>2006008</v>
      </c>
      <c r="C373" s="32" t="s">
        <v>371</v>
      </c>
      <c r="D373" s="21">
        <v>3</v>
      </c>
      <c r="E373" s="22">
        <v>5</v>
      </c>
      <c r="F373" s="22">
        <v>9</v>
      </c>
      <c r="G373" s="22">
        <v>18</v>
      </c>
      <c r="H373" s="22">
        <v>28</v>
      </c>
      <c r="I373" s="22">
        <v>32</v>
      </c>
      <c r="J373" s="23">
        <v>16</v>
      </c>
      <c r="Q373" s="33"/>
      <c r="R373" s="33"/>
      <c r="S373" s="33"/>
      <c r="T373" s="33"/>
      <c r="U373" s="33"/>
      <c r="V373" s="33"/>
      <c r="X373" s="34"/>
      <c r="Y373" s="33"/>
      <c r="Z373" s="33"/>
      <c r="AA373" s="33"/>
      <c r="AB373" s="33"/>
      <c r="AC373" s="35"/>
      <c r="AD373" s="33"/>
      <c r="AE373" s="33"/>
      <c r="AF373" s="33"/>
      <c r="AG373" s="33"/>
      <c r="AH373" s="33"/>
      <c r="AI373" s="33"/>
      <c r="AJ373" s="36"/>
      <c r="AK373" s="10">
        <v>5</v>
      </c>
      <c r="AL373" s="11">
        <v>7</v>
      </c>
      <c r="AM373" s="11">
        <v>15</v>
      </c>
      <c r="AN373" s="11">
        <v>17</v>
      </c>
      <c r="AO373" s="11">
        <v>18</v>
      </c>
      <c r="AP373" s="11">
        <v>15</v>
      </c>
      <c r="AQ373" s="11">
        <v>14</v>
      </c>
      <c r="AR373" s="11">
        <v>35</v>
      </c>
      <c r="AS373" s="11">
        <v>40</v>
      </c>
      <c r="AT373" s="11">
        <v>35</v>
      </c>
      <c r="AU373" s="11">
        <v>30</v>
      </c>
      <c r="AV373" s="11">
        <v>25</v>
      </c>
      <c r="AW373" s="12">
        <v>35</v>
      </c>
      <c r="AX373" s="13">
        <v>31</v>
      </c>
      <c r="AY373" s="13">
        <v>44</v>
      </c>
      <c r="AZ373" s="13">
        <v>41</v>
      </c>
      <c r="BA373" s="13">
        <v>57</v>
      </c>
      <c r="BB373" s="14">
        <v>55</v>
      </c>
      <c r="BC373" s="19">
        <f t="shared" si="29"/>
        <v>44</v>
      </c>
      <c r="BD373" s="55">
        <f t="shared" si="27"/>
        <v>0.95758363104904187</v>
      </c>
      <c r="BE373" s="19">
        <f t="shared" si="28"/>
        <v>0.9453069178304645</v>
      </c>
      <c r="BF373" s="19">
        <f t="shared" si="30"/>
        <v>0.94694381292627483</v>
      </c>
      <c r="BG373" s="19">
        <f t="shared" si="31"/>
        <v>0.98336472880805459</v>
      </c>
    </row>
    <row r="374" spans="1:59">
      <c r="A374" s="24">
        <v>373</v>
      </c>
      <c r="B374" s="31">
        <v>2006009</v>
      </c>
      <c r="C374" s="32" t="s">
        <v>372</v>
      </c>
      <c r="D374" s="21">
        <v>5</v>
      </c>
      <c r="E374" s="22">
        <v>6</v>
      </c>
      <c r="F374" s="22">
        <v>8</v>
      </c>
      <c r="G374" s="22">
        <v>20</v>
      </c>
      <c r="H374" s="22">
        <v>26</v>
      </c>
      <c r="I374" s="22">
        <v>30</v>
      </c>
      <c r="J374" s="23">
        <v>6</v>
      </c>
      <c r="Q374" s="33"/>
      <c r="R374" s="33"/>
      <c r="S374" s="33"/>
      <c r="T374" s="33"/>
      <c r="U374" s="33"/>
      <c r="V374" s="33"/>
      <c r="X374" s="34"/>
      <c r="Y374" s="33"/>
      <c r="Z374" s="33"/>
      <c r="AA374" s="33"/>
      <c r="AB374" s="33"/>
      <c r="AC374" s="35"/>
      <c r="AD374" s="33"/>
      <c r="AE374" s="33"/>
      <c r="AF374" s="33"/>
      <c r="AG374" s="33"/>
      <c r="AH374" s="33"/>
      <c r="AI374" s="33"/>
      <c r="AJ374" s="36"/>
      <c r="AK374" s="10">
        <v>8</v>
      </c>
      <c r="AL374" s="11">
        <v>7</v>
      </c>
      <c r="AM374" s="11">
        <v>5</v>
      </c>
      <c r="AN374" s="11">
        <v>11</v>
      </c>
      <c r="AO374" s="11">
        <v>25</v>
      </c>
      <c r="AP374" s="11">
        <v>23</v>
      </c>
      <c r="AQ374" s="11">
        <v>32</v>
      </c>
      <c r="AR374" s="11">
        <v>25</v>
      </c>
      <c r="AS374" s="11">
        <v>40</v>
      </c>
      <c r="AT374" s="11">
        <v>35</v>
      </c>
      <c r="AU374" s="11">
        <v>30</v>
      </c>
      <c r="AV374" s="11">
        <v>39</v>
      </c>
      <c r="AW374" s="12">
        <v>35</v>
      </c>
      <c r="AX374" s="13">
        <v>47</v>
      </c>
      <c r="AY374" s="13">
        <v>44</v>
      </c>
      <c r="AZ374" s="13">
        <v>41</v>
      </c>
      <c r="BA374" s="13">
        <v>38</v>
      </c>
      <c r="BB374" s="14">
        <v>35</v>
      </c>
      <c r="BC374" s="19">
        <f t="shared" si="29"/>
        <v>44</v>
      </c>
      <c r="BD374" s="55">
        <f t="shared" si="27"/>
        <v>0.9453069178304645</v>
      </c>
      <c r="BE374" s="19">
        <f t="shared" si="28"/>
        <v>0.94121468009093856</v>
      </c>
      <c r="BF374" s="19">
        <f t="shared" si="30"/>
        <v>0.93630399480350757</v>
      </c>
      <c r="BG374" s="19">
        <f t="shared" si="31"/>
        <v>0.9780448197466709</v>
      </c>
    </row>
    <row r="375" spans="1:59">
      <c r="A375" s="24">
        <v>374</v>
      </c>
      <c r="B375" s="31">
        <v>2006010</v>
      </c>
      <c r="C375" s="32" t="s">
        <v>373</v>
      </c>
      <c r="D375" s="21">
        <v>4</v>
      </c>
      <c r="E375" s="22">
        <v>6</v>
      </c>
      <c r="F375" s="22">
        <v>12</v>
      </c>
      <c r="G375" s="22">
        <v>19</v>
      </c>
      <c r="H375" s="22">
        <v>27</v>
      </c>
      <c r="I375" s="22">
        <v>29</v>
      </c>
      <c r="J375" s="23">
        <v>8</v>
      </c>
      <c r="Q375" s="33"/>
      <c r="R375" s="33"/>
      <c r="S375" s="33"/>
      <c r="T375" s="33"/>
      <c r="U375" s="33"/>
      <c r="V375" s="33"/>
      <c r="X375" s="34"/>
      <c r="Y375" s="33"/>
      <c r="Z375" s="33"/>
      <c r="AA375" s="33"/>
      <c r="AB375" s="33"/>
      <c r="AC375" s="35"/>
      <c r="AD375" s="33"/>
      <c r="AE375" s="33"/>
      <c r="AF375" s="33"/>
      <c r="AG375" s="33"/>
      <c r="AH375" s="33"/>
      <c r="AI375" s="33"/>
      <c r="AJ375" s="36"/>
      <c r="AK375" s="10">
        <v>4</v>
      </c>
      <c r="AL375" s="11">
        <v>9</v>
      </c>
      <c r="AM375" s="11">
        <v>17</v>
      </c>
      <c r="AN375" s="11">
        <v>13</v>
      </c>
      <c r="AO375" s="11">
        <v>27</v>
      </c>
      <c r="AP375" s="11">
        <v>25</v>
      </c>
      <c r="AQ375" s="11">
        <v>16</v>
      </c>
      <c r="AR375" s="11">
        <v>37</v>
      </c>
      <c r="AS375" s="11">
        <v>31</v>
      </c>
      <c r="AT375" s="11">
        <v>25</v>
      </c>
      <c r="AU375" s="11">
        <v>32</v>
      </c>
      <c r="AV375" s="11">
        <v>41</v>
      </c>
      <c r="AW375" s="12">
        <v>52</v>
      </c>
      <c r="AX375" s="13">
        <v>49</v>
      </c>
      <c r="AY375" s="13">
        <v>46</v>
      </c>
      <c r="AZ375" s="13">
        <v>43</v>
      </c>
      <c r="BA375" s="13">
        <v>40</v>
      </c>
      <c r="BB375" s="14">
        <v>57</v>
      </c>
      <c r="BC375" s="19">
        <f t="shared" si="29"/>
        <v>46</v>
      </c>
      <c r="BD375" s="55">
        <f t="shared" si="27"/>
        <v>0.99441377070477432</v>
      </c>
      <c r="BE375" s="19">
        <f t="shared" si="28"/>
        <v>0.95144527443975313</v>
      </c>
      <c r="BF375" s="19">
        <f t="shared" si="30"/>
        <v>0.94694381292627483</v>
      </c>
      <c r="BG375" s="19">
        <f t="shared" si="31"/>
        <v>0.97927249106852876</v>
      </c>
    </row>
    <row r="376" spans="1:59">
      <c r="A376" s="24">
        <v>375</v>
      </c>
      <c r="B376" s="31">
        <v>2006011</v>
      </c>
      <c r="C376" s="32" t="s">
        <v>374</v>
      </c>
      <c r="D376" s="21">
        <v>5</v>
      </c>
      <c r="E376" s="22">
        <v>7</v>
      </c>
      <c r="F376" s="22">
        <v>8</v>
      </c>
      <c r="G376" s="22">
        <v>14</v>
      </c>
      <c r="H376" s="22">
        <v>27</v>
      </c>
      <c r="I376" s="22">
        <v>31</v>
      </c>
      <c r="J376" s="23">
        <v>11</v>
      </c>
      <c r="Q376" s="33"/>
      <c r="R376" s="33"/>
      <c r="S376" s="33"/>
      <c r="T376" s="33"/>
      <c r="U376" s="33"/>
      <c r="V376" s="33"/>
      <c r="X376" s="34"/>
      <c r="Y376" s="33"/>
      <c r="Z376" s="33"/>
      <c r="AA376" s="33"/>
      <c r="AB376" s="33"/>
      <c r="AC376" s="35"/>
      <c r="AD376" s="33"/>
      <c r="AE376" s="33"/>
      <c r="AF376" s="33"/>
      <c r="AG376" s="33"/>
      <c r="AH376" s="33"/>
      <c r="AI376" s="33"/>
      <c r="AJ376" s="36"/>
      <c r="AK376" s="10">
        <v>8</v>
      </c>
      <c r="AL376" s="11">
        <v>12</v>
      </c>
      <c r="AM376" s="11">
        <v>12</v>
      </c>
      <c r="AN376" s="11">
        <v>14</v>
      </c>
      <c r="AO376" s="11">
        <v>15</v>
      </c>
      <c r="AP376" s="11">
        <v>28</v>
      </c>
      <c r="AQ376" s="11">
        <v>29</v>
      </c>
      <c r="AR376" s="11">
        <v>32</v>
      </c>
      <c r="AS376" s="11">
        <v>37</v>
      </c>
      <c r="AT376" s="11">
        <v>32</v>
      </c>
      <c r="AU376" s="11">
        <v>27</v>
      </c>
      <c r="AV376" s="11">
        <v>36</v>
      </c>
      <c r="AW376" s="12">
        <v>47</v>
      </c>
      <c r="AX376" s="13">
        <v>60</v>
      </c>
      <c r="AY376" s="13">
        <v>58</v>
      </c>
      <c r="AZ376" s="13">
        <v>56</v>
      </c>
      <c r="BA376" s="13">
        <v>54</v>
      </c>
      <c r="BB376" s="14">
        <v>52</v>
      </c>
      <c r="BC376" s="19">
        <f t="shared" si="29"/>
        <v>58</v>
      </c>
      <c r="BD376" s="55">
        <f t="shared" si="27"/>
        <v>1.0394283858395583</v>
      </c>
      <c r="BE376" s="19">
        <f t="shared" si="28"/>
        <v>0.9780448197466709</v>
      </c>
      <c r="BF376" s="19">
        <f t="shared" si="30"/>
        <v>0.95430984085742121</v>
      </c>
      <c r="BG376" s="19">
        <f t="shared" si="31"/>
        <v>0.98172783371224415</v>
      </c>
    </row>
    <row r="377" spans="1:59">
      <c r="A377" s="24">
        <v>376</v>
      </c>
      <c r="B377" s="31">
        <v>2006012</v>
      </c>
      <c r="C377" s="32" t="s">
        <v>375</v>
      </c>
      <c r="D377" s="21">
        <v>9</v>
      </c>
      <c r="E377" s="22">
        <v>11</v>
      </c>
      <c r="F377" s="22">
        <v>13</v>
      </c>
      <c r="G377" s="22">
        <v>27</v>
      </c>
      <c r="H377" s="22">
        <v>31</v>
      </c>
      <c r="I377" s="22">
        <v>33</v>
      </c>
      <c r="J377" s="23">
        <v>10</v>
      </c>
      <c r="Q377" s="33"/>
      <c r="R377" s="33"/>
      <c r="S377" s="33"/>
      <c r="T377" s="33"/>
      <c r="U377" s="33"/>
      <c r="V377" s="33"/>
      <c r="X377" s="34"/>
      <c r="Y377" s="33"/>
      <c r="Z377" s="33"/>
      <c r="AA377" s="33"/>
      <c r="AB377" s="33"/>
      <c r="AC377" s="35"/>
      <c r="AD377" s="33"/>
      <c r="AE377" s="33"/>
      <c r="AF377" s="33"/>
      <c r="AG377" s="33"/>
      <c r="AH377" s="33"/>
      <c r="AI377" s="33"/>
      <c r="AJ377" s="36"/>
      <c r="AK377" s="10">
        <v>4</v>
      </c>
      <c r="AL377" s="11">
        <v>12</v>
      </c>
      <c r="AM377" s="11">
        <v>14</v>
      </c>
      <c r="AN377" s="11">
        <v>16</v>
      </c>
      <c r="AO377" s="11">
        <v>26</v>
      </c>
      <c r="AP377" s="11">
        <v>20</v>
      </c>
      <c r="AQ377" s="11">
        <v>16</v>
      </c>
      <c r="AR377" s="11">
        <v>24</v>
      </c>
      <c r="AS377" s="11">
        <v>25</v>
      </c>
      <c r="AT377" s="11">
        <v>40</v>
      </c>
      <c r="AU377" s="11">
        <v>33</v>
      </c>
      <c r="AV377" s="11">
        <v>54</v>
      </c>
      <c r="AW377" s="12">
        <v>49</v>
      </c>
      <c r="AX377" s="13">
        <v>60</v>
      </c>
      <c r="AY377" s="13">
        <v>73</v>
      </c>
      <c r="AZ377" s="13">
        <v>70</v>
      </c>
      <c r="BA377" s="13">
        <v>67</v>
      </c>
      <c r="BB377" s="14">
        <v>64</v>
      </c>
      <c r="BC377" s="19">
        <f t="shared" si="29"/>
        <v>73</v>
      </c>
      <c r="BD377" s="55">
        <f t="shared" si="27"/>
        <v>1.0844430009743422</v>
      </c>
      <c r="BE377" s="19">
        <f t="shared" si="28"/>
        <v>1.0046443650535888</v>
      </c>
      <c r="BF377" s="19">
        <f t="shared" si="30"/>
        <v>0.98377395258200706</v>
      </c>
      <c r="BG377" s="19">
        <f t="shared" si="31"/>
        <v>0.99073075673920108</v>
      </c>
    </row>
    <row r="378" spans="1:59">
      <c r="A378" s="24">
        <v>377</v>
      </c>
      <c r="B378" s="31">
        <v>2006013</v>
      </c>
      <c r="C378" s="32" t="s">
        <v>376</v>
      </c>
      <c r="D378" s="21">
        <v>1</v>
      </c>
      <c r="E378" s="22">
        <v>5</v>
      </c>
      <c r="F378" s="22">
        <v>6</v>
      </c>
      <c r="G378" s="22">
        <v>12</v>
      </c>
      <c r="H378" s="22">
        <v>16</v>
      </c>
      <c r="I378" s="22">
        <v>21</v>
      </c>
      <c r="J378" s="23">
        <v>11</v>
      </c>
      <c r="Q378" s="33"/>
      <c r="R378" s="33"/>
      <c r="S378" s="33"/>
      <c r="T378" s="33"/>
      <c r="U378" s="33"/>
      <c r="V378" s="33"/>
      <c r="X378" s="34"/>
      <c r="Y378" s="33"/>
      <c r="Z378" s="33"/>
      <c r="AA378" s="33"/>
      <c r="AB378" s="33"/>
      <c r="AC378" s="35"/>
      <c r="AD378" s="33"/>
      <c r="AE378" s="33"/>
      <c r="AF378" s="33"/>
      <c r="AG378" s="33"/>
      <c r="AH378" s="33"/>
      <c r="AI378" s="33"/>
      <c r="AJ378" s="36"/>
      <c r="AK378" s="10">
        <v>4</v>
      </c>
      <c r="AL378" s="11">
        <v>5</v>
      </c>
      <c r="AM378" s="11">
        <v>6</v>
      </c>
      <c r="AN378" s="11">
        <v>13</v>
      </c>
      <c r="AO378" s="11">
        <v>19</v>
      </c>
      <c r="AP378" s="11">
        <v>21</v>
      </c>
      <c r="AQ378" s="11">
        <v>25</v>
      </c>
      <c r="AR378" s="11">
        <v>21</v>
      </c>
      <c r="AS378" s="11">
        <v>28</v>
      </c>
      <c r="AT378" s="11">
        <v>25</v>
      </c>
      <c r="AU378" s="11">
        <v>35</v>
      </c>
      <c r="AV378" s="11">
        <v>33</v>
      </c>
      <c r="AW378" s="12">
        <v>31</v>
      </c>
      <c r="AX378" s="13">
        <v>29</v>
      </c>
      <c r="AY378" s="13">
        <v>44</v>
      </c>
      <c r="AZ378" s="13">
        <v>43</v>
      </c>
      <c r="BA378" s="13">
        <v>42</v>
      </c>
      <c r="BB378" s="14">
        <v>41</v>
      </c>
      <c r="BC378" s="19">
        <f t="shared" si="29"/>
        <v>44</v>
      </c>
      <c r="BD378" s="55">
        <f t="shared" si="27"/>
        <v>1.0844430009743422</v>
      </c>
      <c r="BE378" s="19">
        <f t="shared" si="28"/>
        <v>1.0210133160116921</v>
      </c>
      <c r="BF378" s="19">
        <f t="shared" si="30"/>
        <v>0.98213705748619684</v>
      </c>
      <c r="BG378" s="19">
        <f t="shared" si="31"/>
        <v>0.98418317635595975</v>
      </c>
    </row>
    <row r="379" spans="1:59">
      <c r="A379" s="24">
        <v>378</v>
      </c>
      <c r="B379" s="31">
        <v>2006014</v>
      </c>
      <c r="C379" s="32" t="s">
        <v>377</v>
      </c>
      <c r="D379" s="21">
        <v>6</v>
      </c>
      <c r="E379" s="22">
        <v>14</v>
      </c>
      <c r="F379" s="22">
        <v>26</v>
      </c>
      <c r="G379" s="22">
        <v>29</v>
      </c>
      <c r="H379" s="22">
        <v>32</v>
      </c>
      <c r="I379" s="22">
        <v>33</v>
      </c>
      <c r="J379" s="23">
        <v>7</v>
      </c>
      <c r="Q379" s="33"/>
      <c r="R379" s="33"/>
      <c r="S379" s="33"/>
      <c r="T379" s="33"/>
      <c r="U379" s="33"/>
      <c r="V379" s="33"/>
      <c r="X379" s="34"/>
      <c r="Y379" s="33"/>
      <c r="Z379" s="33"/>
      <c r="AA379" s="33"/>
      <c r="AB379" s="33"/>
      <c r="AC379" s="35"/>
      <c r="AD379" s="33"/>
      <c r="AE379" s="33"/>
      <c r="AF379" s="33"/>
      <c r="AG379" s="33"/>
      <c r="AH379" s="33"/>
      <c r="AI379" s="33"/>
      <c r="AJ379" s="36"/>
      <c r="AK379" s="10">
        <v>8</v>
      </c>
      <c r="AL379" s="11">
        <v>8</v>
      </c>
      <c r="AM379" s="11">
        <v>15</v>
      </c>
      <c r="AN379" s="11">
        <v>14</v>
      </c>
      <c r="AO379" s="11">
        <v>21</v>
      </c>
      <c r="AP379" s="11">
        <v>20</v>
      </c>
      <c r="AQ379" s="11">
        <v>32</v>
      </c>
      <c r="AR379" s="11">
        <v>30</v>
      </c>
      <c r="AS379" s="11">
        <v>30</v>
      </c>
      <c r="AT379" s="11">
        <v>32</v>
      </c>
      <c r="AU379" s="11">
        <v>23</v>
      </c>
      <c r="AV379" s="11">
        <v>28</v>
      </c>
      <c r="AW379" s="12">
        <v>50</v>
      </c>
      <c r="AX379" s="13">
        <v>44</v>
      </c>
      <c r="AY379" s="13">
        <v>72</v>
      </c>
      <c r="AZ379" s="13">
        <v>68</v>
      </c>
      <c r="BA379" s="13">
        <v>64</v>
      </c>
      <c r="BB379" s="14">
        <v>60</v>
      </c>
      <c r="BC379" s="19">
        <f t="shared" si="29"/>
        <v>72</v>
      </c>
      <c r="BD379" s="55">
        <f t="shared" si="27"/>
        <v>1.1990256576810654</v>
      </c>
      <c r="BE379" s="19">
        <f t="shared" si="28"/>
        <v>1.0721662877557647</v>
      </c>
      <c r="BF379" s="19">
        <f t="shared" si="30"/>
        <v>1.003416693731731</v>
      </c>
      <c r="BG379" s="19">
        <f t="shared" si="31"/>
        <v>0.99441377070477432</v>
      </c>
    </row>
    <row r="380" spans="1:59">
      <c r="A380" s="24">
        <v>379</v>
      </c>
      <c r="B380" s="31">
        <v>2006015</v>
      </c>
      <c r="C380" s="32" t="s">
        <v>378</v>
      </c>
      <c r="D380" s="21">
        <v>2</v>
      </c>
      <c r="E380" s="22">
        <v>3</v>
      </c>
      <c r="F380" s="22">
        <v>9</v>
      </c>
      <c r="G380" s="22">
        <v>15</v>
      </c>
      <c r="H380" s="22">
        <v>29</v>
      </c>
      <c r="I380" s="22">
        <v>32</v>
      </c>
      <c r="J380" s="23">
        <v>3</v>
      </c>
      <c r="Q380" s="33"/>
      <c r="R380" s="33"/>
      <c r="S380" s="33"/>
      <c r="T380" s="33"/>
      <c r="U380" s="33"/>
      <c r="V380" s="33"/>
      <c r="X380" s="34"/>
      <c r="Y380" s="33"/>
      <c r="Z380" s="33"/>
      <c r="AA380" s="33"/>
      <c r="AB380" s="33"/>
      <c r="AC380" s="35"/>
      <c r="AD380" s="33"/>
      <c r="AE380" s="33"/>
      <c r="AF380" s="33"/>
      <c r="AG380" s="33"/>
      <c r="AH380" s="33"/>
      <c r="AI380" s="33"/>
      <c r="AJ380" s="36"/>
      <c r="AK380" s="10">
        <v>6</v>
      </c>
      <c r="AL380" s="11">
        <v>10</v>
      </c>
      <c r="AM380" s="11">
        <v>15</v>
      </c>
      <c r="AN380" s="11">
        <v>18</v>
      </c>
      <c r="AO380" s="11">
        <v>13</v>
      </c>
      <c r="AP380" s="11">
        <v>18</v>
      </c>
      <c r="AQ380" s="11">
        <v>18</v>
      </c>
      <c r="AR380" s="11">
        <v>30</v>
      </c>
      <c r="AS380" s="11">
        <v>35</v>
      </c>
      <c r="AT380" s="11">
        <v>30</v>
      </c>
      <c r="AU380" s="11">
        <v>25</v>
      </c>
      <c r="AV380" s="11">
        <v>20</v>
      </c>
      <c r="AW380" s="12">
        <v>30</v>
      </c>
      <c r="AX380" s="13">
        <v>42</v>
      </c>
      <c r="AY380" s="13">
        <v>56</v>
      </c>
      <c r="AZ380" s="13">
        <v>54</v>
      </c>
      <c r="BA380" s="13">
        <v>52</v>
      </c>
      <c r="BB380" s="14">
        <v>50</v>
      </c>
      <c r="BC380" s="19">
        <f t="shared" si="29"/>
        <v>56</v>
      </c>
      <c r="BD380" s="55">
        <f t="shared" si="27"/>
        <v>1.2399480350763235</v>
      </c>
      <c r="BE380" s="19">
        <f t="shared" si="28"/>
        <v>1.1171809028905488</v>
      </c>
      <c r="BF380" s="19">
        <f t="shared" si="30"/>
        <v>1.0116011692107827</v>
      </c>
      <c r="BG380" s="19">
        <f t="shared" si="31"/>
        <v>0.99154920428710625</v>
      </c>
    </row>
    <row r="381" spans="1:59">
      <c r="A381" s="24">
        <v>380</v>
      </c>
      <c r="B381" s="31">
        <v>2006016</v>
      </c>
      <c r="C381" s="32" t="s">
        <v>379</v>
      </c>
      <c r="D381" s="21">
        <v>1</v>
      </c>
      <c r="E381" s="22">
        <v>7</v>
      </c>
      <c r="F381" s="22">
        <v>13</v>
      </c>
      <c r="G381" s="22">
        <v>17</v>
      </c>
      <c r="H381" s="22">
        <v>23</v>
      </c>
      <c r="I381" s="22">
        <v>30</v>
      </c>
      <c r="J381" s="23">
        <v>16</v>
      </c>
      <c r="Q381" s="33"/>
      <c r="R381" s="33"/>
      <c r="S381" s="33"/>
      <c r="T381" s="33"/>
      <c r="U381" s="33"/>
      <c r="V381" s="33"/>
      <c r="X381" s="34"/>
      <c r="Y381" s="33"/>
      <c r="Z381" s="33"/>
      <c r="AA381" s="33"/>
      <c r="AB381" s="33"/>
      <c r="AC381" s="35"/>
      <c r="AD381" s="33"/>
      <c r="AE381" s="33"/>
      <c r="AF381" s="33"/>
      <c r="AG381" s="33"/>
      <c r="AH381" s="33"/>
      <c r="AI381" s="33"/>
      <c r="AJ381" s="36"/>
      <c r="AK381" s="10">
        <v>7</v>
      </c>
      <c r="AL381" s="11">
        <v>11</v>
      </c>
      <c r="AM381" s="11">
        <v>11</v>
      </c>
      <c r="AN381" s="11">
        <v>13</v>
      </c>
      <c r="AO381" s="11">
        <v>14</v>
      </c>
      <c r="AP381" s="11">
        <v>27</v>
      </c>
      <c r="AQ381" s="11">
        <v>28</v>
      </c>
      <c r="AR381" s="11">
        <v>21</v>
      </c>
      <c r="AS381" s="11">
        <v>25</v>
      </c>
      <c r="AT381" s="11">
        <v>31</v>
      </c>
      <c r="AU381" s="11">
        <v>26</v>
      </c>
      <c r="AV381" s="11">
        <v>35</v>
      </c>
      <c r="AW381" s="12">
        <v>31</v>
      </c>
      <c r="AX381" s="13">
        <v>43</v>
      </c>
      <c r="AY381" s="13">
        <v>40</v>
      </c>
      <c r="AZ381" s="13">
        <v>55</v>
      </c>
      <c r="BA381" s="13">
        <v>53</v>
      </c>
      <c r="BB381" s="14">
        <v>51</v>
      </c>
      <c r="BC381" s="19">
        <f t="shared" si="29"/>
        <v>40</v>
      </c>
      <c r="BD381" s="55">
        <f t="shared" si="27"/>
        <v>1.1662877557648588</v>
      </c>
      <c r="BE381" s="19">
        <f t="shared" si="28"/>
        <v>1.1028580708022084</v>
      </c>
      <c r="BF381" s="19">
        <f t="shared" si="30"/>
        <v>1.003416693731731</v>
      </c>
      <c r="BG381" s="19">
        <f t="shared" si="31"/>
        <v>0.99645988957453724</v>
      </c>
    </row>
    <row r="382" spans="1:59">
      <c r="A382" s="24">
        <v>381</v>
      </c>
      <c r="B382" s="31">
        <v>2006017</v>
      </c>
      <c r="C382" s="32" t="s">
        <v>380</v>
      </c>
      <c r="D382" s="21">
        <v>3</v>
      </c>
      <c r="E382" s="22">
        <v>4</v>
      </c>
      <c r="F382" s="22">
        <v>8</v>
      </c>
      <c r="G382" s="22">
        <v>31</v>
      </c>
      <c r="H382" s="22">
        <v>32</v>
      </c>
      <c r="I382" s="22">
        <v>33</v>
      </c>
      <c r="J382" s="23">
        <v>2</v>
      </c>
      <c r="Q382" s="33"/>
      <c r="R382" s="33"/>
      <c r="S382" s="33"/>
      <c r="T382" s="33"/>
      <c r="U382" s="33"/>
      <c r="V382" s="33"/>
      <c r="X382" s="34"/>
      <c r="Y382" s="33"/>
      <c r="Z382" s="33"/>
      <c r="AA382" s="33"/>
      <c r="AB382" s="33"/>
      <c r="AC382" s="35"/>
      <c r="AD382" s="33"/>
      <c r="AE382" s="33"/>
      <c r="AF382" s="33"/>
      <c r="AG382" s="33"/>
      <c r="AH382" s="33"/>
      <c r="AI382" s="33"/>
      <c r="AJ382" s="36"/>
      <c r="AK382" s="10">
        <v>6</v>
      </c>
      <c r="AL382" s="11">
        <v>7</v>
      </c>
      <c r="AM382" s="11">
        <v>16</v>
      </c>
      <c r="AN382" s="11">
        <v>15</v>
      </c>
      <c r="AO382" s="11">
        <v>20</v>
      </c>
      <c r="AP382" s="11">
        <v>15</v>
      </c>
      <c r="AQ382" s="11">
        <v>30</v>
      </c>
      <c r="AR382" s="11">
        <v>21</v>
      </c>
      <c r="AS382" s="11">
        <v>34</v>
      </c>
      <c r="AT382" s="11">
        <v>39</v>
      </c>
      <c r="AU382" s="11">
        <v>33</v>
      </c>
      <c r="AV382" s="11">
        <v>27</v>
      </c>
      <c r="AW382" s="12">
        <v>21</v>
      </c>
      <c r="AX382" s="13">
        <v>31</v>
      </c>
      <c r="AY382" s="13">
        <v>60</v>
      </c>
      <c r="AZ382" s="13">
        <v>57</v>
      </c>
      <c r="BA382" s="13">
        <v>54</v>
      </c>
      <c r="BB382" s="14">
        <v>51</v>
      </c>
      <c r="BC382" s="19">
        <f t="shared" si="29"/>
        <v>60</v>
      </c>
      <c r="BD382" s="55">
        <f t="shared" si="27"/>
        <v>1.113088665151023</v>
      </c>
      <c r="BE382" s="19">
        <f t="shared" si="28"/>
        <v>1.0987658330626828</v>
      </c>
      <c r="BF382" s="19">
        <f t="shared" si="30"/>
        <v>1.0263332250730757</v>
      </c>
      <c r="BG382" s="19">
        <f t="shared" si="31"/>
        <v>1.0009613510880155</v>
      </c>
    </row>
    <row r="383" spans="1:59">
      <c r="A383" s="24">
        <v>382</v>
      </c>
      <c r="B383" s="31">
        <v>2006018</v>
      </c>
      <c r="C383" s="32" t="s">
        <v>381</v>
      </c>
      <c r="D383" s="21">
        <v>1</v>
      </c>
      <c r="E383" s="22">
        <v>13</v>
      </c>
      <c r="F383" s="22">
        <v>14</v>
      </c>
      <c r="G383" s="22">
        <v>17</v>
      </c>
      <c r="H383" s="22">
        <v>24</v>
      </c>
      <c r="I383" s="22">
        <v>26</v>
      </c>
      <c r="J383" s="23">
        <v>5</v>
      </c>
      <c r="Q383" s="33"/>
      <c r="R383" s="33"/>
      <c r="S383" s="33"/>
      <c r="T383" s="33"/>
      <c r="U383" s="33"/>
      <c r="V383" s="33"/>
      <c r="X383" s="34"/>
      <c r="Y383" s="33"/>
      <c r="Z383" s="33"/>
      <c r="AA383" s="33"/>
      <c r="AB383" s="33"/>
      <c r="AC383" s="35"/>
      <c r="AD383" s="33"/>
      <c r="AE383" s="33"/>
      <c r="AF383" s="33"/>
      <c r="AG383" s="33"/>
      <c r="AH383" s="33"/>
      <c r="AI383" s="33"/>
      <c r="AJ383" s="36"/>
      <c r="AK383" s="10">
        <v>8</v>
      </c>
      <c r="AL383" s="11">
        <v>7</v>
      </c>
      <c r="AM383" s="11">
        <v>15</v>
      </c>
      <c r="AN383" s="11">
        <v>11</v>
      </c>
      <c r="AO383" s="11">
        <v>18</v>
      </c>
      <c r="AP383" s="11">
        <v>15</v>
      </c>
      <c r="AQ383" s="11">
        <v>32</v>
      </c>
      <c r="AR383" s="11">
        <v>25</v>
      </c>
      <c r="AS383" s="11">
        <v>18</v>
      </c>
      <c r="AT383" s="11">
        <v>11</v>
      </c>
      <c r="AU383" s="11">
        <v>17</v>
      </c>
      <c r="AV383" s="11">
        <v>39</v>
      </c>
      <c r="AW383" s="12">
        <v>50</v>
      </c>
      <c r="AX383" s="13">
        <v>47</v>
      </c>
      <c r="AY383" s="13">
        <v>44</v>
      </c>
      <c r="AZ383" s="13">
        <v>59</v>
      </c>
      <c r="BA383" s="13">
        <v>57</v>
      </c>
      <c r="BB383" s="14">
        <v>55</v>
      </c>
      <c r="BC383" s="19">
        <f t="shared" si="29"/>
        <v>44</v>
      </c>
      <c r="BD383" s="55">
        <f t="shared" si="27"/>
        <v>1.113088665151023</v>
      </c>
      <c r="BE383" s="19">
        <f t="shared" si="28"/>
        <v>1.0987658330626828</v>
      </c>
      <c r="BF383" s="19">
        <f t="shared" si="30"/>
        <v>1.0287885677167912</v>
      </c>
      <c r="BG383" s="19">
        <f t="shared" si="31"/>
        <v>0.99932445599220532</v>
      </c>
    </row>
    <row r="384" spans="1:59">
      <c r="A384" s="24">
        <v>383</v>
      </c>
      <c r="B384" s="31">
        <v>2006019</v>
      </c>
      <c r="C384" s="32" t="s">
        <v>382</v>
      </c>
      <c r="D384" s="21">
        <v>4</v>
      </c>
      <c r="E384" s="22">
        <v>6</v>
      </c>
      <c r="F384" s="22">
        <v>13</v>
      </c>
      <c r="G384" s="22">
        <v>22</v>
      </c>
      <c r="H384" s="22">
        <v>26</v>
      </c>
      <c r="I384" s="22">
        <v>32</v>
      </c>
      <c r="J384" s="23">
        <v>7</v>
      </c>
      <c r="Q384" s="33"/>
      <c r="R384" s="33"/>
      <c r="S384" s="33"/>
      <c r="T384" s="33"/>
      <c r="U384" s="33"/>
      <c r="V384" s="33"/>
      <c r="X384" s="34"/>
      <c r="Y384" s="33"/>
      <c r="Z384" s="33"/>
      <c r="AA384" s="33"/>
      <c r="AB384" s="33"/>
      <c r="AC384" s="35"/>
      <c r="AD384" s="33"/>
      <c r="AE384" s="33"/>
      <c r="AF384" s="33"/>
      <c r="AG384" s="33"/>
      <c r="AH384" s="33"/>
      <c r="AI384" s="33"/>
      <c r="AJ384" s="36"/>
      <c r="AK384" s="10">
        <v>7</v>
      </c>
      <c r="AL384" s="11">
        <v>7</v>
      </c>
      <c r="AM384" s="11">
        <v>13</v>
      </c>
      <c r="AN384" s="11">
        <v>13</v>
      </c>
      <c r="AO384" s="11">
        <v>26</v>
      </c>
      <c r="AP384" s="11">
        <v>23</v>
      </c>
      <c r="AQ384" s="11">
        <v>31</v>
      </c>
      <c r="AR384" s="11">
        <v>23</v>
      </c>
      <c r="AS384" s="11">
        <v>26</v>
      </c>
      <c r="AT384" s="11">
        <v>31</v>
      </c>
      <c r="AU384" s="11">
        <v>25</v>
      </c>
      <c r="AV384" s="11">
        <v>47</v>
      </c>
      <c r="AW384" s="12">
        <v>43</v>
      </c>
      <c r="AX384" s="13">
        <v>39</v>
      </c>
      <c r="AY384" s="13">
        <v>52</v>
      </c>
      <c r="AZ384" s="13">
        <v>49</v>
      </c>
      <c r="BA384" s="13">
        <v>46</v>
      </c>
      <c r="BB384" s="14">
        <v>43</v>
      </c>
      <c r="BC384" s="19">
        <f t="shared" si="29"/>
        <v>52</v>
      </c>
      <c r="BD384" s="55">
        <f t="shared" si="27"/>
        <v>1.0312439103605067</v>
      </c>
      <c r="BE384" s="19">
        <f t="shared" si="28"/>
        <v>1.1151347840207859</v>
      </c>
      <c r="BF384" s="19">
        <f t="shared" si="30"/>
        <v>1.0206040922377395</v>
      </c>
      <c r="BG384" s="19">
        <f t="shared" si="31"/>
        <v>0.99850600844430004</v>
      </c>
    </row>
    <row r="385" spans="1:59">
      <c r="A385" s="24">
        <v>384</v>
      </c>
      <c r="B385" s="31">
        <v>2006020</v>
      </c>
      <c r="C385" s="32" t="s">
        <v>383</v>
      </c>
      <c r="D385" s="21">
        <v>5</v>
      </c>
      <c r="E385" s="22">
        <v>9</v>
      </c>
      <c r="F385" s="22">
        <v>21</v>
      </c>
      <c r="G385" s="22">
        <v>23</v>
      </c>
      <c r="H385" s="22">
        <v>26</v>
      </c>
      <c r="I385" s="22">
        <v>29</v>
      </c>
      <c r="J385" s="23">
        <v>6</v>
      </c>
      <c r="Q385" s="33"/>
      <c r="R385" s="33"/>
      <c r="S385" s="33"/>
      <c r="T385" s="33"/>
      <c r="U385" s="33"/>
      <c r="V385" s="33"/>
      <c r="X385" s="34"/>
      <c r="Y385" s="33"/>
      <c r="Z385" s="33"/>
      <c r="AA385" s="33"/>
      <c r="AB385" s="33"/>
      <c r="AC385" s="35"/>
      <c r="AD385" s="33"/>
      <c r="AE385" s="33"/>
      <c r="AF385" s="33"/>
      <c r="AG385" s="33"/>
      <c r="AH385" s="33"/>
      <c r="AI385" s="33"/>
      <c r="AJ385" s="36"/>
      <c r="AK385" s="10">
        <v>8</v>
      </c>
      <c r="AL385" s="11">
        <v>9</v>
      </c>
      <c r="AM385" s="11">
        <v>13</v>
      </c>
      <c r="AN385" s="11">
        <v>23</v>
      </c>
      <c r="AO385" s="11">
        <v>15</v>
      </c>
      <c r="AP385" s="11">
        <v>25</v>
      </c>
      <c r="AQ385" s="11">
        <v>23</v>
      </c>
      <c r="AR385" s="11">
        <v>33</v>
      </c>
      <c r="AS385" s="11">
        <v>36</v>
      </c>
      <c r="AT385" s="11">
        <v>41</v>
      </c>
      <c r="AU385" s="11">
        <v>35</v>
      </c>
      <c r="AV385" s="11">
        <v>43</v>
      </c>
      <c r="AW385" s="12">
        <v>53</v>
      </c>
      <c r="AX385" s="13">
        <v>49</v>
      </c>
      <c r="AY385" s="13">
        <v>45</v>
      </c>
      <c r="AZ385" s="13">
        <v>41</v>
      </c>
      <c r="BA385" s="13">
        <v>37</v>
      </c>
      <c r="BB385" s="14">
        <v>33</v>
      </c>
      <c r="BC385" s="19">
        <f t="shared" si="29"/>
        <v>45</v>
      </c>
      <c r="BD385" s="55">
        <f t="shared" si="27"/>
        <v>0.98622929522572267</v>
      </c>
      <c r="BE385" s="19">
        <f t="shared" si="28"/>
        <v>1.113088665151023</v>
      </c>
      <c r="BF385" s="19">
        <f t="shared" si="30"/>
        <v>1.0222409873335498</v>
      </c>
      <c r="BG385" s="19">
        <f t="shared" si="31"/>
        <v>0.99850600844430004</v>
      </c>
    </row>
    <row r="386" spans="1:59">
      <c r="A386" s="24">
        <v>385</v>
      </c>
      <c r="B386" s="31">
        <v>2006021</v>
      </c>
      <c r="C386" s="32" t="s">
        <v>384</v>
      </c>
      <c r="D386" s="21">
        <v>1</v>
      </c>
      <c r="E386" s="22">
        <v>2</v>
      </c>
      <c r="F386" s="22">
        <v>5</v>
      </c>
      <c r="G386" s="22">
        <v>20</v>
      </c>
      <c r="H386" s="22">
        <v>21</v>
      </c>
      <c r="I386" s="22">
        <v>22</v>
      </c>
      <c r="J386" s="23">
        <v>9</v>
      </c>
      <c r="Q386" s="33"/>
      <c r="R386" s="33"/>
      <c r="S386" s="33"/>
      <c r="T386" s="33"/>
      <c r="U386" s="33"/>
      <c r="V386" s="33"/>
      <c r="X386" s="34"/>
      <c r="Y386" s="33"/>
      <c r="Z386" s="33"/>
      <c r="AA386" s="33"/>
      <c r="AB386" s="33"/>
      <c r="AC386" s="35"/>
      <c r="AD386" s="33"/>
      <c r="AE386" s="33"/>
      <c r="AF386" s="33"/>
      <c r="AG386" s="33"/>
      <c r="AH386" s="33"/>
      <c r="AI386" s="33"/>
      <c r="AJ386" s="36"/>
      <c r="AK386" s="10">
        <v>8</v>
      </c>
      <c r="AL386" s="11">
        <v>7</v>
      </c>
      <c r="AM386" s="11">
        <v>6</v>
      </c>
      <c r="AN386" s="11">
        <v>17</v>
      </c>
      <c r="AO386" s="11">
        <v>15</v>
      </c>
      <c r="AP386" s="11">
        <v>23</v>
      </c>
      <c r="AQ386" s="11">
        <v>17</v>
      </c>
      <c r="AR386" s="11">
        <v>11</v>
      </c>
      <c r="AS386" s="11">
        <v>27</v>
      </c>
      <c r="AT386" s="11">
        <v>35</v>
      </c>
      <c r="AU386" s="11">
        <v>32</v>
      </c>
      <c r="AV386" s="11">
        <v>29</v>
      </c>
      <c r="AW386" s="12">
        <v>26</v>
      </c>
      <c r="AX386" s="13">
        <v>23</v>
      </c>
      <c r="AY386" s="13">
        <v>20</v>
      </c>
      <c r="AZ386" s="13">
        <v>17</v>
      </c>
      <c r="BA386" s="13">
        <v>14</v>
      </c>
      <c r="BB386" s="14">
        <v>11</v>
      </c>
      <c r="BC386" s="19">
        <f t="shared" si="29"/>
        <v>20</v>
      </c>
      <c r="BD386" s="55">
        <f t="shared" si="27"/>
        <v>0.90438454043520633</v>
      </c>
      <c r="BE386" s="19">
        <f t="shared" si="28"/>
        <v>1.0353361481000325</v>
      </c>
      <c r="BF386" s="19">
        <f t="shared" si="30"/>
        <v>0.98950308541734322</v>
      </c>
      <c r="BG386" s="19">
        <f t="shared" si="31"/>
        <v>0.98500162390386492</v>
      </c>
    </row>
    <row r="387" spans="1:59">
      <c r="A387" s="24">
        <v>386</v>
      </c>
      <c r="B387" s="31">
        <v>2006022</v>
      </c>
      <c r="C387" s="32" t="s">
        <v>385</v>
      </c>
      <c r="D387" s="21">
        <v>2</v>
      </c>
      <c r="E387" s="22">
        <v>3</v>
      </c>
      <c r="F387" s="22">
        <v>4</v>
      </c>
      <c r="G387" s="22">
        <v>13</v>
      </c>
      <c r="H387" s="22">
        <v>16</v>
      </c>
      <c r="I387" s="22">
        <v>27</v>
      </c>
      <c r="J387" s="23">
        <v>13</v>
      </c>
      <c r="Q387" s="33"/>
      <c r="R387" s="33"/>
      <c r="S387" s="33"/>
      <c r="T387" s="33"/>
      <c r="U387" s="33"/>
      <c r="V387" s="33"/>
      <c r="X387" s="34"/>
      <c r="Y387" s="33"/>
      <c r="Z387" s="33"/>
      <c r="AA387" s="33"/>
      <c r="AB387" s="33"/>
      <c r="AC387" s="35"/>
      <c r="AD387" s="33"/>
      <c r="AE387" s="33"/>
      <c r="AF387" s="33"/>
      <c r="AG387" s="33"/>
      <c r="AH387" s="33"/>
      <c r="AI387" s="33"/>
      <c r="AJ387" s="36"/>
      <c r="AK387" s="10">
        <v>5</v>
      </c>
      <c r="AL387" s="11">
        <v>9</v>
      </c>
      <c r="AM387" s="11">
        <v>15</v>
      </c>
      <c r="AN387" s="11">
        <v>17</v>
      </c>
      <c r="AO387" s="11">
        <v>23</v>
      </c>
      <c r="AP387" s="11">
        <v>17</v>
      </c>
      <c r="AQ387" s="11">
        <v>20</v>
      </c>
      <c r="AR387" s="11">
        <v>25</v>
      </c>
      <c r="AS387" s="11">
        <v>21</v>
      </c>
      <c r="AT387" s="11">
        <v>17</v>
      </c>
      <c r="AU387" s="11">
        <v>13</v>
      </c>
      <c r="AV387" s="11">
        <v>37</v>
      </c>
      <c r="AW387" s="12">
        <v>35</v>
      </c>
      <c r="AX387" s="13">
        <v>33</v>
      </c>
      <c r="AY387" s="13">
        <v>48</v>
      </c>
      <c r="AZ387" s="13">
        <v>47</v>
      </c>
      <c r="BA387" s="13">
        <v>46</v>
      </c>
      <c r="BB387" s="14">
        <v>45</v>
      </c>
      <c r="BC387" s="19">
        <f t="shared" si="29"/>
        <v>48</v>
      </c>
      <c r="BD387" s="55">
        <f t="shared" si="27"/>
        <v>0.85527768756089628</v>
      </c>
      <c r="BE387" s="19">
        <f t="shared" si="28"/>
        <v>0.98418317635595975</v>
      </c>
      <c r="BF387" s="19">
        <f t="shared" si="30"/>
        <v>0.99768756089639488</v>
      </c>
      <c r="BG387" s="19">
        <f t="shared" si="31"/>
        <v>0.97968171484248134</v>
      </c>
    </row>
    <row r="388" spans="1:59">
      <c r="A388" s="24">
        <v>387</v>
      </c>
      <c r="B388" s="31">
        <v>2006023</v>
      </c>
      <c r="C388" s="32" t="s">
        <v>386</v>
      </c>
      <c r="D388" s="21">
        <v>4</v>
      </c>
      <c r="E388" s="22">
        <v>13</v>
      </c>
      <c r="F388" s="22">
        <v>14</v>
      </c>
      <c r="G388" s="22">
        <v>19</v>
      </c>
      <c r="H388" s="22">
        <v>23</v>
      </c>
      <c r="I388" s="22">
        <v>28</v>
      </c>
      <c r="J388" s="23">
        <v>8</v>
      </c>
      <c r="Q388" s="33"/>
      <c r="R388" s="33"/>
      <c r="S388" s="33"/>
      <c r="T388" s="33"/>
      <c r="U388" s="33"/>
      <c r="V388" s="33"/>
      <c r="X388" s="34"/>
      <c r="Y388" s="33"/>
      <c r="Z388" s="33"/>
      <c r="AA388" s="33"/>
      <c r="AB388" s="33"/>
      <c r="AC388" s="35"/>
      <c r="AD388" s="33"/>
      <c r="AE388" s="33"/>
      <c r="AF388" s="33"/>
      <c r="AG388" s="33"/>
      <c r="AH388" s="33"/>
      <c r="AI388" s="33"/>
      <c r="AJ388" s="36"/>
      <c r="AK388" s="10">
        <v>8</v>
      </c>
      <c r="AL388" s="11">
        <v>9</v>
      </c>
      <c r="AM388" s="11">
        <v>21</v>
      </c>
      <c r="AN388" s="11">
        <v>17</v>
      </c>
      <c r="AO388" s="11">
        <v>17</v>
      </c>
      <c r="AP388" s="11">
        <v>29</v>
      </c>
      <c r="AQ388" s="11">
        <v>20</v>
      </c>
      <c r="AR388" s="11">
        <v>31</v>
      </c>
      <c r="AS388" s="11">
        <v>24</v>
      </c>
      <c r="AT388" s="11">
        <v>29</v>
      </c>
      <c r="AU388" s="11">
        <v>23</v>
      </c>
      <c r="AV388" s="11">
        <v>31</v>
      </c>
      <c r="AW388" s="12">
        <v>56</v>
      </c>
      <c r="AX388" s="13">
        <v>53</v>
      </c>
      <c r="AY388" s="13">
        <v>50</v>
      </c>
      <c r="AZ388" s="13">
        <v>47</v>
      </c>
      <c r="BA388" s="13">
        <v>44</v>
      </c>
      <c r="BB388" s="14">
        <v>61</v>
      </c>
      <c r="BC388" s="19">
        <f t="shared" si="29"/>
        <v>50</v>
      </c>
      <c r="BD388" s="55">
        <f t="shared" si="27"/>
        <v>0.87983111399805136</v>
      </c>
      <c r="BE388" s="19">
        <f t="shared" si="28"/>
        <v>0.99645988957453724</v>
      </c>
      <c r="BF388" s="19">
        <f t="shared" si="30"/>
        <v>0.99359532315686916</v>
      </c>
      <c r="BG388" s="19">
        <f t="shared" si="31"/>
        <v>0.98295550503410201</v>
      </c>
    </row>
    <row r="389" spans="1:59">
      <c r="A389" s="24">
        <v>388</v>
      </c>
      <c r="B389" s="31">
        <v>2006024</v>
      </c>
      <c r="C389" s="32" t="s">
        <v>387</v>
      </c>
      <c r="D389" s="21">
        <v>2</v>
      </c>
      <c r="E389" s="22">
        <v>7</v>
      </c>
      <c r="F389" s="22">
        <v>9</v>
      </c>
      <c r="G389" s="22">
        <v>11</v>
      </c>
      <c r="H389" s="22">
        <v>21</v>
      </c>
      <c r="I389" s="22">
        <v>27</v>
      </c>
      <c r="J389" s="23">
        <v>6</v>
      </c>
      <c r="Q389" s="33"/>
      <c r="R389" s="33"/>
      <c r="S389" s="33"/>
      <c r="T389" s="33"/>
      <c r="U389" s="33"/>
      <c r="V389" s="33"/>
      <c r="X389" s="34"/>
      <c r="Y389" s="33"/>
      <c r="Z389" s="33"/>
      <c r="AA389" s="33"/>
      <c r="AB389" s="33"/>
      <c r="AC389" s="35"/>
      <c r="AD389" s="33"/>
      <c r="AE389" s="33"/>
      <c r="AF389" s="33"/>
      <c r="AG389" s="33"/>
      <c r="AH389" s="33"/>
      <c r="AI389" s="33"/>
      <c r="AJ389" s="36"/>
      <c r="AK389" s="10">
        <v>5</v>
      </c>
      <c r="AL389" s="11">
        <v>13</v>
      </c>
      <c r="AM389" s="11">
        <v>12</v>
      </c>
      <c r="AN389" s="11">
        <v>17</v>
      </c>
      <c r="AO389" s="11">
        <v>14</v>
      </c>
      <c r="AP389" s="11">
        <v>21</v>
      </c>
      <c r="AQ389" s="11">
        <v>14</v>
      </c>
      <c r="AR389" s="11">
        <v>27</v>
      </c>
      <c r="AS389" s="11">
        <v>33</v>
      </c>
      <c r="AT389" s="11">
        <v>41</v>
      </c>
      <c r="AU389" s="11">
        <v>38</v>
      </c>
      <c r="AV389" s="11">
        <v>49</v>
      </c>
      <c r="AW389" s="12">
        <v>47</v>
      </c>
      <c r="AX389" s="13">
        <v>45</v>
      </c>
      <c r="AY389" s="13">
        <v>43</v>
      </c>
      <c r="AZ389" s="13">
        <v>41</v>
      </c>
      <c r="BA389" s="13">
        <v>39</v>
      </c>
      <c r="BB389" s="14">
        <v>37</v>
      </c>
      <c r="BC389" s="19">
        <f t="shared" si="29"/>
        <v>43</v>
      </c>
      <c r="BD389" s="55">
        <f t="shared" si="27"/>
        <v>0.84300097434231902</v>
      </c>
      <c r="BE389" s="19">
        <f t="shared" si="28"/>
        <v>0.93712244235141273</v>
      </c>
      <c r="BF389" s="19">
        <f t="shared" si="30"/>
        <v>0.99113998051315355</v>
      </c>
      <c r="BG389" s="19">
        <f t="shared" si="31"/>
        <v>0.98050016239038651</v>
      </c>
    </row>
    <row r="390" spans="1:59">
      <c r="A390" s="24">
        <v>389</v>
      </c>
      <c r="B390" s="31">
        <v>2006025</v>
      </c>
      <c r="C390" s="32" t="s">
        <v>388</v>
      </c>
      <c r="D390" s="21">
        <v>3</v>
      </c>
      <c r="E390" s="22">
        <v>4</v>
      </c>
      <c r="F390" s="22">
        <v>17</v>
      </c>
      <c r="G390" s="22">
        <v>19</v>
      </c>
      <c r="H390" s="22">
        <v>24</v>
      </c>
      <c r="I390" s="22">
        <v>32</v>
      </c>
      <c r="J390" s="23">
        <v>5</v>
      </c>
      <c r="Q390" s="33"/>
      <c r="R390" s="33"/>
      <c r="S390" s="33"/>
      <c r="T390" s="33"/>
      <c r="U390" s="33"/>
      <c r="V390" s="33"/>
      <c r="X390" s="34"/>
      <c r="Y390" s="33"/>
      <c r="Z390" s="33"/>
      <c r="AA390" s="33"/>
      <c r="AB390" s="33"/>
      <c r="AC390" s="35"/>
      <c r="AD390" s="33"/>
      <c r="AE390" s="33"/>
      <c r="AF390" s="33"/>
      <c r="AG390" s="33"/>
      <c r="AH390" s="33"/>
      <c r="AI390" s="33"/>
      <c r="AJ390" s="36"/>
      <c r="AK390" s="10">
        <v>6</v>
      </c>
      <c r="AL390" s="11">
        <v>7</v>
      </c>
      <c r="AM390" s="11">
        <v>19</v>
      </c>
      <c r="AN390" s="11">
        <v>15</v>
      </c>
      <c r="AO390" s="11">
        <v>22</v>
      </c>
      <c r="AP390" s="11">
        <v>11</v>
      </c>
      <c r="AQ390" s="11">
        <v>27</v>
      </c>
      <c r="AR390" s="11">
        <v>29</v>
      </c>
      <c r="AS390" s="11">
        <v>33</v>
      </c>
      <c r="AT390" s="11">
        <v>27</v>
      </c>
      <c r="AU390" s="11">
        <v>34</v>
      </c>
      <c r="AV390" s="11">
        <v>29</v>
      </c>
      <c r="AW390" s="12">
        <v>24</v>
      </c>
      <c r="AX390" s="13">
        <v>19</v>
      </c>
      <c r="AY390" s="13">
        <v>31</v>
      </c>
      <c r="AZ390" s="13">
        <v>45</v>
      </c>
      <c r="BA390" s="13">
        <v>42</v>
      </c>
      <c r="BB390" s="14">
        <v>59</v>
      </c>
      <c r="BC390" s="19">
        <f t="shared" si="29"/>
        <v>31</v>
      </c>
      <c r="BD390" s="55">
        <f t="shared" si="27"/>
        <v>0.78570964598895743</v>
      </c>
      <c r="BE390" s="19">
        <f t="shared" si="28"/>
        <v>0.88596947060733999</v>
      </c>
      <c r="BF390" s="19">
        <f t="shared" si="30"/>
        <v>0.98295550503410201</v>
      </c>
      <c r="BG390" s="19">
        <f t="shared" si="31"/>
        <v>0.9710880155894771</v>
      </c>
    </row>
    <row r="391" spans="1:59">
      <c r="A391" s="24">
        <v>390</v>
      </c>
      <c r="B391" s="31">
        <v>2006026</v>
      </c>
      <c r="C391" s="32" t="s">
        <v>389</v>
      </c>
      <c r="D391" s="21">
        <v>1</v>
      </c>
      <c r="E391" s="22">
        <v>2</v>
      </c>
      <c r="F391" s="22">
        <v>18</v>
      </c>
      <c r="G391" s="22">
        <v>22</v>
      </c>
      <c r="H391" s="22">
        <v>29</v>
      </c>
      <c r="I391" s="22">
        <v>32</v>
      </c>
      <c r="J391" s="23">
        <v>3</v>
      </c>
      <c r="Q391" s="33"/>
      <c r="R391" s="33"/>
      <c r="S391" s="33"/>
      <c r="T391" s="33"/>
      <c r="U391" s="33"/>
      <c r="V391" s="33"/>
      <c r="X391" s="34"/>
      <c r="Y391" s="33"/>
      <c r="Z391" s="33"/>
      <c r="AA391" s="33"/>
      <c r="AB391" s="33"/>
      <c r="AC391" s="35"/>
      <c r="AD391" s="33"/>
      <c r="AE391" s="33"/>
      <c r="AF391" s="33"/>
      <c r="AG391" s="33"/>
      <c r="AH391" s="33"/>
      <c r="AI391" s="33"/>
      <c r="AJ391" s="36"/>
      <c r="AK391" s="10">
        <v>8</v>
      </c>
      <c r="AL391" s="11">
        <v>8</v>
      </c>
      <c r="AM391" s="11">
        <v>14</v>
      </c>
      <c r="AN391" s="11">
        <v>14</v>
      </c>
      <c r="AO391" s="11">
        <v>13</v>
      </c>
      <c r="AP391" s="11">
        <v>16</v>
      </c>
      <c r="AQ391" s="11">
        <v>14</v>
      </c>
      <c r="AR391" s="11">
        <v>24</v>
      </c>
      <c r="AS391" s="11">
        <v>27</v>
      </c>
      <c r="AT391" s="11">
        <v>32</v>
      </c>
      <c r="AU391" s="11">
        <v>26</v>
      </c>
      <c r="AV391" s="11">
        <v>20</v>
      </c>
      <c r="AW391" s="12">
        <v>29</v>
      </c>
      <c r="AX391" s="13">
        <v>24</v>
      </c>
      <c r="AY391" s="13">
        <v>36</v>
      </c>
      <c r="AZ391" s="13">
        <v>32</v>
      </c>
      <c r="BA391" s="13">
        <v>47</v>
      </c>
      <c r="BB391" s="14">
        <v>44</v>
      </c>
      <c r="BC391" s="19">
        <f t="shared" si="29"/>
        <v>36</v>
      </c>
      <c r="BD391" s="55">
        <f t="shared" si="27"/>
        <v>0.85118544982137057</v>
      </c>
      <c r="BE391" s="19">
        <f t="shared" si="28"/>
        <v>0.87778499512828834</v>
      </c>
      <c r="BF391" s="19">
        <f t="shared" si="30"/>
        <v>0.97558947710295552</v>
      </c>
      <c r="BG391" s="19">
        <f t="shared" si="31"/>
        <v>0.96208509256252039</v>
      </c>
    </row>
    <row r="392" spans="1:59">
      <c r="A392" s="24">
        <v>391</v>
      </c>
      <c r="B392" s="31">
        <v>2006027</v>
      </c>
      <c r="C392" s="32" t="s">
        <v>390</v>
      </c>
      <c r="D392" s="21">
        <v>6</v>
      </c>
      <c r="E392" s="22">
        <v>8</v>
      </c>
      <c r="F392" s="22">
        <v>11</v>
      </c>
      <c r="G392" s="22">
        <v>14</v>
      </c>
      <c r="H392" s="22">
        <v>16</v>
      </c>
      <c r="I392" s="22">
        <v>27</v>
      </c>
      <c r="J392" s="23">
        <v>15</v>
      </c>
      <c r="Q392" s="33"/>
      <c r="R392" s="33"/>
      <c r="S392" s="33"/>
      <c r="T392" s="33"/>
      <c r="U392" s="33"/>
      <c r="V392" s="33"/>
      <c r="X392" s="34"/>
      <c r="Y392" s="33"/>
      <c r="Z392" s="33"/>
      <c r="AA392" s="33"/>
      <c r="AB392" s="33"/>
      <c r="AC392" s="35"/>
      <c r="AD392" s="33"/>
      <c r="AE392" s="33"/>
      <c r="AF392" s="33"/>
      <c r="AG392" s="33"/>
      <c r="AH392" s="33"/>
      <c r="AI392" s="33"/>
      <c r="AJ392" s="36"/>
      <c r="AK392" s="10">
        <v>7</v>
      </c>
      <c r="AL392" s="11">
        <v>10</v>
      </c>
      <c r="AM392" s="11">
        <v>12</v>
      </c>
      <c r="AN392" s="11">
        <v>16</v>
      </c>
      <c r="AO392" s="11">
        <v>19</v>
      </c>
      <c r="AP392" s="11">
        <v>18</v>
      </c>
      <c r="AQ392" s="11">
        <v>28</v>
      </c>
      <c r="AR392" s="11">
        <v>32</v>
      </c>
      <c r="AS392" s="11">
        <v>27</v>
      </c>
      <c r="AT392" s="11">
        <v>34</v>
      </c>
      <c r="AU392" s="11">
        <v>30</v>
      </c>
      <c r="AV392" s="11">
        <v>40</v>
      </c>
      <c r="AW392" s="12">
        <v>52</v>
      </c>
      <c r="AX392" s="13">
        <v>50</v>
      </c>
      <c r="AY392" s="13">
        <v>65</v>
      </c>
      <c r="AZ392" s="13">
        <v>64</v>
      </c>
      <c r="BA392" s="13">
        <v>63</v>
      </c>
      <c r="BB392" s="14">
        <v>62</v>
      </c>
      <c r="BC392" s="19">
        <f t="shared" si="29"/>
        <v>65</v>
      </c>
      <c r="BD392" s="55">
        <f t="shared" si="27"/>
        <v>0.92075349139330953</v>
      </c>
      <c r="BE392" s="19">
        <f t="shared" si="28"/>
        <v>0.88801558947710291</v>
      </c>
      <c r="BF392" s="19">
        <f t="shared" si="30"/>
        <v>0.97968171484248134</v>
      </c>
      <c r="BG392" s="19">
        <f t="shared" si="31"/>
        <v>0.9710880155894771</v>
      </c>
    </row>
    <row r="393" spans="1:59">
      <c r="A393" s="24">
        <v>392</v>
      </c>
      <c r="B393" s="31">
        <v>2006028</v>
      </c>
      <c r="C393" s="32" t="s">
        <v>391</v>
      </c>
      <c r="D393" s="21">
        <v>5</v>
      </c>
      <c r="E393" s="22">
        <v>7</v>
      </c>
      <c r="F393" s="22">
        <v>14</v>
      </c>
      <c r="G393" s="22">
        <v>16</v>
      </c>
      <c r="H393" s="22">
        <v>17</v>
      </c>
      <c r="I393" s="22">
        <v>27</v>
      </c>
      <c r="J393" s="23">
        <v>4</v>
      </c>
      <c r="Q393" s="33"/>
      <c r="R393" s="33"/>
      <c r="S393" s="33"/>
      <c r="T393" s="33"/>
      <c r="U393" s="33"/>
      <c r="V393" s="33"/>
      <c r="X393" s="34"/>
      <c r="Y393" s="33"/>
      <c r="Z393" s="33"/>
      <c r="AA393" s="33"/>
      <c r="AB393" s="33"/>
      <c r="AC393" s="35"/>
      <c r="AD393" s="33"/>
      <c r="AE393" s="33"/>
      <c r="AF393" s="33"/>
      <c r="AG393" s="33"/>
      <c r="AH393" s="33"/>
      <c r="AI393" s="33"/>
      <c r="AJ393" s="36"/>
      <c r="AK393" s="10">
        <v>8</v>
      </c>
      <c r="AL393" s="11">
        <v>10</v>
      </c>
      <c r="AM393" s="11">
        <v>11</v>
      </c>
      <c r="AN393" s="11">
        <v>20</v>
      </c>
      <c r="AO393" s="11">
        <v>16</v>
      </c>
      <c r="AP393" s="11">
        <v>22</v>
      </c>
      <c r="AQ393" s="11">
        <v>32</v>
      </c>
      <c r="AR393" s="11">
        <v>36</v>
      </c>
      <c r="AS393" s="11">
        <v>31</v>
      </c>
      <c r="AT393" s="11">
        <v>26</v>
      </c>
      <c r="AU393" s="11">
        <v>21</v>
      </c>
      <c r="AV393" s="11">
        <v>30</v>
      </c>
      <c r="AW393" s="12">
        <v>41</v>
      </c>
      <c r="AX393" s="13">
        <v>38</v>
      </c>
      <c r="AY393" s="13">
        <v>52</v>
      </c>
      <c r="AZ393" s="13">
        <v>68</v>
      </c>
      <c r="BA393" s="13">
        <v>67</v>
      </c>
      <c r="BB393" s="14">
        <v>66</v>
      </c>
      <c r="BC393" s="19">
        <f t="shared" si="29"/>
        <v>52</v>
      </c>
      <c r="BD393" s="55">
        <f t="shared" si="27"/>
        <v>0.92893796687236108</v>
      </c>
      <c r="BE393" s="19">
        <f t="shared" si="28"/>
        <v>0.90438454043520633</v>
      </c>
      <c r="BF393" s="19">
        <f t="shared" si="30"/>
        <v>0.99277687560896399</v>
      </c>
      <c r="BG393" s="19">
        <f t="shared" si="31"/>
        <v>0.97231568691133485</v>
      </c>
    </row>
    <row r="394" spans="1:59">
      <c r="A394" s="24">
        <v>393</v>
      </c>
      <c r="B394" s="31">
        <v>2006029</v>
      </c>
      <c r="C394" s="32" t="s">
        <v>392</v>
      </c>
      <c r="D394" s="21">
        <v>3</v>
      </c>
      <c r="E394" s="22">
        <v>4</v>
      </c>
      <c r="F394" s="22">
        <v>7</v>
      </c>
      <c r="G394" s="22">
        <v>9</v>
      </c>
      <c r="H394" s="22">
        <v>14</v>
      </c>
      <c r="I394" s="22">
        <v>19</v>
      </c>
      <c r="J394" s="23">
        <v>8</v>
      </c>
      <c r="Q394" s="33"/>
      <c r="R394" s="33"/>
      <c r="S394" s="33"/>
      <c r="T394" s="33"/>
      <c r="U394" s="33"/>
      <c r="V394" s="33"/>
      <c r="X394" s="34"/>
      <c r="Y394" s="33"/>
      <c r="Z394" s="33"/>
      <c r="AA394" s="33"/>
      <c r="AB394" s="33"/>
      <c r="AC394" s="35"/>
      <c r="AD394" s="33"/>
      <c r="AE394" s="33"/>
      <c r="AF394" s="33"/>
      <c r="AG394" s="33"/>
      <c r="AH394" s="33"/>
      <c r="AI394" s="33"/>
      <c r="AJ394" s="36"/>
      <c r="AK394" s="10">
        <v>5</v>
      </c>
      <c r="AL394" s="11">
        <v>12</v>
      </c>
      <c r="AM394" s="11">
        <v>21</v>
      </c>
      <c r="AN394" s="11">
        <v>14</v>
      </c>
      <c r="AO394" s="11">
        <v>14</v>
      </c>
      <c r="AP394" s="11">
        <v>24</v>
      </c>
      <c r="AQ394" s="11">
        <v>20</v>
      </c>
      <c r="AR394" s="11">
        <v>36</v>
      </c>
      <c r="AS394" s="11">
        <v>34</v>
      </c>
      <c r="AT394" s="11">
        <v>32</v>
      </c>
      <c r="AU394" s="11">
        <v>30</v>
      </c>
      <c r="AV394" s="11">
        <v>28</v>
      </c>
      <c r="AW394" s="12">
        <v>41</v>
      </c>
      <c r="AX394" s="13">
        <v>40</v>
      </c>
      <c r="AY394" s="13">
        <v>39</v>
      </c>
      <c r="AZ394" s="13">
        <v>38</v>
      </c>
      <c r="BA394" s="13">
        <v>37</v>
      </c>
      <c r="BB394" s="14">
        <v>56</v>
      </c>
      <c r="BC394" s="19">
        <f t="shared" si="29"/>
        <v>39</v>
      </c>
      <c r="BD394" s="55">
        <f t="shared" si="27"/>
        <v>0.91256901591425788</v>
      </c>
      <c r="BE394" s="19">
        <f t="shared" si="28"/>
        <v>0.87778499512828834</v>
      </c>
      <c r="BF394" s="19">
        <f t="shared" si="30"/>
        <v>0.98622929522572267</v>
      </c>
      <c r="BG394" s="19">
        <f t="shared" si="31"/>
        <v>0.97231568691133485</v>
      </c>
    </row>
    <row r="395" spans="1:59">
      <c r="A395" s="24">
        <v>394</v>
      </c>
      <c r="B395" s="31">
        <v>2006030</v>
      </c>
      <c r="C395" s="32" t="s">
        <v>393</v>
      </c>
      <c r="D395" s="21">
        <v>8</v>
      </c>
      <c r="E395" s="22">
        <v>13</v>
      </c>
      <c r="F395" s="22">
        <v>15</v>
      </c>
      <c r="G395" s="22">
        <v>17</v>
      </c>
      <c r="H395" s="22">
        <v>20</v>
      </c>
      <c r="I395" s="22">
        <v>32</v>
      </c>
      <c r="J395" s="23">
        <v>14</v>
      </c>
      <c r="Q395" s="33"/>
      <c r="R395" s="33"/>
      <c r="S395" s="33"/>
      <c r="T395" s="33"/>
      <c r="U395" s="33"/>
      <c r="V395" s="33"/>
      <c r="X395" s="34"/>
      <c r="Y395" s="33"/>
      <c r="Z395" s="33"/>
      <c r="AA395" s="33"/>
      <c r="AB395" s="33"/>
      <c r="AC395" s="35"/>
      <c r="AD395" s="33"/>
      <c r="AE395" s="33"/>
      <c r="AF395" s="33"/>
      <c r="AG395" s="33"/>
      <c r="AH395" s="33"/>
      <c r="AI395" s="33"/>
      <c r="AJ395" s="36"/>
      <c r="AK395" s="10">
        <v>9</v>
      </c>
      <c r="AL395" s="11">
        <v>5</v>
      </c>
      <c r="AM395" s="11">
        <v>10</v>
      </c>
      <c r="AN395" s="11">
        <v>15</v>
      </c>
      <c r="AO395" s="11">
        <v>21</v>
      </c>
      <c r="AP395" s="11">
        <v>17</v>
      </c>
      <c r="AQ395" s="11">
        <v>33</v>
      </c>
      <c r="AR395" s="11">
        <v>25</v>
      </c>
      <c r="AS395" s="11">
        <v>39</v>
      </c>
      <c r="AT395" s="11">
        <v>33</v>
      </c>
      <c r="AU395" s="11">
        <v>27</v>
      </c>
      <c r="AV395" s="11">
        <v>35</v>
      </c>
      <c r="AW395" s="12">
        <v>30</v>
      </c>
      <c r="AX395" s="13">
        <v>41</v>
      </c>
      <c r="AY395" s="13">
        <v>54</v>
      </c>
      <c r="AZ395" s="13">
        <v>69</v>
      </c>
      <c r="BA395" s="13">
        <v>67</v>
      </c>
      <c r="BB395" s="14">
        <v>65</v>
      </c>
      <c r="BC395" s="19">
        <f t="shared" si="29"/>
        <v>54</v>
      </c>
      <c r="BD395" s="55">
        <f t="shared" si="27"/>
        <v>1.0066904839233517</v>
      </c>
      <c r="BE395" s="19">
        <f t="shared" si="28"/>
        <v>0.89620006495615456</v>
      </c>
      <c r="BF395" s="19">
        <f t="shared" si="30"/>
        <v>1.0025982461838259</v>
      </c>
      <c r="BG395" s="19">
        <f t="shared" si="31"/>
        <v>0.97518025332900282</v>
      </c>
    </row>
    <row r="396" spans="1:59">
      <c r="A396" s="24">
        <v>395</v>
      </c>
      <c r="B396" s="31">
        <v>2006031</v>
      </c>
      <c r="C396" s="32" t="s">
        <v>394</v>
      </c>
      <c r="D396" s="21">
        <v>3</v>
      </c>
      <c r="E396" s="22">
        <v>10</v>
      </c>
      <c r="F396" s="22">
        <v>12</v>
      </c>
      <c r="G396" s="22">
        <v>16</v>
      </c>
      <c r="H396" s="22">
        <v>31</v>
      </c>
      <c r="I396" s="22">
        <v>32</v>
      </c>
      <c r="J396" s="23">
        <v>14</v>
      </c>
      <c r="Q396" s="33"/>
      <c r="R396" s="33"/>
      <c r="S396" s="33"/>
      <c r="T396" s="33"/>
      <c r="U396" s="33"/>
      <c r="V396" s="33"/>
      <c r="X396" s="34"/>
      <c r="Y396" s="33"/>
      <c r="Z396" s="33"/>
      <c r="AA396" s="33"/>
      <c r="AB396" s="33"/>
      <c r="AC396" s="35"/>
      <c r="AD396" s="33"/>
      <c r="AE396" s="33"/>
      <c r="AF396" s="33"/>
      <c r="AG396" s="33"/>
      <c r="AH396" s="33"/>
      <c r="AI396" s="33"/>
      <c r="AJ396" s="36"/>
      <c r="AK396" s="10">
        <v>5</v>
      </c>
      <c r="AL396" s="11">
        <v>8</v>
      </c>
      <c r="AM396" s="11">
        <v>9</v>
      </c>
      <c r="AN396" s="11">
        <v>14</v>
      </c>
      <c r="AO396" s="11">
        <v>20</v>
      </c>
      <c r="AP396" s="11">
        <v>16</v>
      </c>
      <c r="AQ396" s="11">
        <v>23</v>
      </c>
      <c r="AR396" s="11">
        <v>14</v>
      </c>
      <c r="AS396" s="11">
        <v>38</v>
      </c>
      <c r="AT396" s="11">
        <v>32</v>
      </c>
      <c r="AU396" s="11">
        <v>39</v>
      </c>
      <c r="AV396" s="11">
        <v>34</v>
      </c>
      <c r="AW396" s="12">
        <v>29</v>
      </c>
      <c r="AX396" s="13">
        <v>40</v>
      </c>
      <c r="AY396" s="13">
        <v>70</v>
      </c>
      <c r="AZ396" s="13">
        <v>68</v>
      </c>
      <c r="BA396" s="13">
        <v>66</v>
      </c>
      <c r="BB396" s="14">
        <v>64</v>
      </c>
      <c r="BC396" s="19">
        <f t="shared" si="29"/>
        <v>70</v>
      </c>
      <c r="BD396" s="55">
        <f t="shared" si="27"/>
        <v>1.1458265670672296</v>
      </c>
      <c r="BE396" s="19">
        <f t="shared" si="28"/>
        <v>0.99850600844430004</v>
      </c>
      <c r="BF396" s="19">
        <f t="shared" si="30"/>
        <v>1.0214225397856447</v>
      </c>
      <c r="BG396" s="19">
        <f t="shared" si="31"/>
        <v>0.98172783371224415</v>
      </c>
    </row>
    <row r="397" spans="1:59">
      <c r="A397" s="24">
        <v>396</v>
      </c>
      <c r="B397" s="31">
        <v>2006032</v>
      </c>
      <c r="C397" s="32" t="s">
        <v>395</v>
      </c>
      <c r="D397" s="21">
        <v>5</v>
      </c>
      <c r="E397" s="22">
        <v>18</v>
      </c>
      <c r="F397" s="22">
        <v>20</v>
      </c>
      <c r="G397" s="22">
        <v>24</v>
      </c>
      <c r="H397" s="22">
        <v>26</v>
      </c>
      <c r="I397" s="22">
        <v>31</v>
      </c>
      <c r="J397" s="23">
        <v>9</v>
      </c>
      <c r="Q397" s="33"/>
      <c r="R397" s="33"/>
      <c r="S397" s="33"/>
      <c r="T397" s="33"/>
      <c r="U397" s="33"/>
      <c r="V397" s="33"/>
      <c r="X397" s="34"/>
      <c r="Y397" s="33"/>
      <c r="Z397" s="33"/>
      <c r="AA397" s="33"/>
      <c r="AB397" s="33"/>
      <c r="AC397" s="35"/>
      <c r="AD397" s="33"/>
      <c r="AE397" s="33"/>
      <c r="AF397" s="33"/>
      <c r="AG397" s="33"/>
      <c r="AH397" s="33"/>
      <c r="AI397" s="33"/>
      <c r="AJ397" s="36"/>
      <c r="AK397" s="10">
        <v>7</v>
      </c>
      <c r="AL397" s="11">
        <v>8</v>
      </c>
      <c r="AM397" s="11">
        <v>9</v>
      </c>
      <c r="AN397" s="11">
        <v>10</v>
      </c>
      <c r="AO397" s="11">
        <v>26</v>
      </c>
      <c r="AP397" s="11">
        <v>20</v>
      </c>
      <c r="AQ397" s="11">
        <v>25</v>
      </c>
      <c r="AR397" s="11">
        <v>24</v>
      </c>
      <c r="AS397" s="11">
        <v>36</v>
      </c>
      <c r="AT397" s="11">
        <v>28</v>
      </c>
      <c r="AU397" s="11">
        <v>33</v>
      </c>
      <c r="AV397" s="11">
        <v>40</v>
      </c>
      <c r="AW397" s="12">
        <v>34</v>
      </c>
      <c r="AX397" s="13">
        <v>44</v>
      </c>
      <c r="AY397" s="13">
        <v>39</v>
      </c>
      <c r="AZ397" s="13">
        <v>34</v>
      </c>
      <c r="BA397" s="13">
        <v>48</v>
      </c>
      <c r="BB397" s="14">
        <v>44</v>
      </c>
      <c r="BC397" s="19">
        <f t="shared" si="29"/>
        <v>39</v>
      </c>
      <c r="BD397" s="55">
        <f t="shared" ref="BD397:BD460" si="32">IF($B397="","",SUM($BC393:$BC397)/5/$BM$3)</f>
        <v>1.0394283858395583</v>
      </c>
      <c r="BE397" s="19">
        <f t="shared" ref="BE397:BE460" si="33">IF($B397="","",SUM($BC388:$BC397)/10/$BM$3)</f>
        <v>0.98009093861643382</v>
      </c>
      <c r="BF397" s="19">
        <f t="shared" si="30"/>
        <v>1.0025982461838259</v>
      </c>
      <c r="BG397" s="19">
        <f t="shared" si="31"/>
        <v>0.97886326729457618</v>
      </c>
    </row>
    <row r="398" spans="1:59">
      <c r="A398" s="24">
        <v>397</v>
      </c>
      <c r="B398" s="31">
        <v>2006033</v>
      </c>
      <c r="C398" s="32" t="s">
        <v>396</v>
      </c>
      <c r="D398" s="21">
        <v>15</v>
      </c>
      <c r="E398" s="22">
        <v>20</v>
      </c>
      <c r="F398" s="22">
        <v>22</v>
      </c>
      <c r="G398" s="22">
        <v>23</v>
      </c>
      <c r="H398" s="22">
        <v>27</v>
      </c>
      <c r="I398" s="22">
        <v>31</v>
      </c>
      <c r="J398" s="23">
        <v>6</v>
      </c>
      <c r="Q398" s="33"/>
      <c r="R398" s="33"/>
      <c r="S398" s="33"/>
      <c r="T398" s="33"/>
      <c r="U398" s="33"/>
      <c r="V398" s="33"/>
      <c r="X398" s="34"/>
      <c r="Y398" s="33"/>
      <c r="Z398" s="33"/>
      <c r="AA398" s="33"/>
      <c r="AB398" s="33"/>
      <c r="AC398" s="35"/>
      <c r="AD398" s="33"/>
      <c r="AE398" s="33"/>
      <c r="AF398" s="33"/>
      <c r="AG398" s="33"/>
      <c r="AH398" s="33"/>
      <c r="AI398" s="33"/>
      <c r="AJ398" s="36"/>
      <c r="AK398" s="10">
        <v>6</v>
      </c>
      <c r="AL398" s="11">
        <v>14</v>
      </c>
      <c r="AM398" s="11">
        <v>8</v>
      </c>
      <c r="AN398" s="11">
        <v>18</v>
      </c>
      <c r="AO398" s="11">
        <v>19</v>
      </c>
      <c r="AP398" s="11">
        <v>34</v>
      </c>
      <c r="AQ398" s="11">
        <v>21</v>
      </c>
      <c r="AR398" s="11">
        <v>18</v>
      </c>
      <c r="AS398" s="11">
        <v>28</v>
      </c>
      <c r="AT398" s="11">
        <v>42</v>
      </c>
      <c r="AU398" s="11">
        <v>34</v>
      </c>
      <c r="AV398" s="11">
        <v>40</v>
      </c>
      <c r="AW398" s="12">
        <v>33</v>
      </c>
      <c r="AX398" s="13">
        <v>58</v>
      </c>
      <c r="AY398" s="13">
        <v>53</v>
      </c>
      <c r="AZ398" s="13">
        <v>48</v>
      </c>
      <c r="BA398" s="13">
        <v>43</v>
      </c>
      <c r="BB398" s="14">
        <v>38</v>
      </c>
      <c r="BC398" s="19">
        <f t="shared" si="29"/>
        <v>53</v>
      </c>
      <c r="BD398" s="55">
        <f t="shared" si="32"/>
        <v>1.0435206235790842</v>
      </c>
      <c r="BE398" s="19">
        <f t="shared" si="33"/>
        <v>0.98622929522572267</v>
      </c>
      <c r="BF398" s="19">
        <f t="shared" si="30"/>
        <v>1.0099642741149724</v>
      </c>
      <c r="BG398" s="19">
        <f t="shared" si="31"/>
        <v>0.9784540435206236</v>
      </c>
    </row>
    <row r="399" spans="1:59">
      <c r="A399" s="24">
        <v>398</v>
      </c>
      <c r="B399" s="31">
        <v>2006034</v>
      </c>
      <c r="C399" s="32" t="s">
        <v>397</v>
      </c>
      <c r="D399" s="21">
        <v>2</v>
      </c>
      <c r="E399" s="22">
        <v>10</v>
      </c>
      <c r="F399" s="22">
        <v>15</v>
      </c>
      <c r="G399" s="22">
        <v>16</v>
      </c>
      <c r="H399" s="22">
        <v>17</v>
      </c>
      <c r="I399" s="22">
        <v>33</v>
      </c>
      <c r="J399" s="23">
        <v>13</v>
      </c>
      <c r="Q399" s="33"/>
      <c r="R399" s="33"/>
      <c r="S399" s="33"/>
      <c r="T399" s="33"/>
      <c r="U399" s="33"/>
      <c r="V399" s="33"/>
      <c r="X399" s="34"/>
      <c r="Y399" s="33"/>
      <c r="Z399" s="33"/>
      <c r="AA399" s="33"/>
      <c r="AB399" s="33"/>
      <c r="AC399" s="35"/>
      <c r="AD399" s="33"/>
      <c r="AE399" s="33"/>
      <c r="AF399" s="33"/>
      <c r="AG399" s="33"/>
      <c r="AH399" s="33"/>
      <c r="AI399" s="33"/>
      <c r="AJ399" s="36"/>
      <c r="AK399" s="10">
        <v>6</v>
      </c>
      <c r="AL399" s="11">
        <v>9</v>
      </c>
      <c r="AM399" s="11">
        <v>8</v>
      </c>
      <c r="AN399" s="11">
        <v>21</v>
      </c>
      <c r="AO399" s="11">
        <v>16</v>
      </c>
      <c r="AP399" s="11">
        <v>13</v>
      </c>
      <c r="AQ399" s="11">
        <v>30</v>
      </c>
      <c r="AR399" s="11">
        <v>23</v>
      </c>
      <c r="AS399" s="11">
        <v>27</v>
      </c>
      <c r="AT399" s="11">
        <v>33</v>
      </c>
      <c r="AU399" s="11">
        <v>28</v>
      </c>
      <c r="AV399" s="11">
        <v>23</v>
      </c>
      <c r="AW399" s="12">
        <v>18</v>
      </c>
      <c r="AX399" s="13">
        <v>29</v>
      </c>
      <c r="AY399" s="13">
        <v>59</v>
      </c>
      <c r="AZ399" s="13">
        <v>75</v>
      </c>
      <c r="BA399" s="13">
        <v>74</v>
      </c>
      <c r="BB399" s="14">
        <v>73</v>
      </c>
      <c r="BC399" s="19">
        <f t="shared" si="29"/>
        <v>59</v>
      </c>
      <c r="BD399" s="55">
        <f t="shared" si="32"/>
        <v>1.1253653783696005</v>
      </c>
      <c r="BE399" s="19">
        <f t="shared" si="33"/>
        <v>1.0189671971419292</v>
      </c>
      <c r="BF399" s="19">
        <f t="shared" si="30"/>
        <v>1.0222409873335498</v>
      </c>
      <c r="BG399" s="19">
        <f t="shared" si="31"/>
        <v>0.97927249106852876</v>
      </c>
    </row>
    <row r="400" spans="1:59">
      <c r="A400" s="24">
        <v>399</v>
      </c>
      <c r="B400" s="31">
        <v>2006035</v>
      </c>
      <c r="C400" s="32" t="s">
        <v>398</v>
      </c>
      <c r="D400" s="21">
        <v>3</v>
      </c>
      <c r="E400" s="22">
        <v>9</v>
      </c>
      <c r="F400" s="22">
        <v>13</v>
      </c>
      <c r="G400" s="22">
        <v>21</v>
      </c>
      <c r="H400" s="22">
        <v>27</v>
      </c>
      <c r="I400" s="22">
        <v>29</v>
      </c>
      <c r="J400" s="23">
        <v>13</v>
      </c>
      <c r="Q400" s="33"/>
      <c r="R400" s="33"/>
      <c r="S400" s="33"/>
      <c r="T400" s="33"/>
      <c r="U400" s="33"/>
      <c r="V400" s="33"/>
      <c r="X400" s="34"/>
      <c r="Y400" s="33"/>
      <c r="Z400" s="33"/>
      <c r="AA400" s="33"/>
      <c r="AB400" s="33"/>
      <c r="AC400" s="35"/>
      <c r="AD400" s="33"/>
      <c r="AE400" s="33"/>
      <c r="AF400" s="33"/>
      <c r="AG400" s="33"/>
      <c r="AH400" s="33"/>
      <c r="AI400" s="33"/>
      <c r="AJ400" s="36"/>
      <c r="AK400" s="10">
        <v>3</v>
      </c>
      <c r="AL400" s="11">
        <v>10</v>
      </c>
      <c r="AM400" s="11">
        <v>17</v>
      </c>
      <c r="AN400" s="11">
        <v>18</v>
      </c>
      <c r="AO400" s="11">
        <v>18</v>
      </c>
      <c r="AP400" s="11">
        <v>22</v>
      </c>
      <c r="AQ400" s="11">
        <v>12</v>
      </c>
      <c r="AR400" s="11">
        <v>32</v>
      </c>
      <c r="AS400" s="11">
        <v>36</v>
      </c>
      <c r="AT400" s="11">
        <v>30</v>
      </c>
      <c r="AU400" s="11">
        <v>24</v>
      </c>
      <c r="AV400" s="11">
        <v>46</v>
      </c>
      <c r="AW400" s="12">
        <v>57</v>
      </c>
      <c r="AX400" s="13">
        <v>54</v>
      </c>
      <c r="AY400" s="13">
        <v>51</v>
      </c>
      <c r="AZ400" s="13">
        <v>48</v>
      </c>
      <c r="BA400" s="13">
        <v>45</v>
      </c>
      <c r="BB400" s="14">
        <v>42</v>
      </c>
      <c r="BC400" s="19">
        <f t="shared" si="29"/>
        <v>51</v>
      </c>
      <c r="BD400" s="55">
        <f t="shared" si="32"/>
        <v>1.113088665151023</v>
      </c>
      <c r="BE400" s="19">
        <f t="shared" si="33"/>
        <v>1.0598895745371872</v>
      </c>
      <c r="BF400" s="19">
        <f t="shared" si="30"/>
        <v>1.0263332250730757</v>
      </c>
      <c r="BG400" s="19">
        <f t="shared" si="31"/>
        <v>0.98663851899967514</v>
      </c>
    </row>
    <row r="401" spans="1:59">
      <c r="A401" s="24">
        <v>400</v>
      </c>
      <c r="B401" s="31">
        <v>2006036</v>
      </c>
      <c r="C401" s="32" t="s">
        <v>399</v>
      </c>
      <c r="D401" s="21">
        <v>4</v>
      </c>
      <c r="E401" s="22">
        <v>7</v>
      </c>
      <c r="F401" s="22">
        <v>10</v>
      </c>
      <c r="G401" s="22">
        <v>16</v>
      </c>
      <c r="H401" s="22">
        <v>17</v>
      </c>
      <c r="I401" s="22">
        <v>21</v>
      </c>
      <c r="J401" s="23">
        <v>9</v>
      </c>
      <c r="Q401" s="33"/>
      <c r="R401" s="33"/>
      <c r="S401" s="33"/>
      <c r="T401" s="33"/>
      <c r="U401" s="33"/>
      <c r="V401" s="33"/>
      <c r="X401" s="34"/>
      <c r="Y401" s="33"/>
      <c r="Z401" s="33"/>
      <c r="AA401" s="33"/>
      <c r="AB401" s="33"/>
      <c r="AC401" s="35"/>
      <c r="AD401" s="33"/>
      <c r="AE401" s="33"/>
      <c r="AF401" s="33"/>
      <c r="AG401" s="33"/>
      <c r="AH401" s="33"/>
      <c r="AI401" s="33"/>
      <c r="AJ401" s="36"/>
      <c r="AK401" s="10">
        <v>6</v>
      </c>
      <c r="AL401" s="11">
        <v>7</v>
      </c>
      <c r="AM401" s="11">
        <v>10</v>
      </c>
      <c r="AN401" s="11">
        <v>21</v>
      </c>
      <c r="AO401" s="11">
        <v>12</v>
      </c>
      <c r="AP401" s="11">
        <v>19</v>
      </c>
      <c r="AQ401" s="11">
        <v>30</v>
      </c>
      <c r="AR401" s="11">
        <v>25</v>
      </c>
      <c r="AS401" s="11">
        <v>42</v>
      </c>
      <c r="AT401" s="11">
        <v>39</v>
      </c>
      <c r="AU401" s="11">
        <v>36</v>
      </c>
      <c r="AV401" s="11">
        <v>33</v>
      </c>
      <c r="AW401" s="12">
        <v>30</v>
      </c>
      <c r="AX401" s="13">
        <v>27</v>
      </c>
      <c r="AY401" s="13">
        <v>41</v>
      </c>
      <c r="AZ401" s="13">
        <v>57</v>
      </c>
      <c r="BA401" s="13">
        <v>56</v>
      </c>
      <c r="BB401" s="14">
        <v>55</v>
      </c>
      <c r="BC401" s="19">
        <f t="shared" si="29"/>
        <v>41</v>
      </c>
      <c r="BD401" s="55">
        <f t="shared" si="32"/>
        <v>0.99441377070477432</v>
      </c>
      <c r="BE401" s="19">
        <f t="shared" si="33"/>
        <v>1.0701201688860018</v>
      </c>
      <c r="BF401" s="19">
        <f t="shared" si="30"/>
        <v>1.0124196167586879</v>
      </c>
      <c r="BG401" s="19">
        <f t="shared" si="31"/>
        <v>0.98336472880805459</v>
      </c>
    </row>
    <row r="402" spans="1:59">
      <c r="A402" s="24">
        <v>401</v>
      </c>
      <c r="B402" s="31">
        <v>2006037</v>
      </c>
      <c r="C402" s="32" t="s">
        <v>400</v>
      </c>
      <c r="D402" s="21">
        <v>2</v>
      </c>
      <c r="E402" s="22">
        <v>12</v>
      </c>
      <c r="F402" s="22">
        <v>23</v>
      </c>
      <c r="G402" s="22">
        <v>24</v>
      </c>
      <c r="H402" s="22">
        <v>25</v>
      </c>
      <c r="I402" s="22">
        <v>32</v>
      </c>
      <c r="J402" s="23">
        <v>14</v>
      </c>
      <c r="Q402" s="33"/>
      <c r="R402" s="33"/>
      <c r="S402" s="33"/>
      <c r="T402" s="33"/>
      <c r="U402" s="33"/>
      <c r="V402" s="33"/>
      <c r="X402" s="34"/>
      <c r="Y402" s="33"/>
      <c r="Z402" s="33"/>
      <c r="AA402" s="33"/>
      <c r="AB402" s="33"/>
      <c r="AC402" s="35"/>
      <c r="AD402" s="33"/>
      <c r="AE402" s="33"/>
      <c r="AF402" s="33"/>
      <c r="AG402" s="33"/>
      <c r="AH402" s="33"/>
      <c r="AI402" s="33"/>
      <c r="AJ402" s="36"/>
      <c r="AK402" s="10">
        <v>7</v>
      </c>
      <c r="AL402" s="11">
        <v>6</v>
      </c>
      <c r="AM402" s="11">
        <v>13</v>
      </c>
      <c r="AN402" s="11">
        <v>10</v>
      </c>
      <c r="AO402" s="11">
        <v>20</v>
      </c>
      <c r="AP402" s="11">
        <v>14</v>
      </c>
      <c r="AQ402" s="11">
        <v>28</v>
      </c>
      <c r="AR402" s="11">
        <v>18</v>
      </c>
      <c r="AS402" s="11">
        <v>19</v>
      </c>
      <c r="AT402" s="11">
        <v>22</v>
      </c>
      <c r="AU402" s="11">
        <v>53</v>
      </c>
      <c r="AV402" s="11">
        <v>48</v>
      </c>
      <c r="AW402" s="12">
        <v>43</v>
      </c>
      <c r="AX402" s="13">
        <v>38</v>
      </c>
      <c r="AY402" s="13">
        <v>50</v>
      </c>
      <c r="AZ402" s="13">
        <v>46</v>
      </c>
      <c r="BA402" s="13">
        <v>42</v>
      </c>
      <c r="BB402" s="14">
        <v>38</v>
      </c>
      <c r="BC402" s="19">
        <f t="shared" si="29"/>
        <v>50</v>
      </c>
      <c r="BD402" s="55">
        <f t="shared" si="32"/>
        <v>1.0394283858395583</v>
      </c>
      <c r="BE402" s="19">
        <f t="shared" si="33"/>
        <v>1.0394283858395583</v>
      </c>
      <c r="BF402" s="19">
        <f t="shared" si="30"/>
        <v>0.99359532315686916</v>
      </c>
      <c r="BG402" s="19">
        <f t="shared" si="31"/>
        <v>0.98868463786943817</v>
      </c>
    </row>
    <row r="403" spans="1:59">
      <c r="A403" s="24">
        <v>402</v>
      </c>
      <c r="B403" s="31">
        <v>2006038</v>
      </c>
      <c r="C403" s="32" t="s">
        <v>401</v>
      </c>
      <c r="D403" s="21">
        <v>2</v>
      </c>
      <c r="E403" s="22">
        <v>14</v>
      </c>
      <c r="F403" s="22">
        <v>17</v>
      </c>
      <c r="G403" s="22">
        <v>19</v>
      </c>
      <c r="H403" s="22">
        <v>22</v>
      </c>
      <c r="I403" s="22">
        <v>30</v>
      </c>
      <c r="J403" s="23">
        <v>10</v>
      </c>
      <c r="Q403" s="33"/>
      <c r="R403" s="33"/>
      <c r="S403" s="33"/>
      <c r="T403" s="33"/>
      <c r="U403" s="33"/>
      <c r="V403" s="33"/>
      <c r="X403" s="34"/>
      <c r="Y403" s="33"/>
      <c r="Z403" s="33"/>
      <c r="AA403" s="33"/>
      <c r="AB403" s="33"/>
      <c r="AC403" s="35"/>
      <c r="AD403" s="33"/>
      <c r="AE403" s="33"/>
      <c r="AF403" s="33"/>
      <c r="AG403" s="33"/>
      <c r="AH403" s="33"/>
      <c r="AI403" s="33"/>
      <c r="AJ403" s="36"/>
      <c r="AK403" s="10">
        <v>8</v>
      </c>
      <c r="AL403" s="11">
        <v>12</v>
      </c>
      <c r="AM403" s="11">
        <v>14</v>
      </c>
      <c r="AN403" s="11">
        <v>14</v>
      </c>
      <c r="AO403" s="11">
        <v>13</v>
      </c>
      <c r="AP403" s="11">
        <v>24</v>
      </c>
      <c r="AQ403" s="11">
        <v>23</v>
      </c>
      <c r="AR403" s="11">
        <v>24</v>
      </c>
      <c r="AS403" s="11">
        <v>27</v>
      </c>
      <c r="AT403" s="11">
        <v>32</v>
      </c>
      <c r="AU403" s="11">
        <v>26</v>
      </c>
      <c r="AV403" s="11">
        <v>20</v>
      </c>
      <c r="AW403" s="12">
        <v>29</v>
      </c>
      <c r="AX403" s="13">
        <v>40</v>
      </c>
      <c r="AY403" s="13">
        <v>36</v>
      </c>
      <c r="AZ403" s="13">
        <v>50</v>
      </c>
      <c r="BA403" s="13">
        <v>47</v>
      </c>
      <c r="BB403" s="14">
        <v>64</v>
      </c>
      <c r="BC403" s="19">
        <f t="shared" si="29"/>
        <v>36</v>
      </c>
      <c r="BD403" s="55">
        <f t="shared" si="32"/>
        <v>0.96986034426761936</v>
      </c>
      <c r="BE403" s="19">
        <f t="shared" si="33"/>
        <v>1.0066904839233517</v>
      </c>
      <c r="BF403" s="19">
        <f t="shared" si="30"/>
        <v>0.98704774277362783</v>
      </c>
      <c r="BG403" s="19">
        <f t="shared" si="31"/>
        <v>0.98459240012991223</v>
      </c>
    </row>
    <row r="404" spans="1:59">
      <c r="A404" s="24">
        <v>403</v>
      </c>
      <c r="B404" s="31">
        <v>2006039</v>
      </c>
      <c r="C404" s="32" t="s">
        <v>402</v>
      </c>
      <c r="D404" s="21">
        <v>16</v>
      </c>
      <c r="E404" s="22">
        <v>19</v>
      </c>
      <c r="F404" s="22">
        <v>22</v>
      </c>
      <c r="G404" s="22">
        <v>28</v>
      </c>
      <c r="H404" s="22">
        <v>31</v>
      </c>
      <c r="I404" s="22">
        <v>32</v>
      </c>
      <c r="J404" s="23">
        <v>3</v>
      </c>
      <c r="Q404" s="33"/>
      <c r="R404" s="33"/>
      <c r="S404" s="33"/>
      <c r="T404" s="33"/>
      <c r="U404" s="33"/>
      <c r="V404" s="33"/>
      <c r="X404" s="34"/>
      <c r="Y404" s="33"/>
      <c r="Z404" s="33"/>
      <c r="AA404" s="33"/>
      <c r="AB404" s="33"/>
      <c r="AC404" s="35"/>
      <c r="AD404" s="33"/>
      <c r="AE404" s="33"/>
      <c r="AF404" s="33"/>
      <c r="AG404" s="33"/>
      <c r="AH404" s="33"/>
      <c r="AI404" s="33"/>
      <c r="AJ404" s="36"/>
      <c r="AK404" s="10">
        <v>7</v>
      </c>
      <c r="AL404" s="11">
        <v>8</v>
      </c>
      <c r="AM404" s="11">
        <v>13</v>
      </c>
      <c r="AN404" s="11">
        <v>16</v>
      </c>
      <c r="AO404" s="11">
        <v>15</v>
      </c>
      <c r="AP404" s="11">
        <v>20</v>
      </c>
      <c r="AQ404" s="11">
        <v>22</v>
      </c>
      <c r="AR404" s="11">
        <v>28</v>
      </c>
      <c r="AS404" s="11">
        <v>38</v>
      </c>
      <c r="AT404" s="11">
        <v>40</v>
      </c>
      <c r="AU404" s="11">
        <v>31</v>
      </c>
      <c r="AV404" s="11">
        <v>22</v>
      </c>
      <c r="AW404" s="12">
        <v>28</v>
      </c>
      <c r="AX404" s="13">
        <v>36</v>
      </c>
      <c r="AY404" s="13">
        <v>63</v>
      </c>
      <c r="AZ404" s="13">
        <v>58</v>
      </c>
      <c r="BA404" s="13">
        <v>53</v>
      </c>
      <c r="BB404" s="14">
        <v>68</v>
      </c>
      <c r="BC404" s="19">
        <f t="shared" si="29"/>
        <v>63</v>
      </c>
      <c r="BD404" s="55">
        <f t="shared" si="32"/>
        <v>0.98622929522572267</v>
      </c>
      <c r="BE404" s="19">
        <f t="shared" si="33"/>
        <v>1.0557973367976616</v>
      </c>
      <c r="BF404" s="19">
        <f t="shared" si="30"/>
        <v>0.97968171484248134</v>
      </c>
      <c r="BG404" s="19">
        <f t="shared" si="31"/>
        <v>0.99154920428710625</v>
      </c>
    </row>
    <row r="405" spans="1:59">
      <c r="A405" s="24">
        <v>404</v>
      </c>
      <c r="B405" s="31">
        <v>2006040</v>
      </c>
      <c r="C405" s="32" t="s">
        <v>403</v>
      </c>
      <c r="D405" s="21">
        <v>15</v>
      </c>
      <c r="E405" s="22">
        <v>22</v>
      </c>
      <c r="F405" s="22">
        <v>25</v>
      </c>
      <c r="G405" s="22">
        <v>26</v>
      </c>
      <c r="H405" s="22">
        <v>28</v>
      </c>
      <c r="I405" s="22">
        <v>33</v>
      </c>
      <c r="J405" s="23">
        <v>3</v>
      </c>
      <c r="Q405" s="33"/>
      <c r="R405" s="33"/>
      <c r="S405" s="33"/>
      <c r="T405" s="33"/>
      <c r="U405" s="33"/>
      <c r="V405" s="33"/>
      <c r="X405" s="34"/>
      <c r="Y405" s="33"/>
      <c r="Z405" s="33"/>
      <c r="AA405" s="33"/>
      <c r="AB405" s="33"/>
      <c r="AC405" s="35"/>
      <c r="AD405" s="33"/>
      <c r="AE405" s="33"/>
      <c r="AF405" s="33"/>
      <c r="AG405" s="33"/>
      <c r="AH405" s="33"/>
      <c r="AI405" s="33"/>
      <c r="AJ405" s="36"/>
      <c r="AK405" s="10">
        <v>5</v>
      </c>
      <c r="AL405" s="11">
        <v>9</v>
      </c>
      <c r="AM405" s="11">
        <v>9</v>
      </c>
      <c r="AN405" s="11">
        <v>17</v>
      </c>
      <c r="AO405" s="11">
        <v>16</v>
      </c>
      <c r="AP405" s="11">
        <v>21</v>
      </c>
      <c r="AQ405" s="11">
        <v>32</v>
      </c>
      <c r="AR405" s="11">
        <v>29</v>
      </c>
      <c r="AS405" s="11">
        <v>17</v>
      </c>
      <c r="AT405" s="11">
        <v>29</v>
      </c>
      <c r="AU405" s="11">
        <v>32</v>
      </c>
      <c r="AV405" s="11">
        <v>37</v>
      </c>
      <c r="AW405" s="12">
        <v>44</v>
      </c>
      <c r="AX405" s="13">
        <v>53</v>
      </c>
      <c r="AY405" s="13">
        <v>64</v>
      </c>
      <c r="AZ405" s="13">
        <v>59</v>
      </c>
      <c r="BA405" s="13">
        <v>54</v>
      </c>
      <c r="BB405" s="14">
        <v>49</v>
      </c>
      <c r="BC405" s="19">
        <f t="shared" si="29"/>
        <v>64</v>
      </c>
      <c r="BD405" s="55">
        <f t="shared" si="32"/>
        <v>1.0394283858395583</v>
      </c>
      <c r="BE405" s="19">
        <f t="shared" si="33"/>
        <v>1.0762585254952908</v>
      </c>
      <c r="BF405" s="19">
        <f t="shared" si="30"/>
        <v>0.98622929522572267</v>
      </c>
      <c r="BG405" s="19">
        <f t="shared" si="31"/>
        <v>0.99891523221825262</v>
      </c>
    </row>
    <row r="406" spans="1:59">
      <c r="A406" s="24">
        <v>405</v>
      </c>
      <c r="B406" s="31">
        <v>2006041</v>
      </c>
      <c r="C406" s="32" t="s">
        <v>404</v>
      </c>
      <c r="D406" s="21">
        <v>3</v>
      </c>
      <c r="E406" s="22">
        <v>10</v>
      </c>
      <c r="F406" s="22">
        <v>16</v>
      </c>
      <c r="G406" s="22">
        <v>18</v>
      </c>
      <c r="H406" s="22">
        <v>21</v>
      </c>
      <c r="I406" s="22">
        <v>28</v>
      </c>
      <c r="J406" s="23">
        <v>4</v>
      </c>
      <c r="Q406" s="33"/>
      <c r="R406" s="33"/>
      <c r="S406" s="33"/>
      <c r="T406" s="33"/>
      <c r="U406" s="33"/>
      <c r="V406" s="33"/>
      <c r="X406" s="34"/>
      <c r="Y406" s="33"/>
      <c r="Z406" s="33"/>
      <c r="AA406" s="33"/>
      <c r="AB406" s="33"/>
      <c r="AC406" s="35"/>
      <c r="AD406" s="33"/>
      <c r="AE406" s="33"/>
      <c r="AF406" s="33"/>
      <c r="AG406" s="33"/>
      <c r="AH406" s="33"/>
      <c r="AI406" s="33"/>
      <c r="AJ406" s="36"/>
      <c r="AK406" s="10">
        <v>3</v>
      </c>
      <c r="AL406" s="11">
        <v>8</v>
      </c>
      <c r="AM406" s="11">
        <v>11</v>
      </c>
      <c r="AN406" s="11">
        <v>18</v>
      </c>
      <c r="AO406" s="11">
        <v>12</v>
      </c>
      <c r="AP406" s="11">
        <v>16</v>
      </c>
      <c r="AQ406" s="11">
        <v>15</v>
      </c>
      <c r="AR406" s="11">
        <v>26</v>
      </c>
      <c r="AS406" s="11">
        <v>41</v>
      </c>
      <c r="AT406" s="11">
        <v>36</v>
      </c>
      <c r="AU406" s="11">
        <v>31</v>
      </c>
      <c r="AV406" s="11">
        <v>26</v>
      </c>
      <c r="AW406" s="12">
        <v>36</v>
      </c>
      <c r="AX406" s="13">
        <v>32</v>
      </c>
      <c r="AY406" s="13">
        <v>45</v>
      </c>
      <c r="AZ406" s="13">
        <v>42</v>
      </c>
      <c r="BA406" s="13">
        <v>58</v>
      </c>
      <c r="BB406" s="14">
        <v>56</v>
      </c>
      <c r="BC406" s="19">
        <f t="shared" ref="BC406:BC469" si="34">IF($B406="","",MOD($D406,$BC$1)+MOD($E406,$BC$1)+MOD($F406,$BC$1)+MOD($G406,$BC$1)+MOD($H406,$BC$1)+MOD($I406,$BC$1))</f>
        <v>45</v>
      </c>
      <c r="BD406" s="55">
        <f t="shared" si="32"/>
        <v>1.0557973367976616</v>
      </c>
      <c r="BE406" s="19">
        <f t="shared" si="33"/>
        <v>1.0251055537512179</v>
      </c>
      <c r="BF406" s="19">
        <f t="shared" si="30"/>
        <v>0.99032153296524839</v>
      </c>
      <c r="BG406" s="19">
        <f t="shared" si="31"/>
        <v>0.99686911334848971</v>
      </c>
    </row>
    <row r="407" spans="1:59">
      <c r="A407" s="24">
        <v>406</v>
      </c>
      <c r="B407" s="31">
        <v>2006042</v>
      </c>
      <c r="C407" s="32" t="s">
        <v>405</v>
      </c>
      <c r="D407" s="21">
        <v>3</v>
      </c>
      <c r="E407" s="22">
        <v>16</v>
      </c>
      <c r="F407" s="22">
        <v>23</v>
      </c>
      <c r="G407" s="22">
        <v>26</v>
      </c>
      <c r="H407" s="22">
        <v>28</v>
      </c>
      <c r="I407" s="22">
        <v>31</v>
      </c>
      <c r="J407" s="23">
        <v>11</v>
      </c>
      <c r="Q407" s="33"/>
      <c r="R407" s="33"/>
      <c r="S407" s="33"/>
      <c r="T407" s="33"/>
      <c r="U407" s="33"/>
      <c r="V407" s="33"/>
      <c r="X407" s="34"/>
      <c r="Y407" s="33"/>
      <c r="Z407" s="33"/>
      <c r="AA407" s="33"/>
      <c r="AB407" s="33"/>
      <c r="AC407" s="35"/>
      <c r="AD407" s="33"/>
      <c r="AE407" s="33"/>
      <c r="AF407" s="33"/>
      <c r="AG407" s="33"/>
      <c r="AH407" s="33"/>
      <c r="AI407" s="33"/>
      <c r="AJ407" s="36"/>
      <c r="AK407" s="10">
        <v>7</v>
      </c>
      <c r="AL407" s="11">
        <v>11</v>
      </c>
      <c r="AM407" s="11">
        <v>12</v>
      </c>
      <c r="AN407" s="11">
        <v>19</v>
      </c>
      <c r="AO407" s="11">
        <v>15</v>
      </c>
      <c r="AP407" s="11">
        <v>23</v>
      </c>
      <c r="AQ407" s="11">
        <v>28</v>
      </c>
      <c r="AR407" s="11">
        <v>27</v>
      </c>
      <c r="AS407" s="11">
        <v>28</v>
      </c>
      <c r="AT407" s="11">
        <v>31</v>
      </c>
      <c r="AU407" s="11">
        <v>23</v>
      </c>
      <c r="AV407" s="11">
        <v>29</v>
      </c>
      <c r="AW407" s="12">
        <v>37</v>
      </c>
      <c r="AX407" s="13">
        <v>47</v>
      </c>
      <c r="AY407" s="13">
        <v>59</v>
      </c>
      <c r="AZ407" s="13">
        <v>55</v>
      </c>
      <c r="BA407" s="13">
        <v>51</v>
      </c>
      <c r="BB407" s="14">
        <v>47</v>
      </c>
      <c r="BC407" s="19">
        <f t="shared" si="34"/>
        <v>59</v>
      </c>
      <c r="BD407" s="55">
        <f t="shared" si="32"/>
        <v>1.0926274764533939</v>
      </c>
      <c r="BE407" s="19">
        <f t="shared" si="33"/>
        <v>1.0660279311464762</v>
      </c>
      <c r="BF407" s="19">
        <f t="shared" si="30"/>
        <v>0.98950308541734322</v>
      </c>
      <c r="BG407" s="19">
        <f t="shared" si="31"/>
        <v>1.0079181552452094</v>
      </c>
    </row>
    <row r="408" spans="1:59">
      <c r="A408" s="24">
        <v>407</v>
      </c>
      <c r="B408" s="31">
        <v>2006043</v>
      </c>
      <c r="C408" s="32" t="s">
        <v>406</v>
      </c>
      <c r="D408" s="21">
        <v>5</v>
      </c>
      <c r="E408" s="22">
        <v>12</v>
      </c>
      <c r="F408" s="22">
        <v>13</v>
      </c>
      <c r="G408" s="22">
        <v>16</v>
      </c>
      <c r="H408" s="22">
        <v>23</v>
      </c>
      <c r="I408" s="22">
        <v>32</v>
      </c>
      <c r="J408" s="23">
        <v>3</v>
      </c>
      <c r="Q408" s="33"/>
      <c r="R408" s="33"/>
      <c r="S408" s="33"/>
      <c r="T408" s="33"/>
      <c r="U408" s="33"/>
      <c r="V408" s="33"/>
      <c r="X408" s="34"/>
      <c r="Y408" s="33"/>
      <c r="Z408" s="33"/>
      <c r="AA408" s="33"/>
      <c r="AB408" s="33"/>
      <c r="AC408" s="35"/>
      <c r="AD408" s="33"/>
      <c r="AE408" s="33"/>
      <c r="AF408" s="33"/>
      <c r="AG408" s="33"/>
      <c r="AH408" s="33"/>
      <c r="AI408" s="33"/>
      <c r="AJ408" s="36"/>
      <c r="AK408" s="10">
        <v>8</v>
      </c>
      <c r="AL408" s="11">
        <v>5</v>
      </c>
      <c r="AM408" s="11">
        <v>11</v>
      </c>
      <c r="AN408" s="11">
        <v>17</v>
      </c>
      <c r="AO408" s="11">
        <v>24</v>
      </c>
      <c r="AP408" s="11">
        <v>21</v>
      </c>
      <c r="AQ408" s="11">
        <v>29</v>
      </c>
      <c r="AR408" s="11">
        <v>21</v>
      </c>
      <c r="AS408" s="11">
        <v>24</v>
      </c>
      <c r="AT408" s="11">
        <v>29</v>
      </c>
      <c r="AU408" s="11">
        <v>36</v>
      </c>
      <c r="AV408" s="11">
        <v>45</v>
      </c>
      <c r="AW408" s="12">
        <v>41</v>
      </c>
      <c r="AX408" s="13">
        <v>37</v>
      </c>
      <c r="AY408" s="13">
        <v>67</v>
      </c>
      <c r="AZ408" s="13">
        <v>65</v>
      </c>
      <c r="BA408" s="13">
        <v>63</v>
      </c>
      <c r="BB408" s="14">
        <v>61</v>
      </c>
      <c r="BC408" s="19">
        <f t="shared" si="34"/>
        <v>67</v>
      </c>
      <c r="BD408" s="55">
        <f t="shared" si="32"/>
        <v>1.2194868463786943</v>
      </c>
      <c r="BE408" s="19">
        <f t="shared" si="33"/>
        <v>1.0946735953231568</v>
      </c>
      <c r="BF408" s="19">
        <f t="shared" si="30"/>
        <v>1.008327379019162</v>
      </c>
      <c r="BG408" s="19">
        <f t="shared" si="31"/>
        <v>1.0185579733679766</v>
      </c>
    </row>
    <row r="409" spans="1:59">
      <c r="A409" s="24">
        <v>408</v>
      </c>
      <c r="B409" s="31">
        <v>2006044</v>
      </c>
      <c r="C409" s="32" t="s">
        <v>407</v>
      </c>
      <c r="D409" s="21">
        <v>2</v>
      </c>
      <c r="E409" s="22">
        <v>10</v>
      </c>
      <c r="F409" s="22">
        <v>18</v>
      </c>
      <c r="G409" s="22">
        <v>21</v>
      </c>
      <c r="H409" s="22">
        <v>30</v>
      </c>
      <c r="I409" s="22">
        <v>31</v>
      </c>
      <c r="J409" s="23">
        <v>5</v>
      </c>
      <c r="Q409" s="33"/>
      <c r="R409" s="33"/>
      <c r="S409" s="33"/>
      <c r="T409" s="33"/>
      <c r="U409" s="33"/>
      <c r="V409" s="33"/>
      <c r="X409" s="34"/>
      <c r="Y409" s="33"/>
      <c r="Z409" s="33"/>
      <c r="AA409" s="33"/>
      <c r="AB409" s="33"/>
      <c r="AC409" s="35"/>
      <c r="AD409" s="33"/>
      <c r="AE409" s="33"/>
      <c r="AF409" s="33"/>
      <c r="AG409" s="33"/>
      <c r="AH409" s="33"/>
      <c r="AI409" s="33"/>
      <c r="AJ409" s="36"/>
      <c r="AK409" s="10">
        <v>4</v>
      </c>
      <c r="AL409" s="11">
        <v>12</v>
      </c>
      <c r="AM409" s="11">
        <v>7</v>
      </c>
      <c r="AN409" s="11">
        <v>10</v>
      </c>
      <c r="AO409" s="11">
        <v>14</v>
      </c>
      <c r="AP409" s="11">
        <v>24</v>
      </c>
      <c r="AQ409" s="11">
        <v>13</v>
      </c>
      <c r="AR409" s="11">
        <v>12</v>
      </c>
      <c r="AS409" s="11">
        <v>46</v>
      </c>
      <c r="AT409" s="11">
        <v>40</v>
      </c>
      <c r="AU409" s="11">
        <v>34</v>
      </c>
      <c r="AV409" s="11">
        <v>28</v>
      </c>
      <c r="AW409" s="12">
        <v>22</v>
      </c>
      <c r="AX409" s="13">
        <v>48</v>
      </c>
      <c r="AY409" s="13">
        <v>44</v>
      </c>
      <c r="AZ409" s="13">
        <v>40</v>
      </c>
      <c r="BA409" s="13">
        <v>55</v>
      </c>
      <c r="BB409" s="14">
        <v>52</v>
      </c>
      <c r="BC409" s="19">
        <f t="shared" si="34"/>
        <v>44</v>
      </c>
      <c r="BD409" s="55">
        <f t="shared" si="32"/>
        <v>1.1417343293277038</v>
      </c>
      <c r="BE409" s="19">
        <f t="shared" si="33"/>
        <v>1.0639818122767133</v>
      </c>
      <c r="BF409" s="19">
        <f t="shared" si="30"/>
        <v>1.0017797986359207</v>
      </c>
      <c r="BG409" s="19">
        <f t="shared" si="31"/>
        <v>1.0111919454368301</v>
      </c>
    </row>
    <row r="410" spans="1:59">
      <c r="A410" s="24">
        <v>409</v>
      </c>
      <c r="B410" s="31">
        <v>2006045</v>
      </c>
      <c r="C410" s="32" t="s">
        <v>408</v>
      </c>
      <c r="D410" s="21">
        <v>6</v>
      </c>
      <c r="E410" s="22">
        <v>7</v>
      </c>
      <c r="F410" s="22">
        <v>10</v>
      </c>
      <c r="G410" s="22">
        <v>14</v>
      </c>
      <c r="H410" s="22">
        <v>20</v>
      </c>
      <c r="I410" s="22">
        <v>21</v>
      </c>
      <c r="J410" s="23">
        <v>4</v>
      </c>
      <c r="Q410" s="33"/>
      <c r="R410" s="33"/>
      <c r="S410" s="33"/>
      <c r="T410" s="33"/>
      <c r="U410" s="33"/>
      <c r="V410" s="33"/>
      <c r="X410" s="34"/>
      <c r="Y410" s="33"/>
      <c r="Z410" s="33"/>
      <c r="AA410" s="33"/>
      <c r="AB410" s="33"/>
      <c r="AC410" s="35"/>
      <c r="AD410" s="33"/>
      <c r="AE410" s="33"/>
      <c r="AF410" s="33"/>
      <c r="AG410" s="33"/>
      <c r="AH410" s="33"/>
      <c r="AI410" s="33"/>
      <c r="AJ410" s="36"/>
      <c r="AK410" s="10">
        <v>6</v>
      </c>
      <c r="AL410" s="11">
        <v>10</v>
      </c>
      <c r="AM410" s="11">
        <v>8</v>
      </c>
      <c r="AN410" s="11">
        <v>12</v>
      </c>
      <c r="AO410" s="11">
        <v>15</v>
      </c>
      <c r="AP410" s="11">
        <v>30</v>
      </c>
      <c r="AQ410" s="11">
        <v>24</v>
      </c>
      <c r="AR410" s="11">
        <v>18</v>
      </c>
      <c r="AS410" s="11">
        <v>45</v>
      </c>
      <c r="AT410" s="11">
        <v>42</v>
      </c>
      <c r="AU410" s="11">
        <v>39</v>
      </c>
      <c r="AV410" s="11">
        <v>36</v>
      </c>
      <c r="AW410" s="12">
        <v>48</v>
      </c>
      <c r="AX410" s="13">
        <v>46</v>
      </c>
      <c r="AY410" s="13">
        <v>44</v>
      </c>
      <c r="AZ410" s="13">
        <v>42</v>
      </c>
      <c r="BA410" s="13">
        <v>40</v>
      </c>
      <c r="BB410" s="14">
        <v>38</v>
      </c>
      <c r="BC410" s="19">
        <f t="shared" si="34"/>
        <v>44</v>
      </c>
      <c r="BD410" s="55">
        <f t="shared" si="32"/>
        <v>1.0598895745371872</v>
      </c>
      <c r="BE410" s="19">
        <f t="shared" si="33"/>
        <v>1.0496589801883727</v>
      </c>
      <c r="BF410" s="19">
        <f t="shared" si="30"/>
        <v>1.0009613510880155</v>
      </c>
      <c r="BG410" s="19">
        <f t="shared" si="31"/>
        <v>1.0116011692107827</v>
      </c>
    </row>
    <row r="411" spans="1:59">
      <c r="A411" s="24">
        <v>410</v>
      </c>
      <c r="B411" s="31">
        <v>2006046</v>
      </c>
      <c r="C411" s="32" t="s">
        <v>409</v>
      </c>
      <c r="D411" s="21">
        <v>13</v>
      </c>
      <c r="E411" s="22">
        <v>18</v>
      </c>
      <c r="F411" s="22">
        <v>23</v>
      </c>
      <c r="G411" s="22">
        <v>29</v>
      </c>
      <c r="H411" s="22">
        <v>31</v>
      </c>
      <c r="I411" s="22">
        <v>32</v>
      </c>
      <c r="J411" s="23">
        <v>8</v>
      </c>
      <c r="Q411" s="33"/>
      <c r="R411" s="33"/>
      <c r="S411" s="33"/>
      <c r="T411" s="33"/>
      <c r="U411" s="33"/>
      <c r="V411" s="33"/>
      <c r="X411" s="34"/>
      <c r="Y411" s="33"/>
      <c r="Z411" s="33"/>
      <c r="AA411" s="33"/>
      <c r="AB411" s="33"/>
      <c r="AC411" s="35"/>
      <c r="AD411" s="33"/>
      <c r="AE411" s="33"/>
      <c r="AF411" s="33"/>
      <c r="AG411" s="33"/>
      <c r="AH411" s="33"/>
      <c r="AI411" s="33"/>
      <c r="AJ411" s="36"/>
      <c r="AK411" s="10">
        <v>8</v>
      </c>
      <c r="AL411" s="11">
        <v>10</v>
      </c>
      <c r="AM411" s="11">
        <v>16</v>
      </c>
      <c r="AN411" s="11">
        <v>14</v>
      </c>
      <c r="AO411" s="11">
        <v>20</v>
      </c>
      <c r="AP411" s="11">
        <v>26</v>
      </c>
      <c r="AQ411" s="11">
        <v>20</v>
      </c>
      <c r="AR411" s="11">
        <v>26</v>
      </c>
      <c r="AS411" s="11">
        <v>36</v>
      </c>
      <c r="AT411" s="11">
        <v>38</v>
      </c>
      <c r="AU411" s="11">
        <v>29</v>
      </c>
      <c r="AV411" s="11">
        <v>34</v>
      </c>
      <c r="AW411" s="12">
        <v>41</v>
      </c>
      <c r="AX411" s="13">
        <v>50</v>
      </c>
      <c r="AY411" s="13">
        <v>61</v>
      </c>
      <c r="AZ411" s="13">
        <v>56</v>
      </c>
      <c r="BA411" s="13">
        <v>70</v>
      </c>
      <c r="BB411" s="14">
        <v>66</v>
      </c>
      <c r="BC411" s="19">
        <f t="shared" si="34"/>
        <v>61</v>
      </c>
      <c r="BD411" s="55">
        <f t="shared" si="32"/>
        <v>1.1253653783696005</v>
      </c>
      <c r="BE411" s="19">
        <f t="shared" si="33"/>
        <v>1.090581357583631</v>
      </c>
      <c r="BF411" s="19">
        <f t="shared" ref="BF411:BF474" si="35">IF($B411="","",SUM($BC387:$BC411)/25/$BM$3)</f>
        <v>1.0345177005521273</v>
      </c>
      <c r="BG411" s="19">
        <f t="shared" si="31"/>
        <v>1.0120103929847353</v>
      </c>
    </row>
    <row r="412" spans="1:59">
      <c r="A412" s="24">
        <v>411</v>
      </c>
      <c r="B412" s="31">
        <v>2006047</v>
      </c>
      <c r="C412" s="32" t="s">
        <v>410</v>
      </c>
      <c r="D412" s="21">
        <v>2</v>
      </c>
      <c r="E412" s="22">
        <v>17</v>
      </c>
      <c r="F412" s="22">
        <v>20</v>
      </c>
      <c r="G412" s="22">
        <v>22</v>
      </c>
      <c r="H412" s="22">
        <v>28</v>
      </c>
      <c r="I412" s="22">
        <v>32</v>
      </c>
      <c r="J412" s="23">
        <v>3</v>
      </c>
      <c r="Q412" s="33"/>
      <c r="R412" s="33"/>
      <c r="S412" s="33"/>
      <c r="T412" s="33"/>
      <c r="U412" s="33"/>
      <c r="V412" s="33"/>
      <c r="X412" s="34"/>
      <c r="Y412" s="33"/>
      <c r="Z412" s="33"/>
      <c r="AA412" s="33"/>
      <c r="AB412" s="33"/>
      <c r="AC412" s="35"/>
      <c r="AD412" s="33"/>
      <c r="AE412" s="33"/>
      <c r="AF412" s="33"/>
      <c r="AG412" s="33"/>
      <c r="AH412" s="33"/>
      <c r="AI412" s="33"/>
      <c r="AJ412" s="36"/>
      <c r="AK412" s="10">
        <v>10</v>
      </c>
      <c r="AL412" s="11">
        <v>5</v>
      </c>
      <c r="AM412" s="11">
        <v>11</v>
      </c>
      <c r="AN412" s="11">
        <v>19</v>
      </c>
      <c r="AO412" s="11">
        <v>16</v>
      </c>
      <c r="AP412" s="11">
        <v>17</v>
      </c>
      <c r="AQ412" s="11">
        <v>22</v>
      </c>
      <c r="AR412" s="11">
        <v>21</v>
      </c>
      <c r="AS412" s="11">
        <v>33</v>
      </c>
      <c r="AT412" s="11">
        <v>37</v>
      </c>
      <c r="AU412" s="11">
        <v>30</v>
      </c>
      <c r="AV412" s="11">
        <v>23</v>
      </c>
      <c r="AW412" s="12">
        <v>31</v>
      </c>
      <c r="AX412" s="13">
        <v>25</v>
      </c>
      <c r="AY412" s="13">
        <v>36</v>
      </c>
      <c r="AZ412" s="13">
        <v>49</v>
      </c>
      <c r="BA412" s="13">
        <v>45</v>
      </c>
      <c r="BB412" s="14">
        <v>41</v>
      </c>
      <c r="BC412" s="19">
        <f t="shared" si="34"/>
        <v>36</v>
      </c>
      <c r="BD412" s="55">
        <f t="shared" si="32"/>
        <v>1.0312439103605067</v>
      </c>
      <c r="BE412" s="19">
        <f t="shared" si="33"/>
        <v>1.0619356934069504</v>
      </c>
      <c r="BF412" s="19">
        <f t="shared" si="35"/>
        <v>1.0246963299772653</v>
      </c>
      <c r="BG412" s="19">
        <f t="shared" si="31"/>
        <v>1.0111919454368301</v>
      </c>
    </row>
    <row r="413" spans="1:59">
      <c r="A413" s="24">
        <v>412</v>
      </c>
      <c r="B413" s="31">
        <v>2006048</v>
      </c>
      <c r="C413" s="32" t="s">
        <v>411</v>
      </c>
      <c r="D413" s="21">
        <v>9</v>
      </c>
      <c r="E413" s="22">
        <v>13</v>
      </c>
      <c r="F413" s="22">
        <v>19</v>
      </c>
      <c r="G413" s="22">
        <v>25</v>
      </c>
      <c r="H413" s="22">
        <v>29</v>
      </c>
      <c r="I413" s="22">
        <v>32</v>
      </c>
      <c r="J413" s="23">
        <v>12</v>
      </c>
      <c r="Q413" s="33"/>
      <c r="R413" s="33"/>
      <c r="S413" s="33"/>
      <c r="T413" s="33"/>
      <c r="U413" s="33"/>
      <c r="V413" s="33"/>
      <c r="X413" s="34"/>
      <c r="Y413" s="33"/>
      <c r="Z413" s="33"/>
      <c r="AA413" s="33"/>
      <c r="AB413" s="33"/>
      <c r="AC413" s="35"/>
      <c r="AD413" s="33"/>
      <c r="AE413" s="33"/>
      <c r="AF413" s="33"/>
      <c r="AG413" s="33"/>
      <c r="AH413" s="33"/>
      <c r="AI413" s="33"/>
      <c r="AJ413" s="36"/>
      <c r="AK413" s="10">
        <v>7</v>
      </c>
      <c r="AL413" s="11">
        <v>7</v>
      </c>
      <c r="AM413" s="11">
        <v>17</v>
      </c>
      <c r="AN413" s="11">
        <v>13</v>
      </c>
      <c r="AO413" s="11">
        <v>22</v>
      </c>
      <c r="AP413" s="11">
        <v>15</v>
      </c>
      <c r="AQ413" s="11">
        <v>19</v>
      </c>
      <c r="AR413" s="11">
        <v>37</v>
      </c>
      <c r="AS413" s="11">
        <v>39</v>
      </c>
      <c r="AT413" s="11">
        <v>31</v>
      </c>
      <c r="AU413" s="11">
        <v>36</v>
      </c>
      <c r="AV413" s="11">
        <v>43</v>
      </c>
      <c r="AW413" s="12">
        <v>52</v>
      </c>
      <c r="AX413" s="13">
        <v>47</v>
      </c>
      <c r="AY413" s="13">
        <v>59</v>
      </c>
      <c r="AZ413" s="13">
        <v>55</v>
      </c>
      <c r="BA413" s="13">
        <v>51</v>
      </c>
      <c r="BB413" s="14">
        <v>67</v>
      </c>
      <c r="BC413" s="19">
        <f t="shared" si="34"/>
        <v>59</v>
      </c>
      <c r="BD413" s="55">
        <f t="shared" si="32"/>
        <v>0.99850600844430004</v>
      </c>
      <c r="BE413" s="19">
        <f t="shared" si="33"/>
        <v>1.1089964274114972</v>
      </c>
      <c r="BF413" s="19">
        <f t="shared" si="35"/>
        <v>1.0320623579084118</v>
      </c>
      <c r="BG413" s="19">
        <f t="shared" si="31"/>
        <v>1.0128288405326404</v>
      </c>
    </row>
    <row r="414" spans="1:59">
      <c r="A414" s="24">
        <v>413</v>
      </c>
      <c r="B414" s="31">
        <v>2006049</v>
      </c>
      <c r="C414" s="32" t="s">
        <v>412</v>
      </c>
      <c r="D414" s="21">
        <v>6</v>
      </c>
      <c r="E414" s="22">
        <v>10</v>
      </c>
      <c r="F414" s="22">
        <v>12</v>
      </c>
      <c r="G414" s="22">
        <v>13</v>
      </c>
      <c r="H414" s="22">
        <v>17</v>
      </c>
      <c r="I414" s="22">
        <v>20</v>
      </c>
      <c r="J414" s="23">
        <v>3</v>
      </c>
      <c r="Q414" s="33"/>
      <c r="R414" s="33"/>
      <c r="S414" s="33"/>
      <c r="T414" s="33"/>
      <c r="U414" s="33"/>
      <c r="V414" s="33"/>
      <c r="X414" s="34"/>
      <c r="Y414" s="33"/>
      <c r="Z414" s="33"/>
      <c r="AA414" s="33"/>
      <c r="AB414" s="33"/>
      <c r="AC414" s="35"/>
      <c r="AD414" s="33"/>
      <c r="AE414" s="33"/>
      <c r="AF414" s="33"/>
      <c r="AG414" s="33"/>
      <c r="AH414" s="33"/>
      <c r="AI414" s="33"/>
      <c r="AJ414" s="36"/>
      <c r="AK414" s="10">
        <v>6</v>
      </c>
      <c r="AL414" s="11">
        <v>6</v>
      </c>
      <c r="AM414" s="11">
        <v>8</v>
      </c>
      <c r="AN414" s="11">
        <v>12</v>
      </c>
      <c r="AO414" s="11">
        <v>29</v>
      </c>
      <c r="AP414" s="11">
        <v>22</v>
      </c>
      <c r="AQ414" s="11">
        <v>24</v>
      </c>
      <c r="AR414" s="11">
        <v>18</v>
      </c>
      <c r="AS414" s="11">
        <v>34</v>
      </c>
      <c r="AT414" s="11">
        <v>30</v>
      </c>
      <c r="AU414" s="11">
        <v>39</v>
      </c>
      <c r="AV414" s="11">
        <v>50</v>
      </c>
      <c r="AW414" s="12">
        <v>48</v>
      </c>
      <c r="AX414" s="13">
        <v>46</v>
      </c>
      <c r="AY414" s="13">
        <v>44</v>
      </c>
      <c r="AZ414" s="13">
        <v>60</v>
      </c>
      <c r="BA414" s="13">
        <v>59</v>
      </c>
      <c r="BB414" s="14">
        <v>58</v>
      </c>
      <c r="BC414" s="19">
        <f t="shared" si="34"/>
        <v>44</v>
      </c>
      <c r="BD414" s="55">
        <f t="shared" si="32"/>
        <v>0.99850600844430004</v>
      </c>
      <c r="BE414" s="19">
        <f t="shared" si="33"/>
        <v>1.0701201688860018</v>
      </c>
      <c r="BF414" s="19">
        <f t="shared" si="35"/>
        <v>1.032880805456317</v>
      </c>
      <c r="BG414" s="19">
        <f t="shared" si="31"/>
        <v>1.0120103929847353</v>
      </c>
    </row>
    <row r="415" spans="1:59">
      <c r="A415" s="24">
        <v>414</v>
      </c>
      <c r="B415" s="31">
        <v>2006050</v>
      </c>
      <c r="C415" s="32" t="s">
        <v>413</v>
      </c>
      <c r="D415" s="21">
        <v>2</v>
      </c>
      <c r="E415" s="22">
        <v>6</v>
      </c>
      <c r="F415" s="22">
        <v>12</v>
      </c>
      <c r="G415" s="22">
        <v>15</v>
      </c>
      <c r="H415" s="22">
        <v>25</v>
      </c>
      <c r="I415" s="22">
        <v>31</v>
      </c>
      <c r="J415" s="23">
        <v>7</v>
      </c>
      <c r="Q415" s="33"/>
      <c r="R415" s="33"/>
      <c r="S415" s="33"/>
      <c r="T415" s="33"/>
      <c r="U415" s="33"/>
      <c r="V415" s="33"/>
      <c r="X415" s="34"/>
      <c r="Y415" s="33"/>
      <c r="Z415" s="33"/>
      <c r="AA415" s="33"/>
      <c r="AB415" s="33"/>
      <c r="AC415" s="35"/>
      <c r="AD415" s="33"/>
      <c r="AE415" s="33"/>
      <c r="AF415" s="33"/>
      <c r="AG415" s="33"/>
      <c r="AH415" s="33"/>
      <c r="AI415" s="33"/>
      <c r="AJ415" s="36"/>
      <c r="AK415" s="10">
        <v>4</v>
      </c>
      <c r="AL415" s="11">
        <v>11</v>
      </c>
      <c r="AM415" s="11">
        <v>6</v>
      </c>
      <c r="AN415" s="11">
        <v>7</v>
      </c>
      <c r="AO415" s="11">
        <v>21</v>
      </c>
      <c r="AP415" s="11">
        <v>27</v>
      </c>
      <c r="AQ415" s="11">
        <v>28</v>
      </c>
      <c r="AR415" s="11">
        <v>21</v>
      </c>
      <c r="AS415" s="11">
        <v>25</v>
      </c>
      <c r="AT415" s="11">
        <v>19</v>
      </c>
      <c r="AU415" s="11">
        <v>39</v>
      </c>
      <c r="AV415" s="11">
        <v>35</v>
      </c>
      <c r="AW415" s="12">
        <v>31</v>
      </c>
      <c r="AX415" s="13">
        <v>59</v>
      </c>
      <c r="AY415" s="13">
        <v>57</v>
      </c>
      <c r="AZ415" s="13">
        <v>55</v>
      </c>
      <c r="BA415" s="13">
        <v>53</v>
      </c>
      <c r="BB415" s="14">
        <v>51</v>
      </c>
      <c r="BC415" s="19">
        <f t="shared" si="34"/>
        <v>57</v>
      </c>
      <c r="BD415" s="55">
        <f t="shared" si="32"/>
        <v>1.0517050990581358</v>
      </c>
      <c r="BE415" s="19">
        <f t="shared" si="33"/>
        <v>1.0557973367976616</v>
      </c>
      <c r="BF415" s="19">
        <f t="shared" si="35"/>
        <v>1.0541604417018513</v>
      </c>
      <c r="BG415" s="19">
        <f t="shared" si="31"/>
        <v>1.0185579733679766</v>
      </c>
    </row>
    <row r="416" spans="1:59">
      <c r="A416" s="24">
        <v>415</v>
      </c>
      <c r="B416" s="31">
        <v>2006051</v>
      </c>
      <c r="C416" s="32" t="s">
        <v>414</v>
      </c>
      <c r="D416" s="21">
        <v>2</v>
      </c>
      <c r="E416" s="22">
        <v>6</v>
      </c>
      <c r="F416" s="22">
        <v>7</v>
      </c>
      <c r="G416" s="22">
        <v>17</v>
      </c>
      <c r="H416" s="22">
        <v>27</v>
      </c>
      <c r="I416" s="22">
        <v>30</v>
      </c>
      <c r="J416" s="23">
        <v>16</v>
      </c>
      <c r="Q416" s="33"/>
      <c r="R416" s="33"/>
      <c r="S416" s="33"/>
      <c r="T416" s="33"/>
      <c r="U416" s="33"/>
      <c r="V416" s="33"/>
      <c r="X416" s="34"/>
      <c r="Y416" s="33"/>
      <c r="Z416" s="33"/>
      <c r="AA416" s="33"/>
      <c r="AB416" s="33"/>
      <c r="AC416" s="35"/>
      <c r="AD416" s="33"/>
      <c r="AE416" s="33"/>
      <c r="AF416" s="33"/>
      <c r="AG416" s="33"/>
      <c r="AH416" s="33"/>
      <c r="AI416" s="33"/>
      <c r="AJ416" s="36"/>
      <c r="AK416" s="10">
        <v>5</v>
      </c>
      <c r="AL416" s="11">
        <v>13</v>
      </c>
      <c r="AM416" s="11">
        <v>9</v>
      </c>
      <c r="AN416" s="11">
        <v>11</v>
      </c>
      <c r="AO416" s="11">
        <v>19</v>
      </c>
      <c r="AP416" s="11">
        <v>25</v>
      </c>
      <c r="AQ416" s="11">
        <v>26</v>
      </c>
      <c r="AR416" s="11">
        <v>29</v>
      </c>
      <c r="AS416" s="11">
        <v>34</v>
      </c>
      <c r="AT416" s="11">
        <v>29</v>
      </c>
      <c r="AU416" s="11">
        <v>24</v>
      </c>
      <c r="AV416" s="11">
        <v>33</v>
      </c>
      <c r="AW416" s="12">
        <v>29</v>
      </c>
      <c r="AX416" s="13">
        <v>41</v>
      </c>
      <c r="AY416" s="13">
        <v>38</v>
      </c>
      <c r="AZ416" s="13">
        <v>53</v>
      </c>
      <c r="BA416" s="13">
        <v>51</v>
      </c>
      <c r="BB416" s="14">
        <v>49</v>
      </c>
      <c r="BC416" s="19">
        <f t="shared" si="34"/>
        <v>38</v>
      </c>
      <c r="BD416" s="55">
        <f t="shared" si="32"/>
        <v>0.95758363104904187</v>
      </c>
      <c r="BE416" s="19">
        <f t="shared" si="33"/>
        <v>1.0414745047093212</v>
      </c>
      <c r="BF416" s="19">
        <f t="shared" si="35"/>
        <v>1.0557973367976616</v>
      </c>
      <c r="BG416" s="19">
        <f t="shared" si="31"/>
        <v>1.0156934069503085</v>
      </c>
    </row>
    <row r="417" spans="1:59">
      <c r="A417" s="24">
        <v>416</v>
      </c>
      <c r="B417" s="31">
        <v>2006052</v>
      </c>
      <c r="C417" s="32" t="s">
        <v>415</v>
      </c>
      <c r="D417" s="21">
        <v>11</v>
      </c>
      <c r="E417" s="22">
        <v>24</v>
      </c>
      <c r="F417" s="22">
        <v>26</v>
      </c>
      <c r="G417" s="22">
        <v>27</v>
      </c>
      <c r="H417" s="22">
        <v>30</v>
      </c>
      <c r="I417" s="22">
        <v>32</v>
      </c>
      <c r="J417" s="23">
        <v>3</v>
      </c>
      <c r="Q417" s="33"/>
      <c r="R417" s="33"/>
      <c r="S417" s="33"/>
      <c r="T417" s="33"/>
      <c r="U417" s="33"/>
      <c r="V417" s="33"/>
      <c r="X417" s="34"/>
      <c r="Y417" s="33"/>
      <c r="Z417" s="33"/>
      <c r="AA417" s="33"/>
      <c r="AB417" s="33"/>
      <c r="AC417" s="35"/>
      <c r="AD417" s="33"/>
      <c r="AE417" s="33"/>
      <c r="AF417" s="33"/>
      <c r="AG417" s="33"/>
      <c r="AH417" s="33"/>
      <c r="AI417" s="33"/>
      <c r="AJ417" s="36"/>
      <c r="AK417" s="10">
        <v>6</v>
      </c>
      <c r="AL417" s="11">
        <v>10</v>
      </c>
      <c r="AM417" s="11">
        <v>10</v>
      </c>
      <c r="AN417" s="11">
        <v>12</v>
      </c>
      <c r="AO417" s="11">
        <v>24</v>
      </c>
      <c r="AP417" s="11">
        <v>14</v>
      </c>
      <c r="AQ417" s="11">
        <v>24</v>
      </c>
      <c r="AR417" s="11">
        <v>20</v>
      </c>
      <c r="AS417" s="11">
        <v>29</v>
      </c>
      <c r="AT417" s="11">
        <v>30</v>
      </c>
      <c r="AU417" s="11">
        <v>33</v>
      </c>
      <c r="AV417" s="11">
        <v>52</v>
      </c>
      <c r="AW417" s="12">
        <v>45</v>
      </c>
      <c r="AX417" s="13">
        <v>54</v>
      </c>
      <c r="AY417" s="13">
        <v>65</v>
      </c>
      <c r="AZ417" s="13">
        <v>60</v>
      </c>
      <c r="BA417" s="13">
        <v>55</v>
      </c>
      <c r="BB417" s="14">
        <v>50</v>
      </c>
      <c r="BC417" s="19">
        <f t="shared" si="34"/>
        <v>65</v>
      </c>
      <c r="BD417" s="55">
        <f t="shared" si="32"/>
        <v>1.0762585254952908</v>
      </c>
      <c r="BE417" s="19">
        <f t="shared" si="33"/>
        <v>1.0537512179278987</v>
      </c>
      <c r="BF417" s="19">
        <f t="shared" si="35"/>
        <v>1.0557973367976616</v>
      </c>
      <c r="BG417" s="19">
        <f t="shared" si="31"/>
        <v>1.0177395258200714</v>
      </c>
    </row>
    <row r="418" spans="1:59">
      <c r="A418" s="24">
        <v>417</v>
      </c>
      <c r="B418" s="31">
        <v>2006053</v>
      </c>
      <c r="C418" s="32" t="s">
        <v>416</v>
      </c>
      <c r="D418" s="21">
        <v>1</v>
      </c>
      <c r="E418" s="22">
        <v>11</v>
      </c>
      <c r="F418" s="22">
        <v>17</v>
      </c>
      <c r="G418" s="22">
        <v>27</v>
      </c>
      <c r="H418" s="22">
        <v>28</v>
      </c>
      <c r="I418" s="22">
        <v>31</v>
      </c>
      <c r="J418" s="23">
        <v>2</v>
      </c>
      <c r="Q418" s="33"/>
      <c r="R418" s="33"/>
      <c r="S418" s="33"/>
      <c r="T418" s="33"/>
      <c r="U418" s="33"/>
      <c r="V418" s="33"/>
      <c r="X418" s="34"/>
      <c r="Y418" s="33"/>
      <c r="Z418" s="33"/>
      <c r="AA418" s="33"/>
      <c r="AB418" s="33"/>
      <c r="AC418" s="35"/>
      <c r="AD418" s="33"/>
      <c r="AE418" s="33"/>
      <c r="AF418" s="33"/>
      <c r="AG418" s="33"/>
      <c r="AH418" s="33"/>
      <c r="AI418" s="33"/>
      <c r="AJ418" s="36"/>
      <c r="AK418" s="10">
        <v>7</v>
      </c>
      <c r="AL418" s="11">
        <v>11</v>
      </c>
      <c r="AM418" s="11">
        <v>10</v>
      </c>
      <c r="AN418" s="11">
        <v>19</v>
      </c>
      <c r="AO418" s="11">
        <v>17</v>
      </c>
      <c r="AP418" s="11">
        <v>19</v>
      </c>
      <c r="AQ418" s="11">
        <v>16</v>
      </c>
      <c r="AR418" s="11">
        <v>25</v>
      </c>
      <c r="AS418" s="11">
        <v>27</v>
      </c>
      <c r="AT418" s="11">
        <v>31</v>
      </c>
      <c r="AU418" s="11">
        <v>24</v>
      </c>
      <c r="AV418" s="11">
        <v>31</v>
      </c>
      <c r="AW418" s="12">
        <v>40</v>
      </c>
      <c r="AX418" s="13">
        <v>51</v>
      </c>
      <c r="AY418" s="13">
        <v>47</v>
      </c>
      <c r="AZ418" s="13">
        <v>61</v>
      </c>
      <c r="BA418" s="13">
        <v>58</v>
      </c>
      <c r="BB418" s="14">
        <v>55</v>
      </c>
      <c r="BC418" s="19">
        <f t="shared" si="34"/>
        <v>47</v>
      </c>
      <c r="BD418" s="55">
        <f t="shared" si="32"/>
        <v>1.0271516726209808</v>
      </c>
      <c r="BE418" s="19">
        <f t="shared" si="33"/>
        <v>1.0128288405326404</v>
      </c>
      <c r="BF418" s="19">
        <f t="shared" si="35"/>
        <v>1.0517050990581358</v>
      </c>
      <c r="BG418" s="19">
        <f t="shared" si="31"/>
        <v>1.0222409873335498</v>
      </c>
    </row>
    <row r="419" spans="1:59">
      <c r="A419" s="24">
        <v>418</v>
      </c>
      <c r="B419" s="31">
        <v>2006054</v>
      </c>
      <c r="C419" s="32" t="s">
        <v>417</v>
      </c>
      <c r="D419" s="21">
        <v>3</v>
      </c>
      <c r="E419" s="22">
        <v>5</v>
      </c>
      <c r="F419" s="22">
        <v>7</v>
      </c>
      <c r="G419" s="22">
        <v>10</v>
      </c>
      <c r="H419" s="22">
        <v>28</v>
      </c>
      <c r="I419" s="22">
        <v>30</v>
      </c>
      <c r="J419" s="23">
        <v>4</v>
      </c>
      <c r="Q419" s="33"/>
      <c r="R419" s="33"/>
      <c r="S419" s="33"/>
      <c r="T419" s="33"/>
      <c r="U419" s="33"/>
      <c r="V419" s="33"/>
      <c r="X419" s="34"/>
      <c r="Y419" s="33"/>
      <c r="Z419" s="33"/>
      <c r="AA419" s="33"/>
      <c r="AB419" s="33"/>
      <c r="AC419" s="35"/>
      <c r="AD419" s="33"/>
      <c r="AE419" s="33"/>
      <c r="AF419" s="33"/>
      <c r="AG419" s="33"/>
      <c r="AH419" s="33"/>
      <c r="AI419" s="33"/>
      <c r="AJ419" s="36"/>
      <c r="AK419" s="10">
        <v>5</v>
      </c>
      <c r="AL419" s="11">
        <v>11</v>
      </c>
      <c r="AM419" s="11">
        <v>8</v>
      </c>
      <c r="AN419" s="11">
        <v>17</v>
      </c>
      <c r="AO419" s="11">
        <v>13</v>
      </c>
      <c r="AP419" s="11">
        <v>27</v>
      </c>
      <c r="AQ419" s="11">
        <v>20</v>
      </c>
      <c r="AR419" s="11">
        <v>23</v>
      </c>
      <c r="AS419" s="11">
        <v>39</v>
      </c>
      <c r="AT419" s="11">
        <v>35</v>
      </c>
      <c r="AU419" s="11">
        <v>31</v>
      </c>
      <c r="AV419" s="11">
        <v>27</v>
      </c>
      <c r="AW419" s="12">
        <v>38</v>
      </c>
      <c r="AX419" s="13">
        <v>51</v>
      </c>
      <c r="AY419" s="13">
        <v>49</v>
      </c>
      <c r="AZ419" s="13">
        <v>47</v>
      </c>
      <c r="BA419" s="13">
        <v>45</v>
      </c>
      <c r="BB419" s="14">
        <v>43</v>
      </c>
      <c r="BC419" s="19">
        <f t="shared" si="34"/>
        <v>49</v>
      </c>
      <c r="BD419" s="55">
        <f t="shared" si="32"/>
        <v>1.04761286131861</v>
      </c>
      <c r="BE419" s="19">
        <f t="shared" si="33"/>
        <v>1.023059434881455</v>
      </c>
      <c r="BF419" s="19">
        <f t="shared" si="35"/>
        <v>1.0598895745371872</v>
      </c>
      <c r="BG419" s="19">
        <f t="shared" si="31"/>
        <v>1.023059434881455</v>
      </c>
    </row>
    <row r="420" spans="1:59">
      <c r="A420" s="24">
        <v>419</v>
      </c>
      <c r="B420" s="31">
        <v>2006055</v>
      </c>
      <c r="C420" s="32" t="s">
        <v>418</v>
      </c>
      <c r="D420" s="21">
        <v>4</v>
      </c>
      <c r="E420" s="22">
        <v>5</v>
      </c>
      <c r="F420" s="22">
        <v>28</v>
      </c>
      <c r="G420" s="22">
        <v>29</v>
      </c>
      <c r="H420" s="22">
        <v>31</v>
      </c>
      <c r="I420" s="22">
        <v>33</v>
      </c>
      <c r="J420" s="23">
        <v>11</v>
      </c>
      <c r="Q420" s="33"/>
      <c r="R420" s="33"/>
      <c r="S420" s="33"/>
      <c r="T420" s="33"/>
      <c r="U420" s="33"/>
      <c r="V420" s="33"/>
      <c r="X420" s="34"/>
      <c r="Y420" s="33"/>
      <c r="Z420" s="33"/>
      <c r="AA420" s="33"/>
      <c r="AB420" s="33"/>
      <c r="AC420" s="35"/>
      <c r="AD420" s="33"/>
      <c r="AE420" s="33"/>
      <c r="AF420" s="33"/>
      <c r="AG420" s="33"/>
      <c r="AH420" s="33"/>
      <c r="AI420" s="33"/>
      <c r="AJ420" s="36"/>
      <c r="AK420" s="10">
        <v>7</v>
      </c>
      <c r="AL420" s="11">
        <v>6</v>
      </c>
      <c r="AM420" s="11">
        <v>15</v>
      </c>
      <c r="AN420" s="11">
        <v>22</v>
      </c>
      <c r="AO420" s="11">
        <v>18</v>
      </c>
      <c r="AP420" s="11">
        <v>26</v>
      </c>
      <c r="AQ420" s="11">
        <v>22</v>
      </c>
      <c r="AR420" s="11">
        <v>30</v>
      </c>
      <c r="AS420" s="11">
        <v>31</v>
      </c>
      <c r="AT420" s="11">
        <v>34</v>
      </c>
      <c r="AU420" s="11">
        <v>26</v>
      </c>
      <c r="AV420" s="11">
        <v>18</v>
      </c>
      <c r="AW420" s="12">
        <v>40</v>
      </c>
      <c r="AX420" s="13">
        <v>50</v>
      </c>
      <c r="AY420" s="13">
        <v>62</v>
      </c>
      <c r="AZ420" s="13">
        <v>58</v>
      </c>
      <c r="BA420" s="13">
        <v>54</v>
      </c>
      <c r="BB420" s="14">
        <v>50</v>
      </c>
      <c r="BC420" s="19">
        <f t="shared" si="34"/>
        <v>62</v>
      </c>
      <c r="BD420" s="55">
        <f t="shared" si="32"/>
        <v>1.0680740500162391</v>
      </c>
      <c r="BE420" s="19">
        <f t="shared" si="33"/>
        <v>1.0598895745371872</v>
      </c>
      <c r="BF420" s="19">
        <f t="shared" si="35"/>
        <v>1.0664371549204286</v>
      </c>
      <c r="BG420" s="19">
        <f t="shared" si="31"/>
        <v>1.0345177005521273</v>
      </c>
    </row>
    <row r="421" spans="1:59">
      <c r="A421" s="24">
        <v>420</v>
      </c>
      <c r="B421" s="31">
        <v>2006056</v>
      </c>
      <c r="C421" s="32" t="s">
        <v>419</v>
      </c>
      <c r="D421" s="21">
        <v>11</v>
      </c>
      <c r="E421" s="22">
        <v>13</v>
      </c>
      <c r="F421" s="22">
        <v>15</v>
      </c>
      <c r="G421" s="22">
        <v>21</v>
      </c>
      <c r="H421" s="22">
        <v>23</v>
      </c>
      <c r="I421" s="22">
        <v>25</v>
      </c>
      <c r="J421" s="23">
        <v>8</v>
      </c>
      <c r="Q421" s="33"/>
      <c r="R421" s="33"/>
      <c r="S421" s="33"/>
      <c r="T421" s="33"/>
      <c r="U421" s="33"/>
      <c r="V421" s="33"/>
      <c r="X421" s="34"/>
      <c r="Y421" s="33"/>
      <c r="Z421" s="33"/>
      <c r="AA421" s="33"/>
      <c r="AB421" s="33"/>
      <c r="AC421" s="35"/>
      <c r="AD421" s="33"/>
      <c r="AE421" s="33"/>
      <c r="AF421" s="33"/>
      <c r="AG421" s="33"/>
      <c r="AH421" s="33"/>
      <c r="AI421" s="33"/>
      <c r="AJ421" s="36"/>
      <c r="AK421" s="10">
        <v>6</v>
      </c>
      <c r="AL421" s="11">
        <v>12</v>
      </c>
      <c r="AM421" s="11">
        <v>8</v>
      </c>
      <c r="AN421" s="11">
        <v>18</v>
      </c>
      <c r="AO421" s="11">
        <v>17</v>
      </c>
      <c r="AP421" s="11">
        <v>28</v>
      </c>
      <c r="AQ421" s="11">
        <v>27</v>
      </c>
      <c r="AR421" s="11">
        <v>18</v>
      </c>
      <c r="AS421" s="11">
        <v>20</v>
      </c>
      <c r="AT421" s="11">
        <v>36</v>
      </c>
      <c r="AU421" s="11">
        <v>43</v>
      </c>
      <c r="AV421" s="11">
        <v>52</v>
      </c>
      <c r="AW421" s="12">
        <v>48</v>
      </c>
      <c r="AX421" s="13">
        <v>60</v>
      </c>
      <c r="AY421" s="13">
        <v>57</v>
      </c>
      <c r="AZ421" s="13">
        <v>54</v>
      </c>
      <c r="BA421" s="13">
        <v>51</v>
      </c>
      <c r="BB421" s="14">
        <v>48</v>
      </c>
      <c r="BC421" s="19">
        <f t="shared" si="34"/>
        <v>57</v>
      </c>
      <c r="BD421" s="55">
        <f t="shared" si="32"/>
        <v>1.1458265670672296</v>
      </c>
      <c r="BE421" s="19">
        <f t="shared" si="33"/>
        <v>1.0517050990581358</v>
      </c>
      <c r="BF421" s="19">
        <f t="shared" si="35"/>
        <v>1.0557973367976616</v>
      </c>
      <c r="BG421" s="19">
        <f t="shared" si="31"/>
        <v>1.0386099382916532</v>
      </c>
    </row>
    <row r="422" spans="1:59">
      <c r="A422" s="24">
        <v>421</v>
      </c>
      <c r="B422" s="31">
        <v>2006057</v>
      </c>
      <c r="C422" s="32" t="s">
        <v>420</v>
      </c>
      <c r="D422" s="21">
        <v>3</v>
      </c>
      <c r="E422" s="22">
        <v>4</v>
      </c>
      <c r="F422" s="22">
        <v>17</v>
      </c>
      <c r="G422" s="22">
        <v>18</v>
      </c>
      <c r="H422" s="22">
        <v>21</v>
      </c>
      <c r="I422" s="22">
        <v>31</v>
      </c>
      <c r="J422" s="23">
        <v>8</v>
      </c>
      <c r="Q422" s="33"/>
      <c r="R422" s="33"/>
      <c r="S422" s="33"/>
      <c r="T422" s="33"/>
      <c r="U422" s="33"/>
      <c r="V422" s="33"/>
      <c r="X422" s="34"/>
      <c r="Y422" s="33"/>
      <c r="Z422" s="33"/>
      <c r="AA422" s="33"/>
      <c r="AB422" s="33"/>
      <c r="AC422" s="35"/>
      <c r="AD422" s="33"/>
      <c r="AE422" s="33"/>
      <c r="AF422" s="33"/>
      <c r="AG422" s="33"/>
      <c r="AH422" s="33"/>
      <c r="AI422" s="33"/>
      <c r="AJ422" s="36"/>
      <c r="AK422" s="10">
        <v>4</v>
      </c>
      <c r="AL422" s="11">
        <v>10</v>
      </c>
      <c r="AM422" s="11">
        <v>14</v>
      </c>
      <c r="AN422" s="11">
        <v>16</v>
      </c>
      <c r="AO422" s="11">
        <v>17</v>
      </c>
      <c r="AP422" s="11">
        <v>22</v>
      </c>
      <c r="AQ422" s="11">
        <v>22</v>
      </c>
      <c r="AR422" s="11">
        <v>24</v>
      </c>
      <c r="AS422" s="11">
        <v>39</v>
      </c>
      <c r="AT422" s="11">
        <v>34</v>
      </c>
      <c r="AU422" s="11">
        <v>29</v>
      </c>
      <c r="AV422" s="11">
        <v>24</v>
      </c>
      <c r="AW422" s="12">
        <v>19</v>
      </c>
      <c r="AX422" s="13">
        <v>30</v>
      </c>
      <c r="AY422" s="13">
        <v>26</v>
      </c>
      <c r="AZ422" s="13">
        <v>40</v>
      </c>
      <c r="BA422" s="13">
        <v>56</v>
      </c>
      <c r="BB422" s="14">
        <v>54</v>
      </c>
      <c r="BC422" s="19">
        <f t="shared" si="34"/>
        <v>26</v>
      </c>
      <c r="BD422" s="55">
        <f t="shared" si="32"/>
        <v>0.98622929522572267</v>
      </c>
      <c r="BE422" s="19">
        <f t="shared" si="33"/>
        <v>1.0312439103605067</v>
      </c>
      <c r="BF422" s="19">
        <f t="shared" si="35"/>
        <v>1.0451575186748945</v>
      </c>
      <c r="BG422" s="19">
        <f t="shared" si="31"/>
        <v>1.0238778824293602</v>
      </c>
    </row>
    <row r="423" spans="1:59">
      <c r="A423" s="24">
        <v>422</v>
      </c>
      <c r="B423" s="31">
        <v>2006058</v>
      </c>
      <c r="C423" s="32" t="s">
        <v>421</v>
      </c>
      <c r="D423" s="21">
        <v>1</v>
      </c>
      <c r="E423" s="22">
        <v>12</v>
      </c>
      <c r="F423" s="22">
        <v>22</v>
      </c>
      <c r="G423" s="22">
        <v>23</v>
      </c>
      <c r="H423" s="22">
        <v>24</v>
      </c>
      <c r="I423" s="22">
        <v>25</v>
      </c>
      <c r="J423" s="23">
        <v>14</v>
      </c>
      <c r="Q423" s="33"/>
      <c r="R423" s="33"/>
      <c r="S423" s="33"/>
      <c r="T423" s="33"/>
      <c r="U423" s="33"/>
      <c r="V423" s="33"/>
      <c r="X423" s="34"/>
      <c r="Y423" s="33"/>
      <c r="Z423" s="33"/>
      <c r="AA423" s="33"/>
      <c r="AB423" s="33"/>
      <c r="AC423" s="35"/>
      <c r="AD423" s="33"/>
      <c r="AE423" s="33"/>
      <c r="AF423" s="33"/>
      <c r="AG423" s="33"/>
      <c r="AH423" s="33"/>
      <c r="AI423" s="33"/>
      <c r="AJ423" s="36"/>
      <c r="AK423" s="10">
        <v>5</v>
      </c>
      <c r="AL423" s="11">
        <v>7</v>
      </c>
      <c r="AM423" s="11">
        <v>12</v>
      </c>
      <c r="AN423" s="11">
        <v>11</v>
      </c>
      <c r="AO423" s="11">
        <v>16</v>
      </c>
      <c r="AP423" s="11">
        <v>19</v>
      </c>
      <c r="AQ423" s="11">
        <v>26</v>
      </c>
      <c r="AR423" s="11">
        <v>17</v>
      </c>
      <c r="AS423" s="11">
        <v>8</v>
      </c>
      <c r="AT423" s="11">
        <v>23</v>
      </c>
      <c r="AU423" s="11">
        <v>55</v>
      </c>
      <c r="AV423" s="11">
        <v>51</v>
      </c>
      <c r="AW423" s="12">
        <v>47</v>
      </c>
      <c r="AX423" s="13">
        <v>43</v>
      </c>
      <c r="AY423" s="13">
        <v>39</v>
      </c>
      <c r="AZ423" s="13">
        <v>35</v>
      </c>
      <c r="BA423" s="13">
        <v>31</v>
      </c>
      <c r="BB423" s="14">
        <v>27</v>
      </c>
      <c r="BC423" s="19">
        <f t="shared" si="34"/>
        <v>39</v>
      </c>
      <c r="BD423" s="55">
        <f t="shared" si="32"/>
        <v>0.95349139330951604</v>
      </c>
      <c r="BE423" s="19">
        <f t="shared" si="33"/>
        <v>0.99032153296524839</v>
      </c>
      <c r="BF423" s="19">
        <f t="shared" si="35"/>
        <v>1.0336992530042222</v>
      </c>
      <c r="BG423" s="19">
        <f t="shared" si="31"/>
        <v>1.0218317635595973</v>
      </c>
    </row>
    <row r="424" spans="1:59">
      <c r="A424" s="24">
        <v>423</v>
      </c>
      <c r="B424" s="31">
        <v>2006059</v>
      </c>
      <c r="C424" s="32" t="s">
        <v>422</v>
      </c>
      <c r="D424" s="21">
        <v>5</v>
      </c>
      <c r="E424" s="22">
        <v>10</v>
      </c>
      <c r="F424" s="22">
        <v>15</v>
      </c>
      <c r="G424" s="22">
        <v>17</v>
      </c>
      <c r="H424" s="22">
        <v>27</v>
      </c>
      <c r="I424" s="22">
        <v>29</v>
      </c>
      <c r="J424" s="23">
        <v>11</v>
      </c>
      <c r="Q424" s="33"/>
      <c r="R424" s="33"/>
      <c r="S424" s="33"/>
      <c r="T424" s="33"/>
      <c r="U424" s="33"/>
      <c r="V424" s="33"/>
      <c r="X424" s="34"/>
      <c r="Y424" s="33"/>
      <c r="Z424" s="33"/>
      <c r="AA424" s="33"/>
      <c r="AB424" s="33"/>
      <c r="AC424" s="35"/>
      <c r="AD424" s="33"/>
      <c r="AE424" s="33"/>
      <c r="AF424" s="33"/>
      <c r="AG424" s="33"/>
      <c r="AH424" s="33"/>
      <c r="AI424" s="33"/>
      <c r="AJ424" s="36"/>
      <c r="AK424" s="10">
        <v>7</v>
      </c>
      <c r="AL424" s="11">
        <v>11</v>
      </c>
      <c r="AM424" s="11">
        <v>8</v>
      </c>
      <c r="AN424" s="11">
        <v>25</v>
      </c>
      <c r="AO424" s="11">
        <v>19</v>
      </c>
      <c r="AP424" s="11">
        <v>23</v>
      </c>
      <c r="AQ424" s="11">
        <v>22</v>
      </c>
      <c r="AR424" s="11">
        <v>33</v>
      </c>
      <c r="AS424" s="11">
        <v>37</v>
      </c>
      <c r="AT424" s="11">
        <v>31</v>
      </c>
      <c r="AU424" s="11">
        <v>25</v>
      </c>
      <c r="AV424" s="11">
        <v>33</v>
      </c>
      <c r="AW424" s="12">
        <v>43</v>
      </c>
      <c r="AX424" s="13">
        <v>55</v>
      </c>
      <c r="AY424" s="13">
        <v>52</v>
      </c>
      <c r="AZ424" s="13">
        <v>67</v>
      </c>
      <c r="BA424" s="13">
        <v>65</v>
      </c>
      <c r="BB424" s="14">
        <v>63</v>
      </c>
      <c r="BC424" s="19">
        <f t="shared" si="34"/>
        <v>52</v>
      </c>
      <c r="BD424" s="55">
        <f t="shared" si="32"/>
        <v>0.96576810652809364</v>
      </c>
      <c r="BE424" s="19">
        <f t="shared" si="33"/>
        <v>1.0066904839233517</v>
      </c>
      <c r="BF424" s="19">
        <f t="shared" si="35"/>
        <v>1.027970120168886</v>
      </c>
      <c r="BG424" s="19">
        <f t="shared" si="31"/>
        <v>1.0251055537512179</v>
      </c>
    </row>
    <row r="425" spans="1:59">
      <c r="A425" s="24">
        <v>424</v>
      </c>
      <c r="B425" s="31">
        <v>2006060</v>
      </c>
      <c r="C425" s="32" t="s">
        <v>423</v>
      </c>
      <c r="D425" s="21">
        <v>5</v>
      </c>
      <c r="E425" s="22">
        <v>15</v>
      </c>
      <c r="F425" s="22">
        <v>19</v>
      </c>
      <c r="G425" s="22">
        <v>23</v>
      </c>
      <c r="H425" s="22">
        <v>30</v>
      </c>
      <c r="I425" s="22">
        <v>32</v>
      </c>
      <c r="J425" s="23">
        <v>14</v>
      </c>
      <c r="Q425" s="33"/>
      <c r="R425" s="33"/>
      <c r="S425" s="33"/>
      <c r="T425" s="33"/>
      <c r="U425" s="33"/>
      <c r="V425" s="33"/>
      <c r="X425" s="34"/>
      <c r="Y425" s="33"/>
      <c r="Z425" s="33"/>
      <c r="AA425" s="33"/>
      <c r="AB425" s="33"/>
      <c r="AC425" s="35"/>
      <c r="AD425" s="33"/>
      <c r="AE425" s="33"/>
      <c r="AF425" s="33"/>
      <c r="AG425" s="33"/>
      <c r="AH425" s="33"/>
      <c r="AI425" s="33"/>
      <c r="AJ425" s="36"/>
      <c r="AK425" s="10">
        <v>7</v>
      </c>
      <c r="AL425" s="11">
        <v>12</v>
      </c>
      <c r="AM425" s="11">
        <v>9</v>
      </c>
      <c r="AN425" s="11">
        <v>16</v>
      </c>
      <c r="AO425" s="11">
        <v>19</v>
      </c>
      <c r="AP425" s="11">
        <v>28</v>
      </c>
      <c r="AQ425" s="11">
        <v>25</v>
      </c>
      <c r="AR425" s="11">
        <v>24</v>
      </c>
      <c r="AS425" s="11">
        <v>36</v>
      </c>
      <c r="AT425" s="11">
        <v>40</v>
      </c>
      <c r="AU425" s="11">
        <v>33</v>
      </c>
      <c r="AV425" s="11">
        <v>26</v>
      </c>
      <c r="AW425" s="12">
        <v>19</v>
      </c>
      <c r="AX425" s="13">
        <v>44</v>
      </c>
      <c r="AY425" s="13">
        <v>56</v>
      </c>
      <c r="AZ425" s="13">
        <v>52</v>
      </c>
      <c r="BA425" s="13">
        <v>48</v>
      </c>
      <c r="BB425" s="14">
        <v>64</v>
      </c>
      <c r="BC425" s="19">
        <f t="shared" si="34"/>
        <v>56</v>
      </c>
      <c r="BD425" s="55">
        <f t="shared" si="32"/>
        <v>0.94121468009093856</v>
      </c>
      <c r="BE425" s="19">
        <f t="shared" si="33"/>
        <v>1.0046443650535888</v>
      </c>
      <c r="BF425" s="19">
        <f t="shared" si="35"/>
        <v>1.0320623579084118</v>
      </c>
      <c r="BG425" s="19">
        <f t="shared" si="31"/>
        <v>1.0291977914907438</v>
      </c>
    </row>
    <row r="426" spans="1:59">
      <c r="A426" s="24">
        <v>425</v>
      </c>
      <c r="B426" s="31">
        <v>2006061</v>
      </c>
      <c r="C426" s="32" t="s">
        <v>424</v>
      </c>
      <c r="D426" s="21">
        <v>5</v>
      </c>
      <c r="E426" s="22">
        <v>13</v>
      </c>
      <c r="F426" s="22">
        <v>17</v>
      </c>
      <c r="G426" s="22">
        <v>19</v>
      </c>
      <c r="H426" s="22">
        <v>25</v>
      </c>
      <c r="I426" s="22">
        <v>30</v>
      </c>
      <c r="J426" s="23">
        <v>11</v>
      </c>
      <c r="Q426" s="33"/>
      <c r="R426" s="33"/>
      <c r="S426" s="33"/>
      <c r="T426" s="33"/>
      <c r="U426" s="33"/>
      <c r="V426" s="33"/>
      <c r="X426" s="34"/>
      <c r="Y426" s="33"/>
      <c r="Z426" s="33"/>
      <c r="AA426" s="33"/>
      <c r="AB426" s="33"/>
      <c r="AC426" s="35"/>
      <c r="AD426" s="33"/>
      <c r="AE426" s="33"/>
      <c r="AF426" s="33"/>
      <c r="AG426" s="33"/>
      <c r="AH426" s="33"/>
      <c r="AI426" s="33"/>
      <c r="AJ426" s="36"/>
      <c r="AK426" s="10">
        <v>7</v>
      </c>
      <c r="AL426" s="11">
        <v>9</v>
      </c>
      <c r="AM426" s="11">
        <v>9</v>
      </c>
      <c r="AN426" s="11">
        <v>13</v>
      </c>
      <c r="AO426" s="11">
        <v>25</v>
      </c>
      <c r="AP426" s="11">
        <v>21</v>
      </c>
      <c r="AQ426" s="11">
        <v>28</v>
      </c>
      <c r="AR426" s="11">
        <v>29</v>
      </c>
      <c r="AS426" s="11">
        <v>32</v>
      </c>
      <c r="AT426" s="11">
        <v>25</v>
      </c>
      <c r="AU426" s="11">
        <v>31</v>
      </c>
      <c r="AV426" s="11">
        <v>39</v>
      </c>
      <c r="AW426" s="12">
        <v>34</v>
      </c>
      <c r="AX426" s="13">
        <v>45</v>
      </c>
      <c r="AY426" s="13">
        <v>41</v>
      </c>
      <c r="AZ426" s="13">
        <v>55</v>
      </c>
      <c r="BA426" s="13">
        <v>52</v>
      </c>
      <c r="BB426" s="14">
        <v>69</v>
      </c>
      <c r="BC426" s="19">
        <f t="shared" si="34"/>
        <v>41</v>
      </c>
      <c r="BD426" s="55">
        <f t="shared" si="32"/>
        <v>0.87573887625852542</v>
      </c>
      <c r="BE426" s="19">
        <f t="shared" si="33"/>
        <v>1.0107827216628775</v>
      </c>
      <c r="BF426" s="19">
        <f t="shared" si="35"/>
        <v>1.0320623579084118</v>
      </c>
      <c r="BG426" s="19">
        <f t="shared" si="31"/>
        <v>1.0222409873335498</v>
      </c>
    </row>
    <row r="427" spans="1:59">
      <c r="A427" s="24">
        <v>426</v>
      </c>
      <c r="B427" s="31">
        <v>2006062</v>
      </c>
      <c r="C427" s="32" t="s">
        <v>425</v>
      </c>
      <c r="D427" s="21">
        <v>18</v>
      </c>
      <c r="E427" s="22">
        <v>22</v>
      </c>
      <c r="F427" s="22">
        <v>23</v>
      </c>
      <c r="G427" s="22">
        <v>24</v>
      </c>
      <c r="H427" s="22">
        <v>26</v>
      </c>
      <c r="I427" s="22">
        <v>30</v>
      </c>
      <c r="J427" s="23">
        <v>1</v>
      </c>
      <c r="Q427" s="33"/>
      <c r="R427" s="33"/>
      <c r="S427" s="33"/>
      <c r="T427" s="33"/>
      <c r="U427" s="33"/>
      <c r="V427" s="33"/>
      <c r="X427" s="34"/>
      <c r="Y427" s="33"/>
      <c r="Z427" s="33"/>
      <c r="AA427" s="33"/>
      <c r="AB427" s="33"/>
      <c r="AC427" s="35"/>
      <c r="AD427" s="33"/>
      <c r="AE427" s="33"/>
      <c r="AF427" s="33"/>
      <c r="AG427" s="33"/>
      <c r="AH427" s="33"/>
      <c r="AI427" s="33"/>
      <c r="AJ427" s="36"/>
      <c r="AK427" s="10">
        <v>5</v>
      </c>
      <c r="AL427" s="11">
        <v>11</v>
      </c>
      <c r="AM427" s="11">
        <v>13</v>
      </c>
      <c r="AN427" s="11">
        <v>11</v>
      </c>
      <c r="AO427" s="11">
        <v>17</v>
      </c>
      <c r="AP427" s="11">
        <v>23</v>
      </c>
      <c r="AQ427" s="11">
        <v>26</v>
      </c>
      <c r="AR427" s="11">
        <v>23</v>
      </c>
      <c r="AS427" s="11">
        <v>22</v>
      </c>
      <c r="AT427" s="11">
        <v>35</v>
      </c>
      <c r="AU427" s="11">
        <v>39</v>
      </c>
      <c r="AV427" s="11">
        <v>45</v>
      </c>
      <c r="AW427" s="12">
        <v>38</v>
      </c>
      <c r="AX427" s="13">
        <v>47</v>
      </c>
      <c r="AY427" s="13">
        <v>41</v>
      </c>
      <c r="AZ427" s="13">
        <v>35</v>
      </c>
      <c r="BA427" s="13">
        <v>48</v>
      </c>
      <c r="BB427" s="14">
        <v>43</v>
      </c>
      <c r="BC427" s="19">
        <f t="shared" si="34"/>
        <v>41</v>
      </c>
      <c r="BD427" s="55">
        <f t="shared" si="32"/>
        <v>0.93712244235141273</v>
      </c>
      <c r="BE427" s="19">
        <f t="shared" si="33"/>
        <v>0.9616758687885677</v>
      </c>
      <c r="BF427" s="19">
        <f t="shared" si="35"/>
        <v>1.0246963299772653</v>
      </c>
      <c r="BG427" s="19">
        <f t="shared" si="31"/>
        <v>1.0091458265670672</v>
      </c>
    </row>
    <row r="428" spans="1:59">
      <c r="A428" s="24">
        <v>427</v>
      </c>
      <c r="B428" s="31">
        <v>2006063</v>
      </c>
      <c r="C428" s="32" t="s">
        <v>426</v>
      </c>
      <c r="D428" s="21">
        <v>4</v>
      </c>
      <c r="E428" s="22">
        <v>5</v>
      </c>
      <c r="F428" s="22">
        <v>15</v>
      </c>
      <c r="G428" s="22">
        <v>21</v>
      </c>
      <c r="H428" s="22">
        <v>23</v>
      </c>
      <c r="I428" s="22">
        <v>24</v>
      </c>
      <c r="J428" s="23">
        <v>8</v>
      </c>
      <c r="Q428" s="33"/>
      <c r="R428" s="33"/>
      <c r="S428" s="33"/>
      <c r="T428" s="33"/>
      <c r="U428" s="33"/>
      <c r="V428" s="33"/>
      <c r="X428" s="34"/>
      <c r="Y428" s="33"/>
      <c r="Z428" s="33"/>
      <c r="AA428" s="33"/>
      <c r="AB428" s="33"/>
      <c r="AC428" s="35"/>
      <c r="AD428" s="33"/>
      <c r="AE428" s="33"/>
      <c r="AF428" s="33"/>
      <c r="AG428" s="33"/>
      <c r="AH428" s="33"/>
      <c r="AI428" s="33"/>
      <c r="AJ428" s="36"/>
      <c r="AK428" s="10">
        <v>5</v>
      </c>
      <c r="AL428" s="11">
        <v>8</v>
      </c>
      <c r="AM428" s="11">
        <v>12</v>
      </c>
      <c r="AN428" s="11">
        <v>20</v>
      </c>
      <c r="AO428" s="11">
        <v>15</v>
      </c>
      <c r="AP428" s="11">
        <v>28</v>
      </c>
      <c r="AQ428" s="11">
        <v>29</v>
      </c>
      <c r="AR428" s="11">
        <v>22</v>
      </c>
      <c r="AS428" s="11">
        <v>26</v>
      </c>
      <c r="AT428" s="11">
        <v>32</v>
      </c>
      <c r="AU428" s="11">
        <v>40</v>
      </c>
      <c r="AV428" s="11">
        <v>36</v>
      </c>
      <c r="AW428" s="12">
        <v>32</v>
      </c>
      <c r="AX428" s="13">
        <v>44</v>
      </c>
      <c r="AY428" s="13">
        <v>41</v>
      </c>
      <c r="AZ428" s="13">
        <v>38</v>
      </c>
      <c r="BA428" s="13">
        <v>35</v>
      </c>
      <c r="BB428" s="14">
        <v>32</v>
      </c>
      <c r="BC428" s="19">
        <f t="shared" si="34"/>
        <v>41</v>
      </c>
      <c r="BD428" s="55">
        <f t="shared" si="32"/>
        <v>0.9453069178304645</v>
      </c>
      <c r="BE428" s="19">
        <f t="shared" si="33"/>
        <v>0.94939915556999022</v>
      </c>
      <c r="BF428" s="19">
        <f t="shared" si="35"/>
        <v>1.0287885677167912</v>
      </c>
      <c r="BG428" s="19">
        <f t="shared" si="31"/>
        <v>1.0079181552452094</v>
      </c>
    </row>
    <row r="429" spans="1:59">
      <c r="A429" s="24">
        <v>428</v>
      </c>
      <c r="B429" s="31">
        <v>2006064</v>
      </c>
      <c r="C429" s="32" t="s">
        <v>427</v>
      </c>
      <c r="D429" s="21">
        <v>3</v>
      </c>
      <c r="E429" s="22">
        <v>12</v>
      </c>
      <c r="F429" s="22">
        <v>14</v>
      </c>
      <c r="G429" s="22">
        <v>21</v>
      </c>
      <c r="H429" s="22">
        <v>24</v>
      </c>
      <c r="I429" s="22">
        <v>28</v>
      </c>
      <c r="J429" s="23">
        <v>11</v>
      </c>
      <c r="Q429" s="33"/>
      <c r="R429" s="33"/>
      <c r="S429" s="33"/>
      <c r="T429" s="33"/>
      <c r="U429" s="33"/>
      <c r="V429" s="33"/>
      <c r="X429" s="34"/>
      <c r="Y429" s="33"/>
      <c r="Z429" s="33"/>
      <c r="AA429" s="33"/>
      <c r="AB429" s="33"/>
      <c r="AC429" s="35"/>
      <c r="AD429" s="33"/>
      <c r="AE429" s="33"/>
      <c r="AF429" s="33"/>
      <c r="AG429" s="33"/>
      <c r="AH429" s="33"/>
      <c r="AI429" s="33"/>
      <c r="AJ429" s="36"/>
      <c r="AK429" s="10">
        <v>3</v>
      </c>
      <c r="AL429" s="11">
        <v>6</v>
      </c>
      <c r="AM429" s="11">
        <v>17</v>
      </c>
      <c r="AN429" s="11">
        <v>12</v>
      </c>
      <c r="AO429" s="11">
        <v>11</v>
      </c>
      <c r="AP429" s="11">
        <v>22</v>
      </c>
      <c r="AQ429" s="11">
        <v>21</v>
      </c>
      <c r="AR429" s="11">
        <v>22</v>
      </c>
      <c r="AS429" s="11">
        <v>25</v>
      </c>
      <c r="AT429" s="11">
        <v>18</v>
      </c>
      <c r="AU429" s="11">
        <v>37</v>
      </c>
      <c r="AV429" s="11">
        <v>32</v>
      </c>
      <c r="AW429" s="12">
        <v>57</v>
      </c>
      <c r="AX429" s="13">
        <v>54</v>
      </c>
      <c r="AY429" s="13">
        <v>51</v>
      </c>
      <c r="AZ429" s="13">
        <v>48</v>
      </c>
      <c r="BA429" s="13">
        <v>45</v>
      </c>
      <c r="BB429" s="14">
        <v>42</v>
      </c>
      <c r="BC429" s="19">
        <f t="shared" si="34"/>
        <v>51</v>
      </c>
      <c r="BD429" s="55">
        <f t="shared" si="32"/>
        <v>0.94121468009093856</v>
      </c>
      <c r="BE429" s="19">
        <f t="shared" si="33"/>
        <v>0.95349139330951604</v>
      </c>
      <c r="BF429" s="19">
        <f t="shared" si="35"/>
        <v>1.0189671971419292</v>
      </c>
      <c r="BG429" s="19">
        <f t="shared" si="31"/>
        <v>0.99932445599220532</v>
      </c>
    </row>
    <row r="430" spans="1:59">
      <c r="A430" s="24">
        <v>429</v>
      </c>
      <c r="B430" s="31">
        <v>2006065</v>
      </c>
      <c r="C430" s="32" t="s">
        <v>428</v>
      </c>
      <c r="D430" s="21">
        <v>4</v>
      </c>
      <c r="E430" s="22">
        <v>8</v>
      </c>
      <c r="F430" s="22">
        <v>17</v>
      </c>
      <c r="G430" s="22">
        <v>28</v>
      </c>
      <c r="H430" s="22">
        <v>29</v>
      </c>
      <c r="I430" s="22">
        <v>30</v>
      </c>
      <c r="J430" s="23">
        <v>13</v>
      </c>
      <c r="Q430" s="33"/>
      <c r="R430" s="33"/>
      <c r="S430" s="33"/>
      <c r="T430" s="33"/>
      <c r="U430" s="33"/>
      <c r="V430" s="33"/>
      <c r="X430" s="34"/>
      <c r="Y430" s="33"/>
      <c r="Z430" s="33"/>
      <c r="AA430" s="33"/>
      <c r="AB430" s="33"/>
      <c r="AC430" s="35"/>
      <c r="AD430" s="33"/>
      <c r="AE430" s="33"/>
      <c r="AF430" s="33"/>
      <c r="AG430" s="33"/>
      <c r="AH430" s="33"/>
      <c r="AI430" s="33"/>
      <c r="AJ430" s="36"/>
      <c r="AK430" s="10">
        <v>8</v>
      </c>
      <c r="AL430" s="11">
        <v>4</v>
      </c>
      <c r="AM430" s="11">
        <v>16</v>
      </c>
      <c r="AN430" s="11">
        <v>20</v>
      </c>
      <c r="AO430" s="11">
        <v>11</v>
      </c>
      <c r="AP430" s="11">
        <v>20</v>
      </c>
      <c r="AQ430" s="11">
        <v>26</v>
      </c>
      <c r="AR430" s="11">
        <v>36</v>
      </c>
      <c r="AS430" s="11">
        <v>39</v>
      </c>
      <c r="AT430" s="11">
        <v>32</v>
      </c>
      <c r="AU430" s="11">
        <v>25</v>
      </c>
      <c r="AV430" s="11">
        <v>18</v>
      </c>
      <c r="AW430" s="12">
        <v>41</v>
      </c>
      <c r="AX430" s="13">
        <v>52</v>
      </c>
      <c r="AY430" s="13">
        <v>48</v>
      </c>
      <c r="AZ430" s="13">
        <v>62</v>
      </c>
      <c r="BA430" s="13">
        <v>59</v>
      </c>
      <c r="BB430" s="14">
        <v>56</v>
      </c>
      <c r="BC430" s="19">
        <f t="shared" si="34"/>
        <v>48</v>
      </c>
      <c r="BD430" s="55">
        <f t="shared" si="32"/>
        <v>0.90847677817473205</v>
      </c>
      <c r="BE430" s="19">
        <f t="shared" si="33"/>
        <v>0.92484572913283536</v>
      </c>
      <c r="BF430" s="19">
        <f t="shared" si="35"/>
        <v>1.0058720363754465</v>
      </c>
      <c r="BG430" s="19">
        <f t="shared" si="31"/>
        <v>0.99605066580058454</v>
      </c>
    </row>
    <row r="431" spans="1:59">
      <c r="A431" s="24">
        <v>430</v>
      </c>
      <c r="B431" s="31">
        <v>2006066</v>
      </c>
      <c r="C431" s="32" t="s">
        <v>429</v>
      </c>
      <c r="D431" s="21">
        <v>6</v>
      </c>
      <c r="E431" s="22">
        <v>8</v>
      </c>
      <c r="F431" s="22">
        <v>11</v>
      </c>
      <c r="G431" s="22">
        <v>18</v>
      </c>
      <c r="H431" s="22">
        <v>30</v>
      </c>
      <c r="I431" s="22">
        <v>33</v>
      </c>
      <c r="J431" s="23">
        <v>5</v>
      </c>
      <c r="Q431" s="33"/>
      <c r="R431" s="33"/>
      <c r="S431" s="33"/>
      <c r="T431" s="33"/>
      <c r="U431" s="33"/>
      <c r="V431" s="33"/>
      <c r="X431" s="34"/>
      <c r="Y431" s="33"/>
      <c r="Z431" s="33"/>
      <c r="AA431" s="33"/>
      <c r="AB431" s="33"/>
      <c r="AC431" s="35"/>
      <c r="AD431" s="33"/>
      <c r="AE431" s="33"/>
      <c r="AF431" s="33"/>
      <c r="AG431" s="33"/>
      <c r="AH431" s="33"/>
      <c r="AI431" s="33"/>
      <c r="AJ431" s="36"/>
      <c r="AK431" s="10">
        <v>4</v>
      </c>
      <c r="AL431" s="11">
        <v>10</v>
      </c>
      <c r="AM431" s="11">
        <v>11</v>
      </c>
      <c r="AN431" s="11">
        <v>10</v>
      </c>
      <c r="AO431" s="11">
        <v>22</v>
      </c>
      <c r="AP431" s="11">
        <v>18</v>
      </c>
      <c r="AQ431" s="11">
        <v>25</v>
      </c>
      <c r="AR431" s="11">
        <v>26</v>
      </c>
      <c r="AS431" s="11">
        <v>29</v>
      </c>
      <c r="AT431" s="11">
        <v>46</v>
      </c>
      <c r="AU431" s="11">
        <v>41</v>
      </c>
      <c r="AV431" s="11">
        <v>36</v>
      </c>
      <c r="AW431" s="12">
        <v>31</v>
      </c>
      <c r="AX431" s="13">
        <v>42</v>
      </c>
      <c r="AY431" s="13">
        <v>55</v>
      </c>
      <c r="AZ431" s="13">
        <v>52</v>
      </c>
      <c r="BA431" s="13">
        <v>68</v>
      </c>
      <c r="BB431" s="14">
        <v>66</v>
      </c>
      <c r="BC431" s="19">
        <f t="shared" si="34"/>
        <v>55</v>
      </c>
      <c r="BD431" s="55">
        <f t="shared" si="32"/>
        <v>0.96576810652809364</v>
      </c>
      <c r="BE431" s="19">
        <f t="shared" si="33"/>
        <v>0.92075349139330953</v>
      </c>
      <c r="BF431" s="19">
        <f t="shared" si="35"/>
        <v>1.0140565118544982</v>
      </c>
      <c r="BG431" s="19">
        <f t="shared" si="31"/>
        <v>1.0021890224098733</v>
      </c>
    </row>
    <row r="432" spans="1:59">
      <c r="A432" s="24">
        <v>431</v>
      </c>
      <c r="B432" s="31">
        <v>2006067</v>
      </c>
      <c r="C432" s="32" t="s">
        <v>430</v>
      </c>
      <c r="D432" s="21">
        <v>7</v>
      </c>
      <c r="E432" s="22">
        <v>8</v>
      </c>
      <c r="F432" s="22">
        <v>11</v>
      </c>
      <c r="G432" s="22">
        <v>16</v>
      </c>
      <c r="H432" s="22">
        <v>17</v>
      </c>
      <c r="I432" s="22">
        <v>24</v>
      </c>
      <c r="J432" s="23">
        <v>13</v>
      </c>
      <c r="Q432" s="33"/>
      <c r="R432" s="33"/>
      <c r="S432" s="33"/>
      <c r="T432" s="33"/>
      <c r="U432" s="33"/>
      <c r="V432" s="33"/>
      <c r="X432" s="34"/>
      <c r="Y432" s="33"/>
      <c r="Z432" s="33"/>
      <c r="AA432" s="33"/>
      <c r="AB432" s="33"/>
      <c r="AC432" s="35"/>
      <c r="AD432" s="33"/>
      <c r="AE432" s="33"/>
      <c r="AF432" s="33"/>
      <c r="AG432" s="33"/>
      <c r="AH432" s="33"/>
      <c r="AI432" s="33"/>
      <c r="AJ432" s="36"/>
      <c r="AK432" s="10">
        <v>8</v>
      </c>
      <c r="AL432" s="11">
        <v>7</v>
      </c>
      <c r="AM432" s="11">
        <v>13</v>
      </c>
      <c r="AN432" s="11">
        <v>17</v>
      </c>
      <c r="AO432" s="11">
        <v>13</v>
      </c>
      <c r="AP432" s="11">
        <v>11</v>
      </c>
      <c r="AQ432" s="11">
        <v>38</v>
      </c>
      <c r="AR432" s="11">
        <v>33</v>
      </c>
      <c r="AS432" s="11">
        <v>28</v>
      </c>
      <c r="AT432" s="11">
        <v>35</v>
      </c>
      <c r="AU432" s="11">
        <v>44</v>
      </c>
      <c r="AV432" s="11">
        <v>41</v>
      </c>
      <c r="AW432" s="12">
        <v>38</v>
      </c>
      <c r="AX432" s="13">
        <v>35</v>
      </c>
      <c r="AY432" s="13">
        <v>49</v>
      </c>
      <c r="AZ432" s="13">
        <v>65</v>
      </c>
      <c r="BA432" s="13">
        <v>64</v>
      </c>
      <c r="BB432" s="14">
        <v>63</v>
      </c>
      <c r="BC432" s="19">
        <f t="shared" si="34"/>
        <v>49</v>
      </c>
      <c r="BD432" s="55">
        <f t="shared" si="32"/>
        <v>0.99850600844430004</v>
      </c>
      <c r="BE432" s="19">
        <f t="shared" si="33"/>
        <v>0.96781422539785633</v>
      </c>
      <c r="BF432" s="19">
        <f t="shared" si="35"/>
        <v>1.0058720363754465</v>
      </c>
      <c r="BG432" s="19">
        <f t="shared" si="31"/>
        <v>0.99768756089639488</v>
      </c>
    </row>
    <row r="433" spans="1:59">
      <c r="A433" s="24">
        <v>432</v>
      </c>
      <c r="B433" s="31">
        <v>2006068</v>
      </c>
      <c r="C433" s="32" t="s">
        <v>431</v>
      </c>
      <c r="D433" s="21">
        <v>3</v>
      </c>
      <c r="E433" s="22">
        <v>7</v>
      </c>
      <c r="F433" s="22">
        <v>10</v>
      </c>
      <c r="G433" s="22">
        <v>14</v>
      </c>
      <c r="H433" s="22">
        <v>30</v>
      </c>
      <c r="I433" s="22">
        <v>33</v>
      </c>
      <c r="J433" s="23">
        <v>10</v>
      </c>
      <c r="Q433" s="33"/>
      <c r="R433" s="33"/>
      <c r="S433" s="33"/>
      <c r="T433" s="33"/>
      <c r="U433" s="33"/>
      <c r="V433" s="33"/>
      <c r="X433" s="34"/>
      <c r="Y433" s="33"/>
      <c r="Z433" s="33"/>
      <c r="AA433" s="33"/>
      <c r="AB433" s="33"/>
      <c r="AC433" s="35"/>
      <c r="AD433" s="33"/>
      <c r="AE433" s="33"/>
      <c r="AF433" s="33"/>
      <c r="AG433" s="33"/>
      <c r="AH433" s="33"/>
      <c r="AI433" s="33"/>
      <c r="AJ433" s="36"/>
      <c r="AK433" s="10">
        <v>4</v>
      </c>
      <c r="AL433" s="11">
        <v>13</v>
      </c>
      <c r="AM433" s="11">
        <v>12</v>
      </c>
      <c r="AN433" s="11">
        <v>13</v>
      </c>
      <c r="AO433" s="11">
        <v>13</v>
      </c>
      <c r="AP433" s="11">
        <v>25</v>
      </c>
      <c r="AQ433" s="11">
        <v>25</v>
      </c>
      <c r="AR433" s="11">
        <v>17</v>
      </c>
      <c r="AS433" s="11">
        <v>31</v>
      </c>
      <c r="AT433" s="11">
        <v>37</v>
      </c>
      <c r="AU433" s="11">
        <v>32</v>
      </c>
      <c r="AV433" s="11">
        <v>27</v>
      </c>
      <c r="AW433" s="12">
        <v>37</v>
      </c>
      <c r="AX433" s="13">
        <v>49</v>
      </c>
      <c r="AY433" s="13">
        <v>63</v>
      </c>
      <c r="AZ433" s="13">
        <v>61</v>
      </c>
      <c r="BA433" s="13">
        <v>59</v>
      </c>
      <c r="BB433" s="14">
        <v>57</v>
      </c>
      <c r="BC433" s="19">
        <f t="shared" si="34"/>
        <v>63</v>
      </c>
      <c r="BD433" s="55">
        <f t="shared" si="32"/>
        <v>1.0885352387138683</v>
      </c>
      <c r="BE433" s="19">
        <f t="shared" si="33"/>
        <v>1.0169210782721663</v>
      </c>
      <c r="BF433" s="19">
        <f t="shared" si="35"/>
        <v>1.0025982461838259</v>
      </c>
      <c r="BG433" s="19">
        <f t="shared" si="31"/>
        <v>1.0054628126014939</v>
      </c>
    </row>
    <row r="434" spans="1:59">
      <c r="A434" s="24">
        <v>433</v>
      </c>
      <c r="B434" s="31">
        <v>2006069</v>
      </c>
      <c r="C434" s="32" t="s">
        <v>432</v>
      </c>
      <c r="D434" s="21">
        <v>5</v>
      </c>
      <c r="E434" s="22">
        <v>16</v>
      </c>
      <c r="F434" s="22">
        <v>20</v>
      </c>
      <c r="G434" s="22">
        <v>22</v>
      </c>
      <c r="H434" s="22">
        <v>29</v>
      </c>
      <c r="I434" s="22">
        <v>30</v>
      </c>
      <c r="J434" s="23">
        <v>8</v>
      </c>
      <c r="Q434" s="33"/>
      <c r="R434" s="33"/>
      <c r="S434" s="33"/>
      <c r="T434" s="33"/>
      <c r="U434" s="33"/>
      <c r="V434" s="33"/>
      <c r="X434" s="34"/>
      <c r="Y434" s="33"/>
      <c r="Z434" s="33"/>
      <c r="AA434" s="33"/>
      <c r="AB434" s="33"/>
      <c r="AC434" s="35"/>
      <c r="AD434" s="33"/>
      <c r="AE434" s="33"/>
      <c r="AF434" s="33"/>
      <c r="AG434" s="33"/>
      <c r="AH434" s="33"/>
      <c r="AI434" s="33"/>
      <c r="AJ434" s="36"/>
      <c r="AK434" s="10">
        <v>8</v>
      </c>
      <c r="AL434" s="11">
        <v>6</v>
      </c>
      <c r="AM434" s="11">
        <v>7</v>
      </c>
      <c r="AN434" s="11">
        <v>20</v>
      </c>
      <c r="AO434" s="11">
        <v>17</v>
      </c>
      <c r="AP434" s="11">
        <v>26</v>
      </c>
      <c r="AQ434" s="11">
        <v>23</v>
      </c>
      <c r="AR434" s="11">
        <v>22</v>
      </c>
      <c r="AS434" s="11">
        <v>34</v>
      </c>
      <c r="AT434" s="11">
        <v>38</v>
      </c>
      <c r="AU434" s="11">
        <v>31</v>
      </c>
      <c r="AV434" s="11">
        <v>24</v>
      </c>
      <c r="AW434" s="12">
        <v>32</v>
      </c>
      <c r="AX434" s="13">
        <v>42</v>
      </c>
      <c r="AY434" s="13">
        <v>54</v>
      </c>
      <c r="AZ434" s="13">
        <v>50</v>
      </c>
      <c r="BA434" s="13">
        <v>46</v>
      </c>
      <c r="BB434" s="14">
        <v>42</v>
      </c>
      <c r="BC434" s="19">
        <f t="shared" si="34"/>
        <v>54</v>
      </c>
      <c r="BD434" s="55">
        <f t="shared" si="32"/>
        <v>1.1008119519324455</v>
      </c>
      <c r="BE434" s="19">
        <f t="shared" si="33"/>
        <v>1.0210133160116921</v>
      </c>
      <c r="BF434" s="19">
        <f t="shared" si="35"/>
        <v>1.0107827216628775</v>
      </c>
      <c r="BG434" s="19">
        <f t="shared" si="31"/>
        <v>1.0062812601493991</v>
      </c>
    </row>
    <row r="435" spans="1:59">
      <c r="A435" s="24">
        <v>434</v>
      </c>
      <c r="B435" s="31">
        <v>2006070</v>
      </c>
      <c r="C435" s="32" t="s">
        <v>433</v>
      </c>
      <c r="D435" s="21">
        <v>2</v>
      </c>
      <c r="E435" s="22">
        <v>3</v>
      </c>
      <c r="F435" s="22">
        <v>11</v>
      </c>
      <c r="G435" s="22">
        <v>13</v>
      </c>
      <c r="H435" s="22">
        <v>20</v>
      </c>
      <c r="I435" s="22">
        <v>27</v>
      </c>
      <c r="J435" s="23">
        <v>2</v>
      </c>
      <c r="Q435" s="33"/>
      <c r="R435" s="33"/>
      <c r="S435" s="33"/>
      <c r="T435" s="33"/>
      <c r="U435" s="33"/>
      <c r="V435" s="33"/>
      <c r="X435" s="34"/>
      <c r="Y435" s="33"/>
      <c r="Z435" s="33"/>
      <c r="AA435" s="33"/>
      <c r="AB435" s="33"/>
      <c r="AC435" s="35"/>
      <c r="AD435" s="33"/>
      <c r="AE435" s="33"/>
      <c r="AF435" s="33"/>
      <c r="AG435" s="33"/>
      <c r="AH435" s="33"/>
      <c r="AI435" s="33"/>
      <c r="AJ435" s="36"/>
      <c r="AK435" s="10">
        <v>7</v>
      </c>
      <c r="AL435" s="11">
        <v>12</v>
      </c>
      <c r="AM435" s="11">
        <v>11</v>
      </c>
      <c r="AN435" s="11">
        <v>16</v>
      </c>
      <c r="AO435" s="11">
        <v>27</v>
      </c>
      <c r="AP435" s="11">
        <v>20</v>
      </c>
      <c r="AQ435" s="11">
        <v>13</v>
      </c>
      <c r="AR435" s="11">
        <v>16</v>
      </c>
      <c r="AS435" s="11">
        <v>21</v>
      </c>
      <c r="AT435" s="11">
        <v>28</v>
      </c>
      <c r="AU435" s="11">
        <v>24</v>
      </c>
      <c r="AV435" s="11">
        <v>48</v>
      </c>
      <c r="AW435" s="12">
        <v>46</v>
      </c>
      <c r="AX435" s="13">
        <v>44</v>
      </c>
      <c r="AY435" s="13">
        <v>42</v>
      </c>
      <c r="AZ435" s="13">
        <v>40</v>
      </c>
      <c r="BA435" s="13">
        <v>38</v>
      </c>
      <c r="BB435" s="14">
        <v>36</v>
      </c>
      <c r="BC435" s="19">
        <f t="shared" si="34"/>
        <v>42</v>
      </c>
      <c r="BD435" s="55">
        <f t="shared" si="32"/>
        <v>1.0762585254952908</v>
      </c>
      <c r="BE435" s="19">
        <f t="shared" si="33"/>
        <v>0.99236765183501141</v>
      </c>
      <c r="BF435" s="19">
        <f t="shared" si="35"/>
        <v>1.0091458265670672</v>
      </c>
      <c r="BG435" s="19">
        <f t="shared" si="31"/>
        <v>1.0050535888275414</v>
      </c>
    </row>
    <row r="436" spans="1:59">
      <c r="A436" s="24">
        <v>435</v>
      </c>
      <c r="B436" s="31">
        <v>2006071</v>
      </c>
      <c r="C436" s="32" t="s">
        <v>434</v>
      </c>
      <c r="D436" s="21">
        <v>5</v>
      </c>
      <c r="E436" s="22">
        <v>11</v>
      </c>
      <c r="F436" s="22">
        <v>12</v>
      </c>
      <c r="G436" s="22">
        <v>19</v>
      </c>
      <c r="H436" s="22">
        <v>29</v>
      </c>
      <c r="I436" s="22">
        <v>31</v>
      </c>
      <c r="J436" s="23">
        <v>1</v>
      </c>
      <c r="Q436" s="33"/>
      <c r="R436" s="33"/>
      <c r="S436" s="33"/>
      <c r="T436" s="33"/>
      <c r="U436" s="33"/>
      <c r="V436" s="33"/>
      <c r="X436" s="34"/>
      <c r="Y436" s="33"/>
      <c r="Z436" s="33"/>
      <c r="AA436" s="33"/>
      <c r="AB436" s="33"/>
      <c r="AC436" s="35"/>
      <c r="AD436" s="33"/>
      <c r="AE436" s="33"/>
      <c r="AF436" s="33"/>
      <c r="AG436" s="33"/>
      <c r="AH436" s="33"/>
      <c r="AI436" s="33"/>
      <c r="AJ436" s="36"/>
      <c r="AK436" s="10">
        <v>8</v>
      </c>
      <c r="AL436" s="11">
        <v>11</v>
      </c>
      <c r="AM436" s="11">
        <v>12</v>
      </c>
      <c r="AN436" s="11">
        <v>17</v>
      </c>
      <c r="AO436" s="11">
        <v>23</v>
      </c>
      <c r="AP436" s="11">
        <v>27</v>
      </c>
      <c r="AQ436" s="11">
        <v>17</v>
      </c>
      <c r="AR436" s="11">
        <v>27</v>
      </c>
      <c r="AS436" s="11">
        <v>30</v>
      </c>
      <c r="AT436" s="11">
        <v>35</v>
      </c>
      <c r="AU436" s="11">
        <v>42</v>
      </c>
      <c r="AV436" s="11">
        <v>37</v>
      </c>
      <c r="AW436" s="12">
        <v>47</v>
      </c>
      <c r="AX436" s="13">
        <v>59</v>
      </c>
      <c r="AY436" s="13">
        <v>56</v>
      </c>
      <c r="AZ436" s="13">
        <v>53</v>
      </c>
      <c r="BA436" s="13">
        <v>50</v>
      </c>
      <c r="BB436" s="14">
        <v>67</v>
      </c>
      <c r="BC436" s="19">
        <f t="shared" si="34"/>
        <v>56</v>
      </c>
      <c r="BD436" s="55">
        <f t="shared" si="32"/>
        <v>1.0803507632348164</v>
      </c>
      <c r="BE436" s="19">
        <f t="shared" si="33"/>
        <v>1.023059434881455</v>
      </c>
      <c r="BF436" s="19">
        <f t="shared" si="35"/>
        <v>1.0050535888275414</v>
      </c>
      <c r="BG436" s="19">
        <f t="shared" ref="BG436:BG499" si="36">IF($B436="","",SUM($BC387:$BC436)/50/$BM$3)</f>
        <v>1.0197856446898343</v>
      </c>
    </row>
    <row r="437" spans="1:59">
      <c r="A437" s="24">
        <v>436</v>
      </c>
      <c r="B437" s="31">
        <v>2006072</v>
      </c>
      <c r="C437" s="32" t="s">
        <v>435</v>
      </c>
      <c r="D437" s="21">
        <v>2</v>
      </c>
      <c r="E437" s="22">
        <v>3</v>
      </c>
      <c r="F437" s="22">
        <v>5</v>
      </c>
      <c r="G437" s="22">
        <v>20</v>
      </c>
      <c r="H437" s="22">
        <v>21</v>
      </c>
      <c r="I437" s="22">
        <v>24</v>
      </c>
      <c r="J437" s="23">
        <v>8</v>
      </c>
      <c r="Q437" s="33"/>
      <c r="R437" s="33"/>
      <c r="S437" s="33"/>
      <c r="T437" s="33"/>
      <c r="U437" s="33"/>
      <c r="V437" s="33"/>
      <c r="X437" s="34"/>
      <c r="Y437" s="33"/>
      <c r="Z437" s="33"/>
      <c r="AA437" s="33"/>
      <c r="AB437" s="33"/>
      <c r="AC437" s="35"/>
      <c r="AD437" s="33"/>
      <c r="AE437" s="33"/>
      <c r="AF437" s="33"/>
      <c r="AG437" s="33"/>
      <c r="AH437" s="33"/>
      <c r="AI437" s="33"/>
      <c r="AJ437" s="36"/>
      <c r="AK437" s="10">
        <v>6</v>
      </c>
      <c r="AL437" s="11">
        <v>7</v>
      </c>
      <c r="AM437" s="11">
        <v>10</v>
      </c>
      <c r="AN437" s="11">
        <v>15</v>
      </c>
      <c r="AO437" s="11">
        <v>19</v>
      </c>
      <c r="AP437" s="11">
        <v>19</v>
      </c>
      <c r="AQ437" s="11">
        <v>21</v>
      </c>
      <c r="AR437" s="11">
        <v>15</v>
      </c>
      <c r="AS437" s="11">
        <v>31</v>
      </c>
      <c r="AT437" s="11">
        <v>27</v>
      </c>
      <c r="AU437" s="11">
        <v>36</v>
      </c>
      <c r="AV437" s="11">
        <v>33</v>
      </c>
      <c r="AW437" s="12">
        <v>30</v>
      </c>
      <c r="AX437" s="13">
        <v>27</v>
      </c>
      <c r="AY437" s="13">
        <v>24</v>
      </c>
      <c r="AZ437" s="13">
        <v>21</v>
      </c>
      <c r="BA437" s="13">
        <v>18</v>
      </c>
      <c r="BB437" s="14">
        <v>15</v>
      </c>
      <c r="BC437" s="19">
        <f t="shared" si="34"/>
        <v>24</v>
      </c>
      <c r="BD437" s="55">
        <f t="shared" si="32"/>
        <v>0.9780448197466709</v>
      </c>
      <c r="BE437" s="19">
        <f t="shared" si="33"/>
        <v>0.98827541409548547</v>
      </c>
      <c r="BF437" s="19">
        <f t="shared" si="35"/>
        <v>0.99523221825267949</v>
      </c>
      <c r="BG437" s="19">
        <f t="shared" si="36"/>
        <v>1.0099642741149724</v>
      </c>
    </row>
    <row r="438" spans="1:59">
      <c r="A438" s="24">
        <v>437</v>
      </c>
      <c r="B438" s="31">
        <v>2006073</v>
      </c>
      <c r="C438" s="32" t="s">
        <v>436</v>
      </c>
      <c r="D438" s="21">
        <v>5</v>
      </c>
      <c r="E438" s="22">
        <v>13</v>
      </c>
      <c r="F438" s="22">
        <v>16</v>
      </c>
      <c r="G438" s="22">
        <v>18</v>
      </c>
      <c r="H438" s="22">
        <v>27</v>
      </c>
      <c r="I438" s="22">
        <v>29</v>
      </c>
      <c r="J438" s="23">
        <v>12</v>
      </c>
      <c r="Q438" s="33"/>
      <c r="R438" s="33"/>
      <c r="S438" s="33"/>
      <c r="T438" s="33"/>
      <c r="U438" s="33"/>
      <c r="V438" s="33"/>
      <c r="X438" s="34"/>
      <c r="Y438" s="33"/>
      <c r="Z438" s="33"/>
      <c r="AA438" s="33"/>
      <c r="AB438" s="33"/>
      <c r="AC438" s="35"/>
      <c r="AD438" s="33"/>
      <c r="AE438" s="33"/>
      <c r="AF438" s="33"/>
      <c r="AG438" s="33"/>
      <c r="AH438" s="33"/>
      <c r="AI438" s="33"/>
      <c r="AJ438" s="36"/>
      <c r="AK438" s="10">
        <v>6</v>
      </c>
      <c r="AL438" s="11">
        <v>8</v>
      </c>
      <c r="AM438" s="11">
        <v>13</v>
      </c>
      <c r="AN438" s="11">
        <v>18</v>
      </c>
      <c r="AO438" s="11">
        <v>24</v>
      </c>
      <c r="AP438" s="11">
        <v>20</v>
      </c>
      <c r="AQ438" s="11">
        <v>18</v>
      </c>
      <c r="AR438" s="11">
        <v>38</v>
      </c>
      <c r="AS438" s="11">
        <v>31</v>
      </c>
      <c r="AT438" s="11">
        <v>24</v>
      </c>
      <c r="AU438" s="11">
        <v>17</v>
      </c>
      <c r="AV438" s="11">
        <v>38</v>
      </c>
      <c r="AW438" s="12">
        <v>48</v>
      </c>
      <c r="AX438" s="13">
        <v>44</v>
      </c>
      <c r="AY438" s="13">
        <v>57</v>
      </c>
      <c r="AZ438" s="13">
        <v>54</v>
      </c>
      <c r="BA438" s="13">
        <v>70</v>
      </c>
      <c r="BB438" s="14">
        <v>68</v>
      </c>
      <c r="BC438" s="19">
        <f t="shared" si="34"/>
        <v>57</v>
      </c>
      <c r="BD438" s="55">
        <f t="shared" si="32"/>
        <v>0.95349139330951604</v>
      </c>
      <c r="BE438" s="19">
        <f t="shared" si="33"/>
        <v>1.0210133160116921</v>
      </c>
      <c r="BF438" s="19">
        <f t="shared" si="35"/>
        <v>0.99359532315686916</v>
      </c>
      <c r="BG438" s="19">
        <f t="shared" si="36"/>
        <v>1.0128288405326404</v>
      </c>
    </row>
    <row r="439" spans="1:59">
      <c r="A439" s="24">
        <v>438</v>
      </c>
      <c r="B439" s="31">
        <v>2006074</v>
      </c>
      <c r="C439" s="32" t="s">
        <v>437</v>
      </c>
      <c r="D439" s="21">
        <v>1</v>
      </c>
      <c r="E439" s="22">
        <v>3</v>
      </c>
      <c r="F439" s="22">
        <v>15</v>
      </c>
      <c r="G439" s="22">
        <v>19</v>
      </c>
      <c r="H439" s="22">
        <v>25</v>
      </c>
      <c r="I439" s="22">
        <v>33</v>
      </c>
      <c r="J439" s="23">
        <v>4</v>
      </c>
      <c r="Q439" s="33"/>
      <c r="R439" s="33"/>
      <c r="S439" s="33"/>
      <c r="T439" s="33"/>
      <c r="U439" s="33"/>
      <c r="V439" s="33"/>
      <c r="X439" s="34"/>
      <c r="Y439" s="33"/>
      <c r="Z439" s="33"/>
      <c r="AA439" s="33"/>
      <c r="AB439" s="33"/>
      <c r="AC439" s="35"/>
      <c r="AD439" s="33"/>
      <c r="AE439" s="33"/>
      <c r="AF439" s="33"/>
      <c r="AG439" s="33"/>
      <c r="AH439" s="33"/>
      <c r="AI439" s="33"/>
      <c r="AJ439" s="36"/>
      <c r="AK439" s="10">
        <v>3</v>
      </c>
      <c r="AL439" s="11">
        <v>12</v>
      </c>
      <c r="AM439" s="11">
        <v>11</v>
      </c>
      <c r="AN439" s="11">
        <v>12</v>
      </c>
      <c r="AO439" s="11">
        <v>19</v>
      </c>
      <c r="AP439" s="11">
        <v>16</v>
      </c>
      <c r="AQ439" s="11">
        <v>24</v>
      </c>
      <c r="AR439" s="11">
        <v>26</v>
      </c>
      <c r="AS439" s="11">
        <v>19</v>
      </c>
      <c r="AT439" s="11">
        <v>24</v>
      </c>
      <c r="AU439" s="11">
        <v>31</v>
      </c>
      <c r="AV439" s="11">
        <v>26</v>
      </c>
      <c r="AW439" s="12">
        <v>21</v>
      </c>
      <c r="AX439" s="13">
        <v>32</v>
      </c>
      <c r="AY439" s="13">
        <v>45</v>
      </c>
      <c r="AZ439" s="13">
        <v>42</v>
      </c>
      <c r="BA439" s="13">
        <v>39</v>
      </c>
      <c r="BB439" s="14">
        <v>56</v>
      </c>
      <c r="BC439" s="19">
        <f t="shared" si="34"/>
        <v>45</v>
      </c>
      <c r="BD439" s="55">
        <f t="shared" si="32"/>
        <v>0.91666125365378359</v>
      </c>
      <c r="BE439" s="19">
        <f t="shared" si="33"/>
        <v>1.0087366027931146</v>
      </c>
      <c r="BF439" s="19">
        <f t="shared" si="35"/>
        <v>0.99441377070477432</v>
      </c>
      <c r="BG439" s="19">
        <f t="shared" si="36"/>
        <v>1.0136472880805456</v>
      </c>
    </row>
    <row r="440" spans="1:59">
      <c r="A440" s="24">
        <v>439</v>
      </c>
      <c r="B440" s="31">
        <v>2006075</v>
      </c>
      <c r="C440" s="32" t="s">
        <v>438</v>
      </c>
      <c r="D440" s="21">
        <v>10</v>
      </c>
      <c r="E440" s="22">
        <v>21</v>
      </c>
      <c r="F440" s="22">
        <v>22</v>
      </c>
      <c r="G440" s="22">
        <v>23</v>
      </c>
      <c r="H440" s="22">
        <v>25</v>
      </c>
      <c r="I440" s="22">
        <v>33</v>
      </c>
      <c r="J440" s="23">
        <v>11</v>
      </c>
      <c r="Q440" s="33"/>
      <c r="R440" s="33"/>
      <c r="S440" s="33"/>
      <c r="T440" s="33"/>
      <c r="U440" s="33"/>
      <c r="V440" s="33"/>
      <c r="X440" s="34"/>
      <c r="Y440" s="33"/>
      <c r="Z440" s="33"/>
      <c r="AA440" s="33"/>
      <c r="AB440" s="33"/>
      <c r="AC440" s="35"/>
      <c r="AD440" s="33"/>
      <c r="AE440" s="33"/>
      <c r="AF440" s="33"/>
      <c r="AG440" s="33"/>
      <c r="AH440" s="33"/>
      <c r="AI440" s="33"/>
      <c r="AJ440" s="36"/>
      <c r="AK440" s="10">
        <v>5</v>
      </c>
      <c r="AL440" s="11">
        <v>10</v>
      </c>
      <c r="AM440" s="11">
        <v>9</v>
      </c>
      <c r="AN440" s="11">
        <v>20</v>
      </c>
      <c r="AO440" s="11">
        <v>15</v>
      </c>
      <c r="AP440" s="11">
        <v>22</v>
      </c>
      <c r="AQ440" s="11">
        <v>26</v>
      </c>
      <c r="AR440" s="11">
        <v>14</v>
      </c>
      <c r="AS440" s="11">
        <v>24</v>
      </c>
      <c r="AT440" s="11">
        <v>50</v>
      </c>
      <c r="AU440" s="11">
        <v>56</v>
      </c>
      <c r="AV440" s="11">
        <v>50</v>
      </c>
      <c r="AW440" s="12">
        <v>44</v>
      </c>
      <c r="AX440" s="13">
        <v>38</v>
      </c>
      <c r="AY440" s="13">
        <v>49</v>
      </c>
      <c r="AZ440" s="13">
        <v>44</v>
      </c>
      <c r="BA440" s="13">
        <v>39</v>
      </c>
      <c r="BB440" s="14">
        <v>34</v>
      </c>
      <c r="BC440" s="19">
        <f t="shared" si="34"/>
        <v>49</v>
      </c>
      <c r="BD440" s="55">
        <f t="shared" si="32"/>
        <v>0.9453069178304645</v>
      </c>
      <c r="BE440" s="19">
        <f t="shared" si="33"/>
        <v>1.0107827216628775</v>
      </c>
      <c r="BF440" s="19">
        <f t="shared" si="35"/>
        <v>0.987866190321533</v>
      </c>
      <c r="BG440" s="19">
        <f t="shared" si="36"/>
        <v>1.0210133160116921</v>
      </c>
    </row>
    <row r="441" spans="1:59">
      <c r="A441" s="24">
        <v>440</v>
      </c>
      <c r="B441" s="31">
        <v>2006076</v>
      </c>
      <c r="C441" s="32" t="s">
        <v>439</v>
      </c>
      <c r="D441" s="21">
        <v>4</v>
      </c>
      <c r="E441" s="22">
        <v>10</v>
      </c>
      <c r="F441" s="22">
        <v>17</v>
      </c>
      <c r="G441" s="22">
        <v>21</v>
      </c>
      <c r="H441" s="22">
        <v>29</v>
      </c>
      <c r="I441" s="22">
        <v>32</v>
      </c>
      <c r="J441" s="23">
        <v>14</v>
      </c>
      <c r="Q441" s="33"/>
      <c r="R441" s="33"/>
      <c r="S441" s="33"/>
      <c r="T441" s="33"/>
      <c r="U441" s="33"/>
      <c r="V441" s="33"/>
      <c r="X441" s="34"/>
      <c r="Y441" s="33"/>
      <c r="Z441" s="33"/>
      <c r="AA441" s="33"/>
      <c r="AB441" s="33"/>
      <c r="AC441" s="35"/>
      <c r="AD441" s="33"/>
      <c r="AE441" s="33"/>
      <c r="AF441" s="33"/>
      <c r="AG441" s="33"/>
      <c r="AH441" s="33"/>
      <c r="AI441" s="33"/>
      <c r="AJ441" s="36"/>
      <c r="AK441" s="10">
        <v>8</v>
      </c>
      <c r="AL441" s="11">
        <v>5</v>
      </c>
      <c r="AM441" s="11">
        <v>13</v>
      </c>
      <c r="AN441" s="11">
        <v>23</v>
      </c>
      <c r="AO441" s="11">
        <v>15</v>
      </c>
      <c r="AP441" s="11">
        <v>17</v>
      </c>
      <c r="AQ441" s="11">
        <v>23</v>
      </c>
      <c r="AR441" s="11">
        <v>23</v>
      </c>
      <c r="AS441" s="11">
        <v>47</v>
      </c>
      <c r="AT441" s="11">
        <v>41</v>
      </c>
      <c r="AU441" s="11">
        <v>35</v>
      </c>
      <c r="AV441" s="11">
        <v>29</v>
      </c>
      <c r="AW441" s="12">
        <v>38</v>
      </c>
      <c r="AX441" s="13">
        <v>33</v>
      </c>
      <c r="AY441" s="13">
        <v>45</v>
      </c>
      <c r="AZ441" s="13">
        <v>59</v>
      </c>
      <c r="BA441" s="13">
        <v>56</v>
      </c>
      <c r="BB441" s="14">
        <v>53</v>
      </c>
      <c r="BC441" s="19">
        <f t="shared" si="34"/>
        <v>45</v>
      </c>
      <c r="BD441" s="55">
        <f t="shared" si="32"/>
        <v>0.90029230269568039</v>
      </c>
      <c r="BE441" s="19">
        <f t="shared" si="33"/>
        <v>0.99032153296524839</v>
      </c>
      <c r="BF441" s="19">
        <f t="shared" si="35"/>
        <v>0.99359532315686916</v>
      </c>
      <c r="BG441" s="19">
        <f t="shared" si="36"/>
        <v>1.0246963299772653</v>
      </c>
    </row>
    <row r="442" spans="1:59">
      <c r="A442" s="24">
        <v>441</v>
      </c>
      <c r="B442" s="31">
        <v>2006077</v>
      </c>
      <c r="C442" s="32" t="s">
        <v>440</v>
      </c>
      <c r="D442" s="21">
        <v>8</v>
      </c>
      <c r="E442" s="22">
        <v>9</v>
      </c>
      <c r="F442" s="22">
        <v>12</v>
      </c>
      <c r="G442" s="22">
        <v>13</v>
      </c>
      <c r="H442" s="22">
        <v>19</v>
      </c>
      <c r="I442" s="22">
        <v>33</v>
      </c>
      <c r="J442" s="23">
        <v>9</v>
      </c>
      <c r="Q442" s="33"/>
      <c r="R442" s="33"/>
      <c r="S442" s="33"/>
      <c r="T442" s="33"/>
      <c r="U442" s="33"/>
      <c r="V442" s="33"/>
      <c r="X442" s="34"/>
      <c r="Y442" s="33"/>
      <c r="Z442" s="33"/>
      <c r="AA442" s="33"/>
      <c r="AB442" s="33"/>
      <c r="AC442" s="35"/>
      <c r="AD442" s="33"/>
      <c r="AE442" s="33"/>
      <c r="AF442" s="33"/>
      <c r="AG442" s="33"/>
      <c r="AH442" s="33"/>
      <c r="AI442" s="33"/>
      <c r="AJ442" s="36"/>
      <c r="AK442" s="10">
        <v>4</v>
      </c>
      <c r="AL442" s="11">
        <v>6</v>
      </c>
      <c r="AM442" s="11">
        <v>19</v>
      </c>
      <c r="AN442" s="11">
        <v>10</v>
      </c>
      <c r="AO442" s="11">
        <v>24</v>
      </c>
      <c r="AP442" s="11">
        <v>14</v>
      </c>
      <c r="AQ442" s="11">
        <v>22</v>
      </c>
      <c r="AR442" s="11">
        <v>34</v>
      </c>
      <c r="AS442" s="11">
        <v>28</v>
      </c>
      <c r="AT442" s="11">
        <v>34</v>
      </c>
      <c r="AU442" s="11">
        <v>42</v>
      </c>
      <c r="AV442" s="11">
        <v>52</v>
      </c>
      <c r="AW442" s="12">
        <v>49</v>
      </c>
      <c r="AX442" s="13">
        <v>46</v>
      </c>
      <c r="AY442" s="13">
        <v>60</v>
      </c>
      <c r="AZ442" s="13">
        <v>58</v>
      </c>
      <c r="BA442" s="13">
        <v>56</v>
      </c>
      <c r="BB442" s="14">
        <v>74</v>
      </c>
      <c r="BC442" s="19">
        <f t="shared" si="34"/>
        <v>60</v>
      </c>
      <c r="BD442" s="55">
        <f t="shared" si="32"/>
        <v>1.04761286131861</v>
      </c>
      <c r="BE442" s="19">
        <f t="shared" si="33"/>
        <v>1.0128288405326404</v>
      </c>
      <c r="BF442" s="19">
        <f t="shared" si="35"/>
        <v>0.98950308541734322</v>
      </c>
      <c r="BG442" s="19">
        <f t="shared" si="36"/>
        <v>1.0226502111075024</v>
      </c>
    </row>
    <row r="443" spans="1:59">
      <c r="A443" s="24">
        <v>442</v>
      </c>
      <c r="B443" s="31">
        <v>2006078</v>
      </c>
      <c r="C443" s="32" t="s">
        <v>441</v>
      </c>
      <c r="D443" s="21">
        <v>3</v>
      </c>
      <c r="E443" s="22">
        <v>5</v>
      </c>
      <c r="F443" s="22">
        <v>17</v>
      </c>
      <c r="G443" s="22">
        <v>22</v>
      </c>
      <c r="H443" s="22">
        <v>31</v>
      </c>
      <c r="I443" s="22">
        <v>33</v>
      </c>
      <c r="J443" s="23">
        <v>12</v>
      </c>
      <c r="Q443" s="33"/>
      <c r="R443" s="33"/>
      <c r="S443" s="33"/>
      <c r="T443" s="33"/>
      <c r="U443" s="33"/>
      <c r="V443" s="33"/>
      <c r="X443" s="34"/>
      <c r="Y443" s="33"/>
      <c r="Z443" s="33"/>
      <c r="AA443" s="33"/>
      <c r="AB443" s="33"/>
      <c r="AC443" s="35"/>
      <c r="AD443" s="33"/>
      <c r="AE443" s="33"/>
      <c r="AF443" s="33"/>
      <c r="AG443" s="33"/>
      <c r="AH443" s="33"/>
      <c r="AI443" s="33"/>
      <c r="AJ443" s="36"/>
      <c r="AK443" s="10">
        <v>6</v>
      </c>
      <c r="AL443" s="11">
        <v>11</v>
      </c>
      <c r="AM443" s="11">
        <v>11</v>
      </c>
      <c r="AN443" s="11">
        <v>21</v>
      </c>
      <c r="AO443" s="11">
        <v>20</v>
      </c>
      <c r="AP443" s="11">
        <v>23</v>
      </c>
      <c r="AQ443" s="11">
        <v>30</v>
      </c>
      <c r="AR443" s="11">
        <v>21</v>
      </c>
      <c r="AS443" s="11">
        <v>23</v>
      </c>
      <c r="AT443" s="11">
        <v>39</v>
      </c>
      <c r="AU443" s="11">
        <v>33</v>
      </c>
      <c r="AV443" s="11">
        <v>27</v>
      </c>
      <c r="AW443" s="12">
        <v>21</v>
      </c>
      <c r="AX443" s="13">
        <v>31</v>
      </c>
      <c r="AY443" s="13">
        <v>43</v>
      </c>
      <c r="AZ443" s="13">
        <v>57</v>
      </c>
      <c r="BA443" s="13">
        <v>54</v>
      </c>
      <c r="BB443" s="14">
        <v>51</v>
      </c>
      <c r="BC443" s="19">
        <f t="shared" si="34"/>
        <v>43</v>
      </c>
      <c r="BD443" s="55">
        <f t="shared" si="32"/>
        <v>0.99032153296524839</v>
      </c>
      <c r="BE443" s="19">
        <f t="shared" si="33"/>
        <v>0.97190646313738227</v>
      </c>
      <c r="BF443" s="19">
        <f t="shared" si="35"/>
        <v>0.98622929522572267</v>
      </c>
      <c r="BG443" s="19">
        <f t="shared" si="36"/>
        <v>1.0189671971419292</v>
      </c>
    </row>
    <row r="444" spans="1:59">
      <c r="A444" s="24">
        <v>443</v>
      </c>
      <c r="B444" s="31">
        <v>2006079</v>
      </c>
      <c r="C444" s="32" t="s">
        <v>442</v>
      </c>
      <c r="D444" s="21">
        <v>6</v>
      </c>
      <c r="E444" s="22">
        <v>11</v>
      </c>
      <c r="F444" s="22">
        <v>13</v>
      </c>
      <c r="G444" s="22">
        <v>17</v>
      </c>
      <c r="H444" s="22">
        <v>20</v>
      </c>
      <c r="I444" s="22">
        <v>32</v>
      </c>
      <c r="J444" s="23">
        <v>8</v>
      </c>
      <c r="Q444" s="33"/>
      <c r="R444" s="33"/>
      <c r="S444" s="33"/>
      <c r="T444" s="33"/>
      <c r="U444" s="33"/>
      <c r="V444" s="33"/>
      <c r="X444" s="34"/>
      <c r="Y444" s="33"/>
      <c r="Z444" s="33"/>
      <c r="AA444" s="33"/>
      <c r="AB444" s="33"/>
      <c r="AC444" s="35"/>
      <c r="AD444" s="33"/>
      <c r="AE444" s="33"/>
      <c r="AF444" s="33"/>
      <c r="AG444" s="33"/>
      <c r="AH444" s="33"/>
      <c r="AI444" s="33"/>
      <c r="AJ444" s="36"/>
      <c r="AK444" s="10">
        <v>9</v>
      </c>
      <c r="AL444" s="11">
        <v>7</v>
      </c>
      <c r="AM444" s="11">
        <v>9</v>
      </c>
      <c r="AN444" s="11">
        <v>15</v>
      </c>
      <c r="AO444" s="11">
        <v>29</v>
      </c>
      <c r="AP444" s="11">
        <v>19</v>
      </c>
      <c r="AQ444" s="11">
        <v>27</v>
      </c>
      <c r="AR444" s="11">
        <v>19</v>
      </c>
      <c r="AS444" s="11">
        <v>33</v>
      </c>
      <c r="AT444" s="11">
        <v>39</v>
      </c>
      <c r="AU444" s="11">
        <v>34</v>
      </c>
      <c r="AV444" s="11">
        <v>43</v>
      </c>
      <c r="AW444" s="12">
        <v>39</v>
      </c>
      <c r="AX444" s="13">
        <v>35</v>
      </c>
      <c r="AY444" s="13">
        <v>48</v>
      </c>
      <c r="AZ444" s="13">
        <v>63</v>
      </c>
      <c r="BA444" s="13">
        <v>61</v>
      </c>
      <c r="BB444" s="14">
        <v>59</v>
      </c>
      <c r="BC444" s="19">
        <f t="shared" si="34"/>
        <v>48</v>
      </c>
      <c r="BD444" s="55">
        <f t="shared" si="32"/>
        <v>1.0025982461838259</v>
      </c>
      <c r="BE444" s="19">
        <f t="shared" si="33"/>
        <v>0.95962974991880479</v>
      </c>
      <c r="BF444" s="19">
        <f t="shared" si="35"/>
        <v>0.98541084767781739</v>
      </c>
      <c r="BG444" s="19">
        <f t="shared" si="36"/>
        <v>1.0226502111075024</v>
      </c>
    </row>
    <row r="445" spans="1:59">
      <c r="A445" s="24">
        <v>444</v>
      </c>
      <c r="B445" s="31">
        <v>2006080</v>
      </c>
      <c r="C445" s="32" t="s">
        <v>443</v>
      </c>
      <c r="D445" s="21">
        <v>15</v>
      </c>
      <c r="E445" s="22">
        <v>17</v>
      </c>
      <c r="F445" s="22">
        <v>20</v>
      </c>
      <c r="G445" s="22">
        <v>22</v>
      </c>
      <c r="H445" s="22">
        <v>26</v>
      </c>
      <c r="I445" s="22">
        <v>29</v>
      </c>
      <c r="J445" s="23">
        <v>9</v>
      </c>
      <c r="Q445" s="33"/>
      <c r="R445" s="33"/>
      <c r="S445" s="33"/>
      <c r="T445" s="33"/>
      <c r="U445" s="33"/>
      <c r="V445" s="33"/>
      <c r="X445" s="34"/>
      <c r="Y445" s="33"/>
      <c r="Z445" s="33"/>
      <c r="AA445" s="33"/>
      <c r="AB445" s="33"/>
      <c r="AC445" s="35"/>
      <c r="AD445" s="33"/>
      <c r="AE445" s="33"/>
      <c r="AF445" s="33"/>
      <c r="AG445" s="33"/>
      <c r="AH445" s="33"/>
      <c r="AI445" s="33"/>
      <c r="AJ445" s="36"/>
      <c r="AK445" s="10">
        <v>9</v>
      </c>
      <c r="AL445" s="11">
        <v>9</v>
      </c>
      <c r="AM445" s="11">
        <v>9</v>
      </c>
      <c r="AN445" s="11">
        <v>21</v>
      </c>
      <c r="AO445" s="11">
        <v>17</v>
      </c>
      <c r="AP445" s="11">
        <v>25</v>
      </c>
      <c r="AQ445" s="11">
        <v>30</v>
      </c>
      <c r="AR445" s="11">
        <v>29</v>
      </c>
      <c r="AS445" s="11">
        <v>30</v>
      </c>
      <c r="AT445" s="11">
        <v>33</v>
      </c>
      <c r="AU445" s="11">
        <v>25</v>
      </c>
      <c r="AV445" s="11">
        <v>31</v>
      </c>
      <c r="AW445" s="12">
        <v>39</v>
      </c>
      <c r="AX445" s="13">
        <v>49</v>
      </c>
      <c r="AY445" s="13">
        <v>44</v>
      </c>
      <c r="AZ445" s="13">
        <v>57</v>
      </c>
      <c r="BA445" s="13">
        <v>53</v>
      </c>
      <c r="BB445" s="14">
        <v>49</v>
      </c>
      <c r="BC445" s="19">
        <f t="shared" si="34"/>
        <v>44</v>
      </c>
      <c r="BD445" s="55">
        <f t="shared" si="32"/>
        <v>0.98213705748619684</v>
      </c>
      <c r="BE445" s="19">
        <f t="shared" si="33"/>
        <v>0.96372198765833061</v>
      </c>
      <c r="BF445" s="19">
        <f t="shared" si="35"/>
        <v>0.97067879181552441</v>
      </c>
      <c r="BG445" s="19">
        <f t="shared" si="36"/>
        <v>1.0185579733679766</v>
      </c>
    </row>
    <row r="446" spans="1:59">
      <c r="A446" s="24">
        <v>445</v>
      </c>
      <c r="B446" s="31">
        <v>2006081</v>
      </c>
      <c r="C446" s="32" t="s">
        <v>444</v>
      </c>
      <c r="D446" s="21">
        <v>14</v>
      </c>
      <c r="E446" s="22">
        <v>16</v>
      </c>
      <c r="F446" s="22">
        <v>18</v>
      </c>
      <c r="G446" s="22">
        <v>21</v>
      </c>
      <c r="H446" s="22">
        <v>22</v>
      </c>
      <c r="I446" s="22">
        <v>32</v>
      </c>
      <c r="J446" s="23">
        <v>4</v>
      </c>
      <c r="Q446" s="33"/>
      <c r="R446" s="33"/>
      <c r="S446" s="33"/>
      <c r="T446" s="33"/>
      <c r="U446" s="33"/>
      <c r="V446" s="33"/>
      <c r="X446" s="34"/>
      <c r="Y446" s="33"/>
      <c r="Z446" s="33"/>
      <c r="AA446" s="33"/>
      <c r="AB446" s="33"/>
      <c r="AC446" s="35"/>
      <c r="AD446" s="33"/>
      <c r="AE446" s="33"/>
      <c r="AF446" s="33"/>
      <c r="AG446" s="33"/>
      <c r="AH446" s="33"/>
      <c r="AI446" s="33"/>
      <c r="AJ446" s="36"/>
      <c r="AK446" s="10">
        <v>6</v>
      </c>
      <c r="AL446" s="11">
        <v>7</v>
      </c>
      <c r="AM446" s="11">
        <v>13</v>
      </c>
      <c r="AN446" s="11">
        <v>15</v>
      </c>
      <c r="AO446" s="11">
        <v>11</v>
      </c>
      <c r="AP446" s="11">
        <v>19</v>
      </c>
      <c r="AQ446" s="11">
        <v>24</v>
      </c>
      <c r="AR446" s="11">
        <v>23</v>
      </c>
      <c r="AS446" s="11">
        <v>35</v>
      </c>
      <c r="AT446" s="11">
        <v>39</v>
      </c>
      <c r="AU446" s="11">
        <v>32</v>
      </c>
      <c r="AV446" s="11">
        <v>25</v>
      </c>
      <c r="AW446" s="12">
        <v>33</v>
      </c>
      <c r="AX446" s="13">
        <v>27</v>
      </c>
      <c r="AY446" s="13">
        <v>55</v>
      </c>
      <c r="AZ446" s="13">
        <v>51</v>
      </c>
      <c r="BA446" s="13">
        <v>66</v>
      </c>
      <c r="BB446" s="14">
        <v>63</v>
      </c>
      <c r="BC446" s="19">
        <f t="shared" si="34"/>
        <v>55</v>
      </c>
      <c r="BD446" s="55">
        <f t="shared" si="32"/>
        <v>1.023059434881455</v>
      </c>
      <c r="BE446" s="19">
        <f t="shared" si="33"/>
        <v>0.9616758687885677</v>
      </c>
      <c r="BF446" s="19">
        <f t="shared" si="35"/>
        <v>0.96904189671971419</v>
      </c>
      <c r="BG446" s="19">
        <f t="shared" si="36"/>
        <v>1.0124196167586879</v>
      </c>
    </row>
    <row r="447" spans="1:59">
      <c r="A447" s="24">
        <v>446</v>
      </c>
      <c r="B447" s="31">
        <v>2006082</v>
      </c>
      <c r="C447" s="32" t="s">
        <v>445</v>
      </c>
      <c r="D447" s="21">
        <v>3</v>
      </c>
      <c r="E447" s="22">
        <v>13</v>
      </c>
      <c r="F447" s="22">
        <v>15</v>
      </c>
      <c r="G447" s="22">
        <v>23</v>
      </c>
      <c r="H447" s="22">
        <v>28</v>
      </c>
      <c r="I447" s="22">
        <v>29</v>
      </c>
      <c r="J447" s="23">
        <v>9</v>
      </c>
      <c r="Q447" s="33"/>
      <c r="R447" s="33"/>
      <c r="S447" s="33"/>
      <c r="T447" s="33"/>
      <c r="U447" s="33"/>
      <c r="V447" s="33"/>
      <c r="X447" s="34"/>
      <c r="Y447" s="33"/>
      <c r="Z447" s="33"/>
      <c r="AA447" s="33"/>
      <c r="AB447" s="33"/>
      <c r="AC447" s="35"/>
      <c r="AD447" s="33"/>
      <c r="AE447" s="33"/>
      <c r="AF447" s="33"/>
      <c r="AG447" s="33"/>
      <c r="AH447" s="33"/>
      <c r="AI447" s="33"/>
      <c r="AJ447" s="36"/>
      <c r="AK447" s="10">
        <v>6</v>
      </c>
      <c r="AL447" s="11">
        <v>11</v>
      </c>
      <c r="AM447" s="11">
        <v>16</v>
      </c>
      <c r="AN447" s="11">
        <v>21</v>
      </c>
      <c r="AO447" s="11">
        <v>13</v>
      </c>
      <c r="AP447" s="11">
        <v>31</v>
      </c>
      <c r="AQ447" s="11">
        <v>21</v>
      </c>
      <c r="AR447" s="11">
        <v>31</v>
      </c>
      <c r="AS447" s="11">
        <v>23</v>
      </c>
      <c r="AT447" s="11">
        <v>27</v>
      </c>
      <c r="AU447" s="11">
        <v>20</v>
      </c>
      <c r="AV447" s="11">
        <v>27</v>
      </c>
      <c r="AW447" s="12">
        <v>51</v>
      </c>
      <c r="AX447" s="13">
        <v>63</v>
      </c>
      <c r="AY447" s="13">
        <v>60</v>
      </c>
      <c r="AZ447" s="13">
        <v>57</v>
      </c>
      <c r="BA447" s="13">
        <v>54</v>
      </c>
      <c r="BB447" s="14">
        <v>51</v>
      </c>
      <c r="BC447" s="19">
        <f t="shared" si="34"/>
        <v>60</v>
      </c>
      <c r="BD447" s="55">
        <f t="shared" si="32"/>
        <v>1.023059434881455</v>
      </c>
      <c r="BE447" s="19">
        <f t="shared" si="33"/>
        <v>1.0353361481000325</v>
      </c>
      <c r="BF447" s="19">
        <f t="shared" si="35"/>
        <v>0.99686911334848971</v>
      </c>
      <c r="BG447" s="19">
        <f t="shared" si="36"/>
        <v>1.0210133160116921</v>
      </c>
    </row>
    <row r="448" spans="1:59">
      <c r="A448" s="24">
        <v>447</v>
      </c>
      <c r="B448" s="31">
        <v>2006083</v>
      </c>
      <c r="C448" s="32" t="s">
        <v>446</v>
      </c>
      <c r="D448" s="21">
        <v>7</v>
      </c>
      <c r="E448" s="22">
        <v>9</v>
      </c>
      <c r="F448" s="22">
        <v>18</v>
      </c>
      <c r="G448" s="22">
        <v>19</v>
      </c>
      <c r="H448" s="22">
        <v>26</v>
      </c>
      <c r="I448" s="22">
        <v>29</v>
      </c>
      <c r="J448" s="23">
        <v>10</v>
      </c>
      <c r="Q448" s="33"/>
      <c r="R448" s="33"/>
      <c r="S448" s="33"/>
      <c r="T448" s="33"/>
      <c r="U448" s="33"/>
      <c r="V448" s="33"/>
      <c r="X448" s="34"/>
      <c r="Y448" s="33"/>
      <c r="Z448" s="33"/>
      <c r="AA448" s="33"/>
      <c r="AB448" s="33"/>
      <c r="AC448" s="35"/>
      <c r="AD448" s="33"/>
      <c r="AE448" s="33"/>
      <c r="AF448" s="33"/>
      <c r="AG448" s="33"/>
      <c r="AH448" s="33"/>
      <c r="AI448" s="33"/>
      <c r="AJ448" s="36"/>
      <c r="AK448" s="10">
        <v>6</v>
      </c>
      <c r="AL448" s="11">
        <v>12</v>
      </c>
      <c r="AM448" s="11">
        <v>18</v>
      </c>
      <c r="AN448" s="11">
        <v>12</v>
      </c>
      <c r="AO448" s="11">
        <v>17</v>
      </c>
      <c r="AP448" s="11">
        <v>20</v>
      </c>
      <c r="AQ448" s="11">
        <v>18</v>
      </c>
      <c r="AR448" s="11">
        <v>48</v>
      </c>
      <c r="AS448" s="11">
        <v>42</v>
      </c>
      <c r="AT448" s="11">
        <v>36</v>
      </c>
      <c r="AU448" s="11">
        <v>30</v>
      </c>
      <c r="AV448" s="11">
        <v>38</v>
      </c>
      <c r="AW448" s="12">
        <v>48</v>
      </c>
      <c r="AX448" s="13">
        <v>44</v>
      </c>
      <c r="AY448" s="13">
        <v>40</v>
      </c>
      <c r="AZ448" s="13">
        <v>36</v>
      </c>
      <c r="BA448" s="13">
        <v>51</v>
      </c>
      <c r="BB448" s="14">
        <v>68</v>
      </c>
      <c r="BC448" s="19">
        <f t="shared" si="34"/>
        <v>40</v>
      </c>
      <c r="BD448" s="55">
        <f t="shared" si="32"/>
        <v>1.0107827216628775</v>
      </c>
      <c r="BE448" s="19">
        <f t="shared" si="33"/>
        <v>1.000552127314063</v>
      </c>
      <c r="BF448" s="19">
        <f t="shared" si="35"/>
        <v>0.99768756089639488</v>
      </c>
      <c r="BG448" s="19">
        <f t="shared" si="36"/>
        <v>1.0156934069503085</v>
      </c>
    </row>
    <row r="449" spans="1:59">
      <c r="A449" s="24">
        <v>448</v>
      </c>
      <c r="B449" s="31">
        <v>2006084</v>
      </c>
      <c r="C449" s="32" t="s">
        <v>447</v>
      </c>
      <c r="D449" s="21">
        <v>1</v>
      </c>
      <c r="E449" s="22">
        <v>12</v>
      </c>
      <c r="F449" s="22">
        <v>17</v>
      </c>
      <c r="G449" s="22">
        <v>21</v>
      </c>
      <c r="H449" s="22">
        <v>25</v>
      </c>
      <c r="I449" s="22">
        <v>28</v>
      </c>
      <c r="J449" s="23">
        <v>12</v>
      </c>
      <c r="Q449" s="33"/>
      <c r="R449" s="33"/>
      <c r="S449" s="33"/>
      <c r="T449" s="33"/>
      <c r="U449" s="33"/>
      <c r="V449" s="33"/>
      <c r="X449" s="34"/>
      <c r="Y449" s="33"/>
      <c r="Z449" s="33"/>
      <c r="AA449" s="33"/>
      <c r="AB449" s="33"/>
      <c r="AC449" s="35"/>
      <c r="AD449" s="33"/>
      <c r="AE449" s="33"/>
      <c r="AF449" s="33"/>
      <c r="AG449" s="33"/>
      <c r="AH449" s="33"/>
      <c r="AI449" s="33"/>
      <c r="AJ449" s="36"/>
      <c r="AK449" s="10">
        <v>5</v>
      </c>
      <c r="AL449" s="11">
        <v>4</v>
      </c>
      <c r="AM449" s="11">
        <v>9</v>
      </c>
      <c r="AN449" s="11">
        <v>14</v>
      </c>
      <c r="AO449" s="11">
        <v>13</v>
      </c>
      <c r="AP449" s="11">
        <v>16</v>
      </c>
      <c r="AQ449" s="11">
        <v>23</v>
      </c>
      <c r="AR449" s="11">
        <v>24</v>
      </c>
      <c r="AS449" s="11">
        <v>27</v>
      </c>
      <c r="AT449" s="11">
        <v>20</v>
      </c>
      <c r="AU449" s="11">
        <v>39</v>
      </c>
      <c r="AV449" s="11">
        <v>34</v>
      </c>
      <c r="AW449" s="12">
        <v>44</v>
      </c>
      <c r="AX449" s="13">
        <v>40</v>
      </c>
      <c r="AY449" s="13">
        <v>36</v>
      </c>
      <c r="AZ449" s="13">
        <v>50</v>
      </c>
      <c r="BA449" s="13">
        <v>47</v>
      </c>
      <c r="BB449" s="14">
        <v>44</v>
      </c>
      <c r="BC449" s="19">
        <f t="shared" si="34"/>
        <v>36</v>
      </c>
      <c r="BD449" s="55">
        <f t="shared" si="32"/>
        <v>0.9616758687885677</v>
      </c>
      <c r="BE449" s="19">
        <f t="shared" si="33"/>
        <v>0.98213705748619684</v>
      </c>
      <c r="BF449" s="19">
        <f t="shared" si="35"/>
        <v>0.98459240012991223</v>
      </c>
      <c r="BG449" s="19">
        <f t="shared" si="36"/>
        <v>1.0062812601493991</v>
      </c>
    </row>
    <row r="450" spans="1:59">
      <c r="A450" s="24">
        <v>449</v>
      </c>
      <c r="B450" s="31">
        <v>2006085</v>
      </c>
      <c r="C450" s="32" t="s">
        <v>448</v>
      </c>
      <c r="D450" s="21">
        <v>2</v>
      </c>
      <c r="E450" s="22">
        <v>6</v>
      </c>
      <c r="F450" s="22">
        <v>18</v>
      </c>
      <c r="G450" s="22">
        <v>21</v>
      </c>
      <c r="H450" s="22">
        <v>24</v>
      </c>
      <c r="I450" s="22">
        <v>25</v>
      </c>
      <c r="J450" s="23">
        <v>8</v>
      </c>
      <c r="Q450" s="33"/>
      <c r="R450" s="33"/>
      <c r="S450" s="33"/>
      <c r="T450" s="33"/>
      <c r="U450" s="33"/>
      <c r="V450" s="33"/>
      <c r="X450" s="34"/>
      <c r="Y450" s="33"/>
      <c r="Z450" s="33"/>
      <c r="AA450" s="33"/>
      <c r="AB450" s="33"/>
      <c r="AC450" s="35"/>
      <c r="AD450" s="33"/>
      <c r="AE450" s="33"/>
      <c r="AF450" s="33"/>
      <c r="AG450" s="33"/>
      <c r="AH450" s="33"/>
      <c r="AI450" s="33"/>
      <c r="AJ450" s="36"/>
      <c r="AK450" s="10">
        <v>3</v>
      </c>
      <c r="AL450" s="11">
        <v>8</v>
      </c>
      <c r="AM450" s="11">
        <v>11</v>
      </c>
      <c r="AN450" s="11">
        <v>6</v>
      </c>
      <c r="AO450" s="11">
        <v>19</v>
      </c>
      <c r="AP450" s="11">
        <v>16</v>
      </c>
      <c r="AQ450" s="11">
        <v>24</v>
      </c>
      <c r="AR450" s="11">
        <v>26</v>
      </c>
      <c r="AS450" s="11">
        <v>30</v>
      </c>
      <c r="AT450" s="11">
        <v>24</v>
      </c>
      <c r="AU450" s="11">
        <v>44</v>
      </c>
      <c r="AV450" s="11">
        <v>40</v>
      </c>
      <c r="AW450" s="12">
        <v>36</v>
      </c>
      <c r="AX450" s="13">
        <v>32</v>
      </c>
      <c r="AY450" s="13">
        <v>28</v>
      </c>
      <c r="AZ450" s="13">
        <v>24</v>
      </c>
      <c r="BA450" s="13">
        <v>39</v>
      </c>
      <c r="BB450" s="14">
        <v>36</v>
      </c>
      <c r="BC450" s="19">
        <f t="shared" si="34"/>
        <v>28</v>
      </c>
      <c r="BD450" s="55">
        <f t="shared" si="32"/>
        <v>0.89620006495615456</v>
      </c>
      <c r="BE450" s="19">
        <f t="shared" si="33"/>
        <v>0.93916856122117565</v>
      </c>
      <c r="BF450" s="19">
        <f t="shared" si="35"/>
        <v>0.9616758687885677</v>
      </c>
      <c r="BG450" s="19">
        <f t="shared" si="36"/>
        <v>0.99686911334848971</v>
      </c>
    </row>
    <row r="451" spans="1:59">
      <c r="A451" s="24">
        <v>450</v>
      </c>
      <c r="B451" s="31">
        <v>2006086</v>
      </c>
      <c r="C451" s="32" t="s">
        <v>449</v>
      </c>
      <c r="D451" s="21">
        <v>4</v>
      </c>
      <c r="E451" s="22">
        <v>6</v>
      </c>
      <c r="F451" s="22">
        <v>10</v>
      </c>
      <c r="G451" s="22">
        <v>24</v>
      </c>
      <c r="H451" s="22">
        <v>26</v>
      </c>
      <c r="I451" s="22">
        <v>31</v>
      </c>
      <c r="J451" s="23">
        <v>6</v>
      </c>
      <c r="Q451" s="33"/>
      <c r="R451" s="33"/>
      <c r="S451" s="33"/>
      <c r="T451" s="33"/>
      <c r="U451" s="33"/>
      <c r="V451" s="33"/>
      <c r="X451" s="34"/>
      <c r="Y451" s="33"/>
      <c r="Z451" s="33"/>
      <c r="AA451" s="33"/>
      <c r="AB451" s="33"/>
      <c r="AC451" s="35"/>
      <c r="AD451" s="33"/>
      <c r="AE451" s="33"/>
      <c r="AF451" s="33"/>
      <c r="AG451" s="33"/>
      <c r="AH451" s="33"/>
      <c r="AI451" s="33"/>
      <c r="AJ451" s="36"/>
      <c r="AK451" s="10">
        <v>5</v>
      </c>
      <c r="AL451" s="11">
        <v>9</v>
      </c>
      <c r="AM451" s="11">
        <v>11</v>
      </c>
      <c r="AN451" s="11">
        <v>11</v>
      </c>
      <c r="AO451" s="11">
        <v>24</v>
      </c>
      <c r="AP451" s="11">
        <v>21</v>
      </c>
      <c r="AQ451" s="11">
        <v>29</v>
      </c>
      <c r="AR451" s="11">
        <v>21</v>
      </c>
      <c r="AS451" s="11">
        <v>35</v>
      </c>
      <c r="AT451" s="11">
        <v>29</v>
      </c>
      <c r="AU451" s="11">
        <v>36</v>
      </c>
      <c r="AV451" s="11">
        <v>45</v>
      </c>
      <c r="AW451" s="12">
        <v>41</v>
      </c>
      <c r="AX451" s="13">
        <v>53</v>
      </c>
      <c r="AY451" s="13">
        <v>50</v>
      </c>
      <c r="AZ451" s="13">
        <v>47</v>
      </c>
      <c r="BA451" s="13">
        <v>44</v>
      </c>
      <c r="BB451" s="14">
        <v>41</v>
      </c>
      <c r="BC451" s="19">
        <f t="shared" si="34"/>
        <v>50</v>
      </c>
      <c r="BD451" s="55">
        <f t="shared" si="32"/>
        <v>0.87573887625852542</v>
      </c>
      <c r="BE451" s="19">
        <f t="shared" si="33"/>
        <v>0.94939915556999022</v>
      </c>
      <c r="BF451" s="19">
        <f t="shared" si="35"/>
        <v>0.96904189671971419</v>
      </c>
      <c r="BG451" s="19">
        <f t="shared" si="36"/>
        <v>1.000552127314063</v>
      </c>
    </row>
    <row r="452" spans="1:59">
      <c r="A452" s="24">
        <v>451</v>
      </c>
      <c r="B452" s="31">
        <v>2006087</v>
      </c>
      <c r="C452" s="32" t="s">
        <v>450</v>
      </c>
      <c r="D452" s="21">
        <v>4</v>
      </c>
      <c r="E452" s="22">
        <v>5</v>
      </c>
      <c r="F452" s="22">
        <v>8</v>
      </c>
      <c r="G452" s="22">
        <v>9</v>
      </c>
      <c r="H452" s="22">
        <v>12</v>
      </c>
      <c r="I452" s="22">
        <v>30</v>
      </c>
      <c r="J452" s="23">
        <v>5</v>
      </c>
      <c r="Q452" s="33"/>
      <c r="R452" s="33"/>
      <c r="S452" s="33"/>
      <c r="T452" s="33"/>
      <c r="U452" s="33"/>
      <c r="V452" s="33"/>
      <c r="X452" s="34"/>
      <c r="Y452" s="33"/>
      <c r="Z452" s="33"/>
      <c r="AA452" s="33"/>
      <c r="AB452" s="33"/>
      <c r="AC452" s="35"/>
      <c r="AD452" s="33"/>
      <c r="AE452" s="33"/>
      <c r="AF452" s="33"/>
      <c r="AG452" s="33"/>
      <c r="AH452" s="33"/>
      <c r="AI452" s="33"/>
      <c r="AJ452" s="36"/>
      <c r="AK452" s="10">
        <v>5</v>
      </c>
      <c r="AL452" s="11">
        <v>4</v>
      </c>
      <c r="AM452" s="11">
        <v>13</v>
      </c>
      <c r="AN452" s="11">
        <v>14</v>
      </c>
      <c r="AO452" s="11">
        <v>19</v>
      </c>
      <c r="AP452" s="11">
        <v>20</v>
      </c>
      <c r="AQ452" s="11">
        <v>23</v>
      </c>
      <c r="AR452" s="11">
        <v>28</v>
      </c>
      <c r="AS452" s="11">
        <v>35</v>
      </c>
      <c r="AT452" s="11">
        <v>32</v>
      </c>
      <c r="AU452" s="11">
        <v>42</v>
      </c>
      <c r="AV452" s="11">
        <v>40</v>
      </c>
      <c r="AW452" s="12">
        <v>38</v>
      </c>
      <c r="AX452" s="13">
        <v>52</v>
      </c>
      <c r="AY452" s="13">
        <v>51</v>
      </c>
      <c r="AZ452" s="13">
        <v>50</v>
      </c>
      <c r="BA452" s="13">
        <v>49</v>
      </c>
      <c r="BB452" s="14">
        <v>48</v>
      </c>
      <c r="BC452" s="19">
        <f t="shared" si="34"/>
        <v>51</v>
      </c>
      <c r="BD452" s="55">
        <f t="shared" si="32"/>
        <v>0.83890873660279308</v>
      </c>
      <c r="BE452" s="19">
        <f t="shared" si="33"/>
        <v>0.9309840857421241</v>
      </c>
      <c r="BF452" s="19">
        <f t="shared" si="35"/>
        <v>0.97722637219876574</v>
      </c>
      <c r="BG452" s="19">
        <f t="shared" si="36"/>
        <v>1.0009613510880155</v>
      </c>
    </row>
    <row r="453" spans="1:59">
      <c r="A453" s="24">
        <v>452</v>
      </c>
      <c r="B453" s="31">
        <v>2006088</v>
      </c>
      <c r="C453" s="32" t="s">
        <v>451</v>
      </c>
      <c r="D453" s="21">
        <v>3</v>
      </c>
      <c r="E453" s="22">
        <v>11</v>
      </c>
      <c r="F453" s="22">
        <v>20</v>
      </c>
      <c r="G453" s="22">
        <v>24</v>
      </c>
      <c r="H453" s="22">
        <v>25</v>
      </c>
      <c r="I453" s="22">
        <v>26</v>
      </c>
      <c r="J453" s="23">
        <v>1</v>
      </c>
      <c r="Q453" s="33"/>
      <c r="R453" s="33"/>
      <c r="S453" s="33"/>
      <c r="T453" s="33"/>
      <c r="U453" s="33"/>
      <c r="V453" s="33"/>
      <c r="X453" s="34"/>
      <c r="Y453" s="33"/>
      <c r="Z453" s="33"/>
      <c r="AA453" s="33"/>
      <c r="AB453" s="33"/>
      <c r="AC453" s="35"/>
      <c r="AD453" s="33"/>
      <c r="AE453" s="33"/>
      <c r="AF453" s="33"/>
      <c r="AG453" s="33"/>
      <c r="AH453" s="33"/>
      <c r="AI453" s="33"/>
      <c r="AJ453" s="36"/>
      <c r="AK453" s="10">
        <v>7</v>
      </c>
      <c r="AL453" s="11">
        <v>9</v>
      </c>
      <c r="AM453" s="11">
        <v>9</v>
      </c>
      <c r="AN453" s="11">
        <v>13</v>
      </c>
      <c r="AO453" s="11">
        <v>25</v>
      </c>
      <c r="AP453" s="11">
        <v>13</v>
      </c>
      <c r="AQ453" s="11">
        <v>28</v>
      </c>
      <c r="AR453" s="11">
        <v>19</v>
      </c>
      <c r="AS453" s="11">
        <v>21</v>
      </c>
      <c r="AT453" s="11">
        <v>25</v>
      </c>
      <c r="AU453" s="11">
        <v>44</v>
      </c>
      <c r="AV453" s="11">
        <v>53</v>
      </c>
      <c r="AW453" s="12">
        <v>49</v>
      </c>
      <c r="AX453" s="13">
        <v>45</v>
      </c>
      <c r="AY453" s="13">
        <v>41</v>
      </c>
      <c r="AZ453" s="13">
        <v>37</v>
      </c>
      <c r="BA453" s="13">
        <v>33</v>
      </c>
      <c r="BB453" s="14">
        <v>29</v>
      </c>
      <c r="BC453" s="19">
        <f t="shared" si="34"/>
        <v>41</v>
      </c>
      <c r="BD453" s="55">
        <f t="shared" si="32"/>
        <v>0.84300097434231902</v>
      </c>
      <c r="BE453" s="19">
        <f t="shared" si="33"/>
        <v>0.92689184800259816</v>
      </c>
      <c r="BF453" s="19">
        <f t="shared" si="35"/>
        <v>0.97722637219876574</v>
      </c>
      <c r="BG453" s="19">
        <f t="shared" si="36"/>
        <v>1.0030074699577785</v>
      </c>
    </row>
    <row r="454" spans="1:59">
      <c r="A454" s="24">
        <v>453</v>
      </c>
      <c r="B454" s="31">
        <v>2006089</v>
      </c>
      <c r="C454" s="32" t="s">
        <v>452</v>
      </c>
      <c r="D454" s="21">
        <v>1</v>
      </c>
      <c r="E454" s="22">
        <v>13</v>
      </c>
      <c r="F454" s="22">
        <v>16</v>
      </c>
      <c r="G454" s="22">
        <v>18</v>
      </c>
      <c r="H454" s="22">
        <v>19</v>
      </c>
      <c r="I454" s="22">
        <v>22</v>
      </c>
      <c r="J454" s="23">
        <v>1</v>
      </c>
      <c r="Q454" s="33"/>
      <c r="R454" s="33"/>
      <c r="S454" s="33"/>
      <c r="T454" s="33"/>
      <c r="U454" s="33"/>
      <c r="V454" s="33"/>
      <c r="X454" s="34"/>
      <c r="Y454" s="33"/>
      <c r="Z454" s="33"/>
      <c r="AA454" s="33"/>
      <c r="AB454" s="33"/>
      <c r="AC454" s="35"/>
      <c r="AD454" s="33"/>
      <c r="AE454" s="33"/>
      <c r="AF454" s="33"/>
      <c r="AG454" s="33"/>
      <c r="AH454" s="33"/>
      <c r="AI454" s="33"/>
      <c r="AJ454" s="36"/>
      <c r="AK454" s="10">
        <v>5</v>
      </c>
      <c r="AL454" s="11">
        <v>9</v>
      </c>
      <c r="AM454" s="11">
        <v>14</v>
      </c>
      <c r="AN454" s="11">
        <v>11</v>
      </c>
      <c r="AO454" s="11">
        <v>19</v>
      </c>
      <c r="AP454" s="11">
        <v>17</v>
      </c>
      <c r="AQ454" s="11">
        <v>17</v>
      </c>
      <c r="AR454" s="11">
        <v>29</v>
      </c>
      <c r="AS454" s="11">
        <v>23</v>
      </c>
      <c r="AT454" s="11">
        <v>29</v>
      </c>
      <c r="AU454" s="11">
        <v>24</v>
      </c>
      <c r="AV454" s="11">
        <v>33</v>
      </c>
      <c r="AW454" s="12">
        <v>29</v>
      </c>
      <c r="AX454" s="13">
        <v>25</v>
      </c>
      <c r="AY454" s="13">
        <v>38</v>
      </c>
      <c r="AZ454" s="13">
        <v>35</v>
      </c>
      <c r="BA454" s="13">
        <v>51</v>
      </c>
      <c r="BB454" s="14">
        <v>69</v>
      </c>
      <c r="BC454" s="19">
        <f t="shared" si="34"/>
        <v>38</v>
      </c>
      <c r="BD454" s="55">
        <f t="shared" si="32"/>
        <v>0.85118544982137057</v>
      </c>
      <c r="BE454" s="19">
        <f t="shared" si="33"/>
        <v>0.90643065930496913</v>
      </c>
      <c r="BF454" s="19">
        <f t="shared" si="35"/>
        <v>0.96658655407599869</v>
      </c>
      <c r="BG454" s="19">
        <f t="shared" si="36"/>
        <v>0.99277687560896399</v>
      </c>
    </row>
    <row r="455" spans="1:59">
      <c r="A455" s="24">
        <v>454</v>
      </c>
      <c r="B455" s="31">
        <v>2006090</v>
      </c>
      <c r="C455" s="32" t="s">
        <v>453</v>
      </c>
      <c r="D455" s="21">
        <v>2</v>
      </c>
      <c r="E455" s="22">
        <v>11</v>
      </c>
      <c r="F455" s="22">
        <v>15</v>
      </c>
      <c r="G455" s="22">
        <v>20</v>
      </c>
      <c r="H455" s="22">
        <v>23</v>
      </c>
      <c r="I455" s="22">
        <v>29</v>
      </c>
      <c r="J455" s="23">
        <v>11</v>
      </c>
      <c r="Q455" s="33"/>
      <c r="R455" s="33"/>
      <c r="S455" s="33"/>
      <c r="T455" s="33"/>
      <c r="U455" s="33"/>
      <c r="V455" s="33"/>
      <c r="X455" s="34"/>
      <c r="Y455" s="33"/>
      <c r="Z455" s="33"/>
      <c r="AA455" s="33"/>
      <c r="AB455" s="33"/>
      <c r="AC455" s="35"/>
      <c r="AD455" s="33"/>
      <c r="AE455" s="33"/>
      <c r="AF455" s="33"/>
      <c r="AG455" s="33"/>
      <c r="AH455" s="33"/>
      <c r="AI455" s="33"/>
      <c r="AJ455" s="36"/>
      <c r="AK455" s="10">
        <v>10</v>
      </c>
      <c r="AL455" s="11">
        <v>12</v>
      </c>
      <c r="AM455" s="11">
        <v>10</v>
      </c>
      <c r="AN455" s="11">
        <v>22</v>
      </c>
      <c r="AO455" s="11">
        <v>16</v>
      </c>
      <c r="AP455" s="11">
        <v>28</v>
      </c>
      <c r="AQ455" s="11">
        <v>19</v>
      </c>
      <c r="AR455" s="11">
        <v>20</v>
      </c>
      <c r="AS455" s="11">
        <v>23</v>
      </c>
      <c r="AT455" s="11">
        <v>40</v>
      </c>
      <c r="AU455" s="11">
        <v>35</v>
      </c>
      <c r="AV455" s="11">
        <v>30</v>
      </c>
      <c r="AW455" s="12">
        <v>40</v>
      </c>
      <c r="AX455" s="13">
        <v>52</v>
      </c>
      <c r="AY455" s="13">
        <v>49</v>
      </c>
      <c r="AZ455" s="13">
        <v>46</v>
      </c>
      <c r="BA455" s="13">
        <v>43</v>
      </c>
      <c r="BB455" s="14">
        <v>40</v>
      </c>
      <c r="BC455" s="19">
        <f t="shared" si="34"/>
        <v>49</v>
      </c>
      <c r="BD455" s="55">
        <f t="shared" si="32"/>
        <v>0.93712244235141273</v>
      </c>
      <c r="BE455" s="19">
        <f t="shared" si="33"/>
        <v>0.91666125365378359</v>
      </c>
      <c r="BF455" s="19">
        <f t="shared" si="35"/>
        <v>0.96740500162390386</v>
      </c>
      <c r="BG455" s="19">
        <f t="shared" si="36"/>
        <v>0.98663851899967514</v>
      </c>
    </row>
    <row r="456" spans="1:59">
      <c r="A456" s="24">
        <v>455</v>
      </c>
      <c r="B456" s="31">
        <v>2006091</v>
      </c>
      <c r="C456" s="32" t="s">
        <v>454</v>
      </c>
      <c r="D456" s="21">
        <v>7</v>
      </c>
      <c r="E456" s="22">
        <v>8</v>
      </c>
      <c r="F456" s="22">
        <v>12</v>
      </c>
      <c r="G456" s="22">
        <v>21</v>
      </c>
      <c r="H456" s="22">
        <v>22</v>
      </c>
      <c r="I456" s="22">
        <v>24</v>
      </c>
      <c r="J456" s="23">
        <v>7</v>
      </c>
      <c r="Q456" s="33"/>
      <c r="R456" s="33"/>
      <c r="S456" s="33"/>
      <c r="T456" s="33"/>
      <c r="U456" s="33"/>
      <c r="V456" s="33"/>
      <c r="X456" s="34"/>
      <c r="Y456" s="33"/>
      <c r="Z456" s="33"/>
      <c r="AA456" s="33"/>
      <c r="AB456" s="33"/>
      <c r="AC456" s="35"/>
      <c r="AD456" s="33"/>
      <c r="AE456" s="33"/>
      <c r="AF456" s="33"/>
      <c r="AG456" s="33"/>
      <c r="AH456" s="33"/>
      <c r="AI456" s="33"/>
      <c r="AJ456" s="36"/>
      <c r="AK456" s="10">
        <v>4</v>
      </c>
      <c r="AL456" s="11">
        <v>6</v>
      </c>
      <c r="AM456" s="11">
        <v>14</v>
      </c>
      <c r="AN456" s="11">
        <v>10</v>
      </c>
      <c r="AO456" s="11">
        <v>10</v>
      </c>
      <c r="AP456" s="11">
        <v>22</v>
      </c>
      <c r="AQ456" s="11">
        <v>31</v>
      </c>
      <c r="AR456" s="11">
        <v>24</v>
      </c>
      <c r="AS456" s="11">
        <v>28</v>
      </c>
      <c r="AT456" s="11">
        <v>34</v>
      </c>
      <c r="AU456" s="11">
        <v>55</v>
      </c>
      <c r="AV456" s="11">
        <v>52</v>
      </c>
      <c r="AW456" s="12">
        <v>49</v>
      </c>
      <c r="AX456" s="13">
        <v>46</v>
      </c>
      <c r="AY456" s="13">
        <v>43</v>
      </c>
      <c r="AZ456" s="13">
        <v>40</v>
      </c>
      <c r="BA456" s="13">
        <v>37</v>
      </c>
      <c r="BB456" s="14">
        <v>34</v>
      </c>
      <c r="BC456" s="19">
        <f t="shared" si="34"/>
        <v>43</v>
      </c>
      <c r="BD456" s="55">
        <f t="shared" si="32"/>
        <v>0.90847677817473205</v>
      </c>
      <c r="BE456" s="19">
        <f t="shared" si="33"/>
        <v>0.89210782721662885</v>
      </c>
      <c r="BF456" s="19">
        <f t="shared" si="35"/>
        <v>0.95758363104904187</v>
      </c>
      <c r="BG456" s="19">
        <f t="shared" si="36"/>
        <v>0.98582007145177009</v>
      </c>
    </row>
    <row r="457" spans="1:59">
      <c r="A457" s="24">
        <v>456</v>
      </c>
      <c r="B457" s="31">
        <v>2006092</v>
      </c>
      <c r="C457" s="32" t="s">
        <v>455</v>
      </c>
      <c r="D457" s="21">
        <v>2</v>
      </c>
      <c r="E457" s="22">
        <v>8</v>
      </c>
      <c r="F457" s="22">
        <v>11</v>
      </c>
      <c r="G457" s="22">
        <v>16</v>
      </c>
      <c r="H457" s="22">
        <v>20</v>
      </c>
      <c r="I457" s="22">
        <v>21</v>
      </c>
      <c r="J457" s="23">
        <v>14</v>
      </c>
      <c r="Q457" s="33"/>
      <c r="R457" s="33"/>
      <c r="S457" s="33"/>
      <c r="T457" s="33"/>
      <c r="U457" s="33"/>
      <c r="V457" s="33"/>
      <c r="X457" s="34"/>
      <c r="Y457" s="33"/>
      <c r="Z457" s="33"/>
      <c r="AA457" s="33"/>
      <c r="AB457" s="33"/>
      <c r="AC457" s="35"/>
      <c r="AD457" s="33"/>
      <c r="AE457" s="33"/>
      <c r="AF457" s="33"/>
      <c r="AG457" s="33"/>
      <c r="AH457" s="33"/>
      <c r="AI457" s="33"/>
      <c r="AJ457" s="36"/>
      <c r="AK457" s="10">
        <v>9</v>
      </c>
      <c r="AL457" s="11">
        <v>6</v>
      </c>
      <c r="AM457" s="11">
        <v>8</v>
      </c>
      <c r="AN457" s="11">
        <v>18</v>
      </c>
      <c r="AO457" s="11">
        <v>15</v>
      </c>
      <c r="AP457" s="11">
        <v>14</v>
      </c>
      <c r="AQ457" s="11">
        <v>24</v>
      </c>
      <c r="AR457" s="11">
        <v>18</v>
      </c>
      <c r="AS457" s="11">
        <v>34</v>
      </c>
      <c r="AT457" s="11">
        <v>42</v>
      </c>
      <c r="AU457" s="11">
        <v>39</v>
      </c>
      <c r="AV457" s="11">
        <v>36</v>
      </c>
      <c r="AW457" s="12">
        <v>33</v>
      </c>
      <c r="AX457" s="13">
        <v>30</v>
      </c>
      <c r="AY457" s="13">
        <v>44</v>
      </c>
      <c r="AZ457" s="13">
        <v>42</v>
      </c>
      <c r="BA457" s="13">
        <v>40</v>
      </c>
      <c r="BB457" s="14">
        <v>38</v>
      </c>
      <c r="BC457" s="19">
        <f t="shared" si="34"/>
        <v>44</v>
      </c>
      <c r="BD457" s="55">
        <f t="shared" si="32"/>
        <v>0.87983111399805136</v>
      </c>
      <c r="BE457" s="19">
        <f t="shared" si="33"/>
        <v>0.85936992530042222</v>
      </c>
      <c r="BF457" s="19">
        <f t="shared" si="35"/>
        <v>0.95349139330951604</v>
      </c>
      <c r="BG457" s="19">
        <f t="shared" si="36"/>
        <v>0.97968171484248134</v>
      </c>
    </row>
    <row r="458" spans="1:59">
      <c r="A458" s="24">
        <v>457</v>
      </c>
      <c r="B458" s="31">
        <v>2006093</v>
      </c>
      <c r="C458" s="32" t="s">
        <v>456</v>
      </c>
      <c r="D458" s="21">
        <v>2</v>
      </c>
      <c r="E458" s="22">
        <v>12</v>
      </c>
      <c r="F458" s="22">
        <v>16</v>
      </c>
      <c r="G458" s="22">
        <v>18</v>
      </c>
      <c r="H458" s="22">
        <v>19</v>
      </c>
      <c r="I458" s="22">
        <v>23</v>
      </c>
      <c r="J458" s="23">
        <v>5</v>
      </c>
      <c r="Q458" s="33"/>
      <c r="R458" s="33"/>
      <c r="S458" s="33"/>
      <c r="T458" s="33"/>
      <c r="U458" s="33"/>
      <c r="V458" s="33"/>
      <c r="X458" s="34"/>
      <c r="Y458" s="33"/>
      <c r="Z458" s="33"/>
      <c r="AA458" s="33"/>
      <c r="AB458" s="33"/>
      <c r="AC458" s="35"/>
      <c r="AD458" s="33"/>
      <c r="AE458" s="33"/>
      <c r="AF458" s="33"/>
      <c r="AG458" s="33"/>
      <c r="AH458" s="33"/>
      <c r="AI458" s="33"/>
      <c r="AJ458" s="36"/>
      <c r="AK458" s="10">
        <v>6</v>
      </c>
      <c r="AL458" s="11">
        <v>10</v>
      </c>
      <c r="AM458" s="11">
        <v>15</v>
      </c>
      <c r="AN458" s="11">
        <v>12</v>
      </c>
      <c r="AO458" s="11">
        <v>20</v>
      </c>
      <c r="AP458" s="11">
        <v>18</v>
      </c>
      <c r="AQ458" s="11">
        <v>18</v>
      </c>
      <c r="AR458" s="11">
        <v>30</v>
      </c>
      <c r="AS458" s="11">
        <v>24</v>
      </c>
      <c r="AT458" s="11">
        <v>30</v>
      </c>
      <c r="AU458" s="11">
        <v>38</v>
      </c>
      <c r="AV458" s="11">
        <v>34</v>
      </c>
      <c r="AW458" s="12">
        <v>30</v>
      </c>
      <c r="AX458" s="13">
        <v>26</v>
      </c>
      <c r="AY458" s="13">
        <v>39</v>
      </c>
      <c r="AZ458" s="13">
        <v>36</v>
      </c>
      <c r="BA458" s="13">
        <v>52</v>
      </c>
      <c r="BB458" s="14">
        <v>70</v>
      </c>
      <c r="BC458" s="19">
        <f t="shared" si="34"/>
        <v>39</v>
      </c>
      <c r="BD458" s="55">
        <f t="shared" si="32"/>
        <v>0.87164663851899971</v>
      </c>
      <c r="BE458" s="19">
        <f t="shared" si="33"/>
        <v>0.85732380643065931</v>
      </c>
      <c r="BF458" s="19">
        <f t="shared" si="35"/>
        <v>0.93384865215979218</v>
      </c>
      <c r="BG458" s="19">
        <f t="shared" si="36"/>
        <v>0.96822344917180903</v>
      </c>
    </row>
    <row r="459" spans="1:59">
      <c r="A459" s="24">
        <v>458</v>
      </c>
      <c r="B459" s="31">
        <v>2006094</v>
      </c>
      <c r="C459" s="32" t="s">
        <v>457</v>
      </c>
      <c r="D459" s="21">
        <v>15</v>
      </c>
      <c r="E459" s="22">
        <v>16</v>
      </c>
      <c r="F459" s="22">
        <v>17</v>
      </c>
      <c r="G459" s="22">
        <v>18</v>
      </c>
      <c r="H459" s="22">
        <v>24</v>
      </c>
      <c r="I459" s="22">
        <v>33</v>
      </c>
      <c r="J459" s="23">
        <v>13</v>
      </c>
      <c r="Q459" s="33"/>
      <c r="R459" s="33"/>
      <c r="S459" s="33"/>
      <c r="T459" s="33"/>
      <c r="U459" s="33"/>
      <c r="V459" s="33"/>
      <c r="X459" s="34"/>
      <c r="Y459" s="33"/>
      <c r="Z459" s="33"/>
      <c r="AA459" s="33"/>
      <c r="AB459" s="33"/>
      <c r="AC459" s="35"/>
      <c r="AD459" s="33"/>
      <c r="AE459" s="33"/>
      <c r="AF459" s="33"/>
      <c r="AG459" s="33"/>
      <c r="AH459" s="33"/>
      <c r="AI459" s="33"/>
      <c r="AJ459" s="36"/>
      <c r="AK459" s="10">
        <v>3</v>
      </c>
      <c r="AL459" s="11">
        <v>7</v>
      </c>
      <c r="AM459" s="11">
        <v>13</v>
      </c>
      <c r="AN459" s="11">
        <v>15</v>
      </c>
      <c r="AO459" s="11">
        <v>18</v>
      </c>
      <c r="AP459" s="11">
        <v>11</v>
      </c>
      <c r="AQ459" s="11">
        <v>33</v>
      </c>
      <c r="AR459" s="11">
        <v>33</v>
      </c>
      <c r="AS459" s="11">
        <v>24</v>
      </c>
      <c r="AT459" s="11">
        <v>27</v>
      </c>
      <c r="AU459" s="11">
        <v>32</v>
      </c>
      <c r="AV459" s="11">
        <v>25</v>
      </c>
      <c r="AW459" s="12">
        <v>18</v>
      </c>
      <c r="AX459" s="13">
        <v>27</v>
      </c>
      <c r="AY459" s="13">
        <v>55</v>
      </c>
      <c r="AZ459" s="13">
        <v>69</v>
      </c>
      <c r="BA459" s="13">
        <v>85</v>
      </c>
      <c r="BB459" s="14">
        <v>83</v>
      </c>
      <c r="BC459" s="19">
        <f t="shared" si="34"/>
        <v>55</v>
      </c>
      <c r="BD459" s="55">
        <f t="shared" si="32"/>
        <v>0.94121468009093856</v>
      </c>
      <c r="BE459" s="19">
        <f t="shared" si="33"/>
        <v>0.89620006495615456</v>
      </c>
      <c r="BF459" s="19">
        <f t="shared" si="35"/>
        <v>0.93466709970769724</v>
      </c>
      <c r="BG459" s="19">
        <f t="shared" si="36"/>
        <v>0.97272491068528744</v>
      </c>
    </row>
    <row r="460" spans="1:59">
      <c r="A460" s="24">
        <v>459</v>
      </c>
      <c r="B460" s="31">
        <v>2006095</v>
      </c>
      <c r="C460" s="32" t="s">
        <v>458</v>
      </c>
      <c r="D460" s="21">
        <v>1</v>
      </c>
      <c r="E460" s="22">
        <v>3</v>
      </c>
      <c r="F460" s="22">
        <v>17</v>
      </c>
      <c r="G460" s="22">
        <v>20</v>
      </c>
      <c r="H460" s="22">
        <v>21</v>
      </c>
      <c r="I460" s="22">
        <v>29</v>
      </c>
      <c r="J460" s="23">
        <v>16</v>
      </c>
      <c r="Q460" s="33"/>
      <c r="R460" s="33"/>
      <c r="S460" s="33"/>
      <c r="T460" s="33"/>
      <c r="U460" s="33"/>
      <c r="V460" s="33"/>
      <c r="X460" s="34"/>
      <c r="Y460" s="33"/>
      <c r="Z460" s="33"/>
      <c r="AA460" s="33"/>
      <c r="AB460" s="33"/>
      <c r="AC460" s="35"/>
      <c r="AD460" s="33"/>
      <c r="AE460" s="33"/>
      <c r="AF460" s="33"/>
      <c r="AG460" s="33"/>
      <c r="AH460" s="33"/>
      <c r="AI460" s="33"/>
      <c r="AJ460" s="36"/>
      <c r="AK460" s="10">
        <v>7</v>
      </c>
      <c r="AL460" s="11">
        <v>7</v>
      </c>
      <c r="AM460" s="11">
        <v>11</v>
      </c>
      <c r="AN460" s="11">
        <v>19</v>
      </c>
      <c r="AO460" s="11">
        <v>14</v>
      </c>
      <c r="AP460" s="11">
        <v>19</v>
      </c>
      <c r="AQ460" s="11">
        <v>19</v>
      </c>
      <c r="AR460" s="11">
        <v>21</v>
      </c>
      <c r="AS460" s="11">
        <v>36</v>
      </c>
      <c r="AT460" s="11">
        <v>31</v>
      </c>
      <c r="AU460" s="11">
        <v>26</v>
      </c>
      <c r="AV460" s="11">
        <v>21</v>
      </c>
      <c r="AW460" s="12">
        <v>31</v>
      </c>
      <c r="AX460" s="13">
        <v>27</v>
      </c>
      <c r="AY460" s="13">
        <v>23</v>
      </c>
      <c r="AZ460" s="13">
        <v>37</v>
      </c>
      <c r="BA460" s="13">
        <v>34</v>
      </c>
      <c r="BB460" s="14">
        <v>31</v>
      </c>
      <c r="BC460" s="19">
        <f t="shared" si="34"/>
        <v>23</v>
      </c>
      <c r="BD460" s="55">
        <f t="shared" si="32"/>
        <v>0.83481649886326725</v>
      </c>
      <c r="BE460" s="19">
        <f t="shared" si="33"/>
        <v>0.88596947060733999</v>
      </c>
      <c r="BF460" s="19">
        <f t="shared" si="35"/>
        <v>0.9191165962974992</v>
      </c>
      <c r="BG460" s="19">
        <f t="shared" si="36"/>
        <v>0.9641312114322832</v>
      </c>
    </row>
    <row r="461" spans="1:59">
      <c r="A461" s="24">
        <v>460</v>
      </c>
      <c r="B461" s="31">
        <v>2006096</v>
      </c>
      <c r="C461" s="32" t="s">
        <v>459</v>
      </c>
      <c r="D461" s="21">
        <v>1</v>
      </c>
      <c r="E461" s="22">
        <v>5</v>
      </c>
      <c r="F461" s="22">
        <v>9</v>
      </c>
      <c r="G461" s="22">
        <v>13</v>
      </c>
      <c r="H461" s="22">
        <v>18</v>
      </c>
      <c r="I461" s="22">
        <v>33</v>
      </c>
      <c r="J461" s="23">
        <v>14</v>
      </c>
      <c r="Q461" s="33"/>
      <c r="R461" s="33"/>
      <c r="S461" s="33"/>
      <c r="T461" s="33"/>
      <c r="U461" s="33"/>
      <c r="V461" s="33"/>
      <c r="X461" s="34"/>
      <c r="Y461" s="33"/>
      <c r="Z461" s="33"/>
      <c r="AA461" s="33"/>
      <c r="AB461" s="33"/>
      <c r="AC461" s="35"/>
      <c r="AD461" s="33"/>
      <c r="AE461" s="33"/>
      <c r="AF461" s="33"/>
      <c r="AG461" s="33"/>
      <c r="AH461" s="33"/>
      <c r="AI461" s="33"/>
      <c r="AJ461" s="36"/>
      <c r="AK461" s="10">
        <v>4</v>
      </c>
      <c r="AL461" s="11">
        <v>7</v>
      </c>
      <c r="AM461" s="11">
        <v>14</v>
      </c>
      <c r="AN461" s="11">
        <v>13</v>
      </c>
      <c r="AO461" s="11">
        <v>23</v>
      </c>
      <c r="AP461" s="11">
        <v>15</v>
      </c>
      <c r="AQ461" s="11">
        <v>16</v>
      </c>
      <c r="AR461" s="11">
        <v>29</v>
      </c>
      <c r="AS461" s="11">
        <v>24</v>
      </c>
      <c r="AT461" s="11">
        <v>31</v>
      </c>
      <c r="AU461" s="11">
        <v>27</v>
      </c>
      <c r="AV461" s="11">
        <v>37</v>
      </c>
      <c r="AW461" s="12">
        <v>34</v>
      </c>
      <c r="AX461" s="13">
        <v>31</v>
      </c>
      <c r="AY461" s="13">
        <v>45</v>
      </c>
      <c r="AZ461" s="13">
        <v>43</v>
      </c>
      <c r="BA461" s="13">
        <v>60</v>
      </c>
      <c r="BB461" s="14">
        <v>59</v>
      </c>
      <c r="BC461" s="19">
        <f t="shared" si="34"/>
        <v>45</v>
      </c>
      <c r="BD461" s="55">
        <f t="shared" ref="BD461:BD524" si="37">IF($B461="","",SUM($BC457:$BC461)/5/$BM$3)</f>
        <v>0.84300097434231902</v>
      </c>
      <c r="BE461" s="19">
        <f t="shared" ref="BE461:BE524" si="38">IF($B461="","",SUM($BC452:$BC461)/10/$BM$3)</f>
        <v>0.87573887625852542</v>
      </c>
      <c r="BF461" s="19">
        <f t="shared" si="35"/>
        <v>0.91011367327054227</v>
      </c>
      <c r="BG461" s="19">
        <f t="shared" si="36"/>
        <v>0.95758363104904187</v>
      </c>
    </row>
    <row r="462" spans="1:59">
      <c r="A462" s="24">
        <v>461</v>
      </c>
      <c r="B462" s="31">
        <v>2006097</v>
      </c>
      <c r="C462" s="32" t="s">
        <v>460</v>
      </c>
      <c r="D462" s="21">
        <v>11</v>
      </c>
      <c r="E462" s="22">
        <v>14</v>
      </c>
      <c r="F462" s="22">
        <v>15</v>
      </c>
      <c r="G462" s="22">
        <v>20</v>
      </c>
      <c r="H462" s="22">
        <v>26</v>
      </c>
      <c r="I462" s="22">
        <v>27</v>
      </c>
      <c r="J462" s="23">
        <v>12</v>
      </c>
      <c r="Q462" s="33"/>
      <c r="R462" s="33"/>
      <c r="S462" s="33"/>
      <c r="T462" s="33"/>
      <c r="U462" s="33"/>
      <c r="V462" s="33"/>
      <c r="X462" s="34"/>
      <c r="Y462" s="33"/>
      <c r="Z462" s="33"/>
      <c r="AA462" s="33"/>
      <c r="AB462" s="33"/>
      <c r="AC462" s="35"/>
      <c r="AD462" s="33"/>
      <c r="AE462" s="33"/>
      <c r="AF462" s="33"/>
      <c r="AG462" s="33"/>
      <c r="AH462" s="33"/>
      <c r="AI462" s="33"/>
      <c r="AJ462" s="36"/>
      <c r="AK462" s="10">
        <v>8</v>
      </c>
      <c r="AL462" s="11">
        <v>13</v>
      </c>
      <c r="AM462" s="11">
        <v>8</v>
      </c>
      <c r="AN462" s="11">
        <v>17</v>
      </c>
      <c r="AO462" s="11">
        <v>22</v>
      </c>
      <c r="AP462" s="11">
        <v>25</v>
      </c>
      <c r="AQ462" s="11">
        <v>23</v>
      </c>
      <c r="AR462" s="11">
        <v>23</v>
      </c>
      <c r="AS462" s="11">
        <v>25</v>
      </c>
      <c r="AT462" s="11">
        <v>29</v>
      </c>
      <c r="AU462" s="11">
        <v>22</v>
      </c>
      <c r="AV462" s="11">
        <v>43</v>
      </c>
      <c r="AW462" s="12">
        <v>53</v>
      </c>
      <c r="AX462" s="13">
        <v>65</v>
      </c>
      <c r="AY462" s="13">
        <v>62</v>
      </c>
      <c r="AZ462" s="13">
        <v>59</v>
      </c>
      <c r="BA462" s="13">
        <v>56</v>
      </c>
      <c r="BB462" s="14">
        <v>53</v>
      </c>
      <c r="BC462" s="19">
        <f t="shared" si="34"/>
        <v>62</v>
      </c>
      <c r="BD462" s="55">
        <f t="shared" si="37"/>
        <v>0.91666125365378359</v>
      </c>
      <c r="BE462" s="19">
        <f t="shared" si="38"/>
        <v>0.89824618382591748</v>
      </c>
      <c r="BF462" s="19">
        <f t="shared" si="35"/>
        <v>0.94121468009093856</v>
      </c>
      <c r="BG462" s="19">
        <f t="shared" si="36"/>
        <v>0.96822344917180903</v>
      </c>
    </row>
    <row r="463" spans="1:59">
      <c r="A463" s="24">
        <v>462</v>
      </c>
      <c r="B463" s="31">
        <v>2006098</v>
      </c>
      <c r="C463" s="32" t="s">
        <v>461</v>
      </c>
      <c r="D463" s="21">
        <v>6</v>
      </c>
      <c r="E463" s="22">
        <v>7</v>
      </c>
      <c r="F463" s="22">
        <v>10</v>
      </c>
      <c r="G463" s="22">
        <v>11</v>
      </c>
      <c r="H463" s="22">
        <v>18</v>
      </c>
      <c r="I463" s="22">
        <v>23</v>
      </c>
      <c r="J463" s="23">
        <v>16</v>
      </c>
      <c r="Q463" s="33"/>
      <c r="R463" s="33"/>
      <c r="S463" s="33"/>
      <c r="T463" s="33"/>
      <c r="U463" s="33"/>
      <c r="V463" s="33"/>
      <c r="X463" s="34"/>
      <c r="Y463" s="33"/>
      <c r="Z463" s="33"/>
      <c r="AA463" s="33"/>
      <c r="AB463" s="33"/>
      <c r="AC463" s="35"/>
      <c r="AD463" s="33"/>
      <c r="AE463" s="33"/>
      <c r="AF463" s="33"/>
      <c r="AG463" s="33"/>
      <c r="AH463" s="33"/>
      <c r="AI463" s="33"/>
      <c r="AJ463" s="36"/>
      <c r="AK463" s="10">
        <v>6</v>
      </c>
      <c r="AL463" s="11">
        <v>15</v>
      </c>
      <c r="AM463" s="11">
        <v>10</v>
      </c>
      <c r="AN463" s="11">
        <v>15</v>
      </c>
      <c r="AO463" s="11">
        <v>19</v>
      </c>
      <c r="AP463" s="11">
        <v>27</v>
      </c>
      <c r="AQ463" s="11">
        <v>21</v>
      </c>
      <c r="AR463" s="11">
        <v>25</v>
      </c>
      <c r="AS463" s="11">
        <v>31</v>
      </c>
      <c r="AT463" s="11">
        <v>51</v>
      </c>
      <c r="AU463" s="11">
        <v>49</v>
      </c>
      <c r="AV463" s="11">
        <v>47</v>
      </c>
      <c r="AW463" s="12">
        <v>45</v>
      </c>
      <c r="AX463" s="13">
        <v>43</v>
      </c>
      <c r="AY463" s="13">
        <v>41</v>
      </c>
      <c r="AZ463" s="13">
        <v>39</v>
      </c>
      <c r="BA463" s="13">
        <v>56</v>
      </c>
      <c r="BB463" s="14">
        <v>55</v>
      </c>
      <c r="BC463" s="19">
        <f t="shared" si="34"/>
        <v>41</v>
      </c>
      <c r="BD463" s="55">
        <f t="shared" si="37"/>
        <v>0.92484572913283536</v>
      </c>
      <c r="BE463" s="19">
        <f t="shared" si="38"/>
        <v>0.89824618382591748</v>
      </c>
      <c r="BF463" s="19">
        <f t="shared" si="35"/>
        <v>0.92811951932445602</v>
      </c>
      <c r="BG463" s="19">
        <f t="shared" si="36"/>
        <v>0.96085742124066253</v>
      </c>
    </row>
    <row r="464" spans="1:59">
      <c r="A464" s="24">
        <v>463</v>
      </c>
      <c r="B464" s="31">
        <v>2006099</v>
      </c>
      <c r="C464" s="32" t="s">
        <v>462</v>
      </c>
      <c r="D464" s="21">
        <v>9</v>
      </c>
      <c r="E464" s="22">
        <v>12</v>
      </c>
      <c r="F464" s="22">
        <v>18</v>
      </c>
      <c r="G464" s="22">
        <v>23</v>
      </c>
      <c r="H464" s="22">
        <v>24</v>
      </c>
      <c r="I464" s="22">
        <v>27</v>
      </c>
      <c r="J464" s="23">
        <v>5</v>
      </c>
      <c r="Q464" s="33"/>
      <c r="R464" s="33"/>
      <c r="S464" s="33"/>
      <c r="T464" s="33"/>
      <c r="U464" s="33"/>
      <c r="V464" s="33"/>
      <c r="X464" s="34"/>
      <c r="Y464" s="33"/>
      <c r="Z464" s="33"/>
      <c r="AA464" s="33"/>
      <c r="AB464" s="33"/>
      <c r="AC464" s="35"/>
      <c r="AD464" s="33"/>
      <c r="AE464" s="33"/>
      <c r="AF464" s="33"/>
      <c r="AG464" s="33"/>
      <c r="AH464" s="33"/>
      <c r="AI464" s="33"/>
      <c r="AJ464" s="36"/>
      <c r="AK464" s="10">
        <v>2</v>
      </c>
      <c r="AL464" s="11">
        <v>9</v>
      </c>
      <c r="AM464" s="11">
        <v>18</v>
      </c>
      <c r="AN464" s="11">
        <v>11</v>
      </c>
      <c r="AO464" s="11">
        <v>22</v>
      </c>
      <c r="AP464" s="11">
        <v>17</v>
      </c>
      <c r="AQ464" s="11">
        <v>14</v>
      </c>
      <c r="AR464" s="11">
        <v>33</v>
      </c>
      <c r="AS464" s="11">
        <v>25</v>
      </c>
      <c r="AT464" s="11">
        <v>29</v>
      </c>
      <c r="AU464" s="11">
        <v>48</v>
      </c>
      <c r="AV464" s="11">
        <v>57</v>
      </c>
      <c r="AW464" s="12">
        <v>53</v>
      </c>
      <c r="AX464" s="13">
        <v>49</v>
      </c>
      <c r="AY464" s="13">
        <v>45</v>
      </c>
      <c r="AZ464" s="13">
        <v>41</v>
      </c>
      <c r="BA464" s="13">
        <v>56</v>
      </c>
      <c r="BB464" s="14">
        <v>53</v>
      </c>
      <c r="BC464" s="19">
        <f t="shared" si="34"/>
        <v>45</v>
      </c>
      <c r="BD464" s="55">
        <f t="shared" si="37"/>
        <v>0.88392335173757719</v>
      </c>
      <c r="BE464" s="19">
        <f t="shared" si="38"/>
        <v>0.91256901591425788</v>
      </c>
      <c r="BF464" s="19">
        <f t="shared" si="35"/>
        <v>0.92811951932445602</v>
      </c>
      <c r="BG464" s="19">
        <f t="shared" si="36"/>
        <v>0.96126664501461501</v>
      </c>
    </row>
    <row r="465" spans="1:59">
      <c r="A465" s="24">
        <v>464</v>
      </c>
      <c r="B465" s="31">
        <v>2006100</v>
      </c>
      <c r="C465" s="32" t="s">
        <v>463</v>
      </c>
      <c r="D465" s="21">
        <v>1</v>
      </c>
      <c r="E465" s="22">
        <v>11</v>
      </c>
      <c r="F465" s="22">
        <v>18</v>
      </c>
      <c r="G465" s="22">
        <v>26</v>
      </c>
      <c r="H465" s="22">
        <v>30</v>
      </c>
      <c r="I465" s="22">
        <v>32</v>
      </c>
      <c r="J465" s="23">
        <v>3</v>
      </c>
      <c r="Q465" s="33"/>
      <c r="R465" s="33"/>
      <c r="S465" s="33"/>
      <c r="T465" s="33"/>
      <c r="U465" s="33"/>
      <c r="V465" s="33"/>
      <c r="X465" s="34"/>
      <c r="Y465" s="33"/>
      <c r="Z465" s="33"/>
      <c r="AA465" s="33"/>
      <c r="AB465" s="33"/>
      <c r="AC465" s="35"/>
      <c r="AD465" s="33"/>
      <c r="AE465" s="33"/>
      <c r="AF465" s="33"/>
      <c r="AG465" s="33"/>
      <c r="AH465" s="33"/>
      <c r="AI465" s="33"/>
      <c r="AJ465" s="36"/>
      <c r="AK465" s="10">
        <v>7</v>
      </c>
      <c r="AL465" s="11">
        <v>10</v>
      </c>
      <c r="AM465" s="11">
        <v>8</v>
      </c>
      <c r="AN465" s="11">
        <v>10</v>
      </c>
      <c r="AO465" s="11">
        <v>20</v>
      </c>
      <c r="AP465" s="11">
        <v>14</v>
      </c>
      <c r="AQ465" s="11">
        <v>19</v>
      </c>
      <c r="AR465" s="11">
        <v>18</v>
      </c>
      <c r="AS465" s="11">
        <v>30</v>
      </c>
      <c r="AT465" s="11">
        <v>34</v>
      </c>
      <c r="AU465" s="11">
        <v>27</v>
      </c>
      <c r="AV465" s="11">
        <v>34</v>
      </c>
      <c r="AW465" s="12">
        <v>28</v>
      </c>
      <c r="AX465" s="13">
        <v>38</v>
      </c>
      <c r="AY465" s="13">
        <v>50</v>
      </c>
      <c r="AZ465" s="13">
        <v>46</v>
      </c>
      <c r="BA465" s="13">
        <v>61</v>
      </c>
      <c r="BB465" s="14">
        <v>58</v>
      </c>
      <c r="BC465" s="19">
        <f t="shared" si="34"/>
        <v>50</v>
      </c>
      <c r="BD465" s="55">
        <f t="shared" si="37"/>
        <v>0.99441377070477432</v>
      </c>
      <c r="BE465" s="19">
        <f t="shared" si="38"/>
        <v>0.91461513478402079</v>
      </c>
      <c r="BF465" s="19">
        <f t="shared" si="35"/>
        <v>0.92893796687236108</v>
      </c>
      <c r="BG465" s="19">
        <f t="shared" si="36"/>
        <v>0.95840207859694715</v>
      </c>
    </row>
    <row r="466" spans="1:59">
      <c r="A466" s="24">
        <v>465</v>
      </c>
      <c r="B466" s="31">
        <v>2006101</v>
      </c>
      <c r="C466" s="32" t="s">
        <v>464</v>
      </c>
      <c r="D466" s="21">
        <v>9</v>
      </c>
      <c r="E466" s="22">
        <v>12</v>
      </c>
      <c r="F466" s="22">
        <v>20</v>
      </c>
      <c r="G466" s="22">
        <v>26</v>
      </c>
      <c r="H466" s="22">
        <v>27</v>
      </c>
      <c r="I466" s="22">
        <v>28</v>
      </c>
      <c r="J466" s="23">
        <v>16</v>
      </c>
      <c r="Q466" s="33"/>
      <c r="R466" s="33"/>
      <c r="S466" s="33"/>
      <c r="T466" s="33"/>
      <c r="U466" s="33"/>
      <c r="V466" s="33"/>
      <c r="X466" s="34"/>
      <c r="Y466" s="33"/>
      <c r="Z466" s="33"/>
      <c r="AA466" s="33"/>
      <c r="AB466" s="33"/>
      <c r="AC466" s="35"/>
      <c r="AD466" s="33"/>
      <c r="AE466" s="33"/>
      <c r="AF466" s="33"/>
      <c r="AG466" s="33"/>
      <c r="AH466" s="33"/>
      <c r="AI466" s="33"/>
      <c r="AJ466" s="36"/>
      <c r="AK466" s="10">
        <v>5</v>
      </c>
      <c r="AL466" s="11">
        <v>6</v>
      </c>
      <c r="AM466" s="11">
        <v>12</v>
      </c>
      <c r="AN466" s="11">
        <v>14</v>
      </c>
      <c r="AO466" s="11">
        <v>24</v>
      </c>
      <c r="AP466" s="11">
        <v>18</v>
      </c>
      <c r="AQ466" s="11">
        <v>14</v>
      </c>
      <c r="AR466" s="11">
        <v>32</v>
      </c>
      <c r="AS466" s="11">
        <v>34</v>
      </c>
      <c r="AT466" s="11">
        <v>26</v>
      </c>
      <c r="AU466" s="11">
        <v>31</v>
      </c>
      <c r="AV466" s="11">
        <v>52</v>
      </c>
      <c r="AW466" s="12">
        <v>62</v>
      </c>
      <c r="AX466" s="13">
        <v>58</v>
      </c>
      <c r="AY466" s="13">
        <v>54</v>
      </c>
      <c r="AZ466" s="13">
        <v>50</v>
      </c>
      <c r="BA466" s="13">
        <v>46</v>
      </c>
      <c r="BB466" s="14">
        <v>42</v>
      </c>
      <c r="BC466" s="19">
        <f t="shared" si="34"/>
        <v>54</v>
      </c>
      <c r="BD466" s="55">
        <f t="shared" si="37"/>
        <v>1.0312439103605067</v>
      </c>
      <c r="BE466" s="19">
        <f t="shared" si="38"/>
        <v>0.93712244235141273</v>
      </c>
      <c r="BF466" s="19">
        <f t="shared" si="35"/>
        <v>0.93630399480350757</v>
      </c>
      <c r="BG466" s="19">
        <f t="shared" si="36"/>
        <v>0.96494965898018825</v>
      </c>
    </row>
    <row r="467" spans="1:59">
      <c r="A467" s="24">
        <v>466</v>
      </c>
      <c r="B467" s="31">
        <v>2006102</v>
      </c>
      <c r="C467" s="32" t="s">
        <v>465</v>
      </c>
      <c r="D467" s="21">
        <v>1</v>
      </c>
      <c r="E467" s="22">
        <v>4</v>
      </c>
      <c r="F467" s="22">
        <v>13</v>
      </c>
      <c r="G467" s="22">
        <v>19</v>
      </c>
      <c r="H467" s="22">
        <v>20</v>
      </c>
      <c r="I467" s="22">
        <v>24</v>
      </c>
      <c r="J467" s="23">
        <v>11</v>
      </c>
      <c r="Q467" s="33"/>
      <c r="R467" s="33"/>
      <c r="S467" s="33"/>
      <c r="T467" s="33"/>
      <c r="U467" s="33"/>
      <c r="V467" s="33"/>
      <c r="X467" s="34"/>
      <c r="Y467" s="33"/>
      <c r="Z467" s="33"/>
      <c r="AA467" s="33"/>
      <c r="AB467" s="33"/>
      <c r="AC467" s="35"/>
      <c r="AD467" s="33"/>
      <c r="AE467" s="33"/>
      <c r="AF467" s="33"/>
      <c r="AG467" s="33"/>
      <c r="AH467" s="33"/>
      <c r="AI467" s="33"/>
      <c r="AJ467" s="36"/>
      <c r="AK467" s="10">
        <v>6</v>
      </c>
      <c r="AL467" s="11">
        <v>5</v>
      </c>
      <c r="AM467" s="11">
        <v>16</v>
      </c>
      <c r="AN467" s="11">
        <v>9</v>
      </c>
      <c r="AO467" s="11">
        <v>25</v>
      </c>
      <c r="AP467" s="11">
        <v>17</v>
      </c>
      <c r="AQ467" s="11">
        <v>18</v>
      </c>
      <c r="AR467" s="11">
        <v>21</v>
      </c>
      <c r="AS467" s="11">
        <v>26</v>
      </c>
      <c r="AT467" s="11">
        <v>21</v>
      </c>
      <c r="AU467" s="11">
        <v>29</v>
      </c>
      <c r="AV467" s="11">
        <v>39</v>
      </c>
      <c r="AW467" s="12">
        <v>36</v>
      </c>
      <c r="AX467" s="13">
        <v>33</v>
      </c>
      <c r="AY467" s="13">
        <v>30</v>
      </c>
      <c r="AZ467" s="13">
        <v>27</v>
      </c>
      <c r="BA467" s="13">
        <v>24</v>
      </c>
      <c r="BB467" s="14">
        <v>41</v>
      </c>
      <c r="BC467" s="19">
        <f t="shared" si="34"/>
        <v>30</v>
      </c>
      <c r="BD467" s="55">
        <f t="shared" si="37"/>
        <v>0.90029230269568039</v>
      </c>
      <c r="BE467" s="19">
        <f t="shared" si="38"/>
        <v>0.90847677817473205</v>
      </c>
      <c r="BF467" s="19">
        <f t="shared" si="35"/>
        <v>0.91175056836635271</v>
      </c>
      <c r="BG467" s="19">
        <f t="shared" si="36"/>
        <v>0.95062682689184796</v>
      </c>
    </row>
    <row r="468" spans="1:59">
      <c r="A468" s="24">
        <v>467</v>
      </c>
      <c r="B468" s="31">
        <v>2006103</v>
      </c>
      <c r="C468" s="32" t="s">
        <v>466</v>
      </c>
      <c r="D468" s="21">
        <v>12</v>
      </c>
      <c r="E468" s="22">
        <v>14</v>
      </c>
      <c r="F468" s="22">
        <v>15</v>
      </c>
      <c r="G468" s="22">
        <v>25</v>
      </c>
      <c r="H468" s="22">
        <v>28</v>
      </c>
      <c r="I468" s="22">
        <v>31</v>
      </c>
      <c r="J468" s="23">
        <v>6</v>
      </c>
      <c r="Q468" s="33"/>
      <c r="R468" s="33"/>
      <c r="S468" s="33"/>
      <c r="T468" s="33"/>
      <c r="U468" s="33"/>
      <c r="V468" s="33"/>
      <c r="X468" s="34"/>
      <c r="Y468" s="33"/>
      <c r="Z468" s="33"/>
      <c r="AA468" s="33"/>
      <c r="AB468" s="33"/>
      <c r="AC468" s="35"/>
      <c r="AD468" s="33"/>
      <c r="AE468" s="33"/>
      <c r="AF468" s="33"/>
      <c r="AG468" s="33"/>
      <c r="AH468" s="33"/>
      <c r="AI468" s="33"/>
      <c r="AJ468" s="36"/>
      <c r="AK468" s="10">
        <v>5</v>
      </c>
      <c r="AL468" s="11">
        <v>9</v>
      </c>
      <c r="AM468" s="11">
        <v>10</v>
      </c>
      <c r="AN468" s="11">
        <v>11</v>
      </c>
      <c r="AO468" s="11">
        <v>13</v>
      </c>
      <c r="AP468" s="11">
        <v>29</v>
      </c>
      <c r="AQ468" s="11">
        <v>26</v>
      </c>
      <c r="AR468" s="11">
        <v>25</v>
      </c>
      <c r="AS468" s="11">
        <v>26</v>
      </c>
      <c r="AT468" s="11">
        <v>17</v>
      </c>
      <c r="AU468" s="11">
        <v>34</v>
      </c>
      <c r="AV468" s="11">
        <v>27</v>
      </c>
      <c r="AW468" s="12">
        <v>50</v>
      </c>
      <c r="AX468" s="13">
        <v>77</v>
      </c>
      <c r="AY468" s="13">
        <v>74</v>
      </c>
      <c r="AZ468" s="13">
        <v>71</v>
      </c>
      <c r="BA468" s="13">
        <v>68</v>
      </c>
      <c r="BB468" s="14">
        <v>65</v>
      </c>
      <c r="BC468" s="19">
        <f t="shared" si="34"/>
        <v>74</v>
      </c>
      <c r="BD468" s="55">
        <f t="shared" si="37"/>
        <v>1.0353361481000325</v>
      </c>
      <c r="BE468" s="19">
        <f t="shared" si="38"/>
        <v>0.98009093861643382</v>
      </c>
      <c r="BF468" s="19">
        <f t="shared" si="35"/>
        <v>0.93712244235141273</v>
      </c>
      <c r="BG468" s="19">
        <f t="shared" si="36"/>
        <v>0.9616758687885677</v>
      </c>
    </row>
    <row r="469" spans="1:59">
      <c r="A469" s="24">
        <v>468</v>
      </c>
      <c r="B469" s="31">
        <v>2006104</v>
      </c>
      <c r="C469" s="32" t="s">
        <v>467</v>
      </c>
      <c r="D469" s="21">
        <v>3</v>
      </c>
      <c r="E469" s="22">
        <v>7</v>
      </c>
      <c r="F469" s="22">
        <v>22</v>
      </c>
      <c r="G469" s="22">
        <v>27</v>
      </c>
      <c r="H469" s="22">
        <v>28</v>
      </c>
      <c r="I469" s="22">
        <v>31</v>
      </c>
      <c r="J469" s="23">
        <v>11</v>
      </c>
      <c r="Q469" s="33"/>
      <c r="R469" s="33"/>
      <c r="S469" s="33"/>
      <c r="T469" s="33"/>
      <c r="U469" s="33"/>
      <c r="V469" s="33"/>
      <c r="X469" s="34"/>
      <c r="Y469" s="33"/>
      <c r="Z469" s="33"/>
      <c r="AA469" s="33"/>
      <c r="AB469" s="33"/>
      <c r="AC469" s="35"/>
      <c r="AD469" s="33"/>
      <c r="AE469" s="33"/>
      <c r="AF469" s="33"/>
      <c r="AG469" s="33"/>
      <c r="AH469" s="33"/>
      <c r="AI469" s="33"/>
      <c r="AJ469" s="36"/>
      <c r="AK469" s="10">
        <v>4</v>
      </c>
      <c r="AL469" s="11">
        <v>14</v>
      </c>
      <c r="AM469" s="11">
        <v>13</v>
      </c>
      <c r="AN469" s="11">
        <v>16</v>
      </c>
      <c r="AO469" s="11">
        <v>13</v>
      </c>
      <c r="AP469" s="11">
        <v>30</v>
      </c>
      <c r="AQ469" s="11">
        <v>19</v>
      </c>
      <c r="AR469" s="11">
        <v>28</v>
      </c>
      <c r="AS469" s="11">
        <v>30</v>
      </c>
      <c r="AT469" s="11">
        <v>34</v>
      </c>
      <c r="AU469" s="11">
        <v>27</v>
      </c>
      <c r="AV469" s="11">
        <v>34</v>
      </c>
      <c r="AW469" s="12">
        <v>43</v>
      </c>
      <c r="AX469" s="13">
        <v>54</v>
      </c>
      <c r="AY469" s="13">
        <v>50</v>
      </c>
      <c r="AZ469" s="13">
        <v>46</v>
      </c>
      <c r="BA469" s="13">
        <v>42</v>
      </c>
      <c r="BB469" s="14">
        <v>38</v>
      </c>
      <c r="BC469" s="19">
        <f t="shared" si="34"/>
        <v>50</v>
      </c>
      <c r="BD469" s="55">
        <f t="shared" si="37"/>
        <v>1.0557973367976616</v>
      </c>
      <c r="BE469" s="19">
        <f t="shared" si="38"/>
        <v>0.96986034426761936</v>
      </c>
      <c r="BF469" s="19">
        <f t="shared" si="35"/>
        <v>0.93875933744722317</v>
      </c>
      <c r="BG469" s="19">
        <f t="shared" si="36"/>
        <v>0.96208509256252039</v>
      </c>
    </row>
    <row r="470" spans="1:59">
      <c r="A470" s="24">
        <v>469</v>
      </c>
      <c r="B470" s="31">
        <v>2006105</v>
      </c>
      <c r="C470" s="32" t="s">
        <v>468</v>
      </c>
      <c r="D470" s="21">
        <v>5</v>
      </c>
      <c r="E470" s="22">
        <v>12</v>
      </c>
      <c r="F470" s="22">
        <v>14</v>
      </c>
      <c r="G470" s="22">
        <v>15</v>
      </c>
      <c r="H470" s="22">
        <v>20</v>
      </c>
      <c r="I470" s="22">
        <v>31</v>
      </c>
      <c r="J470" s="23">
        <v>1</v>
      </c>
      <c r="Q470" s="33"/>
      <c r="R470" s="33"/>
      <c r="S470" s="33"/>
      <c r="T470" s="33"/>
      <c r="U470" s="33"/>
      <c r="V470" s="33"/>
      <c r="X470" s="34"/>
      <c r="Y470" s="33"/>
      <c r="Z470" s="33"/>
      <c r="AA470" s="33"/>
      <c r="AB470" s="33"/>
      <c r="AC470" s="35"/>
      <c r="AD470" s="33"/>
      <c r="AE470" s="33"/>
      <c r="AF470" s="33"/>
      <c r="AG470" s="33"/>
      <c r="AH470" s="33"/>
      <c r="AI470" s="33"/>
      <c r="AJ470" s="36"/>
      <c r="AK470" s="10">
        <v>7</v>
      </c>
      <c r="AL470" s="11">
        <v>9</v>
      </c>
      <c r="AM470" s="11">
        <v>7</v>
      </c>
      <c r="AN470" s="11">
        <v>13</v>
      </c>
      <c r="AO470" s="11">
        <v>20</v>
      </c>
      <c r="AP470" s="11">
        <v>33</v>
      </c>
      <c r="AQ470" s="11">
        <v>25</v>
      </c>
      <c r="AR470" s="11">
        <v>17</v>
      </c>
      <c r="AS470" s="11">
        <v>31</v>
      </c>
      <c r="AT470" s="11">
        <v>25</v>
      </c>
      <c r="AU470" s="11">
        <v>32</v>
      </c>
      <c r="AV470" s="11">
        <v>27</v>
      </c>
      <c r="AW470" s="12">
        <v>37</v>
      </c>
      <c r="AX470" s="13">
        <v>65</v>
      </c>
      <c r="AY470" s="13">
        <v>63</v>
      </c>
      <c r="AZ470" s="13">
        <v>61</v>
      </c>
      <c r="BA470" s="13">
        <v>59</v>
      </c>
      <c r="BB470" s="14">
        <v>57</v>
      </c>
      <c r="BC470" s="19">
        <f t="shared" ref="BC470:BC533" si="39">IF($B470="","",MOD($D470,$BC$1)+MOD($E470,$BC$1)+MOD($F470,$BC$1)+MOD($G470,$BC$1)+MOD($H470,$BC$1)+MOD($I470,$BC$1))</f>
        <v>63</v>
      </c>
      <c r="BD470" s="55">
        <f t="shared" si="37"/>
        <v>1.1089964274114972</v>
      </c>
      <c r="BE470" s="19">
        <f t="shared" si="38"/>
        <v>1.0517050990581358</v>
      </c>
      <c r="BF470" s="19">
        <f t="shared" si="35"/>
        <v>0.95430984085742121</v>
      </c>
      <c r="BG470" s="19">
        <f t="shared" si="36"/>
        <v>0.96249431633647287</v>
      </c>
    </row>
    <row r="471" spans="1:59">
      <c r="A471" s="24">
        <v>470</v>
      </c>
      <c r="B471" s="31">
        <v>2006106</v>
      </c>
      <c r="C471" s="32" t="s">
        <v>469</v>
      </c>
      <c r="D471" s="21">
        <v>2</v>
      </c>
      <c r="E471" s="22">
        <v>12</v>
      </c>
      <c r="F471" s="22">
        <v>14</v>
      </c>
      <c r="G471" s="22">
        <v>19</v>
      </c>
      <c r="H471" s="22">
        <v>28</v>
      </c>
      <c r="I471" s="22">
        <v>33</v>
      </c>
      <c r="J471" s="23">
        <v>10</v>
      </c>
      <c r="Q471" s="33"/>
      <c r="R471" s="33"/>
      <c r="S471" s="33"/>
      <c r="T471" s="33"/>
      <c r="U471" s="33"/>
      <c r="V471" s="33"/>
      <c r="X471" s="34"/>
      <c r="Y471" s="33"/>
      <c r="Z471" s="33"/>
      <c r="AA471" s="33"/>
      <c r="AB471" s="33"/>
      <c r="AC471" s="35"/>
      <c r="AD471" s="33"/>
      <c r="AE471" s="33"/>
      <c r="AF471" s="33"/>
      <c r="AG471" s="33"/>
      <c r="AH471" s="33"/>
      <c r="AI471" s="33"/>
      <c r="AJ471" s="36"/>
      <c r="AK471" s="10">
        <v>6</v>
      </c>
      <c r="AL471" s="11">
        <v>8</v>
      </c>
      <c r="AM471" s="11">
        <v>18</v>
      </c>
      <c r="AN471" s="11">
        <v>12</v>
      </c>
      <c r="AO471" s="11">
        <v>17</v>
      </c>
      <c r="AP471" s="11">
        <v>20</v>
      </c>
      <c r="AQ471" s="11">
        <v>18</v>
      </c>
      <c r="AR471" s="11">
        <v>28</v>
      </c>
      <c r="AS471" s="11">
        <v>20</v>
      </c>
      <c r="AT471" s="11">
        <v>24</v>
      </c>
      <c r="AU471" s="11">
        <v>30</v>
      </c>
      <c r="AV471" s="11">
        <v>24</v>
      </c>
      <c r="AW471" s="12">
        <v>48</v>
      </c>
      <c r="AX471" s="13">
        <v>44</v>
      </c>
      <c r="AY471" s="13">
        <v>57</v>
      </c>
      <c r="AZ471" s="13">
        <v>54</v>
      </c>
      <c r="BA471" s="13">
        <v>51</v>
      </c>
      <c r="BB471" s="14">
        <v>68</v>
      </c>
      <c r="BC471" s="19">
        <f t="shared" si="39"/>
        <v>57</v>
      </c>
      <c r="BD471" s="55">
        <f t="shared" si="37"/>
        <v>1.1212731406300747</v>
      </c>
      <c r="BE471" s="19">
        <f t="shared" si="38"/>
        <v>1.0762585254952908</v>
      </c>
      <c r="BF471" s="19">
        <f t="shared" si="35"/>
        <v>0.95594673595323154</v>
      </c>
      <c r="BG471" s="19">
        <f t="shared" si="36"/>
        <v>0.96249431633647287</v>
      </c>
    </row>
    <row r="472" spans="1:59">
      <c r="A472" s="24">
        <v>471</v>
      </c>
      <c r="B472" s="31">
        <v>2006107</v>
      </c>
      <c r="C472" s="32" t="s">
        <v>470</v>
      </c>
      <c r="D472" s="21">
        <v>1</v>
      </c>
      <c r="E472" s="22">
        <v>6</v>
      </c>
      <c r="F472" s="22">
        <v>8</v>
      </c>
      <c r="G472" s="22">
        <v>13</v>
      </c>
      <c r="H472" s="22">
        <v>17</v>
      </c>
      <c r="I472" s="22">
        <v>30</v>
      </c>
      <c r="J472" s="23">
        <v>7</v>
      </c>
      <c r="Q472" s="33"/>
      <c r="R472" s="33"/>
      <c r="S472" s="33"/>
      <c r="T472" s="33"/>
      <c r="U472" s="33"/>
      <c r="V472" s="33"/>
      <c r="X472" s="34"/>
      <c r="Y472" s="33"/>
      <c r="Z472" s="33"/>
      <c r="AA472" s="33"/>
      <c r="AB472" s="33"/>
      <c r="AC472" s="35"/>
      <c r="AD472" s="33"/>
      <c r="AE472" s="33"/>
      <c r="AF472" s="33"/>
      <c r="AG472" s="33"/>
      <c r="AH472" s="33"/>
      <c r="AI472" s="33"/>
      <c r="AJ472" s="36"/>
      <c r="AK472" s="10">
        <v>6</v>
      </c>
      <c r="AL472" s="11">
        <v>7</v>
      </c>
      <c r="AM472" s="11">
        <v>10</v>
      </c>
      <c r="AN472" s="11">
        <v>9</v>
      </c>
      <c r="AO472" s="11">
        <v>19</v>
      </c>
      <c r="AP472" s="11">
        <v>19</v>
      </c>
      <c r="AQ472" s="11">
        <v>30</v>
      </c>
      <c r="AR472" s="11">
        <v>25</v>
      </c>
      <c r="AS472" s="11">
        <v>31</v>
      </c>
      <c r="AT472" s="11">
        <v>27</v>
      </c>
      <c r="AU472" s="11">
        <v>23</v>
      </c>
      <c r="AV472" s="11">
        <v>33</v>
      </c>
      <c r="AW472" s="12">
        <v>30</v>
      </c>
      <c r="AX472" s="13">
        <v>43</v>
      </c>
      <c r="AY472" s="13">
        <v>41</v>
      </c>
      <c r="AZ472" s="13">
        <v>57</v>
      </c>
      <c r="BA472" s="13">
        <v>56</v>
      </c>
      <c r="BB472" s="14">
        <v>55</v>
      </c>
      <c r="BC472" s="19">
        <f t="shared" si="39"/>
        <v>41</v>
      </c>
      <c r="BD472" s="55">
        <f t="shared" si="37"/>
        <v>1.1662877557648588</v>
      </c>
      <c r="BE472" s="19">
        <f t="shared" si="38"/>
        <v>1.0332900292302696</v>
      </c>
      <c r="BF472" s="19">
        <f t="shared" si="35"/>
        <v>0.94039623254303351</v>
      </c>
      <c r="BG472" s="19">
        <f t="shared" si="36"/>
        <v>0.96863267294576172</v>
      </c>
    </row>
    <row r="473" spans="1:59">
      <c r="A473" s="24">
        <v>472</v>
      </c>
      <c r="B473" s="31">
        <v>2006108</v>
      </c>
      <c r="C473" s="32" t="s">
        <v>471</v>
      </c>
      <c r="D473" s="21">
        <v>2</v>
      </c>
      <c r="E473" s="22">
        <v>6</v>
      </c>
      <c r="F473" s="22">
        <v>8</v>
      </c>
      <c r="G473" s="22">
        <v>20</v>
      </c>
      <c r="H473" s="22">
        <v>24</v>
      </c>
      <c r="I473" s="22">
        <v>30</v>
      </c>
      <c r="J473" s="23">
        <v>9</v>
      </c>
      <c r="Q473" s="33"/>
      <c r="R473" s="33"/>
      <c r="S473" s="33"/>
      <c r="T473" s="33"/>
      <c r="U473" s="33"/>
      <c r="V473" s="33"/>
      <c r="X473" s="34"/>
      <c r="Y473" s="33"/>
      <c r="Z473" s="33"/>
      <c r="AA473" s="33"/>
      <c r="AB473" s="33"/>
      <c r="AC473" s="35"/>
      <c r="AD473" s="33"/>
      <c r="AE473" s="33"/>
      <c r="AF473" s="33"/>
      <c r="AG473" s="33"/>
      <c r="AH473" s="33"/>
      <c r="AI473" s="33"/>
      <c r="AJ473" s="36"/>
      <c r="AK473" s="10">
        <v>6</v>
      </c>
      <c r="AL473" s="11">
        <v>6</v>
      </c>
      <c r="AM473" s="11">
        <v>10</v>
      </c>
      <c r="AN473" s="11">
        <v>6</v>
      </c>
      <c r="AO473" s="11">
        <v>20</v>
      </c>
      <c r="AP473" s="11">
        <v>18</v>
      </c>
      <c r="AQ473" s="11">
        <v>27</v>
      </c>
      <c r="AR473" s="11">
        <v>20</v>
      </c>
      <c r="AS473" s="11">
        <v>35</v>
      </c>
      <c r="AT473" s="11">
        <v>30</v>
      </c>
      <c r="AU473" s="11">
        <v>38</v>
      </c>
      <c r="AV473" s="11">
        <v>34</v>
      </c>
      <c r="AW473" s="12">
        <v>30</v>
      </c>
      <c r="AX473" s="13">
        <v>42</v>
      </c>
      <c r="AY473" s="13">
        <v>39</v>
      </c>
      <c r="AZ473" s="13">
        <v>36</v>
      </c>
      <c r="BA473" s="13">
        <v>33</v>
      </c>
      <c r="BB473" s="14">
        <v>30</v>
      </c>
      <c r="BC473" s="19">
        <f t="shared" si="39"/>
        <v>39</v>
      </c>
      <c r="BD473" s="55">
        <f t="shared" si="37"/>
        <v>1.023059434881455</v>
      </c>
      <c r="BE473" s="19">
        <f t="shared" si="38"/>
        <v>1.0291977914907438</v>
      </c>
      <c r="BF473" s="19">
        <f t="shared" si="35"/>
        <v>0.93957778499512834</v>
      </c>
      <c r="BG473" s="19">
        <f t="shared" si="36"/>
        <v>0.96863267294576172</v>
      </c>
    </row>
    <row r="474" spans="1:59">
      <c r="A474" s="24">
        <v>473</v>
      </c>
      <c r="B474" s="31">
        <v>2006109</v>
      </c>
      <c r="C474" s="32" t="s">
        <v>472</v>
      </c>
      <c r="D474" s="21">
        <v>1</v>
      </c>
      <c r="E474" s="22">
        <v>5</v>
      </c>
      <c r="F474" s="22">
        <v>17</v>
      </c>
      <c r="G474" s="22">
        <v>18</v>
      </c>
      <c r="H474" s="22">
        <v>23</v>
      </c>
      <c r="I474" s="22">
        <v>26</v>
      </c>
      <c r="J474" s="23">
        <v>13</v>
      </c>
      <c r="Q474" s="33"/>
      <c r="R474" s="33"/>
      <c r="S474" s="33"/>
      <c r="T474" s="33"/>
      <c r="U474" s="33"/>
      <c r="V474" s="33"/>
      <c r="X474" s="34"/>
      <c r="Y474" s="33"/>
      <c r="Z474" s="33"/>
      <c r="AA474" s="33"/>
      <c r="AB474" s="33"/>
      <c r="AC474" s="35"/>
      <c r="AD474" s="33"/>
      <c r="AE474" s="33"/>
      <c r="AF474" s="33"/>
      <c r="AG474" s="33"/>
      <c r="AH474" s="33"/>
      <c r="AI474" s="33"/>
      <c r="AJ474" s="36"/>
      <c r="AK474" s="10">
        <v>9</v>
      </c>
      <c r="AL474" s="11">
        <v>10</v>
      </c>
      <c r="AM474" s="11">
        <v>10</v>
      </c>
      <c r="AN474" s="11">
        <v>18</v>
      </c>
      <c r="AO474" s="11">
        <v>20</v>
      </c>
      <c r="AP474" s="11">
        <v>18</v>
      </c>
      <c r="AQ474" s="11">
        <v>27</v>
      </c>
      <c r="AR474" s="11">
        <v>30</v>
      </c>
      <c r="AS474" s="11">
        <v>24</v>
      </c>
      <c r="AT474" s="11">
        <v>30</v>
      </c>
      <c r="AU474" s="11">
        <v>25</v>
      </c>
      <c r="AV474" s="11">
        <v>34</v>
      </c>
      <c r="AW474" s="12">
        <v>30</v>
      </c>
      <c r="AX474" s="13">
        <v>26</v>
      </c>
      <c r="AY474" s="13">
        <v>22</v>
      </c>
      <c r="AZ474" s="13">
        <v>36</v>
      </c>
      <c r="BA474" s="13">
        <v>52</v>
      </c>
      <c r="BB474" s="14">
        <v>50</v>
      </c>
      <c r="BC474" s="19">
        <f t="shared" si="39"/>
        <v>22</v>
      </c>
      <c r="BD474" s="55">
        <f t="shared" si="37"/>
        <v>0.90847677817473205</v>
      </c>
      <c r="BE474" s="19">
        <f t="shared" si="38"/>
        <v>0.98213705748619684</v>
      </c>
      <c r="BF474" s="19">
        <f t="shared" si="35"/>
        <v>0.92811951932445602</v>
      </c>
      <c r="BG474" s="19">
        <f t="shared" si="36"/>
        <v>0.95635595972718423</v>
      </c>
    </row>
    <row r="475" spans="1:59">
      <c r="A475" s="24">
        <v>474</v>
      </c>
      <c r="B475" s="31">
        <v>2006110</v>
      </c>
      <c r="C475" s="32" t="s">
        <v>473</v>
      </c>
      <c r="D475" s="21">
        <v>9</v>
      </c>
      <c r="E475" s="22">
        <v>12</v>
      </c>
      <c r="F475" s="22">
        <v>14</v>
      </c>
      <c r="G475" s="22">
        <v>18</v>
      </c>
      <c r="H475" s="22">
        <v>27</v>
      </c>
      <c r="I475" s="22">
        <v>33</v>
      </c>
      <c r="J475" s="23">
        <v>13</v>
      </c>
      <c r="Q475" s="33"/>
      <c r="R475" s="33"/>
      <c r="S475" s="33"/>
      <c r="T475" s="33"/>
      <c r="U475" s="33"/>
      <c r="V475" s="33"/>
      <c r="X475" s="34"/>
      <c r="Y475" s="33"/>
      <c r="Z475" s="33"/>
      <c r="AA475" s="33"/>
      <c r="AB475" s="33"/>
      <c r="AC475" s="35"/>
      <c r="AD475" s="33"/>
      <c r="AE475" s="33"/>
      <c r="AF475" s="33"/>
      <c r="AG475" s="33"/>
      <c r="AH475" s="33"/>
      <c r="AI475" s="33"/>
      <c r="AJ475" s="36"/>
      <c r="AK475" s="10">
        <v>2</v>
      </c>
      <c r="AL475" s="11">
        <v>9</v>
      </c>
      <c r="AM475" s="11">
        <v>18</v>
      </c>
      <c r="AN475" s="11">
        <v>11</v>
      </c>
      <c r="AO475" s="11">
        <v>22</v>
      </c>
      <c r="AP475" s="11">
        <v>17</v>
      </c>
      <c r="AQ475" s="11">
        <v>14</v>
      </c>
      <c r="AR475" s="11">
        <v>33</v>
      </c>
      <c r="AS475" s="11">
        <v>25</v>
      </c>
      <c r="AT475" s="11">
        <v>29</v>
      </c>
      <c r="AU475" s="11">
        <v>35</v>
      </c>
      <c r="AV475" s="11">
        <v>43</v>
      </c>
      <c r="AW475" s="12">
        <v>53</v>
      </c>
      <c r="AX475" s="13">
        <v>49</v>
      </c>
      <c r="AY475" s="13">
        <v>62</v>
      </c>
      <c r="AZ475" s="13">
        <v>59</v>
      </c>
      <c r="BA475" s="13">
        <v>75</v>
      </c>
      <c r="BB475" s="14">
        <v>73</v>
      </c>
      <c r="BC475" s="19">
        <f t="shared" si="39"/>
        <v>62</v>
      </c>
      <c r="BD475" s="55">
        <f t="shared" si="37"/>
        <v>0.90438454043520633</v>
      </c>
      <c r="BE475" s="19">
        <f t="shared" si="38"/>
        <v>1.0066904839233517</v>
      </c>
      <c r="BF475" s="19">
        <f t="shared" ref="BF475:BF538" si="40">IF($B475="","",SUM($BC451:$BC475)/25/$BM$3)</f>
        <v>0.95594673595323154</v>
      </c>
      <c r="BG475" s="19">
        <f t="shared" si="36"/>
        <v>0.95881130237089962</v>
      </c>
    </row>
    <row r="476" spans="1:59">
      <c r="A476" s="24">
        <v>475</v>
      </c>
      <c r="B476" s="31">
        <v>2006111</v>
      </c>
      <c r="C476" s="32" t="s">
        <v>474</v>
      </c>
      <c r="D476" s="21">
        <v>1</v>
      </c>
      <c r="E476" s="22">
        <v>8</v>
      </c>
      <c r="F476" s="22">
        <v>11</v>
      </c>
      <c r="G476" s="22">
        <v>16</v>
      </c>
      <c r="H476" s="22">
        <v>17</v>
      </c>
      <c r="I476" s="22">
        <v>22</v>
      </c>
      <c r="J476" s="23">
        <v>15</v>
      </c>
      <c r="Q476" s="33"/>
      <c r="R476" s="33"/>
      <c r="S476" s="33"/>
      <c r="T476" s="33"/>
      <c r="U476" s="33"/>
      <c r="V476" s="33"/>
      <c r="X476" s="34"/>
      <c r="Y476" s="33"/>
      <c r="Z476" s="33"/>
      <c r="AA476" s="33"/>
      <c r="AB476" s="33"/>
      <c r="AC476" s="35"/>
      <c r="AD476" s="33"/>
      <c r="AE476" s="33"/>
      <c r="AF476" s="33"/>
      <c r="AG476" s="33"/>
      <c r="AH476" s="33"/>
      <c r="AI476" s="33"/>
      <c r="AJ476" s="36"/>
      <c r="AK476" s="10">
        <v>9</v>
      </c>
      <c r="AL476" s="11">
        <v>7</v>
      </c>
      <c r="AM476" s="11">
        <v>10</v>
      </c>
      <c r="AN476" s="11">
        <v>21</v>
      </c>
      <c r="AO476" s="11">
        <v>12</v>
      </c>
      <c r="AP476" s="11">
        <v>11</v>
      </c>
      <c r="AQ476" s="11">
        <v>30</v>
      </c>
      <c r="AR476" s="11">
        <v>25</v>
      </c>
      <c r="AS476" s="11">
        <v>20</v>
      </c>
      <c r="AT476" s="11">
        <v>39</v>
      </c>
      <c r="AU476" s="11">
        <v>36</v>
      </c>
      <c r="AV476" s="11">
        <v>33</v>
      </c>
      <c r="AW476" s="12">
        <v>30</v>
      </c>
      <c r="AX476" s="13">
        <v>27</v>
      </c>
      <c r="AY476" s="13">
        <v>41</v>
      </c>
      <c r="AZ476" s="13">
        <v>57</v>
      </c>
      <c r="BA476" s="13">
        <v>56</v>
      </c>
      <c r="BB476" s="14">
        <v>55</v>
      </c>
      <c r="BC476" s="19">
        <f t="shared" si="39"/>
        <v>41</v>
      </c>
      <c r="BD476" s="55">
        <f t="shared" si="37"/>
        <v>0.83890873660279308</v>
      </c>
      <c r="BE476" s="19">
        <f t="shared" si="38"/>
        <v>0.98009093861643382</v>
      </c>
      <c r="BF476" s="19">
        <f t="shared" si="40"/>
        <v>0.94858070802208505</v>
      </c>
      <c r="BG476" s="19">
        <f t="shared" si="36"/>
        <v>0.95881130237089962</v>
      </c>
    </row>
    <row r="477" spans="1:59">
      <c r="A477" s="24">
        <v>476</v>
      </c>
      <c r="B477" s="31">
        <v>2006112</v>
      </c>
      <c r="C477" s="32" t="s">
        <v>475</v>
      </c>
      <c r="D477" s="21">
        <v>4</v>
      </c>
      <c r="E477" s="22">
        <v>9</v>
      </c>
      <c r="F477" s="22">
        <v>13</v>
      </c>
      <c r="G477" s="22">
        <v>15</v>
      </c>
      <c r="H477" s="22">
        <v>31</v>
      </c>
      <c r="I477" s="22">
        <v>33</v>
      </c>
      <c r="J477" s="23">
        <v>11</v>
      </c>
      <c r="Q477" s="33"/>
      <c r="R477" s="33"/>
      <c r="S477" s="33"/>
      <c r="T477" s="33"/>
      <c r="U477" s="33"/>
      <c r="V477" s="33"/>
      <c r="X477" s="34"/>
      <c r="Y477" s="33"/>
      <c r="Z477" s="33"/>
      <c r="AA477" s="33"/>
      <c r="AB477" s="33"/>
      <c r="AC477" s="35"/>
      <c r="AD477" s="33"/>
      <c r="AE477" s="33"/>
      <c r="AF477" s="33"/>
      <c r="AG477" s="33"/>
      <c r="AH477" s="33"/>
      <c r="AI477" s="33"/>
      <c r="AJ477" s="36"/>
      <c r="AK477" s="10">
        <v>3</v>
      </c>
      <c r="AL477" s="11">
        <v>9</v>
      </c>
      <c r="AM477" s="11">
        <v>15</v>
      </c>
      <c r="AN477" s="11">
        <v>15</v>
      </c>
      <c r="AO477" s="11">
        <v>21</v>
      </c>
      <c r="AP477" s="11">
        <v>25</v>
      </c>
      <c r="AQ477" s="11">
        <v>24</v>
      </c>
      <c r="AR477" s="11">
        <v>25</v>
      </c>
      <c r="AS477" s="11">
        <v>28</v>
      </c>
      <c r="AT477" s="11">
        <v>33</v>
      </c>
      <c r="AU477" s="11">
        <v>27</v>
      </c>
      <c r="AV477" s="11">
        <v>35</v>
      </c>
      <c r="AW477" s="12">
        <v>30</v>
      </c>
      <c r="AX477" s="13">
        <v>57</v>
      </c>
      <c r="AY477" s="13">
        <v>71</v>
      </c>
      <c r="AZ477" s="13">
        <v>69</v>
      </c>
      <c r="BA477" s="13">
        <v>67</v>
      </c>
      <c r="BB477" s="14">
        <v>65</v>
      </c>
      <c r="BC477" s="19">
        <f t="shared" si="39"/>
        <v>71</v>
      </c>
      <c r="BD477" s="55">
        <f t="shared" si="37"/>
        <v>0.9616758687885677</v>
      </c>
      <c r="BE477" s="19">
        <f t="shared" si="38"/>
        <v>1.0639818122767133</v>
      </c>
      <c r="BF477" s="19">
        <f t="shared" si="40"/>
        <v>0.96494965898018825</v>
      </c>
      <c r="BG477" s="19">
        <f t="shared" si="36"/>
        <v>0.9710880155894771</v>
      </c>
    </row>
    <row r="478" spans="1:59">
      <c r="A478" s="24">
        <v>477</v>
      </c>
      <c r="B478" s="31">
        <v>2006113</v>
      </c>
      <c r="C478" s="32" t="s">
        <v>476</v>
      </c>
      <c r="D478" s="21">
        <v>5</v>
      </c>
      <c r="E478" s="22">
        <v>14</v>
      </c>
      <c r="F478" s="22">
        <v>17</v>
      </c>
      <c r="G478" s="22">
        <v>18</v>
      </c>
      <c r="H478" s="22">
        <v>28</v>
      </c>
      <c r="I478" s="22">
        <v>33</v>
      </c>
      <c r="J478" s="23">
        <v>2</v>
      </c>
      <c r="Q478" s="33"/>
      <c r="R478" s="33"/>
      <c r="S478" s="33"/>
      <c r="T478" s="33"/>
      <c r="U478" s="33"/>
      <c r="V478" s="33"/>
      <c r="X478" s="34"/>
      <c r="Y478" s="33"/>
      <c r="Z478" s="33"/>
      <c r="AA478" s="33"/>
      <c r="AB478" s="33"/>
      <c r="AC478" s="35"/>
      <c r="AD478" s="33"/>
      <c r="AE478" s="33"/>
      <c r="AF478" s="33"/>
      <c r="AG478" s="33"/>
      <c r="AH478" s="33"/>
      <c r="AI478" s="33"/>
      <c r="AJ478" s="36"/>
      <c r="AK478" s="10">
        <v>7</v>
      </c>
      <c r="AL478" s="11">
        <v>7</v>
      </c>
      <c r="AM478" s="11">
        <v>15</v>
      </c>
      <c r="AN478" s="11">
        <v>19</v>
      </c>
      <c r="AO478" s="11">
        <v>17</v>
      </c>
      <c r="AP478" s="11">
        <v>19</v>
      </c>
      <c r="AQ478" s="11">
        <v>25</v>
      </c>
      <c r="AR478" s="11">
        <v>35</v>
      </c>
      <c r="AS478" s="11">
        <v>27</v>
      </c>
      <c r="AT478" s="11">
        <v>31</v>
      </c>
      <c r="AU478" s="11">
        <v>24</v>
      </c>
      <c r="AV478" s="11">
        <v>17</v>
      </c>
      <c r="AW478" s="12">
        <v>40</v>
      </c>
      <c r="AX478" s="13">
        <v>35</v>
      </c>
      <c r="AY478" s="13">
        <v>47</v>
      </c>
      <c r="AZ478" s="13">
        <v>61</v>
      </c>
      <c r="BA478" s="13">
        <v>77</v>
      </c>
      <c r="BB478" s="14">
        <v>75</v>
      </c>
      <c r="BC478" s="19">
        <f t="shared" si="39"/>
        <v>47</v>
      </c>
      <c r="BD478" s="55">
        <f t="shared" si="37"/>
        <v>0.99441377070477432</v>
      </c>
      <c r="BE478" s="19">
        <f t="shared" si="38"/>
        <v>1.0087366027931146</v>
      </c>
      <c r="BF478" s="19">
        <f t="shared" si="40"/>
        <v>0.96986034426761936</v>
      </c>
      <c r="BG478" s="19">
        <f t="shared" si="36"/>
        <v>0.9735433582331926</v>
      </c>
    </row>
    <row r="479" spans="1:59">
      <c r="A479" s="24">
        <v>478</v>
      </c>
      <c r="B479" s="31">
        <v>2006114</v>
      </c>
      <c r="C479" s="32" t="s">
        <v>477</v>
      </c>
      <c r="D479" s="21">
        <v>8</v>
      </c>
      <c r="E479" s="22">
        <v>10</v>
      </c>
      <c r="F479" s="22">
        <v>14</v>
      </c>
      <c r="G479" s="22">
        <v>20</v>
      </c>
      <c r="H479" s="22">
        <v>27</v>
      </c>
      <c r="I479" s="22">
        <v>29</v>
      </c>
      <c r="J479" s="23">
        <v>16</v>
      </c>
      <c r="Q479" s="33"/>
      <c r="R479" s="33"/>
      <c r="S479" s="33"/>
      <c r="T479" s="33"/>
      <c r="U479" s="33"/>
      <c r="V479" s="33"/>
      <c r="X479" s="34"/>
      <c r="Y479" s="33"/>
      <c r="Z479" s="33"/>
      <c r="AA479" s="33"/>
      <c r="AB479" s="33"/>
      <c r="AC479" s="35"/>
      <c r="AD479" s="33"/>
      <c r="AE479" s="33"/>
      <c r="AF479" s="33"/>
      <c r="AG479" s="33"/>
      <c r="AH479" s="33"/>
      <c r="AI479" s="33"/>
      <c r="AJ479" s="36"/>
      <c r="AK479" s="10">
        <v>9</v>
      </c>
      <c r="AL479" s="11">
        <v>8</v>
      </c>
      <c r="AM479" s="11">
        <v>13</v>
      </c>
      <c r="AN479" s="11">
        <v>18</v>
      </c>
      <c r="AO479" s="11">
        <v>17</v>
      </c>
      <c r="AP479" s="11">
        <v>20</v>
      </c>
      <c r="AQ479" s="11">
        <v>18</v>
      </c>
      <c r="AR479" s="11">
        <v>28</v>
      </c>
      <c r="AS479" s="11">
        <v>42</v>
      </c>
      <c r="AT479" s="11">
        <v>36</v>
      </c>
      <c r="AU479" s="11">
        <v>30</v>
      </c>
      <c r="AV479" s="11">
        <v>38</v>
      </c>
      <c r="AW479" s="12">
        <v>63</v>
      </c>
      <c r="AX479" s="13">
        <v>60</v>
      </c>
      <c r="AY479" s="13">
        <v>57</v>
      </c>
      <c r="AZ479" s="13">
        <v>54</v>
      </c>
      <c r="BA479" s="13">
        <v>51</v>
      </c>
      <c r="BB479" s="14">
        <v>48</v>
      </c>
      <c r="BC479" s="19">
        <f t="shared" si="39"/>
        <v>57</v>
      </c>
      <c r="BD479" s="55">
        <f t="shared" si="37"/>
        <v>1.137642091588178</v>
      </c>
      <c r="BE479" s="19">
        <f t="shared" si="38"/>
        <v>1.023059434881455</v>
      </c>
      <c r="BF479" s="19">
        <f t="shared" si="40"/>
        <v>0.98541084767781739</v>
      </c>
      <c r="BG479" s="19">
        <f t="shared" si="36"/>
        <v>0.9759987008769081</v>
      </c>
    </row>
    <row r="480" spans="1:59">
      <c r="A480" s="24">
        <v>479</v>
      </c>
      <c r="B480" s="31">
        <v>2006115</v>
      </c>
      <c r="C480" s="32" t="s">
        <v>478</v>
      </c>
      <c r="D480" s="21">
        <v>1</v>
      </c>
      <c r="E480" s="22">
        <v>10</v>
      </c>
      <c r="F480" s="22">
        <v>20</v>
      </c>
      <c r="G480" s="22">
        <v>26</v>
      </c>
      <c r="H480" s="22">
        <v>28</v>
      </c>
      <c r="I480" s="22">
        <v>29</v>
      </c>
      <c r="J480" s="23">
        <v>15</v>
      </c>
      <c r="Q480" s="33"/>
      <c r="R480" s="33"/>
      <c r="S480" s="33"/>
      <c r="T480" s="33"/>
      <c r="U480" s="33"/>
      <c r="V480" s="33"/>
      <c r="X480" s="34"/>
      <c r="Y480" s="33"/>
      <c r="Z480" s="33"/>
      <c r="AA480" s="33"/>
      <c r="AB480" s="33"/>
      <c r="AC480" s="35"/>
      <c r="AD480" s="33"/>
      <c r="AE480" s="33"/>
      <c r="AF480" s="33"/>
      <c r="AG480" s="33"/>
      <c r="AH480" s="33"/>
      <c r="AI480" s="33"/>
      <c r="AJ480" s="36"/>
      <c r="AK480" s="10">
        <v>9</v>
      </c>
      <c r="AL480" s="11">
        <v>6</v>
      </c>
      <c r="AM480" s="11">
        <v>9</v>
      </c>
      <c r="AN480" s="11">
        <v>18</v>
      </c>
      <c r="AO480" s="11">
        <v>16</v>
      </c>
      <c r="AP480" s="11">
        <v>18</v>
      </c>
      <c r="AQ480" s="11">
        <v>15</v>
      </c>
      <c r="AR480" s="11">
        <v>24</v>
      </c>
      <c r="AS480" s="11">
        <v>37</v>
      </c>
      <c r="AT480" s="11">
        <v>30</v>
      </c>
      <c r="AU480" s="11">
        <v>23</v>
      </c>
      <c r="AV480" s="11">
        <v>30</v>
      </c>
      <c r="AW480" s="12">
        <v>54</v>
      </c>
      <c r="AX480" s="13">
        <v>50</v>
      </c>
      <c r="AY480" s="13">
        <v>46</v>
      </c>
      <c r="AZ480" s="13">
        <v>42</v>
      </c>
      <c r="BA480" s="13">
        <v>38</v>
      </c>
      <c r="BB480" s="14">
        <v>34</v>
      </c>
      <c r="BC480" s="19">
        <f t="shared" si="39"/>
        <v>46</v>
      </c>
      <c r="BD480" s="55">
        <f t="shared" si="37"/>
        <v>1.0721662877557647</v>
      </c>
      <c r="BE480" s="19">
        <f t="shared" si="38"/>
        <v>0.98827541409548547</v>
      </c>
      <c r="BF480" s="19">
        <f t="shared" si="40"/>
        <v>0.98295550503410201</v>
      </c>
      <c r="BG480" s="19">
        <f t="shared" si="36"/>
        <v>0.97518025332900282</v>
      </c>
    </row>
    <row r="481" spans="1:59">
      <c r="A481" s="24">
        <v>480</v>
      </c>
      <c r="B481" s="31">
        <v>2006116</v>
      </c>
      <c r="C481" s="32" t="s">
        <v>479</v>
      </c>
      <c r="D481" s="21">
        <v>5</v>
      </c>
      <c r="E481" s="22">
        <v>16</v>
      </c>
      <c r="F481" s="22">
        <v>21</v>
      </c>
      <c r="G481" s="22">
        <v>22</v>
      </c>
      <c r="H481" s="22">
        <v>32</v>
      </c>
      <c r="I481" s="22">
        <v>33</v>
      </c>
      <c r="J481" s="23">
        <v>9</v>
      </c>
      <c r="Q481" s="33"/>
      <c r="R481" s="33"/>
      <c r="S481" s="33"/>
      <c r="T481" s="33"/>
      <c r="U481" s="33"/>
      <c r="V481" s="33"/>
      <c r="X481" s="34"/>
      <c r="Y481" s="33"/>
      <c r="Z481" s="33"/>
      <c r="AA481" s="33"/>
      <c r="AB481" s="33"/>
      <c r="AC481" s="35"/>
      <c r="AD481" s="33"/>
      <c r="AE481" s="33"/>
      <c r="AF481" s="33"/>
      <c r="AG481" s="33"/>
      <c r="AH481" s="33"/>
      <c r="AI481" s="33"/>
      <c r="AJ481" s="36"/>
      <c r="AK481" s="10">
        <v>6</v>
      </c>
      <c r="AL481" s="11">
        <v>5</v>
      </c>
      <c r="AM481" s="11">
        <v>9</v>
      </c>
      <c r="AN481" s="11">
        <v>21</v>
      </c>
      <c r="AO481" s="11">
        <v>17</v>
      </c>
      <c r="AP481" s="11">
        <v>17</v>
      </c>
      <c r="AQ481" s="11">
        <v>30</v>
      </c>
      <c r="AR481" s="11">
        <v>19</v>
      </c>
      <c r="AS481" s="11">
        <v>30</v>
      </c>
      <c r="AT481" s="11">
        <v>45</v>
      </c>
      <c r="AU481" s="11">
        <v>38</v>
      </c>
      <c r="AV481" s="11">
        <v>31</v>
      </c>
      <c r="AW481" s="12">
        <v>24</v>
      </c>
      <c r="AX481" s="13">
        <v>17</v>
      </c>
      <c r="AY481" s="13">
        <v>61</v>
      </c>
      <c r="AZ481" s="13">
        <v>57</v>
      </c>
      <c r="BA481" s="13">
        <v>53</v>
      </c>
      <c r="BB481" s="14">
        <v>49</v>
      </c>
      <c r="BC481" s="19">
        <f t="shared" si="39"/>
        <v>61</v>
      </c>
      <c r="BD481" s="55">
        <f t="shared" si="37"/>
        <v>1.1540110425462813</v>
      </c>
      <c r="BE481" s="19">
        <f t="shared" si="38"/>
        <v>0.99645988957453724</v>
      </c>
      <c r="BF481" s="19">
        <f t="shared" si="40"/>
        <v>0.99768756089639488</v>
      </c>
      <c r="BG481" s="19">
        <f t="shared" si="36"/>
        <v>0.97763559597271843</v>
      </c>
    </row>
    <row r="482" spans="1:59">
      <c r="A482" s="24">
        <v>481</v>
      </c>
      <c r="B482" s="31">
        <v>2006117</v>
      </c>
      <c r="C482" s="32" t="s">
        <v>480</v>
      </c>
      <c r="D482" s="21">
        <v>6</v>
      </c>
      <c r="E482" s="22">
        <v>14</v>
      </c>
      <c r="F482" s="22">
        <v>20</v>
      </c>
      <c r="G482" s="22">
        <v>22</v>
      </c>
      <c r="H482" s="22">
        <v>23</v>
      </c>
      <c r="I482" s="22">
        <v>26</v>
      </c>
      <c r="J482" s="23">
        <v>9</v>
      </c>
      <c r="Q482" s="33"/>
      <c r="R482" s="33"/>
      <c r="S482" s="33"/>
      <c r="T482" s="33"/>
      <c r="U482" s="33"/>
      <c r="V482" s="33"/>
      <c r="X482" s="34"/>
      <c r="Y482" s="33"/>
      <c r="Z482" s="33"/>
      <c r="AA482" s="33"/>
      <c r="AB482" s="33"/>
      <c r="AC482" s="35"/>
      <c r="AD482" s="33"/>
      <c r="AE482" s="33"/>
      <c r="AF482" s="33"/>
      <c r="AG482" s="33"/>
      <c r="AH482" s="33"/>
      <c r="AI482" s="33"/>
      <c r="AJ482" s="36"/>
      <c r="AK482" s="10">
        <v>9</v>
      </c>
      <c r="AL482" s="11">
        <v>11</v>
      </c>
      <c r="AM482" s="11">
        <v>11</v>
      </c>
      <c r="AN482" s="11">
        <v>15</v>
      </c>
      <c r="AO482" s="11">
        <v>20</v>
      </c>
      <c r="AP482" s="11">
        <v>31</v>
      </c>
      <c r="AQ482" s="11">
        <v>30</v>
      </c>
      <c r="AR482" s="11">
        <v>21</v>
      </c>
      <c r="AS482" s="11">
        <v>23</v>
      </c>
      <c r="AT482" s="11">
        <v>39</v>
      </c>
      <c r="AU482" s="11">
        <v>33</v>
      </c>
      <c r="AV482" s="11">
        <v>41</v>
      </c>
      <c r="AW482" s="12">
        <v>51</v>
      </c>
      <c r="AX482" s="13">
        <v>47</v>
      </c>
      <c r="AY482" s="13">
        <v>43</v>
      </c>
      <c r="AZ482" s="13">
        <v>39</v>
      </c>
      <c r="BA482" s="13">
        <v>35</v>
      </c>
      <c r="BB482" s="14">
        <v>31</v>
      </c>
      <c r="BC482" s="19">
        <f t="shared" si="39"/>
        <v>43</v>
      </c>
      <c r="BD482" s="55">
        <f t="shared" si="37"/>
        <v>1.0394283858395583</v>
      </c>
      <c r="BE482" s="19">
        <f t="shared" si="38"/>
        <v>1.000552127314063</v>
      </c>
      <c r="BF482" s="19">
        <f t="shared" si="40"/>
        <v>0.99686911334848971</v>
      </c>
      <c r="BG482" s="19">
        <f t="shared" si="36"/>
        <v>0.97518025332900282</v>
      </c>
    </row>
    <row r="483" spans="1:59">
      <c r="A483" s="24">
        <v>482</v>
      </c>
      <c r="B483" s="31">
        <v>2006118</v>
      </c>
      <c r="C483" s="32" t="s">
        <v>481</v>
      </c>
      <c r="D483" s="21">
        <v>1</v>
      </c>
      <c r="E483" s="22">
        <v>3</v>
      </c>
      <c r="F483" s="22">
        <v>7</v>
      </c>
      <c r="G483" s="22">
        <v>8</v>
      </c>
      <c r="H483" s="22">
        <v>10</v>
      </c>
      <c r="I483" s="22">
        <v>30</v>
      </c>
      <c r="J483" s="23">
        <v>5</v>
      </c>
      <c r="Q483" s="33"/>
      <c r="R483" s="33"/>
      <c r="S483" s="33"/>
      <c r="T483" s="33"/>
      <c r="U483" s="33"/>
      <c r="V483" s="33"/>
      <c r="X483" s="34"/>
      <c r="Y483" s="33"/>
      <c r="Z483" s="33"/>
      <c r="AA483" s="33"/>
      <c r="AB483" s="33"/>
      <c r="AC483" s="35"/>
      <c r="AD483" s="33"/>
      <c r="AE483" s="33"/>
      <c r="AF483" s="33"/>
      <c r="AG483" s="33"/>
      <c r="AH483" s="33"/>
      <c r="AI483" s="33"/>
      <c r="AJ483" s="36"/>
      <c r="AK483" s="10">
        <v>5</v>
      </c>
      <c r="AL483" s="11">
        <v>11</v>
      </c>
      <c r="AM483" s="11">
        <v>9</v>
      </c>
      <c r="AN483" s="11">
        <v>11</v>
      </c>
      <c r="AO483" s="11">
        <v>10</v>
      </c>
      <c r="AP483" s="11">
        <v>19</v>
      </c>
      <c r="AQ483" s="11">
        <v>23</v>
      </c>
      <c r="AR483" s="11">
        <v>19</v>
      </c>
      <c r="AS483" s="11">
        <v>37</v>
      </c>
      <c r="AT483" s="11">
        <v>35</v>
      </c>
      <c r="AU483" s="11">
        <v>33</v>
      </c>
      <c r="AV483" s="11">
        <v>31</v>
      </c>
      <c r="AW483" s="12">
        <v>29</v>
      </c>
      <c r="AX483" s="13">
        <v>43</v>
      </c>
      <c r="AY483" s="13">
        <v>42</v>
      </c>
      <c r="AZ483" s="13">
        <v>41</v>
      </c>
      <c r="BA483" s="13">
        <v>40</v>
      </c>
      <c r="BB483" s="14">
        <v>39</v>
      </c>
      <c r="BC483" s="19">
        <f t="shared" si="39"/>
        <v>42</v>
      </c>
      <c r="BD483" s="55">
        <f t="shared" si="37"/>
        <v>1.0189671971419292</v>
      </c>
      <c r="BE483" s="19">
        <f t="shared" si="38"/>
        <v>1.0066904839233517</v>
      </c>
      <c r="BF483" s="19">
        <f t="shared" si="40"/>
        <v>0.99932445599220532</v>
      </c>
      <c r="BG483" s="19">
        <f t="shared" si="36"/>
        <v>0.96658655407599869</v>
      </c>
    </row>
    <row r="484" spans="1:59">
      <c r="A484" s="24">
        <v>483</v>
      </c>
      <c r="B484" s="31">
        <v>2006119</v>
      </c>
      <c r="C484" s="32" t="s">
        <v>482</v>
      </c>
      <c r="D484" s="21">
        <v>1</v>
      </c>
      <c r="E484" s="22">
        <v>2</v>
      </c>
      <c r="F484" s="22">
        <v>14</v>
      </c>
      <c r="G484" s="22">
        <v>20</v>
      </c>
      <c r="H484" s="22">
        <v>27</v>
      </c>
      <c r="I484" s="22">
        <v>30</v>
      </c>
      <c r="J484" s="23">
        <v>2</v>
      </c>
      <c r="Q484" s="33"/>
      <c r="R484" s="33"/>
      <c r="S484" s="33"/>
      <c r="T484" s="33"/>
      <c r="U484" s="33"/>
      <c r="V484" s="33"/>
      <c r="X484" s="34"/>
      <c r="Y484" s="33"/>
      <c r="Z484" s="33"/>
      <c r="AA484" s="33"/>
      <c r="AB484" s="33"/>
      <c r="AC484" s="35"/>
      <c r="AD484" s="33"/>
      <c r="AE484" s="33"/>
      <c r="AF484" s="33"/>
      <c r="AG484" s="33"/>
      <c r="AH484" s="33"/>
      <c r="AI484" s="33"/>
      <c r="AJ484" s="36"/>
      <c r="AK484" s="10">
        <v>7</v>
      </c>
      <c r="AL484" s="11">
        <v>10</v>
      </c>
      <c r="AM484" s="11">
        <v>9</v>
      </c>
      <c r="AN484" s="11">
        <v>10</v>
      </c>
      <c r="AO484" s="11">
        <v>17</v>
      </c>
      <c r="AP484" s="11">
        <v>22</v>
      </c>
      <c r="AQ484" s="11">
        <v>13</v>
      </c>
      <c r="AR484" s="11">
        <v>14</v>
      </c>
      <c r="AS484" s="11">
        <v>28</v>
      </c>
      <c r="AT484" s="11">
        <v>22</v>
      </c>
      <c r="AU484" s="11">
        <v>16</v>
      </c>
      <c r="AV484" s="11">
        <v>24</v>
      </c>
      <c r="AW484" s="12">
        <v>34</v>
      </c>
      <c r="AX484" s="13">
        <v>46</v>
      </c>
      <c r="AY484" s="13">
        <v>43</v>
      </c>
      <c r="AZ484" s="13">
        <v>40</v>
      </c>
      <c r="BA484" s="13">
        <v>37</v>
      </c>
      <c r="BB484" s="14">
        <v>34</v>
      </c>
      <c r="BC484" s="19">
        <f t="shared" si="39"/>
        <v>43</v>
      </c>
      <c r="BD484" s="55">
        <f t="shared" si="37"/>
        <v>0.9616758687885677</v>
      </c>
      <c r="BE484" s="19">
        <f t="shared" si="38"/>
        <v>1.0496589801883727</v>
      </c>
      <c r="BF484" s="19">
        <f t="shared" si="40"/>
        <v>0.98950308541734322</v>
      </c>
      <c r="BG484" s="19">
        <f t="shared" si="36"/>
        <v>0.96208509256252039</v>
      </c>
    </row>
    <row r="485" spans="1:59">
      <c r="A485" s="24">
        <v>484</v>
      </c>
      <c r="B485" s="31">
        <v>2006120</v>
      </c>
      <c r="C485" s="32" t="s">
        <v>483</v>
      </c>
      <c r="D485" s="21">
        <v>6</v>
      </c>
      <c r="E485" s="22">
        <v>8</v>
      </c>
      <c r="F485" s="22">
        <v>14</v>
      </c>
      <c r="G485" s="22">
        <v>15</v>
      </c>
      <c r="H485" s="22">
        <v>24</v>
      </c>
      <c r="I485" s="22">
        <v>33</v>
      </c>
      <c r="J485" s="23">
        <v>9</v>
      </c>
      <c r="Q485" s="33"/>
      <c r="R485" s="33"/>
      <c r="S485" s="33"/>
      <c r="T485" s="33"/>
      <c r="U485" s="33"/>
      <c r="V485" s="33"/>
      <c r="X485" s="34"/>
      <c r="Y485" s="33"/>
      <c r="Z485" s="33"/>
      <c r="AA485" s="33"/>
      <c r="AB485" s="33"/>
      <c r="AC485" s="35"/>
      <c r="AD485" s="33"/>
      <c r="AE485" s="33"/>
      <c r="AF485" s="33"/>
      <c r="AG485" s="33"/>
      <c r="AH485" s="33"/>
      <c r="AI485" s="33"/>
      <c r="AJ485" s="36"/>
      <c r="AK485" s="10">
        <v>4</v>
      </c>
      <c r="AL485" s="11">
        <v>8</v>
      </c>
      <c r="AM485" s="11">
        <v>15</v>
      </c>
      <c r="AN485" s="11">
        <v>10</v>
      </c>
      <c r="AO485" s="11">
        <v>16</v>
      </c>
      <c r="AP485" s="11">
        <v>20</v>
      </c>
      <c r="AQ485" s="11">
        <v>37</v>
      </c>
      <c r="AR485" s="11">
        <v>30</v>
      </c>
      <c r="AS485" s="11">
        <v>23</v>
      </c>
      <c r="AT485" s="11">
        <v>28</v>
      </c>
      <c r="AU485" s="11">
        <v>35</v>
      </c>
      <c r="AV485" s="11">
        <v>30</v>
      </c>
      <c r="AW485" s="12">
        <v>40</v>
      </c>
      <c r="AX485" s="13">
        <v>52</v>
      </c>
      <c r="AY485" s="13">
        <v>66</v>
      </c>
      <c r="AZ485" s="13">
        <v>64</v>
      </c>
      <c r="BA485" s="13">
        <v>62</v>
      </c>
      <c r="BB485" s="14">
        <v>60</v>
      </c>
      <c r="BC485" s="19">
        <f t="shared" si="39"/>
        <v>66</v>
      </c>
      <c r="BD485" s="55">
        <f t="shared" si="37"/>
        <v>1.0435206235790842</v>
      </c>
      <c r="BE485" s="19">
        <f t="shared" si="38"/>
        <v>1.0578434556674245</v>
      </c>
      <c r="BF485" s="19">
        <f t="shared" si="40"/>
        <v>1.0246963299772653</v>
      </c>
      <c r="BG485" s="19">
        <f t="shared" si="36"/>
        <v>0.97190646313738227</v>
      </c>
    </row>
    <row r="486" spans="1:59">
      <c r="A486" s="24">
        <v>485</v>
      </c>
      <c r="B486" s="31">
        <v>2006121</v>
      </c>
      <c r="C486" s="32" t="s">
        <v>484</v>
      </c>
      <c r="D486" s="21">
        <v>3</v>
      </c>
      <c r="E486" s="22">
        <v>4</v>
      </c>
      <c r="F486" s="22">
        <v>6</v>
      </c>
      <c r="G486" s="22">
        <v>27</v>
      </c>
      <c r="H486" s="22">
        <v>31</v>
      </c>
      <c r="I486" s="22">
        <v>33</v>
      </c>
      <c r="J486" s="23">
        <v>6</v>
      </c>
      <c r="Q486" s="33"/>
      <c r="R486" s="33"/>
      <c r="S486" s="33"/>
      <c r="T486" s="33"/>
      <c r="U486" s="33"/>
      <c r="V486" s="33"/>
      <c r="X486" s="34"/>
      <c r="Y486" s="33"/>
      <c r="Z486" s="33"/>
      <c r="AA486" s="33"/>
      <c r="AB486" s="33"/>
      <c r="AC486" s="35"/>
      <c r="AD486" s="33"/>
      <c r="AE486" s="33"/>
      <c r="AF486" s="33"/>
      <c r="AG486" s="33"/>
      <c r="AH486" s="33"/>
      <c r="AI486" s="33"/>
      <c r="AJ486" s="36"/>
      <c r="AK486" s="10">
        <v>2</v>
      </c>
      <c r="AL486" s="11">
        <v>12</v>
      </c>
      <c r="AM486" s="11">
        <v>14</v>
      </c>
      <c r="AN486" s="11">
        <v>14</v>
      </c>
      <c r="AO486" s="11">
        <v>27</v>
      </c>
      <c r="AP486" s="11">
        <v>24</v>
      </c>
      <c r="AQ486" s="11">
        <v>23</v>
      </c>
      <c r="AR486" s="11">
        <v>24</v>
      </c>
      <c r="AS486" s="11">
        <v>27</v>
      </c>
      <c r="AT486" s="11">
        <v>32</v>
      </c>
      <c r="AU486" s="11">
        <v>26</v>
      </c>
      <c r="AV486" s="11">
        <v>34</v>
      </c>
      <c r="AW486" s="12">
        <v>29</v>
      </c>
      <c r="AX486" s="13">
        <v>40</v>
      </c>
      <c r="AY486" s="13">
        <v>53</v>
      </c>
      <c r="AZ486" s="13">
        <v>50</v>
      </c>
      <c r="BA486" s="13">
        <v>47</v>
      </c>
      <c r="BB486" s="14">
        <v>44</v>
      </c>
      <c r="BC486" s="19">
        <f t="shared" si="39"/>
        <v>53</v>
      </c>
      <c r="BD486" s="55">
        <f t="shared" si="37"/>
        <v>1.0107827216628775</v>
      </c>
      <c r="BE486" s="19">
        <f t="shared" si="38"/>
        <v>1.0823968821045793</v>
      </c>
      <c r="BF486" s="19">
        <f t="shared" si="40"/>
        <v>1.0312439103605067</v>
      </c>
      <c r="BG486" s="19">
        <f t="shared" si="36"/>
        <v>0.97067879181552441</v>
      </c>
    </row>
    <row r="487" spans="1:59">
      <c r="A487" s="24">
        <v>486</v>
      </c>
      <c r="B487" s="31">
        <v>2006122</v>
      </c>
      <c r="C487" s="32" t="s">
        <v>485</v>
      </c>
      <c r="D487" s="21">
        <v>4</v>
      </c>
      <c r="E487" s="22">
        <v>5</v>
      </c>
      <c r="F487" s="22">
        <v>6</v>
      </c>
      <c r="G487" s="22">
        <v>8</v>
      </c>
      <c r="H487" s="22">
        <v>22</v>
      </c>
      <c r="I487" s="22">
        <v>24</v>
      </c>
      <c r="J487" s="23">
        <v>3</v>
      </c>
      <c r="Q487" s="33"/>
      <c r="R487" s="33"/>
      <c r="S487" s="33"/>
      <c r="T487" s="33"/>
      <c r="U487" s="33"/>
      <c r="V487" s="33"/>
      <c r="X487" s="34"/>
      <c r="Y487" s="33"/>
      <c r="Z487" s="33"/>
      <c r="AA487" s="33"/>
      <c r="AB487" s="33"/>
      <c r="AC487" s="35"/>
      <c r="AD487" s="33"/>
      <c r="AE487" s="33"/>
      <c r="AF487" s="33"/>
      <c r="AG487" s="33"/>
      <c r="AH487" s="33"/>
      <c r="AI487" s="33"/>
      <c r="AJ487" s="36"/>
      <c r="AK487" s="10">
        <v>6</v>
      </c>
      <c r="AL487" s="11">
        <v>5</v>
      </c>
      <c r="AM487" s="11">
        <v>14</v>
      </c>
      <c r="AN487" s="11">
        <v>15</v>
      </c>
      <c r="AO487" s="11">
        <v>20</v>
      </c>
      <c r="AP487" s="11">
        <v>21</v>
      </c>
      <c r="AQ487" s="11">
        <v>33</v>
      </c>
      <c r="AR487" s="11">
        <v>29</v>
      </c>
      <c r="AS487" s="11">
        <v>25</v>
      </c>
      <c r="AT487" s="11">
        <v>33</v>
      </c>
      <c r="AU487" s="11">
        <v>43</v>
      </c>
      <c r="AV487" s="11">
        <v>41</v>
      </c>
      <c r="AW487" s="12">
        <v>39</v>
      </c>
      <c r="AX487" s="13">
        <v>37</v>
      </c>
      <c r="AY487" s="13">
        <v>35</v>
      </c>
      <c r="AZ487" s="13">
        <v>33</v>
      </c>
      <c r="BA487" s="13">
        <v>31</v>
      </c>
      <c r="BB487" s="14">
        <v>29</v>
      </c>
      <c r="BC487" s="19">
        <f t="shared" si="39"/>
        <v>35</v>
      </c>
      <c r="BD487" s="55">
        <f t="shared" si="37"/>
        <v>0.9780448197466709</v>
      </c>
      <c r="BE487" s="19">
        <f t="shared" si="38"/>
        <v>1.0087366027931146</v>
      </c>
      <c r="BF487" s="19">
        <f t="shared" si="40"/>
        <v>1.0091458265670672</v>
      </c>
      <c r="BG487" s="19">
        <f t="shared" si="36"/>
        <v>0.97518025332900282</v>
      </c>
    </row>
    <row r="488" spans="1:59">
      <c r="A488" s="24">
        <v>487</v>
      </c>
      <c r="B488" s="31">
        <v>2006123</v>
      </c>
      <c r="C488" s="32" t="s">
        <v>486</v>
      </c>
      <c r="D488" s="21">
        <v>2</v>
      </c>
      <c r="E488" s="22">
        <v>3</v>
      </c>
      <c r="F488" s="22">
        <v>20</v>
      </c>
      <c r="G488" s="22">
        <v>25</v>
      </c>
      <c r="H488" s="22">
        <v>28</v>
      </c>
      <c r="I488" s="22">
        <v>32</v>
      </c>
      <c r="J488" s="23">
        <v>6</v>
      </c>
      <c r="Q488" s="33"/>
      <c r="R488" s="33"/>
      <c r="S488" s="33"/>
      <c r="T488" s="33"/>
      <c r="U488" s="33"/>
      <c r="V488" s="33"/>
      <c r="X488" s="34"/>
      <c r="Y488" s="33"/>
      <c r="Z488" s="33"/>
      <c r="AA488" s="33"/>
      <c r="AB488" s="33"/>
      <c r="AC488" s="35"/>
      <c r="AD488" s="33"/>
      <c r="AE488" s="33"/>
      <c r="AF488" s="33"/>
      <c r="AG488" s="33"/>
      <c r="AH488" s="33"/>
      <c r="AI488" s="33"/>
      <c r="AJ488" s="36"/>
      <c r="AK488" s="10">
        <v>8</v>
      </c>
      <c r="AL488" s="11">
        <v>6</v>
      </c>
      <c r="AM488" s="11">
        <v>10</v>
      </c>
      <c r="AN488" s="11">
        <v>14</v>
      </c>
      <c r="AO488" s="11">
        <v>19</v>
      </c>
      <c r="AP488" s="11">
        <v>14</v>
      </c>
      <c r="AQ488" s="11">
        <v>20</v>
      </c>
      <c r="AR488" s="11">
        <v>20</v>
      </c>
      <c r="AS488" s="11">
        <v>33</v>
      </c>
      <c r="AT488" s="11">
        <v>26</v>
      </c>
      <c r="AU488" s="11">
        <v>32</v>
      </c>
      <c r="AV488" s="11">
        <v>26</v>
      </c>
      <c r="AW488" s="12">
        <v>35</v>
      </c>
      <c r="AX488" s="13">
        <v>30</v>
      </c>
      <c r="AY488" s="13">
        <v>42</v>
      </c>
      <c r="AZ488" s="13">
        <v>38</v>
      </c>
      <c r="BA488" s="13">
        <v>34</v>
      </c>
      <c r="BB488" s="14">
        <v>30</v>
      </c>
      <c r="BC488" s="19">
        <f t="shared" si="39"/>
        <v>42</v>
      </c>
      <c r="BD488" s="55">
        <f t="shared" si="37"/>
        <v>0.9780448197466709</v>
      </c>
      <c r="BE488" s="19">
        <f t="shared" si="38"/>
        <v>0.99850600844430004</v>
      </c>
      <c r="BF488" s="19">
        <f t="shared" si="40"/>
        <v>1.0099642741149724</v>
      </c>
      <c r="BG488" s="19">
        <f t="shared" si="36"/>
        <v>0.96904189671971419</v>
      </c>
    </row>
    <row r="489" spans="1:59">
      <c r="A489" s="24">
        <v>488</v>
      </c>
      <c r="B489" s="31">
        <v>2006124</v>
      </c>
      <c r="C489" s="32" t="s">
        <v>487</v>
      </c>
      <c r="D489" s="21">
        <v>12</v>
      </c>
      <c r="E489" s="22">
        <v>13</v>
      </c>
      <c r="F489" s="22">
        <v>14</v>
      </c>
      <c r="G489" s="22">
        <v>18</v>
      </c>
      <c r="H489" s="22">
        <v>31</v>
      </c>
      <c r="I489" s="22">
        <v>32</v>
      </c>
      <c r="J489" s="23">
        <v>13</v>
      </c>
      <c r="Q489" s="33"/>
      <c r="R489" s="33"/>
      <c r="S489" s="33"/>
      <c r="T489" s="33"/>
      <c r="U489" s="33"/>
      <c r="V489" s="33"/>
      <c r="X489" s="34"/>
      <c r="Y489" s="33"/>
      <c r="Z489" s="33"/>
      <c r="AA489" s="33"/>
      <c r="AB489" s="33"/>
      <c r="AC489" s="35"/>
      <c r="AD489" s="33"/>
      <c r="AE489" s="33"/>
      <c r="AF489" s="33"/>
      <c r="AG489" s="33"/>
      <c r="AH489" s="33"/>
      <c r="AI489" s="33"/>
      <c r="AJ489" s="36"/>
      <c r="AK489" s="10">
        <v>6</v>
      </c>
      <c r="AL489" s="11">
        <v>8</v>
      </c>
      <c r="AM489" s="11">
        <v>15</v>
      </c>
      <c r="AN489" s="11">
        <v>6</v>
      </c>
      <c r="AO489" s="11">
        <v>22</v>
      </c>
      <c r="AP489" s="11">
        <v>24</v>
      </c>
      <c r="AQ489" s="11">
        <v>21</v>
      </c>
      <c r="AR489" s="11">
        <v>20</v>
      </c>
      <c r="AS489" s="11">
        <v>32</v>
      </c>
      <c r="AT489" s="11">
        <v>24</v>
      </c>
      <c r="AU489" s="11">
        <v>29</v>
      </c>
      <c r="AV489" s="11">
        <v>36</v>
      </c>
      <c r="AW489" s="12">
        <v>45</v>
      </c>
      <c r="AX489" s="13">
        <v>56</v>
      </c>
      <c r="AY489" s="13">
        <v>69</v>
      </c>
      <c r="AZ489" s="13">
        <v>66</v>
      </c>
      <c r="BA489" s="13">
        <v>82</v>
      </c>
      <c r="BB489" s="14">
        <v>80</v>
      </c>
      <c r="BC489" s="19">
        <f t="shared" si="39"/>
        <v>69</v>
      </c>
      <c r="BD489" s="55">
        <f t="shared" si="37"/>
        <v>1.0844430009743422</v>
      </c>
      <c r="BE489" s="19">
        <f t="shared" si="38"/>
        <v>1.023059434881455</v>
      </c>
      <c r="BF489" s="19">
        <f t="shared" si="40"/>
        <v>1.0296070152646963</v>
      </c>
      <c r="BG489" s="19">
        <f t="shared" si="36"/>
        <v>0.97886326729457618</v>
      </c>
    </row>
    <row r="490" spans="1:59">
      <c r="A490" s="24">
        <v>489</v>
      </c>
      <c r="B490" s="31">
        <v>2006125</v>
      </c>
      <c r="C490" s="32" t="s">
        <v>488</v>
      </c>
      <c r="D490" s="21">
        <v>15</v>
      </c>
      <c r="E490" s="22">
        <v>19</v>
      </c>
      <c r="F490" s="22">
        <v>23</v>
      </c>
      <c r="G490" s="22">
        <v>30</v>
      </c>
      <c r="H490" s="22">
        <v>32</v>
      </c>
      <c r="I490" s="22">
        <v>33</v>
      </c>
      <c r="J490" s="23">
        <v>6</v>
      </c>
      <c r="Q490" s="33"/>
      <c r="R490" s="33"/>
      <c r="S490" s="33"/>
      <c r="T490" s="33"/>
      <c r="U490" s="33"/>
      <c r="V490" s="33"/>
      <c r="X490" s="34"/>
      <c r="Y490" s="33"/>
      <c r="Z490" s="33"/>
      <c r="AA490" s="33"/>
      <c r="AB490" s="33"/>
      <c r="AC490" s="35"/>
      <c r="AD490" s="33"/>
      <c r="AE490" s="33"/>
      <c r="AF490" s="33"/>
      <c r="AG490" s="33"/>
      <c r="AH490" s="33"/>
      <c r="AI490" s="33"/>
      <c r="AJ490" s="36"/>
      <c r="AK490" s="10">
        <v>5</v>
      </c>
      <c r="AL490" s="11">
        <v>12</v>
      </c>
      <c r="AM490" s="11">
        <v>12</v>
      </c>
      <c r="AN490" s="11">
        <v>14</v>
      </c>
      <c r="AO490" s="11">
        <v>19</v>
      </c>
      <c r="AP490" s="11">
        <v>24</v>
      </c>
      <c r="AQ490" s="11">
        <v>26</v>
      </c>
      <c r="AR490" s="11">
        <v>22</v>
      </c>
      <c r="AS490" s="11">
        <v>31</v>
      </c>
      <c r="AT490" s="11">
        <v>44</v>
      </c>
      <c r="AU490" s="11">
        <v>35</v>
      </c>
      <c r="AV490" s="11">
        <v>26</v>
      </c>
      <c r="AW490" s="12">
        <v>17</v>
      </c>
      <c r="AX490" s="13">
        <v>40</v>
      </c>
      <c r="AY490" s="13">
        <v>67</v>
      </c>
      <c r="AZ490" s="13">
        <v>62</v>
      </c>
      <c r="BA490" s="13">
        <v>57</v>
      </c>
      <c r="BB490" s="14">
        <v>72</v>
      </c>
      <c r="BC490" s="19">
        <f t="shared" si="39"/>
        <v>67</v>
      </c>
      <c r="BD490" s="55">
        <f t="shared" si="37"/>
        <v>1.0885352387138683</v>
      </c>
      <c r="BE490" s="19">
        <f t="shared" si="38"/>
        <v>1.0660279311464762</v>
      </c>
      <c r="BF490" s="19">
        <f t="shared" si="40"/>
        <v>1.0435206235790842</v>
      </c>
      <c r="BG490" s="19">
        <f t="shared" si="36"/>
        <v>0.98622929522572267</v>
      </c>
    </row>
    <row r="491" spans="1:59">
      <c r="A491" s="24">
        <v>490</v>
      </c>
      <c r="B491" s="31">
        <v>2006126</v>
      </c>
      <c r="C491" s="32" t="s">
        <v>489</v>
      </c>
      <c r="D491" s="21">
        <v>2</v>
      </c>
      <c r="E491" s="22">
        <v>8</v>
      </c>
      <c r="F491" s="22">
        <v>13</v>
      </c>
      <c r="G491" s="22">
        <v>16</v>
      </c>
      <c r="H491" s="22">
        <v>24</v>
      </c>
      <c r="I491" s="22">
        <v>33</v>
      </c>
      <c r="J491" s="23">
        <v>9</v>
      </c>
      <c r="Q491" s="33"/>
      <c r="R491" s="33"/>
      <c r="S491" s="33"/>
      <c r="T491" s="33"/>
      <c r="U491" s="33"/>
      <c r="V491" s="33"/>
      <c r="X491" s="34"/>
      <c r="Y491" s="33"/>
      <c r="Z491" s="33"/>
      <c r="AA491" s="33"/>
      <c r="AB491" s="33"/>
      <c r="AC491" s="35"/>
      <c r="AD491" s="33"/>
      <c r="AE491" s="33"/>
      <c r="AF491" s="33"/>
      <c r="AG491" s="33"/>
      <c r="AH491" s="33"/>
      <c r="AI491" s="33"/>
      <c r="AJ491" s="36"/>
      <c r="AK491" s="10">
        <v>6</v>
      </c>
      <c r="AL491" s="11">
        <v>4</v>
      </c>
      <c r="AM491" s="11">
        <v>16</v>
      </c>
      <c r="AN491" s="11">
        <v>12</v>
      </c>
      <c r="AO491" s="11">
        <v>19</v>
      </c>
      <c r="AP491" s="11">
        <v>8</v>
      </c>
      <c r="AQ491" s="11">
        <v>33</v>
      </c>
      <c r="AR491" s="11">
        <v>26</v>
      </c>
      <c r="AS491" s="11">
        <v>19</v>
      </c>
      <c r="AT491" s="11">
        <v>24</v>
      </c>
      <c r="AU491" s="11">
        <v>31</v>
      </c>
      <c r="AV491" s="11">
        <v>40</v>
      </c>
      <c r="AW491" s="12">
        <v>36</v>
      </c>
      <c r="AX491" s="13">
        <v>32</v>
      </c>
      <c r="AY491" s="13">
        <v>62</v>
      </c>
      <c r="AZ491" s="13">
        <v>60</v>
      </c>
      <c r="BA491" s="13">
        <v>58</v>
      </c>
      <c r="BB491" s="14">
        <v>56</v>
      </c>
      <c r="BC491" s="19">
        <f t="shared" si="39"/>
        <v>62</v>
      </c>
      <c r="BD491" s="55">
        <f t="shared" si="37"/>
        <v>1.1253653783696005</v>
      </c>
      <c r="BE491" s="19">
        <f t="shared" si="38"/>
        <v>1.0680740500162391</v>
      </c>
      <c r="BF491" s="19">
        <f t="shared" si="40"/>
        <v>1.0500682039623255</v>
      </c>
      <c r="BG491" s="19">
        <f t="shared" si="36"/>
        <v>0.99318609938291647</v>
      </c>
    </row>
    <row r="492" spans="1:59">
      <c r="A492" s="24">
        <v>491</v>
      </c>
      <c r="B492" s="31">
        <v>2006127</v>
      </c>
      <c r="C492" s="32" t="s">
        <v>490</v>
      </c>
      <c r="D492" s="21">
        <v>3</v>
      </c>
      <c r="E492" s="22">
        <v>4</v>
      </c>
      <c r="F492" s="22">
        <v>11</v>
      </c>
      <c r="G492" s="22">
        <v>17</v>
      </c>
      <c r="H492" s="22">
        <v>19</v>
      </c>
      <c r="I492" s="22">
        <v>30</v>
      </c>
      <c r="J492" s="23">
        <v>1</v>
      </c>
      <c r="Q492" s="33"/>
      <c r="R492" s="33"/>
      <c r="S492" s="33"/>
      <c r="T492" s="33"/>
      <c r="U492" s="33"/>
      <c r="V492" s="33"/>
      <c r="X492" s="34"/>
      <c r="Y492" s="33"/>
      <c r="Z492" s="33"/>
      <c r="AA492" s="33"/>
      <c r="AB492" s="33"/>
      <c r="AC492" s="35"/>
      <c r="AD492" s="33"/>
      <c r="AE492" s="33"/>
      <c r="AF492" s="33"/>
      <c r="AG492" s="33"/>
      <c r="AH492" s="33"/>
      <c r="AI492" s="33"/>
      <c r="AJ492" s="36"/>
      <c r="AK492" s="10">
        <v>6</v>
      </c>
      <c r="AL492" s="11">
        <v>12</v>
      </c>
      <c r="AM492" s="11">
        <v>14</v>
      </c>
      <c r="AN492" s="11">
        <v>18</v>
      </c>
      <c r="AO492" s="11">
        <v>21</v>
      </c>
      <c r="AP492" s="11">
        <v>20</v>
      </c>
      <c r="AQ492" s="11">
        <v>21</v>
      </c>
      <c r="AR492" s="11">
        <v>24</v>
      </c>
      <c r="AS492" s="11">
        <v>29</v>
      </c>
      <c r="AT492" s="11">
        <v>36</v>
      </c>
      <c r="AU492" s="11">
        <v>32</v>
      </c>
      <c r="AV492" s="11">
        <v>28</v>
      </c>
      <c r="AW492" s="12">
        <v>24</v>
      </c>
      <c r="AX492" s="13">
        <v>36</v>
      </c>
      <c r="AY492" s="13">
        <v>33</v>
      </c>
      <c r="AZ492" s="13">
        <v>48</v>
      </c>
      <c r="BA492" s="13">
        <v>46</v>
      </c>
      <c r="BB492" s="14">
        <v>64</v>
      </c>
      <c r="BC492" s="19">
        <f t="shared" si="39"/>
        <v>33</v>
      </c>
      <c r="BD492" s="55">
        <f t="shared" si="37"/>
        <v>1.1171809028905488</v>
      </c>
      <c r="BE492" s="19">
        <f t="shared" si="38"/>
        <v>1.04761286131861</v>
      </c>
      <c r="BF492" s="19">
        <f t="shared" si="40"/>
        <v>1.052523546606041</v>
      </c>
      <c r="BG492" s="19">
        <f t="shared" si="36"/>
        <v>0.98213705748619684</v>
      </c>
    </row>
    <row r="493" spans="1:59">
      <c r="A493" s="24">
        <v>492</v>
      </c>
      <c r="B493" s="31">
        <v>2006128</v>
      </c>
      <c r="C493" s="32" t="s">
        <v>491</v>
      </c>
      <c r="D493" s="21">
        <v>4</v>
      </c>
      <c r="E493" s="22">
        <v>15</v>
      </c>
      <c r="F493" s="22">
        <v>21</v>
      </c>
      <c r="G493" s="22">
        <v>30</v>
      </c>
      <c r="H493" s="22">
        <v>31</v>
      </c>
      <c r="I493" s="22">
        <v>33</v>
      </c>
      <c r="J493" s="23">
        <v>5</v>
      </c>
      <c r="Q493" s="33"/>
      <c r="R493" s="33"/>
      <c r="S493" s="33"/>
      <c r="T493" s="33"/>
      <c r="U493" s="33"/>
      <c r="V493" s="33"/>
      <c r="X493" s="34"/>
      <c r="Y493" s="33"/>
      <c r="Z493" s="33"/>
      <c r="AA493" s="33"/>
      <c r="AB493" s="33"/>
      <c r="AC493" s="35"/>
      <c r="AD493" s="33"/>
      <c r="AE493" s="33"/>
      <c r="AF493" s="33"/>
      <c r="AG493" s="33"/>
      <c r="AH493" s="33"/>
      <c r="AI493" s="33"/>
      <c r="AJ493" s="36"/>
      <c r="AK493" s="10">
        <v>2</v>
      </c>
      <c r="AL493" s="11">
        <v>10</v>
      </c>
      <c r="AM493" s="11">
        <v>9</v>
      </c>
      <c r="AN493" s="11">
        <v>14</v>
      </c>
      <c r="AO493" s="11">
        <v>15</v>
      </c>
      <c r="AP493" s="11">
        <v>30</v>
      </c>
      <c r="AQ493" s="11">
        <v>26</v>
      </c>
      <c r="AR493" s="11">
        <v>14</v>
      </c>
      <c r="AS493" s="11">
        <v>35</v>
      </c>
      <c r="AT493" s="11">
        <v>38</v>
      </c>
      <c r="AU493" s="11">
        <v>30</v>
      </c>
      <c r="AV493" s="11">
        <v>22</v>
      </c>
      <c r="AW493" s="12">
        <v>14</v>
      </c>
      <c r="AX493" s="13">
        <v>54</v>
      </c>
      <c r="AY493" s="13">
        <v>66</v>
      </c>
      <c r="AZ493" s="13">
        <v>62</v>
      </c>
      <c r="BA493" s="13">
        <v>58</v>
      </c>
      <c r="BB493" s="14">
        <v>54</v>
      </c>
      <c r="BC493" s="19">
        <f t="shared" si="39"/>
        <v>66</v>
      </c>
      <c r="BD493" s="55">
        <f t="shared" si="37"/>
        <v>1.2153946086391685</v>
      </c>
      <c r="BE493" s="19">
        <f t="shared" si="38"/>
        <v>1.0967197141929197</v>
      </c>
      <c r="BF493" s="19">
        <f t="shared" si="40"/>
        <v>1.0459759662227996</v>
      </c>
      <c r="BG493" s="19">
        <f t="shared" si="36"/>
        <v>0.99154920428710625</v>
      </c>
    </row>
    <row r="494" spans="1:59">
      <c r="A494" s="24">
        <v>493</v>
      </c>
      <c r="B494" s="31">
        <v>2006129</v>
      </c>
      <c r="C494" s="32" t="s">
        <v>492</v>
      </c>
      <c r="D494" s="21">
        <v>9</v>
      </c>
      <c r="E494" s="22">
        <v>14</v>
      </c>
      <c r="F494" s="22">
        <v>18</v>
      </c>
      <c r="G494" s="22">
        <v>22</v>
      </c>
      <c r="H494" s="22">
        <v>27</v>
      </c>
      <c r="I494" s="22">
        <v>29</v>
      </c>
      <c r="J494" s="23">
        <v>12</v>
      </c>
      <c r="Q494" s="33"/>
      <c r="R494" s="33"/>
      <c r="S494" s="33"/>
      <c r="T494" s="33"/>
      <c r="U494" s="33"/>
      <c r="V494" s="33"/>
      <c r="X494" s="34"/>
      <c r="Y494" s="33"/>
      <c r="Z494" s="33"/>
      <c r="AA494" s="33"/>
      <c r="AB494" s="33"/>
      <c r="AC494" s="35"/>
      <c r="AD494" s="33"/>
      <c r="AE494" s="33"/>
      <c r="AF494" s="33"/>
      <c r="AG494" s="33"/>
      <c r="AH494" s="33"/>
      <c r="AI494" s="33"/>
      <c r="AJ494" s="36"/>
      <c r="AK494" s="10">
        <v>5</v>
      </c>
      <c r="AL494" s="11">
        <v>11</v>
      </c>
      <c r="AM494" s="11">
        <v>19</v>
      </c>
      <c r="AN494" s="11">
        <v>17</v>
      </c>
      <c r="AO494" s="11">
        <v>14</v>
      </c>
      <c r="AP494" s="11">
        <v>23</v>
      </c>
      <c r="AQ494" s="11">
        <v>11</v>
      </c>
      <c r="AR494" s="11">
        <v>39</v>
      </c>
      <c r="AS494" s="11">
        <v>31</v>
      </c>
      <c r="AT494" s="11">
        <v>35</v>
      </c>
      <c r="AU494" s="11">
        <v>28</v>
      </c>
      <c r="AV494" s="11">
        <v>35</v>
      </c>
      <c r="AW494" s="12">
        <v>59</v>
      </c>
      <c r="AX494" s="13">
        <v>55</v>
      </c>
      <c r="AY494" s="13">
        <v>51</v>
      </c>
      <c r="AZ494" s="13">
        <v>47</v>
      </c>
      <c r="BA494" s="13">
        <v>62</v>
      </c>
      <c r="BB494" s="14">
        <v>59</v>
      </c>
      <c r="BC494" s="19">
        <f t="shared" si="39"/>
        <v>51</v>
      </c>
      <c r="BD494" s="55">
        <f t="shared" si="37"/>
        <v>1.1417343293277038</v>
      </c>
      <c r="BE494" s="19">
        <f t="shared" si="38"/>
        <v>1.113088665151023</v>
      </c>
      <c r="BF494" s="19">
        <f t="shared" si="40"/>
        <v>1.0467944137707046</v>
      </c>
      <c r="BG494" s="19">
        <f t="shared" si="36"/>
        <v>0.99277687560896399</v>
      </c>
    </row>
    <row r="495" spans="1:59">
      <c r="A495" s="24">
        <v>494</v>
      </c>
      <c r="B495" s="31">
        <v>2006130</v>
      </c>
      <c r="C495" s="32" t="s">
        <v>493</v>
      </c>
      <c r="D495" s="21">
        <v>1</v>
      </c>
      <c r="E495" s="22">
        <v>12</v>
      </c>
      <c r="F495" s="22">
        <v>21</v>
      </c>
      <c r="G495" s="22">
        <v>22</v>
      </c>
      <c r="H495" s="22">
        <v>30</v>
      </c>
      <c r="I495" s="22">
        <v>32</v>
      </c>
      <c r="J495" s="23">
        <v>2</v>
      </c>
      <c r="Q495" s="33"/>
      <c r="R495" s="33"/>
      <c r="S495" s="33"/>
      <c r="T495" s="33"/>
      <c r="U495" s="33"/>
      <c r="V495" s="33"/>
      <c r="X495" s="34"/>
      <c r="Y495" s="33"/>
      <c r="Z495" s="33"/>
      <c r="AA495" s="33"/>
      <c r="AB495" s="33"/>
      <c r="AC495" s="35"/>
      <c r="AD495" s="33"/>
      <c r="AE495" s="33"/>
      <c r="AF495" s="33"/>
      <c r="AG495" s="33"/>
      <c r="AH495" s="33"/>
      <c r="AI495" s="33"/>
      <c r="AJ495" s="36"/>
      <c r="AK495" s="10">
        <v>4</v>
      </c>
      <c r="AL495" s="11">
        <v>6</v>
      </c>
      <c r="AM495" s="11">
        <v>8</v>
      </c>
      <c r="AN495" s="11">
        <v>10</v>
      </c>
      <c r="AO495" s="11">
        <v>13</v>
      </c>
      <c r="AP495" s="11">
        <v>22</v>
      </c>
      <c r="AQ495" s="11">
        <v>19</v>
      </c>
      <c r="AR495" s="11">
        <v>8</v>
      </c>
      <c r="AS495" s="11">
        <v>30</v>
      </c>
      <c r="AT495" s="11">
        <v>34</v>
      </c>
      <c r="AU495" s="11">
        <v>40</v>
      </c>
      <c r="AV495" s="11">
        <v>34</v>
      </c>
      <c r="AW495" s="12">
        <v>28</v>
      </c>
      <c r="AX495" s="13">
        <v>38</v>
      </c>
      <c r="AY495" s="13">
        <v>50</v>
      </c>
      <c r="AZ495" s="13">
        <v>46</v>
      </c>
      <c r="BA495" s="13">
        <v>42</v>
      </c>
      <c r="BB495" s="14">
        <v>38</v>
      </c>
      <c r="BC495" s="19">
        <f t="shared" si="39"/>
        <v>50</v>
      </c>
      <c r="BD495" s="55">
        <f t="shared" si="37"/>
        <v>1.0721662877557647</v>
      </c>
      <c r="BE495" s="19">
        <f t="shared" si="38"/>
        <v>1.0803507632348164</v>
      </c>
      <c r="BF495" s="19">
        <f t="shared" si="40"/>
        <v>1.0361545956479377</v>
      </c>
      <c r="BG495" s="19">
        <f t="shared" si="36"/>
        <v>0.99523221825267949</v>
      </c>
    </row>
    <row r="496" spans="1:59">
      <c r="A496" s="24">
        <v>495</v>
      </c>
      <c r="B496" s="31">
        <v>2006131</v>
      </c>
      <c r="C496" s="32" t="s">
        <v>494</v>
      </c>
      <c r="D496" s="21">
        <v>3</v>
      </c>
      <c r="E496" s="22">
        <v>4</v>
      </c>
      <c r="F496" s="22">
        <v>9</v>
      </c>
      <c r="G496" s="22">
        <v>22</v>
      </c>
      <c r="H496" s="22">
        <v>26</v>
      </c>
      <c r="I496" s="22">
        <v>33</v>
      </c>
      <c r="J496" s="23">
        <v>1</v>
      </c>
      <c r="Q496" s="33"/>
      <c r="R496" s="33"/>
      <c r="S496" s="33"/>
      <c r="T496" s="33"/>
      <c r="U496" s="33"/>
      <c r="V496" s="33"/>
      <c r="X496" s="34"/>
      <c r="Y496" s="33"/>
      <c r="Z496" s="33"/>
      <c r="AA496" s="33"/>
      <c r="AB496" s="33"/>
      <c r="AC496" s="35"/>
      <c r="AD496" s="33"/>
      <c r="AE496" s="33"/>
      <c r="AF496" s="33"/>
      <c r="AG496" s="33"/>
      <c r="AH496" s="33"/>
      <c r="AI496" s="33"/>
      <c r="AJ496" s="36"/>
      <c r="AK496" s="10">
        <v>4</v>
      </c>
      <c r="AL496" s="11">
        <v>9</v>
      </c>
      <c r="AM496" s="11">
        <v>17</v>
      </c>
      <c r="AN496" s="11">
        <v>19</v>
      </c>
      <c r="AO496" s="11">
        <v>20</v>
      </c>
      <c r="AP496" s="11">
        <v>17</v>
      </c>
      <c r="AQ496" s="11">
        <v>25</v>
      </c>
      <c r="AR496" s="11">
        <v>27</v>
      </c>
      <c r="AS496" s="11">
        <v>20</v>
      </c>
      <c r="AT496" s="11">
        <v>37</v>
      </c>
      <c r="AU496" s="11">
        <v>32</v>
      </c>
      <c r="AV496" s="11">
        <v>41</v>
      </c>
      <c r="AW496" s="12">
        <v>37</v>
      </c>
      <c r="AX496" s="13">
        <v>33</v>
      </c>
      <c r="AY496" s="13">
        <v>46</v>
      </c>
      <c r="AZ496" s="13">
        <v>43</v>
      </c>
      <c r="BA496" s="13">
        <v>40</v>
      </c>
      <c r="BB496" s="14">
        <v>37</v>
      </c>
      <c r="BC496" s="19">
        <f t="shared" si="39"/>
        <v>46</v>
      </c>
      <c r="BD496" s="55">
        <f t="shared" si="37"/>
        <v>1.0066904839233517</v>
      </c>
      <c r="BE496" s="19">
        <f t="shared" si="38"/>
        <v>1.0660279311464762</v>
      </c>
      <c r="BF496" s="19">
        <f t="shared" si="40"/>
        <v>1.0271516726209808</v>
      </c>
      <c r="BG496" s="19">
        <f t="shared" si="36"/>
        <v>0.99154920428710625</v>
      </c>
    </row>
    <row r="497" spans="1:59">
      <c r="A497" s="24">
        <v>496</v>
      </c>
      <c r="B497" s="31">
        <v>2006132</v>
      </c>
      <c r="C497" s="32" t="s">
        <v>495</v>
      </c>
      <c r="D497" s="21">
        <v>6</v>
      </c>
      <c r="E497" s="22">
        <v>14</v>
      </c>
      <c r="F497" s="22">
        <v>22</v>
      </c>
      <c r="G497" s="22">
        <v>26</v>
      </c>
      <c r="H497" s="22">
        <v>30</v>
      </c>
      <c r="I497" s="22">
        <v>33</v>
      </c>
      <c r="J497" s="23">
        <v>1</v>
      </c>
      <c r="Q497" s="33"/>
      <c r="R497" s="33"/>
      <c r="S497" s="33"/>
      <c r="T497" s="33"/>
      <c r="U497" s="33"/>
      <c r="V497" s="33"/>
      <c r="X497" s="34"/>
      <c r="Y497" s="33"/>
      <c r="Z497" s="33"/>
      <c r="AA497" s="33"/>
      <c r="AB497" s="33"/>
      <c r="AC497" s="35"/>
      <c r="AD497" s="33"/>
      <c r="AE497" s="33"/>
      <c r="AF497" s="33"/>
      <c r="AG497" s="33"/>
      <c r="AH497" s="33"/>
      <c r="AI497" s="33"/>
      <c r="AJ497" s="36"/>
      <c r="AK497" s="10">
        <v>5</v>
      </c>
      <c r="AL497" s="11">
        <v>11</v>
      </c>
      <c r="AM497" s="11">
        <v>11</v>
      </c>
      <c r="AN497" s="11">
        <v>11</v>
      </c>
      <c r="AO497" s="11">
        <v>19</v>
      </c>
      <c r="AP497" s="11">
        <v>27</v>
      </c>
      <c r="AQ497" s="11">
        <v>32</v>
      </c>
      <c r="AR497" s="11">
        <v>21</v>
      </c>
      <c r="AS497" s="11">
        <v>21</v>
      </c>
      <c r="AT497" s="11">
        <v>35</v>
      </c>
      <c r="AU497" s="11">
        <v>27</v>
      </c>
      <c r="AV497" s="11">
        <v>33</v>
      </c>
      <c r="AW497" s="12">
        <v>41</v>
      </c>
      <c r="AX497" s="13">
        <v>51</v>
      </c>
      <c r="AY497" s="13">
        <v>63</v>
      </c>
      <c r="AZ497" s="13">
        <v>59</v>
      </c>
      <c r="BA497" s="13">
        <v>55</v>
      </c>
      <c r="BB497" s="14">
        <v>51</v>
      </c>
      <c r="BC497" s="19">
        <f t="shared" si="39"/>
        <v>63</v>
      </c>
      <c r="BD497" s="55">
        <f t="shared" si="37"/>
        <v>1.1294576161091263</v>
      </c>
      <c r="BE497" s="19">
        <f t="shared" si="38"/>
        <v>1.1233192594998376</v>
      </c>
      <c r="BF497" s="19">
        <f t="shared" si="40"/>
        <v>1.0451575186748945</v>
      </c>
      <c r="BG497" s="19">
        <f t="shared" si="36"/>
        <v>0.99277687560896399</v>
      </c>
    </row>
    <row r="498" spans="1:59">
      <c r="A498" s="24">
        <v>497</v>
      </c>
      <c r="B498" s="31">
        <v>2006133</v>
      </c>
      <c r="C498" s="32" t="s">
        <v>496</v>
      </c>
      <c r="D498" s="21">
        <v>4</v>
      </c>
      <c r="E498" s="22">
        <v>6</v>
      </c>
      <c r="F498" s="22">
        <v>20</v>
      </c>
      <c r="G498" s="22">
        <v>25</v>
      </c>
      <c r="H498" s="22">
        <v>29</v>
      </c>
      <c r="I498" s="22">
        <v>31</v>
      </c>
      <c r="J498" s="23">
        <v>3</v>
      </c>
      <c r="Q498" s="33"/>
      <c r="R498" s="33"/>
      <c r="S498" s="33"/>
      <c r="T498" s="33"/>
      <c r="U498" s="33"/>
      <c r="V498" s="33"/>
      <c r="X498" s="34"/>
      <c r="Y498" s="33"/>
      <c r="Z498" s="33"/>
      <c r="AA498" s="33"/>
      <c r="AB498" s="33"/>
      <c r="AC498" s="35"/>
      <c r="AD498" s="33"/>
      <c r="AE498" s="33"/>
      <c r="AF498" s="33"/>
      <c r="AG498" s="33"/>
      <c r="AH498" s="33"/>
      <c r="AI498" s="33"/>
      <c r="AJ498" s="36"/>
      <c r="AK498" s="10">
        <v>7</v>
      </c>
      <c r="AL498" s="11">
        <v>7</v>
      </c>
      <c r="AM498" s="11">
        <v>10</v>
      </c>
      <c r="AN498" s="11">
        <v>13</v>
      </c>
      <c r="AO498" s="11">
        <v>24</v>
      </c>
      <c r="AP498" s="11">
        <v>27</v>
      </c>
      <c r="AQ498" s="11">
        <v>25</v>
      </c>
      <c r="AR498" s="11">
        <v>25</v>
      </c>
      <c r="AS498" s="11">
        <v>38</v>
      </c>
      <c r="AT498" s="11">
        <v>31</v>
      </c>
      <c r="AU498" s="11">
        <v>37</v>
      </c>
      <c r="AV498" s="11">
        <v>31</v>
      </c>
      <c r="AW498" s="12">
        <v>40</v>
      </c>
      <c r="AX498" s="13">
        <v>51</v>
      </c>
      <c r="AY498" s="13">
        <v>47</v>
      </c>
      <c r="AZ498" s="13">
        <v>43</v>
      </c>
      <c r="BA498" s="13">
        <v>39</v>
      </c>
      <c r="BB498" s="14">
        <v>35</v>
      </c>
      <c r="BC498" s="19">
        <f t="shared" si="39"/>
        <v>47</v>
      </c>
      <c r="BD498" s="55">
        <f t="shared" si="37"/>
        <v>1.0517050990581358</v>
      </c>
      <c r="BE498" s="19">
        <f t="shared" si="38"/>
        <v>1.1335498538486521</v>
      </c>
      <c r="BF498" s="19">
        <f t="shared" si="40"/>
        <v>1.0517050990581358</v>
      </c>
      <c r="BG498" s="19">
        <f t="shared" si="36"/>
        <v>0.99564144202663196</v>
      </c>
    </row>
    <row r="499" spans="1:59">
      <c r="A499" s="24">
        <v>498</v>
      </c>
      <c r="B499" s="31">
        <v>2006134</v>
      </c>
      <c r="C499" s="32" t="s">
        <v>497</v>
      </c>
      <c r="D499" s="21">
        <v>10</v>
      </c>
      <c r="E499" s="22">
        <v>13</v>
      </c>
      <c r="F499" s="22">
        <v>18</v>
      </c>
      <c r="G499" s="22">
        <v>26</v>
      </c>
      <c r="H499" s="22">
        <v>28</v>
      </c>
      <c r="I499" s="22">
        <v>30</v>
      </c>
      <c r="J499" s="23">
        <v>12</v>
      </c>
      <c r="Q499" s="33"/>
      <c r="R499" s="33"/>
      <c r="S499" s="33"/>
      <c r="T499" s="33"/>
      <c r="U499" s="33"/>
      <c r="V499" s="33"/>
      <c r="X499" s="34"/>
      <c r="Y499" s="33"/>
      <c r="Z499" s="33"/>
      <c r="AA499" s="33"/>
      <c r="AB499" s="33"/>
      <c r="AC499" s="35"/>
      <c r="AD499" s="33"/>
      <c r="AE499" s="33"/>
      <c r="AF499" s="33"/>
      <c r="AG499" s="33"/>
      <c r="AH499" s="33"/>
      <c r="AI499" s="33"/>
      <c r="AJ499" s="36"/>
      <c r="AK499" s="10">
        <v>5</v>
      </c>
      <c r="AL499" s="11">
        <v>9</v>
      </c>
      <c r="AM499" s="11">
        <v>10</v>
      </c>
      <c r="AN499" s="11">
        <v>11</v>
      </c>
      <c r="AO499" s="11">
        <v>20</v>
      </c>
      <c r="AP499" s="11">
        <v>21</v>
      </c>
      <c r="AQ499" s="11">
        <v>17</v>
      </c>
      <c r="AR499" s="11">
        <v>25</v>
      </c>
      <c r="AS499" s="11">
        <v>37</v>
      </c>
      <c r="AT499" s="11">
        <v>29</v>
      </c>
      <c r="AU499" s="11">
        <v>21</v>
      </c>
      <c r="AV499" s="11">
        <v>41</v>
      </c>
      <c r="AW499" s="12">
        <v>50</v>
      </c>
      <c r="AX499" s="13">
        <v>61</v>
      </c>
      <c r="AY499" s="13">
        <v>57</v>
      </c>
      <c r="AZ499" s="13">
        <v>53</v>
      </c>
      <c r="BA499" s="13">
        <v>68</v>
      </c>
      <c r="BB499" s="14">
        <v>65</v>
      </c>
      <c r="BC499" s="19">
        <f t="shared" si="39"/>
        <v>57</v>
      </c>
      <c r="BD499" s="55">
        <f t="shared" si="37"/>
        <v>1.0762585254952908</v>
      </c>
      <c r="BE499" s="19">
        <f t="shared" si="38"/>
        <v>1.1089964274114972</v>
      </c>
      <c r="BF499" s="19">
        <f t="shared" si="40"/>
        <v>1.0803507632348164</v>
      </c>
      <c r="BG499" s="19">
        <f t="shared" si="36"/>
        <v>1.0042351412796362</v>
      </c>
    </row>
    <row r="500" spans="1:59">
      <c r="A500" s="24">
        <v>499</v>
      </c>
      <c r="B500" s="31">
        <v>2006135</v>
      </c>
      <c r="C500" s="32" t="s">
        <v>498</v>
      </c>
      <c r="D500" s="21">
        <v>4</v>
      </c>
      <c r="E500" s="22">
        <v>19</v>
      </c>
      <c r="F500" s="22">
        <v>21</v>
      </c>
      <c r="G500" s="22">
        <v>22</v>
      </c>
      <c r="H500" s="22">
        <v>23</v>
      </c>
      <c r="I500" s="22">
        <v>31</v>
      </c>
      <c r="J500" s="23">
        <v>4</v>
      </c>
      <c r="Q500" s="33"/>
      <c r="R500" s="33"/>
      <c r="S500" s="33"/>
      <c r="T500" s="33"/>
      <c r="U500" s="33"/>
      <c r="V500" s="33"/>
      <c r="X500" s="34"/>
      <c r="Y500" s="33"/>
      <c r="Z500" s="33"/>
      <c r="AA500" s="33"/>
      <c r="AB500" s="33"/>
      <c r="AC500" s="35"/>
      <c r="AD500" s="33"/>
      <c r="AE500" s="33"/>
      <c r="AF500" s="33"/>
      <c r="AG500" s="33"/>
      <c r="AH500" s="33"/>
      <c r="AI500" s="33"/>
      <c r="AJ500" s="36"/>
      <c r="AK500" s="10">
        <v>6</v>
      </c>
      <c r="AL500" s="11">
        <v>12</v>
      </c>
      <c r="AM500" s="11">
        <v>15</v>
      </c>
      <c r="AN500" s="11">
        <v>18</v>
      </c>
      <c r="AO500" s="11">
        <v>15</v>
      </c>
      <c r="AP500" s="11">
        <v>32</v>
      </c>
      <c r="AQ500" s="11">
        <v>21</v>
      </c>
      <c r="AR500" s="11">
        <v>20</v>
      </c>
      <c r="AS500" s="11">
        <v>32</v>
      </c>
      <c r="AT500" s="11">
        <v>48</v>
      </c>
      <c r="AU500" s="11">
        <v>42</v>
      </c>
      <c r="AV500" s="11">
        <v>36</v>
      </c>
      <c r="AW500" s="12">
        <v>30</v>
      </c>
      <c r="AX500" s="13">
        <v>40</v>
      </c>
      <c r="AY500" s="13">
        <v>35</v>
      </c>
      <c r="AZ500" s="13">
        <v>30</v>
      </c>
      <c r="BA500" s="13">
        <v>25</v>
      </c>
      <c r="BB500" s="14">
        <v>40</v>
      </c>
      <c r="BC500" s="19">
        <f t="shared" si="39"/>
        <v>35</v>
      </c>
      <c r="BD500" s="55">
        <f t="shared" si="37"/>
        <v>1.0148749594024034</v>
      </c>
      <c r="BE500" s="19">
        <f t="shared" si="38"/>
        <v>1.0435206235790842</v>
      </c>
      <c r="BF500" s="19">
        <f t="shared" si="40"/>
        <v>1.0582526794413771</v>
      </c>
      <c r="BG500" s="19">
        <f t="shared" ref="BG500:BG563" si="41">IF($B500="","",SUM($BC451:$BC500)/50/$BM$3)</f>
        <v>1.0070997076973043</v>
      </c>
    </row>
    <row r="501" spans="1:59">
      <c r="A501" s="24">
        <v>500</v>
      </c>
      <c r="B501" s="31">
        <v>2006136</v>
      </c>
      <c r="C501" s="32" t="s">
        <v>499</v>
      </c>
      <c r="D501" s="21">
        <v>11</v>
      </c>
      <c r="E501" s="22">
        <v>15</v>
      </c>
      <c r="F501" s="22">
        <v>17</v>
      </c>
      <c r="G501" s="22">
        <v>21</v>
      </c>
      <c r="H501" s="22">
        <v>22</v>
      </c>
      <c r="I501" s="22">
        <v>24</v>
      </c>
      <c r="J501" s="23">
        <v>5</v>
      </c>
      <c r="Q501" s="33"/>
      <c r="R501" s="33"/>
      <c r="S501" s="33"/>
      <c r="T501" s="33"/>
      <c r="U501" s="33"/>
      <c r="V501" s="33"/>
      <c r="X501" s="34"/>
      <c r="Y501" s="33"/>
      <c r="Z501" s="33"/>
      <c r="AA501" s="33"/>
      <c r="AB501" s="33"/>
      <c r="AC501" s="35"/>
      <c r="AD501" s="33"/>
      <c r="AE501" s="33"/>
      <c r="AF501" s="33"/>
      <c r="AG501" s="33"/>
      <c r="AH501" s="33"/>
      <c r="AI501" s="33"/>
      <c r="AJ501" s="36"/>
      <c r="AK501" s="10">
        <v>5</v>
      </c>
      <c r="AL501" s="11">
        <v>10</v>
      </c>
      <c r="AM501" s="11">
        <v>10</v>
      </c>
      <c r="AN501" s="11">
        <v>20</v>
      </c>
      <c r="AO501" s="11">
        <v>12</v>
      </c>
      <c r="AP501" s="11">
        <v>22</v>
      </c>
      <c r="AQ501" s="11">
        <v>29</v>
      </c>
      <c r="AR501" s="11">
        <v>20</v>
      </c>
      <c r="AS501" s="11">
        <v>22</v>
      </c>
      <c r="AT501" s="11">
        <v>38</v>
      </c>
      <c r="AU501" s="11">
        <v>45</v>
      </c>
      <c r="AV501" s="11">
        <v>40</v>
      </c>
      <c r="AW501" s="12">
        <v>35</v>
      </c>
      <c r="AX501" s="13">
        <v>46</v>
      </c>
      <c r="AY501" s="13">
        <v>42</v>
      </c>
      <c r="AZ501" s="13">
        <v>56</v>
      </c>
      <c r="BA501" s="13">
        <v>53</v>
      </c>
      <c r="BB501" s="14">
        <v>50</v>
      </c>
      <c r="BC501" s="19">
        <f t="shared" si="39"/>
        <v>42</v>
      </c>
      <c r="BD501" s="55">
        <f t="shared" si="37"/>
        <v>0.99850600844430004</v>
      </c>
      <c r="BE501" s="19">
        <f t="shared" si="38"/>
        <v>1.0025982461838259</v>
      </c>
      <c r="BF501" s="19">
        <f t="shared" si="40"/>
        <v>1.0590711269892821</v>
      </c>
      <c r="BG501" s="19">
        <f t="shared" si="41"/>
        <v>1.0038259175056836</v>
      </c>
    </row>
    <row r="502" spans="1:59">
      <c r="A502" s="24">
        <v>501</v>
      </c>
      <c r="B502" s="31">
        <v>2006137</v>
      </c>
      <c r="C502" s="32" t="s">
        <v>500</v>
      </c>
      <c r="D502" s="21">
        <v>10</v>
      </c>
      <c r="E502" s="22">
        <v>14</v>
      </c>
      <c r="F502" s="22">
        <v>17</v>
      </c>
      <c r="G502" s="22">
        <v>21</v>
      </c>
      <c r="H502" s="22">
        <v>27</v>
      </c>
      <c r="I502" s="22">
        <v>31</v>
      </c>
      <c r="J502" s="23">
        <v>9</v>
      </c>
      <c r="Q502" s="33"/>
      <c r="R502" s="33"/>
      <c r="S502" s="33"/>
      <c r="T502" s="33"/>
      <c r="U502" s="33"/>
      <c r="V502" s="33"/>
      <c r="X502" s="34"/>
      <c r="Y502" s="33"/>
      <c r="Z502" s="33"/>
      <c r="AA502" s="33"/>
      <c r="AB502" s="33"/>
      <c r="AC502" s="35"/>
      <c r="AD502" s="33"/>
      <c r="AE502" s="33"/>
      <c r="AF502" s="33"/>
      <c r="AG502" s="33"/>
      <c r="AH502" s="33"/>
      <c r="AI502" s="33"/>
      <c r="AJ502" s="36"/>
      <c r="AK502" s="10">
        <v>6</v>
      </c>
      <c r="AL502" s="11">
        <v>12</v>
      </c>
      <c r="AM502" s="11">
        <v>10</v>
      </c>
      <c r="AN502" s="11">
        <v>18</v>
      </c>
      <c r="AO502" s="11">
        <v>15</v>
      </c>
      <c r="AP502" s="11">
        <v>24</v>
      </c>
      <c r="AQ502" s="11">
        <v>21</v>
      </c>
      <c r="AR502" s="11">
        <v>20</v>
      </c>
      <c r="AS502" s="11">
        <v>43</v>
      </c>
      <c r="AT502" s="11">
        <v>36</v>
      </c>
      <c r="AU502" s="11">
        <v>29</v>
      </c>
      <c r="AV502" s="11">
        <v>36</v>
      </c>
      <c r="AW502" s="12">
        <v>45</v>
      </c>
      <c r="AX502" s="13">
        <v>56</v>
      </c>
      <c r="AY502" s="13">
        <v>52</v>
      </c>
      <c r="AZ502" s="13">
        <v>66</v>
      </c>
      <c r="BA502" s="13">
        <v>63</v>
      </c>
      <c r="BB502" s="14">
        <v>60</v>
      </c>
      <c r="BC502" s="19">
        <f t="shared" si="39"/>
        <v>52</v>
      </c>
      <c r="BD502" s="55">
        <f t="shared" si="37"/>
        <v>0.95349139330951604</v>
      </c>
      <c r="BE502" s="19">
        <f t="shared" si="38"/>
        <v>1.0414745047093212</v>
      </c>
      <c r="BF502" s="19">
        <f t="shared" si="40"/>
        <v>1.0435206235790842</v>
      </c>
      <c r="BG502" s="19">
        <f t="shared" si="41"/>
        <v>1.0042351412796362</v>
      </c>
    </row>
    <row r="503" spans="1:59">
      <c r="A503" s="24">
        <v>502</v>
      </c>
      <c r="B503" s="31">
        <v>2006138</v>
      </c>
      <c r="C503" s="32" t="s">
        <v>501</v>
      </c>
      <c r="D503" s="21">
        <v>4</v>
      </c>
      <c r="E503" s="22">
        <v>9</v>
      </c>
      <c r="F503" s="22">
        <v>11</v>
      </c>
      <c r="G503" s="22">
        <v>17</v>
      </c>
      <c r="H503" s="22">
        <v>18</v>
      </c>
      <c r="I503" s="22">
        <v>26</v>
      </c>
      <c r="J503" s="23">
        <v>8</v>
      </c>
      <c r="Q503" s="33"/>
      <c r="R503" s="33"/>
      <c r="S503" s="33"/>
      <c r="T503" s="33"/>
      <c r="U503" s="33"/>
      <c r="V503" s="33"/>
      <c r="X503" s="34"/>
      <c r="Y503" s="33"/>
      <c r="Z503" s="33"/>
      <c r="AA503" s="33"/>
      <c r="AB503" s="33"/>
      <c r="AC503" s="35"/>
      <c r="AD503" s="33"/>
      <c r="AE503" s="33"/>
      <c r="AF503" s="33"/>
      <c r="AG503" s="33"/>
      <c r="AH503" s="33"/>
      <c r="AI503" s="33"/>
      <c r="AJ503" s="36"/>
      <c r="AK503" s="10">
        <v>7</v>
      </c>
      <c r="AL503" s="11">
        <v>9</v>
      </c>
      <c r="AM503" s="11">
        <v>15</v>
      </c>
      <c r="AN503" s="11">
        <v>19</v>
      </c>
      <c r="AO503" s="11">
        <v>22</v>
      </c>
      <c r="AP503" s="11">
        <v>13</v>
      </c>
      <c r="AQ503" s="11">
        <v>22</v>
      </c>
      <c r="AR503" s="11">
        <v>35</v>
      </c>
      <c r="AS503" s="11">
        <v>30</v>
      </c>
      <c r="AT503" s="11">
        <v>37</v>
      </c>
      <c r="AU503" s="11">
        <v>33</v>
      </c>
      <c r="AV503" s="11">
        <v>43</v>
      </c>
      <c r="AW503" s="12">
        <v>40</v>
      </c>
      <c r="AX503" s="13">
        <v>37</v>
      </c>
      <c r="AY503" s="13">
        <v>34</v>
      </c>
      <c r="AZ503" s="13">
        <v>49</v>
      </c>
      <c r="BA503" s="13">
        <v>66</v>
      </c>
      <c r="BB503" s="14">
        <v>65</v>
      </c>
      <c r="BC503" s="19">
        <f t="shared" si="39"/>
        <v>34</v>
      </c>
      <c r="BD503" s="55">
        <f t="shared" si="37"/>
        <v>0.90029230269568039</v>
      </c>
      <c r="BE503" s="19">
        <f t="shared" si="38"/>
        <v>0.9759987008769081</v>
      </c>
      <c r="BF503" s="19">
        <f t="shared" si="40"/>
        <v>1.032880805456317</v>
      </c>
      <c r="BG503" s="19">
        <f t="shared" si="41"/>
        <v>1.0013705748619681</v>
      </c>
    </row>
    <row r="504" spans="1:59">
      <c r="A504" s="24">
        <v>503</v>
      </c>
      <c r="B504" s="31">
        <v>2006139</v>
      </c>
      <c r="C504" s="32" t="s">
        <v>502</v>
      </c>
      <c r="D504" s="21">
        <v>7</v>
      </c>
      <c r="E504" s="22">
        <v>8</v>
      </c>
      <c r="F504" s="22">
        <v>14</v>
      </c>
      <c r="G504" s="22">
        <v>21</v>
      </c>
      <c r="H504" s="22">
        <v>23</v>
      </c>
      <c r="I504" s="22">
        <v>25</v>
      </c>
      <c r="J504" s="23">
        <v>5</v>
      </c>
      <c r="Q504" s="33"/>
      <c r="R504" s="33"/>
      <c r="S504" s="33"/>
      <c r="T504" s="33"/>
      <c r="U504" s="33"/>
      <c r="V504" s="33"/>
      <c r="X504" s="34"/>
      <c r="Y504" s="33"/>
      <c r="Z504" s="33"/>
      <c r="AA504" s="33"/>
      <c r="AB504" s="33"/>
      <c r="AC504" s="35"/>
      <c r="AD504" s="33"/>
      <c r="AE504" s="33"/>
      <c r="AF504" s="33"/>
      <c r="AG504" s="33"/>
      <c r="AH504" s="33"/>
      <c r="AI504" s="33"/>
      <c r="AJ504" s="36"/>
      <c r="AK504" s="10">
        <v>8</v>
      </c>
      <c r="AL504" s="11">
        <v>10</v>
      </c>
      <c r="AM504" s="11">
        <v>13</v>
      </c>
      <c r="AN504" s="11">
        <v>14</v>
      </c>
      <c r="AO504" s="11">
        <v>7</v>
      </c>
      <c r="AP504" s="11">
        <v>26</v>
      </c>
      <c r="AQ504" s="11">
        <v>35</v>
      </c>
      <c r="AR504" s="11">
        <v>28</v>
      </c>
      <c r="AS504" s="11">
        <v>32</v>
      </c>
      <c r="AT504" s="11">
        <v>38</v>
      </c>
      <c r="AU504" s="11">
        <v>46</v>
      </c>
      <c r="AV504" s="11">
        <v>42</v>
      </c>
      <c r="AW504" s="12">
        <v>53</v>
      </c>
      <c r="AX504" s="13">
        <v>50</v>
      </c>
      <c r="AY504" s="13">
        <v>47</v>
      </c>
      <c r="AZ504" s="13">
        <v>44</v>
      </c>
      <c r="BA504" s="13">
        <v>41</v>
      </c>
      <c r="BB504" s="14">
        <v>38</v>
      </c>
      <c r="BC504" s="19">
        <f t="shared" si="39"/>
        <v>47</v>
      </c>
      <c r="BD504" s="55">
        <f t="shared" si="37"/>
        <v>0.85936992530042222</v>
      </c>
      <c r="BE504" s="19">
        <f t="shared" si="38"/>
        <v>0.96781422539785633</v>
      </c>
      <c r="BF504" s="19">
        <f t="shared" si="40"/>
        <v>1.0246963299772653</v>
      </c>
      <c r="BG504" s="19">
        <f t="shared" si="41"/>
        <v>1.0050535888275414</v>
      </c>
    </row>
    <row r="505" spans="1:59">
      <c r="A505" s="24">
        <v>504</v>
      </c>
      <c r="B505" s="31">
        <v>2006140</v>
      </c>
      <c r="C505" s="32" t="s">
        <v>503</v>
      </c>
      <c r="D505" s="21">
        <v>1</v>
      </c>
      <c r="E505" s="22">
        <v>8</v>
      </c>
      <c r="F505" s="22">
        <v>11</v>
      </c>
      <c r="G505" s="22">
        <v>18</v>
      </c>
      <c r="H505" s="22">
        <v>19</v>
      </c>
      <c r="I505" s="22">
        <v>23</v>
      </c>
      <c r="J505" s="23">
        <v>5</v>
      </c>
      <c r="Q505" s="33"/>
      <c r="R505" s="33"/>
      <c r="S505" s="33"/>
      <c r="T505" s="33"/>
      <c r="U505" s="33"/>
      <c r="V505" s="33"/>
      <c r="X505" s="34"/>
      <c r="Y505" s="33"/>
      <c r="Z505" s="33"/>
      <c r="AA505" s="33"/>
      <c r="AB505" s="33"/>
      <c r="AC505" s="35"/>
      <c r="AD505" s="33"/>
      <c r="AE505" s="33"/>
      <c r="AF505" s="33"/>
      <c r="AG505" s="33"/>
      <c r="AH505" s="33"/>
      <c r="AI505" s="33"/>
      <c r="AJ505" s="36"/>
      <c r="AK505" s="10">
        <v>8</v>
      </c>
      <c r="AL505" s="11">
        <v>12</v>
      </c>
      <c r="AM505" s="11">
        <v>15</v>
      </c>
      <c r="AN505" s="11">
        <v>14</v>
      </c>
      <c r="AO505" s="11">
        <v>17</v>
      </c>
      <c r="AP505" s="11">
        <v>16</v>
      </c>
      <c r="AQ505" s="11">
        <v>17</v>
      </c>
      <c r="AR505" s="11">
        <v>30</v>
      </c>
      <c r="AS505" s="11">
        <v>25</v>
      </c>
      <c r="AT505" s="11">
        <v>44</v>
      </c>
      <c r="AU505" s="11">
        <v>41</v>
      </c>
      <c r="AV505" s="11">
        <v>38</v>
      </c>
      <c r="AW505" s="12">
        <v>35</v>
      </c>
      <c r="AX505" s="13">
        <v>32</v>
      </c>
      <c r="AY505" s="13">
        <v>29</v>
      </c>
      <c r="AZ505" s="13">
        <v>26</v>
      </c>
      <c r="BA505" s="13">
        <v>42</v>
      </c>
      <c r="BB505" s="14">
        <v>60</v>
      </c>
      <c r="BC505" s="19">
        <f t="shared" si="39"/>
        <v>29</v>
      </c>
      <c r="BD505" s="55">
        <f t="shared" si="37"/>
        <v>0.83481649886326725</v>
      </c>
      <c r="BE505" s="19">
        <f t="shared" si="38"/>
        <v>0.92484572913283536</v>
      </c>
      <c r="BF505" s="19">
        <f t="shared" si="40"/>
        <v>1.0107827216628775</v>
      </c>
      <c r="BG505" s="19">
        <f t="shared" si="41"/>
        <v>0.99686911334848971</v>
      </c>
    </row>
    <row r="506" spans="1:59">
      <c r="A506" s="24">
        <v>505</v>
      </c>
      <c r="B506" s="31">
        <v>2006141</v>
      </c>
      <c r="C506" s="32" t="s">
        <v>504</v>
      </c>
      <c r="D506" s="21">
        <v>16</v>
      </c>
      <c r="E506" s="22">
        <v>18</v>
      </c>
      <c r="F506" s="22">
        <v>22</v>
      </c>
      <c r="G506" s="22">
        <v>23</v>
      </c>
      <c r="H506" s="22">
        <v>25</v>
      </c>
      <c r="I506" s="22">
        <v>31</v>
      </c>
      <c r="J506" s="23">
        <v>11</v>
      </c>
      <c r="Q506" s="33"/>
      <c r="R506" s="33"/>
      <c r="S506" s="33"/>
      <c r="T506" s="33"/>
      <c r="U506" s="33"/>
      <c r="V506" s="33"/>
      <c r="X506" s="34"/>
      <c r="Y506" s="33"/>
      <c r="Z506" s="33"/>
      <c r="AA506" s="33"/>
      <c r="AB506" s="33"/>
      <c r="AC506" s="35"/>
      <c r="AD506" s="33"/>
      <c r="AE506" s="33"/>
      <c r="AF506" s="33"/>
      <c r="AG506" s="33"/>
      <c r="AH506" s="33"/>
      <c r="AI506" s="33"/>
      <c r="AJ506" s="36"/>
      <c r="AK506" s="10">
        <v>6</v>
      </c>
      <c r="AL506" s="11">
        <v>11</v>
      </c>
      <c r="AM506" s="11">
        <v>10</v>
      </c>
      <c r="AN506" s="11">
        <v>15</v>
      </c>
      <c r="AO506" s="11">
        <v>16</v>
      </c>
      <c r="AP506" s="11">
        <v>23</v>
      </c>
      <c r="AQ506" s="11">
        <v>27</v>
      </c>
      <c r="AR506" s="11">
        <v>25</v>
      </c>
      <c r="AS506" s="11">
        <v>25</v>
      </c>
      <c r="AT506" s="11">
        <v>39</v>
      </c>
      <c r="AU506" s="11">
        <v>44</v>
      </c>
      <c r="AV506" s="11">
        <v>37</v>
      </c>
      <c r="AW506" s="12">
        <v>30</v>
      </c>
      <c r="AX506" s="13">
        <v>39</v>
      </c>
      <c r="AY506" s="13">
        <v>50</v>
      </c>
      <c r="AZ506" s="13">
        <v>45</v>
      </c>
      <c r="BA506" s="13">
        <v>59</v>
      </c>
      <c r="BB506" s="14">
        <v>55</v>
      </c>
      <c r="BC506" s="19">
        <f t="shared" si="39"/>
        <v>50</v>
      </c>
      <c r="BD506" s="55">
        <f t="shared" si="37"/>
        <v>0.86755440077947377</v>
      </c>
      <c r="BE506" s="19">
        <f t="shared" si="38"/>
        <v>0.93303020461188702</v>
      </c>
      <c r="BF506" s="19">
        <f t="shared" si="40"/>
        <v>1.0017797986359207</v>
      </c>
      <c r="BG506" s="19">
        <f t="shared" si="41"/>
        <v>0.99973367976615779</v>
      </c>
    </row>
    <row r="507" spans="1:59">
      <c r="A507" s="24">
        <v>506</v>
      </c>
      <c r="B507" s="31">
        <v>2006142</v>
      </c>
      <c r="C507" s="32" t="s">
        <v>505</v>
      </c>
      <c r="D507" s="21">
        <v>10</v>
      </c>
      <c r="E507" s="22">
        <v>16</v>
      </c>
      <c r="F507" s="22">
        <v>19</v>
      </c>
      <c r="G507" s="22">
        <v>22</v>
      </c>
      <c r="H507" s="22">
        <v>26</v>
      </c>
      <c r="I507" s="22">
        <v>27</v>
      </c>
      <c r="J507" s="23">
        <v>16</v>
      </c>
      <c r="Q507" s="33"/>
      <c r="R507" s="33"/>
      <c r="S507" s="33"/>
      <c r="T507" s="33"/>
      <c r="U507" s="33"/>
      <c r="V507" s="33"/>
      <c r="X507" s="34"/>
      <c r="Y507" s="33"/>
      <c r="Z507" s="33"/>
      <c r="AA507" s="33"/>
      <c r="AB507" s="33"/>
      <c r="AC507" s="35"/>
      <c r="AD507" s="33"/>
      <c r="AE507" s="33"/>
      <c r="AF507" s="33"/>
      <c r="AG507" s="33"/>
      <c r="AH507" s="33"/>
      <c r="AI507" s="33"/>
      <c r="AJ507" s="36"/>
      <c r="AK507" s="10">
        <v>6</v>
      </c>
      <c r="AL507" s="11">
        <v>12</v>
      </c>
      <c r="AM507" s="11">
        <v>10</v>
      </c>
      <c r="AN507" s="11">
        <v>18</v>
      </c>
      <c r="AO507" s="11">
        <v>22</v>
      </c>
      <c r="AP507" s="11">
        <v>16</v>
      </c>
      <c r="AQ507" s="11">
        <v>21</v>
      </c>
      <c r="AR507" s="11">
        <v>30</v>
      </c>
      <c r="AS507" s="11">
        <v>32</v>
      </c>
      <c r="AT507" s="11">
        <v>36</v>
      </c>
      <c r="AU507" s="11">
        <v>29</v>
      </c>
      <c r="AV507" s="11">
        <v>50</v>
      </c>
      <c r="AW507" s="12">
        <v>45</v>
      </c>
      <c r="AX507" s="13">
        <v>40</v>
      </c>
      <c r="AY507" s="13">
        <v>52</v>
      </c>
      <c r="AZ507" s="13">
        <v>48</v>
      </c>
      <c r="BA507" s="13">
        <v>44</v>
      </c>
      <c r="BB507" s="14">
        <v>60</v>
      </c>
      <c r="BC507" s="19">
        <f t="shared" si="39"/>
        <v>52</v>
      </c>
      <c r="BD507" s="55">
        <f t="shared" si="37"/>
        <v>0.86755440077947377</v>
      </c>
      <c r="BE507" s="19">
        <f t="shared" si="38"/>
        <v>0.91052289704449496</v>
      </c>
      <c r="BF507" s="19">
        <f t="shared" si="40"/>
        <v>1.0091458265670672</v>
      </c>
      <c r="BG507" s="19">
        <f t="shared" si="41"/>
        <v>1.0030074699577785</v>
      </c>
    </row>
    <row r="508" spans="1:59">
      <c r="A508" s="24">
        <v>507</v>
      </c>
      <c r="B508" s="31">
        <v>2006143</v>
      </c>
      <c r="C508" s="32" t="s">
        <v>506</v>
      </c>
      <c r="D508" s="21">
        <v>1</v>
      </c>
      <c r="E508" s="22">
        <v>15</v>
      </c>
      <c r="F508" s="22">
        <v>20</v>
      </c>
      <c r="G508" s="22">
        <v>29</v>
      </c>
      <c r="H508" s="22">
        <v>31</v>
      </c>
      <c r="I508" s="22">
        <v>32</v>
      </c>
      <c r="J508" s="23">
        <v>8</v>
      </c>
      <c r="Q508" s="33"/>
      <c r="R508" s="33"/>
      <c r="S508" s="33"/>
      <c r="T508" s="33"/>
      <c r="U508" s="33"/>
      <c r="V508" s="33"/>
      <c r="X508" s="34"/>
      <c r="Y508" s="33"/>
      <c r="Z508" s="33"/>
      <c r="AA508" s="33"/>
      <c r="AB508" s="33"/>
      <c r="AC508" s="35"/>
      <c r="AD508" s="33"/>
      <c r="AE508" s="33"/>
      <c r="AF508" s="33"/>
      <c r="AG508" s="33"/>
      <c r="AH508" s="33"/>
      <c r="AI508" s="33"/>
      <c r="AJ508" s="36"/>
      <c r="AK508" s="10">
        <v>8</v>
      </c>
      <c r="AL508" s="11">
        <v>8</v>
      </c>
      <c r="AM508" s="11">
        <v>8</v>
      </c>
      <c r="AN508" s="11">
        <v>14</v>
      </c>
      <c r="AO508" s="11">
        <v>16</v>
      </c>
      <c r="AP508" s="11">
        <v>24</v>
      </c>
      <c r="AQ508" s="11">
        <v>20</v>
      </c>
      <c r="AR508" s="11">
        <v>18</v>
      </c>
      <c r="AS508" s="11">
        <v>40</v>
      </c>
      <c r="AT508" s="11">
        <v>32</v>
      </c>
      <c r="AU508" s="11">
        <v>24</v>
      </c>
      <c r="AV508" s="11">
        <v>16</v>
      </c>
      <c r="AW508" s="12">
        <v>23</v>
      </c>
      <c r="AX508" s="13">
        <v>48</v>
      </c>
      <c r="AY508" s="13">
        <v>60</v>
      </c>
      <c r="AZ508" s="13">
        <v>56</v>
      </c>
      <c r="BA508" s="13">
        <v>52</v>
      </c>
      <c r="BB508" s="14">
        <v>48</v>
      </c>
      <c r="BC508" s="19">
        <f t="shared" si="39"/>
        <v>60</v>
      </c>
      <c r="BD508" s="55">
        <f t="shared" si="37"/>
        <v>0.97395258200714518</v>
      </c>
      <c r="BE508" s="19">
        <f t="shared" si="38"/>
        <v>0.93712244235141273</v>
      </c>
      <c r="BF508" s="19">
        <f t="shared" si="40"/>
        <v>1.0238778824293602</v>
      </c>
      <c r="BG508" s="19">
        <f t="shared" si="41"/>
        <v>1.0116011692107827</v>
      </c>
    </row>
    <row r="509" spans="1:59">
      <c r="A509" s="24">
        <v>508</v>
      </c>
      <c r="B509" s="31">
        <v>2006144</v>
      </c>
      <c r="C509" s="32" t="s">
        <v>507</v>
      </c>
      <c r="D509" s="21">
        <v>4</v>
      </c>
      <c r="E509" s="22">
        <v>10</v>
      </c>
      <c r="F509" s="22">
        <v>13</v>
      </c>
      <c r="G509" s="22">
        <v>16</v>
      </c>
      <c r="H509" s="22">
        <v>22</v>
      </c>
      <c r="I509" s="22">
        <v>29</v>
      </c>
      <c r="J509" s="23">
        <v>6</v>
      </c>
      <c r="Q509" s="33"/>
      <c r="R509" s="33"/>
      <c r="S509" s="33"/>
      <c r="T509" s="33"/>
      <c r="U509" s="33"/>
      <c r="V509" s="33"/>
      <c r="X509" s="34"/>
      <c r="Y509" s="33"/>
      <c r="Z509" s="33"/>
      <c r="AA509" s="33"/>
      <c r="AB509" s="33"/>
      <c r="AC509" s="35"/>
      <c r="AD509" s="33"/>
      <c r="AE509" s="33"/>
      <c r="AF509" s="33"/>
      <c r="AG509" s="33"/>
      <c r="AH509" s="33"/>
      <c r="AI509" s="33"/>
      <c r="AJ509" s="36"/>
      <c r="AK509" s="10">
        <v>7</v>
      </c>
      <c r="AL509" s="11">
        <v>6</v>
      </c>
      <c r="AM509" s="11">
        <v>14</v>
      </c>
      <c r="AN509" s="11">
        <v>22</v>
      </c>
      <c r="AO509" s="11">
        <v>17</v>
      </c>
      <c r="AP509" s="11">
        <v>22</v>
      </c>
      <c r="AQ509" s="11">
        <v>22</v>
      </c>
      <c r="AR509" s="11">
        <v>24</v>
      </c>
      <c r="AS509" s="11">
        <v>28</v>
      </c>
      <c r="AT509" s="11">
        <v>34</v>
      </c>
      <c r="AU509" s="11">
        <v>29</v>
      </c>
      <c r="AV509" s="11">
        <v>38</v>
      </c>
      <c r="AW509" s="12">
        <v>49</v>
      </c>
      <c r="AX509" s="13">
        <v>46</v>
      </c>
      <c r="AY509" s="13">
        <v>60</v>
      </c>
      <c r="AZ509" s="13">
        <v>58</v>
      </c>
      <c r="BA509" s="13">
        <v>56</v>
      </c>
      <c r="BB509" s="14">
        <v>54</v>
      </c>
      <c r="BC509" s="19">
        <f t="shared" si="39"/>
        <v>60</v>
      </c>
      <c r="BD509" s="55">
        <f t="shared" si="37"/>
        <v>1.0271516726209808</v>
      </c>
      <c r="BE509" s="19">
        <f t="shared" si="38"/>
        <v>0.94326079896070159</v>
      </c>
      <c r="BF509" s="19">
        <f t="shared" si="40"/>
        <v>1.037791490743748</v>
      </c>
      <c r="BG509" s="19">
        <f t="shared" si="41"/>
        <v>1.0136472880805456</v>
      </c>
    </row>
    <row r="510" spans="1:59">
      <c r="A510" s="24">
        <v>509</v>
      </c>
      <c r="B510" s="31">
        <v>2006145</v>
      </c>
      <c r="C510" s="32" t="s">
        <v>508</v>
      </c>
      <c r="D510" s="21">
        <v>2</v>
      </c>
      <c r="E510" s="22">
        <v>7</v>
      </c>
      <c r="F510" s="22">
        <v>23</v>
      </c>
      <c r="G510" s="22">
        <v>26</v>
      </c>
      <c r="H510" s="22">
        <v>28</v>
      </c>
      <c r="I510" s="22">
        <v>31</v>
      </c>
      <c r="J510" s="23">
        <v>7</v>
      </c>
      <c r="Q510" s="33"/>
      <c r="R510" s="33"/>
      <c r="S510" s="33"/>
      <c r="T510" s="33"/>
      <c r="U510" s="33"/>
      <c r="V510" s="33"/>
      <c r="X510" s="34"/>
      <c r="Y510" s="33"/>
      <c r="Z510" s="33"/>
      <c r="AA510" s="33"/>
      <c r="AB510" s="33"/>
      <c r="AC510" s="35"/>
      <c r="AD510" s="33"/>
      <c r="AE510" s="33"/>
      <c r="AF510" s="33"/>
      <c r="AG510" s="33"/>
      <c r="AH510" s="33"/>
      <c r="AI510" s="33"/>
      <c r="AJ510" s="36"/>
      <c r="AK510" s="10">
        <v>9</v>
      </c>
      <c r="AL510" s="11">
        <v>13</v>
      </c>
      <c r="AM510" s="11">
        <v>12</v>
      </c>
      <c r="AN510" s="11">
        <v>15</v>
      </c>
      <c r="AO510" s="11">
        <v>12</v>
      </c>
      <c r="AP510" s="11">
        <v>29</v>
      </c>
      <c r="AQ510" s="11">
        <v>27</v>
      </c>
      <c r="AR510" s="11">
        <v>27</v>
      </c>
      <c r="AS510" s="11">
        <v>29</v>
      </c>
      <c r="AT510" s="11">
        <v>33</v>
      </c>
      <c r="AU510" s="11">
        <v>26</v>
      </c>
      <c r="AV510" s="11">
        <v>33</v>
      </c>
      <c r="AW510" s="12">
        <v>42</v>
      </c>
      <c r="AX510" s="13">
        <v>53</v>
      </c>
      <c r="AY510" s="13">
        <v>49</v>
      </c>
      <c r="AZ510" s="13">
        <v>45</v>
      </c>
      <c r="BA510" s="13">
        <v>41</v>
      </c>
      <c r="BB510" s="14">
        <v>37</v>
      </c>
      <c r="BC510" s="19">
        <f t="shared" si="39"/>
        <v>49</v>
      </c>
      <c r="BD510" s="55">
        <f t="shared" si="37"/>
        <v>1.1089964274114972</v>
      </c>
      <c r="BE510" s="19">
        <f t="shared" si="38"/>
        <v>0.97190646313738227</v>
      </c>
      <c r="BF510" s="19">
        <f t="shared" si="40"/>
        <v>1.0238778824293602</v>
      </c>
      <c r="BG510" s="19">
        <f t="shared" si="41"/>
        <v>1.0242871062033128</v>
      </c>
    </row>
    <row r="511" spans="1:59">
      <c r="A511" s="24">
        <v>510</v>
      </c>
      <c r="B511" s="31">
        <v>2006146</v>
      </c>
      <c r="C511" s="32" t="s">
        <v>509</v>
      </c>
      <c r="D511" s="21">
        <v>3</v>
      </c>
      <c r="E511" s="22">
        <v>9</v>
      </c>
      <c r="F511" s="22">
        <v>13</v>
      </c>
      <c r="G511" s="22">
        <v>23</v>
      </c>
      <c r="H511" s="22">
        <v>28</v>
      </c>
      <c r="I511" s="22">
        <v>30</v>
      </c>
      <c r="J511" s="23">
        <v>5</v>
      </c>
      <c r="Q511" s="33"/>
      <c r="R511" s="33"/>
      <c r="S511" s="33"/>
      <c r="T511" s="33"/>
      <c r="U511" s="33"/>
      <c r="V511" s="33"/>
      <c r="X511" s="34"/>
      <c r="Y511" s="33"/>
      <c r="Z511" s="33"/>
      <c r="AA511" s="33"/>
      <c r="AB511" s="33"/>
      <c r="AC511" s="35"/>
      <c r="AD511" s="33"/>
      <c r="AE511" s="33"/>
      <c r="AF511" s="33"/>
      <c r="AG511" s="33"/>
      <c r="AH511" s="33"/>
      <c r="AI511" s="33"/>
      <c r="AJ511" s="36"/>
      <c r="AK511" s="10">
        <v>4</v>
      </c>
      <c r="AL511" s="11">
        <v>10</v>
      </c>
      <c r="AM511" s="11">
        <v>16</v>
      </c>
      <c r="AN511" s="11">
        <v>16</v>
      </c>
      <c r="AO511" s="11">
        <v>15</v>
      </c>
      <c r="AP511" s="11">
        <v>26</v>
      </c>
      <c r="AQ511" s="11">
        <v>16</v>
      </c>
      <c r="AR511" s="11">
        <v>26</v>
      </c>
      <c r="AS511" s="11">
        <v>29</v>
      </c>
      <c r="AT511" s="11">
        <v>34</v>
      </c>
      <c r="AU511" s="11">
        <v>28</v>
      </c>
      <c r="AV511" s="11">
        <v>36</v>
      </c>
      <c r="AW511" s="12">
        <v>46</v>
      </c>
      <c r="AX511" s="13">
        <v>58</v>
      </c>
      <c r="AY511" s="13">
        <v>55</v>
      </c>
      <c r="AZ511" s="13">
        <v>52</v>
      </c>
      <c r="BA511" s="13">
        <v>49</v>
      </c>
      <c r="BB511" s="14">
        <v>46</v>
      </c>
      <c r="BC511" s="19">
        <f t="shared" si="39"/>
        <v>55</v>
      </c>
      <c r="BD511" s="55">
        <f t="shared" si="37"/>
        <v>1.1294576161091263</v>
      </c>
      <c r="BE511" s="19">
        <f t="shared" si="38"/>
        <v>0.99850600844430004</v>
      </c>
      <c r="BF511" s="19">
        <f t="shared" si="40"/>
        <v>1.0255147775251705</v>
      </c>
      <c r="BG511" s="19">
        <f t="shared" si="41"/>
        <v>1.0283793439428386</v>
      </c>
    </row>
    <row r="512" spans="1:59">
      <c r="A512" s="24">
        <v>511</v>
      </c>
      <c r="B512" s="31">
        <v>2006147</v>
      </c>
      <c r="C512" s="32" t="s">
        <v>510</v>
      </c>
      <c r="D512" s="21">
        <v>1</v>
      </c>
      <c r="E512" s="22">
        <v>4</v>
      </c>
      <c r="F512" s="22">
        <v>15</v>
      </c>
      <c r="G512" s="22">
        <v>17</v>
      </c>
      <c r="H512" s="22">
        <v>27</v>
      </c>
      <c r="I512" s="22">
        <v>31</v>
      </c>
      <c r="J512" s="23">
        <v>1</v>
      </c>
      <c r="Q512" s="33"/>
      <c r="R512" s="33"/>
      <c r="S512" s="33"/>
      <c r="T512" s="33"/>
      <c r="U512" s="33"/>
      <c r="V512" s="33"/>
      <c r="X512" s="34"/>
      <c r="Y512" s="33"/>
      <c r="Z512" s="33"/>
      <c r="AA512" s="33"/>
      <c r="AB512" s="33"/>
      <c r="AC512" s="35"/>
      <c r="AD512" s="33"/>
      <c r="AE512" s="33"/>
      <c r="AF512" s="33"/>
      <c r="AG512" s="33"/>
      <c r="AH512" s="33"/>
      <c r="AI512" s="33"/>
      <c r="AJ512" s="36"/>
      <c r="AK512" s="10">
        <v>5</v>
      </c>
      <c r="AL512" s="11">
        <v>11</v>
      </c>
      <c r="AM512" s="11">
        <v>10</v>
      </c>
      <c r="AN512" s="11">
        <v>17</v>
      </c>
      <c r="AO512" s="11">
        <v>18</v>
      </c>
      <c r="AP512" s="11">
        <v>23</v>
      </c>
      <c r="AQ512" s="11">
        <v>23</v>
      </c>
      <c r="AR512" s="11">
        <v>25</v>
      </c>
      <c r="AS512" s="11">
        <v>29</v>
      </c>
      <c r="AT512" s="11">
        <v>23</v>
      </c>
      <c r="AU512" s="11">
        <v>17</v>
      </c>
      <c r="AV512" s="11">
        <v>25</v>
      </c>
      <c r="AW512" s="12">
        <v>20</v>
      </c>
      <c r="AX512" s="13">
        <v>47</v>
      </c>
      <c r="AY512" s="13">
        <v>44</v>
      </c>
      <c r="AZ512" s="13">
        <v>59</v>
      </c>
      <c r="BA512" s="13">
        <v>57</v>
      </c>
      <c r="BB512" s="14">
        <v>55</v>
      </c>
      <c r="BC512" s="19">
        <f t="shared" si="39"/>
        <v>44</v>
      </c>
      <c r="BD512" s="55">
        <f t="shared" si="37"/>
        <v>1.0967197141929197</v>
      </c>
      <c r="BE512" s="19">
        <f t="shared" si="38"/>
        <v>0.98213705748619684</v>
      </c>
      <c r="BF512" s="19">
        <f t="shared" si="40"/>
        <v>1.032880805456317</v>
      </c>
      <c r="BG512" s="19">
        <f t="shared" si="41"/>
        <v>1.0210133160116921</v>
      </c>
    </row>
    <row r="513" spans="1:59">
      <c r="A513" s="24">
        <v>512</v>
      </c>
      <c r="B513" s="31">
        <v>2006148</v>
      </c>
      <c r="C513" s="32" t="s">
        <v>511</v>
      </c>
      <c r="D513" s="21">
        <v>4</v>
      </c>
      <c r="E513" s="22">
        <v>8</v>
      </c>
      <c r="F513" s="22">
        <v>12</v>
      </c>
      <c r="G513" s="22">
        <v>13</v>
      </c>
      <c r="H513" s="22">
        <v>23</v>
      </c>
      <c r="I513" s="22">
        <v>29</v>
      </c>
      <c r="J513" s="23">
        <v>1</v>
      </c>
      <c r="Q513" s="33"/>
      <c r="R513" s="33"/>
      <c r="S513" s="33"/>
      <c r="T513" s="33"/>
      <c r="U513" s="33"/>
      <c r="V513" s="33"/>
      <c r="X513" s="34"/>
      <c r="Y513" s="33"/>
      <c r="Z513" s="33"/>
      <c r="AA513" s="33"/>
      <c r="AB513" s="33"/>
      <c r="AC513" s="35"/>
      <c r="AD513" s="33"/>
      <c r="AE513" s="33"/>
      <c r="AF513" s="33"/>
      <c r="AG513" s="33"/>
      <c r="AH513" s="33"/>
      <c r="AI513" s="33"/>
      <c r="AJ513" s="36"/>
      <c r="AK513" s="10">
        <v>8</v>
      </c>
      <c r="AL513" s="11">
        <v>5</v>
      </c>
      <c r="AM513" s="11">
        <v>19</v>
      </c>
      <c r="AN513" s="11">
        <v>17</v>
      </c>
      <c r="AO513" s="11">
        <v>19</v>
      </c>
      <c r="AP513" s="11">
        <v>25</v>
      </c>
      <c r="AQ513" s="11">
        <v>26</v>
      </c>
      <c r="AR513" s="11">
        <v>29</v>
      </c>
      <c r="AS513" s="11">
        <v>23</v>
      </c>
      <c r="AT513" s="11">
        <v>29</v>
      </c>
      <c r="AU513" s="11">
        <v>37</v>
      </c>
      <c r="AV513" s="11">
        <v>47</v>
      </c>
      <c r="AW513" s="12">
        <v>59</v>
      </c>
      <c r="AX513" s="13">
        <v>57</v>
      </c>
      <c r="AY513" s="13">
        <v>55</v>
      </c>
      <c r="AZ513" s="13">
        <v>53</v>
      </c>
      <c r="BA513" s="13">
        <v>51</v>
      </c>
      <c r="BB513" s="14">
        <v>49</v>
      </c>
      <c r="BC513" s="19">
        <f t="shared" si="39"/>
        <v>55</v>
      </c>
      <c r="BD513" s="55">
        <f t="shared" si="37"/>
        <v>1.0762585254952908</v>
      </c>
      <c r="BE513" s="19">
        <f t="shared" si="38"/>
        <v>1.0251055537512179</v>
      </c>
      <c r="BF513" s="19">
        <f t="shared" si="40"/>
        <v>1.0435206235790842</v>
      </c>
      <c r="BG513" s="19">
        <f t="shared" si="41"/>
        <v>1.0267424488470283</v>
      </c>
    </row>
    <row r="514" spans="1:59">
      <c r="A514" s="24">
        <v>513</v>
      </c>
      <c r="B514" s="31">
        <v>2006149</v>
      </c>
      <c r="C514" s="32" t="s">
        <v>512</v>
      </c>
      <c r="D514" s="21">
        <v>2</v>
      </c>
      <c r="E514" s="22">
        <v>3</v>
      </c>
      <c r="F514" s="22">
        <v>5</v>
      </c>
      <c r="G514" s="22">
        <v>11</v>
      </c>
      <c r="H514" s="22">
        <v>15</v>
      </c>
      <c r="I514" s="22">
        <v>32</v>
      </c>
      <c r="J514" s="23">
        <v>15</v>
      </c>
      <c r="Q514" s="33"/>
      <c r="R514" s="33"/>
      <c r="S514" s="33"/>
      <c r="T514" s="33"/>
      <c r="U514" s="33"/>
      <c r="V514" s="33"/>
      <c r="X514" s="34"/>
      <c r="Y514" s="33"/>
      <c r="Z514" s="33"/>
      <c r="AA514" s="33"/>
      <c r="AB514" s="33"/>
      <c r="AC514" s="35"/>
      <c r="AD514" s="33"/>
      <c r="AE514" s="33"/>
      <c r="AF514" s="33"/>
      <c r="AG514" s="33"/>
      <c r="AH514" s="33"/>
      <c r="AI514" s="33"/>
      <c r="AJ514" s="36"/>
      <c r="AK514" s="10">
        <v>8</v>
      </c>
      <c r="AL514" s="11">
        <v>12</v>
      </c>
      <c r="AM514" s="11">
        <v>8</v>
      </c>
      <c r="AN514" s="11">
        <v>20</v>
      </c>
      <c r="AO514" s="11">
        <v>19</v>
      </c>
      <c r="AP514" s="11">
        <v>20</v>
      </c>
      <c r="AQ514" s="11">
        <v>23</v>
      </c>
      <c r="AR514" s="11">
        <v>18</v>
      </c>
      <c r="AS514" s="11">
        <v>24</v>
      </c>
      <c r="AT514" s="11">
        <v>32</v>
      </c>
      <c r="AU514" s="11">
        <v>29</v>
      </c>
      <c r="AV514" s="11">
        <v>26</v>
      </c>
      <c r="AW514" s="12">
        <v>23</v>
      </c>
      <c r="AX514" s="13">
        <v>36</v>
      </c>
      <c r="AY514" s="13">
        <v>51</v>
      </c>
      <c r="AZ514" s="13">
        <v>50</v>
      </c>
      <c r="BA514" s="13">
        <v>49</v>
      </c>
      <c r="BB514" s="14">
        <v>48</v>
      </c>
      <c r="BC514" s="19">
        <f t="shared" si="39"/>
        <v>51</v>
      </c>
      <c r="BD514" s="55">
        <f t="shared" si="37"/>
        <v>1.0394283858395583</v>
      </c>
      <c r="BE514" s="19">
        <f t="shared" si="38"/>
        <v>1.0332900292302696</v>
      </c>
      <c r="BF514" s="19">
        <f t="shared" si="40"/>
        <v>1.0287885677167912</v>
      </c>
      <c r="BG514" s="19">
        <f t="shared" si="41"/>
        <v>1.0291977914907438</v>
      </c>
    </row>
    <row r="515" spans="1:59">
      <c r="A515" s="24">
        <v>514</v>
      </c>
      <c r="B515" s="31">
        <v>2006150</v>
      </c>
      <c r="C515" s="32" t="s">
        <v>513</v>
      </c>
      <c r="D515" s="21">
        <v>8</v>
      </c>
      <c r="E515" s="22">
        <v>9</v>
      </c>
      <c r="F515" s="22">
        <v>12</v>
      </c>
      <c r="G515" s="22">
        <v>18</v>
      </c>
      <c r="H515" s="22">
        <v>25</v>
      </c>
      <c r="I515" s="22">
        <v>27</v>
      </c>
      <c r="J515" s="23">
        <v>12</v>
      </c>
      <c r="Q515" s="33"/>
      <c r="R515" s="33"/>
      <c r="S515" s="33"/>
      <c r="T515" s="33"/>
      <c r="U515" s="33"/>
      <c r="V515" s="33"/>
      <c r="X515" s="34"/>
      <c r="Y515" s="33"/>
      <c r="Z515" s="33"/>
      <c r="AA515" s="33"/>
      <c r="AB515" s="33"/>
      <c r="AC515" s="35"/>
      <c r="AD515" s="33"/>
      <c r="AE515" s="33"/>
      <c r="AF515" s="33"/>
      <c r="AG515" s="33"/>
      <c r="AH515" s="33"/>
      <c r="AI515" s="33"/>
      <c r="AJ515" s="36"/>
      <c r="AK515" s="10">
        <v>3</v>
      </c>
      <c r="AL515" s="11">
        <v>7</v>
      </c>
      <c r="AM515" s="11">
        <v>14</v>
      </c>
      <c r="AN515" s="11">
        <v>9</v>
      </c>
      <c r="AO515" s="11">
        <v>22</v>
      </c>
      <c r="AP515" s="11">
        <v>11</v>
      </c>
      <c r="AQ515" s="11">
        <v>18</v>
      </c>
      <c r="AR515" s="11">
        <v>39</v>
      </c>
      <c r="AS515" s="11">
        <v>33</v>
      </c>
      <c r="AT515" s="11">
        <v>27</v>
      </c>
      <c r="AU515" s="11">
        <v>47</v>
      </c>
      <c r="AV515" s="11">
        <v>57</v>
      </c>
      <c r="AW515" s="12">
        <v>54</v>
      </c>
      <c r="AX515" s="13">
        <v>51</v>
      </c>
      <c r="AY515" s="13">
        <v>48</v>
      </c>
      <c r="AZ515" s="13">
        <v>45</v>
      </c>
      <c r="BA515" s="13">
        <v>61</v>
      </c>
      <c r="BB515" s="14">
        <v>59</v>
      </c>
      <c r="BC515" s="19">
        <f t="shared" si="39"/>
        <v>48</v>
      </c>
      <c r="BD515" s="55">
        <f t="shared" si="37"/>
        <v>1.0353361481000325</v>
      </c>
      <c r="BE515" s="19">
        <f t="shared" si="38"/>
        <v>1.0721662877557647</v>
      </c>
      <c r="BF515" s="19">
        <f t="shared" si="40"/>
        <v>1.013238064306593</v>
      </c>
      <c r="BG515" s="19">
        <f t="shared" si="41"/>
        <v>1.0283793439428386</v>
      </c>
    </row>
    <row r="516" spans="1:59">
      <c r="A516" s="24">
        <v>515</v>
      </c>
      <c r="B516" s="31">
        <v>2006151</v>
      </c>
      <c r="C516" s="32" t="s">
        <v>514</v>
      </c>
      <c r="D516" s="21">
        <v>1</v>
      </c>
      <c r="E516" s="22">
        <v>3</v>
      </c>
      <c r="F516" s="22">
        <v>4</v>
      </c>
      <c r="G516" s="22">
        <v>6</v>
      </c>
      <c r="H516" s="22">
        <v>16</v>
      </c>
      <c r="I516" s="22">
        <v>22</v>
      </c>
      <c r="J516" s="23">
        <v>8</v>
      </c>
      <c r="Q516" s="33"/>
      <c r="R516" s="33"/>
      <c r="S516" s="33"/>
      <c r="T516" s="33"/>
      <c r="U516" s="33"/>
      <c r="V516" s="33"/>
      <c r="X516" s="34"/>
      <c r="Y516" s="33"/>
      <c r="Z516" s="33"/>
      <c r="AA516" s="33"/>
      <c r="AB516" s="33"/>
      <c r="AC516" s="35"/>
      <c r="AD516" s="33"/>
      <c r="AE516" s="33"/>
      <c r="AF516" s="33"/>
      <c r="AG516" s="33"/>
      <c r="AH516" s="33"/>
      <c r="AI516" s="33"/>
      <c r="AJ516" s="36"/>
      <c r="AK516" s="10">
        <v>4</v>
      </c>
      <c r="AL516" s="11">
        <v>8</v>
      </c>
      <c r="AM516" s="11">
        <v>12</v>
      </c>
      <c r="AN516" s="11">
        <v>16</v>
      </c>
      <c r="AO516" s="11">
        <v>17</v>
      </c>
      <c r="AP516" s="11">
        <v>20</v>
      </c>
      <c r="AQ516" s="11">
        <v>25</v>
      </c>
      <c r="AR516" s="11">
        <v>22</v>
      </c>
      <c r="AS516" s="11">
        <v>19</v>
      </c>
      <c r="AT516" s="11">
        <v>28</v>
      </c>
      <c r="AU516" s="11">
        <v>26</v>
      </c>
      <c r="AV516" s="11">
        <v>24</v>
      </c>
      <c r="AW516" s="12">
        <v>22</v>
      </c>
      <c r="AX516" s="13">
        <v>20</v>
      </c>
      <c r="AY516" s="13">
        <v>35</v>
      </c>
      <c r="AZ516" s="13">
        <v>34</v>
      </c>
      <c r="BA516" s="13">
        <v>33</v>
      </c>
      <c r="BB516" s="14">
        <v>32</v>
      </c>
      <c r="BC516" s="19">
        <f t="shared" si="39"/>
        <v>35</v>
      </c>
      <c r="BD516" s="55">
        <f t="shared" si="37"/>
        <v>0.95349139330951604</v>
      </c>
      <c r="BE516" s="19">
        <f t="shared" si="38"/>
        <v>1.0414745047093212</v>
      </c>
      <c r="BF516" s="19">
        <f t="shared" si="40"/>
        <v>0.99113998051315355</v>
      </c>
      <c r="BG516" s="19">
        <f t="shared" si="41"/>
        <v>1.0206040922377395</v>
      </c>
    </row>
    <row r="517" spans="1:59">
      <c r="A517" s="24">
        <v>516</v>
      </c>
      <c r="B517" s="31">
        <v>2006152</v>
      </c>
      <c r="C517" s="32" t="s">
        <v>515</v>
      </c>
      <c r="D517" s="21">
        <v>1</v>
      </c>
      <c r="E517" s="22">
        <v>14</v>
      </c>
      <c r="F517" s="22">
        <v>20</v>
      </c>
      <c r="G517" s="22">
        <v>25</v>
      </c>
      <c r="H517" s="22">
        <v>27</v>
      </c>
      <c r="I517" s="22">
        <v>31</v>
      </c>
      <c r="J517" s="23">
        <v>15</v>
      </c>
      <c r="Q517" s="33"/>
      <c r="R517" s="33"/>
      <c r="S517" s="33"/>
      <c r="T517" s="33"/>
      <c r="U517" s="33"/>
      <c r="V517" s="33"/>
      <c r="X517" s="34"/>
      <c r="Y517" s="33"/>
      <c r="Z517" s="33"/>
      <c r="AA517" s="33"/>
      <c r="AB517" s="33"/>
      <c r="AC517" s="35"/>
      <c r="AD517" s="33"/>
      <c r="AE517" s="33"/>
      <c r="AF517" s="33"/>
      <c r="AG517" s="33"/>
      <c r="AH517" s="33"/>
      <c r="AI517" s="33"/>
      <c r="AJ517" s="36"/>
      <c r="AK517" s="10">
        <v>7</v>
      </c>
      <c r="AL517" s="11">
        <v>10</v>
      </c>
      <c r="AM517" s="11">
        <v>8</v>
      </c>
      <c r="AN517" s="11">
        <v>10</v>
      </c>
      <c r="AO517" s="11">
        <v>20</v>
      </c>
      <c r="AP517" s="11">
        <v>22</v>
      </c>
      <c r="AQ517" s="11">
        <v>19</v>
      </c>
      <c r="AR517" s="11">
        <v>18</v>
      </c>
      <c r="AS517" s="11">
        <v>30</v>
      </c>
      <c r="AT517" s="11">
        <v>22</v>
      </c>
      <c r="AU517" s="11">
        <v>27</v>
      </c>
      <c r="AV517" s="11">
        <v>34</v>
      </c>
      <c r="AW517" s="12">
        <v>43</v>
      </c>
      <c r="AX517" s="13">
        <v>54</v>
      </c>
      <c r="AY517" s="13">
        <v>50</v>
      </c>
      <c r="AZ517" s="13">
        <v>46</v>
      </c>
      <c r="BA517" s="13">
        <v>42</v>
      </c>
      <c r="BB517" s="14">
        <v>38</v>
      </c>
      <c r="BC517" s="19">
        <f t="shared" si="39"/>
        <v>50</v>
      </c>
      <c r="BD517" s="55">
        <f t="shared" si="37"/>
        <v>0.9780448197466709</v>
      </c>
      <c r="BE517" s="19">
        <f t="shared" si="38"/>
        <v>1.0373822669697954</v>
      </c>
      <c r="BF517" s="19">
        <f t="shared" si="40"/>
        <v>1.0050535888275414</v>
      </c>
      <c r="BG517" s="19">
        <f t="shared" si="41"/>
        <v>1.0287885677167912</v>
      </c>
    </row>
    <row r="518" spans="1:59">
      <c r="A518" s="24">
        <v>517</v>
      </c>
      <c r="B518" s="31">
        <v>2006153</v>
      </c>
      <c r="C518" s="32" t="s">
        <v>516</v>
      </c>
      <c r="D518" s="21">
        <v>1</v>
      </c>
      <c r="E518" s="22">
        <v>7</v>
      </c>
      <c r="F518" s="22">
        <v>11</v>
      </c>
      <c r="G518" s="22">
        <v>20</v>
      </c>
      <c r="H518" s="22">
        <v>30</v>
      </c>
      <c r="I518" s="22">
        <v>33</v>
      </c>
      <c r="J518" s="23">
        <v>10</v>
      </c>
      <c r="Q518" s="33"/>
      <c r="R518" s="33"/>
      <c r="S518" s="33"/>
      <c r="T518" s="33"/>
      <c r="U518" s="33"/>
      <c r="V518" s="33"/>
      <c r="X518" s="34"/>
      <c r="Y518" s="33"/>
      <c r="Z518" s="33"/>
      <c r="AA518" s="33"/>
      <c r="AB518" s="33"/>
      <c r="AC518" s="35"/>
      <c r="AD518" s="33"/>
      <c r="AE518" s="33"/>
      <c r="AF518" s="33"/>
      <c r="AG518" s="33"/>
      <c r="AH518" s="33"/>
      <c r="AI518" s="33"/>
      <c r="AJ518" s="36"/>
      <c r="AK518" s="10">
        <v>6</v>
      </c>
      <c r="AL518" s="11">
        <v>10</v>
      </c>
      <c r="AM518" s="11">
        <v>7</v>
      </c>
      <c r="AN518" s="11">
        <v>12</v>
      </c>
      <c r="AO518" s="11">
        <v>18</v>
      </c>
      <c r="AP518" s="11">
        <v>22</v>
      </c>
      <c r="AQ518" s="11">
        <v>21</v>
      </c>
      <c r="AR518" s="11">
        <v>12</v>
      </c>
      <c r="AS518" s="11">
        <v>25</v>
      </c>
      <c r="AT518" s="11">
        <v>42</v>
      </c>
      <c r="AU518" s="11">
        <v>37</v>
      </c>
      <c r="AV518" s="11">
        <v>32</v>
      </c>
      <c r="AW518" s="12">
        <v>27</v>
      </c>
      <c r="AX518" s="13">
        <v>38</v>
      </c>
      <c r="AY518" s="13">
        <v>51</v>
      </c>
      <c r="AZ518" s="13">
        <v>48</v>
      </c>
      <c r="BA518" s="13">
        <v>45</v>
      </c>
      <c r="BB518" s="14">
        <v>42</v>
      </c>
      <c r="BC518" s="19">
        <f t="shared" si="39"/>
        <v>51</v>
      </c>
      <c r="BD518" s="55">
        <f t="shared" si="37"/>
        <v>0.9616758687885677</v>
      </c>
      <c r="BE518" s="19">
        <f t="shared" si="38"/>
        <v>1.0189671971419292</v>
      </c>
      <c r="BF518" s="19">
        <f t="shared" si="40"/>
        <v>0.99277687560896399</v>
      </c>
      <c r="BG518" s="19">
        <f t="shared" si="41"/>
        <v>1.0193764209158818</v>
      </c>
    </row>
    <row r="519" spans="1:59">
      <c r="A519" s="24">
        <v>518</v>
      </c>
      <c r="B519" s="31">
        <v>2006154</v>
      </c>
      <c r="C519" s="32" t="s">
        <v>517</v>
      </c>
      <c r="D519" s="21">
        <v>7</v>
      </c>
      <c r="E519" s="22">
        <v>14</v>
      </c>
      <c r="F519" s="22">
        <v>18</v>
      </c>
      <c r="G519" s="22">
        <v>20</v>
      </c>
      <c r="H519" s="22">
        <v>30</v>
      </c>
      <c r="I519" s="22">
        <v>33</v>
      </c>
      <c r="J519" s="23">
        <v>13</v>
      </c>
      <c r="Q519" s="33"/>
      <c r="R519" s="33"/>
      <c r="S519" s="33"/>
      <c r="T519" s="33"/>
      <c r="U519" s="33"/>
      <c r="V519" s="33"/>
      <c r="X519" s="34"/>
      <c r="Y519" s="33"/>
      <c r="Z519" s="33"/>
      <c r="AA519" s="33"/>
      <c r="AB519" s="33"/>
      <c r="AC519" s="35"/>
      <c r="AD519" s="33"/>
      <c r="AE519" s="33"/>
      <c r="AF519" s="33"/>
      <c r="AG519" s="33"/>
      <c r="AH519" s="33"/>
      <c r="AI519" s="33"/>
      <c r="AJ519" s="36"/>
      <c r="AK519" s="10">
        <v>5</v>
      </c>
      <c r="AL519" s="11">
        <v>10</v>
      </c>
      <c r="AM519" s="11">
        <v>12</v>
      </c>
      <c r="AN519" s="11">
        <v>8</v>
      </c>
      <c r="AO519" s="11">
        <v>17</v>
      </c>
      <c r="AP519" s="11">
        <v>26</v>
      </c>
      <c r="AQ519" s="11">
        <v>23</v>
      </c>
      <c r="AR519" s="11">
        <v>22</v>
      </c>
      <c r="AS519" s="11">
        <v>34</v>
      </c>
      <c r="AT519" s="11">
        <v>38</v>
      </c>
      <c r="AU519" s="11">
        <v>31</v>
      </c>
      <c r="AV519" s="11">
        <v>24</v>
      </c>
      <c r="AW519" s="12">
        <v>32</v>
      </c>
      <c r="AX519" s="13">
        <v>42</v>
      </c>
      <c r="AY519" s="13">
        <v>54</v>
      </c>
      <c r="AZ519" s="13">
        <v>50</v>
      </c>
      <c r="BA519" s="13">
        <v>65</v>
      </c>
      <c r="BB519" s="14">
        <v>62</v>
      </c>
      <c r="BC519" s="19">
        <f t="shared" si="39"/>
        <v>54</v>
      </c>
      <c r="BD519" s="55">
        <f t="shared" si="37"/>
        <v>0.97395258200714518</v>
      </c>
      <c r="BE519" s="19">
        <f t="shared" si="38"/>
        <v>1.0066904839233517</v>
      </c>
      <c r="BF519" s="19">
        <f t="shared" si="40"/>
        <v>0.99523221825267949</v>
      </c>
      <c r="BG519" s="19">
        <f t="shared" si="41"/>
        <v>1.0210133160116921</v>
      </c>
    </row>
    <row r="520" spans="1:59">
      <c r="A520" s="24">
        <v>519</v>
      </c>
      <c r="B520" s="31">
        <v>2007001</v>
      </c>
      <c r="C520" s="32" t="s">
        <v>518</v>
      </c>
      <c r="D520" s="21">
        <v>2</v>
      </c>
      <c r="E520" s="22">
        <v>4</v>
      </c>
      <c r="F520" s="22">
        <v>9</v>
      </c>
      <c r="G520" s="22">
        <v>10</v>
      </c>
      <c r="H520" s="22">
        <v>20</v>
      </c>
      <c r="I520" s="22">
        <v>26</v>
      </c>
      <c r="J520" s="23">
        <v>14</v>
      </c>
      <c r="Q520" s="33"/>
      <c r="R520" s="33"/>
      <c r="S520" s="33"/>
      <c r="T520" s="33"/>
      <c r="U520" s="33"/>
      <c r="V520" s="33"/>
      <c r="X520" s="34"/>
      <c r="Y520" s="33"/>
      <c r="Z520" s="33"/>
      <c r="AA520" s="33"/>
      <c r="AB520" s="33"/>
      <c r="AC520" s="35"/>
      <c r="AD520" s="33"/>
      <c r="AE520" s="33"/>
      <c r="AF520" s="33"/>
      <c r="AG520" s="33"/>
      <c r="AH520" s="33"/>
      <c r="AI520" s="33"/>
      <c r="AJ520" s="36"/>
      <c r="AK520" s="10">
        <v>8</v>
      </c>
      <c r="AL520" s="11">
        <v>7</v>
      </c>
      <c r="AM520" s="11">
        <v>11</v>
      </c>
      <c r="AN520" s="11">
        <v>17</v>
      </c>
      <c r="AO520" s="11">
        <v>22</v>
      </c>
      <c r="AP520" s="11">
        <v>15</v>
      </c>
      <c r="AQ520" s="11">
        <v>17</v>
      </c>
      <c r="AR520" s="11">
        <v>21</v>
      </c>
      <c r="AS520" s="11">
        <v>38</v>
      </c>
      <c r="AT520" s="11">
        <v>35</v>
      </c>
      <c r="AU520" s="11">
        <v>32</v>
      </c>
      <c r="AV520" s="11">
        <v>43</v>
      </c>
      <c r="AW520" s="12">
        <v>41</v>
      </c>
      <c r="AX520" s="13">
        <v>39</v>
      </c>
      <c r="AY520" s="13">
        <v>37</v>
      </c>
      <c r="AZ520" s="13">
        <v>35</v>
      </c>
      <c r="BA520" s="13">
        <v>33</v>
      </c>
      <c r="BB520" s="14">
        <v>31</v>
      </c>
      <c r="BC520" s="19">
        <f t="shared" si="39"/>
        <v>37</v>
      </c>
      <c r="BD520" s="55">
        <f t="shared" si="37"/>
        <v>0.92893796687236108</v>
      </c>
      <c r="BE520" s="19">
        <f t="shared" si="38"/>
        <v>0.98213705748619684</v>
      </c>
      <c r="BF520" s="19">
        <f t="shared" si="40"/>
        <v>0.98459240012991223</v>
      </c>
      <c r="BG520" s="19">
        <f t="shared" si="41"/>
        <v>1.0103734978889249</v>
      </c>
    </row>
    <row r="521" spans="1:59">
      <c r="A521" s="24">
        <v>520</v>
      </c>
      <c r="B521" s="31">
        <v>2007002</v>
      </c>
      <c r="C521" s="32" t="s">
        <v>519</v>
      </c>
      <c r="D521" s="21">
        <v>5</v>
      </c>
      <c r="E521" s="22">
        <v>6</v>
      </c>
      <c r="F521" s="22">
        <v>14</v>
      </c>
      <c r="G521" s="22">
        <v>20</v>
      </c>
      <c r="H521" s="22">
        <v>21</v>
      </c>
      <c r="I521" s="22">
        <v>22</v>
      </c>
      <c r="J521" s="23">
        <v>1</v>
      </c>
      <c r="Q521" s="33"/>
      <c r="R521" s="33"/>
      <c r="S521" s="33"/>
      <c r="T521" s="33"/>
      <c r="U521" s="33"/>
      <c r="V521" s="33"/>
      <c r="X521" s="34"/>
      <c r="Y521" s="33"/>
      <c r="Z521" s="33"/>
      <c r="AA521" s="33"/>
      <c r="AB521" s="33"/>
      <c r="AC521" s="35"/>
      <c r="AD521" s="33"/>
      <c r="AE521" s="33"/>
      <c r="AF521" s="33"/>
      <c r="AG521" s="33"/>
      <c r="AH521" s="33"/>
      <c r="AI521" s="33"/>
      <c r="AJ521" s="36"/>
      <c r="AK521" s="10">
        <v>7</v>
      </c>
      <c r="AL521" s="11">
        <v>8</v>
      </c>
      <c r="AM521" s="11">
        <v>8</v>
      </c>
      <c r="AN521" s="11">
        <v>16</v>
      </c>
      <c r="AO521" s="11">
        <v>18</v>
      </c>
      <c r="AP521" s="11">
        <v>32</v>
      </c>
      <c r="AQ521" s="11">
        <v>25</v>
      </c>
      <c r="AR521" s="11">
        <v>18</v>
      </c>
      <c r="AS521" s="11">
        <v>33</v>
      </c>
      <c r="AT521" s="11">
        <v>40</v>
      </c>
      <c r="AU521" s="11">
        <v>36</v>
      </c>
      <c r="AV521" s="11">
        <v>32</v>
      </c>
      <c r="AW521" s="12">
        <v>43</v>
      </c>
      <c r="AX521" s="13">
        <v>40</v>
      </c>
      <c r="AY521" s="13">
        <v>37</v>
      </c>
      <c r="AZ521" s="13">
        <v>34</v>
      </c>
      <c r="BA521" s="13">
        <v>31</v>
      </c>
      <c r="BB521" s="14">
        <v>28</v>
      </c>
      <c r="BC521" s="19">
        <f t="shared" si="39"/>
        <v>37</v>
      </c>
      <c r="BD521" s="55">
        <f t="shared" si="37"/>
        <v>0.93712244235141273</v>
      </c>
      <c r="BE521" s="19">
        <f t="shared" si="38"/>
        <v>0.9453069178304645</v>
      </c>
      <c r="BF521" s="19">
        <f t="shared" si="40"/>
        <v>0.97722637219876574</v>
      </c>
      <c r="BG521" s="19">
        <f t="shared" si="41"/>
        <v>1.0021890224098733</v>
      </c>
    </row>
    <row r="522" spans="1:59">
      <c r="A522" s="24">
        <v>521</v>
      </c>
      <c r="B522" s="31">
        <v>2007003</v>
      </c>
      <c r="C522" s="32" t="s">
        <v>520</v>
      </c>
      <c r="D522" s="21">
        <v>5</v>
      </c>
      <c r="E522" s="22">
        <v>9</v>
      </c>
      <c r="F522" s="22">
        <v>11</v>
      </c>
      <c r="G522" s="22">
        <v>12</v>
      </c>
      <c r="H522" s="22">
        <v>22</v>
      </c>
      <c r="I522" s="22">
        <v>27</v>
      </c>
      <c r="J522" s="23">
        <v>15</v>
      </c>
      <c r="Q522" s="33"/>
      <c r="R522" s="33"/>
      <c r="S522" s="33"/>
      <c r="T522" s="33"/>
      <c r="U522" s="33"/>
      <c r="V522" s="33"/>
      <c r="X522" s="34"/>
      <c r="Y522" s="33"/>
      <c r="Z522" s="33"/>
      <c r="AA522" s="33"/>
      <c r="AB522" s="33"/>
      <c r="AC522" s="35"/>
      <c r="AD522" s="33"/>
      <c r="AE522" s="33"/>
      <c r="AF522" s="33"/>
      <c r="AG522" s="33"/>
      <c r="AH522" s="33"/>
      <c r="AI522" s="33"/>
      <c r="AJ522" s="36"/>
      <c r="AK522" s="10">
        <v>5</v>
      </c>
      <c r="AL522" s="11">
        <v>10</v>
      </c>
      <c r="AM522" s="11">
        <v>11</v>
      </c>
      <c r="AN522" s="11">
        <v>20</v>
      </c>
      <c r="AO522" s="11">
        <v>23</v>
      </c>
      <c r="AP522" s="11">
        <v>22</v>
      </c>
      <c r="AQ522" s="11">
        <v>14</v>
      </c>
      <c r="AR522" s="11">
        <v>26</v>
      </c>
      <c r="AS522" s="11">
        <v>20</v>
      </c>
      <c r="AT522" s="11">
        <v>38</v>
      </c>
      <c r="AU522" s="11">
        <v>47</v>
      </c>
      <c r="AV522" s="11">
        <v>58</v>
      </c>
      <c r="AW522" s="12">
        <v>56</v>
      </c>
      <c r="AX522" s="13">
        <v>54</v>
      </c>
      <c r="AY522" s="13">
        <v>52</v>
      </c>
      <c r="AZ522" s="13">
        <v>50</v>
      </c>
      <c r="BA522" s="13">
        <v>48</v>
      </c>
      <c r="BB522" s="14">
        <v>46</v>
      </c>
      <c r="BC522" s="19">
        <f t="shared" si="39"/>
        <v>52</v>
      </c>
      <c r="BD522" s="55">
        <f t="shared" si="37"/>
        <v>0.9453069178304645</v>
      </c>
      <c r="BE522" s="19">
        <f t="shared" si="38"/>
        <v>0.9616758687885677</v>
      </c>
      <c r="BF522" s="19">
        <f t="shared" si="40"/>
        <v>0.96822344917180903</v>
      </c>
      <c r="BG522" s="19">
        <f t="shared" si="41"/>
        <v>1.0066904839233517</v>
      </c>
    </row>
    <row r="523" spans="1:59">
      <c r="A523" s="24">
        <v>522</v>
      </c>
      <c r="B523" s="31">
        <v>2007004</v>
      </c>
      <c r="C523" s="32" t="s">
        <v>521</v>
      </c>
      <c r="D523" s="21">
        <v>3</v>
      </c>
      <c r="E523" s="22">
        <v>7</v>
      </c>
      <c r="F523" s="22">
        <v>10</v>
      </c>
      <c r="G523" s="22">
        <v>13</v>
      </c>
      <c r="H523" s="22">
        <v>25</v>
      </c>
      <c r="I523" s="22">
        <v>33</v>
      </c>
      <c r="J523" s="23">
        <v>10</v>
      </c>
      <c r="Q523" s="33"/>
      <c r="R523" s="33"/>
      <c r="S523" s="33"/>
      <c r="T523" s="33"/>
      <c r="U523" s="33"/>
      <c r="V523" s="33"/>
      <c r="X523" s="34"/>
      <c r="Y523" s="33"/>
      <c r="Z523" s="33"/>
      <c r="AA523" s="33"/>
      <c r="AB523" s="33"/>
      <c r="AC523" s="35"/>
      <c r="AD523" s="33"/>
      <c r="AE523" s="33"/>
      <c r="AF523" s="33"/>
      <c r="AG523" s="33"/>
      <c r="AH523" s="33"/>
      <c r="AI523" s="33"/>
      <c r="AJ523" s="36"/>
      <c r="AK523" s="10">
        <v>4</v>
      </c>
      <c r="AL523" s="11">
        <v>11</v>
      </c>
      <c r="AM523" s="11">
        <v>11</v>
      </c>
      <c r="AN523" s="11">
        <v>13</v>
      </c>
      <c r="AO523" s="11">
        <v>21</v>
      </c>
      <c r="AP523" s="11">
        <v>19</v>
      </c>
      <c r="AQ523" s="11">
        <v>28</v>
      </c>
      <c r="AR523" s="11">
        <v>21</v>
      </c>
      <c r="AS523" s="11">
        <v>25</v>
      </c>
      <c r="AT523" s="11">
        <v>31</v>
      </c>
      <c r="AU523" s="11">
        <v>39</v>
      </c>
      <c r="AV523" s="11">
        <v>49</v>
      </c>
      <c r="AW523" s="12">
        <v>46</v>
      </c>
      <c r="AX523" s="13">
        <v>43</v>
      </c>
      <c r="AY523" s="13">
        <v>57</v>
      </c>
      <c r="AZ523" s="13">
        <v>55</v>
      </c>
      <c r="BA523" s="13">
        <v>53</v>
      </c>
      <c r="BB523" s="14">
        <v>51</v>
      </c>
      <c r="BC523" s="19">
        <f t="shared" si="39"/>
        <v>57</v>
      </c>
      <c r="BD523" s="55">
        <f t="shared" si="37"/>
        <v>0.96986034426761936</v>
      </c>
      <c r="BE523" s="19">
        <f t="shared" si="38"/>
        <v>0.96576810652809364</v>
      </c>
      <c r="BF523" s="19">
        <f t="shared" si="40"/>
        <v>0.97640792465086068</v>
      </c>
      <c r="BG523" s="19">
        <f t="shared" si="41"/>
        <v>1.0140565118544982</v>
      </c>
    </row>
    <row r="524" spans="1:59">
      <c r="A524" s="24">
        <v>523</v>
      </c>
      <c r="B524" s="31">
        <v>2007005</v>
      </c>
      <c r="C524" s="32" t="s">
        <v>522</v>
      </c>
      <c r="D524" s="21">
        <v>1</v>
      </c>
      <c r="E524" s="22">
        <v>5</v>
      </c>
      <c r="F524" s="22">
        <v>6</v>
      </c>
      <c r="G524" s="22">
        <v>16</v>
      </c>
      <c r="H524" s="22">
        <v>24</v>
      </c>
      <c r="I524" s="22">
        <v>30</v>
      </c>
      <c r="J524" s="23">
        <v>12</v>
      </c>
      <c r="Q524" s="33"/>
      <c r="R524" s="33"/>
      <c r="S524" s="33"/>
      <c r="T524" s="33"/>
      <c r="U524" s="33"/>
      <c r="V524" s="33"/>
      <c r="X524" s="34"/>
      <c r="Y524" s="33"/>
      <c r="Z524" s="33"/>
      <c r="AA524" s="33"/>
      <c r="AB524" s="33"/>
      <c r="AC524" s="35"/>
      <c r="AD524" s="33"/>
      <c r="AE524" s="33"/>
      <c r="AF524" s="33"/>
      <c r="AG524" s="33"/>
      <c r="AH524" s="33"/>
      <c r="AI524" s="33"/>
      <c r="AJ524" s="36"/>
      <c r="AK524" s="10">
        <v>4</v>
      </c>
      <c r="AL524" s="11">
        <v>6</v>
      </c>
      <c r="AM524" s="11">
        <v>7</v>
      </c>
      <c r="AN524" s="11">
        <v>10</v>
      </c>
      <c r="AO524" s="11">
        <v>19</v>
      </c>
      <c r="AP524" s="11">
        <v>18</v>
      </c>
      <c r="AQ524" s="11">
        <v>28</v>
      </c>
      <c r="AR524" s="11">
        <v>22</v>
      </c>
      <c r="AS524" s="11">
        <v>27</v>
      </c>
      <c r="AT524" s="11">
        <v>22</v>
      </c>
      <c r="AU524" s="11">
        <v>30</v>
      </c>
      <c r="AV524" s="11">
        <v>26</v>
      </c>
      <c r="AW524" s="12">
        <v>22</v>
      </c>
      <c r="AX524" s="13">
        <v>34</v>
      </c>
      <c r="AY524" s="13">
        <v>48</v>
      </c>
      <c r="AZ524" s="13">
        <v>46</v>
      </c>
      <c r="BA524" s="13">
        <v>44</v>
      </c>
      <c r="BB524" s="14">
        <v>42</v>
      </c>
      <c r="BC524" s="19">
        <f t="shared" si="39"/>
        <v>48</v>
      </c>
      <c r="BD524" s="55">
        <f t="shared" si="37"/>
        <v>0.9453069178304645</v>
      </c>
      <c r="BE524" s="19">
        <f t="shared" si="38"/>
        <v>0.95962974991880479</v>
      </c>
      <c r="BF524" s="19">
        <f t="shared" si="40"/>
        <v>0.96904189671971419</v>
      </c>
      <c r="BG524" s="19">
        <f t="shared" si="41"/>
        <v>1.0246963299772653</v>
      </c>
    </row>
    <row r="525" spans="1:59">
      <c r="A525" s="24">
        <v>524</v>
      </c>
      <c r="B525" s="31">
        <v>2007006</v>
      </c>
      <c r="C525" s="32" t="s">
        <v>523</v>
      </c>
      <c r="D525" s="21">
        <v>6</v>
      </c>
      <c r="E525" s="22">
        <v>10</v>
      </c>
      <c r="F525" s="22">
        <v>14</v>
      </c>
      <c r="G525" s="22">
        <v>22</v>
      </c>
      <c r="H525" s="22">
        <v>26</v>
      </c>
      <c r="I525" s="22">
        <v>27</v>
      </c>
      <c r="J525" s="23">
        <v>11</v>
      </c>
      <c r="Q525" s="33"/>
      <c r="R525" s="33"/>
      <c r="S525" s="33"/>
      <c r="T525" s="33"/>
      <c r="U525" s="33"/>
      <c r="V525" s="33"/>
      <c r="X525" s="34"/>
      <c r="Y525" s="33"/>
      <c r="Z525" s="33"/>
      <c r="AA525" s="33"/>
      <c r="AB525" s="33"/>
      <c r="AC525" s="35"/>
      <c r="AD525" s="33"/>
      <c r="AE525" s="33"/>
      <c r="AF525" s="33"/>
      <c r="AG525" s="33"/>
      <c r="AH525" s="33"/>
      <c r="AI525" s="33"/>
      <c r="AJ525" s="36"/>
      <c r="AK525" s="10">
        <v>6</v>
      </c>
      <c r="AL525" s="11">
        <v>13</v>
      </c>
      <c r="AM525" s="11">
        <v>10</v>
      </c>
      <c r="AN525" s="11">
        <v>15</v>
      </c>
      <c r="AO525" s="11">
        <v>21</v>
      </c>
      <c r="AP525" s="11">
        <v>25</v>
      </c>
      <c r="AQ525" s="11">
        <v>24</v>
      </c>
      <c r="AR525" s="11">
        <v>25</v>
      </c>
      <c r="AS525" s="11">
        <v>28</v>
      </c>
      <c r="AT525" s="11">
        <v>33</v>
      </c>
      <c r="AU525" s="11">
        <v>27</v>
      </c>
      <c r="AV525" s="11">
        <v>49</v>
      </c>
      <c r="AW525" s="12">
        <v>60</v>
      </c>
      <c r="AX525" s="13">
        <v>57</v>
      </c>
      <c r="AY525" s="13">
        <v>54</v>
      </c>
      <c r="AZ525" s="13">
        <v>51</v>
      </c>
      <c r="BA525" s="13">
        <v>48</v>
      </c>
      <c r="BB525" s="14">
        <v>45</v>
      </c>
      <c r="BC525" s="19">
        <f t="shared" si="39"/>
        <v>54</v>
      </c>
      <c r="BD525" s="55">
        <f t="shared" ref="BD525:BD588" si="42">IF($B525="","",SUM($BC521:$BC525)/5/$BM$3)</f>
        <v>1.0148749594024034</v>
      </c>
      <c r="BE525" s="19">
        <f t="shared" ref="BE525:BE588" si="43">IF($B525="","",SUM($BC516:$BC525)/10/$BM$3)</f>
        <v>0.97190646313738227</v>
      </c>
      <c r="BF525" s="19">
        <f t="shared" si="40"/>
        <v>0.98459240012991223</v>
      </c>
      <c r="BG525" s="19">
        <f t="shared" si="41"/>
        <v>1.0214225397856447</v>
      </c>
    </row>
    <row r="526" spans="1:59">
      <c r="A526" s="24">
        <v>525</v>
      </c>
      <c r="B526" s="31">
        <v>2007007</v>
      </c>
      <c r="C526" s="32" t="s">
        <v>524</v>
      </c>
      <c r="D526" s="21">
        <v>4</v>
      </c>
      <c r="E526" s="22">
        <v>12</v>
      </c>
      <c r="F526" s="22">
        <v>15</v>
      </c>
      <c r="G526" s="22">
        <v>17</v>
      </c>
      <c r="H526" s="22">
        <v>22</v>
      </c>
      <c r="I526" s="22">
        <v>32</v>
      </c>
      <c r="J526" s="23">
        <v>14</v>
      </c>
      <c r="Q526" s="33"/>
      <c r="R526" s="33"/>
      <c r="S526" s="33"/>
      <c r="T526" s="33"/>
      <c r="U526" s="33"/>
      <c r="V526" s="33"/>
      <c r="X526" s="34"/>
      <c r="Y526" s="33"/>
      <c r="Z526" s="33"/>
      <c r="AA526" s="33"/>
      <c r="AB526" s="33"/>
      <c r="AC526" s="35"/>
      <c r="AD526" s="33"/>
      <c r="AE526" s="33"/>
      <c r="AF526" s="33"/>
      <c r="AG526" s="33"/>
      <c r="AH526" s="33"/>
      <c r="AI526" s="33"/>
      <c r="AJ526" s="36"/>
      <c r="AK526" s="10">
        <v>6</v>
      </c>
      <c r="AL526" s="11">
        <v>6</v>
      </c>
      <c r="AM526" s="11">
        <v>12</v>
      </c>
      <c r="AN526" s="11">
        <v>18</v>
      </c>
      <c r="AO526" s="11">
        <v>18</v>
      </c>
      <c r="AP526" s="11">
        <v>22</v>
      </c>
      <c r="AQ526" s="11">
        <v>30</v>
      </c>
      <c r="AR526" s="11">
        <v>22</v>
      </c>
      <c r="AS526" s="11">
        <v>25</v>
      </c>
      <c r="AT526" s="11">
        <v>30</v>
      </c>
      <c r="AU526" s="11">
        <v>37</v>
      </c>
      <c r="AV526" s="11">
        <v>32</v>
      </c>
      <c r="AW526" s="12">
        <v>27</v>
      </c>
      <c r="AX526" s="13">
        <v>38</v>
      </c>
      <c r="AY526" s="13">
        <v>51</v>
      </c>
      <c r="AZ526" s="13">
        <v>66</v>
      </c>
      <c r="BA526" s="13">
        <v>64</v>
      </c>
      <c r="BB526" s="14">
        <v>62</v>
      </c>
      <c r="BC526" s="19">
        <f t="shared" si="39"/>
        <v>51</v>
      </c>
      <c r="BD526" s="55">
        <f t="shared" si="42"/>
        <v>1.0721662877557647</v>
      </c>
      <c r="BE526" s="19">
        <f t="shared" si="43"/>
        <v>1.0046443650535888</v>
      </c>
      <c r="BF526" s="19">
        <f t="shared" si="40"/>
        <v>0.99195842806105872</v>
      </c>
      <c r="BG526" s="19">
        <f t="shared" si="41"/>
        <v>1.0255147775251705</v>
      </c>
    </row>
    <row r="527" spans="1:59">
      <c r="A527" s="24">
        <v>526</v>
      </c>
      <c r="B527" s="31">
        <v>2007008</v>
      </c>
      <c r="C527" s="32" t="s">
        <v>525</v>
      </c>
      <c r="D527" s="21">
        <v>1</v>
      </c>
      <c r="E527" s="22">
        <v>4</v>
      </c>
      <c r="F527" s="22">
        <v>5</v>
      </c>
      <c r="G527" s="22">
        <v>18</v>
      </c>
      <c r="H527" s="22">
        <v>19</v>
      </c>
      <c r="I527" s="22">
        <v>25</v>
      </c>
      <c r="J527" s="23">
        <v>10</v>
      </c>
      <c r="Q527" s="33"/>
      <c r="R527" s="33"/>
      <c r="S527" s="33"/>
      <c r="T527" s="33"/>
      <c r="U527" s="33"/>
      <c r="V527" s="33"/>
      <c r="X527" s="34"/>
      <c r="Y527" s="33"/>
      <c r="Z527" s="33"/>
      <c r="AA527" s="33"/>
      <c r="AB527" s="33"/>
      <c r="AC527" s="35"/>
      <c r="AD527" s="33"/>
      <c r="AE527" s="33"/>
      <c r="AF527" s="33"/>
      <c r="AG527" s="33"/>
      <c r="AH527" s="33"/>
      <c r="AI527" s="33"/>
      <c r="AJ527" s="36"/>
      <c r="AK527" s="10">
        <v>6</v>
      </c>
      <c r="AL527" s="11">
        <v>8</v>
      </c>
      <c r="AM527" s="11">
        <v>12</v>
      </c>
      <c r="AN527" s="11">
        <v>12</v>
      </c>
      <c r="AO527" s="11">
        <v>23</v>
      </c>
      <c r="AP527" s="11">
        <v>16</v>
      </c>
      <c r="AQ527" s="11">
        <v>18</v>
      </c>
      <c r="AR527" s="11">
        <v>32</v>
      </c>
      <c r="AS527" s="11">
        <v>28</v>
      </c>
      <c r="AT527" s="11">
        <v>24</v>
      </c>
      <c r="AU527" s="11">
        <v>33</v>
      </c>
      <c r="AV527" s="11">
        <v>30</v>
      </c>
      <c r="AW527" s="12">
        <v>27</v>
      </c>
      <c r="AX527" s="13">
        <v>24</v>
      </c>
      <c r="AY527" s="13">
        <v>21</v>
      </c>
      <c r="AZ527" s="13">
        <v>18</v>
      </c>
      <c r="BA527" s="13">
        <v>34</v>
      </c>
      <c r="BB527" s="14">
        <v>52</v>
      </c>
      <c r="BC527" s="19">
        <f t="shared" si="39"/>
        <v>21</v>
      </c>
      <c r="BD527" s="55">
        <f t="shared" si="42"/>
        <v>0.9453069178304645</v>
      </c>
      <c r="BE527" s="19">
        <f t="shared" si="43"/>
        <v>0.9453069178304645</v>
      </c>
      <c r="BF527" s="19">
        <f t="shared" si="40"/>
        <v>0.96658655407599869</v>
      </c>
      <c r="BG527" s="19">
        <f t="shared" si="41"/>
        <v>1.0050535888275414</v>
      </c>
    </row>
    <row r="528" spans="1:59">
      <c r="A528" s="24">
        <v>527</v>
      </c>
      <c r="B528" s="31">
        <v>2007009</v>
      </c>
      <c r="C528" s="32" t="s">
        <v>526</v>
      </c>
      <c r="D528" s="21">
        <v>2</v>
      </c>
      <c r="E528" s="22">
        <v>4</v>
      </c>
      <c r="F528" s="22">
        <v>14</v>
      </c>
      <c r="G528" s="22">
        <v>15</v>
      </c>
      <c r="H528" s="22">
        <v>25</v>
      </c>
      <c r="I528" s="22">
        <v>27</v>
      </c>
      <c r="J528" s="23">
        <v>15</v>
      </c>
      <c r="Q528" s="33"/>
      <c r="R528" s="33"/>
      <c r="S528" s="33"/>
      <c r="T528" s="33"/>
      <c r="U528" s="33"/>
      <c r="V528" s="33"/>
      <c r="X528" s="34"/>
      <c r="Y528" s="33"/>
      <c r="Z528" s="33"/>
      <c r="AA528" s="33"/>
      <c r="AB528" s="33"/>
      <c r="AC528" s="35"/>
      <c r="AD528" s="33"/>
      <c r="AE528" s="33"/>
      <c r="AF528" s="33"/>
      <c r="AG528" s="33"/>
      <c r="AH528" s="33"/>
      <c r="AI528" s="33"/>
      <c r="AJ528" s="36"/>
      <c r="AK528" s="10">
        <v>6</v>
      </c>
      <c r="AL528" s="11">
        <v>11</v>
      </c>
      <c r="AM528" s="11">
        <v>12</v>
      </c>
      <c r="AN528" s="11">
        <v>15</v>
      </c>
      <c r="AO528" s="11">
        <v>17</v>
      </c>
      <c r="AP528" s="11">
        <v>23</v>
      </c>
      <c r="AQ528" s="11">
        <v>24</v>
      </c>
      <c r="AR528" s="11">
        <v>27</v>
      </c>
      <c r="AS528" s="11">
        <v>21</v>
      </c>
      <c r="AT528" s="11">
        <v>15</v>
      </c>
      <c r="AU528" s="11">
        <v>22</v>
      </c>
      <c r="AV528" s="11">
        <v>31</v>
      </c>
      <c r="AW528" s="12">
        <v>42</v>
      </c>
      <c r="AX528" s="13">
        <v>55</v>
      </c>
      <c r="AY528" s="13">
        <v>53</v>
      </c>
      <c r="AZ528" s="13">
        <v>51</v>
      </c>
      <c r="BA528" s="13">
        <v>49</v>
      </c>
      <c r="BB528" s="14">
        <v>47</v>
      </c>
      <c r="BC528" s="19">
        <f t="shared" si="39"/>
        <v>53</v>
      </c>
      <c r="BD528" s="55">
        <f t="shared" si="42"/>
        <v>0.92893796687236108</v>
      </c>
      <c r="BE528" s="19">
        <f t="shared" si="43"/>
        <v>0.94939915556999022</v>
      </c>
      <c r="BF528" s="19">
        <f t="shared" si="40"/>
        <v>0.98213705748619684</v>
      </c>
      <c r="BG528" s="19">
        <f t="shared" si="41"/>
        <v>1.0075089314712569</v>
      </c>
    </row>
    <row r="529" spans="1:59">
      <c r="A529" s="24">
        <v>528</v>
      </c>
      <c r="B529" s="31">
        <v>2007010</v>
      </c>
      <c r="C529" s="32" t="s">
        <v>527</v>
      </c>
      <c r="D529" s="21">
        <v>3</v>
      </c>
      <c r="E529" s="22">
        <v>8</v>
      </c>
      <c r="F529" s="22">
        <v>14</v>
      </c>
      <c r="G529" s="22">
        <v>17</v>
      </c>
      <c r="H529" s="22">
        <v>30</v>
      </c>
      <c r="I529" s="22">
        <v>32</v>
      </c>
      <c r="J529" s="23">
        <v>5</v>
      </c>
      <c r="Q529" s="33"/>
      <c r="R529" s="33"/>
      <c r="S529" s="33"/>
      <c r="T529" s="33"/>
      <c r="U529" s="33"/>
      <c r="V529" s="33"/>
      <c r="X529" s="34"/>
      <c r="Y529" s="33"/>
      <c r="Z529" s="33"/>
      <c r="AA529" s="33"/>
      <c r="AB529" s="33"/>
      <c r="AC529" s="35"/>
      <c r="AD529" s="33"/>
      <c r="AE529" s="33"/>
      <c r="AF529" s="33"/>
      <c r="AG529" s="33"/>
      <c r="AH529" s="33"/>
      <c r="AI529" s="33"/>
      <c r="AJ529" s="36"/>
      <c r="AK529" s="10">
        <v>8</v>
      </c>
      <c r="AL529" s="11">
        <v>8</v>
      </c>
      <c r="AM529" s="11">
        <v>14</v>
      </c>
      <c r="AN529" s="11">
        <v>14</v>
      </c>
      <c r="AO529" s="11">
        <v>13</v>
      </c>
      <c r="AP529" s="11">
        <v>16</v>
      </c>
      <c r="AQ529" s="11">
        <v>32</v>
      </c>
      <c r="AR529" s="11">
        <v>24</v>
      </c>
      <c r="AS529" s="11">
        <v>38</v>
      </c>
      <c r="AT529" s="11">
        <v>32</v>
      </c>
      <c r="AU529" s="11">
        <v>26</v>
      </c>
      <c r="AV529" s="11">
        <v>20</v>
      </c>
      <c r="AW529" s="12">
        <v>29</v>
      </c>
      <c r="AX529" s="13">
        <v>40</v>
      </c>
      <c r="AY529" s="13">
        <v>53</v>
      </c>
      <c r="AZ529" s="13">
        <v>68</v>
      </c>
      <c r="BA529" s="13">
        <v>66</v>
      </c>
      <c r="BB529" s="14">
        <v>64</v>
      </c>
      <c r="BC529" s="19">
        <f t="shared" si="39"/>
        <v>53</v>
      </c>
      <c r="BD529" s="55">
        <f t="shared" si="42"/>
        <v>0.94939915556999022</v>
      </c>
      <c r="BE529" s="19">
        <f t="shared" si="43"/>
        <v>0.9473530367002273</v>
      </c>
      <c r="BF529" s="19">
        <f t="shared" si="40"/>
        <v>0.98704774277362783</v>
      </c>
      <c r="BG529" s="19">
        <f t="shared" si="41"/>
        <v>1.0058720363754465</v>
      </c>
    </row>
    <row r="530" spans="1:59">
      <c r="A530" s="24">
        <v>529</v>
      </c>
      <c r="B530" s="31">
        <v>2007011</v>
      </c>
      <c r="C530" s="32" t="s">
        <v>528</v>
      </c>
      <c r="D530" s="21">
        <v>3</v>
      </c>
      <c r="E530" s="22">
        <v>10</v>
      </c>
      <c r="F530" s="22">
        <v>15</v>
      </c>
      <c r="G530" s="22">
        <v>25</v>
      </c>
      <c r="H530" s="22">
        <v>28</v>
      </c>
      <c r="I530" s="22">
        <v>33</v>
      </c>
      <c r="J530" s="23">
        <v>16</v>
      </c>
      <c r="Q530" s="33"/>
      <c r="R530" s="33"/>
      <c r="S530" s="33"/>
      <c r="T530" s="33"/>
      <c r="U530" s="33"/>
      <c r="V530" s="33"/>
      <c r="X530" s="34"/>
      <c r="Y530" s="33"/>
      <c r="Z530" s="33"/>
      <c r="AA530" s="33"/>
      <c r="AB530" s="33"/>
      <c r="AC530" s="35"/>
      <c r="AD530" s="33"/>
      <c r="AE530" s="33"/>
      <c r="AF530" s="33"/>
      <c r="AG530" s="33"/>
      <c r="AH530" s="33"/>
      <c r="AI530" s="33"/>
      <c r="AJ530" s="36"/>
      <c r="AK530" s="10">
        <v>3</v>
      </c>
      <c r="AL530" s="11">
        <v>10</v>
      </c>
      <c r="AM530" s="11">
        <v>9</v>
      </c>
      <c r="AN530" s="11">
        <v>18</v>
      </c>
      <c r="AO530" s="11">
        <v>16</v>
      </c>
      <c r="AP530" s="11">
        <v>18</v>
      </c>
      <c r="AQ530" s="11">
        <v>24</v>
      </c>
      <c r="AR530" s="11">
        <v>24</v>
      </c>
      <c r="AS530" s="11">
        <v>26</v>
      </c>
      <c r="AT530" s="11">
        <v>30</v>
      </c>
      <c r="AU530" s="11">
        <v>36</v>
      </c>
      <c r="AV530" s="11">
        <v>30</v>
      </c>
      <c r="AW530" s="12">
        <v>39</v>
      </c>
      <c r="AX530" s="13">
        <v>50</v>
      </c>
      <c r="AY530" s="13">
        <v>63</v>
      </c>
      <c r="AZ530" s="13">
        <v>60</v>
      </c>
      <c r="BA530" s="13">
        <v>57</v>
      </c>
      <c r="BB530" s="14">
        <v>54</v>
      </c>
      <c r="BC530" s="19">
        <f t="shared" si="39"/>
        <v>63</v>
      </c>
      <c r="BD530" s="55">
        <f t="shared" si="42"/>
        <v>0.98622929522572267</v>
      </c>
      <c r="BE530" s="19">
        <f t="shared" si="43"/>
        <v>1.000552127314063</v>
      </c>
      <c r="BF530" s="19">
        <f t="shared" si="40"/>
        <v>1.0148749594024034</v>
      </c>
      <c r="BG530" s="19">
        <f t="shared" si="41"/>
        <v>1.0128288405326404</v>
      </c>
    </row>
    <row r="531" spans="1:59">
      <c r="A531" s="24">
        <v>530</v>
      </c>
      <c r="B531" s="31">
        <v>2007012</v>
      </c>
      <c r="C531" s="32" t="s">
        <v>529</v>
      </c>
      <c r="D531" s="21">
        <v>3</v>
      </c>
      <c r="E531" s="22">
        <v>5</v>
      </c>
      <c r="F531" s="22">
        <v>7</v>
      </c>
      <c r="G531" s="22">
        <v>21</v>
      </c>
      <c r="H531" s="22">
        <v>26</v>
      </c>
      <c r="I531" s="22">
        <v>28</v>
      </c>
      <c r="J531" s="23">
        <v>4</v>
      </c>
      <c r="Q531" s="33"/>
      <c r="R531" s="33"/>
      <c r="S531" s="33"/>
      <c r="T531" s="33"/>
      <c r="U531" s="33"/>
      <c r="V531" s="33"/>
      <c r="X531" s="34"/>
      <c r="Y531" s="33"/>
      <c r="Z531" s="33"/>
      <c r="AA531" s="33"/>
      <c r="AB531" s="33"/>
      <c r="AC531" s="35"/>
      <c r="AD531" s="33"/>
      <c r="AE531" s="33"/>
      <c r="AF531" s="33"/>
      <c r="AG531" s="33"/>
      <c r="AH531" s="33"/>
      <c r="AI531" s="33"/>
      <c r="AJ531" s="36"/>
      <c r="AK531" s="10">
        <v>6</v>
      </c>
      <c r="AL531" s="11">
        <v>10</v>
      </c>
      <c r="AM531" s="11">
        <v>10</v>
      </c>
      <c r="AN531" s="11">
        <v>18</v>
      </c>
      <c r="AO531" s="11">
        <v>13</v>
      </c>
      <c r="AP531" s="11">
        <v>26</v>
      </c>
      <c r="AQ531" s="11">
        <v>27</v>
      </c>
      <c r="AR531" s="11">
        <v>30</v>
      </c>
      <c r="AS531" s="11">
        <v>35</v>
      </c>
      <c r="AT531" s="11">
        <v>30</v>
      </c>
      <c r="AU531" s="11">
        <v>25</v>
      </c>
      <c r="AV531" s="11">
        <v>34</v>
      </c>
      <c r="AW531" s="12">
        <v>45</v>
      </c>
      <c r="AX531" s="13">
        <v>42</v>
      </c>
      <c r="AY531" s="13">
        <v>39</v>
      </c>
      <c r="AZ531" s="13">
        <v>36</v>
      </c>
      <c r="BA531" s="13">
        <v>33</v>
      </c>
      <c r="BB531" s="14">
        <v>30</v>
      </c>
      <c r="BC531" s="19">
        <f t="shared" si="39"/>
        <v>39</v>
      </c>
      <c r="BD531" s="55">
        <f t="shared" si="42"/>
        <v>0.93712244235141273</v>
      </c>
      <c r="BE531" s="19">
        <f t="shared" si="43"/>
        <v>1.0046443650535888</v>
      </c>
      <c r="BF531" s="19">
        <f t="shared" si="40"/>
        <v>1.0058720363754465</v>
      </c>
      <c r="BG531" s="19">
        <f t="shared" si="41"/>
        <v>1.0038259175056836</v>
      </c>
    </row>
    <row r="532" spans="1:59">
      <c r="A532" s="24">
        <v>531</v>
      </c>
      <c r="B532" s="31">
        <v>2007013</v>
      </c>
      <c r="C532" s="32" t="s">
        <v>530</v>
      </c>
      <c r="D532" s="21">
        <v>5</v>
      </c>
      <c r="E532" s="22">
        <v>15</v>
      </c>
      <c r="F532" s="22">
        <v>18</v>
      </c>
      <c r="G532" s="22">
        <v>27</v>
      </c>
      <c r="H532" s="22">
        <v>29</v>
      </c>
      <c r="I532" s="22">
        <v>32</v>
      </c>
      <c r="J532" s="23">
        <v>5</v>
      </c>
      <c r="Q532" s="33"/>
      <c r="R532" s="33"/>
      <c r="S532" s="33"/>
      <c r="T532" s="33"/>
      <c r="U532" s="33"/>
      <c r="V532" s="33"/>
      <c r="X532" s="34"/>
      <c r="Y532" s="33"/>
      <c r="Z532" s="33"/>
      <c r="AA532" s="33"/>
      <c r="AB532" s="33"/>
      <c r="AC532" s="35"/>
      <c r="AD532" s="33"/>
      <c r="AE532" s="33"/>
      <c r="AF532" s="33"/>
      <c r="AG532" s="33"/>
      <c r="AH532" s="33"/>
      <c r="AI532" s="33"/>
      <c r="AJ532" s="36"/>
      <c r="AK532" s="10">
        <v>6</v>
      </c>
      <c r="AL532" s="11">
        <v>10</v>
      </c>
      <c r="AM532" s="11">
        <v>11</v>
      </c>
      <c r="AN532" s="11">
        <v>18</v>
      </c>
      <c r="AO532" s="11">
        <v>21</v>
      </c>
      <c r="AP532" s="11">
        <v>22</v>
      </c>
      <c r="AQ532" s="11">
        <v>18</v>
      </c>
      <c r="AR532" s="11">
        <v>36</v>
      </c>
      <c r="AS532" s="11">
        <v>38</v>
      </c>
      <c r="AT532" s="11">
        <v>30</v>
      </c>
      <c r="AU532" s="11">
        <v>22</v>
      </c>
      <c r="AV532" s="11">
        <v>28</v>
      </c>
      <c r="AW532" s="12">
        <v>36</v>
      </c>
      <c r="AX532" s="13">
        <v>46</v>
      </c>
      <c r="AY532" s="13">
        <v>58</v>
      </c>
      <c r="AZ532" s="13">
        <v>54</v>
      </c>
      <c r="BA532" s="13">
        <v>69</v>
      </c>
      <c r="BB532" s="14">
        <v>66</v>
      </c>
      <c r="BC532" s="19">
        <f t="shared" si="39"/>
        <v>58</v>
      </c>
      <c r="BD532" s="55">
        <f t="shared" si="42"/>
        <v>1.0885352387138683</v>
      </c>
      <c r="BE532" s="19">
        <f t="shared" si="43"/>
        <v>1.0169210782721663</v>
      </c>
      <c r="BF532" s="19">
        <f t="shared" si="40"/>
        <v>1.0107827216628775</v>
      </c>
      <c r="BG532" s="19">
        <f t="shared" si="41"/>
        <v>1.0099642741149724</v>
      </c>
    </row>
    <row r="533" spans="1:59">
      <c r="A533" s="24">
        <v>532</v>
      </c>
      <c r="B533" s="31">
        <v>2007014</v>
      </c>
      <c r="C533" s="32" t="s">
        <v>531</v>
      </c>
      <c r="D533" s="21">
        <v>1</v>
      </c>
      <c r="E533" s="22">
        <v>13</v>
      </c>
      <c r="F533" s="22">
        <v>16</v>
      </c>
      <c r="G533" s="22">
        <v>20</v>
      </c>
      <c r="H533" s="22">
        <v>24</v>
      </c>
      <c r="I533" s="22">
        <v>26</v>
      </c>
      <c r="J533" s="23">
        <v>9</v>
      </c>
      <c r="Q533" s="33"/>
      <c r="R533" s="33"/>
      <c r="S533" s="33"/>
      <c r="T533" s="33"/>
      <c r="U533" s="33"/>
      <c r="V533" s="33"/>
      <c r="X533" s="34"/>
      <c r="Y533" s="33"/>
      <c r="Z533" s="33"/>
      <c r="AA533" s="33"/>
      <c r="AB533" s="33"/>
      <c r="AC533" s="35"/>
      <c r="AD533" s="33"/>
      <c r="AE533" s="33"/>
      <c r="AF533" s="33"/>
      <c r="AG533" s="33"/>
      <c r="AH533" s="33"/>
      <c r="AI533" s="33"/>
      <c r="AJ533" s="36"/>
      <c r="AK533" s="10">
        <v>7</v>
      </c>
      <c r="AL533" s="11">
        <v>4</v>
      </c>
      <c r="AM533" s="11">
        <v>10</v>
      </c>
      <c r="AN533" s="11">
        <v>10</v>
      </c>
      <c r="AO533" s="11">
        <v>23</v>
      </c>
      <c r="AP533" s="11">
        <v>12</v>
      </c>
      <c r="AQ533" s="11">
        <v>28</v>
      </c>
      <c r="AR533" s="11">
        <v>20</v>
      </c>
      <c r="AS533" s="11">
        <v>23</v>
      </c>
      <c r="AT533" s="11">
        <v>16</v>
      </c>
      <c r="AU533" s="11">
        <v>22</v>
      </c>
      <c r="AV533" s="11">
        <v>44</v>
      </c>
      <c r="AW533" s="12">
        <v>40</v>
      </c>
      <c r="AX533" s="13">
        <v>36</v>
      </c>
      <c r="AY533" s="13">
        <v>49</v>
      </c>
      <c r="AZ533" s="13">
        <v>46</v>
      </c>
      <c r="BA533" s="13">
        <v>43</v>
      </c>
      <c r="BB533" s="14">
        <v>40</v>
      </c>
      <c r="BC533" s="19">
        <f t="shared" si="39"/>
        <v>49</v>
      </c>
      <c r="BD533" s="55">
        <f t="shared" si="42"/>
        <v>1.0721662877557647</v>
      </c>
      <c r="BE533" s="19">
        <f t="shared" si="43"/>
        <v>1.000552127314063</v>
      </c>
      <c r="BF533" s="19">
        <f t="shared" si="40"/>
        <v>1.0017797986359207</v>
      </c>
      <c r="BG533" s="19">
        <f t="shared" si="41"/>
        <v>1.0128288405326404</v>
      </c>
    </row>
    <row r="534" spans="1:59">
      <c r="A534" s="24">
        <v>533</v>
      </c>
      <c r="B534" s="31">
        <v>2007015</v>
      </c>
      <c r="C534" s="32" t="s">
        <v>532</v>
      </c>
      <c r="D534" s="21">
        <v>3</v>
      </c>
      <c r="E534" s="22">
        <v>4</v>
      </c>
      <c r="F534" s="22">
        <v>8</v>
      </c>
      <c r="G534" s="22">
        <v>18</v>
      </c>
      <c r="H534" s="22">
        <v>22</v>
      </c>
      <c r="I534" s="22">
        <v>30</v>
      </c>
      <c r="J534" s="23">
        <v>15</v>
      </c>
      <c r="Q534" s="33"/>
      <c r="R534" s="33"/>
      <c r="S534" s="33"/>
      <c r="T534" s="33"/>
      <c r="U534" s="33"/>
      <c r="V534" s="33"/>
      <c r="X534" s="34"/>
      <c r="Y534" s="33"/>
      <c r="Z534" s="33"/>
      <c r="AA534" s="33"/>
      <c r="AB534" s="33"/>
      <c r="AC534" s="35"/>
      <c r="AD534" s="33"/>
      <c r="AE534" s="33"/>
      <c r="AF534" s="33"/>
      <c r="AG534" s="33"/>
      <c r="AH534" s="33"/>
      <c r="AI534" s="33"/>
      <c r="AJ534" s="36"/>
      <c r="AK534" s="10">
        <v>4</v>
      </c>
      <c r="AL534" s="11">
        <v>9</v>
      </c>
      <c r="AM534" s="11">
        <v>15</v>
      </c>
      <c r="AN534" s="11">
        <v>13</v>
      </c>
      <c r="AO534" s="11">
        <v>15</v>
      </c>
      <c r="AP534" s="11">
        <v>21</v>
      </c>
      <c r="AQ534" s="11">
        <v>22</v>
      </c>
      <c r="AR534" s="11">
        <v>25</v>
      </c>
      <c r="AS534" s="11">
        <v>30</v>
      </c>
      <c r="AT534" s="11">
        <v>37</v>
      </c>
      <c r="AU534" s="11">
        <v>33</v>
      </c>
      <c r="AV534" s="11">
        <v>29</v>
      </c>
      <c r="AW534" s="12">
        <v>25</v>
      </c>
      <c r="AX534" s="13">
        <v>37</v>
      </c>
      <c r="AY534" s="13">
        <v>34</v>
      </c>
      <c r="AZ534" s="13">
        <v>31</v>
      </c>
      <c r="BA534" s="13">
        <v>47</v>
      </c>
      <c r="BB534" s="14">
        <v>45</v>
      </c>
      <c r="BC534" s="19">
        <f t="shared" ref="BC534:BC597" si="44">IF($B534="","",MOD($D534,$BC$1)+MOD($E534,$BC$1)+MOD($F534,$BC$1)+MOD($G534,$BC$1)+MOD($H534,$BC$1)+MOD($I534,$BC$1))</f>
        <v>34</v>
      </c>
      <c r="BD534" s="55">
        <f t="shared" si="42"/>
        <v>0.99441377070477432</v>
      </c>
      <c r="BE534" s="19">
        <f t="shared" si="43"/>
        <v>0.97190646313738227</v>
      </c>
      <c r="BF534" s="19">
        <f t="shared" si="40"/>
        <v>0.98050016239038651</v>
      </c>
      <c r="BG534" s="19">
        <f t="shared" si="41"/>
        <v>1.0091458265670672</v>
      </c>
    </row>
    <row r="535" spans="1:59">
      <c r="A535" s="24">
        <v>534</v>
      </c>
      <c r="B535" s="31">
        <v>2007016</v>
      </c>
      <c r="C535" s="32" t="s">
        <v>533</v>
      </c>
      <c r="D535" s="21">
        <v>1</v>
      </c>
      <c r="E535" s="22">
        <v>18</v>
      </c>
      <c r="F535" s="22">
        <v>20</v>
      </c>
      <c r="G535" s="22">
        <v>22</v>
      </c>
      <c r="H535" s="22">
        <v>26</v>
      </c>
      <c r="I535" s="22">
        <v>33</v>
      </c>
      <c r="J535" s="23">
        <v>5</v>
      </c>
      <c r="Q535" s="33"/>
      <c r="R535" s="33"/>
      <c r="S535" s="33"/>
      <c r="T535" s="33"/>
      <c r="U535" s="33"/>
      <c r="V535" s="33"/>
      <c r="X535" s="34"/>
      <c r="Y535" s="33"/>
      <c r="Z535" s="33"/>
      <c r="AA535" s="33"/>
      <c r="AB535" s="33"/>
      <c r="AC535" s="35"/>
      <c r="AD535" s="33"/>
      <c r="AE535" s="33"/>
      <c r="AF535" s="33"/>
      <c r="AG535" s="33"/>
      <c r="AH535" s="33"/>
      <c r="AI535" s="33"/>
      <c r="AJ535" s="36"/>
      <c r="AK535" s="10">
        <v>6</v>
      </c>
      <c r="AL535" s="11">
        <v>8</v>
      </c>
      <c r="AM535" s="11">
        <v>10</v>
      </c>
      <c r="AN535" s="11">
        <v>12</v>
      </c>
      <c r="AO535" s="11">
        <v>22</v>
      </c>
      <c r="AP535" s="11">
        <v>16</v>
      </c>
      <c r="AQ535" s="11">
        <v>21</v>
      </c>
      <c r="AR535" s="11">
        <v>20</v>
      </c>
      <c r="AS535" s="11">
        <v>21</v>
      </c>
      <c r="AT535" s="11">
        <v>36</v>
      </c>
      <c r="AU535" s="11">
        <v>29</v>
      </c>
      <c r="AV535" s="11">
        <v>36</v>
      </c>
      <c r="AW535" s="12">
        <v>30</v>
      </c>
      <c r="AX535" s="13">
        <v>24</v>
      </c>
      <c r="AY535" s="13">
        <v>35</v>
      </c>
      <c r="AZ535" s="13">
        <v>30</v>
      </c>
      <c r="BA535" s="13">
        <v>44</v>
      </c>
      <c r="BB535" s="14">
        <v>40</v>
      </c>
      <c r="BC535" s="19">
        <f t="shared" si="44"/>
        <v>35</v>
      </c>
      <c r="BD535" s="55">
        <f t="shared" si="42"/>
        <v>0.87983111399805136</v>
      </c>
      <c r="BE535" s="19">
        <f t="shared" si="43"/>
        <v>0.93303020461188702</v>
      </c>
      <c r="BF535" s="19">
        <f t="shared" si="40"/>
        <v>0.96904189671971419</v>
      </c>
      <c r="BG535" s="19">
        <f t="shared" si="41"/>
        <v>0.99645988957453724</v>
      </c>
    </row>
    <row r="536" spans="1:59">
      <c r="A536" s="24">
        <v>535</v>
      </c>
      <c r="B536" s="31">
        <v>2007017</v>
      </c>
      <c r="C536" s="32" t="s">
        <v>534</v>
      </c>
      <c r="D536" s="21">
        <v>5</v>
      </c>
      <c r="E536" s="22">
        <v>9</v>
      </c>
      <c r="F536" s="22">
        <v>10</v>
      </c>
      <c r="G536" s="22">
        <v>24</v>
      </c>
      <c r="H536" s="22">
        <v>25</v>
      </c>
      <c r="I536" s="22">
        <v>32</v>
      </c>
      <c r="J536" s="23">
        <v>14</v>
      </c>
      <c r="Q536" s="33"/>
      <c r="R536" s="33"/>
      <c r="S536" s="33"/>
      <c r="T536" s="33"/>
      <c r="U536" s="33"/>
      <c r="V536" s="33"/>
      <c r="X536" s="34"/>
      <c r="Y536" s="33"/>
      <c r="Z536" s="33"/>
      <c r="AA536" s="33"/>
      <c r="AB536" s="33"/>
      <c r="AC536" s="35"/>
      <c r="AD536" s="33"/>
      <c r="AE536" s="33"/>
      <c r="AF536" s="33"/>
      <c r="AG536" s="33"/>
      <c r="AH536" s="33"/>
      <c r="AI536" s="33"/>
      <c r="AJ536" s="36"/>
      <c r="AK536" s="10">
        <v>6</v>
      </c>
      <c r="AL536" s="11">
        <v>5</v>
      </c>
      <c r="AM536" s="11">
        <v>10</v>
      </c>
      <c r="AN536" s="11">
        <v>15</v>
      </c>
      <c r="AO536" s="11">
        <v>21</v>
      </c>
      <c r="AP536" s="11">
        <v>9</v>
      </c>
      <c r="AQ536" s="11">
        <v>24</v>
      </c>
      <c r="AR536" s="11">
        <v>25</v>
      </c>
      <c r="AS536" s="11">
        <v>39</v>
      </c>
      <c r="AT536" s="11">
        <v>33</v>
      </c>
      <c r="AU536" s="11">
        <v>53</v>
      </c>
      <c r="AV536" s="11">
        <v>49</v>
      </c>
      <c r="AW536" s="12">
        <v>45</v>
      </c>
      <c r="AX536" s="13">
        <v>41</v>
      </c>
      <c r="AY536" s="13">
        <v>54</v>
      </c>
      <c r="AZ536" s="13">
        <v>51</v>
      </c>
      <c r="BA536" s="13">
        <v>48</v>
      </c>
      <c r="BB536" s="14">
        <v>45</v>
      </c>
      <c r="BC536" s="19">
        <f t="shared" si="44"/>
        <v>54</v>
      </c>
      <c r="BD536" s="55">
        <f t="shared" si="42"/>
        <v>0.94121468009093856</v>
      </c>
      <c r="BE536" s="19">
        <f t="shared" si="43"/>
        <v>0.93916856122117565</v>
      </c>
      <c r="BF536" s="19">
        <f t="shared" si="40"/>
        <v>0.96822344917180903</v>
      </c>
      <c r="BG536" s="19">
        <f t="shared" si="41"/>
        <v>0.99686911334848971</v>
      </c>
    </row>
    <row r="537" spans="1:59">
      <c r="A537" s="24">
        <v>536</v>
      </c>
      <c r="B537" s="31">
        <v>2007018</v>
      </c>
      <c r="C537" s="32" t="s">
        <v>535</v>
      </c>
      <c r="D537" s="21">
        <v>1</v>
      </c>
      <c r="E537" s="22">
        <v>12</v>
      </c>
      <c r="F537" s="22">
        <v>18</v>
      </c>
      <c r="G537" s="22">
        <v>20</v>
      </c>
      <c r="H537" s="22">
        <v>21</v>
      </c>
      <c r="I537" s="22">
        <v>26</v>
      </c>
      <c r="J537" s="23">
        <v>11</v>
      </c>
      <c r="Q537" s="33"/>
      <c r="R537" s="33"/>
      <c r="S537" s="33"/>
      <c r="T537" s="33"/>
      <c r="U537" s="33"/>
      <c r="V537" s="33"/>
      <c r="X537" s="34"/>
      <c r="Y537" s="33"/>
      <c r="Z537" s="33"/>
      <c r="AA537" s="33"/>
      <c r="AB537" s="33"/>
      <c r="AC537" s="35"/>
      <c r="AD537" s="33"/>
      <c r="AE537" s="33"/>
      <c r="AF537" s="33"/>
      <c r="AG537" s="33"/>
      <c r="AH537" s="33"/>
      <c r="AI537" s="33"/>
      <c r="AJ537" s="36"/>
      <c r="AK537" s="10">
        <v>5</v>
      </c>
      <c r="AL537" s="11">
        <v>6</v>
      </c>
      <c r="AM537" s="11">
        <v>8</v>
      </c>
      <c r="AN537" s="11">
        <v>8</v>
      </c>
      <c r="AO537" s="11">
        <v>21</v>
      </c>
      <c r="AP537" s="11">
        <v>18</v>
      </c>
      <c r="AQ537" s="11">
        <v>17</v>
      </c>
      <c r="AR537" s="11">
        <v>18</v>
      </c>
      <c r="AS537" s="11">
        <v>32</v>
      </c>
      <c r="AT537" s="11">
        <v>26</v>
      </c>
      <c r="AU537" s="11">
        <v>33</v>
      </c>
      <c r="AV537" s="11">
        <v>42</v>
      </c>
      <c r="AW537" s="12">
        <v>38</v>
      </c>
      <c r="AX537" s="13">
        <v>34</v>
      </c>
      <c r="AY537" s="13">
        <v>30</v>
      </c>
      <c r="AZ537" s="13">
        <v>26</v>
      </c>
      <c r="BA537" s="13">
        <v>41</v>
      </c>
      <c r="BB537" s="14">
        <v>38</v>
      </c>
      <c r="BC537" s="19">
        <f t="shared" si="44"/>
        <v>30</v>
      </c>
      <c r="BD537" s="55">
        <f t="shared" si="42"/>
        <v>0.8266320233842156</v>
      </c>
      <c r="BE537" s="19">
        <f t="shared" si="43"/>
        <v>0.95758363104904187</v>
      </c>
      <c r="BF537" s="19">
        <f t="shared" si="40"/>
        <v>0.95676518350113671</v>
      </c>
      <c r="BG537" s="19">
        <f t="shared" si="41"/>
        <v>0.9948229944787268</v>
      </c>
    </row>
    <row r="538" spans="1:59">
      <c r="A538" s="24">
        <v>537</v>
      </c>
      <c r="B538" s="31">
        <v>2007019</v>
      </c>
      <c r="C538" s="32" t="s">
        <v>536</v>
      </c>
      <c r="D538" s="21">
        <v>4</v>
      </c>
      <c r="E538" s="22">
        <v>11</v>
      </c>
      <c r="F538" s="22">
        <v>16</v>
      </c>
      <c r="G538" s="22">
        <v>23</v>
      </c>
      <c r="H538" s="22">
        <v>29</v>
      </c>
      <c r="I538" s="22">
        <v>31</v>
      </c>
      <c r="J538" s="23">
        <v>14</v>
      </c>
      <c r="Q538" s="33"/>
      <c r="R538" s="33"/>
      <c r="S538" s="33"/>
      <c r="T538" s="33"/>
      <c r="U538" s="33"/>
      <c r="V538" s="33"/>
      <c r="X538" s="34"/>
      <c r="Y538" s="33"/>
      <c r="Z538" s="33"/>
      <c r="AA538" s="33"/>
      <c r="AB538" s="33"/>
      <c r="AC538" s="35"/>
      <c r="AD538" s="33"/>
      <c r="AE538" s="33"/>
      <c r="AF538" s="33"/>
      <c r="AG538" s="33"/>
      <c r="AH538" s="33"/>
      <c r="AI538" s="33"/>
      <c r="AJ538" s="36"/>
      <c r="AK538" s="10">
        <v>9</v>
      </c>
      <c r="AL538" s="11">
        <v>10</v>
      </c>
      <c r="AM538" s="11">
        <v>14</v>
      </c>
      <c r="AN538" s="11">
        <v>24</v>
      </c>
      <c r="AO538" s="11">
        <v>16</v>
      </c>
      <c r="AP538" s="11">
        <v>26</v>
      </c>
      <c r="AQ538" s="11">
        <v>24</v>
      </c>
      <c r="AR538" s="11">
        <v>24</v>
      </c>
      <c r="AS538" s="11">
        <v>26</v>
      </c>
      <c r="AT538" s="11">
        <v>42</v>
      </c>
      <c r="AU538" s="11">
        <v>36</v>
      </c>
      <c r="AV538" s="11">
        <v>30</v>
      </c>
      <c r="AW538" s="12">
        <v>39</v>
      </c>
      <c r="AX538" s="13">
        <v>50</v>
      </c>
      <c r="AY538" s="13">
        <v>63</v>
      </c>
      <c r="AZ538" s="13">
        <v>60</v>
      </c>
      <c r="BA538" s="13">
        <v>57</v>
      </c>
      <c r="BB538" s="14">
        <v>54</v>
      </c>
      <c r="BC538" s="19">
        <f t="shared" si="44"/>
        <v>63</v>
      </c>
      <c r="BD538" s="55">
        <f t="shared" si="42"/>
        <v>0.88392335173757719</v>
      </c>
      <c r="BE538" s="19">
        <f t="shared" si="43"/>
        <v>0.9780448197466709</v>
      </c>
      <c r="BF538" s="19">
        <f t="shared" si="40"/>
        <v>0.96331276388437803</v>
      </c>
      <c r="BG538" s="19">
        <f t="shared" si="41"/>
        <v>1.003416693731731</v>
      </c>
    </row>
    <row r="539" spans="1:59">
      <c r="A539" s="24">
        <v>538</v>
      </c>
      <c r="B539" s="31">
        <v>2007020</v>
      </c>
      <c r="C539" s="32" t="s">
        <v>537</v>
      </c>
      <c r="D539" s="21">
        <v>5</v>
      </c>
      <c r="E539" s="22">
        <v>10</v>
      </c>
      <c r="F539" s="22">
        <v>16</v>
      </c>
      <c r="G539" s="22">
        <v>20</v>
      </c>
      <c r="H539" s="22">
        <v>28</v>
      </c>
      <c r="I539" s="22">
        <v>31</v>
      </c>
      <c r="J539" s="23">
        <v>14</v>
      </c>
      <c r="Q539" s="33"/>
      <c r="R539" s="33"/>
      <c r="S539" s="33"/>
      <c r="T539" s="33"/>
      <c r="U539" s="33"/>
      <c r="V539" s="33"/>
      <c r="X539" s="34"/>
      <c r="Y539" s="33"/>
      <c r="Z539" s="33"/>
      <c r="AA539" s="33"/>
      <c r="AB539" s="33"/>
      <c r="AC539" s="35"/>
      <c r="AD539" s="33"/>
      <c r="AE539" s="33"/>
      <c r="AF539" s="33"/>
      <c r="AG539" s="33"/>
      <c r="AH539" s="33"/>
      <c r="AI539" s="33"/>
      <c r="AJ539" s="36"/>
      <c r="AK539" s="10">
        <v>8</v>
      </c>
      <c r="AL539" s="11">
        <v>6</v>
      </c>
      <c r="AM539" s="11">
        <v>5</v>
      </c>
      <c r="AN539" s="11">
        <v>20</v>
      </c>
      <c r="AO539" s="11">
        <v>19</v>
      </c>
      <c r="AP539" s="11">
        <v>22</v>
      </c>
      <c r="AQ539" s="11">
        <v>20</v>
      </c>
      <c r="AR539" s="11">
        <v>20</v>
      </c>
      <c r="AS539" s="11">
        <v>44</v>
      </c>
      <c r="AT539" s="11">
        <v>38</v>
      </c>
      <c r="AU539" s="11">
        <v>32</v>
      </c>
      <c r="AV539" s="11">
        <v>26</v>
      </c>
      <c r="AW539" s="12">
        <v>35</v>
      </c>
      <c r="AX539" s="13">
        <v>46</v>
      </c>
      <c r="AY539" s="13">
        <v>59</v>
      </c>
      <c r="AZ539" s="13">
        <v>56</v>
      </c>
      <c r="BA539" s="13">
        <v>53</v>
      </c>
      <c r="BB539" s="14">
        <v>50</v>
      </c>
      <c r="BC539" s="19">
        <f t="shared" si="44"/>
        <v>59</v>
      </c>
      <c r="BD539" s="55">
        <f t="shared" si="42"/>
        <v>0.98622929522572267</v>
      </c>
      <c r="BE539" s="19">
        <f t="shared" si="43"/>
        <v>0.99032153296524839</v>
      </c>
      <c r="BF539" s="19">
        <f t="shared" ref="BF539:BF602" si="45">IF($B539="","",SUM($BC515:$BC539)/25/$BM$3)</f>
        <v>0.96986034426761936</v>
      </c>
      <c r="BG539" s="19">
        <f t="shared" si="41"/>
        <v>0.99932445599220532</v>
      </c>
    </row>
    <row r="540" spans="1:59">
      <c r="A540" s="24">
        <v>539</v>
      </c>
      <c r="B540" s="31">
        <v>2007021</v>
      </c>
      <c r="C540" s="32" t="s">
        <v>538</v>
      </c>
      <c r="D540" s="21">
        <v>3</v>
      </c>
      <c r="E540" s="22">
        <v>6</v>
      </c>
      <c r="F540" s="22">
        <v>9</v>
      </c>
      <c r="G540" s="22">
        <v>11</v>
      </c>
      <c r="H540" s="22">
        <v>25</v>
      </c>
      <c r="I540" s="22">
        <v>31</v>
      </c>
      <c r="J540" s="23">
        <v>13</v>
      </c>
      <c r="Q540" s="33"/>
      <c r="R540" s="33"/>
      <c r="S540" s="33"/>
      <c r="T540" s="33"/>
      <c r="U540" s="33"/>
      <c r="V540" s="33"/>
      <c r="X540" s="34"/>
      <c r="Y540" s="33"/>
      <c r="Z540" s="33"/>
      <c r="AA540" s="33"/>
      <c r="AB540" s="33"/>
      <c r="AC540" s="35"/>
      <c r="AD540" s="33"/>
      <c r="AE540" s="33"/>
      <c r="AF540" s="33"/>
      <c r="AG540" s="33"/>
      <c r="AH540" s="33"/>
      <c r="AI540" s="33"/>
      <c r="AJ540" s="36"/>
      <c r="AK540" s="10">
        <v>4</v>
      </c>
      <c r="AL540" s="11">
        <v>13</v>
      </c>
      <c r="AM540" s="11">
        <v>10</v>
      </c>
      <c r="AN540" s="11">
        <v>13</v>
      </c>
      <c r="AO540" s="11">
        <v>22</v>
      </c>
      <c r="AP540" s="11">
        <v>21</v>
      </c>
      <c r="AQ540" s="11">
        <v>22</v>
      </c>
      <c r="AR540" s="11">
        <v>25</v>
      </c>
      <c r="AS540" s="11">
        <v>30</v>
      </c>
      <c r="AT540" s="11">
        <v>37</v>
      </c>
      <c r="AU540" s="11">
        <v>46</v>
      </c>
      <c r="AV540" s="11">
        <v>43</v>
      </c>
      <c r="AW540" s="12">
        <v>40</v>
      </c>
      <c r="AX540" s="13">
        <v>53</v>
      </c>
      <c r="AY540" s="13">
        <v>51</v>
      </c>
      <c r="AZ540" s="13">
        <v>49</v>
      </c>
      <c r="BA540" s="13">
        <v>47</v>
      </c>
      <c r="BB540" s="14">
        <v>45</v>
      </c>
      <c r="BC540" s="19">
        <f t="shared" si="44"/>
        <v>51</v>
      </c>
      <c r="BD540" s="55">
        <f t="shared" si="42"/>
        <v>1.0517050990581358</v>
      </c>
      <c r="BE540" s="19">
        <f t="shared" si="43"/>
        <v>0.96576810652809364</v>
      </c>
      <c r="BF540" s="19">
        <f t="shared" si="45"/>
        <v>0.97231568691133485</v>
      </c>
      <c r="BG540" s="19">
        <f t="shared" si="41"/>
        <v>0.99277687560896399</v>
      </c>
    </row>
    <row r="541" spans="1:59">
      <c r="A541" s="24">
        <v>540</v>
      </c>
      <c r="B541" s="31">
        <v>2007022</v>
      </c>
      <c r="C541" s="32" t="s">
        <v>539</v>
      </c>
      <c r="D541" s="21">
        <v>2</v>
      </c>
      <c r="E541" s="22">
        <v>4</v>
      </c>
      <c r="F541" s="22">
        <v>7</v>
      </c>
      <c r="G541" s="22">
        <v>10</v>
      </c>
      <c r="H541" s="22">
        <v>18</v>
      </c>
      <c r="I541" s="22">
        <v>27</v>
      </c>
      <c r="J541" s="23">
        <v>10</v>
      </c>
      <c r="Q541" s="33"/>
      <c r="R541" s="33"/>
      <c r="S541" s="33"/>
      <c r="T541" s="33"/>
      <c r="U541" s="33"/>
      <c r="V541" s="33"/>
      <c r="X541" s="34"/>
      <c r="Y541" s="33"/>
      <c r="Z541" s="33"/>
      <c r="AA541" s="33"/>
      <c r="AB541" s="33"/>
      <c r="AC541" s="35"/>
      <c r="AD541" s="33"/>
      <c r="AE541" s="33"/>
      <c r="AF541" s="33"/>
      <c r="AG541" s="33"/>
      <c r="AH541" s="33"/>
      <c r="AI541" s="33"/>
      <c r="AJ541" s="36"/>
      <c r="AK541" s="10">
        <v>5</v>
      </c>
      <c r="AL541" s="11">
        <v>12</v>
      </c>
      <c r="AM541" s="11">
        <v>13</v>
      </c>
      <c r="AN541" s="11">
        <v>14</v>
      </c>
      <c r="AO541" s="11">
        <v>19</v>
      </c>
      <c r="AP541" s="11">
        <v>20</v>
      </c>
      <c r="AQ541" s="11">
        <v>14</v>
      </c>
      <c r="AR541" s="11">
        <v>28</v>
      </c>
      <c r="AS541" s="11">
        <v>35</v>
      </c>
      <c r="AT541" s="11">
        <v>32</v>
      </c>
      <c r="AU541" s="11">
        <v>29</v>
      </c>
      <c r="AV541" s="11">
        <v>40</v>
      </c>
      <c r="AW541" s="12">
        <v>38</v>
      </c>
      <c r="AX541" s="13">
        <v>36</v>
      </c>
      <c r="AY541" s="13">
        <v>34</v>
      </c>
      <c r="AZ541" s="13">
        <v>32</v>
      </c>
      <c r="BA541" s="13">
        <v>49</v>
      </c>
      <c r="BB541" s="14">
        <v>48</v>
      </c>
      <c r="BC541" s="19">
        <f t="shared" si="44"/>
        <v>34</v>
      </c>
      <c r="BD541" s="55">
        <f t="shared" si="42"/>
        <v>0.96986034426761936</v>
      </c>
      <c r="BE541" s="19">
        <f t="shared" si="43"/>
        <v>0.95553751217927907</v>
      </c>
      <c r="BF541" s="19">
        <f t="shared" si="45"/>
        <v>0.97149723936342958</v>
      </c>
      <c r="BG541" s="19">
        <f t="shared" si="41"/>
        <v>0.98131860993829167</v>
      </c>
    </row>
    <row r="542" spans="1:59">
      <c r="A542" s="24">
        <v>541</v>
      </c>
      <c r="B542" s="31">
        <v>2007023</v>
      </c>
      <c r="C542" s="32" t="s">
        <v>540</v>
      </c>
      <c r="D542" s="21">
        <v>3</v>
      </c>
      <c r="E542" s="22">
        <v>7</v>
      </c>
      <c r="F542" s="22">
        <v>13</v>
      </c>
      <c r="G542" s="22">
        <v>17</v>
      </c>
      <c r="H542" s="22">
        <v>32</v>
      </c>
      <c r="I542" s="22">
        <v>33</v>
      </c>
      <c r="J542" s="23">
        <v>2</v>
      </c>
      <c r="Q542" s="33"/>
      <c r="R542" s="33"/>
      <c r="S542" s="33"/>
      <c r="T542" s="33"/>
      <c r="U542" s="33"/>
      <c r="V542" s="33"/>
      <c r="X542" s="34"/>
      <c r="Y542" s="33"/>
      <c r="Z542" s="33"/>
      <c r="AA542" s="33"/>
      <c r="AB542" s="33"/>
      <c r="AC542" s="35"/>
      <c r="AD542" s="33"/>
      <c r="AE542" s="33"/>
      <c r="AF542" s="33"/>
      <c r="AG542" s="33"/>
      <c r="AH542" s="33"/>
      <c r="AI542" s="33"/>
      <c r="AJ542" s="36"/>
      <c r="AK542" s="10">
        <v>6</v>
      </c>
      <c r="AL542" s="11">
        <v>9</v>
      </c>
      <c r="AM542" s="11">
        <v>15</v>
      </c>
      <c r="AN542" s="11">
        <v>15</v>
      </c>
      <c r="AO542" s="11">
        <v>21</v>
      </c>
      <c r="AP542" s="11">
        <v>17</v>
      </c>
      <c r="AQ542" s="11">
        <v>33</v>
      </c>
      <c r="AR542" s="11">
        <v>25</v>
      </c>
      <c r="AS542" s="11">
        <v>28</v>
      </c>
      <c r="AT542" s="11">
        <v>33</v>
      </c>
      <c r="AU542" s="11">
        <v>27</v>
      </c>
      <c r="AV542" s="11">
        <v>35</v>
      </c>
      <c r="AW542" s="12">
        <v>30</v>
      </c>
      <c r="AX542" s="13">
        <v>25</v>
      </c>
      <c r="AY542" s="13">
        <v>54</v>
      </c>
      <c r="AZ542" s="13">
        <v>69</v>
      </c>
      <c r="BA542" s="13">
        <v>67</v>
      </c>
      <c r="BB542" s="14">
        <v>65</v>
      </c>
      <c r="BC542" s="19">
        <f t="shared" si="44"/>
        <v>54</v>
      </c>
      <c r="BD542" s="55">
        <f t="shared" si="42"/>
        <v>1.0680740500162391</v>
      </c>
      <c r="BE542" s="19">
        <f t="shared" si="43"/>
        <v>0.9473530367002273</v>
      </c>
      <c r="BF542" s="19">
        <f t="shared" si="45"/>
        <v>0.97477102955505035</v>
      </c>
      <c r="BG542" s="19">
        <f t="shared" si="41"/>
        <v>0.98991230919129591</v>
      </c>
    </row>
    <row r="543" spans="1:59">
      <c r="A543" s="24">
        <v>542</v>
      </c>
      <c r="B543" s="31">
        <v>2007024</v>
      </c>
      <c r="C543" s="32" t="s">
        <v>541</v>
      </c>
      <c r="D543" s="21">
        <v>8</v>
      </c>
      <c r="E543" s="22">
        <v>9</v>
      </c>
      <c r="F543" s="22">
        <v>17</v>
      </c>
      <c r="G543" s="22">
        <v>25</v>
      </c>
      <c r="H543" s="22">
        <v>27</v>
      </c>
      <c r="I543" s="22">
        <v>32</v>
      </c>
      <c r="J543" s="23">
        <v>6</v>
      </c>
      <c r="Q543" s="33"/>
      <c r="R543" s="33"/>
      <c r="S543" s="33"/>
      <c r="T543" s="33"/>
      <c r="U543" s="33"/>
      <c r="V543" s="33"/>
      <c r="X543" s="34"/>
      <c r="Y543" s="33"/>
      <c r="Z543" s="33"/>
      <c r="AA543" s="33"/>
      <c r="AB543" s="33"/>
      <c r="AC543" s="35"/>
      <c r="AD543" s="33"/>
      <c r="AE543" s="33"/>
      <c r="AF543" s="33"/>
      <c r="AG543" s="33"/>
      <c r="AH543" s="33"/>
      <c r="AI543" s="33"/>
      <c r="AJ543" s="36"/>
      <c r="AK543" s="10">
        <v>7</v>
      </c>
      <c r="AL543" s="11">
        <v>6</v>
      </c>
      <c r="AM543" s="11">
        <v>13</v>
      </c>
      <c r="AN543" s="11">
        <v>16</v>
      </c>
      <c r="AO543" s="11">
        <v>20</v>
      </c>
      <c r="AP543" s="11">
        <v>6</v>
      </c>
      <c r="AQ543" s="11">
        <v>28</v>
      </c>
      <c r="AR543" s="11">
        <v>38</v>
      </c>
      <c r="AS543" s="11">
        <v>41</v>
      </c>
      <c r="AT543" s="11">
        <v>34</v>
      </c>
      <c r="AU543" s="11">
        <v>40</v>
      </c>
      <c r="AV543" s="11">
        <v>48</v>
      </c>
      <c r="AW543" s="12">
        <v>43</v>
      </c>
      <c r="AX543" s="13">
        <v>38</v>
      </c>
      <c r="AY543" s="13">
        <v>50</v>
      </c>
      <c r="AZ543" s="13">
        <v>64</v>
      </c>
      <c r="BA543" s="13">
        <v>61</v>
      </c>
      <c r="BB543" s="14">
        <v>58</v>
      </c>
      <c r="BC543" s="19">
        <f t="shared" si="44"/>
        <v>50</v>
      </c>
      <c r="BD543" s="55">
        <f t="shared" si="42"/>
        <v>1.0148749594024034</v>
      </c>
      <c r="BE543" s="19">
        <f t="shared" si="43"/>
        <v>0.94939915556999022</v>
      </c>
      <c r="BF543" s="19">
        <f t="shared" si="45"/>
        <v>0.97395258200714518</v>
      </c>
      <c r="BG543" s="19">
        <f t="shared" si="41"/>
        <v>0.98336472880805459</v>
      </c>
    </row>
    <row r="544" spans="1:59">
      <c r="A544" s="24">
        <v>543</v>
      </c>
      <c r="B544" s="31">
        <v>2007025</v>
      </c>
      <c r="C544" s="32" t="s">
        <v>542</v>
      </c>
      <c r="D544" s="21">
        <v>3</v>
      </c>
      <c r="E544" s="22">
        <v>16</v>
      </c>
      <c r="F544" s="22">
        <v>18</v>
      </c>
      <c r="G544" s="22">
        <v>22</v>
      </c>
      <c r="H544" s="22">
        <v>23</v>
      </c>
      <c r="I544" s="22">
        <v>26</v>
      </c>
      <c r="J544" s="23">
        <v>3</v>
      </c>
      <c r="Q544" s="33"/>
      <c r="R544" s="33"/>
      <c r="S544" s="33"/>
      <c r="T544" s="33"/>
      <c r="U544" s="33"/>
      <c r="V544" s="33"/>
      <c r="X544" s="34"/>
      <c r="Y544" s="33"/>
      <c r="Z544" s="33"/>
      <c r="AA544" s="33"/>
      <c r="AB544" s="33"/>
      <c r="AC544" s="35"/>
      <c r="AD544" s="33"/>
      <c r="AE544" s="33"/>
      <c r="AF544" s="33"/>
      <c r="AG544" s="33"/>
      <c r="AH544" s="33"/>
      <c r="AI544" s="33"/>
      <c r="AJ544" s="36"/>
      <c r="AK544" s="10">
        <v>6</v>
      </c>
      <c r="AL544" s="11">
        <v>12</v>
      </c>
      <c r="AM544" s="11">
        <v>13</v>
      </c>
      <c r="AN544" s="11">
        <v>18</v>
      </c>
      <c r="AO544" s="11">
        <v>17</v>
      </c>
      <c r="AP544" s="11">
        <v>20</v>
      </c>
      <c r="AQ544" s="11">
        <v>27</v>
      </c>
      <c r="AR544" s="11">
        <v>28</v>
      </c>
      <c r="AS544" s="11">
        <v>20</v>
      </c>
      <c r="AT544" s="11">
        <v>36</v>
      </c>
      <c r="AU544" s="11">
        <v>30</v>
      </c>
      <c r="AV544" s="11">
        <v>38</v>
      </c>
      <c r="AW544" s="12">
        <v>33</v>
      </c>
      <c r="AX544" s="13">
        <v>28</v>
      </c>
      <c r="AY544" s="13">
        <v>40</v>
      </c>
      <c r="AZ544" s="13">
        <v>36</v>
      </c>
      <c r="BA544" s="13">
        <v>51</v>
      </c>
      <c r="BB544" s="14">
        <v>48</v>
      </c>
      <c r="BC544" s="19">
        <f t="shared" si="44"/>
        <v>40</v>
      </c>
      <c r="BD544" s="55">
        <f t="shared" si="42"/>
        <v>0.93712244235141273</v>
      </c>
      <c r="BE544" s="19">
        <f t="shared" si="43"/>
        <v>0.9616758687885677</v>
      </c>
      <c r="BF544" s="19">
        <f t="shared" si="45"/>
        <v>0.96249431633647287</v>
      </c>
      <c r="BG544" s="19">
        <f t="shared" si="41"/>
        <v>0.97886326729457618</v>
      </c>
    </row>
    <row r="545" spans="1:59">
      <c r="A545" s="24">
        <v>544</v>
      </c>
      <c r="B545" s="31">
        <v>2007026</v>
      </c>
      <c r="C545" s="32" t="s">
        <v>543</v>
      </c>
      <c r="D545" s="21">
        <v>1</v>
      </c>
      <c r="E545" s="22">
        <v>4</v>
      </c>
      <c r="F545" s="22">
        <v>14</v>
      </c>
      <c r="G545" s="22">
        <v>16</v>
      </c>
      <c r="H545" s="22">
        <v>26</v>
      </c>
      <c r="I545" s="22">
        <v>29</v>
      </c>
      <c r="J545" s="23">
        <v>10</v>
      </c>
      <c r="Q545" s="33"/>
      <c r="R545" s="33"/>
      <c r="S545" s="33"/>
      <c r="T545" s="33"/>
      <c r="U545" s="33"/>
      <c r="V545" s="33"/>
      <c r="X545" s="34"/>
      <c r="Y545" s="33"/>
      <c r="Z545" s="33"/>
      <c r="AA545" s="33"/>
      <c r="AB545" s="33"/>
      <c r="AC545" s="35"/>
      <c r="AD545" s="33"/>
      <c r="AE545" s="33"/>
      <c r="AF545" s="33"/>
      <c r="AG545" s="33"/>
      <c r="AH545" s="33"/>
      <c r="AI545" s="33"/>
      <c r="AJ545" s="36"/>
      <c r="AK545" s="10">
        <v>9</v>
      </c>
      <c r="AL545" s="11">
        <v>6</v>
      </c>
      <c r="AM545" s="11">
        <v>15</v>
      </c>
      <c r="AN545" s="11">
        <v>18</v>
      </c>
      <c r="AO545" s="11">
        <v>13</v>
      </c>
      <c r="AP545" s="11">
        <v>18</v>
      </c>
      <c r="AQ545" s="11">
        <v>27</v>
      </c>
      <c r="AR545" s="11">
        <v>30</v>
      </c>
      <c r="AS545" s="11">
        <v>24</v>
      </c>
      <c r="AT545" s="11">
        <v>18</v>
      </c>
      <c r="AU545" s="11">
        <v>12</v>
      </c>
      <c r="AV545" s="11">
        <v>20</v>
      </c>
      <c r="AW545" s="12">
        <v>45</v>
      </c>
      <c r="AX545" s="13">
        <v>42</v>
      </c>
      <c r="AY545" s="13">
        <v>56</v>
      </c>
      <c r="AZ545" s="13">
        <v>54</v>
      </c>
      <c r="BA545" s="13">
        <v>52</v>
      </c>
      <c r="BB545" s="14">
        <v>50</v>
      </c>
      <c r="BC545" s="19">
        <f t="shared" si="44"/>
        <v>56</v>
      </c>
      <c r="BD545" s="55">
        <f t="shared" si="42"/>
        <v>0.95758363104904187</v>
      </c>
      <c r="BE545" s="19">
        <f t="shared" si="43"/>
        <v>1.0046443650535888</v>
      </c>
      <c r="BF545" s="19">
        <f t="shared" si="45"/>
        <v>0.9780448197466709</v>
      </c>
      <c r="BG545" s="19">
        <f t="shared" si="41"/>
        <v>0.98131860993829167</v>
      </c>
    </row>
    <row r="546" spans="1:59">
      <c r="A546" s="24">
        <v>545</v>
      </c>
      <c r="B546" s="31">
        <v>2007027</v>
      </c>
      <c r="C546" s="32" t="s">
        <v>544</v>
      </c>
      <c r="D546" s="21">
        <v>2</v>
      </c>
      <c r="E546" s="22">
        <v>3</v>
      </c>
      <c r="F546" s="22">
        <v>9</v>
      </c>
      <c r="G546" s="22">
        <v>22</v>
      </c>
      <c r="H546" s="22">
        <v>24</v>
      </c>
      <c r="I546" s="22">
        <v>27</v>
      </c>
      <c r="J546" s="23">
        <v>11</v>
      </c>
      <c r="Q546" s="33"/>
      <c r="R546" s="33"/>
      <c r="S546" s="33"/>
      <c r="T546" s="33"/>
      <c r="U546" s="33"/>
      <c r="V546" s="33"/>
      <c r="X546" s="34"/>
      <c r="Y546" s="33"/>
      <c r="Z546" s="33"/>
      <c r="AA546" s="33"/>
      <c r="AB546" s="33"/>
      <c r="AC546" s="35"/>
      <c r="AD546" s="33"/>
      <c r="AE546" s="33"/>
      <c r="AF546" s="33"/>
      <c r="AG546" s="33"/>
      <c r="AH546" s="33"/>
      <c r="AI546" s="33"/>
      <c r="AJ546" s="36"/>
      <c r="AK546" s="10">
        <v>3</v>
      </c>
      <c r="AL546" s="11">
        <v>11</v>
      </c>
      <c r="AM546" s="11">
        <v>17</v>
      </c>
      <c r="AN546" s="11">
        <v>15</v>
      </c>
      <c r="AO546" s="11">
        <v>17</v>
      </c>
      <c r="AP546" s="11">
        <v>15</v>
      </c>
      <c r="AQ546" s="11">
        <v>15</v>
      </c>
      <c r="AR546" s="11">
        <v>27</v>
      </c>
      <c r="AS546" s="11">
        <v>21</v>
      </c>
      <c r="AT546" s="11">
        <v>27</v>
      </c>
      <c r="AU546" s="11">
        <v>35</v>
      </c>
      <c r="AV546" s="11">
        <v>45</v>
      </c>
      <c r="AW546" s="12">
        <v>42</v>
      </c>
      <c r="AX546" s="13">
        <v>39</v>
      </c>
      <c r="AY546" s="13">
        <v>36</v>
      </c>
      <c r="AZ546" s="13">
        <v>33</v>
      </c>
      <c r="BA546" s="13">
        <v>30</v>
      </c>
      <c r="BB546" s="14">
        <v>27</v>
      </c>
      <c r="BC546" s="19">
        <f t="shared" si="44"/>
        <v>36</v>
      </c>
      <c r="BD546" s="55">
        <f t="shared" si="42"/>
        <v>0.96576810652809364</v>
      </c>
      <c r="BE546" s="19">
        <f t="shared" si="43"/>
        <v>0.96781422539785633</v>
      </c>
      <c r="BF546" s="19">
        <f t="shared" si="45"/>
        <v>0.97722637219876574</v>
      </c>
      <c r="BG546" s="19">
        <f t="shared" si="41"/>
        <v>0.97722637219876574</v>
      </c>
    </row>
    <row r="547" spans="1:59">
      <c r="A547" s="24">
        <v>546</v>
      </c>
      <c r="B547" s="31">
        <v>2007028</v>
      </c>
      <c r="C547" s="32" t="s">
        <v>545</v>
      </c>
      <c r="D547" s="21">
        <v>3</v>
      </c>
      <c r="E547" s="22">
        <v>8</v>
      </c>
      <c r="F547" s="22">
        <v>13</v>
      </c>
      <c r="G547" s="22">
        <v>20</v>
      </c>
      <c r="H547" s="22">
        <v>29</v>
      </c>
      <c r="I547" s="22">
        <v>30</v>
      </c>
      <c r="J547" s="23">
        <v>11</v>
      </c>
      <c r="Q547" s="33"/>
      <c r="R547" s="33"/>
      <c r="S547" s="33"/>
      <c r="T547" s="33"/>
      <c r="U547" s="33"/>
      <c r="V547" s="33"/>
      <c r="X547" s="34"/>
      <c r="Y547" s="33"/>
      <c r="Z547" s="33"/>
      <c r="AA547" s="33"/>
      <c r="AB547" s="33"/>
      <c r="AC547" s="35"/>
      <c r="AD547" s="33"/>
      <c r="AE547" s="33"/>
      <c r="AF547" s="33"/>
      <c r="AG547" s="33"/>
      <c r="AH547" s="33"/>
      <c r="AI547" s="33"/>
      <c r="AJ547" s="36"/>
      <c r="AK547" s="10">
        <v>7</v>
      </c>
      <c r="AL547" s="11">
        <v>7</v>
      </c>
      <c r="AM547" s="11">
        <v>13</v>
      </c>
      <c r="AN547" s="11">
        <v>13</v>
      </c>
      <c r="AO547" s="11">
        <v>19</v>
      </c>
      <c r="AP547" s="11">
        <v>23</v>
      </c>
      <c r="AQ547" s="11">
        <v>22</v>
      </c>
      <c r="AR547" s="11">
        <v>23</v>
      </c>
      <c r="AS547" s="11">
        <v>37</v>
      </c>
      <c r="AT547" s="11">
        <v>31</v>
      </c>
      <c r="AU547" s="11">
        <v>25</v>
      </c>
      <c r="AV547" s="11">
        <v>33</v>
      </c>
      <c r="AW547" s="12">
        <v>43</v>
      </c>
      <c r="AX547" s="13">
        <v>55</v>
      </c>
      <c r="AY547" s="13">
        <v>52</v>
      </c>
      <c r="AZ547" s="13">
        <v>49</v>
      </c>
      <c r="BA547" s="13">
        <v>46</v>
      </c>
      <c r="BB547" s="14">
        <v>43</v>
      </c>
      <c r="BC547" s="19">
        <f t="shared" si="44"/>
        <v>52</v>
      </c>
      <c r="BD547" s="55">
        <f t="shared" si="42"/>
        <v>0.95758363104904187</v>
      </c>
      <c r="BE547" s="19">
        <f t="shared" si="43"/>
        <v>1.0128288405326404</v>
      </c>
      <c r="BF547" s="19">
        <f t="shared" si="45"/>
        <v>0.97722637219876574</v>
      </c>
      <c r="BG547" s="19">
        <f t="shared" si="41"/>
        <v>0.97272491068528744</v>
      </c>
    </row>
    <row r="548" spans="1:59">
      <c r="A548" s="24">
        <v>547</v>
      </c>
      <c r="B548" s="31">
        <v>2007029</v>
      </c>
      <c r="C548" s="32" t="s">
        <v>546</v>
      </c>
      <c r="D548" s="21">
        <v>6</v>
      </c>
      <c r="E548" s="22">
        <v>8</v>
      </c>
      <c r="F548" s="22">
        <v>9</v>
      </c>
      <c r="G548" s="22">
        <v>11</v>
      </c>
      <c r="H548" s="22">
        <v>19</v>
      </c>
      <c r="I548" s="22">
        <v>21</v>
      </c>
      <c r="J548" s="23">
        <v>10</v>
      </c>
      <c r="Q548" s="33"/>
      <c r="R548" s="33"/>
      <c r="S548" s="33"/>
      <c r="T548" s="33"/>
      <c r="U548" s="33"/>
      <c r="V548" s="33"/>
      <c r="X548" s="34"/>
      <c r="Y548" s="33"/>
      <c r="Z548" s="33"/>
      <c r="AA548" s="33"/>
      <c r="AB548" s="33"/>
      <c r="AC548" s="35"/>
      <c r="AD548" s="33"/>
      <c r="AE548" s="33"/>
      <c r="AF548" s="33"/>
      <c r="AG548" s="33"/>
      <c r="AH548" s="33"/>
      <c r="AI548" s="33"/>
      <c r="AJ548" s="36"/>
      <c r="AK548" s="10">
        <v>5</v>
      </c>
      <c r="AL548" s="11">
        <v>10</v>
      </c>
      <c r="AM548" s="11">
        <v>14</v>
      </c>
      <c r="AN548" s="11">
        <v>14</v>
      </c>
      <c r="AO548" s="11">
        <v>18</v>
      </c>
      <c r="AP548" s="11">
        <v>18</v>
      </c>
      <c r="AQ548" s="11">
        <v>20</v>
      </c>
      <c r="AR548" s="11">
        <v>34</v>
      </c>
      <c r="AS548" s="11">
        <v>41</v>
      </c>
      <c r="AT548" s="11">
        <v>50</v>
      </c>
      <c r="AU548" s="11">
        <v>48</v>
      </c>
      <c r="AV548" s="11">
        <v>46</v>
      </c>
      <c r="AW548" s="12">
        <v>44</v>
      </c>
      <c r="AX548" s="13">
        <v>42</v>
      </c>
      <c r="AY548" s="13">
        <v>40</v>
      </c>
      <c r="AZ548" s="13">
        <v>38</v>
      </c>
      <c r="BA548" s="13">
        <v>36</v>
      </c>
      <c r="BB548" s="14">
        <v>54</v>
      </c>
      <c r="BC548" s="19">
        <f t="shared" si="44"/>
        <v>40</v>
      </c>
      <c r="BD548" s="55">
        <f t="shared" si="42"/>
        <v>0.91666125365378359</v>
      </c>
      <c r="BE548" s="19">
        <f t="shared" si="43"/>
        <v>0.96576810652809364</v>
      </c>
      <c r="BF548" s="19">
        <f t="shared" si="45"/>
        <v>0.96331276388437803</v>
      </c>
      <c r="BG548" s="19">
        <f t="shared" si="41"/>
        <v>0.96986034426761936</v>
      </c>
    </row>
    <row r="549" spans="1:59">
      <c r="A549" s="24">
        <v>548</v>
      </c>
      <c r="B549" s="31">
        <v>2007030</v>
      </c>
      <c r="C549" s="32" t="s">
        <v>547</v>
      </c>
      <c r="D549" s="21">
        <v>3</v>
      </c>
      <c r="E549" s="22">
        <v>16</v>
      </c>
      <c r="F549" s="22">
        <v>21</v>
      </c>
      <c r="G549" s="22">
        <v>22</v>
      </c>
      <c r="H549" s="22">
        <v>27</v>
      </c>
      <c r="I549" s="22">
        <v>30</v>
      </c>
      <c r="J549" s="23">
        <v>4</v>
      </c>
      <c r="Q549" s="33"/>
      <c r="R549" s="33"/>
      <c r="S549" s="33"/>
      <c r="T549" s="33"/>
      <c r="U549" s="33"/>
      <c r="V549" s="33"/>
      <c r="X549" s="34"/>
      <c r="Y549" s="33"/>
      <c r="Z549" s="33"/>
      <c r="AA549" s="33"/>
      <c r="AB549" s="33"/>
      <c r="AC549" s="35"/>
      <c r="AD549" s="33"/>
      <c r="AE549" s="33"/>
      <c r="AF549" s="33"/>
      <c r="AG549" s="33"/>
      <c r="AH549" s="33"/>
      <c r="AI549" s="33"/>
      <c r="AJ549" s="36"/>
      <c r="AK549" s="10">
        <v>2</v>
      </c>
      <c r="AL549" s="11">
        <v>11</v>
      </c>
      <c r="AM549" s="11">
        <v>9</v>
      </c>
      <c r="AN549" s="11">
        <v>17</v>
      </c>
      <c r="AO549" s="11">
        <v>14</v>
      </c>
      <c r="AP549" s="11">
        <v>23</v>
      </c>
      <c r="AQ549" s="11">
        <v>20</v>
      </c>
      <c r="AR549" s="11">
        <v>19</v>
      </c>
      <c r="AS549" s="11">
        <v>31</v>
      </c>
      <c r="AT549" s="11">
        <v>35</v>
      </c>
      <c r="AU549" s="11">
        <v>28</v>
      </c>
      <c r="AV549" s="11">
        <v>35</v>
      </c>
      <c r="AW549" s="12">
        <v>29</v>
      </c>
      <c r="AX549" s="13">
        <v>39</v>
      </c>
      <c r="AY549" s="13">
        <v>51</v>
      </c>
      <c r="AZ549" s="13">
        <v>47</v>
      </c>
      <c r="BA549" s="13">
        <v>43</v>
      </c>
      <c r="BB549" s="14">
        <v>39</v>
      </c>
      <c r="BC549" s="19">
        <f t="shared" si="44"/>
        <v>51</v>
      </c>
      <c r="BD549" s="55">
        <f t="shared" si="42"/>
        <v>0.9616758687885677</v>
      </c>
      <c r="BE549" s="19">
        <f t="shared" si="43"/>
        <v>0.94939915556999022</v>
      </c>
      <c r="BF549" s="19">
        <f t="shared" si="45"/>
        <v>0.96576810652809364</v>
      </c>
      <c r="BG549" s="19">
        <f t="shared" si="41"/>
        <v>0.96740500162390386</v>
      </c>
    </row>
    <row r="550" spans="1:59">
      <c r="A550" s="24">
        <v>549</v>
      </c>
      <c r="B550" s="31">
        <v>2007031</v>
      </c>
      <c r="C550" s="32" t="s">
        <v>548</v>
      </c>
      <c r="D550" s="21">
        <v>4</v>
      </c>
      <c r="E550" s="22">
        <v>6</v>
      </c>
      <c r="F550" s="22">
        <v>10</v>
      </c>
      <c r="G550" s="22">
        <v>12</v>
      </c>
      <c r="H550" s="22">
        <v>19</v>
      </c>
      <c r="I550" s="22">
        <v>31</v>
      </c>
      <c r="J550" s="23">
        <v>1</v>
      </c>
      <c r="Q550" s="33"/>
      <c r="R550" s="33"/>
      <c r="S550" s="33"/>
      <c r="T550" s="33"/>
      <c r="U550" s="33"/>
      <c r="V550" s="33"/>
      <c r="X550" s="34"/>
      <c r="Y550" s="33"/>
      <c r="Z550" s="33"/>
      <c r="AA550" s="33"/>
      <c r="AB550" s="33"/>
      <c r="AC550" s="35"/>
      <c r="AD550" s="33"/>
      <c r="AE550" s="33"/>
      <c r="AF550" s="33"/>
      <c r="AG550" s="33"/>
      <c r="AH550" s="33"/>
      <c r="AI550" s="33"/>
      <c r="AJ550" s="36"/>
      <c r="AK550" s="10">
        <v>4</v>
      </c>
      <c r="AL550" s="11">
        <v>10</v>
      </c>
      <c r="AM550" s="11">
        <v>12</v>
      </c>
      <c r="AN550" s="11">
        <v>10</v>
      </c>
      <c r="AO550" s="11">
        <v>26</v>
      </c>
      <c r="AP550" s="11">
        <v>26</v>
      </c>
      <c r="AQ550" s="11">
        <v>19</v>
      </c>
      <c r="AR550" s="11">
        <v>22</v>
      </c>
      <c r="AS550" s="11">
        <v>38</v>
      </c>
      <c r="AT550" s="11">
        <v>34</v>
      </c>
      <c r="AU550" s="11">
        <v>43</v>
      </c>
      <c r="AV550" s="11">
        <v>40</v>
      </c>
      <c r="AW550" s="12">
        <v>37</v>
      </c>
      <c r="AX550" s="13">
        <v>50</v>
      </c>
      <c r="AY550" s="13">
        <v>48</v>
      </c>
      <c r="AZ550" s="13">
        <v>46</v>
      </c>
      <c r="BA550" s="13">
        <v>44</v>
      </c>
      <c r="BB550" s="14">
        <v>62</v>
      </c>
      <c r="BC550" s="19">
        <f t="shared" si="44"/>
        <v>48</v>
      </c>
      <c r="BD550" s="55">
        <f t="shared" si="42"/>
        <v>0.92893796687236108</v>
      </c>
      <c r="BE550" s="19">
        <f t="shared" si="43"/>
        <v>0.94326079896070159</v>
      </c>
      <c r="BF550" s="19">
        <f t="shared" si="45"/>
        <v>0.96085742124066253</v>
      </c>
      <c r="BG550" s="19">
        <f t="shared" si="41"/>
        <v>0.97272491068528744</v>
      </c>
    </row>
    <row r="551" spans="1:59">
      <c r="A551" s="24">
        <v>550</v>
      </c>
      <c r="B551" s="31">
        <v>2007032</v>
      </c>
      <c r="C551" s="32" t="s">
        <v>549</v>
      </c>
      <c r="D551" s="21">
        <v>4</v>
      </c>
      <c r="E551" s="22">
        <v>8</v>
      </c>
      <c r="F551" s="22">
        <v>16</v>
      </c>
      <c r="G551" s="22">
        <v>24</v>
      </c>
      <c r="H551" s="22">
        <v>30</v>
      </c>
      <c r="I551" s="22">
        <v>32</v>
      </c>
      <c r="J551" s="23">
        <v>16</v>
      </c>
      <c r="Q551" s="33"/>
      <c r="R551" s="33"/>
      <c r="S551" s="33"/>
      <c r="T551" s="33"/>
      <c r="U551" s="33"/>
      <c r="V551" s="33"/>
      <c r="X551" s="34"/>
      <c r="Y551" s="33"/>
      <c r="Z551" s="33"/>
      <c r="AA551" s="33"/>
      <c r="AB551" s="33"/>
      <c r="AC551" s="35"/>
      <c r="AD551" s="33"/>
      <c r="AE551" s="33"/>
      <c r="AF551" s="33"/>
      <c r="AG551" s="33"/>
      <c r="AH551" s="33"/>
      <c r="AI551" s="33"/>
      <c r="AJ551" s="36"/>
      <c r="AK551" s="10">
        <v>6</v>
      </c>
      <c r="AL551" s="11">
        <v>2</v>
      </c>
      <c r="AM551" s="11">
        <v>14</v>
      </c>
      <c r="AN551" s="11">
        <v>12</v>
      </c>
      <c r="AO551" s="11">
        <v>16</v>
      </c>
      <c r="AP551" s="11">
        <v>10</v>
      </c>
      <c r="AQ551" s="11">
        <v>33</v>
      </c>
      <c r="AR551" s="11">
        <v>24</v>
      </c>
      <c r="AS551" s="11">
        <v>37</v>
      </c>
      <c r="AT551" s="11">
        <v>30</v>
      </c>
      <c r="AU551" s="11">
        <v>36</v>
      </c>
      <c r="AV551" s="11">
        <v>30</v>
      </c>
      <c r="AW551" s="12">
        <v>24</v>
      </c>
      <c r="AX551" s="13">
        <v>34</v>
      </c>
      <c r="AY551" s="13">
        <v>63</v>
      </c>
      <c r="AZ551" s="13">
        <v>60</v>
      </c>
      <c r="BA551" s="13">
        <v>57</v>
      </c>
      <c r="BB551" s="14">
        <v>54</v>
      </c>
      <c r="BC551" s="19">
        <f t="shared" si="44"/>
        <v>63</v>
      </c>
      <c r="BD551" s="55">
        <f t="shared" si="42"/>
        <v>1.0394283858395583</v>
      </c>
      <c r="BE551" s="19">
        <f t="shared" si="43"/>
        <v>1.0025982461838259</v>
      </c>
      <c r="BF551" s="19">
        <f t="shared" si="45"/>
        <v>0.97067879181552441</v>
      </c>
      <c r="BG551" s="19">
        <f t="shared" si="41"/>
        <v>0.98131860993829167</v>
      </c>
    </row>
    <row r="552" spans="1:59">
      <c r="A552" s="24">
        <v>551</v>
      </c>
      <c r="B552" s="31">
        <v>2007033</v>
      </c>
      <c r="C552" s="32" t="s">
        <v>550</v>
      </c>
      <c r="D552" s="21">
        <v>3</v>
      </c>
      <c r="E552" s="22">
        <v>4</v>
      </c>
      <c r="F552" s="22">
        <v>11</v>
      </c>
      <c r="G552" s="22">
        <v>17</v>
      </c>
      <c r="H552" s="22">
        <v>18</v>
      </c>
      <c r="I552" s="22">
        <v>28</v>
      </c>
      <c r="J552" s="23">
        <v>9</v>
      </c>
      <c r="Q552" s="33"/>
      <c r="R552" s="33"/>
      <c r="S552" s="33"/>
      <c r="T552" s="33"/>
      <c r="U552" s="33"/>
      <c r="V552" s="33"/>
      <c r="X552" s="34"/>
      <c r="Y552" s="33"/>
      <c r="Z552" s="33"/>
      <c r="AA552" s="33"/>
      <c r="AB552" s="33"/>
      <c r="AC552" s="35"/>
      <c r="AD552" s="33"/>
      <c r="AE552" s="33"/>
      <c r="AF552" s="33"/>
      <c r="AG552" s="33"/>
      <c r="AH552" s="33"/>
      <c r="AI552" s="33"/>
      <c r="AJ552" s="36"/>
      <c r="AK552" s="10">
        <v>6</v>
      </c>
      <c r="AL552" s="11">
        <v>9</v>
      </c>
      <c r="AM552" s="11">
        <v>16</v>
      </c>
      <c r="AN552" s="11">
        <v>21</v>
      </c>
      <c r="AO552" s="11">
        <v>18</v>
      </c>
      <c r="AP552" s="11">
        <v>17</v>
      </c>
      <c r="AQ552" s="11">
        <v>18</v>
      </c>
      <c r="AR552" s="11">
        <v>31</v>
      </c>
      <c r="AS552" s="11">
        <v>26</v>
      </c>
      <c r="AT552" s="11">
        <v>33</v>
      </c>
      <c r="AU552" s="11">
        <v>29</v>
      </c>
      <c r="AV552" s="11">
        <v>25</v>
      </c>
      <c r="AW552" s="12">
        <v>36</v>
      </c>
      <c r="AX552" s="13">
        <v>33</v>
      </c>
      <c r="AY552" s="13">
        <v>30</v>
      </c>
      <c r="AZ552" s="13">
        <v>45</v>
      </c>
      <c r="BA552" s="13">
        <v>62</v>
      </c>
      <c r="BB552" s="14">
        <v>61</v>
      </c>
      <c r="BC552" s="19">
        <f t="shared" si="44"/>
        <v>30</v>
      </c>
      <c r="BD552" s="55">
        <f t="shared" si="42"/>
        <v>0.94939915556999022</v>
      </c>
      <c r="BE552" s="19">
        <f t="shared" si="43"/>
        <v>0.95349139330951604</v>
      </c>
      <c r="BF552" s="19">
        <f t="shared" si="45"/>
        <v>0.9780448197466709</v>
      </c>
      <c r="BG552" s="19">
        <f t="shared" si="41"/>
        <v>0.97231568691133485</v>
      </c>
    </row>
    <row r="553" spans="1:59">
      <c r="A553" s="24">
        <v>552</v>
      </c>
      <c r="B553" s="31">
        <v>2007034</v>
      </c>
      <c r="C553" s="32" t="s">
        <v>551</v>
      </c>
      <c r="D553" s="21">
        <v>2</v>
      </c>
      <c r="E553" s="22">
        <v>9</v>
      </c>
      <c r="F553" s="22">
        <v>12</v>
      </c>
      <c r="G553" s="22">
        <v>14</v>
      </c>
      <c r="H553" s="22">
        <v>23</v>
      </c>
      <c r="I553" s="22">
        <v>25</v>
      </c>
      <c r="J553" s="23">
        <v>16</v>
      </c>
      <c r="Q553" s="33"/>
      <c r="R553" s="33"/>
      <c r="S553" s="33"/>
      <c r="T553" s="33"/>
      <c r="U553" s="33"/>
      <c r="V553" s="33"/>
      <c r="X553" s="34"/>
      <c r="Y553" s="33"/>
      <c r="Z553" s="33"/>
      <c r="AA553" s="33"/>
      <c r="AB553" s="33"/>
      <c r="AC553" s="35"/>
      <c r="AD553" s="33"/>
      <c r="AE553" s="33"/>
      <c r="AF553" s="33"/>
      <c r="AG553" s="33"/>
      <c r="AH553" s="33"/>
      <c r="AI553" s="33"/>
      <c r="AJ553" s="36"/>
      <c r="AK553" s="10">
        <v>7</v>
      </c>
      <c r="AL553" s="11">
        <v>9</v>
      </c>
      <c r="AM553" s="11">
        <v>15</v>
      </c>
      <c r="AN553" s="11">
        <v>13</v>
      </c>
      <c r="AO553" s="11">
        <v>15</v>
      </c>
      <c r="AP553" s="11">
        <v>21</v>
      </c>
      <c r="AQ553" s="11">
        <v>22</v>
      </c>
      <c r="AR553" s="11">
        <v>25</v>
      </c>
      <c r="AS553" s="11">
        <v>19</v>
      </c>
      <c r="AT553" s="11">
        <v>25</v>
      </c>
      <c r="AU553" s="11">
        <v>46</v>
      </c>
      <c r="AV553" s="11">
        <v>43</v>
      </c>
      <c r="AW553" s="12">
        <v>55</v>
      </c>
      <c r="AX553" s="13">
        <v>53</v>
      </c>
      <c r="AY553" s="13">
        <v>51</v>
      </c>
      <c r="AZ553" s="13">
        <v>49</v>
      </c>
      <c r="BA553" s="13">
        <v>47</v>
      </c>
      <c r="BB553" s="14">
        <v>45</v>
      </c>
      <c r="BC553" s="19">
        <f t="shared" si="44"/>
        <v>51</v>
      </c>
      <c r="BD553" s="55">
        <f t="shared" si="42"/>
        <v>0.99441377070477432</v>
      </c>
      <c r="BE553" s="19">
        <f t="shared" si="43"/>
        <v>0.95553751217927907</v>
      </c>
      <c r="BF553" s="19">
        <f t="shared" si="45"/>
        <v>0.97640792465086068</v>
      </c>
      <c r="BG553" s="19">
        <f t="shared" si="41"/>
        <v>0.97927249106852876</v>
      </c>
    </row>
    <row r="554" spans="1:59">
      <c r="A554" s="24">
        <v>553</v>
      </c>
      <c r="B554" s="31">
        <v>2007035</v>
      </c>
      <c r="C554" s="32" t="s">
        <v>552</v>
      </c>
      <c r="D554" s="21">
        <v>1</v>
      </c>
      <c r="E554" s="22">
        <v>4</v>
      </c>
      <c r="F554" s="22">
        <v>8</v>
      </c>
      <c r="G554" s="22">
        <v>12</v>
      </c>
      <c r="H554" s="22">
        <v>29</v>
      </c>
      <c r="I554" s="22">
        <v>31</v>
      </c>
      <c r="J554" s="23">
        <v>6</v>
      </c>
      <c r="Q554" s="33"/>
      <c r="R554" s="33"/>
      <c r="S554" s="33"/>
      <c r="T554" s="33"/>
      <c r="U554" s="33"/>
      <c r="V554" s="33"/>
      <c r="X554" s="34"/>
      <c r="Y554" s="33"/>
      <c r="Z554" s="33"/>
      <c r="AA554" s="33"/>
      <c r="AB554" s="33"/>
      <c r="AC554" s="35"/>
      <c r="AD554" s="33"/>
      <c r="AE554" s="33"/>
      <c r="AF554" s="33"/>
      <c r="AG554" s="33"/>
      <c r="AH554" s="33"/>
      <c r="AI554" s="33"/>
      <c r="AJ554" s="36"/>
      <c r="AK554" s="10">
        <v>7</v>
      </c>
      <c r="AL554" s="11">
        <v>5</v>
      </c>
      <c r="AM554" s="11">
        <v>15</v>
      </c>
      <c r="AN554" s="11">
        <v>13</v>
      </c>
      <c r="AO554" s="11">
        <v>15</v>
      </c>
      <c r="AP554" s="11">
        <v>21</v>
      </c>
      <c r="AQ554" s="11">
        <v>22</v>
      </c>
      <c r="AR554" s="11">
        <v>25</v>
      </c>
      <c r="AS554" s="11">
        <v>30</v>
      </c>
      <c r="AT554" s="11">
        <v>25</v>
      </c>
      <c r="AU554" s="11">
        <v>33</v>
      </c>
      <c r="AV554" s="11">
        <v>29</v>
      </c>
      <c r="AW554" s="12">
        <v>40</v>
      </c>
      <c r="AX554" s="13">
        <v>53</v>
      </c>
      <c r="AY554" s="13">
        <v>51</v>
      </c>
      <c r="AZ554" s="13">
        <v>49</v>
      </c>
      <c r="BA554" s="13">
        <v>47</v>
      </c>
      <c r="BB554" s="14">
        <v>45</v>
      </c>
      <c r="BC554" s="19">
        <f t="shared" si="44"/>
        <v>51</v>
      </c>
      <c r="BD554" s="55">
        <f t="shared" si="42"/>
        <v>0.99441377070477432</v>
      </c>
      <c r="BE554" s="19">
        <f t="shared" si="43"/>
        <v>0.9780448197466709</v>
      </c>
      <c r="BF554" s="19">
        <f t="shared" si="45"/>
        <v>0.97477102955505035</v>
      </c>
      <c r="BG554" s="19">
        <f t="shared" si="41"/>
        <v>0.98090938616433898</v>
      </c>
    </row>
    <row r="555" spans="1:59">
      <c r="A555" s="24">
        <v>554</v>
      </c>
      <c r="B555" s="31">
        <v>2007036</v>
      </c>
      <c r="C555" s="32" t="s">
        <v>553</v>
      </c>
      <c r="D555" s="21">
        <v>3</v>
      </c>
      <c r="E555" s="22">
        <v>14</v>
      </c>
      <c r="F555" s="22">
        <v>21</v>
      </c>
      <c r="G555" s="22">
        <v>23</v>
      </c>
      <c r="H555" s="22">
        <v>30</v>
      </c>
      <c r="I555" s="22">
        <v>31</v>
      </c>
      <c r="J555" s="23">
        <v>10</v>
      </c>
      <c r="Q555" s="33"/>
      <c r="R555" s="33"/>
      <c r="S555" s="33"/>
      <c r="T555" s="33"/>
      <c r="U555" s="33"/>
      <c r="V555" s="33"/>
      <c r="X555" s="34"/>
      <c r="Y555" s="33"/>
      <c r="Z555" s="33"/>
      <c r="AA555" s="33"/>
      <c r="AB555" s="33"/>
      <c r="AC555" s="35"/>
      <c r="AD555" s="33"/>
      <c r="AE555" s="33"/>
      <c r="AF555" s="33"/>
      <c r="AG555" s="33"/>
      <c r="AH555" s="33"/>
      <c r="AI555" s="33"/>
      <c r="AJ555" s="36"/>
      <c r="AK555" s="10">
        <v>5</v>
      </c>
      <c r="AL555" s="11">
        <v>14</v>
      </c>
      <c r="AM555" s="11">
        <v>12</v>
      </c>
      <c r="AN555" s="11">
        <v>14</v>
      </c>
      <c r="AO555" s="11">
        <v>10</v>
      </c>
      <c r="AP555" s="11">
        <v>34</v>
      </c>
      <c r="AQ555" s="11">
        <v>23</v>
      </c>
      <c r="AR555" s="11">
        <v>12</v>
      </c>
      <c r="AS555" s="11">
        <v>34</v>
      </c>
      <c r="AT555" s="11">
        <v>38</v>
      </c>
      <c r="AU555" s="11">
        <v>31</v>
      </c>
      <c r="AV555" s="11">
        <v>24</v>
      </c>
      <c r="AW555" s="12">
        <v>32</v>
      </c>
      <c r="AX555" s="13">
        <v>58</v>
      </c>
      <c r="AY555" s="13">
        <v>54</v>
      </c>
      <c r="AZ555" s="13">
        <v>50</v>
      </c>
      <c r="BA555" s="13">
        <v>46</v>
      </c>
      <c r="BB555" s="14">
        <v>42</v>
      </c>
      <c r="BC555" s="19">
        <f t="shared" si="44"/>
        <v>54</v>
      </c>
      <c r="BD555" s="55">
        <f t="shared" si="42"/>
        <v>1.0189671971419292</v>
      </c>
      <c r="BE555" s="19">
        <f t="shared" si="43"/>
        <v>0.97395258200714518</v>
      </c>
      <c r="BF555" s="19">
        <f t="shared" si="45"/>
        <v>0.96740500162390386</v>
      </c>
      <c r="BG555" s="19">
        <f t="shared" si="41"/>
        <v>0.99113998051315355</v>
      </c>
    </row>
    <row r="556" spans="1:59">
      <c r="A556" s="24">
        <v>555</v>
      </c>
      <c r="B556" s="31">
        <v>2007037</v>
      </c>
      <c r="C556" s="32" t="s">
        <v>554</v>
      </c>
      <c r="D556" s="21">
        <v>10</v>
      </c>
      <c r="E556" s="22">
        <v>11</v>
      </c>
      <c r="F556" s="22">
        <v>16</v>
      </c>
      <c r="G556" s="22">
        <v>23</v>
      </c>
      <c r="H556" s="22">
        <v>31</v>
      </c>
      <c r="I556" s="22">
        <v>33</v>
      </c>
      <c r="J556" s="23">
        <v>16</v>
      </c>
      <c r="Q556" s="33"/>
      <c r="R556" s="33"/>
      <c r="S556" s="33"/>
      <c r="T556" s="33"/>
      <c r="U556" s="33"/>
      <c r="V556" s="33"/>
      <c r="X556" s="34"/>
      <c r="Y556" s="33"/>
      <c r="Z556" s="33"/>
      <c r="AA556" s="33"/>
      <c r="AB556" s="33"/>
      <c r="AC556" s="35"/>
      <c r="AD556" s="33"/>
      <c r="AE556" s="33"/>
      <c r="AF556" s="33"/>
      <c r="AG556" s="33"/>
      <c r="AH556" s="33"/>
      <c r="AI556" s="33"/>
      <c r="AJ556" s="36"/>
      <c r="AK556" s="10">
        <v>7</v>
      </c>
      <c r="AL556" s="11">
        <v>12</v>
      </c>
      <c r="AM556" s="11">
        <v>9</v>
      </c>
      <c r="AN556" s="11">
        <v>22</v>
      </c>
      <c r="AO556" s="11">
        <v>19</v>
      </c>
      <c r="AP556" s="11">
        <v>20</v>
      </c>
      <c r="AQ556" s="11">
        <v>25</v>
      </c>
      <c r="AR556" s="11">
        <v>14</v>
      </c>
      <c r="AS556" s="11">
        <v>25</v>
      </c>
      <c r="AT556" s="11">
        <v>52</v>
      </c>
      <c r="AU556" s="11">
        <v>46</v>
      </c>
      <c r="AV556" s="11">
        <v>40</v>
      </c>
      <c r="AW556" s="12">
        <v>34</v>
      </c>
      <c r="AX556" s="13">
        <v>44</v>
      </c>
      <c r="AY556" s="13">
        <v>73</v>
      </c>
      <c r="AZ556" s="13">
        <v>70</v>
      </c>
      <c r="BA556" s="13">
        <v>67</v>
      </c>
      <c r="BB556" s="14">
        <v>64</v>
      </c>
      <c r="BC556" s="19">
        <f t="shared" si="44"/>
        <v>73</v>
      </c>
      <c r="BD556" s="55">
        <f t="shared" si="42"/>
        <v>1.0598895745371872</v>
      </c>
      <c r="BE556" s="19">
        <f t="shared" si="43"/>
        <v>1.0496589801883727</v>
      </c>
      <c r="BF556" s="19">
        <f t="shared" si="45"/>
        <v>0.99523221825267949</v>
      </c>
      <c r="BG556" s="19">
        <f t="shared" si="41"/>
        <v>1.000552127314063</v>
      </c>
    </row>
    <row r="557" spans="1:59">
      <c r="A557" s="24">
        <v>556</v>
      </c>
      <c r="B557" s="31">
        <v>2007038</v>
      </c>
      <c r="C557" s="32" t="s">
        <v>555</v>
      </c>
      <c r="D557" s="21">
        <v>3</v>
      </c>
      <c r="E557" s="22">
        <v>11</v>
      </c>
      <c r="F557" s="22">
        <v>14</v>
      </c>
      <c r="G557" s="22">
        <v>19</v>
      </c>
      <c r="H557" s="22">
        <v>21</v>
      </c>
      <c r="I557" s="22">
        <v>30</v>
      </c>
      <c r="J557" s="23">
        <v>5</v>
      </c>
      <c r="Q557" s="33"/>
      <c r="R557" s="33"/>
      <c r="S557" s="33"/>
      <c r="T557" s="33"/>
      <c r="U557" s="33"/>
      <c r="V557" s="33"/>
      <c r="X557" s="34"/>
      <c r="Y557" s="33"/>
      <c r="Z557" s="33"/>
      <c r="AA557" s="33"/>
      <c r="AB557" s="33"/>
      <c r="AC557" s="35"/>
      <c r="AD557" s="33"/>
      <c r="AE557" s="33"/>
      <c r="AF557" s="33"/>
      <c r="AG557" s="33"/>
      <c r="AH557" s="33"/>
      <c r="AI557" s="33"/>
      <c r="AJ557" s="36"/>
      <c r="AK557" s="10">
        <v>5</v>
      </c>
      <c r="AL557" s="11">
        <v>14</v>
      </c>
      <c r="AM557" s="11">
        <v>13</v>
      </c>
      <c r="AN557" s="11">
        <v>14</v>
      </c>
      <c r="AO557" s="11">
        <v>14</v>
      </c>
      <c r="AP557" s="11">
        <v>26</v>
      </c>
      <c r="AQ557" s="11">
        <v>17</v>
      </c>
      <c r="AR557" s="11">
        <v>18</v>
      </c>
      <c r="AS557" s="11">
        <v>32</v>
      </c>
      <c r="AT557" s="11">
        <v>38</v>
      </c>
      <c r="AU557" s="11">
        <v>33</v>
      </c>
      <c r="AV557" s="11">
        <v>28</v>
      </c>
      <c r="AW557" s="12">
        <v>38</v>
      </c>
      <c r="AX557" s="13">
        <v>50</v>
      </c>
      <c r="AY557" s="13">
        <v>47</v>
      </c>
      <c r="AZ557" s="13">
        <v>44</v>
      </c>
      <c r="BA557" s="13">
        <v>41</v>
      </c>
      <c r="BB557" s="14">
        <v>58</v>
      </c>
      <c r="BC557" s="19">
        <f t="shared" si="44"/>
        <v>47</v>
      </c>
      <c r="BD557" s="55">
        <f t="shared" si="42"/>
        <v>1.1294576161091263</v>
      </c>
      <c r="BE557" s="19">
        <f t="shared" si="43"/>
        <v>1.0394283858395583</v>
      </c>
      <c r="BF557" s="19">
        <f t="shared" si="45"/>
        <v>0.98622929522572267</v>
      </c>
      <c r="BG557" s="19">
        <f t="shared" si="41"/>
        <v>0.99850600844430004</v>
      </c>
    </row>
    <row r="558" spans="1:59">
      <c r="A558" s="24">
        <v>557</v>
      </c>
      <c r="B558" s="31">
        <v>2007039</v>
      </c>
      <c r="C558" s="32" t="s">
        <v>556</v>
      </c>
      <c r="D558" s="21">
        <v>6</v>
      </c>
      <c r="E558" s="22">
        <v>7</v>
      </c>
      <c r="F558" s="22">
        <v>19</v>
      </c>
      <c r="G558" s="22">
        <v>24</v>
      </c>
      <c r="H558" s="22">
        <v>27</v>
      </c>
      <c r="I558" s="22">
        <v>29</v>
      </c>
      <c r="J558" s="23">
        <v>1</v>
      </c>
      <c r="Q558" s="33"/>
      <c r="R558" s="33"/>
      <c r="S558" s="33"/>
      <c r="T558" s="33"/>
      <c r="U558" s="33"/>
      <c r="V558" s="33"/>
      <c r="X558" s="34"/>
      <c r="Y558" s="33"/>
      <c r="Z558" s="33"/>
      <c r="AA558" s="33"/>
      <c r="AB558" s="33"/>
      <c r="AC558" s="35"/>
      <c r="AD558" s="33"/>
      <c r="AE558" s="33"/>
      <c r="AF558" s="33"/>
      <c r="AG558" s="33"/>
      <c r="AH558" s="33"/>
      <c r="AI558" s="33"/>
      <c r="AJ558" s="36"/>
      <c r="AK558" s="10">
        <v>4</v>
      </c>
      <c r="AL558" s="11">
        <v>12</v>
      </c>
      <c r="AM558" s="11">
        <v>17</v>
      </c>
      <c r="AN558" s="11">
        <v>10</v>
      </c>
      <c r="AO558" s="11">
        <v>21</v>
      </c>
      <c r="AP558" s="11">
        <v>24</v>
      </c>
      <c r="AQ558" s="11">
        <v>22</v>
      </c>
      <c r="AR558" s="11">
        <v>42</v>
      </c>
      <c r="AS558" s="11">
        <v>35</v>
      </c>
      <c r="AT558" s="11">
        <v>28</v>
      </c>
      <c r="AU558" s="11">
        <v>34</v>
      </c>
      <c r="AV558" s="11">
        <v>42</v>
      </c>
      <c r="AW558" s="12">
        <v>52</v>
      </c>
      <c r="AX558" s="13">
        <v>48</v>
      </c>
      <c r="AY558" s="13">
        <v>44</v>
      </c>
      <c r="AZ558" s="13">
        <v>40</v>
      </c>
      <c r="BA558" s="13">
        <v>36</v>
      </c>
      <c r="BB558" s="14">
        <v>52</v>
      </c>
      <c r="BC558" s="19">
        <f t="shared" si="44"/>
        <v>44</v>
      </c>
      <c r="BD558" s="55">
        <f t="shared" si="42"/>
        <v>1.1008119519324455</v>
      </c>
      <c r="BE558" s="19">
        <f t="shared" si="43"/>
        <v>1.04761286131861</v>
      </c>
      <c r="BF558" s="19">
        <f t="shared" si="45"/>
        <v>0.98213705748619684</v>
      </c>
      <c r="BG558" s="19">
        <f t="shared" si="41"/>
        <v>0.99195842806105872</v>
      </c>
    </row>
    <row r="559" spans="1:59">
      <c r="A559" s="24">
        <v>558</v>
      </c>
      <c r="B559" s="31">
        <v>2007040</v>
      </c>
      <c r="C559" s="32" t="s">
        <v>557</v>
      </c>
      <c r="D559" s="21">
        <v>13</v>
      </c>
      <c r="E559" s="22">
        <v>14</v>
      </c>
      <c r="F559" s="22">
        <v>15</v>
      </c>
      <c r="G559" s="22">
        <v>19</v>
      </c>
      <c r="H559" s="22">
        <v>24</v>
      </c>
      <c r="I559" s="22">
        <v>30</v>
      </c>
      <c r="J559" s="23">
        <v>10</v>
      </c>
      <c r="Q559" s="33"/>
      <c r="R559" s="33"/>
      <c r="S559" s="33"/>
      <c r="T559" s="33"/>
      <c r="U559" s="33"/>
      <c r="V559" s="33"/>
      <c r="X559" s="34"/>
      <c r="Y559" s="33"/>
      <c r="Z559" s="33"/>
      <c r="AA559" s="33"/>
      <c r="AB559" s="33"/>
      <c r="AC559" s="35"/>
      <c r="AD559" s="33"/>
      <c r="AE559" s="33"/>
      <c r="AF559" s="33"/>
      <c r="AG559" s="33"/>
      <c r="AH559" s="33"/>
      <c r="AI559" s="33"/>
      <c r="AJ559" s="36"/>
      <c r="AK559" s="10">
        <v>4</v>
      </c>
      <c r="AL559" s="11">
        <v>11</v>
      </c>
      <c r="AM559" s="11">
        <v>15</v>
      </c>
      <c r="AN559" s="11">
        <v>7</v>
      </c>
      <c r="AO559" s="11">
        <v>17</v>
      </c>
      <c r="AP559" s="11">
        <v>27</v>
      </c>
      <c r="AQ559" s="11">
        <v>25</v>
      </c>
      <c r="AR559" s="11">
        <v>25</v>
      </c>
      <c r="AS559" s="11">
        <v>27</v>
      </c>
      <c r="AT559" s="11">
        <v>19</v>
      </c>
      <c r="AU559" s="11">
        <v>24</v>
      </c>
      <c r="AV559" s="11">
        <v>31</v>
      </c>
      <c r="AW559" s="12">
        <v>40</v>
      </c>
      <c r="AX559" s="13">
        <v>67</v>
      </c>
      <c r="AY559" s="13">
        <v>64</v>
      </c>
      <c r="AZ559" s="13">
        <v>61</v>
      </c>
      <c r="BA559" s="13">
        <v>58</v>
      </c>
      <c r="BB559" s="14">
        <v>75</v>
      </c>
      <c r="BC559" s="19">
        <f t="shared" si="44"/>
        <v>64</v>
      </c>
      <c r="BD559" s="55">
        <f t="shared" si="42"/>
        <v>1.1540110425462813</v>
      </c>
      <c r="BE559" s="19">
        <f t="shared" si="43"/>
        <v>1.0742124066255279</v>
      </c>
      <c r="BF559" s="19">
        <f t="shared" si="45"/>
        <v>1.0066904839233517</v>
      </c>
      <c r="BG559" s="19">
        <f t="shared" si="41"/>
        <v>0.99359532315686916</v>
      </c>
    </row>
    <row r="560" spans="1:59">
      <c r="A560" s="24">
        <v>559</v>
      </c>
      <c r="B560" s="31">
        <v>2007041</v>
      </c>
      <c r="C560" s="32" t="s">
        <v>558</v>
      </c>
      <c r="D560" s="21">
        <v>1</v>
      </c>
      <c r="E560" s="22">
        <v>3</v>
      </c>
      <c r="F560" s="22">
        <v>9</v>
      </c>
      <c r="G560" s="22">
        <v>11</v>
      </c>
      <c r="H560" s="22">
        <v>26</v>
      </c>
      <c r="I560" s="22">
        <v>31</v>
      </c>
      <c r="J560" s="23">
        <v>12</v>
      </c>
      <c r="Q560" s="33"/>
      <c r="R560" s="33"/>
      <c r="S560" s="33"/>
      <c r="T560" s="33"/>
      <c r="U560" s="33"/>
      <c r="V560" s="33"/>
      <c r="X560" s="34"/>
      <c r="Y560" s="33"/>
      <c r="Z560" s="33"/>
      <c r="AA560" s="33"/>
      <c r="AB560" s="33"/>
      <c r="AC560" s="35"/>
      <c r="AD560" s="33"/>
      <c r="AE560" s="33"/>
      <c r="AF560" s="33"/>
      <c r="AG560" s="33"/>
      <c r="AH560" s="33"/>
      <c r="AI560" s="33"/>
      <c r="AJ560" s="36"/>
      <c r="AK560" s="10">
        <v>6</v>
      </c>
      <c r="AL560" s="11">
        <v>13</v>
      </c>
      <c r="AM560" s="11">
        <v>11</v>
      </c>
      <c r="AN560" s="11">
        <v>15</v>
      </c>
      <c r="AO560" s="11">
        <v>18</v>
      </c>
      <c r="AP560" s="11">
        <v>17</v>
      </c>
      <c r="AQ560" s="11">
        <v>18</v>
      </c>
      <c r="AR560" s="11">
        <v>21</v>
      </c>
      <c r="AS560" s="11">
        <v>26</v>
      </c>
      <c r="AT560" s="11">
        <v>33</v>
      </c>
      <c r="AU560" s="11">
        <v>29</v>
      </c>
      <c r="AV560" s="11">
        <v>39</v>
      </c>
      <c r="AW560" s="12">
        <v>36</v>
      </c>
      <c r="AX560" s="13">
        <v>49</v>
      </c>
      <c r="AY560" s="13">
        <v>47</v>
      </c>
      <c r="AZ560" s="13">
        <v>45</v>
      </c>
      <c r="BA560" s="13">
        <v>43</v>
      </c>
      <c r="BB560" s="14">
        <v>41</v>
      </c>
      <c r="BC560" s="19">
        <f t="shared" si="44"/>
        <v>47</v>
      </c>
      <c r="BD560" s="55">
        <f t="shared" si="42"/>
        <v>1.1253653783696005</v>
      </c>
      <c r="BE560" s="19">
        <f t="shared" si="43"/>
        <v>1.0721662877557647</v>
      </c>
      <c r="BF560" s="19">
        <f t="shared" si="45"/>
        <v>1.0165118544982137</v>
      </c>
      <c r="BG560" s="19">
        <f t="shared" si="41"/>
        <v>0.99277687560896399</v>
      </c>
    </row>
    <row r="561" spans="1:59">
      <c r="A561" s="24">
        <v>560</v>
      </c>
      <c r="B561" s="31">
        <v>2007042</v>
      </c>
      <c r="C561" s="32" t="s">
        <v>559</v>
      </c>
      <c r="D561" s="21">
        <v>3</v>
      </c>
      <c r="E561" s="22">
        <v>13</v>
      </c>
      <c r="F561" s="22">
        <v>16</v>
      </c>
      <c r="G561" s="22">
        <v>19</v>
      </c>
      <c r="H561" s="22">
        <v>32</v>
      </c>
      <c r="I561" s="22">
        <v>33</v>
      </c>
      <c r="J561" s="23">
        <v>8</v>
      </c>
      <c r="Q561" s="33"/>
      <c r="R561" s="33"/>
      <c r="S561" s="33"/>
      <c r="T561" s="33"/>
      <c r="U561" s="33"/>
      <c r="V561" s="33"/>
      <c r="X561" s="34"/>
      <c r="Y561" s="33"/>
      <c r="Z561" s="33"/>
      <c r="AA561" s="33"/>
      <c r="AB561" s="33"/>
      <c r="AC561" s="35"/>
      <c r="AD561" s="33"/>
      <c r="AE561" s="33"/>
      <c r="AF561" s="33"/>
      <c r="AG561" s="33"/>
      <c r="AH561" s="33"/>
      <c r="AI561" s="33"/>
      <c r="AJ561" s="36"/>
      <c r="AK561" s="10">
        <v>5</v>
      </c>
      <c r="AL561" s="11">
        <v>8</v>
      </c>
      <c r="AM561" s="11">
        <v>16</v>
      </c>
      <c r="AN561" s="11">
        <v>14</v>
      </c>
      <c r="AO561" s="11">
        <v>25</v>
      </c>
      <c r="AP561" s="11">
        <v>12</v>
      </c>
      <c r="AQ561" s="11">
        <v>26</v>
      </c>
      <c r="AR561" s="11">
        <v>26</v>
      </c>
      <c r="AS561" s="11">
        <v>28</v>
      </c>
      <c r="AT561" s="11">
        <v>32</v>
      </c>
      <c r="AU561" s="11">
        <v>25</v>
      </c>
      <c r="AV561" s="11">
        <v>32</v>
      </c>
      <c r="AW561" s="12">
        <v>26</v>
      </c>
      <c r="AX561" s="13">
        <v>20</v>
      </c>
      <c r="AY561" s="13">
        <v>65</v>
      </c>
      <c r="AZ561" s="13">
        <v>62</v>
      </c>
      <c r="BA561" s="13">
        <v>59</v>
      </c>
      <c r="BB561" s="14">
        <v>76</v>
      </c>
      <c r="BC561" s="19">
        <f t="shared" si="44"/>
        <v>65</v>
      </c>
      <c r="BD561" s="55">
        <f t="shared" si="42"/>
        <v>1.0926274764533939</v>
      </c>
      <c r="BE561" s="19">
        <f t="shared" si="43"/>
        <v>1.0762585254952908</v>
      </c>
      <c r="BF561" s="19">
        <f t="shared" si="45"/>
        <v>1.0255147775251705</v>
      </c>
      <c r="BG561" s="19">
        <f t="shared" si="41"/>
        <v>0.99686911334848971</v>
      </c>
    </row>
    <row r="562" spans="1:59">
      <c r="A562" s="24">
        <v>561</v>
      </c>
      <c r="B562" s="31">
        <v>2007043</v>
      </c>
      <c r="C562" s="32" t="s">
        <v>560</v>
      </c>
      <c r="D562" s="21">
        <v>3</v>
      </c>
      <c r="E562" s="22">
        <v>8</v>
      </c>
      <c r="F562" s="22">
        <v>10</v>
      </c>
      <c r="G562" s="22">
        <v>11</v>
      </c>
      <c r="H562" s="22">
        <v>14</v>
      </c>
      <c r="I562" s="22">
        <v>30</v>
      </c>
      <c r="J562" s="23">
        <v>5</v>
      </c>
      <c r="Q562" s="33"/>
      <c r="R562" s="33"/>
      <c r="S562" s="33"/>
      <c r="T562" s="33"/>
      <c r="U562" s="33"/>
      <c r="V562" s="33"/>
      <c r="X562" s="34"/>
      <c r="Y562" s="33"/>
      <c r="Z562" s="33"/>
      <c r="AA562" s="33"/>
      <c r="AB562" s="33"/>
      <c r="AC562" s="35"/>
      <c r="AD562" s="33"/>
      <c r="AE562" s="33"/>
      <c r="AF562" s="33"/>
      <c r="AG562" s="33"/>
      <c r="AH562" s="33"/>
      <c r="AI562" s="33"/>
      <c r="AJ562" s="36"/>
      <c r="AK562" s="10">
        <v>7</v>
      </c>
      <c r="AL562" s="11">
        <v>12</v>
      </c>
      <c r="AM562" s="11">
        <v>11</v>
      </c>
      <c r="AN562" s="11">
        <v>16</v>
      </c>
      <c r="AO562" s="11">
        <v>13</v>
      </c>
      <c r="AP562" s="11">
        <v>20</v>
      </c>
      <c r="AQ562" s="11">
        <v>22</v>
      </c>
      <c r="AR562" s="11">
        <v>16</v>
      </c>
      <c r="AS562" s="11">
        <v>32</v>
      </c>
      <c r="AT562" s="11">
        <v>40</v>
      </c>
      <c r="AU562" s="11">
        <v>37</v>
      </c>
      <c r="AV562" s="11">
        <v>34</v>
      </c>
      <c r="AW562" s="12">
        <v>46</v>
      </c>
      <c r="AX562" s="13">
        <v>60</v>
      </c>
      <c r="AY562" s="13">
        <v>59</v>
      </c>
      <c r="AZ562" s="13">
        <v>58</v>
      </c>
      <c r="BA562" s="13">
        <v>57</v>
      </c>
      <c r="BB562" s="14">
        <v>56</v>
      </c>
      <c r="BC562" s="19">
        <f t="shared" si="44"/>
        <v>59</v>
      </c>
      <c r="BD562" s="55">
        <f t="shared" si="42"/>
        <v>1.1417343293277038</v>
      </c>
      <c r="BE562" s="19">
        <f t="shared" si="43"/>
        <v>1.1355959727184151</v>
      </c>
      <c r="BF562" s="19">
        <f t="shared" si="45"/>
        <v>1.0492497564144203</v>
      </c>
      <c r="BG562" s="19">
        <f t="shared" si="41"/>
        <v>1.0030074699577785</v>
      </c>
    </row>
    <row r="563" spans="1:59">
      <c r="A563" s="24">
        <v>562</v>
      </c>
      <c r="B563" s="31">
        <v>2007044</v>
      </c>
      <c r="C563" s="32" t="s">
        <v>561</v>
      </c>
      <c r="D563" s="21">
        <v>9</v>
      </c>
      <c r="E563" s="22">
        <v>13</v>
      </c>
      <c r="F563" s="22">
        <v>20</v>
      </c>
      <c r="G563" s="22">
        <v>21</v>
      </c>
      <c r="H563" s="22">
        <v>24</v>
      </c>
      <c r="I563" s="22">
        <v>32</v>
      </c>
      <c r="J563" s="23">
        <v>8</v>
      </c>
      <c r="Q563" s="33"/>
      <c r="R563" s="33"/>
      <c r="S563" s="33"/>
      <c r="T563" s="33"/>
      <c r="U563" s="33"/>
      <c r="V563" s="33"/>
      <c r="X563" s="34"/>
      <c r="Y563" s="33"/>
      <c r="Z563" s="33"/>
      <c r="AA563" s="33"/>
      <c r="AB563" s="33"/>
      <c r="AC563" s="35"/>
      <c r="AD563" s="33"/>
      <c r="AE563" s="33"/>
      <c r="AF563" s="33"/>
      <c r="AG563" s="33"/>
      <c r="AH563" s="33"/>
      <c r="AI563" s="33"/>
      <c r="AJ563" s="36"/>
      <c r="AK563" s="10">
        <v>5</v>
      </c>
      <c r="AL563" s="11">
        <v>3</v>
      </c>
      <c r="AM563" s="11">
        <v>14</v>
      </c>
      <c r="AN563" s="11">
        <v>11</v>
      </c>
      <c r="AO563" s="11">
        <v>21</v>
      </c>
      <c r="AP563" s="11">
        <v>15</v>
      </c>
      <c r="AQ563" s="11">
        <v>20</v>
      </c>
      <c r="AR563" s="11">
        <v>19</v>
      </c>
      <c r="AS563" s="11">
        <v>42</v>
      </c>
      <c r="AT563" s="11">
        <v>35</v>
      </c>
      <c r="AU563" s="11">
        <v>41</v>
      </c>
      <c r="AV563" s="11">
        <v>49</v>
      </c>
      <c r="AW563" s="12">
        <v>44</v>
      </c>
      <c r="AX563" s="13">
        <v>39</v>
      </c>
      <c r="AY563" s="13">
        <v>51</v>
      </c>
      <c r="AZ563" s="13">
        <v>47</v>
      </c>
      <c r="BA563" s="13">
        <v>43</v>
      </c>
      <c r="BB563" s="14">
        <v>39</v>
      </c>
      <c r="BC563" s="19">
        <f t="shared" si="44"/>
        <v>51</v>
      </c>
      <c r="BD563" s="55">
        <f t="shared" si="42"/>
        <v>1.1703799935043846</v>
      </c>
      <c r="BE563" s="19">
        <f t="shared" si="43"/>
        <v>1.1355959727184151</v>
      </c>
      <c r="BF563" s="19">
        <f t="shared" si="45"/>
        <v>1.0394283858395583</v>
      </c>
      <c r="BG563" s="19">
        <f t="shared" si="41"/>
        <v>1.0013705748619681</v>
      </c>
    </row>
    <row r="564" spans="1:59">
      <c r="A564" s="24">
        <v>563</v>
      </c>
      <c r="B564" s="31">
        <v>2007045</v>
      </c>
      <c r="C564" s="32" t="s">
        <v>562</v>
      </c>
      <c r="D564" s="21">
        <v>1</v>
      </c>
      <c r="E564" s="22">
        <v>12</v>
      </c>
      <c r="F564" s="22">
        <v>18</v>
      </c>
      <c r="G564" s="22">
        <v>21</v>
      </c>
      <c r="H564" s="22">
        <v>28</v>
      </c>
      <c r="I564" s="22">
        <v>30</v>
      </c>
      <c r="J564" s="23">
        <v>10</v>
      </c>
      <c r="Q564" s="33"/>
      <c r="R564" s="33"/>
      <c r="S564" s="33"/>
      <c r="T564" s="33"/>
      <c r="U564" s="33"/>
      <c r="V564" s="33"/>
      <c r="X564" s="34"/>
      <c r="Y564" s="33"/>
      <c r="Z564" s="33"/>
      <c r="AA564" s="33"/>
      <c r="AB564" s="33"/>
      <c r="AC564" s="35"/>
      <c r="AD564" s="33"/>
      <c r="AE564" s="33"/>
      <c r="AF564" s="33"/>
      <c r="AG564" s="33"/>
      <c r="AH564" s="33"/>
      <c r="AI564" s="33"/>
      <c r="AJ564" s="36"/>
      <c r="AK564" s="10">
        <v>2</v>
      </c>
      <c r="AL564" s="11">
        <v>6</v>
      </c>
      <c r="AM564" s="11">
        <v>10</v>
      </c>
      <c r="AN564" s="11">
        <v>8</v>
      </c>
      <c r="AO564" s="11">
        <v>12</v>
      </c>
      <c r="AP564" s="11">
        <v>22</v>
      </c>
      <c r="AQ564" s="11">
        <v>11</v>
      </c>
      <c r="AR564" s="11">
        <v>20</v>
      </c>
      <c r="AS564" s="11">
        <v>33</v>
      </c>
      <c r="AT564" s="11">
        <v>26</v>
      </c>
      <c r="AU564" s="11">
        <v>32</v>
      </c>
      <c r="AV564" s="11">
        <v>26</v>
      </c>
      <c r="AW564" s="12">
        <v>35</v>
      </c>
      <c r="AX564" s="13">
        <v>46</v>
      </c>
      <c r="AY564" s="13">
        <v>42</v>
      </c>
      <c r="AZ564" s="13">
        <v>38</v>
      </c>
      <c r="BA564" s="13">
        <v>53</v>
      </c>
      <c r="BB564" s="14">
        <v>50</v>
      </c>
      <c r="BC564" s="19">
        <f t="shared" si="44"/>
        <v>42</v>
      </c>
      <c r="BD564" s="55">
        <f t="shared" si="42"/>
        <v>1.0803507632348164</v>
      </c>
      <c r="BE564" s="19">
        <f t="shared" si="43"/>
        <v>1.1171809028905488</v>
      </c>
      <c r="BF564" s="19">
        <f t="shared" si="45"/>
        <v>1.0255147775251705</v>
      </c>
      <c r="BG564" s="19">
        <f t="shared" ref="BG564:BG627" si="46">IF($B564="","",SUM($BC515:$BC564)/50/$BM$3)</f>
        <v>0.99768756089639488</v>
      </c>
    </row>
    <row r="565" spans="1:59">
      <c r="A565" s="24">
        <v>564</v>
      </c>
      <c r="B565" s="31">
        <v>2007046</v>
      </c>
      <c r="C565" s="32" t="s">
        <v>563</v>
      </c>
      <c r="D565" s="21">
        <v>2</v>
      </c>
      <c r="E565" s="22">
        <v>6</v>
      </c>
      <c r="F565" s="22">
        <v>7</v>
      </c>
      <c r="G565" s="22">
        <v>9</v>
      </c>
      <c r="H565" s="22">
        <v>19</v>
      </c>
      <c r="I565" s="22">
        <v>26</v>
      </c>
      <c r="J565" s="23">
        <v>14</v>
      </c>
      <c r="Q565" s="33"/>
      <c r="R565" s="33"/>
      <c r="S565" s="33"/>
      <c r="T565" s="33"/>
      <c r="U565" s="33"/>
      <c r="V565" s="33"/>
      <c r="X565" s="34"/>
      <c r="Y565" s="33"/>
      <c r="Z565" s="33"/>
      <c r="AA565" s="33"/>
      <c r="AB565" s="33"/>
      <c r="AC565" s="35"/>
      <c r="AD565" s="33"/>
      <c r="AE565" s="33"/>
      <c r="AF565" s="33"/>
      <c r="AG565" s="33"/>
      <c r="AH565" s="33"/>
      <c r="AI565" s="33"/>
      <c r="AJ565" s="36"/>
      <c r="AK565" s="10">
        <v>6</v>
      </c>
      <c r="AL565" s="11">
        <v>13</v>
      </c>
      <c r="AM565" s="11">
        <v>14</v>
      </c>
      <c r="AN565" s="11">
        <v>9</v>
      </c>
      <c r="AO565" s="11">
        <v>20</v>
      </c>
      <c r="AP565" s="11">
        <v>21</v>
      </c>
      <c r="AQ565" s="11">
        <v>24</v>
      </c>
      <c r="AR565" s="11">
        <v>39</v>
      </c>
      <c r="AS565" s="11">
        <v>36</v>
      </c>
      <c r="AT565" s="11">
        <v>33</v>
      </c>
      <c r="AU565" s="11">
        <v>30</v>
      </c>
      <c r="AV565" s="11">
        <v>41</v>
      </c>
      <c r="AW565" s="12">
        <v>39</v>
      </c>
      <c r="AX565" s="13">
        <v>37</v>
      </c>
      <c r="AY565" s="13">
        <v>35</v>
      </c>
      <c r="AZ565" s="13">
        <v>33</v>
      </c>
      <c r="BA565" s="13">
        <v>31</v>
      </c>
      <c r="BB565" s="14">
        <v>49</v>
      </c>
      <c r="BC565" s="19">
        <f t="shared" si="44"/>
        <v>35</v>
      </c>
      <c r="BD565" s="55">
        <f t="shared" si="42"/>
        <v>1.0312439103605067</v>
      </c>
      <c r="BE565" s="19">
        <f t="shared" si="43"/>
        <v>1.0783046443650537</v>
      </c>
      <c r="BF565" s="19">
        <f t="shared" si="45"/>
        <v>1.0124196167586879</v>
      </c>
      <c r="BG565" s="19">
        <f t="shared" si="46"/>
        <v>0.99236765183501141</v>
      </c>
    </row>
    <row r="566" spans="1:59">
      <c r="A566" s="24">
        <v>565</v>
      </c>
      <c r="B566" s="31">
        <v>2007047</v>
      </c>
      <c r="C566" s="32" t="s">
        <v>564</v>
      </c>
      <c r="D566" s="21">
        <v>2</v>
      </c>
      <c r="E566" s="22">
        <v>4</v>
      </c>
      <c r="F566" s="22">
        <v>16</v>
      </c>
      <c r="G566" s="22">
        <v>18</v>
      </c>
      <c r="H566" s="22">
        <v>23</v>
      </c>
      <c r="I566" s="22">
        <v>30</v>
      </c>
      <c r="J566" s="23">
        <v>6</v>
      </c>
      <c r="Q566" s="33"/>
      <c r="R566" s="33"/>
      <c r="S566" s="33"/>
      <c r="T566" s="33"/>
      <c r="U566" s="33"/>
      <c r="V566" s="33"/>
      <c r="X566" s="34"/>
      <c r="Y566" s="33"/>
      <c r="Z566" s="33"/>
      <c r="AA566" s="33"/>
      <c r="AB566" s="33"/>
      <c r="AC566" s="35"/>
      <c r="AD566" s="33"/>
      <c r="AE566" s="33"/>
      <c r="AF566" s="33"/>
      <c r="AG566" s="33"/>
      <c r="AH566" s="33"/>
      <c r="AI566" s="33"/>
      <c r="AJ566" s="36"/>
      <c r="AK566" s="10">
        <v>6</v>
      </c>
      <c r="AL566" s="11">
        <v>9</v>
      </c>
      <c r="AM566" s="11">
        <v>13</v>
      </c>
      <c r="AN566" s="11">
        <v>15</v>
      </c>
      <c r="AO566" s="11">
        <v>16</v>
      </c>
      <c r="AP566" s="11">
        <v>21</v>
      </c>
      <c r="AQ566" s="11">
        <v>21</v>
      </c>
      <c r="AR566" s="11">
        <v>23</v>
      </c>
      <c r="AS566" s="11">
        <v>27</v>
      </c>
      <c r="AT566" s="11">
        <v>33</v>
      </c>
      <c r="AU566" s="11">
        <v>28</v>
      </c>
      <c r="AV566" s="11">
        <v>23</v>
      </c>
      <c r="AW566" s="12">
        <v>18</v>
      </c>
      <c r="AX566" s="13">
        <v>29</v>
      </c>
      <c r="AY566" s="13">
        <v>42</v>
      </c>
      <c r="AZ566" s="13">
        <v>39</v>
      </c>
      <c r="BA566" s="13">
        <v>55</v>
      </c>
      <c r="BB566" s="14">
        <v>53</v>
      </c>
      <c r="BC566" s="19">
        <f t="shared" si="44"/>
        <v>42</v>
      </c>
      <c r="BD566" s="55">
        <f t="shared" si="42"/>
        <v>0.93712244235141273</v>
      </c>
      <c r="BE566" s="19">
        <f t="shared" si="43"/>
        <v>1.0148749594024034</v>
      </c>
      <c r="BF566" s="19">
        <f t="shared" si="45"/>
        <v>1.0189671971419292</v>
      </c>
      <c r="BG566" s="19">
        <f t="shared" si="46"/>
        <v>0.99523221825267949</v>
      </c>
    </row>
    <row r="567" spans="1:59">
      <c r="A567" s="24">
        <v>566</v>
      </c>
      <c r="B567" s="31">
        <v>2007048</v>
      </c>
      <c r="C567" s="32" t="s">
        <v>565</v>
      </c>
      <c r="D567" s="21">
        <v>2</v>
      </c>
      <c r="E567" s="22">
        <v>11</v>
      </c>
      <c r="F567" s="22">
        <v>12</v>
      </c>
      <c r="G567" s="22">
        <v>15</v>
      </c>
      <c r="H567" s="22">
        <v>17</v>
      </c>
      <c r="I567" s="22">
        <v>28</v>
      </c>
      <c r="J567" s="23">
        <v>12</v>
      </c>
      <c r="Q567" s="33"/>
      <c r="R567" s="33"/>
      <c r="S567" s="33"/>
      <c r="T567" s="33"/>
      <c r="U567" s="33"/>
      <c r="V567" s="33"/>
      <c r="X567" s="34"/>
      <c r="Y567" s="33"/>
      <c r="Z567" s="33"/>
      <c r="AA567" s="33"/>
      <c r="AB567" s="33"/>
      <c r="AC567" s="35"/>
      <c r="AD567" s="33"/>
      <c r="AE567" s="33"/>
      <c r="AF567" s="33"/>
      <c r="AG567" s="33"/>
      <c r="AH567" s="33"/>
      <c r="AI567" s="33"/>
      <c r="AJ567" s="36"/>
      <c r="AK567" s="10">
        <v>7</v>
      </c>
      <c r="AL567" s="11">
        <v>9</v>
      </c>
      <c r="AM567" s="11">
        <v>10</v>
      </c>
      <c r="AN567" s="11">
        <v>19</v>
      </c>
      <c r="AO567" s="11">
        <v>15</v>
      </c>
      <c r="AP567" s="11">
        <v>21</v>
      </c>
      <c r="AQ567" s="11">
        <v>22</v>
      </c>
      <c r="AR567" s="11">
        <v>25</v>
      </c>
      <c r="AS567" s="11">
        <v>19</v>
      </c>
      <c r="AT567" s="11">
        <v>25</v>
      </c>
      <c r="AU567" s="11">
        <v>33</v>
      </c>
      <c r="AV567" s="11">
        <v>29</v>
      </c>
      <c r="AW567" s="12">
        <v>40</v>
      </c>
      <c r="AX567" s="13">
        <v>53</v>
      </c>
      <c r="AY567" s="13">
        <v>51</v>
      </c>
      <c r="AZ567" s="13">
        <v>67</v>
      </c>
      <c r="BA567" s="13">
        <v>66</v>
      </c>
      <c r="BB567" s="14">
        <v>65</v>
      </c>
      <c r="BC567" s="19">
        <f t="shared" si="44"/>
        <v>51</v>
      </c>
      <c r="BD567" s="55">
        <f t="shared" si="42"/>
        <v>0.90438454043520633</v>
      </c>
      <c r="BE567" s="19">
        <f t="shared" si="43"/>
        <v>1.023059434881455</v>
      </c>
      <c r="BF567" s="19">
        <f t="shared" si="45"/>
        <v>1.0165118544982137</v>
      </c>
      <c r="BG567" s="19">
        <f t="shared" si="46"/>
        <v>0.99564144202663196</v>
      </c>
    </row>
    <row r="568" spans="1:59">
      <c r="A568" s="24">
        <v>567</v>
      </c>
      <c r="B568" s="31">
        <v>2007049</v>
      </c>
      <c r="C568" s="32" t="s">
        <v>566</v>
      </c>
      <c r="D568" s="21">
        <v>4</v>
      </c>
      <c r="E568" s="22">
        <v>14</v>
      </c>
      <c r="F568" s="22">
        <v>18</v>
      </c>
      <c r="G568" s="22">
        <v>19</v>
      </c>
      <c r="H568" s="22">
        <v>31</v>
      </c>
      <c r="I568" s="22">
        <v>33</v>
      </c>
      <c r="J568" s="23">
        <v>2</v>
      </c>
      <c r="Q568" s="33"/>
      <c r="R568" s="33"/>
      <c r="S568" s="33"/>
      <c r="T568" s="33"/>
      <c r="U568" s="33"/>
      <c r="V568" s="33"/>
      <c r="X568" s="34"/>
      <c r="Y568" s="33"/>
      <c r="Z568" s="33"/>
      <c r="AA568" s="33"/>
      <c r="AB568" s="33"/>
      <c r="AC568" s="35"/>
      <c r="AD568" s="33"/>
      <c r="AE568" s="33"/>
      <c r="AF568" s="33"/>
      <c r="AG568" s="33"/>
      <c r="AH568" s="33"/>
      <c r="AI568" s="33"/>
      <c r="AJ568" s="36"/>
      <c r="AK568" s="10">
        <v>5</v>
      </c>
      <c r="AL568" s="11">
        <v>11</v>
      </c>
      <c r="AM568" s="11">
        <v>19</v>
      </c>
      <c r="AN568" s="11">
        <v>11</v>
      </c>
      <c r="AO568" s="11">
        <v>21</v>
      </c>
      <c r="AP568" s="11">
        <v>23</v>
      </c>
      <c r="AQ568" s="11">
        <v>20</v>
      </c>
      <c r="AR568" s="11">
        <v>29</v>
      </c>
      <c r="AS568" s="11">
        <v>31</v>
      </c>
      <c r="AT568" s="11">
        <v>35</v>
      </c>
      <c r="AU568" s="11">
        <v>28</v>
      </c>
      <c r="AV568" s="11">
        <v>21</v>
      </c>
      <c r="AW568" s="12">
        <v>29</v>
      </c>
      <c r="AX568" s="13">
        <v>39</v>
      </c>
      <c r="AY568" s="13">
        <v>51</v>
      </c>
      <c r="AZ568" s="13">
        <v>47</v>
      </c>
      <c r="BA568" s="13">
        <v>62</v>
      </c>
      <c r="BB568" s="14">
        <v>79</v>
      </c>
      <c r="BC568" s="19">
        <f t="shared" si="44"/>
        <v>51</v>
      </c>
      <c r="BD568" s="55">
        <f t="shared" si="42"/>
        <v>0.90438454043520633</v>
      </c>
      <c r="BE568" s="19">
        <f t="shared" si="43"/>
        <v>1.0373822669697954</v>
      </c>
      <c r="BF568" s="19">
        <f t="shared" si="45"/>
        <v>1.0173303020461189</v>
      </c>
      <c r="BG568" s="19">
        <f t="shared" si="46"/>
        <v>0.99564144202663196</v>
      </c>
    </row>
    <row r="569" spans="1:59">
      <c r="A569" s="24">
        <v>568</v>
      </c>
      <c r="B569" s="31">
        <v>2007050</v>
      </c>
      <c r="C569" s="32" t="s">
        <v>567</v>
      </c>
      <c r="D569" s="21">
        <v>1</v>
      </c>
      <c r="E569" s="22">
        <v>5</v>
      </c>
      <c r="F569" s="22">
        <v>8</v>
      </c>
      <c r="G569" s="22">
        <v>13</v>
      </c>
      <c r="H569" s="22">
        <v>18</v>
      </c>
      <c r="I569" s="22">
        <v>25</v>
      </c>
      <c r="J569" s="23">
        <v>2</v>
      </c>
      <c r="Q569" s="33"/>
      <c r="R569" s="33"/>
      <c r="S569" s="33"/>
      <c r="T569" s="33"/>
      <c r="U569" s="33"/>
      <c r="V569" s="33"/>
      <c r="X569" s="34"/>
      <c r="Y569" s="33"/>
      <c r="Z569" s="33"/>
      <c r="AA569" s="33"/>
      <c r="AB569" s="33"/>
      <c r="AC569" s="35"/>
      <c r="AD569" s="33"/>
      <c r="AE569" s="33"/>
      <c r="AF569" s="33"/>
      <c r="AG569" s="33"/>
      <c r="AH569" s="33"/>
      <c r="AI569" s="33"/>
      <c r="AJ569" s="36"/>
      <c r="AK569" s="10">
        <v>7</v>
      </c>
      <c r="AL569" s="11">
        <v>6</v>
      </c>
      <c r="AM569" s="11">
        <v>10</v>
      </c>
      <c r="AN569" s="11">
        <v>10</v>
      </c>
      <c r="AO569" s="11">
        <v>21</v>
      </c>
      <c r="AP569" s="11">
        <v>14</v>
      </c>
      <c r="AQ569" s="11">
        <v>25</v>
      </c>
      <c r="AR569" s="11">
        <v>30</v>
      </c>
      <c r="AS569" s="11">
        <v>26</v>
      </c>
      <c r="AT569" s="11">
        <v>22</v>
      </c>
      <c r="AU569" s="11">
        <v>31</v>
      </c>
      <c r="AV569" s="11">
        <v>42</v>
      </c>
      <c r="AW569" s="12">
        <v>40</v>
      </c>
      <c r="AX569" s="13">
        <v>38</v>
      </c>
      <c r="AY569" s="13">
        <v>36</v>
      </c>
      <c r="AZ569" s="13">
        <v>34</v>
      </c>
      <c r="BA569" s="13">
        <v>51</v>
      </c>
      <c r="BB569" s="14">
        <v>50</v>
      </c>
      <c r="BC569" s="19">
        <f t="shared" si="44"/>
        <v>36</v>
      </c>
      <c r="BD569" s="55">
        <f t="shared" si="42"/>
        <v>0.87983111399805136</v>
      </c>
      <c r="BE569" s="19">
        <f t="shared" si="43"/>
        <v>0.98009093861643382</v>
      </c>
      <c r="BF569" s="19">
        <f t="shared" si="45"/>
        <v>1.0140565118544982</v>
      </c>
      <c r="BG569" s="19">
        <f t="shared" si="46"/>
        <v>0.98827541409548547</v>
      </c>
    </row>
    <row r="570" spans="1:59">
      <c r="A570" s="24">
        <v>569</v>
      </c>
      <c r="B570" s="31">
        <v>2007051</v>
      </c>
      <c r="C570" s="32" t="s">
        <v>568</v>
      </c>
      <c r="D570" s="21">
        <v>3</v>
      </c>
      <c r="E570" s="22">
        <v>14</v>
      </c>
      <c r="F570" s="22">
        <v>16</v>
      </c>
      <c r="G570" s="22">
        <v>26</v>
      </c>
      <c r="H570" s="22">
        <v>27</v>
      </c>
      <c r="I570" s="22">
        <v>33</v>
      </c>
      <c r="J570" s="23">
        <v>13</v>
      </c>
      <c r="Q570" s="33"/>
      <c r="R570" s="33"/>
      <c r="S570" s="33"/>
      <c r="T570" s="33"/>
      <c r="U570" s="33"/>
      <c r="V570" s="33"/>
      <c r="X570" s="34"/>
      <c r="Y570" s="33"/>
      <c r="Z570" s="33"/>
      <c r="AA570" s="33"/>
      <c r="AB570" s="33"/>
      <c r="AC570" s="35"/>
      <c r="AD570" s="33"/>
      <c r="AE570" s="33"/>
      <c r="AF570" s="33"/>
      <c r="AG570" s="33"/>
      <c r="AH570" s="33"/>
      <c r="AI570" s="33"/>
      <c r="AJ570" s="36"/>
      <c r="AK570" s="10">
        <v>5</v>
      </c>
      <c r="AL570" s="11">
        <v>11</v>
      </c>
      <c r="AM570" s="11">
        <v>14</v>
      </c>
      <c r="AN570" s="11">
        <v>17</v>
      </c>
      <c r="AO570" s="11">
        <v>21</v>
      </c>
      <c r="AP570" s="11">
        <v>15</v>
      </c>
      <c r="AQ570" s="11">
        <v>29</v>
      </c>
      <c r="AR570" s="11">
        <v>29</v>
      </c>
      <c r="AS570" s="11">
        <v>20</v>
      </c>
      <c r="AT570" s="11">
        <v>23</v>
      </c>
      <c r="AU570" s="11">
        <v>15</v>
      </c>
      <c r="AV570" s="11">
        <v>35</v>
      </c>
      <c r="AW570" s="12">
        <v>44</v>
      </c>
      <c r="AX570" s="13">
        <v>39</v>
      </c>
      <c r="AY570" s="13">
        <v>68</v>
      </c>
      <c r="AZ570" s="13">
        <v>65</v>
      </c>
      <c r="BA570" s="13">
        <v>62</v>
      </c>
      <c r="BB570" s="14">
        <v>59</v>
      </c>
      <c r="BC570" s="19">
        <f t="shared" si="44"/>
        <v>68</v>
      </c>
      <c r="BD570" s="55">
        <f t="shared" si="42"/>
        <v>1.0148749594024034</v>
      </c>
      <c r="BE570" s="19">
        <f t="shared" si="43"/>
        <v>1.023059434881455</v>
      </c>
      <c r="BF570" s="19">
        <f t="shared" si="45"/>
        <v>1.0238778824293602</v>
      </c>
      <c r="BG570" s="19">
        <f t="shared" si="46"/>
        <v>1.0009613510880155</v>
      </c>
    </row>
    <row r="571" spans="1:59">
      <c r="A571" s="24">
        <v>570</v>
      </c>
      <c r="B571" s="31">
        <v>2007052</v>
      </c>
      <c r="C571" s="32" t="s">
        <v>569</v>
      </c>
      <c r="D571" s="21">
        <v>2</v>
      </c>
      <c r="E571" s="22">
        <v>3</v>
      </c>
      <c r="F571" s="22">
        <v>7</v>
      </c>
      <c r="G571" s="22">
        <v>8</v>
      </c>
      <c r="H571" s="22">
        <v>26</v>
      </c>
      <c r="I571" s="22">
        <v>29</v>
      </c>
      <c r="J571" s="23">
        <v>7</v>
      </c>
      <c r="Q571" s="33"/>
      <c r="R571" s="33"/>
      <c r="S571" s="33"/>
      <c r="T571" s="33"/>
      <c r="U571" s="33"/>
      <c r="V571" s="33"/>
      <c r="X571" s="34"/>
      <c r="Y571" s="33"/>
      <c r="Z571" s="33"/>
      <c r="AA571" s="33"/>
      <c r="AB571" s="33"/>
      <c r="AC571" s="35"/>
      <c r="AD571" s="33"/>
      <c r="AE571" s="33"/>
      <c r="AF571" s="33"/>
      <c r="AG571" s="33"/>
      <c r="AH571" s="33"/>
      <c r="AI571" s="33"/>
      <c r="AJ571" s="36"/>
      <c r="AK571" s="10">
        <v>9</v>
      </c>
      <c r="AL571" s="11">
        <v>11</v>
      </c>
      <c r="AM571" s="11">
        <v>15</v>
      </c>
      <c r="AN571" s="11">
        <v>15</v>
      </c>
      <c r="AO571" s="11">
        <v>12</v>
      </c>
      <c r="AP571" s="11">
        <v>19</v>
      </c>
      <c r="AQ571" s="11">
        <v>30</v>
      </c>
      <c r="AR571" s="11">
        <v>35</v>
      </c>
      <c r="AS571" s="11">
        <v>31</v>
      </c>
      <c r="AT571" s="11">
        <v>27</v>
      </c>
      <c r="AU571" s="11">
        <v>23</v>
      </c>
      <c r="AV571" s="11">
        <v>33</v>
      </c>
      <c r="AW571" s="12">
        <v>45</v>
      </c>
      <c r="AX571" s="13">
        <v>43</v>
      </c>
      <c r="AY571" s="13">
        <v>41</v>
      </c>
      <c r="AZ571" s="13">
        <v>39</v>
      </c>
      <c r="BA571" s="13">
        <v>37</v>
      </c>
      <c r="BB571" s="14">
        <v>35</v>
      </c>
      <c r="BC571" s="19">
        <f t="shared" si="44"/>
        <v>41</v>
      </c>
      <c r="BD571" s="55">
        <f t="shared" si="42"/>
        <v>1.0107827216628775</v>
      </c>
      <c r="BE571" s="19">
        <f t="shared" si="43"/>
        <v>0.97395258200714518</v>
      </c>
      <c r="BF571" s="19">
        <f t="shared" si="45"/>
        <v>1.027970120168886</v>
      </c>
      <c r="BG571" s="19">
        <f t="shared" si="46"/>
        <v>1.0025982461838259</v>
      </c>
    </row>
    <row r="572" spans="1:59">
      <c r="A572" s="24">
        <v>571</v>
      </c>
      <c r="B572" s="31">
        <v>2007053</v>
      </c>
      <c r="C572" s="32" t="s">
        <v>570</v>
      </c>
      <c r="D572" s="21">
        <v>10</v>
      </c>
      <c r="E572" s="22">
        <v>13</v>
      </c>
      <c r="F572" s="22">
        <v>16</v>
      </c>
      <c r="G572" s="22">
        <v>17</v>
      </c>
      <c r="H572" s="22">
        <v>18</v>
      </c>
      <c r="I572" s="22">
        <v>27</v>
      </c>
      <c r="J572" s="23">
        <v>11</v>
      </c>
      <c r="Q572" s="33"/>
      <c r="R572" s="33"/>
      <c r="S572" s="33"/>
      <c r="T572" s="33"/>
      <c r="U572" s="33"/>
      <c r="V572" s="33"/>
      <c r="X572" s="34"/>
      <c r="Y572" s="33"/>
      <c r="Z572" s="33"/>
      <c r="AA572" s="33"/>
      <c r="AB572" s="33"/>
      <c r="AC572" s="35"/>
      <c r="AD572" s="33"/>
      <c r="AE572" s="33"/>
      <c r="AF572" s="33"/>
      <c r="AG572" s="33"/>
      <c r="AH572" s="33"/>
      <c r="AI572" s="33"/>
      <c r="AJ572" s="36"/>
      <c r="AK572" s="10">
        <v>5</v>
      </c>
      <c r="AL572" s="11">
        <v>9</v>
      </c>
      <c r="AM572" s="11">
        <v>11</v>
      </c>
      <c r="AN572" s="11">
        <v>17</v>
      </c>
      <c r="AO572" s="11">
        <v>24</v>
      </c>
      <c r="AP572" s="11">
        <v>13</v>
      </c>
      <c r="AQ572" s="11">
        <v>20</v>
      </c>
      <c r="AR572" s="11">
        <v>31</v>
      </c>
      <c r="AS572" s="11">
        <v>35</v>
      </c>
      <c r="AT572" s="11">
        <v>29</v>
      </c>
      <c r="AU572" s="11">
        <v>23</v>
      </c>
      <c r="AV572" s="11">
        <v>45</v>
      </c>
      <c r="AW572" s="12">
        <v>41</v>
      </c>
      <c r="AX572" s="13">
        <v>37</v>
      </c>
      <c r="AY572" s="13">
        <v>50</v>
      </c>
      <c r="AZ572" s="13">
        <v>65</v>
      </c>
      <c r="BA572" s="13">
        <v>82</v>
      </c>
      <c r="BB572" s="14">
        <v>81</v>
      </c>
      <c r="BC572" s="19">
        <f t="shared" si="44"/>
        <v>50</v>
      </c>
      <c r="BD572" s="55">
        <f t="shared" si="42"/>
        <v>1.0066904839233517</v>
      </c>
      <c r="BE572" s="19">
        <f t="shared" si="43"/>
        <v>0.95553751217927907</v>
      </c>
      <c r="BF572" s="19">
        <f t="shared" si="45"/>
        <v>1.0263332250730757</v>
      </c>
      <c r="BG572" s="19">
        <f t="shared" si="46"/>
        <v>1.0017797986359207</v>
      </c>
    </row>
    <row r="573" spans="1:59">
      <c r="A573" s="24">
        <v>572</v>
      </c>
      <c r="B573" s="31">
        <v>2007054</v>
      </c>
      <c r="C573" s="32" t="s">
        <v>571</v>
      </c>
      <c r="D573" s="21">
        <v>1</v>
      </c>
      <c r="E573" s="22">
        <v>3</v>
      </c>
      <c r="F573" s="22">
        <v>16</v>
      </c>
      <c r="G573" s="22">
        <v>18</v>
      </c>
      <c r="H573" s="22">
        <v>23</v>
      </c>
      <c r="I573" s="22">
        <v>28</v>
      </c>
      <c r="J573" s="23">
        <v>5</v>
      </c>
      <c r="Q573" s="33"/>
      <c r="R573" s="33"/>
      <c r="S573" s="33"/>
      <c r="T573" s="33"/>
      <c r="U573" s="33"/>
      <c r="V573" s="33"/>
      <c r="X573" s="34"/>
      <c r="Y573" s="33"/>
      <c r="Z573" s="33"/>
      <c r="AA573" s="33"/>
      <c r="AB573" s="33"/>
      <c r="AC573" s="35"/>
      <c r="AD573" s="33"/>
      <c r="AE573" s="33"/>
      <c r="AF573" s="33"/>
      <c r="AG573" s="33"/>
      <c r="AH573" s="33"/>
      <c r="AI573" s="33"/>
      <c r="AJ573" s="36"/>
      <c r="AK573" s="10">
        <v>5</v>
      </c>
      <c r="AL573" s="11">
        <v>9</v>
      </c>
      <c r="AM573" s="11">
        <v>14</v>
      </c>
      <c r="AN573" s="11">
        <v>17</v>
      </c>
      <c r="AO573" s="11">
        <v>12</v>
      </c>
      <c r="AP573" s="11">
        <v>17</v>
      </c>
      <c r="AQ573" s="11">
        <v>17</v>
      </c>
      <c r="AR573" s="11">
        <v>29</v>
      </c>
      <c r="AS573" s="11">
        <v>23</v>
      </c>
      <c r="AT573" s="11">
        <v>29</v>
      </c>
      <c r="AU573" s="11">
        <v>24</v>
      </c>
      <c r="AV573" s="11">
        <v>19</v>
      </c>
      <c r="AW573" s="12">
        <v>29</v>
      </c>
      <c r="AX573" s="13">
        <v>25</v>
      </c>
      <c r="AY573" s="13">
        <v>38</v>
      </c>
      <c r="AZ573" s="13">
        <v>35</v>
      </c>
      <c r="BA573" s="13">
        <v>51</v>
      </c>
      <c r="BB573" s="14">
        <v>49</v>
      </c>
      <c r="BC573" s="19">
        <f t="shared" si="44"/>
        <v>38</v>
      </c>
      <c r="BD573" s="55">
        <f t="shared" si="42"/>
        <v>0.95349139330951604</v>
      </c>
      <c r="BE573" s="19">
        <f t="shared" si="43"/>
        <v>0.92893796687236108</v>
      </c>
      <c r="BF573" s="19">
        <f t="shared" si="45"/>
        <v>1.0246963299772653</v>
      </c>
      <c r="BG573" s="19">
        <f t="shared" si="46"/>
        <v>0.99400454693082163</v>
      </c>
    </row>
    <row r="574" spans="1:59">
      <c r="A574" s="24">
        <v>573</v>
      </c>
      <c r="B574" s="31">
        <v>2007055</v>
      </c>
      <c r="C574" s="32" t="s">
        <v>572</v>
      </c>
      <c r="D574" s="21">
        <v>2</v>
      </c>
      <c r="E574" s="22">
        <v>6</v>
      </c>
      <c r="F574" s="22">
        <v>11</v>
      </c>
      <c r="G574" s="22">
        <v>22</v>
      </c>
      <c r="H574" s="22">
        <v>28</v>
      </c>
      <c r="I574" s="22">
        <v>29</v>
      </c>
      <c r="J574" s="23">
        <v>2</v>
      </c>
      <c r="Q574" s="33"/>
      <c r="R574" s="33"/>
      <c r="S574" s="33"/>
      <c r="T574" s="33"/>
      <c r="U574" s="33"/>
      <c r="V574" s="33"/>
      <c r="X574" s="34"/>
      <c r="Y574" s="33"/>
      <c r="Z574" s="33"/>
      <c r="AA574" s="33"/>
      <c r="AB574" s="33"/>
      <c r="AC574" s="35"/>
      <c r="AD574" s="33"/>
      <c r="AE574" s="33"/>
      <c r="AF574" s="33"/>
      <c r="AG574" s="33"/>
      <c r="AH574" s="33"/>
      <c r="AI574" s="33"/>
      <c r="AJ574" s="36"/>
      <c r="AK574" s="10">
        <v>8</v>
      </c>
      <c r="AL574" s="11">
        <v>10</v>
      </c>
      <c r="AM574" s="11">
        <v>13</v>
      </c>
      <c r="AN574" s="11">
        <v>20</v>
      </c>
      <c r="AO574" s="11">
        <v>14</v>
      </c>
      <c r="AP574" s="11">
        <v>26</v>
      </c>
      <c r="AQ574" s="11">
        <v>17</v>
      </c>
      <c r="AR574" s="11">
        <v>28</v>
      </c>
      <c r="AS574" s="11">
        <v>21</v>
      </c>
      <c r="AT574" s="11">
        <v>38</v>
      </c>
      <c r="AU574" s="11">
        <v>33</v>
      </c>
      <c r="AV574" s="11">
        <v>28</v>
      </c>
      <c r="AW574" s="12">
        <v>53</v>
      </c>
      <c r="AX574" s="13">
        <v>50</v>
      </c>
      <c r="AY574" s="13">
        <v>47</v>
      </c>
      <c r="AZ574" s="13">
        <v>44</v>
      </c>
      <c r="BA574" s="13">
        <v>41</v>
      </c>
      <c r="BB574" s="14">
        <v>38</v>
      </c>
      <c r="BC574" s="19">
        <f t="shared" si="44"/>
        <v>47</v>
      </c>
      <c r="BD574" s="55">
        <f t="shared" si="42"/>
        <v>0.99850600844430004</v>
      </c>
      <c r="BE574" s="19">
        <f t="shared" si="43"/>
        <v>0.93916856122117565</v>
      </c>
      <c r="BF574" s="19">
        <f t="shared" si="45"/>
        <v>1.0214225397856447</v>
      </c>
      <c r="BG574" s="19">
        <f t="shared" si="46"/>
        <v>0.99359532315686916</v>
      </c>
    </row>
    <row r="575" spans="1:59">
      <c r="A575" s="24">
        <v>574</v>
      </c>
      <c r="B575" s="31">
        <v>2007056</v>
      </c>
      <c r="C575" s="32" t="s">
        <v>573</v>
      </c>
      <c r="D575" s="21">
        <v>14</v>
      </c>
      <c r="E575" s="22">
        <v>17</v>
      </c>
      <c r="F575" s="22">
        <v>21</v>
      </c>
      <c r="G575" s="22">
        <v>29</v>
      </c>
      <c r="H575" s="22">
        <v>31</v>
      </c>
      <c r="I575" s="22">
        <v>32</v>
      </c>
      <c r="J575" s="23">
        <v>12</v>
      </c>
      <c r="Q575" s="33"/>
      <c r="R575" s="33"/>
      <c r="S575" s="33"/>
      <c r="T575" s="33"/>
      <c r="U575" s="33"/>
      <c r="V575" s="33"/>
      <c r="X575" s="34"/>
      <c r="Y575" s="33"/>
      <c r="Z575" s="33"/>
      <c r="AA575" s="33"/>
      <c r="AB575" s="33"/>
      <c r="AC575" s="35"/>
      <c r="AD575" s="33"/>
      <c r="AE575" s="33"/>
      <c r="AF575" s="33"/>
      <c r="AG575" s="33"/>
      <c r="AH575" s="33"/>
      <c r="AI575" s="33"/>
      <c r="AJ575" s="36"/>
      <c r="AK575" s="10">
        <v>9</v>
      </c>
      <c r="AL575" s="11">
        <v>8</v>
      </c>
      <c r="AM575" s="11">
        <v>14</v>
      </c>
      <c r="AN575" s="11">
        <v>18</v>
      </c>
      <c r="AO575" s="11">
        <v>11</v>
      </c>
      <c r="AP575" s="11">
        <v>24</v>
      </c>
      <c r="AQ575" s="11">
        <v>27</v>
      </c>
      <c r="AR575" s="11">
        <v>24</v>
      </c>
      <c r="AS575" s="11">
        <v>45</v>
      </c>
      <c r="AT575" s="11">
        <v>36</v>
      </c>
      <c r="AU575" s="11">
        <v>27</v>
      </c>
      <c r="AV575" s="11">
        <v>18</v>
      </c>
      <c r="AW575" s="12">
        <v>39</v>
      </c>
      <c r="AX575" s="13">
        <v>48</v>
      </c>
      <c r="AY575" s="13">
        <v>59</v>
      </c>
      <c r="AZ575" s="13">
        <v>72</v>
      </c>
      <c r="BA575" s="13">
        <v>68</v>
      </c>
      <c r="BB575" s="14">
        <v>64</v>
      </c>
      <c r="BC575" s="19">
        <f t="shared" si="44"/>
        <v>59</v>
      </c>
      <c r="BD575" s="55">
        <f t="shared" si="42"/>
        <v>0.9616758687885677</v>
      </c>
      <c r="BE575" s="19">
        <f t="shared" si="43"/>
        <v>0.98827541409548547</v>
      </c>
      <c r="BF575" s="19">
        <f t="shared" si="45"/>
        <v>1.0304254628126015</v>
      </c>
      <c r="BG575" s="19">
        <f t="shared" si="46"/>
        <v>0.99564144202663196</v>
      </c>
    </row>
    <row r="576" spans="1:59">
      <c r="A576" s="24">
        <v>575</v>
      </c>
      <c r="B576" s="31">
        <v>2007057</v>
      </c>
      <c r="C576" s="32" t="s">
        <v>574</v>
      </c>
      <c r="D576" s="21">
        <v>5</v>
      </c>
      <c r="E576" s="22">
        <v>11</v>
      </c>
      <c r="F576" s="22">
        <v>18</v>
      </c>
      <c r="G576" s="22">
        <v>19</v>
      </c>
      <c r="H576" s="22">
        <v>20</v>
      </c>
      <c r="I576" s="22">
        <v>21</v>
      </c>
      <c r="J576" s="23">
        <v>9</v>
      </c>
      <c r="Q576" s="33"/>
      <c r="R576" s="33"/>
      <c r="S576" s="33"/>
      <c r="T576" s="33"/>
      <c r="U576" s="33"/>
      <c r="V576" s="33"/>
      <c r="X576" s="34"/>
      <c r="Y576" s="33"/>
      <c r="Z576" s="33"/>
      <c r="AA576" s="33"/>
      <c r="AB576" s="33"/>
      <c r="AC576" s="35"/>
      <c r="AD576" s="33"/>
      <c r="AE576" s="33"/>
      <c r="AF576" s="33"/>
      <c r="AG576" s="33"/>
      <c r="AH576" s="33"/>
      <c r="AI576" s="33"/>
      <c r="AJ576" s="36"/>
      <c r="AK576" s="10">
        <v>7</v>
      </c>
      <c r="AL576" s="11">
        <v>10</v>
      </c>
      <c r="AM576" s="11">
        <v>9</v>
      </c>
      <c r="AN576" s="11">
        <v>16</v>
      </c>
      <c r="AO576" s="11">
        <v>24</v>
      </c>
      <c r="AP576" s="11">
        <v>22</v>
      </c>
      <c r="AQ576" s="11">
        <v>13</v>
      </c>
      <c r="AR576" s="11">
        <v>24</v>
      </c>
      <c r="AS576" s="11">
        <v>39</v>
      </c>
      <c r="AT576" s="11">
        <v>46</v>
      </c>
      <c r="AU576" s="11">
        <v>42</v>
      </c>
      <c r="AV576" s="11">
        <v>38</v>
      </c>
      <c r="AW576" s="12">
        <v>34</v>
      </c>
      <c r="AX576" s="13">
        <v>30</v>
      </c>
      <c r="AY576" s="13">
        <v>26</v>
      </c>
      <c r="AZ576" s="13">
        <v>22</v>
      </c>
      <c r="BA576" s="13">
        <v>37</v>
      </c>
      <c r="BB576" s="14">
        <v>54</v>
      </c>
      <c r="BC576" s="19">
        <f t="shared" si="44"/>
        <v>26</v>
      </c>
      <c r="BD576" s="55">
        <f t="shared" si="42"/>
        <v>0.90029230269568039</v>
      </c>
      <c r="BE576" s="19">
        <f t="shared" si="43"/>
        <v>0.95553751217927907</v>
      </c>
      <c r="BF576" s="19">
        <f t="shared" si="45"/>
        <v>1.0001429035401104</v>
      </c>
      <c r="BG576" s="19">
        <f t="shared" si="46"/>
        <v>0.98541084767781739</v>
      </c>
    </row>
    <row r="577" spans="1:59">
      <c r="A577" s="24">
        <v>576</v>
      </c>
      <c r="B577" s="31">
        <v>2007058</v>
      </c>
      <c r="C577" s="32" t="s">
        <v>575</v>
      </c>
      <c r="D577" s="21">
        <v>7</v>
      </c>
      <c r="E577" s="22">
        <v>8</v>
      </c>
      <c r="F577" s="22">
        <v>10</v>
      </c>
      <c r="G577" s="22">
        <v>13</v>
      </c>
      <c r="H577" s="22">
        <v>25</v>
      </c>
      <c r="I577" s="22">
        <v>27</v>
      </c>
      <c r="J577" s="23">
        <v>7</v>
      </c>
      <c r="Q577" s="33"/>
      <c r="R577" s="33"/>
      <c r="S577" s="33"/>
      <c r="T577" s="33"/>
      <c r="U577" s="33"/>
      <c r="V577" s="33"/>
      <c r="X577" s="34"/>
      <c r="Y577" s="33"/>
      <c r="Z577" s="33"/>
      <c r="AA577" s="33"/>
      <c r="AB577" s="33"/>
      <c r="AC577" s="35"/>
      <c r="AD577" s="33"/>
      <c r="AE577" s="33"/>
      <c r="AF577" s="33"/>
      <c r="AG577" s="33"/>
      <c r="AH577" s="33"/>
      <c r="AI577" s="33"/>
      <c r="AJ577" s="36"/>
      <c r="AK577" s="10">
        <v>6</v>
      </c>
      <c r="AL577" s="11">
        <v>10</v>
      </c>
      <c r="AM577" s="11">
        <v>10</v>
      </c>
      <c r="AN577" s="11">
        <v>12</v>
      </c>
      <c r="AO577" s="11">
        <v>20</v>
      </c>
      <c r="AP577" s="11">
        <v>18</v>
      </c>
      <c r="AQ577" s="11">
        <v>27</v>
      </c>
      <c r="AR577" s="11">
        <v>30</v>
      </c>
      <c r="AS577" s="11">
        <v>35</v>
      </c>
      <c r="AT577" s="11">
        <v>30</v>
      </c>
      <c r="AU577" s="11">
        <v>38</v>
      </c>
      <c r="AV577" s="11">
        <v>62</v>
      </c>
      <c r="AW577" s="12">
        <v>60</v>
      </c>
      <c r="AX577" s="13">
        <v>58</v>
      </c>
      <c r="AY577" s="13">
        <v>56</v>
      </c>
      <c r="AZ577" s="13">
        <v>54</v>
      </c>
      <c r="BA577" s="13">
        <v>52</v>
      </c>
      <c r="BB577" s="14">
        <v>50</v>
      </c>
      <c r="BC577" s="19">
        <f t="shared" si="44"/>
        <v>56</v>
      </c>
      <c r="BD577" s="55">
        <f t="shared" si="42"/>
        <v>0.92484572913283536</v>
      </c>
      <c r="BE577" s="19">
        <f t="shared" si="43"/>
        <v>0.96576810652809364</v>
      </c>
      <c r="BF577" s="19">
        <f t="shared" si="45"/>
        <v>1.0214225397856447</v>
      </c>
      <c r="BG577" s="19">
        <f t="shared" si="46"/>
        <v>0.99973367976615779</v>
      </c>
    </row>
    <row r="578" spans="1:59">
      <c r="A578" s="24">
        <v>577</v>
      </c>
      <c r="B578" s="31">
        <v>2007059</v>
      </c>
      <c r="C578" s="32" t="s">
        <v>576</v>
      </c>
      <c r="D578" s="21">
        <v>1</v>
      </c>
      <c r="E578" s="22">
        <v>3</v>
      </c>
      <c r="F578" s="22">
        <v>4</v>
      </c>
      <c r="G578" s="22">
        <v>6</v>
      </c>
      <c r="H578" s="22">
        <v>7</v>
      </c>
      <c r="I578" s="22">
        <v>29</v>
      </c>
      <c r="J578" s="23">
        <v>14</v>
      </c>
      <c r="Q578" s="33"/>
      <c r="R578" s="33"/>
      <c r="S578" s="33"/>
      <c r="T578" s="33"/>
      <c r="U578" s="33"/>
      <c r="V578" s="33"/>
      <c r="X578" s="34"/>
      <c r="Y578" s="33"/>
      <c r="Z578" s="33"/>
      <c r="AA578" s="33"/>
      <c r="AB578" s="33"/>
      <c r="AC578" s="35"/>
      <c r="AD578" s="33"/>
      <c r="AE578" s="33"/>
      <c r="AF578" s="33"/>
      <c r="AG578" s="33"/>
      <c r="AH578" s="33"/>
      <c r="AI578" s="33"/>
      <c r="AJ578" s="36"/>
      <c r="AK578" s="10">
        <v>5</v>
      </c>
      <c r="AL578" s="11">
        <v>10</v>
      </c>
      <c r="AM578" s="11">
        <v>15</v>
      </c>
      <c r="AN578" s="11">
        <v>14</v>
      </c>
      <c r="AO578" s="11">
        <v>15</v>
      </c>
      <c r="AP578" s="11">
        <v>26</v>
      </c>
      <c r="AQ578" s="11">
        <v>23</v>
      </c>
      <c r="AR578" s="11">
        <v>30</v>
      </c>
      <c r="AS578" s="11">
        <v>28</v>
      </c>
      <c r="AT578" s="11">
        <v>26</v>
      </c>
      <c r="AU578" s="11">
        <v>24</v>
      </c>
      <c r="AV578" s="11">
        <v>22</v>
      </c>
      <c r="AW578" s="12">
        <v>35</v>
      </c>
      <c r="AX578" s="13">
        <v>34</v>
      </c>
      <c r="AY578" s="13">
        <v>33</v>
      </c>
      <c r="AZ578" s="13">
        <v>32</v>
      </c>
      <c r="BA578" s="13">
        <v>31</v>
      </c>
      <c r="BB578" s="14">
        <v>30</v>
      </c>
      <c r="BC578" s="19">
        <f t="shared" si="44"/>
        <v>33</v>
      </c>
      <c r="BD578" s="55">
        <f t="shared" si="42"/>
        <v>0.90438454043520633</v>
      </c>
      <c r="BE578" s="19">
        <f t="shared" si="43"/>
        <v>0.92893796687236108</v>
      </c>
      <c r="BF578" s="19">
        <f t="shared" si="45"/>
        <v>1.0066904839233517</v>
      </c>
      <c r="BG578" s="19">
        <f t="shared" si="46"/>
        <v>0.99154920428710625</v>
      </c>
    </row>
    <row r="579" spans="1:59">
      <c r="A579" s="24">
        <v>578</v>
      </c>
      <c r="B579" s="31">
        <v>2007060</v>
      </c>
      <c r="C579" s="32" t="s">
        <v>577</v>
      </c>
      <c r="D579" s="21">
        <v>1</v>
      </c>
      <c r="E579" s="22">
        <v>2</v>
      </c>
      <c r="F579" s="22">
        <v>8</v>
      </c>
      <c r="G579" s="22">
        <v>16</v>
      </c>
      <c r="H579" s="22">
        <v>19</v>
      </c>
      <c r="I579" s="22">
        <v>29</v>
      </c>
      <c r="J579" s="23">
        <v>5</v>
      </c>
      <c r="Q579" s="33"/>
      <c r="R579" s="33"/>
      <c r="S579" s="33"/>
      <c r="T579" s="33"/>
      <c r="U579" s="33"/>
      <c r="V579" s="33"/>
      <c r="X579" s="34"/>
      <c r="Y579" s="33"/>
      <c r="Z579" s="33"/>
      <c r="AA579" s="33"/>
      <c r="AB579" s="33"/>
      <c r="AC579" s="35"/>
      <c r="AD579" s="33"/>
      <c r="AE579" s="33"/>
      <c r="AF579" s="33"/>
      <c r="AG579" s="33"/>
      <c r="AH579" s="33"/>
      <c r="AI579" s="33"/>
      <c r="AJ579" s="36"/>
      <c r="AK579" s="10">
        <v>9</v>
      </c>
      <c r="AL579" s="11">
        <v>7</v>
      </c>
      <c r="AM579" s="11">
        <v>15</v>
      </c>
      <c r="AN579" s="11">
        <v>15</v>
      </c>
      <c r="AO579" s="11">
        <v>12</v>
      </c>
      <c r="AP579" s="11">
        <v>11</v>
      </c>
      <c r="AQ579" s="11">
        <v>21</v>
      </c>
      <c r="AR579" s="11">
        <v>35</v>
      </c>
      <c r="AS579" s="11">
        <v>31</v>
      </c>
      <c r="AT579" s="11">
        <v>27</v>
      </c>
      <c r="AU579" s="11">
        <v>23</v>
      </c>
      <c r="AV579" s="11">
        <v>19</v>
      </c>
      <c r="AW579" s="12">
        <v>30</v>
      </c>
      <c r="AX579" s="13">
        <v>27</v>
      </c>
      <c r="AY579" s="13">
        <v>41</v>
      </c>
      <c r="AZ579" s="13">
        <v>39</v>
      </c>
      <c r="BA579" s="13">
        <v>37</v>
      </c>
      <c r="BB579" s="14">
        <v>55</v>
      </c>
      <c r="BC579" s="19">
        <f t="shared" si="44"/>
        <v>41</v>
      </c>
      <c r="BD579" s="55">
        <f t="shared" si="42"/>
        <v>0.87983111399805136</v>
      </c>
      <c r="BE579" s="19">
        <f t="shared" si="43"/>
        <v>0.93916856122117565</v>
      </c>
      <c r="BF579" s="19">
        <f t="shared" si="45"/>
        <v>0.99850600844430004</v>
      </c>
      <c r="BG579" s="19">
        <f t="shared" si="46"/>
        <v>0.98663851899967514</v>
      </c>
    </row>
    <row r="580" spans="1:59">
      <c r="A580" s="24">
        <v>579</v>
      </c>
      <c r="B580" s="31">
        <v>2007061</v>
      </c>
      <c r="C580" s="32" t="s">
        <v>578</v>
      </c>
      <c r="D580" s="21">
        <v>1</v>
      </c>
      <c r="E580" s="22">
        <v>6</v>
      </c>
      <c r="F580" s="22">
        <v>7</v>
      </c>
      <c r="G580" s="22">
        <v>11</v>
      </c>
      <c r="H580" s="22">
        <v>20</v>
      </c>
      <c r="I580" s="22">
        <v>23</v>
      </c>
      <c r="J580" s="23">
        <v>5</v>
      </c>
      <c r="Q580" s="33"/>
      <c r="R580" s="33"/>
      <c r="S580" s="33"/>
      <c r="T580" s="33"/>
      <c r="U580" s="33"/>
      <c r="V580" s="33"/>
      <c r="X580" s="34"/>
      <c r="Y580" s="33"/>
      <c r="Z580" s="33"/>
      <c r="AA580" s="33"/>
      <c r="AB580" s="33"/>
      <c r="AC580" s="35"/>
      <c r="AD580" s="33"/>
      <c r="AE580" s="33"/>
      <c r="AF580" s="33"/>
      <c r="AG580" s="33"/>
      <c r="AH580" s="33"/>
      <c r="AI580" s="33"/>
      <c r="AJ580" s="36"/>
      <c r="AK580" s="10">
        <v>8</v>
      </c>
      <c r="AL580" s="11">
        <v>12</v>
      </c>
      <c r="AM580" s="11">
        <v>8</v>
      </c>
      <c r="AN580" s="11">
        <v>14</v>
      </c>
      <c r="AO580" s="11">
        <v>19</v>
      </c>
      <c r="AP580" s="11">
        <v>28</v>
      </c>
      <c r="AQ580" s="11">
        <v>23</v>
      </c>
      <c r="AR580" s="11">
        <v>18</v>
      </c>
      <c r="AS580" s="11">
        <v>24</v>
      </c>
      <c r="AT580" s="11">
        <v>44</v>
      </c>
      <c r="AU580" s="11">
        <v>42</v>
      </c>
      <c r="AV580" s="11">
        <v>40</v>
      </c>
      <c r="AW580" s="12">
        <v>38</v>
      </c>
      <c r="AX580" s="13">
        <v>36</v>
      </c>
      <c r="AY580" s="13">
        <v>34</v>
      </c>
      <c r="AZ580" s="13">
        <v>32</v>
      </c>
      <c r="BA580" s="13">
        <v>30</v>
      </c>
      <c r="BB580" s="14">
        <v>28</v>
      </c>
      <c r="BC580" s="19">
        <f t="shared" si="44"/>
        <v>34</v>
      </c>
      <c r="BD580" s="55">
        <f t="shared" si="42"/>
        <v>0.77752517050990577</v>
      </c>
      <c r="BE580" s="19">
        <f t="shared" si="43"/>
        <v>0.86960051964923679</v>
      </c>
      <c r="BF580" s="19">
        <f t="shared" si="45"/>
        <v>0.98213705748619684</v>
      </c>
      <c r="BG580" s="19">
        <f t="shared" si="46"/>
        <v>0.97477102955505035</v>
      </c>
    </row>
    <row r="581" spans="1:59">
      <c r="A581" s="24">
        <v>580</v>
      </c>
      <c r="B581" s="31">
        <v>2007062</v>
      </c>
      <c r="C581" s="32" t="s">
        <v>579</v>
      </c>
      <c r="D581" s="21">
        <v>8</v>
      </c>
      <c r="E581" s="22">
        <v>17</v>
      </c>
      <c r="F581" s="22">
        <v>20</v>
      </c>
      <c r="G581" s="22">
        <v>29</v>
      </c>
      <c r="H581" s="22">
        <v>30</v>
      </c>
      <c r="I581" s="22">
        <v>33</v>
      </c>
      <c r="J581" s="23">
        <v>9</v>
      </c>
      <c r="Q581" s="33"/>
      <c r="R581" s="33"/>
      <c r="S581" s="33"/>
      <c r="T581" s="33"/>
      <c r="U581" s="33"/>
      <c r="V581" s="33"/>
      <c r="X581" s="34"/>
      <c r="Y581" s="33"/>
      <c r="Z581" s="33"/>
      <c r="AA581" s="33"/>
      <c r="AB581" s="33"/>
      <c r="AC581" s="35"/>
      <c r="AD581" s="33"/>
      <c r="AE581" s="33"/>
      <c r="AF581" s="33"/>
      <c r="AG581" s="33"/>
      <c r="AH581" s="33"/>
      <c r="AI581" s="33"/>
      <c r="AJ581" s="36"/>
      <c r="AK581" s="10">
        <v>8</v>
      </c>
      <c r="AL581" s="11">
        <v>5</v>
      </c>
      <c r="AM581" s="11">
        <v>12</v>
      </c>
      <c r="AN581" s="11">
        <v>17</v>
      </c>
      <c r="AO581" s="11">
        <v>18</v>
      </c>
      <c r="AP581" s="11">
        <v>17</v>
      </c>
      <c r="AQ581" s="11">
        <v>29</v>
      </c>
      <c r="AR581" s="11">
        <v>27</v>
      </c>
      <c r="AS581" s="11">
        <v>38</v>
      </c>
      <c r="AT581" s="11">
        <v>41</v>
      </c>
      <c r="AU581" s="11">
        <v>33</v>
      </c>
      <c r="AV581" s="11">
        <v>25</v>
      </c>
      <c r="AW581" s="12">
        <v>32</v>
      </c>
      <c r="AX581" s="13">
        <v>41</v>
      </c>
      <c r="AY581" s="13">
        <v>52</v>
      </c>
      <c r="AZ581" s="13">
        <v>65</v>
      </c>
      <c r="BA581" s="13">
        <v>61</v>
      </c>
      <c r="BB581" s="14">
        <v>57</v>
      </c>
      <c r="BC581" s="19">
        <f t="shared" si="44"/>
        <v>52</v>
      </c>
      <c r="BD581" s="55">
        <f t="shared" si="42"/>
        <v>0.88392335173757719</v>
      </c>
      <c r="BE581" s="19">
        <f t="shared" si="43"/>
        <v>0.89210782721662885</v>
      </c>
      <c r="BF581" s="19">
        <f t="shared" si="45"/>
        <v>0.96494965898018825</v>
      </c>
      <c r="BG581" s="19">
        <f t="shared" si="46"/>
        <v>0.98009093861643382</v>
      </c>
    </row>
    <row r="582" spans="1:59">
      <c r="A582" s="24">
        <v>581</v>
      </c>
      <c r="B582" s="31">
        <v>2007063</v>
      </c>
      <c r="C582" s="32" t="s">
        <v>580</v>
      </c>
      <c r="D582" s="21">
        <v>10</v>
      </c>
      <c r="E582" s="22">
        <v>15</v>
      </c>
      <c r="F582" s="22">
        <v>17</v>
      </c>
      <c r="G582" s="22">
        <v>24</v>
      </c>
      <c r="H582" s="22">
        <v>26</v>
      </c>
      <c r="I582" s="22">
        <v>28</v>
      </c>
      <c r="J582" s="23">
        <v>12</v>
      </c>
      <c r="Q582" s="33"/>
      <c r="R582" s="33"/>
      <c r="S582" s="33"/>
      <c r="T582" s="33"/>
      <c r="U582" s="33"/>
      <c r="V582" s="33"/>
      <c r="X582" s="34"/>
      <c r="Y582" s="33"/>
      <c r="Z582" s="33"/>
      <c r="AA582" s="33"/>
      <c r="AB582" s="33"/>
      <c r="AC582" s="35"/>
      <c r="AD582" s="33"/>
      <c r="AE582" s="33"/>
      <c r="AF582" s="33"/>
      <c r="AG582" s="33"/>
      <c r="AH582" s="33"/>
      <c r="AI582" s="33"/>
      <c r="AJ582" s="36"/>
      <c r="AK582" s="10">
        <v>6</v>
      </c>
      <c r="AL582" s="11">
        <v>8</v>
      </c>
      <c r="AM582" s="11">
        <v>10</v>
      </c>
      <c r="AN582" s="11">
        <v>18</v>
      </c>
      <c r="AO582" s="11">
        <v>15</v>
      </c>
      <c r="AP582" s="11">
        <v>16</v>
      </c>
      <c r="AQ582" s="11">
        <v>30</v>
      </c>
      <c r="AR582" s="11">
        <v>30</v>
      </c>
      <c r="AS582" s="11">
        <v>32</v>
      </c>
      <c r="AT582" s="11">
        <v>24</v>
      </c>
      <c r="AU582" s="11">
        <v>29</v>
      </c>
      <c r="AV582" s="11">
        <v>36</v>
      </c>
      <c r="AW582" s="12">
        <v>45</v>
      </c>
      <c r="AX582" s="13">
        <v>56</v>
      </c>
      <c r="AY582" s="13">
        <v>52</v>
      </c>
      <c r="AZ582" s="13">
        <v>66</v>
      </c>
      <c r="BA582" s="13">
        <v>63</v>
      </c>
      <c r="BB582" s="14">
        <v>60</v>
      </c>
      <c r="BC582" s="19">
        <f t="shared" si="44"/>
        <v>52</v>
      </c>
      <c r="BD582" s="55">
        <f t="shared" si="42"/>
        <v>0.86755440077947377</v>
      </c>
      <c r="BE582" s="19">
        <f t="shared" si="43"/>
        <v>0.89620006495615456</v>
      </c>
      <c r="BF582" s="19">
        <f t="shared" si="45"/>
        <v>0.96904189671971419</v>
      </c>
      <c r="BG582" s="19">
        <f t="shared" si="46"/>
        <v>0.97763559597271843</v>
      </c>
    </row>
    <row r="583" spans="1:59">
      <c r="A583" s="24">
        <v>582</v>
      </c>
      <c r="B583" s="31">
        <v>2007064</v>
      </c>
      <c r="C583" s="32" t="s">
        <v>581</v>
      </c>
      <c r="D583" s="21">
        <v>2</v>
      </c>
      <c r="E583" s="22">
        <v>6</v>
      </c>
      <c r="F583" s="22">
        <v>9</v>
      </c>
      <c r="G583" s="22">
        <v>16</v>
      </c>
      <c r="H583" s="22">
        <v>21</v>
      </c>
      <c r="I583" s="22">
        <v>23</v>
      </c>
      <c r="J583" s="23">
        <v>16</v>
      </c>
      <c r="Q583" s="33"/>
      <c r="R583" s="33"/>
      <c r="S583" s="33"/>
      <c r="T583" s="33"/>
      <c r="U583" s="33"/>
      <c r="V583" s="33"/>
      <c r="X583" s="34"/>
      <c r="Y583" s="33"/>
      <c r="Z583" s="33"/>
      <c r="AA583" s="33"/>
      <c r="AB583" s="33"/>
      <c r="AC583" s="35"/>
      <c r="AD583" s="33"/>
      <c r="AE583" s="33"/>
      <c r="AF583" s="33"/>
      <c r="AG583" s="33"/>
      <c r="AH583" s="33"/>
      <c r="AI583" s="33"/>
      <c r="AJ583" s="36"/>
      <c r="AK583" s="10">
        <v>5</v>
      </c>
      <c r="AL583" s="11">
        <v>9</v>
      </c>
      <c r="AM583" s="11">
        <v>12</v>
      </c>
      <c r="AN583" s="11">
        <v>17</v>
      </c>
      <c r="AO583" s="11">
        <v>14</v>
      </c>
      <c r="AP583" s="11">
        <v>21</v>
      </c>
      <c r="AQ583" s="11">
        <v>23</v>
      </c>
      <c r="AR583" s="11">
        <v>27</v>
      </c>
      <c r="AS583" s="11">
        <v>33</v>
      </c>
      <c r="AT583" s="11">
        <v>41</v>
      </c>
      <c r="AU583" s="11">
        <v>38</v>
      </c>
      <c r="AV583" s="11">
        <v>35</v>
      </c>
      <c r="AW583" s="12">
        <v>32</v>
      </c>
      <c r="AX583" s="13">
        <v>29</v>
      </c>
      <c r="AY583" s="13">
        <v>43</v>
      </c>
      <c r="AZ583" s="13">
        <v>41</v>
      </c>
      <c r="BA583" s="13">
        <v>39</v>
      </c>
      <c r="BB583" s="14">
        <v>37</v>
      </c>
      <c r="BC583" s="19">
        <f t="shared" si="44"/>
        <v>43</v>
      </c>
      <c r="BD583" s="55">
        <f t="shared" si="42"/>
        <v>0.90847677817473205</v>
      </c>
      <c r="BE583" s="19">
        <f t="shared" si="43"/>
        <v>0.90643065930496913</v>
      </c>
      <c r="BF583" s="19">
        <f t="shared" si="45"/>
        <v>0.96822344917180903</v>
      </c>
      <c r="BG583" s="19">
        <f t="shared" si="46"/>
        <v>0.97518025332900282</v>
      </c>
    </row>
    <row r="584" spans="1:59">
      <c r="A584" s="24">
        <v>583</v>
      </c>
      <c r="B584" s="31">
        <v>2007065</v>
      </c>
      <c r="C584" s="32" t="s">
        <v>582</v>
      </c>
      <c r="D584" s="21">
        <v>4</v>
      </c>
      <c r="E584" s="22">
        <v>7</v>
      </c>
      <c r="F584" s="22">
        <v>19</v>
      </c>
      <c r="G584" s="22">
        <v>21</v>
      </c>
      <c r="H584" s="22">
        <v>25</v>
      </c>
      <c r="I584" s="22">
        <v>31</v>
      </c>
      <c r="J584" s="23">
        <v>7</v>
      </c>
      <c r="Q584" s="33"/>
      <c r="R584" s="33"/>
      <c r="S584" s="33"/>
      <c r="T584" s="33"/>
      <c r="U584" s="33"/>
      <c r="V584" s="33"/>
      <c r="X584" s="34"/>
      <c r="Y584" s="33"/>
      <c r="Z584" s="33"/>
      <c r="AA584" s="33"/>
      <c r="AB584" s="33"/>
      <c r="AC584" s="35"/>
      <c r="AD584" s="33"/>
      <c r="AE584" s="33"/>
      <c r="AF584" s="33"/>
      <c r="AG584" s="33"/>
      <c r="AH584" s="33"/>
      <c r="AI584" s="33"/>
      <c r="AJ584" s="36"/>
      <c r="AK584" s="10">
        <v>5</v>
      </c>
      <c r="AL584" s="11">
        <v>11</v>
      </c>
      <c r="AM584" s="11">
        <v>12</v>
      </c>
      <c r="AN584" s="11">
        <v>11</v>
      </c>
      <c r="AO584" s="11">
        <v>16</v>
      </c>
      <c r="AP584" s="11">
        <v>27</v>
      </c>
      <c r="AQ584" s="11">
        <v>26</v>
      </c>
      <c r="AR584" s="11">
        <v>27</v>
      </c>
      <c r="AS584" s="11">
        <v>41</v>
      </c>
      <c r="AT584" s="11">
        <v>35</v>
      </c>
      <c r="AU584" s="11">
        <v>42</v>
      </c>
      <c r="AV584" s="11">
        <v>37</v>
      </c>
      <c r="AW584" s="12">
        <v>32</v>
      </c>
      <c r="AX584" s="13">
        <v>43</v>
      </c>
      <c r="AY584" s="13">
        <v>39</v>
      </c>
      <c r="AZ584" s="13">
        <v>35</v>
      </c>
      <c r="BA584" s="13">
        <v>31</v>
      </c>
      <c r="BB584" s="14">
        <v>47</v>
      </c>
      <c r="BC584" s="19">
        <f t="shared" si="44"/>
        <v>39</v>
      </c>
      <c r="BD584" s="55">
        <f t="shared" si="42"/>
        <v>0.90029230269568039</v>
      </c>
      <c r="BE584" s="19">
        <f t="shared" si="43"/>
        <v>0.89006170834686582</v>
      </c>
      <c r="BF584" s="19">
        <f t="shared" si="45"/>
        <v>0.94776226047417989</v>
      </c>
      <c r="BG584" s="19">
        <f t="shared" si="46"/>
        <v>0.97722637219876574</v>
      </c>
    </row>
    <row r="585" spans="1:59">
      <c r="A585" s="24">
        <v>584</v>
      </c>
      <c r="B585" s="31">
        <v>2007066</v>
      </c>
      <c r="C585" s="32" t="s">
        <v>583</v>
      </c>
      <c r="D585" s="21">
        <v>5</v>
      </c>
      <c r="E585" s="22">
        <v>11</v>
      </c>
      <c r="F585" s="22">
        <v>16</v>
      </c>
      <c r="G585" s="22">
        <v>24</v>
      </c>
      <c r="H585" s="22">
        <v>32</v>
      </c>
      <c r="I585" s="22">
        <v>33</v>
      </c>
      <c r="J585" s="23">
        <v>8</v>
      </c>
      <c r="Q585" s="33"/>
      <c r="R585" s="33"/>
      <c r="S585" s="33"/>
      <c r="T585" s="33"/>
      <c r="U585" s="33"/>
      <c r="V585" s="33"/>
      <c r="X585" s="34"/>
      <c r="Y585" s="33"/>
      <c r="Z585" s="33"/>
      <c r="AA585" s="33"/>
      <c r="AB585" s="33"/>
      <c r="AC585" s="35"/>
      <c r="AD585" s="33"/>
      <c r="AE585" s="33"/>
      <c r="AF585" s="33"/>
      <c r="AG585" s="33"/>
      <c r="AH585" s="33"/>
      <c r="AI585" s="33"/>
      <c r="AJ585" s="36"/>
      <c r="AK585" s="10">
        <v>7</v>
      </c>
      <c r="AL585" s="11">
        <v>5</v>
      </c>
      <c r="AM585" s="11">
        <v>11</v>
      </c>
      <c r="AN585" s="11">
        <v>19</v>
      </c>
      <c r="AO585" s="11">
        <v>23</v>
      </c>
      <c r="AP585" s="11">
        <v>9</v>
      </c>
      <c r="AQ585" s="11">
        <v>31</v>
      </c>
      <c r="AR585" s="11">
        <v>21</v>
      </c>
      <c r="AS585" s="11">
        <v>22</v>
      </c>
      <c r="AT585" s="11">
        <v>37</v>
      </c>
      <c r="AU585" s="11">
        <v>43</v>
      </c>
      <c r="AV585" s="11">
        <v>37</v>
      </c>
      <c r="AW585" s="12">
        <v>31</v>
      </c>
      <c r="AX585" s="13">
        <v>25</v>
      </c>
      <c r="AY585" s="13">
        <v>70</v>
      </c>
      <c r="AZ585" s="13">
        <v>67</v>
      </c>
      <c r="BA585" s="13">
        <v>64</v>
      </c>
      <c r="BB585" s="14">
        <v>61</v>
      </c>
      <c r="BC585" s="19">
        <f t="shared" si="44"/>
        <v>70</v>
      </c>
      <c r="BD585" s="55">
        <f t="shared" si="42"/>
        <v>1.04761286131861</v>
      </c>
      <c r="BE585" s="19">
        <f t="shared" si="43"/>
        <v>0.91256901591425788</v>
      </c>
      <c r="BF585" s="19">
        <f t="shared" si="45"/>
        <v>0.96658655407599869</v>
      </c>
      <c r="BG585" s="19">
        <f t="shared" si="46"/>
        <v>0.99154920428710625</v>
      </c>
    </row>
    <row r="586" spans="1:59">
      <c r="A586" s="24">
        <v>585</v>
      </c>
      <c r="B586" s="31">
        <v>2007067</v>
      </c>
      <c r="C586" s="32" t="s">
        <v>584</v>
      </c>
      <c r="D586" s="21">
        <v>6</v>
      </c>
      <c r="E586" s="22">
        <v>11</v>
      </c>
      <c r="F586" s="22">
        <v>13</v>
      </c>
      <c r="G586" s="22">
        <v>17</v>
      </c>
      <c r="H586" s="22">
        <v>21</v>
      </c>
      <c r="I586" s="22">
        <v>23</v>
      </c>
      <c r="J586" s="23">
        <v>11</v>
      </c>
      <c r="Q586" s="33"/>
      <c r="R586" s="33"/>
      <c r="S586" s="33"/>
      <c r="T586" s="33"/>
      <c r="U586" s="33"/>
      <c r="V586" s="33"/>
      <c r="X586" s="34"/>
      <c r="Y586" s="33"/>
      <c r="Z586" s="33"/>
      <c r="AA586" s="33"/>
      <c r="AB586" s="33"/>
      <c r="AC586" s="35"/>
      <c r="AD586" s="33"/>
      <c r="AE586" s="33"/>
      <c r="AF586" s="33"/>
      <c r="AG586" s="33"/>
      <c r="AH586" s="33"/>
      <c r="AI586" s="33"/>
      <c r="AJ586" s="36"/>
      <c r="AK586" s="10">
        <v>7</v>
      </c>
      <c r="AL586" s="11">
        <v>11</v>
      </c>
      <c r="AM586" s="11">
        <v>11</v>
      </c>
      <c r="AN586" s="11">
        <v>19</v>
      </c>
      <c r="AO586" s="11">
        <v>21</v>
      </c>
      <c r="AP586" s="11">
        <v>27</v>
      </c>
      <c r="AQ586" s="11">
        <v>28</v>
      </c>
      <c r="AR586" s="11">
        <v>21</v>
      </c>
      <c r="AS586" s="11">
        <v>25</v>
      </c>
      <c r="AT586" s="11">
        <v>43</v>
      </c>
      <c r="AU586" s="11">
        <v>39</v>
      </c>
      <c r="AV586" s="11">
        <v>49</v>
      </c>
      <c r="AW586" s="12">
        <v>46</v>
      </c>
      <c r="AX586" s="13">
        <v>43</v>
      </c>
      <c r="AY586" s="13">
        <v>40</v>
      </c>
      <c r="AZ586" s="13">
        <v>55</v>
      </c>
      <c r="BA586" s="13">
        <v>53</v>
      </c>
      <c r="BB586" s="14">
        <v>51</v>
      </c>
      <c r="BC586" s="19">
        <f t="shared" si="44"/>
        <v>40</v>
      </c>
      <c r="BD586" s="55">
        <f t="shared" si="42"/>
        <v>0.99850600844430004</v>
      </c>
      <c r="BE586" s="19">
        <f t="shared" si="43"/>
        <v>0.94121468009093856</v>
      </c>
      <c r="BF586" s="19">
        <f t="shared" si="45"/>
        <v>0.94612536537836966</v>
      </c>
      <c r="BG586" s="19">
        <f t="shared" si="46"/>
        <v>0.98582007145177009</v>
      </c>
    </row>
    <row r="587" spans="1:59">
      <c r="A587" s="24">
        <v>586</v>
      </c>
      <c r="B587" s="31">
        <v>2007068</v>
      </c>
      <c r="C587" s="32" t="s">
        <v>585</v>
      </c>
      <c r="D587" s="21">
        <v>11</v>
      </c>
      <c r="E587" s="22">
        <v>18</v>
      </c>
      <c r="F587" s="22">
        <v>19</v>
      </c>
      <c r="G587" s="22">
        <v>22</v>
      </c>
      <c r="H587" s="22">
        <v>23</v>
      </c>
      <c r="I587" s="22">
        <v>28</v>
      </c>
      <c r="J587" s="23">
        <v>1</v>
      </c>
      <c r="Q587" s="33"/>
      <c r="R587" s="33"/>
      <c r="S587" s="33"/>
      <c r="T587" s="33"/>
      <c r="U587" s="33"/>
      <c r="V587" s="33"/>
      <c r="X587" s="34"/>
      <c r="Y587" s="33"/>
      <c r="Z587" s="33"/>
      <c r="AA587" s="33"/>
      <c r="AB587" s="33"/>
      <c r="AC587" s="35"/>
      <c r="AD587" s="33"/>
      <c r="AE587" s="33"/>
      <c r="AF587" s="33"/>
      <c r="AG587" s="33"/>
      <c r="AH587" s="33"/>
      <c r="AI587" s="33"/>
      <c r="AJ587" s="36"/>
      <c r="AK587" s="10">
        <v>7</v>
      </c>
      <c r="AL587" s="11">
        <v>13</v>
      </c>
      <c r="AM587" s="11">
        <v>16</v>
      </c>
      <c r="AN587" s="11">
        <v>19</v>
      </c>
      <c r="AO587" s="11">
        <v>16</v>
      </c>
      <c r="AP587" s="11">
        <v>25</v>
      </c>
      <c r="AQ587" s="11">
        <v>13</v>
      </c>
      <c r="AR587" s="11">
        <v>31</v>
      </c>
      <c r="AS587" s="11">
        <v>22</v>
      </c>
      <c r="AT587" s="11">
        <v>49</v>
      </c>
      <c r="AU587" s="11">
        <v>43</v>
      </c>
      <c r="AV587" s="11">
        <v>37</v>
      </c>
      <c r="AW587" s="12">
        <v>46</v>
      </c>
      <c r="AX587" s="13">
        <v>41</v>
      </c>
      <c r="AY587" s="13">
        <v>36</v>
      </c>
      <c r="AZ587" s="13">
        <v>31</v>
      </c>
      <c r="BA587" s="13">
        <v>45</v>
      </c>
      <c r="BB587" s="14">
        <v>61</v>
      </c>
      <c r="BC587" s="19">
        <f t="shared" si="44"/>
        <v>36</v>
      </c>
      <c r="BD587" s="55">
        <f t="shared" si="42"/>
        <v>0.93303020461188702</v>
      </c>
      <c r="BE587" s="19">
        <f t="shared" si="43"/>
        <v>0.90029230269568039</v>
      </c>
      <c r="BF587" s="19">
        <f t="shared" si="45"/>
        <v>0.92730107177655086</v>
      </c>
      <c r="BG587" s="19">
        <f t="shared" si="46"/>
        <v>0.98827541409548547</v>
      </c>
    </row>
    <row r="588" spans="1:59">
      <c r="A588" s="24">
        <v>587</v>
      </c>
      <c r="B588" s="31">
        <v>2007069</v>
      </c>
      <c r="C588" s="32" t="s">
        <v>586</v>
      </c>
      <c r="D588" s="21">
        <v>3</v>
      </c>
      <c r="E588" s="22">
        <v>4</v>
      </c>
      <c r="F588" s="22">
        <v>11</v>
      </c>
      <c r="G588" s="22">
        <v>12</v>
      </c>
      <c r="H588" s="22">
        <v>14</v>
      </c>
      <c r="I588" s="22">
        <v>32</v>
      </c>
      <c r="J588" s="23">
        <v>12</v>
      </c>
      <c r="Q588" s="33"/>
      <c r="R588" s="33"/>
      <c r="S588" s="33"/>
      <c r="T588" s="33"/>
      <c r="U588" s="33"/>
      <c r="V588" s="33"/>
      <c r="X588" s="34"/>
      <c r="Y588" s="33"/>
      <c r="Z588" s="33"/>
      <c r="AA588" s="33"/>
      <c r="AB588" s="33"/>
      <c r="AC588" s="35"/>
      <c r="AD588" s="33"/>
      <c r="AE588" s="33"/>
      <c r="AF588" s="33"/>
      <c r="AG588" s="33"/>
      <c r="AH588" s="33"/>
      <c r="AI588" s="33"/>
      <c r="AJ588" s="36"/>
      <c r="AK588" s="10">
        <v>7</v>
      </c>
      <c r="AL588" s="11">
        <v>8</v>
      </c>
      <c r="AM588" s="11">
        <v>16</v>
      </c>
      <c r="AN588" s="11">
        <v>16</v>
      </c>
      <c r="AO588" s="11">
        <v>20</v>
      </c>
      <c r="AP588" s="11">
        <v>20</v>
      </c>
      <c r="AQ588" s="11">
        <v>22</v>
      </c>
      <c r="AR588" s="11">
        <v>16</v>
      </c>
      <c r="AS588" s="11">
        <v>21</v>
      </c>
      <c r="AT588" s="11">
        <v>28</v>
      </c>
      <c r="AU588" s="11">
        <v>37</v>
      </c>
      <c r="AV588" s="11">
        <v>34</v>
      </c>
      <c r="AW588" s="12">
        <v>46</v>
      </c>
      <c r="AX588" s="13">
        <v>44</v>
      </c>
      <c r="AY588" s="13">
        <v>59</v>
      </c>
      <c r="AZ588" s="13">
        <v>58</v>
      </c>
      <c r="BA588" s="13">
        <v>57</v>
      </c>
      <c r="BB588" s="14">
        <v>56</v>
      </c>
      <c r="BC588" s="19">
        <f t="shared" si="44"/>
        <v>59</v>
      </c>
      <c r="BD588" s="55">
        <f t="shared" si="42"/>
        <v>0.99850600844430004</v>
      </c>
      <c r="BE588" s="19">
        <f t="shared" si="43"/>
        <v>0.95349139330951604</v>
      </c>
      <c r="BF588" s="19">
        <f t="shared" si="45"/>
        <v>0.93384865215979218</v>
      </c>
      <c r="BG588" s="19">
        <f t="shared" si="46"/>
        <v>0.98663851899967514</v>
      </c>
    </row>
    <row r="589" spans="1:59">
      <c r="A589" s="24">
        <v>588</v>
      </c>
      <c r="B589" s="31">
        <v>2007070</v>
      </c>
      <c r="C589" s="32" t="s">
        <v>587</v>
      </c>
      <c r="D589" s="21">
        <v>6</v>
      </c>
      <c r="E589" s="22">
        <v>8</v>
      </c>
      <c r="F589" s="22">
        <v>15</v>
      </c>
      <c r="G589" s="22">
        <v>17</v>
      </c>
      <c r="H589" s="22">
        <v>18</v>
      </c>
      <c r="I589" s="22">
        <v>30</v>
      </c>
      <c r="J589" s="23">
        <v>12</v>
      </c>
      <c r="Q589" s="33"/>
      <c r="R589" s="33"/>
      <c r="S589" s="33"/>
      <c r="T589" s="33"/>
      <c r="U589" s="33"/>
      <c r="V589" s="33"/>
      <c r="X589" s="34"/>
      <c r="Y589" s="33"/>
      <c r="Z589" s="33"/>
      <c r="AA589" s="33"/>
      <c r="AB589" s="33"/>
      <c r="AC589" s="35"/>
      <c r="AD589" s="33"/>
      <c r="AE589" s="33"/>
      <c r="AF589" s="33"/>
      <c r="AG589" s="33"/>
      <c r="AH589" s="33"/>
      <c r="AI589" s="33"/>
      <c r="AJ589" s="36"/>
      <c r="AK589" s="10">
        <v>4</v>
      </c>
      <c r="AL589" s="11">
        <v>10</v>
      </c>
      <c r="AM589" s="11">
        <v>9</v>
      </c>
      <c r="AN589" s="11">
        <v>10</v>
      </c>
      <c r="AO589" s="11">
        <v>17</v>
      </c>
      <c r="AP589" s="11">
        <v>22</v>
      </c>
      <c r="AQ589" s="11">
        <v>31</v>
      </c>
      <c r="AR589" s="11">
        <v>34</v>
      </c>
      <c r="AS589" s="11">
        <v>39</v>
      </c>
      <c r="AT589" s="11">
        <v>34</v>
      </c>
      <c r="AU589" s="11">
        <v>29</v>
      </c>
      <c r="AV589" s="11">
        <v>24</v>
      </c>
      <c r="AW589" s="12">
        <v>19</v>
      </c>
      <c r="AX589" s="13">
        <v>46</v>
      </c>
      <c r="AY589" s="13">
        <v>43</v>
      </c>
      <c r="AZ589" s="13">
        <v>58</v>
      </c>
      <c r="BA589" s="13">
        <v>75</v>
      </c>
      <c r="BB589" s="14">
        <v>74</v>
      </c>
      <c r="BC589" s="19">
        <f t="shared" si="44"/>
        <v>43</v>
      </c>
      <c r="BD589" s="55">
        <f t="shared" ref="BD589:BD652" si="47">IF($B589="","",SUM($BC585:$BC589)/5/$BM$3)</f>
        <v>1.0148749594024034</v>
      </c>
      <c r="BE589" s="19">
        <f t="shared" ref="BE589:BE652" si="48">IF($B589="","",SUM($BC580:$BC589)/10/$BM$3)</f>
        <v>0.95758363104904187</v>
      </c>
      <c r="BF589" s="19">
        <f t="shared" si="45"/>
        <v>0.93466709970769724</v>
      </c>
      <c r="BG589" s="19">
        <f t="shared" si="46"/>
        <v>0.98009093861643382</v>
      </c>
    </row>
    <row r="590" spans="1:59">
      <c r="A590" s="24">
        <v>589</v>
      </c>
      <c r="B590" s="31">
        <v>2007071</v>
      </c>
      <c r="C590" s="32" t="s">
        <v>588</v>
      </c>
      <c r="D590" s="21">
        <v>1</v>
      </c>
      <c r="E590" s="22">
        <v>6</v>
      </c>
      <c r="F590" s="22">
        <v>14</v>
      </c>
      <c r="G590" s="22">
        <v>21</v>
      </c>
      <c r="H590" s="22">
        <v>30</v>
      </c>
      <c r="I590" s="22">
        <v>31</v>
      </c>
      <c r="J590" s="23">
        <v>9</v>
      </c>
      <c r="Q590" s="33"/>
      <c r="R590" s="33"/>
      <c r="S590" s="33"/>
      <c r="T590" s="33"/>
      <c r="U590" s="33"/>
      <c r="V590" s="33"/>
      <c r="X590" s="34"/>
      <c r="Y590" s="33"/>
      <c r="Z590" s="33"/>
      <c r="AA590" s="33"/>
      <c r="AB590" s="33"/>
      <c r="AC590" s="35"/>
      <c r="AD590" s="33"/>
      <c r="AE590" s="33"/>
      <c r="AF590" s="33"/>
      <c r="AG590" s="33"/>
      <c r="AH590" s="33"/>
      <c r="AI590" s="33"/>
      <c r="AJ590" s="36"/>
      <c r="AK590" s="10">
        <v>4</v>
      </c>
      <c r="AL590" s="11">
        <v>11</v>
      </c>
      <c r="AM590" s="11">
        <v>8</v>
      </c>
      <c r="AN590" s="11">
        <v>7</v>
      </c>
      <c r="AO590" s="11">
        <v>12</v>
      </c>
      <c r="AP590" s="11">
        <v>31</v>
      </c>
      <c r="AQ590" s="11">
        <v>22</v>
      </c>
      <c r="AR590" s="11">
        <v>13</v>
      </c>
      <c r="AS590" s="11">
        <v>37</v>
      </c>
      <c r="AT590" s="11">
        <v>31</v>
      </c>
      <c r="AU590" s="11">
        <v>25</v>
      </c>
      <c r="AV590" s="11">
        <v>19</v>
      </c>
      <c r="AW590" s="12">
        <v>28</v>
      </c>
      <c r="AX590" s="13">
        <v>55</v>
      </c>
      <c r="AY590" s="13">
        <v>52</v>
      </c>
      <c r="AZ590" s="13">
        <v>49</v>
      </c>
      <c r="BA590" s="13">
        <v>46</v>
      </c>
      <c r="BB590" s="14">
        <v>43</v>
      </c>
      <c r="BC590" s="19">
        <f t="shared" si="44"/>
        <v>52</v>
      </c>
      <c r="BD590" s="55">
        <f t="shared" si="47"/>
        <v>0.94121468009093856</v>
      </c>
      <c r="BE590" s="19">
        <f t="shared" si="48"/>
        <v>0.99441377070477432</v>
      </c>
      <c r="BF590" s="19">
        <f t="shared" si="45"/>
        <v>0.94858070802208505</v>
      </c>
      <c r="BG590" s="19">
        <f t="shared" si="46"/>
        <v>0.98050016239038651</v>
      </c>
    </row>
    <row r="591" spans="1:59">
      <c r="A591" s="24">
        <v>590</v>
      </c>
      <c r="B591" s="31">
        <v>2007072</v>
      </c>
      <c r="C591" s="32" t="s">
        <v>589</v>
      </c>
      <c r="D591" s="21">
        <v>2</v>
      </c>
      <c r="E591" s="22">
        <v>4</v>
      </c>
      <c r="F591" s="22">
        <v>8</v>
      </c>
      <c r="G591" s="22">
        <v>13</v>
      </c>
      <c r="H591" s="22">
        <v>14</v>
      </c>
      <c r="I591" s="22">
        <v>33</v>
      </c>
      <c r="J591" s="23">
        <v>16</v>
      </c>
      <c r="Q591" s="33"/>
      <c r="R591" s="33"/>
      <c r="S591" s="33"/>
      <c r="T591" s="33"/>
      <c r="U591" s="33"/>
      <c r="V591" s="33"/>
      <c r="X591" s="34"/>
      <c r="Y591" s="33"/>
      <c r="Z591" s="33"/>
      <c r="AA591" s="33"/>
      <c r="AB591" s="33"/>
      <c r="AC591" s="35"/>
      <c r="AD591" s="33"/>
      <c r="AE591" s="33"/>
      <c r="AF591" s="33"/>
      <c r="AG591" s="33"/>
      <c r="AH591" s="33"/>
      <c r="AI591" s="33"/>
      <c r="AJ591" s="36"/>
      <c r="AK591" s="10">
        <v>8</v>
      </c>
      <c r="AL591" s="11">
        <v>6</v>
      </c>
      <c r="AM591" s="11">
        <v>19</v>
      </c>
      <c r="AN591" s="11">
        <v>14</v>
      </c>
      <c r="AO591" s="11">
        <v>18</v>
      </c>
      <c r="AP591" s="11">
        <v>18</v>
      </c>
      <c r="AQ591" s="11">
        <v>29</v>
      </c>
      <c r="AR591" s="11">
        <v>24</v>
      </c>
      <c r="AS591" s="11">
        <v>19</v>
      </c>
      <c r="AT591" s="11">
        <v>26</v>
      </c>
      <c r="AU591" s="11">
        <v>22</v>
      </c>
      <c r="AV591" s="11">
        <v>32</v>
      </c>
      <c r="AW591" s="12">
        <v>44</v>
      </c>
      <c r="AX591" s="13">
        <v>42</v>
      </c>
      <c r="AY591" s="13">
        <v>57</v>
      </c>
      <c r="AZ591" s="13">
        <v>56</v>
      </c>
      <c r="BA591" s="13">
        <v>55</v>
      </c>
      <c r="BB591" s="14">
        <v>54</v>
      </c>
      <c r="BC591" s="19">
        <f t="shared" si="44"/>
        <v>57</v>
      </c>
      <c r="BD591" s="55">
        <f t="shared" si="47"/>
        <v>1.0107827216628775</v>
      </c>
      <c r="BE591" s="19">
        <f t="shared" si="48"/>
        <v>1.0046443650535888</v>
      </c>
      <c r="BF591" s="19">
        <f t="shared" si="45"/>
        <v>0.96085742124066253</v>
      </c>
      <c r="BG591" s="19">
        <f t="shared" si="46"/>
        <v>0.98991230919129591</v>
      </c>
    </row>
    <row r="592" spans="1:59">
      <c r="A592" s="24">
        <v>591</v>
      </c>
      <c r="B592" s="31">
        <v>2007073</v>
      </c>
      <c r="C592" s="32" t="s">
        <v>590</v>
      </c>
      <c r="D592" s="21">
        <v>5</v>
      </c>
      <c r="E592" s="22">
        <v>9</v>
      </c>
      <c r="F592" s="22">
        <v>11</v>
      </c>
      <c r="G592" s="22">
        <v>19</v>
      </c>
      <c r="H592" s="22">
        <v>28</v>
      </c>
      <c r="I592" s="22">
        <v>31</v>
      </c>
      <c r="J592" s="23">
        <v>2</v>
      </c>
      <c r="Q592" s="33"/>
      <c r="R592" s="33"/>
      <c r="S592" s="33"/>
      <c r="T592" s="33"/>
      <c r="U592" s="33"/>
      <c r="V592" s="33"/>
      <c r="X592" s="34"/>
      <c r="Y592" s="33"/>
      <c r="Z592" s="33"/>
      <c r="AA592" s="33"/>
      <c r="AB592" s="33"/>
      <c r="AC592" s="35"/>
      <c r="AD592" s="33"/>
      <c r="AE592" s="33"/>
      <c r="AF592" s="33"/>
      <c r="AG592" s="33"/>
      <c r="AH592" s="33"/>
      <c r="AI592" s="33"/>
      <c r="AJ592" s="36"/>
      <c r="AK592" s="10">
        <v>7</v>
      </c>
      <c r="AL592" s="11">
        <v>11</v>
      </c>
      <c r="AM592" s="11">
        <v>13</v>
      </c>
      <c r="AN592" s="11">
        <v>19</v>
      </c>
      <c r="AO592" s="11">
        <v>19</v>
      </c>
      <c r="AP592" s="11">
        <v>23</v>
      </c>
      <c r="AQ592" s="11">
        <v>13</v>
      </c>
      <c r="AR592" s="11">
        <v>33</v>
      </c>
      <c r="AS592" s="11">
        <v>37</v>
      </c>
      <c r="AT592" s="11">
        <v>43</v>
      </c>
      <c r="AU592" s="11">
        <v>38</v>
      </c>
      <c r="AV592" s="11">
        <v>33</v>
      </c>
      <c r="AW592" s="12">
        <v>43</v>
      </c>
      <c r="AX592" s="13">
        <v>55</v>
      </c>
      <c r="AY592" s="13">
        <v>52</v>
      </c>
      <c r="AZ592" s="13">
        <v>49</v>
      </c>
      <c r="BA592" s="13">
        <v>46</v>
      </c>
      <c r="BB592" s="14">
        <v>63</v>
      </c>
      <c r="BC592" s="19">
        <f t="shared" si="44"/>
        <v>52</v>
      </c>
      <c r="BD592" s="55">
        <f t="shared" si="47"/>
        <v>1.0762585254952908</v>
      </c>
      <c r="BE592" s="19">
        <f t="shared" si="48"/>
        <v>1.0046443650535888</v>
      </c>
      <c r="BF592" s="19">
        <f t="shared" si="45"/>
        <v>0.9616758687885677</v>
      </c>
      <c r="BG592" s="19">
        <f t="shared" si="46"/>
        <v>0.98909386164339075</v>
      </c>
    </row>
    <row r="593" spans="1:59">
      <c r="A593" s="24">
        <v>592</v>
      </c>
      <c r="B593" s="31">
        <v>2007074</v>
      </c>
      <c r="C593" s="32" t="s">
        <v>591</v>
      </c>
      <c r="D593" s="21">
        <v>8</v>
      </c>
      <c r="E593" s="22">
        <v>13</v>
      </c>
      <c r="F593" s="22">
        <v>15</v>
      </c>
      <c r="G593" s="22">
        <v>25</v>
      </c>
      <c r="H593" s="22">
        <v>27</v>
      </c>
      <c r="I593" s="22">
        <v>28</v>
      </c>
      <c r="J593" s="23">
        <v>3</v>
      </c>
      <c r="Q593" s="33"/>
      <c r="R593" s="33"/>
      <c r="S593" s="33"/>
      <c r="T593" s="33"/>
      <c r="U593" s="33"/>
      <c r="V593" s="33"/>
      <c r="X593" s="34"/>
      <c r="Y593" s="33"/>
      <c r="Z593" s="33"/>
      <c r="AA593" s="33"/>
      <c r="AB593" s="33"/>
      <c r="AC593" s="35"/>
      <c r="AD593" s="33"/>
      <c r="AE593" s="33"/>
      <c r="AF593" s="33"/>
      <c r="AG593" s="33"/>
      <c r="AH593" s="33"/>
      <c r="AI593" s="33"/>
      <c r="AJ593" s="36"/>
      <c r="AK593" s="10">
        <v>5</v>
      </c>
      <c r="AL593" s="11">
        <v>8</v>
      </c>
      <c r="AM593" s="11">
        <v>11</v>
      </c>
      <c r="AN593" s="11">
        <v>14</v>
      </c>
      <c r="AO593" s="11">
        <v>18</v>
      </c>
      <c r="AP593" s="11">
        <v>20</v>
      </c>
      <c r="AQ593" s="11">
        <v>26</v>
      </c>
      <c r="AR593" s="11">
        <v>36</v>
      </c>
      <c r="AS593" s="11">
        <v>28</v>
      </c>
      <c r="AT593" s="11">
        <v>20</v>
      </c>
      <c r="AU593" s="11">
        <v>25</v>
      </c>
      <c r="AV593" s="11">
        <v>46</v>
      </c>
      <c r="AW593" s="12">
        <v>56</v>
      </c>
      <c r="AX593" s="13">
        <v>68</v>
      </c>
      <c r="AY593" s="13">
        <v>65</v>
      </c>
      <c r="AZ593" s="13">
        <v>62</v>
      </c>
      <c r="BA593" s="13">
        <v>59</v>
      </c>
      <c r="BB593" s="14">
        <v>56</v>
      </c>
      <c r="BC593" s="19">
        <f t="shared" si="44"/>
        <v>65</v>
      </c>
      <c r="BD593" s="55">
        <f t="shared" si="47"/>
        <v>1.1008119519324455</v>
      </c>
      <c r="BE593" s="19">
        <f t="shared" si="48"/>
        <v>1.0496589801883727</v>
      </c>
      <c r="BF593" s="19">
        <f t="shared" si="45"/>
        <v>0.97313413445924002</v>
      </c>
      <c r="BG593" s="19">
        <f t="shared" si="46"/>
        <v>0.99523221825267949</v>
      </c>
    </row>
    <row r="594" spans="1:59">
      <c r="A594" s="24">
        <v>593</v>
      </c>
      <c r="B594" s="31">
        <v>2007075</v>
      </c>
      <c r="C594" s="32" t="s">
        <v>592</v>
      </c>
      <c r="D594" s="21">
        <v>13</v>
      </c>
      <c r="E594" s="22">
        <v>16</v>
      </c>
      <c r="F594" s="22">
        <v>17</v>
      </c>
      <c r="G594" s="22">
        <v>22</v>
      </c>
      <c r="H594" s="22">
        <v>30</v>
      </c>
      <c r="I594" s="22">
        <v>32</v>
      </c>
      <c r="J594" s="23">
        <v>3</v>
      </c>
      <c r="Q594" s="33"/>
      <c r="R594" s="33"/>
      <c r="S594" s="33"/>
      <c r="T594" s="33"/>
      <c r="U594" s="33"/>
      <c r="V594" s="33"/>
      <c r="X594" s="34"/>
      <c r="Y594" s="33"/>
      <c r="Z594" s="33"/>
      <c r="AA594" s="33"/>
      <c r="AB594" s="33"/>
      <c r="AC594" s="35"/>
      <c r="AD594" s="33"/>
      <c r="AE594" s="33"/>
      <c r="AF594" s="33"/>
      <c r="AG594" s="33"/>
      <c r="AH594" s="33"/>
      <c r="AI594" s="33"/>
      <c r="AJ594" s="36"/>
      <c r="AK594" s="10">
        <v>7</v>
      </c>
      <c r="AL594" s="11">
        <v>6</v>
      </c>
      <c r="AM594" s="11">
        <v>10</v>
      </c>
      <c r="AN594" s="11">
        <v>16</v>
      </c>
      <c r="AO594" s="11">
        <v>18</v>
      </c>
      <c r="AP594" s="11">
        <v>18</v>
      </c>
      <c r="AQ594" s="11">
        <v>31</v>
      </c>
      <c r="AR594" s="11">
        <v>20</v>
      </c>
      <c r="AS594" s="11">
        <v>31</v>
      </c>
      <c r="AT594" s="11">
        <v>34</v>
      </c>
      <c r="AU594" s="11">
        <v>26</v>
      </c>
      <c r="AV594" s="11">
        <v>32</v>
      </c>
      <c r="AW594" s="12">
        <v>25</v>
      </c>
      <c r="AX594" s="13">
        <v>34</v>
      </c>
      <c r="AY594" s="13">
        <v>62</v>
      </c>
      <c r="AZ594" s="13">
        <v>76</v>
      </c>
      <c r="BA594" s="13">
        <v>73</v>
      </c>
      <c r="BB594" s="14">
        <v>70</v>
      </c>
      <c r="BC594" s="19">
        <f t="shared" si="44"/>
        <v>62</v>
      </c>
      <c r="BD594" s="55">
        <f t="shared" si="47"/>
        <v>1.1785644689834363</v>
      </c>
      <c r="BE594" s="19">
        <f t="shared" si="48"/>
        <v>1.0967197141929197</v>
      </c>
      <c r="BF594" s="19">
        <f t="shared" si="45"/>
        <v>0.99441377070477432</v>
      </c>
      <c r="BG594" s="19">
        <f t="shared" si="46"/>
        <v>1.0042351412796362</v>
      </c>
    </row>
    <row r="595" spans="1:59">
      <c r="A595" s="24">
        <v>594</v>
      </c>
      <c r="B595" s="31">
        <v>2007076</v>
      </c>
      <c r="C595" s="32" t="s">
        <v>593</v>
      </c>
      <c r="D595" s="21">
        <v>6</v>
      </c>
      <c r="E595" s="22">
        <v>12</v>
      </c>
      <c r="F595" s="22">
        <v>15</v>
      </c>
      <c r="G595" s="22">
        <v>16</v>
      </c>
      <c r="H595" s="22">
        <v>20</v>
      </c>
      <c r="I595" s="22">
        <v>31</v>
      </c>
      <c r="J595" s="23">
        <v>2</v>
      </c>
      <c r="Q595" s="33"/>
      <c r="R595" s="33"/>
      <c r="S595" s="33"/>
      <c r="T595" s="33"/>
      <c r="U595" s="33"/>
      <c r="V595" s="33"/>
      <c r="X595" s="34"/>
      <c r="Y595" s="33"/>
      <c r="Z595" s="33"/>
      <c r="AA595" s="33"/>
      <c r="AB595" s="33"/>
      <c r="AC595" s="35"/>
      <c r="AD595" s="33"/>
      <c r="AE595" s="33"/>
      <c r="AF595" s="33"/>
      <c r="AG595" s="33"/>
      <c r="AH595" s="33"/>
      <c r="AI595" s="33"/>
      <c r="AJ595" s="36"/>
      <c r="AK595" s="10">
        <v>4</v>
      </c>
      <c r="AL595" s="11">
        <v>8</v>
      </c>
      <c r="AM595" s="11">
        <v>5</v>
      </c>
      <c r="AN595" s="11">
        <v>10</v>
      </c>
      <c r="AO595" s="11">
        <v>23</v>
      </c>
      <c r="AP595" s="11">
        <v>28</v>
      </c>
      <c r="AQ595" s="11">
        <v>28</v>
      </c>
      <c r="AR595" s="11">
        <v>20</v>
      </c>
      <c r="AS595" s="11">
        <v>34</v>
      </c>
      <c r="AT595" s="11">
        <v>28</v>
      </c>
      <c r="AU595" s="11">
        <v>35</v>
      </c>
      <c r="AV595" s="11">
        <v>30</v>
      </c>
      <c r="AW595" s="12">
        <v>25</v>
      </c>
      <c r="AX595" s="13">
        <v>52</v>
      </c>
      <c r="AY595" s="13">
        <v>66</v>
      </c>
      <c r="AZ595" s="13">
        <v>64</v>
      </c>
      <c r="BA595" s="13">
        <v>62</v>
      </c>
      <c r="BB595" s="14">
        <v>60</v>
      </c>
      <c r="BC595" s="19">
        <f t="shared" si="44"/>
        <v>66</v>
      </c>
      <c r="BD595" s="55">
        <f t="shared" si="47"/>
        <v>1.2358557973367976</v>
      </c>
      <c r="BE595" s="19">
        <f t="shared" si="48"/>
        <v>1.0885352387138683</v>
      </c>
      <c r="BF595" s="19">
        <f t="shared" si="45"/>
        <v>0.99277687560896399</v>
      </c>
      <c r="BG595" s="19">
        <f t="shared" si="46"/>
        <v>1.008327379019162</v>
      </c>
    </row>
    <row r="596" spans="1:59">
      <c r="A596" s="24">
        <v>595</v>
      </c>
      <c r="B596" s="31">
        <v>2007077</v>
      </c>
      <c r="C596" s="32" t="s">
        <v>594</v>
      </c>
      <c r="D596" s="21">
        <v>6</v>
      </c>
      <c r="E596" s="22">
        <v>8</v>
      </c>
      <c r="F596" s="22">
        <v>14</v>
      </c>
      <c r="G596" s="22">
        <v>21</v>
      </c>
      <c r="H596" s="22">
        <v>28</v>
      </c>
      <c r="I596" s="22">
        <v>29</v>
      </c>
      <c r="J596" s="23">
        <v>2</v>
      </c>
      <c r="Q596" s="33"/>
      <c r="R596" s="33"/>
      <c r="S596" s="33"/>
      <c r="T596" s="33"/>
      <c r="U596" s="33"/>
      <c r="V596" s="33"/>
      <c r="X596" s="34"/>
      <c r="Y596" s="33"/>
      <c r="Z596" s="33"/>
      <c r="AA596" s="33"/>
      <c r="AB596" s="33"/>
      <c r="AC596" s="35"/>
      <c r="AD596" s="33"/>
      <c r="AE596" s="33"/>
      <c r="AF596" s="33"/>
      <c r="AG596" s="33"/>
      <c r="AH596" s="33"/>
      <c r="AI596" s="33"/>
      <c r="AJ596" s="36"/>
      <c r="AK596" s="10">
        <v>7</v>
      </c>
      <c r="AL596" s="11">
        <v>6</v>
      </c>
      <c r="AM596" s="11">
        <v>16</v>
      </c>
      <c r="AN596" s="11">
        <v>16</v>
      </c>
      <c r="AO596" s="11">
        <v>8</v>
      </c>
      <c r="AP596" s="11">
        <v>26</v>
      </c>
      <c r="AQ596" s="11">
        <v>25</v>
      </c>
      <c r="AR596" s="11">
        <v>36</v>
      </c>
      <c r="AS596" s="11">
        <v>40</v>
      </c>
      <c r="AT596" s="11">
        <v>34</v>
      </c>
      <c r="AU596" s="11">
        <v>28</v>
      </c>
      <c r="AV596" s="11">
        <v>22</v>
      </c>
      <c r="AW596" s="12">
        <v>61</v>
      </c>
      <c r="AX596" s="13">
        <v>58</v>
      </c>
      <c r="AY596" s="13">
        <v>55</v>
      </c>
      <c r="AZ596" s="13">
        <v>52</v>
      </c>
      <c r="BA596" s="13">
        <v>49</v>
      </c>
      <c r="BB596" s="14">
        <v>46</v>
      </c>
      <c r="BC596" s="19">
        <f t="shared" si="44"/>
        <v>55</v>
      </c>
      <c r="BD596" s="55">
        <f t="shared" si="47"/>
        <v>1.227671321857746</v>
      </c>
      <c r="BE596" s="19">
        <f t="shared" si="48"/>
        <v>1.1192270217603117</v>
      </c>
      <c r="BF596" s="19">
        <f t="shared" si="45"/>
        <v>1.0042351412796362</v>
      </c>
      <c r="BG596" s="19">
        <f t="shared" si="46"/>
        <v>1.0161026307242611</v>
      </c>
    </row>
    <row r="597" spans="1:59">
      <c r="A597" s="24">
        <v>596</v>
      </c>
      <c r="B597" s="31">
        <v>2007078</v>
      </c>
      <c r="C597" s="32" t="s">
        <v>595</v>
      </c>
      <c r="D597" s="21">
        <v>4</v>
      </c>
      <c r="E597" s="22">
        <v>6</v>
      </c>
      <c r="F597" s="22">
        <v>7</v>
      </c>
      <c r="G597" s="22">
        <v>23</v>
      </c>
      <c r="H597" s="22">
        <v>25</v>
      </c>
      <c r="I597" s="22">
        <v>32</v>
      </c>
      <c r="J597" s="23">
        <v>1</v>
      </c>
      <c r="Q597" s="33"/>
      <c r="R597" s="33"/>
      <c r="S597" s="33"/>
      <c r="T597" s="33"/>
      <c r="U597" s="33"/>
      <c r="V597" s="33"/>
      <c r="X597" s="34"/>
      <c r="Y597" s="33"/>
      <c r="Z597" s="33"/>
      <c r="AA597" s="33"/>
      <c r="AB597" s="33"/>
      <c r="AC597" s="35"/>
      <c r="AD597" s="33"/>
      <c r="AE597" s="33"/>
      <c r="AF597" s="33"/>
      <c r="AG597" s="33"/>
      <c r="AH597" s="33"/>
      <c r="AI597" s="33"/>
      <c r="AJ597" s="36"/>
      <c r="AK597" s="10">
        <v>7</v>
      </c>
      <c r="AL597" s="11">
        <v>9</v>
      </c>
      <c r="AM597" s="11">
        <v>12</v>
      </c>
      <c r="AN597" s="11">
        <v>13</v>
      </c>
      <c r="AO597" s="11">
        <v>20</v>
      </c>
      <c r="AP597" s="11">
        <v>25</v>
      </c>
      <c r="AQ597" s="11">
        <v>34</v>
      </c>
      <c r="AR597" s="11">
        <v>27</v>
      </c>
      <c r="AS597" s="11">
        <v>31</v>
      </c>
      <c r="AT597" s="11">
        <v>37</v>
      </c>
      <c r="AU597" s="11">
        <v>45</v>
      </c>
      <c r="AV597" s="11">
        <v>41</v>
      </c>
      <c r="AW597" s="12">
        <v>37</v>
      </c>
      <c r="AX597" s="13">
        <v>33</v>
      </c>
      <c r="AY597" s="13">
        <v>46</v>
      </c>
      <c r="AZ597" s="13">
        <v>43</v>
      </c>
      <c r="BA597" s="13">
        <v>40</v>
      </c>
      <c r="BB597" s="14">
        <v>37</v>
      </c>
      <c r="BC597" s="19">
        <f t="shared" si="44"/>
        <v>46</v>
      </c>
      <c r="BD597" s="55">
        <f t="shared" si="47"/>
        <v>1.203117895420591</v>
      </c>
      <c r="BE597" s="19">
        <f t="shared" si="48"/>
        <v>1.1396882104579409</v>
      </c>
      <c r="BF597" s="19">
        <f t="shared" si="45"/>
        <v>1.0009613510880155</v>
      </c>
      <c r="BG597" s="19">
        <f t="shared" si="46"/>
        <v>1.0136472880805456</v>
      </c>
    </row>
    <row r="598" spans="1:59">
      <c r="A598" s="24">
        <v>597</v>
      </c>
      <c r="B598" s="31">
        <v>2007079</v>
      </c>
      <c r="C598" s="32" t="s">
        <v>596</v>
      </c>
      <c r="D598" s="21">
        <v>3</v>
      </c>
      <c r="E598" s="22">
        <v>4</v>
      </c>
      <c r="F598" s="22">
        <v>14</v>
      </c>
      <c r="G598" s="22">
        <v>20</v>
      </c>
      <c r="H598" s="22">
        <v>21</v>
      </c>
      <c r="I598" s="22">
        <v>25</v>
      </c>
      <c r="J598" s="23">
        <v>14</v>
      </c>
      <c r="Q598" s="33"/>
      <c r="R598" s="33"/>
      <c r="S598" s="33"/>
      <c r="T598" s="33"/>
      <c r="U598" s="33"/>
      <c r="V598" s="33"/>
      <c r="X598" s="34"/>
      <c r="Y598" s="33"/>
      <c r="Z598" s="33"/>
      <c r="AA598" s="33"/>
      <c r="AB598" s="33"/>
      <c r="AC598" s="35"/>
      <c r="AD598" s="33"/>
      <c r="AE598" s="33"/>
      <c r="AF598" s="33"/>
      <c r="AG598" s="33"/>
      <c r="AH598" s="33"/>
      <c r="AI598" s="33"/>
      <c r="AJ598" s="36"/>
      <c r="AK598" s="10">
        <v>6</v>
      </c>
      <c r="AL598" s="11">
        <v>7</v>
      </c>
      <c r="AM598" s="11">
        <v>12</v>
      </c>
      <c r="AN598" s="11">
        <v>15</v>
      </c>
      <c r="AO598" s="11">
        <v>17</v>
      </c>
      <c r="AP598" s="11">
        <v>23</v>
      </c>
      <c r="AQ598" s="11">
        <v>24</v>
      </c>
      <c r="AR598" s="11">
        <v>17</v>
      </c>
      <c r="AS598" s="11">
        <v>32</v>
      </c>
      <c r="AT598" s="11">
        <v>27</v>
      </c>
      <c r="AU598" s="11">
        <v>35</v>
      </c>
      <c r="AV598" s="11">
        <v>31</v>
      </c>
      <c r="AW598" s="12">
        <v>42</v>
      </c>
      <c r="AX598" s="13">
        <v>39</v>
      </c>
      <c r="AY598" s="13">
        <v>36</v>
      </c>
      <c r="AZ598" s="13">
        <v>33</v>
      </c>
      <c r="BA598" s="13">
        <v>30</v>
      </c>
      <c r="BB598" s="14">
        <v>27</v>
      </c>
      <c r="BC598" s="19">
        <f t="shared" ref="BC598:BC661" si="49">IF($B598="","",MOD($D598,$BC$1)+MOD($E598,$BC$1)+MOD($F598,$BC$1)+MOD($G598,$BC$1)+MOD($H598,$BC$1)+MOD($I598,$BC$1))</f>
        <v>36</v>
      </c>
      <c r="BD598" s="55">
        <f t="shared" si="47"/>
        <v>1.0844430009743422</v>
      </c>
      <c r="BE598" s="19">
        <f t="shared" si="48"/>
        <v>1.0926274764533939</v>
      </c>
      <c r="BF598" s="19">
        <f t="shared" si="45"/>
        <v>0.99932445599220532</v>
      </c>
      <c r="BG598" s="19">
        <f t="shared" si="46"/>
        <v>1.0120103929847353</v>
      </c>
    </row>
    <row r="599" spans="1:59">
      <c r="A599" s="24">
        <v>598</v>
      </c>
      <c r="B599" s="31">
        <v>2007080</v>
      </c>
      <c r="C599" s="32" t="s">
        <v>597</v>
      </c>
      <c r="D599" s="21">
        <v>1</v>
      </c>
      <c r="E599" s="22">
        <v>8</v>
      </c>
      <c r="F599" s="22">
        <v>16</v>
      </c>
      <c r="G599" s="22">
        <v>18</v>
      </c>
      <c r="H599" s="22">
        <v>19</v>
      </c>
      <c r="I599" s="22">
        <v>29</v>
      </c>
      <c r="J599" s="23">
        <v>4</v>
      </c>
      <c r="Q599" s="33"/>
      <c r="R599" s="33"/>
      <c r="S599" s="33"/>
      <c r="T599" s="33"/>
      <c r="U599" s="33"/>
      <c r="V599" s="33"/>
      <c r="X599" s="34"/>
      <c r="Y599" s="33"/>
      <c r="Z599" s="33"/>
      <c r="AA599" s="33"/>
      <c r="AB599" s="33"/>
      <c r="AC599" s="35"/>
      <c r="AD599" s="33"/>
      <c r="AE599" s="33"/>
      <c r="AF599" s="33"/>
      <c r="AG599" s="33"/>
      <c r="AH599" s="33"/>
      <c r="AI599" s="33"/>
      <c r="AJ599" s="36"/>
      <c r="AK599" s="10">
        <v>7</v>
      </c>
      <c r="AL599" s="11">
        <v>7</v>
      </c>
      <c r="AM599" s="11">
        <v>16</v>
      </c>
      <c r="AN599" s="11">
        <v>13</v>
      </c>
      <c r="AO599" s="11">
        <v>14</v>
      </c>
      <c r="AP599" s="11">
        <v>11</v>
      </c>
      <c r="AQ599" s="11">
        <v>19</v>
      </c>
      <c r="AR599" s="11">
        <v>41</v>
      </c>
      <c r="AS599" s="11">
        <v>36</v>
      </c>
      <c r="AT599" s="11">
        <v>31</v>
      </c>
      <c r="AU599" s="11">
        <v>26</v>
      </c>
      <c r="AV599" s="11">
        <v>21</v>
      </c>
      <c r="AW599" s="12">
        <v>31</v>
      </c>
      <c r="AX599" s="13">
        <v>27</v>
      </c>
      <c r="AY599" s="13">
        <v>40</v>
      </c>
      <c r="AZ599" s="13">
        <v>37</v>
      </c>
      <c r="BA599" s="13">
        <v>53</v>
      </c>
      <c r="BB599" s="14">
        <v>71</v>
      </c>
      <c r="BC599" s="19">
        <f t="shared" si="49"/>
        <v>40</v>
      </c>
      <c r="BD599" s="55">
        <f t="shared" si="47"/>
        <v>0.99441377070477432</v>
      </c>
      <c r="BE599" s="19">
        <f t="shared" si="48"/>
        <v>1.0864891198441053</v>
      </c>
      <c r="BF599" s="19">
        <f t="shared" si="45"/>
        <v>0.99359532315686916</v>
      </c>
      <c r="BG599" s="19">
        <f t="shared" si="46"/>
        <v>1.0075089314712569</v>
      </c>
    </row>
    <row r="600" spans="1:59">
      <c r="A600" s="24">
        <v>599</v>
      </c>
      <c r="B600" s="31">
        <v>2007081</v>
      </c>
      <c r="C600" s="32" t="s">
        <v>598</v>
      </c>
      <c r="D600" s="21">
        <v>9</v>
      </c>
      <c r="E600" s="22">
        <v>14</v>
      </c>
      <c r="F600" s="22">
        <v>15</v>
      </c>
      <c r="G600" s="22">
        <v>19</v>
      </c>
      <c r="H600" s="22">
        <v>24</v>
      </c>
      <c r="I600" s="22">
        <v>33</v>
      </c>
      <c r="J600" s="23">
        <v>13</v>
      </c>
      <c r="Q600" s="33"/>
      <c r="R600" s="33"/>
      <c r="S600" s="33"/>
      <c r="T600" s="33"/>
      <c r="U600" s="33"/>
      <c r="V600" s="33"/>
      <c r="X600" s="34"/>
      <c r="Y600" s="33"/>
      <c r="Z600" s="33"/>
      <c r="AA600" s="33"/>
      <c r="AB600" s="33"/>
      <c r="AC600" s="35"/>
      <c r="AD600" s="33"/>
      <c r="AE600" s="33"/>
      <c r="AF600" s="33"/>
      <c r="AG600" s="33"/>
      <c r="AH600" s="33"/>
      <c r="AI600" s="33"/>
      <c r="AJ600" s="36"/>
      <c r="AK600" s="10">
        <v>3</v>
      </c>
      <c r="AL600" s="11">
        <v>10</v>
      </c>
      <c r="AM600" s="11">
        <v>19</v>
      </c>
      <c r="AN600" s="11">
        <v>12</v>
      </c>
      <c r="AO600" s="11">
        <v>16</v>
      </c>
      <c r="AP600" s="11">
        <v>18</v>
      </c>
      <c r="AQ600" s="11">
        <v>24</v>
      </c>
      <c r="AR600" s="11">
        <v>34</v>
      </c>
      <c r="AS600" s="11">
        <v>26</v>
      </c>
      <c r="AT600" s="11">
        <v>30</v>
      </c>
      <c r="AU600" s="11">
        <v>36</v>
      </c>
      <c r="AV600" s="11">
        <v>30</v>
      </c>
      <c r="AW600" s="12">
        <v>39</v>
      </c>
      <c r="AX600" s="13">
        <v>50</v>
      </c>
      <c r="AY600" s="13">
        <v>63</v>
      </c>
      <c r="AZ600" s="13">
        <v>60</v>
      </c>
      <c r="BA600" s="13">
        <v>57</v>
      </c>
      <c r="BB600" s="14">
        <v>74</v>
      </c>
      <c r="BC600" s="19">
        <f t="shared" si="49"/>
        <v>63</v>
      </c>
      <c r="BD600" s="55">
        <f t="shared" si="47"/>
        <v>0.98213705748619684</v>
      </c>
      <c r="BE600" s="19">
        <f t="shared" si="48"/>
        <v>1.1089964274114972</v>
      </c>
      <c r="BF600" s="19">
        <f t="shared" si="45"/>
        <v>0.99686911334848971</v>
      </c>
      <c r="BG600" s="19">
        <f t="shared" si="46"/>
        <v>1.0136472880805456</v>
      </c>
    </row>
    <row r="601" spans="1:59">
      <c r="A601" s="24">
        <v>600</v>
      </c>
      <c r="B601" s="31">
        <v>2007082</v>
      </c>
      <c r="C601" s="32" t="s">
        <v>599</v>
      </c>
      <c r="D601" s="21">
        <v>5</v>
      </c>
      <c r="E601" s="22">
        <v>15</v>
      </c>
      <c r="F601" s="22">
        <v>17</v>
      </c>
      <c r="G601" s="22">
        <v>18</v>
      </c>
      <c r="H601" s="22">
        <v>25</v>
      </c>
      <c r="I601" s="22">
        <v>32</v>
      </c>
      <c r="J601" s="23">
        <v>15</v>
      </c>
      <c r="Q601" s="33"/>
      <c r="R601" s="33"/>
      <c r="S601" s="33"/>
      <c r="T601" s="33"/>
      <c r="U601" s="33"/>
      <c r="V601" s="33"/>
      <c r="X601" s="34"/>
      <c r="Y601" s="33"/>
      <c r="Z601" s="33"/>
      <c r="AA601" s="33"/>
      <c r="AB601" s="33"/>
      <c r="AC601" s="35"/>
      <c r="AD601" s="33"/>
      <c r="AE601" s="33"/>
      <c r="AF601" s="33"/>
      <c r="AG601" s="33"/>
      <c r="AH601" s="33"/>
      <c r="AI601" s="33"/>
      <c r="AJ601" s="36"/>
      <c r="AK601" s="10">
        <v>7</v>
      </c>
      <c r="AL601" s="11">
        <v>8</v>
      </c>
      <c r="AM601" s="11">
        <v>7</v>
      </c>
      <c r="AN601" s="11">
        <v>16</v>
      </c>
      <c r="AO601" s="11">
        <v>21</v>
      </c>
      <c r="AP601" s="11">
        <v>16</v>
      </c>
      <c r="AQ601" s="11">
        <v>31</v>
      </c>
      <c r="AR601" s="11">
        <v>32</v>
      </c>
      <c r="AS601" s="11">
        <v>35</v>
      </c>
      <c r="AT601" s="11">
        <v>28</v>
      </c>
      <c r="AU601" s="11">
        <v>34</v>
      </c>
      <c r="AV601" s="11">
        <v>28</v>
      </c>
      <c r="AW601" s="12">
        <v>22</v>
      </c>
      <c r="AX601" s="13">
        <v>32</v>
      </c>
      <c r="AY601" s="13">
        <v>44</v>
      </c>
      <c r="AZ601" s="13">
        <v>58</v>
      </c>
      <c r="BA601" s="13">
        <v>74</v>
      </c>
      <c r="BB601" s="14">
        <v>72</v>
      </c>
      <c r="BC601" s="19">
        <f t="shared" si="49"/>
        <v>44</v>
      </c>
      <c r="BD601" s="55">
        <f t="shared" si="47"/>
        <v>0.93712244235141273</v>
      </c>
      <c r="BE601" s="19">
        <f t="shared" si="48"/>
        <v>1.0823968821045793</v>
      </c>
      <c r="BF601" s="19">
        <f t="shared" si="45"/>
        <v>1.0116011692107827</v>
      </c>
      <c r="BG601" s="19">
        <f t="shared" si="46"/>
        <v>1.0058720363754465</v>
      </c>
    </row>
    <row r="602" spans="1:59">
      <c r="A602" s="24">
        <v>601</v>
      </c>
      <c r="B602" s="31">
        <v>2007083</v>
      </c>
      <c r="C602" s="32" t="s">
        <v>600</v>
      </c>
      <c r="D602" s="21">
        <v>11</v>
      </c>
      <c r="E602" s="22">
        <v>14</v>
      </c>
      <c r="F602" s="22">
        <v>18</v>
      </c>
      <c r="G602" s="22">
        <v>20</v>
      </c>
      <c r="H602" s="22">
        <v>21</v>
      </c>
      <c r="I602" s="22">
        <v>26</v>
      </c>
      <c r="J602" s="23">
        <v>5</v>
      </c>
      <c r="Q602" s="33"/>
      <c r="R602" s="33"/>
      <c r="S602" s="33"/>
      <c r="T602" s="33"/>
      <c r="U602" s="33"/>
      <c r="V602" s="33"/>
      <c r="X602" s="34"/>
      <c r="Y602" s="33"/>
      <c r="Z602" s="33"/>
      <c r="AA602" s="33"/>
      <c r="AB602" s="33"/>
      <c r="AC602" s="35"/>
      <c r="AD602" s="33"/>
      <c r="AE602" s="33"/>
      <c r="AF602" s="33"/>
      <c r="AG602" s="33"/>
      <c r="AH602" s="33"/>
      <c r="AI602" s="33"/>
      <c r="AJ602" s="36"/>
      <c r="AK602" s="10">
        <v>8</v>
      </c>
      <c r="AL602" s="11">
        <v>10</v>
      </c>
      <c r="AM602" s="11">
        <v>10</v>
      </c>
      <c r="AN602" s="11">
        <v>14</v>
      </c>
      <c r="AO602" s="11">
        <v>19</v>
      </c>
      <c r="AP602" s="11">
        <v>22</v>
      </c>
      <c r="AQ602" s="11">
        <v>20</v>
      </c>
      <c r="AR602" s="11">
        <v>20</v>
      </c>
      <c r="AS602" s="11">
        <v>33</v>
      </c>
      <c r="AT602" s="11">
        <v>38</v>
      </c>
      <c r="AU602" s="11">
        <v>32</v>
      </c>
      <c r="AV602" s="11">
        <v>40</v>
      </c>
      <c r="AW602" s="12">
        <v>50</v>
      </c>
      <c r="AX602" s="13">
        <v>46</v>
      </c>
      <c r="AY602" s="13">
        <v>42</v>
      </c>
      <c r="AZ602" s="13">
        <v>38</v>
      </c>
      <c r="BA602" s="13">
        <v>53</v>
      </c>
      <c r="BB602" s="14">
        <v>50</v>
      </c>
      <c r="BC602" s="19">
        <f t="shared" si="49"/>
        <v>42</v>
      </c>
      <c r="BD602" s="55">
        <f t="shared" si="47"/>
        <v>0.92075349139330953</v>
      </c>
      <c r="BE602" s="19">
        <f t="shared" si="48"/>
        <v>1.0619356934069504</v>
      </c>
      <c r="BF602" s="19">
        <f t="shared" si="45"/>
        <v>1.0001429035401104</v>
      </c>
      <c r="BG602" s="19">
        <f t="shared" si="46"/>
        <v>1.0107827216628775</v>
      </c>
    </row>
    <row r="603" spans="1:59">
      <c r="A603" s="24">
        <v>602</v>
      </c>
      <c r="B603" s="31">
        <v>2007084</v>
      </c>
      <c r="C603" s="32" t="s">
        <v>601</v>
      </c>
      <c r="D603" s="21">
        <v>6</v>
      </c>
      <c r="E603" s="22">
        <v>10</v>
      </c>
      <c r="F603" s="22">
        <v>12</v>
      </c>
      <c r="G603" s="22">
        <v>14</v>
      </c>
      <c r="H603" s="22">
        <v>20</v>
      </c>
      <c r="I603" s="22">
        <v>27</v>
      </c>
      <c r="J603" s="23">
        <v>10</v>
      </c>
      <c r="Q603" s="33"/>
      <c r="R603" s="33"/>
      <c r="S603" s="33"/>
      <c r="T603" s="33"/>
      <c r="U603" s="33"/>
      <c r="V603" s="33"/>
      <c r="X603" s="34"/>
      <c r="Y603" s="33"/>
      <c r="Z603" s="33"/>
      <c r="AA603" s="33"/>
      <c r="AB603" s="33"/>
      <c r="AC603" s="35"/>
      <c r="AD603" s="33"/>
      <c r="AE603" s="33"/>
      <c r="AF603" s="33"/>
      <c r="AG603" s="33"/>
      <c r="AH603" s="33"/>
      <c r="AI603" s="33"/>
      <c r="AJ603" s="36"/>
      <c r="AK603" s="10">
        <v>5</v>
      </c>
      <c r="AL603" s="11">
        <v>9</v>
      </c>
      <c r="AM603" s="11">
        <v>9</v>
      </c>
      <c r="AN603" s="11">
        <v>11</v>
      </c>
      <c r="AO603" s="11">
        <v>26</v>
      </c>
      <c r="AP603" s="11">
        <v>25</v>
      </c>
      <c r="AQ603" s="11">
        <v>17</v>
      </c>
      <c r="AR603" s="11">
        <v>19</v>
      </c>
      <c r="AS603" s="11">
        <v>34</v>
      </c>
      <c r="AT603" s="11">
        <v>29</v>
      </c>
      <c r="AU603" s="11">
        <v>37</v>
      </c>
      <c r="AV603" s="11">
        <v>47</v>
      </c>
      <c r="AW603" s="12">
        <v>59</v>
      </c>
      <c r="AX603" s="13">
        <v>57</v>
      </c>
      <c r="AY603" s="13">
        <v>55</v>
      </c>
      <c r="AZ603" s="13">
        <v>53</v>
      </c>
      <c r="BA603" s="13">
        <v>51</v>
      </c>
      <c r="BB603" s="14">
        <v>49</v>
      </c>
      <c r="BC603" s="19">
        <f t="shared" si="49"/>
        <v>55</v>
      </c>
      <c r="BD603" s="55">
        <f t="shared" si="47"/>
        <v>0.99850600844430004</v>
      </c>
      <c r="BE603" s="19">
        <f t="shared" si="48"/>
        <v>1.0414745047093212</v>
      </c>
      <c r="BF603" s="19">
        <f t="shared" ref="BF603:BF666" si="50">IF($B603="","",SUM($BC579:$BC603)/25/$BM$3)</f>
        <v>1.018148749594024</v>
      </c>
      <c r="BG603" s="19">
        <f t="shared" si="46"/>
        <v>1.0124196167586879</v>
      </c>
    </row>
    <row r="604" spans="1:59">
      <c r="A604" s="24">
        <v>603</v>
      </c>
      <c r="B604" s="31">
        <v>2007085</v>
      </c>
      <c r="C604" s="32" t="s">
        <v>602</v>
      </c>
      <c r="D604" s="21">
        <v>2</v>
      </c>
      <c r="E604" s="22">
        <v>12</v>
      </c>
      <c r="F604" s="22">
        <v>17</v>
      </c>
      <c r="G604" s="22">
        <v>19</v>
      </c>
      <c r="H604" s="22">
        <v>29</v>
      </c>
      <c r="I604" s="22">
        <v>30</v>
      </c>
      <c r="J604" s="23">
        <v>12</v>
      </c>
      <c r="Q604" s="33"/>
      <c r="R604" s="33"/>
      <c r="S604" s="33"/>
      <c r="T604" s="33"/>
      <c r="U604" s="33"/>
      <c r="V604" s="33"/>
      <c r="X604" s="34"/>
      <c r="Y604" s="33"/>
      <c r="Z604" s="33"/>
      <c r="AA604" s="33"/>
      <c r="AB604" s="33"/>
      <c r="AC604" s="35"/>
      <c r="AD604" s="33"/>
      <c r="AE604" s="33"/>
      <c r="AF604" s="33"/>
      <c r="AG604" s="33"/>
      <c r="AH604" s="33"/>
      <c r="AI604" s="33"/>
      <c r="AJ604" s="36"/>
      <c r="AK604" s="10">
        <v>7</v>
      </c>
      <c r="AL604" s="11">
        <v>9</v>
      </c>
      <c r="AM604" s="11">
        <v>14</v>
      </c>
      <c r="AN604" s="11">
        <v>13</v>
      </c>
      <c r="AO604" s="11">
        <v>18</v>
      </c>
      <c r="AP604" s="11">
        <v>21</v>
      </c>
      <c r="AQ604" s="11">
        <v>19</v>
      </c>
      <c r="AR604" s="11">
        <v>29</v>
      </c>
      <c r="AS604" s="11">
        <v>32</v>
      </c>
      <c r="AT604" s="11">
        <v>25</v>
      </c>
      <c r="AU604" s="11">
        <v>31</v>
      </c>
      <c r="AV604" s="11">
        <v>25</v>
      </c>
      <c r="AW604" s="12">
        <v>34</v>
      </c>
      <c r="AX604" s="13">
        <v>45</v>
      </c>
      <c r="AY604" s="13">
        <v>41</v>
      </c>
      <c r="AZ604" s="13">
        <v>55</v>
      </c>
      <c r="BA604" s="13">
        <v>52</v>
      </c>
      <c r="BB604" s="14">
        <v>69</v>
      </c>
      <c r="BC604" s="19">
        <f t="shared" si="49"/>
        <v>41</v>
      </c>
      <c r="BD604" s="55">
        <f t="shared" si="47"/>
        <v>1.0025982461838259</v>
      </c>
      <c r="BE604" s="19">
        <f t="shared" si="48"/>
        <v>0.99850600844430004</v>
      </c>
      <c r="BF604" s="19">
        <f t="shared" si="50"/>
        <v>1.018148749594024</v>
      </c>
      <c r="BG604" s="19">
        <f t="shared" si="46"/>
        <v>1.008327379019162</v>
      </c>
    </row>
    <row r="605" spans="1:59">
      <c r="A605" s="24">
        <v>604</v>
      </c>
      <c r="B605" s="31">
        <v>2007086</v>
      </c>
      <c r="C605" s="32" t="s">
        <v>603</v>
      </c>
      <c r="D605" s="21">
        <v>5</v>
      </c>
      <c r="E605" s="22">
        <v>8</v>
      </c>
      <c r="F605" s="22">
        <v>14</v>
      </c>
      <c r="G605" s="22">
        <v>22</v>
      </c>
      <c r="H605" s="22">
        <v>27</v>
      </c>
      <c r="I605" s="22">
        <v>29</v>
      </c>
      <c r="J605" s="23">
        <v>16</v>
      </c>
      <c r="Q605" s="33"/>
      <c r="R605" s="33"/>
      <c r="S605" s="33"/>
      <c r="T605" s="33"/>
      <c r="U605" s="33"/>
      <c r="V605" s="33"/>
      <c r="X605" s="34"/>
      <c r="Y605" s="33"/>
      <c r="Z605" s="33"/>
      <c r="AA605" s="33"/>
      <c r="AB605" s="33"/>
      <c r="AC605" s="35"/>
      <c r="AD605" s="33"/>
      <c r="AE605" s="33"/>
      <c r="AF605" s="33"/>
      <c r="AG605" s="33"/>
      <c r="AH605" s="33"/>
      <c r="AI605" s="33"/>
      <c r="AJ605" s="36"/>
      <c r="AK605" s="10">
        <v>9</v>
      </c>
      <c r="AL605" s="11">
        <v>9</v>
      </c>
      <c r="AM605" s="11">
        <v>15</v>
      </c>
      <c r="AN605" s="11">
        <v>21</v>
      </c>
      <c r="AO605" s="11">
        <v>14</v>
      </c>
      <c r="AP605" s="11">
        <v>25</v>
      </c>
      <c r="AQ605" s="11">
        <v>24</v>
      </c>
      <c r="AR605" s="11">
        <v>35</v>
      </c>
      <c r="AS605" s="11">
        <v>28</v>
      </c>
      <c r="AT605" s="11">
        <v>33</v>
      </c>
      <c r="AU605" s="11">
        <v>27</v>
      </c>
      <c r="AV605" s="11">
        <v>35</v>
      </c>
      <c r="AW605" s="12">
        <v>60</v>
      </c>
      <c r="AX605" s="13">
        <v>57</v>
      </c>
      <c r="AY605" s="13">
        <v>54</v>
      </c>
      <c r="AZ605" s="13">
        <v>51</v>
      </c>
      <c r="BA605" s="13">
        <v>48</v>
      </c>
      <c r="BB605" s="14">
        <v>45</v>
      </c>
      <c r="BC605" s="19">
        <f t="shared" si="49"/>
        <v>54</v>
      </c>
      <c r="BD605" s="55">
        <f t="shared" si="47"/>
        <v>0.96576810652809364</v>
      </c>
      <c r="BE605" s="19">
        <f t="shared" si="48"/>
        <v>0.97395258200714518</v>
      </c>
      <c r="BF605" s="19">
        <f t="shared" si="50"/>
        <v>1.0345177005521273</v>
      </c>
      <c r="BG605" s="19">
        <f t="shared" si="46"/>
        <v>1.008327379019162</v>
      </c>
    </row>
    <row r="606" spans="1:59">
      <c r="A606" s="24">
        <v>605</v>
      </c>
      <c r="B606" s="31">
        <v>2007087</v>
      </c>
      <c r="C606" s="32" t="s">
        <v>604</v>
      </c>
      <c r="D606" s="21">
        <v>1</v>
      </c>
      <c r="E606" s="22">
        <v>3</v>
      </c>
      <c r="F606" s="22">
        <v>4</v>
      </c>
      <c r="G606" s="22">
        <v>5</v>
      </c>
      <c r="H606" s="22">
        <v>8</v>
      </c>
      <c r="I606" s="22">
        <v>21</v>
      </c>
      <c r="J606" s="23">
        <v>9</v>
      </c>
      <c r="Q606" s="33"/>
      <c r="R606" s="33"/>
      <c r="S606" s="33"/>
      <c r="T606" s="33"/>
      <c r="U606" s="33"/>
      <c r="V606" s="33"/>
      <c r="X606" s="34"/>
      <c r="Y606" s="33"/>
      <c r="Z606" s="33"/>
      <c r="AA606" s="33"/>
      <c r="AB606" s="33"/>
      <c r="AC606" s="35"/>
      <c r="AD606" s="33"/>
      <c r="AE606" s="33"/>
      <c r="AF606" s="33"/>
      <c r="AG606" s="33"/>
      <c r="AH606" s="33"/>
      <c r="AI606" s="33"/>
      <c r="AJ606" s="36"/>
      <c r="AK606" s="10">
        <v>6</v>
      </c>
      <c r="AL606" s="11">
        <v>6</v>
      </c>
      <c r="AM606" s="11">
        <v>12</v>
      </c>
      <c r="AN606" s="11">
        <v>18</v>
      </c>
      <c r="AO606" s="11">
        <v>14</v>
      </c>
      <c r="AP606" s="11">
        <v>18</v>
      </c>
      <c r="AQ606" s="11">
        <v>24</v>
      </c>
      <c r="AR606" s="11">
        <v>22</v>
      </c>
      <c r="AS606" s="11">
        <v>31</v>
      </c>
      <c r="AT606" s="11">
        <v>30</v>
      </c>
      <c r="AU606" s="11">
        <v>29</v>
      </c>
      <c r="AV606" s="11">
        <v>28</v>
      </c>
      <c r="AW606" s="12">
        <v>27</v>
      </c>
      <c r="AX606" s="13">
        <v>26</v>
      </c>
      <c r="AY606" s="13">
        <v>25</v>
      </c>
      <c r="AZ606" s="13">
        <v>24</v>
      </c>
      <c r="BA606" s="13">
        <v>23</v>
      </c>
      <c r="BB606" s="14">
        <v>22</v>
      </c>
      <c r="BC606" s="19">
        <f t="shared" si="49"/>
        <v>25</v>
      </c>
      <c r="BD606" s="55">
        <f t="shared" si="47"/>
        <v>0.88801558947710291</v>
      </c>
      <c r="BE606" s="19">
        <f t="shared" si="48"/>
        <v>0.91256901591425788</v>
      </c>
      <c r="BF606" s="19">
        <f t="shared" si="50"/>
        <v>1.0124196167586879</v>
      </c>
      <c r="BG606" s="19">
        <f t="shared" si="46"/>
        <v>0.98868463786943817</v>
      </c>
    </row>
    <row r="607" spans="1:59">
      <c r="A607" s="24">
        <v>606</v>
      </c>
      <c r="B607" s="31">
        <v>2007088</v>
      </c>
      <c r="C607" s="32" t="s">
        <v>605</v>
      </c>
      <c r="D607" s="21">
        <v>2</v>
      </c>
      <c r="E607" s="22">
        <v>4</v>
      </c>
      <c r="F607" s="22">
        <v>10</v>
      </c>
      <c r="G607" s="22">
        <v>28</v>
      </c>
      <c r="H607" s="22">
        <v>29</v>
      </c>
      <c r="I607" s="22">
        <v>33</v>
      </c>
      <c r="J607" s="23">
        <v>6</v>
      </c>
      <c r="Q607" s="33"/>
      <c r="R607" s="33"/>
      <c r="S607" s="33"/>
      <c r="T607" s="33"/>
      <c r="U607" s="33"/>
      <c r="V607" s="33"/>
      <c r="X607" s="34"/>
      <c r="Y607" s="33"/>
      <c r="Z607" s="33"/>
      <c r="AA607" s="33"/>
      <c r="AB607" s="33"/>
      <c r="AC607" s="35"/>
      <c r="AD607" s="33"/>
      <c r="AE607" s="33"/>
      <c r="AF607" s="33"/>
      <c r="AG607" s="33"/>
      <c r="AH607" s="33"/>
      <c r="AI607" s="33"/>
      <c r="AJ607" s="36"/>
      <c r="AK607" s="10">
        <v>7</v>
      </c>
      <c r="AL607" s="11">
        <v>6</v>
      </c>
      <c r="AM607" s="11">
        <v>16</v>
      </c>
      <c r="AN607" s="11">
        <v>22</v>
      </c>
      <c r="AO607" s="11">
        <v>15</v>
      </c>
      <c r="AP607" s="11">
        <v>18</v>
      </c>
      <c r="AQ607" s="11">
        <v>16</v>
      </c>
      <c r="AR607" s="11">
        <v>26</v>
      </c>
      <c r="AS607" s="11">
        <v>29</v>
      </c>
      <c r="AT607" s="11">
        <v>34</v>
      </c>
      <c r="AU607" s="11">
        <v>28</v>
      </c>
      <c r="AV607" s="11">
        <v>22</v>
      </c>
      <c r="AW607" s="12">
        <v>46</v>
      </c>
      <c r="AX607" s="13">
        <v>42</v>
      </c>
      <c r="AY607" s="13">
        <v>55</v>
      </c>
      <c r="AZ607" s="13">
        <v>52</v>
      </c>
      <c r="BA607" s="13">
        <v>49</v>
      </c>
      <c r="BB607" s="14">
        <v>46</v>
      </c>
      <c r="BC607" s="19">
        <f t="shared" si="49"/>
        <v>55</v>
      </c>
      <c r="BD607" s="55">
        <f t="shared" si="47"/>
        <v>0.94121468009093856</v>
      </c>
      <c r="BE607" s="19">
        <f t="shared" si="48"/>
        <v>0.9309840857421241</v>
      </c>
      <c r="BF607" s="19">
        <f t="shared" si="50"/>
        <v>1.0148749594024034</v>
      </c>
      <c r="BG607" s="19">
        <f t="shared" si="46"/>
        <v>0.99195842806105872</v>
      </c>
    </row>
    <row r="608" spans="1:59">
      <c r="A608" s="24">
        <v>607</v>
      </c>
      <c r="B608" s="31">
        <v>2007089</v>
      </c>
      <c r="C608" s="32" t="s">
        <v>606</v>
      </c>
      <c r="D608" s="21">
        <v>3</v>
      </c>
      <c r="E608" s="22">
        <v>7</v>
      </c>
      <c r="F608" s="22">
        <v>8</v>
      </c>
      <c r="G608" s="22">
        <v>15</v>
      </c>
      <c r="H608" s="22">
        <v>19</v>
      </c>
      <c r="I608" s="22">
        <v>28</v>
      </c>
      <c r="J608" s="23">
        <v>3</v>
      </c>
      <c r="Q608" s="33"/>
      <c r="R608" s="33"/>
      <c r="S608" s="33"/>
      <c r="T608" s="33"/>
      <c r="U608" s="33"/>
      <c r="V608" s="33"/>
      <c r="X608" s="34"/>
      <c r="Y608" s="33"/>
      <c r="Z608" s="33"/>
      <c r="AA608" s="33"/>
      <c r="AB608" s="33"/>
      <c r="AC608" s="35"/>
      <c r="AD608" s="33"/>
      <c r="AE608" s="33"/>
      <c r="AF608" s="33"/>
      <c r="AG608" s="33"/>
      <c r="AH608" s="33"/>
      <c r="AI608" s="33"/>
      <c r="AJ608" s="36"/>
      <c r="AK608" s="10">
        <v>5</v>
      </c>
      <c r="AL608" s="11">
        <v>12</v>
      </c>
      <c r="AM608" s="11">
        <v>15</v>
      </c>
      <c r="AN608" s="11">
        <v>14</v>
      </c>
      <c r="AO608" s="11">
        <v>10</v>
      </c>
      <c r="AP608" s="11">
        <v>24</v>
      </c>
      <c r="AQ608" s="11">
        <v>26</v>
      </c>
      <c r="AR608" s="11">
        <v>40</v>
      </c>
      <c r="AS608" s="11">
        <v>36</v>
      </c>
      <c r="AT608" s="11">
        <v>32</v>
      </c>
      <c r="AU608" s="11">
        <v>28</v>
      </c>
      <c r="AV608" s="11">
        <v>24</v>
      </c>
      <c r="AW608" s="12">
        <v>35</v>
      </c>
      <c r="AX608" s="13">
        <v>48</v>
      </c>
      <c r="AY608" s="13">
        <v>46</v>
      </c>
      <c r="AZ608" s="13">
        <v>44</v>
      </c>
      <c r="BA608" s="13">
        <v>42</v>
      </c>
      <c r="BB608" s="14">
        <v>60</v>
      </c>
      <c r="BC608" s="19">
        <f t="shared" si="49"/>
        <v>46</v>
      </c>
      <c r="BD608" s="55">
        <f t="shared" si="47"/>
        <v>0.90438454043520633</v>
      </c>
      <c r="BE608" s="19">
        <f t="shared" si="48"/>
        <v>0.95144527443975313</v>
      </c>
      <c r="BF608" s="19">
        <f t="shared" si="50"/>
        <v>1.0173303020461189</v>
      </c>
      <c r="BG608" s="19">
        <f t="shared" si="46"/>
        <v>0.99277687560896399</v>
      </c>
    </row>
    <row r="609" spans="1:59">
      <c r="A609" s="24">
        <v>608</v>
      </c>
      <c r="B609" s="31">
        <v>2007090</v>
      </c>
      <c r="C609" s="32" t="s">
        <v>607</v>
      </c>
      <c r="D609" s="21">
        <v>5</v>
      </c>
      <c r="E609" s="22">
        <v>11</v>
      </c>
      <c r="F609" s="22">
        <v>13</v>
      </c>
      <c r="G609" s="22">
        <v>27</v>
      </c>
      <c r="H609" s="22">
        <v>30</v>
      </c>
      <c r="I609" s="22">
        <v>31</v>
      </c>
      <c r="J609" s="23">
        <v>2</v>
      </c>
      <c r="Q609" s="33"/>
      <c r="R609" s="33"/>
      <c r="S609" s="33"/>
      <c r="T609" s="33"/>
      <c r="U609" s="33"/>
      <c r="V609" s="33"/>
      <c r="X609" s="34"/>
      <c r="Y609" s="33"/>
      <c r="Z609" s="33"/>
      <c r="AA609" s="33"/>
      <c r="AB609" s="33"/>
      <c r="AC609" s="35"/>
      <c r="AD609" s="33"/>
      <c r="AE609" s="33"/>
      <c r="AF609" s="33"/>
      <c r="AG609" s="33"/>
      <c r="AH609" s="33"/>
      <c r="AI609" s="33"/>
      <c r="AJ609" s="36"/>
      <c r="AK609" s="10">
        <v>6</v>
      </c>
      <c r="AL609" s="11">
        <v>13</v>
      </c>
      <c r="AM609" s="11">
        <v>7</v>
      </c>
      <c r="AN609" s="11">
        <v>15</v>
      </c>
      <c r="AO609" s="11">
        <v>26</v>
      </c>
      <c r="AP609" s="11">
        <v>29</v>
      </c>
      <c r="AQ609" s="11">
        <v>18</v>
      </c>
      <c r="AR609" s="11">
        <v>17</v>
      </c>
      <c r="AS609" s="11">
        <v>29</v>
      </c>
      <c r="AT609" s="11">
        <v>33</v>
      </c>
      <c r="AU609" s="11">
        <v>26</v>
      </c>
      <c r="AV609" s="11">
        <v>47</v>
      </c>
      <c r="AW609" s="12">
        <v>42</v>
      </c>
      <c r="AX609" s="13">
        <v>69</v>
      </c>
      <c r="AY609" s="13">
        <v>66</v>
      </c>
      <c r="AZ609" s="13">
        <v>63</v>
      </c>
      <c r="BA609" s="13">
        <v>60</v>
      </c>
      <c r="BB609" s="14">
        <v>57</v>
      </c>
      <c r="BC609" s="19">
        <f t="shared" si="49"/>
        <v>66</v>
      </c>
      <c r="BD609" s="55">
        <f t="shared" si="47"/>
        <v>1.0066904839233517</v>
      </c>
      <c r="BE609" s="19">
        <f t="shared" si="48"/>
        <v>1.0046443650535888</v>
      </c>
      <c r="BF609" s="19">
        <f t="shared" si="50"/>
        <v>1.0394283858395583</v>
      </c>
      <c r="BG609" s="19">
        <f t="shared" si="46"/>
        <v>0.99359532315686916</v>
      </c>
    </row>
    <row r="610" spans="1:59">
      <c r="A610" s="24">
        <v>609</v>
      </c>
      <c r="B610" s="31">
        <v>2007091</v>
      </c>
      <c r="C610" s="32" t="s">
        <v>608</v>
      </c>
      <c r="D610" s="21">
        <v>2</v>
      </c>
      <c r="E610" s="22">
        <v>11</v>
      </c>
      <c r="F610" s="22">
        <v>17</v>
      </c>
      <c r="G610" s="22">
        <v>30</v>
      </c>
      <c r="H610" s="22">
        <v>31</v>
      </c>
      <c r="I610" s="22">
        <v>32</v>
      </c>
      <c r="J610" s="23">
        <v>7</v>
      </c>
      <c r="Q610" s="33"/>
      <c r="R610" s="33"/>
      <c r="S610" s="33"/>
      <c r="T610" s="33"/>
      <c r="U610" s="33"/>
      <c r="V610" s="33"/>
      <c r="X610" s="34"/>
      <c r="Y610" s="33"/>
      <c r="Z610" s="33"/>
      <c r="AA610" s="33"/>
      <c r="AB610" s="33"/>
      <c r="AC610" s="35"/>
      <c r="AD610" s="33"/>
      <c r="AE610" s="33"/>
      <c r="AF610" s="33"/>
      <c r="AG610" s="33"/>
      <c r="AH610" s="33"/>
      <c r="AI610" s="33"/>
      <c r="AJ610" s="36"/>
      <c r="AK610" s="10">
        <v>9</v>
      </c>
      <c r="AL610" s="11">
        <v>11</v>
      </c>
      <c r="AM610" s="11">
        <v>8</v>
      </c>
      <c r="AN610" s="11">
        <v>15</v>
      </c>
      <c r="AO610" s="11">
        <v>18</v>
      </c>
      <c r="AP610" s="11">
        <v>19</v>
      </c>
      <c r="AQ610" s="11">
        <v>24</v>
      </c>
      <c r="AR610" s="11">
        <v>13</v>
      </c>
      <c r="AS610" s="11">
        <v>35</v>
      </c>
      <c r="AT610" s="11">
        <v>39</v>
      </c>
      <c r="AU610" s="11">
        <v>32</v>
      </c>
      <c r="AV610" s="11">
        <v>25</v>
      </c>
      <c r="AW610" s="12">
        <v>18</v>
      </c>
      <c r="AX610" s="13">
        <v>43</v>
      </c>
      <c r="AY610" s="13">
        <v>55</v>
      </c>
      <c r="AZ610" s="13">
        <v>69</v>
      </c>
      <c r="BA610" s="13">
        <v>66</v>
      </c>
      <c r="BB610" s="14">
        <v>63</v>
      </c>
      <c r="BC610" s="19">
        <f t="shared" si="49"/>
        <v>55</v>
      </c>
      <c r="BD610" s="55">
        <f t="shared" si="47"/>
        <v>1.0107827216628775</v>
      </c>
      <c r="BE610" s="19">
        <f t="shared" si="48"/>
        <v>0.98827541409548547</v>
      </c>
      <c r="BF610" s="19">
        <f t="shared" si="50"/>
        <v>1.0271516726209808</v>
      </c>
      <c r="BG610" s="19">
        <f t="shared" si="46"/>
        <v>0.99686911334848971</v>
      </c>
    </row>
    <row r="611" spans="1:59">
      <c r="A611" s="24">
        <v>610</v>
      </c>
      <c r="B611" s="31">
        <v>2007092</v>
      </c>
      <c r="C611" s="32" t="s">
        <v>609</v>
      </c>
      <c r="D611" s="21">
        <v>14</v>
      </c>
      <c r="E611" s="22">
        <v>18</v>
      </c>
      <c r="F611" s="22">
        <v>22</v>
      </c>
      <c r="G611" s="22">
        <v>23</v>
      </c>
      <c r="H611" s="22">
        <v>24</v>
      </c>
      <c r="I611" s="22">
        <v>33</v>
      </c>
      <c r="J611" s="23">
        <v>9</v>
      </c>
      <c r="Q611" s="33"/>
      <c r="R611" s="33"/>
      <c r="S611" s="33"/>
      <c r="T611" s="33"/>
      <c r="U611" s="33"/>
      <c r="V611" s="33"/>
      <c r="X611" s="34"/>
      <c r="Y611" s="33"/>
      <c r="Z611" s="33"/>
      <c r="AA611" s="33"/>
      <c r="AB611" s="33"/>
      <c r="AC611" s="35"/>
      <c r="AD611" s="33"/>
      <c r="AE611" s="33"/>
      <c r="AF611" s="33"/>
      <c r="AG611" s="33"/>
      <c r="AH611" s="33"/>
      <c r="AI611" s="33"/>
      <c r="AJ611" s="36"/>
      <c r="AK611" s="10">
        <v>5</v>
      </c>
      <c r="AL611" s="11">
        <v>10</v>
      </c>
      <c r="AM611" s="11">
        <v>19</v>
      </c>
      <c r="AN611" s="11">
        <v>14</v>
      </c>
      <c r="AO611" s="11">
        <v>15</v>
      </c>
      <c r="AP611" s="11">
        <v>22</v>
      </c>
      <c r="AQ611" s="11">
        <v>26</v>
      </c>
      <c r="AR611" s="11">
        <v>24</v>
      </c>
      <c r="AS611" s="11">
        <v>13</v>
      </c>
      <c r="AT611" s="11">
        <v>38</v>
      </c>
      <c r="AU611" s="11">
        <v>43</v>
      </c>
      <c r="AV611" s="11">
        <v>36</v>
      </c>
      <c r="AW611" s="12">
        <v>44</v>
      </c>
      <c r="AX611" s="13">
        <v>38</v>
      </c>
      <c r="AY611" s="13">
        <v>49</v>
      </c>
      <c r="AZ611" s="13">
        <v>44</v>
      </c>
      <c r="BA611" s="13">
        <v>58</v>
      </c>
      <c r="BB611" s="14">
        <v>54</v>
      </c>
      <c r="BC611" s="19">
        <f t="shared" si="49"/>
        <v>49</v>
      </c>
      <c r="BD611" s="55">
        <f t="shared" si="47"/>
        <v>1.1089964274114972</v>
      </c>
      <c r="BE611" s="19">
        <f t="shared" si="48"/>
        <v>0.99850600844430004</v>
      </c>
      <c r="BF611" s="19">
        <f t="shared" si="50"/>
        <v>1.0345177005521273</v>
      </c>
      <c r="BG611" s="19">
        <f t="shared" si="46"/>
        <v>0.99032153296524839</v>
      </c>
    </row>
    <row r="612" spans="1:59">
      <c r="A612" s="24">
        <v>611</v>
      </c>
      <c r="B612" s="31">
        <v>2007093</v>
      </c>
      <c r="C612" s="32" t="s">
        <v>610</v>
      </c>
      <c r="D612" s="21">
        <v>5</v>
      </c>
      <c r="E612" s="22">
        <v>10</v>
      </c>
      <c r="F612" s="22">
        <v>13</v>
      </c>
      <c r="G612" s="22">
        <v>15</v>
      </c>
      <c r="H612" s="22">
        <v>19</v>
      </c>
      <c r="I612" s="22">
        <v>29</v>
      </c>
      <c r="J612" s="23">
        <v>2</v>
      </c>
      <c r="Q612" s="33"/>
      <c r="R612" s="33"/>
      <c r="S612" s="33"/>
      <c r="T612" s="33"/>
      <c r="U612" s="33"/>
      <c r="V612" s="33"/>
      <c r="X612" s="34"/>
      <c r="Y612" s="33"/>
      <c r="Z612" s="33"/>
      <c r="AA612" s="33"/>
      <c r="AB612" s="33"/>
      <c r="AC612" s="35"/>
      <c r="AD612" s="33"/>
      <c r="AE612" s="33"/>
      <c r="AF612" s="33"/>
      <c r="AG612" s="33"/>
      <c r="AH612" s="33"/>
      <c r="AI612" s="33"/>
      <c r="AJ612" s="36"/>
      <c r="AK612" s="10">
        <v>7</v>
      </c>
      <c r="AL612" s="11">
        <v>11</v>
      </c>
      <c r="AM612" s="11">
        <v>11</v>
      </c>
      <c r="AN612" s="11">
        <v>19</v>
      </c>
      <c r="AO612" s="11">
        <v>21</v>
      </c>
      <c r="AP612" s="11">
        <v>27</v>
      </c>
      <c r="AQ612" s="11">
        <v>19</v>
      </c>
      <c r="AR612" s="11">
        <v>31</v>
      </c>
      <c r="AS612" s="11">
        <v>36</v>
      </c>
      <c r="AT612" s="11">
        <v>31</v>
      </c>
      <c r="AU612" s="11">
        <v>26</v>
      </c>
      <c r="AV612" s="11">
        <v>35</v>
      </c>
      <c r="AW612" s="12">
        <v>46</v>
      </c>
      <c r="AX612" s="13">
        <v>59</v>
      </c>
      <c r="AY612" s="13">
        <v>57</v>
      </c>
      <c r="AZ612" s="13">
        <v>55</v>
      </c>
      <c r="BA612" s="13">
        <v>53</v>
      </c>
      <c r="BB612" s="14">
        <v>71</v>
      </c>
      <c r="BC612" s="19">
        <f t="shared" si="49"/>
        <v>57</v>
      </c>
      <c r="BD612" s="55">
        <f t="shared" si="47"/>
        <v>1.1171809028905488</v>
      </c>
      <c r="BE612" s="19">
        <f t="shared" si="48"/>
        <v>1.0291977914907438</v>
      </c>
      <c r="BF612" s="19">
        <f t="shared" si="50"/>
        <v>1.0517050990581358</v>
      </c>
      <c r="BG612" s="19">
        <f t="shared" si="46"/>
        <v>0.98950308541734322</v>
      </c>
    </row>
    <row r="613" spans="1:59">
      <c r="A613" s="24">
        <v>612</v>
      </c>
      <c r="B613" s="31">
        <v>2007094</v>
      </c>
      <c r="C613" s="32" t="s">
        <v>611</v>
      </c>
      <c r="D613" s="21">
        <v>3</v>
      </c>
      <c r="E613" s="22">
        <v>5</v>
      </c>
      <c r="F613" s="22">
        <v>18</v>
      </c>
      <c r="G613" s="22">
        <v>19</v>
      </c>
      <c r="H613" s="22">
        <v>24</v>
      </c>
      <c r="I613" s="22">
        <v>32</v>
      </c>
      <c r="J613" s="23">
        <v>2</v>
      </c>
      <c r="Q613" s="33"/>
      <c r="R613" s="33"/>
      <c r="S613" s="33"/>
      <c r="T613" s="33"/>
      <c r="U613" s="33"/>
      <c r="V613" s="33"/>
      <c r="X613" s="34"/>
      <c r="Y613" s="33"/>
      <c r="Z613" s="33"/>
      <c r="AA613" s="33"/>
      <c r="AB613" s="33"/>
      <c r="AC613" s="35"/>
      <c r="AD613" s="33"/>
      <c r="AE613" s="33"/>
      <c r="AF613" s="33"/>
      <c r="AG613" s="33"/>
      <c r="AH613" s="33"/>
      <c r="AI613" s="33"/>
      <c r="AJ613" s="36"/>
      <c r="AK613" s="10">
        <v>5</v>
      </c>
      <c r="AL613" s="11">
        <v>9</v>
      </c>
      <c r="AM613" s="11">
        <v>16</v>
      </c>
      <c r="AN613" s="11">
        <v>11</v>
      </c>
      <c r="AO613" s="11">
        <v>24</v>
      </c>
      <c r="AP613" s="11">
        <v>13</v>
      </c>
      <c r="AQ613" s="11">
        <v>20</v>
      </c>
      <c r="AR613" s="11">
        <v>31</v>
      </c>
      <c r="AS613" s="11">
        <v>35</v>
      </c>
      <c r="AT613" s="11">
        <v>29</v>
      </c>
      <c r="AU613" s="11">
        <v>36</v>
      </c>
      <c r="AV613" s="11">
        <v>31</v>
      </c>
      <c r="AW613" s="12">
        <v>26</v>
      </c>
      <c r="AX613" s="13">
        <v>21</v>
      </c>
      <c r="AY613" s="13">
        <v>33</v>
      </c>
      <c r="AZ613" s="13">
        <v>29</v>
      </c>
      <c r="BA613" s="13">
        <v>44</v>
      </c>
      <c r="BB613" s="14">
        <v>61</v>
      </c>
      <c r="BC613" s="19">
        <f t="shared" si="49"/>
        <v>33</v>
      </c>
      <c r="BD613" s="55">
        <f t="shared" si="47"/>
        <v>1.0639818122767133</v>
      </c>
      <c r="BE613" s="19">
        <f t="shared" si="48"/>
        <v>0.98418317635595975</v>
      </c>
      <c r="BF613" s="19">
        <f t="shared" si="50"/>
        <v>1.0304254628126015</v>
      </c>
      <c r="BG613" s="19">
        <f t="shared" si="46"/>
        <v>0.98213705748619684</v>
      </c>
    </row>
    <row r="614" spans="1:59">
      <c r="A614" s="24">
        <v>613</v>
      </c>
      <c r="B614" s="31">
        <v>2007095</v>
      </c>
      <c r="C614" s="32" t="s">
        <v>612</v>
      </c>
      <c r="D614" s="21">
        <v>1</v>
      </c>
      <c r="E614" s="22">
        <v>6</v>
      </c>
      <c r="F614" s="22">
        <v>8</v>
      </c>
      <c r="G614" s="22">
        <v>18</v>
      </c>
      <c r="H614" s="22">
        <v>29</v>
      </c>
      <c r="I614" s="22">
        <v>32</v>
      </c>
      <c r="J614" s="23">
        <v>7</v>
      </c>
      <c r="Q614" s="33"/>
      <c r="R614" s="33"/>
      <c r="S614" s="33"/>
      <c r="T614" s="33"/>
      <c r="U614" s="33"/>
      <c r="V614" s="33"/>
      <c r="X614" s="34"/>
      <c r="Y614" s="33"/>
      <c r="Z614" s="33"/>
      <c r="AA614" s="33"/>
      <c r="AB614" s="33"/>
      <c r="AC614" s="35"/>
      <c r="AD614" s="33"/>
      <c r="AE614" s="33"/>
      <c r="AF614" s="33"/>
      <c r="AG614" s="33"/>
      <c r="AH614" s="33"/>
      <c r="AI614" s="33"/>
      <c r="AJ614" s="36"/>
      <c r="AK614" s="10">
        <v>7</v>
      </c>
      <c r="AL614" s="11">
        <v>6</v>
      </c>
      <c r="AM614" s="11">
        <v>14</v>
      </c>
      <c r="AN614" s="11">
        <v>10</v>
      </c>
      <c r="AO614" s="11">
        <v>17</v>
      </c>
      <c r="AP614" s="11">
        <v>14</v>
      </c>
      <c r="AQ614" s="11">
        <v>22</v>
      </c>
      <c r="AR614" s="11">
        <v>34</v>
      </c>
      <c r="AS614" s="11">
        <v>39</v>
      </c>
      <c r="AT614" s="11">
        <v>34</v>
      </c>
      <c r="AU614" s="11">
        <v>29</v>
      </c>
      <c r="AV614" s="11">
        <v>24</v>
      </c>
      <c r="AW614" s="12">
        <v>34</v>
      </c>
      <c r="AX614" s="13">
        <v>30</v>
      </c>
      <c r="AY614" s="13">
        <v>43</v>
      </c>
      <c r="AZ614" s="13">
        <v>40</v>
      </c>
      <c r="BA614" s="13">
        <v>56</v>
      </c>
      <c r="BB614" s="14">
        <v>54</v>
      </c>
      <c r="BC614" s="19">
        <f t="shared" si="49"/>
        <v>43</v>
      </c>
      <c r="BD614" s="55">
        <f t="shared" si="47"/>
        <v>0.96986034426761936</v>
      </c>
      <c r="BE614" s="19">
        <f t="shared" si="48"/>
        <v>0.98827541409548547</v>
      </c>
      <c r="BF614" s="19">
        <f t="shared" si="50"/>
        <v>1.0304254628126015</v>
      </c>
      <c r="BG614" s="19">
        <f t="shared" si="46"/>
        <v>0.98254628126014942</v>
      </c>
    </row>
    <row r="615" spans="1:59">
      <c r="A615" s="24">
        <v>614</v>
      </c>
      <c r="B615" s="31">
        <v>2007096</v>
      </c>
      <c r="C615" s="32" t="s">
        <v>613</v>
      </c>
      <c r="D615" s="21">
        <v>9</v>
      </c>
      <c r="E615" s="22">
        <v>10</v>
      </c>
      <c r="F615" s="22">
        <v>20</v>
      </c>
      <c r="G615" s="22">
        <v>22</v>
      </c>
      <c r="H615" s="22">
        <v>30</v>
      </c>
      <c r="I615" s="22">
        <v>32</v>
      </c>
      <c r="J615" s="23">
        <v>8</v>
      </c>
      <c r="Q615" s="33"/>
      <c r="R615" s="33"/>
      <c r="S615" s="33"/>
      <c r="T615" s="33"/>
      <c r="U615" s="33"/>
      <c r="V615" s="33"/>
      <c r="X615" s="34"/>
      <c r="Y615" s="33"/>
      <c r="Z615" s="33"/>
      <c r="AA615" s="33"/>
      <c r="AB615" s="33"/>
      <c r="AC615" s="35"/>
      <c r="AD615" s="33"/>
      <c r="AE615" s="33"/>
      <c r="AF615" s="33"/>
      <c r="AG615" s="33"/>
      <c r="AH615" s="33"/>
      <c r="AI615" s="33"/>
      <c r="AJ615" s="36"/>
      <c r="AK615" s="10">
        <v>6</v>
      </c>
      <c r="AL615" s="11">
        <v>7</v>
      </c>
      <c r="AM615" s="11">
        <v>8</v>
      </c>
      <c r="AN615" s="11">
        <v>15</v>
      </c>
      <c r="AO615" s="11">
        <v>18</v>
      </c>
      <c r="AP615" s="11">
        <v>19</v>
      </c>
      <c r="AQ615" s="11">
        <v>15</v>
      </c>
      <c r="AR615" s="11">
        <v>13</v>
      </c>
      <c r="AS615" s="11">
        <v>46</v>
      </c>
      <c r="AT615" s="11">
        <v>51</v>
      </c>
      <c r="AU615" s="11">
        <v>45</v>
      </c>
      <c r="AV615" s="11">
        <v>39</v>
      </c>
      <c r="AW615" s="12">
        <v>33</v>
      </c>
      <c r="AX615" s="13">
        <v>43</v>
      </c>
      <c r="AY615" s="13">
        <v>55</v>
      </c>
      <c r="AZ615" s="13">
        <v>51</v>
      </c>
      <c r="BA615" s="13">
        <v>47</v>
      </c>
      <c r="BB615" s="14">
        <v>43</v>
      </c>
      <c r="BC615" s="19">
        <f t="shared" si="49"/>
        <v>55</v>
      </c>
      <c r="BD615" s="55">
        <f t="shared" si="47"/>
        <v>0.96986034426761936</v>
      </c>
      <c r="BE615" s="19">
        <f t="shared" si="48"/>
        <v>0.99032153296524839</v>
      </c>
      <c r="BF615" s="19">
        <f t="shared" si="50"/>
        <v>1.032880805456317</v>
      </c>
      <c r="BG615" s="19">
        <f t="shared" si="46"/>
        <v>0.99073075673920108</v>
      </c>
    </row>
    <row r="616" spans="1:59">
      <c r="A616" s="24">
        <v>615</v>
      </c>
      <c r="B616" s="31">
        <v>2007097</v>
      </c>
      <c r="C616" s="32" t="s">
        <v>614</v>
      </c>
      <c r="D616" s="21">
        <v>4</v>
      </c>
      <c r="E616" s="22">
        <v>8</v>
      </c>
      <c r="F616" s="22">
        <v>13</v>
      </c>
      <c r="G616" s="22">
        <v>18</v>
      </c>
      <c r="H616" s="22">
        <v>26</v>
      </c>
      <c r="I616" s="22">
        <v>30</v>
      </c>
      <c r="J616" s="23">
        <v>11</v>
      </c>
      <c r="Q616" s="33"/>
      <c r="R616" s="33"/>
      <c r="S616" s="33"/>
      <c r="T616" s="33"/>
      <c r="U616" s="33"/>
      <c r="V616" s="33"/>
      <c r="X616" s="34"/>
      <c r="Y616" s="33"/>
      <c r="Z616" s="33"/>
      <c r="AA616" s="33"/>
      <c r="AB616" s="33"/>
      <c r="AC616" s="35"/>
      <c r="AD616" s="33"/>
      <c r="AE616" s="33"/>
      <c r="AF616" s="33"/>
      <c r="AG616" s="33"/>
      <c r="AH616" s="33"/>
      <c r="AI616" s="33"/>
      <c r="AJ616" s="36"/>
      <c r="AK616" s="10">
        <v>6</v>
      </c>
      <c r="AL616" s="11">
        <v>7</v>
      </c>
      <c r="AM616" s="11">
        <v>14</v>
      </c>
      <c r="AN616" s="11">
        <v>9</v>
      </c>
      <c r="AO616" s="11">
        <v>22</v>
      </c>
      <c r="AP616" s="11">
        <v>19</v>
      </c>
      <c r="AQ616" s="11">
        <v>27</v>
      </c>
      <c r="AR616" s="11">
        <v>29</v>
      </c>
      <c r="AS616" s="11">
        <v>33</v>
      </c>
      <c r="AT616" s="11">
        <v>27</v>
      </c>
      <c r="AU616" s="11">
        <v>21</v>
      </c>
      <c r="AV616" s="11">
        <v>43</v>
      </c>
      <c r="AW616" s="12">
        <v>39</v>
      </c>
      <c r="AX616" s="13">
        <v>51</v>
      </c>
      <c r="AY616" s="13">
        <v>48</v>
      </c>
      <c r="AZ616" s="13">
        <v>45</v>
      </c>
      <c r="BA616" s="13">
        <v>61</v>
      </c>
      <c r="BB616" s="14">
        <v>59</v>
      </c>
      <c r="BC616" s="19">
        <f t="shared" si="49"/>
        <v>48</v>
      </c>
      <c r="BD616" s="55">
        <f t="shared" si="47"/>
        <v>0.96576810652809364</v>
      </c>
      <c r="BE616" s="19">
        <f t="shared" si="48"/>
        <v>1.0373822669697954</v>
      </c>
      <c r="BF616" s="19">
        <f t="shared" si="50"/>
        <v>1.0255147775251705</v>
      </c>
      <c r="BG616" s="19">
        <f t="shared" si="46"/>
        <v>0.99318609938291647</v>
      </c>
    </row>
    <row r="617" spans="1:59">
      <c r="A617" s="24">
        <v>616</v>
      </c>
      <c r="B617" s="31">
        <v>2007098</v>
      </c>
      <c r="C617" s="32" t="s">
        <v>615</v>
      </c>
      <c r="D617" s="21">
        <v>2</v>
      </c>
      <c r="E617" s="22">
        <v>3</v>
      </c>
      <c r="F617" s="22">
        <v>5</v>
      </c>
      <c r="G617" s="22">
        <v>11</v>
      </c>
      <c r="H617" s="22">
        <v>19</v>
      </c>
      <c r="I617" s="22">
        <v>20</v>
      </c>
      <c r="J617" s="23">
        <v>12</v>
      </c>
      <c r="Q617" s="33"/>
      <c r="R617" s="33"/>
      <c r="S617" s="33"/>
      <c r="T617" s="33"/>
      <c r="U617" s="33"/>
      <c r="V617" s="33"/>
      <c r="X617" s="34"/>
      <c r="Y617" s="33"/>
      <c r="Z617" s="33"/>
      <c r="AA617" s="33"/>
      <c r="AB617" s="33"/>
      <c r="AC617" s="35"/>
      <c r="AD617" s="33"/>
      <c r="AE617" s="33"/>
      <c r="AF617" s="33"/>
      <c r="AG617" s="33"/>
      <c r="AH617" s="33"/>
      <c r="AI617" s="33"/>
      <c r="AJ617" s="36"/>
      <c r="AK617" s="10">
        <v>9</v>
      </c>
      <c r="AL617" s="11">
        <v>12</v>
      </c>
      <c r="AM617" s="11">
        <v>10</v>
      </c>
      <c r="AN617" s="11">
        <v>18</v>
      </c>
      <c r="AO617" s="11">
        <v>25</v>
      </c>
      <c r="AP617" s="11">
        <v>20</v>
      </c>
      <c r="AQ617" s="11">
        <v>15</v>
      </c>
      <c r="AR617" s="11">
        <v>20</v>
      </c>
      <c r="AS617" s="11">
        <v>27</v>
      </c>
      <c r="AT617" s="11">
        <v>36</v>
      </c>
      <c r="AU617" s="11">
        <v>34</v>
      </c>
      <c r="AV617" s="11">
        <v>32</v>
      </c>
      <c r="AW617" s="12">
        <v>30</v>
      </c>
      <c r="AX617" s="13">
        <v>28</v>
      </c>
      <c r="AY617" s="13">
        <v>26</v>
      </c>
      <c r="AZ617" s="13">
        <v>24</v>
      </c>
      <c r="BA617" s="13">
        <v>22</v>
      </c>
      <c r="BB617" s="14">
        <v>40</v>
      </c>
      <c r="BC617" s="19">
        <f t="shared" si="49"/>
        <v>26</v>
      </c>
      <c r="BD617" s="55">
        <f t="shared" si="47"/>
        <v>0.83890873660279308</v>
      </c>
      <c r="BE617" s="19">
        <f t="shared" si="48"/>
        <v>0.9780448197466709</v>
      </c>
      <c r="BF617" s="19">
        <f t="shared" si="50"/>
        <v>1.0042351412796362</v>
      </c>
      <c r="BG617" s="19">
        <f t="shared" si="46"/>
        <v>0.98295550503410201</v>
      </c>
    </row>
    <row r="618" spans="1:59">
      <c r="A618" s="24">
        <v>617</v>
      </c>
      <c r="B618" s="31">
        <v>2007099</v>
      </c>
      <c r="C618" s="32" t="s">
        <v>616</v>
      </c>
      <c r="D618" s="21">
        <v>3</v>
      </c>
      <c r="E618" s="22">
        <v>4</v>
      </c>
      <c r="F618" s="22">
        <v>14</v>
      </c>
      <c r="G618" s="22">
        <v>27</v>
      </c>
      <c r="H618" s="22">
        <v>31</v>
      </c>
      <c r="I618" s="22">
        <v>33</v>
      </c>
      <c r="J618" s="23">
        <v>5</v>
      </c>
      <c r="Q618" s="33"/>
      <c r="R618" s="33"/>
      <c r="S618" s="33"/>
      <c r="T618" s="33"/>
      <c r="U618" s="33"/>
      <c r="V618" s="33"/>
      <c r="X618" s="34"/>
      <c r="Y618" s="33"/>
      <c r="Z618" s="33"/>
      <c r="AA618" s="33"/>
      <c r="AB618" s="33"/>
      <c r="AC618" s="35"/>
      <c r="AD618" s="33"/>
      <c r="AE618" s="33"/>
      <c r="AF618" s="33"/>
      <c r="AG618" s="33"/>
      <c r="AH618" s="33"/>
      <c r="AI618" s="33"/>
      <c r="AJ618" s="36"/>
      <c r="AK618" s="10">
        <v>4</v>
      </c>
      <c r="AL618" s="11">
        <v>12</v>
      </c>
      <c r="AM618" s="11">
        <v>17</v>
      </c>
      <c r="AN618" s="11">
        <v>16</v>
      </c>
      <c r="AO618" s="11">
        <v>21</v>
      </c>
      <c r="AP618" s="11">
        <v>24</v>
      </c>
      <c r="AQ618" s="11">
        <v>22</v>
      </c>
      <c r="AR618" s="11">
        <v>22</v>
      </c>
      <c r="AS618" s="11">
        <v>24</v>
      </c>
      <c r="AT618" s="11">
        <v>28</v>
      </c>
      <c r="AU618" s="11">
        <v>21</v>
      </c>
      <c r="AV618" s="11">
        <v>28</v>
      </c>
      <c r="AW618" s="12">
        <v>37</v>
      </c>
      <c r="AX618" s="13">
        <v>48</v>
      </c>
      <c r="AY618" s="13">
        <v>61</v>
      </c>
      <c r="AZ618" s="13">
        <v>58</v>
      </c>
      <c r="BA618" s="13">
        <v>55</v>
      </c>
      <c r="BB618" s="14">
        <v>52</v>
      </c>
      <c r="BC618" s="19">
        <f t="shared" si="49"/>
        <v>61</v>
      </c>
      <c r="BD618" s="55">
        <f t="shared" si="47"/>
        <v>0.95349139330951604</v>
      </c>
      <c r="BE618" s="19">
        <f t="shared" si="48"/>
        <v>1.0087366027931146</v>
      </c>
      <c r="BF618" s="19">
        <f t="shared" si="50"/>
        <v>1.0009613510880155</v>
      </c>
      <c r="BG618" s="19">
        <f t="shared" si="46"/>
        <v>0.98704774277362783</v>
      </c>
    </row>
    <row r="619" spans="1:59">
      <c r="A619" s="24">
        <v>618</v>
      </c>
      <c r="B619" s="31">
        <v>2007100</v>
      </c>
      <c r="C619" s="32" t="s">
        <v>617</v>
      </c>
      <c r="D619" s="21">
        <v>8</v>
      </c>
      <c r="E619" s="22">
        <v>18</v>
      </c>
      <c r="F619" s="22">
        <v>27</v>
      </c>
      <c r="G619" s="22">
        <v>29</v>
      </c>
      <c r="H619" s="22">
        <v>30</v>
      </c>
      <c r="I619" s="22">
        <v>32</v>
      </c>
      <c r="J619" s="23">
        <v>6</v>
      </c>
      <c r="Q619" s="33"/>
      <c r="R619" s="33"/>
      <c r="S619" s="33"/>
      <c r="T619" s="33"/>
      <c r="U619" s="33"/>
      <c r="V619" s="33"/>
      <c r="X619" s="34"/>
      <c r="Y619" s="33"/>
      <c r="Z619" s="33"/>
      <c r="AA619" s="33"/>
      <c r="AB619" s="33"/>
      <c r="AC619" s="35"/>
      <c r="AD619" s="33"/>
      <c r="AE619" s="33"/>
      <c r="AF619" s="33"/>
      <c r="AG619" s="33"/>
      <c r="AH619" s="33"/>
      <c r="AI619" s="33"/>
      <c r="AJ619" s="36"/>
      <c r="AK619" s="10">
        <v>6</v>
      </c>
      <c r="AL619" s="11">
        <v>8</v>
      </c>
      <c r="AM619" s="11">
        <v>14</v>
      </c>
      <c r="AN619" s="11">
        <v>12</v>
      </c>
      <c r="AO619" s="11">
        <v>18</v>
      </c>
      <c r="AP619" s="11">
        <v>16</v>
      </c>
      <c r="AQ619" s="11">
        <v>18</v>
      </c>
      <c r="AR619" s="11">
        <v>34</v>
      </c>
      <c r="AS619" s="11">
        <v>45</v>
      </c>
      <c r="AT619" s="11">
        <v>36</v>
      </c>
      <c r="AU619" s="11">
        <v>27</v>
      </c>
      <c r="AV619" s="11">
        <v>32</v>
      </c>
      <c r="AW619" s="12">
        <v>39</v>
      </c>
      <c r="AX619" s="13">
        <v>48</v>
      </c>
      <c r="AY619" s="13">
        <v>59</v>
      </c>
      <c r="AZ619" s="13">
        <v>54</v>
      </c>
      <c r="BA619" s="13">
        <v>68</v>
      </c>
      <c r="BB619" s="14">
        <v>64</v>
      </c>
      <c r="BC619" s="19">
        <f t="shared" si="49"/>
        <v>59</v>
      </c>
      <c r="BD619" s="55">
        <f t="shared" si="47"/>
        <v>1.0189671971419292</v>
      </c>
      <c r="BE619" s="19">
        <f t="shared" si="48"/>
        <v>0.99441377070477432</v>
      </c>
      <c r="BF619" s="19">
        <f t="shared" si="50"/>
        <v>0.99850600844430004</v>
      </c>
      <c r="BG619" s="19">
        <f t="shared" si="46"/>
        <v>0.99645988957453724</v>
      </c>
    </row>
    <row r="620" spans="1:59">
      <c r="A620" s="24">
        <v>619</v>
      </c>
      <c r="B620" s="31">
        <v>2007101</v>
      </c>
      <c r="C620" s="32" t="s">
        <v>618</v>
      </c>
      <c r="D620" s="21">
        <v>15</v>
      </c>
      <c r="E620" s="22">
        <v>16</v>
      </c>
      <c r="F620" s="22">
        <v>18</v>
      </c>
      <c r="G620" s="22">
        <v>21</v>
      </c>
      <c r="H620" s="22">
        <v>22</v>
      </c>
      <c r="I620" s="22">
        <v>30</v>
      </c>
      <c r="J620" s="23">
        <v>14</v>
      </c>
      <c r="Q620" s="33"/>
      <c r="R620" s="33"/>
      <c r="S620" s="33"/>
      <c r="T620" s="33"/>
      <c r="U620" s="33"/>
      <c r="V620" s="33"/>
      <c r="X620" s="34"/>
      <c r="Y620" s="33"/>
      <c r="Z620" s="33"/>
      <c r="AA620" s="33"/>
      <c r="AB620" s="33"/>
      <c r="AC620" s="35"/>
      <c r="AD620" s="33"/>
      <c r="AE620" s="33"/>
      <c r="AF620" s="33"/>
      <c r="AG620" s="33"/>
      <c r="AH620" s="33"/>
      <c r="AI620" s="33"/>
      <c r="AJ620" s="36"/>
      <c r="AK620" s="10">
        <v>2</v>
      </c>
      <c r="AL620" s="11">
        <v>10</v>
      </c>
      <c r="AM620" s="11">
        <v>7</v>
      </c>
      <c r="AN620" s="11">
        <v>14</v>
      </c>
      <c r="AO620" s="11">
        <v>10</v>
      </c>
      <c r="AP620" s="11">
        <v>26</v>
      </c>
      <c r="AQ620" s="11">
        <v>23</v>
      </c>
      <c r="AR620" s="11">
        <v>22</v>
      </c>
      <c r="AS620" s="11">
        <v>34</v>
      </c>
      <c r="AT620" s="11">
        <v>38</v>
      </c>
      <c r="AU620" s="11">
        <v>31</v>
      </c>
      <c r="AV620" s="11">
        <v>24</v>
      </c>
      <c r="AW620" s="12">
        <v>17</v>
      </c>
      <c r="AX620" s="13">
        <v>42</v>
      </c>
      <c r="AY620" s="13">
        <v>54</v>
      </c>
      <c r="AZ620" s="13">
        <v>50</v>
      </c>
      <c r="BA620" s="13">
        <v>65</v>
      </c>
      <c r="BB620" s="14">
        <v>62</v>
      </c>
      <c r="BC620" s="19">
        <f t="shared" si="49"/>
        <v>54</v>
      </c>
      <c r="BD620" s="55">
        <f t="shared" si="47"/>
        <v>1.0148749594024034</v>
      </c>
      <c r="BE620" s="19">
        <f t="shared" si="48"/>
        <v>0.99236765183501141</v>
      </c>
      <c r="BF620" s="19">
        <f t="shared" si="50"/>
        <v>0.98868463786943817</v>
      </c>
      <c r="BG620" s="19">
        <f t="shared" si="46"/>
        <v>0.99073075673920108</v>
      </c>
    </row>
    <row r="621" spans="1:59">
      <c r="A621" s="24">
        <v>620</v>
      </c>
      <c r="B621" s="31">
        <v>2007102</v>
      </c>
      <c r="C621" s="32" t="s">
        <v>619</v>
      </c>
      <c r="D621" s="21">
        <v>4</v>
      </c>
      <c r="E621" s="22">
        <v>6</v>
      </c>
      <c r="F621" s="22">
        <v>8</v>
      </c>
      <c r="G621" s="22">
        <v>18</v>
      </c>
      <c r="H621" s="22">
        <v>20</v>
      </c>
      <c r="I621" s="22">
        <v>33</v>
      </c>
      <c r="J621" s="23">
        <v>11</v>
      </c>
      <c r="Q621" s="33"/>
      <c r="R621" s="33"/>
      <c r="S621" s="33"/>
      <c r="T621" s="33"/>
      <c r="U621" s="33"/>
      <c r="V621" s="33"/>
      <c r="X621" s="34"/>
      <c r="Y621" s="33"/>
      <c r="Z621" s="33"/>
      <c r="AA621" s="33"/>
      <c r="AB621" s="33"/>
      <c r="AC621" s="35"/>
      <c r="AD621" s="33"/>
      <c r="AE621" s="33"/>
      <c r="AF621" s="33"/>
      <c r="AG621" s="33"/>
      <c r="AH621" s="33"/>
      <c r="AI621" s="33"/>
      <c r="AJ621" s="36"/>
      <c r="AK621" s="10">
        <v>5</v>
      </c>
      <c r="AL621" s="11">
        <v>5</v>
      </c>
      <c r="AM621" s="11">
        <v>14</v>
      </c>
      <c r="AN621" s="11">
        <v>11</v>
      </c>
      <c r="AO621" s="11">
        <v>26</v>
      </c>
      <c r="AP621" s="11">
        <v>17</v>
      </c>
      <c r="AQ621" s="11">
        <v>26</v>
      </c>
      <c r="AR621" s="11">
        <v>29</v>
      </c>
      <c r="AS621" s="11">
        <v>34</v>
      </c>
      <c r="AT621" s="11">
        <v>41</v>
      </c>
      <c r="AU621" s="11">
        <v>37</v>
      </c>
      <c r="AV621" s="11">
        <v>33</v>
      </c>
      <c r="AW621" s="12">
        <v>29</v>
      </c>
      <c r="AX621" s="13">
        <v>25</v>
      </c>
      <c r="AY621" s="13">
        <v>38</v>
      </c>
      <c r="AZ621" s="13">
        <v>35</v>
      </c>
      <c r="BA621" s="13">
        <v>51</v>
      </c>
      <c r="BB621" s="14">
        <v>49</v>
      </c>
      <c r="BC621" s="19">
        <f t="shared" si="49"/>
        <v>38</v>
      </c>
      <c r="BD621" s="55">
        <f t="shared" si="47"/>
        <v>0.97395258200714518</v>
      </c>
      <c r="BE621" s="19">
        <f t="shared" si="48"/>
        <v>0.96986034426761936</v>
      </c>
      <c r="BF621" s="19">
        <f t="shared" si="50"/>
        <v>0.97477102955505035</v>
      </c>
      <c r="BG621" s="19">
        <f t="shared" si="46"/>
        <v>0.98950308541734322</v>
      </c>
    </row>
    <row r="622" spans="1:59">
      <c r="A622" s="24">
        <v>621</v>
      </c>
      <c r="B622" s="31">
        <v>2007103</v>
      </c>
      <c r="C622" s="32" t="s">
        <v>620</v>
      </c>
      <c r="D622" s="21">
        <v>7</v>
      </c>
      <c r="E622" s="22">
        <v>9</v>
      </c>
      <c r="F622" s="22">
        <v>25</v>
      </c>
      <c r="G622" s="22">
        <v>27</v>
      </c>
      <c r="H622" s="22">
        <v>30</v>
      </c>
      <c r="I622" s="22">
        <v>32</v>
      </c>
      <c r="J622" s="23">
        <v>1</v>
      </c>
      <c r="Q622" s="33"/>
      <c r="R622" s="33"/>
      <c r="S622" s="33"/>
      <c r="T622" s="33"/>
      <c r="U622" s="33"/>
      <c r="V622" s="33"/>
      <c r="X622" s="34"/>
      <c r="Y622" s="33"/>
      <c r="Z622" s="33"/>
      <c r="AA622" s="33"/>
      <c r="AB622" s="33"/>
      <c r="AC622" s="35"/>
      <c r="AD622" s="33"/>
      <c r="AE622" s="33"/>
      <c r="AF622" s="33"/>
      <c r="AG622" s="33"/>
      <c r="AH622" s="33"/>
      <c r="AI622" s="33"/>
      <c r="AJ622" s="36"/>
      <c r="AK622" s="10">
        <v>4</v>
      </c>
      <c r="AL622" s="11">
        <v>10</v>
      </c>
      <c r="AM622" s="11">
        <v>10</v>
      </c>
      <c r="AN622" s="11">
        <v>10</v>
      </c>
      <c r="AO622" s="11">
        <v>18</v>
      </c>
      <c r="AP622" s="11">
        <v>18</v>
      </c>
      <c r="AQ622" s="11">
        <v>22</v>
      </c>
      <c r="AR622" s="11">
        <v>30</v>
      </c>
      <c r="AS622" s="11">
        <v>42</v>
      </c>
      <c r="AT622" s="11">
        <v>34</v>
      </c>
      <c r="AU622" s="11">
        <v>39</v>
      </c>
      <c r="AV622" s="11">
        <v>46</v>
      </c>
      <c r="AW622" s="12">
        <v>40</v>
      </c>
      <c r="AX622" s="13">
        <v>50</v>
      </c>
      <c r="AY622" s="13">
        <v>62</v>
      </c>
      <c r="AZ622" s="13">
        <v>58</v>
      </c>
      <c r="BA622" s="13">
        <v>54</v>
      </c>
      <c r="BB622" s="14">
        <v>50</v>
      </c>
      <c r="BC622" s="19">
        <f t="shared" si="49"/>
        <v>62</v>
      </c>
      <c r="BD622" s="55">
        <f t="shared" si="47"/>
        <v>1.1212731406300747</v>
      </c>
      <c r="BE622" s="19">
        <f t="shared" si="48"/>
        <v>0.98009093861643382</v>
      </c>
      <c r="BF622" s="19">
        <f t="shared" si="50"/>
        <v>0.987866190321533</v>
      </c>
      <c r="BG622" s="19">
        <f t="shared" si="46"/>
        <v>0.99441377070477432</v>
      </c>
    </row>
    <row r="623" spans="1:59">
      <c r="A623" s="24">
        <v>622</v>
      </c>
      <c r="B623" s="31">
        <v>2007104</v>
      </c>
      <c r="C623" s="32" t="s">
        <v>621</v>
      </c>
      <c r="D623" s="21">
        <v>2</v>
      </c>
      <c r="E623" s="22">
        <v>8</v>
      </c>
      <c r="F623" s="22">
        <v>12</v>
      </c>
      <c r="G623" s="22">
        <v>14</v>
      </c>
      <c r="H623" s="22">
        <v>20</v>
      </c>
      <c r="I623" s="22">
        <v>32</v>
      </c>
      <c r="J623" s="23">
        <v>4</v>
      </c>
      <c r="Q623" s="33"/>
      <c r="R623" s="33"/>
      <c r="S623" s="33"/>
      <c r="T623" s="33"/>
      <c r="U623" s="33"/>
      <c r="V623" s="33"/>
      <c r="X623" s="34"/>
      <c r="Y623" s="33"/>
      <c r="Z623" s="33"/>
      <c r="AA623" s="33"/>
      <c r="AB623" s="33"/>
      <c r="AC623" s="35"/>
      <c r="AD623" s="33"/>
      <c r="AE623" s="33"/>
      <c r="AF623" s="33"/>
      <c r="AG623" s="33"/>
      <c r="AH623" s="33"/>
      <c r="AI623" s="33"/>
      <c r="AJ623" s="36"/>
      <c r="AK623" s="10">
        <v>10</v>
      </c>
      <c r="AL623" s="11">
        <v>4</v>
      </c>
      <c r="AM623" s="11">
        <v>13</v>
      </c>
      <c r="AN623" s="11">
        <v>10</v>
      </c>
      <c r="AO623" s="11">
        <v>18</v>
      </c>
      <c r="AP623" s="11">
        <v>16</v>
      </c>
      <c r="AQ623" s="11">
        <v>25</v>
      </c>
      <c r="AR623" s="11">
        <v>18</v>
      </c>
      <c r="AS623" s="11">
        <v>33</v>
      </c>
      <c r="AT623" s="11">
        <v>28</v>
      </c>
      <c r="AU623" s="11">
        <v>36</v>
      </c>
      <c r="AV623" s="11">
        <v>32</v>
      </c>
      <c r="AW623" s="12">
        <v>43</v>
      </c>
      <c r="AX623" s="13">
        <v>40</v>
      </c>
      <c r="AY623" s="13">
        <v>54</v>
      </c>
      <c r="AZ623" s="13">
        <v>52</v>
      </c>
      <c r="BA623" s="13">
        <v>50</v>
      </c>
      <c r="BB623" s="14">
        <v>48</v>
      </c>
      <c r="BC623" s="19">
        <f t="shared" si="49"/>
        <v>54</v>
      </c>
      <c r="BD623" s="55">
        <f t="shared" si="47"/>
        <v>1.0926274764533939</v>
      </c>
      <c r="BE623" s="19">
        <f t="shared" si="48"/>
        <v>1.023059434881455</v>
      </c>
      <c r="BF623" s="19">
        <f t="shared" si="50"/>
        <v>1.0025982461838259</v>
      </c>
      <c r="BG623" s="19">
        <f t="shared" si="46"/>
        <v>1.0009613510880155</v>
      </c>
    </row>
    <row r="624" spans="1:59">
      <c r="A624" s="24">
        <v>623</v>
      </c>
      <c r="B624" s="31">
        <v>2007105</v>
      </c>
      <c r="C624" s="32" t="s">
        <v>622</v>
      </c>
      <c r="D624" s="21">
        <v>2</v>
      </c>
      <c r="E624" s="22">
        <v>7</v>
      </c>
      <c r="F624" s="22">
        <v>10</v>
      </c>
      <c r="G624" s="22">
        <v>17</v>
      </c>
      <c r="H624" s="22">
        <v>23</v>
      </c>
      <c r="I624" s="22">
        <v>29</v>
      </c>
      <c r="J624" s="23">
        <v>14</v>
      </c>
      <c r="Q624" s="33"/>
      <c r="R624" s="33"/>
      <c r="S624" s="33"/>
      <c r="T624" s="33"/>
      <c r="U624" s="33"/>
      <c r="V624" s="33"/>
      <c r="X624" s="34"/>
      <c r="Y624" s="33"/>
      <c r="Z624" s="33"/>
      <c r="AA624" s="33"/>
      <c r="AB624" s="33"/>
      <c r="AC624" s="35"/>
      <c r="AD624" s="33"/>
      <c r="AE624" s="33"/>
      <c r="AF624" s="33"/>
      <c r="AG624" s="33"/>
      <c r="AH624" s="33"/>
      <c r="AI624" s="33"/>
      <c r="AJ624" s="36"/>
      <c r="AK624" s="10">
        <v>10</v>
      </c>
      <c r="AL624" s="11">
        <v>12</v>
      </c>
      <c r="AM624" s="11">
        <v>13</v>
      </c>
      <c r="AN624" s="11">
        <v>22</v>
      </c>
      <c r="AO624" s="11">
        <v>11</v>
      </c>
      <c r="AP624" s="11">
        <v>24</v>
      </c>
      <c r="AQ624" s="11">
        <v>25</v>
      </c>
      <c r="AR624" s="11">
        <v>28</v>
      </c>
      <c r="AS624" s="11">
        <v>33</v>
      </c>
      <c r="AT624" s="11">
        <v>40</v>
      </c>
      <c r="AU624" s="11">
        <v>36</v>
      </c>
      <c r="AV624" s="11">
        <v>32</v>
      </c>
      <c r="AW624" s="12">
        <v>43</v>
      </c>
      <c r="AX624" s="13">
        <v>40</v>
      </c>
      <c r="AY624" s="13">
        <v>37</v>
      </c>
      <c r="AZ624" s="13">
        <v>52</v>
      </c>
      <c r="BA624" s="13">
        <v>50</v>
      </c>
      <c r="BB624" s="14">
        <v>48</v>
      </c>
      <c r="BC624" s="19">
        <f t="shared" si="49"/>
        <v>37</v>
      </c>
      <c r="BD624" s="55">
        <f t="shared" si="47"/>
        <v>1.0025982461838259</v>
      </c>
      <c r="BE624" s="19">
        <f t="shared" si="48"/>
        <v>1.0107827216628775</v>
      </c>
      <c r="BF624" s="19">
        <f t="shared" si="50"/>
        <v>1.0001429035401104</v>
      </c>
      <c r="BG624" s="19">
        <f t="shared" si="46"/>
        <v>0.99686911334848971</v>
      </c>
    </row>
    <row r="625" spans="1:59">
      <c r="A625" s="24">
        <v>624</v>
      </c>
      <c r="B625" s="31">
        <v>2007106</v>
      </c>
      <c r="C625" s="32" t="s">
        <v>623</v>
      </c>
      <c r="D625" s="21">
        <v>12</v>
      </c>
      <c r="E625" s="22">
        <v>18</v>
      </c>
      <c r="F625" s="22">
        <v>21</v>
      </c>
      <c r="G625" s="22">
        <v>24</v>
      </c>
      <c r="H625" s="22">
        <v>25</v>
      </c>
      <c r="I625" s="22">
        <v>29</v>
      </c>
      <c r="J625" s="23">
        <v>8</v>
      </c>
      <c r="Q625" s="33"/>
      <c r="R625" s="33"/>
      <c r="S625" s="33"/>
      <c r="T625" s="33"/>
      <c r="U625" s="33"/>
      <c r="V625" s="33"/>
      <c r="X625" s="34"/>
      <c r="Y625" s="33"/>
      <c r="Z625" s="33"/>
      <c r="AA625" s="33"/>
      <c r="AB625" s="33"/>
      <c r="AC625" s="35"/>
      <c r="AD625" s="33"/>
      <c r="AE625" s="33"/>
      <c r="AF625" s="33"/>
      <c r="AG625" s="33"/>
      <c r="AH625" s="33"/>
      <c r="AI625" s="33"/>
      <c r="AJ625" s="36"/>
      <c r="AK625" s="10">
        <v>3</v>
      </c>
      <c r="AL625" s="11">
        <v>5</v>
      </c>
      <c r="AM625" s="11">
        <v>14</v>
      </c>
      <c r="AN625" s="11">
        <v>9</v>
      </c>
      <c r="AO625" s="11">
        <v>17</v>
      </c>
      <c r="AP625" s="11">
        <v>17</v>
      </c>
      <c r="AQ625" s="11">
        <v>21</v>
      </c>
      <c r="AR625" s="11">
        <v>29</v>
      </c>
      <c r="AS625" s="11">
        <v>30</v>
      </c>
      <c r="AT625" s="11">
        <v>21</v>
      </c>
      <c r="AU625" s="11">
        <v>51</v>
      </c>
      <c r="AV625" s="11">
        <v>45</v>
      </c>
      <c r="AW625" s="12">
        <v>54</v>
      </c>
      <c r="AX625" s="13">
        <v>49</v>
      </c>
      <c r="AY625" s="13">
        <v>44</v>
      </c>
      <c r="AZ625" s="13">
        <v>39</v>
      </c>
      <c r="BA625" s="13">
        <v>53</v>
      </c>
      <c r="BB625" s="14">
        <v>49</v>
      </c>
      <c r="BC625" s="19">
        <f t="shared" si="49"/>
        <v>44</v>
      </c>
      <c r="BD625" s="55">
        <f t="shared" si="47"/>
        <v>0.9616758687885677</v>
      </c>
      <c r="BE625" s="19">
        <f t="shared" si="48"/>
        <v>0.98827541409548547</v>
      </c>
      <c r="BF625" s="19">
        <f t="shared" si="50"/>
        <v>0.98459240012991223</v>
      </c>
      <c r="BG625" s="19">
        <f t="shared" si="46"/>
        <v>0.99073075673920108</v>
      </c>
    </row>
    <row r="626" spans="1:59">
      <c r="A626" s="24">
        <v>625</v>
      </c>
      <c r="B626" s="31">
        <v>2007107</v>
      </c>
      <c r="C626" s="32" t="s">
        <v>624</v>
      </c>
      <c r="D626" s="21">
        <v>2</v>
      </c>
      <c r="E626" s="22">
        <v>8</v>
      </c>
      <c r="F626" s="22">
        <v>9</v>
      </c>
      <c r="G626" s="22">
        <v>18</v>
      </c>
      <c r="H626" s="22">
        <v>24</v>
      </c>
      <c r="I626" s="22">
        <v>28</v>
      </c>
      <c r="J626" s="23">
        <v>10</v>
      </c>
      <c r="Q626" s="33"/>
      <c r="R626" s="33"/>
      <c r="S626" s="33"/>
      <c r="T626" s="33"/>
      <c r="U626" s="33"/>
      <c r="V626" s="33"/>
      <c r="X626" s="34"/>
      <c r="Y626" s="33"/>
      <c r="Z626" s="33"/>
      <c r="AA626" s="33"/>
      <c r="AB626" s="33"/>
      <c r="AC626" s="35"/>
      <c r="AD626" s="33"/>
      <c r="AE626" s="33"/>
      <c r="AF626" s="33"/>
      <c r="AG626" s="33"/>
      <c r="AH626" s="33"/>
      <c r="AI626" s="33"/>
      <c r="AJ626" s="36"/>
      <c r="AK626" s="10">
        <v>5</v>
      </c>
      <c r="AL626" s="11">
        <v>5</v>
      </c>
      <c r="AM626" s="11">
        <v>19</v>
      </c>
      <c r="AN626" s="11">
        <v>11</v>
      </c>
      <c r="AO626" s="11">
        <v>12</v>
      </c>
      <c r="AP626" s="11">
        <v>9</v>
      </c>
      <c r="AQ626" s="11">
        <v>17</v>
      </c>
      <c r="AR626" s="11">
        <v>39</v>
      </c>
      <c r="AS626" s="11">
        <v>34</v>
      </c>
      <c r="AT626" s="11">
        <v>29</v>
      </c>
      <c r="AU626" s="11">
        <v>37</v>
      </c>
      <c r="AV626" s="11">
        <v>33</v>
      </c>
      <c r="AW626" s="12">
        <v>44</v>
      </c>
      <c r="AX626" s="13">
        <v>41</v>
      </c>
      <c r="AY626" s="13">
        <v>38</v>
      </c>
      <c r="AZ626" s="13">
        <v>35</v>
      </c>
      <c r="BA626" s="13">
        <v>51</v>
      </c>
      <c r="BB626" s="14">
        <v>49</v>
      </c>
      <c r="BC626" s="19">
        <f t="shared" si="49"/>
        <v>38</v>
      </c>
      <c r="BD626" s="55">
        <f t="shared" si="47"/>
        <v>0.9616758687885677</v>
      </c>
      <c r="BE626" s="19">
        <f t="shared" si="48"/>
        <v>0.96781422539785633</v>
      </c>
      <c r="BF626" s="19">
        <f t="shared" si="50"/>
        <v>0.97968171484248134</v>
      </c>
      <c r="BG626" s="19">
        <f t="shared" si="46"/>
        <v>0.99564144202663196</v>
      </c>
    </row>
    <row r="627" spans="1:59">
      <c r="A627" s="24">
        <v>626</v>
      </c>
      <c r="B627" s="31">
        <v>2007108</v>
      </c>
      <c r="C627" s="32" t="s">
        <v>625</v>
      </c>
      <c r="D627" s="21">
        <v>3</v>
      </c>
      <c r="E627" s="22">
        <v>7</v>
      </c>
      <c r="F627" s="22">
        <v>12</v>
      </c>
      <c r="G627" s="22">
        <v>13</v>
      </c>
      <c r="H627" s="22">
        <v>20</v>
      </c>
      <c r="I627" s="22">
        <v>33</v>
      </c>
      <c r="J627" s="23">
        <v>2</v>
      </c>
      <c r="Q627" s="33"/>
      <c r="R627" s="33"/>
      <c r="S627" s="33"/>
      <c r="T627" s="33"/>
      <c r="U627" s="33"/>
      <c r="V627" s="33"/>
      <c r="X627" s="34"/>
      <c r="Y627" s="33"/>
      <c r="Z627" s="33"/>
      <c r="AA627" s="33"/>
      <c r="AB627" s="33"/>
      <c r="AC627" s="35"/>
      <c r="AD627" s="33"/>
      <c r="AE627" s="33"/>
      <c r="AF627" s="33"/>
      <c r="AG627" s="33"/>
      <c r="AH627" s="33"/>
      <c r="AI627" s="33"/>
      <c r="AJ627" s="36"/>
      <c r="AK627" s="10">
        <v>4</v>
      </c>
      <c r="AL627" s="11">
        <v>8</v>
      </c>
      <c r="AM627" s="11">
        <v>13</v>
      </c>
      <c r="AN627" s="11">
        <v>10</v>
      </c>
      <c r="AO627" s="11">
        <v>25</v>
      </c>
      <c r="AP627" s="11">
        <v>24</v>
      </c>
      <c r="AQ627" s="11">
        <v>25</v>
      </c>
      <c r="AR627" s="11">
        <v>18</v>
      </c>
      <c r="AS627" s="11">
        <v>22</v>
      </c>
      <c r="AT627" s="11">
        <v>28</v>
      </c>
      <c r="AU627" s="11">
        <v>36</v>
      </c>
      <c r="AV627" s="11">
        <v>46</v>
      </c>
      <c r="AW627" s="12">
        <v>43</v>
      </c>
      <c r="AX627" s="13">
        <v>40</v>
      </c>
      <c r="AY627" s="13">
        <v>54</v>
      </c>
      <c r="AZ627" s="13">
        <v>52</v>
      </c>
      <c r="BA627" s="13">
        <v>50</v>
      </c>
      <c r="BB627" s="14">
        <v>48</v>
      </c>
      <c r="BC627" s="19">
        <f t="shared" si="49"/>
        <v>54</v>
      </c>
      <c r="BD627" s="55">
        <f t="shared" si="47"/>
        <v>0.92893796687236108</v>
      </c>
      <c r="BE627" s="19">
        <f t="shared" si="48"/>
        <v>1.0251055537512179</v>
      </c>
      <c r="BF627" s="19">
        <f t="shared" si="50"/>
        <v>0.98950308541734322</v>
      </c>
      <c r="BG627" s="19">
        <f t="shared" si="46"/>
        <v>0.9948229944787268</v>
      </c>
    </row>
    <row r="628" spans="1:59">
      <c r="A628" s="24">
        <v>627</v>
      </c>
      <c r="B628" s="31">
        <v>2007109</v>
      </c>
      <c r="C628" s="32" t="s">
        <v>626</v>
      </c>
      <c r="D628" s="21">
        <v>1</v>
      </c>
      <c r="E628" s="22">
        <v>4</v>
      </c>
      <c r="F628" s="22">
        <v>7</v>
      </c>
      <c r="G628" s="22">
        <v>8</v>
      </c>
      <c r="H628" s="22">
        <v>13</v>
      </c>
      <c r="I628" s="22">
        <v>14</v>
      </c>
      <c r="J628" s="23">
        <v>4</v>
      </c>
      <c r="Q628" s="33"/>
      <c r="R628" s="33"/>
      <c r="S628" s="33"/>
      <c r="T628" s="33"/>
      <c r="U628" s="33"/>
      <c r="V628" s="33"/>
      <c r="X628" s="34"/>
      <c r="Y628" s="33"/>
      <c r="Z628" s="33"/>
      <c r="AA628" s="33"/>
      <c r="AB628" s="33"/>
      <c r="AC628" s="35"/>
      <c r="AD628" s="33"/>
      <c r="AE628" s="33"/>
      <c r="AF628" s="33"/>
      <c r="AG628" s="33"/>
      <c r="AH628" s="33"/>
      <c r="AI628" s="33"/>
      <c r="AJ628" s="36"/>
      <c r="AK628" s="10">
        <v>8</v>
      </c>
      <c r="AL628" s="11">
        <v>7</v>
      </c>
      <c r="AM628" s="11">
        <v>17</v>
      </c>
      <c r="AN628" s="11">
        <v>11</v>
      </c>
      <c r="AO628" s="11">
        <v>12</v>
      </c>
      <c r="AP628" s="11">
        <v>23</v>
      </c>
      <c r="AQ628" s="11">
        <v>29</v>
      </c>
      <c r="AR628" s="11">
        <v>27</v>
      </c>
      <c r="AS628" s="11">
        <v>25</v>
      </c>
      <c r="AT628" s="11">
        <v>23</v>
      </c>
      <c r="AU628" s="11">
        <v>21</v>
      </c>
      <c r="AV628" s="11">
        <v>33</v>
      </c>
      <c r="AW628" s="12">
        <v>47</v>
      </c>
      <c r="AX628" s="13">
        <v>47</v>
      </c>
      <c r="AY628" s="13">
        <v>47</v>
      </c>
      <c r="AZ628" s="13">
        <v>47</v>
      </c>
      <c r="BA628" s="13">
        <v>47</v>
      </c>
      <c r="BB628" s="14">
        <v>47</v>
      </c>
      <c r="BC628" s="19">
        <f t="shared" si="49"/>
        <v>47</v>
      </c>
      <c r="BD628" s="55">
        <f t="shared" si="47"/>
        <v>0.90029230269568039</v>
      </c>
      <c r="BE628" s="19">
        <f t="shared" si="48"/>
        <v>0.99645988957453724</v>
      </c>
      <c r="BF628" s="19">
        <f t="shared" si="50"/>
        <v>0.98295550503410201</v>
      </c>
      <c r="BG628" s="19">
        <f t="shared" ref="BG628:BG691" si="51">IF($B628="","",SUM($BC579:$BC628)/50/$BM$3)</f>
        <v>1.000552127314063</v>
      </c>
    </row>
    <row r="629" spans="1:59">
      <c r="A629" s="24">
        <v>628</v>
      </c>
      <c r="B629" s="31">
        <v>2007110</v>
      </c>
      <c r="C629" s="32" t="s">
        <v>627</v>
      </c>
      <c r="D629" s="21">
        <v>2</v>
      </c>
      <c r="E629" s="22">
        <v>4</v>
      </c>
      <c r="F629" s="22">
        <v>7</v>
      </c>
      <c r="G629" s="22">
        <v>15</v>
      </c>
      <c r="H629" s="22">
        <v>24</v>
      </c>
      <c r="I629" s="22">
        <v>28</v>
      </c>
      <c r="J629" s="23">
        <v>3</v>
      </c>
      <c r="Q629" s="33"/>
      <c r="R629" s="33"/>
      <c r="S629" s="33"/>
      <c r="T629" s="33"/>
      <c r="U629" s="33"/>
      <c r="V629" s="33"/>
      <c r="X629" s="34"/>
      <c r="Y629" s="33"/>
      <c r="Z629" s="33"/>
      <c r="AA629" s="33"/>
      <c r="AB629" s="33"/>
      <c r="AC629" s="35"/>
      <c r="AD629" s="33"/>
      <c r="AE629" s="33"/>
      <c r="AF629" s="33"/>
      <c r="AG629" s="33"/>
      <c r="AH629" s="33"/>
      <c r="AI629" s="33"/>
      <c r="AJ629" s="36"/>
      <c r="AK629" s="10">
        <v>5</v>
      </c>
      <c r="AL629" s="11">
        <v>8</v>
      </c>
      <c r="AM629" s="11">
        <v>15</v>
      </c>
      <c r="AN629" s="11">
        <v>14</v>
      </c>
      <c r="AO629" s="11">
        <v>10</v>
      </c>
      <c r="AP629" s="11">
        <v>24</v>
      </c>
      <c r="AQ629" s="11">
        <v>26</v>
      </c>
      <c r="AR629" s="11">
        <v>30</v>
      </c>
      <c r="AS629" s="11">
        <v>25</v>
      </c>
      <c r="AT629" s="11">
        <v>20</v>
      </c>
      <c r="AU629" s="11">
        <v>28</v>
      </c>
      <c r="AV629" s="11">
        <v>24</v>
      </c>
      <c r="AW629" s="12">
        <v>35</v>
      </c>
      <c r="AX629" s="13">
        <v>48</v>
      </c>
      <c r="AY629" s="13">
        <v>46</v>
      </c>
      <c r="AZ629" s="13">
        <v>44</v>
      </c>
      <c r="BA629" s="13">
        <v>42</v>
      </c>
      <c r="BB629" s="14">
        <v>40</v>
      </c>
      <c r="BC629" s="19">
        <f t="shared" si="49"/>
        <v>46</v>
      </c>
      <c r="BD629" s="55">
        <f t="shared" si="47"/>
        <v>0.93712244235141273</v>
      </c>
      <c r="BE629" s="19">
        <f t="shared" si="48"/>
        <v>0.96986034426761936</v>
      </c>
      <c r="BF629" s="19">
        <f t="shared" si="50"/>
        <v>0.98704774277362783</v>
      </c>
      <c r="BG629" s="19">
        <f t="shared" si="51"/>
        <v>1.0025982461838259</v>
      </c>
    </row>
    <row r="630" spans="1:59">
      <c r="A630" s="24">
        <v>629</v>
      </c>
      <c r="B630" s="31">
        <v>2007111</v>
      </c>
      <c r="C630" s="32" t="s">
        <v>628</v>
      </c>
      <c r="D630" s="21">
        <v>2</v>
      </c>
      <c r="E630" s="22">
        <v>9</v>
      </c>
      <c r="F630" s="22">
        <v>10</v>
      </c>
      <c r="G630" s="22">
        <v>12</v>
      </c>
      <c r="H630" s="22">
        <v>13</v>
      </c>
      <c r="I630" s="22">
        <v>17</v>
      </c>
      <c r="J630" s="23">
        <v>11</v>
      </c>
      <c r="Q630" s="33"/>
      <c r="R630" s="33"/>
      <c r="S630" s="33"/>
      <c r="T630" s="33"/>
      <c r="U630" s="33"/>
      <c r="V630" s="33"/>
      <c r="X630" s="34"/>
      <c r="Y630" s="33"/>
      <c r="Z630" s="33"/>
      <c r="AA630" s="33"/>
      <c r="AB630" s="33"/>
      <c r="AC630" s="35"/>
      <c r="AD630" s="33"/>
      <c r="AE630" s="33"/>
      <c r="AF630" s="33"/>
      <c r="AG630" s="33"/>
      <c r="AH630" s="33"/>
      <c r="AI630" s="33"/>
      <c r="AJ630" s="36"/>
      <c r="AK630" s="10">
        <v>6</v>
      </c>
      <c r="AL630" s="11">
        <v>7</v>
      </c>
      <c r="AM630" s="11">
        <v>13</v>
      </c>
      <c r="AN630" s="11">
        <v>15</v>
      </c>
      <c r="AO630" s="11">
        <v>21</v>
      </c>
      <c r="AP630" s="11">
        <v>15</v>
      </c>
      <c r="AQ630" s="11">
        <v>18</v>
      </c>
      <c r="AR630" s="11">
        <v>23</v>
      </c>
      <c r="AS630" s="11">
        <v>30</v>
      </c>
      <c r="AT630" s="11">
        <v>27</v>
      </c>
      <c r="AU630" s="11">
        <v>37</v>
      </c>
      <c r="AV630" s="11">
        <v>49</v>
      </c>
      <c r="AW630" s="12">
        <v>48</v>
      </c>
      <c r="AX630" s="13">
        <v>47</v>
      </c>
      <c r="AY630" s="13">
        <v>46</v>
      </c>
      <c r="AZ630" s="13">
        <v>63</v>
      </c>
      <c r="BA630" s="13">
        <v>63</v>
      </c>
      <c r="BB630" s="14">
        <v>63</v>
      </c>
      <c r="BC630" s="19">
        <f t="shared" si="49"/>
        <v>46</v>
      </c>
      <c r="BD630" s="55">
        <f t="shared" si="47"/>
        <v>0.9453069178304645</v>
      </c>
      <c r="BE630" s="19">
        <f t="shared" si="48"/>
        <v>0.95349139330951604</v>
      </c>
      <c r="BF630" s="19">
        <f t="shared" si="50"/>
        <v>0.98050016239038651</v>
      </c>
      <c r="BG630" s="19">
        <f t="shared" si="51"/>
        <v>1.0075089314712569</v>
      </c>
    </row>
    <row r="631" spans="1:59">
      <c r="A631" s="24">
        <v>630</v>
      </c>
      <c r="B631" s="31">
        <v>2007112</v>
      </c>
      <c r="C631" s="32" t="s">
        <v>629</v>
      </c>
      <c r="D631" s="21">
        <v>7</v>
      </c>
      <c r="E631" s="22">
        <v>11</v>
      </c>
      <c r="F631" s="22">
        <v>14</v>
      </c>
      <c r="G631" s="22">
        <v>16</v>
      </c>
      <c r="H631" s="22">
        <v>25</v>
      </c>
      <c r="I631" s="22">
        <v>32</v>
      </c>
      <c r="J631" s="23">
        <v>11</v>
      </c>
      <c r="Q631" s="33"/>
      <c r="R631" s="33"/>
      <c r="S631" s="33"/>
      <c r="T631" s="33"/>
      <c r="U631" s="33"/>
      <c r="V631" s="33"/>
      <c r="X631" s="34"/>
      <c r="Y631" s="33"/>
      <c r="Z631" s="33"/>
      <c r="AA631" s="33"/>
      <c r="AB631" s="33"/>
      <c r="AC631" s="35"/>
      <c r="AD631" s="33"/>
      <c r="AE631" s="33"/>
      <c r="AF631" s="33"/>
      <c r="AG631" s="33"/>
      <c r="AH631" s="33"/>
      <c r="AI631" s="33"/>
      <c r="AJ631" s="36"/>
      <c r="AK631" s="10">
        <v>9</v>
      </c>
      <c r="AL631" s="11">
        <v>9</v>
      </c>
      <c r="AM631" s="11">
        <v>10</v>
      </c>
      <c r="AN631" s="11">
        <v>15</v>
      </c>
      <c r="AO631" s="11">
        <v>14</v>
      </c>
      <c r="AP631" s="11">
        <v>17</v>
      </c>
      <c r="AQ631" s="11">
        <v>33</v>
      </c>
      <c r="AR631" s="11">
        <v>25</v>
      </c>
      <c r="AS631" s="11">
        <v>28</v>
      </c>
      <c r="AT631" s="11">
        <v>33</v>
      </c>
      <c r="AU631" s="11">
        <v>40</v>
      </c>
      <c r="AV631" s="11">
        <v>35</v>
      </c>
      <c r="AW631" s="12">
        <v>45</v>
      </c>
      <c r="AX631" s="13">
        <v>41</v>
      </c>
      <c r="AY631" s="13">
        <v>71</v>
      </c>
      <c r="AZ631" s="13">
        <v>69</v>
      </c>
      <c r="BA631" s="13">
        <v>67</v>
      </c>
      <c r="BB631" s="14">
        <v>65</v>
      </c>
      <c r="BC631" s="19">
        <f t="shared" si="49"/>
        <v>71</v>
      </c>
      <c r="BD631" s="55">
        <f t="shared" si="47"/>
        <v>1.0803507632348164</v>
      </c>
      <c r="BE631" s="19">
        <f t="shared" si="48"/>
        <v>1.0210133160116921</v>
      </c>
      <c r="BF631" s="19">
        <f t="shared" si="50"/>
        <v>1.018148749594024</v>
      </c>
      <c r="BG631" s="19">
        <f t="shared" si="51"/>
        <v>1.0152841831763559</v>
      </c>
    </row>
    <row r="632" spans="1:59">
      <c r="A632" s="24">
        <v>631</v>
      </c>
      <c r="B632" s="31">
        <v>2007113</v>
      </c>
      <c r="C632" s="32" t="s">
        <v>630</v>
      </c>
      <c r="D632" s="21">
        <v>4</v>
      </c>
      <c r="E632" s="22">
        <v>18</v>
      </c>
      <c r="F632" s="22">
        <v>23</v>
      </c>
      <c r="G632" s="22">
        <v>25</v>
      </c>
      <c r="H632" s="22">
        <v>26</v>
      </c>
      <c r="I632" s="22">
        <v>31</v>
      </c>
      <c r="J632" s="23">
        <v>10</v>
      </c>
      <c r="Q632" s="33"/>
      <c r="R632" s="33"/>
      <c r="S632" s="33"/>
      <c r="T632" s="33"/>
      <c r="U632" s="33"/>
      <c r="V632" s="33"/>
      <c r="X632" s="34"/>
      <c r="Y632" s="33"/>
      <c r="Z632" s="33"/>
      <c r="AA632" s="33"/>
      <c r="AB632" s="33"/>
      <c r="AC632" s="35"/>
      <c r="AD632" s="33"/>
      <c r="AE632" s="33"/>
      <c r="AF632" s="33"/>
      <c r="AG632" s="33"/>
      <c r="AH632" s="33"/>
      <c r="AI632" s="33"/>
      <c r="AJ632" s="36"/>
      <c r="AK632" s="10">
        <v>7</v>
      </c>
      <c r="AL632" s="11">
        <v>11</v>
      </c>
      <c r="AM632" s="11">
        <v>12</v>
      </c>
      <c r="AN632" s="11">
        <v>13</v>
      </c>
      <c r="AO632" s="11">
        <v>22</v>
      </c>
      <c r="AP632" s="11">
        <v>23</v>
      </c>
      <c r="AQ632" s="11">
        <v>28</v>
      </c>
      <c r="AR632" s="11">
        <v>27</v>
      </c>
      <c r="AS632" s="11">
        <v>28</v>
      </c>
      <c r="AT632" s="11">
        <v>31</v>
      </c>
      <c r="AU632" s="11">
        <v>36</v>
      </c>
      <c r="AV632" s="11">
        <v>43</v>
      </c>
      <c r="AW632" s="12">
        <v>37</v>
      </c>
      <c r="AX632" s="13">
        <v>47</v>
      </c>
      <c r="AY632" s="13">
        <v>42</v>
      </c>
      <c r="AZ632" s="13">
        <v>37</v>
      </c>
      <c r="BA632" s="13">
        <v>51</v>
      </c>
      <c r="BB632" s="14">
        <v>47</v>
      </c>
      <c r="BC632" s="19">
        <f t="shared" si="49"/>
        <v>42</v>
      </c>
      <c r="BD632" s="55">
        <f t="shared" si="47"/>
        <v>1.0312439103605067</v>
      </c>
      <c r="BE632" s="19">
        <f t="shared" si="48"/>
        <v>0.98009093861643382</v>
      </c>
      <c r="BF632" s="19">
        <f t="shared" si="50"/>
        <v>1.0075089314712569</v>
      </c>
      <c r="BG632" s="19">
        <f t="shared" si="51"/>
        <v>1.0111919454368301</v>
      </c>
    </row>
    <row r="633" spans="1:59">
      <c r="A633" s="24">
        <v>632</v>
      </c>
      <c r="B633" s="31">
        <v>2007114</v>
      </c>
      <c r="C633" s="32" t="s">
        <v>631</v>
      </c>
      <c r="D633" s="21">
        <v>5</v>
      </c>
      <c r="E633" s="22">
        <v>12</v>
      </c>
      <c r="F633" s="22">
        <v>15</v>
      </c>
      <c r="G633" s="22">
        <v>24</v>
      </c>
      <c r="H633" s="22">
        <v>27</v>
      </c>
      <c r="I633" s="22">
        <v>33</v>
      </c>
      <c r="J633" s="23">
        <v>5</v>
      </c>
      <c r="Q633" s="33"/>
      <c r="R633" s="33"/>
      <c r="S633" s="33"/>
      <c r="T633" s="33"/>
      <c r="U633" s="33"/>
      <c r="V633" s="33"/>
      <c r="X633" s="34"/>
      <c r="Y633" s="33"/>
      <c r="Z633" s="33"/>
      <c r="AA633" s="33"/>
      <c r="AB633" s="33"/>
      <c r="AC633" s="35"/>
      <c r="AD633" s="33"/>
      <c r="AE633" s="33"/>
      <c r="AF633" s="33"/>
      <c r="AG633" s="33"/>
      <c r="AH633" s="33"/>
      <c r="AI633" s="33"/>
      <c r="AJ633" s="36"/>
      <c r="AK633" s="10">
        <v>2</v>
      </c>
      <c r="AL633" s="11">
        <v>8</v>
      </c>
      <c r="AM633" s="11">
        <v>11</v>
      </c>
      <c r="AN633" s="11">
        <v>14</v>
      </c>
      <c r="AO633" s="11">
        <v>25</v>
      </c>
      <c r="AP633" s="11">
        <v>20</v>
      </c>
      <c r="AQ633" s="11">
        <v>26</v>
      </c>
      <c r="AR633" s="11">
        <v>26</v>
      </c>
      <c r="AS633" s="11">
        <v>17</v>
      </c>
      <c r="AT633" s="11">
        <v>20</v>
      </c>
      <c r="AU633" s="11">
        <v>38</v>
      </c>
      <c r="AV633" s="11">
        <v>46</v>
      </c>
      <c r="AW633" s="12">
        <v>41</v>
      </c>
      <c r="AX633" s="13">
        <v>52</v>
      </c>
      <c r="AY633" s="13">
        <v>65</v>
      </c>
      <c r="AZ633" s="13">
        <v>62</v>
      </c>
      <c r="BA633" s="13">
        <v>59</v>
      </c>
      <c r="BB633" s="14">
        <v>56</v>
      </c>
      <c r="BC633" s="19">
        <f t="shared" si="49"/>
        <v>65</v>
      </c>
      <c r="BD633" s="55">
        <f t="shared" si="47"/>
        <v>1.1049041896719713</v>
      </c>
      <c r="BE633" s="19">
        <f t="shared" si="48"/>
        <v>1.0025982461838259</v>
      </c>
      <c r="BF633" s="19">
        <f t="shared" si="50"/>
        <v>1.023059434881455</v>
      </c>
      <c r="BG633" s="19">
        <f t="shared" si="51"/>
        <v>1.0201948684637869</v>
      </c>
    </row>
    <row r="634" spans="1:59">
      <c r="A634" s="24">
        <v>633</v>
      </c>
      <c r="B634" s="31">
        <v>2007115</v>
      </c>
      <c r="C634" s="32" t="s">
        <v>632</v>
      </c>
      <c r="D634" s="21">
        <v>1</v>
      </c>
      <c r="E634" s="22">
        <v>5</v>
      </c>
      <c r="F634" s="22">
        <v>10</v>
      </c>
      <c r="G634" s="22">
        <v>16</v>
      </c>
      <c r="H634" s="22">
        <v>20</v>
      </c>
      <c r="I634" s="22">
        <v>26</v>
      </c>
      <c r="J634" s="23">
        <v>2</v>
      </c>
      <c r="Q634" s="33"/>
      <c r="R634" s="33"/>
      <c r="S634" s="33"/>
      <c r="T634" s="33"/>
      <c r="U634" s="33"/>
      <c r="V634" s="33"/>
      <c r="X634" s="34"/>
      <c r="Y634" s="33"/>
      <c r="Z634" s="33"/>
      <c r="AA634" s="33"/>
      <c r="AB634" s="33"/>
      <c r="AC634" s="35"/>
      <c r="AD634" s="33"/>
      <c r="AE634" s="33"/>
      <c r="AF634" s="33"/>
      <c r="AG634" s="33"/>
      <c r="AH634" s="33"/>
      <c r="AI634" s="33"/>
      <c r="AJ634" s="36"/>
      <c r="AK634" s="10">
        <v>9</v>
      </c>
      <c r="AL634" s="11">
        <v>6</v>
      </c>
      <c r="AM634" s="11">
        <v>3</v>
      </c>
      <c r="AN634" s="11">
        <v>18</v>
      </c>
      <c r="AO634" s="11">
        <v>22</v>
      </c>
      <c r="AP634" s="11">
        <v>14</v>
      </c>
      <c r="AQ634" s="11">
        <v>24</v>
      </c>
      <c r="AR634" s="11">
        <v>18</v>
      </c>
      <c r="AS634" s="11">
        <v>34</v>
      </c>
      <c r="AT634" s="11">
        <v>30</v>
      </c>
      <c r="AU634" s="11">
        <v>26</v>
      </c>
      <c r="AV634" s="11">
        <v>36</v>
      </c>
      <c r="AW634" s="12">
        <v>33</v>
      </c>
      <c r="AX634" s="13">
        <v>30</v>
      </c>
      <c r="AY634" s="13">
        <v>44</v>
      </c>
      <c r="AZ634" s="13">
        <v>42</v>
      </c>
      <c r="BA634" s="13">
        <v>40</v>
      </c>
      <c r="BB634" s="14">
        <v>38</v>
      </c>
      <c r="BC634" s="19">
        <f t="shared" si="49"/>
        <v>44</v>
      </c>
      <c r="BD634" s="55">
        <f t="shared" si="47"/>
        <v>1.0967197141929197</v>
      </c>
      <c r="BE634" s="19">
        <f t="shared" si="48"/>
        <v>1.0169210782721663</v>
      </c>
      <c r="BF634" s="19">
        <f t="shared" si="50"/>
        <v>1.0050535888275414</v>
      </c>
      <c r="BG634" s="19">
        <f t="shared" si="51"/>
        <v>1.0222409873335498</v>
      </c>
    </row>
    <row r="635" spans="1:59">
      <c r="A635" s="24">
        <v>634</v>
      </c>
      <c r="B635" s="31">
        <v>2007116</v>
      </c>
      <c r="C635" s="32" t="s">
        <v>633</v>
      </c>
      <c r="D635" s="21">
        <v>3</v>
      </c>
      <c r="E635" s="22">
        <v>5</v>
      </c>
      <c r="F635" s="22">
        <v>7</v>
      </c>
      <c r="G635" s="22">
        <v>11</v>
      </c>
      <c r="H635" s="22">
        <v>17</v>
      </c>
      <c r="I635" s="22">
        <v>27</v>
      </c>
      <c r="J635" s="23">
        <v>13</v>
      </c>
      <c r="Q635" s="33"/>
      <c r="R635" s="33"/>
      <c r="S635" s="33"/>
      <c r="T635" s="33"/>
      <c r="U635" s="33"/>
      <c r="V635" s="33"/>
      <c r="X635" s="34"/>
      <c r="Y635" s="33"/>
      <c r="Z635" s="33"/>
      <c r="AA635" s="33"/>
      <c r="AB635" s="33"/>
      <c r="AC635" s="35"/>
      <c r="AD635" s="33"/>
      <c r="AE635" s="33"/>
      <c r="AF635" s="33"/>
      <c r="AG635" s="33"/>
      <c r="AH635" s="33"/>
      <c r="AI635" s="33"/>
      <c r="AJ635" s="36"/>
      <c r="AK635" s="10">
        <v>7</v>
      </c>
      <c r="AL635" s="11">
        <v>14</v>
      </c>
      <c r="AM635" s="11">
        <v>10</v>
      </c>
      <c r="AN635" s="11">
        <v>22</v>
      </c>
      <c r="AO635" s="11">
        <v>21</v>
      </c>
      <c r="AP635" s="11">
        <v>22</v>
      </c>
      <c r="AQ635" s="11">
        <v>25</v>
      </c>
      <c r="AR635" s="11">
        <v>30</v>
      </c>
      <c r="AS635" s="11">
        <v>26</v>
      </c>
      <c r="AT635" s="11">
        <v>34</v>
      </c>
      <c r="AU635" s="11">
        <v>31</v>
      </c>
      <c r="AV635" s="11">
        <v>42</v>
      </c>
      <c r="AW635" s="12">
        <v>40</v>
      </c>
      <c r="AX635" s="13">
        <v>38</v>
      </c>
      <c r="AY635" s="13">
        <v>36</v>
      </c>
      <c r="AZ635" s="13">
        <v>52</v>
      </c>
      <c r="BA635" s="13">
        <v>51</v>
      </c>
      <c r="BB635" s="14">
        <v>50</v>
      </c>
      <c r="BC635" s="19">
        <f t="shared" si="49"/>
        <v>36</v>
      </c>
      <c r="BD635" s="55">
        <f t="shared" si="47"/>
        <v>1.0557973367976616</v>
      </c>
      <c r="BE635" s="19">
        <f t="shared" si="48"/>
        <v>1.000552127314063</v>
      </c>
      <c r="BF635" s="19">
        <f t="shared" si="50"/>
        <v>0.98950308541734322</v>
      </c>
      <c r="BG635" s="19">
        <f t="shared" si="51"/>
        <v>1.008327379019162</v>
      </c>
    </row>
    <row r="636" spans="1:59">
      <c r="A636" s="24">
        <v>635</v>
      </c>
      <c r="B636" s="31">
        <v>2007117</v>
      </c>
      <c r="C636" s="32" t="s">
        <v>634</v>
      </c>
      <c r="D636" s="21">
        <v>3</v>
      </c>
      <c r="E636" s="22">
        <v>7</v>
      </c>
      <c r="F636" s="22">
        <v>9</v>
      </c>
      <c r="G636" s="22">
        <v>10</v>
      </c>
      <c r="H636" s="22">
        <v>26</v>
      </c>
      <c r="I636" s="22">
        <v>32</v>
      </c>
      <c r="J636" s="23">
        <v>1</v>
      </c>
      <c r="Q636" s="33"/>
      <c r="R636" s="33"/>
      <c r="S636" s="33"/>
      <c r="T636" s="33"/>
      <c r="U636" s="33"/>
      <c r="V636" s="33"/>
      <c r="X636" s="34"/>
      <c r="Y636" s="33"/>
      <c r="Z636" s="33"/>
      <c r="AA636" s="33"/>
      <c r="AB636" s="33"/>
      <c r="AC636" s="35"/>
      <c r="AD636" s="33"/>
      <c r="AE636" s="33"/>
      <c r="AF636" s="33"/>
      <c r="AG636" s="33"/>
      <c r="AH636" s="33"/>
      <c r="AI636" s="33"/>
      <c r="AJ636" s="36"/>
      <c r="AK636" s="10">
        <v>6</v>
      </c>
      <c r="AL636" s="11">
        <v>11</v>
      </c>
      <c r="AM636" s="11">
        <v>12</v>
      </c>
      <c r="AN636" s="11">
        <v>15</v>
      </c>
      <c r="AO636" s="11">
        <v>17</v>
      </c>
      <c r="AP636" s="11">
        <v>15</v>
      </c>
      <c r="AQ636" s="11">
        <v>24</v>
      </c>
      <c r="AR636" s="11">
        <v>27</v>
      </c>
      <c r="AS636" s="11">
        <v>43</v>
      </c>
      <c r="AT636" s="11">
        <v>39</v>
      </c>
      <c r="AU636" s="11">
        <v>35</v>
      </c>
      <c r="AV636" s="11">
        <v>45</v>
      </c>
      <c r="AW636" s="12">
        <v>42</v>
      </c>
      <c r="AX636" s="13">
        <v>39</v>
      </c>
      <c r="AY636" s="13">
        <v>53</v>
      </c>
      <c r="AZ636" s="13">
        <v>51</v>
      </c>
      <c r="BA636" s="13">
        <v>49</v>
      </c>
      <c r="BB636" s="14">
        <v>47</v>
      </c>
      <c r="BC636" s="19">
        <f t="shared" si="49"/>
        <v>53</v>
      </c>
      <c r="BD636" s="55">
        <f t="shared" si="47"/>
        <v>0.98213705748619684</v>
      </c>
      <c r="BE636" s="19">
        <f t="shared" si="48"/>
        <v>1.0312439103605067</v>
      </c>
      <c r="BF636" s="19">
        <f t="shared" si="50"/>
        <v>0.99277687560896399</v>
      </c>
      <c r="BG636" s="19">
        <f t="shared" si="51"/>
        <v>1.0136472880805456</v>
      </c>
    </row>
    <row r="637" spans="1:59">
      <c r="A637" s="24">
        <v>636</v>
      </c>
      <c r="B637" s="31">
        <v>2007118</v>
      </c>
      <c r="C637" s="32" t="s">
        <v>635</v>
      </c>
      <c r="D637" s="21">
        <v>4</v>
      </c>
      <c r="E637" s="22">
        <v>10</v>
      </c>
      <c r="F637" s="22">
        <v>16</v>
      </c>
      <c r="G637" s="22">
        <v>18</v>
      </c>
      <c r="H637" s="22">
        <v>25</v>
      </c>
      <c r="I637" s="22">
        <v>32</v>
      </c>
      <c r="J637" s="23">
        <v>15</v>
      </c>
      <c r="Q637" s="33"/>
      <c r="R637" s="33"/>
      <c r="S637" s="33"/>
      <c r="T637" s="33"/>
      <c r="U637" s="33"/>
      <c r="V637" s="33"/>
      <c r="X637" s="34"/>
      <c r="Y637" s="33"/>
      <c r="Z637" s="33"/>
      <c r="AA637" s="33"/>
      <c r="AB637" s="33"/>
      <c r="AC637" s="35"/>
      <c r="AD637" s="33"/>
      <c r="AE637" s="33"/>
      <c r="AF637" s="33"/>
      <c r="AG637" s="33"/>
      <c r="AH637" s="33"/>
      <c r="AI637" s="33"/>
      <c r="AJ637" s="36"/>
      <c r="AK637" s="10">
        <v>6</v>
      </c>
      <c r="AL637" s="11">
        <v>5</v>
      </c>
      <c r="AM637" s="11">
        <v>10</v>
      </c>
      <c r="AN637" s="11">
        <v>15</v>
      </c>
      <c r="AO637" s="11">
        <v>21</v>
      </c>
      <c r="AP637" s="11">
        <v>9</v>
      </c>
      <c r="AQ637" s="11">
        <v>24</v>
      </c>
      <c r="AR637" s="11">
        <v>25</v>
      </c>
      <c r="AS637" s="11">
        <v>39</v>
      </c>
      <c r="AT637" s="11">
        <v>33</v>
      </c>
      <c r="AU637" s="11">
        <v>40</v>
      </c>
      <c r="AV637" s="11">
        <v>35</v>
      </c>
      <c r="AW637" s="12">
        <v>30</v>
      </c>
      <c r="AX637" s="13">
        <v>25</v>
      </c>
      <c r="AY637" s="13">
        <v>54</v>
      </c>
      <c r="AZ637" s="13">
        <v>51</v>
      </c>
      <c r="BA637" s="13">
        <v>67</v>
      </c>
      <c r="BB637" s="14">
        <v>65</v>
      </c>
      <c r="BC637" s="19">
        <f t="shared" si="49"/>
        <v>54</v>
      </c>
      <c r="BD637" s="55">
        <f t="shared" si="47"/>
        <v>1.0312439103605067</v>
      </c>
      <c r="BE637" s="19">
        <f t="shared" si="48"/>
        <v>1.0312439103605067</v>
      </c>
      <c r="BF637" s="19">
        <f t="shared" si="50"/>
        <v>0.99032153296524839</v>
      </c>
      <c r="BG637" s="19">
        <f t="shared" si="51"/>
        <v>1.0210133160116921</v>
      </c>
    </row>
    <row r="638" spans="1:59">
      <c r="A638" s="24">
        <v>637</v>
      </c>
      <c r="B638" s="31">
        <v>2007119</v>
      </c>
      <c r="C638" s="32" t="s">
        <v>636</v>
      </c>
      <c r="D638" s="21">
        <v>3</v>
      </c>
      <c r="E638" s="22">
        <v>8</v>
      </c>
      <c r="F638" s="22">
        <v>11</v>
      </c>
      <c r="G638" s="22">
        <v>13</v>
      </c>
      <c r="H638" s="22">
        <v>25</v>
      </c>
      <c r="I638" s="22">
        <v>31</v>
      </c>
      <c r="J638" s="23">
        <v>12</v>
      </c>
      <c r="Q638" s="33"/>
      <c r="R638" s="33"/>
      <c r="S638" s="33"/>
      <c r="T638" s="33"/>
      <c r="U638" s="33"/>
      <c r="V638" s="33"/>
      <c r="X638" s="34"/>
      <c r="Y638" s="33"/>
      <c r="Z638" s="33"/>
      <c r="AA638" s="33"/>
      <c r="AB638" s="33"/>
      <c r="AC638" s="35"/>
      <c r="AD638" s="33"/>
      <c r="AE638" s="33"/>
      <c r="AF638" s="33"/>
      <c r="AG638" s="33"/>
      <c r="AH638" s="33"/>
      <c r="AI638" s="33"/>
      <c r="AJ638" s="36"/>
      <c r="AK638" s="10">
        <v>7</v>
      </c>
      <c r="AL638" s="11">
        <v>11</v>
      </c>
      <c r="AM638" s="11">
        <v>11</v>
      </c>
      <c r="AN638" s="11">
        <v>13</v>
      </c>
      <c r="AO638" s="11">
        <v>21</v>
      </c>
      <c r="AP638" s="11">
        <v>19</v>
      </c>
      <c r="AQ638" s="11">
        <v>28</v>
      </c>
      <c r="AR638" s="11">
        <v>21</v>
      </c>
      <c r="AS638" s="11">
        <v>25</v>
      </c>
      <c r="AT638" s="11">
        <v>31</v>
      </c>
      <c r="AU638" s="11">
        <v>39</v>
      </c>
      <c r="AV638" s="11">
        <v>49</v>
      </c>
      <c r="AW638" s="12">
        <v>46</v>
      </c>
      <c r="AX638" s="13">
        <v>59</v>
      </c>
      <c r="AY638" s="13">
        <v>57</v>
      </c>
      <c r="AZ638" s="13">
        <v>55</v>
      </c>
      <c r="BA638" s="13">
        <v>53</v>
      </c>
      <c r="BB638" s="14">
        <v>51</v>
      </c>
      <c r="BC638" s="19">
        <f t="shared" si="49"/>
        <v>57</v>
      </c>
      <c r="BD638" s="55">
        <f t="shared" si="47"/>
        <v>0.99850600844430004</v>
      </c>
      <c r="BE638" s="19">
        <f t="shared" si="48"/>
        <v>1.0517050990581358</v>
      </c>
      <c r="BF638" s="19">
        <f t="shared" si="50"/>
        <v>1.0099642741149724</v>
      </c>
      <c r="BG638" s="19">
        <f t="shared" si="51"/>
        <v>1.0201948684637869</v>
      </c>
    </row>
    <row r="639" spans="1:59">
      <c r="A639" s="24">
        <v>638</v>
      </c>
      <c r="B639" s="31">
        <v>2007120</v>
      </c>
      <c r="C639" s="32" t="s">
        <v>637</v>
      </c>
      <c r="D639" s="21">
        <v>6</v>
      </c>
      <c r="E639" s="22">
        <v>7</v>
      </c>
      <c r="F639" s="22">
        <v>11</v>
      </c>
      <c r="G639" s="22">
        <v>12</v>
      </c>
      <c r="H639" s="22">
        <v>18</v>
      </c>
      <c r="I639" s="22">
        <v>25</v>
      </c>
      <c r="J639" s="23">
        <v>1</v>
      </c>
      <c r="Q639" s="33"/>
      <c r="R639" s="33"/>
      <c r="S639" s="33"/>
      <c r="T639" s="33"/>
      <c r="U639" s="33"/>
      <c r="V639" s="33"/>
      <c r="X639" s="34"/>
      <c r="Y639" s="33"/>
      <c r="Z639" s="33"/>
      <c r="AA639" s="33"/>
      <c r="AB639" s="33"/>
      <c r="AC639" s="35"/>
      <c r="AD639" s="33"/>
      <c r="AE639" s="33"/>
      <c r="AF639" s="33"/>
      <c r="AG639" s="33"/>
      <c r="AH639" s="33"/>
      <c r="AI639" s="33"/>
      <c r="AJ639" s="36"/>
      <c r="AK639" s="10">
        <v>4</v>
      </c>
      <c r="AL639" s="11">
        <v>11</v>
      </c>
      <c r="AM639" s="11">
        <v>9</v>
      </c>
      <c r="AN639" s="11">
        <v>7</v>
      </c>
      <c r="AO639" s="11">
        <v>23</v>
      </c>
      <c r="AP639" s="11">
        <v>23</v>
      </c>
      <c r="AQ639" s="11">
        <v>25</v>
      </c>
      <c r="AR639" s="11">
        <v>29</v>
      </c>
      <c r="AS639" s="11">
        <v>24</v>
      </c>
      <c r="AT639" s="11">
        <v>31</v>
      </c>
      <c r="AU639" s="11">
        <v>53</v>
      </c>
      <c r="AV639" s="11">
        <v>51</v>
      </c>
      <c r="AW639" s="12">
        <v>49</v>
      </c>
      <c r="AX639" s="13">
        <v>47</v>
      </c>
      <c r="AY639" s="13">
        <v>45</v>
      </c>
      <c r="AZ639" s="13">
        <v>43</v>
      </c>
      <c r="BA639" s="13">
        <v>60</v>
      </c>
      <c r="BB639" s="14">
        <v>59</v>
      </c>
      <c r="BC639" s="19">
        <f t="shared" si="49"/>
        <v>45</v>
      </c>
      <c r="BD639" s="55">
        <f t="shared" si="47"/>
        <v>1.0025982461838259</v>
      </c>
      <c r="BE639" s="19">
        <f t="shared" si="48"/>
        <v>1.0496589801883727</v>
      </c>
      <c r="BF639" s="19">
        <f t="shared" si="50"/>
        <v>1.0116011692107827</v>
      </c>
      <c r="BG639" s="19">
        <f t="shared" si="51"/>
        <v>1.0210133160116921</v>
      </c>
    </row>
    <row r="640" spans="1:59">
      <c r="A640" s="24">
        <v>639</v>
      </c>
      <c r="B640" s="31">
        <v>2007121</v>
      </c>
      <c r="C640" s="32" t="s">
        <v>638</v>
      </c>
      <c r="D640" s="21">
        <v>3</v>
      </c>
      <c r="E640" s="22">
        <v>10</v>
      </c>
      <c r="F640" s="22">
        <v>21</v>
      </c>
      <c r="G640" s="22">
        <v>22</v>
      </c>
      <c r="H640" s="22">
        <v>27</v>
      </c>
      <c r="I640" s="22">
        <v>28</v>
      </c>
      <c r="J640" s="23">
        <v>6</v>
      </c>
      <c r="Q640" s="33"/>
      <c r="R640" s="33"/>
      <c r="S640" s="33"/>
      <c r="T640" s="33"/>
      <c r="U640" s="33"/>
      <c r="V640" s="33"/>
      <c r="X640" s="34"/>
      <c r="Y640" s="33"/>
      <c r="Z640" s="33"/>
      <c r="AA640" s="33"/>
      <c r="AB640" s="33"/>
      <c r="AC640" s="35"/>
      <c r="AD640" s="33"/>
      <c r="AE640" s="33"/>
      <c r="AF640" s="33"/>
      <c r="AG640" s="33"/>
      <c r="AH640" s="33"/>
      <c r="AI640" s="33"/>
      <c r="AJ640" s="36"/>
      <c r="AK640" s="10">
        <v>3</v>
      </c>
      <c r="AL640" s="11">
        <v>11</v>
      </c>
      <c r="AM640" s="11">
        <v>11</v>
      </c>
      <c r="AN640" s="11">
        <v>21</v>
      </c>
      <c r="AO640" s="11">
        <v>13</v>
      </c>
      <c r="AP640" s="11">
        <v>23</v>
      </c>
      <c r="AQ640" s="11">
        <v>12</v>
      </c>
      <c r="AR640" s="11">
        <v>21</v>
      </c>
      <c r="AS640" s="11">
        <v>34</v>
      </c>
      <c r="AT640" s="11">
        <v>39</v>
      </c>
      <c r="AU640" s="11">
        <v>33</v>
      </c>
      <c r="AV640" s="11">
        <v>41</v>
      </c>
      <c r="AW640" s="12">
        <v>51</v>
      </c>
      <c r="AX640" s="13">
        <v>47</v>
      </c>
      <c r="AY640" s="13">
        <v>43</v>
      </c>
      <c r="AZ640" s="13">
        <v>39</v>
      </c>
      <c r="BA640" s="13">
        <v>35</v>
      </c>
      <c r="BB640" s="14">
        <v>31</v>
      </c>
      <c r="BC640" s="19">
        <f t="shared" si="49"/>
        <v>43</v>
      </c>
      <c r="BD640" s="55">
        <f t="shared" si="47"/>
        <v>1.0312439103605067</v>
      </c>
      <c r="BE640" s="19">
        <f t="shared" si="48"/>
        <v>1.0435206235790842</v>
      </c>
      <c r="BF640" s="19">
        <f t="shared" si="50"/>
        <v>1.0017797986359207</v>
      </c>
      <c r="BG640" s="19">
        <f t="shared" si="51"/>
        <v>1.0173303020461189</v>
      </c>
    </row>
    <row r="641" spans="1:59">
      <c r="A641" s="24">
        <v>640</v>
      </c>
      <c r="B641" s="31">
        <v>2007122</v>
      </c>
      <c r="C641" s="32" t="s">
        <v>639</v>
      </c>
      <c r="D641" s="21">
        <v>4</v>
      </c>
      <c r="E641" s="22">
        <v>7</v>
      </c>
      <c r="F641" s="22">
        <v>19</v>
      </c>
      <c r="G641" s="22">
        <v>24</v>
      </c>
      <c r="H641" s="22">
        <v>26</v>
      </c>
      <c r="I641" s="22">
        <v>32</v>
      </c>
      <c r="J641" s="23">
        <v>9</v>
      </c>
      <c r="Q641" s="33"/>
      <c r="R641" s="33"/>
      <c r="S641" s="33"/>
      <c r="T641" s="33"/>
      <c r="U641" s="33"/>
      <c r="V641" s="33"/>
      <c r="X641" s="34"/>
      <c r="Y641" s="33"/>
      <c r="Z641" s="33"/>
      <c r="AA641" s="33"/>
      <c r="AB641" s="33"/>
      <c r="AC641" s="35"/>
      <c r="AD641" s="33"/>
      <c r="AE641" s="33"/>
      <c r="AF641" s="33"/>
      <c r="AG641" s="33"/>
      <c r="AH641" s="33"/>
      <c r="AI641" s="33"/>
      <c r="AJ641" s="36"/>
      <c r="AK641" s="10">
        <v>7</v>
      </c>
      <c r="AL641" s="11">
        <v>8</v>
      </c>
      <c r="AM641" s="11">
        <v>17</v>
      </c>
      <c r="AN641" s="11">
        <v>10</v>
      </c>
      <c r="AO641" s="11">
        <v>21</v>
      </c>
      <c r="AP641" s="11">
        <v>16</v>
      </c>
      <c r="AQ641" s="11">
        <v>31</v>
      </c>
      <c r="AR641" s="11">
        <v>32</v>
      </c>
      <c r="AS641" s="11">
        <v>35</v>
      </c>
      <c r="AT641" s="11">
        <v>28</v>
      </c>
      <c r="AU641" s="11">
        <v>34</v>
      </c>
      <c r="AV641" s="11">
        <v>42</v>
      </c>
      <c r="AW641" s="12">
        <v>37</v>
      </c>
      <c r="AX641" s="13">
        <v>32</v>
      </c>
      <c r="AY641" s="13">
        <v>44</v>
      </c>
      <c r="AZ641" s="13">
        <v>40</v>
      </c>
      <c r="BA641" s="13">
        <v>36</v>
      </c>
      <c r="BB641" s="14">
        <v>52</v>
      </c>
      <c r="BC641" s="19">
        <f t="shared" si="49"/>
        <v>44</v>
      </c>
      <c r="BD641" s="55">
        <f t="shared" si="47"/>
        <v>0.99441377070477432</v>
      </c>
      <c r="BE641" s="19">
        <f t="shared" si="48"/>
        <v>0.98827541409548547</v>
      </c>
      <c r="BF641" s="19">
        <f t="shared" si="50"/>
        <v>0.99850600844430004</v>
      </c>
      <c r="BG641" s="19">
        <f t="shared" si="51"/>
        <v>1.0120103929847353</v>
      </c>
    </row>
    <row r="642" spans="1:59">
      <c r="A642" s="24">
        <v>641</v>
      </c>
      <c r="B642" s="31">
        <v>2007123</v>
      </c>
      <c r="C642" s="32" t="s">
        <v>640</v>
      </c>
      <c r="D642" s="21">
        <v>1</v>
      </c>
      <c r="E642" s="22">
        <v>13</v>
      </c>
      <c r="F642" s="22">
        <v>15</v>
      </c>
      <c r="G642" s="22">
        <v>23</v>
      </c>
      <c r="H642" s="22">
        <v>28</v>
      </c>
      <c r="I642" s="22">
        <v>32</v>
      </c>
      <c r="J642" s="23">
        <v>2</v>
      </c>
      <c r="Q642" s="33"/>
      <c r="R642" s="33"/>
      <c r="S642" s="33"/>
      <c r="T642" s="33"/>
      <c r="U642" s="33"/>
      <c r="V642" s="33"/>
      <c r="X642" s="34"/>
      <c r="Y642" s="33"/>
      <c r="Z642" s="33"/>
      <c r="AA642" s="33"/>
      <c r="AB642" s="33"/>
      <c r="AC642" s="35"/>
      <c r="AD642" s="33"/>
      <c r="AE642" s="33"/>
      <c r="AF642" s="33"/>
      <c r="AG642" s="33"/>
      <c r="AH642" s="33"/>
      <c r="AI642" s="33"/>
      <c r="AJ642" s="36"/>
      <c r="AK642" s="10">
        <v>7</v>
      </c>
      <c r="AL642" s="11">
        <v>8</v>
      </c>
      <c r="AM642" s="11">
        <v>12</v>
      </c>
      <c r="AN642" s="11">
        <v>16</v>
      </c>
      <c r="AO642" s="11">
        <v>14</v>
      </c>
      <c r="AP642" s="11">
        <v>24</v>
      </c>
      <c r="AQ642" s="11">
        <v>22</v>
      </c>
      <c r="AR642" s="11">
        <v>22</v>
      </c>
      <c r="AS642" s="11">
        <v>24</v>
      </c>
      <c r="AT642" s="11">
        <v>28</v>
      </c>
      <c r="AU642" s="11">
        <v>21</v>
      </c>
      <c r="AV642" s="11">
        <v>28</v>
      </c>
      <c r="AW642" s="12">
        <v>37</v>
      </c>
      <c r="AX642" s="13">
        <v>48</v>
      </c>
      <c r="AY642" s="13">
        <v>61</v>
      </c>
      <c r="AZ642" s="13">
        <v>58</v>
      </c>
      <c r="BA642" s="13">
        <v>55</v>
      </c>
      <c r="BB642" s="14">
        <v>52</v>
      </c>
      <c r="BC642" s="19">
        <f t="shared" si="49"/>
        <v>61</v>
      </c>
      <c r="BD642" s="55">
        <f t="shared" si="47"/>
        <v>1.023059434881455</v>
      </c>
      <c r="BE642" s="19">
        <f t="shared" si="48"/>
        <v>1.0271516726209808</v>
      </c>
      <c r="BF642" s="19">
        <f t="shared" si="50"/>
        <v>1.0271516726209808</v>
      </c>
      <c r="BG642" s="19">
        <f t="shared" si="51"/>
        <v>1.0156934069503085</v>
      </c>
    </row>
    <row r="643" spans="1:59">
      <c r="A643" s="24">
        <v>642</v>
      </c>
      <c r="B643" s="31">
        <v>2007124</v>
      </c>
      <c r="C643" s="32" t="s">
        <v>641</v>
      </c>
      <c r="D643" s="21">
        <v>3</v>
      </c>
      <c r="E643" s="22">
        <v>7</v>
      </c>
      <c r="F643" s="22">
        <v>13</v>
      </c>
      <c r="G643" s="22">
        <v>16</v>
      </c>
      <c r="H643" s="22">
        <v>19</v>
      </c>
      <c r="I643" s="22">
        <v>32</v>
      </c>
      <c r="J643" s="23">
        <v>16</v>
      </c>
      <c r="Q643" s="33"/>
      <c r="R643" s="33"/>
      <c r="S643" s="33"/>
      <c r="T643" s="33"/>
      <c r="U643" s="33"/>
      <c r="V643" s="33"/>
      <c r="X643" s="34"/>
      <c r="Y643" s="33"/>
      <c r="Z643" s="33"/>
      <c r="AA643" s="33"/>
      <c r="AB643" s="33"/>
      <c r="AC643" s="35"/>
      <c r="AD643" s="33"/>
      <c r="AE643" s="33"/>
      <c r="AF643" s="33"/>
      <c r="AG643" s="33"/>
      <c r="AH643" s="33"/>
      <c r="AI643" s="33"/>
      <c r="AJ643" s="36"/>
      <c r="AK643" s="10">
        <v>6</v>
      </c>
      <c r="AL643" s="11">
        <v>10</v>
      </c>
      <c r="AM643" s="11">
        <v>15</v>
      </c>
      <c r="AN643" s="11">
        <v>12</v>
      </c>
      <c r="AO643" s="11">
        <v>20</v>
      </c>
      <c r="AP643" s="11">
        <v>18</v>
      </c>
      <c r="AQ643" s="11">
        <v>27</v>
      </c>
      <c r="AR643" s="11">
        <v>30</v>
      </c>
      <c r="AS643" s="11">
        <v>35</v>
      </c>
      <c r="AT643" s="11">
        <v>30</v>
      </c>
      <c r="AU643" s="11">
        <v>25</v>
      </c>
      <c r="AV643" s="11">
        <v>34</v>
      </c>
      <c r="AW643" s="12">
        <v>30</v>
      </c>
      <c r="AX643" s="13">
        <v>26</v>
      </c>
      <c r="AY643" s="13">
        <v>56</v>
      </c>
      <c r="AZ643" s="13">
        <v>54</v>
      </c>
      <c r="BA643" s="13">
        <v>52</v>
      </c>
      <c r="BB643" s="14">
        <v>70</v>
      </c>
      <c r="BC643" s="19">
        <f t="shared" si="49"/>
        <v>56</v>
      </c>
      <c r="BD643" s="55">
        <f t="shared" si="47"/>
        <v>1.0189671971419292</v>
      </c>
      <c r="BE643" s="19">
        <f t="shared" si="48"/>
        <v>1.0087366027931146</v>
      </c>
      <c r="BF643" s="19">
        <f t="shared" si="50"/>
        <v>1.023059434881455</v>
      </c>
      <c r="BG643" s="19">
        <f t="shared" si="51"/>
        <v>1.0120103929847353</v>
      </c>
    </row>
    <row r="644" spans="1:59">
      <c r="A644" s="24">
        <v>643</v>
      </c>
      <c r="B644" s="31">
        <v>2007125</v>
      </c>
      <c r="C644" s="32" t="s">
        <v>642</v>
      </c>
      <c r="D644" s="21">
        <v>3</v>
      </c>
      <c r="E644" s="22">
        <v>5</v>
      </c>
      <c r="F644" s="22">
        <v>18</v>
      </c>
      <c r="G644" s="22">
        <v>20</v>
      </c>
      <c r="H644" s="22">
        <v>27</v>
      </c>
      <c r="I644" s="22">
        <v>33</v>
      </c>
      <c r="J644" s="23">
        <v>1</v>
      </c>
      <c r="Q644" s="33"/>
      <c r="R644" s="33"/>
      <c r="S644" s="33"/>
      <c r="T644" s="33"/>
      <c r="U644" s="33"/>
      <c r="V644" s="33"/>
      <c r="X644" s="34"/>
      <c r="Y644" s="33"/>
      <c r="Z644" s="33"/>
      <c r="AA644" s="33"/>
      <c r="AB644" s="33"/>
      <c r="AC644" s="35"/>
      <c r="AD644" s="33"/>
      <c r="AE644" s="33"/>
      <c r="AF644" s="33"/>
      <c r="AG644" s="33"/>
      <c r="AH644" s="33"/>
      <c r="AI644" s="33"/>
      <c r="AJ644" s="36"/>
      <c r="AK644" s="10">
        <v>4</v>
      </c>
      <c r="AL644" s="11">
        <v>10</v>
      </c>
      <c r="AM644" s="11">
        <v>11</v>
      </c>
      <c r="AN644" s="11">
        <v>16</v>
      </c>
      <c r="AO644" s="11">
        <v>29</v>
      </c>
      <c r="AP644" s="11">
        <v>18</v>
      </c>
      <c r="AQ644" s="11">
        <v>16</v>
      </c>
      <c r="AR644" s="11">
        <v>26</v>
      </c>
      <c r="AS644" s="11">
        <v>29</v>
      </c>
      <c r="AT644" s="11">
        <v>34</v>
      </c>
      <c r="AU644" s="11">
        <v>28</v>
      </c>
      <c r="AV644" s="11">
        <v>36</v>
      </c>
      <c r="AW644" s="12">
        <v>31</v>
      </c>
      <c r="AX644" s="13">
        <v>26</v>
      </c>
      <c r="AY644" s="13">
        <v>38</v>
      </c>
      <c r="AZ644" s="13">
        <v>34</v>
      </c>
      <c r="BA644" s="13">
        <v>49</v>
      </c>
      <c r="BB644" s="14">
        <v>46</v>
      </c>
      <c r="BC644" s="19">
        <f t="shared" si="49"/>
        <v>38</v>
      </c>
      <c r="BD644" s="55">
        <f t="shared" si="47"/>
        <v>0.99032153296524839</v>
      </c>
      <c r="BE644" s="19">
        <f t="shared" si="48"/>
        <v>0.99645988957453724</v>
      </c>
      <c r="BF644" s="19">
        <f t="shared" si="50"/>
        <v>1.0058720363754465</v>
      </c>
      <c r="BG644" s="19">
        <f t="shared" si="51"/>
        <v>1.0021890224098733</v>
      </c>
    </row>
    <row r="645" spans="1:59">
      <c r="A645" s="24">
        <v>644</v>
      </c>
      <c r="B645" s="31">
        <v>2007126</v>
      </c>
      <c r="C645" s="32" t="s">
        <v>643</v>
      </c>
      <c r="D645" s="21">
        <v>9</v>
      </c>
      <c r="E645" s="22">
        <v>10</v>
      </c>
      <c r="F645" s="22">
        <v>19</v>
      </c>
      <c r="G645" s="22">
        <v>23</v>
      </c>
      <c r="H645" s="22">
        <v>26</v>
      </c>
      <c r="I645" s="22">
        <v>31</v>
      </c>
      <c r="J645" s="23">
        <v>9</v>
      </c>
      <c r="Q645" s="33"/>
      <c r="R645" s="33"/>
      <c r="S645" s="33"/>
      <c r="T645" s="33"/>
      <c r="U645" s="33"/>
      <c r="V645" s="33"/>
      <c r="X645" s="34"/>
      <c r="Y645" s="33"/>
      <c r="Z645" s="33"/>
      <c r="AA645" s="33"/>
      <c r="AB645" s="33"/>
      <c r="AC645" s="35"/>
      <c r="AD645" s="33"/>
      <c r="AE645" s="33"/>
      <c r="AF645" s="33"/>
      <c r="AG645" s="33"/>
      <c r="AH645" s="33"/>
      <c r="AI645" s="33"/>
      <c r="AJ645" s="36"/>
      <c r="AK645" s="10">
        <v>7</v>
      </c>
      <c r="AL645" s="11">
        <v>14</v>
      </c>
      <c r="AM645" s="11">
        <v>13</v>
      </c>
      <c r="AN645" s="11">
        <v>16</v>
      </c>
      <c r="AO645" s="11">
        <v>20</v>
      </c>
      <c r="AP645" s="11">
        <v>22</v>
      </c>
      <c r="AQ645" s="11">
        <v>19</v>
      </c>
      <c r="AR645" s="11">
        <v>28</v>
      </c>
      <c r="AS645" s="11">
        <v>41</v>
      </c>
      <c r="AT645" s="11">
        <v>46</v>
      </c>
      <c r="AU645" s="11">
        <v>40</v>
      </c>
      <c r="AV645" s="11">
        <v>48</v>
      </c>
      <c r="AW645" s="12">
        <v>43</v>
      </c>
      <c r="AX645" s="13">
        <v>54</v>
      </c>
      <c r="AY645" s="13">
        <v>50</v>
      </c>
      <c r="AZ645" s="13">
        <v>46</v>
      </c>
      <c r="BA645" s="13">
        <v>42</v>
      </c>
      <c r="BB645" s="14">
        <v>58</v>
      </c>
      <c r="BC645" s="19">
        <f t="shared" si="49"/>
        <v>50</v>
      </c>
      <c r="BD645" s="55">
        <f t="shared" si="47"/>
        <v>1.0189671971419292</v>
      </c>
      <c r="BE645" s="19">
        <f t="shared" si="48"/>
        <v>1.0251055537512179</v>
      </c>
      <c r="BF645" s="19">
        <f t="shared" si="50"/>
        <v>1.0025982461838259</v>
      </c>
      <c r="BG645" s="19">
        <f t="shared" si="51"/>
        <v>0.99564144202663196</v>
      </c>
    </row>
    <row r="646" spans="1:59">
      <c r="A646" s="24">
        <v>645</v>
      </c>
      <c r="B646" s="31">
        <v>2007127</v>
      </c>
      <c r="C646" s="32" t="s">
        <v>644</v>
      </c>
      <c r="D646" s="21">
        <v>6</v>
      </c>
      <c r="E646" s="22">
        <v>9</v>
      </c>
      <c r="F646" s="22">
        <v>13</v>
      </c>
      <c r="G646" s="22">
        <v>16</v>
      </c>
      <c r="H646" s="22">
        <v>24</v>
      </c>
      <c r="I646" s="22">
        <v>28</v>
      </c>
      <c r="J646" s="23">
        <v>11</v>
      </c>
      <c r="Q646" s="33"/>
      <c r="R646" s="33"/>
      <c r="S646" s="33"/>
      <c r="T646" s="33"/>
      <c r="U646" s="33"/>
      <c r="V646" s="33"/>
      <c r="X646" s="34"/>
      <c r="Y646" s="33"/>
      <c r="Z646" s="33"/>
      <c r="AA646" s="33"/>
      <c r="AB646" s="33"/>
      <c r="AC646" s="35"/>
      <c r="AD646" s="33"/>
      <c r="AE646" s="33"/>
      <c r="AF646" s="33"/>
      <c r="AG646" s="33"/>
      <c r="AH646" s="33"/>
      <c r="AI646" s="33"/>
      <c r="AJ646" s="36"/>
      <c r="AK646" s="10">
        <v>3</v>
      </c>
      <c r="AL646" s="11">
        <v>4</v>
      </c>
      <c r="AM646" s="11">
        <v>16</v>
      </c>
      <c r="AN646" s="11">
        <v>12</v>
      </c>
      <c r="AO646" s="11">
        <v>19</v>
      </c>
      <c r="AP646" s="11">
        <v>16</v>
      </c>
      <c r="AQ646" s="11">
        <v>24</v>
      </c>
      <c r="AR646" s="11">
        <v>36</v>
      </c>
      <c r="AS646" s="11">
        <v>30</v>
      </c>
      <c r="AT646" s="11">
        <v>24</v>
      </c>
      <c r="AU646" s="11">
        <v>31</v>
      </c>
      <c r="AV646" s="11">
        <v>40</v>
      </c>
      <c r="AW646" s="12">
        <v>51</v>
      </c>
      <c r="AX646" s="13">
        <v>48</v>
      </c>
      <c r="AY646" s="13">
        <v>62</v>
      </c>
      <c r="AZ646" s="13">
        <v>60</v>
      </c>
      <c r="BA646" s="13">
        <v>58</v>
      </c>
      <c r="BB646" s="14">
        <v>56</v>
      </c>
      <c r="BC646" s="19">
        <f t="shared" si="49"/>
        <v>62</v>
      </c>
      <c r="BD646" s="55">
        <f t="shared" si="47"/>
        <v>1.0926274764533939</v>
      </c>
      <c r="BE646" s="19">
        <f t="shared" si="48"/>
        <v>1.0435206235790842</v>
      </c>
      <c r="BF646" s="19">
        <f t="shared" si="50"/>
        <v>1.0222409873335498</v>
      </c>
      <c r="BG646" s="19">
        <f t="shared" si="51"/>
        <v>0.99850600844430004</v>
      </c>
    </row>
    <row r="647" spans="1:59">
      <c r="A647" s="24">
        <v>646</v>
      </c>
      <c r="B647" s="31">
        <v>2007128</v>
      </c>
      <c r="C647" s="32" t="s">
        <v>645</v>
      </c>
      <c r="D647" s="21">
        <v>9</v>
      </c>
      <c r="E647" s="22">
        <v>10</v>
      </c>
      <c r="F647" s="22">
        <v>19</v>
      </c>
      <c r="G647" s="22">
        <v>21</v>
      </c>
      <c r="H647" s="22">
        <v>27</v>
      </c>
      <c r="I647" s="22">
        <v>31</v>
      </c>
      <c r="J647" s="23">
        <v>5</v>
      </c>
      <c r="Q647" s="33"/>
      <c r="R647" s="33"/>
      <c r="S647" s="33"/>
      <c r="T647" s="33"/>
      <c r="U647" s="33"/>
      <c r="V647" s="33"/>
      <c r="X647" s="34"/>
      <c r="Y647" s="33"/>
      <c r="Z647" s="33"/>
      <c r="AA647" s="33"/>
      <c r="AB647" s="33"/>
      <c r="AC647" s="35"/>
      <c r="AD647" s="33"/>
      <c r="AE647" s="33"/>
      <c r="AF647" s="33"/>
      <c r="AG647" s="33"/>
      <c r="AH647" s="33"/>
      <c r="AI647" s="33"/>
      <c r="AJ647" s="36"/>
      <c r="AK647" s="10">
        <v>3</v>
      </c>
      <c r="AL647" s="11">
        <v>13</v>
      </c>
      <c r="AM647" s="11">
        <v>12</v>
      </c>
      <c r="AN647" s="11">
        <v>15</v>
      </c>
      <c r="AO647" s="11">
        <v>19</v>
      </c>
      <c r="AP647" s="11">
        <v>21</v>
      </c>
      <c r="AQ647" s="11">
        <v>9</v>
      </c>
      <c r="AR647" s="11">
        <v>27</v>
      </c>
      <c r="AS647" s="11">
        <v>51</v>
      </c>
      <c r="AT647" s="11">
        <v>45</v>
      </c>
      <c r="AU647" s="11">
        <v>39</v>
      </c>
      <c r="AV647" s="11">
        <v>47</v>
      </c>
      <c r="AW647" s="12">
        <v>42</v>
      </c>
      <c r="AX647" s="13">
        <v>53</v>
      </c>
      <c r="AY647" s="13">
        <v>49</v>
      </c>
      <c r="AZ647" s="13">
        <v>45</v>
      </c>
      <c r="BA647" s="13">
        <v>41</v>
      </c>
      <c r="BB647" s="14">
        <v>57</v>
      </c>
      <c r="BC647" s="19">
        <f t="shared" si="49"/>
        <v>49</v>
      </c>
      <c r="BD647" s="55">
        <f t="shared" si="47"/>
        <v>1.0435206235790842</v>
      </c>
      <c r="BE647" s="19">
        <f t="shared" si="48"/>
        <v>1.0332900292302696</v>
      </c>
      <c r="BF647" s="19">
        <f t="shared" si="50"/>
        <v>1.0116011692107827</v>
      </c>
      <c r="BG647" s="19">
        <f t="shared" si="51"/>
        <v>0.99973367976615779</v>
      </c>
    </row>
    <row r="648" spans="1:59">
      <c r="A648" s="24">
        <v>647</v>
      </c>
      <c r="B648" s="31">
        <v>2007129</v>
      </c>
      <c r="C648" s="32" t="s">
        <v>646</v>
      </c>
      <c r="D648" s="21">
        <v>5</v>
      </c>
      <c r="E648" s="22">
        <v>7</v>
      </c>
      <c r="F648" s="22">
        <v>20</v>
      </c>
      <c r="G648" s="22">
        <v>21</v>
      </c>
      <c r="H648" s="22">
        <v>22</v>
      </c>
      <c r="I648" s="22">
        <v>30</v>
      </c>
      <c r="J648" s="23">
        <v>8</v>
      </c>
      <c r="Q648" s="33"/>
      <c r="R648" s="33"/>
      <c r="S648" s="33"/>
      <c r="T648" s="33"/>
      <c r="U648" s="33"/>
      <c r="V648" s="33"/>
      <c r="X648" s="34"/>
      <c r="Y648" s="33"/>
      <c r="Z648" s="33"/>
      <c r="AA648" s="33"/>
      <c r="AB648" s="33"/>
      <c r="AC648" s="35"/>
      <c r="AD648" s="33"/>
      <c r="AE648" s="33"/>
      <c r="AF648" s="33"/>
      <c r="AG648" s="33"/>
      <c r="AH648" s="33"/>
      <c r="AI648" s="33"/>
      <c r="AJ648" s="36"/>
      <c r="AK648" s="10">
        <v>6</v>
      </c>
      <c r="AL648" s="11">
        <v>9</v>
      </c>
      <c r="AM648" s="11">
        <v>5</v>
      </c>
      <c r="AN648" s="11">
        <v>15</v>
      </c>
      <c r="AO648" s="11">
        <v>14</v>
      </c>
      <c r="AP648" s="11">
        <v>33</v>
      </c>
      <c r="AQ648" s="11">
        <v>24</v>
      </c>
      <c r="AR648" s="11">
        <v>15</v>
      </c>
      <c r="AS648" s="11">
        <v>39</v>
      </c>
      <c r="AT648" s="11">
        <v>45</v>
      </c>
      <c r="AU648" s="11">
        <v>40</v>
      </c>
      <c r="AV648" s="11">
        <v>35</v>
      </c>
      <c r="AW648" s="12">
        <v>30</v>
      </c>
      <c r="AX648" s="13">
        <v>41</v>
      </c>
      <c r="AY648" s="13">
        <v>37</v>
      </c>
      <c r="AZ648" s="13">
        <v>33</v>
      </c>
      <c r="BA648" s="13">
        <v>29</v>
      </c>
      <c r="BB648" s="14">
        <v>25</v>
      </c>
      <c r="BC648" s="19">
        <f t="shared" si="49"/>
        <v>37</v>
      </c>
      <c r="BD648" s="55">
        <f t="shared" si="47"/>
        <v>0.96576810652809364</v>
      </c>
      <c r="BE648" s="19">
        <f t="shared" si="48"/>
        <v>0.99236765183501141</v>
      </c>
      <c r="BF648" s="19">
        <f t="shared" si="50"/>
        <v>0.99768756089639488</v>
      </c>
      <c r="BG648" s="19">
        <f t="shared" si="51"/>
        <v>1.0001429035401104</v>
      </c>
    </row>
    <row r="649" spans="1:59">
      <c r="A649" s="24">
        <v>648</v>
      </c>
      <c r="B649" s="31">
        <v>2007130</v>
      </c>
      <c r="C649" s="32" t="s">
        <v>647</v>
      </c>
      <c r="D649" s="21">
        <v>3</v>
      </c>
      <c r="E649" s="22">
        <v>5</v>
      </c>
      <c r="F649" s="22">
        <v>9</v>
      </c>
      <c r="G649" s="22">
        <v>11</v>
      </c>
      <c r="H649" s="22">
        <v>27</v>
      </c>
      <c r="I649" s="22">
        <v>31</v>
      </c>
      <c r="J649" s="23">
        <v>4</v>
      </c>
      <c r="Q649" s="33"/>
      <c r="R649" s="33"/>
      <c r="S649" s="33"/>
      <c r="T649" s="33"/>
      <c r="U649" s="33"/>
      <c r="V649" s="33"/>
      <c r="X649" s="34"/>
      <c r="Y649" s="33"/>
      <c r="Z649" s="33"/>
      <c r="AA649" s="33"/>
      <c r="AB649" s="33"/>
      <c r="AC649" s="35"/>
      <c r="AD649" s="33"/>
      <c r="AE649" s="33"/>
      <c r="AF649" s="33"/>
      <c r="AG649" s="33"/>
      <c r="AH649" s="33"/>
      <c r="AI649" s="33"/>
      <c r="AJ649" s="36"/>
      <c r="AK649" s="10">
        <v>5</v>
      </c>
      <c r="AL649" s="11">
        <v>14</v>
      </c>
      <c r="AM649" s="11">
        <v>11</v>
      </c>
      <c r="AN649" s="11">
        <v>20</v>
      </c>
      <c r="AO649" s="11">
        <v>23</v>
      </c>
      <c r="AP649" s="11">
        <v>22</v>
      </c>
      <c r="AQ649" s="11">
        <v>14</v>
      </c>
      <c r="AR649" s="11">
        <v>26</v>
      </c>
      <c r="AS649" s="11">
        <v>31</v>
      </c>
      <c r="AT649" s="11">
        <v>38</v>
      </c>
      <c r="AU649" s="11">
        <v>34</v>
      </c>
      <c r="AV649" s="11">
        <v>44</v>
      </c>
      <c r="AW649" s="12">
        <v>41</v>
      </c>
      <c r="AX649" s="13">
        <v>54</v>
      </c>
      <c r="AY649" s="13">
        <v>52</v>
      </c>
      <c r="AZ649" s="13">
        <v>50</v>
      </c>
      <c r="BA649" s="13">
        <v>48</v>
      </c>
      <c r="BB649" s="14">
        <v>46</v>
      </c>
      <c r="BC649" s="19">
        <f t="shared" si="49"/>
        <v>52</v>
      </c>
      <c r="BD649" s="55">
        <f t="shared" si="47"/>
        <v>1.023059434881455</v>
      </c>
      <c r="BE649" s="19">
        <f t="shared" si="48"/>
        <v>1.0066904839233517</v>
      </c>
      <c r="BF649" s="19">
        <f t="shared" si="50"/>
        <v>1.0099642741149724</v>
      </c>
      <c r="BG649" s="19">
        <f t="shared" si="51"/>
        <v>1.0050535888275414</v>
      </c>
    </row>
    <row r="650" spans="1:59">
      <c r="A650" s="24">
        <v>649</v>
      </c>
      <c r="B650" s="31">
        <v>2007131</v>
      </c>
      <c r="C650" s="32" t="s">
        <v>648</v>
      </c>
      <c r="D650" s="21">
        <v>3</v>
      </c>
      <c r="E650" s="22">
        <v>5</v>
      </c>
      <c r="F650" s="22">
        <v>7</v>
      </c>
      <c r="G650" s="22">
        <v>16</v>
      </c>
      <c r="H650" s="22">
        <v>22</v>
      </c>
      <c r="I650" s="22">
        <v>27</v>
      </c>
      <c r="J650" s="23">
        <v>5</v>
      </c>
      <c r="Q650" s="33"/>
      <c r="R650" s="33"/>
      <c r="S650" s="33"/>
      <c r="T650" s="33"/>
      <c r="U650" s="33"/>
      <c r="V650" s="33"/>
      <c r="X650" s="34"/>
      <c r="Y650" s="33"/>
      <c r="Z650" s="33"/>
      <c r="AA650" s="33"/>
      <c r="AB650" s="33"/>
      <c r="AC650" s="35"/>
      <c r="AD650" s="33"/>
      <c r="AE650" s="33"/>
      <c r="AF650" s="33"/>
      <c r="AG650" s="33"/>
      <c r="AH650" s="33"/>
      <c r="AI650" s="33"/>
      <c r="AJ650" s="36"/>
      <c r="AK650" s="10">
        <v>5</v>
      </c>
      <c r="AL650" s="11">
        <v>12</v>
      </c>
      <c r="AM650" s="11">
        <v>10</v>
      </c>
      <c r="AN650" s="11">
        <v>20</v>
      </c>
      <c r="AO650" s="11">
        <v>17</v>
      </c>
      <c r="AP650" s="11">
        <v>24</v>
      </c>
      <c r="AQ650" s="11">
        <v>26</v>
      </c>
      <c r="AR650" s="11">
        <v>30</v>
      </c>
      <c r="AS650" s="11">
        <v>25</v>
      </c>
      <c r="AT650" s="11">
        <v>32</v>
      </c>
      <c r="AU650" s="11">
        <v>28</v>
      </c>
      <c r="AV650" s="11">
        <v>38</v>
      </c>
      <c r="AW650" s="12">
        <v>35</v>
      </c>
      <c r="AX650" s="13">
        <v>32</v>
      </c>
      <c r="AY650" s="13">
        <v>46</v>
      </c>
      <c r="AZ650" s="13">
        <v>44</v>
      </c>
      <c r="BA650" s="13">
        <v>42</v>
      </c>
      <c r="BB650" s="14">
        <v>40</v>
      </c>
      <c r="BC650" s="19">
        <f t="shared" si="49"/>
        <v>46</v>
      </c>
      <c r="BD650" s="55">
        <f t="shared" si="47"/>
        <v>1.0066904839233517</v>
      </c>
      <c r="BE650" s="19">
        <f t="shared" si="48"/>
        <v>1.0128288405326404</v>
      </c>
      <c r="BF650" s="19">
        <f t="shared" si="50"/>
        <v>1.0116011692107827</v>
      </c>
      <c r="BG650" s="19">
        <f t="shared" si="51"/>
        <v>0.99809678467034757</v>
      </c>
    </row>
    <row r="651" spans="1:59">
      <c r="A651" s="24">
        <v>650</v>
      </c>
      <c r="B651" s="31">
        <v>2007132</v>
      </c>
      <c r="C651" s="32" t="s">
        <v>649</v>
      </c>
      <c r="D651" s="21">
        <v>1</v>
      </c>
      <c r="E651" s="22">
        <v>9</v>
      </c>
      <c r="F651" s="22">
        <v>16</v>
      </c>
      <c r="G651" s="22">
        <v>21</v>
      </c>
      <c r="H651" s="22">
        <v>22</v>
      </c>
      <c r="I651" s="22">
        <v>23</v>
      </c>
      <c r="J651" s="23">
        <v>5</v>
      </c>
      <c r="Q651" s="33"/>
      <c r="R651" s="33"/>
      <c r="S651" s="33"/>
      <c r="T651" s="33"/>
      <c r="U651" s="33"/>
      <c r="V651" s="33"/>
      <c r="X651" s="34"/>
      <c r="Y651" s="33"/>
      <c r="Z651" s="33"/>
      <c r="AA651" s="33"/>
      <c r="AB651" s="33"/>
      <c r="AC651" s="35"/>
      <c r="AD651" s="33"/>
      <c r="AE651" s="33"/>
      <c r="AF651" s="33"/>
      <c r="AG651" s="33"/>
      <c r="AH651" s="33"/>
      <c r="AI651" s="33"/>
      <c r="AJ651" s="36"/>
      <c r="AK651" s="10">
        <v>5</v>
      </c>
      <c r="AL651" s="11">
        <v>8</v>
      </c>
      <c r="AM651" s="11">
        <v>12</v>
      </c>
      <c r="AN651" s="11">
        <v>20</v>
      </c>
      <c r="AO651" s="11">
        <v>8</v>
      </c>
      <c r="AP651" s="11">
        <v>20</v>
      </c>
      <c r="AQ651" s="11">
        <v>20</v>
      </c>
      <c r="AR651" s="11">
        <v>22</v>
      </c>
      <c r="AS651" s="11">
        <v>26</v>
      </c>
      <c r="AT651" s="11">
        <v>44</v>
      </c>
      <c r="AU651" s="11">
        <v>40</v>
      </c>
      <c r="AV651" s="11">
        <v>36</v>
      </c>
      <c r="AW651" s="12">
        <v>32</v>
      </c>
      <c r="AX651" s="13">
        <v>28</v>
      </c>
      <c r="AY651" s="13">
        <v>41</v>
      </c>
      <c r="AZ651" s="13">
        <v>38</v>
      </c>
      <c r="BA651" s="13">
        <v>35</v>
      </c>
      <c r="BB651" s="14">
        <v>32</v>
      </c>
      <c r="BC651" s="19">
        <f t="shared" si="49"/>
        <v>41</v>
      </c>
      <c r="BD651" s="55">
        <f t="shared" si="47"/>
        <v>0.92075349139330953</v>
      </c>
      <c r="BE651" s="19">
        <f t="shared" si="48"/>
        <v>1.0066904839233517</v>
      </c>
      <c r="BF651" s="19">
        <f t="shared" si="50"/>
        <v>1.0140565118544982</v>
      </c>
      <c r="BG651" s="19">
        <f t="shared" si="51"/>
        <v>0.99686911334848971</v>
      </c>
    </row>
    <row r="652" spans="1:59">
      <c r="A652" s="24">
        <v>651</v>
      </c>
      <c r="B652" s="31">
        <v>2007133</v>
      </c>
      <c r="C652" s="32" t="s">
        <v>650</v>
      </c>
      <c r="D652" s="21">
        <v>3</v>
      </c>
      <c r="E652" s="22">
        <v>6</v>
      </c>
      <c r="F652" s="22">
        <v>7</v>
      </c>
      <c r="G652" s="22">
        <v>11</v>
      </c>
      <c r="H652" s="22">
        <v>13</v>
      </c>
      <c r="I652" s="22">
        <v>33</v>
      </c>
      <c r="J652" s="23">
        <v>10</v>
      </c>
      <c r="Q652" s="33"/>
      <c r="R652" s="33"/>
      <c r="S652" s="33"/>
      <c r="T652" s="33"/>
      <c r="U652" s="33"/>
      <c r="V652" s="33"/>
      <c r="X652" s="34"/>
      <c r="Y652" s="33"/>
      <c r="Z652" s="33"/>
      <c r="AA652" s="33"/>
      <c r="AB652" s="33"/>
      <c r="AC652" s="35"/>
      <c r="AD652" s="33"/>
      <c r="AE652" s="33"/>
      <c r="AF652" s="33"/>
      <c r="AG652" s="33"/>
      <c r="AH652" s="33"/>
      <c r="AI652" s="33"/>
      <c r="AJ652" s="36"/>
      <c r="AK652" s="10">
        <v>4</v>
      </c>
      <c r="AL652" s="11">
        <v>13</v>
      </c>
      <c r="AM652" s="11">
        <v>13</v>
      </c>
      <c r="AN652" s="11">
        <v>13</v>
      </c>
      <c r="AO652" s="11">
        <v>24</v>
      </c>
      <c r="AP652" s="11">
        <v>25</v>
      </c>
      <c r="AQ652" s="11">
        <v>28</v>
      </c>
      <c r="AR652" s="11">
        <v>23</v>
      </c>
      <c r="AS652" s="11">
        <v>18</v>
      </c>
      <c r="AT652" s="11">
        <v>37</v>
      </c>
      <c r="AU652" s="11">
        <v>34</v>
      </c>
      <c r="AV652" s="11">
        <v>45</v>
      </c>
      <c r="AW652" s="12">
        <v>43</v>
      </c>
      <c r="AX652" s="13">
        <v>41</v>
      </c>
      <c r="AY652" s="13">
        <v>56</v>
      </c>
      <c r="AZ652" s="13">
        <v>55</v>
      </c>
      <c r="BA652" s="13">
        <v>54</v>
      </c>
      <c r="BB652" s="14">
        <v>53</v>
      </c>
      <c r="BC652" s="19">
        <f t="shared" si="49"/>
        <v>56</v>
      </c>
      <c r="BD652" s="55">
        <f t="shared" si="47"/>
        <v>0.94939915556999022</v>
      </c>
      <c r="BE652" s="19">
        <f t="shared" si="48"/>
        <v>0.99645988957453724</v>
      </c>
      <c r="BF652" s="19">
        <f t="shared" si="50"/>
        <v>1.0156934069503085</v>
      </c>
      <c r="BG652" s="19">
        <f t="shared" si="51"/>
        <v>1.0025982461838259</v>
      </c>
    </row>
    <row r="653" spans="1:59">
      <c r="A653" s="24">
        <v>652</v>
      </c>
      <c r="B653" s="31">
        <v>2007134</v>
      </c>
      <c r="C653" s="32" t="s">
        <v>651</v>
      </c>
      <c r="D653" s="21">
        <v>1</v>
      </c>
      <c r="E653" s="22">
        <v>4</v>
      </c>
      <c r="F653" s="22">
        <v>10</v>
      </c>
      <c r="G653" s="22">
        <v>13</v>
      </c>
      <c r="H653" s="22">
        <v>18</v>
      </c>
      <c r="I653" s="22">
        <v>25</v>
      </c>
      <c r="J653" s="23">
        <v>15</v>
      </c>
      <c r="Q653" s="33"/>
      <c r="R653" s="33"/>
      <c r="S653" s="33"/>
      <c r="T653" s="33"/>
      <c r="U653" s="33"/>
      <c r="V653" s="33"/>
      <c r="X653" s="34"/>
      <c r="Y653" s="33"/>
      <c r="Z653" s="33"/>
      <c r="AA653" s="33"/>
      <c r="AB653" s="33"/>
      <c r="AC653" s="35"/>
      <c r="AD653" s="33"/>
      <c r="AE653" s="33"/>
      <c r="AF653" s="33"/>
      <c r="AG653" s="33"/>
      <c r="AH653" s="33"/>
      <c r="AI653" s="33"/>
      <c r="AJ653" s="36"/>
      <c r="AK653" s="10">
        <v>5</v>
      </c>
      <c r="AL653" s="11">
        <v>7</v>
      </c>
      <c r="AM653" s="11">
        <v>11</v>
      </c>
      <c r="AN653" s="11">
        <v>11</v>
      </c>
      <c r="AO653" s="11">
        <v>22</v>
      </c>
      <c r="AP653" s="11">
        <v>15</v>
      </c>
      <c r="AQ653" s="11">
        <v>17</v>
      </c>
      <c r="AR653" s="11">
        <v>21</v>
      </c>
      <c r="AS653" s="11">
        <v>27</v>
      </c>
      <c r="AT653" s="11">
        <v>23</v>
      </c>
      <c r="AU653" s="11">
        <v>32</v>
      </c>
      <c r="AV653" s="11">
        <v>43</v>
      </c>
      <c r="AW653" s="12">
        <v>41</v>
      </c>
      <c r="AX653" s="13">
        <v>39</v>
      </c>
      <c r="AY653" s="13">
        <v>37</v>
      </c>
      <c r="AZ653" s="13">
        <v>35</v>
      </c>
      <c r="BA653" s="13">
        <v>52</v>
      </c>
      <c r="BB653" s="14">
        <v>51</v>
      </c>
      <c r="BC653" s="19">
        <f t="shared" si="49"/>
        <v>37</v>
      </c>
      <c r="BD653" s="55">
        <f t="shared" ref="BD653:BD716" si="52">IF($B653="","",SUM($BC649:$BC653)/5/$BM$3)</f>
        <v>0.94939915556999022</v>
      </c>
      <c r="BE653" s="19">
        <f t="shared" ref="BE653:BE716" si="53">IF($B653="","",SUM($BC644:$BC653)/10/$BM$3)</f>
        <v>0.95758363104904187</v>
      </c>
      <c r="BF653" s="19">
        <f t="shared" si="50"/>
        <v>1.0075089314712569</v>
      </c>
      <c r="BG653" s="19">
        <f t="shared" si="51"/>
        <v>0.99523221825267949</v>
      </c>
    </row>
    <row r="654" spans="1:59">
      <c r="A654" s="24">
        <v>653</v>
      </c>
      <c r="B654" s="31">
        <v>2007135</v>
      </c>
      <c r="C654" s="32" t="s">
        <v>652</v>
      </c>
      <c r="D654" s="21">
        <v>1</v>
      </c>
      <c r="E654" s="22">
        <v>11</v>
      </c>
      <c r="F654" s="22">
        <v>16</v>
      </c>
      <c r="G654" s="22">
        <v>26</v>
      </c>
      <c r="H654" s="22">
        <v>31</v>
      </c>
      <c r="I654" s="22">
        <v>33</v>
      </c>
      <c r="J654" s="23">
        <v>16</v>
      </c>
      <c r="Q654" s="33"/>
      <c r="R654" s="33"/>
      <c r="S654" s="33"/>
      <c r="T654" s="33"/>
      <c r="U654" s="33"/>
      <c r="V654" s="33"/>
      <c r="X654" s="34"/>
      <c r="Y654" s="33"/>
      <c r="Z654" s="33"/>
      <c r="AA654" s="33"/>
      <c r="AB654" s="33"/>
      <c r="AC654" s="35"/>
      <c r="AD654" s="33"/>
      <c r="AE654" s="33"/>
      <c r="AF654" s="33"/>
      <c r="AG654" s="33"/>
      <c r="AH654" s="33"/>
      <c r="AI654" s="33"/>
      <c r="AJ654" s="36"/>
      <c r="AK654" s="10">
        <v>7</v>
      </c>
      <c r="AL654" s="11">
        <v>10</v>
      </c>
      <c r="AM654" s="11">
        <v>8</v>
      </c>
      <c r="AN654" s="11">
        <v>16</v>
      </c>
      <c r="AO654" s="11">
        <v>20</v>
      </c>
      <c r="AP654" s="11">
        <v>14</v>
      </c>
      <c r="AQ654" s="11">
        <v>28</v>
      </c>
      <c r="AR654" s="11">
        <v>18</v>
      </c>
      <c r="AS654" s="11">
        <v>19</v>
      </c>
      <c r="AT654" s="11">
        <v>34</v>
      </c>
      <c r="AU654" s="11">
        <v>27</v>
      </c>
      <c r="AV654" s="11">
        <v>34</v>
      </c>
      <c r="AW654" s="12">
        <v>28</v>
      </c>
      <c r="AX654" s="13">
        <v>38</v>
      </c>
      <c r="AY654" s="13">
        <v>67</v>
      </c>
      <c r="AZ654" s="13">
        <v>64</v>
      </c>
      <c r="BA654" s="13">
        <v>61</v>
      </c>
      <c r="BB654" s="14">
        <v>58</v>
      </c>
      <c r="BC654" s="19">
        <f t="shared" si="49"/>
        <v>67</v>
      </c>
      <c r="BD654" s="55">
        <f t="shared" si="52"/>
        <v>1.0107827216628775</v>
      </c>
      <c r="BE654" s="19">
        <f t="shared" si="53"/>
        <v>1.0169210782721663</v>
      </c>
      <c r="BF654" s="19">
        <f t="shared" si="50"/>
        <v>1.0246963299772653</v>
      </c>
      <c r="BG654" s="19">
        <f t="shared" si="51"/>
        <v>1.0058720363754465</v>
      </c>
    </row>
    <row r="655" spans="1:59">
      <c r="A655" s="24">
        <v>654</v>
      </c>
      <c r="B655" s="31">
        <v>2007136</v>
      </c>
      <c r="C655" s="32" t="s">
        <v>653</v>
      </c>
      <c r="D655" s="21">
        <v>1</v>
      </c>
      <c r="E655" s="22">
        <v>2</v>
      </c>
      <c r="F655" s="22">
        <v>18</v>
      </c>
      <c r="G655" s="22">
        <v>21</v>
      </c>
      <c r="H655" s="22">
        <v>25</v>
      </c>
      <c r="I655" s="22">
        <v>29</v>
      </c>
      <c r="J655" s="23">
        <v>14</v>
      </c>
      <c r="Q655" s="33"/>
      <c r="R655" s="33"/>
      <c r="S655" s="33"/>
      <c r="T655" s="33"/>
      <c r="U655" s="33"/>
      <c r="V655" s="33"/>
      <c r="X655" s="34"/>
      <c r="Y655" s="33"/>
      <c r="Z655" s="33"/>
      <c r="AA655" s="33"/>
      <c r="AB655" s="33"/>
      <c r="AC655" s="35"/>
      <c r="AD655" s="33"/>
      <c r="AE655" s="33"/>
      <c r="AF655" s="33"/>
      <c r="AG655" s="33"/>
      <c r="AH655" s="33"/>
      <c r="AI655" s="33"/>
      <c r="AJ655" s="36"/>
      <c r="AK655" s="10">
        <v>6</v>
      </c>
      <c r="AL655" s="11">
        <v>8</v>
      </c>
      <c r="AM655" s="11">
        <v>11</v>
      </c>
      <c r="AN655" s="11">
        <v>12</v>
      </c>
      <c r="AO655" s="11">
        <v>12</v>
      </c>
      <c r="AP655" s="11">
        <v>16</v>
      </c>
      <c r="AQ655" s="11">
        <v>15</v>
      </c>
      <c r="AR655" s="11">
        <v>26</v>
      </c>
      <c r="AS655" s="11">
        <v>30</v>
      </c>
      <c r="AT655" s="11">
        <v>24</v>
      </c>
      <c r="AU655" s="11">
        <v>31</v>
      </c>
      <c r="AV655" s="11">
        <v>26</v>
      </c>
      <c r="AW655" s="12">
        <v>36</v>
      </c>
      <c r="AX655" s="13">
        <v>32</v>
      </c>
      <c r="AY655" s="13">
        <v>28</v>
      </c>
      <c r="AZ655" s="13">
        <v>24</v>
      </c>
      <c r="BA655" s="13">
        <v>39</v>
      </c>
      <c r="BB655" s="14">
        <v>36</v>
      </c>
      <c r="BC655" s="19">
        <f t="shared" si="49"/>
        <v>28</v>
      </c>
      <c r="BD655" s="55">
        <f t="shared" si="52"/>
        <v>0.93712244235141273</v>
      </c>
      <c r="BE655" s="19">
        <f t="shared" si="53"/>
        <v>0.97190646313738227</v>
      </c>
      <c r="BF655" s="19">
        <f t="shared" si="50"/>
        <v>1.0099642741149724</v>
      </c>
      <c r="BG655" s="19">
        <f t="shared" si="51"/>
        <v>0.99523221825267949</v>
      </c>
    </row>
    <row r="656" spans="1:59">
      <c r="A656" s="24">
        <v>655</v>
      </c>
      <c r="B656" s="31">
        <v>2007137</v>
      </c>
      <c r="C656" s="32" t="s">
        <v>654</v>
      </c>
      <c r="D656" s="21">
        <v>3</v>
      </c>
      <c r="E656" s="22">
        <v>7</v>
      </c>
      <c r="F656" s="22">
        <v>8</v>
      </c>
      <c r="G656" s="22">
        <v>18</v>
      </c>
      <c r="H656" s="22">
        <v>20</v>
      </c>
      <c r="I656" s="22">
        <v>22</v>
      </c>
      <c r="J656" s="23">
        <v>3</v>
      </c>
      <c r="Q656" s="33"/>
      <c r="R656" s="33"/>
      <c r="S656" s="33"/>
      <c r="T656" s="33"/>
      <c r="U656" s="33"/>
      <c r="V656" s="33"/>
      <c r="X656" s="34"/>
      <c r="Y656" s="33"/>
      <c r="Z656" s="33"/>
      <c r="AA656" s="33"/>
      <c r="AB656" s="33"/>
      <c r="AC656" s="35"/>
      <c r="AD656" s="33"/>
      <c r="AE656" s="33"/>
      <c r="AF656" s="33"/>
      <c r="AG656" s="33"/>
      <c r="AH656" s="33"/>
      <c r="AI656" s="33"/>
      <c r="AJ656" s="36"/>
      <c r="AK656" s="10">
        <v>6</v>
      </c>
      <c r="AL656" s="11">
        <v>10</v>
      </c>
      <c r="AM656" s="11">
        <v>13</v>
      </c>
      <c r="AN656" s="11">
        <v>12</v>
      </c>
      <c r="AO656" s="11">
        <v>15</v>
      </c>
      <c r="AP656" s="11">
        <v>22</v>
      </c>
      <c r="AQ656" s="11">
        <v>24</v>
      </c>
      <c r="AR656" s="11">
        <v>28</v>
      </c>
      <c r="AS656" s="11">
        <v>34</v>
      </c>
      <c r="AT656" s="11">
        <v>42</v>
      </c>
      <c r="AU656" s="11">
        <v>39</v>
      </c>
      <c r="AV656" s="11">
        <v>36</v>
      </c>
      <c r="AW656" s="12">
        <v>33</v>
      </c>
      <c r="AX656" s="13">
        <v>30</v>
      </c>
      <c r="AY656" s="13">
        <v>27</v>
      </c>
      <c r="AZ656" s="13">
        <v>24</v>
      </c>
      <c r="BA656" s="13">
        <v>40</v>
      </c>
      <c r="BB656" s="14">
        <v>38</v>
      </c>
      <c r="BC656" s="19">
        <f t="shared" si="49"/>
        <v>27</v>
      </c>
      <c r="BD656" s="55">
        <f t="shared" si="52"/>
        <v>0.87983111399805136</v>
      </c>
      <c r="BE656" s="19">
        <f t="shared" si="53"/>
        <v>0.90029230269568039</v>
      </c>
      <c r="BF656" s="19">
        <f t="shared" si="50"/>
        <v>0.97395258200714518</v>
      </c>
      <c r="BG656" s="19">
        <f t="shared" si="51"/>
        <v>0.99605066580058454</v>
      </c>
    </row>
    <row r="657" spans="1:59">
      <c r="A657" s="24">
        <v>656</v>
      </c>
      <c r="B657" s="31">
        <v>2007138</v>
      </c>
      <c r="C657" s="32" t="s">
        <v>655</v>
      </c>
      <c r="D657" s="21">
        <v>2</v>
      </c>
      <c r="E657" s="22">
        <v>3</v>
      </c>
      <c r="F657" s="22">
        <v>15</v>
      </c>
      <c r="G657" s="22">
        <v>17</v>
      </c>
      <c r="H657" s="22">
        <v>19</v>
      </c>
      <c r="I657" s="22">
        <v>25</v>
      </c>
      <c r="J657" s="23">
        <v>16</v>
      </c>
      <c r="Q657" s="33"/>
      <c r="R657" s="33"/>
      <c r="S657" s="33"/>
      <c r="T657" s="33"/>
      <c r="U657" s="33"/>
      <c r="V657" s="33"/>
      <c r="X657" s="34"/>
      <c r="Y657" s="33"/>
      <c r="Z657" s="33"/>
      <c r="AA657" s="33"/>
      <c r="AB657" s="33"/>
      <c r="AC657" s="35"/>
      <c r="AD657" s="33"/>
      <c r="AE657" s="33"/>
      <c r="AF657" s="33"/>
      <c r="AG657" s="33"/>
      <c r="AH657" s="33"/>
      <c r="AI657" s="33"/>
      <c r="AJ657" s="36"/>
      <c r="AK657" s="10">
        <v>6</v>
      </c>
      <c r="AL657" s="11">
        <v>13</v>
      </c>
      <c r="AM657" s="11">
        <v>11</v>
      </c>
      <c r="AN657" s="11">
        <v>15</v>
      </c>
      <c r="AO657" s="11">
        <v>18</v>
      </c>
      <c r="AP657" s="11">
        <v>17</v>
      </c>
      <c r="AQ657" s="11">
        <v>27</v>
      </c>
      <c r="AR657" s="11">
        <v>31</v>
      </c>
      <c r="AS657" s="11">
        <v>26</v>
      </c>
      <c r="AT657" s="11">
        <v>21</v>
      </c>
      <c r="AU657" s="11">
        <v>29</v>
      </c>
      <c r="AV657" s="11">
        <v>25</v>
      </c>
      <c r="AW657" s="12">
        <v>21</v>
      </c>
      <c r="AX657" s="13">
        <v>33</v>
      </c>
      <c r="AY657" s="13">
        <v>30</v>
      </c>
      <c r="AZ657" s="13">
        <v>45</v>
      </c>
      <c r="BA657" s="13">
        <v>43</v>
      </c>
      <c r="BB657" s="14">
        <v>61</v>
      </c>
      <c r="BC657" s="19">
        <f t="shared" si="49"/>
        <v>30</v>
      </c>
      <c r="BD657" s="55">
        <f t="shared" si="52"/>
        <v>0.77343293277037994</v>
      </c>
      <c r="BE657" s="19">
        <f t="shared" si="53"/>
        <v>0.86141604417018514</v>
      </c>
      <c r="BF657" s="19">
        <f t="shared" si="50"/>
        <v>0.9641312114322832</v>
      </c>
      <c r="BG657" s="19">
        <f t="shared" si="51"/>
        <v>0.98582007145177009</v>
      </c>
    </row>
    <row r="658" spans="1:59">
      <c r="A658" s="24">
        <v>657</v>
      </c>
      <c r="B658" s="31">
        <v>2007139</v>
      </c>
      <c r="C658" s="32" t="s">
        <v>656</v>
      </c>
      <c r="D658" s="21">
        <v>6</v>
      </c>
      <c r="E658" s="22">
        <v>10</v>
      </c>
      <c r="F658" s="22">
        <v>12</v>
      </c>
      <c r="G658" s="22">
        <v>14</v>
      </c>
      <c r="H658" s="22">
        <v>16</v>
      </c>
      <c r="I658" s="22">
        <v>22</v>
      </c>
      <c r="J658" s="23">
        <v>6</v>
      </c>
      <c r="Q658" s="33"/>
      <c r="R658" s="33"/>
      <c r="S658" s="33"/>
      <c r="T658" s="33"/>
      <c r="U658" s="33"/>
      <c r="V658" s="33"/>
      <c r="X658" s="34"/>
      <c r="Y658" s="33"/>
      <c r="Z658" s="33"/>
      <c r="AA658" s="33"/>
      <c r="AB658" s="33"/>
      <c r="AC658" s="35"/>
      <c r="AD658" s="33"/>
      <c r="AE658" s="33"/>
      <c r="AF658" s="33"/>
      <c r="AG658" s="33"/>
      <c r="AH658" s="33"/>
      <c r="AI658" s="33"/>
      <c r="AJ658" s="36"/>
      <c r="AK658" s="10">
        <v>5</v>
      </c>
      <c r="AL658" s="11">
        <v>8</v>
      </c>
      <c r="AM658" s="11">
        <v>10</v>
      </c>
      <c r="AN658" s="11">
        <v>14</v>
      </c>
      <c r="AO658" s="11">
        <v>17</v>
      </c>
      <c r="AP658" s="11">
        <v>24</v>
      </c>
      <c r="AQ658" s="11">
        <v>26</v>
      </c>
      <c r="AR658" s="11">
        <v>20</v>
      </c>
      <c r="AS658" s="11">
        <v>25</v>
      </c>
      <c r="AT658" s="11">
        <v>32</v>
      </c>
      <c r="AU658" s="11">
        <v>41</v>
      </c>
      <c r="AV658" s="11">
        <v>38</v>
      </c>
      <c r="AW658" s="12">
        <v>50</v>
      </c>
      <c r="AX658" s="13">
        <v>48</v>
      </c>
      <c r="AY658" s="13">
        <v>63</v>
      </c>
      <c r="AZ658" s="13">
        <v>62</v>
      </c>
      <c r="BA658" s="13">
        <v>61</v>
      </c>
      <c r="BB658" s="14">
        <v>60</v>
      </c>
      <c r="BC658" s="19">
        <f t="shared" si="49"/>
        <v>63</v>
      </c>
      <c r="BD658" s="55">
        <f t="shared" si="52"/>
        <v>0.87983111399805136</v>
      </c>
      <c r="BE658" s="19">
        <f t="shared" si="53"/>
        <v>0.91461513478402079</v>
      </c>
      <c r="BF658" s="19">
        <f t="shared" si="50"/>
        <v>0.96249431633647287</v>
      </c>
      <c r="BG658" s="19">
        <f t="shared" si="51"/>
        <v>0.99277687560896399</v>
      </c>
    </row>
    <row r="659" spans="1:59">
      <c r="A659" s="24">
        <v>658</v>
      </c>
      <c r="B659" s="31">
        <v>2007140</v>
      </c>
      <c r="C659" s="32" t="s">
        <v>657</v>
      </c>
      <c r="D659" s="21">
        <v>1</v>
      </c>
      <c r="E659" s="22">
        <v>5</v>
      </c>
      <c r="F659" s="22">
        <v>16</v>
      </c>
      <c r="G659" s="22">
        <v>21</v>
      </c>
      <c r="H659" s="22">
        <v>22</v>
      </c>
      <c r="I659" s="22">
        <v>26</v>
      </c>
      <c r="J659" s="23">
        <v>11</v>
      </c>
      <c r="Q659" s="33"/>
      <c r="R659" s="33"/>
      <c r="S659" s="33"/>
      <c r="T659" s="33"/>
      <c r="U659" s="33"/>
      <c r="V659" s="33"/>
      <c r="X659" s="34"/>
      <c r="Y659" s="33"/>
      <c r="Z659" s="33"/>
      <c r="AA659" s="33"/>
      <c r="AB659" s="33"/>
      <c r="AC659" s="35"/>
      <c r="AD659" s="33"/>
      <c r="AE659" s="33"/>
      <c r="AF659" s="33"/>
      <c r="AG659" s="33"/>
      <c r="AH659" s="33"/>
      <c r="AI659" s="33"/>
      <c r="AJ659" s="36"/>
      <c r="AK659" s="10">
        <v>7</v>
      </c>
      <c r="AL659" s="11">
        <v>7</v>
      </c>
      <c r="AM659" s="11">
        <v>6</v>
      </c>
      <c r="AN659" s="11">
        <v>19</v>
      </c>
      <c r="AO659" s="11">
        <v>14</v>
      </c>
      <c r="AP659" s="11">
        <v>19</v>
      </c>
      <c r="AQ659" s="11">
        <v>28</v>
      </c>
      <c r="AR659" s="11">
        <v>21</v>
      </c>
      <c r="AS659" s="11">
        <v>25</v>
      </c>
      <c r="AT659" s="11">
        <v>31</v>
      </c>
      <c r="AU659" s="11">
        <v>26</v>
      </c>
      <c r="AV659" s="11">
        <v>35</v>
      </c>
      <c r="AW659" s="12">
        <v>31</v>
      </c>
      <c r="AX659" s="13">
        <v>27</v>
      </c>
      <c r="AY659" s="13">
        <v>40</v>
      </c>
      <c r="AZ659" s="13">
        <v>37</v>
      </c>
      <c r="BA659" s="13">
        <v>34</v>
      </c>
      <c r="BB659" s="14">
        <v>31</v>
      </c>
      <c r="BC659" s="19">
        <f t="shared" si="49"/>
        <v>40</v>
      </c>
      <c r="BD659" s="55">
        <f t="shared" si="52"/>
        <v>0.76934069503085423</v>
      </c>
      <c r="BE659" s="19">
        <f t="shared" si="53"/>
        <v>0.89006170834686582</v>
      </c>
      <c r="BF659" s="19">
        <f t="shared" si="50"/>
        <v>0.95922052614485231</v>
      </c>
      <c r="BG659" s="19">
        <f t="shared" si="51"/>
        <v>0.98213705748619684</v>
      </c>
    </row>
    <row r="660" spans="1:59">
      <c r="A660" s="24">
        <v>659</v>
      </c>
      <c r="B660" s="31">
        <v>2007141</v>
      </c>
      <c r="C660" s="32" t="s">
        <v>658</v>
      </c>
      <c r="D660" s="21">
        <v>2</v>
      </c>
      <c r="E660" s="22">
        <v>3</v>
      </c>
      <c r="F660" s="22">
        <v>4</v>
      </c>
      <c r="G660" s="22">
        <v>6</v>
      </c>
      <c r="H660" s="22">
        <v>17</v>
      </c>
      <c r="I660" s="22">
        <v>31</v>
      </c>
      <c r="J660" s="23">
        <v>8</v>
      </c>
      <c r="Q660" s="33"/>
      <c r="R660" s="33"/>
      <c r="S660" s="33"/>
      <c r="T660" s="33"/>
      <c r="U660" s="33"/>
      <c r="V660" s="33"/>
      <c r="X660" s="34"/>
      <c r="Y660" s="33"/>
      <c r="Z660" s="33"/>
      <c r="AA660" s="33"/>
      <c r="AB660" s="33"/>
      <c r="AC660" s="35"/>
      <c r="AD660" s="33"/>
      <c r="AE660" s="33"/>
      <c r="AF660" s="33"/>
      <c r="AG660" s="33"/>
      <c r="AH660" s="33"/>
      <c r="AI660" s="33"/>
      <c r="AJ660" s="36"/>
      <c r="AK660" s="10">
        <v>6</v>
      </c>
      <c r="AL660" s="11">
        <v>11</v>
      </c>
      <c r="AM660" s="11">
        <v>13</v>
      </c>
      <c r="AN660" s="11">
        <v>15</v>
      </c>
      <c r="AO660" s="11">
        <v>21</v>
      </c>
      <c r="AP660" s="11">
        <v>23</v>
      </c>
      <c r="AQ660" s="11">
        <v>27</v>
      </c>
      <c r="AR660" s="11">
        <v>23</v>
      </c>
      <c r="AS660" s="11">
        <v>30</v>
      </c>
      <c r="AT660" s="11">
        <v>27</v>
      </c>
      <c r="AU660" s="11">
        <v>24</v>
      </c>
      <c r="AV660" s="11">
        <v>21</v>
      </c>
      <c r="AW660" s="12">
        <v>18</v>
      </c>
      <c r="AX660" s="13">
        <v>31</v>
      </c>
      <c r="AY660" s="13">
        <v>29</v>
      </c>
      <c r="AZ660" s="13">
        <v>45</v>
      </c>
      <c r="BA660" s="13">
        <v>44</v>
      </c>
      <c r="BB660" s="14">
        <v>43</v>
      </c>
      <c r="BC660" s="19">
        <f t="shared" si="49"/>
        <v>29</v>
      </c>
      <c r="BD660" s="55">
        <f t="shared" si="52"/>
        <v>0.77343293277037994</v>
      </c>
      <c r="BE660" s="19">
        <f t="shared" si="53"/>
        <v>0.85527768756089628</v>
      </c>
      <c r="BF660" s="19">
        <f t="shared" si="50"/>
        <v>0.95349139330951604</v>
      </c>
      <c r="BG660" s="19">
        <f t="shared" si="51"/>
        <v>0.97149723936342958</v>
      </c>
    </row>
    <row r="661" spans="1:59">
      <c r="A661" s="24">
        <v>660</v>
      </c>
      <c r="B661" s="31">
        <v>2007142</v>
      </c>
      <c r="C661" s="32" t="s">
        <v>659</v>
      </c>
      <c r="D661" s="21">
        <v>11</v>
      </c>
      <c r="E661" s="22">
        <v>20</v>
      </c>
      <c r="F661" s="22">
        <v>25</v>
      </c>
      <c r="G661" s="22">
        <v>26</v>
      </c>
      <c r="H661" s="22">
        <v>27</v>
      </c>
      <c r="I661" s="22">
        <v>30</v>
      </c>
      <c r="J661" s="23">
        <v>8</v>
      </c>
      <c r="Q661" s="33"/>
      <c r="R661" s="33"/>
      <c r="S661" s="33"/>
      <c r="T661" s="33"/>
      <c r="U661" s="33"/>
      <c r="V661" s="33"/>
      <c r="X661" s="34"/>
      <c r="Y661" s="33"/>
      <c r="Z661" s="33"/>
      <c r="AA661" s="33"/>
      <c r="AB661" s="33"/>
      <c r="AC661" s="35"/>
      <c r="AD661" s="33"/>
      <c r="AE661" s="33"/>
      <c r="AF661" s="33"/>
      <c r="AG661" s="33"/>
      <c r="AH661" s="33"/>
      <c r="AI661" s="33"/>
      <c r="AJ661" s="36"/>
      <c r="AK661" s="10">
        <v>7</v>
      </c>
      <c r="AL661" s="11">
        <v>11</v>
      </c>
      <c r="AM661" s="11">
        <v>4</v>
      </c>
      <c r="AN661" s="11">
        <v>13</v>
      </c>
      <c r="AO661" s="11">
        <v>27</v>
      </c>
      <c r="AP661" s="11">
        <v>19</v>
      </c>
      <c r="AQ661" s="11">
        <v>22</v>
      </c>
      <c r="AR661" s="11">
        <v>19</v>
      </c>
      <c r="AS661" s="11">
        <v>29</v>
      </c>
      <c r="AT661" s="11">
        <v>31</v>
      </c>
      <c r="AU661" s="11">
        <v>35</v>
      </c>
      <c r="AV661" s="11">
        <v>55</v>
      </c>
      <c r="AW661" s="12">
        <v>49</v>
      </c>
      <c r="AX661" s="13">
        <v>59</v>
      </c>
      <c r="AY661" s="13">
        <v>54</v>
      </c>
      <c r="AZ661" s="13">
        <v>49</v>
      </c>
      <c r="BA661" s="13">
        <v>44</v>
      </c>
      <c r="BB661" s="14">
        <v>39</v>
      </c>
      <c r="BC661" s="19">
        <f t="shared" si="49"/>
        <v>54</v>
      </c>
      <c r="BD661" s="55">
        <f t="shared" si="52"/>
        <v>0.88392335173757719</v>
      </c>
      <c r="BE661" s="19">
        <f t="shared" si="53"/>
        <v>0.88187723286781428</v>
      </c>
      <c r="BF661" s="19">
        <f t="shared" si="50"/>
        <v>0.95430984085742121</v>
      </c>
      <c r="BG661" s="19">
        <f t="shared" si="51"/>
        <v>0.9735433582331926</v>
      </c>
    </row>
    <row r="662" spans="1:59">
      <c r="A662" s="24">
        <v>661</v>
      </c>
      <c r="B662" s="31">
        <v>2007143</v>
      </c>
      <c r="C662" s="32" t="s">
        <v>660</v>
      </c>
      <c r="D662" s="21">
        <v>1</v>
      </c>
      <c r="E662" s="22">
        <v>6</v>
      </c>
      <c r="F662" s="22">
        <v>22</v>
      </c>
      <c r="G662" s="22">
        <v>23</v>
      </c>
      <c r="H662" s="22">
        <v>24</v>
      </c>
      <c r="I662" s="22">
        <v>26</v>
      </c>
      <c r="J662" s="23">
        <v>4</v>
      </c>
      <c r="Q662" s="33"/>
      <c r="R662" s="33"/>
      <c r="S662" s="33"/>
      <c r="T662" s="33"/>
      <c r="U662" s="33"/>
      <c r="V662" s="33"/>
      <c r="X662" s="34"/>
      <c r="Y662" s="33"/>
      <c r="Z662" s="33"/>
      <c r="AA662" s="33"/>
      <c r="AB662" s="33"/>
      <c r="AC662" s="35"/>
      <c r="AD662" s="33"/>
      <c r="AE662" s="33"/>
      <c r="AF662" s="33"/>
      <c r="AG662" s="33"/>
      <c r="AH662" s="33"/>
      <c r="AI662" s="33"/>
      <c r="AJ662" s="36"/>
      <c r="AK662" s="10">
        <v>6</v>
      </c>
      <c r="AL662" s="11">
        <v>10</v>
      </c>
      <c r="AM662" s="11">
        <v>12</v>
      </c>
      <c r="AN662" s="11">
        <v>12</v>
      </c>
      <c r="AO662" s="11">
        <v>18</v>
      </c>
      <c r="AP662" s="11">
        <v>22</v>
      </c>
      <c r="AQ662" s="11">
        <v>30</v>
      </c>
      <c r="AR662" s="11">
        <v>22</v>
      </c>
      <c r="AS662" s="11">
        <v>14</v>
      </c>
      <c r="AT662" s="11">
        <v>30</v>
      </c>
      <c r="AU662" s="11">
        <v>37</v>
      </c>
      <c r="AV662" s="11">
        <v>46</v>
      </c>
      <c r="AW662" s="12">
        <v>42</v>
      </c>
      <c r="AX662" s="13">
        <v>38</v>
      </c>
      <c r="AY662" s="13">
        <v>34</v>
      </c>
      <c r="AZ662" s="13">
        <v>30</v>
      </c>
      <c r="BA662" s="13">
        <v>26</v>
      </c>
      <c r="BB662" s="14">
        <v>22</v>
      </c>
      <c r="BC662" s="19">
        <f t="shared" ref="BC662:BC725" si="54">IF($B662="","",MOD($D662,$BC$1)+MOD($E662,$BC$1)+MOD($F662,$BC$1)+MOD($G662,$BC$1)+MOD($H662,$BC$1)+MOD($I662,$BC$1))</f>
        <v>34</v>
      </c>
      <c r="BD662" s="55">
        <f t="shared" si="52"/>
        <v>0.90029230269568039</v>
      </c>
      <c r="BE662" s="19">
        <f t="shared" si="53"/>
        <v>0.83686261773303017</v>
      </c>
      <c r="BF662" s="19">
        <f t="shared" si="50"/>
        <v>0.93794088989931801</v>
      </c>
      <c r="BG662" s="19">
        <f t="shared" si="51"/>
        <v>0.9641312114322832</v>
      </c>
    </row>
    <row r="663" spans="1:59">
      <c r="A663" s="24">
        <v>662</v>
      </c>
      <c r="B663" s="31">
        <v>2007144</v>
      </c>
      <c r="C663" s="32" t="s">
        <v>661</v>
      </c>
      <c r="D663" s="21">
        <v>8</v>
      </c>
      <c r="E663" s="22">
        <v>14</v>
      </c>
      <c r="F663" s="22">
        <v>23</v>
      </c>
      <c r="G663" s="22">
        <v>25</v>
      </c>
      <c r="H663" s="22">
        <v>28</v>
      </c>
      <c r="I663" s="22">
        <v>32</v>
      </c>
      <c r="J663" s="23">
        <v>16</v>
      </c>
      <c r="Q663" s="33"/>
      <c r="R663" s="33"/>
      <c r="S663" s="33"/>
      <c r="T663" s="33"/>
      <c r="U663" s="33"/>
      <c r="V663" s="33"/>
      <c r="X663" s="34"/>
      <c r="Y663" s="33"/>
      <c r="Z663" s="33"/>
      <c r="AA663" s="33"/>
      <c r="AB663" s="33"/>
      <c r="AC663" s="35"/>
      <c r="AD663" s="33"/>
      <c r="AE663" s="33"/>
      <c r="AF663" s="33"/>
      <c r="AG663" s="33"/>
      <c r="AH663" s="33"/>
      <c r="AI663" s="33"/>
      <c r="AJ663" s="36"/>
      <c r="AK663" s="10">
        <v>10</v>
      </c>
      <c r="AL663" s="11">
        <v>6</v>
      </c>
      <c r="AM663" s="11">
        <v>15</v>
      </c>
      <c r="AN663" s="11">
        <v>16</v>
      </c>
      <c r="AO663" s="11">
        <v>11</v>
      </c>
      <c r="AP663" s="11">
        <v>18</v>
      </c>
      <c r="AQ663" s="11">
        <v>31</v>
      </c>
      <c r="AR663" s="11">
        <v>30</v>
      </c>
      <c r="AS663" s="11">
        <v>31</v>
      </c>
      <c r="AT663" s="11">
        <v>34</v>
      </c>
      <c r="AU663" s="11">
        <v>39</v>
      </c>
      <c r="AV663" s="11">
        <v>32</v>
      </c>
      <c r="AW663" s="12">
        <v>55</v>
      </c>
      <c r="AX663" s="13">
        <v>50</v>
      </c>
      <c r="AY663" s="13">
        <v>62</v>
      </c>
      <c r="AZ663" s="13">
        <v>58</v>
      </c>
      <c r="BA663" s="13">
        <v>54</v>
      </c>
      <c r="BB663" s="14">
        <v>50</v>
      </c>
      <c r="BC663" s="19">
        <f t="shared" si="54"/>
        <v>62</v>
      </c>
      <c r="BD663" s="55">
        <f t="shared" si="52"/>
        <v>0.89620006495615456</v>
      </c>
      <c r="BE663" s="19">
        <f t="shared" si="53"/>
        <v>0.88801558947710291</v>
      </c>
      <c r="BF663" s="19">
        <f t="shared" si="50"/>
        <v>0.94203312763884373</v>
      </c>
      <c r="BG663" s="19">
        <f t="shared" si="51"/>
        <v>0.9759987008769081</v>
      </c>
    </row>
    <row r="664" spans="1:59">
      <c r="A664" s="24">
        <v>663</v>
      </c>
      <c r="B664" s="31">
        <v>2007145</v>
      </c>
      <c r="C664" s="32" t="s">
        <v>662</v>
      </c>
      <c r="D664" s="21">
        <v>8</v>
      </c>
      <c r="E664" s="22">
        <v>9</v>
      </c>
      <c r="F664" s="22">
        <v>11</v>
      </c>
      <c r="G664" s="22">
        <v>12</v>
      </c>
      <c r="H664" s="22">
        <v>25</v>
      </c>
      <c r="I664" s="22">
        <v>31</v>
      </c>
      <c r="J664" s="23">
        <v>11</v>
      </c>
      <c r="Q664" s="33"/>
      <c r="R664" s="33"/>
      <c r="S664" s="33"/>
      <c r="T664" s="33"/>
      <c r="U664" s="33"/>
      <c r="V664" s="33"/>
      <c r="X664" s="34"/>
      <c r="Y664" s="33"/>
      <c r="Z664" s="33"/>
      <c r="AA664" s="33"/>
      <c r="AB664" s="33"/>
      <c r="AC664" s="35"/>
      <c r="AD664" s="33"/>
      <c r="AE664" s="33"/>
      <c r="AF664" s="33"/>
      <c r="AG664" s="33"/>
      <c r="AH664" s="33"/>
      <c r="AI664" s="33"/>
      <c r="AJ664" s="36"/>
      <c r="AK664" s="10">
        <v>6</v>
      </c>
      <c r="AL664" s="11">
        <v>8</v>
      </c>
      <c r="AM664" s="11">
        <v>11</v>
      </c>
      <c r="AN664" s="11">
        <v>12</v>
      </c>
      <c r="AO664" s="11">
        <v>19</v>
      </c>
      <c r="AP664" s="11">
        <v>16</v>
      </c>
      <c r="AQ664" s="11">
        <v>24</v>
      </c>
      <c r="AR664" s="11">
        <v>26</v>
      </c>
      <c r="AS664" s="11">
        <v>30</v>
      </c>
      <c r="AT664" s="11">
        <v>36</v>
      </c>
      <c r="AU664" s="11">
        <v>57</v>
      </c>
      <c r="AV664" s="11">
        <v>54</v>
      </c>
      <c r="AW664" s="12">
        <v>51</v>
      </c>
      <c r="AX664" s="13">
        <v>64</v>
      </c>
      <c r="AY664" s="13">
        <v>62</v>
      </c>
      <c r="AZ664" s="13">
        <v>60</v>
      </c>
      <c r="BA664" s="13">
        <v>58</v>
      </c>
      <c r="BB664" s="14">
        <v>56</v>
      </c>
      <c r="BC664" s="19">
        <f t="shared" si="54"/>
        <v>62</v>
      </c>
      <c r="BD664" s="55">
        <f t="shared" si="52"/>
        <v>0.98622929522572267</v>
      </c>
      <c r="BE664" s="19">
        <f t="shared" si="53"/>
        <v>0.87778499512828834</v>
      </c>
      <c r="BF664" s="19">
        <f t="shared" si="50"/>
        <v>0.95594673595323154</v>
      </c>
      <c r="BG664" s="19">
        <f t="shared" si="51"/>
        <v>0.98377395258200706</v>
      </c>
    </row>
    <row r="665" spans="1:59">
      <c r="A665" s="24">
        <v>664</v>
      </c>
      <c r="B665" s="31">
        <v>2007146</v>
      </c>
      <c r="C665" s="32" t="s">
        <v>663</v>
      </c>
      <c r="D665" s="21">
        <v>4</v>
      </c>
      <c r="E665" s="22">
        <v>18</v>
      </c>
      <c r="F665" s="22">
        <v>22</v>
      </c>
      <c r="G665" s="22">
        <v>24</v>
      </c>
      <c r="H665" s="22">
        <v>26</v>
      </c>
      <c r="I665" s="22">
        <v>30</v>
      </c>
      <c r="J665" s="23">
        <v>9</v>
      </c>
      <c r="Q665" s="33"/>
      <c r="R665" s="33"/>
      <c r="S665" s="33"/>
      <c r="T665" s="33"/>
      <c r="U665" s="33"/>
      <c r="V665" s="33"/>
      <c r="X665" s="34"/>
      <c r="Y665" s="33"/>
      <c r="Z665" s="33"/>
      <c r="AA665" s="33"/>
      <c r="AB665" s="33"/>
      <c r="AC665" s="35"/>
      <c r="AD665" s="33"/>
      <c r="AE665" s="33"/>
      <c r="AF665" s="33"/>
      <c r="AG665" s="33"/>
      <c r="AH665" s="33"/>
      <c r="AI665" s="33"/>
      <c r="AJ665" s="36"/>
      <c r="AK665" s="10">
        <v>4</v>
      </c>
      <c r="AL665" s="11">
        <v>8</v>
      </c>
      <c r="AM665" s="11">
        <v>14</v>
      </c>
      <c r="AN665" s="11">
        <v>10</v>
      </c>
      <c r="AO665" s="11">
        <v>19</v>
      </c>
      <c r="AP665" s="11">
        <v>20</v>
      </c>
      <c r="AQ665" s="11">
        <v>25</v>
      </c>
      <c r="AR665" s="11">
        <v>24</v>
      </c>
      <c r="AS665" s="11">
        <v>25</v>
      </c>
      <c r="AT665" s="11">
        <v>28</v>
      </c>
      <c r="AU665" s="11">
        <v>33</v>
      </c>
      <c r="AV665" s="11">
        <v>40</v>
      </c>
      <c r="AW665" s="12">
        <v>34</v>
      </c>
      <c r="AX665" s="13">
        <v>44</v>
      </c>
      <c r="AY665" s="13">
        <v>39</v>
      </c>
      <c r="AZ665" s="13">
        <v>34</v>
      </c>
      <c r="BA665" s="13">
        <v>48</v>
      </c>
      <c r="BB665" s="14">
        <v>44</v>
      </c>
      <c r="BC665" s="19">
        <f t="shared" si="54"/>
        <v>39</v>
      </c>
      <c r="BD665" s="55">
        <f t="shared" si="52"/>
        <v>1.0271516726209808</v>
      </c>
      <c r="BE665" s="19">
        <f t="shared" si="53"/>
        <v>0.90029230269568039</v>
      </c>
      <c r="BF665" s="19">
        <f t="shared" si="50"/>
        <v>0.95267294576161099</v>
      </c>
      <c r="BG665" s="19">
        <f t="shared" si="51"/>
        <v>0.97722637219876574</v>
      </c>
    </row>
    <row r="666" spans="1:59">
      <c r="A666" s="24">
        <v>665</v>
      </c>
      <c r="B666" s="31">
        <v>2007147</v>
      </c>
      <c r="C666" s="32" t="s">
        <v>664</v>
      </c>
      <c r="D666" s="21">
        <v>3</v>
      </c>
      <c r="E666" s="22">
        <v>7</v>
      </c>
      <c r="F666" s="22">
        <v>18</v>
      </c>
      <c r="G666" s="22">
        <v>24</v>
      </c>
      <c r="H666" s="22">
        <v>26</v>
      </c>
      <c r="I666" s="22">
        <v>27</v>
      </c>
      <c r="J666" s="23">
        <v>4</v>
      </c>
      <c r="Q666" s="33"/>
      <c r="R666" s="33"/>
      <c r="S666" s="33"/>
      <c r="T666" s="33"/>
      <c r="U666" s="33"/>
      <c r="V666" s="33"/>
      <c r="X666" s="34"/>
      <c r="Y666" s="33"/>
      <c r="Z666" s="33"/>
      <c r="AA666" s="33"/>
      <c r="AB666" s="33"/>
      <c r="AC666" s="35"/>
      <c r="AD666" s="33"/>
      <c r="AE666" s="33"/>
      <c r="AF666" s="33"/>
      <c r="AG666" s="33"/>
      <c r="AH666" s="33"/>
      <c r="AI666" s="33"/>
      <c r="AJ666" s="36"/>
      <c r="AK666" s="10">
        <v>3</v>
      </c>
      <c r="AL666" s="11">
        <v>13</v>
      </c>
      <c r="AM666" s="11">
        <v>15</v>
      </c>
      <c r="AN666" s="11">
        <v>9</v>
      </c>
      <c r="AO666" s="11">
        <v>21</v>
      </c>
      <c r="AP666" s="11">
        <v>17</v>
      </c>
      <c r="AQ666" s="11">
        <v>24</v>
      </c>
      <c r="AR666" s="11">
        <v>35</v>
      </c>
      <c r="AS666" s="11">
        <v>28</v>
      </c>
      <c r="AT666" s="11">
        <v>21</v>
      </c>
      <c r="AU666" s="11">
        <v>27</v>
      </c>
      <c r="AV666" s="11">
        <v>49</v>
      </c>
      <c r="AW666" s="12">
        <v>45</v>
      </c>
      <c r="AX666" s="13">
        <v>41</v>
      </c>
      <c r="AY666" s="13">
        <v>37</v>
      </c>
      <c r="AZ666" s="13">
        <v>33</v>
      </c>
      <c r="BA666" s="13">
        <v>48</v>
      </c>
      <c r="BB666" s="14">
        <v>45</v>
      </c>
      <c r="BC666" s="19">
        <f t="shared" si="54"/>
        <v>37</v>
      </c>
      <c r="BD666" s="55">
        <f t="shared" si="52"/>
        <v>0.95758363104904187</v>
      </c>
      <c r="BE666" s="19">
        <f t="shared" si="53"/>
        <v>0.92075349139330953</v>
      </c>
      <c r="BF666" s="19">
        <f t="shared" si="50"/>
        <v>0.94694381292627483</v>
      </c>
      <c r="BG666" s="19">
        <f t="shared" si="51"/>
        <v>0.97272491068528744</v>
      </c>
    </row>
    <row r="667" spans="1:59">
      <c r="A667" s="24">
        <v>666</v>
      </c>
      <c r="B667" s="31">
        <v>2007148</v>
      </c>
      <c r="C667" s="32" t="s">
        <v>665</v>
      </c>
      <c r="D667" s="21">
        <v>3</v>
      </c>
      <c r="E667" s="22">
        <v>9</v>
      </c>
      <c r="F667" s="22">
        <v>16</v>
      </c>
      <c r="G667" s="22">
        <v>17</v>
      </c>
      <c r="H667" s="22">
        <v>23</v>
      </c>
      <c r="I667" s="22">
        <v>28</v>
      </c>
      <c r="J667" s="23">
        <v>7</v>
      </c>
      <c r="Q667" s="33"/>
      <c r="R667" s="33"/>
      <c r="S667" s="33"/>
      <c r="T667" s="33"/>
      <c r="U667" s="33"/>
      <c r="V667" s="33"/>
      <c r="X667" s="34"/>
      <c r="Y667" s="33"/>
      <c r="Z667" s="33"/>
      <c r="AA667" s="33"/>
      <c r="AB667" s="33"/>
      <c r="AC667" s="35"/>
      <c r="AD667" s="33"/>
      <c r="AE667" s="33"/>
      <c r="AF667" s="33"/>
      <c r="AG667" s="33"/>
      <c r="AH667" s="33"/>
      <c r="AI667" s="33"/>
      <c r="AJ667" s="36"/>
      <c r="AK667" s="10">
        <v>6</v>
      </c>
      <c r="AL667" s="11">
        <v>8</v>
      </c>
      <c r="AM667" s="11">
        <v>16</v>
      </c>
      <c r="AN667" s="11">
        <v>24</v>
      </c>
      <c r="AO667" s="11">
        <v>12</v>
      </c>
      <c r="AP667" s="11">
        <v>16</v>
      </c>
      <c r="AQ667" s="11">
        <v>24</v>
      </c>
      <c r="AR667" s="11">
        <v>36</v>
      </c>
      <c r="AS667" s="11">
        <v>30</v>
      </c>
      <c r="AT667" s="11">
        <v>36</v>
      </c>
      <c r="AU667" s="11">
        <v>31</v>
      </c>
      <c r="AV667" s="11">
        <v>26</v>
      </c>
      <c r="AW667" s="12">
        <v>36</v>
      </c>
      <c r="AX667" s="13">
        <v>32</v>
      </c>
      <c r="AY667" s="13">
        <v>45</v>
      </c>
      <c r="AZ667" s="13">
        <v>60</v>
      </c>
      <c r="BA667" s="13">
        <v>58</v>
      </c>
      <c r="BB667" s="14">
        <v>56</v>
      </c>
      <c r="BC667" s="19">
        <f t="shared" si="54"/>
        <v>45</v>
      </c>
      <c r="BD667" s="55">
        <f t="shared" si="52"/>
        <v>1.0025982461838259</v>
      </c>
      <c r="BE667" s="19">
        <f t="shared" si="53"/>
        <v>0.95144527443975313</v>
      </c>
      <c r="BF667" s="19">
        <f t="shared" ref="BF667:BF730" si="55">IF($B667="","",SUM($BC643:$BC667)/25/$BM$3)</f>
        <v>0.93384865215979218</v>
      </c>
      <c r="BG667" s="19">
        <f t="shared" si="51"/>
        <v>0.98050016239038651</v>
      </c>
    </row>
    <row r="668" spans="1:59">
      <c r="A668" s="24">
        <v>667</v>
      </c>
      <c r="B668" s="31">
        <v>2007149</v>
      </c>
      <c r="C668" s="32" t="s">
        <v>666</v>
      </c>
      <c r="D668" s="21">
        <v>1</v>
      </c>
      <c r="E668" s="22">
        <v>17</v>
      </c>
      <c r="F668" s="22">
        <v>19</v>
      </c>
      <c r="G668" s="22">
        <v>22</v>
      </c>
      <c r="H668" s="22">
        <v>28</v>
      </c>
      <c r="I668" s="22">
        <v>30</v>
      </c>
      <c r="J668" s="23">
        <v>3</v>
      </c>
      <c r="Q668" s="33"/>
      <c r="R668" s="33"/>
      <c r="S668" s="33"/>
      <c r="T668" s="33"/>
      <c r="U668" s="33"/>
      <c r="V668" s="33"/>
      <c r="X668" s="34"/>
      <c r="Y668" s="33"/>
      <c r="Z668" s="33"/>
      <c r="AA668" s="33"/>
      <c r="AB668" s="33"/>
      <c r="AC668" s="35"/>
      <c r="AD668" s="33"/>
      <c r="AE668" s="33"/>
      <c r="AF668" s="33"/>
      <c r="AG668" s="33"/>
      <c r="AH668" s="33"/>
      <c r="AI668" s="33"/>
      <c r="AJ668" s="36"/>
      <c r="AK668" s="10">
        <v>6</v>
      </c>
      <c r="AL668" s="11">
        <v>9</v>
      </c>
      <c r="AM668" s="11">
        <v>12</v>
      </c>
      <c r="AN668" s="11">
        <v>15</v>
      </c>
      <c r="AO668" s="11">
        <v>12</v>
      </c>
      <c r="AP668" s="11">
        <v>21</v>
      </c>
      <c r="AQ668" s="11">
        <v>18</v>
      </c>
      <c r="AR668" s="11">
        <v>27</v>
      </c>
      <c r="AS668" s="11">
        <v>29</v>
      </c>
      <c r="AT668" s="11">
        <v>33</v>
      </c>
      <c r="AU668" s="11">
        <v>26</v>
      </c>
      <c r="AV668" s="11">
        <v>19</v>
      </c>
      <c r="AW668" s="12">
        <v>27</v>
      </c>
      <c r="AX668" s="13">
        <v>37</v>
      </c>
      <c r="AY668" s="13">
        <v>32</v>
      </c>
      <c r="AZ668" s="13">
        <v>45</v>
      </c>
      <c r="BA668" s="13">
        <v>41</v>
      </c>
      <c r="BB668" s="14">
        <v>57</v>
      </c>
      <c r="BC668" s="19">
        <f t="shared" si="54"/>
        <v>32</v>
      </c>
      <c r="BD668" s="55">
        <f t="shared" si="52"/>
        <v>0.87983111399805136</v>
      </c>
      <c r="BE668" s="19">
        <f t="shared" si="53"/>
        <v>0.88801558947710291</v>
      </c>
      <c r="BF668" s="19">
        <f t="shared" si="55"/>
        <v>0.91420591101006821</v>
      </c>
      <c r="BG668" s="19">
        <f t="shared" si="51"/>
        <v>0.96863267294576172</v>
      </c>
    </row>
    <row r="669" spans="1:59">
      <c r="A669" s="24">
        <v>668</v>
      </c>
      <c r="B669" s="31">
        <v>2007150</v>
      </c>
      <c r="C669" s="32" t="s">
        <v>667</v>
      </c>
      <c r="D669" s="21">
        <v>3</v>
      </c>
      <c r="E669" s="22">
        <v>5</v>
      </c>
      <c r="F669" s="22">
        <v>11</v>
      </c>
      <c r="G669" s="22">
        <v>13</v>
      </c>
      <c r="H669" s="22">
        <v>19</v>
      </c>
      <c r="I669" s="22">
        <v>24</v>
      </c>
      <c r="J669" s="23">
        <v>5</v>
      </c>
      <c r="Q669" s="33"/>
      <c r="R669" s="33"/>
      <c r="S669" s="33"/>
      <c r="T669" s="33"/>
      <c r="U669" s="33"/>
      <c r="V669" s="33"/>
      <c r="X669" s="34"/>
      <c r="Y669" s="33"/>
      <c r="Z669" s="33"/>
      <c r="AA669" s="33"/>
      <c r="AB669" s="33"/>
      <c r="AC669" s="35"/>
      <c r="AD669" s="33"/>
      <c r="AE669" s="33"/>
      <c r="AF669" s="33"/>
      <c r="AG669" s="33"/>
      <c r="AH669" s="33"/>
      <c r="AI669" s="33"/>
      <c r="AJ669" s="36"/>
      <c r="AK669" s="10">
        <v>6</v>
      </c>
      <c r="AL669" s="11">
        <v>11</v>
      </c>
      <c r="AM669" s="11">
        <v>15</v>
      </c>
      <c r="AN669" s="11">
        <v>15</v>
      </c>
      <c r="AO669" s="11">
        <v>26</v>
      </c>
      <c r="AP669" s="11">
        <v>19</v>
      </c>
      <c r="AQ669" s="11">
        <v>21</v>
      </c>
      <c r="AR669" s="11">
        <v>25</v>
      </c>
      <c r="AS669" s="11">
        <v>20</v>
      </c>
      <c r="AT669" s="11">
        <v>27</v>
      </c>
      <c r="AU669" s="11">
        <v>36</v>
      </c>
      <c r="AV669" s="11">
        <v>47</v>
      </c>
      <c r="AW669" s="12">
        <v>45</v>
      </c>
      <c r="AX669" s="13">
        <v>43</v>
      </c>
      <c r="AY669" s="13">
        <v>41</v>
      </c>
      <c r="AZ669" s="13">
        <v>39</v>
      </c>
      <c r="BA669" s="13">
        <v>37</v>
      </c>
      <c r="BB669" s="14">
        <v>55</v>
      </c>
      <c r="BC669" s="19">
        <f t="shared" si="54"/>
        <v>41</v>
      </c>
      <c r="BD669" s="55">
        <f t="shared" si="52"/>
        <v>0.79389412146800897</v>
      </c>
      <c r="BE669" s="19">
        <f t="shared" si="53"/>
        <v>0.89006170834686582</v>
      </c>
      <c r="BF669" s="19">
        <f t="shared" si="55"/>
        <v>0.91666125365378359</v>
      </c>
      <c r="BG669" s="19">
        <f t="shared" si="51"/>
        <v>0.96126664501461501</v>
      </c>
    </row>
    <row r="670" spans="1:59">
      <c r="A670" s="24">
        <v>669</v>
      </c>
      <c r="B670" s="31">
        <v>2007151</v>
      </c>
      <c r="C670" s="32" t="s">
        <v>668</v>
      </c>
      <c r="D670" s="21">
        <v>1</v>
      </c>
      <c r="E670" s="22">
        <v>6</v>
      </c>
      <c r="F670" s="22">
        <v>10</v>
      </c>
      <c r="G670" s="22">
        <v>11</v>
      </c>
      <c r="H670" s="22">
        <v>23</v>
      </c>
      <c r="I670" s="22">
        <v>25</v>
      </c>
      <c r="J670" s="23">
        <v>2</v>
      </c>
      <c r="Q670" s="33"/>
      <c r="R670" s="33"/>
      <c r="S670" s="33"/>
      <c r="T670" s="33"/>
      <c r="U670" s="33"/>
      <c r="V670" s="33"/>
      <c r="X670" s="34"/>
      <c r="Y670" s="33"/>
      <c r="Z670" s="33"/>
      <c r="AA670" s="33"/>
      <c r="AB670" s="33"/>
      <c r="AC670" s="35"/>
      <c r="AD670" s="33"/>
      <c r="AE670" s="33"/>
      <c r="AF670" s="33"/>
      <c r="AG670" s="33"/>
      <c r="AH670" s="33"/>
      <c r="AI670" s="33"/>
      <c r="AJ670" s="36"/>
      <c r="AK670" s="10">
        <v>7</v>
      </c>
      <c r="AL670" s="11">
        <v>12</v>
      </c>
      <c r="AM670" s="11">
        <v>6</v>
      </c>
      <c r="AN670" s="11">
        <v>16</v>
      </c>
      <c r="AO670" s="11">
        <v>20</v>
      </c>
      <c r="AP670" s="11">
        <v>20</v>
      </c>
      <c r="AQ670" s="11">
        <v>22</v>
      </c>
      <c r="AR670" s="11">
        <v>16</v>
      </c>
      <c r="AS670" s="11">
        <v>21</v>
      </c>
      <c r="AT670" s="11">
        <v>40</v>
      </c>
      <c r="AU670" s="11">
        <v>50</v>
      </c>
      <c r="AV670" s="11">
        <v>48</v>
      </c>
      <c r="AW670" s="12">
        <v>46</v>
      </c>
      <c r="AX670" s="13">
        <v>44</v>
      </c>
      <c r="AY670" s="13">
        <v>42</v>
      </c>
      <c r="AZ670" s="13">
        <v>40</v>
      </c>
      <c r="BA670" s="13">
        <v>38</v>
      </c>
      <c r="BB670" s="14">
        <v>36</v>
      </c>
      <c r="BC670" s="19">
        <f t="shared" si="54"/>
        <v>42</v>
      </c>
      <c r="BD670" s="55">
        <f t="shared" si="52"/>
        <v>0.80617083468658657</v>
      </c>
      <c r="BE670" s="19">
        <f t="shared" si="53"/>
        <v>0.91666125365378359</v>
      </c>
      <c r="BF670" s="19">
        <f t="shared" si="55"/>
        <v>0.91011367327054227</v>
      </c>
      <c r="BG670" s="19">
        <f t="shared" si="51"/>
        <v>0.95635595972718423</v>
      </c>
    </row>
    <row r="671" spans="1:59">
      <c r="A671" s="24">
        <v>670</v>
      </c>
      <c r="B671" s="31">
        <v>2007152</v>
      </c>
      <c r="C671" s="32" t="s">
        <v>669</v>
      </c>
      <c r="D671" s="21">
        <v>11</v>
      </c>
      <c r="E671" s="22">
        <v>17</v>
      </c>
      <c r="F671" s="22">
        <v>21</v>
      </c>
      <c r="G671" s="22">
        <v>29</v>
      </c>
      <c r="H671" s="22">
        <v>30</v>
      </c>
      <c r="I671" s="22">
        <v>33</v>
      </c>
      <c r="J671" s="23">
        <v>8</v>
      </c>
      <c r="Q671" s="33"/>
      <c r="R671" s="33"/>
      <c r="S671" s="33"/>
      <c r="T671" s="33"/>
      <c r="U671" s="33"/>
      <c r="V671" s="33"/>
      <c r="X671" s="34"/>
      <c r="Y671" s="33"/>
      <c r="Z671" s="33"/>
      <c r="AA671" s="33"/>
      <c r="AB671" s="33"/>
      <c r="AC671" s="35"/>
      <c r="AD671" s="33"/>
      <c r="AE671" s="33"/>
      <c r="AF671" s="33"/>
      <c r="AG671" s="33"/>
      <c r="AH671" s="33"/>
      <c r="AI671" s="33"/>
      <c r="AJ671" s="36"/>
      <c r="AK671" s="10">
        <v>6</v>
      </c>
      <c r="AL671" s="11">
        <v>9</v>
      </c>
      <c r="AM671" s="11">
        <v>11</v>
      </c>
      <c r="AN671" s="11">
        <v>21</v>
      </c>
      <c r="AO671" s="11">
        <v>15</v>
      </c>
      <c r="AP671" s="11">
        <v>21</v>
      </c>
      <c r="AQ671" s="11">
        <v>24</v>
      </c>
      <c r="AR671" s="11">
        <v>21</v>
      </c>
      <c r="AS671" s="11">
        <v>31</v>
      </c>
      <c r="AT671" s="11">
        <v>45</v>
      </c>
      <c r="AU671" s="11">
        <v>37</v>
      </c>
      <c r="AV671" s="11">
        <v>29</v>
      </c>
      <c r="AW671" s="12">
        <v>36</v>
      </c>
      <c r="AX671" s="13">
        <v>45</v>
      </c>
      <c r="AY671" s="13">
        <v>56</v>
      </c>
      <c r="AZ671" s="13">
        <v>69</v>
      </c>
      <c r="BA671" s="13">
        <v>65</v>
      </c>
      <c r="BB671" s="14">
        <v>61</v>
      </c>
      <c r="BC671" s="19">
        <f t="shared" si="54"/>
        <v>56</v>
      </c>
      <c r="BD671" s="55">
        <f t="shared" si="52"/>
        <v>0.88392335173757719</v>
      </c>
      <c r="BE671" s="19">
        <f t="shared" si="53"/>
        <v>0.92075349139330953</v>
      </c>
      <c r="BF671" s="19">
        <f t="shared" si="55"/>
        <v>0.90520298798311138</v>
      </c>
      <c r="BG671" s="19">
        <f t="shared" si="51"/>
        <v>0.96372198765833061</v>
      </c>
    </row>
    <row r="672" spans="1:59">
      <c r="A672" s="24">
        <v>671</v>
      </c>
      <c r="B672" s="31">
        <v>2007153</v>
      </c>
      <c r="C672" s="32" t="s">
        <v>670</v>
      </c>
      <c r="D672" s="21">
        <v>1</v>
      </c>
      <c r="E672" s="22">
        <v>4</v>
      </c>
      <c r="F672" s="22">
        <v>19</v>
      </c>
      <c r="G672" s="22">
        <v>20</v>
      </c>
      <c r="H672" s="22">
        <v>25</v>
      </c>
      <c r="I672" s="22">
        <v>31</v>
      </c>
      <c r="J672" s="23">
        <v>15</v>
      </c>
      <c r="Q672" s="33"/>
      <c r="R672" s="33"/>
      <c r="S672" s="33"/>
      <c r="T672" s="33"/>
      <c r="U672" s="33"/>
      <c r="V672" s="33"/>
      <c r="X672" s="34"/>
      <c r="Y672" s="33"/>
      <c r="Z672" s="33"/>
      <c r="AA672" s="33"/>
      <c r="AB672" s="33"/>
      <c r="AC672" s="35"/>
      <c r="AD672" s="33"/>
      <c r="AE672" s="33"/>
      <c r="AF672" s="33"/>
      <c r="AG672" s="33"/>
      <c r="AH672" s="33"/>
      <c r="AI672" s="33"/>
      <c r="AJ672" s="36"/>
      <c r="AK672" s="10">
        <v>7</v>
      </c>
      <c r="AL672" s="11">
        <v>8</v>
      </c>
      <c r="AM672" s="11">
        <v>10</v>
      </c>
      <c r="AN672" s="11">
        <v>10</v>
      </c>
      <c r="AO672" s="11">
        <v>23</v>
      </c>
      <c r="AP672" s="11">
        <v>20</v>
      </c>
      <c r="AQ672" s="11">
        <v>19</v>
      </c>
      <c r="AR672" s="11">
        <v>20</v>
      </c>
      <c r="AS672" s="11">
        <v>34</v>
      </c>
      <c r="AT672" s="11">
        <v>28</v>
      </c>
      <c r="AU672" s="11">
        <v>35</v>
      </c>
      <c r="AV672" s="11">
        <v>30</v>
      </c>
      <c r="AW672" s="12">
        <v>25</v>
      </c>
      <c r="AX672" s="13">
        <v>36</v>
      </c>
      <c r="AY672" s="13">
        <v>32</v>
      </c>
      <c r="AZ672" s="13">
        <v>28</v>
      </c>
      <c r="BA672" s="13">
        <v>24</v>
      </c>
      <c r="BB672" s="14">
        <v>40</v>
      </c>
      <c r="BC672" s="19">
        <f t="shared" si="54"/>
        <v>32</v>
      </c>
      <c r="BD672" s="55">
        <f t="shared" si="52"/>
        <v>0.83072426112374154</v>
      </c>
      <c r="BE672" s="19">
        <f t="shared" si="53"/>
        <v>0.91666125365378359</v>
      </c>
      <c r="BF672" s="19">
        <f t="shared" si="55"/>
        <v>0.89128937966872368</v>
      </c>
      <c r="BG672" s="19">
        <f t="shared" si="51"/>
        <v>0.95144527443975313</v>
      </c>
    </row>
    <row r="673" spans="1:59">
      <c r="A673" s="24">
        <v>672</v>
      </c>
      <c r="B673" s="31">
        <v>2008001</v>
      </c>
      <c r="C673" s="32" t="s">
        <v>671</v>
      </c>
      <c r="D673" s="21">
        <v>2</v>
      </c>
      <c r="E673" s="22">
        <v>4</v>
      </c>
      <c r="F673" s="22">
        <v>7</v>
      </c>
      <c r="G673" s="22">
        <v>9</v>
      </c>
      <c r="H673" s="22">
        <v>14</v>
      </c>
      <c r="I673" s="22">
        <v>29</v>
      </c>
      <c r="J673" s="23">
        <v>3</v>
      </c>
      <c r="Q673" s="33"/>
      <c r="R673" s="33"/>
      <c r="S673" s="33"/>
      <c r="T673" s="33"/>
      <c r="U673" s="33"/>
      <c r="V673" s="33"/>
      <c r="X673" s="34"/>
      <c r="Y673" s="33"/>
      <c r="Z673" s="33"/>
      <c r="AA673" s="33"/>
      <c r="AB673" s="33"/>
      <c r="AC673" s="35"/>
      <c r="AD673" s="33"/>
      <c r="AE673" s="33"/>
      <c r="AF673" s="33"/>
      <c r="AG673" s="33"/>
      <c r="AH673" s="33"/>
      <c r="AI673" s="33"/>
      <c r="AJ673" s="36"/>
      <c r="AK673" s="10">
        <v>8</v>
      </c>
      <c r="AL673" s="11">
        <v>9</v>
      </c>
      <c r="AM673" s="11">
        <v>20</v>
      </c>
      <c r="AN673" s="11">
        <v>17</v>
      </c>
      <c r="AO673" s="11">
        <v>9</v>
      </c>
      <c r="AP673" s="11">
        <v>25</v>
      </c>
      <c r="AQ673" s="11">
        <v>20</v>
      </c>
      <c r="AR673" s="11">
        <v>35</v>
      </c>
      <c r="AS673" s="11">
        <v>32</v>
      </c>
      <c r="AT673" s="11">
        <v>29</v>
      </c>
      <c r="AU673" s="11">
        <v>26</v>
      </c>
      <c r="AV673" s="11">
        <v>23</v>
      </c>
      <c r="AW673" s="12">
        <v>50</v>
      </c>
      <c r="AX673" s="13">
        <v>49</v>
      </c>
      <c r="AY673" s="13">
        <v>48</v>
      </c>
      <c r="AZ673" s="13">
        <v>47</v>
      </c>
      <c r="BA673" s="13">
        <v>46</v>
      </c>
      <c r="BB673" s="14">
        <v>45</v>
      </c>
      <c r="BC673" s="19">
        <f t="shared" si="54"/>
        <v>48</v>
      </c>
      <c r="BD673" s="55">
        <f t="shared" si="52"/>
        <v>0.89620006495615456</v>
      </c>
      <c r="BE673" s="19">
        <f t="shared" si="53"/>
        <v>0.88801558947710291</v>
      </c>
      <c r="BF673" s="19">
        <f t="shared" si="55"/>
        <v>0.90029230269568039</v>
      </c>
      <c r="BG673" s="19">
        <f t="shared" si="51"/>
        <v>0.94898993179603774</v>
      </c>
    </row>
    <row r="674" spans="1:59">
      <c r="A674" s="24">
        <v>673</v>
      </c>
      <c r="B674" s="31">
        <v>2008002</v>
      </c>
      <c r="C674" s="32" t="s">
        <v>672</v>
      </c>
      <c r="D674" s="21">
        <v>3</v>
      </c>
      <c r="E674" s="22">
        <v>4</v>
      </c>
      <c r="F674" s="22">
        <v>18</v>
      </c>
      <c r="G674" s="22">
        <v>22</v>
      </c>
      <c r="H674" s="22">
        <v>25</v>
      </c>
      <c r="I674" s="22">
        <v>29</v>
      </c>
      <c r="J674" s="23">
        <v>9</v>
      </c>
      <c r="Q674" s="33"/>
      <c r="R674" s="33"/>
      <c r="S674" s="33"/>
      <c r="T674" s="33"/>
      <c r="U674" s="33"/>
      <c r="V674" s="33"/>
      <c r="X674" s="34"/>
      <c r="Y674" s="33"/>
      <c r="Z674" s="33"/>
      <c r="AA674" s="33"/>
      <c r="AB674" s="33"/>
      <c r="AC674" s="35"/>
      <c r="AD674" s="33"/>
      <c r="AE674" s="33"/>
      <c r="AF674" s="33"/>
      <c r="AG674" s="33"/>
      <c r="AH674" s="33"/>
      <c r="AI674" s="33"/>
      <c r="AJ674" s="36"/>
      <c r="AK674" s="10">
        <v>5</v>
      </c>
      <c r="AL674" s="11">
        <v>9</v>
      </c>
      <c r="AM674" s="11">
        <v>16</v>
      </c>
      <c r="AN674" s="11">
        <v>17</v>
      </c>
      <c r="AO674" s="11">
        <v>17</v>
      </c>
      <c r="AP674" s="11">
        <v>21</v>
      </c>
      <c r="AQ674" s="11">
        <v>20</v>
      </c>
      <c r="AR674" s="11">
        <v>31</v>
      </c>
      <c r="AS674" s="11">
        <v>24</v>
      </c>
      <c r="AT674" s="11">
        <v>29</v>
      </c>
      <c r="AU674" s="11">
        <v>36</v>
      </c>
      <c r="AV674" s="11">
        <v>31</v>
      </c>
      <c r="AW674" s="12">
        <v>41</v>
      </c>
      <c r="AX674" s="13">
        <v>37</v>
      </c>
      <c r="AY674" s="13">
        <v>33</v>
      </c>
      <c r="AZ674" s="13">
        <v>29</v>
      </c>
      <c r="BA674" s="13">
        <v>44</v>
      </c>
      <c r="BB674" s="14">
        <v>41</v>
      </c>
      <c r="BC674" s="19">
        <f t="shared" si="54"/>
        <v>33</v>
      </c>
      <c r="BD674" s="55">
        <f t="shared" si="52"/>
        <v>0.86346216303994805</v>
      </c>
      <c r="BE674" s="19">
        <f t="shared" si="53"/>
        <v>0.82867814225397851</v>
      </c>
      <c r="BF674" s="19">
        <f t="shared" si="55"/>
        <v>0.88474179928548236</v>
      </c>
      <c r="BG674" s="19">
        <f t="shared" si="51"/>
        <v>0.9473530367002273</v>
      </c>
    </row>
    <row r="675" spans="1:59">
      <c r="A675" s="24">
        <v>674</v>
      </c>
      <c r="B675" s="31">
        <v>2008003</v>
      </c>
      <c r="C675" s="32" t="s">
        <v>673</v>
      </c>
      <c r="D675" s="21">
        <v>6</v>
      </c>
      <c r="E675" s="22">
        <v>8</v>
      </c>
      <c r="F675" s="22">
        <v>11</v>
      </c>
      <c r="G675" s="22">
        <v>13</v>
      </c>
      <c r="H675" s="22">
        <v>17</v>
      </c>
      <c r="I675" s="22">
        <v>19</v>
      </c>
      <c r="J675" s="23">
        <v>12</v>
      </c>
      <c r="Q675" s="33"/>
      <c r="R675" s="33"/>
      <c r="S675" s="33"/>
      <c r="T675" s="33"/>
      <c r="U675" s="33"/>
      <c r="V675" s="33"/>
      <c r="X675" s="34"/>
      <c r="Y675" s="33"/>
      <c r="Z675" s="33"/>
      <c r="AA675" s="33"/>
      <c r="AB675" s="33"/>
      <c r="AC675" s="35"/>
      <c r="AD675" s="33"/>
      <c r="AE675" s="33"/>
      <c r="AF675" s="33"/>
      <c r="AG675" s="33"/>
      <c r="AH675" s="33"/>
      <c r="AI675" s="33"/>
      <c r="AJ675" s="36"/>
      <c r="AK675" s="10">
        <v>8</v>
      </c>
      <c r="AL675" s="11">
        <v>10</v>
      </c>
      <c r="AM675" s="11">
        <v>14</v>
      </c>
      <c r="AN675" s="11">
        <v>14</v>
      </c>
      <c r="AO675" s="11">
        <v>25</v>
      </c>
      <c r="AP675" s="11">
        <v>18</v>
      </c>
      <c r="AQ675" s="11">
        <v>29</v>
      </c>
      <c r="AR675" s="11">
        <v>34</v>
      </c>
      <c r="AS675" s="11">
        <v>30</v>
      </c>
      <c r="AT675" s="11">
        <v>38</v>
      </c>
      <c r="AU675" s="11">
        <v>35</v>
      </c>
      <c r="AV675" s="11">
        <v>46</v>
      </c>
      <c r="AW675" s="12">
        <v>44</v>
      </c>
      <c r="AX675" s="13">
        <v>42</v>
      </c>
      <c r="AY675" s="13">
        <v>40</v>
      </c>
      <c r="AZ675" s="13">
        <v>56</v>
      </c>
      <c r="BA675" s="13">
        <v>55</v>
      </c>
      <c r="BB675" s="14">
        <v>74</v>
      </c>
      <c r="BC675" s="19">
        <f t="shared" si="54"/>
        <v>40</v>
      </c>
      <c r="BD675" s="55">
        <f t="shared" si="52"/>
        <v>0.85527768756089628</v>
      </c>
      <c r="BE675" s="19">
        <f t="shared" si="53"/>
        <v>0.83072426112374154</v>
      </c>
      <c r="BF675" s="19">
        <f t="shared" si="55"/>
        <v>0.87983111399805136</v>
      </c>
      <c r="BG675" s="19">
        <f t="shared" si="51"/>
        <v>0.94571614160441697</v>
      </c>
    </row>
    <row r="676" spans="1:59">
      <c r="A676" s="24">
        <v>675</v>
      </c>
      <c r="B676" s="31">
        <v>2008004</v>
      </c>
      <c r="C676" s="32" t="s">
        <v>674</v>
      </c>
      <c r="D676" s="21">
        <v>4</v>
      </c>
      <c r="E676" s="22">
        <v>8</v>
      </c>
      <c r="F676" s="22">
        <v>22</v>
      </c>
      <c r="G676" s="22">
        <v>23</v>
      </c>
      <c r="H676" s="22">
        <v>27</v>
      </c>
      <c r="I676" s="22">
        <v>29</v>
      </c>
      <c r="J676" s="23">
        <v>8</v>
      </c>
      <c r="Q676" s="33"/>
      <c r="R676" s="33"/>
      <c r="S676" s="33"/>
      <c r="T676" s="33"/>
      <c r="U676" s="33"/>
      <c r="V676" s="33"/>
      <c r="X676" s="34"/>
      <c r="Y676" s="33"/>
      <c r="Z676" s="33"/>
      <c r="AA676" s="33"/>
      <c r="AB676" s="33"/>
      <c r="AC676" s="35"/>
      <c r="AD676" s="33"/>
      <c r="AE676" s="33"/>
      <c r="AF676" s="33"/>
      <c r="AG676" s="33"/>
      <c r="AH676" s="33"/>
      <c r="AI676" s="33"/>
      <c r="AJ676" s="36"/>
      <c r="AK676" s="10">
        <v>8</v>
      </c>
      <c r="AL676" s="11">
        <v>9</v>
      </c>
      <c r="AM676" s="11">
        <v>18</v>
      </c>
      <c r="AN676" s="11">
        <v>23</v>
      </c>
      <c r="AO676" s="11">
        <v>15</v>
      </c>
      <c r="AP676" s="11">
        <v>25</v>
      </c>
      <c r="AQ676" s="11">
        <v>23</v>
      </c>
      <c r="AR676" s="11">
        <v>33</v>
      </c>
      <c r="AS676" s="11">
        <v>25</v>
      </c>
      <c r="AT676" s="11">
        <v>41</v>
      </c>
      <c r="AU676" s="11">
        <v>35</v>
      </c>
      <c r="AV676" s="11">
        <v>43</v>
      </c>
      <c r="AW676" s="12">
        <v>53</v>
      </c>
      <c r="AX676" s="13">
        <v>49</v>
      </c>
      <c r="AY676" s="13">
        <v>45</v>
      </c>
      <c r="AZ676" s="13">
        <v>41</v>
      </c>
      <c r="BA676" s="13">
        <v>37</v>
      </c>
      <c r="BB676" s="14">
        <v>33</v>
      </c>
      <c r="BC676" s="19">
        <f t="shared" si="54"/>
        <v>45</v>
      </c>
      <c r="BD676" s="55">
        <f t="shared" si="52"/>
        <v>0.8102630724261124</v>
      </c>
      <c r="BE676" s="19">
        <f t="shared" si="53"/>
        <v>0.84709321208184474</v>
      </c>
      <c r="BF676" s="19">
        <f t="shared" si="55"/>
        <v>0.88310490418967191</v>
      </c>
      <c r="BG676" s="19">
        <f t="shared" si="51"/>
        <v>0.94858070802208505</v>
      </c>
    </row>
    <row r="677" spans="1:59">
      <c r="A677" s="24">
        <v>676</v>
      </c>
      <c r="B677" s="31">
        <v>2008005</v>
      </c>
      <c r="C677" s="32" t="s">
        <v>675</v>
      </c>
      <c r="D677" s="21">
        <v>3</v>
      </c>
      <c r="E677" s="22">
        <v>5</v>
      </c>
      <c r="F677" s="22">
        <v>15</v>
      </c>
      <c r="G677" s="22">
        <v>22</v>
      </c>
      <c r="H677" s="22">
        <v>24</v>
      </c>
      <c r="I677" s="22">
        <v>25</v>
      </c>
      <c r="J677" s="23">
        <v>15</v>
      </c>
      <c r="Q677" s="33"/>
      <c r="R677" s="33"/>
      <c r="S677" s="33"/>
      <c r="T677" s="33"/>
      <c r="U677" s="33"/>
      <c r="V677" s="33"/>
      <c r="X677" s="34"/>
      <c r="Y677" s="33"/>
      <c r="Z677" s="33"/>
      <c r="AA677" s="33"/>
      <c r="AB677" s="33"/>
      <c r="AC677" s="35"/>
      <c r="AD677" s="33"/>
      <c r="AE677" s="33"/>
      <c r="AF677" s="33"/>
      <c r="AG677" s="33"/>
      <c r="AH677" s="33"/>
      <c r="AI677" s="33"/>
      <c r="AJ677" s="36"/>
      <c r="AK677" s="10">
        <v>4</v>
      </c>
      <c r="AL677" s="11">
        <v>10</v>
      </c>
      <c r="AM677" s="11">
        <v>9</v>
      </c>
      <c r="AN677" s="11">
        <v>16</v>
      </c>
      <c r="AO677" s="11">
        <v>17</v>
      </c>
      <c r="AP677" s="11">
        <v>22</v>
      </c>
      <c r="AQ677" s="11">
        <v>31</v>
      </c>
      <c r="AR677" s="11">
        <v>24</v>
      </c>
      <c r="AS677" s="11">
        <v>17</v>
      </c>
      <c r="AT677" s="11">
        <v>22</v>
      </c>
      <c r="AU677" s="11">
        <v>42</v>
      </c>
      <c r="AV677" s="11">
        <v>38</v>
      </c>
      <c r="AW677" s="12">
        <v>34</v>
      </c>
      <c r="AX677" s="13">
        <v>46</v>
      </c>
      <c r="AY677" s="13">
        <v>43</v>
      </c>
      <c r="AZ677" s="13">
        <v>40</v>
      </c>
      <c r="BA677" s="13">
        <v>37</v>
      </c>
      <c r="BB677" s="14">
        <v>34</v>
      </c>
      <c r="BC677" s="19">
        <f t="shared" si="54"/>
        <v>43</v>
      </c>
      <c r="BD677" s="55">
        <f t="shared" si="52"/>
        <v>0.85527768756089628</v>
      </c>
      <c r="BE677" s="19">
        <f t="shared" si="53"/>
        <v>0.84300097434231902</v>
      </c>
      <c r="BF677" s="19">
        <f t="shared" si="55"/>
        <v>0.87246508606690487</v>
      </c>
      <c r="BG677" s="19">
        <f t="shared" si="51"/>
        <v>0.94407924650860664</v>
      </c>
    </row>
    <row r="678" spans="1:59">
      <c r="A678" s="24">
        <v>677</v>
      </c>
      <c r="B678" s="31">
        <v>2008006</v>
      </c>
      <c r="C678" s="32" t="s">
        <v>676</v>
      </c>
      <c r="D678" s="21">
        <v>1</v>
      </c>
      <c r="E678" s="22">
        <v>14</v>
      </c>
      <c r="F678" s="22">
        <v>16</v>
      </c>
      <c r="G678" s="22">
        <v>18</v>
      </c>
      <c r="H678" s="22">
        <v>22</v>
      </c>
      <c r="I678" s="22">
        <v>27</v>
      </c>
      <c r="J678" s="23">
        <v>14</v>
      </c>
      <c r="Q678" s="33"/>
      <c r="R678" s="33"/>
      <c r="S678" s="33"/>
      <c r="T678" s="33"/>
      <c r="U678" s="33"/>
      <c r="V678" s="33"/>
      <c r="X678" s="34"/>
      <c r="Y678" s="33"/>
      <c r="Z678" s="33"/>
      <c r="AA678" s="33"/>
      <c r="AB678" s="33"/>
      <c r="AC678" s="35"/>
      <c r="AD678" s="33"/>
      <c r="AE678" s="33"/>
      <c r="AF678" s="33"/>
      <c r="AG678" s="33"/>
      <c r="AH678" s="33"/>
      <c r="AI678" s="33"/>
      <c r="AJ678" s="36"/>
      <c r="AK678" s="10">
        <v>5</v>
      </c>
      <c r="AL678" s="11">
        <v>10</v>
      </c>
      <c r="AM678" s="11">
        <v>13</v>
      </c>
      <c r="AN678" s="11">
        <v>14</v>
      </c>
      <c r="AO678" s="11">
        <v>14</v>
      </c>
      <c r="AP678" s="11">
        <v>18</v>
      </c>
      <c r="AQ678" s="11">
        <v>17</v>
      </c>
      <c r="AR678" s="11">
        <v>28</v>
      </c>
      <c r="AS678" s="11">
        <v>21</v>
      </c>
      <c r="AT678" s="11">
        <v>26</v>
      </c>
      <c r="AU678" s="11">
        <v>20</v>
      </c>
      <c r="AV678" s="11">
        <v>28</v>
      </c>
      <c r="AW678" s="12">
        <v>38</v>
      </c>
      <c r="AX678" s="13">
        <v>34</v>
      </c>
      <c r="AY678" s="13">
        <v>47</v>
      </c>
      <c r="AZ678" s="13">
        <v>44</v>
      </c>
      <c r="BA678" s="13">
        <v>60</v>
      </c>
      <c r="BB678" s="14">
        <v>58</v>
      </c>
      <c r="BC678" s="19">
        <f t="shared" si="54"/>
        <v>47</v>
      </c>
      <c r="BD678" s="55">
        <f t="shared" si="52"/>
        <v>0.85118544982137057</v>
      </c>
      <c r="BE678" s="19">
        <f t="shared" si="53"/>
        <v>0.87369275738876262</v>
      </c>
      <c r="BF678" s="19">
        <f t="shared" si="55"/>
        <v>0.88064956154595642</v>
      </c>
      <c r="BG678" s="19">
        <f t="shared" si="51"/>
        <v>0.94407924650860664</v>
      </c>
    </row>
    <row r="679" spans="1:59">
      <c r="A679" s="24">
        <v>678</v>
      </c>
      <c r="B679" s="31">
        <v>2008007</v>
      </c>
      <c r="C679" s="32" t="s">
        <v>677</v>
      </c>
      <c r="D679" s="21">
        <v>1</v>
      </c>
      <c r="E679" s="22">
        <v>13</v>
      </c>
      <c r="F679" s="22">
        <v>17</v>
      </c>
      <c r="G679" s="22">
        <v>22</v>
      </c>
      <c r="H679" s="22">
        <v>23</v>
      </c>
      <c r="I679" s="22">
        <v>30</v>
      </c>
      <c r="J679" s="23">
        <v>11</v>
      </c>
      <c r="Q679" s="33"/>
      <c r="R679" s="33"/>
      <c r="S679" s="33"/>
      <c r="T679" s="33"/>
      <c r="U679" s="33"/>
      <c r="V679" s="33"/>
      <c r="X679" s="34"/>
      <c r="Y679" s="33"/>
      <c r="Z679" s="33"/>
      <c r="AA679" s="33"/>
      <c r="AB679" s="33"/>
      <c r="AC679" s="35"/>
      <c r="AD679" s="33"/>
      <c r="AE679" s="33"/>
      <c r="AF679" s="33"/>
      <c r="AG679" s="33"/>
      <c r="AH679" s="33"/>
      <c r="AI679" s="33"/>
      <c r="AJ679" s="36"/>
      <c r="AK679" s="10">
        <v>7</v>
      </c>
      <c r="AL679" s="11">
        <v>10</v>
      </c>
      <c r="AM679" s="11">
        <v>11</v>
      </c>
      <c r="AN679" s="11">
        <v>16</v>
      </c>
      <c r="AO679" s="11">
        <v>15</v>
      </c>
      <c r="AP679" s="11">
        <v>26</v>
      </c>
      <c r="AQ679" s="11">
        <v>25</v>
      </c>
      <c r="AR679" s="11">
        <v>16</v>
      </c>
      <c r="AS679" s="11">
        <v>18</v>
      </c>
      <c r="AT679" s="11">
        <v>34</v>
      </c>
      <c r="AU679" s="11">
        <v>28</v>
      </c>
      <c r="AV679" s="11">
        <v>36</v>
      </c>
      <c r="AW679" s="12">
        <v>31</v>
      </c>
      <c r="AX679" s="13">
        <v>42</v>
      </c>
      <c r="AY679" s="13">
        <v>38</v>
      </c>
      <c r="AZ679" s="13">
        <v>52</v>
      </c>
      <c r="BA679" s="13">
        <v>49</v>
      </c>
      <c r="BB679" s="14">
        <v>46</v>
      </c>
      <c r="BC679" s="19">
        <f t="shared" si="54"/>
        <v>38</v>
      </c>
      <c r="BD679" s="55">
        <f t="shared" si="52"/>
        <v>0.87164663851899971</v>
      </c>
      <c r="BE679" s="19">
        <f t="shared" si="53"/>
        <v>0.86755440077947377</v>
      </c>
      <c r="BF679" s="19">
        <f t="shared" si="55"/>
        <v>0.85691458265670672</v>
      </c>
      <c r="BG679" s="19">
        <f t="shared" si="51"/>
        <v>0.94080545631698598</v>
      </c>
    </row>
    <row r="680" spans="1:59">
      <c r="A680" s="24">
        <v>679</v>
      </c>
      <c r="B680" s="31">
        <v>2008008</v>
      </c>
      <c r="C680" s="32" t="s">
        <v>678</v>
      </c>
      <c r="D680" s="21">
        <v>2</v>
      </c>
      <c r="E680" s="22">
        <v>15</v>
      </c>
      <c r="F680" s="22">
        <v>16</v>
      </c>
      <c r="G680" s="22">
        <v>23</v>
      </c>
      <c r="H680" s="22">
        <v>26</v>
      </c>
      <c r="I680" s="22">
        <v>27</v>
      </c>
      <c r="J680" s="23">
        <v>7</v>
      </c>
      <c r="Q680" s="33"/>
      <c r="R680" s="33"/>
      <c r="S680" s="33"/>
      <c r="T680" s="33"/>
      <c r="U680" s="33"/>
      <c r="V680" s="33"/>
      <c r="X680" s="34"/>
      <c r="Y680" s="33"/>
      <c r="Z680" s="33"/>
      <c r="AA680" s="33"/>
      <c r="AB680" s="33"/>
      <c r="AC680" s="35"/>
      <c r="AD680" s="33"/>
      <c r="AE680" s="33"/>
      <c r="AF680" s="33"/>
      <c r="AG680" s="33"/>
      <c r="AH680" s="33"/>
      <c r="AI680" s="33"/>
      <c r="AJ680" s="36"/>
      <c r="AK680" s="10">
        <v>7</v>
      </c>
      <c r="AL680" s="11">
        <v>13</v>
      </c>
      <c r="AM680" s="11">
        <v>9</v>
      </c>
      <c r="AN680" s="11">
        <v>19</v>
      </c>
      <c r="AO680" s="11">
        <v>18</v>
      </c>
      <c r="AP680" s="11">
        <v>21</v>
      </c>
      <c r="AQ680" s="11">
        <v>28</v>
      </c>
      <c r="AR680" s="11">
        <v>29</v>
      </c>
      <c r="AS680" s="11">
        <v>21</v>
      </c>
      <c r="AT680" s="11">
        <v>25</v>
      </c>
      <c r="AU680" s="11">
        <v>18</v>
      </c>
      <c r="AV680" s="11">
        <v>39</v>
      </c>
      <c r="AW680" s="12">
        <v>34</v>
      </c>
      <c r="AX680" s="13">
        <v>45</v>
      </c>
      <c r="AY680" s="13">
        <v>58</v>
      </c>
      <c r="AZ680" s="13">
        <v>55</v>
      </c>
      <c r="BA680" s="13">
        <v>52</v>
      </c>
      <c r="BB680" s="14">
        <v>49</v>
      </c>
      <c r="BC680" s="19">
        <f t="shared" si="54"/>
        <v>58</v>
      </c>
      <c r="BD680" s="55">
        <f t="shared" si="52"/>
        <v>0.9453069178304645</v>
      </c>
      <c r="BE680" s="19">
        <f t="shared" si="53"/>
        <v>0.90029230269568039</v>
      </c>
      <c r="BF680" s="19">
        <f t="shared" si="55"/>
        <v>0.88146800909386158</v>
      </c>
      <c r="BG680" s="19">
        <f t="shared" si="51"/>
        <v>0.94571614160441697</v>
      </c>
    </row>
    <row r="681" spans="1:59">
      <c r="A681" s="24">
        <v>680</v>
      </c>
      <c r="B681" s="31">
        <v>2008009</v>
      </c>
      <c r="C681" s="32" t="s">
        <v>679</v>
      </c>
      <c r="D681" s="21">
        <v>9</v>
      </c>
      <c r="E681" s="22">
        <v>21</v>
      </c>
      <c r="F681" s="22">
        <v>29</v>
      </c>
      <c r="G681" s="22">
        <v>30</v>
      </c>
      <c r="H681" s="22">
        <v>31</v>
      </c>
      <c r="I681" s="22">
        <v>32</v>
      </c>
      <c r="J681" s="23">
        <v>16</v>
      </c>
      <c r="Q681" s="33"/>
      <c r="R681" s="33"/>
      <c r="S681" s="33"/>
      <c r="T681" s="33"/>
      <c r="U681" s="33"/>
      <c r="V681" s="33"/>
      <c r="X681" s="34"/>
      <c r="Y681" s="33"/>
      <c r="Z681" s="33"/>
      <c r="AA681" s="33"/>
      <c r="AB681" s="33"/>
      <c r="AC681" s="35"/>
      <c r="AD681" s="33"/>
      <c r="AE681" s="33"/>
      <c r="AF681" s="33"/>
      <c r="AG681" s="33"/>
      <c r="AH681" s="33"/>
      <c r="AI681" s="33"/>
      <c r="AJ681" s="36"/>
      <c r="AK681" s="10">
        <v>5</v>
      </c>
      <c r="AL681" s="11">
        <v>8</v>
      </c>
      <c r="AM681" s="11">
        <v>12</v>
      </c>
      <c r="AN681" s="11">
        <v>14</v>
      </c>
      <c r="AO681" s="11">
        <v>12</v>
      </c>
      <c r="AP681" s="11">
        <v>24</v>
      </c>
      <c r="AQ681" s="11">
        <v>17</v>
      </c>
      <c r="AR681" s="11">
        <v>22</v>
      </c>
      <c r="AS681" s="11">
        <v>53</v>
      </c>
      <c r="AT681" s="11">
        <v>44</v>
      </c>
      <c r="AU681" s="11">
        <v>35</v>
      </c>
      <c r="AV681" s="11">
        <v>26</v>
      </c>
      <c r="AW681" s="12">
        <v>32</v>
      </c>
      <c r="AX681" s="13">
        <v>56</v>
      </c>
      <c r="AY681" s="13">
        <v>67</v>
      </c>
      <c r="AZ681" s="13">
        <v>62</v>
      </c>
      <c r="BA681" s="13">
        <v>57</v>
      </c>
      <c r="BB681" s="14">
        <v>52</v>
      </c>
      <c r="BC681" s="19">
        <f t="shared" si="54"/>
        <v>67</v>
      </c>
      <c r="BD681" s="55">
        <f t="shared" si="52"/>
        <v>1.0353361481000325</v>
      </c>
      <c r="BE681" s="19">
        <f t="shared" si="53"/>
        <v>0.92279961026307245</v>
      </c>
      <c r="BF681" s="19">
        <f t="shared" si="55"/>
        <v>0.91420591101006821</v>
      </c>
      <c r="BG681" s="19">
        <f t="shared" si="51"/>
        <v>0.94407924650860664</v>
      </c>
    </row>
    <row r="682" spans="1:59">
      <c r="A682" s="24">
        <v>681</v>
      </c>
      <c r="B682" s="31">
        <v>2008010</v>
      </c>
      <c r="C682" s="32" t="s">
        <v>680</v>
      </c>
      <c r="D682" s="21">
        <v>3</v>
      </c>
      <c r="E682" s="22">
        <v>8</v>
      </c>
      <c r="F682" s="22">
        <v>11</v>
      </c>
      <c r="G682" s="22">
        <v>17</v>
      </c>
      <c r="H682" s="22">
        <v>21</v>
      </c>
      <c r="I682" s="22">
        <v>27</v>
      </c>
      <c r="J682" s="23">
        <v>9</v>
      </c>
      <c r="Q682" s="33"/>
      <c r="R682" s="33"/>
      <c r="S682" s="33"/>
      <c r="T682" s="33"/>
      <c r="U682" s="33"/>
      <c r="V682" s="33"/>
      <c r="X682" s="34"/>
      <c r="Y682" s="33"/>
      <c r="Z682" s="33"/>
      <c r="AA682" s="33"/>
      <c r="AB682" s="33"/>
      <c r="AC682" s="35"/>
      <c r="AD682" s="33"/>
      <c r="AE682" s="33"/>
      <c r="AF682" s="33"/>
      <c r="AG682" s="33"/>
      <c r="AH682" s="33"/>
      <c r="AI682" s="33"/>
      <c r="AJ682" s="36"/>
      <c r="AK682" s="10">
        <v>6</v>
      </c>
      <c r="AL682" s="11">
        <v>11</v>
      </c>
      <c r="AM682" s="11">
        <v>12</v>
      </c>
      <c r="AN682" s="11">
        <v>21</v>
      </c>
      <c r="AO682" s="11">
        <v>17</v>
      </c>
      <c r="AP682" s="11">
        <v>15</v>
      </c>
      <c r="AQ682" s="11">
        <v>24</v>
      </c>
      <c r="AR682" s="11">
        <v>27</v>
      </c>
      <c r="AS682" s="11">
        <v>32</v>
      </c>
      <c r="AT682" s="11">
        <v>39</v>
      </c>
      <c r="AU682" s="11">
        <v>35</v>
      </c>
      <c r="AV682" s="11">
        <v>45</v>
      </c>
      <c r="AW682" s="12">
        <v>42</v>
      </c>
      <c r="AX682" s="13">
        <v>39</v>
      </c>
      <c r="AY682" s="13">
        <v>36</v>
      </c>
      <c r="AZ682" s="13">
        <v>51</v>
      </c>
      <c r="BA682" s="13">
        <v>49</v>
      </c>
      <c r="BB682" s="14">
        <v>47</v>
      </c>
      <c r="BC682" s="19">
        <f t="shared" si="54"/>
        <v>36</v>
      </c>
      <c r="BD682" s="55">
        <f t="shared" si="52"/>
        <v>1.0066904839233517</v>
      </c>
      <c r="BE682" s="19">
        <f t="shared" si="53"/>
        <v>0.9309840857421241</v>
      </c>
      <c r="BF682" s="19">
        <f t="shared" si="55"/>
        <v>0.9191165962974992</v>
      </c>
      <c r="BG682" s="19">
        <f t="shared" si="51"/>
        <v>0.94162390386489125</v>
      </c>
    </row>
    <row r="683" spans="1:59">
      <c r="A683" s="24">
        <v>682</v>
      </c>
      <c r="B683" s="31">
        <v>2008011</v>
      </c>
      <c r="C683" s="32" t="s">
        <v>681</v>
      </c>
      <c r="D683" s="21">
        <v>2</v>
      </c>
      <c r="E683" s="22">
        <v>14</v>
      </c>
      <c r="F683" s="22">
        <v>17</v>
      </c>
      <c r="G683" s="22">
        <v>21</v>
      </c>
      <c r="H683" s="22">
        <v>30</v>
      </c>
      <c r="I683" s="22">
        <v>32</v>
      </c>
      <c r="J683" s="23">
        <v>3</v>
      </c>
      <c r="Q683" s="33"/>
      <c r="R683" s="33"/>
      <c r="S683" s="33"/>
      <c r="T683" s="33"/>
      <c r="U683" s="33"/>
      <c r="V683" s="33"/>
      <c r="X683" s="34"/>
      <c r="Y683" s="33"/>
      <c r="Z683" s="33"/>
      <c r="AA683" s="33"/>
      <c r="AB683" s="33"/>
      <c r="AC683" s="35"/>
      <c r="AD683" s="33"/>
      <c r="AE683" s="33"/>
      <c r="AF683" s="33"/>
      <c r="AG683" s="33"/>
      <c r="AH683" s="33"/>
      <c r="AI683" s="33"/>
      <c r="AJ683" s="36"/>
      <c r="AK683" s="10">
        <v>8</v>
      </c>
      <c r="AL683" s="11">
        <v>8</v>
      </c>
      <c r="AM683" s="11">
        <v>11</v>
      </c>
      <c r="AN683" s="11">
        <v>14</v>
      </c>
      <c r="AO683" s="11">
        <v>11</v>
      </c>
      <c r="AP683" s="11">
        <v>20</v>
      </c>
      <c r="AQ683" s="11">
        <v>26</v>
      </c>
      <c r="AR683" s="11">
        <v>16</v>
      </c>
      <c r="AS683" s="11">
        <v>39</v>
      </c>
      <c r="AT683" s="11">
        <v>32</v>
      </c>
      <c r="AU683" s="11">
        <v>25</v>
      </c>
      <c r="AV683" s="11">
        <v>18</v>
      </c>
      <c r="AW683" s="12">
        <v>26</v>
      </c>
      <c r="AX683" s="13">
        <v>36</v>
      </c>
      <c r="AY683" s="13">
        <v>48</v>
      </c>
      <c r="AZ683" s="13">
        <v>62</v>
      </c>
      <c r="BA683" s="13">
        <v>59</v>
      </c>
      <c r="BB683" s="14">
        <v>56</v>
      </c>
      <c r="BC683" s="19">
        <f t="shared" si="54"/>
        <v>48</v>
      </c>
      <c r="BD683" s="55">
        <f t="shared" si="52"/>
        <v>1.0107827216628775</v>
      </c>
      <c r="BE683" s="19">
        <f t="shared" si="53"/>
        <v>0.9309840857421241</v>
      </c>
      <c r="BF683" s="19">
        <f t="shared" si="55"/>
        <v>0.90683988307892172</v>
      </c>
      <c r="BG683" s="19">
        <f t="shared" si="51"/>
        <v>0.93466709970769724</v>
      </c>
    </row>
    <row r="684" spans="1:59">
      <c r="A684" s="24">
        <v>683</v>
      </c>
      <c r="B684" s="31">
        <v>2008012</v>
      </c>
      <c r="C684" s="32" t="s">
        <v>682</v>
      </c>
      <c r="D684" s="21">
        <v>3</v>
      </c>
      <c r="E684" s="22">
        <v>4</v>
      </c>
      <c r="F684" s="22">
        <v>5</v>
      </c>
      <c r="G684" s="22">
        <v>16</v>
      </c>
      <c r="H684" s="22">
        <v>20</v>
      </c>
      <c r="I684" s="22">
        <v>30</v>
      </c>
      <c r="J684" s="23">
        <v>13</v>
      </c>
      <c r="Q684" s="33"/>
      <c r="R684" s="33"/>
      <c r="S684" s="33"/>
      <c r="T684" s="33"/>
      <c r="U684" s="33"/>
      <c r="V684" s="33"/>
      <c r="X684" s="34"/>
      <c r="Y684" s="33"/>
      <c r="Z684" s="33"/>
      <c r="AA684" s="33"/>
      <c r="AB684" s="33"/>
      <c r="AC684" s="35"/>
      <c r="AD684" s="33"/>
      <c r="AE684" s="33"/>
      <c r="AF684" s="33"/>
      <c r="AG684" s="33"/>
      <c r="AH684" s="33"/>
      <c r="AI684" s="33"/>
      <c r="AJ684" s="36"/>
      <c r="AK684" s="10">
        <v>6</v>
      </c>
      <c r="AL684" s="11">
        <v>6</v>
      </c>
      <c r="AM684" s="11">
        <v>8</v>
      </c>
      <c r="AN684" s="11">
        <v>18</v>
      </c>
      <c r="AO684" s="11">
        <v>22</v>
      </c>
      <c r="AP684" s="11">
        <v>22</v>
      </c>
      <c r="AQ684" s="11">
        <v>24</v>
      </c>
      <c r="AR684" s="11">
        <v>18</v>
      </c>
      <c r="AS684" s="11">
        <v>34</v>
      </c>
      <c r="AT684" s="11">
        <v>30</v>
      </c>
      <c r="AU684" s="11">
        <v>26</v>
      </c>
      <c r="AV684" s="11">
        <v>22</v>
      </c>
      <c r="AW684" s="12">
        <v>18</v>
      </c>
      <c r="AX684" s="13">
        <v>30</v>
      </c>
      <c r="AY684" s="13">
        <v>44</v>
      </c>
      <c r="AZ684" s="13">
        <v>42</v>
      </c>
      <c r="BA684" s="13">
        <v>40</v>
      </c>
      <c r="BB684" s="14">
        <v>38</v>
      </c>
      <c r="BC684" s="19">
        <f t="shared" si="54"/>
        <v>44</v>
      </c>
      <c r="BD684" s="55">
        <f t="shared" si="52"/>
        <v>1.0353361481000325</v>
      </c>
      <c r="BE684" s="19">
        <f t="shared" si="53"/>
        <v>0.95349139330951604</v>
      </c>
      <c r="BF684" s="19">
        <f t="shared" si="55"/>
        <v>0.91011367327054227</v>
      </c>
      <c r="BG684" s="19">
        <f t="shared" si="51"/>
        <v>0.93466709970769724</v>
      </c>
    </row>
    <row r="685" spans="1:59">
      <c r="A685" s="24">
        <v>684</v>
      </c>
      <c r="B685" s="31">
        <v>2008013</v>
      </c>
      <c r="C685" s="32" t="s">
        <v>683</v>
      </c>
      <c r="D685" s="21">
        <v>2</v>
      </c>
      <c r="E685" s="22">
        <v>8</v>
      </c>
      <c r="F685" s="22">
        <v>15</v>
      </c>
      <c r="G685" s="22">
        <v>16</v>
      </c>
      <c r="H685" s="22">
        <v>22</v>
      </c>
      <c r="I685" s="22">
        <v>28</v>
      </c>
      <c r="J685" s="23">
        <v>10</v>
      </c>
      <c r="Q685" s="33"/>
      <c r="R685" s="33"/>
      <c r="S685" s="33"/>
      <c r="T685" s="33"/>
      <c r="U685" s="33"/>
      <c r="V685" s="33"/>
      <c r="X685" s="34"/>
      <c r="Y685" s="33"/>
      <c r="Z685" s="33"/>
      <c r="AA685" s="33"/>
      <c r="AB685" s="33"/>
      <c r="AC685" s="35"/>
      <c r="AD685" s="33"/>
      <c r="AE685" s="33"/>
      <c r="AF685" s="33"/>
      <c r="AG685" s="33"/>
      <c r="AH685" s="33"/>
      <c r="AI685" s="33"/>
      <c r="AJ685" s="36"/>
      <c r="AK685" s="10">
        <v>7</v>
      </c>
      <c r="AL685" s="11">
        <v>7</v>
      </c>
      <c r="AM685" s="11">
        <v>11</v>
      </c>
      <c r="AN685" s="11">
        <v>19</v>
      </c>
      <c r="AO685" s="11">
        <v>7</v>
      </c>
      <c r="AP685" s="11">
        <v>19</v>
      </c>
      <c r="AQ685" s="11">
        <v>28</v>
      </c>
      <c r="AR685" s="11">
        <v>31</v>
      </c>
      <c r="AS685" s="11">
        <v>25</v>
      </c>
      <c r="AT685" s="11">
        <v>31</v>
      </c>
      <c r="AU685" s="11">
        <v>26</v>
      </c>
      <c r="AV685" s="11">
        <v>21</v>
      </c>
      <c r="AW685" s="12">
        <v>31</v>
      </c>
      <c r="AX685" s="13">
        <v>43</v>
      </c>
      <c r="AY685" s="13">
        <v>57</v>
      </c>
      <c r="AZ685" s="13">
        <v>55</v>
      </c>
      <c r="BA685" s="13">
        <v>53</v>
      </c>
      <c r="BB685" s="14">
        <v>51</v>
      </c>
      <c r="BC685" s="19">
        <f t="shared" si="54"/>
        <v>57</v>
      </c>
      <c r="BD685" s="55">
        <f t="shared" si="52"/>
        <v>1.0312439103605067</v>
      </c>
      <c r="BE685" s="19">
        <f t="shared" si="53"/>
        <v>0.98827541409548547</v>
      </c>
      <c r="BF685" s="19">
        <f t="shared" si="55"/>
        <v>0.93303020461188702</v>
      </c>
      <c r="BG685" s="19">
        <f t="shared" si="51"/>
        <v>0.94326079896070159</v>
      </c>
    </row>
    <row r="686" spans="1:59">
      <c r="A686" s="24">
        <v>685</v>
      </c>
      <c r="B686" s="31">
        <v>2008014</v>
      </c>
      <c r="C686" s="32" t="s">
        <v>684</v>
      </c>
      <c r="D686" s="21">
        <v>3</v>
      </c>
      <c r="E686" s="22">
        <v>9</v>
      </c>
      <c r="F686" s="22">
        <v>11</v>
      </c>
      <c r="G686" s="22">
        <v>17</v>
      </c>
      <c r="H686" s="22">
        <v>21</v>
      </c>
      <c r="I686" s="22">
        <v>31</v>
      </c>
      <c r="J686" s="23">
        <v>14</v>
      </c>
      <c r="Q686" s="33"/>
      <c r="R686" s="33"/>
      <c r="S686" s="33"/>
      <c r="T686" s="33"/>
      <c r="U686" s="33"/>
      <c r="V686" s="33"/>
      <c r="X686" s="34"/>
      <c r="Y686" s="33"/>
      <c r="Z686" s="33"/>
      <c r="AA686" s="33"/>
      <c r="AB686" s="33"/>
      <c r="AC686" s="35"/>
      <c r="AD686" s="33"/>
      <c r="AE686" s="33"/>
      <c r="AF686" s="33"/>
      <c r="AG686" s="33"/>
      <c r="AH686" s="33"/>
      <c r="AI686" s="33"/>
      <c r="AJ686" s="36"/>
      <c r="AK686" s="10">
        <v>5</v>
      </c>
      <c r="AL686" s="11">
        <v>12</v>
      </c>
      <c r="AM686" s="11">
        <v>12</v>
      </c>
      <c r="AN686" s="11">
        <v>20</v>
      </c>
      <c r="AO686" s="11">
        <v>15</v>
      </c>
      <c r="AP686" s="11">
        <v>20</v>
      </c>
      <c r="AQ686" s="11">
        <v>20</v>
      </c>
      <c r="AR686" s="11">
        <v>22</v>
      </c>
      <c r="AS686" s="11">
        <v>37</v>
      </c>
      <c r="AT686" s="11">
        <v>44</v>
      </c>
      <c r="AU686" s="11">
        <v>40</v>
      </c>
      <c r="AV686" s="11">
        <v>36</v>
      </c>
      <c r="AW686" s="12">
        <v>32</v>
      </c>
      <c r="AX686" s="13">
        <v>44</v>
      </c>
      <c r="AY686" s="13">
        <v>41</v>
      </c>
      <c r="AZ686" s="13">
        <v>56</v>
      </c>
      <c r="BA686" s="13">
        <v>54</v>
      </c>
      <c r="BB686" s="14">
        <v>52</v>
      </c>
      <c r="BC686" s="19">
        <f t="shared" si="54"/>
        <v>41</v>
      </c>
      <c r="BD686" s="55">
        <f t="shared" si="52"/>
        <v>0.92484572913283536</v>
      </c>
      <c r="BE686" s="19">
        <f t="shared" si="53"/>
        <v>0.98009093861643382</v>
      </c>
      <c r="BF686" s="19">
        <f t="shared" si="55"/>
        <v>0.92239038648911975</v>
      </c>
      <c r="BG686" s="19">
        <f t="shared" si="51"/>
        <v>0.93835011367327048</v>
      </c>
    </row>
    <row r="687" spans="1:59">
      <c r="A687" s="24">
        <v>686</v>
      </c>
      <c r="B687" s="31">
        <v>2008015</v>
      </c>
      <c r="C687" s="32" t="s">
        <v>685</v>
      </c>
      <c r="D687" s="21">
        <v>6</v>
      </c>
      <c r="E687" s="22">
        <v>8</v>
      </c>
      <c r="F687" s="22">
        <v>11</v>
      </c>
      <c r="G687" s="22">
        <v>16</v>
      </c>
      <c r="H687" s="22">
        <v>29</v>
      </c>
      <c r="I687" s="22">
        <v>33</v>
      </c>
      <c r="J687" s="23">
        <v>3</v>
      </c>
      <c r="Q687" s="33"/>
      <c r="R687" s="33"/>
      <c r="S687" s="33"/>
      <c r="T687" s="33"/>
      <c r="U687" s="33"/>
      <c r="V687" s="33"/>
      <c r="X687" s="34"/>
      <c r="Y687" s="33"/>
      <c r="Z687" s="33"/>
      <c r="AA687" s="33"/>
      <c r="AB687" s="33"/>
      <c r="AC687" s="35"/>
      <c r="AD687" s="33"/>
      <c r="AE687" s="33"/>
      <c r="AF687" s="33"/>
      <c r="AG687" s="33"/>
      <c r="AH687" s="33"/>
      <c r="AI687" s="33"/>
      <c r="AJ687" s="36"/>
      <c r="AK687" s="10">
        <v>7</v>
      </c>
      <c r="AL687" s="11">
        <v>7</v>
      </c>
      <c r="AM687" s="11">
        <v>13</v>
      </c>
      <c r="AN687" s="11">
        <v>19</v>
      </c>
      <c r="AO687" s="11">
        <v>19</v>
      </c>
      <c r="AP687" s="11">
        <v>15</v>
      </c>
      <c r="AQ687" s="11">
        <v>31</v>
      </c>
      <c r="AR687" s="11">
        <v>33</v>
      </c>
      <c r="AS687" s="11">
        <v>26</v>
      </c>
      <c r="AT687" s="11">
        <v>43</v>
      </c>
      <c r="AU687" s="11">
        <v>38</v>
      </c>
      <c r="AV687" s="11">
        <v>33</v>
      </c>
      <c r="AW687" s="12">
        <v>43</v>
      </c>
      <c r="AX687" s="13">
        <v>39</v>
      </c>
      <c r="AY687" s="13">
        <v>69</v>
      </c>
      <c r="AZ687" s="13">
        <v>67</v>
      </c>
      <c r="BA687" s="13">
        <v>65</v>
      </c>
      <c r="BB687" s="14">
        <v>63</v>
      </c>
      <c r="BC687" s="19">
        <f t="shared" si="54"/>
        <v>69</v>
      </c>
      <c r="BD687" s="55">
        <f t="shared" si="52"/>
        <v>1.0598895745371872</v>
      </c>
      <c r="BE687" s="19">
        <f t="shared" si="53"/>
        <v>1.0332900292302696</v>
      </c>
      <c r="BF687" s="19">
        <f t="shared" si="55"/>
        <v>0.95103605066580055</v>
      </c>
      <c r="BG687" s="19">
        <f t="shared" si="51"/>
        <v>0.94448847028255922</v>
      </c>
    </row>
    <row r="688" spans="1:59">
      <c r="A688" s="24">
        <v>687</v>
      </c>
      <c r="B688" s="31">
        <v>2008016</v>
      </c>
      <c r="C688" s="32" t="s">
        <v>686</v>
      </c>
      <c r="D688" s="21">
        <v>3</v>
      </c>
      <c r="E688" s="22">
        <v>12</v>
      </c>
      <c r="F688" s="22">
        <v>14</v>
      </c>
      <c r="G688" s="22">
        <v>21</v>
      </c>
      <c r="H688" s="22">
        <v>29</v>
      </c>
      <c r="I688" s="22">
        <v>33</v>
      </c>
      <c r="J688" s="23">
        <v>13</v>
      </c>
      <c r="Q688" s="33"/>
      <c r="R688" s="33"/>
      <c r="S688" s="33"/>
      <c r="T688" s="33"/>
      <c r="U688" s="33"/>
      <c r="V688" s="33"/>
      <c r="X688" s="34"/>
      <c r="Y688" s="33"/>
      <c r="Z688" s="33"/>
      <c r="AA688" s="33"/>
      <c r="AB688" s="33"/>
      <c r="AC688" s="35"/>
      <c r="AD688" s="33"/>
      <c r="AE688" s="33"/>
      <c r="AF688" s="33"/>
      <c r="AG688" s="33"/>
      <c r="AH688" s="33"/>
      <c r="AI688" s="33"/>
      <c r="AJ688" s="36"/>
      <c r="AK688" s="10">
        <v>4</v>
      </c>
      <c r="AL688" s="11">
        <v>8</v>
      </c>
      <c r="AM688" s="11">
        <v>17</v>
      </c>
      <c r="AN688" s="11">
        <v>16</v>
      </c>
      <c r="AO688" s="11">
        <v>14</v>
      </c>
      <c r="AP688" s="11">
        <v>24</v>
      </c>
      <c r="AQ688" s="11">
        <v>22</v>
      </c>
      <c r="AR688" s="11">
        <v>22</v>
      </c>
      <c r="AS688" s="11">
        <v>24</v>
      </c>
      <c r="AT688" s="11">
        <v>28</v>
      </c>
      <c r="AU688" s="11">
        <v>34</v>
      </c>
      <c r="AV688" s="11">
        <v>28</v>
      </c>
      <c r="AW688" s="12">
        <v>52</v>
      </c>
      <c r="AX688" s="13">
        <v>48</v>
      </c>
      <c r="AY688" s="13">
        <v>61</v>
      </c>
      <c r="AZ688" s="13">
        <v>58</v>
      </c>
      <c r="BA688" s="13">
        <v>55</v>
      </c>
      <c r="BB688" s="14">
        <v>52</v>
      </c>
      <c r="BC688" s="19">
        <f t="shared" si="54"/>
        <v>61</v>
      </c>
      <c r="BD688" s="55">
        <f t="shared" si="52"/>
        <v>1.113088665151023</v>
      </c>
      <c r="BE688" s="19">
        <f t="shared" si="53"/>
        <v>1.0619356934069504</v>
      </c>
      <c r="BF688" s="19">
        <f t="shared" si="55"/>
        <v>0.95021760311789538</v>
      </c>
      <c r="BG688" s="19">
        <f t="shared" si="51"/>
        <v>0.94612536537836966</v>
      </c>
    </row>
    <row r="689" spans="1:59">
      <c r="A689" s="24">
        <v>688</v>
      </c>
      <c r="B689" s="31">
        <v>2008017</v>
      </c>
      <c r="C689" s="32" t="s">
        <v>687</v>
      </c>
      <c r="D689" s="21">
        <v>2</v>
      </c>
      <c r="E689" s="22">
        <v>5</v>
      </c>
      <c r="F689" s="22">
        <v>7</v>
      </c>
      <c r="G689" s="22">
        <v>17</v>
      </c>
      <c r="H689" s="22">
        <v>20</v>
      </c>
      <c r="I689" s="22">
        <v>22</v>
      </c>
      <c r="J689" s="23">
        <v>2</v>
      </c>
      <c r="Q689" s="33"/>
      <c r="R689" s="33"/>
      <c r="S689" s="33"/>
      <c r="T689" s="33"/>
      <c r="U689" s="33"/>
      <c r="V689" s="33"/>
      <c r="X689" s="34"/>
      <c r="Y689" s="33"/>
      <c r="Z689" s="33"/>
      <c r="AA689" s="33"/>
      <c r="AB689" s="33"/>
      <c r="AC689" s="35"/>
      <c r="AD689" s="33"/>
      <c r="AE689" s="33"/>
      <c r="AF689" s="33"/>
      <c r="AG689" s="33"/>
      <c r="AH689" s="33"/>
      <c r="AI689" s="33"/>
      <c r="AJ689" s="36"/>
      <c r="AK689" s="10">
        <v>10</v>
      </c>
      <c r="AL689" s="11">
        <v>9</v>
      </c>
      <c r="AM689" s="11">
        <v>8</v>
      </c>
      <c r="AN689" s="11">
        <v>19</v>
      </c>
      <c r="AO689" s="11">
        <v>17</v>
      </c>
      <c r="AP689" s="11">
        <v>25</v>
      </c>
      <c r="AQ689" s="11">
        <v>28</v>
      </c>
      <c r="AR689" s="11">
        <v>23</v>
      </c>
      <c r="AS689" s="11">
        <v>29</v>
      </c>
      <c r="AT689" s="11">
        <v>37</v>
      </c>
      <c r="AU689" s="11">
        <v>34</v>
      </c>
      <c r="AV689" s="11">
        <v>31</v>
      </c>
      <c r="AW689" s="12">
        <v>28</v>
      </c>
      <c r="AX689" s="13">
        <v>25</v>
      </c>
      <c r="AY689" s="13">
        <v>22</v>
      </c>
      <c r="AZ689" s="13">
        <v>37</v>
      </c>
      <c r="BA689" s="13">
        <v>35</v>
      </c>
      <c r="BB689" s="14">
        <v>33</v>
      </c>
      <c r="BC689" s="19">
        <f t="shared" si="54"/>
        <v>22</v>
      </c>
      <c r="BD689" s="55">
        <f t="shared" si="52"/>
        <v>1.023059434881455</v>
      </c>
      <c r="BE689" s="19">
        <f t="shared" si="53"/>
        <v>1.0291977914907438</v>
      </c>
      <c r="BF689" s="19">
        <f t="shared" si="55"/>
        <v>0.91747970120168887</v>
      </c>
      <c r="BG689" s="19">
        <f t="shared" si="51"/>
        <v>0.93671321857746026</v>
      </c>
    </row>
    <row r="690" spans="1:59">
      <c r="A690" s="24">
        <v>689</v>
      </c>
      <c r="B690" s="31">
        <v>2008018</v>
      </c>
      <c r="C690" s="32" t="s">
        <v>688</v>
      </c>
      <c r="D690" s="21">
        <v>2</v>
      </c>
      <c r="E690" s="22">
        <v>5</v>
      </c>
      <c r="F690" s="22">
        <v>6</v>
      </c>
      <c r="G690" s="22">
        <v>23</v>
      </c>
      <c r="H690" s="22">
        <v>26</v>
      </c>
      <c r="I690" s="22">
        <v>33</v>
      </c>
      <c r="J690" s="23">
        <v>13</v>
      </c>
      <c r="Q690" s="33"/>
      <c r="R690" s="33"/>
      <c r="S690" s="33"/>
      <c r="T690" s="33"/>
      <c r="U690" s="33"/>
      <c r="V690" s="33"/>
      <c r="X690" s="34"/>
      <c r="Y690" s="33"/>
      <c r="Z690" s="33"/>
      <c r="AA690" s="33"/>
      <c r="AB690" s="33"/>
      <c r="AC690" s="35"/>
      <c r="AD690" s="33"/>
      <c r="AE690" s="33"/>
      <c r="AF690" s="33"/>
      <c r="AG690" s="33"/>
      <c r="AH690" s="33"/>
      <c r="AI690" s="33"/>
      <c r="AJ690" s="36"/>
      <c r="AK690" s="10">
        <v>8</v>
      </c>
      <c r="AL690" s="11">
        <v>11</v>
      </c>
      <c r="AM690" s="11">
        <v>10</v>
      </c>
      <c r="AN690" s="11">
        <v>17</v>
      </c>
      <c r="AO690" s="11">
        <v>25</v>
      </c>
      <c r="AP690" s="11">
        <v>23</v>
      </c>
      <c r="AQ690" s="11">
        <v>32</v>
      </c>
      <c r="AR690" s="11">
        <v>25</v>
      </c>
      <c r="AS690" s="11">
        <v>18</v>
      </c>
      <c r="AT690" s="11">
        <v>35</v>
      </c>
      <c r="AU690" s="11">
        <v>30</v>
      </c>
      <c r="AV690" s="11">
        <v>39</v>
      </c>
      <c r="AW690" s="12">
        <v>35</v>
      </c>
      <c r="AX690" s="13">
        <v>31</v>
      </c>
      <c r="AY690" s="13">
        <v>44</v>
      </c>
      <c r="AZ690" s="13">
        <v>41</v>
      </c>
      <c r="BA690" s="13">
        <v>38</v>
      </c>
      <c r="BB690" s="14">
        <v>35</v>
      </c>
      <c r="BC690" s="19">
        <f t="shared" si="54"/>
        <v>44</v>
      </c>
      <c r="BD690" s="55">
        <f t="shared" si="52"/>
        <v>0.96986034426761936</v>
      </c>
      <c r="BE690" s="19">
        <f t="shared" si="53"/>
        <v>1.000552127314063</v>
      </c>
      <c r="BF690" s="19">
        <f t="shared" si="55"/>
        <v>0.9215719389412147</v>
      </c>
      <c r="BG690" s="19">
        <f t="shared" si="51"/>
        <v>0.93712244235141273</v>
      </c>
    </row>
    <row r="691" spans="1:59">
      <c r="A691" s="24">
        <v>690</v>
      </c>
      <c r="B691" s="31">
        <v>2008019</v>
      </c>
      <c r="C691" s="32" t="s">
        <v>689</v>
      </c>
      <c r="D691" s="21">
        <v>2</v>
      </c>
      <c r="E691" s="22">
        <v>9</v>
      </c>
      <c r="F691" s="22">
        <v>11</v>
      </c>
      <c r="G691" s="22">
        <v>17</v>
      </c>
      <c r="H691" s="22">
        <v>27</v>
      </c>
      <c r="I691" s="22">
        <v>31</v>
      </c>
      <c r="J691" s="23">
        <v>5</v>
      </c>
      <c r="Q691" s="33"/>
      <c r="R691" s="33"/>
      <c r="S691" s="33"/>
      <c r="T691" s="33"/>
      <c r="U691" s="33"/>
      <c r="V691" s="33"/>
      <c r="X691" s="34"/>
      <c r="Y691" s="33"/>
      <c r="Z691" s="33"/>
      <c r="AA691" s="33"/>
      <c r="AB691" s="33"/>
      <c r="AC691" s="35"/>
      <c r="AD691" s="33"/>
      <c r="AE691" s="33"/>
      <c r="AF691" s="33"/>
      <c r="AG691" s="33"/>
      <c r="AH691" s="33"/>
      <c r="AI691" s="33"/>
      <c r="AJ691" s="36"/>
      <c r="AK691" s="10">
        <v>7</v>
      </c>
      <c r="AL691" s="11">
        <v>13</v>
      </c>
      <c r="AM691" s="11">
        <v>12</v>
      </c>
      <c r="AN691" s="11">
        <v>19</v>
      </c>
      <c r="AO691" s="11">
        <v>20</v>
      </c>
      <c r="AP691" s="11">
        <v>17</v>
      </c>
      <c r="AQ691" s="11">
        <v>16</v>
      </c>
      <c r="AR691" s="11">
        <v>27</v>
      </c>
      <c r="AS691" s="11">
        <v>31</v>
      </c>
      <c r="AT691" s="11">
        <v>37</v>
      </c>
      <c r="AU691" s="11">
        <v>32</v>
      </c>
      <c r="AV691" s="11">
        <v>41</v>
      </c>
      <c r="AW691" s="12">
        <v>37</v>
      </c>
      <c r="AX691" s="13">
        <v>49</v>
      </c>
      <c r="AY691" s="13">
        <v>46</v>
      </c>
      <c r="AZ691" s="13">
        <v>61</v>
      </c>
      <c r="BA691" s="13">
        <v>59</v>
      </c>
      <c r="BB691" s="14">
        <v>57</v>
      </c>
      <c r="BC691" s="19">
        <f t="shared" si="54"/>
        <v>46</v>
      </c>
      <c r="BD691" s="55">
        <f t="shared" si="52"/>
        <v>0.99032153296524839</v>
      </c>
      <c r="BE691" s="19">
        <f t="shared" si="53"/>
        <v>0.95758363104904187</v>
      </c>
      <c r="BF691" s="19">
        <f t="shared" si="55"/>
        <v>0.92893796687236108</v>
      </c>
      <c r="BG691" s="19">
        <f t="shared" si="51"/>
        <v>0.93794088989931801</v>
      </c>
    </row>
    <row r="692" spans="1:59">
      <c r="A692" s="24">
        <v>691</v>
      </c>
      <c r="B692" s="31">
        <v>2008020</v>
      </c>
      <c r="C692" s="32" t="s">
        <v>690</v>
      </c>
      <c r="D692" s="21">
        <v>3</v>
      </c>
      <c r="E692" s="22">
        <v>10</v>
      </c>
      <c r="F692" s="22">
        <v>13</v>
      </c>
      <c r="G692" s="22">
        <v>15</v>
      </c>
      <c r="H692" s="22">
        <v>28</v>
      </c>
      <c r="I692" s="22">
        <v>30</v>
      </c>
      <c r="J692" s="23">
        <v>3</v>
      </c>
      <c r="Q692" s="33"/>
      <c r="R692" s="33"/>
      <c r="S692" s="33"/>
      <c r="T692" s="33"/>
      <c r="U692" s="33"/>
      <c r="V692" s="33"/>
      <c r="X692" s="34"/>
      <c r="Y692" s="33"/>
      <c r="Z692" s="33"/>
      <c r="AA692" s="33"/>
      <c r="AB692" s="33"/>
      <c r="AC692" s="35"/>
      <c r="AD692" s="33"/>
      <c r="AE692" s="33"/>
      <c r="AF692" s="33"/>
      <c r="AG692" s="33"/>
      <c r="AH692" s="33"/>
      <c r="AI692" s="33"/>
      <c r="AJ692" s="36"/>
      <c r="AK692" s="10">
        <v>3</v>
      </c>
      <c r="AL692" s="11">
        <v>11</v>
      </c>
      <c r="AM692" s="11">
        <v>9</v>
      </c>
      <c r="AN692" s="11">
        <v>15</v>
      </c>
      <c r="AO692" s="11">
        <v>15</v>
      </c>
      <c r="AP692" s="11">
        <v>27</v>
      </c>
      <c r="AQ692" s="11">
        <v>18</v>
      </c>
      <c r="AR692" s="11">
        <v>19</v>
      </c>
      <c r="AS692" s="11">
        <v>33</v>
      </c>
      <c r="AT692" s="11">
        <v>27</v>
      </c>
      <c r="AU692" s="11">
        <v>21</v>
      </c>
      <c r="AV692" s="11">
        <v>29</v>
      </c>
      <c r="AW692" s="12">
        <v>39</v>
      </c>
      <c r="AX692" s="13">
        <v>67</v>
      </c>
      <c r="AY692" s="13">
        <v>65</v>
      </c>
      <c r="AZ692" s="13">
        <v>63</v>
      </c>
      <c r="BA692" s="13">
        <v>61</v>
      </c>
      <c r="BB692" s="14">
        <v>59</v>
      </c>
      <c r="BC692" s="19">
        <f t="shared" si="54"/>
        <v>65</v>
      </c>
      <c r="BD692" s="55">
        <f t="shared" si="52"/>
        <v>0.97395258200714518</v>
      </c>
      <c r="BE692" s="19">
        <f t="shared" si="53"/>
        <v>1.0169210782721663</v>
      </c>
      <c r="BF692" s="19">
        <f t="shared" si="55"/>
        <v>0.9453069178304645</v>
      </c>
      <c r="BG692" s="19">
        <f t="shared" ref="BG692:BG755" si="56">IF($B692="","",SUM($BC643:$BC692)/50/$BM$3)</f>
        <v>0.93957778499512834</v>
      </c>
    </row>
    <row r="693" spans="1:59">
      <c r="A693" s="24">
        <v>692</v>
      </c>
      <c r="B693" s="31">
        <v>2008021</v>
      </c>
      <c r="C693" s="32" t="s">
        <v>691</v>
      </c>
      <c r="D693" s="21">
        <v>9</v>
      </c>
      <c r="E693" s="22">
        <v>12</v>
      </c>
      <c r="F693" s="22">
        <v>19</v>
      </c>
      <c r="G693" s="22">
        <v>20</v>
      </c>
      <c r="H693" s="22">
        <v>26</v>
      </c>
      <c r="I693" s="22">
        <v>28</v>
      </c>
      <c r="J693" s="23">
        <v>15</v>
      </c>
      <c r="Q693" s="33"/>
      <c r="R693" s="33"/>
      <c r="S693" s="33"/>
      <c r="T693" s="33"/>
      <c r="U693" s="33"/>
      <c r="V693" s="33"/>
      <c r="X693" s="34"/>
      <c r="Y693" s="33"/>
      <c r="Z693" s="33"/>
      <c r="AA693" s="33"/>
      <c r="AB693" s="33"/>
      <c r="AC693" s="35"/>
      <c r="AD693" s="33"/>
      <c r="AE693" s="33"/>
      <c r="AF693" s="33"/>
      <c r="AG693" s="33"/>
      <c r="AH693" s="33"/>
      <c r="AI693" s="33"/>
      <c r="AJ693" s="36"/>
      <c r="AK693" s="10">
        <v>6</v>
      </c>
      <c r="AL693" s="11">
        <v>6</v>
      </c>
      <c r="AM693" s="11">
        <v>14</v>
      </c>
      <c r="AN693" s="11">
        <v>12</v>
      </c>
      <c r="AO693" s="11">
        <v>23</v>
      </c>
      <c r="AP693" s="11">
        <v>18</v>
      </c>
      <c r="AQ693" s="11">
        <v>15</v>
      </c>
      <c r="AR693" s="11">
        <v>34</v>
      </c>
      <c r="AS693" s="11">
        <v>37</v>
      </c>
      <c r="AT693" s="11">
        <v>30</v>
      </c>
      <c r="AU693" s="11">
        <v>36</v>
      </c>
      <c r="AV693" s="11">
        <v>44</v>
      </c>
      <c r="AW693" s="12">
        <v>54</v>
      </c>
      <c r="AX693" s="13">
        <v>50</v>
      </c>
      <c r="AY693" s="13">
        <v>46</v>
      </c>
      <c r="AZ693" s="13">
        <v>42</v>
      </c>
      <c r="BA693" s="13">
        <v>38</v>
      </c>
      <c r="BB693" s="14">
        <v>54</v>
      </c>
      <c r="BC693" s="19">
        <f t="shared" si="54"/>
        <v>46</v>
      </c>
      <c r="BD693" s="55">
        <f t="shared" si="52"/>
        <v>0.91256901591425788</v>
      </c>
      <c r="BE693" s="19">
        <f t="shared" si="53"/>
        <v>1.0128288405326404</v>
      </c>
      <c r="BF693" s="19">
        <f t="shared" si="55"/>
        <v>0.95676518350113671</v>
      </c>
      <c r="BG693" s="19">
        <f t="shared" si="56"/>
        <v>0.9354855472556024</v>
      </c>
    </row>
    <row r="694" spans="1:59">
      <c r="A694" s="24">
        <v>693</v>
      </c>
      <c r="B694" s="31">
        <v>2008022</v>
      </c>
      <c r="C694" s="32" t="s">
        <v>692</v>
      </c>
      <c r="D694" s="21">
        <v>12</v>
      </c>
      <c r="E694" s="22">
        <v>18</v>
      </c>
      <c r="F694" s="22">
        <v>20</v>
      </c>
      <c r="G694" s="22">
        <v>24</v>
      </c>
      <c r="H694" s="22">
        <v>28</v>
      </c>
      <c r="I694" s="22">
        <v>32</v>
      </c>
      <c r="J694" s="23">
        <v>5</v>
      </c>
      <c r="Q694" s="33"/>
      <c r="R694" s="33"/>
      <c r="S694" s="33"/>
      <c r="T694" s="33"/>
      <c r="U694" s="33"/>
      <c r="V694" s="33"/>
      <c r="X694" s="34"/>
      <c r="Y694" s="33"/>
      <c r="Z694" s="33"/>
      <c r="AA694" s="33"/>
      <c r="AB694" s="33"/>
      <c r="AC694" s="35"/>
      <c r="AD694" s="33"/>
      <c r="AE694" s="33"/>
      <c r="AF694" s="33"/>
      <c r="AG694" s="33"/>
      <c r="AH694" s="33"/>
      <c r="AI694" s="33"/>
      <c r="AJ694" s="36"/>
      <c r="AK694" s="10">
        <v>5</v>
      </c>
      <c r="AL694" s="11">
        <v>2</v>
      </c>
      <c r="AM694" s="11">
        <v>14</v>
      </c>
      <c r="AN694" s="11">
        <v>8</v>
      </c>
      <c r="AO694" s="11">
        <v>22</v>
      </c>
      <c r="AP694" s="11">
        <v>14</v>
      </c>
      <c r="AQ694" s="11">
        <v>17</v>
      </c>
      <c r="AR694" s="11">
        <v>24</v>
      </c>
      <c r="AS694" s="11">
        <v>35</v>
      </c>
      <c r="AT694" s="11">
        <v>26</v>
      </c>
      <c r="AU694" s="11">
        <v>43</v>
      </c>
      <c r="AV694" s="11">
        <v>36</v>
      </c>
      <c r="AW694" s="12">
        <v>44</v>
      </c>
      <c r="AX694" s="13">
        <v>38</v>
      </c>
      <c r="AY694" s="13">
        <v>49</v>
      </c>
      <c r="AZ694" s="13">
        <v>44</v>
      </c>
      <c r="BA694" s="13">
        <v>58</v>
      </c>
      <c r="BB694" s="14">
        <v>54</v>
      </c>
      <c r="BC694" s="19">
        <f t="shared" si="54"/>
        <v>49</v>
      </c>
      <c r="BD694" s="55">
        <f t="shared" si="52"/>
        <v>1.023059434881455</v>
      </c>
      <c r="BE694" s="19">
        <f t="shared" si="53"/>
        <v>1.023059434881455</v>
      </c>
      <c r="BF694" s="19">
        <f t="shared" si="55"/>
        <v>0.96331276388437803</v>
      </c>
      <c r="BG694" s="19">
        <f t="shared" si="56"/>
        <v>0.93998700876908081</v>
      </c>
    </row>
    <row r="695" spans="1:59">
      <c r="A695" s="24">
        <v>694</v>
      </c>
      <c r="B695" s="31">
        <v>2008023</v>
      </c>
      <c r="C695" s="32" t="s">
        <v>693</v>
      </c>
      <c r="D695" s="21">
        <v>8</v>
      </c>
      <c r="E695" s="22">
        <v>16</v>
      </c>
      <c r="F695" s="22">
        <v>18</v>
      </c>
      <c r="G695" s="22">
        <v>25</v>
      </c>
      <c r="H695" s="22">
        <v>26</v>
      </c>
      <c r="I695" s="22">
        <v>32</v>
      </c>
      <c r="J695" s="23">
        <v>2</v>
      </c>
      <c r="Q695" s="33"/>
      <c r="R695" s="33"/>
      <c r="S695" s="33"/>
      <c r="T695" s="33"/>
      <c r="U695" s="33"/>
      <c r="V695" s="33"/>
      <c r="X695" s="34"/>
      <c r="Y695" s="33"/>
      <c r="Z695" s="33"/>
      <c r="AA695" s="33"/>
      <c r="AB695" s="33"/>
      <c r="AC695" s="35"/>
      <c r="AD695" s="33"/>
      <c r="AE695" s="33"/>
      <c r="AF695" s="33"/>
      <c r="AG695" s="33"/>
      <c r="AH695" s="33"/>
      <c r="AI695" s="33"/>
      <c r="AJ695" s="36"/>
      <c r="AK695" s="10">
        <v>8</v>
      </c>
      <c r="AL695" s="11">
        <v>5</v>
      </c>
      <c r="AM695" s="11">
        <v>10</v>
      </c>
      <c r="AN695" s="11">
        <v>11</v>
      </c>
      <c r="AO695" s="11">
        <v>20</v>
      </c>
      <c r="AP695" s="11">
        <v>5</v>
      </c>
      <c r="AQ695" s="11">
        <v>35</v>
      </c>
      <c r="AR695" s="11">
        <v>35</v>
      </c>
      <c r="AS695" s="11">
        <v>37</v>
      </c>
      <c r="AT695" s="11">
        <v>29</v>
      </c>
      <c r="AU695" s="11">
        <v>34</v>
      </c>
      <c r="AV695" s="11">
        <v>41</v>
      </c>
      <c r="AW695" s="12">
        <v>35</v>
      </c>
      <c r="AX695" s="13">
        <v>29</v>
      </c>
      <c r="AY695" s="13">
        <v>57</v>
      </c>
      <c r="AZ695" s="13">
        <v>53</v>
      </c>
      <c r="BA695" s="13">
        <v>68</v>
      </c>
      <c r="BB695" s="14">
        <v>65</v>
      </c>
      <c r="BC695" s="19">
        <f t="shared" si="54"/>
        <v>57</v>
      </c>
      <c r="BD695" s="55">
        <f t="shared" si="52"/>
        <v>1.0762585254952908</v>
      </c>
      <c r="BE695" s="19">
        <f t="shared" si="53"/>
        <v>1.023059434881455</v>
      </c>
      <c r="BF695" s="19">
        <f t="shared" si="55"/>
        <v>0.97558947710295552</v>
      </c>
      <c r="BG695" s="19">
        <f t="shared" si="56"/>
        <v>0.94285157518674889</v>
      </c>
    </row>
    <row r="696" spans="1:59">
      <c r="A696" s="24">
        <v>695</v>
      </c>
      <c r="B696" s="31">
        <v>2008024</v>
      </c>
      <c r="C696" s="32" t="s">
        <v>694</v>
      </c>
      <c r="D696" s="21">
        <v>11</v>
      </c>
      <c r="E696" s="22">
        <v>20</v>
      </c>
      <c r="F696" s="22">
        <v>21</v>
      </c>
      <c r="G696" s="22">
        <v>26</v>
      </c>
      <c r="H696" s="22">
        <v>28</v>
      </c>
      <c r="I696" s="22">
        <v>30</v>
      </c>
      <c r="J696" s="23">
        <v>13</v>
      </c>
      <c r="Q696" s="33"/>
      <c r="R696" s="33"/>
      <c r="S696" s="33"/>
      <c r="T696" s="33"/>
      <c r="U696" s="33"/>
      <c r="V696" s="33"/>
      <c r="X696" s="34"/>
      <c r="Y696" s="33"/>
      <c r="Z696" s="33"/>
      <c r="AA696" s="33"/>
      <c r="AB696" s="33"/>
      <c r="AC696" s="35"/>
      <c r="AD696" s="33"/>
      <c r="AE696" s="33"/>
      <c r="AF696" s="33"/>
      <c r="AG696" s="33"/>
      <c r="AH696" s="33"/>
      <c r="AI696" s="33"/>
      <c r="AJ696" s="36"/>
      <c r="AK696" s="10">
        <v>7</v>
      </c>
      <c r="AL696" s="11">
        <v>8</v>
      </c>
      <c r="AM696" s="11">
        <v>6</v>
      </c>
      <c r="AN696" s="11">
        <v>16</v>
      </c>
      <c r="AO696" s="11">
        <v>17</v>
      </c>
      <c r="AP696" s="11">
        <v>24</v>
      </c>
      <c r="AQ696" s="11">
        <v>19</v>
      </c>
      <c r="AR696" s="11">
        <v>16</v>
      </c>
      <c r="AS696" s="11">
        <v>37</v>
      </c>
      <c r="AT696" s="11">
        <v>40</v>
      </c>
      <c r="AU696" s="11">
        <v>32</v>
      </c>
      <c r="AV696" s="11">
        <v>38</v>
      </c>
      <c r="AW696" s="12">
        <v>46</v>
      </c>
      <c r="AX696" s="13">
        <v>56</v>
      </c>
      <c r="AY696" s="13">
        <v>51</v>
      </c>
      <c r="AZ696" s="13">
        <v>46</v>
      </c>
      <c r="BA696" s="13">
        <v>41</v>
      </c>
      <c r="BB696" s="14">
        <v>36</v>
      </c>
      <c r="BC696" s="19">
        <f t="shared" si="54"/>
        <v>51</v>
      </c>
      <c r="BD696" s="55">
        <f t="shared" si="52"/>
        <v>1.0967197141929197</v>
      </c>
      <c r="BE696" s="19">
        <f t="shared" si="53"/>
        <v>1.0435206235790842</v>
      </c>
      <c r="BF696" s="19">
        <f t="shared" si="55"/>
        <v>0.97149723936342958</v>
      </c>
      <c r="BG696" s="19">
        <f t="shared" si="56"/>
        <v>0.93835011367327048</v>
      </c>
    </row>
    <row r="697" spans="1:59">
      <c r="A697" s="24">
        <v>696</v>
      </c>
      <c r="B697" s="31">
        <v>2008025</v>
      </c>
      <c r="C697" s="32" t="s">
        <v>695</v>
      </c>
      <c r="D697" s="21">
        <v>8</v>
      </c>
      <c r="E697" s="22">
        <v>16</v>
      </c>
      <c r="F697" s="22">
        <v>17</v>
      </c>
      <c r="G697" s="22">
        <v>18</v>
      </c>
      <c r="H697" s="22">
        <v>19</v>
      </c>
      <c r="I697" s="22">
        <v>21</v>
      </c>
      <c r="J697" s="23">
        <v>14</v>
      </c>
      <c r="Q697" s="33"/>
      <c r="R697" s="33"/>
      <c r="S697" s="33"/>
      <c r="T697" s="33"/>
      <c r="U697" s="33"/>
      <c r="V697" s="33"/>
      <c r="X697" s="34"/>
      <c r="Y697" s="33"/>
      <c r="Z697" s="33"/>
      <c r="AA697" s="33"/>
      <c r="AB697" s="33"/>
      <c r="AC697" s="35"/>
      <c r="AD697" s="33"/>
      <c r="AE697" s="33"/>
      <c r="AF697" s="33"/>
      <c r="AG697" s="33"/>
      <c r="AH697" s="33"/>
      <c r="AI697" s="33"/>
      <c r="AJ697" s="36"/>
      <c r="AK697" s="10">
        <v>6</v>
      </c>
      <c r="AL697" s="11">
        <v>7</v>
      </c>
      <c r="AM697" s="11">
        <v>14</v>
      </c>
      <c r="AN697" s="11">
        <v>15</v>
      </c>
      <c r="AO697" s="11">
        <v>15</v>
      </c>
      <c r="AP697" s="11">
        <v>11</v>
      </c>
      <c r="AQ697" s="11">
        <v>27</v>
      </c>
      <c r="AR697" s="11">
        <v>39</v>
      </c>
      <c r="AS697" s="11">
        <v>44</v>
      </c>
      <c r="AT697" s="11">
        <v>39</v>
      </c>
      <c r="AU697" s="11">
        <v>34</v>
      </c>
      <c r="AV697" s="11">
        <v>29</v>
      </c>
      <c r="AW697" s="12">
        <v>24</v>
      </c>
      <c r="AX697" s="13">
        <v>19</v>
      </c>
      <c r="AY697" s="13">
        <v>31</v>
      </c>
      <c r="AZ697" s="13">
        <v>45</v>
      </c>
      <c r="BA697" s="13">
        <v>61</v>
      </c>
      <c r="BB697" s="14">
        <v>79</v>
      </c>
      <c r="BC697" s="19">
        <f t="shared" si="54"/>
        <v>31</v>
      </c>
      <c r="BD697" s="55">
        <f t="shared" si="52"/>
        <v>0.95758363104904187</v>
      </c>
      <c r="BE697" s="19">
        <f t="shared" si="53"/>
        <v>0.96576810652809364</v>
      </c>
      <c r="BF697" s="19">
        <f t="shared" si="55"/>
        <v>0.97067879181552441</v>
      </c>
      <c r="BG697" s="19">
        <f t="shared" si="56"/>
        <v>0.9309840857421241</v>
      </c>
    </row>
    <row r="698" spans="1:59">
      <c r="A698" s="24">
        <v>697</v>
      </c>
      <c r="B698" s="31">
        <v>2008026</v>
      </c>
      <c r="C698" s="32" t="s">
        <v>696</v>
      </c>
      <c r="D698" s="21">
        <v>5</v>
      </c>
      <c r="E698" s="22">
        <v>17</v>
      </c>
      <c r="F698" s="22">
        <v>19</v>
      </c>
      <c r="G698" s="22">
        <v>27</v>
      </c>
      <c r="H698" s="22">
        <v>29</v>
      </c>
      <c r="I698" s="22">
        <v>32</v>
      </c>
      <c r="J698" s="23">
        <v>3</v>
      </c>
      <c r="Q698" s="33"/>
      <c r="R698" s="33"/>
      <c r="S698" s="33"/>
      <c r="T698" s="33"/>
      <c r="U698" s="33"/>
      <c r="V698" s="33"/>
      <c r="X698" s="34"/>
      <c r="Y698" s="33"/>
      <c r="Z698" s="33"/>
      <c r="AA698" s="33"/>
      <c r="AB698" s="33"/>
      <c r="AC698" s="35"/>
      <c r="AD698" s="33"/>
      <c r="AE698" s="33"/>
      <c r="AF698" s="33"/>
      <c r="AG698" s="33"/>
      <c r="AH698" s="33"/>
      <c r="AI698" s="33"/>
      <c r="AJ698" s="36"/>
      <c r="AK698" s="10">
        <v>9</v>
      </c>
      <c r="AL698" s="11">
        <v>9</v>
      </c>
      <c r="AM698" s="11">
        <v>14</v>
      </c>
      <c r="AN698" s="11">
        <v>21</v>
      </c>
      <c r="AO698" s="11">
        <v>24</v>
      </c>
      <c r="AP698" s="11">
        <v>17</v>
      </c>
      <c r="AQ698" s="11">
        <v>21</v>
      </c>
      <c r="AR698" s="11">
        <v>39</v>
      </c>
      <c r="AS698" s="11">
        <v>41</v>
      </c>
      <c r="AT698" s="11">
        <v>33</v>
      </c>
      <c r="AU698" s="11">
        <v>25</v>
      </c>
      <c r="AV698" s="11">
        <v>31</v>
      </c>
      <c r="AW698" s="12">
        <v>39</v>
      </c>
      <c r="AX698" s="13">
        <v>33</v>
      </c>
      <c r="AY698" s="13">
        <v>44</v>
      </c>
      <c r="AZ698" s="13">
        <v>57</v>
      </c>
      <c r="BA698" s="13">
        <v>53</v>
      </c>
      <c r="BB698" s="14">
        <v>69</v>
      </c>
      <c r="BC698" s="19">
        <f t="shared" si="54"/>
        <v>44</v>
      </c>
      <c r="BD698" s="55">
        <f t="shared" si="52"/>
        <v>0.94939915556999022</v>
      </c>
      <c r="BE698" s="19">
        <f t="shared" si="53"/>
        <v>0.9309840857421241</v>
      </c>
      <c r="BF698" s="19">
        <f t="shared" si="55"/>
        <v>0.96740500162390386</v>
      </c>
      <c r="BG698" s="19">
        <f t="shared" si="56"/>
        <v>0.93384865215979218</v>
      </c>
    </row>
    <row r="699" spans="1:59">
      <c r="A699" s="24">
        <v>698</v>
      </c>
      <c r="B699" s="31">
        <v>2008027</v>
      </c>
      <c r="C699" s="32" t="s">
        <v>697</v>
      </c>
      <c r="D699" s="21">
        <v>15</v>
      </c>
      <c r="E699" s="22">
        <v>18</v>
      </c>
      <c r="F699" s="22">
        <v>19</v>
      </c>
      <c r="G699" s="22">
        <v>23</v>
      </c>
      <c r="H699" s="22">
        <v>24</v>
      </c>
      <c r="I699" s="22">
        <v>26</v>
      </c>
      <c r="J699" s="23">
        <v>13</v>
      </c>
      <c r="Q699" s="33"/>
      <c r="R699" s="33"/>
      <c r="S699" s="33"/>
      <c r="T699" s="33"/>
      <c r="U699" s="33"/>
      <c r="V699" s="33"/>
      <c r="X699" s="34"/>
      <c r="Y699" s="33"/>
      <c r="Z699" s="33"/>
      <c r="AA699" s="33"/>
      <c r="AB699" s="33"/>
      <c r="AC699" s="35"/>
      <c r="AD699" s="33"/>
      <c r="AE699" s="33"/>
      <c r="AF699" s="33"/>
      <c r="AG699" s="33"/>
      <c r="AH699" s="33"/>
      <c r="AI699" s="33"/>
      <c r="AJ699" s="36"/>
      <c r="AK699" s="10">
        <v>5</v>
      </c>
      <c r="AL699" s="11">
        <v>13</v>
      </c>
      <c r="AM699" s="11">
        <v>15</v>
      </c>
      <c r="AN699" s="11">
        <v>11</v>
      </c>
      <c r="AO699" s="11">
        <v>20</v>
      </c>
      <c r="AP699" s="11">
        <v>21</v>
      </c>
      <c r="AQ699" s="11">
        <v>26</v>
      </c>
      <c r="AR699" s="11">
        <v>35</v>
      </c>
      <c r="AS699" s="11">
        <v>26</v>
      </c>
      <c r="AT699" s="11">
        <v>29</v>
      </c>
      <c r="AU699" s="11">
        <v>34</v>
      </c>
      <c r="AV699" s="11">
        <v>41</v>
      </c>
      <c r="AW699" s="12">
        <v>35</v>
      </c>
      <c r="AX699" s="13">
        <v>45</v>
      </c>
      <c r="AY699" s="13">
        <v>40</v>
      </c>
      <c r="AZ699" s="13">
        <v>35</v>
      </c>
      <c r="BA699" s="13">
        <v>49</v>
      </c>
      <c r="BB699" s="14">
        <v>65</v>
      </c>
      <c r="BC699" s="19">
        <f t="shared" si="54"/>
        <v>40</v>
      </c>
      <c r="BD699" s="55">
        <f t="shared" si="52"/>
        <v>0.91256901591425788</v>
      </c>
      <c r="BE699" s="19">
        <f t="shared" si="53"/>
        <v>0.96781422539785633</v>
      </c>
      <c r="BF699" s="19">
        <f t="shared" si="55"/>
        <v>0.97313413445924002</v>
      </c>
      <c r="BG699" s="19">
        <f t="shared" si="56"/>
        <v>0.92893796687236108</v>
      </c>
    </row>
    <row r="700" spans="1:59">
      <c r="A700" s="24">
        <v>699</v>
      </c>
      <c r="B700" s="31">
        <v>2008028</v>
      </c>
      <c r="C700" s="32" t="s">
        <v>698</v>
      </c>
      <c r="D700" s="21">
        <v>1</v>
      </c>
      <c r="E700" s="22">
        <v>13</v>
      </c>
      <c r="F700" s="22">
        <v>21</v>
      </c>
      <c r="G700" s="22">
        <v>26</v>
      </c>
      <c r="H700" s="22">
        <v>29</v>
      </c>
      <c r="I700" s="22">
        <v>32</v>
      </c>
      <c r="J700" s="23">
        <v>10</v>
      </c>
      <c r="Q700" s="33"/>
      <c r="R700" s="33"/>
      <c r="S700" s="33"/>
      <c r="T700" s="33"/>
      <c r="U700" s="33"/>
      <c r="V700" s="33"/>
      <c r="X700" s="34"/>
      <c r="Y700" s="33"/>
      <c r="Z700" s="33"/>
      <c r="AA700" s="33"/>
      <c r="AB700" s="33"/>
      <c r="AC700" s="35"/>
      <c r="AD700" s="33"/>
      <c r="AE700" s="33"/>
      <c r="AF700" s="33"/>
      <c r="AG700" s="33"/>
      <c r="AH700" s="33"/>
      <c r="AI700" s="33"/>
      <c r="AJ700" s="36"/>
      <c r="AK700" s="10">
        <v>8</v>
      </c>
      <c r="AL700" s="11">
        <v>6</v>
      </c>
      <c r="AM700" s="11">
        <v>12</v>
      </c>
      <c r="AN700" s="11">
        <v>14</v>
      </c>
      <c r="AO700" s="11">
        <v>17</v>
      </c>
      <c r="AP700" s="11">
        <v>18</v>
      </c>
      <c r="AQ700" s="11">
        <v>23</v>
      </c>
      <c r="AR700" s="11">
        <v>22</v>
      </c>
      <c r="AS700" s="11">
        <v>34</v>
      </c>
      <c r="AT700" s="11">
        <v>26</v>
      </c>
      <c r="AU700" s="11">
        <v>18</v>
      </c>
      <c r="AV700" s="11">
        <v>38</v>
      </c>
      <c r="AW700" s="12">
        <v>47</v>
      </c>
      <c r="AX700" s="13">
        <v>42</v>
      </c>
      <c r="AY700" s="13">
        <v>54</v>
      </c>
      <c r="AZ700" s="13">
        <v>50</v>
      </c>
      <c r="BA700" s="13">
        <v>46</v>
      </c>
      <c r="BB700" s="14">
        <v>42</v>
      </c>
      <c r="BC700" s="19">
        <f t="shared" si="54"/>
        <v>54</v>
      </c>
      <c r="BD700" s="55">
        <f t="shared" si="52"/>
        <v>0.90029230269568039</v>
      </c>
      <c r="BE700" s="19">
        <f t="shared" si="53"/>
        <v>0.98827541409548547</v>
      </c>
      <c r="BF700" s="19">
        <f t="shared" si="55"/>
        <v>0.98459240012991223</v>
      </c>
      <c r="BG700" s="19">
        <f t="shared" si="56"/>
        <v>0.93221175706398185</v>
      </c>
    </row>
    <row r="701" spans="1:59">
      <c r="A701" s="24">
        <v>700</v>
      </c>
      <c r="B701" s="31">
        <v>2008029</v>
      </c>
      <c r="C701" s="32" t="s">
        <v>699</v>
      </c>
      <c r="D701" s="21">
        <v>1</v>
      </c>
      <c r="E701" s="22">
        <v>9</v>
      </c>
      <c r="F701" s="22">
        <v>14</v>
      </c>
      <c r="G701" s="22">
        <v>22</v>
      </c>
      <c r="H701" s="22">
        <v>29</v>
      </c>
      <c r="I701" s="22">
        <v>32</v>
      </c>
      <c r="J701" s="23">
        <v>12</v>
      </c>
      <c r="Q701" s="33"/>
      <c r="R701" s="33"/>
      <c r="S701" s="33"/>
      <c r="T701" s="33"/>
      <c r="U701" s="33"/>
      <c r="V701" s="33"/>
      <c r="X701" s="34"/>
      <c r="Y701" s="33"/>
      <c r="Z701" s="33"/>
      <c r="AA701" s="33"/>
      <c r="AB701" s="33"/>
      <c r="AC701" s="35"/>
      <c r="AD701" s="33"/>
      <c r="AE701" s="33"/>
      <c r="AF701" s="33"/>
      <c r="AG701" s="33"/>
      <c r="AH701" s="33"/>
      <c r="AI701" s="33"/>
      <c r="AJ701" s="36"/>
      <c r="AK701" s="10">
        <v>8</v>
      </c>
      <c r="AL701" s="11">
        <v>7</v>
      </c>
      <c r="AM701" s="11">
        <v>17</v>
      </c>
      <c r="AN701" s="11">
        <v>17</v>
      </c>
      <c r="AO701" s="11">
        <v>9</v>
      </c>
      <c r="AP701" s="11">
        <v>19</v>
      </c>
      <c r="AQ701" s="11">
        <v>17</v>
      </c>
      <c r="AR701" s="11">
        <v>27</v>
      </c>
      <c r="AS701" s="11">
        <v>30</v>
      </c>
      <c r="AT701" s="11">
        <v>35</v>
      </c>
      <c r="AU701" s="11">
        <v>29</v>
      </c>
      <c r="AV701" s="11">
        <v>23</v>
      </c>
      <c r="AW701" s="12">
        <v>47</v>
      </c>
      <c r="AX701" s="13">
        <v>43</v>
      </c>
      <c r="AY701" s="13">
        <v>56</v>
      </c>
      <c r="AZ701" s="13">
        <v>53</v>
      </c>
      <c r="BA701" s="13">
        <v>50</v>
      </c>
      <c r="BB701" s="14">
        <v>47</v>
      </c>
      <c r="BC701" s="19">
        <f t="shared" si="54"/>
        <v>56</v>
      </c>
      <c r="BD701" s="55">
        <f t="shared" si="52"/>
        <v>0.92075349139330953</v>
      </c>
      <c r="BE701" s="19">
        <f t="shared" si="53"/>
        <v>1.0087366027931146</v>
      </c>
      <c r="BF701" s="19">
        <f t="shared" si="55"/>
        <v>0.99359532315686916</v>
      </c>
      <c r="BG701" s="19">
        <f t="shared" si="56"/>
        <v>0.93835011367327048</v>
      </c>
    </row>
    <row r="702" spans="1:59">
      <c r="A702" s="24">
        <v>701</v>
      </c>
      <c r="B702" s="31">
        <v>2008030</v>
      </c>
      <c r="C702" s="32" t="s">
        <v>700</v>
      </c>
      <c r="D702" s="21">
        <v>6</v>
      </c>
      <c r="E702" s="22">
        <v>15</v>
      </c>
      <c r="F702" s="22">
        <v>18</v>
      </c>
      <c r="G702" s="22">
        <v>19</v>
      </c>
      <c r="H702" s="22">
        <v>20</v>
      </c>
      <c r="I702" s="22">
        <v>28</v>
      </c>
      <c r="J702" s="23">
        <v>11</v>
      </c>
      <c r="Q702" s="33"/>
      <c r="R702" s="33"/>
      <c r="S702" s="33"/>
      <c r="T702" s="33"/>
      <c r="U702" s="33"/>
      <c r="V702" s="33"/>
      <c r="X702" s="34"/>
      <c r="Y702" s="33"/>
      <c r="Z702" s="33"/>
      <c r="AA702" s="33"/>
      <c r="AB702" s="33"/>
      <c r="AC702" s="35"/>
      <c r="AD702" s="33"/>
      <c r="AE702" s="33"/>
      <c r="AF702" s="33"/>
      <c r="AG702" s="33"/>
      <c r="AH702" s="33"/>
      <c r="AI702" s="33"/>
      <c r="AJ702" s="36"/>
      <c r="AK702" s="10">
        <v>4</v>
      </c>
      <c r="AL702" s="11">
        <v>10</v>
      </c>
      <c r="AM702" s="11">
        <v>11</v>
      </c>
      <c r="AN702" s="11">
        <v>10</v>
      </c>
      <c r="AO702" s="11">
        <v>22</v>
      </c>
      <c r="AP702" s="11">
        <v>26</v>
      </c>
      <c r="AQ702" s="11">
        <v>16</v>
      </c>
      <c r="AR702" s="11">
        <v>36</v>
      </c>
      <c r="AS702" s="11">
        <v>40</v>
      </c>
      <c r="AT702" s="11">
        <v>34</v>
      </c>
      <c r="AU702" s="11">
        <v>28</v>
      </c>
      <c r="AV702" s="11">
        <v>22</v>
      </c>
      <c r="AW702" s="12">
        <v>31</v>
      </c>
      <c r="AX702" s="13">
        <v>42</v>
      </c>
      <c r="AY702" s="13">
        <v>38</v>
      </c>
      <c r="AZ702" s="13">
        <v>34</v>
      </c>
      <c r="BA702" s="13">
        <v>49</v>
      </c>
      <c r="BB702" s="14">
        <v>66</v>
      </c>
      <c r="BC702" s="19">
        <f t="shared" si="54"/>
        <v>38</v>
      </c>
      <c r="BD702" s="55">
        <f t="shared" si="52"/>
        <v>0.94939915556999022</v>
      </c>
      <c r="BE702" s="19">
        <f t="shared" si="53"/>
        <v>0.95349139330951604</v>
      </c>
      <c r="BF702" s="19">
        <f t="shared" si="55"/>
        <v>0.98950308541734322</v>
      </c>
      <c r="BG702" s="19">
        <f t="shared" si="56"/>
        <v>0.9309840857421241</v>
      </c>
    </row>
    <row r="703" spans="1:59">
      <c r="A703" s="24">
        <v>702</v>
      </c>
      <c r="B703" s="31">
        <v>2008031</v>
      </c>
      <c r="C703" s="32" t="s">
        <v>701</v>
      </c>
      <c r="D703" s="21">
        <v>3</v>
      </c>
      <c r="E703" s="22">
        <v>6</v>
      </c>
      <c r="F703" s="22">
        <v>11</v>
      </c>
      <c r="G703" s="22">
        <v>15</v>
      </c>
      <c r="H703" s="22">
        <v>21</v>
      </c>
      <c r="I703" s="22">
        <v>31</v>
      </c>
      <c r="J703" s="23">
        <v>13</v>
      </c>
      <c r="Q703" s="33"/>
      <c r="R703" s="33"/>
      <c r="S703" s="33"/>
      <c r="T703" s="33"/>
      <c r="U703" s="33"/>
      <c r="V703" s="33"/>
      <c r="X703" s="34"/>
      <c r="Y703" s="33"/>
      <c r="Z703" s="33"/>
      <c r="AA703" s="33"/>
      <c r="AB703" s="33"/>
      <c r="AC703" s="35"/>
      <c r="AD703" s="33"/>
      <c r="AE703" s="33"/>
      <c r="AF703" s="33"/>
      <c r="AG703" s="33"/>
      <c r="AH703" s="33"/>
      <c r="AI703" s="33"/>
      <c r="AJ703" s="36"/>
      <c r="AK703" s="10">
        <v>3</v>
      </c>
      <c r="AL703" s="11">
        <v>15</v>
      </c>
      <c r="AM703" s="11">
        <v>7</v>
      </c>
      <c r="AN703" s="11">
        <v>15</v>
      </c>
      <c r="AO703" s="11">
        <v>17</v>
      </c>
      <c r="AP703" s="11">
        <v>31</v>
      </c>
      <c r="AQ703" s="11">
        <v>24</v>
      </c>
      <c r="AR703" s="11">
        <v>17</v>
      </c>
      <c r="AS703" s="11">
        <v>32</v>
      </c>
      <c r="AT703" s="11">
        <v>39</v>
      </c>
      <c r="AU703" s="11">
        <v>35</v>
      </c>
      <c r="AV703" s="11">
        <v>31</v>
      </c>
      <c r="AW703" s="12">
        <v>27</v>
      </c>
      <c r="AX703" s="13">
        <v>55</v>
      </c>
      <c r="AY703" s="13">
        <v>53</v>
      </c>
      <c r="AZ703" s="13">
        <v>51</v>
      </c>
      <c r="BA703" s="13">
        <v>49</v>
      </c>
      <c r="BB703" s="14">
        <v>47</v>
      </c>
      <c r="BC703" s="19">
        <f t="shared" si="54"/>
        <v>53</v>
      </c>
      <c r="BD703" s="55">
        <f t="shared" si="52"/>
        <v>0.98622929522572267</v>
      </c>
      <c r="BE703" s="19">
        <f t="shared" si="53"/>
        <v>0.96781422539785633</v>
      </c>
      <c r="BF703" s="19">
        <f t="shared" si="55"/>
        <v>0.99441377070477432</v>
      </c>
      <c r="BG703" s="19">
        <f t="shared" si="56"/>
        <v>0.93753166612536543</v>
      </c>
    </row>
    <row r="704" spans="1:59">
      <c r="A704" s="24">
        <v>703</v>
      </c>
      <c r="B704" s="31">
        <v>2008032</v>
      </c>
      <c r="C704" s="32" t="s">
        <v>702</v>
      </c>
      <c r="D704" s="21">
        <v>5</v>
      </c>
      <c r="E704" s="22">
        <v>14</v>
      </c>
      <c r="F704" s="22">
        <v>16</v>
      </c>
      <c r="G704" s="22">
        <v>21</v>
      </c>
      <c r="H704" s="22">
        <v>23</v>
      </c>
      <c r="I704" s="22">
        <v>28</v>
      </c>
      <c r="J704" s="23">
        <v>13</v>
      </c>
      <c r="Q704" s="33"/>
      <c r="R704" s="33"/>
      <c r="S704" s="33"/>
      <c r="T704" s="33"/>
      <c r="U704" s="33"/>
      <c r="V704" s="33"/>
      <c r="X704" s="34"/>
      <c r="Y704" s="33"/>
      <c r="Z704" s="33"/>
      <c r="AA704" s="33"/>
      <c r="AB704" s="33"/>
      <c r="AC704" s="35"/>
      <c r="AD704" s="33"/>
      <c r="AE704" s="33"/>
      <c r="AF704" s="33"/>
      <c r="AG704" s="33"/>
      <c r="AH704" s="33"/>
      <c r="AI704" s="33"/>
      <c r="AJ704" s="36"/>
      <c r="AK704" s="10">
        <v>8</v>
      </c>
      <c r="AL704" s="11">
        <v>7</v>
      </c>
      <c r="AM704" s="11">
        <v>12</v>
      </c>
      <c r="AN704" s="11">
        <v>23</v>
      </c>
      <c r="AO704" s="11">
        <v>9</v>
      </c>
      <c r="AP704" s="11">
        <v>27</v>
      </c>
      <c r="AQ704" s="11">
        <v>26</v>
      </c>
      <c r="AR704" s="11">
        <v>27</v>
      </c>
      <c r="AS704" s="11">
        <v>30</v>
      </c>
      <c r="AT704" s="11">
        <v>35</v>
      </c>
      <c r="AU704" s="11">
        <v>29</v>
      </c>
      <c r="AV704" s="11">
        <v>23</v>
      </c>
      <c r="AW704" s="12">
        <v>47</v>
      </c>
      <c r="AX704" s="13">
        <v>43</v>
      </c>
      <c r="AY704" s="13">
        <v>56</v>
      </c>
      <c r="AZ704" s="13">
        <v>53</v>
      </c>
      <c r="BA704" s="13">
        <v>50</v>
      </c>
      <c r="BB704" s="14">
        <v>47</v>
      </c>
      <c r="BC704" s="19">
        <f t="shared" si="54"/>
        <v>56</v>
      </c>
      <c r="BD704" s="55">
        <f t="shared" si="52"/>
        <v>1.0517050990581358</v>
      </c>
      <c r="BE704" s="19">
        <f t="shared" si="53"/>
        <v>0.98213705748619684</v>
      </c>
      <c r="BF704" s="19">
        <f t="shared" si="55"/>
        <v>1.0091458265670672</v>
      </c>
      <c r="BG704" s="19">
        <f t="shared" si="56"/>
        <v>0.93303020461188702</v>
      </c>
    </row>
    <row r="705" spans="1:59">
      <c r="A705" s="24">
        <v>704</v>
      </c>
      <c r="B705" s="31">
        <v>2008033</v>
      </c>
      <c r="C705" s="32" t="s">
        <v>703</v>
      </c>
      <c r="D705" s="21">
        <v>12</v>
      </c>
      <c r="E705" s="22">
        <v>17</v>
      </c>
      <c r="F705" s="22">
        <v>18</v>
      </c>
      <c r="G705" s="22">
        <v>30</v>
      </c>
      <c r="H705" s="22">
        <v>31</v>
      </c>
      <c r="I705" s="22">
        <v>33</v>
      </c>
      <c r="J705" s="23">
        <v>4</v>
      </c>
      <c r="Q705" s="33"/>
      <c r="R705" s="33"/>
      <c r="S705" s="33"/>
      <c r="T705" s="33"/>
      <c r="U705" s="33"/>
      <c r="V705" s="33"/>
      <c r="X705" s="34"/>
      <c r="Y705" s="33"/>
      <c r="Z705" s="33"/>
      <c r="AA705" s="33"/>
      <c r="AB705" s="33"/>
      <c r="AC705" s="35"/>
      <c r="AD705" s="33"/>
      <c r="AE705" s="33"/>
      <c r="AF705" s="33"/>
      <c r="AG705" s="33"/>
      <c r="AH705" s="33"/>
      <c r="AI705" s="33"/>
      <c r="AJ705" s="36"/>
      <c r="AK705" s="10">
        <v>3</v>
      </c>
      <c r="AL705" s="11">
        <v>9</v>
      </c>
      <c r="AM705" s="11">
        <v>11</v>
      </c>
      <c r="AN705" s="11">
        <v>9</v>
      </c>
      <c r="AO705" s="11">
        <v>22</v>
      </c>
      <c r="AP705" s="11">
        <v>21</v>
      </c>
      <c r="AQ705" s="11">
        <v>24</v>
      </c>
      <c r="AR705" s="11">
        <v>21</v>
      </c>
      <c r="AS705" s="11">
        <v>31</v>
      </c>
      <c r="AT705" s="11">
        <v>33</v>
      </c>
      <c r="AU705" s="11">
        <v>37</v>
      </c>
      <c r="AV705" s="11">
        <v>29</v>
      </c>
      <c r="AW705" s="12">
        <v>21</v>
      </c>
      <c r="AX705" s="13">
        <v>45</v>
      </c>
      <c r="AY705" s="13">
        <v>56</v>
      </c>
      <c r="AZ705" s="13">
        <v>69</v>
      </c>
      <c r="BA705" s="13">
        <v>84</v>
      </c>
      <c r="BB705" s="14">
        <v>81</v>
      </c>
      <c r="BC705" s="19">
        <f t="shared" si="54"/>
        <v>56</v>
      </c>
      <c r="BD705" s="55">
        <f t="shared" si="52"/>
        <v>1.0598895745371872</v>
      </c>
      <c r="BE705" s="19">
        <f t="shared" si="53"/>
        <v>0.98009093861643382</v>
      </c>
      <c r="BF705" s="19">
        <f t="shared" si="55"/>
        <v>1.0075089314712569</v>
      </c>
      <c r="BG705" s="19">
        <f t="shared" si="56"/>
        <v>0.94448847028255922</v>
      </c>
    </row>
    <row r="706" spans="1:59">
      <c r="A706" s="24">
        <v>705</v>
      </c>
      <c r="B706" s="31">
        <v>2008034</v>
      </c>
      <c r="C706" s="32" t="s">
        <v>704</v>
      </c>
      <c r="D706" s="21">
        <v>3</v>
      </c>
      <c r="E706" s="22">
        <v>5</v>
      </c>
      <c r="F706" s="22">
        <v>9</v>
      </c>
      <c r="G706" s="22">
        <v>11</v>
      </c>
      <c r="H706" s="22">
        <v>21</v>
      </c>
      <c r="I706" s="22">
        <v>29</v>
      </c>
      <c r="J706" s="23">
        <v>9</v>
      </c>
      <c r="Q706" s="33"/>
      <c r="R706" s="33"/>
      <c r="S706" s="33"/>
      <c r="T706" s="33"/>
      <c r="U706" s="33"/>
      <c r="V706" s="33"/>
      <c r="X706" s="34"/>
      <c r="Y706" s="33"/>
      <c r="Z706" s="33"/>
      <c r="AA706" s="33"/>
      <c r="AB706" s="33"/>
      <c r="AC706" s="35"/>
      <c r="AD706" s="33"/>
      <c r="AE706" s="33"/>
      <c r="AF706" s="33"/>
      <c r="AG706" s="33"/>
      <c r="AH706" s="33"/>
      <c r="AI706" s="33"/>
      <c r="AJ706" s="36"/>
      <c r="AK706" s="10">
        <v>6</v>
      </c>
      <c r="AL706" s="11">
        <v>10</v>
      </c>
      <c r="AM706" s="11">
        <v>13</v>
      </c>
      <c r="AN706" s="11">
        <v>24</v>
      </c>
      <c r="AO706" s="11">
        <v>15</v>
      </c>
      <c r="AP706" s="11">
        <v>22</v>
      </c>
      <c r="AQ706" s="11">
        <v>15</v>
      </c>
      <c r="AR706" s="11">
        <v>28</v>
      </c>
      <c r="AS706" s="11">
        <v>34</v>
      </c>
      <c r="AT706" s="11">
        <v>42</v>
      </c>
      <c r="AU706" s="11">
        <v>39</v>
      </c>
      <c r="AV706" s="11">
        <v>36</v>
      </c>
      <c r="AW706" s="12">
        <v>48</v>
      </c>
      <c r="AX706" s="13">
        <v>46</v>
      </c>
      <c r="AY706" s="13">
        <v>44</v>
      </c>
      <c r="AZ706" s="13">
        <v>42</v>
      </c>
      <c r="BA706" s="13">
        <v>40</v>
      </c>
      <c r="BB706" s="14">
        <v>38</v>
      </c>
      <c r="BC706" s="19">
        <f t="shared" si="54"/>
        <v>44</v>
      </c>
      <c r="BD706" s="55">
        <f t="shared" si="52"/>
        <v>1.0107827216628775</v>
      </c>
      <c r="BE706" s="19">
        <f t="shared" si="53"/>
        <v>0.96576810652809364</v>
      </c>
      <c r="BF706" s="19">
        <f t="shared" si="55"/>
        <v>0.98868463786943817</v>
      </c>
      <c r="BG706" s="19">
        <f t="shared" si="56"/>
        <v>0.95144527443975313</v>
      </c>
    </row>
    <row r="707" spans="1:59">
      <c r="A707" s="24">
        <v>706</v>
      </c>
      <c r="B707" s="31">
        <v>2008035</v>
      </c>
      <c r="C707" s="32" t="s">
        <v>705</v>
      </c>
      <c r="D707" s="21">
        <v>7</v>
      </c>
      <c r="E707" s="22">
        <v>11</v>
      </c>
      <c r="F707" s="22">
        <v>14</v>
      </c>
      <c r="G707" s="22">
        <v>17</v>
      </c>
      <c r="H707" s="22">
        <v>18</v>
      </c>
      <c r="I707" s="22">
        <v>29</v>
      </c>
      <c r="J707" s="23">
        <v>16</v>
      </c>
      <c r="Q707" s="33"/>
      <c r="R707" s="33"/>
      <c r="S707" s="33"/>
      <c r="T707" s="33"/>
      <c r="U707" s="33"/>
      <c r="V707" s="33"/>
      <c r="X707" s="34"/>
      <c r="Y707" s="33"/>
      <c r="Z707" s="33"/>
      <c r="AA707" s="33"/>
      <c r="AB707" s="33"/>
      <c r="AC707" s="35"/>
      <c r="AD707" s="33"/>
      <c r="AE707" s="33"/>
      <c r="AF707" s="33"/>
      <c r="AG707" s="33"/>
      <c r="AH707" s="33"/>
      <c r="AI707" s="33"/>
      <c r="AJ707" s="36"/>
      <c r="AK707" s="10">
        <v>9</v>
      </c>
      <c r="AL707" s="11">
        <v>12</v>
      </c>
      <c r="AM707" s="11">
        <v>16</v>
      </c>
      <c r="AN707" s="11">
        <v>18</v>
      </c>
      <c r="AO707" s="11">
        <v>12</v>
      </c>
      <c r="AP707" s="11">
        <v>24</v>
      </c>
      <c r="AQ707" s="11">
        <v>24</v>
      </c>
      <c r="AR707" s="11">
        <v>36</v>
      </c>
      <c r="AS707" s="11">
        <v>30</v>
      </c>
      <c r="AT707" s="11">
        <v>36</v>
      </c>
      <c r="AU707" s="11">
        <v>31</v>
      </c>
      <c r="AV707" s="11">
        <v>26</v>
      </c>
      <c r="AW707" s="12">
        <v>51</v>
      </c>
      <c r="AX707" s="13">
        <v>48</v>
      </c>
      <c r="AY707" s="13">
        <v>45</v>
      </c>
      <c r="AZ707" s="13">
        <v>60</v>
      </c>
      <c r="BA707" s="13">
        <v>77</v>
      </c>
      <c r="BB707" s="14">
        <v>76</v>
      </c>
      <c r="BC707" s="19">
        <f t="shared" si="54"/>
        <v>45</v>
      </c>
      <c r="BD707" s="55">
        <f t="shared" si="52"/>
        <v>1.0394283858395583</v>
      </c>
      <c r="BE707" s="19">
        <f t="shared" si="53"/>
        <v>0.99441377070477432</v>
      </c>
      <c r="BF707" s="19">
        <f t="shared" si="55"/>
        <v>0.99605066580058454</v>
      </c>
      <c r="BG707" s="19">
        <f t="shared" si="56"/>
        <v>0.95758363104904187</v>
      </c>
    </row>
    <row r="708" spans="1:59">
      <c r="A708" s="24">
        <v>707</v>
      </c>
      <c r="B708" s="31">
        <v>2008036</v>
      </c>
      <c r="C708" s="32" t="s">
        <v>706</v>
      </c>
      <c r="D708" s="21">
        <v>2</v>
      </c>
      <c r="E708" s="22">
        <v>6</v>
      </c>
      <c r="F708" s="22">
        <v>13</v>
      </c>
      <c r="G708" s="22">
        <v>18</v>
      </c>
      <c r="H708" s="22">
        <v>23</v>
      </c>
      <c r="I708" s="22">
        <v>28</v>
      </c>
      <c r="J708" s="23">
        <v>16</v>
      </c>
      <c r="Q708" s="33"/>
      <c r="R708" s="33"/>
      <c r="S708" s="33"/>
      <c r="T708" s="33"/>
      <c r="U708" s="33"/>
      <c r="V708" s="33"/>
      <c r="X708" s="34"/>
      <c r="Y708" s="33"/>
      <c r="Z708" s="33"/>
      <c r="AA708" s="33"/>
      <c r="AB708" s="33"/>
      <c r="AC708" s="35"/>
      <c r="AD708" s="33"/>
      <c r="AE708" s="33"/>
      <c r="AF708" s="33"/>
      <c r="AG708" s="33"/>
      <c r="AH708" s="33"/>
      <c r="AI708" s="33"/>
      <c r="AJ708" s="36"/>
      <c r="AK708" s="10">
        <v>6</v>
      </c>
      <c r="AL708" s="11">
        <v>10</v>
      </c>
      <c r="AM708" s="11">
        <v>15</v>
      </c>
      <c r="AN708" s="11">
        <v>12</v>
      </c>
      <c r="AO708" s="11">
        <v>20</v>
      </c>
      <c r="AP708" s="11">
        <v>26</v>
      </c>
      <c r="AQ708" s="11">
        <v>18</v>
      </c>
      <c r="AR708" s="11">
        <v>30</v>
      </c>
      <c r="AS708" s="11">
        <v>24</v>
      </c>
      <c r="AT708" s="11">
        <v>30</v>
      </c>
      <c r="AU708" s="11">
        <v>25</v>
      </c>
      <c r="AV708" s="11">
        <v>34</v>
      </c>
      <c r="AW708" s="12">
        <v>45</v>
      </c>
      <c r="AX708" s="13">
        <v>42</v>
      </c>
      <c r="AY708" s="13">
        <v>39</v>
      </c>
      <c r="AZ708" s="13">
        <v>36</v>
      </c>
      <c r="BA708" s="13">
        <v>52</v>
      </c>
      <c r="BB708" s="14">
        <v>50</v>
      </c>
      <c r="BC708" s="19">
        <f t="shared" si="54"/>
        <v>39</v>
      </c>
      <c r="BD708" s="55">
        <f t="shared" si="52"/>
        <v>0.98213705748619684</v>
      </c>
      <c r="BE708" s="19">
        <f t="shared" si="53"/>
        <v>0.98418317635595975</v>
      </c>
      <c r="BF708" s="19">
        <f t="shared" si="55"/>
        <v>0.98868463786943817</v>
      </c>
      <c r="BG708" s="19">
        <f t="shared" si="56"/>
        <v>0.94776226047417989</v>
      </c>
    </row>
    <row r="709" spans="1:59">
      <c r="A709" s="24">
        <v>708</v>
      </c>
      <c r="B709" s="31">
        <v>2008037</v>
      </c>
      <c r="C709" s="32" t="s">
        <v>707</v>
      </c>
      <c r="D709" s="21">
        <v>1</v>
      </c>
      <c r="E709" s="22">
        <v>12</v>
      </c>
      <c r="F709" s="22">
        <v>22</v>
      </c>
      <c r="G709" s="22">
        <v>24</v>
      </c>
      <c r="H709" s="22">
        <v>28</v>
      </c>
      <c r="I709" s="22">
        <v>31</v>
      </c>
      <c r="J709" s="23">
        <v>6</v>
      </c>
      <c r="Q709" s="33"/>
      <c r="R709" s="33"/>
      <c r="S709" s="33"/>
      <c r="T709" s="33"/>
      <c r="U709" s="33"/>
      <c r="V709" s="33"/>
      <c r="X709" s="34"/>
      <c r="Y709" s="33"/>
      <c r="Z709" s="33"/>
      <c r="AA709" s="33"/>
      <c r="AB709" s="33"/>
      <c r="AC709" s="35"/>
      <c r="AD709" s="33"/>
      <c r="AE709" s="33"/>
      <c r="AF709" s="33"/>
      <c r="AG709" s="33"/>
      <c r="AH709" s="33"/>
      <c r="AI709" s="33"/>
      <c r="AJ709" s="36"/>
      <c r="AK709" s="10">
        <v>4</v>
      </c>
      <c r="AL709" s="11">
        <v>6</v>
      </c>
      <c r="AM709" s="11">
        <v>13</v>
      </c>
      <c r="AN709" s="11">
        <v>10</v>
      </c>
      <c r="AO709" s="11">
        <v>13</v>
      </c>
      <c r="AP709" s="11">
        <v>22</v>
      </c>
      <c r="AQ709" s="11">
        <v>19</v>
      </c>
      <c r="AR709" s="11">
        <v>18</v>
      </c>
      <c r="AS709" s="11">
        <v>19</v>
      </c>
      <c r="AT709" s="11">
        <v>22</v>
      </c>
      <c r="AU709" s="11">
        <v>40</v>
      </c>
      <c r="AV709" s="11">
        <v>34</v>
      </c>
      <c r="AW709" s="12">
        <v>43</v>
      </c>
      <c r="AX709" s="13">
        <v>54</v>
      </c>
      <c r="AY709" s="13">
        <v>50</v>
      </c>
      <c r="AZ709" s="13">
        <v>46</v>
      </c>
      <c r="BA709" s="13">
        <v>42</v>
      </c>
      <c r="BB709" s="14">
        <v>38</v>
      </c>
      <c r="BC709" s="19">
        <f t="shared" si="54"/>
        <v>50</v>
      </c>
      <c r="BD709" s="55">
        <f t="shared" si="52"/>
        <v>0.95758363104904187</v>
      </c>
      <c r="BE709" s="19">
        <f t="shared" si="53"/>
        <v>1.0046443650535888</v>
      </c>
      <c r="BF709" s="19">
        <f t="shared" si="55"/>
        <v>0.99359532315686916</v>
      </c>
      <c r="BG709" s="19">
        <f t="shared" si="56"/>
        <v>0.95185449821370582</v>
      </c>
    </row>
    <row r="710" spans="1:59">
      <c r="A710" s="24">
        <v>709</v>
      </c>
      <c r="B710" s="31">
        <v>2008038</v>
      </c>
      <c r="C710" s="32" t="s">
        <v>708</v>
      </c>
      <c r="D710" s="21">
        <v>3</v>
      </c>
      <c r="E710" s="22">
        <v>9</v>
      </c>
      <c r="F710" s="22">
        <v>10</v>
      </c>
      <c r="G710" s="22">
        <v>11</v>
      </c>
      <c r="H710" s="22">
        <v>15</v>
      </c>
      <c r="I710" s="22">
        <v>19</v>
      </c>
      <c r="J710" s="23">
        <v>13</v>
      </c>
      <c r="Q710" s="33"/>
      <c r="R710" s="33"/>
      <c r="S710" s="33"/>
      <c r="T710" s="33"/>
      <c r="U710" s="33"/>
      <c r="V710" s="33"/>
      <c r="X710" s="34"/>
      <c r="Y710" s="33"/>
      <c r="Z710" s="33"/>
      <c r="AA710" s="33"/>
      <c r="AB710" s="33"/>
      <c r="AC710" s="35"/>
      <c r="AD710" s="33"/>
      <c r="AE710" s="33"/>
      <c r="AF710" s="33"/>
      <c r="AG710" s="33"/>
      <c r="AH710" s="33"/>
      <c r="AI710" s="33"/>
      <c r="AJ710" s="36"/>
      <c r="AK710" s="10">
        <v>4</v>
      </c>
      <c r="AL710" s="11">
        <v>15</v>
      </c>
      <c r="AM710" s="11">
        <v>12</v>
      </c>
      <c r="AN710" s="11">
        <v>19</v>
      </c>
      <c r="AO710" s="11">
        <v>18</v>
      </c>
      <c r="AP710" s="11">
        <v>19</v>
      </c>
      <c r="AQ710" s="11">
        <v>13</v>
      </c>
      <c r="AR710" s="11">
        <v>27</v>
      </c>
      <c r="AS710" s="11">
        <v>34</v>
      </c>
      <c r="AT710" s="11">
        <v>43</v>
      </c>
      <c r="AU710" s="11">
        <v>41</v>
      </c>
      <c r="AV710" s="11">
        <v>39</v>
      </c>
      <c r="AW710" s="12">
        <v>37</v>
      </c>
      <c r="AX710" s="13">
        <v>51</v>
      </c>
      <c r="AY710" s="13">
        <v>50</v>
      </c>
      <c r="AZ710" s="13">
        <v>49</v>
      </c>
      <c r="BA710" s="13">
        <v>48</v>
      </c>
      <c r="BB710" s="14">
        <v>67</v>
      </c>
      <c r="BC710" s="19">
        <f t="shared" si="54"/>
        <v>50</v>
      </c>
      <c r="BD710" s="55">
        <f t="shared" si="52"/>
        <v>0.93303020461188702</v>
      </c>
      <c r="BE710" s="19">
        <f t="shared" si="53"/>
        <v>0.99645988957453724</v>
      </c>
      <c r="BF710" s="19">
        <f t="shared" si="55"/>
        <v>0.987866190321533</v>
      </c>
      <c r="BG710" s="19">
        <f t="shared" si="56"/>
        <v>0.96044819746670995</v>
      </c>
    </row>
    <row r="711" spans="1:59">
      <c r="A711" s="24">
        <v>710</v>
      </c>
      <c r="B711" s="31">
        <v>2008039</v>
      </c>
      <c r="C711" s="32" t="s">
        <v>709</v>
      </c>
      <c r="D711" s="21">
        <v>1</v>
      </c>
      <c r="E711" s="22">
        <v>7</v>
      </c>
      <c r="F711" s="22">
        <v>10</v>
      </c>
      <c r="G711" s="22">
        <v>13</v>
      </c>
      <c r="H711" s="22">
        <v>22</v>
      </c>
      <c r="I711" s="22">
        <v>29</v>
      </c>
      <c r="J711" s="23">
        <v>1</v>
      </c>
      <c r="Q711" s="33"/>
      <c r="R711" s="33"/>
      <c r="S711" s="33"/>
      <c r="T711" s="33"/>
      <c r="U711" s="33"/>
      <c r="V711" s="33"/>
      <c r="X711" s="34"/>
      <c r="Y711" s="33"/>
      <c r="Z711" s="33"/>
      <c r="AA711" s="33"/>
      <c r="AB711" s="33"/>
      <c r="AC711" s="35"/>
      <c r="AD711" s="33"/>
      <c r="AE711" s="33"/>
      <c r="AF711" s="33"/>
      <c r="AG711" s="33"/>
      <c r="AH711" s="33"/>
      <c r="AI711" s="33"/>
      <c r="AJ711" s="36"/>
      <c r="AK711" s="10">
        <v>7</v>
      </c>
      <c r="AL711" s="11">
        <v>10</v>
      </c>
      <c r="AM711" s="11">
        <v>12</v>
      </c>
      <c r="AN711" s="11">
        <v>16</v>
      </c>
      <c r="AO711" s="11">
        <v>12</v>
      </c>
      <c r="AP711" s="11">
        <v>26</v>
      </c>
      <c r="AQ711" s="11">
        <v>19</v>
      </c>
      <c r="AR711" s="11">
        <v>22</v>
      </c>
      <c r="AS711" s="11">
        <v>27</v>
      </c>
      <c r="AT711" s="11">
        <v>34</v>
      </c>
      <c r="AU711" s="11">
        <v>30</v>
      </c>
      <c r="AV711" s="11">
        <v>40</v>
      </c>
      <c r="AW711" s="12">
        <v>52</v>
      </c>
      <c r="AX711" s="13">
        <v>50</v>
      </c>
      <c r="AY711" s="13">
        <v>48</v>
      </c>
      <c r="AZ711" s="13">
        <v>46</v>
      </c>
      <c r="BA711" s="13">
        <v>44</v>
      </c>
      <c r="BB711" s="14">
        <v>42</v>
      </c>
      <c r="BC711" s="19">
        <f t="shared" si="54"/>
        <v>48</v>
      </c>
      <c r="BD711" s="55">
        <f t="shared" si="52"/>
        <v>0.94939915556999022</v>
      </c>
      <c r="BE711" s="19">
        <f t="shared" si="53"/>
        <v>0.98009093861643382</v>
      </c>
      <c r="BF711" s="19">
        <f t="shared" si="55"/>
        <v>0.99359532315686916</v>
      </c>
      <c r="BG711" s="19">
        <f t="shared" si="56"/>
        <v>0.95799285482299446</v>
      </c>
    </row>
    <row r="712" spans="1:59">
      <c r="A712" s="24">
        <v>711</v>
      </c>
      <c r="B712" s="31">
        <v>2008040</v>
      </c>
      <c r="C712" s="32" t="s">
        <v>710</v>
      </c>
      <c r="D712" s="21">
        <v>6</v>
      </c>
      <c r="E712" s="22">
        <v>13</v>
      </c>
      <c r="F712" s="22">
        <v>22</v>
      </c>
      <c r="G712" s="22">
        <v>25</v>
      </c>
      <c r="H712" s="22">
        <v>27</v>
      </c>
      <c r="I712" s="22">
        <v>28</v>
      </c>
      <c r="J712" s="23">
        <v>9</v>
      </c>
      <c r="Q712" s="33"/>
      <c r="R712" s="33"/>
      <c r="S712" s="33"/>
      <c r="T712" s="33"/>
      <c r="U712" s="33"/>
      <c r="V712" s="33"/>
      <c r="X712" s="34"/>
      <c r="Y712" s="33"/>
      <c r="Z712" s="33"/>
      <c r="AA712" s="33"/>
      <c r="AB712" s="33"/>
      <c r="AC712" s="35"/>
      <c r="AD712" s="33"/>
      <c r="AE712" s="33"/>
      <c r="AF712" s="33"/>
      <c r="AG712" s="33"/>
      <c r="AH712" s="33"/>
      <c r="AI712" s="33"/>
      <c r="AJ712" s="36"/>
      <c r="AK712" s="10">
        <v>4</v>
      </c>
      <c r="AL712" s="11">
        <v>9</v>
      </c>
      <c r="AM712" s="11">
        <v>11</v>
      </c>
      <c r="AN712" s="11">
        <v>13</v>
      </c>
      <c r="AO712" s="11">
        <v>23</v>
      </c>
      <c r="AP712" s="11">
        <v>25</v>
      </c>
      <c r="AQ712" s="11">
        <v>22</v>
      </c>
      <c r="AR712" s="11">
        <v>31</v>
      </c>
      <c r="AS712" s="11">
        <v>22</v>
      </c>
      <c r="AT712" s="11">
        <v>25</v>
      </c>
      <c r="AU712" s="11">
        <v>30</v>
      </c>
      <c r="AV712" s="11">
        <v>51</v>
      </c>
      <c r="AW712" s="12">
        <v>61</v>
      </c>
      <c r="AX712" s="13">
        <v>57</v>
      </c>
      <c r="AY712" s="13">
        <v>53</v>
      </c>
      <c r="AZ712" s="13">
        <v>49</v>
      </c>
      <c r="BA712" s="13">
        <v>45</v>
      </c>
      <c r="BB712" s="14">
        <v>41</v>
      </c>
      <c r="BC712" s="19">
        <f t="shared" si="54"/>
        <v>53</v>
      </c>
      <c r="BD712" s="55">
        <f t="shared" si="52"/>
        <v>0.98213705748619684</v>
      </c>
      <c r="BE712" s="19">
        <f t="shared" si="53"/>
        <v>1.0107827216628775</v>
      </c>
      <c r="BF712" s="19">
        <f t="shared" si="55"/>
        <v>0.98050016239038651</v>
      </c>
      <c r="BG712" s="19">
        <f t="shared" si="56"/>
        <v>0.96576810652809364</v>
      </c>
    </row>
    <row r="713" spans="1:59">
      <c r="A713" s="24">
        <v>712</v>
      </c>
      <c r="B713" s="31">
        <v>2008041</v>
      </c>
      <c r="C713" s="32" t="s">
        <v>711</v>
      </c>
      <c r="D713" s="21">
        <v>8</v>
      </c>
      <c r="E713" s="22">
        <v>11</v>
      </c>
      <c r="F713" s="22">
        <v>20</v>
      </c>
      <c r="G713" s="22">
        <v>22</v>
      </c>
      <c r="H713" s="22">
        <v>23</v>
      </c>
      <c r="I713" s="22">
        <v>27</v>
      </c>
      <c r="J713" s="23">
        <v>4</v>
      </c>
      <c r="Q713" s="33"/>
      <c r="R713" s="33"/>
      <c r="S713" s="33"/>
      <c r="T713" s="33"/>
      <c r="U713" s="33"/>
      <c r="V713" s="33"/>
      <c r="X713" s="34"/>
      <c r="Y713" s="33"/>
      <c r="Z713" s="33"/>
      <c r="AA713" s="33"/>
      <c r="AB713" s="33"/>
      <c r="AC713" s="35"/>
      <c r="AD713" s="33"/>
      <c r="AE713" s="33"/>
      <c r="AF713" s="33"/>
      <c r="AG713" s="33"/>
      <c r="AH713" s="33"/>
      <c r="AI713" s="33"/>
      <c r="AJ713" s="36"/>
      <c r="AK713" s="10">
        <v>9</v>
      </c>
      <c r="AL713" s="11">
        <v>11</v>
      </c>
      <c r="AM713" s="11">
        <v>11</v>
      </c>
      <c r="AN713" s="11">
        <v>21</v>
      </c>
      <c r="AO713" s="11">
        <v>20</v>
      </c>
      <c r="AP713" s="11">
        <v>23</v>
      </c>
      <c r="AQ713" s="11">
        <v>21</v>
      </c>
      <c r="AR713" s="11">
        <v>21</v>
      </c>
      <c r="AS713" s="11">
        <v>23</v>
      </c>
      <c r="AT713" s="11">
        <v>51</v>
      </c>
      <c r="AU713" s="11">
        <v>46</v>
      </c>
      <c r="AV713" s="11">
        <v>55</v>
      </c>
      <c r="AW713" s="12">
        <v>51</v>
      </c>
      <c r="AX713" s="13">
        <v>47</v>
      </c>
      <c r="AY713" s="13">
        <v>43</v>
      </c>
      <c r="AZ713" s="13">
        <v>39</v>
      </c>
      <c r="BA713" s="13">
        <v>35</v>
      </c>
      <c r="BB713" s="14">
        <v>31</v>
      </c>
      <c r="BC713" s="19">
        <f t="shared" si="54"/>
        <v>43</v>
      </c>
      <c r="BD713" s="55">
        <f t="shared" si="52"/>
        <v>0.99850600844430004</v>
      </c>
      <c r="BE713" s="19">
        <f t="shared" si="53"/>
        <v>0.99032153296524839</v>
      </c>
      <c r="BF713" s="19">
        <f t="shared" si="55"/>
        <v>0.96576810652809364</v>
      </c>
      <c r="BG713" s="19">
        <f t="shared" si="56"/>
        <v>0.95799285482299446</v>
      </c>
    </row>
    <row r="714" spans="1:59">
      <c r="A714" s="24">
        <v>713</v>
      </c>
      <c r="B714" s="31">
        <v>2008042</v>
      </c>
      <c r="C714" s="32" t="s">
        <v>712</v>
      </c>
      <c r="D714" s="21">
        <v>3</v>
      </c>
      <c r="E714" s="22">
        <v>4</v>
      </c>
      <c r="F714" s="22">
        <v>9</v>
      </c>
      <c r="G714" s="22">
        <v>11</v>
      </c>
      <c r="H714" s="22">
        <v>12</v>
      </c>
      <c r="I714" s="22">
        <v>24</v>
      </c>
      <c r="J714" s="23">
        <v>1</v>
      </c>
      <c r="Q714" s="33"/>
      <c r="R714" s="33"/>
      <c r="S714" s="33"/>
      <c r="T714" s="33"/>
      <c r="U714" s="33"/>
      <c r="V714" s="33"/>
      <c r="X714" s="34"/>
      <c r="Y714" s="33"/>
      <c r="Z714" s="33"/>
      <c r="AA714" s="33"/>
      <c r="AB714" s="33"/>
      <c r="AC714" s="35"/>
      <c r="AD714" s="33"/>
      <c r="AE714" s="33"/>
      <c r="AF714" s="33"/>
      <c r="AG714" s="33"/>
      <c r="AH714" s="33"/>
      <c r="AI714" s="33"/>
      <c r="AJ714" s="36"/>
      <c r="AK714" s="10">
        <v>3</v>
      </c>
      <c r="AL714" s="11">
        <v>7</v>
      </c>
      <c r="AM714" s="11">
        <v>18</v>
      </c>
      <c r="AN714" s="11">
        <v>15</v>
      </c>
      <c r="AO714" s="11">
        <v>21</v>
      </c>
      <c r="AP714" s="11">
        <v>15</v>
      </c>
      <c r="AQ714" s="11">
        <v>18</v>
      </c>
      <c r="AR714" s="11">
        <v>23</v>
      </c>
      <c r="AS714" s="11">
        <v>19</v>
      </c>
      <c r="AT714" s="11">
        <v>27</v>
      </c>
      <c r="AU714" s="11">
        <v>50</v>
      </c>
      <c r="AV714" s="11">
        <v>49</v>
      </c>
      <c r="AW714" s="12">
        <v>48</v>
      </c>
      <c r="AX714" s="13">
        <v>47</v>
      </c>
      <c r="AY714" s="13">
        <v>46</v>
      </c>
      <c r="AZ714" s="13">
        <v>45</v>
      </c>
      <c r="BA714" s="13">
        <v>44</v>
      </c>
      <c r="BB714" s="14">
        <v>43</v>
      </c>
      <c r="BC714" s="19">
        <f t="shared" si="54"/>
        <v>46</v>
      </c>
      <c r="BD714" s="55">
        <f t="shared" si="52"/>
        <v>0.98213705748619684</v>
      </c>
      <c r="BE714" s="19">
        <f t="shared" si="53"/>
        <v>0.96986034426761936</v>
      </c>
      <c r="BF714" s="19">
        <f t="shared" si="55"/>
        <v>0.98541084767781739</v>
      </c>
      <c r="BG714" s="19">
        <f t="shared" si="56"/>
        <v>0.95144527443975313</v>
      </c>
    </row>
    <row r="715" spans="1:59">
      <c r="A715" s="24">
        <v>714</v>
      </c>
      <c r="B715" s="31">
        <v>2008043</v>
      </c>
      <c r="C715" s="32" t="s">
        <v>713</v>
      </c>
      <c r="D715" s="21">
        <v>3</v>
      </c>
      <c r="E715" s="22">
        <v>10</v>
      </c>
      <c r="F715" s="22">
        <v>16</v>
      </c>
      <c r="G715" s="22">
        <v>22</v>
      </c>
      <c r="H715" s="22">
        <v>27</v>
      </c>
      <c r="I715" s="22">
        <v>33</v>
      </c>
      <c r="J715" s="23">
        <v>14</v>
      </c>
      <c r="Q715" s="33"/>
      <c r="R715" s="33"/>
      <c r="S715" s="33"/>
      <c r="T715" s="33"/>
      <c r="U715" s="33"/>
      <c r="V715" s="33"/>
      <c r="X715" s="34"/>
      <c r="Y715" s="33"/>
      <c r="Z715" s="33"/>
      <c r="AA715" s="33"/>
      <c r="AB715" s="33"/>
      <c r="AC715" s="35"/>
      <c r="AD715" s="33"/>
      <c r="AE715" s="33"/>
      <c r="AF715" s="33"/>
      <c r="AG715" s="33"/>
      <c r="AH715" s="33"/>
      <c r="AI715" s="33"/>
      <c r="AJ715" s="36"/>
      <c r="AK715" s="10">
        <v>3</v>
      </c>
      <c r="AL715" s="11">
        <v>11</v>
      </c>
      <c r="AM715" s="11">
        <v>11</v>
      </c>
      <c r="AN715" s="11">
        <v>21</v>
      </c>
      <c r="AO715" s="11">
        <v>20</v>
      </c>
      <c r="AP715" s="11">
        <v>15</v>
      </c>
      <c r="AQ715" s="11">
        <v>21</v>
      </c>
      <c r="AR715" s="11">
        <v>21</v>
      </c>
      <c r="AS715" s="11">
        <v>23</v>
      </c>
      <c r="AT715" s="11">
        <v>39</v>
      </c>
      <c r="AU715" s="11">
        <v>33</v>
      </c>
      <c r="AV715" s="11">
        <v>41</v>
      </c>
      <c r="AW715" s="12">
        <v>36</v>
      </c>
      <c r="AX715" s="13">
        <v>31</v>
      </c>
      <c r="AY715" s="13">
        <v>60</v>
      </c>
      <c r="AZ715" s="13">
        <v>57</v>
      </c>
      <c r="BA715" s="13">
        <v>54</v>
      </c>
      <c r="BB715" s="14">
        <v>51</v>
      </c>
      <c r="BC715" s="19">
        <f t="shared" si="54"/>
        <v>60</v>
      </c>
      <c r="BD715" s="55">
        <f t="shared" si="52"/>
        <v>1.023059434881455</v>
      </c>
      <c r="BE715" s="19">
        <f t="shared" si="53"/>
        <v>0.9780448197466709</v>
      </c>
      <c r="BF715" s="19">
        <f t="shared" si="55"/>
        <v>0.99850600844430004</v>
      </c>
      <c r="BG715" s="19">
        <f t="shared" si="56"/>
        <v>0.96003897369275737</v>
      </c>
    </row>
    <row r="716" spans="1:59">
      <c r="A716" s="24">
        <v>715</v>
      </c>
      <c r="B716" s="31">
        <v>2008044</v>
      </c>
      <c r="C716" s="32" t="s">
        <v>714</v>
      </c>
      <c r="D716" s="21">
        <v>5</v>
      </c>
      <c r="E716" s="22">
        <v>7</v>
      </c>
      <c r="F716" s="22">
        <v>9</v>
      </c>
      <c r="G716" s="22">
        <v>20</v>
      </c>
      <c r="H716" s="22">
        <v>26</v>
      </c>
      <c r="I716" s="22">
        <v>29</v>
      </c>
      <c r="J716" s="23">
        <v>9</v>
      </c>
      <c r="Q716" s="33"/>
      <c r="R716" s="33"/>
      <c r="S716" s="33"/>
      <c r="T716" s="33"/>
      <c r="U716" s="33"/>
      <c r="V716" s="33"/>
      <c r="X716" s="34"/>
      <c r="Y716" s="33"/>
      <c r="Z716" s="33"/>
      <c r="AA716" s="33"/>
      <c r="AB716" s="33"/>
      <c r="AC716" s="35"/>
      <c r="AD716" s="33"/>
      <c r="AE716" s="33"/>
      <c r="AF716" s="33"/>
      <c r="AG716" s="33"/>
      <c r="AH716" s="33"/>
      <c r="AI716" s="33"/>
      <c r="AJ716" s="36"/>
      <c r="AK716" s="10">
        <v>9</v>
      </c>
      <c r="AL716" s="11">
        <v>8</v>
      </c>
      <c r="AM716" s="11">
        <v>11</v>
      </c>
      <c r="AN716" s="11">
        <v>18</v>
      </c>
      <c r="AO716" s="11">
        <v>19</v>
      </c>
      <c r="AP716" s="11">
        <v>24</v>
      </c>
      <c r="AQ716" s="11">
        <v>24</v>
      </c>
      <c r="AR716" s="11">
        <v>36</v>
      </c>
      <c r="AS716" s="11">
        <v>41</v>
      </c>
      <c r="AT716" s="11">
        <v>36</v>
      </c>
      <c r="AU716" s="11">
        <v>31</v>
      </c>
      <c r="AV716" s="11">
        <v>40</v>
      </c>
      <c r="AW716" s="12">
        <v>51</v>
      </c>
      <c r="AX716" s="13">
        <v>48</v>
      </c>
      <c r="AY716" s="13">
        <v>45</v>
      </c>
      <c r="AZ716" s="13">
        <v>42</v>
      </c>
      <c r="BA716" s="13">
        <v>39</v>
      </c>
      <c r="BB716" s="14">
        <v>36</v>
      </c>
      <c r="BC716" s="19">
        <f t="shared" si="54"/>
        <v>45</v>
      </c>
      <c r="BD716" s="55">
        <f t="shared" si="52"/>
        <v>1.0107827216628775</v>
      </c>
      <c r="BE716" s="19">
        <f t="shared" si="53"/>
        <v>0.98009093861643382</v>
      </c>
      <c r="BF716" s="19">
        <f t="shared" si="55"/>
        <v>0.99768756089639488</v>
      </c>
      <c r="BG716" s="19">
        <f t="shared" si="56"/>
        <v>0.96331276388437803</v>
      </c>
    </row>
    <row r="717" spans="1:59">
      <c r="A717" s="24">
        <v>716</v>
      </c>
      <c r="B717" s="31">
        <v>2008045</v>
      </c>
      <c r="C717" s="32" t="s">
        <v>715</v>
      </c>
      <c r="D717" s="21">
        <v>1</v>
      </c>
      <c r="E717" s="22">
        <v>10</v>
      </c>
      <c r="F717" s="22">
        <v>13</v>
      </c>
      <c r="G717" s="22">
        <v>21</v>
      </c>
      <c r="H717" s="22">
        <v>29</v>
      </c>
      <c r="I717" s="22">
        <v>32</v>
      </c>
      <c r="J717" s="23">
        <v>4</v>
      </c>
      <c r="Q717" s="33"/>
      <c r="R717" s="33"/>
      <c r="S717" s="33"/>
      <c r="T717" s="33"/>
      <c r="U717" s="33"/>
      <c r="V717" s="33"/>
      <c r="X717" s="34"/>
      <c r="Y717" s="33"/>
      <c r="Z717" s="33"/>
      <c r="AA717" s="33"/>
      <c r="AB717" s="33"/>
      <c r="AC717" s="35"/>
      <c r="AD717" s="33"/>
      <c r="AE717" s="33"/>
      <c r="AF717" s="33"/>
      <c r="AG717" s="33"/>
      <c r="AH717" s="33"/>
      <c r="AI717" s="33"/>
      <c r="AJ717" s="36"/>
      <c r="AK717" s="10">
        <v>7</v>
      </c>
      <c r="AL717" s="11">
        <v>6</v>
      </c>
      <c r="AM717" s="11">
        <v>11</v>
      </c>
      <c r="AN717" s="11">
        <v>16</v>
      </c>
      <c r="AO717" s="11">
        <v>15</v>
      </c>
      <c r="AP717" s="11">
        <v>18</v>
      </c>
      <c r="AQ717" s="11">
        <v>16</v>
      </c>
      <c r="AR717" s="11">
        <v>16</v>
      </c>
      <c r="AS717" s="11">
        <v>40</v>
      </c>
      <c r="AT717" s="11">
        <v>34</v>
      </c>
      <c r="AU717" s="11">
        <v>28</v>
      </c>
      <c r="AV717" s="11">
        <v>36</v>
      </c>
      <c r="AW717" s="12">
        <v>46</v>
      </c>
      <c r="AX717" s="13">
        <v>42</v>
      </c>
      <c r="AY717" s="13">
        <v>55</v>
      </c>
      <c r="AZ717" s="13">
        <v>52</v>
      </c>
      <c r="BA717" s="13">
        <v>49</v>
      </c>
      <c r="BB717" s="14">
        <v>46</v>
      </c>
      <c r="BC717" s="19">
        <f t="shared" si="54"/>
        <v>55</v>
      </c>
      <c r="BD717" s="55">
        <f t="shared" ref="BD717:BD780" si="57">IF($B717="","",SUM($BC713:$BC717)/5/$BM$3)</f>
        <v>1.0189671971419292</v>
      </c>
      <c r="BE717" s="19">
        <f t="shared" ref="BE717:BE780" si="58">IF($B717="","",SUM($BC708:$BC717)/10/$BM$3)</f>
        <v>1.000552127314063</v>
      </c>
      <c r="BF717" s="19">
        <f t="shared" si="55"/>
        <v>0.98950308541734322</v>
      </c>
      <c r="BG717" s="19">
        <f t="shared" si="56"/>
        <v>0.96740500162390386</v>
      </c>
    </row>
    <row r="718" spans="1:59">
      <c r="A718" s="24">
        <v>717</v>
      </c>
      <c r="B718" s="31">
        <v>2008046</v>
      </c>
      <c r="C718" s="32" t="s">
        <v>716</v>
      </c>
      <c r="D718" s="21">
        <v>15</v>
      </c>
      <c r="E718" s="22">
        <v>16</v>
      </c>
      <c r="F718" s="22">
        <v>18</v>
      </c>
      <c r="G718" s="22">
        <v>24</v>
      </c>
      <c r="H718" s="22">
        <v>28</v>
      </c>
      <c r="I718" s="22">
        <v>33</v>
      </c>
      <c r="J718" s="23">
        <v>15</v>
      </c>
      <c r="Q718" s="33"/>
      <c r="R718" s="33"/>
      <c r="S718" s="33"/>
      <c r="T718" s="33"/>
      <c r="U718" s="33"/>
      <c r="V718" s="33"/>
      <c r="X718" s="34"/>
      <c r="Y718" s="33"/>
      <c r="Z718" s="33"/>
      <c r="AA718" s="33"/>
      <c r="AB718" s="33"/>
      <c r="AC718" s="35"/>
      <c r="AD718" s="33"/>
      <c r="AE718" s="33"/>
      <c r="AF718" s="33"/>
      <c r="AG718" s="33"/>
      <c r="AH718" s="33"/>
      <c r="AI718" s="33"/>
      <c r="AJ718" s="36"/>
      <c r="AK718" s="10">
        <v>2</v>
      </c>
      <c r="AL718" s="11">
        <v>6</v>
      </c>
      <c r="AM718" s="11">
        <v>14</v>
      </c>
      <c r="AN718" s="11">
        <v>14</v>
      </c>
      <c r="AO718" s="11">
        <v>15</v>
      </c>
      <c r="AP718" s="11">
        <v>14</v>
      </c>
      <c r="AQ718" s="11">
        <v>26</v>
      </c>
      <c r="AR718" s="11">
        <v>34</v>
      </c>
      <c r="AS718" s="11">
        <v>24</v>
      </c>
      <c r="AT718" s="11">
        <v>26</v>
      </c>
      <c r="AU718" s="11">
        <v>30</v>
      </c>
      <c r="AV718" s="11">
        <v>22</v>
      </c>
      <c r="AW718" s="12">
        <v>29</v>
      </c>
      <c r="AX718" s="13">
        <v>38</v>
      </c>
      <c r="AY718" s="13">
        <v>66</v>
      </c>
      <c r="AZ718" s="13">
        <v>62</v>
      </c>
      <c r="BA718" s="13">
        <v>77</v>
      </c>
      <c r="BB718" s="14">
        <v>74</v>
      </c>
      <c r="BC718" s="19">
        <f t="shared" si="54"/>
        <v>66</v>
      </c>
      <c r="BD718" s="55">
        <f t="shared" si="57"/>
        <v>1.113088665151023</v>
      </c>
      <c r="BE718" s="19">
        <f t="shared" si="58"/>
        <v>1.0557973367976616</v>
      </c>
      <c r="BF718" s="19">
        <f t="shared" si="55"/>
        <v>1.0058720363754465</v>
      </c>
      <c r="BG718" s="19">
        <f t="shared" si="56"/>
        <v>0.98131860993829167</v>
      </c>
    </row>
    <row r="719" spans="1:59">
      <c r="A719" s="24">
        <v>718</v>
      </c>
      <c r="B719" s="31">
        <v>2008047</v>
      </c>
      <c r="C719" s="32" t="s">
        <v>717</v>
      </c>
      <c r="D719" s="21">
        <v>9</v>
      </c>
      <c r="E719" s="22">
        <v>12</v>
      </c>
      <c r="F719" s="22">
        <v>13</v>
      </c>
      <c r="G719" s="22">
        <v>14</v>
      </c>
      <c r="H719" s="22">
        <v>20</v>
      </c>
      <c r="I719" s="22">
        <v>22</v>
      </c>
      <c r="J719" s="23">
        <v>10</v>
      </c>
      <c r="Q719" s="33"/>
      <c r="R719" s="33"/>
      <c r="S719" s="33"/>
      <c r="T719" s="33"/>
      <c r="U719" s="33"/>
      <c r="V719" s="33"/>
      <c r="X719" s="34"/>
      <c r="Y719" s="33"/>
      <c r="Z719" s="33"/>
      <c r="AA719" s="33"/>
      <c r="AB719" s="33"/>
      <c r="AC719" s="35"/>
      <c r="AD719" s="33"/>
      <c r="AE719" s="33"/>
      <c r="AF719" s="33"/>
      <c r="AG719" s="33"/>
      <c r="AH719" s="33"/>
      <c r="AI719" s="33"/>
      <c r="AJ719" s="36"/>
      <c r="AK719" s="10">
        <v>6</v>
      </c>
      <c r="AL719" s="11">
        <v>6</v>
      </c>
      <c r="AM719" s="11">
        <v>15</v>
      </c>
      <c r="AN719" s="11">
        <v>12</v>
      </c>
      <c r="AO719" s="11">
        <v>20</v>
      </c>
      <c r="AP719" s="11">
        <v>26</v>
      </c>
      <c r="AQ719" s="11">
        <v>18</v>
      </c>
      <c r="AR719" s="11">
        <v>20</v>
      </c>
      <c r="AS719" s="11">
        <v>24</v>
      </c>
      <c r="AT719" s="11">
        <v>30</v>
      </c>
      <c r="AU719" s="11">
        <v>38</v>
      </c>
      <c r="AV719" s="11">
        <v>48</v>
      </c>
      <c r="AW719" s="12">
        <v>60</v>
      </c>
      <c r="AX719" s="13">
        <v>58</v>
      </c>
      <c r="AY719" s="13">
        <v>56</v>
      </c>
      <c r="AZ719" s="13">
        <v>54</v>
      </c>
      <c r="BA719" s="13">
        <v>52</v>
      </c>
      <c r="BB719" s="14">
        <v>50</v>
      </c>
      <c r="BC719" s="19">
        <f t="shared" si="54"/>
        <v>56</v>
      </c>
      <c r="BD719" s="55">
        <f t="shared" si="57"/>
        <v>1.1540110425462813</v>
      </c>
      <c r="BE719" s="19">
        <f t="shared" si="58"/>
        <v>1.0680740500162391</v>
      </c>
      <c r="BF719" s="19">
        <f t="shared" si="55"/>
        <v>1.0116011692107827</v>
      </c>
      <c r="BG719" s="19">
        <f t="shared" si="56"/>
        <v>0.98745696654758031</v>
      </c>
    </row>
    <row r="720" spans="1:59">
      <c r="A720" s="24">
        <v>719</v>
      </c>
      <c r="B720" s="31">
        <v>2008048</v>
      </c>
      <c r="C720" s="32" t="s">
        <v>718</v>
      </c>
      <c r="D720" s="21">
        <v>11</v>
      </c>
      <c r="E720" s="22">
        <v>18</v>
      </c>
      <c r="F720" s="22">
        <v>21</v>
      </c>
      <c r="G720" s="22">
        <v>27</v>
      </c>
      <c r="H720" s="22">
        <v>30</v>
      </c>
      <c r="I720" s="22">
        <v>32</v>
      </c>
      <c r="J720" s="23">
        <v>1</v>
      </c>
      <c r="Q720" s="33"/>
      <c r="R720" s="33"/>
      <c r="S720" s="33"/>
      <c r="T720" s="33"/>
      <c r="U720" s="33"/>
      <c r="V720" s="33"/>
      <c r="X720" s="34"/>
      <c r="Y720" s="33"/>
      <c r="Z720" s="33"/>
      <c r="AA720" s="33"/>
      <c r="AB720" s="33"/>
      <c r="AC720" s="35"/>
      <c r="AD720" s="33"/>
      <c r="AE720" s="33"/>
      <c r="AF720" s="33"/>
      <c r="AG720" s="33"/>
      <c r="AH720" s="33"/>
      <c r="AI720" s="33"/>
      <c r="AJ720" s="36"/>
      <c r="AK720" s="10">
        <v>4</v>
      </c>
      <c r="AL720" s="11">
        <v>11</v>
      </c>
      <c r="AM720" s="11">
        <v>9</v>
      </c>
      <c r="AN720" s="11">
        <v>13</v>
      </c>
      <c r="AO720" s="11">
        <v>20</v>
      </c>
      <c r="AP720" s="11">
        <v>19</v>
      </c>
      <c r="AQ720" s="11">
        <v>13</v>
      </c>
      <c r="AR720" s="11">
        <v>19</v>
      </c>
      <c r="AS720" s="11">
        <v>40</v>
      </c>
      <c r="AT720" s="11">
        <v>43</v>
      </c>
      <c r="AU720" s="11">
        <v>35</v>
      </c>
      <c r="AV720" s="11">
        <v>41</v>
      </c>
      <c r="AW720" s="12">
        <v>34</v>
      </c>
      <c r="AX720" s="13">
        <v>43</v>
      </c>
      <c r="AY720" s="13">
        <v>54</v>
      </c>
      <c r="AZ720" s="13">
        <v>49</v>
      </c>
      <c r="BA720" s="13">
        <v>63</v>
      </c>
      <c r="BB720" s="14">
        <v>59</v>
      </c>
      <c r="BC720" s="19">
        <f t="shared" si="54"/>
        <v>54</v>
      </c>
      <c r="BD720" s="55">
        <f t="shared" si="57"/>
        <v>1.1294576161091263</v>
      </c>
      <c r="BE720" s="19">
        <f t="shared" si="58"/>
        <v>1.0762585254952908</v>
      </c>
      <c r="BF720" s="19">
        <f t="shared" si="55"/>
        <v>1.0091458265670672</v>
      </c>
      <c r="BG720" s="19">
        <f t="shared" si="56"/>
        <v>0.99236765183501141</v>
      </c>
    </row>
    <row r="721" spans="1:59">
      <c r="A721" s="24">
        <v>720</v>
      </c>
      <c r="B721" s="31">
        <v>2008049</v>
      </c>
      <c r="C721" s="32" t="s">
        <v>719</v>
      </c>
      <c r="D721" s="21">
        <v>3</v>
      </c>
      <c r="E721" s="22">
        <v>10</v>
      </c>
      <c r="F721" s="22">
        <v>12</v>
      </c>
      <c r="G721" s="22">
        <v>13</v>
      </c>
      <c r="H721" s="22">
        <v>19</v>
      </c>
      <c r="I721" s="22">
        <v>25</v>
      </c>
      <c r="J721" s="23">
        <v>4</v>
      </c>
      <c r="Q721" s="33"/>
      <c r="R721" s="33"/>
      <c r="S721" s="33"/>
      <c r="T721" s="33"/>
      <c r="U721" s="33"/>
      <c r="V721" s="33"/>
      <c r="X721" s="34"/>
      <c r="Y721" s="33"/>
      <c r="Z721" s="33"/>
      <c r="AA721" s="33"/>
      <c r="AB721" s="33"/>
      <c r="AC721" s="35"/>
      <c r="AD721" s="33"/>
      <c r="AE721" s="33"/>
      <c r="AF721" s="33"/>
      <c r="AG721" s="33"/>
      <c r="AH721" s="33"/>
      <c r="AI721" s="33"/>
      <c r="AJ721" s="36"/>
      <c r="AK721" s="10">
        <v>4</v>
      </c>
      <c r="AL721" s="11">
        <v>10</v>
      </c>
      <c r="AM721" s="11">
        <v>12</v>
      </c>
      <c r="AN721" s="11">
        <v>10</v>
      </c>
      <c r="AO721" s="11">
        <v>26</v>
      </c>
      <c r="AP721" s="11">
        <v>18</v>
      </c>
      <c r="AQ721" s="11">
        <v>19</v>
      </c>
      <c r="AR721" s="11">
        <v>22</v>
      </c>
      <c r="AS721" s="11">
        <v>27</v>
      </c>
      <c r="AT721" s="11">
        <v>22</v>
      </c>
      <c r="AU721" s="11">
        <v>43</v>
      </c>
      <c r="AV721" s="11">
        <v>54</v>
      </c>
      <c r="AW721" s="12">
        <v>52</v>
      </c>
      <c r="AX721" s="13">
        <v>50</v>
      </c>
      <c r="AY721" s="13">
        <v>48</v>
      </c>
      <c r="AZ721" s="13">
        <v>46</v>
      </c>
      <c r="BA721" s="13">
        <v>44</v>
      </c>
      <c r="BB721" s="14">
        <v>62</v>
      </c>
      <c r="BC721" s="19">
        <f t="shared" si="54"/>
        <v>48</v>
      </c>
      <c r="BD721" s="55">
        <f t="shared" si="57"/>
        <v>1.1417343293277038</v>
      </c>
      <c r="BE721" s="19">
        <f t="shared" si="58"/>
        <v>1.0762585254952908</v>
      </c>
      <c r="BF721" s="19">
        <f t="shared" si="55"/>
        <v>1.0066904839233517</v>
      </c>
      <c r="BG721" s="19">
        <f t="shared" si="56"/>
        <v>0.98909386164339075</v>
      </c>
    </row>
    <row r="722" spans="1:59">
      <c r="A722" s="24">
        <v>721</v>
      </c>
      <c r="B722" s="31">
        <v>2008050</v>
      </c>
      <c r="C722" s="32" t="s">
        <v>720</v>
      </c>
      <c r="D722" s="21">
        <v>1</v>
      </c>
      <c r="E722" s="22">
        <v>11</v>
      </c>
      <c r="F722" s="22">
        <v>19</v>
      </c>
      <c r="G722" s="22">
        <v>24</v>
      </c>
      <c r="H722" s="22">
        <v>26</v>
      </c>
      <c r="I722" s="22">
        <v>27</v>
      </c>
      <c r="J722" s="23">
        <v>3</v>
      </c>
      <c r="Q722" s="33"/>
      <c r="R722" s="33"/>
      <c r="S722" s="33"/>
      <c r="T722" s="33"/>
      <c r="U722" s="33"/>
      <c r="V722" s="33"/>
      <c r="X722" s="34"/>
      <c r="Y722" s="33"/>
      <c r="Z722" s="33"/>
      <c r="AA722" s="33"/>
      <c r="AB722" s="33"/>
      <c r="AC722" s="35"/>
      <c r="AD722" s="33"/>
      <c r="AE722" s="33"/>
      <c r="AF722" s="33"/>
      <c r="AG722" s="33"/>
      <c r="AH722" s="33"/>
      <c r="AI722" s="33"/>
      <c r="AJ722" s="36"/>
      <c r="AK722" s="10">
        <v>6</v>
      </c>
      <c r="AL722" s="11">
        <v>12</v>
      </c>
      <c r="AM722" s="11">
        <v>13</v>
      </c>
      <c r="AN722" s="11">
        <v>12</v>
      </c>
      <c r="AO722" s="11">
        <v>24</v>
      </c>
      <c r="AP722" s="11">
        <v>12</v>
      </c>
      <c r="AQ722" s="11">
        <v>18</v>
      </c>
      <c r="AR722" s="11">
        <v>28</v>
      </c>
      <c r="AS722" s="11">
        <v>20</v>
      </c>
      <c r="AT722" s="11">
        <v>24</v>
      </c>
      <c r="AU722" s="11">
        <v>30</v>
      </c>
      <c r="AV722" s="11">
        <v>52</v>
      </c>
      <c r="AW722" s="12">
        <v>48</v>
      </c>
      <c r="AX722" s="13">
        <v>44</v>
      </c>
      <c r="AY722" s="13">
        <v>40</v>
      </c>
      <c r="AZ722" s="13">
        <v>36</v>
      </c>
      <c r="BA722" s="13">
        <v>32</v>
      </c>
      <c r="BB722" s="14">
        <v>48</v>
      </c>
      <c r="BC722" s="19">
        <f t="shared" si="54"/>
        <v>40</v>
      </c>
      <c r="BD722" s="55">
        <f t="shared" si="57"/>
        <v>1.0803507632348164</v>
      </c>
      <c r="BE722" s="19">
        <f t="shared" si="58"/>
        <v>1.0496589801883727</v>
      </c>
      <c r="BF722" s="19">
        <f t="shared" si="55"/>
        <v>1.0140565118544982</v>
      </c>
      <c r="BG722" s="19">
        <f t="shared" si="56"/>
        <v>0.99236765183501141</v>
      </c>
    </row>
    <row r="723" spans="1:59">
      <c r="A723" s="24">
        <v>722</v>
      </c>
      <c r="B723" s="31">
        <v>2008051</v>
      </c>
      <c r="C723" s="32" t="s">
        <v>721</v>
      </c>
      <c r="D723" s="21">
        <v>1</v>
      </c>
      <c r="E723" s="22">
        <v>4</v>
      </c>
      <c r="F723" s="22">
        <v>8</v>
      </c>
      <c r="G723" s="22">
        <v>10</v>
      </c>
      <c r="H723" s="22">
        <v>13</v>
      </c>
      <c r="I723" s="22">
        <v>33</v>
      </c>
      <c r="J723" s="23">
        <v>11</v>
      </c>
      <c r="Q723" s="33"/>
      <c r="R723" s="33"/>
      <c r="S723" s="33"/>
      <c r="T723" s="33"/>
      <c r="U723" s="33"/>
      <c r="V723" s="33"/>
      <c r="X723" s="34"/>
      <c r="Y723" s="33"/>
      <c r="Z723" s="33"/>
      <c r="AA723" s="33"/>
      <c r="AB723" s="33"/>
      <c r="AC723" s="35"/>
      <c r="AD723" s="33"/>
      <c r="AE723" s="33"/>
      <c r="AF723" s="33"/>
      <c r="AG723" s="33"/>
      <c r="AH723" s="33"/>
      <c r="AI723" s="33"/>
      <c r="AJ723" s="36"/>
      <c r="AK723" s="10">
        <v>6</v>
      </c>
      <c r="AL723" s="11">
        <v>5</v>
      </c>
      <c r="AM723" s="11">
        <v>14</v>
      </c>
      <c r="AN723" s="11">
        <v>15</v>
      </c>
      <c r="AO723" s="11">
        <v>20</v>
      </c>
      <c r="AP723" s="11">
        <v>13</v>
      </c>
      <c r="AQ723" s="11">
        <v>24</v>
      </c>
      <c r="AR723" s="11">
        <v>19</v>
      </c>
      <c r="AS723" s="11">
        <v>25</v>
      </c>
      <c r="AT723" s="11">
        <v>33</v>
      </c>
      <c r="AU723" s="11">
        <v>30</v>
      </c>
      <c r="AV723" s="11">
        <v>41</v>
      </c>
      <c r="AW723" s="12">
        <v>39</v>
      </c>
      <c r="AX723" s="13">
        <v>37</v>
      </c>
      <c r="AY723" s="13">
        <v>52</v>
      </c>
      <c r="AZ723" s="13">
        <v>51</v>
      </c>
      <c r="BA723" s="13">
        <v>50</v>
      </c>
      <c r="BB723" s="14">
        <v>49</v>
      </c>
      <c r="BC723" s="19">
        <f t="shared" si="54"/>
        <v>52</v>
      </c>
      <c r="BD723" s="55">
        <f t="shared" si="57"/>
        <v>1.023059434881455</v>
      </c>
      <c r="BE723" s="19">
        <f t="shared" si="58"/>
        <v>1.0680740500162391</v>
      </c>
      <c r="BF723" s="19">
        <f t="shared" si="55"/>
        <v>1.0206040922377395</v>
      </c>
      <c r="BG723" s="19">
        <f t="shared" si="56"/>
        <v>0.99400454693082163</v>
      </c>
    </row>
    <row r="724" spans="1:59">
      <c r="A724" s="24">
        <v>723</v>
      </c>
      <c r="B724" s="31">
        <v>2008052</v>
      </c>
      <c r="C724" s="32" t="s">
        <v>722</v>
      </c>
      <c r="D724" s="21">
        <v>2</v>
      </c>
      <c r="E724" s="22">
        <v>10</v>
      </c>
      <c r="F724" s="22">
        <v>17</v>
      </c>
      <c r="G724" s="22">
        <v>23</v>
      </c>
      <c r="H724" s="22">
        <v>29</v>
      </c>
      <c r="I724" s="22">
        <v>31</v>
      </c>
      <c r="J724" s="23">
        <v>10</v>
      </c>
      <c r="Q724" s="33"/>
      <c r="R724" s="33"/>
      <c r="S724" s="33"/>
      <c r="T724" s="33"/>
      <c r="U724" s="33"/>
      <c r="V724" s="33"/>
      <c r="X724" s="34"/>
      <c r="Y724" s="33"/>
      <c r="Z724" s="33"/>
      <c r="AA724" s="33"/>
      <c r="AB724" s="33"/>
      <c r="AC724" s="35"/>
      <c r="AD724" s="33"/>
      <c r="AE724" s="33"/>
      <c r="AF724" s="33"/>
      <c r="AG724" s="33"/>
      <c r="AH724" s="33"/>
      <c r="AI724" s="33"/>
      <c r="AJ724" s="36"/>
      <c r="AK724" s="10">
        <v>10</v>
      </c>
      <c r="AL724" s="11">
        <v>12</v>
      </c>
      <c r="AM724" s="11">
        <v>12</v>
      </c>
      <c r="AN724" s="11">
        <v>22</v>
      </c>
      <c r="AO724" s="11">
        <v>14</v>
      </c>
      <c r="AP724" s="11">
        <v>24</v>
      </c>
      <c r="AQ724" s="11">
        <v>22</v>
      </c>
      <c r="AR724" s="11">
        <v>22</v>
      </c>
      <c r="AS724" s="11">
        <v>35</v>
      </c>
      <c r="AT724" s="11">
        <v>40</v>
      </c>
      <c r="AU724" s="11">
        <v>34</v>
      </c>
      <c r="AV724" s="11">
        <v>28</v>
      </c>
      <c r="AW724" s="12">
        <v>37</v>
      </c>
      <c r="AX724" s="13">
        <v>48</v>
      </c>
      <c r="AY724" s="13">
        <v>44</v>
      </c>
      <c r="AZ724" s="13">
        <v>58</v>
      </c>
      <c r="BA724" s="13">
        <v>55</v>
      </c>
      <c r="BB724" s="14">
        <v>52</v>
      </c>
      <c r="BC724" s="19">
        <f t="shared" si="54"/>
        <v>44</v>
      </c>
      <c r="BD724" s="55">
        <f t="shared" si="57"/>
        <v>0.97395258200714518</v>
      </c>
      <c r="BE724" s="19">
        <f t="shared" si="58"/>
        <v>1.0639818122767133</v>
      </c>
      <c r="BF724" s="19">
        <f t="shared" si="55"/>
        <v>1.0238778824293602</v>
      </c>
      <c r="BG724" s="19">
        <f t="shared" si="56"/>
        <v>0.99850600844430004</v>
      </c>
    </row>
    <row r="725" spans="1:59">
      <c r="A725" s="24">
        <v>724</v>
      </c>
      <c r="B725" s="31">
        <v>2008053</v>
      </c>
      <c r="C725" s="32" t="s">
        <v>723</v>
      </c>
      <c r="D725" s="21">
        <v>6</v>
      </c>
      <c r="E725" s="22">
        <v>12</v>
      </c>
      <c r="F725" s="22">
        <v>19</v>
      </c>
      <c r="G725" s="22">
        <v>20</v>
      </c>
      <c r="H725" s="22">
        <v>21</v>
      </c>
      <c r="I725" s="22">
        <v>27</v>
      </c>
      <c r="J725" s="23">
        <v>4</v>
      </c>
      <c r="Q725" s="33"/>
      <c r="R725" s="33"/>
      <c r="S725" s="33"/>
      <c r="T725" s="33"/>
      <c r="U725" s="33"/>
      <c r="V725" s="33"/>
      <c r="X725" s="34"/>
      <c r="Y725" s="33"/>
      <c r="Z725" s="33"/>
      <c r="AA725" s="33"/>
      <c r="AB725" s="33"/>
      <c r="AC725" s="35"/>
      <c r="AD725" s="33"/>
      <c r="AE725" s="33"/>
      <c r="AF725" s="33"/>
      <c r="AG725" s="33"/>
      <c r="AH725" s="33"/>
      <c r="AI725" s="33"/>
      <c r="AJ725" s="36"/>
      <c r="AK725" s="10">
        <v>3</v>
      </c>
      <c r="AL725" s="11">
        <v>9</v>
      </c>
      <c r="AM725" s="11">
        <v>10</v>
      </c>
      <c r="AN725" s="11">
        <v>9</v>
      </c>
      <c r="AO725" s="11">
        <v>28</v>
      </c>
      <c r="AP725" s="11">
        <v>25</v>
      </c>
      <c r="AQ725" s="11">
        <v>15</v>
      </c>
      <c r="AR725" s="11">
        <v>25</v>
      </c>
      <c r="AS725" s="11">
        <v>39</v>
      </c>
      <c r="AT725" s="11">
        <v>33</v>
      </c>
      <c r="AU725" s="11">
        <v>40</v>
      </c>
      <c r="AV725" s="11">
        <v>49</v>
      </c>
      <c r="AW725" s="12">
        <v>45</v>
      </c>
      <c r="AX725" s="13">
        <v>41</v>
      </c>
      <c r="AY725" s="13">
        <v>37</v>
      </c>
      <c r="AZ725" s="13">
        <v>33</v>
      </c>
      <c r="BA725" s="13">
        <v>29</v>
      </c>
      <c r="BB725" s="14">
        <v>45</v>
      </c>
      <c r="BC725" s="19">
        <f t="shared" si="54"/>
        <v>37</v>
      </c>
      <c r="BD725" s="55">
        <f t="shared" si="57"/>
        <v>0.90438454043520633</v>
      </c>
      <c r="BE725" s="19">
        <f t="shared" si="58"/>
        <v>1.0169210782721663</v>
      </c>
      <c r="BF725" s="19">
        <f t="shared" si="55"/>
        <v>1.0099642741149724</v>
      </c>
      <c r="BG725" s="19">
        <f t="shared" si="56"/>
        <v>0.9972783371224424</v>
      </c>
    </row>
    <row r="726" spans="1:59">
      <c r="A726" s="24">
        <v>725</v>
      </c>
      <c r="B726" s="31">
        <v>2008054</v>
      </c>
      <c r="C726" s="32" t="s">
        <v>724</v>
      </c>
      <c r="D726" s="21">
        <v>2</v>
      </c>
      <c r="E726" s="22">
        <v>6</v>
      </c>
      <c r="F726" s="22">
        <v>16</v>
      </c>
      <c r="G726" s="22">
        <v>17</v>
      </c>
      <c r="H726" s="22">
        <v>20</v>
      </c>
      <c r="I726" s="22">
        <v>25</v>
      </c>
      <c r="J726" s="23">
        <v>7</v>
      </c>
      <c r="Q726" s="33"/>
      <c r="R726" s="33"/>
      <c r="S726" s="33"/>
      <c r="T726" s="33"/>
      <c r="U726" s="33"/>
      <c r="V726" s="33"/>
      <c r="X726" s="34"/>
      <c r="Y726" s="33"/>
      <c r="Z726" s="33"/>
      <c r="AA726" s="33"/>
      <c r="AB726" s="33"/>
      <c r="AC726" s="35"/>
      <c r="AD726" s="33"/>
      <c r="AE726" s="33"/>
      <c r="AF726" s="33"/>
      <c r="AG726" s="33"/>
      <c r="AH726" s="33"/>
      <c r="AI726" s="33"/>
      <c r="AJ726" s="36"/>
      <c r="AK726" s="10">
        <v>8</v>
      </c>
      <c r="AL726" s="11">
        <v>6</v>
      </c>
      <c r="AM726" s="11">
        <v>6</v>
      </c>
      <c r="AN726" s="11">
        <v>14</v>
      </c>
      <c r="AO726" s="11">
        <v>23</v>
      </c>
      <c r="AP726" s="11">
        <v>14</v>
      </c>
      <c r="AQ726" s="11">
        <v>32</v>
      </c>
      <c r="AR726" s="11">
        <v>26</v>
      </c>
      <c r="AS726" s="11">
        <v>31</v>
      </c>
      <c r="AT726" s="11">
        <v>26</v>
      </c>
      <c r="AU726" s="11">
        <v>34</v>
      </c>
      <c r="AV726" s="11">
        <v>30</v>
      </c>
      <c r="AW726" s="12">
        <v>26</v>
      </c>
      <c r="AX726" s="13">
        <v>22</v>
      </c>
      <c r="AY726" s="13">
        <v>35</v>
      </c>
      <c r="AZ726" s="13">
        <v>50</v>
      </c>
      <c r="BA726" s="13">
        <v>48</v>
      </c>
      <c r="BB726" s="14">
        <v>46</v>
      </c>
      <c r="BC726" s="19">
        <f t="shared" ref="BC726:BC789" si="59">IF($B726="","",MOD($D726,$BC$1)+MOD($E726,$BC$1)+MOD($F726,$BC$1)+MOD($G726,$BC$1)+MOD($H726,$BC$1)+MOD($I726,$BC$1))</f>
        <v>35</v>
      </c>
      <c r="BD726" s="55">
        <f t="shared" si="57"/>
        <v>0.85118544982137057</v>
      </c>
      <c r="BE726" s="19">
        <f t="shared" si="58"/>
        <v>0.99645988957453724</v>
      </c>
      <c r="BF726" s="19">
        <f t="shared" si="55"/>
        <v>0.99277687560896399</v>
      </c>
      <c r="BG726" s="19">
        <f t="shared" si="56"/>
        <v>0.99318609938291647</v>
      </c>
    </row>
    <row r="727" spans="1:59">
      <c r="A727" s="24">
        <v>726</v>
      </c>
      <c r="B727" s="31">
        <v>2008055</v>
      </c>
      <c r="C727" s="32" t="s">
        <v>725</v>
      </c>
      <c r="D727" s="21">
        <v>11</v>
      </c>
      <c r="E727" s="22">
        <v>16</v>
      </c>
      <c r="F727" s="22">
        <v>19</v>
      </c>
      <c r="G727" s="22">
        <v>23</v>
      </c>
      <c r="H727" s="22">
        <v>26</v>
      </c>
      <c r="I727" s="22">
        <v>31</v>
      </c>
      <c r="J727" s="23">
        <v>4</v>
      </c>
      <c r="Q727" s="33"/>
      <c r="R727" s="33"/>
      <c r="S727" s="33"/>
      <c r="T727" s="33"/>
      <c r="U727" s="33"/>
      <c r="V727" s="33"/>
      <c r="X727" s="34"/>
      <c r="Y727" s="33"/>
      <c r="Z727" s="33"/>
      <c r="AA727" s="33"/>
      <c r="AB727" s="33"/>
      <c r="AC727" s="35"/>
      <c r="AD727" s="33"/>
      <c r="AE727" s="33"/>
      <c r="AF727" s="33"/>
      <c r="AG727" s="33"/>
      <c r="AH727" s="33"/>
      <c r="AI727" s="33"/>
      <c r="AJ727" s="36"/>
      <c r="AK727" s="10">
        <v>9</v>
      </c>
      <c r="AL727" s="11">
        <v>14</v>
      </c>
      <c r="AM727" s="11">
        <v>11</v>
      </c>
      <c r="AN727" s="11">
        <v>18</v>
      </c>
      <c r="AO727" s="11">
        <v>21</v>
      </c>
      <c r="AP727" s="11">
        <v>22</v>
      </c>
      <c r="AQ727" s="11">
        <v>27</v>
      </c>
      <c r="AR727" s="11">
        <v>26</v>
      </c>
      <c r="AS727" s="11">
        <v>27</v>
      </c>
      <c r="AT727" s="11">
        <v>42</v>
      </c>
      <c r="AU727" s="11">
        <v>35</v>
      </c>
      <c r="AV727" s="11">
        <v>42</v>
      </c>
      <c r="AW727" s="12">
        <v>36</v>
      </c>
      <c r="AX727" s="13">
        <v>46</v>
      </c>
      <c r="AY727" s="13">
        <v>58</v>
      </c>
      <c r="AZ727" s="13">
        <v>54</v>
      </c>
      <c r="BA727" s="13">
        <v>50</v>
      </c>
      <c r="BB727" s="14">
        <v>66</v>
      </c>
      <c r="BC727" s="19">
        <f t="shared" si="59"/>
        <v>58</v>
      </c>
      <c r="BD727" s="55">
        <f t="shared" si="57"/>
        <v>0.92484572913283536</v>
      </c>
      <c r="BE727" s="19">
        <f t="shared" si="58"/>
        <v>1.0025982461838259</v>
      </c>
      <c r="BF727" s="19">
        <f t="shared" si="55"/>
        <v>1.0091458265670672</v>
      </c>
      <c r="BG727" s="19">
        <f t="shared" si="56"/>
        <v>0.99932445599220532</v>
      </c>
    </row>
    <row r="728" spans="1:59">
      <c r="A728" s="24">
        <v>727</v>
      </c>
      <c r="B728" s="31">
        <v>2008056</v>
      </c>
      <c r="C728" s="32" t="s">
        <v>726</v>
      </c>
      <c r="D728" s="21">
        <v>8</v>
      </c>
      <c r="E728" s="22">
        <v>13</v>
      </c>
      <c r="F728" s="22">
        <v>22</v>
      </c>
      <c r="G728" s="22">
        <v>23</v>
      </c>
      <c r="H728" s="22">
        <v>25</v>
      </c>
      <c r="I728" s="22">
        <v>30</v>
      </c>
      <c r="J728" s="23">
        <v>7</v>
      </c>
      <c r="Q728" s="33"/>
      <c r="R728" s="33"/>
      <c r="S728" s="33"/>
      <c r="T728" s="33"/>
      <c r="U728" s="33"/>
      <c r="V728" s="33"/>
      <c r="X728" s="34"/>
      <c r="Y728" s="33"/>
      <c r="Z728" s="33"/>
      <c r="AA728" s="33"/>
      <c r="AB728" s="33"/>
      <c r="AC728" s="35"/>
      <c r="AD728" s="33"/>
      <c r="AE728" s="33"/>
      <c r="AF728" s="33"/>
      <c r="AG728" s="33"/>
      <c r="AH728" s="33"/>
      <c r="AI728" s="33"/>
      <c r="AJ728" s="36"/>
      <c r="AK728" s="10">
        <v>7</v>
      </c>
      <c r="AL728" s="11">
        <v>9</v>
      </c>
      <c r="AM728" s="11">
        <v>11</v>
      </c>
      <c r="AN728" s="11">
        <v>13</v>
      </c>
      <c r="AO728" s="11">
        <v>16</v>
      </c>
      <c r="AP728" s="11">
        <v>25</v>
      </c>
      <c r="AQ728" s="11">
        <v>31</v>
      </c>
      <c r="AR728" s="11">
        <v>21</v>
      </c>
      <c r="AS728" s="11">
        <v>22</v>
      </c>
      <c r="AT728" s="11">
        <v>37</v>
      </c>
      <c r="AU728" s="11">
        <v>43</v>
      </c>
      <c r="AV728" s="11">
        <v>51</v>
      </c>
      <c r="AW728" s="12">
        <v>46</v>
      </c>
      <c r="AX728" s="13">
        <v>57</v>
      </c>
      <c r="AY728" s="13">
        <v>53</v>
      </c>
      <c r="AZ728" s="13">
        <v>49</v>
      </c>
      <c r="BA728" s="13">
        <v>45</v>
      </c>
      <c r="BB728" s="14">
        <v>41</v>
      </c>
      <c r="BC728" s="19">
        <f t="shared" si="59"/>
        <v>53</v>
      </c>
      <c r="BD728" s="55">
        <f t="shared" si="57"/>
        <v>0.92893796687236108</v>
      </c>
      <c r="BE728" s="19">
        <f t="shared" si="58"/>
        <v>0.9759987008769081</v>
      </c>
      <c r="BF728" s="19">
        <f t="shared" si="55"/>
        <v>1.0091458265670672</v>
      </c>
      <c r="BG728" s="19">
        <f t="shared" si="56"/>
        <v>1.0017797986359207</v>
      </c>
    </row>
    <row r="729" spans="1:59">
      <c r="A729" s="24">
        <v>728</v>
      </c>
      <c r="B729" s="31">
        <v>2008057</v>
      </c>
      <c r="C729" s="32" t="s">
        <v>727</v>
      </c>
      <c r="D729" s="21">
        <v>19</v>
      </c>
      <c r="E729" s="22">
        <v>20</v>
      </c>
      <c r="F729" s="22">
        <v>21</v>
      </c>
      <c r="G729" s="22">
        <v>26</v>
      </c>
      <c r="H729" s="22">
        <v>28</v>
      </c>
      <c r="I729" s="22">
        <v>30</v>
      </c>
      <c r="J729" s="23">
        <v>8</v>
      </c>
      <c r="Q729" s="33"/>
      <c r="R729" s="33"/>
      <c r="S729" s="33"/>
      <c r="T729" s="33"/>
      <c r="U729" s="33"/>
      <c r="V729" s="33"/>
      <c r="X729" s="34"/>
      <c r="Y729" s="33"/>
      <c r="Z729" s="33"/>
      <c r="AA729" s="33"/>
      <c r="AB729" s="33"/>
      <c r="AC729" s="35"/>
      <c r="AD729" s="33"/>
      <c r="AE729" s="33"/>
      <c r="AF729" s="33"/>
      <c r="AG729" s="33"/>
      <c r="AH729" s="33"/>
      <c r="AI729" s="33"/>
      <c r="AJ729" s="36"/>
      <c r="AK729" s="10">
        <v>6</v>
      </c>
      <c r="AL729" s="11">
        <v>8</v>
      </c>
      <c r="AM729" s="11">
        <v>9</v>
      </c>
      <c r="AN729" s="11">
        <v>12</v>
      </c>
      <c r="AO729" s="11">
        <v>18</v>
      </c>
      <c r="AP729" s="11">
        <v>24</v>
      </c>
      <c r="AQ729" s="11">
        <v>18</v>
      </c>
      <c r="AR729" s="11">
        <v>24</v>
      </c>
      <c r="AS729" s="11">
        <v>45</v>
      </c>
      <c r="AT729" s="11">
        <v>36</v>
      </c>
      <c r="AU729" s="11">
        <v>27</v>
      </c>
      <c r="AV729" s="11">
        <v>32</v>
      </c>
      <c r="AW729" s="12">
        <v>39</v>
      </c>
      <c r="AX729" s="13">
        <v>48</v>
      </c>
      <c r="AY729" s="13">
        <v>42</v>
      </c>
      <c r="AZ729" s="13">
        <v>36</v>
      </c>
      <c r="BA729" s="13">
        <v>30</v>
      </c>
      <c r="BB729" s="14">
        <v>44</v>
      </c>
      <c r="BC729" s="19">
        <f t="shared" si="59"/>
        <v>42</v>
      </c>
      <c r="BD729" s="55">
        <f t="shared" si="57"/>
        <v>0.92075349139330953</v>
      </c>
      <c r="BE729" s="19">
        <f t="shared" si="58"/>
        <v>0.9473530367002273</v>
      </c>
      <c r="BF729" s="19">
        <f t="shared" si="55"/>
        <v>0.99768756089639488</v>
      </c>
      <c r="BG729" s="19">
        <f t="shared" si="56"/>
        <v>1.003416693731731</v>
      </c>
    </row>
    <row r="730" spans="1:59">
      <c r="A730" s="24">
        <v>729</v>
      </c>
      <c r="B730" s="31">
        <v>2008058</v>
      </c>
      <c r="C730" s="32" t="s">
        <v>728</v>
      </c>
      <c r="D730" s="21">
        <v>1</v>
      </c>
      <c r="E730" s="22">
        <v>12</v>
      </c>
      <c r="F730" s="22">
        <v>21</v>
      </c>
      <c r="G730" s="22">
        <v>27</v>
      </c>
      <c r="H730" s="22">
        <v>29</v>
      </c>
      <c r="I730" s="22">
        <v>31</v>
      </c>
      <c r="J730" s="23">
        <v>11</v>
      </c>
      <c r="Q730" s="33"/>
      <c r="R730" s="33"/>
      <c r="S730" s="33"/>
      <c r="T730" s="33"/>
      <c r="U730" s="33"/>
      <c r="V730" s="33"/>
      <c r="X730" s="34"/>
      <c r="Y730" s="33"/>
      <c r="Z730" s="33"/>
      <c r="AA730" s="33"/>
      <c r="AB730" s="33"/>
      <c r="AC730" s="35"/>
      <c r="AD730" s="33"/>
      <c r="AE730" s="33"/>
      <c r="AF730" s="33"/>
      <c r="AG730" s="33"/>
      <c r="AH730" s="33"/>
      <c r="AI730" s="33"/>
      <c r="AJ730" s="36"/>
      <c r="AK730" s="10">
        <v>4</v>
      </c>
      <c r="AL730" s="11">
        <v>9</v>
      </c>
      <c r="AM730" s="11">
        <v>11</v>
      </c>
      <c r="AN730" s="11">
        <v>13</v>
      </c>
      <c r="AO730" s="11">
        <v>16</v>
      </c>
      <c r="AP730" s="11">
        <v>25</v>
      </c>
      <c r="AQ730" s="11">
        <v>13</v>
      </c>
      <c r="AR730" s="11">
        <v>21</v>
      </c>
      <c r="AS730" s="11">
        <v>33</v>
      </c>
      <c r="AT730" s="11">
        <v>25</v>
      </c>
      <c r="AU730" s="11">
        <v>30</v>
      </c>
      <c r="AV730" s="11">
        <v>37</v>
      </c>
      <c r="AW730" s="12">
        <v>46</v>
      </c>
      <c r="AX730" s="13">
        <v>57</v>
      </c>
      <c r="AY730" s="13">
        <v>53</v>
      </c>
      <c r="AZ730" s="13">
        <v>49</v>
      </c>
      <c r="BA730" s="13">
        <v>45</v>
      </c>
      <c r="BB730" s="14">
        <v>41</v>
      </c>
      <c r="BC730" s="19">
        <f t="shared" si="59"/>
        <v>53</v>
      </c>
      <c r="BD730" s="55">
        <f t="shared" si="57"/>
        <v>0.98622929522572267</v>
      </c>
      <c r="BE730" s="19">
        <f t="shared" si="58"/>
        <v>0.9453069178304645</v>
      </c>
      <c r="BF730" s="19">
        <f t="shared" si="55"/>
        <v>0.99523221825267949</v>
      </c>
      <c r="BG730" s="19">
        <f t="shared" si="56"/>
        <v>1.0013705748619681</v>
      </c>
    </row>
    <row r="731" spans="1:59">
      <c r="A731" s="24">
        <v>730</v>
      </c>
      <c r="B731" s="31">
        <v>2008059</v>
      </c>
      <c r="C731" s="32" t="s">
        <v>729</v>
      </c>
      <c r="D731" s="21">
        <v>2</v>
      </c>
      <c r="E731" s="22">
        <v>6</v>
      </c>
      <c r="F731" s="22">
        <v>15</v>
      </c>
      <c r="G731" s="22">
        <v>29</v>
      </c>
      <c r="H731" s="22">
        <v>31</v>
      </c>
      <c r="I731" s="22">
        <v>32</v>
      </c>
      <c r="J731" s="23">
        <v>16</v>
      </c>
      <c r="Q731" s="33"/>
      <c r="R731" s="33"/>
      <c r="S731" s="33"/>
      <c r="T731" s="33"/>
      <c r="U731" s="33"/>
      <c r="V731" s="33"/>
      <c r="X731" s="34"/>
      <c r="Y731" s="33"/>
      <c r="Z731" s="33"/>
      <c r="AA731" s="33"/>
      <c r="AB731" s="33"/>
      <c r="AC731" s="35"/>
      <c r="AD731" s="33"/>
      <c r="AE731" s="33"/>
      <c r="AF731" s="33"/>
      <c r="AG731" s="33"/>
      <c r="AH731" s="33"/>
      <c r="AI731" s="33"/>
      <c r="AJ731" s="36"/>
      <c r="AK731" s="10">
        <v>7</v>
      </c>
      <c r="AL731" s="11">
        <v>11</v>
      </c>
      <c r="AM731" s="11">
        <v>10</v>
      </c>
      <c r="AN731" s="11">
        <v>13</v>
      </c>
      <c r="AO731" s="11">
        <v>17</v>
      </c>
      <c r="AP731" s="11">
        <v>27</v>
      </c>
      <c r="AQ731" s="11">
        <v>25</v>
      </c>
      <c r="AR731" s="11">
        <v>25</v>
      </c>
      <c r="AS731" s="11">
        <v>38</v>
      </c>
      <c r="AT731" s="11">
        <v>31</v>
      </c>
      <c r="AU731" s="11">
        <v>24</v>
      </c>
      <c r="AV731" s="11">
        <v>17</v>
      </c>
      <c r="AW731" s="12">
        <v>25</v>
      </c>
      <c r="AX731" s="13">
        <v>51</v>
      </c>
      <c r="AY731" s="13">
        <v>64</v>
      </c>
      <c r="AZ731" s="13">
        <v>61</v>
      </c>
      <c r="BA731" s="13">
        <v>58</v>
      </c>
      <c r="BB731" s="14">
        <v>55</v>
      </c>
      <c r="BC731" s="19">
        <f t="shared" si="59"/>
        <v>64</v>
      </c>
      <c r="BD731" s="55">
        <f t="shared" si="57"/>
        <v>1.1049041896719713</v>
      </c>
      <c r="BE731" s="19">
        <f t="shared" si="58"/>
        <v>0.9780448197466709</v>
      </c>
      <c r="BF731" s="19">
        <f t="shared" ref="BF731:BF794" si="60">IF($B731="","",SUM($BC707:$BC731)/25/$BM$3)</f>
        <v>1.0116011692107827</v>
      </c>
      <c r="BG731" s="19">
        <f t="shared" si="56"/>
        <v>1.0001429035401104</v>
      </c>
    </row>
    <row r="732" spans="1:59">
      <c r="A732" s="24">
        <v>731</v>
      </c>
      <c r="B732" s="31">
        <v>2008060</v>
      </c>
      <c r="C732" s="32" t="s">
        <v>730</v>
      </c>
      <c r="D732" s="21">
        <v>6</v>
      </c>
      <c r="E732" s="22">
        <v>7</v>
      </c>
      <c r="F732" s="22">
        <v>8</v>
      </c>
      <c r="G732" s="22">
        <v>17</v>
      </c>
      <c r="H732" s="22">
        <v>30</v>
      </c>
      <c r="I732" s="22">
        <v>32</v>
      </c>
      <c r="J732" s="23">
        <v>3</v>
      </c>
      <c r="Q732" s="33"/>
      <c r="R732" s="33"/>
      <c r="S732" s="33"/>
      <c r="T732" s="33"/>
      <c r="U732" s="33"/>
      <c r="V732" s="33"/>
      <c r="X732" s="34"/>
      <c r="Y732" s="33"/>
      <c r="Z732" s="33"/>
      <c r="AA732" s="33"/>
      <c r="AB732" s="33"/>
      <c r="AC732" s="35"/>
      <c r="AD732" s="33"/>
      <c r="AE732" s="33"/>
      <c r="AF732" s="33"/>
      <c r="AG732" s="33"/>
      <c r="AH732" s="33"/>
      <c r="AI732" s="33"/>
      <c r="AJ732" s="36"/>
      <c r="AK732" s="10">
        <v>7</v>
      </c>
      <c r="AL732" s="11">
        <v>8</v>
      </c>
      <c r="AM732" s="11">
        <v>10</v>
      </c>
      <c r="AN732" s="11">
        <v>10</v>
      </c>
      <c r="AO732" s="11">
        <v>16</v>
      </c>
      <c r="AP732" s="11">
        <v>20</v>
      </c>
      <c r="AQ732" s="11">
        <v>37</v>
      </c>
      <c r="AR732" s="11">
        <v>30</v>
      </c>
      <c r="AS732" s="11">
        <v>45</v>
      </c>
      <c r="AT732" s="11">
        <v>40</v>
      </c>
      <c r="AU732" s="11">
        <v>35</v>
      </c>
      <c r="AV732" s="11">
        <v>30</v>
      </c>
      <c r="AW732" s="12">
        <v>25</v>
      </c>
      <c r="AX732" s="13">
        <v>36</v>
      </c>
      <c r="AY732" s="13">
        <v>49</v>
      </c>
      <c r="AZ732" s="13">
        <v>64</v>
      </c>
      <c r="BA732" s="13">
        <v>62</v>
      </c>
      <c r="BB732" s="14">
        <v>60</v>
      </c>
      <c r="BC732" s="19">
        <f t="shared" si="59"/>
        <v>49</v>
      </c>
      <c r="BD732" s="55">
        <f t="shared" si="57"/>
        <v>1.0680740500162391</v>
      </c>
      <c r="BE732" s="19">
        <f t="shared" si="58"/>
        <v>0.99645988957453724</v>
      </c>
      <c r="BF732" s="19">
        <f t="shared" si="60"/>
        <v>1.0148749594024034</v>
      </c>
      <c r="BG732" s="19">
        <f t="shared" si="56"/>
        <v>1.0054628126014939</v>
      </c>
    </row>
    <row r="733" spans="1:59">
      <c r="A733" s="24">
        <v>732</v>
      </c>
      <c r="B733" s="31">
        <v>2008061</v>
      </c>
      <c r="C733" s="32" t="s">
        <v>731</v>
      </c>
      <c r="D733" s="21">
        <v>1</v>
      </c>
      <c r="E733" s="22">
        <v>2</v>
      </c>
      <c r="F733" s="22">
        <v>5</v>
      </c>
      <c r="G733" s="22">
        <v>12</v>
      </c>
      <c r="H733" s="22">
        <v>26</v>
      </c>
      <c r="I733" s="22">
        <v>31</v>
      </c>
      <c r="J733" s="23">
        <v>6</v>
      </c>
      <c r="Q733" s="33"/>
      <c r="R733" s="33"/>
      <c r="S733" s="33"/>
      <c r="T733" s="33"/>
      <c r="U733" s="33"/>
      <c r="V733" s="33"/>
      <c r="X733" s="34"/>
      <c r="Y733" s="33"/>
      <c r="Z733" s="33"/>
      <c r="AA733" s="33"/>
      <c r="AB733" s="33"/>
      <c r="AC733" s="35"/>
      <c r="AD733" s="33"/>
      <c r="AE733" s="33"/>
      <c r="AF733" s="33"/>
      <c r="AG733" s="33"/>
      <c r="AH733" s="33"/>
      <c r="AI733" s="33"/>
      <c r="AJ733" s="36"/>
      <c r="AK733" s="10">
        <v>8</v>
      </c>
      <c r="AL733" s="11">
        <v>9</v>
      </c>
      <c r="AM733" s="11">
        <v>7</v>
      </c>
      <c r="AN733" s="11">
        <v>11</v>
      </c>
      <c r="AO733" s="11">
        <v>21</v>
      </c>
      <c r="AP733" s="11">
        <v>21</v>
      </c>
      <c r="AQ733" s="11">
        <v>23</v>
      </c>
      <c r="AR733" s="11">
        <v>17</v>
      </c>
      <c r="AS733" s="11">
        <v>22</v>
      </c>
      <c r="AT733" s="11">
        <v>17</v>
      </c>
      <c r="AU733" s="11">
        <v>25</v>
      </c>
      <c r="AV733" s="11">
        <v>35</v>
      </c>
      <c r="AW733" s="12">
        <v>32</v>
      </c>
      <c r="AX733" s="13">
        <v>45</v>
      </c>
      <c r="AY733" s="13">
        <v>43</v>
      </c>
      <c r="AZ733" s="13">
        <v>41</v>
      </c>
      <c r="BA733" s="13">
        <v>39</v>
      </c>
      <c r="BB733" s="14">
        <v>37</v>
      </c>
      <c r="BC733" s="19">
        <f t="shared" si="59"/>
        <v>43</v>
      </c>
      <c r="BD733" s="55">
        <f t="shared" si="57"/>
        <v>1.0271516726209808</v>
      </c>
      <c r="BE733" s="19">
        <f t="shared" si="58"/>
        <v>0.9780448197466709</v>
      </c>
      <c r="BF733" s="19">
        <f t="shared" si="60"/>
        <v>1.018148749594024</v>
      </c>
      <c r="BG733" s="19">
        <f t="shared" si="56"/>
        <v>1.003416693731731</v>
      </c>
    </row>
    <row r="734" spans="1:59">
      <c r="A734" s="24">
        <v>733</v>
      </c>
      <c r="B734" s="31">
        <v>2008062</v>
      </c>
      <c r="C734" s="32" t="s">
        <v>732</v>
      </c>
      <c r="D734" s="21">
        <v>6</v>
      </c>
      <c r="E734" s="22">
        <v>8</v>
      </c>
      <c r="F734" s="22">
        <v>13</v>
      </c>
      <c r="G734" s="22">
        <v>17</v>
      </c>
      <c r="H734" s="22">
        <v>24</v>
      </c>
      <c r="I734" s="22">
        <v>27</v>
      </c>
      <c r="J734" s="23">
        <v>15</v>
      </c>
      <c r="Q734" s="33"/>
      <c r="R734" s="33"/>
      <c r="S734" s="33"/>
      <c r="T734" s="33"/>
      <c r="U734" s="33"/>
      <c r="V734" s="33"/>
      <c r="X734" s="34"/>
      <c r="Y734" s="33"/>
      <c r="Z734" s="33"/>
      <c r="AA734" s="33"/>
      <c r="AB734" s="33"/>
      <c r="AC734" s="35"/>
      <c r="AD734" s="33"/>
      <c r="AE734" s="33"/>
      <c r="AF734" s="33"/>
      <c r="AG734" s="33"/>
      <c r="AH734" s="33"/>
      <c r="AI734" s="33"/>
      <c r="AJ734" s="36"/>
      <c r="AK734" s="10">
        <v>5</v>
      </c>
      <c r="AL734" s="11">
        <v>7</v>
      </c>
      <c r="AM734" s="11">
        <v>15</v>
      </c>
      <c r="AN734" s="11">
        <v>11</v>
      </c>
      <c r="AO734" s="11">
        <v>25</v>
      </c>
      <c r="AP734" s="11">
        <v>15</v>
      </c>
      <c r="AQ734" s="11">
        <v>32</v>
      </c>
      <c r="AR734" s="11">
        <v>35</v>
      </c>
      <c r="AS734" s="11">
        <v>29</v>
      </c>
      <c r="AT734" s="11">
        <v>23</v>
      </c>
      <c r="AU734" s="11">
        <v>30</v>
      </c>
      <c r="AV734" s="11">
        <v>53</v>
      </c>
      <c r="AW734" s="12">
        <v>50</v>
      </c>
      <c r="AX734" s="13">
        <v>47</v>
      </c>
      <c r="AY734" s="13">
        <v>44</v>
      </c>
      <c r="AZ734" s="13">
        <v>59</v>
      </c>
      <c r="BA734" s="13">
        <v>57</v>
      </c>
      <c r="BB734" s="14">
        <v>55</v>
      </c>
      <c r="BC734" s="19">
        <f t="shared" si="59"/>
        <v>44</v>
      </c>
      <c r="BD734" s="55">
        <f t="shared" si="57"/>
        <v>1.0353361481000325</v>
      </c>
      <c r="BE734" s="19">
        <f t="shared" si="58"/>
        <v>0.9780448197466709</v>
      </c>
      <c r="BF734" s="19">
        <f t="shared" si="60"/>
        <v>1.013238064306593</v>
      </c>
      <c r="BG734" s="19">
        <f t="shared" si="56"/>
        <v>1.003416693731731</v>
      </c>
    </row>
    <row r="735" spans="1:59">
      <c r="A735" s="24">
        <v>734</v>
      </c>
      <c r="B735" s="31">
        <v>2008063</v>
      </c>
      <c r="C735" s="32" t="s">
        <v>733</v>
      </c>
      <c r="D735" s="21">
        <v>5</v>
      </c>
      <c r="E735" s="22">
        <v>9</v>
      </c>
      <c r="F735" s="22">
        <v>11</v>
      </c>
      <c r="G735" s="22">
        <v>14</v>
      </c>
      <c r="H735" s="22">
        <v>16</v>
      </c>
      <c r="I735" s="22">
        <v>17</v>
      </c>
      <c r="J735" s="23">
        <v>15</v>
      </c>
      <c r="Q735" s="33"/>
      <c r="R735" s="33"/>
      <c r="S735" s="33"/>
      <c r="T735" s="33"/>
      <c r="U735" s="33"/>
      <c r="V735" s="33"/>
      <c r="X735" s="34"/>
      <c r="Y735" s="33"/>
      <c r="Z735" s="33"/>
      <c r="AA735" s="33"/>
      <c r="AB735" s="33"/>
      <c r="AC735" s="35"/>
      <c r="AD735" s="33"/>
      <c r="AE735" s="33"/>
      <c r="AF735" s="33"/>
      <c r="AG735" s="33"/>
      <c r="AH735" s="33"/>
      <c r="AI735" s="33"/>
      <c r="AJ735" s="36"/>
      <c r="AK735" s="10">
        <v>9</v>
      </c>
      <c r="AL735" s="11">
        <v>8</v>
      </c>
      <c r="AM735" s="11">
        <v>12</v>
      </c>
      <c r="AN735" s="11">
        <v>24</v>
      </c>
      <c r="AO735" s="11">
        <v>16</v>
      </c>
      <c r="AP735" s="11">
        <v>16</v>
      </c>
      <c r="AQ735" s="11">
        <v>27</v>
      </c>
      <c r="AR735" s="11">
        <v>32</v>
      </c>
      <c r="AS735" s="11">
        <v>28</v>
      </c>
      <c r="AT735" s="11">
        <v>36</v>
      </c>
      <c r="AU735" s="11">
        <v>33</v>
      </c>
      <c r="AV735" s="11">
        <v>30</v>
      </c>
      <c r="AW735" s="12">
        <v>42</v>
      </c>
      <c r="AX735" s="13">
        <v>40</v>
      </c>
      <c r="AY735" s="13">
        <v>55</v>
      </c>
      <c r="AZ735" s="13">
        <v>72</v>
      </c>
      <c r="BA735" s="13">
        <v>72</v>
      </c>
      <c r="BB735" s="14">
        <v>72</v>
      </c>
      <c r="BC735" s="19">
        <f t="shared" si="59"/>
        <v>55</v>
      </c>
      <c r="BD735" s="55">
        <f t="shared" si="57"/>
        <v>1.0435206235790842</v>
      </c>
      <c r="BE735" s="19">
        <f t="shared" si="58"/>
        <v>1.0148749594024034</v>
      </c>
      <c r="BF735" s="19">
        <f t="shared" si="60"/>
        <v>1.0173303020461189</v>
      </c>
      <c r="BG735" s="19">
        <f t="shared" si="56"/>
        <v>1.0025982461838259</v>
      </c>
    </row>
    <row r="736" spans="1:59">
      <c r="A736" s="24">
        <v>735</v>
      </c>
      <c r="B736" s="31">
        <v>2008064</v>
      </c>
      <c r="C736" s="32" t="s">
        <v>734</v>
      </c>
      <c r="D736" s="21">
        <v>1</v>
      </c>
      <c r="E736" s="22">
        <v>2</v>
      </c>
      <c r="F736" s="22">
        <v>7</v>
      </c>
      <c r="G736" s="22">
        <v>9</v>
      </c>
      <c r="H736" s="22">
        <v>12</v>
      </c>
      <c r="I736" s="22">
        <v>18</v>
      </c>
      <c r="J736" s="23">
        <v>12</v>
      </c>
      <c r="Q736" s="33"/>
      <c r="R736" s="33"/>
      <c r="S736" s="33"/>
      <c r="T736" s="33"/>
      <c r="U736" s="33"/>
      <c r="V736" s="33"/>
      <c r="X736" s="34"/>
      <c r="Y736" s="33"/>
      <c r="Z736" s="33"/>
      <c r="AA736" s="33"/>
      <c r="AB736" s="33"/>
      <c r="AC736" s="35"/>
      <c r="AD736" s="33"/>
      <c r="AE736" s="33"/>
      <c r="AF736" s="33"/>
      <c r="AG736" s="33"/>
      <c r="AH736" s="33"/>
      <c r="AI736" s="33"/>
      <c r="AJ736" s="36"/>
      <c r="AK736" s="10">
        <v>4</v>
      </c>
      <c r="AL736" s="11">
        <v>9</v>
      </c>
      <c r="AM736" s="11">
        <v>14</v>
      </c>
      <c r="AN736" s="11">
        <v>7</v>
      </c>
      <c r="AO736" s="11">
        <v>14</v>
      </c>
      <c r="AP736" s="11">
        <v>17</v>
      </c>
      <c r="AQ736" s="11">
        <v>13</v>
      </c>
      <c r="AR736" s="11">
        <v>29</v>
      </c>
      <c r="AS736" s="11">
        <v>27</v>
      </c>
      <c r="AT736" s="11">
        <v>25</v>
      </c>
      <c r="AU736" s="11">
        <v>36</v>
      </c>
      <c r="AV736" s="11">
        <v>35</v>
      </c>
      <c r="AW736" s="12">
        <v>34</v>
      </c>
      <c r="AX736" s="13">
        <v>33</v>
      </c>
      <c r="AY736" s="13">
        <v>32</v>
      </c>
      <c r="AZ736" s="13">
        <v>31</v>
      </c>
      <c r="BA736" s="13">
        <v>49</v>
      </c>
      <c r="BB736" s="14">
        <v>49</v>
      </c>
      <c r="BC736" s="19">
        <f t="shared" si="59"/>
        <v>32</v>
      </c>
      <c r="BD736" s="55">
        <f t="shared" si="57"/>
        <v>0.91256901591425788</v>
      </c>
      <c r="BE736" s="19">
        <f t="shared" si="58"/>
        <v>1.0087366027931146</v>
      </c>
      <c r="BF736" s="19">
        <f t="shared" si="60"/>
        <v>1.0042351412796362</v>
      </c>
      <c r="BG736" s="19">
        <f t="shared" si="56"/>
        <v>0.99891523221825262</v>
      </c>
    </row>
    <row r="737" spans="1:59">
      <c r="A737" s="24">
        <v>736</v>
      </c>
      <c r="B737" s="31">
        <v>2008065</v>
      </c>
      <c r="C737" s="32" t="s">
        <v>735</v>
      </c>
      <c r="D737" s="21">
        <v>5</v>
      </c>
      <c r="E737" s="22">
        <v>13</v>
      </c>
      <c r="F737" s="22">
        <v>15</v>
      </c>
      <c r="G737" s="22">
        <v>19</v>
      </c>
      <c r="H737" s="22">
        <v>30</v>
      </c>
      <c r="I737" s="22">
        <v>31</v>
      </c>
      <c r="J737" s="23">
        <v>5</v>
      </c>
      <c r="Q737" s="33"/>
      <c r="R737" s="33"/>
      <c r="S737" s="33"/>
      <c r="T737" s="33"/>
      <c r="U737" s="33"/>
      <c r="V737" s="33"/>
      <c r="X737" s="34"/>
      <c r="Y737" s="33"/>
      <c r="Z737" s="33"/>
      <c r="AA737" s="33"/>
      <c r="AB737" s="33"/>
      <c r="AC737" s="35"/>
      <c r="AD737" s="33"/>
      <c r="AE737" s="33"/>
      <c r="AF737" s="33"/>
      <c r="AG737" s="33"/>
      <c r="AH737" s="33"/>
      <c r="AI737" s="33"/>
      <c r="AJ737" s="36"/>
      <c r="AK737" s="10">
        <v>5</v>
      </c>
      <c r="AL737" s="11">
        <v>13</v>
      </c>
      <c r="AM737" s="11">
        <v>8</v>
      </c>
      <c r="AN737" s="11">
        <v>11</v>
      </c>
      <c r="AO737" s="11">
        <v>22</v>
      </c>
      <c r="AP737" s="11">
        <v>33</v>
      </c>
      <c r="AQ737" s="11">
        <v>23</v>
      </c>
      <c r="AR737" s="11">
        <v>23</v>
      </c>
      <c r="AS737" s="11">
        <v>36</v>
      </c>
      <c r="AT737" s="11">
        <v>29</v>
      </c>
      <c r="AU737" s="11">
        <v>22</v>
      </c>
      <c r="AV737" s="11">
        <v>29</v>
      </c>
      <c r="AW737" s="12">
        <v>23</v>
      </c>
      <c r="AX737" s="13">
        <v>65</v>
      </c>
      <c r="AY737" s="13">
        <v>62</v>
      </c>
      <c r="AZ737" s="13">
        <v>59</v>
      </c>
      <c r="BA737" s="13">
        <v>56</v>
      </c>
      <c r="BB737" s="14">
        <v>73</v>
      </c>
      <c r="BC737" s="19">
        <f t="shared" si="59"/>
        <v>62</v>
      </c>
      <c r="BD737" s="55">
        <f t="shared" si="57"/>
        <v>0.96576810652809364</v>
      </c>
      <c r="BE737" s="19">
        <f t="shared" si="58"/>
        <v>1.0169210782721663</v>
      </c>
      <c r="BF737" s="19">
        <f t="shared" si="60"/>
        <v>1.0116011692107827</v>
      </c>
      <c r="BG737" s="19">
        <f t="shared" si="56"/>
        <v>0.99605066580058454</v>
      </c>
    </row>
    <row r="738" spans="1:59">
      <c r="A738" s="24">
        <v>737</v>
      </c>
      <c r="B738" s="31">
        <v>2008066</v>
      </c>
      <c r="C738" s="32" t="s">
        <v>736</v>
      </c>
      <c r="D738" s="21">
        <v>7</v>
      </c>
      <c r="E738" s="22">
        <v>12</v>
      </c>
      <c r="F738" s="22">
        <v>21</v>
      </c>
      <c r="G738" s="22">
        <v>22</v>
      </c>
      <c r="H738" s="22">
        <v>29</v>
      </c>
      <c r="I738" s="22">
        <v>30</v>
      </c>
      <c r="J738" s="23">
        <v>8</v>
      </c>
      <c r="Q738" s="33"/>
      <c r="R738" s="33"/>
      <c r="S738" s="33"/>
      <c r="T738" s="33"/>
      <c r="U738" s="33"/>
      <c r="V738" s="33"/>
      <c r="X738" s="34"/>
      <c r="Y738" s="33"/>
      <c r="Z738" s="33"/>
      <c r="AA738" s="33"/>
      <c r="AB738" s="33"/>
      <c r="AC738" s="35"/>
      <c r="AD738" s="33"/>
      <c r="AE738" s="33"/>
      <c r="AF738" s="33"/>
      <c r="AG738" s="33"/>
      <c r="AH738" s="33"/>
      <c r="AI738" s="33"/>
      <c r="AJ738" s="36"/>
      <c r="AK738" s="10">
        <v>4</v>
      </c>
      <c r="AL738" s="11">
        <v>9</v>
      </c>
      <c r="AM738" s="11">
        <v>11</v>
      </c>
      <c r="AN738" s="11">
        <v>13</v>
      </c>
      <c r="AO738" s="11">
        <v>9</v>
      </c>
      <c r="AP738" s="11">
        <v>33</v>
      </c>
      <c r="AQ738" s="11">
        <v>22</v>
      </c>
      <c r="AR738" s="11">
        <v>21</v>
      </c>
      <c r="AS738" s="11">
        <v>33</v>
      </c>
      <c r="AT738" s="11">
        <v>37</v>
      </c>
      <c r="AU738" s="11">
        <v>43</v>
      </c>
      <c r="AV738" s="11">
        <v>37</v>
      </c>
      <c r="AW738" s="12">
        <v>46</v>
      </c>
      <c r="AX738" s="13">
        <v>57</v>
      </c>
      <c r="AY738" s="13">
        <v>53</v>
      </c>
      <c r="AZ738" s="13">
        <v>49</v>
      </c>
      <c r="BA738" s="13">
        <v>45</v>
      </c>
      <c r="BB738" s="14">
        <v>41</v>
      </c>
      <c r="BC738" s="19">
        <f t="shared" si="59"/>
        <v>53</v>
      </c>
      <c r="BD738" s="55">
        <f t="shared" si="57"/>
        <v>1.0066904839233517</v>
      </c>
      <c r="BE738" s="19">
        <f t="shared" si="58"/>
        <v>1.0169210782721663</v>
      </c>
      <c r="BF738" s="19">
        <f t="shared" si="60"/>
        <v>1.0197856446898343</v>
      </c>
      <c r="BG738" s="19">
        <f t="shared" si="56"/>
        <v>0.99277687560896399</v>
      </c>
    </row>
    <row r="739" spans="1:59">
      <c r="A739" s="24">
        <v>738</v>
      </c>
      <c r="B739" s="31">
        <v>2008067</v>
      </c>
      <c r="C739" s="32" t="s">
        <v>737</v>
      </c>
      <c r="D739" s="21">
        <v>10</v>
      </c>
      <c r="E739" s="22">
        <v>11</v>
      </c>
      <c r="F739" s="22">
        <v>15</v>
      </c>
      <c r="G739" s="22">
        <v>19</v>
      </c>
      <c r="H739" s="22">
        <v>26</v>
      </c>
      <c r="I739" s="22">
        <v>33</v>
      </c>
      <c r="J739" s="23">
        <v>13</v>
      </c>
      <c r="Q739" s="33"/>
      <c r="R739" s="33"/>
      <c r="S739" s="33"/>
      <c r="T739" s="33"/>
      <c r="U739" s="33"/>
      <c r="V739" s="33"/>
      <c r="X739" s="34"/>
      <c r="Y739" s="33"/>
      <c r="Z739" s="33"/>
      <c r="AA739" s="33"/>
      <c r="AB739" s="33"/>
      <c r="AC739" s="35"/>
      <c r="AD739" s="33"/>
      <c r="AE739" s="33"/>
      <c r="AF739" s="33"/>
      <c r="AG739" s="33"/>
      <c r="AH739" s="33"/>
      <c r="AI739" s="33"/>
      <c r="AJ739" s="36"/>
      <c r="AK739" s="10">
        <v>6</v>
      </c>
      <c r="AL739" s="11">
        <v>14</v>
      </c>
      <c r="AM739" s="11">
        <v>9</v>
      </c>
      <c r="AN739" s="11">
        <v>18</v>
      </c>
      <c r="AO739" s="11">
        <v>23</v>
      </c>
      <c r="AP739" s="11">
        <v>18</v>
      </c>
      <c r="AQ739" s="11">
        <v>24</v>
      </c>
      <c r="AR739" s="11">
        <v>24</v>
      </c>
      <c r="AS739" s="11">
        <v>26</v>
      </c>
      <c r="AT739" s="11">
        <v>42</v>
      </c>
      <c r="AU739" s="11">
        <v>36</v>
      </c>
      <c r="AV739" s="11">
        <v>44</v>
      </c>
      <c r="AW739" s="12">
        <v>39</v>
      </c>
      <c r="AX739" s="13">
        <v>50</v>
      </c>
      <c r="AY739" s="13">
        <v>63</v>
      </c>
      <c r="AZ739" s="13">
        <v>60</v>
      </c>
      <c r="BA739" s="13">
        <v>57</v>
      </c>
      <c r="BB739" s="14">
        <v>74</v>
      </c>
      <c r="BC739" s="19">
        <f t="shared" si="59"/>
        <v>63</v>
      </c>
      <c r="BD739" s="55">
        <f t="shared" si="57"/>
        <v>1.0844430009743422</v>
      </c>
      <c r="BE739" s="19">
        <f t="shared" si="58"/>
        <v>1.0598895745371872</v>
      </c>
      <c r="BF739" s="19">
        <f t="shared" si="60"/>
        <v>1.0336992530042222</v>
      </c>
      <c r="BG739" s="19">
        <f t="shared" si="56"/>
        <v>1.0095550503410198</v>
      </c>
    </row>
    <row r="740" spans="1:59">
      <c r="A740" s="24">
        <v>739</v>
      </c>
      <c r="B740" s="31">
        <v>2008068</v>
      </c>
      <c r="C740" s="32" t="s">
        <v>738</v>
      </c>
      <c r="D740" s="21">
        <v>5</v>
      </c>
      <c r="E740" s="22">
        <v>7</v>
      </c>
      <c r="F740" s="22">
        <v>17</v>
      </c>
      <c r="G740" s="22">
        <v>23</v>
      </c>
      <c r="H740" s="22">
        <v>27</v>
      </c>
      <c r="I740" s="22">
        <v>29</v>
      </c>
      <c r="J740" s="23">
        <v>7</v>
      </c>
      <c r="Q740" s="33"/>
      <c r="R740" s="33"/>
      <c r="S740" s="33"/>
      <c r="T740" s="33"/>
      <c r="U740" s="33"/>
      <c r="V740" s="33"/>
      <c r="X740" s="34"/>
      <c r="Y740" s="33"/>
      <c r="Z740" s="33"/>
      <c r="AA740" s="33"/>
      <c r="AB740" s="33"/>
      <c r="AC740" s="35"/>
      <c r="AD740" s="33"/>
      <c r="AE740" s="33"/>
      <c r="AF740" s="33"/>
      <c r="AG740" s="33"/>
      <c r="AH740" s="33"/>
      <c r="AI740" s="33"/>
      <c r="AJ740" s="36"/>
      <c r="AK740" s="10">
        <v>9</v>
      </c>
      <c r="AL740" s="11">
        <v>12</v>
      </c>
      <c r="AM740" s="11">
        <v>13</v>
      </c>
      <c r="AN740" s="11">
        <v>24</v>
      </c>
      <c r="AO740" s="11">
        <v>17</v>
      </c>
      <c r="AP740" s="11">
        <v>28</v>
      </c>
      <c r="AQ740" s="11">
        <v>27</v>
      </c>
      <c r="AR740" s="11">
        <v>38</v>
      </c>
      <c r="AS740" s="11">
        <v>31</v>
      </c>
      <c r="AT740" s="11">
        <v>36</v>
      </c>
      <c r="AU740" s="11">
        <v>30</v>
      </c>
      <c r="AV740" s="11">
        <v>38</v>
      </c>
      <c r="AW740" s="12">
        <v>48</v>
      </c>
      <c r="AX740" s="13">
        <v>44</v>
      </c>
      <c r="AY740" s="13">
        <v>40</v>
      </c>
      <c r="AZ740" s="13">
        <v>54</v>
      </c>
      <c r="BA740" s="13">
        <v>51</v>
      </c>
      <c r="BB740" s="14">
        <v>48</v>
      </c>
      <c r="BC740" s="19">
        <f t="shared" si="59"/>
        <v>40</v>
      </c>
      <c r="BD740" s="55">
        <f t="shared" si="57"/>
        <v>1.023059434881455</v>
      </c>
      <c r="BE740" s="19">
        <f t="shared" si="58"/>
        <v>1.0332900292302696</v>
      </c>
      <c r="BF740" s="19">
        <f t="shared" si="60"/>
        <v>1.0173303020461189</v>
      </c>
      <c r="BG740" s="19">
        <f t="shared" si="56"/>
        <v>1.0079181552452094</v>
      </c>
    </row>
    <row r="741" spans="1:59">
      <c r="A741" s="24">
        <v>740</v>
      </c>
      <c r="B741" s="31">
        <v>2008069</v>
      </c>
      <c r="C741" s="32" t="s">
        <v>739</v>
      </c>
      <c r="D741" s="21">
        <v>5</v>
      </c>
      <c r="E741" s="22">
        <v>8</v>
      </c>
      <c r="F741" s="22">
        <v>17</v>
      </c>
      <c r="G741" s="22">
        <v>20</v>
      </c>
      <c r="H741" s="22">
        <v>26</v>
      </c>
      <c r="I741" s="22">
        <v>30</v>
      </c>
      <c r="J741" s="23">
        <v>10</v>
      </c>
      <c r="Q741" s="33"/>
      <c r="R741" s="33"/>
      <c r="S741" s="33"/>
      <c r="T741" s="33"/>
      <c r="U741" s="33"/>
      <c r="V741" s="33"/>
      <c r="X741" s="34"/>
      <c r="Y741" s="33"/>
      <c r="Z741" s="33"/>
      <c r="AA741" s="33"/>
      <c r="AB741" s="33"/>
      <c r="AC741" s="35"/>
      <c r="AD741" s="33"/>
      <c r="AE741" s="33"/>
      <c r="AF741" s="33"/>
      <c r="AG741" s="33"/>
      <c r="AH741" s="33"/>
      <c r="AI741" s="33"/>
      <c r="AJ741" s="36"/>
      <c r="AK741" s="10">
        <v>10</v>
      </c>
      <c r="AL741" s="11">
        <v>6</v>
      </c>
      <c r="AM741" s="11">
        <v>6</v>
      </c>
      <c r="AN741" s="11">
        <v>16</v>
      </c>
      <c r="AO741" s="11">
        <v>22</v>
      </c>
      <c r="AP741" s="11">
        <v>18</v>
      </c>
      <c r="AQ741" s="11">
        <v>34</v>
      </c>
      <c r="AR741" s="11">
        <v>26</v>
      </c>
      <c r="AS741" s="11">
        <v>40</v>
      </c>
      <c r="AT741" s="11">
        <v>34</v>
      </c>
      <c r="AU741" s="11">
        <v>28</v>
      </c>
      <c r="AV741" s="11">
        <v>36</v>
      </c>
      <c r="AW741" s="12">
        <v>31</v>
      </c>
      <c r="AX741" s="13">
        <v>42</v>
      </c>
      <c r="AY741" s="13">
        <v>38</v>
      </c>
      <c r="AZ741" s="13">
        <v>52</v>
      </c>
      <c r="BA741" s="13">
        <v>49</v>
      </c>
      <c r="BB741" s="14">
        <v>46</v>
      </c>
      <c r="BC741" s="19">
        <f t="shared" si="59"/>
        <v>38</v>
      </c>
      <c r="BD741" s="55">
        <f t="shared" si="57"/>
        <v>1.04761286131861</v>
      </c>
      <c r="BE741" s="19">
        <f t="shared" si="58"/>
        <v>0.98009093861643382</v>
      </c>
      <c r="BF741" s="19">
        <f t="shared" si="60"/>
        <v>1.0116011692107827</v>
      </c>
      <c r="BG741" s="19">
        <f t="shared" si="56"/>
        <v>1.0046443650535888</v>
      </c>
    </row>
    <row r="742" spans="1:59">
      <c r="A742" s="24">
        <v>741</v>
      </c>
      <c r="B742" s="31">
        <v>2008070</v>
      </c>
      <c r="C742" s="32" t="s">
        <v>740</v>
      </c>
      <c r="D742" s="21">
        <v>5</v>
      </c>
      <c r="E742" s="22">
        <v>6</v>
      </c>
      <c r="F742" s="22">
        <v>12</v>
      </c>
      <c r="G742" s="22">
        <v>15</v>
      </c>
      <c r="H742" s="22">
        <v>18</v>
      </c>
      <c r="I742" s="22">
        <v>33</v>
      </c>
      <c r="J742" s="23">
        <v>13</v>
      </c>
      <c r="Q742" s="33"/>
      <c r="R742" s="33"/>
      <c r="S742" s="33"/>
      <c r="T742" s="33"/>
      <c r="U742" s="33"/>
      <c r="V742" s="33"/>
      <c r="X742" s="34"/>
      <c r="Y742" s="33"/>
      <c r="Z742" s="33"/>
      <c r="AA742" s="33"/>
      <c r="AB742" s="33"/>
      <c r="AC742" s="35"/>
      <c r="AD742" s="33"/>
      <c r="AE742" s="33"/>
      <c r="AF742" s="33"/>
      <c r="AG742" s="33"/>
      <c r="AH742" s="33"/>
      <c r="AI742" s="33"/>
      <c r="AJ742" s="36"/>
      <c r="AK742" s="10">
        <v>2</v>
      </c>
      <c r="AL742" s="11">
        <v>9</v>
      </c>
      <c r="AM742" s="11">
        <v>9</v>
      </c>
      <c r="AN742" s="11">
        <v>11</v>
      </c>
      <c r="AO742" s="11">
        <v>26</v>
      </c>
      <c r="AP742" s="11">
        <v>25</v>
      </c>
      <c r="AQ742" s="11">
        <v>26</v>
      </c>
      <c r="AR742" s="11">
        <v>29</v>
      </c>
      <c r="AS742" s="11">
        <v>23</v>
      </c>
      <c r="AT742" s="11">
        <v>29</v>
      </c>
      <c r="AU742" s="11">
        <v>37</v>
      </c>
      <c r="AV742" s="11">
        <v>33</v>
      </c>
      <c r="AW742" s="12">
        <v>29</v>
      </c>
      <c r="AX742" s="13">
        <v>41</v>
      </c>
      <c r="AY742" s="13">
        <v>55</v>
      </c>
      <c r="AZ742" s="13">
        <v>53</v>
      </c>
      <c r="BA742" s="13">
        <v>70</v>
      </c>
      <c r="BB742" s="14">
        <v>69</v>
      </c>
      <c r="BC742" s="19">
        <f t="shared" si="59"/>
        <v>55</v>
      </c>
      <c r="BD742" s="55">
        <f t="shared" si="57"/>
        <v>1.0189671971419292</v>
      </c>
      <c r="BE742" s="19">
        <f t="shared" si="58"/>
        <v>0.99236765183501141</v>
      </c>
      <c r="BF742" s="19">
        <f t="shared" si="60"/>
        <v>1.0116011692107827</v>
      </c>
      <c r="BG742" s="19">
        <f t="shared" si="56"/>
        <v>1.000552127314063</v>
      </c>
    </row>
    <row r="743" spans="1:59">
      <c r="A743" s="24">
        <v>742</v>
      </c>
      <c r="B743" s="31">
        <v>2008071</v>
      </c>
      <c r="C743" s="32" t="s">
        <v>741</v>
      </c>
      <c r="D743" s="21">
        <v>1</v>
      </c>
      <c r="E743" s="22">
        <v>6</v>
      </c>
      <c r="F743" s="22">
        <v>21</v>
      </c>
      <c r="G743" s="22">
        <v>26</v>
      </c>
      <c r="H743" s="22">
        <v>27</v>
      </c>
      <c r="I743" s="22">
        <v>28</v>
      </c>
      <c r="J743" s="23">
        <v>9</v>
      </c>
      <c r="Q743" s="33"/>
      <c r="R743" s="33"/>
      <c r="S743" s="33"/>
      <c r="T743" s="33"/>
      <c r="U743" s="33"/>
      <c r="V743" s="33"/>
      <c r="X743" s="34"/>
      <c r="Y743" s="33"/>
      <c r="Z743" s="33"/>
      <c r="AA743" s="33"/>
      <c r="AB743" s="33"/>
      <c r="AC743" s="35"/>
      <c r="AD743" s="33"/>
      <c r="AE743" s="33"/>
      <c r="AF743" s="33"/>
      <c r="AG743" s="33"/>
      <c r="AH743" s="33"/>
      <c r="AI743" s="33"/>
      <c r="AJ743" s="36"/>
      <c r="AK743" s="10">
        <v>4</v>
      </c>
      <c r="AL743" s="11">
        <v>9</v>
      </c>
      <c r="AM743" s="11">
        <v>9</v>
      </c>
      <c r="AN743" s="11">
        <v>13</v>
      </c>
      <c r="AO743" s="11">
        <v>18</v>
      </c>
      <c r="AP743" s="11">
        <v>21</v>
      </c>
      <c r="AQ743" s="11">
        <v>19</v>
      </c>
      <c r="AR743" s="11">
        <v>29</v>
      </c>
      <c r="AS743" s="11">
        <v>32</v>
      </c>
      <c r="AT743" s="11">
        <v>25</v>
      </c>
      <c r="AU743" s="11">
        <v>18</v>
      </c>
      <c r="AV743" s="11">
        <v>39</v>
      </c>
      <c r="AW743" s="12">
        <v>49</v>
      </c>
      <c r="AX743" s="13">
        <v>45</v>
      </c>
      <c r="AY743" s="13">
        <v>41</v>
      </c>
      <c r="AZ743" s="13">
        <v>37</v>
      </c>
      <c r="BA743" s="13">
        <v>33</v>
      </c>
      <c r="BB743" s="14">
        <v>29</v>
      </c>
      <c r="BC743" s="19">
        <f t="shared" si="59"/>
        <v>41</v>
      </c>
      <c r="BD743" s="55">
        <f t="shared" si="57"/>
        <v>0.96986034426761936</v>
      </c>
      <c r="BE743" s="19">
        <f t="shared" si="58"/>
        <v>0.98827541409548547</v>
      </c>
      <c r="BF743" s="19">
        <f t="shared" si="60"/>
        <v>0.99113998051315355</v>
      </c>
      <c r="BG743" s="19">
        <f t="shared" si="56"/>
        <v>0.99850600844430004</v>
      </c>
    </row>
    <row r="744" spans="1:59">
      <c r="A744" s="24">
        <v>743</v>
      </c>
      <c r="B744" s="31">
        <v>2008072</v>
      </c>
      <c r="C744" s="32" t="s">
        <v>742</v>
      </c>
      <c r="D744" s="21">
        <v>1</v>
      </c>
      <c r="E744" s="22">
        <v>5</v>
      </c>
      <c r="F744" s="22">
        <v>10</v>
      </c>
      <c r="G744" s="22">
        <v>18</v>
      </c>
      <c r="H744" s="22">
        <v>22</v>
      </c>
      <c r="I744" s="22">
        <v>30</v>
      </c>
      <c r="J744" s="23">
        <v>9</v>
      </c>
      <c r="Q744" s="33"/>
      <c r="R744" s="33"/>
      <c r="S744" s="33"/>
      <c r="T744" s="33"/>
      <c r="U744" s="33"/>
      <c r="V744" s="33"/>
      <c r="X744" s="34"/>
      <c r="Y744" s="33"/>
      <c r="Z744" s="33"/>
      <c r="AA744" s="33"/>
      <c r="AB744" s="33"/>
      <c r="AC744" s="35"/>
      <c r="AD744" s="33"/>
      <c r="AE744" s="33"/>
      <c r="AF744" s="33"/>
      <c r="AG744" s="33"/>
      <c r="AH744" s="33"/>
      <c r="AI744" s="33"/>
      <c r="AJ744" s="36"/>
      <c r="AK744" s="10">
        <v>5</v>
      </c>
      <c r="AL744" s="11">
        <v>10</v>
      </c>
      <c r="AM744" s="11">
        <v>6</v>
      </c>
      <c r="AN744" s="11">
        <v>14</v>
      </c>
      <c r="AO744" s="11">
        <v>16</v>
      </c>
      <c r="AP744" s="11">
        <v>22</v>
      </c>
      <c r="AQ744" s="11">
        <v>14</v>
      </c>
      <c r="AR744" s="11">
        <v>16</v>
      </c>
      <c r="AS744" s="11">
        <v>31</v>
      </c>
      <c r="AT744" s="11">
        <v>38</v>
      </c>
      <c r="AU744" s="11">
        <v>34</v>
      </c>
      <c r="AV744" s="11">
        <v>30</v>
      </c>
      <c r="AW744" s="12">
        <v>26</v>
      </c>
      <c r="AX744" s="13">
        <v>38</v>
      </c>
      <c r="AY744" s="13">
        <v>35</v>
      </c>
      <c r="AZ744" s="13">
        <v>32</v>
      </c>
      <c r="BA744" s="13">
        <v>48</v>
      </c>
      <c r="BB744" s="14">
        <v>46</v>
      </c>
      <c r="BC744" s="19">
        <f t="shared" si="59"/>
        <v>35</v>
      </c>
      <c r="BD744" s="55">
        <f t="shared" si="57"/>
        <v>0.85527768756089628</v>
      </c>
      <c r="BE744" s="19">
        <f t="shared" si="58"/>
        <v>0.96986034426761936</v>
      </c>
      <c r="BF744" s="19">
        <f t="shared" si="60"/>
        <v>0.97395258200714518</v>
      </c>
      <c r="BG744" s="19">
        <f t="shared" si="56"/>
        <v>0.99277687560896399</v>
      </c>
    </row>
    <row r="745" spans="1:59">
      <c r="A745" s="24">
        <v>744</v>
      </c>
      <c r="B745" s="31">
        <v>2008073</v>
      </c>
      <c r="C745" s="32" t="s">
        <v>743</v>
      </c>
      <c r="D745" s="21">
        <v>1</v>
      </c>
      <c r="E745" s="22">
        <v>9</v>
      </c>
      <c r="F745" s="22">
        <v>13</v>
      </c>
      <c r="G745" s="22">
        <v>22</v>
      </c>
      <c r="H745" s="22">
        <v>28</v>
      </c>
      <c r="I745" s="22">
        <v>33</v>
      </c>
      <c r="J745" s="23">
        <v>8</v>
      </c>
      <c r="Q745" s="33"/>
      <c r="R745" s="33"/>
      <c r="S745" s="33"/>
      <c r="T745" s="33"/>
      <c r="U745" s="33"/>
      <c r="V745" s="33"/>
      <c r="X745" s="34"/>
      <c r="Y745" s="33"/>
      <c r="Z745" s="33"/>
      <c r="AA745" s="33"/>
      <c r="AB745" s="33"/>
      <c r="AC745" s="35"/>
      <c r="AD745" s="33"/>
      <c r="AE745" s="33"/>
      <c r="AF745" s="33"/>
      <c r="AG745" s="33"/>
      <c r="AH745" s="33"/>
      <c r="AI745" s="33"/>
      <c r="AJ745" s="36"/>
      <c r="AK745" s="10">
        <v>4</v>
      </c>
      <c r="AL745" s="11">
        <v>6</v>
      </c>
      <c r="AM745" s="11">
        <v>16</v>
      </c>
      <c r="AN745" s="11">
        <v>16</v>
      </c>
      <c r="AO745" s="11">
        <v>15</v>
      </c>
      <c r="AP745" s="11">
        <v>18</v>
      </c>
      <c r="AQ745" s="11">
        <v>16</v>
      </c>
      <c r="AR745" s="11">
        <v>26</v>
      </c>
      <c r="AS745" s="11">
        <v>18</v>
      </c>
      <c r="AT745" s="11">
        <v>34</v>
      </c>
      <c r="AU745" s="11">
        <v>28</v>
      </c>
      <c r="AV745" s="11">
        <v>36</v>
      </c>
      <c r="AW745" s="12">
        <v>46</v>
      </c>
      <c r="AX745" s="13">
        <v>42</v>
      </c>
      <c r="AY745" s="13">
        <v>55</v>
      </c>
      <c r="AZ745" s="13">
        <v>52</v>
      </c>
      <c r="BA745" s="13">
        <v>49</v>
      </c>
      <c r="BB745" s="14">
        <v>46</v>
      </c>
      <c r="BC745" s="19">
        <f t="shared" si="59"/>
        <v>55</v>
      </c>
      <c r="BD745" s="55">
        <f t="shared" si="57"/>
        <v>0.91666125365378359</v>
      </c>
      <c r="BE745" s="19">
        <f t="shared" si="58"/>
        <v>0.96986034426761936</v>
      </c>
      <c r="BF745" s="19">
        <f t="shared" si="60"/>
        <v>0.97477102955505035</v>
      </c>
      <c r="BG745" s="19">
        <f t="shared" si="56"/>
        <v>0.99195842806105872</v>
      </c>
    </row>
    <row r="746" spans="1:59">
      <c r="A746" s="24">
        <v>745</v>
      </c>
      <c r="B746" s="31">
        <v>2008074</v>
      </c>
      <c r="C746" s="32" t="s">
        <v>744</v>
      </c>
      <c r="D746" s="21">
        <v>1</v>
      </c>
      <c r="E746" s="22">
        <v>11</v>
      </c>
      <c r="F746" s="22">
        <v>15</v>
      </c>
      <c r="G746" s="22">
        <v>19</v>
      </c>
      <c r="H746" s="22">
        <v>20</v>
      </c>
      <c r="I746" s="22">
        <v>24</v>
      </c>
      <c r="J746" s="23">
        <v>9</v>
      </c>
      <c r="Q746" s="33"/>
      <c r="R746" s="33"/>
      <c r="S746" s="33"/>
      <c r="T746" s="33"/>
      <c r="U746" s="33"/>
      <c r="V746" s="33"/>
      <c r="X746" s="34"/>
      <c r="Y746" s="33"/>
      <c r="Z746" s="33"/>
      <c r="AA746" s="33"/>
      <c r="AB746" s="33"/>
      <c r="AC746" s="35"/>
      <c r="AD746" s="33"/>
      <c r="AE746" s="33"/>
      <c r="AF746" s="33"/>
      <c r="AG746" s="33"/>
      <c r="AH746" s="33"/>
      <c r="AI746" s="33"/>
      <c r="AJ746" s="36"/>
      <c r="AK746" s="10">
        <v>6</v>
      </c>
      <c r="AL746" s="11">
        <v>10</v>
      </c>
      <c r="AM746" s="11">
        <v>10</v>
      </c>
      <c r="AN746" s="11">
        <v>12</v>
      </c>
      <c r="AO746" s="11">
        <v>20</v>
      </c>
      <c r="AP746" s="11">
        <v>18</v>
      </c>
      <c r="AQ746" s="11">
        <v>18</v>
      </c>
      <c r="AR746" s="11">
        <v>20</v>
      </c>
      <c r="AS746" s="11">
        <v>24</v>
      </c>
      <c r="AT746" s="11">
        <v>30</v>
      </c>
      <c r="AU746" s="11">
        <v>38</v>
      </c>
      <c r="AV746" s="11">
        <v>34</v>
      </c>
      <c r="AW746" s="12">
        <v>30</v>
      </c>
      <c r="AX746" s="13">
        <v>42</v>
      </c>
      <c r="AY746" s="13">
        <v>39</v>
      </c>
      <c r="AZ746" s="13">
        <v>36</v>
      </c>
      <c r="BA746" s="13">
        <v>33</v>
      </c>
      <c r="BB746" s="14">
        <v>50</v>
      </c>
      <c r="BC746" s="19">
        <f t="shared" si="59"/>
        <v>39</v>
      </c>
      <c r="BD746" s="55">
        <f t="shared" si="57"/>
        <v>0.92075349139330953</v>
      </c>
      <c r="BE746" s="19">
        <f t="shared" si="58"/>
        <v>0.98418317635595975</v>
      </c>
      <c r="BF746" s="19">
        <f t="shared" si="60"/>
        <v>0.96740500162390386</v>
      </c>
      <c r="BG746" s="19">
        <f t="shared" si="56"/>
        <v>0.98704774277362783</v>
      </c>
    </row>
    <row r="747" spans="1:59">
      <c r="A747" s="24">
        <v>746</v>
      </c>
      <c r="B747" s="31">
        <v>2008075</v>
      </c>
      <c r="C747" s="32" t="s">
        <v>745</v>
      </c>
      <c r="D747" s="21">
        <v>1</v>
      </c>
      <c r="E747" s="22">
        <v>8</v>
      </c>
      <c r="F747" s="22">
        <v>14</v>
      </c>
      <c r="G747" s="22">
        <v>18</v>
      </c>
      <c r="H747" s="22">
        <v>22</v>
      </c>
      <c r="I747" s="22">
        <v>30</v>
      </c>
      <c r="J747" s="23">
        <v>3</v>
      </c>
      <c r="Q747" s="33"/>
      <c r="R747" s="33"/>
      <c r="S747" s="33"/>
      <c r="T747" s="33"/>
      <c r="U747" s="33"/>
      <c r="V747" s="33"/>
      <c r="X747" s="34"/>
      <c r="Y747" s="33"/>
      <c r="Z747" s="33"/>
      <c r="AA747" s="33"/>
      <c r="AB747" s="33"/>
      <c r="AC747" s="35"/>
      <c r="AD747" s="33"/>
      <c r="AE747" s="33"/>
      <c r="AF747" s="33"/>
      <c r="AG747" s="33"/>
      <c r="AH747" s="33"/>
      <c r="AI747" s="33"/>
      <c r="AJ747" s="36"/>
      <c r="AK747" s="10">
        <v>6</v>
      </c>
      <c r="AL747" s="11">
        <v>9</v>
      </c>
      <c r="AM747" s="11">
        <v>13</v>
      </c>
      <c r="AN747" s="11">
        <v>9</v>
      </c>
      <c r="AO747" s="11">
        <v>9</v>
      </c>
      <c r="AP747" s="11">
        <v>21</v>
      </c>
      <c r="AQ747" s="11">
        <v>21</v>
      </c>
      <c r="AR747" s="11">
        <v>23</v>
      </c>
      <c r="AS747" s="11">
        <v>27</v>
      </c>
      <c r="AT747" s="11">
        <v>33</v>
      </c>
      <c r="AU747" s="11">
        <v>28</v>
      </c>
      <c r="AV747" s="11">
        <v>23</v>
      </c>
      <c r="AW747" s="12">
        <v>33</v>
      </c>
      <c r="AX747" s="13">
        <v>45</v>
      </c>
      <c r="AY747" s="13">
        <v>42</v>
      </c>
      <c r="AZ747" s="13">
        <v>39</v>
      </c>
      <c r="BA747" s="13">
        <v>55</v>
      </c>
      <c r="BB747" s="14">
        <v>53</v>
      </c>
      <c r="BC747" s="19">
        <f t="shared" si="59"/>
        <v>42</v>
      </c>
      <c r="BD747" s="55">
        <f t="shared" si="57"/>
        <v>0.86755440077947377</v>
      </c>
      <c r="BE747" s="19">
        <f t="shared" si="58"/>
        <v>0.94326079896070159</v>
      </c>
      <c r="BF747" s="19">
        <f t="shared" si="60"/>
        <v>0.96904189671971419</v>
      </c>
      <c r="BG747" s="19">
        <f t="shared" si="56"/>
        <v>0.99154920428710625</v>
      </c>
    </row>
    <row r="748" spans="1:59">
      <c r="A748" s="24">
        <v>747</v>
      </c>
      <c r="B748" s="31">
        <v>2008076</v>
      </c>
      <c r="C748" s="32" t="s">
        <v>746</v>
      </c>
      <c r="D748" s="21">
        <v>2</v>
      </c>
      <c r="E748" s="22">
        <v>5</v>
      </c>
      <c r="F748" s="22">
        <v>7</v>
      </c>
      <c r="G748" s="22">
        <v>11</v>
      </c>
      <c r="H748" s="22">
        <v>13</v>
      </c>
      <c r="I748" s="22">
        <v>18</v>
      </c>
      <c r="J748" s="23">
        <v>11</v>
      </c>
      <c r="Q748" s="33"/>
      <c r="R748" s="33"/>
      <c r="S748" s="33"/>
      <c r="T748" s="33"/>
      <c r="U748" s="33"/>
      <c r="V748" s="33"/>
      <c r="X748" s="34"/>
      <c r="Y748" s="33"/>
      <c r="Z748" s="33"/>
      <c r="AA748" s="33"/>
      <c r="AB748" s="33"/>
      <c r="AC748" s="35"/>
      <c r="AD748" s="33"/>
      <c r="AE748" s="33"/>
      <c r="AF748" s="33"/>
      <c r="AG748" s="33"/>
      <c r="AH748" s="33"/>
      <c r="AI748" s="33"/>
      <c r="AJ748" s="36"/>
      <c r="AK748" s="10">
        <v>8</v>
      </c>
      <c r="AL748" s="11">
        <v>12</v>
      </c>
      <c r="AM748" s="11">
        <v>11</v>
      </c>
      <c r="AN748" s="11">
        <v>14</v>
      </c>
      <c r="AO748" s="11">
        <v>21</v>
      </c>
      <c r="AP748" s="11">
        <v>24</v>
      </c>
      <c r="AQ748" s="11">
        <v>20</v>
      </c>
      <c r="AR748" s="11">
        <v>26</v>
      </c>
      <c r="AS748" s="11">
        <v>23</v>
      </c>
      <c r="AT748" s="11">
        <v>32</v>
      </c>
      <c r="AU748" s="11">
        <v>30</v>
      </c>
      <c r="AV748" s="11">
        <v>42</v>
      </c>
      <c r="AW748" s="12">
        <v>41</v>
      </c>
      <c r="AX748" s="13">
        <v>40</v>
      </c>
      <c r="AY748" s="13">
        <v>39</v>
      </c>
      <c r="AZ748" s="13">
        <v>38</v>
      </c>
      <c r="BA748" s="13">
        <v>56</v>
      </c>
      <c r="BB748" s="14">
        <v>56</v>
      </c>
      <c r="BC748" s="19">
        <f t="shared" si="59"/>
        <v>39</v>
      </c>
      <c r="BD748" s="55">
        <f t="shared" si="57"/>
        <v>0.85936992530042222</v>
      </c>
      <c r="BE748" s="19">
        <f t="shared" si="58"/>
        <v>0.91461513478402079</v>
      </c>
      <c r="BF748" s="19">
        <f t="shared" si="60"/>
        <v>0.95840207859694715</v>
      </c>
      <c r="BG748" s="19">
        <f t="shared" si="56"/>
        <v>0.98950308541734322</v>
      </c>
    </row>
    <row r="749" spans="1:59">
      <c r="A749" s="24">
        <v>748</v>
      </c>
      <c r="B749" s="31">
        <v>2008077</v>
      </c>
      <c r="C749" s="32" t="s">
        <v>747</v>
      </c>
      <c r="D749" s="21">
        <v>4</v>
      </c>
      <c r="E749" s="22">
        <v>12</v>
      </c>
      <c r="F749" s="22">
        <v>22</v>
      </c>
      <c r="G749" s="22">
        <v>26</v>
      </c>
      <c r="H749" s="22">
        <v>30</v>
      </c>
      <c r="I749" s="22">
        <v>33</v>
      </c>
      <c r="J749" s="23">
        <v>9</v>
      </c>
      <c r="Q749" s="33"/>
      <c r="R749" s="33"/>
      <c r="S749" s="33"/>
      <c r="T749" s="33"/>
      <c r="U749" s="33"/>
      <c r="V749" s="33"/>
      <c r="X749" s="34"/>
      <c r="Y749" s="33"/>
      <c r="Z749" s="33"/>
      <c r="AA749" s="33"/>
      <c r="AB749" s="33"/>
      <c r="AC749" s="35"/>
      <c r="AD749" s="33"/>
      <c r="AE749" s="33"/>
      <c r="AF749" s="33"/>
      <c r="AG749" s="33"/>
      <c r="AH749" s="33"/>
      <c r="AI749" s="33"/>
      <c r="AJ749" s="36"/>
      <c r="AK749" s="10">
        <v>4</v>
      </c>
      <c r="AL749" s="11">
        <v>7</v>
      </c>
      <c r="AM749" s="11">
        <v>12</v>
      </c>
      <c r="AN749" s="11">
        <v>13</v>
      </c>
      <c r="AO749" s="11">
        <v>22</v>
      </c>
      <c r="AP749" s="11">
        <v>23</v>
      </c>
      <c r="AQ749" s="11">
        <v>28</v>
      </c>
      <c r="AR749" s="11">
        <v>17</v>
      </c>
      <c r="AS749" s="11">
        <v>17</v>
      </c>
      <c r="AT749" s="11">
        <v>31</v>
      </c>
      <c r="AU749" s="11">
        <v>36</v>
      </c>
      <c r="AV749" s="11">
        <v>43</v>
      </c>
      <c r="AW749" s="12">
        <v>37</v>
      </c>
      <c r="AX749" s="13">
        <v>47</v>
      </c>
      <c r="AY749" s="13">
        <v>59</v>
      </c>
      <c r="AZ749" s="13">
        <v>55</v>
      </c>
      <c r="BA749" s="13">
        <v>51</v>
      </c>
      <c r="BB749" s="14">
        <v>47</v>
      </c>
      <c r="BC749" s="19">
        <f t="shared" si="59"/>
        <v>59</v>
      </c>
      <c r="BD749" s="55">
        <f t="shared" si="57"/>
        <v>0.95758363104904187</v>
      </c>
      <c r="BE749" s="19">
        <f t="shared" si="58"/>
        <v>0.90643065930496913</v>
      </c>
      <c r="BF749" s="19">
        <f t="shared" si="60"/>
        <v>0.97067879181552441</v>
      </c>
      <c r="BG749" s="19">
        <f t="shared" si="56"/>
        <v>0.9972783371224424</v>
      </c>
    </row>
    <row r="750" spans="1:59">
      <c r="A750" s="24">
        <v>749</v>
      </c>
      <c r="B750" s="31">
        <v>2008078</v>
      </c>
      <c r="C750" s="32" t="s">
        <v>748</v>
      </c>
      <c r="D750" s="21">
        <v>6</v>
      </c>
      <c r="E750" s="22">
        <v>13</v>
      </c>
      <c r="F750" s="22">
        <v>16</v>
      </c>
      <c r="G750" s="22">
        <v>26</v>
      </c>
      <c r="H750" s="22">
        <v>30</v>
      </c>
      <c r="I750" s="22">
        <v>33</v>
      </c>
      <c r="J750" s="23">
        <v>1</v>
      </c>
      <c r="Q750" s="33"/>
      <c r="R750" s="33"/>
      <c r="S750" s="33"/>
      <c r="T750" s="33"/>
      <c r="U750" s="33"/>
      <c r="V750" s="33"/>
      <c r="X750" s="34"/>
      <c r="Y750" s="33"/>
      <c r="Z750" s="33"/>
      <c r="AA750" s="33"/>
      <c r="AB750" s="33"/>
      <c r="AC750" s="35"/>
      <c r="AD750" s="33"/>
      <c r="AE750" s="33"/>
      <c r="AF750" s="33"/>
      <c r="AG750" s="33"/>
      <c r="AH750" s="33"/>
      <c r="AI750" s="33"/>
      <c r="AJ750" s="36"/>
      <c r="AK750" s="10">
        <v>4</v>
      </c>
      <c r="AL750" s="11">
        <v>8</v>
      </c>
      <c r="AM750" s="11">
        <v>9</v>
      </c>
      <c r="AN750" s="11">
        <v>10</v>
      </c>
      <c r="AO750" s="11">
        <v>26</v>
      </c>
      <c r="AP750" s="11">
        <v>20</v>
      </c>
      <c r="AQ750" s="11">
        <v>34</v>
      </c>
      <c r="AR750" s="11">
        <v>24</v>
      </c>
      <c r="AS750" s="11">
        <v>25</v>
      </c>
      <c r="AT750" s="11">
        <v>28</v>
      </c>
      <c r="AU750" s="11">
        <v>20</v>
      </c>
      <c r="AV750" s="11">
        <v>40</v>
      </c>
      <c r="AW750" s="12">
        <v>34</v>
      </c>
      <c r="AX750" s="13">
        <v>44</v>
      </c>
      <c r="AY750" s="13">
        <v>73</v>
      </c>
      <c r="AZ750" s="13">
        <v>70</v>
      </c>
      <c r="BA750" s="13">
        <v>67</v>
      </c>
      <c r="BB750" s="14">
        <v>64</v>
      </c>
      <c r="BC750" s="19">
        <f t="shared" si="59"/>
        <v>73</v>
      </c>
      <c r="BD750" s="55">
        <f t="shared" si="57"/>
        <v>1.0312439103605067</v>
      </c>
      <c r="BE750" s="19">
        <f t="shared" si="58"/>
        <v>0.97395258200714518</v>
      </c>
      <c r="BF750" s="19">
        <f t="shared" si="60"/>
        <v>1.0001429035401104</v>
      </c>
      <c r="BG750" s="19">
        <f t="shared" si="56"/>
        <v>1.0050535888275414</v>
      </c>
    </row>
    <row r="751" spans="1:59">
      <c r="A751" s="24">
        <v>750</v>
      </c>
      <c r="B751" s="31">
        <v>2008079</v>
      </c>
      <c r="C751" s="32" t="s">
        <v>749</v>
      </c>
      <c r="D751" s="21">
        <v>3</v>
      </c>
      <c r="E751" s="22">
        <v>4</v>
      </c>
      <c r="F751" s="22">
        <v>5</v>
      </c>
      <c r="G751" s="22">
        <v>10</v>
      </c>
      <c r="H751" s="22">
        <v>20</v>
      </c>
      <c r="I751" s="22">
        <v>32</v>
      </c>
      <c r="J751" s="23">
        <v>9</v>
      </c>
      <c r="Q751" s="33"/>
      <c r="R751" s="33"/>
      <c r="S751" s="33"/>
      <c r="T751" s="33"/>
      <c r="U751" s="33"/>
      <c r="V751" s="33"/>
      <c r="X751" s="34"/>
      <c r="Y751" s="33"/>
      <c r="Z751" s="33"/>
      <c r="AA751" s="33"/>
      <c r="AB751" s="33"/>
      <c r="AC751" s="35"/>
      <c r="AD751" s="33"/>
      <c r="AE751" s="33"/>
      <c r="AF751" s="33"/>
      <c r="AG751" s="33"/>
      <c r="AH751" s="33"/>
      <c r="AI751" s="33"/>
      <c r="AJ751" s="36"/>
      <c r="AK751" s="10">
        <v>8</v>
      </c>
      <c r="AL751" s="11">
        <v>6</v>
      </c>
      <c r="AM751" s="11">
        <v>9</v>
      </c>
      <c r="AN751" s="11">
        <v>20</v>
      </c>
      <c r="AO751" s="11">
        <v>25</v>
      </c>
      <c r="AP751" s="11">
        <v>18</v>
      </c>
      <c r="AQ751" s="11">
        <v>20</v>
      </c>
      <c r="AR751" s="11">
        <v>14</v>
      </c>
      <c r="AS751" s="11">
        <v>41</v>
      </c>
      <c r="AT751" s="11">
        <v>38</v>
      </c>
      <c r="AU751" s="11">
        <v>35</v>
      </c>
      <c r="AV751" s="11">
        <v>32</v>
      </c>
      <c r="AW751" s="12">
        <v>29</v>
      </c>
      <c r="AX751" s="13">
        <v>26</v>
      </c>
      <c r="AY751" s="13">
        <v>40</v>
      </c>
      <c r="AZ751" s="13">
        <v>38</v>
      </c>
      <c r="BA751" s="13">
        <v>36</v>
      </c>
      <c r="BB751" s="14">
        <v>34</v>
      </c>
      <c r="BC751" s="19">
        <f t="shared" si="59"/>
        <v>40</v>
      </c>
      <c r="BD751" s="55">
        <f t="shared" si="57"/>
        <v>1.0353361481000325</v>
      </c>
      <c r="BE751" s="19">
        <f t="shared" si="58"/>
        <v>0.9780448197466709</v>
      </c>
      <c r="BF751" s="19">
        <f t="shared" si="60"/>
        <v>1.0042351412796362</v>
      </c>
      <c r="BG751" s="19">
        <f t="shared" si="56"/>
        <v>0.99850600844430004</v>
      </c>
    </row>
    <row r="752" spans="1:59">
      <c r="A752" s="24">
        <v>751</v>
      </c>
      <c r="B752" s="31">
        <v>2008080</v>
      </c>
      <c r="C752" s="32" t="s">
        <v>750</v>
      </c>
      <c r="D752" s="21">
        <v>4</v>
      </c>
      <c r="E752" s="22">
        <v>14</v>
      </c>
      <c r="F752" s="22">
        <v>22</v>
      </c>
      <c r="G752" s="22">
        <v>25</v>
      </c>
      <c r="H752" s="22">
        <v>29</v>
      </c>
      <c r="I752" s="22">
        <v>32</v>
      </c>
      <c r="J752" s="23">
        <v>14</v>
      </c>
      <c r="Q752" s="33"/>
      <c r="R752" s="33"/>
      <c r="S752" s="33"/>
      <c r="T752" s="33"/>
      <c r="U752" s="33"/>
      <c r="V752" s="33"/>
      <c r="X752" s="34"/>
      <c r="Y752" s="33"/>
      <c r="Z752" s="33"/>
      <c r="AA752" s="33"/>
      <c r="AB752" s="33"/>
      <c r="AC752" s="35"/>
      <c r="AD752" s="33"/>
      <c r="AE752" s="33"/>
      <c r="AF752" s="33"/>
      <c r="AG752" s="33"/>
      <c r="AH752" s="33"/>
      <c r="AI752" s="33"/>
      <c r="AJ752" s="36"/>
      <c r="AK752" s="10">
        <v>9</v>
      </c>
      <c r="AL752" s="11">
        <v>6</v>
      </c>
      <c r="AM752" s="11">
        <v>16</v>
      </c>
      <c r="AN752" s="11">
        <v>18</v>
      </c>
      <c r="AO752" s="11">
        <v>14</v>
      </c>
      <c r="AP752" s="11">
        <v>22</v>
      </c>
      <c r="AQ752" s="11">
        <v>27</v>
      </c>
      <c r="AR752" s="11">
        <v>26</v>
      </c>
      <c r="AS752" s="11">
        <v>27</v>
      </c>
      <c r="AT752" s="11">
        <v>30</v>
      </c>
      <c r="AU752" s="11">
        <v>35</v>
      </c>
      <c r="AV752" s="11">
        <v>28</v>
      </c>
      <c r="AW752" s="12">
        <v>51</v>
      </c>
      <c r="AX752" s="13">
        <v>46</v>
      </c>
      <c r="AY752" s="13">
        <v>58</v>
      </c>
      <c r="AZ752" s="13">
        <v>54</v>
      </c>
      <c r="BA752" s="13">
        <v>50</v>
      </c>
      <c r="BB752" s="14">
        <v>46</v>
      </c>
      <c r="BC752" s="19">
        <f t="shared" si="59"/>
        <v>58</v>
      </c>
      <c r="BD752" s="55">
        <f t="shared" si="57"/>
        <v>1.1008119519324455</v>
      </c>
      <c r="BE752" s="19">
        <f t="shared" si="58"/>
        <v>0.98418317635595975</v>
      </c>
      <c r="BF752" s="19">
        <f t="shared" si="60"/>
        <v>1.0042351412796362</v>
      </c>
      <c r="BG752" s="19">
        <f t="shared" si="56"/>
        <v>1.0066904839233517</v>
      </c>
    </row>
    <row r="753" spans="1:59">
      <c r="A753" s="24">
        <v>752</v>
      </c>
      <c r="B753" s="31">
        <v>2008081</v>
      </c>
      <c r="C753" s="32" t="s">
        <v>751</v>
      </c>
      <c r="D753" s="21">
        <v>2</v>
      </c>
      <c r="E753" s="22">
        <v>12</v>
      </c>
      <c r="F753" s="22">
        <v>13</v>
      </c>
      <c r="G753" s="22">
        <v>18</v>
      </c>
      <c r="H753" s="22">
        <v>25</v>
      </c>
      <c r="I753" s="22">
        <v>31</v>
      </c>
      <c r="J753" s="23">
        <v>4</v>
      </c>
      <c r="Q753" s="33"/>
      <c r="R753" s="33"/>
      <c r="S753" s="33"/>
      <c r="T753" s="33"/>
      <c r="U753" s="33"/>
      <c r="V753" s="33"/>
      <c r="X753" s="34"/>
      <c r="Y753" s="33"/>
      <c r="Z753" s="33"/>
      <c r="AA753" s="33"/>
      <c r="AB753" s="33"/>
      <c r="AC753" s="35"/>
      <c r="AD753" s="33"/>
      <c r="AE753" s="33"/>
      <c r="AF753" s="33"/>
      <c r="AG753" s="33"/>
      <c r="AH753" s="33"/>
      <c r="AI753" s="33"/>
      <c r="AJ753" s="36"/>
      <c r="AK753" s="10">
        <v>5</v>
      </c>
      <c r="AL753" s="11">
        <v>9</v>
      </c>
      <c r="AM753" s="11">
        <v>11</v>
      </c>
      <c r="AN753" s="11">
        <v>5</v>
      </c>
      <c r="AO753" s="11">
        <v>24</v>
      </c>
      <c r="AP753" s="11">
        <v>21</v>
      </c>
      <c r="AQ753" s="11">
        <v>20</v>
      </c>
      <c r="AR753" s="11">
        <v>21</v>
      </c>
      <c r="AS753" s="11">
        <v>24</v>
      </c>
      <c r="AT753" s="11">
        <v>17</v>
      </c>
      <c r="AU753" s="11">
        <v>36</v>
      </c>
      <c r="AV753" s="11">
        <v>45</v>
      </c>
      <c r="AW753" s="12">
        <v>41</v>
      </c>
      <c r="AX753" s="13">
        <v>53</v>
      </c>
      <c r="AY753" s="13">
        <v>50</v>
      </c>
      <c r="AZ753" s="13">
        <v>47</v>
      </c>
      <c r="BA753" s="13">
        <v>63</v>
      </c>
      <c r="BB753" s="14">
        <v>61</v>
      </c>
      <c r="BC753" s="19">
        <f t="shared" si="59"/>
        <v>50</v>
      </c>
      <c r="BD753" s="55">
        <f t="shared" si="57"/>
        <v>1.1458265670672296</v>
      </c>
      <c r="BE753" s="19">
        <f t="shared" si="58"/>
        <v>1.0025982461838259</v>
      </c>
      <c r="BF753" s="19">
        <f t="shared" si="60"/>
        <v>1.0017797986359207</v>
      </c>
      <c r="BG753" s="19">
        <f t="shared" si="56"/>
        <v>1.0054628126014939</v>
      </c>
    </row>
    <row r="754" spans="1:59">
      <c r="A754" s="24">
        <v>753</v>
      </c>
      <c r="B754" s="31">
        <v>2008082</v>
      </c>
      <c r="C754" s="32" t="s">
        <v>752</v>
      </c>
      <c r="D754" s="21">
        <v>4</v>
      </c>
      <c r="E754" s="22">
        <v>8</v>
      </c>
      <c r="F754" s="22">
        <v>10</v>
      </c>
      <c r="G754" s="22">
        <v>12</v>
      </c>
      <c r="H754" s="22">
        <v>21</v>
      </c>
      <c r="I754" s="22">
        <v>26</v>
      </c>
      <c r="J754" s="23">
        <v>9</v>
      </c>
      <c r="Q754" s="33"/>
      <c r="R754" s="33"/>
      <c r="S754" s="33"/>
      <c r="T754" s="33"/>
      <c r="U754" s="33"/>
      <c r="V754" s="33"/>
      <c r="X754" s="34"/>
      <c r="Y754" s="33"/>
      <c r="Z754" s="33"/>
      <c r="AA754" s="33"/>
      <c r="AB754" s="33"/>
      <c r="AC754" s="35"/>
      <c r="AD754" s="33"/>
      <c r="AE754" s="33"/>
      <c r="AF754" s="33"/>
      <c r="AG754" s="33"/>
      <c r="AH754" s="33"/>
      <c r="AI754" s="33"/>
      <c r="AJ754" s="36"/>
      <c r="AK754" s="10">
        <v>6</v>
      </c>
      <c r="AL754" s="11">
        <v>5</v>
      </c>
      <c r="AM754" s="11">
        <v>11</v>
      </c>
      <c r="AN754" s="11">
        <v>15</v>
      </c>
      <c r="AO754" s="11">
        <v>18</v>
      </c>
      <c r="AP754" s="11">
        <v>17</v>
      </c>
      <c r="AQ754" s="11">
        <v>27</v>
      </c>
      <c r="AR754" s="11">
        <v>21</v>
      </c>
      <c r="AS754" s="11">
        <v>37</v>
      </c>
      <c r="AT754" s="11">
        <v>33</v>
      </c>
      <c r="AU754" s="11">
        <v>42</v>
      </c>
      <c r="AV754" s="11">
        <v>53</v>
      </c>
      <c r="AW754" s="12">
        <v>51</v>
      </c>
      <c r="AX754" s="13">
        <v>49</v>
      </c>
      <c r="AY754" s="13">
        <v>47</v>
      </c>
      <c r="AZ754" s="13">
        <v>45</v>
      </c>
      <c r="BA754" s="13">
        <v>43</v>
      </c>
      <c r="BB754" s="14">
        <v>41</v>
      </c>
      <c r="BC754" s="19">
        <f t="shared" si="59"/>
        <v>47</v>
      </c>
      <c r="BD754" s="55">
        <f t="shared" si="57"/>
        <v>1.0967197141929197</v>
      </c>
      <c r="BE754" s="19">
        <f t="shared" si="58"/>
        <v>1.0271516726209808</v>
      </c>
      <c r="BF754" s="19">
        <f t="shared" si="60"/>
        <v>1.0058720363754465</v>
      </c>
      <c r="BG754" s="19">
        <f t="shared" si="56"/>
        <v>1.0017797986359207</v>
      </c>
    </row>
    <row r="755" spans="1:59">
      <c r="A755" s="24">
        <v>754</v>
      </c>
      <c r="B755" s="31">
        <v>2008083</v>
      </c>
      <c r="C755" s="32" t="s">
        <v>753</v>
      </c>
      <c r="D755" s="21">
        <v>7</v>
      </c>
      <c r="E755" s="22">
        <v>8</v>
      </c>
      <c r="F755" s="22">
        <v>9</v>
      </c>
      <c r="G755" s="22">
        <v>18</v>
      </c>
      <c r="H755" s="22">
        <v>29</v>
      </c>
      <c r="I755" s="22">
        <v>32</v>
      </c>
      <c r="J755" s="23">
        <v>9</v>
      </c>
      <c r="Q755" s="33"/>
      <c r="R755" s="33"/>
      <c r="S755" s="33"/>
      <c r="T755" s="33"/>
      <c r="U755" s="33"/>
      <c r="V755" s="33"/>
      <c r="X755" s="34"/>
      <c r="Y755" s="33"/>
      <c r="Z755" s="33"/>
      <c r="AA755" s="33"/>
      <c r="AB755" s="33"/>
      <c r="AC755" s="35"/>
      <c r="AD755" s="33"/>
      <c r="AE755" s="33"/>
      <c r="AF755" s="33"/>
      <c r="AG755" s="33"/>
      <c r="AH755" s="33"/>
      <c r="AI755" s="33"/>
      <c r="AJ755" s="36"/>
      <c r="AK755" s="10">
        <v>7</v>
      </c>
      <c r="AL755" s="11">
        <v>7</v>
      </c>
      <c r="AM755" s="11">
        <v>18</v>
      </c>
      <c r="AN755" s="11">
        <v>13</v>
      </c>
      <c r="AO755" s="11">
        <v>12</v>
      </c>
      <c r="AP755" s="11">
        <v>15</v>
      </c>
      <c r="AQ755" s="11">
        <v>22</v>
      </c>
      <c r="AR755" s="11">
        <v>43</v>
      </c>
      <c r="AS755" s="11">
        <v>48</v>
      </c>
      <c r="AT755" s="11">
        <v>43</v>
      </c>
      <c r="AU755" s="11">
        <v>38</v>
      </c>
      <c r="AV755" s="11">
        <v>33</v>
      </c>
      <c r="AW755" s="12">
        <v>43</v>
      </c>
      <c r="AX755" s="13">
        <v>39</v>
      </c>
      <c r="AY755" s="13">
        <v>52</v>
      </c>
      <c r="AZ755" s="13">
        <v>49</v>
      </c>
      <c r="BA755" s="13">
        <v>65</v>
      </c>
      <c r="BB755" s="14">
        <v>63</v>
      </c>
      <c r="BC755" s="19">
        <f t="shared" si="59"/>
        <v>52</v>
      </c>
      <c r="BD755" s="55">
        <f t="shared" si="57"/>
        <v>1.0107827216628775</v>
      </c>
      <c r="BE755" s="19">
        <f t="shared" si="58"/>
        <v>1.0210133160116921</v>
      </c>
      <c r="BF755" s="19">
        <f t="shared" si="60"/>
        <v>1.0050535888275414</v>
      </c>
      <c r="BG755" s="19">
        <f t="shared" si="56"/>
        <v>1.0001429035401104</v>
      </c>
    </row>
    <row r="756" spans="1:59">
      <c r="A756" s="24">
        <v>755</v>
      </c>
      <c r="B756" s="31">
        <v>2008084</v>
      </c>
      <c r="C756" s="32" t="s">
        <v>754</v>
      </c>
      <c r="D756" s="21">
        <v>4</v>
      </c>
      <c r="E756" s="22">
        <v>7</v>
      </c>
      <c r="F756" s="22">
        <v>13</v>
      </c>
      <c r="G756" s="22">
        <v>20</v>
      </c>
      <c r="H756" s="22">
        <v>29</v>
      </c>
      <c r="I756" s="22">
        <v>30</v>
      </c>
      <c r="J756" s="23">
        <v>16</v>
      </c>
      <c r="Q756" s="33"/>
      <c r="R756" s="33"/>
      <c r="S756" s="33"/>
      <c r="T756" s="33"/>
      <c r="U756" s="33"/>
      <c r="V756" s="33"/>
      <c r="X756" s="34"/>
      <c r="Y756" s="33"/>
      <c r="Z756" s="33"/>
      <c r="AA756" s="33"/>
      <c r="AB756" s="33"/>
      <c r="AC756" s="35"/>
      <c r="AD756" s="33"/>
      <c r="AE756" s="33"/>
      <c r="AF756" s="33"/>
      <c r="AG756" s="33"/>
      <c r="AH756" s="33"/>
      <c r="AI756" s="33"/>
      <c r="AJ756" s="36"/>
      <c r="AK756" s="10">
        <v>7</v>
      </c>
      <c r="AL756" s="11">
        <v>7</v>
      </c>
      <c r="AM756" s="11">
        <v>13</v>
      </c>
      <c r="AN756" s="11">
        <v>13</v>
      </c>
      <c r="AO756" s="11">
        <v>19</v>
      </c>
      <c r="AP756" s="11">
        <v>31</v>
      </c>
      <c r="AQ756" s="11">
        <v>22</v>
      </c>
      <c r="AR756" s="11">
        <v>23</v>
      </c>
      <c r="AS756" s="11">
        <v>37</v>
      </c>
      <c r="AT756" s="11">
        <v>31</v>
      </c>
      <c r="AU756" s="11">
        <v>25</v>
      </c>
      <c r="AV756" s="11">
        <v>33</v>
      </c>
      <c r="AW756" s="12">
        <v>43</v>
      </c>
      <c r="AX756" s="13">
        <v>55</v>
      </c>
      <c r="AY756" s="13">
        <v>52</v>
      </c>
      <c r="AZ756" s="13">
        <v>49</v>
      </c>
      <c r="BA756" s="13">
        <v>46</v>
      </c>
      <c r="BB756" s="14">
        <v>43</v>
      </c>
      <c r="BC756" s="19">
        <f t="shared" si="59"/>
        <v>52</v>
      </c>
      <c r="BD756" s="55">
        <f t="shared" si="57"/>
        <v>1.0598895745371872</v>
      </c>
      <c r="BE756" s="19">
        <f t="shared" si="58"/>
        <v>1.04761286131861</v>
      </c>
      <c r="BF756" s="19">
        <f t="shared" si="60"/>
        <v>0.99523221825267949</v>
      </c>
      <c r="BG756" s="19">
        <f t="shared" ref="BG756:BG819" si="61">IF($B756="","",SUM($BC707:$BC756)/50/$BM$3)</f>
        <v>1.003416693731731</v>
      </c>
    </row>
    <row r="757" spans="1:59">
      <c r="A757" s="24">
        <v>756</v>
      </c>
      <c r="B757" s="31">
        <v>2008085</v>
      </c>
      <c r="C757" s="32" t="s">
        <v>755</v>
      </c>
      <c r="D757" s="21">
        <v>1</v>
      </c>
      <c r="E757" s="22">
        <v>4</v>
      </c>
      <c r="F757" s="22">
        <v>12</v>
      </c>
      <c r="G757" s="22">
        <v>20</v>
      </c>
      <c r="H757" s="22">
        <v>24</v>
      </c>
      <c r="I757" s="22">
        <v>29</v>
      </c>
      <c r="J757" s="23">
        <v>15</v>
      </c>
      <c r="Q757" s="33"/>
      <c r="R757" s="33"/>
      <c r="S757" s="33"/>
      <c r="T757" s="33"/>
      <c r="U757" s="33"/>
      <c r="V757" s="33"/>
      <c r="X757" s="34"/>
      <c r="Y757" s="33"/>
      <c r="Z757" s="33"/>
      <c r="AA757" s="33"/>
      <c r="AB757" s="33"/>
      <c r="AC757" s="35"/>
      <c r="AD757" s="33"/>
      <c r="AE757" s="33"/>
      <c r="AF757" s="33"/>
      <c r="AG757" s="33"/>
      <c r="AH757" s="33"/>
      <c r="AI757" s="33"/>
      <c r="AJ757" s="36"/>
      <c r="AK757" s="10">
        <v>6</v>
      </c>
      <c r="AL757" s="11">
        <v>2</v>
      </c>
      <c r="AM757" s="11">
        <v>15</v>
      </c>
      <c r="AN757" s="11">
        <v>12</v>
      </c>
      <c r="AO757" s="11">
        <v>20</v>
      </c>
      <c r="AP757" s="11">
        <v>18</v>
      </c>
      <c r="AQ757" s="11">
        <v>18</v>
      </c>
      <c r="AR757" s="11">
        <v>20</v>
      </c>
      <c r="AS757" s="11">
        <v>24</v>
      </c>
      <c r="AT757" s="11">
        <v>18</v>
      </c>
      <c r="AU757" s="11">
        <v>38</v>
      </c>
      <c r="AV757" s="11">
        <v>34</v>
      </c>
      <c r="AW757" s="12">
        <v>45</v>
      </c>
      <c r="AX757" s="13">
        <v>42</v>
      </c>
      <c r="AY757" s="13">
        <v>39</v>
      </c>
      <c r="AZ757" s="13">
        <v>36</v>
      </c>
      <c r="BA757" s="13">
        <v>33</v>
      </c>
      <c r="BB757" s="14">
        <v>30</v>
      </c>
      <c r="BC757" s="19">
        <f t="shared" si="59"/>
        <v>39</v>
      </c>
      <c r="BD757" s="55">
        <f t="shared" si="57"/>
        <v>0.98213705748619684</v>
      </c>
      <c r="BE757" s="19">
        <f t="shared" si="58"/>
        <v>1.0414745047093212</v>
      </c>
      <c r="BF757" s="19">
        <f t="shared" si="60"/>
        <v>0.98704774277362783</v>
      </c>
      <c r="BG757" s="19">
        <f t="shared" si="61"/>
        <v>1.0009613510880155</v>
      </c>
    </row>
    <row r="758" spans="1:59">
      <c r="A758" s="24">
        <v>757</v>
      </c>
      <c r="B758" s="31">
        <v>2008086</v>
      </c>
      <c r="C758" s="32" t="s">
        <v>756</v>
      </c>
      <c r="D758" s="21">
        <v>4</v>
      </c>
      <c r="E758" s="22">
        <v>5</v>
      </c>
      <c r="F758" s="22">
        <v>10</v>
      </c>
      <c r="G758" s="22">
        <v>26</v>
      </c>
      <c r="H758" s="22">
        <v>27</v>
      </c>
      <c r="I758" s="22">
        <v>30</v>
      </c>
      <c r="J758" s="23">
        <v>12</v>
      </c>
      <c r="Q758" s="33"/>
      <c r="R758" s="33"/>
      <c r="S758" s="33"/>
      <c r="T758" s="33"/>
      <c r="U758" s="33"/>
      <c r="V758" s="33"/>
      <c r="X758" s="34"/>
      <c r="Y758" s="33"/>
      <c r="Z758" s="33"/>
      <c r="AA758" s="33"/>
      <c r="AB758" s="33"/>
      <c r="AC758" s="35"/>
      <c r="AD758" s="33"/>
      <c r="AE758" s="33"/>
      <c r="AF758" s="33"/>
      <c r="AG758" s="33"/>
      <c r="AH758" s="33"/>
      <c r="AI758" s="33"/>
      <c r="AJ758" s="36"/>
      <c r="AK758" s="10">
        <v>6</v>
      </c>
      <c r="AL758" s="11">
        <v>10</v>
      </c>
      <c r="AM758" s="11">
        <v>7</v>
      </c>
      <c r="AN758" s="11">
        <v>18</v>
      </c>
      <c r="AO758" s="11">
        <v>25</v>
      </c>
      <c r="AP758" s="11">
        <v>22</v>
      </c>
      <c r="AQ758" s="11">
        <v>21</v>
      </c>
      <c r="AR758" s="11">
        <v>22</v>
      </c>
      <c r="AS758" s="11">
        <v>36</v>
      </c>
      <c r="AT758" s="11">
        <v>30</v>
      </c>
      <c r="AU758" s="11">
        <v>24</v>
      </c>
      <c r="AV758" s="11">
        <v>46</v>
      </c>
      <c r="AW758" s="12">
        <v>42</v>
      </c>
      <c r="AX758" s="13">
        <v>54</v>
      </c>
      <c r="AY758" s="13">
        <v>51</v>
      </c>
      <c r="AZ758" s="13">
        <v>48</v>
      </c>
      <c r="BA758" s="13">
        <v>45</v>
      </c>
      <c r="BB758" s="14">
        <v>42</v>
      </c>
      <c r="BC758" s="19">
        <f t="shared" si="59"/>
        <v>51</v>
      </c>
      <c r="BD758" s="55">
        <f t="shared" si="57"/>
        <v>0.98622929522572267</v>
      </c>
      <c r="BE758" s="19">
        <f t="shared" si="58"/>
        <v>1.0660279311464762</v>
      </c>
      <c r="BF758" s="19">
        <f t="shared" si="60"/>
        <v>0.99359532315686916</v>
      </c>
      <c r="BG758" s="19">
        <f t="shared" si="61"/>
        <v>1.0058720363754465</v>
      </c>
    </row>
    <row r="759" spans="1:59">
      <c r="A759" s="24">
        <v>758</v>
      </c>
      <c r="B759" s="31">
        <v>2008087</v>
      </c>
      <c r="C759" s="32" t="s">
        <v>757</v>
      </c>
      <c r="D759" s="21">
        <v>1</v>
      </c>
      <c r="E759" s="22">
        <v>7</v>
      </c>
      <c r="F759" s="22">
        <v>26</v>
      </c>
      <c r="G759" s="22">
        <v>29</v>
      </c>
      <c r="H759" s="22">
        <v>30</v>
      </c>
      <c r="I759" s="22">
        <v>31</v>
      </c>
      <c r="J759" s="23">
        <v>6</v>
      </c>
      <c r="Q759" s="33"/>
      <c r="R759" s="33"/>
      <c r="S759" s="33"/>
      <c r="T759" s="33"/>
      <c r="U759" s="33"/>
      <c r="V759" s="33"/>
      <c r="X759" s="34"/>
      <c r="Y759" s="33"/>
      <c r="Z759" s="33"/>
      <c r="AA759" s="33"/>
      <c r="AB759" s="33"/>
      <c r="AC759" s="35"/>
      <c r="AD759" s="33"/>
      <c r="AE759" s="33"/>
      <c r="AF759" s="33"/>
      <c r="AG759" s="33"/>
      <c r="AH759" s="33"/>
      <c r="AI759" s="33"/>
      <c r="AJ759" s="36"/>
      <c r="AK759" s="10">
        <v>7</v>
      </c>
      <c r="AL759" s="11">
        <v>12</v>
      </c>
      <c r="AM759" s="11">
        <v>9</v>
      </c>
      <c r="AN759" s="11">
        <v>10</v>
      </c>
      <c r="AO759" s="11">
        <v>12</v>
      </c>
      <c r="AP759" s="11">
        <v>28</v>
      </c>
      <c r="AQ759" s="11">
        <v>25</v>
      </c>
      <c r="AR759" s="11">
        <v>24</v>
      </c>
      <c r="AS759" s="11">
        <v>36</v>
      </c>
      <c r="AT759" s="11">
        <v>28</v>
      </c>
      <c r="AU759" s="11">
        <v>20</v>
      </c>
      <c r="AV759" s="11">
        <v>26</v>
      </c>
      <c r="AW759" s="12">
        <v>34</v>
      </c>
      <c r="AX759" s="13">
        <v>60</v>
      </c>
      <c r="AY759" s="13">
        <v>56</v>
      </c>
      <c r="AZ759" s="13">
        <v>52</v>
      </c>
      <c r="BA759" s="13">
        <v>48</v>
      </c>
      <c r="BB759" s="14">
        <v>44</v>
      </c>
      <c r="BC759" s="19">
        <f t="shared" si="59"/>
        <v>56</v>
      </c>
      <c r="BD759" s="55">
        <f t="shared" si="57"/>
        <v>1.023059434881455</v>
      </c>
      <c r="BE759" s="19">
        <f t="shared" si="58"/>
        <v>1.0598895745371872</v>
      </c>
      <c r="BF759" s="19">
        <f t="shared" si="60"/>
        <v>1.003416693731731</v>
      </c>
      <c r="BG759" s="19">
        <f t="shared" si="61"/>
        <v>1.008327379019162</v>
      </c>
    </row>
    <row r="760" spans="1:59">
      <c r="A760" s="24">
        <v>759</v>
      </c>
      <c r="B760" s="31">
        <v>2008088</v>
      </c>
      <c r="C760" s="32" t="s">
        <v>758</v>
      </c>
      <c r="D760" s="21">
        <v>1</v>
      </c>
      <c r="E760" s="22">
        <v>6</v>
      </c>
      <c r="F760" s="22">
        <v>8</v>
      </c>
      <c r="G760" s="22">
        <v>16</v>
      </c>
      <c r="H760" s="22">
        <v>17</v>
      </c>
      <c r="I760" s="22">
        <v>23</v>
      </c>
      <c r="J760" s="23">
        <v>5</v>
      </c>
      <c r="Q760" s="33"/>
      <c r="R760" s="33"/>
      <c r="S760" s="33"/>
      <c r="T760" s="33"/>
      <c r="U760" s="33"/>
      <c r="V760" s="33"/>
      <c r="X760" s="34"/>
      <c r="Y760" s="33"/>
      <c r="Z760" s="33"/>
      <c r="AA760" s="33"/>
      <c r="AB760" s="33"/>
      <c r="AC760" s="35"/>
      <c r="AD760" s="33"/>
      <c r="AE760" s="33"/>
      <c r="AF760" s="33"/>
      <c r="AG760" s="33"/>
      <c r="AH760" s="33"/>
      <c r="AI760" s="33"/>
      <c r="AJ760" s="36"/>
      <c r="AK760" s="10">
        <v>8</v>
      </c>
      <c r="AL760" s="11">
        <v>7</v>
      </c>
      <c r="AM760" s="11">
        <v>11</v>
      </c>
      <c r="AN760" s="11">
        <v>17</v>
      </c>
      <c r="AO760" s="11">
        <v>15</v>
      </c>
      <c r="AP760" s="11">
        <v>15</v>
      </c>
      <c r="AQ760" s="11">
        <v>35</v>
      </c>
      <c r="AR760" s="11">
        <v>31</v>
      </c>
      <c r="AS760" s="11">
        <v>27</v>
      </c>
      <c r="AT760" s="11">
        <v>35</v>
      </c>
      <c r="AU760" s="11">
        <v>32</v>
      </c>
      <c r="AV760" s="11">
        <v>29</v>
      </c>
      <c r="AW760" s="12">
        <v>26</v>
      </c>
      <c r="AX760" s="13">
        <v>23</v>
      </c>
      <c r="AY760" s="13">
        <v>37</v>
      </c>
      <c r="AZ760" s="13">
        <v>53</v>
      </c>
      <c r="BA760" s="13">
        <v>52</v>
      </c>
      <c r="BB760" s="14">
        <v>51</v>
      </c>
      <c r="BC760" s="19">
        <f t="shared" si="59"/>
        <v>37</v>
      </c>
      <c r="BD760" s="55">
        <f t="shared" si="57"/>
        <v>0.9616758687885677</v>
      </c>
      <c r="BE760" s="19">
        <f t="shared" si="58"/>
        <v>0.98622929522572267</v>
      </c>
      <c r="BF760" s="19">
        <f t="shared" si="60"/>
        <v>0.98868463786943817</v>
      </c>
      <c r="BG760" s="19">
        <f t="shared" si="61"/>
        <v>1.0030074699577785</v>
      </c>
    </row>
    <row r="761" spans="1:59">
      <c r="A761" s="24">
        <v>760</v>
      </c>
      <c r="B761" s="31">
        <v>2008089</v>
      </c>
      <c r="C761" s="32" t="s">
        <v>759</v>
      </c>
      <c r="D761" s="21">
        <v>3</v>
      </c>
      <c r="E761" s="22">
        <v>6</v>
      </c>
      <c r="F761" s="22">
        <v>11</v>
      </c>
      <c r="G761" s="22">
        <v>16</v>
      </c>
      <c r="H761" s="22">
        <v>22</v>
      </c>
      <c r="I761" s="22">
        <v>27</v>
      </c>
      <c r="J761" s="23">
        <v>11</v>
      </c>
      <c r="Q761" s="33"/>
      <c r="R761" s="33"/>
      <c r="S761" s="33"/>
      <c r="T761" s="33"/>
      <c r="U761" s="33"/>
      <c r="V761" s="33"/>
      <c r="X761" s="34"/>
      <c r="Y761" s="33"/>
      <c r="Z761" s="33"/>
      <c r="AA761" s="33"/>
      <c r="AB761" s="33"/>
      <c r="AC761" s="35"/>
      <c r="AD761" s="33"/>
      <c r="AE761" s="33"/>
      <c r="AF761" s="33"/>
      <c r="AG761" s="33"/>
      <c r="AH761" s="33"/>
      <c r="AI761" s="33"/>
      <c r="AJ761" s="36"/>
      <c r="AK761" s="10">
        <v>4</v>
      </c>
      <c r="AL761" s="11">
        <v>13</v>
      </c>
      <c r="AM761" s="11">
        <v>10</v>
      </c>
      <c r="AN761" s="11">
        <v>19</v>
      </c>
      <c r="AO761" s="11">
        <v>22</v>
      </c>
      <c r="AP761" s="11">
        <v>21</v>
      </c>
      <c r="AQ761" s="11">
        <v>22</v>
      </c>
      <c r="AR761" s="11">
        <v>25</v>
      </c>
      <c r="AS761" s="11">
        <v>19</v>
      </c>
      <c r="AT761" s="11">
        <v>37</v>
      </c>
      <c r="AU761" s="11">
        <v>33</v>
      </c>
      <c r="AV761" s="11">
        <v>43</v>
      </c>
      <c r="AW761" s="12">
        <v>40</v>
      </c>
      <c r="AX761" s="13">
        <v>37</v>
      </c>
      <c r="AY761" s="13">
        <v>51</v>
      </c>
      <c r="AZ761" s="13">
        <v>49</v>
      </c>
      <c r="BA761" s="13">
        <v>47</v>
      </c>
      <c r="BB761" s="14">
        <v>45</v>
      </c>
      <c r="BC761" s="19">
        <f t="shared" si="59"/>
        <v>51</v>
      </c>
      <c r="BD761" s="55">
        <f t="shared" si="57"/>
        <v>0.95758363104904187</v>
      </c>
      <c r="BE761" s="19">
        <f t="shared" si="58"/>
        <v>1.0087366027931146</v>
      </c>
      <c r="BF761" s="19">
        <f t="shared" si="60"/>
        <v>1.0042351412796362</v>
      </c>
      <c r="BG761" s="19">
        <f t="shared" si="61"/>
        <v>1.0042351412796362</v>
      </c>
    </row>
    <row r="762" spans="1:59">
      <c r="A762" s="24">
        <v>761</v>
      </c>
      <c r="B762" s="31">
        <v>2008090</v>
      </c>
      <c r="C762" s="32" t="s">
        <v>760</v>
      </c>
      <c r="D762" s="21">
        <v>2</v>
      </c>
      <c r="E762" s="22">
        <v>7</v>
      </c>
      <c r="F762" s="22">
        <v>14</v>
      </c>
      <c r="G762" s="22">
        <v>18</v>
      </c>
      <c r="H762" s="22">
        <v>19</v>
      </c>
      <c r="I762" s="22">
        <v>24</v>
      </c>
      <c r="J762" s="23">
        <v>1</v>
      </c>
      <c r="Q762" s="33"/>
      <c r="R762" s="33"/>
      <c r="S762" s="33"/>
      <c r="T762" s="33"/>
      <c r="U762" s="33"/>
      <c r="V762" s="33"/>
      <c r="X762" s="34"/>
      <c r="Y762" s="33"/>
      <c r="Z762" s="33"/>
      <c r="AA762" s="33"/>
      <c r="AB762" s="33"/>
      <c r="AC762" s="35"/>
      <c r="AD762" s="33"/>
      <c r="AE762" s="33"/>
      <c r="AF762" s="33"/>
      <c r="AG762" s="33"/>
      <c r="AH762" s="33"/>
      <c r="AI762" s="33"/>
      <c r="AJ762" s="36"/>
      <c r="AK762" s="10">
        <v>6</v>
      </c>
      <c r="AL762" s="11">
        <v>12</v>
      </c>
      <c r="AM762" s="11">
        <v>19</v>
      </c>
      <c r="AN762" s="11">
        <v>6</v>
      </c>
      <c r="AO762" s="11">
        <v>14</v>
      </c>
      <c r="AP762" s="11">
        <v>20</v>
      </c>
      <c r="AQ762" s="11">
        <v>21</v>
      </c>
      <c r="AR762" s="11">
        <v>34</v>
      </c>
      <c r="AS762" s="11">
        <v>29</v>
      </c>
      <c r="AT762" s="11">
        <v>24</v>
      </c>
      <c r="AU762" s="11">
        <v>32</v>
      </c>
      <c r="AV762" s="11">
        <v>28</v>
      </c>
      <c r="AW762" s="12">
        <v>39</v>
      </c>
      <c r="AX762" s="13">
        <v>36</v>
      </c>
      <c r="AY762" s="13">
        <v>33</v>
      </c>
      <c r="AZ762" s="13">
        <v>30</v>
      </c>
      <c r="BA762" s="13">
        <v>46</v>
      </c>
      <c r="BB762" s="14">
        <v>64</v>
      </c>
      <c r="BC762" s="19">
        <f t="shared" si="59"/>
        <v>33</v>
      </c>
      <c r="BD762" s="55">
        <f t="shared" si="57"/>
        <v>0.93303020461188702</v>
      </c>
      <c r="BE762" s="19">
        <f t="shared" si="58"/>
        <v>0.95758363104904187</v>
      </c>
      <c r="BF762" s="19">
        <f t="shared" si="60"/>
        <v>0.98050016239038651</v>
      </c>
      <c r="BG762" s="19">
        <f t="shared" si="61"/>
        <v>0.99605066580058454</v>
      </c>
    </row>
    <row r="763" spans="1:59">
      <c r="A763" s="24">
        <v>762</v>
      </c>
      <c r="B763" s="31">
        <v>2008091</v>
      </c>
      <c r="C763" s="32" t="s">
        <v>761</v>
      </c>
      <c r="D763" s="21">
        <v>3</v>
      </c>
      <c r="E763" s="22">
        <v>12</v>
      </c>
      <c r="F763" s="22">
        <v>14</v>
      </c>
      <c r="G763" s="22">
        <v>23</v>
      </c>
      <c r="H763" s="22">
        <v>31</v>
      </c>
      <c r="I763" s="22">
        <v>32</v>
      </c>
      <c r="J763" s="23">
        <v>10</v>
      </c>
      <c r="Q763" s="33"/>
      <c r="R763" s="33"/>
      <c r="S763" s="33"/>
      <c r="T763" s="33"/>
      <c r="U763" s="33"/>
      <c r="V763" s="33"/>
      <c r="X763" s="34"/>
      <c r="Y763" s="33"/>
      <c r="Z763" s="33"/>
      <c r="AA763" s="33"/>
      <c r="AB763" s="33"/>
      <c r="AC763" s="35"/>
      <c r="AD763" s="33"/>
      <c r="AE763" s="33"/>
      <c r="AF763" s="33"/>
      <c r="AG763" s="33"/>
      <c r="AH763" s="33"/>
      <c r="AI763" s="33"/>
      <c r="AJ763" s="36"/>
      <c r="AK763" s="10">
        <v>7</v>
      </c>
      <c r="AL763" s="11">
        <v>11</v>
      </c>
      <c r="AM763" s="11">
        <v>15</v>
      </c>
      <c r="AN763" s="11">
        <v>13</v>
      </c>
      <c r="AO763" s="11">
        <v>17</v>
      </c>
      <c r="AP763" s="11">
        <v>27</v>
      </c>
      <c r="AQ763" s="11">
        <v>25</v>
      </c>
      <c r="AR763" s="11">
        <v>15</v>
      </c>
      <c r="AS763" s="11">
        <v>27</v>
      </c>
      <c r="AT763" s="11">
        <v>31</v>
      </c>
      <c r="AU763" s="11">
        <v>37</v>
      </c>
      <c r="AV763" s="11">
        <v>31</v>
      </c>
      <c r="AW763" s="12">
        <v>40</v>
      </c>
      <c r="AX763" s="13">
        <v>51</v>
      </c>
      <c r="AY763" s="13">
        <v>64</v>
      </c>
      <c r="AZ763" s="13">
        <v>61</v>
      </c>
      <c r="BA763" s="13">
        <v>58</v>
      </c>
      <c r="BB763" s="14">
        <v>55</v>
      </c>
      <c r="BC763" s="19">
        <f t="shared" si="59"/>
        <v>64</v>
      </c>
      <c r="BD763" s="55">
        <f t="shared" si="57"/>
        <v>0.98622929522572267</v>
      </c>
      <c r="BE763" s="19">
        <f t="shared" si="58"/>
        <v>0.98622929522572267</v>
      </c>
      <c r="BF763" s="19">
        <f t="shared" si="60"/>
        <v>0.98950308541734322</v>
      </c>
      <c r="BG763" s="19">
        <f t="shared" si="61"/>
        <v>1.0046443650535888</v>
      </c>
    </row>
    <row r="764" spans="1:59">
      <c r="A764" s="24">
        <v>763</v>
      </c>
      <c r="B764" s="31">
        <v>2008092</v>
      </c>
      <c r="C764" s="32" t="s">
        <v>762</v>
      </c>
      <c r="D764" s="21">
        <v>1</v>
      </c>
      <c r="E764" s="22">
        <v>3</v>
      </c>
      <c r="F764" s="22">
        <v>18</v>
      </c>
      <c r="G764" s="22">
        <v>27</v>
      </c>
      <c r="H764" s="22">
        <v>28</v>
      </c>
      <c r="I764" s="22">
        <v>30</v>
      </c>
      <c r="J764" s="23">
        <v>5</v>
      </c>
      <c r="Q764" s="33"/>
      <c r="R764" s="33"/>
      <c r="S764" s="33"/>
      <c r="T764" s="33"/>
      <c r="U764" s="33"/>
      <c r="V764" s="33"/>
      <c r="X764" s="34"/>
      <c r="Y764" s="33"/>
      <c r="Z764" s="33"/>
      <c r="AA764" s="33"/>
      <c r="AB764" s="33"/>
      <c r="AC764" s="35"/>
      <c r="AD764" s="33"/>
      <c r="AE764" s="33"/>
      <c r="AF764" s="33"/>
      <c r="AG764" s="33"/>
      <c r="AH764" s="33"/>
      <c r="AI764" s="33"/>
      <c r="AJ764" s="36"/>
      <c r="AK764" s="10">
        <v>2</v>
      </c>
      <c r="AL764" s="11">
        <v>11</v>
      </c>
      <c r="AM764" s="11">
        <v>12</v>
      </c>
      <c r="AN764" s="11">
        <v>11</v>
      </c>
      <c r="AO764" s="11">
        <v>16</v>
      </c>
      <c r="AP764" s="11">
        <v>19</v>
      </c>
      <c r="AQ764" s="11">
        <v>8</v>
      </c>
      <c r="AR764" s="11">
        <v>27</v>
      </c>
      <c r="AS764" s="11">
        <v>30</v>
      </c>
      <c r="AT764" s="11">
        <v>23</v>
      </c>
      <c r="AU764" s="11">
        <v>16</v>
      </c>
      <c r="AV764" s="11">
        <v>23</v>
      </c>
      <c r="AW764" s="12">
        <v>32</v>
      </c>
      <c r="AX764" s="13">
        <v>43</v>
      </c>
      <c r="AY764" s="13">
        <v>39</v>
      </c>
      <c r="AZ764" s="13">
        <v>35</v>
      </c>
      <c r="BA764" s="13">
        <v>50</v>
      </c>
      <c r="BB764" s="14">
        <v>47</v>
      </c>
      <c r="BC764" s="19">
        <f t="shared" si="59"/>
        <v>39</v>
      </c>
      <c r="BD764" s="55">
        <f t="shared" si="57"/>
        <v>0.91666125365378359</v>
      </c>
      <c r="BE764" s="19">
        <f t="shared" si="58"/>
        <v>0.96986034426761936</v>
      </c>
      <c r="BF764" s="19">
        <f t="shared" si="60"/>
        <v>0.96986034426761936</v>
      </c>
      <c r="BG764" s="19">
        <f t="shared" si="61"/>
        <v>1.0017797986359207</v>
      </c>
    </row>
    <row r="765" spans="1:59">
      <c r="A765" s="24">
        <v>764</v>
      </c>
      <c r="B765" s="31">
        <v>2008093</v>
      </c>
      <c r="C765" s="32" t="s">
        <v>763</v>
      </c>
      <c r="D765" s="21">
        <v>4</v>
      </c>
      <c r="E765" s="22">
        <v>10</v>
      </c>
      <c r="F765" s="22">
        <v>12</v>
      </c>
      <c r="G765" s="22">
        <v>16</v>
      </c>
      <c r="H765" s="22">
        <v>26</v>
      </c>
      <c r="I765" s="22">
        <v>28</v>
      </c>
      <c r="J765" s="23">
        <v>7</v>
      </c>
      <c r="Q765" s="33"/>
      <c r="R765" s="33"/>
      <c r="S765" s="33"/>
      <c r="T765" s="33"/>
      <c r="U765" s="33"/>
      <c r="V765" s="33"/>
      <c r="X765" s="34"/>
      <c r="Y765" s="33"/>
      <c r="Z765" s="33"/>
      <c r="AA765" s="33"/>
      <c r="AB765" s="33"/>
      <c r="AC765" s="35"/>
      <c r="AD765" s="33"/>
      <c r="AE765" s="33"/>
      <c r="AF765" s="33"/>
      <c r="AG765" s="33"/>
      <c r="AH765" s="33"/>
      <c r="AI765" s="33"/>
      <c r="AJ765" s="36"/>
      <c r="AK765" s="10">
        <v>6</v>
      </c>
      <c r="AL765" s="11">
        <v>4</v>
      </c>
      <c r="AM765" s="11">
        <v>11</v>
      </c>
      <c r="AN765" s="11">
        <v>18</v>
      </c>
      <c r="AO765" s="11">
        <v>19</v>
      </c>
      <c r="AP765" s="11">
        <v>16</v>
      </c>
      <c r="AQ765" s="11">
        <v>24</v>
      </c>
      <c r="AR765" s="11">
        <v>26</v>
      </c>
      <c r="AS765" s="11">
        <v>30</v>
      </c>
      <c r="AT765" s="11">
        <v>24</v>
      </c>
      <c r="AU765" s="11">
        <v>31</v>
      </c>
      <c r="AV765" s="11">
        <v>40</v>
      </c>
      <c r="AW765" s="12">
        <v>51</v>
      </c>
      <c r="AX765" s="13">
        <v>48</v>
      </c>
      <c r="AY765" s="13">
        <v>62</v>
      </c>
      <c r="AZ765" s="13">
        <v>60</v>
      </c>
      <c r="BA765" s="13">
        <v>58</v>
      </c>
      <c r="BB765" s="14">
        <v>56</v>
      </c>
      <c r="BC765" s="19">
        <f t="shared" si="59"/>
        <v>62</v>
      </c>
      <c r="BD765" s="55">
        <f t="shared" si="57"/>
        <v>1.0189671971419292</v>
      </c>
      <c r="BE765" s="19">
        <f t="shared" si="58"/>
        <v>0.99032153296524839</v>
      </c>
      <c r="BF765" s="19">
        <f t="shared" si="60"/>
        <v>0.987866190321533</v>
      </c>
      <c r="BG765" s="19">
        <f t="shared" si="61"/>
        <v>1.0025982461838259</v>
      </c>
    </row>
    <row r="766" spans="1:59">
      <c r="A766" s="24">
        <v>765</v>
      </c>
      <c r="B766" s="31">
        <v>2008094</v>
      </c>
      <c r="C766" s="32" t="s">
        <v>764</v>
      </c>
      <c r="D766" s="21">
        <v>1</v>
      </c>
      <c r="E766" s="22">
        <v>4</v>
      </c>
      <c r="F766" s="22">
        <v>15</v>
      </c>
      <c r="G766" s="22">
        <v>16</v>
      </c>
      <c r="H766" s="22">
        <v>23</v>
      </c>
      <c r="I766" s="22">
        <v>28</v>
      </c>
      <c r="J766" s="23">
        <v>14</v>
      </c>
      <c r="Q766" s="33"/>
      <c r="R766" s="33"/>
      <c r="S766" s="33"/>
      <c r="T766" s="33"/>
      <c r="U766" s="33"/>
      <c r="V766" s="33"/>
      <c r="X766" s="34"/>
      <c r="Y766" s="33"/>
      <c r="Z766" s="33"/>
      <c r="AA766" s="33"/>
      <c r="AB766" s="33"/>
      <c r="AC766" s="35"/>
      <c r="AD766" s="33"/>
      <c r="AE766" s="33"/>
      <c r="AF766" s="33"/>
      <c r="AG766" s="33"/>
      <c r="AH766" s="33"/>
      <c r="AI766" s="33"/>
      <c r="AJ766" s="36"/>
      <c r="AK766" s="10">
        <v>6</v>
      </c>
      <c r="AL766" s="11">
        <v>7</v>
      </c>
      <c r="AM766" s="11">
        <v>12</v>
      </c>
      <c r="AN766" s="11">
        <v>21</v>
      </c>
      <c r="AO766" s="11">
        <v>10</v>
      </c>
      <c r="AP766" s="11">
        <v>23</v>
      </c>
      <c r="AQ766" s="11">
        <v>24</v>
      </c>
      <c r="AR766" s="11">
        <v>27</v>
      </c>
      <c r="AS766" s="11">
        <v>21</v>
      </c>
      <c r="AT766" s="11">
        <v>27</v>
      </c>
      <c r="AU766" s="11">
        <v>22</v>
      </c>
      <c r="AV766" s="11">
        <v>17</v>
      </c>
      <c r="AW766" s="12">
        <v>27</v>
      </c>
      <c r="AX766" s="13">
        <v>39</v>
      </c>
      <c r="AY766" s="13">
        <v>53</v>
      </c>
      <c r="AZ766" s="13">
        <v>51</v>
      </c>
      <c r="BA766" s="13">
        <v>49</v>
      </c>
      <c r="BB766" s="14">
        <v>47</v>
      </c>
      <c r="BC766" s="19">
        <f t="shared" si="59"/>
        <v>53</v>
      </c>
      <c r="BD766" s="55">
        <f t="shared" si="57"/>
        <v>1.0271516726209808</v>
      </c>
      <c r="BE766" s="19">
        <f t="shared" si="58"/>
        <v>0.99236765183501141</v>
      </c>
      <c r="BF766" s="19">
        <f t="shared" si="60"/>
        <v>1.0001429035401104</v>
      </c>
      <c r="BG766" s="19">
        <f t="shared" si="61"/>
        <v>1.0058720363754465</v>
      </c>
    </row>
    <row r="767" spans="1:59">
      <c r="A767" s="24">
        <v>766</v>
      </c>
      <c r="B767" s="31">
        <v>2008095</v>
      </c>
      <c r="C767" s="32" t="s">
        <v>765</v>
      </c>
      <c r="D767" s="21">
        <v>3</v>
      </c>
      <c r="E767" s="22">
        <v>8</v>
      </c>
      <c r="F767" s="22">
        <v>14</v>
      </c>
      <c r="G767" s="22">
        <v>21</v>
      </c>
      <c r="H767" s="22">
        <v>28</v>
      </c>
      <c r="I767" s="22">
        <v>29</v>
      </c>
      <c r="J767" s="23">
        <v>3</v>
      </c>
      <c r="Q767" s="33"/>
      <c r="R767" s="33"/>
      <c r="S767" s="33"/>
      <c r="T767" s="33"/>
      <c r="U767" s="33"/>
      <c r="V767" s="33"/>
      <c r="X767" s="34"/>
      <c r="Y767" s="33"/>
      <c r="Z767" s="33"/>
      <c r="AA767" s="33"/>
      <c r="AB767" s="33"/>
      <c r="AC767" s="35"/>
      <c r="AD767" s="33"/>
      <c r="AE767" s="33"/>
      <c r="AF767" s="33"/>
      <c r="AG767" s="33"/>
      <c r="AH767" s="33"/>
      <c r="AI767" s="33"/>
      <c r="AJ767" s="36"/>
      <c r="AK767" s="10">
        <v>7</v>
      </c>
      <c r="AL767" s="11">
        <v>7</v>
      </c>
      <c r="AM767" s="11">
        <v>18</v>
      </c>
      <c r="AN767" s="11">
        <v>19</v>
      </c>
      <c r="AO767" s="11">
        <v>5</v>
      </c>
      <c r="AP767" s="11">
        <v>23</v>
      </c>
      <c r="AQ767" s="11">
        <v>22</v>
      </c>
      <c r="AR767" s="11">
        <v>33</v>
      </c>
      <c r="AS767" s="11">
        <v>37</v>
      </c>
      <c r="AT767" s="11">
        <v>31</v>
      </c>
      <c r="AU767" s="11">
        <v>25</v>
      </c>
      <c r="AV767" s="11">
        <v>19</v>
      </c>
      <c r="AW767" s="12">
        <v>58</v>
      </c>
      <c r="AX767" s="13">
        <v>55</v>
      </c>
      <c r="AY767" s="13">
        <v>52</v>
      </c>
      <c r="AZ767" s="13">
        <v>49</v>
      </c>
      <c r="BA767" s="13">
        <v>46</v>
      </c>
      <c r="BB767" s="14">
        <v>43</v>
      </c>
      <c r="BC767" s="19">
        <f t="shared" si="59"/>
        <v>52</v>
      </c>
      <c r="BD767" s="55">
        <f t="shared" si="57"/>
        <v>1.1049041896719713</v>
      </c>
      <c r="BE767" s="19">
        <f t="shared" si="58"/>
        <v>1.0189671971419292</v>
      </c>
      <c r="BF767" s="19">
        <f t="shared" si="60"/>
        <v>0.99768756089639488</v>
      </c>
      <c r="BG767" s="19">
        <f t="shared" si="61"/>
        <v>1.0046443650535888</v>
      </c>
    </row>
    <row r="768" spans="1:59">
      <c r="A768" s="24">
        <v>767</v>
      </c>
      <c r="B768" s="31">
        <v>2008096</v>
      </c>
      <c r="C768" s="32" t="s">
        <v>766</v>
      </c>
      <c r="D768" s="21">
        <v>6</v>
      </c>
      <c r="E768" s="22">
        <v>8</v>
      </c>
      <c r="F768" s="22">
        <v>12</v>
      </c>
      <c r="G768" s="22">
        <v>24</v>
      </c>
      <c r="H768" s="22">
        <v>27</v>
      </c>
      <c r="I768" s="22">
        <v>31</v>
      </c>
      <c r="J768" s="23">
        <v>14</v>
      </c>
      <c r="Q768" s="33"/>
      <c r="R768" s="33"/>
      <c r="S768" s="33"/>
      <c r="T768" s="33"/>
      <c r="U768" s="33"/>
      <c r="V768" s="33"/>
      <c r="X768" s="34"/>
      <c r="Y768" s="33"/>
      <c r="Z768" s="33"/>
      <c r="AA768" s="33"/>
      <c r="AB768" s="33"/>
      <c r="AC768" s="35"/>
      <c r="AD768" s="33"/>
      <c r="AE768" s="33"/>
      <c r="AF768" s="33"/>
      <c r="AG768" s="33"/>
      <c r="AH768" s="33"/>
      <c r="AI768" s="33"/>
      <c r="AJ768" s="36"/>
      <c r="AK768" s="10">
        <v>3</v>
      </c>
      <c r="AL768" s="11">
        <v>8</v>
      </c>
      <c r="AM768" s="11">
        <v>13</v>
      </c>
      <c r="AN768" s="11">
        <v>6</v>
      </c>
      <c r="AO768" s="11">
        <v>24</v>
      </c>
      <c r="AP768" s="11">
        <v>20</v>
      </c>
      <c r="AQ768" s="11">
        <v>27</v>
      </c>
      <c r="AR768" s="11">
        <v>28</v>
      </c>
      <c r="AS768" s="11">
        <v>31</v>
      </c>
      <c r="AT768" s="11">
        <v>24</v>
      </c>
      <c r="AU768" s="11">
        <v>43</v>
      </c>
      <c r="AV768" s="11">
        <v>52</v>
      </c>
      <c r="AW768" s="12">
        <v>48</v>
      </c>
      <c r="AX768" s="13">
        <v>60</v>
      </c>
      <c r="AY768" s="13">
        <v>57</v>
      </c>
      <c r="AZ768" s="13">
        <v>54</v>
      </c>
      <c r="BA768" s="13">
        <v>51</v>
      </c>
      <c r="BB768" s="14">
        <v>48</v>
      </c>
      <c r="BC768" s="19">
        <f t="shared" si="59"/>
        <v>57</v>
      </c>
      <c r="BD768" s="55">
        <f t="shared" si="57"/>
        <v>1.0762585254952908</v>
      </c>
      <c r="BE768" s="19">
        <f t="shared" si="58"/>
        <v>1.0312439103605067</v>
      </c>
      <c r="BF768" s="19">
        <f t="shared" si="60"/>
        <v>1.0107827216628775</v>
      </c>
      <c r="BG768" s="19">
        <f t="shared" si="61"/>
        <v>1.0009613510880155</v>
      </c>
    </row>
    <row r="769" spans="1:59">
      <c r="A769" s="24">
        <v>768</v>
      </c>
      <c r="B769" s="31">
        <v>2008097</v>
      </c>
      <c r="C769" s="32" t="s">
        <v>767</v>
      </c>
      <c r="D769" s="21">
        <v>3</v>
      </c>
      <c r="E769" s="22">
        <v>6</v>
      </c>
      <c r="F769" s="22">
        <v>8</v>
      </c>
      <c r="G769" s="22">
        <v>9</v>
      </c>
      <c r="H769" s="22">
        <v>16</v>
      </c>
      <c r="I769" s="22">
        <v>17</v>
      </c>
      <c r="J769" s="23">
        <v>13</v>
      </c>
      <c r="Q769" s="33"/>
      <c r="R769" s="33"/>
      <c r="S769" s="33"/>
      <c r="T769" s="33"/>
      <c r="U769" s="33"/>
      <c r="V769" s="33"/>
      <c r="X769" s="34"/>
      <c r="Y769" s="33"/>
      <c r="Z769" s="33"/>
      <c r="AA769" s="33"/>
      <c r="AB769" s="33"/>
      <c r="AC769" s="35"/>
      <c r="AD769" s="33"/>
      <c r="AE769" s="33"/>
      <c r="AF769" s="33"/>
      <c r="AG769" s="33"/>
      <c r="AH769" s="33"/>
      <c r="AI769" s="33"/>
      <c r="AJ769" s="36"/>
      <c r="AK769" s="10">
        <v>5</v>
      </c>
      <c r="AL769" s="11">
        <v>7</v>
      </c>
      <c r="AM769" s="11">
        <v>14</v>
      </c>
      <c r="AN769" s="11">
        <v>17</v>
      </c>
      <c r="AO769" s="11">
        <v>17</v>
      </c>
      <c r="AP769" s="11">
        <v>11</v>
      </c>
      <c r="AQ769" s="11">
        <v>32</v>
      </c>
      <c r="AR769" s="11">
        <v>39</v>
      </c>
      <c r="AS769" s="11">
        <v>37</v>
      </c>
      <c r="AT769" s="11">
        <v>35</v>
      </c>
      <c r="AU769" s="11">
        <v>33</v>
      </c>
      <c r="AV769" s="11">
        <v>31</v>
      </c>
      <c r="AW769" s="12">
        <v>29</v>
      </c>
      <c r="AX769" s="13">
        <v>27</v>
      </c>
      <c r="AY769" s="13">
        <v>42</v>
      </c>
      <c r="AZ769" s="13">
        <v>59</v>
      </c>
      <c r="BA769" s="13">
        <v>59</v>
      </c>
      <c r="BB769" s="14">
        <v>59</v>
      </c>
      <c r="BC769" s="19">
        <f t="shared" si="59"/>
        <v>42</v>
      </c>
      <c r="BD769" s="55">
        <f t="shared" si="57"/>
        <v>1.0885352387138683</v>
      </c>
      <c r="BE769" s="19">
        <f t="shared" si="58"/>
        <v>1.0025982461838259</v>
      </c>
      <c r="BF769" s="19">
        <f t="shared" si="60"/>
        <v>1.0165118544982137</v>
      </c>
      <c r="BG769" s="19">
        <f t="shared" si="61"/>
        <v>0.99523221825267949</v>
      </c>
    </row>
    <row r="770" spans="1:59">
      <c r="A770" s="24">
        <v>769</v>
      </c>
      <c r="B770" s="31">
        <v>2008098</v>
      </c>
      <c r="C770" s="32" t="s">
        <v>768</v>
      </c>
      <c r="D770" s="21">
        <v>6</v>
      </c>
      <c r="E770" s="22">
        <v>7</v>
      </c>
      <c r="F770" s="22">
        <v>10</v>
      </c>
      <c r="G770" s="22">
        <v>11</v>
      </c>
      <c r="H770" s="22">
        <v>15</v>
      </c>
      <c r="I770" s="22">
        <v>30</v>
      </c>
      <c r="J770" s="23">
        <v>1</v>
      </c>
      <c r="Q770" s="33"/>
      <c r="R770" s="33"/>
      <c r="S770" s="33"/>
      <c r="T770" s="33"/>
      <c r="U770" s="33"/>
      <c r="V770" s="33"/>
      <c r="X770" s="34"/>
      <c r="Y770" s="33"/>
      <c r="Z770" s="33"/>
      <c r="AA770" s="33"/>
      <c r="AB770" s="33"/>
      <c r="AC770" s="35"/>
      <c r="AD770" s="33"/>
      <c r="AE770" s="33"/>
      <c r="AF770" s="33"/>
      <c r="AG770" s="33"/>
      <c r="AH770" s="33"/>
      <c r="AI770" s="33"/>
      <c r="AJ770" s="36"/>
      <c r="AK770" s="10">
        <v>4</v>
      </c>
      <c r="AL770" s="11">
        <v>15</v>
      </c>
      <c r="AM770" s="11">
        <v>4</v>
      </c>
      <c r="AN770" s="11">
        <v>13</v>
      </c>
      <c r="AO770" s="11">
        <v>16</v>
      </c>
      <c r="AP770" s="11">
        <v>31</v>
      </c>
      <c r="AQ770" s="11">
        <v>25</v>
      </c>
      <c r="AR770" s="11">
        <v>19</v>
      </c>
      <c r="AS770" s="11">
        <v>35</v>
      </c>
      <c r="AT770" s="11">
        <v>43</v>
      </c>
      <c r="AU770" s="11">
        <v>40</v>
      </c>
      <c r="AV770" s="11">
        <v>37</v>
      </c>
      <c r="AW770" s="12">
        <v>34</v>
      </c>
      <c r="AX770" s="13">
        <v>63</v>
      </c>
      <c r="AY770" s="13">
        <v>62</v>
      </c>
      <c r="AZ770" s="13">
        <v>61</v>
      </c>
      <c r="BA770" s="13">
        <v>60</v>
      </c>
      <c r="BB770" s="14">
        <v>59</v>
      </c>
      <c r="BC770" s="19">
        <f t="shared" si="59"/>
        <v>62</v>
      </c>
      <c r="BD770" s="55">
        <f t="shared" si="57"/>
        <v>1.0885352387138683</v>
      </c>
      <c r="BE770" s="19">
        <f t="shared" si="58"/>
        <v>1.0537512179278987</v>
      </c>
      <c r="BF770" s="19">
        <f t="shared" si="60"/>
        <v>1.0222409873335498</v>
      </c>
      <c r="BG770" s="19">
        <f t="shared" si="61"/>
        <v>0.99850600844430004</v>
      </c>
    </row>
    <row r="771" spans="1:59">
      <c r="A771" s="24">
        <v>770</v>
      </c>
      <c r="B771" s="31">
        <v>2008099</v>
      </c>
      <c r="C771" s="32" t="s">
        <v>769</v>
      </c>
      <c r="D771" s="21">
        <v>10</v>
      </c>
      <c r="E771" s="22">
        <v>15</v>
      </c>
      <c r="F771" s="22">
        <v>16</v>
      </c>
      <c r="G771" s="22">
        <v>22</v>
      </c>
      <c r="H771" s="22">
        <v>23</v>
      </c>
      <c r="I771" s="22">
        <v>24</v>
      </c>
      <c r="J771" s="23">
        <v>7</v>
      </c>
      <c r="Q771" s="33"/>
      <c r="R771" s="33"/>
      <c r="S771" s="33"/>
      <c r="T771" s="33"/>
      <c r="U771" s="33"/>
      <c r="V771" s="33"/>
      <c r="X771" s="34"/>
      <c r="Y771" s="33"/>
      <c r="Z771" s="33"/>
      <c r="AA771" s="33"/>
      <c r="AB771" s="33"/>
      <c r="AC771" s="35"/>
      <c r="AD771" s="33"/>
      <c r="AE771" s="33"/>
      <c r="AF771" s="33"/>
      <c r="AG771" s="33"/>
      <c r="AH771" s="33"/>
      <c r="AI771" s="33"/>
      <c r="AJ771" s="36"/>
      <c r="AK771" s="10">
        <v>5</v>
      </c>
      <c r="AL771" s="11">
        <v>10</v>
      </c>
      <c r="AM771" s="11">
        <v>10</v>
      </c>
      <c r="AN771" s="11">
        <v>20</v>
      </c>
      <c r="AO771" s="11">
        <v>12</v>
      </c>
      <c r="AP771" s="11">
        <v>22</v>
      </c>
      <c r="AQ771" s="11">
        <v>29</v>
      </c>
      <c r="AR771" s="11">
        <v>20</v>
      </c>
      <c r="AS771" s="11">
        <v>22</v>
      </c>
      <c r="AT771" s="11">
        <v>38</v>
      </c>
      <c r="AU771" s="11">
        <v>45</v>
      </c>
      <c r="AV771" s="11">
        <v>40</v>
      </c>
      <c r="AW771" s="12">
        <v>35</v>
      </c>
      <c r="AX771" s="13">
        <v>46</v>
      </c>
      <c r="AY771" s="13">
        <v>59</v>
      </c>
      <c r="AZ771" s="13">
        <v>56</v>
      </c>
      <c r="BA771" s="13">
        <v>53</v>
      </c>
      <c r="BB771" s="14">
        <v>50</v>
      </c>
      <c r="BC771" s="19">
        <f t="shared" si="59"/>
        <v>59</v>
      </c>
      <c r="BD771" s="55">
        <f t="shared" si="57"/>
        <v>1.113088665151023</v>
      </c>
      <c r="BE771" s="19">
        <f t="shared" si="58"/>
        <v>1.0701201688860018</v>
      </c>
      <c r="BF771" s="19">
        <f t="shared" si="60"/>
        <v>1.0386099382916532</v>
      </c>
      <c r="BG771" s="19">
        <f t="shared" si="61"/>
        <v>1.0030074699577785</v>
      </c>
    </row>
    <row r="772" spans="1:59">
      <c r="A772" s="24">
        <v>771</v>
      </c>
      <c r="B772" s="31">
        <v>2008100</v>
      </c>
      <c r="C772" s="32" t="s">
        <v>770</v>
      </c>
      <c r="D772" s="21">
        <v>8</v>
      </c>
      <c r="E772" s="22">
        <v>14</v>
      </c>
      <c r="F772" s="22">
        <v>17</v>
      </c>
      <c r="G772" s="22">
        <v>21</v>
      </c>
      <c r="H772" s="22">
        <v>27</v>
      </c>
      <c r="I772" s="22">
        <v>28</v>
      </c>
      <c r="J772" s="23">
        <v>14</v>
      </c>
      <c r="Q772" s="33"/>
      <c r="R772" s="33"/>
      <c r="S772" s="33"/>
      <c r="T772" s="33"/>
      <c r="U772" s="33"/>
      <c r="V772" s="33"/>
      <c r="X772" s="34"/>
      <c r="Y772" s="33"/>
      <c r="Z772" s="33"/>
      <c r="AA772" s="33"/>
      <c r="AB772" s="33"/>
      <c r="AC772" s="35"/>
      <c r="AD772" s="33"/>
      <c r="AE772" s="33"/>
      <c r="AF772" s="33"/>
      <c r="AG772" s="33"/>
      <c r="AH772" s="33"/>
      <c r="AI772" s="33"/>
      <c r="AJ772" s="36"/>
      <c r="AK772" s="10">
        <v>7</v>
      </c>
      <c r="AL772" s="11">
        <v>7</v>
      </c>
      <c r="AM772" s="11">
        <v>15</v>
      </c>
      <c r="AN772" s="11">
        <v>19</v>
      </c>
      <c r="AO772" s="11">
        <v>10</v>
      </c>
      <c r="AP772" s="11">
        <v>19</v>
      </c>
      <c r="AQ772" s="11">
        <v>25</v>
      </c>
      <c r="AR772" s="11">
        <v>35</v>
      </c>
      <c r="AS772" s="11">
        <v>38</v>
      </c>
      <c r="AT772" s="11">
        <v>31</v>
      </c>
      <c r="AU772" s="11">
        <v>24</v>
      </c>
      <c r="AV772" s="11">
        <v>31</v>
      </c>
      <c r="AW772" s="12">
        <v>55</v>
      </c>
      <c r="AX772" s="13">
        <v>51</v>
      </c>
      <c r="AY772" s="13">
        <v>47</v>
      </c>
      <c r="AZ772" s="13">
        <v>61</v>
      </c>
      <c r="BA772" s="13">
        <v>58</v>
      </c>
      <c r="BB772" s="14">
        <v>55</v>
      </c>
      <c r="BC772" s="19">
        <f t="shared" si="59"/>
        <v>47</v>
      </c>
      <c r="BD772" s="55">
        <f t="shared" si="57"/>
        <v>1.0926274764533939</v>
      </c>
      <c r="BE772" s="19">
        <f t="shared" si="58"/>
        <v>1.0987658330626828</v>
      </c>
      <c r="BF772" s="19">
        <f t="shared" si="60"/>
        <v>1.042702176031179</v>
      </c>
      <c r="BG772" s="19">
        <f t="shared" si="61"/>
        <v>1.0058720363754465</v>
      </c>
    </row>
    <row r="773" spans="1:59">
      <c r="A773" s="24">
        <v>772</v>
      </c>
      <c r="B773" s="31">
        <v>2008101</v>
      </c>
      <c r="C773" s="32" t="s">
        <v>771</v>
      </c>
      <c r="D773" s="21">
        <v>9</v>
      </c>
      <c r="E773" s="22">
        <v>17</v>
      </c>
      <c r="F773" s="22">
        <v>21</v>
      </c>
      <c r="G773" s="22">
        <v>26</v>
      </c>
      <c r="H773" s="22">
        <v>28</v>
      </c>
      <c r="I773" s="22">
        <v>30</v>
      </c>
      <c r="J773" s="23">
        <v>4</v>
      </c>
      <c r="Q773" s="33"/>
      <c r="R773" s="33"/>
      <c r="S773" s="33"/>
      <c r="T773" s="33"/>
      <c r="U773" s="33"/>
      <c r="V773" s="33"/>
      <c r="X773" s="34"/>
      <c r="Y773" s="33"/>
      <c r="Z773" s="33"/>
      <c r="AA773" s="33"/>
      <c r="AB773" s="33"/>
      <c r="AC773" s="35"/>
      <c r="AD773" s="33"/>
      <c r="AE773" s="33"/>
      <c r="AF773" s="33"/>
      <c r="AG773" s="33"/>
      <c r="AH773" s="33"/>
      <c r="AI773" s="33"/>
      <c r="AJ773" s="36"/>
      <c r="AK773" s="10">
        <v>5</v>
      </c>
      <c r="AL773" s="11">
        <v>7</v>
      </c>
      <c r="AM773" s="11">
        <v>11</v>
      </c>
      <c r="AN773" s="11">
        <v>17</v>
      </c>
      <c r="AO773" s="11">
        <v>12</v>
      </c>
      <c r="AP773" s="11">
        <v>19</v>
      </c>
      <c r="AQ773" s="11">
        <v>23</v>
      </c>
      <c r="AR773" s="11">
        <v>31</v>
      </c>
      <c r="AS773" s="11">
        <v>43</v>
      </c>
      <c r="AT773" s="11">
        <v>35</v>
      </c>
      <c r="AU773" s="11">
        <v>27</v>
      </c>
      <c r="AV773" s="11">
        <v>33</v>
      </c>
      <c r="AW773" s="12">
        <v>41</v>
      </c>
      <c r="AX773" s="13">
        <v>51</v>
      </c>
      <c r="AY773" s="13">
        <v>46</v>
      </c>
      <c r="AZ773" s="13">
        <v>59</v>
      </c>
      <c r="BA773" s="13">
        <v>55</v>
      </c>
      <c r="BB773" s="14">
        <v>51</v>
      </c>
      <c r="BC773" s="19">
        <f t="shared" si="59"/>
        <v>46</v>
      </c>
      <c r="BD773" s="55">
        <f t="shared" si="57"/>
        <v>1.04761286131861</v>
      </c>
      <c r="BE773" s="19">
        <f t="shared" si="58"/>
        <v>1.0619356934069504</v>
      </c>
      <c r="BF773" s="19">
        <f t="shared" si="60"/>
        <v>1.0484313088665151</v>
      </c>
      <c r="BG773" s="19">
        <f t="shared" si="61"/>
        <v>1.003416693731731</v>
      </c>
    </row>
    <row r="774" spans="1:59">
      <c r="A774" s="24">
        <v>773</v>
      </c>
      <c r="B774" s="31">
        <v>2008102</v>
      </c>
      <c r="C774" s="32" t="s">
        <v>772</v>
      </c>
      <c r="D774" s="21">
        <v>3</v>
      </c>
      <c r="E774" s="22">
        <v>7</v>
      </c>
      <c r="F774" s="22">
        <v>12</v>
      </c>
      <c r="G774" s="22">
        <v>21</v>
      </c>
      <c r="H774" s="22">
        <v>25</v>
      </c>
      <c r="I774" s="22">
        <v>32</v>
      </c>
      <c r="J774" s="23">
        <v>5</v>
      </c>
      <c r="Q774" s="33"/>
      <c r="R774" s="33"/>
      <c r="S774" s="33"/>
      <c r="T774" s="33"/>
      <c r="U774" s="33"/>
      <c r="V774" s="33"/>
      <c r="X774" s="34"/>
      <c r="Y774" s="33"/>
      <c r="Z774" s="33"/>
      <c r="AA774" s="33"/>
      <c r="AB774" s="33"/>
      <c r="AC774" s="35"/>
      <c r="AD774" s="33"/>
      <c r="AE774" s="33"/>
      <c r="AF774" s="33"/>
      <c r="AG774" s="33"/>
      <c r="AH774" s="33"/>
      <c r="AI774" s="33"/>
      <c r="AJ774" s="36"/>
      <c r="AK774" s="10">
        <v>4</v>
      </c>
      <c r="AL774" s="11">
        <v>8</v>
      </c>
      <c r="AM774" s="11">
        <v>10</v>
      </c>
      <c r="AN774" s="11">
        <v>10</v>
      </c>
      <c r="AO774" s="11">
        <v>16</v>
      </c>
      <c r="AP774" s="11">
        <v>20</v>
      </c>
      <c r="AQ774" s="11">
        <v>28</v>
      </c>
      <c r="AR774" s="11">
        <v>20</v>
      </c>
      <c r="AS774" s="11">
        <v>34</v>
      </c>
      <c r="AT774" s="11">
        <v>28</v>
      </c>
      <c r="AU774" s="11">
        <v>48</v>
      </c>
      <c r="AV774" s="11">
        <v>44</v>
      </c>
      <c r="AW774" s="12">
        <v>40</v>
      </c>
      <c r="AX774" s="13">
        <v>36</v>
      </c>
      <c r="AY774" s="13">
        <v>49</v>
      </c>
      <c r="AZ774" s="13">
        <v>46</v>
      </c>
      <c r="BA774" s="13">
        <v>43</v>
      </c>
      <c r="BB774" s="14">
        <v>40</v>
      </c>
      <c r="BC774" s="19">
        <f t="shared" si="59"/>
        <v>49</v>
      </c>
      <c r="BD774" s="55">
        <f t="shared" si="57"/>
        <v>1.0762585254952908</v>
      </c>
      <c r="BE774" s="19">
        <f t="shared" si="58"/>
        <v>1.0823968821045793</v>
      </c>
      <c r="BF774" s="19">
        <f t="shared" si="60"/>
        <v>1.0402468333874635</v>
      </c>
      <c r="BG774" s="19">
        <f t="shared" si="61"/>
        <v>1.0054628126014939</v>
      </c>
    </row>
    <row r="775" spans="1:59">
      <c r="A775" s="24">
        <v>774</v>
      </c>
      <c r="B775" s="31">
        <v>2008103</v>
      </c>
      <c r="C775" s="32" t="s">
        <v>773</v>
      </c>
      <c r="D775" s="21">
        <v>1</v>
      </c>
      <c r="E775" s="22">
        <v>12</v>
      </c>
      <c r="F775" s="22">
        <v>16</v>
      </c>
      <c r="G775" s="22">
        <v>18</v>
      </c>
      <c r="H775" s="22">
        <v>22</v>
      </c>
      <c r="I775" s="22">
        <v>33</v>
      </c>
      <c r="J775" s="23">
        <v>4</v>
      </c>
      <c r="Q775" s="33"/>
      <c r="R775" s="33"/>
      <c r="S775" s="33"/>
      <c r="T775" s="33"/>
      <c r="U775" s="33"/>
      <c r="V775" s="33"/>
      <c r="X775" s="34"/>
      <c r="Y775" s="33"/>
      <c r="Z775" s="33"/>
      <c r="AA775" s="33"/>
      <c r="AB775" s="33"/>
      <c r="AC775" s="35"/>
      <c r="AD775" s="33"/>
      <c r="AE775" s="33"/>
      <c r="AF775" s="33"/>
      <c r="AG775" s="33"/>
      <c r="AH775" s="33"/>
      <c r="AI775" s="33"/>
      <c r="AJ775" s="36"/>
      <c r="AK775" s="10">
        <v>3</v>
      </c>
      <c r="AL775" s="11">
        <v>6</v>
      </c>
      <c r="AM775" s="11">
        <v>12</v>
      </c>
      <c r="AN775" s="11">
        <v>12</v>
      </c>
      <c r="AO775" s="11">
        <v>18</v>
      </c>
      <c r="AP775" s="11">
        <v>14</v>
      </c>
      <c r="AQ775" s="11">
        <v>21</v>
      </c>
      <c r="AR775" s="11">
        <v>22</v>
      </c>
      <c r="AS775" s="11">
        <v>14</v>
      </c>
      <c r="AT775" s="11">
        <v>30</v>
      </c>
      <c r="AU775" s="11">
        <v>37</v>
      </c>
      <c r="AV775" s="11">
        <v>32</v>
      </c>
      <c r="AW775" s="12">
        <v>27</v>
      </c>
      <c r="AX775" s="13">
        <v>22</v>
      </c>
      <c r="AY775" s="13">
        <v>51</v>
      </c>
      <c r="AZ775" s="13">
        <v>48</v>
      </c>
      <c r="BA775" s="13">
        <v>64</v>
      </c>
      <c r="BB775" s="14">
        <v>62</v>
      </c>
      <c r="BC775" s="19">
        <f t="shared" si="59"/>
        <v>51</v>
      </c>
      <c r="BD775" s="55">
        <f t="shared" si="57"/>
        <v>1.0312439103605067</v>
      </c>
      <c r="BE775" s="19">
        <f t="shared" si="58"/>
        <v>1.0598895745371872</v>
      </c>
      <c r="BF775" s="19">
        <f t="shared" si="60"/>
        <v>1.0222409873335498</v>
      </c>
      <c r="BG775" s="19">
        <f t="shared" si="61"/>
        <v>1.0111919454368301</v>
      </c>
    </row>
    <row r="776" spans="1:59">
      <c r="A776" s="24">
        <v>775</v>
      </c>
      <c r="B776" s="31">
        <v>2008104</v>
      </c>
      <c r="C776" s="32" t="s">
        <v>774</v>
      </c>
      <c r="D776" s="21">
        <v>3</v>
      </c>
      <c r="E776" s="22">
        <v>6</v>
      </c>
      <c r="F776" s="22">
        <v>8</v>
      </c>
      <c r="G776" s="22">
        <v>17</v>
      </c>
      <c r="H776" s="22">
        <v>24</v>
      </c>
      <c r="I776" s="22">
        <v>31</v>
      </c>
      <c r="J776" s="23">
        <v>1</v>
      </c>
      <c r="Q776" s="33"/>
      <c r="R776" s="33"/>
      <c r="S776" s="33"/>
      <c r="T776" s="33"/>
      <c r="U776" s="33"/>
      <c r="V776" s="33"/>
      <c r="X776" s="34"/>
      <c r="Y776" s="33"/>
      <c r="Z776" s="33"/>
      <c r="AA776" s="33"/>
      <c r="AB776" s="33"/>
      <c r="AC776" s="35"/>
      <c r="AD776" s="33"/>
      <c r="AE776" s="33"/>
      <c r="AF776" s="33"/>
      <c r="AG776" s="33"/>
      <c r="AH776" s="33"/>
      <c r="AI776" s="33"/>
      <c r="AJ776" s="36"/>
      <c r="AK776" s="10">
        <v>5</v>
      </c>
      <c r="AL776" s="11">
        <v>9</v>
      </c>
      <c r="AM776" s="11">
        <v>14</v>
      </c>
      <c r="AN776" s="11">
        <v>11</v>
      </c>
      <c r="AO776" s="11">
        <v>19</v>
      </c>
      <c r="AP776" s="11">
        <v>17</v>
      </c>
      <c r="AQ776" s="11">
        <v>35</v>
      </c>
      <c r="AR776" s="11">
        <v>29</v>
      </c>
      <c r="AS776" s="11">
        <v>34</v>
      </c>
      <c r="AT776" s="11">
        <v>29</v>
      </c>
      <c r="AU776" s="11">
        <v>37</v>
      </c>
      <c r="AV776" s="11">
        <v>33</v>
      </c>
      <c r="AW776" s="12">
        <v>29</v>
      </c>
      <c r="AX776" s="13">
        <v>41</v>
      </c>
      <c r="AY776" s="13">
        <v>38</v>
      </c>
      <c r="AZ776" s="13">
        <v>53</v>
      </c>
      <c r="BA776" s="13">
        <v>51</v>
      </c>
      <c r="BB776" s="14">
        <v>49</v>
      </c>
      <c r="BC776" s="19">
        <f t="shared" si="59"/>
        <v>38</v>
      </c>
      <c r="BD776" s="55">
        <f t="shared" si="57"/>
        <v>0.9453069178304645</v>
      </c>
      <c r="BE776" s="19">
        <f t="shared" si="58"/>
        <v>1.0291977914907438</v>
      </c>
      <c r="BF776" s="19">
        <f t="shared" si="60"/>
        <v>1.0206040922377395</v>
      </c>
      <c r="BG776" s="19">
        <f t="shared" si="61"/>
        <v>1.0124196167586879</v>
      </c>
    </row>
    <row r="777" spans="1:59">
      <c r="A777" s="24">
        <v>776</v>
      </c>
      <c r="B777" s="31">
        <v>2008105</v>
      </c>
      <c r="C777" s="32" t="s">
        <v>775</v>
      </c>
      <c r="D777" s="21">
        <v>5</v>
      </c>
      <c r="E777" s="22">
        <v>17</v>
      </c>
      <c r="F777" s="22">
        <v>19</v>
      </c>
      <c r="G777" s="22">
        <v>27</v>
      </c>
      <c r="H777" s="22">
        <v>28</v>
      </c>
      <c r="I777" s="22">
        <v>32</v>
      </c>
      <c r="J777" s="23">
        <v>2</v>
      </c>
      <c r="Q777" s="33"/>
      <c r="R777" s="33"/>
      <c r="S777" s="33"/>
      <c r="T777" s="33"/>
      <c r="U777" s="33"/>
      <c r="V777" s="33"/>
      <c r="X777" s="34"/>
      <c r="Y777" s="33"/>
      <c r="Z777" s="33"/>
      <c r="AA777" s="33"/>
      <c r="AB777" s="33"/>
      <c r="AC777" s="35"/>
      <c r="AD777" s="33"/>
      <c r="AE777" s="33"/>
      <c r="AF777" s="33"/>
      <c r="AG777" s="33"/>
      <c r="AH777" s="33"/>
      <c r="AI777" s="33"/>
      <c r="AJ777" s="36"/>
      <c r="AK777" s="10">
        <v>8</v>
      </c>
      <c r="AL777" s="11">
        <v>8</v>
      </c>
      <c r="AM777" s="11">
        <v>13</v>
      </c>
      <c r="AN777" s="11">
        <v>20</v>
      </c>
      <c r="AO777" s="11">
        <v>23</v>
      </c>
      <c r="AP777" s="11">
        <v>16</v>
      </c>
      <c r="AQ777" s="11">
        <v>20</v>
      </c>
      <c r="AR777" s="11">
        <v>38</v>
      </c>
      <c r="AS777" s="11">
        <v>40</v>
      </c>
      <c r="AT777" s="11">
        <v>32</v>
      </c>
      <c r="AU777" s="11">
        <v>24</v>
      </c>
      <c r="AV777" s="11">
        <v>30</v>
      </c>
      <c r="AW777" s="12">
        <v>38</v>
      </c>
      <c r="AX777" s="13">
        <v>32</v>
      </c>
      <c r="AY777" s="13">
        <v>43</v>
      </c>
      <c r="AZ777" s="13">
        <v>56</v>
      </c>
      <c r="BA777" s="13">
        <v>52</v>
      </c>
      <c r="BB777" s="14">
        <v>68</v>
      </c>
      <c r="BC777" s="19">
        <f t="shared" si="59"/>
        <v>43</v>
      </c>
      <c r="BD777" s="55">
        <f t="shared" si="57"/>
        <v>0.92893796687236108</v>
      </c>
      <c r="BE777" s="19">
        <f t="shared" si="58"/>
        <v>1.0107827216628775</v>
      </c>
      <c r="BF777" s="19">
        <f t="shared" si="60"/>
        <v>1.008327379019162</v>
      </c>
      <c r="BG777" s="19">
        <f t="shared" si="61"/>
        <v>1.0062812601493991</v>
      </c>
    </row>
    <row r="778" spans="1:59">
      <c r="A778" s="24">
        <v>777</v>
      </c>
      <c r="B778" s="31">
        <v>2008106</v>
      </c>
      <c r="C778" s="32" t="s">
        <v>776</v>
      </c>
      <c r="D778" s="21">
        <v>14</v>
      </c>
      <c r="E778" s="22">
        <v>19</v>
      </c>
      <c r="F778" s="22">
        <v>25</v>
      </c>
      <c r="G778" s="22">
        <v>27</v>
      </c>
      <c r="H778" s="22">
        <v>29</v>
      </c>
      <c r="I778" s="22">
        <v>30</v>
      </c>
      <c r="J778" s="23">
        <v>15</v>
      </c>
      <c r="Q778" s="33"/>
      <c r="R778" s="33"/>
      <c r="S778" s="33"/>
      <c r="T778" s="33"/>
      <c r="U778" s="33"/>
      <c r="V778" s="33"/>
      <c r="X778" s="34"/>
      <c r="Y778" s="33"/>
      <c r="Z778" s="33"/>
      <c r="AA778" s="33"/>
      <c r="AB778" s="33"/>
      <c r="AC778" s="35"/>
      <c r="AD778" s="33"/>
      <c r="AE778" s="33"/>
      <c r="AF778" s="33"/>
      <c r="AG778" s="33"/>
      <c r="AH778" s="33"/>
      <c r="AI778" s="33"/>
      <c r="AJ778" s="36"/>
      <c r="AK778" s="10">
        <v>6</v>
      </c>
      <c r="AL778" s="11">
        <v>12</v>
      </c>
      <c r="AM778" s="11">
        <v>14</v>
      </c>
      <c r="AN778" s="11">
        <v>12</v>
      </c>
      <c r="AO778" s="11">
        <v>18</v>
      </c>
      <c r="AP778" s="11">
        <v>24</v>
      </c>
      <c r="AQ778" s="11">
        <v>18</v>
      </c>
      <c r="AR778" s="11">
        <v>34</v>
      </c>
      <c r="AS778" s="11">
        <v>34</v>
      </c>
      <c r="AT778" s="11">
        <v>24</v>
      </c>
      <c r="AU778" s="11">
        <v>27</v>
      </c>
      <c r="AV778" s="11">
        <v>32</v>
      </c>
      <c r="AW778" s="12">
        <v>54</v>
      </c>
      <c r="AX778" s="13">
        <v>64</v>
      </c>
      <c r="AY778" s="13">
        <v>59</v>
      </c>
      <c r="AZ778" s="13">
        <v>54</v>
      </c>
      <c r="BA778" s="13">
        <v>49</v>
      </c>
      <c r="BB778" s="14">
        <v>64</v>
      </c>
      <c r="BC778" s="19">
        <f t="shared" si="59"/>
        <v>59</v>
      </c>
      <c r="BD778" s="55">
        <f t="shared" si="57"/>
        <v>0.98213705748619684</v>
      </c>
      <c r="BE778" s="19">
        <f t="shared" si="58"/>
        <v>1.0148749594024034</v>
      </c>
      <c r="BF778" s="19">
        <f t="shared" si="60"/>
        <v>1.0156934069503085</v>
      </c>
      <c r="BG778" s="19">
        <f t="shared" si="61"/>
        <v>1.0087366027931146</v>
      </c>
    </row>
    <row r="779" spans="1:59">
      <c r="A779" s="24">
        <v>778</v>
      </c>
      <c r="B779" s="31">
        <v>2008107</v>
      </c>
      <c r="C779" s="32" t="s">
        <v>777</v>
      </c>
      <c r="D779" s="21">
        <v>6</v>
      </c>
      <c r="E779" s="22">
        <v>13</v>
      </c>
      <c r="F779" s="22">
        <v>18</v>
      </c>
      <c r="G779" s="22">
        <v>22</v>
      </c>
      <c r="H779" s="22">
        <v>27</v>
      </c>
      <c r="I779" s="22">
        <v>32</v>
      </c>
      <c r="J779" s="23">
        <v>4</v>
      </c>
      <c r="Q779" s="33"/>
      <c r="R779" s="33"/>
      <c r="S779" s="33"/>
      <c r="T779" s="33"/>
      <c r="U779" s="33"/>
      <c r="V779" s="33"/>
      <c r="X779" s="34"/>
      <c r="Y779" s="33"/>
      <c r="Z779" s="33"/>
      <c r="AA779" s="33"/>
      <c r="AB779" s="33"/>
      <c r="AC779" s="35"/>
      <c r="AD779" s="33"/>
      <c r="AE779" s="33"/>
      <c r="AF779" s="33"/>
      <c r="AG779" s="33"/>
      <c r="AH779" s="33"/>
      <c r="AI779" s="33"/>
      <c r="AJ779" s="36"/>
      <c r="AK779" s="10">
        <v>4</v>
      </c>
      <c r="AL779" s="11">
        <v>10</v>
      </c>
      <c r="AM779" s="11">
        <v>13</v>
      </c>
      <c r="AN779" s="11">
        <v>10</v>
      </c>
      <c r="AO779" s="11">
        <v>27</v>
      </c>
      <c r="AP779" s="11">
        <v>22</v>
      </c>
      <c r="AQ779" s="11">
        <v>19</v>
      </c>
      <c r="AR779" s="11">
        <v>28</v>
      </c>
      <c r="AS779" s="11">
        <v>30</v>
      </c>
      <c r="AT779" s="11">
        <v>34</v>
      </c>
      <c r="AU779" s="11">
        <v>27</v>
      </c>
      <c r="AV779" s="11">
        <v>48</v>
      </c>
      <c r="AW779" s="12">
        <v>43</v>
      </c>
      <c r="AX779" s="13">
        <v>38</v>
      </c>
      <c r="AY779" s="13">
        <v>50</v>
      </c>
      <c r="AZ779" s="13">
        <v>46</v>
      </c>
      <c r="BA779" s="13">
        <v>61</v>
      </c>
      <c r="BB779" s="14">
        <v>58</v>
      </c>
      <c r="BC779" s="19">
        <f t="shared" si="59"/>
        <v>50</v>
      </c>
      <c r="BD779" s="55">
        <f t="shared" si="57"/>
        <v>0.98622929522572267</v>
      </c>
      <c r="BE779" s="19">
        <f t="shared" si="58"/>
        <v>1.0312439103605067</v>
      </c>
      <c r="BF779" s="19">
        <f t="shared" si="60"/>
        <v>1.018148749594024</v>
      </c>
      <c r="BG779" s="19">
        <f t="shared" si="61"/>
        <v>1.0120103929847353</v>
      </c>
    </row>
    <row r="780" spans="1:59">
      <c r="A780" s="24">
        <v>779</v>
      </c>
      <c r="B780" s="31">
        <v>2008108</v>
      </c>
      <c r="C780" s="32" t="s">
        <v>778</v>
      </c>
      <c r="D780" s="21">
        <v>9</v>
      </c>
      <c r="E780" s="22">
        <v>10</v>
      </c>
      <c r="F780" s="22">
        <v>15</v>
      </c>
      <c r="G780" s="22">
        <v>17</v>
      </c>
      <c r="H780" s="22">
        <v>23</v>
      </c>
      <c r="I780" s="22">
        <v>30</v>
      </c>
      <c r="J780" s="23">
        <v>12</v>
      </c>
      <c r="Q780" s="33"/>
      <c r="R780" s="33"/>
      <c r="S780" s="33"/>
      <c r="T780" s="33"/>
      <c r="U780" s="33"/>
      <c r="V780" s="33"/>
      <c r="X780" s="34"/>
      <c r="Y780" s="33"/>
      <c r="Z780" s="33"/>
      <c r="AA780" s="33"/>
      <c r="AB780" s="33"/>
      <c r="AC780" s="35"/>
      <c r="AD780" s="33"/>
      <c r="AE780" s="33"/>
      <c r="AF780" s="33"/>
      <c r="AG780" s="33"/>
      <c r="AH780" s="33"/>
      <c r="AI780" s="33"/>
      <c r="AJ780" s="36"/>
      <c r="AK780" s="10">
        <v>5</v>
      </c>
      <c r="AL780" s="11">
        <v>12</v>
      </c>
      <c r="AM780" s="11">
        <v>9</v>
      </c>
      <c r="AN780" s="11">
        <v>20</v>
      </c>
      <c r="AO780" s="11">
        <v>13</v>
      </c>
      <c r="AP780" s="11">
        <v>24</v>
      </c>
      <c r="AQ780" s="11">
        <v>23</v>
      </c>
      <c r="AR780" s="11">
        <v>24</v>
      </c>
      <c r="AS780" s="11">
        <v>38</v>
      </c>
      <c r="AT780" s="11">
        <v>44</v>
      </c>
      <c r="AU780" s="11">
        <v>39</v>
      </c>
      <c r="AV780" s="11">
        <v>34</v>
      </c>
      <c r="AW780" s="12">
        <v>29</v>
      </c>
      <c r="AX780" s="13">
        <v>56</v>
      </c>
      <c r="AY780" s="13">
        <v>53</v>
      </c>
      <c r="AZ780" s="13">
        <v>68</v>
      </c>
      <c r="BA780" s="13">
        <v>66</v>
      </c>
      <c r="BB780" s="14">
        <v>64</v>
      </c>
      <c r="BC780" s="19">
        <f t="shared" si="59"/>
        <v>53</v>
      </c>
      <c r="BD780" s="55">
        <f t="shared" si="57"/>
        <v>0.99441377070477432</v>
      </c>
      <c r="BE780" s="19">
        <f t="shared" si="58"/>
        <v>1.0128288405326404</v>
      </c>
      <c r="BF780" s="19">
        <f t="shared" si="60"/>
        <v>1.0189671971419292</v>
      </c>
      <c r="BG780" s="19">
        <f t="shared" si="61"/>
        <v>1.0120103929847353</v>
      </c>
    </row>
    <row r="781" spans="1:59">
      <c r="A781" s="24">
        <v>780</v>
      </c>
      <c r="B781" s="31">
        <v>2008109</v>
      </c>
      <c r="C781" s="32" t="s">
        <v>779</v>
      </c>
      <c r="D781" s="21">
        <v>4</v>
      </c>
      <c r="E781" s="22">
        <v>7</v>
      </c>
      <c r="F781" s="22">
        <v>9</v>
      </c>
      <c r="G781" s="22">
        <v>16</v>
      </c>
      <c r="H781" s="22">
        <v>21</v>
      </c>
      <c r="I781" s="22">
        <v>28</v>
      </c>
      <c r="J781" s="23">
        <v>10</v>
      </c>
      <c r="Q781" s="33"/>
      <c r="R781" s="33"/>
      <c r="S781" s="33"/>
      <c r="T781" s="33"/>
      <c r="U781" s="33"/>
      <c r="V781" s="33"/>
      <c r="X781" s="34"/>
      <c r="Y781" s="33"/>
      <c r="Z781" s="33"/>
      <c r="AA781" s="33"/>
      <c r="AB781" s="33"/>
      <c r="AC781" s="35"/>
      <c r="AD781" s="33"/>
      <c r="AE781" s="33"/>
      <c r="AF781" s="33"/>
      <c r="AG781" s="33"/>
      <c r="AH781" s="33"/>
      <c r="AI781" s="33"/>
      <c r="AJ781" s="36"/>
      <c r="AK781" s="10">
        <v>4</v>
      </c>
      <c r="AL781" s="11">
        <v>5</v>
      </c>
      <c r="AM781" s="11">
        <v>15</v>
      </c>
      <c r="AN781" s="11">
        <v>19</v>
      </c>
      <c r="AO781" s="11">
        <v>8</v>
      </c>
      <c r="AP781" s="11">
        <v>21</v>
      </c>
      <c r="AQ781" s="11">
        <v>22</v>
      </c>
      <c r="AR781" s="11">
        <v>35</v>
      </c>
      <c r="AS781" s="11">
        <v>41</v>
      </c>
      <c r="AT781" s="11">
        <v>37</v>
      </c>
      <c r="AU781" s="11">
        <v>33</v>
      </c>
      <c r="AV781" s="11">
        <v>29</v>
      </c>
      <c r="AW781" s="12">
        <v>40</v>
      </c>
      <c r="AX781" s="13">
        <v>37</v>
      </c>
      <c r="AY781" s="13">
        <v>51</v>
      </c>
      <c r="AZ781" s="13">
        <v>49</v>
      </c>
      <c r="BA781" s="13">
        <v>47</v>
      </c>
      <c r="BB781" s="14">
        <v>45</v>
      </c>
      <c r="BC781" s="19">
        <f t="shared" si="59"/>
        <v>51</v>
      </c>
      <c r="BD781" s="55">
        <f t="shared" ref="BD781:BD844" si="62">IF($B781="","",SUM($BC777:$BC781)/5/$BM$3)</f>
        <v>1.04761286131861</v>
      </c>
      <c r="BE781" s="19">
        <f t="shared" ref="BE781:BE844" si="63">IF($B781="","",SUM($BC772:$BC781)/10/$BM$3)</f>
        <v>0.99645988957453724</v>
      </c>
      <c r="BF781" s="19">
        <f t="shared" si="60"/>
        <v>1.018148749594024</v>
      </c>
      <c r="BG781" s="19">
        <f t="shared" si="61"/>
        <v>1.0066904839233517</v>
      </c>
    </row>
    <row r="782" spans="1:59">
      <c r="A782" s="24">
        <v>781</v>
      </c>
      <c r="B782" s="31">
        <v>2008110</v>
      </c>
      <c r="C782" s="32" t="s">
        <v>780</v>
      </c>
      <c r="D782" s="21">
        <v>10</v>
      </c>
      <c r="E782" s="22">
        <v>16</v>
      </c>
      <c r="F782" s="22">
        <v>22</v>
      </c>
      <c r="G782" s="22">
        <v>23</v>
      </c>
      <c r="H782" s="22">
        <v>29</v>
      </c>
      <c r="I782" s="22">
        <v>31</v>
      </c>
      <c r="J782" s="23">
        <v>2</v>
      </c>
      <c r="Q782" s="33"/>
      <c r="R782" s="33"/>
      <c r="S782" s="33"/>
      <c r="T782" s="33"/>
      <c r="U782" s="33"/>
      <c r="V782" s="33"/>
      <c r="X782" s="34"/>
      <c r="Y782" s="33"/>
      <c r="Z782" s="33"/>
      <c r="AA782" s="33"/>
      <c r="AB782" s="33"/>
      <c r="AC782" s="35"/>
      <c r="AD782" s="33"/>
      <c r="AE782" s="33"/>
      <c r="AF782" s="33"/>
      <c r="AG782" s="33"/>
      <c r="AH782" s="33"/>
      <c r="AI782" s="33"/>
      <c r="AJ782" s="36"/>
      <c r="AK782" s="10">
        <v>8</v>
      </c>
      <c r="AL782" s="11">
        <v>11</v>
      </c>
      <c r="AM782" s="11">
        <v>11</v>
      </c>
      <c r="AN782" s="11">
        <v>23</v>
      </c>
      <c r="AO782" s="11">
        <v>12</v>
      </c>
      <c r="AP782" s="11">
        <v>27</v>
      </c>
      <c r="AQ782" s="11">
        <v>23</v>
      </c>
      <c r="AR782" s="11">
        <v>21</v>
      </c>
      <c r="AS782" s="11">
        <v>32</v>
      </c>
      <c r="AT782" s="11">
        <v>47</v>
      </c>
      <c r="AU782" s="11">
        <v>40</v>
      </c>
      <c r="AV782" s="11">
        <v>33</v>
      </c>
      <c r="AW782" s="12">
        <v>41</v>
      </c>
      <c r="AX782" s="13">
        <v>51</v>
      </c>
      <c r="AY782" s="13">
        <v>63</v>
      </c>
      <c r="AZ782" s="13">
        <v>59</v>
      </c>
      <c r="BA782" s="13">
        <v>55</v>
      </c>
      <c r="BB782" s="14">
        <v>51</v>
      </c>
      <c r="BC782" s="19">
        <f t="shared" si="59"/>
        <v>63</v>
      </c>
      <c r="BD782" s="55">
        <f t="shared" si="62"/>
        <v>1.1294576161091263</v>
      </c>
      <c r="BE782" s="19">
        <f t="shared" si="63"/>
        <v>1.0291977914907438</v>
      </c>
      <c r="BF782" s="19">
        <f t="shared" si="60"/>
        <v>1.037791490743748</v>
      </c>
      <c r="BG782" s="19">
        <f t="shared" si="61"/>
        <v>1.0124196167586879</v>
      </c>
    </row>
    <row r="783" spans="1:59">
      <c r="A783" s="24">
        <v>782</v>
      </c>
      <c r="B783" s="31">
        <v>2008111</v>
      </c>
      <c r="C783" s="32" t="s">
        <v>781</v>
      </c>
      <c r="D783" s="21">
        <v>17</v>
      </c>
      <c r="E783" s="22">
        <v>18</v>
      </c>
      <c r="F783" s="22">
        <v>21</v>
      </c>
      <c r="G783" s="22">
        <v>25</v>
      </c>
      <c r="H783" s="22">
        <v>31</v>
      </c>
      <c r="I783" s="22">
        <v>32</v>
      </c>
      <c r="J783" s="23">
        <v>6</v>
      </c>
      <c r="Q783" s="33"/>
      <c r="R783" s="33"/>
      <c r="S783" s="33"/>
      <c r="T783" s="33"/>
      <c r="U783" s="33"/>
      <c r="V783" s="33"/>
      <c r="X783" s="34"/>
      <c r="Y783" s="33"/>
      <c r="Z783" s="33"/>
      <c r="AA783" s="33"/>
      <c r="AB783" s="33"/>
      <c r="AC783" s="35"/>
      <c r="AD783" s="33"/>
      <c r="AE783" s="33"/>
      <c r="AF783" s="33"/>
      <c r="AG783" s="33"/>
      <c r="AH783" s="33"/>
      <c r="AI783" s="33"/>
      <c r="AJ783" s="36"/>
      <c r="AK783" s="10">
        <v>6</v>
      </c>
      <c r="AL783" s="11">
        <v>8</v>
      </c>
      <c r="AM783" s="11">
        <v>9</v>
      </c>
      <c r="AN783" s="11">
        <v>12</v>
      </c>
      <c r="AO783" s="11">
        <v>18</v>
      </c>
      <c r="AP783" s="11">
        <v>16</v>
      </c>
      <c r="AQ783" s="11">
        <v>27</v>
      </c>
      <c r="AR783" s="11">
        <v>24</v>
      </c>
      <c r="AS783" s="11">
        <v>45</v>
      </c>
      <c r="AT783" s="11">
        <v>36</v>
      </c>
      <c r="AU783" s="11">
        <v>40</v>
      </c>
      <c r="AV783" s="11">
        <v>32</v>
      </c>
      <c r="AW783" s="12">
        <v>24</v>
      </c>
      <c r="AX783" s="13">
        <v>32</v>
      </c>
      <c r="AY783" s="13">
        <v>42</v>
      </c>
      <c r="AZ783" s="13">
        <v>54</v>
      </c>
      <c r="BA783" s="13">
        <v>68</v>
      </c>
      <c r="BB783" s="14">
        <v>64</v>
      </c>
      <c r="BC783" s="19">
        <f t="shared" si="59"/>
        <v>42</v>
      </c>
      <c r="BD783" s="55">
        <f t="shared" si="62"/>
        <v>1.0598895745371872</v>
      </c>
      <c r="BE783" s="19">
        <f t="shared" si="63"/>
        <v>1.0210133160116921</v>
      </c>
      <c r="BF783" s="19">
        <f t="shared" si="60"/>
        <v>1.0304254628126015</v>
      </c>
      <c r="BG783" s="19">
        <f t="shared" si="61"/>
        <v>1.0120103929847353</v>
      </c>
    </row>
    <row r="784" spans="1:59">
      <c r="A784" s="24">
        <v>783</v>
      </c>
      <c r="B784" s="31">
        <v>2008112</v>
      </c>
      <c r="C784" s="32" t="s">
        <v>782</v>
      </c>
      <c r="D784" s="21">
        <v>5</v>
      </c>
      <c r="E784" s="22">
        <v>13</v>
      </c>
      <c r="F784" s="22">
        <v>14</v>
      </c>
      <c r="G784" s="22">
        <v>19</v>
      </c>
      <c r="H784" s="22">
        <v>22</v>
      </c>
      <c r="I784" s="22">
        <v>23</v>
      </c>
      <c r="J784" s="23">
        <v>6</v>
      </c>
      <c r="Q784" s="33"/>
      <c r="R784" s="33"/>
      <c r="S784" s="33"/>
      <c r="T784" s="33"/>
      <c r="U784" s="33"/>
      <c r="V784" s="33"/>
      <c r="X784" s="34"/>
      <c r="Y784" s="33"/>
      <c r="Z784" s="33"/>
      <c r="AA784" s="33"/>
      <c r="AB784" s="33"/>
      <c r="AC784" s="35"/>
      <c r="AD784" s="33"/>
      <c r="AE784" s="33"/>
      <c r="AF784" s="33"/>
      <c r="AG784" s="33"/>
      <c r="AH784" s="33"/>
      <c r="AI784" s="33"/>
      <c r="AJ784" s="36"/>
      <c r="AK784" s="10">
        <v>9</v>
      </c>
      <c r="AL784" s="11">
        <v>12</v>
      </c>
      <c r="AM784" s="11">
        <v>16</v>
      </c>
      <c r="AN784" s="11">
        <v>18</v>
      </c>
      <c r="AO784" s="11">
        <v>19</v>
      </c>
      <c r="AP784" s="11">
        <v>32</v>
      </c>
      <c r="AQ784" s="11">
        <v>24</v>
      </c>
      <c r="AR784" s="11">
        <v>26</v>
      </c>
      <c r="AS784" s="11">
        <v>19</v>
      </c>
      <c r="AT784" s="11">
        <v>36</v>
      </c>
      <c r="AU784" s="11">
        <v>31</v>
      </c>
      <c r="AV784" s="11">
        <v>40</v>
      </c>
      <c r="AW784" s="12">
        <v>51</v>
      </c>
      <c r="AX784" s="13">
        <v>48</v>
      </c>
      <c r="AY784" s="13">
        <v>45</v>
      </c>
      <c r="AZ784" s="13">
        <v>42</v>
      </c>
      <c r="BA784" s="13">
        <v>39</v>
      </c>
      <c r="BB784" s="14">
        <v>56</v>
      </c>
      <c r="BC784" s="19">
        <f t="shared" si="59"/>
        <v>45</v>
      </c>
      <c r="BD784" s="55">
        <f t="shared" si="62"/>
        <v>1.0394283858395583</v>
      </c>
      <c r="BE784" s="19">
        <f t="shared" si="63"/>
        <v>1.0128288405326404</v>
      </c>
      <c r="BF784" s="19">
        <f t="shared" si="60"/>
        <v>1.0214225397856447</v>
      </c>
      <c r="BG784" s="19">
        <f t="shared" si="61"/>
        <v>1.0124196167586879</v>
      </c>
    </row>
    <row r="785" spans="1:59">
      <c r="A785" s="24">
        <v>784</v>
      </c>
      <c r="B785" s="31">
        <v>2008113</v>
      </c>
      <c r="C785" s="32" t="s">
        <v>783</v>
      </c>
      <c r="D785" s="21">
        <v>6</v>
      </c>
      <c r="E785" s="22">
        <v>9</v>
      </c>
      <c r="F785" s="22">
        <v>10</v>
      </c>
      <c r="G785" s="22">
        <v>12</v>
      </c>
      <c r="H785" s="22">
        <v>17</v>
      </c>
      <c r="I785" s="22">
        <v>22</v>
      </c>
      <c r="J785" s="23">
        <v>9</v>
      </c>
      <c r="Q785" s="33"/>
      <c r="R785" s="33"/>
      <c r="S785" s="33"/>
      <c r="T785" s="33"/>
      <c r="U785" s="33"/>
      <c r="V785" s="33"/>
      <c r="X785" s="34"/>
      <c r="Y785" s="33"/>
      <c r="Z785" s="33"/>
      <c r="AA785" s="33"/>
      <c r="AB785" s="33"/>
      <c r="AC785" s="35"/>
      <c r="AD785" s="33"/>
      <c r="AE785" s="33"/>
      <c r="AF785" s="33"/>
      <c r="AG785" s="33"/>
      <c r="AH785" s="33"/>
      <c r="AI785" s="33"/>
      <c r="AJ785" s="36"/>
      <c r="AK785" s="10">
        <v>4</v>
      </c>
      <c r="AL785" s="11">
        <v>8</v>
      </c>
      <c r="AM785" s="11">
        <v>11</v>
      </c>
      <c r="AN785" s="11">
        <v>16</v>
      </c>
      <c r="AO785" s="11">
        <v>20</v>
      </c>
      <c r="AP785" s="11">
        <v>20</v>
      </c>
      <c r="AQ785" s="11">
        <v>22</v>
      </c>
      <c r="AR785" s="11">
        <v>26</v>
      </c>
      <c r="AS785" s="11">
        <v>32</v>
      </c>
      <c r="AT785" s="11">
        <v>40</v>
      </c>
      <c r="AU785" s="11">
        <v>50</v>
      </c>
      <c r="AV785" s="11">
        <v>48</v>
      </c>
      <c r="AW785" s="12">
        <v>46</v>
      </c>
      <c r="AX785" s="13">
        <v>44</v>
      </c>
      <c r="AY785" s="13">
        <v>42</v>
      </c>
      <c r="AZ785" s="13">
        <v>58</v>
      </c>
      <c r="BA785" s="13">
        <v>57</v>
      </c>
      <c r="BB785" s="14">
        <v>56</v>
      </c>
      <c r="BC785" s="19">
        <f t="shared" si="59"/>
        <v>42</v>
      </c>
      <c r="BD785" s="55">
        <f t="shared" si="62"/>
        <v>0.99441377070477432</v>
      </c>
      <c r="BE785" s="19">
        <f t="shared" si="63"/>
        <v>0.99441377070477432</v>
      </c>
      <c r="BF785" s="19">
        <f t="shared" si="60"/>
        <v>1.0255147775251705</v>
      </c>
      <c r="BG785" s="19">
        <f t="shared" si="61"/>
        <v>1.0070997076973043</v>
      </c>
    </row>
    <row r="786" spans="1:59">
      <c r="A786" s="24">
        <v>785</v>
      </c>
      <c r="B786" s="31">
        <v>2008114</v>
      </c>
      <c r="C786" s="32" t="s">
        <v>784</v>
      </c>
      <c r="D786" s="21">
        <v>4</v>
      </c>
      <c r="E786" s="22">
        <v>9</v>
      </c>
      <c r="F786" s="22">
        <v>20</v>
      </c>
      <c r="G786" s="22">
        <v>24</v>
      </c>
      <c r="H786" s="22">
        <v>25</v>
      </c>
      <c r="I786" s="22">
        <v>31</v>
      </c>
      <c r="J786" s="23">
        <v>14</v>
      </c>
      <c r="Q786" s="33"/>
      <c r="R786" s="33"/>
      <c r="S786" s="33"/>
      <c r="T786" s="33"/>
      <c r="U786" s="33"/>
      <c r="V786" s="33"/>
      <c r="X786" s="34"/>
      <c r="Y786" s="33"/>
      <c r="Z786" s="33"/>
      <c r="AA786" s="33"/>
      <c r="AB786" s="33"/>
      <c r="AC786" s="35"/>
      <c r="AD786" s="33"/>
      <c r="AE786" s="33"/>
      <c r="AF786" s="33"/>
      <c r="AG786" s="33"/>
      <c r="AH786" s="33"/>
      <c r="AI786" s="33"/>
      <c r="AJ786" s="36"/>
      <c r="AK786" s="10">
        <v>5</v>
      </c>
      <c r="AL786" s="11">
        <v>5</v>
      </c>
      <c r="AM786" s="11">
        <v>13</v>
      </c>
      <c r="AN786" s="11">
        <v>11</v>
      </c>
      <c r="AO786" s="11">
        <v>22</v>
      </c>
      <c r="AP786" s="11">
        <v>17</v>
      </c>
      <c r="AQ786" s="11">
        <v>23</v>
      </c>
      <c r="AR786" s="11">
        <v>23</v>
      </c>
      <c r="AS786" s="11">
        <v>36</v>
      </c>
      <c r="AT786" s="11">
        <v>29</v>
      </c>
      <c r="AU786" s="11">
        <v>48</v>
      </c>
      <c r="AV786" s="11">
        <v>43</v>
      </c>
      <c r="AW786" s="12">
        <v>38</v>
      </c>
      <c r="AX786" s="13">
        <v>49</v>
      </c>
      <c r="AY786" s="13">
        <v>45</v>
      </c>
      <c r="AZ786" s="13">
        <v>41</v>
      </c>
      <c r="BA786" s="13">
        <v>37</v>
      </c>
      <c r="BB786" s="14">
        <v>33</v>
      </c>
      <c r="BC786" s="19">
        <f t="shared" si="59"/>
        <v>45</v>
      </c>
      <c r="BD786" s="55">
        <f t="shared" si="62"/>
        <v>0.96986034426761936</v>
      </c>
      <c r="BE786" s="19">
        <f t="shared" si="63"/>
        <v>1.0087366027931146</v>
      </c>
      <c r="BF786" s="19">
        <f t="shared" si="60"/>
        <v>1.0206040922377395</v>
      </c>
      <c r="BG786" s="19">
        <f t="shared" si="61"/>
        <v>1.0124196167586879</v>
      </c>
    </row>
    <row r="787" spans="1:59">
      <c r="A787" s="24">
        <v>786</v>
      </c>
      <c r="B787" s="31">
        <v>2008115</v>
      </c>
      <c r="C787" s="32" t="s">
        <v>785</v>
      </c>
      <c r="D787" s="21">
        <v>2</v>
      </c>
      <c r="E787" s="22">
        <v>12</v>
      </c>
      <c r="F787" s="22">
        <v>13</v>
      </c>
      <c r="G787" s="22">
        <v>14</v>
      </c>
      <c r="H787" s="22">
        <v>17</v>
      </c>
      <c r="I787" s="22">
        <v>18</v>
      </c>
      <c r="J787" s="23">
        <v>6</v>
      </c>
      <c r="Q787" s="33"/>
      <c r="R787" s="33"/>
      <c r="S787" s="33"/>
      <c r="T787" s="33"/>
      <c r="U787" s="33"/>
      <c r="V787" s="33"/>
      <c r="X787" s="34"/>
      <c r="Y787" s="33"/>
      <c r="Z787" s="33"/>
      <c r="AA787" s="33"/>
      <c r="AB787" s="33"/>
      <c r="AC787" s="35"/>
      <c r="AD787" s="33"/>
      <c r="AE787" s="33"/>
      <c r="AF787" s="33"/>
      <c r="AG787" s="33"/>
      <c r="AH787" s="33"/>
      <c r="AI787" s="33"/>
      <c r="AJ787" s="36"/>
      <c r="AK787" s="10">
        <v>7</v>
      </c>
      <c r="AL787" s="11">
        <v>8</v>
      </c>
      <c r="AM787" s="11">
        <v>16</v>
      </c>
      <c r="AN787" s="11">
        <v>10</v>
      </c>
      <c r="AO787" s="11">
        <v>20</v>
      </c>
      <c r="AP787" s="11">
        <v>20</v>
      </c>
      <c r="AQ787" s="11">
        <v>22</v>
      </c>
      <c r="AR787" s="11">
        <v>26</v>
      </c>
      <c r="AS787" s="11">
        <v>21</v>
      </c>
      <c r="AT787" s="11">
        <v>16</v>
      </c>
      <c r="AU787" s="11">
        <v>24</v>
      </c>
      <c r="AV787" s="11">
        <v>34</v>
      </c>
      <c r="AW787" s="12">
        <v>46</v>
      </c>
      <c r="AX787" s="13">
        <v>44</v>
      </c>
      <c r="AY787" s="13">
        <v>42</v>
      </c>
      <c r="AZ787" s="13">
        <v>58</v>
      </c>
      <c r="BA787" s="13">
        <v>76</v>
      </c>
      <c r="BB787" s="14">
        <v>76</v>
      </c>
      <c r="BC787" s="19">
        <f t="shared" si="59"/>
        <v>42</v>
      </c>
      <c r="BD787" s="55">
        <f t="shared" si="62"/>
        <v>0.88392335173757719</v>
      </c>
      <c r="BE787" s="19">
        <f t="shared" si="63"/>
        <v>1.0066904839233517</v>
      </c>
      <c r="BF787" s="19">
        <f t="shared" si="60"/>
        <v>1.027970120168886</v>
      </c>
      <c r="BG787" s="19">
        <f t="shared" si="61"/>
        <v>1.0042351412796362</v>
      </c>
    </row>
    <row r="788" spans="1:59">
      <c r="A788" s="24">
        <v>787</v>
      </c>
      <c r="B788" s="31">
        <v>2008116</v>
      </c>
      <c r="C788" s="32" t="s">
        <v>786</v>
      </c>
      <c r="D788" s="21">
        <v>3</v>
      </c>
      <c r="E788" s="22">
        <v>7</v>
      </c>
      <c r="F788" s="22">
        <v>21</v>
      </c>
      <c r="G788" s="22">
        <v>22</v>
      </c>
      <c r="H788" s="22">
        <v>24</v>
      </c>
      <c r="I788" s="22">
        <v>29</v>
      </c>
      <c r="J788" s="23">
        <v>14</v>
      </c>
      <c r="Q788" s="33"/>
      <c r="R788" s="33"/>
      <c r="S788" s="33"/>
      <c r="T788" s="33"/>
      <c r="U788" s="33"/>
      <c r="V788" s="33"/>
      <c r="X788" s="34"/>
      <c r="Y788" s="33"/>
      <c r="Z788" s="33"/>
      <c r="AA788" s="33"/>
      <c r="AB788" s="33"/>
      <c r="AC788" s="35"/>
      <c r="AD788" s="33"/>
      <c r="AE788" s="33"/>
      <c r="AF788" s="33"/>
      <c r="AG788" s="33"/>
      <c r="AH788" s="33"/>
      <c r="AI788" s="33"/>
      <c r="AJ788" s="36"/>
      <c r="AK788" s="10">
        <v>4</v>
      </c>
      <c r="AL788" s="11">
        <v>10</v>
      </c>
      <c r="AM788" s="11">
        <v>16</v>
      </c>
      <c r="AN788" s="11">
        <v>16</v>
      </c>
      <c r="AO788" s="11">
        <v>8</v>
      </c>
      <c r="AP788" s="11">
        <v>26</v>
      </c>
      <c r="AQ788" s="11">
        <v>25</v>
      </c>
      <c r="AR788" s="11">
        <v>26</v>
      </c>
      <c r="AS788" s="11">
        <v>29</v>
      </c>
      <c r="AT788" s="11">
        <v>34</v>
      </c>
      <c r="AU788" s="11">
        <v>41</v>
      </c>
      <c r="AV788" s="11">
        <v>36</v>
      </c>
      <c r="AW788" s="12">
        <v>46</v>
      </c>
      <c r="AX788" s="13">
        <v>42</v>
      </c>
      <c r="AY788" s="13">
        <v>38</v>
      </c>
      <c r="AZ788" s="13">
        <v>34</v>
      </c>
      <c r="BA788" s="13">
        <v>30</v>
      </c>
      <c r="BB788" s="14">
        <v>26</v>
      </c>
      <c r="BC788" s="19">
        <f t="shared" si="59"/>
        <v>38</v>
      </c>
      <c r="BD788" s="55">
        <f t="shared" si="62"/>
        <v>0.86755440077947377</v>
      </c>
      <c r="BE788" s="19">
        <f t="shared" si="63"/>
        <v>0.96372198765833061</v>
      </c>
      <c r="BF788" s="19">
        <f t="shared" si="60"/>
        <v>1.0066904839233517</v>
      </c>
      <c r="BG788" s="19">
        <f t="shared" si="61"/>
        <v>0.99809678467034757</v>
      </c>
    </row>
    <row r="789" spans="1:59">
      <c r="A789" s="24">
        <v>788</v>
      </c>
      <c r="B789" s="31">
        <v>2008117</v>
      </c>
      <c r="C789" s="32" t="s">
        <v>787</v>
      </c>
      <c r="D789" s="21">
        <v>3</v>
      </c>
      <c r="E789" s="22">
        <v>5</v>
      </c>
      <c r="F789" s="22">
        <v>7</v>
      </c>
      <c r="G789" s="22">
        <v>10</v>
      </c>
      <c r="H789" s="22">
        <v>14</v>
      </c>
      <c r="I789" s="22">
        <v>33</v>
      </c>
      <c r="J789" s="23">
        <v>7</v>
      </c>
      <c r="Q789" s="33"/>
      <c r="R789" s="33"/>
      <c r="S789" s="33"/>
      <c r="T789" s="33"/>
      <c r="U789" s="33"/>
      <c r="V789" s="33"/>
      <c r="X789" s="34"/>
      <c r="Y789" s="33"/>
      <c r="Z789" s="33"/>
      <c r="AA789" s="33"/>
      <c r="AB789" s="33"/>
      <c r="AC789" s="35"/>
      <c r="AD789" s="33"/>
      <c r="AE789" s="33"/>
      <c r="AF789" s="33"/>
      <c r="AG789" s="33"/>
      <c r="AH789" s="33"/>
      <c r="AI789" s="33"/>
      <c r="AJ789" s="36"/>
      <c r="AK789" s="10">
        <v>6</v>
      </c>
      <c r="AL789" s="11">
        <v>12</v>
      </c>
      <c r="AM789" s="11">
        <v>12</v>
      </c>
      <c r="AN789" s="11">
        <v>18</v>
      </c>
      <c r="AO789" s="11">
        <v>16</v>
      </c>
      <c r="AP789" s="11">
        <v>24</v>
      </c>
      <c r="AQ789" s="11">
        <v>27</v>
      </c>
      <c r="AR789" s="11">
        <v>22</v>
      </c>
      <c r="AS789" s="11">
        <v>28</v>
      </c>
      <c r="AT789" s="11">
        <v>36</v>
      </c>
      <c r="AU789" s="11">
        <v>33</v>
      </c>
      <c r="AV789" s="11">
        <v>30</v>
      </c>
      <c r="AW789" s="12">
        <v>42</v>
      </c>
      <c r="AX789" s="13">
        <v>40</v>
      </c>
      <c r="AY789" s="13">
        <v>55</v>
      </c>
      <c r="AZ789" s="13">
        <v>54</v>
      </c>
      <c r="BA789" s="13">
        <v>53</v>
      </c>
      <c r="BB789" s="14">
        <v>52</v>
      </c>
      <c r="BC789" s="19">
        <f t="shared" si="59"/>
        <v>55</v>
      </c>
      <c r="BD789" s="55">
        <f t="shared" si="62"/>
        <v>0.90847677817473205</v>
      </c>
      <c r="BE789" s="19">
        <f t="shared" si="63"/>
        <v>0.97395258200714518</v>
      </c>
      <c r="BF789" s="19">
        <f t="shared" si="60"/>
        <v>1.0197856446898343</v>
      </c>
      <c r="BG789" s="19">
        <f t="shared" si="61"/>
        <v>0.9948229944787268</v>
      </c>
    </row>
    <row r="790" spans="1:59">
      <c r="A790" s="24">
        <v>789</v>
      </c>
      <c r="B790" s="31">
        <v>2008118</v>
      </c>
      <c r="C790" s="32" t="s">
        <v>788</v>
      </c>
      <c r="D790" s="21">
        <v>4</v>
      </c>
      <c r="E790" s="22">
        <v>9</v>
      </c>
      <c r="F790" s="22">
        <v>16</v>
      </c>
      <c r="G790" s="22">
        <v>27</v>
      </c>
      <c r="H790" s="22">
        <v>31</v>
      </c>
      <c r="I790" s="22">
        <v>33</v>
      </c>
      <c r="J790" s="23">
        <v>1</v>
      </c>
      <c r="Q790" s="33"/>
      <c r="R790" s="33"/>
      <c r="S790" s="33"/>
      <c r="T790" s="33"/>
      <c r="U790" s="33"/>
      <c r="V790" s="33"/>
      <c r="X790" s="34"/>
      <c r="Y790" s="33"/>
      <c r="Z790" s="33"/>
      <c r="AA790" s="33"/>
      <c r="AB790" s="33"/>
      <c r="AC790" s="35"/>
      <c r="AD790" s="33"/>
      <c r="AE790" s="33"/>
      <c r="AF790" s="33"/>
      <c r="AG790" s="33"/>
      <c r="AH790" s="33"/>
      <c r="AI790" s="33"/>
      <c r="AJ790" s="36"/>
      <c r="AK790" s="10">
        <v>3</v>
      </c>
      <c r="AL790" s="11">
        <v>8</v>
      </c>
      <c r="AM790" s="11">
        <v>15</v>
      </c>
      <c r="AN790" s="11">
        <v>18</v>
      </c>
      <c r="AO790" s="11">
        <v>22</v>
      </c>
      <c r="AP790" s="11">
        <v>16</v>
      </c>
      <c r="AQ790" s="11">
        <v>21</v>
      </c>
      <c r="AR790" s="11">
        <v>30</v>
      </c>
      <c r="AS790" s="11">
        <v>32</v>
      </c>
      <c r="AT790" s="11">
        <v>36</v>
      </c>
      <c r="AU790" s="11">
        <v>29</v>
      </c>
      <c r="AV790" s="11">
        <v>36</v>
      </c>
      <c r="AW790" s="12">
        <v>30</v>
      </c>
      <c r="AX790" s="13">
        <v>40</v>
      </c>
      <c r="AY790" s="13">
        <v>69</v>
      </c>
      <c r="AZ790" s="13">
        <v>66</v>
      </c>
      <c r="BA790" s="13">
        <v>63</v>
      </c>
      <c r="BB790" s="14">
        <v>60</v>
      </c>
      <c r="BC790" s="19">
        <f t="shared" ref="BC790:BC853" si="64">IF($B790="","",MOD($D790,$BC$1)+MOD($E790,$BC$1)+MOD($F790,$BC$1)+MOD($G790,$BC$1)+MOD($H790,$BC$1)+MOD($I790,$BC$1))</f>
        <v>69</v>
      </c>
      <c r="BD790" s="55">
        <f t="shared" si="62"/>
        <v>1.0189671971419292</v>
      </c>
      <c r="BE790" s="19">
        <f t="shared" si="63"/>
        <v>1.0066904839233517</v>
      </c>
      <c r="BF790" s="19">
        <f t="shared" si="60"/>
        <v>1.0255147775251705</v>
      </c>
      <c r="BG790" s="19">
        <f t="shared" si="61"/>
        <v>1.0066904839233517</v>
      </c>
    </row>
    <row r="791" spans="1:59">
      <c r="A791" s="24">
        <v>790</v>
      </c>
      <c r="B791" s="31">
        <v>2008119</v>
      </c>
      <c r="C791" s="32" t="s">
        <v>789</v>
      </c>
      <c r="D791" s="21">
        <v>5</v>
      </c>
      <c r="E791" s="22">
        <v>7</v>
      </c>
      <c r="F791" s="22">
        <v>9</v>
      </c>
      <c r="G791" s="22">
        <v>15</v>
      </c>
      <c r="H791" s="22">
        <v>24</v>
      </c>
      <c r="I791" s="22">
        <v>29</v>
      </c>
      <c r="J791" s="23">
        <v>7</v>
      </c>
      <c r="Q791" s="33"/>
      <c r="R791" s="33"/>
      <c r="S791" s="33"/>
      <c r="T791" s="33"/>
      <c r="U791" s="33"/>
      <c r="V791" s="33"/>
      <c r="X791" s="34"/>
      <c r="Y791" s="33"/>
      <c r="Z791" s="33"/>
      <c r="AA791" s="33"/>
      <c r="AB791" s="33"/>
      <c r="AC791" s="35"/>
      <c r="AD791" s="33"/>
      <c r="AE791" s="33"/>
      <c r="AF791" s="33"/>
      <c r="AG791" s="33"/>
      <c r="AH791" s="33"/>
      <c r="AI791" s="33"/>
      <c r="AJ791" s="36"/>
      <c r="AK791" s="10">
        <v>5</v>
      </c>
      <c r="AL791" s="11">
        <v>9</v>
      </c>
      <c r="AM791" s="11">
        <v>14</v>
      </c>
      <c r="AN791" s="11">
        <v>17</v>
      </c>
      <c r="AO791" s="11">
        <v>12</v>
      </c>
      <c r="AP791" s="11">
        <v>25</v>
      </c>
      <c r="AQ791" s="11">
        <v>26</v>
      </c>
      <c r="AR791" s="11">
        <v>39</v>
      </c>
      <c r="AS791" s="11">
        <v>34</v>
      </c>
      <c r="AT791" s="11">
        <v>29</v>
      </c>
      <c r="AU791" s="11">
        <v>37</v>
      </c>
      <c r="AV791" s="11">
        <v>33</v>
      </c>
      <c r="AW791" s="12">
        <v>44</v>
      </c>
      <c r="AX791" s="13">
        <v>57</v>
      </c>
      <c r="AY791" s="13">
        <v>55</v>
      </c>
      <c r="AZ791" s="13">
        <v>53</v>
      </c>
      <c r="BA791" s="13">
        <v>51</v>
      </c>
      <c r="BB791" s="14">
        <v>49</v>
      </c>
      <c r="BC791" s="19">
        <f t="shared" si="64"/>
        <v>55</v>
      </c>
      <c r="BD791" s="55">
        <f t="shared" si="62"/>
        <v>1.0598895745371872</v>
      </c>
      <c r="BE791" s="19">
        <f t="shared" si="63"/>
        <v>1.0148749594024034</v>
      </c>
      <c r="BF791" s="19">
        <f t="shared" si="60"/>
        <v>1.0271516726209808</v>
      </c>
      <c r="BG791" s="19">
        <f t="shared" si="61"/>
        <v>1.0136472880805456</v>
      </c>
    </row>
    <row r="792" spans="1:59">
      <c r="A792" s="24">
        <v>791</v>
      </c>
      <c r="B792" s="31">
        <v>2008120</v>
      </c>
      <c r="C792" s="32" t="s">
        <v>790</v>
      </c>
      <c r="D792" s="21">
        <v>10</v>
      </c>
      <c r="E792" s="22">
        <v>11</v>
      </c>
      <c r="F792" s="22">
        <v>22</v>
      </c>
      <c r="G792" s="22">
        <v>24</v>
      </c>
      <c r="H792" s="22">
        <v>26</v>
      </c>
      <c r="I792" s="22">
        <v>33</v>
      </c>
      <c r="J792" s="23">
        <v>2</v>
      </c>
      <c r="Q792" s="33"/>
      <c r="R792" s="33"/>
      <c r="S792" s="33"/>
      <c r="T792" s="33"/>
      <c r="U792" s="33"/>
      <c r="V792" s="33"/>
      <c r="X792" s="34"/>
      <c r="Y792" s="33"/>
      <c r="Z792" s="33"/>
      <c r="AA792" s="33"/>
      <c r="AB792" s="33"/>
      <c r="AC792" s="35"/>
      <c r="AD792" s="33"/>
      <c r="AE792" s="33"/>
      <c r="AF792" s="33"/>
      <c r="AG792" s="33"/>
      <c r="AH792" s="33"/>
      <c r="AI792" s="33"/>
      <c r="AJ792" s="36"/>
      <c r="AK792" s="10">
        <v>6</v>
      </c>
      <c r="AL792" s="11">
        <v>10</v>
      </c>
      <c r="AM792" s="11">
        <v>11</v>
      </c>
      <c r="AN792" s="11">
        <v>18</v>
      </c>
      <c r="AO792" s="11">
        <v>21</v>
      </c>
      <c r="AP792" s="11">
        <v>14</v>
      </c>
      <c r="AQ792" s="11">
        <v>27</v>
      </c>
      <c r="AR792" s="11">
        <v>16</v>
      </c>
      <c r="AS792" s="11">
        <v>16</v>
      </c>
      <c r="AT792" s="11">
        <v>42</v>
      </c>
      <c r="AU792" s="11">
        <v>48</v>
      </c>
      <c r="AV792" s="11">
        <v>56</v>
      </c>
      <c r="AW792" s="12">
        <v>51</v>
      </c>
      <c r="AX792" s="13">
        <v>46</v>
      </c>
      <c r="AY792" s="13">
        <v>58</v>
      </c>
      <c r="AZ792" s="13">
        <v>54</v>
      </c>
      <c r="BA792" s="13">
        <v>50</v>
      </c>
      <c r="BB792" s="14">
        <v>46</v>
      </c>
      <c r="BC792" s="19">
        <f t="shared" si="64"/>
        <v>58</v>
      </c>
      <c r="BD792" s="55">
        <f t="shared" si="62"/>
        <v>1.1253653783696005</v>
      </c>
      <c r="BE792" s="19">
        <f t="shared" si="63"/>
        <v>1.0046443650535888</v>
      </c>
      <c r="BF792" s="19">
        <f t="shared" si="60"/>
        <v>1.0320623579084118</v>
      </c>
      <c r="BG792" s="19">
        <f t="shared" si="61"/>
        <v>1.0148749594024034</v>
      </c>
    </row>
    <row r="793" spans="1:59">
      <c r="A793" s="24">
        <v>792</v>
      </c>
      <c r="B793" s="31">
        <v>2008121</v>
      </c>
      <c r="C793" s="32" t="s">
        <v>791</v>
      </c>
      <c r="D793" s="21">
        <v>2</v>
      </c>
      <c r="E793" s="22">
        <v>22</v>
      </c>
      <c r="F793" s="22">
        <v>23</v>
      </c>
      <c r="G793" s="22">
        <v>27</v>
      </c>
      <c r="H793" s="22">
        <v>31</v>
      </c>
      <c r="I793" s="22">
        <v>32</v>
      </c>
      <c r="J793" s="23">
        <v>6</v>
      </c>
      <c r="Q793" s="33"/>
      <c r="R793" s="33"/>
      <c r="S793" s="33"/>
      <c r="T793" s="33"/>
      <c r="U793" s="33"/>
      <c r="V793" s="33"/>
      <c r="X793" s="34"/>
      <c r="Y793" s="33"/>
      <c r="Z793" s="33"/>
      <c r="AA793" s="33"/>
      <c r="AB793" s="33"/>
      <c r="AC793" s="35"/>
      <c r="AD793" s="33"/>
      <c r="AE793" s="33"/>
      <c r="AF793" s="33"/>
      <c r="AG793" s="33"/>
      <c r="AH793" s="33"/>
      <c r="AI793" s="33"/>
      <c r="AJ793" s="36"/>
      <c r="AK793" s="10">
        <v>8</v>
      </c>
      <c r="AL793" s="11">
        <v>13</v>
      </c>
      <c r="AM793" s="11">
        <v>12</v>
      </c>
      <c r="AN793" s="11">
        <v>17</v>
      </c>
      <c r="AO793" s="11">
        <v>18</v>
      </c>
      <c r="AP793" s="11">
        <v>25</v>
      </c>
      <c r="AQ793" s="11">
        <v>20</v>
      </c>
      <c r="AR793" s="11">
        <v>17</v>
      </c>
      <c r="AS793" s="11">
        <v>27</v>
      </c>
      <c r="AT793" s="11">
        <v>41</v>
      </c>
      <c r="AU793" s="11">
        <v>33</v>
      </c>
      <c r="AV793" s="11">
        <v>39</v>
      </c>
      <c r="AW793" s="12">
        <v>32</v>
      </c>
      <c r="AX793" s="13">
        <v>41</v>
      </c>
      <c r="AY793" s="13">
        <v>52</v>
      </c>
      <c r="AZ793" s="13">
        <v>47</v>
      </c>
      <c r="BA793" s="13">
        <v>42</v>
      </c>
      <c r="BB793" s="14">
        <v>37</v>
      </c>
      <c r="BC793" s="19">
        <f t="shared" si="64"/>
        <v>52</v>
      </c>
      <c r="BD793" s="55">
        <f t="shared" si="62"/>
        <v>1.1826567067229619</v>
      </c>
      <c r="BE793" s="19">
        <f t="shared" si="63"/>
        <v>1.0251055537512179</v>
      </c>
      <c r="BF793" s="19">
        <f t="shared" si="60"/>
        <v>1.027970120168886</v>
      </c>
      <c r="BG793" s="19">
        <f t="shared" si="61"/>
        <v>1.0193764209158818</v>
      </c>
    </row>
    <row r="794" spans="1:59">
      <c r="A794" s="24">
        <v>793</v>
      </c>
      <c r="B794" s="31">
        <v>2008122</v>
      </c>
      <c r="C794" s="32" t="s">
        <v>792</v>
      </c>
      <c r="D794" s="21">
        <v>2</v>
      </c>
      <c r="E794" s="22">
        <v>8</v>
      </c>
      <c r="F794" s="22">
        <v>11</v>
      </c>
      <c r="G794" s="22">
        <v>14</v>
      </c>
      <c r="H794" s="22">
        <v>19</v>
      </c>
      <c r="I794" s="22">
        <v>26</v>
      </c>
      <c r="J794" s="23">
        <v>15</v>
      </c>
      <c r="Q794" s="33"/>
      <c r="R794" s="33"/>
      <c r="S794" s="33"/>
      <c r="T794" s="33"/>
      <c r="U794" s="33"/>
      <c r="V794" s="33"/>
      <c r="X794" s="34"/>
      <c r="Y794" s="33"/>
      <c r="Z794" s="33"/>
      <c r="AA794" s="33"/>
      <c r="AB794" s="33"/>
      <c r="AC794" s="35"/>
      <c r="AD794" s="33"/>
      <c r="AE794" s="33"/>
      <c r="AF794" s="33"/>
      <c r="AG794" s="33"/>
      <c r="AH794" s="33"/>
      <c r="AI794" s="33"/>
      <c r="AJ794" s="36"/>
      <c r="AK794" s="10">
        <v>11</v>
      </c>
      <c r="AL794" s="11">
        <v>12</v>
      </c>
      <c r="AM794" s="11">
        <v>15</v>
      </c>
      <c r="AN794" s="11">
        <v>14</v>
      </c>
      <c r="AO794" s="11">
        <v>17</v>
      </c>
      <c r="AP794" s="11">
        <v>16</v>
      </c>
      <c r="AQ794" s="11">
        <v>26</v>
      </c>
      <c r="AR794" s="11">
        <v>30</v>
      </c>
      <c r="AS794" s="11">
        <v>25</v>
      </c>
      <c r="AT794" s="11">
        <v>32</v>
      </c>
      <c r="AU794" s="11">
        <v>28</v>
      </c>
      <c r="AV794" s="11">
        <v>38</v>
      </c>
      <c r="AW794" s="12">
        <v>50</v>
      </c>
      <c r="AX794" s="13">
        <v>48</v>
      </c>
      <c r="AY794" s="13">
        <v>46</v>
      </c>
      <c r="AZ794" s="13">
        <v>44</v>
      </c>
      <c r="BA794" s="13">
        <v>42</v>
      </c>
      <c r="BB794" s="14">
        <v>60</v>
      </c>
      <c r="BC794" s="19">
        <f t="shared" si="64"/>
        <v>46</v>
      </c>
      <c r="BD794" s="55">
        <f t="shared" si="62"/>
        <v>1.1458265670672296</v>
      </c>
      <c r="BE794" s="19">
        <f t="shared" si="63"/>
        <v>1.0271516726209808</v>
      </c>
      <c r="BF794" s="19">
        <f t="shared" si="60"/>
        <v>1.0312439103605067</v>
      </c>
      <c r="BG794" s="19">
        <f t="shared" si="61"/>
        <v>1.0238778824293602</v>
      </c>
    </row>
    <row r="795" spans="1:59">
      <c r="A795" s="24">
        <v>794</v>
      </c>
      <c r="B795" s="31">
        <v>2008123</v>
      </c>
      <c r="C795" s="32" t="s">
        <v>793</v>
      </c>
      <c r="D795" s="21">
        <v>10</v>
      </c>
      <c r="E795" s="22">
        <v>11</v>
      </c>
      <c r="F795" s="22">
        <v>15</v>
      </c>
      <c r="G795" s="22">
        <v>16</v>
      </c>
      <c r="H795" s="22">
        <v>25</v>
      </c>
      <c r="I795" s="22">
        <v>29</v>
      </c>
      <c r="J795" s="23">
        <v>2</v>
      </c>
      <c r="Q795" s="33"/>
      <c r="R795" s="33"/>
      <c r="S795" s="33"/>
      <c r="T795" s="33"/>
      <c r="U795" s="33"/>
      <c r="V795" s="33"/>
      <c r="X795" s="34"/>
      <c r="Y795" s="33"/>
      <c r="Z795" s="33"/>
      <c r="AA795" s="33"/>
      <c r="AB795" s="33"/>
      <c r="AC795" s="35"/>
      <c r="AD795" s="33"/>
      <c r="AE795" s="33"/>
      <c r="AF795" s="33"/>
      <c r="AG795" s="33"/>
      <c r="AH795" s="33"/>
      <c r="AI795" s="33"/>
      <c r="AJ795" s="36"/>
      <c r="AK795" s="10">
        <v>7</v>
      </c>
      <c r="AL795" s="11">
        <v>10</v>
      </c>
      <c r="AM795" s="11">
        <v>6</v>
      </c>
      <c r="AN795" s="11">
        <v>22</v>
      </c>
      <c r="AO795" s="11">
        <v>15</v>
      </c>
      <c r="AP795" s="11">
        <v>18</v>
      </c>
      <c r="AQ795" s="11">
        <v>25</v>
      </c>
      <c r="AR795" s="11">
        <v>26</v>
      </c>
      <c r="AS795" s="11">
        <v>29</v>
      </c>
      <c r="AT795" s="11">
        <v>34</v>
      </c>
      <c r="AU795" s="11">
        <v>41</v>
      </c>
      <c r="AV795" s="11">
        <v>36</v>
      </c>
      <c r="AW795" s="12">
        <v>46</v>
      </c>
      <c r="AX795" s="13">
        <v>58</v>
      </c>
      <c r="AY795" s="13">
        <v>72</v>
      </c>
      <c r="AZ795" s="13">
        <v>70</v>
      </c>
      <c r="BA795" s="13">
        <v>68</v>
      </c>
      <c r="BB795" s="14">
        <v>66</v>
      </c>
      <c r="BC795" s="19">
        <f t="shared" si="64"/>
        <v>72</v>
      </c>
      <c r="BD795" s="55">
        <f t="shared" si="62"/>
        <v>1.1581032802858071</v>
      </c>
      <c r="BE795" s="19">
        <f t="shared" si="63"/>
        <v>1.0885352387138683</v>
      </c>
      <c r="BF795" s="19">
        <f t="shared" ref="BF795:BF858" si="65">IF($B795="","",SUM($BC771:$BC795)/25/$BM$3)</f>
        <v>1.0394283858395583</v>
      </c>
      <c r="BG795" s="19">
        <f t="shared" si="61"/>
        <v>1.0308346865865541</v>
      </c>
    </row>
    <row r="796" spans="1:59">
      <c r="A796" s="24">
        <v>795</v>
      </c>
      <c r="B796" s="31">
        <v>2008124</v>
      </c>
      <c r="C796" s="32" t="s">
        <v>794</v>
      </c>
      <c r="D796" s="21">
        <v>1</v>
      </c>
      <c r="E796" s="22">
        <v>7</v>
      </c>
      <c r="F796" s="22">
        <v>10</v>
      </c>
      <c r="G796" s="22">
        <v>13</v>
      </c>
      <c r="H796" s="22">
        <v>21</v>
      </c>
      <c r="I796" s="22">
        <v>22</v>
      </c>
      <c r="J796" s="23">
        <v>3</v>
      </c>
      <c r="Q796" s="33"/>
      <c r="R796" s="33"/>
      <c r="S796" s="33"/>
      <c r="T796" s="33"/>
      <c r="U796" s="33"/>
      <c r="V796" s="33"/>
      <c r="X796" s="34"/>
      <c r="Y796" s="33"/>
      <c r="Z796" s="33"/>
      <c r="AA796" s="33"/>
      <c r="AB796" s="33"/>
      <c r="AC796" s="35"/>
      <c r="AD796" s="33"/>
      <c r="AE796" s="33"/>
      <c r="AF796" s="33"/>
      <c r="AG796" s="33"/>
      <c r="AH796" s="33"/>
      <c r="AI796" s="33"/>
      <c r="AJ796" s="36"/>
      <c r="AK796" s="10">
        <v>5</v>
      </c>
      <c r="AL796" s="11">
        <v>10</v>
      </c>
      <c r="AM796" s="11">
        <v>9</v>
      </c>
      <c r="AN796" s="11">
        <v>14</v>
      </c>
      <c r="AO796" s="11">
        <v>11</v>
      </c>
      <c r="AP796" s="11">
        <v>26</v>
      </c>
      <c r="AQ796" s="11">
        <v>20</v>
      </c>
      <c r="AR796" s="11">
        <v>14</v>
      </c>
      <c r="AS796" s="11">
        <v>30</v>
      </c>
      <c r="AT796" s="11">
        <v>38</v>
      </c>
      <c r="AU796" s="11">
        <v>35</v>
      </c>
      <c r="AV796" s="11">
        <v>46</v>
      </c>
      <c r="AW796" s="12">
        <v>44</v>
      </c>
      <c r="AX796" s="13">
        <v>42</v>
      </c>
      <c r="AY796" s="13">
        <v>40</v>
      </c>
      <c r="AZ796" s="13">
        <v>38</v>
      </c>
      <c r="BA796" s="13">
        <v>36</v>
      </c>
      <c r="BB796" s="14">
        <v>34</v>
      </c>
      <c r="BC796" s="19">
        <f t="shared" si="64"/>
        <v>40</v>
      </c>
      <c r="BD796" s="55">
        <f t="shared" si="62"/>
        <v>1.0967197141929197</v>
      </c>
      <c r="BE796" s="19">
        <f t="shared" si="63"/>
        <v>1.0783046443650537</v>
      </c>
      <c r="BF796" s="19">
        <f t="shared" si="65"/>
        <v>1.0238778824293602</v>
      </c>
      <c r="BG796" s="19">
        <f t="shared" si="61"/>
        <v>1.0312439103605067</v>
      </c>
    </row>
    <row r="797" spans="1:59">
      <c r="A797" s="24">
        <v>796</v>
      </c>
      <c r="B797" s="31">
        <v>2008125</v>
      </c>
      <c r="C797" s="32" t="s">
        <v>795</v>
      </c>
      <c r="D797" s="21">
        <v>10</v>
      </c>
      <c r="E797" s="22">
        <v>11</v>
      </c>
      <c r="F797" s="22">
        <v>12</v>
      </c>
      <c r="G797" s="22">
        <v>15</v>
      </c>
      <c r="H797" s="22">
        <v>26</v>
      </c>
      <c r="I797" s="22">
        <v>29</v>
      </c>
      <c r="J797" s="23">
        <v>9</v>
      </c>
      <c r="Q797" s="33"/>
      <c r="R797" s="33"/>
      <c r="S797" s="33"/>
      <c r="T797" s="33"/>
      <c r="U797" s="33"/>
      <c r="V797" s="33"/>
      <c r="X797" s="34"/>
      <c r="Y797" s="33"/>
      <c r="Z797" s="33"/>
      <c r="AA797" s="33"/>
      <c r="AB797" s="33"/>
      <c r="AC797" s="35"/>
      <c r="AD797" s="33"/>
      <c r="AE797" s="33"/>
      <c r="AF797" s="33"/>
      <c r="AG797" s="33"/>
      <c r="AH797" s="33"/>
      <c r="AI797" s="33"/>
      <c r="AJ797" s="36"/>
      <c r="AK797" s="10">
        <v>7</v>
      </c>
      <c r="AL797" s="11">
        <v>11</v>
      </c>
      <c r="AM797" s="11">
        <v>8</v>
      </c>
      <c r="AN797" s="11">
        <v>19</v>
      </c>
      <c r="AO797" s="11">
        <v>19</v>
      </c>
      <c r="AP797" s="11">
        <v>23</v>
      </c>
      <c r="AQ797" s="11">
        <v>22</v>
      </c>
      <c r="AR797" s="11">
        <v>23</v>
      </c>
      <c r="AS797" s="11">
        <v>26</v>
      </c>
      <c r="AT797" s="11">
        <v>31</v>
      </c>
      <c r="AU797" s="11">
        <v>38</v>
      </c>
      <c r="AV797" s="11">
        <v>47</v>
      </c>
      <c r="AW797" s="12">
        <v>58</v>
      </c>
      <c r="AX797" s="13">
        <v>71</v>
      </c>
      <c r="AY797" s="13">
        <v>69</v>
      </c>
      <c r="AZ797" s="13">
        <v>67</v>
      </c>
      <c r="BA797" s="13">
        <v>65</v>
      </c>
      <c r="BB797" s="14">
        <v>63</v>
      </c>
      <c r="BC797" s="19">
        <f t="shared" si="64"/>
        <v>69</v>
      </c>
      <c r="BD797" s="55">
        <f t="shared" si="62"/>
        <v>1.1417343293277038</v>
      </c>
      <c r="BE797" s="19">
        <f t="shared" si="63"/>
        <v>1.1335498538486521</v>
      </c>
      <c r="BF797" s="19">
        <f t="shared" si="65"/>
        <v>1.0418837284832738</v>
      </c>
      <c r="BG797" s="19">
        <f t="shared" si="61"/>
        <v>1.0422929522572264</v>
      </c>
    </row>
    <row r="798" spans="1:59">
      <c r="A798" s="24">
        <v>797</v>
      </c>
      <c r="B798" s="31">
        <v>2008126</v>
      </c>
      <c r="C798" s="32" t="s">
        <v>796</v>
      </c>
      <c r="D798" s="21">
        <v>4</v>
      </c>
      <c r="E798" s="22">
        <v>11</v>
      </c>
      <c r="F798" s="22">
        <v>12</v>
      </c>
      <c r="G798" s="22">
        <v>14</v>
      </c>
      <c r="H798" s="22">
        <v>20</v>
      </c>
      <c r="I798" s="22">
        <v>30</v>
      </c>
      <c r="J798" s="23">
        <v>13</v>
      </c>
      <c r="Q798" s="33"/>
      <c r="R798" s="33"/>
      <c r="S798" s="33"/>
      <c r="T798" s="33"/>
      <c r="U798" s="33"/>
      <c r="V798" s="33"/>
      <c r="X798" s="34"/>
      <c r="Y798" s="33"/>
      <c r="Z798" s="33"/>
      <c r="AA798" s="33"/>
      <c r="AB798" s="33"/>
      <c r="AC798" s="35"/>
      <c r="AD798" s="33"/>
      <c r="AE798" s="33"/>
      <c r="AF798" s="33"/>
      <c r="AG798" s="33"/>
      <c r="AH798" s="33"/>
      <c r="AI798" s="33"/>
      <c r="AJ798" s="36"/>
      <c r="AK798" s="10">
        <v>7</v>
      </c>
      <c r="AL798" s="11">
        <v>7</v>
      </c>
      <c r="AM798" s="11">
        <v>11</v>
      </c>
      <c r="AN798" s="11">
        <v>13</v>
      </c>
      <c r="AO798" s="11">
        <v>21</v>
      </c>
      <c r="AP798" s="11">
        <v>27</v>
      </c>
      <c r="AQ798" s="11">
        <v>19</v>
      </c>
      <c r="AR798" s="11">
        <v>11</v>
      </c>
      <c r="AS798" s="11">
        <v>25</v>
      </c>
      <c r="AT798" s="11">
        <v>31</v>
      </c>
      <c r="AU798" s="11">
        <v>39</v>
      </c>
      <c r="AV798" s="11">
        <v>35</v>
      </c>
      <c r="AW798" s="12">
        <v>46</v>
      </c>
      <c r="AX798" s="13">
        <v>59</v>
      </c>
      <c r="AY798" s="13">
        <v>57</v>
      </c>
      <c r="AZ798" s="13">
        <v>55</v>
      </c>
      <c r="BA798" s="13">
        <v>53</v>
      </c>
      <c r="BB798" s="14">
        <v>51</v>
      </c>
      <c r="BC798" s="19">
        <f t="shared" si="64"/>
        <v>57</v>
      </c>
      <c r="BD798" s="55">
        <f t="shared" si="62"/>
        <v>1.1621955180253329</v>
      </c>
      <c r="BE798" s="19">
        <f t="shared" si="63"/>
        <v>1.1724261123741473</v>
      </c>
      <c r="BF798" s="19">
        <f t="shared" si="65"/>
        <v>1.0508866515102306</v>
      </c>
      <c r="BG798" s="19">
        <f t="shared" si="61"/>
        <v>1.0496589801883727</v>
      </c>
    </row>
    <row r="799" spans="1:59">
      <c r="A799" s="24">
        <v>798</v>
      </c>
      <c r="B799" s="31">
        <v>2008127</v>
      </c>
      <c r="C799" s="32" t="s">
        <v>797</v>
      </c>
      <c r="D799" s="21">
        <v>5</v>
      </c>
      <c r="E799" s="22">
        <v>8</v>
      </c>
      <c r="F799" s="22">
        <v>19</v>
      </c>
      <c r="G799" s="22">
        <v>22</v>
      </c>
      <c r="H799" s="22">
        <v>27</v>
      </c>
      <c r="I799" s="22">
        <v>30</v>
      </c>
      <c r="J799" s="23">
        <v>13</v>
      </c>
      <c r="Q799" s="33"/>
      <c r="R799" s="33"/>
      <c r="S799" s="33"/>
      <c r="T799" s="33"/>
      <c r="U799" s="33"/>
      <c r="V799" s="33"/>
      <c r="X799" s="34"/>
      <c r="Y799" s="33"/>
      <c r="Z799" s="33"/>
      <c r="AA799" s="33"/>
      <c r="AB799" s="33"/>
      <c r="AC799" s="35"/>
      <c r="AD799" s="33"/>
      <c r="AE799" s="33"/>
      <c r="AF799" s="33"/>
      <c r="AG799" s="33"/>
      <c r="AH799" s="33"/>
      <c r="AI799" s="33"/>
      <c r="AJ799" s="36"/>
      <c r="AK799" s="10">
        <v>6</v>
      </c>
      <c r="AL799" s="11">
        <v>11</v>
      </c>
      <c r="AM799" s="11">
        <v>11</v>
      </c>
      <c r="AN799" s="11">
        <v>15</v>
      </c>
      <c r="AO799" s="11">
        <v>20</v>
      </c>
      <c r="AP799" s="11">
        <v>23</v>
      </c>
      <c r="AQ799" s="11">
        <v>21</v>
      </c>
      <c r="AR799" s="11">
        <v>31</v>
      </c>
      <c r="AS799" s="11">
        <v>34</v>
      </c>
      <c r="AT799" s="11">
        <v>39</v>
      </c>
      <c r="AU799" s="11">
        <v>33</v>
      </c>
      <c r="AV799" s="11">
        <v>41</v>
      </c>
      <c r="AW799" s="12">
        <v>36</v>
      </c>
      <c r="AX799" s="13">
        <v>47</v>
      </c>
      <c r="AY799" s="13">
        <v>43</v>
      </c>
      <c r="AZ799" s="13">
        <v>39</v>
      </c>
      <c r="BA799" s="13">
        <v>35</v>
      </c>
      <c r="BB799" s="14">
        <v>51</v>
      </c>
      <c r="BC799" s="19">
        <f t="shared" si="64"/>
        <v>43</v>
      </c>
      <c r="BD799" s="55">
        <f t="shared" si="62"/>
        <v>1.1499188048067555</v>
      </c>
      <c r="BE799" s="19">
        <f t="shared" si="63"/>
        <v>1.1478726859369925</v>
      </c>
      <c r="BF799" s="19">
        <f t="shared" si="65"/>
        <v>1.0459759662227996</v>
      </c>
      <c r="BG799" s="19">
        <f t="shared" si="61"/>
        <v>1.0431113998051316</v>
      </c>
    </row>
    <row r="800" spans="1:59">
      <c r="A800" s="24">
        <v>799</v>
      </c>
      <c r="B800" s="31">
        <v>2008128</v>
      </c>
      <c r="C800" s="32" t="s">
        <v>798</v>
      </c>
      <c r="D800" s="21">
        <v>1</v>
      </c>
      <c r="E800" s="22">
        <v>5</v>
      </c>
      <c r="F800" s="22">
        <v>19</v>
      </c>
      <c r="G800" s="22">
        <v>20</v>
      </c>
      <c r="H800" s="22">
        <v>27</v>
      </c>
      <c r="I800" s="22">
        <v>33</v>
      </c>
      <c r="J800" s="23">
        <v>5</v>
      </c>
      <c r="Q800" s="33"/>
      <c r="R800" s="33"/>
      <c r="S800" s="33"/>
      <c r="T800" s="33"/>
      <c r="U800" s="33"/>
      <c r="V800" s="33"/>
      <c r="X800" s="34"/>
      <c r="Y800" s="33"/>
      <c r="Z800" s="33"/>
      <c r="AA800" s="33"/>
      <c r="AB800" s="33"/>
      <c r="AC800" s="35"/>
      <c r="AD800" s="33"/>
      <c r="AE800" s="33"/>
      <c r="AF800" s="33"/>
      <c r="AG800" s="33"/>
      <c r="AH800" s="33"/>
      <c r="AI800" s="33"/>
      <c r="AJ800" s="36"/>
      <c r="AK800" s="10">
        <v>6</v>
      </c>
      <c r="AL800" s="11">
        <v>9</v>
      </c>
      <c r="AM800" s="11">
        <v>10</v>
      </c>
      <c r="AN800" s="11">
        <v>15</v>
      </c>
      <c r="AO800" s="11">
        <v>28</v>
      </c>
      <c r="AP800" s="11">
        <v>17</v>
      </c>
      <c r="AQ800" s="11">
        <v>15</v>
      </c>
      <c r="AR800" s="11">
        <v>25</v>
      </c>
      <c r="AS800" s="11">
        <v>28</v>
      </c>
      <c r="AT800" s="11">
        <v>33</v>
      </c>
      <c r="AU800" s="11">
        <v>27</v>
      </c>
      <c r="AV800" s="11">
        <v>35</v>
      </c>
      <c r="AW800" s="12">
        <v>30</v>
      </c>
      <c r="AX800" s="13">
        <v>25</v>
      </c>
      <c r="AY800" s="13">
        <v>37</v>
      </c>
      <c r="AZ800" s="13">
        <v>33</v>
      </c>
      <c r="BA800" s="13">
        <v>29</v>
      </c>
      <c r="BB800" s="14">
        <v>45</v>
      </c>
      <c r="BC800" s="19">
        <f t="shared" si="64"/>
        <v>37</v>
      </c>
      <c r="BD800" s="55">
        <f t="shared" si="62"/>
        <v>1.0066904839233517</v>
      </c>
      <c r="BE800" s="19">
        <f t="shared" si="63"/>
        <v>1.0823968821045793</v>
      </c>
      <c r="BF800" s="19">
        <f t="shared" si="65"/>
        <v>1.0345177005521273</v>
      </c>
      <c r="BG800" s="19">
        <f t="shared" si="61"/>
        <v>1.0283793439428386</v>
      </c>
    </row>
    <row r="801" spans="1:59">
      <c r="A801" s="24">
        <v>800</v>
      </c>
      <c r="B801" s="31">
        <v>2008129</v>
      </c>
      <c r="C801" s="32" t="s">
        <v>799</v>
      </c>
      <c r="D801" s="21">
        <v>1</v>
      </c>
      <c r="E801" s="22">
        <v>3</v>
      </c>
      <c r="F801" s="22">
        <v>18</v>
      </c>
      <c r="G801" s="22">
        <v>24</v>
      </c>
      <c r="H801" s="22">
        <v>25</v>
      </c>
      <c r="I801" s="22">
        <v>32</v>
      </c>
      <c r="J801" s="23">
        <v>15</v>
      </c>
      <c r="Q801" s="33"/>
      <c r="R801" s="33"/>
      <c r="S801" s="33"/>
      <c r="T801" s="33"/>
      <c r="U801" s="33"/>
      <c r="V801" s="33"/>
      <c r="X801" s="34"/>
      <c r="Y801" s="33"/>
      <c r="Z801" s="33"/>
      <c r="AA801" s="33"/>
      <c r="AB801" s="33"/>
      <c r="AC801" s="35"/>
      <c r="AD801" s="33"/>
      <c r="AE801" s="33"/>
      <c r="AF801" s="33"/>
      <c r="AG801" s="33"/>
      <c r="AH801" s="33"/>
      <c r="AI801" s="33"/>
      <c r="AJ801" s="36"/>
      <c r="AK801" s="10">
        <v>4</v>
      </c>
      <c r="AL801" s="11">
        <v>7</v>
      </c>
      <c r="AM801" s="11">
        <v>13</v>
      </c>
      <c r="AN801" s="11">
        <v>7</v>
      </c>
      <c r="AO801" s="11">
        <v>19</v>
      </c>
      <c r="AP801" s="11">
        <v>7</v>
      </c>
      <c r="AQ801" s="11">
        <v>22</v>
      </c>
      <c r="AR801" s="11">
        <v>23</v>
      </c>
      <c r="AS801" s="11">
        <v>26</v>
      </c>
      <c r="AT801" s="11">
        <v>19</v>
      </c>
      <c r="AU801" s="11">
        <v>38</v>
      </c>
      <c r="AV801" s="11">
        <v>33</v>
      </c>
      <c r="AW801" s="12">
        <v>28</v>
      </c>
      <c r="AX801" s="13">
        <v>23</v>
      </c>
      <c r="AY801" s="13">
        <v>35</v>
      </c>
      <c r="AZ801" s="13">
        <v>31</v>
      </c>
      <c r="BA801" s="13">
        <v>46</v>
      </c>
      <c r="BB801" s="14">
        <v>43</v>
      </c>
      <c r="BC801" s="19">
        <f t="shared" si="64"/>
        <v>35</v>
      </c>
      <c r="BD801" s="55">
        <f t="shared" si="62"/>
        <v>0.98622929522572267</v>
      </c>
      <c r="BE801" s="19">
        <f t="shared" si="63"/>
        <v>1.0414745047093212</v>
      </c>
      <c r="BF801" s="19">
        <f t="shared" si="65"/>
        <v>1.0320623579084118</v>
      </c>
      <c r="BG801" s="19">
        <f t="shared" si="61"/>
        <v>1.0263332250730757</v>
      </c>
    </row>
    <row r="802" spans="1:59">
      <c r="A802" s="24">
        <v>801</v>
      </c>
      <c r="B802" s="31">
        <v>2008130</v>
      </c>
      <c r="C802" s="32" t="s">
        <v>800</v>
      </c>
      <c r="D802" s="21">
        <v>1</v>
      </c>
      <c r="E802" s="22">
        <v>12</v>
      </c>
      <c r="F802" s="22">
        <v>18</v>
      </c>
      <c r="G802" s="22">
        <v>28</v>
      </c>
      <c r="H802" s="22">
        <v>30</v>
      </c>
      <c r="I802" s="22">
        <v>32</v>
      </c>
      <c r="J802" s="23">
        <v>6</v>
      </c>
      <c r="Q802" s="33"/>
      <c r="R802" s="33"/>
      <c r="S802" s="33"/>
      <c r="T802" s="33"/>
      <c r="U802" s="33"/>
      <c r="V802" s="33"/>
      <c r="X802" s="34"/>
      <c r="Y802" s="33"/>
      <c r="Z802" s="33"/>
      <c r="AA802" s="33"/>
      <c r="AB802" s="33"/>
      <c r="AC802" s="35"/>
      <c r="AD802" s="33"/>
      <c r="AE802" s="33"/>
      <c r="AF802" s="33"/>
      <c r="AG802" s="33"/>
      <c r="AH802" s="33"/>
      <c r="AI802" s="33"/>
      <c r="AJ802" s="36"/>
      <c r="AK802" s="10">
        <v>4</v>
      </c>
      <c r="AL802" s="11">
        <v>5</v>
      </c>
      <c r="AM802" s="11">
        <v>11</v>
      </c>
      <c r="AN802" s="11">
        <v>7</v>
      </c>
      <c r="AO802" s="11">
        <v>16</v>
      </c>
      <c r="AP802" s="11">
        <v>17</v>
      </c>
      <c r="AQ802" s="11">
        <v>13</v>
      </c>
      <c r="AR802" s="11">
        <v>21</v>
      </c>
      <c r="AS802" s="11">
        <v>33</v>
      </c>
      <c r="AT802" s="11">
        <v>25</v>
      </c>
      <c r="AU802" s="11">
        <v>30</v>
      </c>
      <c r="AV802" s="11">
        <v>23</v>
      </c>
      <c r="AW802" s="12">
        <v>31</v>
      </c>
      <c r="AX802" s="13">
        <v>41</v>
      </c>
      <c r="AY802" s="13">
        <v>53</v>
      </c>
      <c r="AZ802" s="13">
        <v>49</v>
      </c>
      <c r="BA802" s="13">
        <v>64</v>
      </c>
      <c r="BB802" s="14">
        <v>61</v>
      </c>
      <c r="BC802" s="19">
        <f t="shared" si="64"/>
        <v>53</v>
      </c>
      <c r="BD802" s="55">
        <f t="shared" si="62"/>
        <v>0.92075349139330953</v>
      </c>
      <c r="BE802" s="19">
        <f t="shared" si="63"/>
        <v>1.0312439103605067</v>
      </c>
      <c r="BF802" s="19">
        <f t="shared" si="65"/>
        <v>1.0402468333874635</v>
      </c>
      <c r="BG802" s="19">
        <f t="shared" si="61"/>
        <v>1.0242871062033128</v>
      </c>
    </row>
    <row r="803" spans="1:59">
      <c r="A803" s="24">
        <v>802</v>
      </c>
      <c r="B803" s="31">
        <v>2008131</v>
      </c>
      <c r="C803" s="32" t="s">
        <v>801</v>
      </c>
      <c r="D803" s="21">
        <v>2</v>
      </c>
      <c r="E803" s="22">
        <v>12</v>
      </c>
      <c r="F803" s="22">
        <v>15</v>
      </c>
      <c r="G803" s="22">
        <v>18</v>
      </c>
      <c r="H803" s="22">
        <v>22</v>
      </c>
      <c r="I803" s="22">
        <v>32</v>
      </c>
      <c r="J803" s="23">
        <v>8</v>
      </c>
      <c r="Q803" s="33"/>
      <c r="R803" s="33"/>
      <c r="S803" s="33"/>
      <c r="T803" s="33"/>
      <c r="U803" s="33"/>
      <c r="V803" s="33"/>
      <c r="X803" s="34"/>
      <c r="Y803" s="33"/>
      <c r="Z803" s="33"/>
      <c r="AA803" s="33"/>
      <c r="AB803" s="33"/>
      <c r="AC803" s="35"/>
      <c r="AD803" s="33"/>
      <c r="AE803" s="33"/>
      <c r="AF803" s="33"/>
      <c r="AG803" s="33"/>
      <c r="AH803" s="33"/>
      <c r="AI803" s="33"/>
      <c r="AJ803" s="36"/>
      <c r="AK803" s="10">
        <v>5</v>
      </c>
      <c r="AL803" s="11">
        <v>9</v>
      </c>
      <c r="AM803" s="11">
        <v>11</v>
      </c>
      <c r="AN803" s="11">
        <v>11</v>
      </c>
      <c r="AO803" s="11">
        <v>17</v>
      </c>
      <c r="AP803" s="11">
        <v>21</v>
      </c>
      <c r="AQ803" s="11">
        <v>20</v>
      </c>
      <c r="AR803" s="11">
        <v>21</v>
      </c>
      <c r="AS803" s="11">
        <v>24</v>
      </c>
      <c r="AT803" s="11">
        <v>29</v>
      </c>
      <c r="AU803" s="11">
        <v>36</v>
      </c>
      <c r="AV803" s="11">
        <v>31</v>
      </c>
      <c r="AW803" s="12">
        <v>26</v>
      </c>
      <c r="AX803" s="13">
        <v>37</v>
      </c>
      <c r="AY803" s="13">
        <v>50</v>
      </c>
      <c r="AZ803" s="13">
        <v>47</v>
      </c>
      <c r="BA803" s="13">
        <v>63</v>
      </c>
      <c r="BB803" s="14">
        <v>61</v>
      </c>
      <c r="BC803" s="19">
        <f t="shared" si="64"/>
        <v>50</v>
      </c>
      <c r="BD803" s="55">
        <f t="shared" si="62"/>
        <v>0.89210782721662885</v>
      </c>
      <c r="BE803" s="19">
        <f t="shared" si="63"/>
        <v>1.0271516726209808</v>
      </c>
      <c r="BF803" s="19">
        <f t="shared" si="65"/>
        <v>1.032880805456317</v>
      </c>
      <c r="BG803" s="19">
        <f t="shared" si="61"/>
        <v>1.0242871062033128</v>
      </c>
    </row>
    <row r="804" spans="1:59">
      <c r="A804" s="24">
        <v>803</v>
      </c>
      <c r="B804" s="31">
        <v>2008132</v>
      </c>
      <c r="C804" s="32" t="s">
        <v>802</v>
      </c>
      <c r="D804" s="21">
        <v>9</v>
      </c>
      <c r="E804" s="22">
        <v>13</v>
      </c>
      <c r="F804" s="22">
        <v>16</v>
      </c>
      <c r="G804" s="22">
        <v>25</v>
      </c>
      <c r="H804" s="22">
        <v>27</v>
      </c>
      <c r="I804" s="22">
        <v>33</v>
      </c>
      <c r="J804" s="23">
        <v>8</v>
      </c>
      <c r="Q804" s="33"/>
      <c r="R804" s="33"/>
      <c r="S804" s="33"/>
      <c r="T804" s="33"/>
      <c r="U804" s="33"/>
      <c r="V804" s="33"/>
      <c r="X804" s="34"/>
      <c r="Y804" s="33"/>
      <c r="Z804" s="33"/>
      <c r="AA804" s="33"/>
      <c r="AB804" s="33"/>
      <c r="AC804" s="35"/>
      <c r="AD804" s="33"/>
      <c r="AE804" s="33"/>
      <c r="AF804" s="33"/>
      <c r="AG804" s="33"/>
      <c r="AH804" s="33"/>
      <c r="AI804" s="33"/>
      <c r="AJ804" s="36"/>
      <c r="AK804" s="10">
        <v>3</v>
      </c>
      <c r="AL804" s="11">
        <v>7</v>
      </c>
      <c r="AM804" s="11">
        <v>13</v>
      </c>
      <c r="AN804" s="11">
        <v>15</v>
      </c>
      <c r="AO804" s="11">
        <v>25</v>
      </c>
      <c r="AP804" s="11">
        <v>11</v>
      </c>
      <c r="AQ804" s="11">
        <v>24</v>
      </c>
      <c r="AR804" s="11">
        <v>33</v>
      </c>
      <c r="AS804" s="11">
        <v>24</v>
      </c>
      <c r="AT804" s="11">
        <v>27</v>
      </c>
      <c r="AU804" s="11">
        <v>32</v>
      </c>
      <c r="AV804" s="11">
        <v>53</v>
      </c>
      <c r="AW804" s="12">
        <v>48</v>
      </c>
      <c r="AX804" s="13">
        <v>43</v>
      </c>
      <c r="AY804" s="13">
        <v>72</v>
      </c>
      <c r="AZ804" s="13">
        <v>69</v>
      </c>
      <c r="BA804" s="13">
        <v>66</v>
      </c>
      <c r="BB804" s="14">
        <v>63</v>
      </c>
      <c r="BC804" s="19">
        <f t="shared" si="64"/>
        <v>72</v>
      </c>
      <c r="BD804" s="55">
        <f t="shared" si="62"/>
        <v>1.0107827216628775</v>
      </c>
      <c r="BE804" s="19">
        <f t="shared" si="63"/>
        <v>1.0803507632348164</v>
      </c>
      <c r="BF804" s="19">
        <f t="shared" si="65"/>
        <v>1.0508866515102306</v>
      </c>
      <c r="BG804" s="19">
        <f t="shared" si="61"/>
        <v>1.0345177005521273</v>
      </c>
    </row>
    <row r="805" spans="1:59">
      <c r="A805" s="24">
        <v>804</v>
      </c>
      <c r="B805" s="31">
        <v>2008133</v>
      </c>
      <c r="C805" s="32" t="s">
        <v>803</v>
      </c>
      <c r="D805" s="21">
        <v>8</v>
      </c>
      <c r="E805" s="22">
        <v>11</v>
      </c>
      <c r="F805" s="22">
        <v>16</v>
      </c>
      <c r="G805" s="22">
        <v>19</v>
      </c>
      <c r="H805" s="22">
        <v>24</v>
      </c>
      <c r="I805" s="22">
        <v>26</v>
      </c>
      <c r="J805" s="23">
        <v>11</v>
      </c>
      <c r="Q805" s="33"/>
      <c r="R805" s="33"/>
      <c r="S805" s="33"/>
      <c r="T805" s="33"/>
      <c r="U805" s="33"/>
      <c r="V805" s="33"/>
      <c r="X805" s="34"/>
      <c r="Y805" s="33"/>
      <c r="Z805" s="33"/>
      <c r="AA805" s="33"/>
      <c r="AB805" s="33"/>
      <c r="AC805" s="35"/>
      <c r="AD805" s="33"/>
      <c r="AE805" s="33"/>
      <c r="AF805" s="33"/>
      <c r="AG805" s="33"/>
      <c r="AH805" s="33"/>
      <c r="AI805" s="33"/>
      <c r="AJ805" s="36"/>
      <c r="AK805" s="10">
        <v>8</v>
      </c>
      <c r="AL805" s="11">
        <v>8</v>
      </c>
      <c r="AM805" s="11">
        <v>14</v>
      </c>
      <c r="AN805" s="11">
        <v>14</v>
      </c>
      <c r="AO805" s="11">
        <v>20</v>
      </c>
      <c r="AP805" s="11">
        <v>8</v>
      </c>
      <c r="AQ805" s="11">
        <v>32</v>
      </c>
      <c r="AR805" s="11">
        <v>34</v>
      </c>
      <c r="AS805" s="11">
        <v>27</v>
      </c>
      <c r="AT805" s="11">
        <v>32</v>
      </c>
      <c r="AU805" s="11">
        <v>39</v>
      </c>
      <c r="AV805" s="11">
        <v>48</v>
      </c>
      <c r="AW805" s="12">
        <v>44</v>
      </c>
      <c r="AX805" s="13">
        <v>40</v>
      </c>
      <c r="AY805" s="13">
        <v>53</v>
      </c>
      <c r="AZ805" s="13">
        <v>50</v>
      </c>
      <c r="BA805" s="13">
        <v>47</v>
      </c>
      <c r="BB805" s="14">
        <v>64</v>
      </c>
      <c r="BC805" s="19">
        <f t="shared" si="64"/>
        <v>53</v>
      </c>
      <c r="BD805" s="55">
        <f t="shared" si="62"/>
        <v>1.0762585254952908</v>
      </c>
      <c r="BE805" s="19">
        <f t="shared" si="63"/>
        <v>1.0414745047093212</v>
      </c>
      <c r="BF805" s="19">
        <f t="shared" si="65"/>
        <v>1.0508866515102306</v>
      </c>
      <c r="BG805" s="19">
        <f t="shared" si="61"/>
        <v>1.0349269243260799</v>
      </c>
    </row>
    <row r="806" spans="1:59">
      <c r="A806" s="24">
        <v>805</v>
      </c>
      <c r="B806" s="31">
        <v>2008134</v>
      </c>
      <c r="C806" s="32" t="s">
        <v>804</v>
      </c>
      <c r="D806" s="21">
        <v>10</v>
      </c>
      <c r="E806" s="22">
        <v>15</v>
      </c>
      <c r="F806" s="22">
        <v>19</v>
      </c>
      <c r="G806" s="22">
        <v>20</v>
      </c>
      <c r="H806" s="22">
        <v>28</v>
      </c>
      <c r="I806" s="22">
        <v>32</v>
      </c>
      <c r="J806" s="23">
        <v>2</v>
      </c>
      <c r="Q806" s="33"/>
      <c r="R806" s="33"/>
      <c r="S806" s="33"/>
      <c r="T806" s="33"/>
      <c r="U806" s="33"/>
      <c r="V806" s="33"/>
      <c r="X806" s="34"/>
      <c r="Y806" s="33"/>
      <c r="Z806" s="33"/>
      <c r="AA806" s="33"/>
      <c r="AB806" s="33"/>
      <c r="AC806" s="35"/>
      <c r="AD806" s="33"/>
      <c r="AE806" s="33"/>
      <c r="AF806" s="33"/>
      <c r="AG806" s="33"/>
      <c r="AH806" s="33"/>
      <c r="AI806" s="33"/>
      <c r="AJ806" s="36"/>
      <c r="AK806" s="10">
        <v>7</v>
      </c>
      <c r="AL806" s="11">
        <v>8</v>
      </c>
      <c r="AM806" s="11">
        <v>9</v>
      </c>
      <c r="AN806" s="11">
        <v>16</v>
      </c>
      <c r="AO806" s="11">
        <v>19</v>
      </c>
      <c r="AP806" s="11">
        <v>20</v>
      </c>
      <c r="AQ806" s="11">
        <v>16</v>
      </c>
      <c r="AR806" s="11">
        <v>24</v>
      </c>
      <c r="AS806" s="11">
        <v>47</v>
      </c>
      <c r="AT806" s="11">
        <v>40</v>
      </c>
      <c r="AU806" s="11">
        <v>33</v>
      </c>
      <c r="AV806" s="11">
        <v>26</v>
      </c>
      <c r="AW806" s="12">
        <v>34</v>
      </c>
      <c r="AX806" s="13">
        <v>44</v>
      </c>
      <c r="AY806" s="13">
        <v>56</v>
      </c>
      <c r="AZ806" s="13">
        <v>52</v>
      </c>
      <c r="BA806" s="13">
        <v>48</v>
      </c>
      <c r="BB806" s="14">
        <v>64</v>
      </c>
      <c r="BC806" s="19">
        <f t="shared" si="64"/>
        <v>56</v>
      </c>
      <c r="BD806" s="55">
        <f t="shared" si="62"/>
        <v>1.1621955180253329</v>
      </c>
      <c r="BE806" s="19">
        <f t="shared" si="63"/>
        <v>1.0742124066255279</v>
      </c>
      <c r="BF806" s="19">
        <f t="shared" si="65"/>
        <v>1.0549788892497565</v>
      </c>
      <c r="BG806" s="19">
        <f t="shared" si="61"/>
        <v>1.0365638194218902</v>
      </c>
    </row>
    <row r="807" spans="1:59">
      <c r="A807" s="24">
        <v>806</v>
      </c>
      <c r="B807" s="31">
        <v>2008135</v>
      </c>
      <c r="C807" s="32" t="s">
        <v>805</v>
      </c>
      <c r="D807" s="21">
        <v>5</v>
      </c>
      <c r="E807" s="22">
        <v>14</v>
      </c>
      <c r="F807" s="22">
        <v>15</v>
      </c>
      <c r="G807" s="22">
        <v>16</v>
      </c>
      <c r="H807" s="22">
        <v>19</v>
      </c>
      <c r="I807" s="22">
        <v>21</v>
      </c>
      <c r="J807" s="23">
        <v>15</v>
      </c>
      <c r="Q807" s="33"/>
      <c r="R807" s="33"/>
      <c r="S807" s="33"/>
      <c r="T807" s="33"/>
      <c r="U807" s="33"/>
      <c r="V807" s="33"/>
      <c r="X807" s="34"/>
      <c r="Y807" s="33"/>
      <c r="Z807" s="33"/>
      <c r="AA807" s="33"/>
      <c r="AB807" s="33"/>
      <c r="AC807" s="35"/>
      <c r="AD807" s="33"/>
      <c r="AE807" s="33"/>
      <c r="AF807" s="33"/>
      <c r="AG807" s="33"/>
      <c r="AH807" s="33"/>
      <c r="AI807" s="33"/>
      <c r="AJ807" s="36"/>
      <c r="AK807" s="10">
        <v>6</v>
      </c>
      <c r="AL807" s="11">
        <v>10</v>
      </c>
      <c r="AM807" s="11">
        <v>10</v>
      </c>
      <c r="AN807" s="11">
        <v>18</v>
      </c>
      <c r="AO807" s="11">
        <v>13</v>
      </c>
      <c r="AP807" s="11">
        <v>26</v>
      </c>
      <c r="AQ807" s="11">
        <v>27</v>
      </c>
      <c r="AR807" s="11">
        <v>30</v>
      </c>
      <c r="AS807" s="11">
        <v>35</v>
      </c>
      <c r="AT807" s="11">
        <v>30</v>
      </c>
      <c r="AU807" s="11">
        <v>25</v>
      </c>
      <c r="AV807" s="11">
        <v>20</v>
      </c>
      <c r="AW807" s="12">
        <v>30</v>
      </c>
      <c r="AX807" s="13">
        <v>42</v>
      </c>
      <c r="AY807" s="13">
        <v>56</v>
      </c>
      <c r="AZ807" s="13">
        <v>54</v>
      </c>
      <c r="BA807" s="13">
        <v>52</v>
      </c>
      <c r="BB807" s="14">
        <v>70</v>
      </c>
      <c r="BC807" s="19">
        <f t="shared" si="64"/>
        <v>56</v>
      </c>
      <c r="BD807" s="55">
        <f t="shared" si="62"/>
        <v>1.1744722312439104</v>
      </c>
      <c r="BE807" s="19">
        <f t="shared" si="63"/>
        <v>1.04761286131861</v>
      </c>
      <c r="BF807" s="19">
        <f t="shared" si="65"/>
        <v>1.0492497564144203</v>
      </c>
      <c r="BG807" s="19">
        <f t="shared" si="61"/>
        <v>1.0435206235790842</v>
      </c>
    </row>
    <row r="808" spans="1:59">
      <c r="A808" s="24">
        <v>807</v>
      </c>
      <c r="B808" s="31">
        <v>2008136</v>
      </c>
      <c r="C808" s="32" t="s">
        <v>806</v>
      </c>
      <c r="D808" s="21">
        <v>5</v>
      </c>
      <c r="E808" s="22">
        <v>9</v>
      </c>
      <c r="F808" s="22">
        <v>10</v>
      </c>
      <c r="G808" s="22">
        <v>12</v>
      </c>
      <c r="H808" s="22">
        <v>18</v>
      </c>
      <c r="I808" s="22">
        <v>28</v>
      </c>
      <c r="J808" s="23">
        <v>2</v>
      </c>
      <c r="Q808" s="33"/>
      <c r="R808" s="33"/>
      <c r="S808" s="33"/>
      <c r="T808" s="33"/>
      <c r="U808" s="33"/>
      <c r="V808" s="33"/>
      <c r="X808" s="34"/>
      <c r="Y808" s="33"/>
      <c r="Z808" s="33"/>
      <c r="AA808" s="33"/>
      <c r="AB808" s="33"/>
      <c r="AC808" s="35"/>
      <c r="AD808" s="33"/>
      <c r="AE808" s="33"/>
      <c r="AF808" s="33"/>
      <c r="AG808" s="33"/>
      <c r="AH808" s="33"/>
      <c r="AI808" s="33"/>
      <c r="AJ808" s="36"/>
      <c r="AK808" s="10">
        <v>4</v>
      </c>
      <c r="AL808" s="11">
        <v>6</v>
      </c>
      <c r="AM808" s="11">
        <v>12</v>
      </c>
      <c r="AN808" s="11">
        <v>16</v>
      </c>
      <c r="AO808" s="11">
        <v>19</v>
      </c>
      <c r="AP808" s="11">
        <v>18</v>
      </c>
      <c r="AQ808" s="11">
        <v>10</v>
      </c>
      <c r="AR808" s="11">
        <v>32</v>
      </c>
      <c r="AS808" s="11">
        <v>38</v>
      </c>
      <c r="AT808" s="11">
        <v>34</v>
      </c>
      <c r="AU808" s="11">
        <v>43</v>
      </c>
      <c r="AV808" s="11">
        <v>40</v>
      </c>
      <c r="AW808" s="12">
        <v>52</v>
      </c>
      <c r="AX808" s="13">
        <v>50</v>
      </c>
      <c r="AY808" s="13">
        <v>48</v>
      </c>
      <c r="AZ808" s="13">
        <v>46</v>
      </c>
      <c r="BA808" s="13">
        <v>63</v>
      </c>
      <c r="BB808" s="14">
        <v>62</v>
      </c>
      <c r="BC808" s="19">
        <f t="shared" si="64"/>
        <v>48</v>
      </c>
      <c r="BD808" s="55">
        <f t="shared" si="62"/>
        <v>1.1662877557648588</v>
      </c>
      <c r="BE808" s="19">
        <f t="shared" si="63"/>
        <v>1.0291977914907438</v>
      </c>
      <c r="BF808" s="19">
        <f t="shared" si="65"/>
        <v>1.0541604417018513</v>
      </c>
      <c r="BG808" s="19">
        <f t="shared" si="61"/>
        <v>1.0422929522572264</v>
      </c>
    </row>
    <row r="809" spans="1:59">
      <c r="A809" s="24">
        <v>808</v>
      </c>
      <c r="B809" s="31">
        <v>2008137</v>
      </c>
      <c r="C809" s="32" t="s">
        <v>807</v>
      </c>
      <c r="D809" s="21">
        <v>1</v>
      </c>
      <c r="E809" s="22">
        <v>4</v>
      </c>
      <c r="F809" s="22">
        <v>24</v>
      </c>
      <c r="G809" s="22">
        <v>28</v>
      </c>
      <c r="H809" s="22">
        <v>29</v>
      </c>
      <c r="I809" s="22">
        <v>33</v>
      </c>
      <c r="J809" s="23">
        <v>9</v>
      </c>
      <c r="Q809" s="33"/>
      <c r="R809" s="33"/>
      <c r="S809" s="33"/>
      <c r="T809" s="33"/>
      <c r="U809" s="33"/>
      <c r="V809" s="33"/>
      <c r="X809" s="34"/>
      <c r="Y809" s="33"/>
      <c r="Z809" s="33"/>
      <c r="AA809" s="33"/>
      <c r="AB809" s="33"/>
      <c r="AC809" s="35"/>
      <c r="AD809" s="33"/>
      <c r="AE809" s="33"/>
      <c r="AF809" s="33"/>
      <c r="AG809" s="33"/>
      <c r="AH809" s="33"/>
      <c r="AI809" s="33"/>
      <c r="AJ809" s="36"/>
      <c r="AK809" s="10">
        <v>5</v>
      </c>
      <c r="AL809" s="11">
        <v>3</v>
      </c>
      <c r="AM809" s="11">
        <v>19</v>
      </c>
      <c r="AN809" s="11">
        <v>17</v>
      </c>
      <c r="AO809" s="11">
        <v>14</v>
      </c>
      <c r="AP809" s="11">
        <v>15</v>
      </c>
      <c r="AQ809" s="11">
        <v>20</v>
      </c>
      <c r="AR809" s="11">
        <v>29</v>
      </c>
      <c r="AS809" s="11">
        <v>20</v>
      </c>
      <c r="AT809" s="11">
        <v>23</v>
      </c>
      <c r="AU809" s="11">
        <v>28</v>
      </c>
      <c r="AV809" s="11">
        <v>21</v>
      </c>
      <c r="AW809" s="12">
        <v>44</v>
      </c>
      <c r="AX809" s="13">
        <v>39</v>
      </c>
      <c r="AY809" s="13">
        <v>51</v>
      </c>
      <c r="AZ809" s="13">
        <v>47</v>
      </c>
      <c r="BA809" s="13">
        <v>43</v>
      </c>
      <c r="BB809" s="14">
        <v>39</v>
      </c>
      <c r="BC809" s="19">
        <f t="shared" si="64"/>
        <v>51</v>
      </c>
      <c r="BD809" s="55">
        <f t="shared" si="62"/>
        <v>1.0803507632348164</v>
      </c>
      <c r="BE809" s="19">
        <f t="shared" si="63"/>
        <v>1.0455667424488471</v>
      </c>
      <c r="BF809" s="19">
        <f t="shared" si="65"/>
        <v>1.0590711269892821</v>
      </c>
      <c r="BG809" s="19">
        <f t="shared" si="61"/>
        <v>1.0402468333874635</v>
      </c>
    </row>
    <row r="810" spans="1:59">
      <c r="A810" s="24">
        <v>809</v>
      </c>
      <c r="B810" s="31">
        <v>2008138</v>
      </c>
      <c r="C810" s="32" t="s">
        <v>808</v>
      </c>
      <c r="D810" s="21">
        <v>7</v>
      </c>
      <c r="E810" s="22">
        <v>14</v>
      </c>
      <c r="F810" s="22">
        <v>19</v>
      </c>
      <c r="G810" s="22">
        <v>23</v>
      </c>
      <c r="H810" s="22">
        <v>25</v>
      </c>
      <c r="I810" s="22">
        <v>32</v>
      </c>
      <c r="J810" s="23">
        <v>4</v>
      </c>
      <c r="Q810" s="33"/>
      <c r="R810" s="33"/>
      <c r="S810" s="33"/>
      <c r="T810" s="33"/>
      <c r="U810" s="33"/>
      <c r="V810" s="33"/>
      <c r="X810" s="34"/>
      <c r="Y810" s="33"/>
      <c r="Z810" s="33"/>
      <c r="AA810" s="33"/>
      <c r="AB810" s="33"/>
      <c r="AC810" s="35"/>
      <c r="AD810" s="33"/>
      <c r="AE810" s="33"/>
      <c r="AF810" s="33"/>
      <c r="AG810" s="33"/>
      <c r="AH810" s="33"/>
      <c r="AI810" s="33"/>
      <c r="AJ810" s="36"/>
      <c r="AK810" s="10">
        <v>9</v>
      </c>
      <c r="AL810" s="11">
        <v>12</v>
      </c>
      <c r="AM810" s="11">
        <v>15</v>
      </c>
      <c r="AN810" s="11">
        <v>12</v>
      </c>
      <c r="AO810" s="11">
        <v>15</v>
      </c>
      <c r="AP810" s="11">
        <v>24</v>
      </c>
      <c r="AQ810" s="11">
        <v>30</v>
      </c>
      <c r="AR810" s="11">
        <v>30</v>
      </c>
      <c r="AS810" s="11">
        <v>32</v>
      </c>
      <c r="AT810" s="11">
        <v>36</v>
      </c>
      <c r="AU810" s="11">
        <v>42</v>
      </c>
      <c r="AV810" s="11">
        <v>36</v>
      </c>
      <c r="AW810" s="12">
        <v>45</v>
      </c>
      <c r="AX810" s="13">
        <v>40</v>
      </c>
      <c r="AY810" s="13">
        <v>52</v>
      </c>
      <c r="AZ810" s="13">
        <v>48</v>
      </c>
      <c r="BA810" s="13">
        <v>44</v>
      </c>
      <c r="BB810" s="14">
        <v>60</v>
      </c>
      <c r="BC810" s="19">
        <f t="shared" si="64"/>
        <v>52</v>
      </c>
      <c r="BD810" s="55">
        <f t="shared" si="62"/>
        <v>1.0762585254952908</v>
      </c>
      <c r="BE810" s="19">
        <f t="shared" si="63"/>
        <v>1.0762585254952908</v>
      </c>
      <c r="BF810" s="19">
        <f t="shared" si="65"/>
        <v>1.0672556024683337</v>
      </c>
      <c r="BG810" s="19">
        <f t="shared" si="61"/>
        <v>1.0463851899967522</v>
      </c>
    </row>
    <row r="811" spans="1:59">
      <c r="A811" s="24">
        <v>810</v>
      </c>
      <c r="B811" s="31">
        <v>2008139</v>
      </c>
      <c r="C811" s="32" t="s">
        <v>809</v>
      </c>
      <c r="D811" s="21">
        <v>8</v>
      </c>
      <c r="E811" s="22">
        <v>9</v>
      </c>
      <c r="F811" s="22">
        <v>19</v>
      </c>
      <c r="G811" s="22">
        <v>23</v>
      </c>
      <c r="H811" s="22">
        <v>25</v>
      </c>
      <c r="I811" s="22">
        <v>26</v>
      </c>
      <c r="J811" s="23">
        <v>7</v>
      </c>
      <c r="Q811" s="33"/>
      <c r="R811" s="33"/>
      <c r="S811" s="33"/>
      <c r="T811" s="33"/>
      <c r="U811" s="33"/>
      <c r="V811" s="33"/>
      <c r="X811" s="34"/>
      <c r="Y811" s="33"/>
      <c r="Z811" s="33"/>
      <c r="AA811" s="33"/>
      <c r="AB811" s="33"/>
      <c r="AC811" s="35"/>
      <c r="AD811" s="33"/>
      <c r="AE811" s="33"/>
      <c r="AF811" s="33"/>
      <c r="AG811" s="33"/>
      <c r="AH811" s="33"/>
      <c r="AI811" s="33"/>
      <c r="AJ811" s="36"/>
      <c r="AK811" s="10">
        <v>8</v>
      </c>
      <c r="AL811" s="11">
        <v>10</v>
      </c>
      <c r="AM811" s="11">
        <v>15</v>
      </c>
      <c r="AN811" s="11">
        <v>14</v>
      </c>
      <c r="AO811" s="11">
        <v>19</v>
      </c>
      <c r="AP811" s="11">
        <v>14</v>
      </c>
      <c r="AQ811" s="11">
        <v>29</v>
      </c>
      <c r="AR811" s="11">
        <v>40</v>
      </c>
      <c r="AS811" s="11">
        <v>33</v>
      </c>
      <c r="AT811" s="11">
        <v>38</v>
      </c>
      <c r="AU811" s="11">
        <v>45</v>
      </c>
      <c r="AV811" s="11">
        <v>54</v>
      </c>
      <c r="AW811" s="12">
        <v>50</v>
      </c>
      <c r="AX811" s="13">
        <v>46</v>
      </c>
      <c r="AY811" s="13">
        <v>42</v>
      </c>
      <c r="AZ811" s="13">
        <v>38</v>
      </c>
      <c r="BA811" s="13">
        <v>34</v>
      </c>
      <c r="BB811" s="14">
        <v>50</v>
      </c>
      <c r="BC811" s="19">
        <f t="shared" si="64"/>
        <v>42</v>
      </c>
      <c r="BD811" s="55">
        <f t="shared" si="62"/>
        <v>1.0189671971419292</v>
      </c>
      <c r="BE811" s="19">
        <f t="shared" si="63"/>
        <v>1.090581357583631</v>
      </c>
      <c r="BF811" s="19">
        <f t="shared" si="65"/>
        <v>1.0648002598246185</v>
      </c>
      <c r="BG811" s="19">
        <f t="shared" si="61"/>
        <v>1.042702176031179</v>
      </c>
    </row>
    <row r="812" spans="1:59">
      <c r="A812" s="24">
        <v>811</v>
      </c>
      <c r="B812" s="31">
        <v>2008140</v>
      </c>
      <c r="C812" s="32" t="s">
        <v>810</v>
      </c>
      <c r="D812" s="21">
        <v>7</v>
      </c>
      <c r="E812" s="22">
        <v>14</v>
      </c>
      <c r="F812" s="22">
        <v>16</v>
      </c>
      <c r="G812" s="22">
        <v>29</v>
      </c>
      <c r="H812" s="22">
        <v>30</v>
      </c>
      <c r="I812" s="22">
        <v>31</v>
      </c>
      <c r="J812" s="23">
        <v>14</v>
      </c>
      <c r="Q812" s="33"/>
      <c r="R812" s="33"/>
      <c r="S812" s="33"/>
      <c r="T812" s="33"/>
      <c r="U812" s="33"/>
      <c r="V812" s="33"/>
      <c r="X812" s="34"/>
      <c r="Y812" s="33"/>
      <c r="Z812" s="33"/>
      <c r="AA812" s="33"/>
      <c r="AB812" s="33"/>
      <c r="AC812" s="35"/>
      <c r="AD812" s="33"/>
      <c r="AE812" s="33"/>
      <c r="AF812" s="33"/>
      <c r="AG812" s="33"/>
      <c r="AH812" s="33"/>
      <c r="AI812" s="33"/>
      <c r="AJ812" s="36"/>
      <c r="AK812" s="10">
        <v>7</v>
      </c>
      <c r="AL812" s="11">
        <v>11</v>
      </c>
      <c r="AM812" s="11">
        <v>12</v>
      </c>
      <c r="AN812" s="11">
        <v>13</v>
      </c>
      <c r="AO812" s="11">
        <v>8</v>
      </c>
      <c r="AP812" s="11">
        <v>31</v>
      </c>
      <c r="AQ812" s="11">
        <v>28</v>
      </c>
      <c r="AR812" s="11">
        <v>27</v>
      </c>
      <c r="AS812" s="11">
        <v>39</v>
      </c>
      <c r="AT812" s="11">
        <v>31</v>
      </c>
      <c r="AU812" s="11">
        <v>23</v>
      </c>
      <c r="AV812" s="11">
        <v>15</v>
      </c>
      <c r="AW812" s="12">
        <v>37</v>
      </c>
      <c r="AX812" s="13">
        <v>63</v>
      </c>
      <c r="AY812" s="13">
        <v>76</v>
      </c>
      <c r="AZ812" s="13">
        <v>73</v>
      </c>
      <c r="BA812" s="13">
        <v>70</v>
      </c>
      <c r="BB812" s="14">
        <v>67</v>
      </c>
      <c r="BC812" s="19">
        <f t="shared" si="64"/>
        <v>76</v>
      </c>
      <c r="BD812" s="55">
        <f t="shared" si="62"/>
        <v>1.1008119519324455</v>
      </c>
      <c r="BE812" s="19">
        <f t="shared" si="63"/>
        <v>1.137642091588178</v>
      </c>
      <c r="BF812" s="19">
        <f t="shared" si="65"/>
        <v>1.0926274764533939</v>
      </c>
      <c r="BG812" s="19">
        <f t="shared" si="61"/>
        <v>1.06029879831114</v>
      </c>
    </row>
    <row r="813" spans="1:59">
      <c r="A813" s="24">
        <v>812</v>
      </c>
      <c r="B813" s="31">
        <v>2008141</v>
      </c>
      <c r="C813" s="32" t="s">
        <v>811</v>
      </c>
      <c r="D813" s="21">
        <v>3</v>
      </c>
      <c r="E813" s="22">
        <v>13</v>
      </c>
      <c r="F813" s="22">
        <v>20</v>
      </c>
      <c r="G813" s="22">
        <v>25</v>
      </c>
      <c r="H813" s="22">
        <v>29</v>
      </c>
      <c r="I813" s="22">
        <v>33</v>
      </c>
      <c r="J813" s="23">
        <v>15</v>
      </c>
      <c r="Q813" s="33"/>
      <c r="R813" s="33"/>
      <c r="S813" s="33"/>
      <c r="T813" s="33"/>
      <c r="U813" s="33"/>
      <c r="V813" s="33"/>
      <c r="X813" s="34"/>
      <c r="Y813" s="33"/>
      <c r="Z813" s="33"/>
      <c r="AA813" s="33"/>
      <c r="AB813" s="33"/>
      <c r="AC813" s="35"/>
      <c r="AD813" s="33"/>
      <c r="AE813" s="33"/>
      <c r="AF813" s="33"/>
      <c r="AG813" s="33"/>
      <c r="AH813" s="33"/>
      <c r="AI813" s="33"/>
      <c r="AJ813" s="36"/>
      <c r="AK813" s="10">
        <v>6</v>
      </c>
      <c r="AL813" s="11">
        <v>7</v>
      </c>
      <c r="AM813" s="11">
        <v>13</v>
      </c>
      <c r="AN813" s="11">
        <v>15</v>
      </c>
      <c r="AO813" s="11">
        <v>25</v>
      </c>
      <c r="AP813" s="11">
        <v>19</v>
      </c>
      <c r="AQ813" s="11">
        <v>24</v>
      </c>
      <c r="AR813" s="11">
        <v>23</v>
      </c>
      <c r="AS813" s="11">
        <v>24</v>
      </c>
      <c r="AT813" s="11">
        <v>27</v>
      </c>
      <c r="AU813" s="11">
        <v>32</v>
      </c>
      <c r="AV813" s="11">
        <v>39</v>
      </c>
      <c r="AW813" s="12">
        <v>48</v>
      </c>
      <c r="AX813" s="13">
        <v>43</v>
      </c>
      <c r="AY813" s="13">
        <v>55</v>
      </c>
      <c r="AZ813" s="13">
        <v>51</v>
      </c>
      <c r="BA813" s="13">
        <v>47</v>
      </c>
      <c r="BB813" s="14">
        <v>43</v>
      </c>
      <c r="BC813" s="19">
        <f t="shared" si="64"/>
        <v>55</v>
      </c>
      <c r="BD813" s="55">
        <f t="shared" si="62"/>
        <v>1.1294576161091263</v>
      </c>
      <c r="BE813" s="19">
        <f t="shared" si="63"/>
        <v>1.1478726859369925</v>
      </c>
      <c r="BF813" s="19">
        <f t="shared" si="65"/>
        <v>1.1065410847677817</v>
      </c>
      <c r="BG813" s="19">
        <f t="shared" si="61"/>
        <v>1.0566157843455668</v>
      </c>
    </row>
    <row r="814" spans="1:59">
      <c r="A814" s="24">
        <v>813</v>
      </c>
      <c r="B814" s="31">
        <v>2008142</v>
      </c>
      <c r="C814" s="32" t="s">
        <v>812</v>
      </c>
      <c r="D814" s="21">
        <v>5</v>
      </c>
      <c r="E814" s="22">
        <v>6</v>
      </c>
      <c r="F814" s="22">
        <v>10</v>
      </c>
      <c r="G814" s="22">
        <v>13</v>
      </c>
      <c r="H814" s="22">
        <v>17</v>
      </c>
      <c r="I814" s="22">
        <v>28</v>
      </c>
      <c r="J814" s="23">
        <v>15</v>
      </c>
      <c r="Q814" s="33"/>
      <c r="R814" s="33"/>
      <c r="S814" s="33"/>
      <c r="T814" s="33"/>
      <c r="U814" s="33"/>
      <c r="V814" s="33"/>
      <c r="X814" s="34"/>
      <c r="Y814" s="33"/>
      <c r="Z814" s="33"/>
      <c r="AA814" s="33"/>
      <c r="AB814" s="33"/>
      <c r="AC814" s="35"/>
      <c r="AD814" s="33"/>
      <c r="AE814" s="33"/>
      <c r="AF814" s="33"/>
      <c r="AG814" s="33"/>
      <c r="AH814" s="33"/>
      <c r="AI814" s="33"/>
      <c r="AJ814" s="36"/>
      <c r="AK814" s="10">
        <v>7</v>
      </c>
      <c r="AL814" s="11">
        <v>7</v>
      </c>
      <c r="AM814" s="11">
        <v>9</v>
      </c>
      <c r="AN814" s="11">
        <v>19</v>
      </c>
      <c r="AO814" s="11">
        <v>23</v>
      </c>
      <c r="AP814" s="11">
        <v>23</v>
      </c>
      <c r="AQ814" s="11">
        <v>25</v>
      </c>
      <c r="AR814" s="11">
        <v>29</v>
      </c>
      <c r="AS814" s="11">
        <v>35</v>
      </c>
      <c r="AT814" s="11">
        <v>31</v>
      </c>
      <c r="AU814" s="11">
        <v>27</v>
      </c>
      <c r="AV814" s="11">
        <v>37</v>
      </c>
      <c r="AW814" s="12">
        <v>49</v>
      </c>
      <c r="AX814" s="13">
        <v>47</v>
      </c>
      <c r="AY814" s="13">
        <v>45</v>
      </c>
      <c r="AZ814" s="13">
        <v>61</v>
      </c>
      <c r="BA814" s="13">
        <v>60</v>
      </c>
      <c r="BB814" s="14">
        <v>59</v>
      </c>
      <c r="BC814" s="19">
        <f t="shared" si="64"/>
        <v>45</v>
      </c>
      <c r="BD814" s="55">
        <f t="shared" si="62"/>
        <v>1.1049041896719713</v>
      </c>
      <c r="BE814" s="19">
        <f t="shared" si="63"/>
        <v>1.0926274764533939</v>
      </c>
      <c r="BF814" s="19">
        <f t="shared" si="65"/>
        <v>1.09835660928873</v>
      </c>
      <c r="BG814" s="19">
        <f t="shared" si="61"/>
        <v>1.0590711269892821</v>
      </c>
    </row>
    <row r="815" spans="1:59">
      <c r="A815" s="24">
        <v>814</v>
      </c>
      <c r="B815" s="31">
        <v>2008143</v>
      </c>
      <c r="C815" s="32" t="s">
        <v>813</v>
      </c>
      <c r="D815" s="21">
        <v>12</v>
      </c>
      <c r="E815" s="22">
        <v>17</v>
      </c>
      <c r="F815" s="22">
        <v>18</v>
      </c>
      <c r="G815" s="22">
        <v>19</v>
      </c>
      <c r="H815" s="22">
        <v>26</v>
      </c>
      <c r="I815" s="22">
        <v>27</v>
      </c>
      <c r="J815" s="23">
        <v>6</v>
      </c>
      <c r="Q815" s="33"/>
      <c r="R815" s="33"/>
      <c r="S815" s="33"/>
      <c r="T815" s="33"/>
      <c r="U815" s="33"/>
      <c r="V815" s="33"/>
      <c r="X815" s="34"/>
      <c r="Y815" s="33"/>
      <c r="Z815" s="33"/>
      <c r="AA815" s="33"/>
      <c r="AB815" s="33"/>
      <c r="AC815" s="35"/>
      <c r="AD815" s="33"/>
      <c r="AE815" s="33"/>
      <c r="AF815" s="33"/>
      <c r="AG815" s="33"/>
      <c r="AH815" s="33"/>
      <c r="AI815" s="33"/>
      <c r="AJ815" s="36"/>
      <c r="AK815" s="10">
        <v>5</v>
      </c>
      <c r="AL815" s="11">
        <v>11</v>
      </c>
      <c r="AM815" s="11">
        <v>14</v>
      </c>
      <c r="AN815" s="11">
        <v>11</v>
      </c>
      <c r="AO815" s="11">
        <v>28</v>
      </c>
      <c r="AP815" s="11">
        <v>15</v>
      </c>
      <c r="AQ815" s="11">
        <v>20</v>
      </c>
      <c r="AR815" s="11">
        <v>39</v>
      </c>
      <c r="AS815" s="11">
        <v>31</v>
      </c>
      <c r="AT815" s="11">
        <v>23</v>
      </c>
      <c r="AU815" s="11">
        <v>28</v>
      </c>
      <c r="AV815" s="11">
        <v>49</v>
      </c>
      <c r="AW815" s="12">
        <v>44</v>
      </c>
      <c r="AX815" s="13">
        <v>39</v>
      </c>
      <c r="AY815" s="13">
        <v>34</v>
      </c>
      <c r="AZ815" s="13">
        <v>47</v>
      </c>
      <c r="BA815" s="13">
        <v>62</v>
      </c>
      <c r="BB815" s="14">
        <v>79</v>
      </c>
      <c r="BC815" s="19">
        <f t="shared" si="64"/>
        <v>34</v>
      </c>
      <c r="BD815" s="55">
        <f t="shared" si="62"/>
        <v>1.0312439103605067</v>
      </c>
      <c r="BE815" s="19">
        <f t="shared" si="63"/>
        <v>1.0537512179278987</v>
      </c>
      <c r="BF815" s="19">
        <f t="shared" si="65"/>
        <v>1.0697109451120494</v>
      </c>
      <c r="BG815" s="19">
        <f t="shared" si="61"/>
        <v>1.04761286131861</v>
      </c>
    </row>
    <row r="816" spans="1:59">
      <c r="A816" s="24">
        <v>815</v>
      </c>
      <c r="B816" s="31">
        <v>2008144</v>
      </c>
      <c r="C816" s="32" t="s">
        <v>814</v>
      </c>
      <c r="D816" s="21">
        <v>2</v>
      </c>
      <c r="E816" s="22">
        <v>5</v>
      </c>
      <c r="F816" s="22">
        <v>10</v>
      </c>
      <c r="G816" s="22">
        <v>27</v>
      </c>
      <c r="H816" s="22">
        <v>29</v>
      </c>
      <c r="I816" s="22">
        <v>33</v>
      </c>
      <c r="J816" s="23">
        <v>15</v>
      </c>
      <c r="Q816" s="33"/>
      <c r="R816" s="33"/>
      <c r="S816" s="33"/>
      <c r="T816" s="33"/>
      <c r="U816" s="33"/>
      <c r="V816" s="33"/>
      <c r="X816" s="34"/>
      <c r="Y816" s="33"/>
      <c r="Z816" s="33"/>
      <c r="AA816" s="33"/>
      <c r="AB816" s="33"/>
      <c r="AC816" s="35"/>
      <c r="AD816" s="33"/>
      <c r="AE816" s="33"/>
      <c r="AF816" s="33"/>
      <c r="AG816" s="33"/>
      <c r="AH816" s="33"/>
      <c r="AI816" s="33"/>
      <c r="AJ816" s="36"/>
      <c r="AK816" s="10">
        <v>7</v>
      </c>
      <c r="AL816" s="11">
        <v>10</v>
      </c>
      <c r="AM816" s="11">
        <v>11</v>
      </c>
      <c r="AN816" s="11">
        <v>22</v>
      </c>
      <c r="AO816" s="11">
        <v>22</v>
      </c>
      <c r="AP816" s="11">
        <v>18</v>
      </c>
      <c r="AQ816" s="11">
        <v>16</v>
      </c>
      <c r="AR816" s="11">
        <v>26</v>
      </c>
      <c r="AS816" s="11">
        <v>29</v>
      </c>
      <c r="AT816" s="11">
        <v>34</v>
      </c>
      <c r="AU816" s="11">
        <v>28</v>
      </c>
      <c r="AV816" s="11">
        <v>36</v>
      </c>
      <c r="AW816" s="12">
        <v>46</v>
      </c>
      <c r="AX816" s="13">
        <v>42</v>
      </c>
      <c r="AY816" s="13">
        <v>55</v>
      </c>
      <c r="AZ816" s="13">
        <v>52</v>
      </c>
      <c r="BA816" s="13">
        <v>49</v>
      </c>
      <c r="BB816" s="14">
        <v>46</v>
      </c>
      <c r="BC816" s="19">
        <f t="shared" si="64"/>
        <v>55</v>
      </c>
      <c r="BD816" s="55">
        <f t="shared" si="62"/>
        <v>1.0844430009743422</v>
      </c>
      <c r="BE816" s="19">
        <f t="shared" si="63"/>
        <v>1.0517050990581358</v>
      </c>
      <c r="BF816" s="19">
        <f t="shared" si="65"/>
        <v>1.0697109451120494</v>
      </c>
      <c r="BG816" s="19">
        <f t="shared" si="61"/>
        <v>1.0484313088665151</v>
      </c>
    </row>
    <row r="817" spans="1:59">
      <c r="A817" s="24">
        <v>816</v>
      </c>
      <c r="B817" s="31">
        <v>2008145</v>
      </c>
      <c r="C817" s="32" t="s">
        <v>815</v>
      </c>
      <c r="D817" s="21">
        <v>7</v>
      </c>
      <c r="E817" s="22">
        <v>13</v>
      </c>
      <c r="F817" s="22">
        <v>18</v>
      </c>
      <c r="G817" s="22">
        <v>22</v>
      </c>
      <c r="H817" s="22">
        <v>26</v>
      </c>
      <c r="I817" s="22">
        <v>29</v>
      </c>
      <c r="J817" s="23">
        <v>2</v>
      </c>
      <c r="Q817" s="33"/>
      <c r="R817" s="33"/>
      <c r="S817" s="33"/>
      <c r="T817" s="33"/>
      <c r="U817" s="33"/>
      <c r="V817" s="33"/>
      <c r="X817" s="34"/>
      <c r="Y817" s="33"/>
      <c r="Z817" s="33"/>
      <c r="AA817" s="33"/>
      <c r="AB817" s="33"/>
      <c r="AC817" s="35"/>
      <c r="AD817" s="33"/>
      <c r="AE817" s="33"/>
      <c r="AF817" s="33"/>
      <c r="AG817" s="33"/>
      <c r="AH817" s="33"/>
      <c r="AI817" s="33"/>
      <c r="AJ817" s="36"/>
      <c r="AK817" s="10">
        <v>7</v>
      </c>
      <c r="AL817" s="11">
        <v>11</v>
      </c>
      <c r="AM817" s="11">
        <v>15</v>
      </c>
      <c r="AN817" s="11">
        <v>13</v>
      </c>
      <c r="AO817" s="11">
        <v>17</v>
      </c>
      <c r="AP817" s="11">
        <v>27</v>
      </c>
      <c r="AQ817" s="11">
        <v>25</v>
      </c>
      <c r="AR817" s="11">
        <v>35</v>
      </c>
      <c r="AS817" s="11">
        <v>27</v>
      </c>
      <c r="AT817" s="11">
        <v>31</v>
      </c>
      <c r="AU817" s="11">
        <v>24</v>
      </c>
      <c r="AV817" s="11">
        <v>45</v>
      </c>
      <c r="AW817" s="12">
        <v>55</v>
      </c>
      <c r="AX817" s="13">
        <v>51</v>
      </c>
      <c r="AY817" s="13">
        <v>47</v>
      </c>
      <c r="AZ817" s="13">
        <v>43</v>
      </c>
      <c r="BA817" s="13">
        <v>58</v>
      </c>
      <c r="BB817" s="14">
        <v>55</v>
      </c>
      <c r="BC817" s="19">
        <f t="shared" si="64"/>
        <v>47</v>
      </c>
      <c r="BD817" s="55">
        <f t="shared" si="62"/>
        <v>0.96576810652809364</v>
      </c>
      <c r="BE817" s="19">
        <f t="shared" si="63"/>
        <v>1.0332900292302696</v>
      </c>
      <c r="BF817" s="19">
        <f t="shared" si="65"/>
        <v>1.0607080220850926</v>
      </c>
      <c r="BG817" s="19">
        <f t="shared" si="61"/>
        <v>1.0463851899967522</v>
      </c>
    </row>
    <row r="818" spans="1:59">
      <c r="A818" s="24">
        <v>817</v>
      </c>
      <c r="B818" s="31">
        <v>2008146</v>
      </c>
      <c r="C818" s="32" t="s">
        <v>816</v>
      </c>
      <c r="D818" s="21">
        <v>7</v>
      </c>
      <c r="E818" s="22">
        <v>8</v>
      </c>
      <c r="F818" s="22">
        <v>17</v>
      </c>
      <c r="G818" s="22">
        <v>19</v>
      </c>
      <c r="H818" s="22">
        <v>31</v>
      </c>
      <c r="I818" s="22">
        <v>32</v>
      </c>
      <c r="J818" s="23">
        <v>10</v>
      </c>
      <c r="Q818" s="33"/>
      <c r="R818" s="33"/>
      <c r="S818" s="33"/>
      <c r="T818" s="33"/>
      <c r="U818" s="33"/>
      <c r="V818" s="33"/>
      <c r="X818" s="34"/>
      <c r="Y818" s="33"/>
      <c r="Z818" s="33"/>
      <c r="AA818" s="33"/>
      <c r="AB818" s="33"/>
      <c r="AC818" s="35"/>
      <c r="AD818" s="33"/>
      <c r="AE818" s="33"/>
      <c r="AF818" s="33"/>
      <c r="AG818" s="33"/>
      <c r="AH818" s="33"/>
      <c r="AI818" s="33"/>
      <c r="AJ818" s="36"/>
      <c r="AK818" s="10">
        <v>9</v>
      </c>
      <c r="AL818" s="11">
        <v>10</v>
      </c>
      <c r="AM818" s="11">
        <v>14</v>
      </c>
      <c r="AN818" s="11">
        <v>12</v>
      </c>
      <c r="AO818" s="11">
        <v>16</v>
      </c>
      <c r="AP818" s="11">
        <v>18</v>
      </c>
      <c r="AQ818" s="11">
        <v>33</v>
      </c>
      <c r="AR818" s="11">
        <v>34</v>
      </c>
      <c r="AS818" s="11">
        <v>48</v>
      </c>
      <c r="AT818" s="11">
        <v>42</v>
      </c>
      <c r="AU818" s="11">
        <v>36</v>
      </c>
      <c r="AV818" s="11">
        <v>30</v>
      </c>
      <c r="AW818" s="12">
        <v>24</v>
      </c>
      <c r="AX818" s="13">
        <v>34</v>
      </c>
      <c r="AY818" s="13">
        <v>46</v>
      </c>
      <c r="AZ818" s="13">
        <v>60</v>
      </c>
      <c r="BA818" s="13">
        <v>57</v>
      </c>
      <c r="BB818" s="14">
        <v>74</v>
      </c>
      <c r="BC818" s="19">
        <f t="shared" si="64"/>
        <v>46</v>
      </c>
      <c r="BD818" s="55">
        <f t="shared" si="62"/>
        <v>0.92893796687236108</v>
      </c>
      <c r="BE818" s="19">
        <f t="shared" si="63"/>
        <v>1.0291977914907438</v>
      </c>
      <c r="BF818" s="19">
        <f t="shared" si="65"/>
        <v>1.0557973367976616</v>
      </c>
      <c r="BG818" s="19">
        <f t="shared" si="61"/>
        <v>1.0418837284832738</v>
      </c>
    </row>
    <row r="819" spans="1:59">
      <c r="A819" s="24">
        <v>818</v>
      </c>
      <c r="B819" s="31">
        <v>2008147</v>
      </c>
      <c r="C819" s="32" t="s">
        <v>817</v>
      </c>
      <c r="D819" s="21">
        <v>7</v>
      </c>
      <c r="E819" s="22">
        <v>8</v>
      </c>
      <c r="F819" s="22">
        <v>14</v>
      </c>
      <c r="G819" s="22">
        <v>22</v>
      </c>
      <c r="H819" s="22">
        <v>26</v>
      </c>
      <c r="I819" s="22">
        <v>33</v>
      </c>
      <c r="J819" s="23">
        <v>2</v>
      </c>
      <c r="Q819" s="33"/>
      <c r="R819" s="33"/>
      <c r="S819" s="33"/>
      <c r="T819" s="33"/>
      <c r="U819" s="33"/>
      <c r="V819" s="33"/>
      <c r="X819" s="34"/>
      <c r="Y819" s="33"/>
      <c r="Z819" s="33"/>
      <c r="AA819" s="33"/>
      <c r="AB819" s="33"/>
      <c r="AC819" s="35"/>
      <c r="AD819" s="33"/>
      <c r="AE819" s="33"/>
      <c r="AF819" s="33"/>
      <c r="AG819" s="33"/>
      <c r="AH819" s="33"/>
      <c r="AI819" s="33"/>
      <c r="AJ819" s="36"/>
      <c r="AK819" s="10">
        <v>8</v>
      </c>
      <c r="AL819" s="11">
        <v>10</v>
      </c>
      <c r="AM819" s="11">
        <v>15</v>
      </c>
      <c r="AN819" s="11">
        <v>14</v>
      </c>
      <c r="AO819" s="11">
        <v>12</v>
      </c>
      <c r="AP819" s="11">
        <v>22</v>
      </c>
      <c r="AQ819" s="11">
        <v>38</v>
      </c>
      <c r="AR819" s="11">
        <v>30</v>
      </c>
      <c r="AS819" s="11">
        <v>22</v>
      </c>
      <c r="AT819" s="11">
        <v>38</v>
      </c>
      <c r="AU819" s="11">
        <v>32</v>
      </c>
      <c r="AV819" s="11">
        <v>40</v>
      </c>
      <c r="AW819" s="12">
        <v>50</v>
      </c>
      <c r="AX819" s="13">
        <v>46</v>
      </c>
      <c r="AY819" s="13">
        <v>59</v>
      </c>
      <c r="AZ819" s="13">
        <v>56</v>
      </c>
      <c r="BA819" s="13">
        <v>53</v>
      </c>
      <c r="BB819" s="14">
        <v>50</v>
      </c>
      <c r="BC819" s="19">
        <f t="shared" si="64"/>
        <v>59</v>
      </c>
      <c r="BD819" s="55">
        <f t="shared" si="62"/>
        <v>0.98622929522572267</v>
      </c>
      <c r="BE819" s="19">
        <f t="shared" si="63"/>
        <v>1.0455667424488471</v>
      </c>
      <c r="BF819" s="19">
        <f t="shared" si="65"/>
        <v>1.0664371549204286</v>
      </c>
      <c r="BG819" s="19">
        <f t="shared" si="61"/>
        <v>1.0488405326404677</v>
      </c>
    </row>
    <row r="820" spans="1:59">
      <c r="A820" s="24">
        <v>819</v>
      </c>
      <c r="B820" s="31">
        <v>2008148</v>
      </c>
      <c r="C820" s="32" t="s">
        <v>818</v>
      </c>
      <c r="D820" s="21">
        <v>3</v>
      </c>
      <c r="E820" s="22">
        <v>5</v>
      </c>
      <c r="F820" s="22">
        <v>9</v>
      </c>
      <c r="G820" s="22">
        <v>22</v>
      </c>
      <c r="H820" s="22">
        <v>26</v>
      </c>
      <c r="I820" s="22">
        <v>28</v>
      </c>
      <c r="J820" s="23">
        <v>9</v>
      </c>
      <c r="Q820" s="33"/>
      <c r="R820" s="33"/>
      <c r="S820" s="33"/>
      <c r="T820" s="33"/>
      <c r="U820" s="33"/>
      <c r="V820" s="33"/>
      <c r="X820" s="34"/>
      <c r="Y820" s="33"/>
      <c r="Z820" s="33"/>
      <c r="AA820" s="33"/>
      <c r="AB820" s="33"/>
      <c r="AC820" s="35"/>
      <c r="AD820" s="33"/>
      <c r="AE820" s="33"/>
      <c r="AF820" s="33"/>
      <c r="AG820" s="33"/>
      <c r="AH820" s="33"/>
      <c r="AI820" s="33"/>
      <c r="AJ820" s="36"/>
      <c r="AK820" s="10">
        <v>6</v>
      </c>
      <c r="AL820" s="11">
        <v>9</v>
      </c>
      <c r="AM820" s="11">
        <v>13</v>
      </c>
      <c r="AN820" s="11">
        <v>21</v>
      </c>
      <c r="AO820" s="11">
        <v>16</v>
      </c>
      <c r="AP820" s="11">
        <v>21</v>
      </c>
      <c r="AQ820" s="11">
        <v>21</v>
      </c>
      <c r="AR820" s="11">
        <v>33</v>
      </c>
      <c r="AS820" s="11">
        <v>27</v>
      </c>
      <c r="AT820" s="11">
        <v>33</v>
      </c>
      <c r="AU820" s="11">
        <v>28</v>
      </c>
      <c r="AV820" s="11">
        <v>37</v>
      </c>
      <c r="AW820" s="12">
        <v>48</v>
      </c>
      <c r="AX820" s="13">
        <v>45</v>
      </c>
      <c r="AY820" s="13">
        <v>42</v>
      </c>
      <c r="AZ820" s="13">
        <v>39</v>
      </c>
      <c r="BA820" s="13">
        <v>36</v>
      </c>
      <c r="BB820" s="14">
        <v>33</v>
      </c>
      <c r="BC820" s="19">
        <f t="shared" si="64"/>
        <v>42</v>
      </c>
      <c r="BD820" s="55">
        <f t="shared" si="62"/>
        <v>1.0189671971419292</v>
      </c>
      <c r="BE820" s="19">
        <f t="shared" si="63"/>
        <v>1.0251055537512179</v>
      </c>
      <c r="BF820" s="19">
        <f t="shared" si="65"/>
        <v>1.0418837284832738</v>
      </c>
      <c r="BG820" s="19">
        <f t="shared" ref="BG820:BG883" si="66">IF($B820="","",SUM($BC771:$BC820)/50/$BM$3)</f>
        <v>1.0406560571614161</v>
      </c>
    </row>
    <row r="821" spans="1:59">
      <c r="A821" s="24">
        <v>820</v>
      </c>
      <c r="B821" s="31">
        <v>2008149</v>
      </c>
      <c r="C821" s="32" t="s">
        <v>819</v>
      </c>
      <c r="D821" s="21">
        <v>10</v>
      </c>
      <c r="E821" s="22">
        <v>14</v>
      </c>
      <c r="F821" s="22">
        <v>22</v>
      </c>
      <c r="G821" s="22">
        <v>28</v>
      </c>
      <c r="H821" s="22">
        <v>29</v>
      </c>
      <c r="I821" s="22">
        <v>33</v>
      </c>
      <c r="J821" s="23">
        <v>2</v>
      </c>
      <c r="Q821" s="33"/>
      <c r="R821" s="33"/>
      <c r="S821" s="33"/>
      <c r="T821" s="33"/>
      <c r="U821" s="33"/>
      <c r="V821" s="33"/>
      <c r="X821" s="34"/>
      <c r="Y821" s="33"/>
      <c r="Z821" s="33"/>
      <c r="AA821" s="33"/>
      <c r="AB821" s="33"/>
      <c r="AC821" s="35"/>
      <c r="AD821" s="33"/>
      <c r="AE821" s="33"/>
      <c r="AF821" s="33"/>
      <c r="AG821" s="33"/>
      <c r="AH821" s="33"/>
      <c r="AI821" s="33"/>
      <c r="AJ821" s="36"/>
      <c r="AK821" s="10">
        <v>7</v>
      </c>
      <c r="AL821" s="11">
        <v>8</v>
      </c>
      <c r="AM821" s="11">
        <v>16</v>
      </c>
      <c r="AN821" s="11">
        <v>22</v>
      </c>
      <c r="AO821" s="11">
        <v>10</v>
      </c>
      <c r="AP821" s="11">
        <v>24</v>
      </c>
      <c r="AQ821" s="11">
        <v>19</v>
      </c>
      <c r="AR821" s="11">
        <v>26</v>
      </c>
      <c r="AS821" s="11">
        <v>26</v>
      </c>
      <c r="AT821" s="11">
        <v>40</v>
      </c>
      <c r="AU821" s="11">
        <v>32</v>
      </c>
      <c r="AV821" s="11">
        <v>24</v>
      </c>
      <c r="AW821" s="12">
        <v>61</v>
      </c>
      <c r="AX821" s="13">
        <v>56</v>
      </c>
      <c r="AY821" s="13">
        <v>68</v>
      </c>
      <c r="AZ821" s="13">
        <v>64</v>
      </c>
      <c r="BA821" s="13">
        <v>60</v>
      </c>
      <c r="BB821" s="14">
        <v>56</v>
      </c>
      <c r="BC821" s="19">
        <f t="shared" si="64"/>
        <v>68</v>
      </c>
      <c r="BD821" s="55">
        <f t="shared" si="62"/>
        <v>1.0721662877557647</v>
      </c>
      <c r="BE821" s="19">
        <f t="shared" si="63"/>
        <v>1.0783046443650537</v>
      </c>
      <c r="BF821" s="19">
        <f t="shared" si="65"/>
        <v>1.0648002598246185</v>
      </c>
      <c r="BG821" s="19">
        <f t="shared" si="66"/>
        <v>1.0443390711269893</v>
      </c>
    </row>
    <row r="822" spans="1:59">
      <c r="A822" s="24">
        <v>821</v>
      </c>
      <c r="B822" s="31">
        <v>2008150</v>
      </c>
      <c r="C822" s="32" t="s">
        <v>820</v>
      </c>
      <c r="D822" s="21">
        <v>4</v>
      </c>
      <c r="E822" s="22">
        <v>19</v>
      </c>
      <c r="F822" s="22">
        <v>22</v>
      </c>
      <c r="G822" s="22">
        <v>24</v>
      </c>
      <c r="H822" s="22">
        <v>29</v>
      </c>
      <c r="I822" s="22">
        <v>32</v>
      </c>
      <c r="J822" s="23">
        <v>2</v>
      </c>
      <c r="Q822" s="33"/>
      <c r="R822" s="33"/>
      <c r="S822" s="33"/>
      <c r="T822" s="33"/>
      <c r="U822" s="33"/>
      <c r="V822" s="33"/>
      <c r="X822" s="34"/>
      <c r="Y822" s="33"/>
      <c r="Z822" s="33"/>
      <c r="AA822" s="33"/>
      <c r="AB822" s="33"/>
      <c r="AC822" s="35"/>
      <c r="AD822" s="33"/>
      <c r="AE822" s="33"/>
      <c r="AF822" s="33"/>
      <c r="AG822" s="33"/>
      <c r="AH822" s="33"/>
      <c r="AI822" s="33"/>
      <c r="AJ822" s="36"/>
      <c r="AK822" s="10">
        <v>7</v>
      </c>
      <c r="AL822" s="11">
        <v>6</v>
      </c>
      <c r="AM822" s="11">
        <v>20</v>
      </c>
      <c r="AN822" s="11">
        <v>16</v>
      </c>
      <c r="AO822" s="11">
        <v>18</v>
      </c>
      <c r="AP822" s="11">
        <v>18</v>
      </c>
      <c r="AQ822" s="11">
        <v>22</v>
      </c>
      <c r="AR822" s="11">
        <v>30</v>
      </c>
      <c r="AS822" s="11">
        <v>31</v>
      </c>
      <c r="AT822" s="11">
        <v>34</v>
      </c>
      <c r="AU822" s="11">
        <v>39</v>
      </c>
      <c r="AV822" s="11">
        <v>32</v>
      </c>
      <c r="AW822" s="12">
        <v>40</v>
      </c>
      <c r="AX822" s="13">
        <v>34</v>
      </c>
      <c r="AY822" s="13">
        <v>45</v>
      </c>
      <c r="AZ822" s="13">
        <v>40</v>
      </c>
      <c r="BA822" s="13">
        <v>35</v>
      </c>
      <c r="BB822" s="14">
        <v>50</v>
      </c>
      <c r="BC822" s="19">
        <f t="shared" si="64"/>
        <v>45</v>
      </c>
      <c r="BD822" s="55">
        <f t="shared" si="62"/>
        <v>1.0639818122767133</v>
      </c>
      <c r="BE822" s="19">
        <f t="shared" si="63"/>
        <v>1.0148749594024034</v>
      </c>
      <c r="BF822" s="19">
        <f t="shared" si="65"/>
        <v>1.0451575186748945</v>
      </c>
      <c r="BG822" s="19">
        <f t="shared" si="66"/>
        <v>1.0435206235790842</v>
      </c>
    </row>
    <row r="823" spans="1:59">
      <c r="A823" s="24">
        <v>822</v>
      </c>
      <c r="B823" s="31">
        <v>2008151</v>
      </c>
      <c r="C823" s="32" t="s">
        <v>821</v>
      </c>
      <c r="D823" s="21">
        <v>6</v>
      </c>
      <c r="E823" s="22">
        <v>8</v>
      </c>
      <c r="F823" s="22">
        <v>10</v>
      </c>
      <c r="G823" s="22">
        <v>14</v>
      </c>
      <c r="H823" s="22">
        <v>17</v>
      </c>
      <c r="I823" s="22">
        <v>19</v>
      </c>
      <c r="J823" s="23">
        <v>6</v>
      </c>
      <c r="Q823" s="33"/>
      <c r="R823" s="33"/>
      <c r="S823" s="33"/>
      <c r="T823" s="33"/>
      <c r="U823" s="33"/>
      <c r="V823" s="33"/>
      <c r="X823" s="34"/>
      <c r="Y823" s="33"/>
      <c r="Z823" s="33"/>
      <c r="AA823" s="33"/>
      <c r="AB823" s="33"/>
      <c r="AC823" s="35"/>
      <c r="AD823" s="33"/>
      <c r="AE823" s="33"/>
      <c r="AF823" s="33"/>
      <c r="AG823" s="33"/>
      <c r="AH823" s="33"/>
      <c r="AI823" s="33"/>
      <c r="AJ823" s="36"/>
      <c r="AK823" s="10">
        <v>8</v>
      </c>
      <c r="AL823" s="11">
        <v>10</v>
      </c>
      <c r="AM823" s="11">
        <v>14</v>
      </c>
      <c r="AN823" s="11">
        <v>14</v>
      </c>
      <c r="AO823" s="11">
        <v>18</v>
      </c>
      <c r="AP823" s="11">
        <v>18</v>
      </c>
      <c r="AQ823" s="11">
        <v>29</v>
      </c>
      <c r="AR823" s="11">
        <v>34</v>
      </c>
      <c r="AS823" s="11">
        <v>41</v>
      </c>
      <c r="AT823" s="11">
        <v>38</v>
      </c>
      <c r="AU823" s="11">
        <v>35</v>
      </c>
      <c r="AV823" s="11">
        <v>32</v>
      </c>
      <c r="AW823" s="12">
        <v>44</v>
      </c>
      <c r="AX823" s="13">
        <v>42</v>
      </c>
      <c r="AY823" s="13">
        <v>40</v>
      </c>
      <c r="AZ823" s="13">
        <v>56</v>
      </c>
      <c r="BA823" s="13">
        <v>55</v>
      </c>
      <c r="BB823" s="14">
        <v>74</v>
      </c>
      <c r="BC823" s="19">
        <f t="shared" si="64"/>
        <v>40</v>
      </c>
      <c r="BD823" s="55">
        <f t="shared" si="62"/>
        <v>1.0394283858395583</v>
      </c>
      <c r="BE823" s="19">
        <f t="shared" si="63"/>
        <v>0.98418317635595975</v>
      </c>
      <c r="BF823" s="19">
        <f t="shared" si="65"/>
        <v>1.0312439103605067</v>
      </c>
      <c r="BG823" s="19">
        <f t="shared" si="66"/>
        <v>1.0410652809353687</v>
      </c>
    </row>
    <row r="824" spans="1:59">
      <c r="A824" s="24">
        <v>823</v>
      </c>
      <c r="B824" s="31">
        <v>2008152</v>
      </c>
      <c r="C824" s="32" t="s">
        <v>822</v>
      </c>
      <c r="D824" s="21">
        <v>1</v>
      </c>
      <c r="E824" s="22">
        <v>4</v>
      </c>
      <c r="F824" s="22">
        <v>6</v>
      </c>
      <c r="G824" s="22">
        <v>22</v>
      </c>
      <c r="H824" s="22">
        <v>26</v>
      </c>
      <c r="I824" s="22">
        <v>30</v>
      </c>
      <c r="J824" s="23">
        <v>8</v>
      </c>
      <c r="Q824" s="33"/>
      <c r="R824" s="33"/>
      <c r="S824" s="33"/>
      <c r="T824" s="33"/>
      <c r="U824" s="33"/>
      <c r="V824" s="33"/>
      <c r="X824" s="34"/>
      <c r="Y824" s="33"/>
      <c r="Z824" s="33"/>
      <c r="AA824" s="33"/>
      <c r="AB824" s="33"/>
      <c r="AC824" s="35"/>
      <c r="AD824" s="33"/>
      <c r="AE824" s="33"/>
      <c r="AF824" s="33"/>
      <c r="AG824" s="33"/>
      <c r="AH824" s="33"/>
      <c r="AI824" s="33"/>
      <c r="AJ824" s="36"/>
      <c r="AK824" s="10">
        <v>5</v>
      </c>
      <c r="AL824" s="11">
        <v>9</v>
      </c>
      <c r="AM824" s="11">
        <v>9</v>
      </c>
      <c r="AN824" s="11">
        <v>11</v>
      </c>
      <c r="AO824" s="11">
        <v>19</v>
      </c>
      <c r="AP824" s="11">
        <v>25</v>
      </c>
      <c r="AQ824" s="11">
        <v>26</v>
      </c>
      <c r="AR824" s="11">
        <v>19</v>
      </c>
      <c r="AS824" s="11">
        <v>23</v>
      </c>
      <c r="AT824" s="11">
        <v>29</v>
      </c>
      <c r="AU824" s="11">
        <v>24</v>
      </c>
      <c r="AV824" s="11">
        <v>33</v>
      </c>
      <c r="AW824" s="12">
        <v>29</v>
      </c>
      <c r="AX824" s="13">
        <v>41</v>
      </c>
      <c r="AY824" s="13">
        <v>38</v>
      </c>
      <c r="AZ824" s="13">
        <v>35</v>
      </c>
      <c r="BA824" s="13">
        <v>32</v>
      </c>
      <c r="BB824" s="14">
        <v>29</v>
      </c>
      <c r="BC824" s="19">
        <f t="shared" si="64"/>
        <v>38</v>
      </c>
      <c r="BD824" s="55">
        <f t="shared" si="62"/>
        <v>0.95349139330951604</v>
      </c>
      <c r="BE824" s="19">
        <f t="shared" si="63"/>
        <v>0.96986034426761936</v>
      </c>
      <c r="BF824" s="19">
        <f t="shared" si="65"/>
        <v>1.0271516726209808</v>
      </c>
      <c r="BG824" s="19">
        <f t="shared" si="66"/>
        <v>1.0365638194218902</v>
      </c>
    </row>
    <row r="825" spans="1:59">
      <c r="A825" s="24">
        <v>824</v>
      </c>
      <c r="B825" s="31">
        <v>2008153</v>
      </c>
      <c r="C825" s="32" t="s">
        <v>823</v>
      </c>
      <c r="D825" s="21">
        <v>1</v>
      </c>
      <c r="E825" s="22">
        <v>4</v>
      </c>
      <c r="F825" s="22">
        <v>18</v>
      </c>
      <c r="G825" s="22">
        <v>21</v>
      </c>
      <c r="H825" s="22">
        <v>24</v>
      </c>
      <c r="I825" s="22">
        <v>30</v>
      </c>
      <c r="J825" s="23">
        <v>16</v>
      </c>
      <c r="Q825" s="33"/>
      <c r="R825" s="33"/>
      <c r="S825" s="33"/>
      <c r="T825" s="33"/>
      <c r="U825" s="33"/>
      <c r="V825" s="33"/>
      <c r="X825" s="34"/>
      <c r="Y825" s="33"/>
      <c r="Z825" s="33"/>
      <c r="AA825" s="33"/>
      <c r="AB825" s="33"/>
      <c r="AC825" s="35"/>
      <c r="AD825" s="33"/>
      <c r="AE825" s="33"/>
      <c r="AF825" s="33"/>
      <c r="AG825" s="33"/>
      <c r="AH825" s="33"/>
      <c r="AI825" s="33"/>
      <c r="AJ825" s="36"/>
      <c r="AK825" s="10">
        <v>2</v>
      </c>
      <c r="AL825" s="11">
        <v>6</v>
      </c>
      <c r="AM825" s="11">
        <v>13</v>
      </c>
      <c r="AN825" s="11">
        <v>8</v>
      </c>
      <c r="AO825" s="11">
        <v>14</v>
      </c>
      <c r="AP825" s="11">
        <v>18</v>
      </c>
      <c r="AQ825" s="11">
        <v>17</v>
      </c>
      <c r="AR825" s="11">
        <v>18</v>
      </c>
      <c r="AS825" s="11">
        <v>32</v>
      </c>
      <c r="AT825" s="11">
        <v>26</v>
      </c>
      <c r="AU825" s="11">
        <v>33</v>
      </c>
      <c r="AV825" s="11">
        <v>28</v>
      </c>
      <c r="AW825" s="12">
        <v>23</v>
      </c>
      <c r="AX825" s="13">
        <v>34</v>
      </c>
      <c r="AY825" s="13">
        <v>30</v>
      </c>
      <c r="AZ825" s="13">
        <v>26</v>
      </c>
      <c r="BA825" s="13">
        <v>41</v>
      </c>
      <c r="BB825" s="14">
        <v>38</v>
      </c>
      <c r="BC825" s="19">
        <f t="shared" si="64"/>
        <v>30</v>
      </c>
      <c r="BD825" s="55">
        <f t="shared" si="62"/>
        <v>0.90438454043520633</v>
      </c>
      <c r="BE825" s="19">
        <f t="shared" si="63"/>
        <v>0.9616758687885677</v>
      </c>
      <c r="BF825" s="19">
        <f t="shared" si="65"/>
        <v>1.0214225397856447</v>
      </c>
      <c r="BG825" s="19">
        <f t="shared" si="66"/>
        <v>1.027970120168886</v>
      </c>
    </row>
    <row r="826" spans="1:59">
      <c r="A826" s="24">
        <v>825</v>
      </c>
      <c r="B826" s="31">
        <v>2008154</v>
      </c>
      <c r="C826" s="32" t="s">
        <v>824</v>
      </c>
      <c r="D826" s="21">
        <v>2</v>
      </c>
      <c r="E826" s="22">
        <v>5</v>
      </c>
      <c r="F826" s="22">
        <v>7</v>
      </c>
      <c r="G826" s="22">
        <v>21</v>
      </c>
      <c r="H826" s="22">
        <v>22</v>
      </c>
      <c r="I826" s="22">
        <v>26</v>
      </c>
      <c r="J826" s="23">
        <v>8</v>
      </c>
      <c r="Q826" s="33"/>
      <c r="R826" s="33"/>
      <c r="S826" s="33"/>
      <c r="T826" s="33"/>
      <c r="U826" s="33"/>
      <c r="V826" s="33"/>
      <c r="X826" s="34"/>
      <c r="Y826" s="33"/>
      <c r="Z826" s="33"/>
      <c r="AA826" s="33"/>
      <c r="AB826" s="33"/>
      <c r="AC826" s="35"/>
      <c r="AD826" s="33"/>
      <c r="AE826" s="33"/>
      <c r="AF826" s="33"/>
      <c r="AG826" s="33"/>
      <c r="AH826" s="33"/>
      <c r="AI826" s="33"/>
      <c r="AJ826" s="36"/>
      <c r="AK826" s="10">
        <v>8</v>
      </c>
      <c r="AL826" s="11">
        <v>11</v>
      </c>
      <c r="AM826" s="11">
        <v>8</v>
      </c>
      <c r="AN826" s="11">
        <v>17</v>
      </c>
      <c r="AO826" s="11">
        <v>13</v>
      </c>
      <c r="AP826" s="11">
        <v>27</v>
      </c>
      <c r="AQ826" s="11">
        <v>29</v>
      </c>
      <c r="AR826" s="11">
        <v>23</v>
      </c>
      <c r="AS826" s="11">
        <v>28</v>
      </c>
      <c r="AT826" s="11">
        <v>35</v>
      </c>
      <c r="AU826" s="11">
        <v>31</v>
      </c>
      <c r="AV826" s="11">
        <v>41</v>
      </c>
      <c r="AW826" s="12">
        <v>38</v>
      </c>
      <c r="AX826" s="13">
        <v>35</v>
      </c>
      <c r="AY826" s="13">
        <v>32</v>
      </c>
      <c r="AZ826" s="13">
        <v>29</v>
      </c>
      <c r="BA826" s="13">
        <v>26</v>
      </c>
      <c r="BB826" s="14">
        <v>23</v>
      </c>
      <c r="BC826" s="19">
        <f t="shared" si="64"/>
        <v>32</v>
      </c>
      <c r="BD826" s="55">
        <f t="shared" si="62"/>
        <v>0.75706398181227674</v>
      </c>
      <c r="BE826" s="19">
        <f t="shared" si="63"/>
        <v>0.91461513478402079</v>
      </c>
      <c r="BF826" s="19">
        <f t="shared" si="65"/>
        <v>1.0189671971419292</v>
      </c>
      <c r="BG826" s="19">
        <f t="shared" si="66"/>
        <v>1.0255147775251705</v>
      </c>
    </row>
    <row r="827" spans="1:59">
      <c r="A827" s="24">
        <v>826</v>
      </c>
      <c r="B827" s="31">
        <v>2009001</v>
      </c>
      <c r="C827" s="32" t="s">
        <v>825</v>
      </c>
      <c r="D827" s="21">
        <v>4</v>
      </c>
      <c r="E827" s="22">
        <v>21</v>
      </c>
      <c r="F827" s="22">
        <v>23</v>
      </c>
      <c r="G827" s="22">
        <v>24</v>
      </c>
      <c r="H827" s="22">
        <v>30</v>
      </c>
      <c r="I827" s="22">
        <v>31</v>
      </c>
      <c r="J827" s="23">
        <v>4</v>
      </c>
      <c r="Q827" s="33"/>
      <c r="R827" s="33"/>
      <c r="S827" s="33"/>
      <c r="T827" s="33"/>
      <c r="U827" s="33"/>
      <c r="V827" s="33"/>
      <c r="X827" s="34"/>
      <c r="Y827" s="33"/>
      <c r="Z827" s="33"/>
      <c r="AA827" s="33"/>
      <c r="AB827" s="33"/>
      <c r="AC827" s="35"/>
      <c r="AD827" s="33"/>
      <c r="AE827" s="33"/>
      <c r="AF827" s="33"/>
      <c r="AG827" s="33"/>
      <c r="AH827" s="33"/>
      <c r="AI827" s="33"/>
      <c r="AJ827" s="36"/>
      <c r="AK827" s="10">
        <v>4</v>
      </c>
      <c r="AL827" s="11">
        <v>9</v>
      </c>
      <c r="AM827" s="11">
        <v>13</v>
      </c>
      <c r="AN827" s="11">
        <v>13</v>
      </c>
      <c r="AO827" s="11">
        <v>14</v>
      </c>
      <c r="AP827" s="11">
        <v>29</v>
      </c>
      <c r="AQ827" s="11">
        <v>25</v>
      </c>
      <c r="AR827" s="11">
        <v>13</v>
      </c>
      <c r="AS827" s="11">
        <v>34</v>
      </c>
      <c r="AT827" s="11">
        <v>37</v>
      </c>
      <c r="AU827" s="11">
        <v>42</v>
      </c>
      <c r="AV827" s="11">
        <v>35</v>
      </c>
      <c r="AW827" s="12">
        <v>28</v>
      </c>
      <c r="AX827" s="13">
        <v>53</v>
      </c>
      <c r="AY827" s="13">
        <v>48</v>
      </c>
      <c r="AZ827" s="13">
        <v>43</v>
      </c>
      <c r="BA827" s="13">
        <v>38</v>
      </c>
      <c r="BB827" s="14">
        <v>33</v>
      </c>
      <c r="BC827" s="19">
        <f t="shared" si="64"/>
        <v>48</v>
      </c>
      <c r="BD827" s="55">
        <f t="shared" si="62"/>
        <v>0.76934069503085423</v>
      </c>
      <c r="BE827" s="19">
        <f t="shared" si="63"/>
        <v>0.91666125365378359</v>
      </c>
      <c r="BF827" s="19">
        <f t="shared" si="65"/>
        <v>1.0148749594024034</v>
      </c>
      <c r="BG827" s="19">
        <f t="shared" si="66"/>
        <v>1.0275608963949334</v>
      </c>
    </row>
    <row r="828" spans="1:59">
      <c r="A828" s="24">
        <v>827</v>
      </c>
      <c r="B828" s="31">
        <v>2009002</v>
      </c>
      <c r="C828" s="32" t="s">
        <v>826</v>
      </c>
      <c r="D828" s="21">
        <v>10</v>
      </c>
      <c r="E828" s="22">
        <v>14</v>
      </c>
      <c r="F828" s="22">
        <v>17</v>
      </c>
      <c r="G828" s="22">
        <v>25</v>
      </c>
      <c r="H828" s="22">
        <v>29</v>
      </c>
      <c r="I828" s="22">
        <v>33</v>
      </c>
      <c r="J828" s="23">
        <v>14</v>
      </c>
      <c r="Q828" s="33"/>
      <c r="R828" s="33"/>
      <c r="S828" s="33"/>
      <c r="T828" s="33"/>
      <c r="U828" s="33"/>
      <c r="V828" s="33"/>
      <c r="X828" s="34"/>
      <c r="Y828" s="33"/>
      <c r="Z828" s="33"/>
      <c r="AA828" s="33"/>
      <c r="AB828" s="33"/>
      <c r="AC828" s="35"/>
      <c r="AD828" s="33"/>
      <c r="AE828" s="33"/>
      <c r="AF828" s="33"/>
      <c r="AG828" s="33"/>
      <c r="AH828" s="33"/>
      <c r="AI828" s="33"/>
      <c r="AJ828" s="36"/>
      <c r="AK828" s="10">
        <v>8</v>
      </c>
      <c r="AL828" s="11">
        <v>8</v>
      </c>
      <c r="AM828" s="11">
        <v>13</v>
      </c>
      <c r="AN828" s="11">
        <v>20</v>
      </c>
      <c r="AO828" s="11">
        <v>16</v>
      </c>
      <c r="AP828" s="11">
        <v>16</v>
      </c>
      <c r="AQ828" s="11">
        <v>29</v>
      </c>
      <c r="AR828" s="11">
        <v>28</v>
      </c>
      <c r="AS828" s="11">
        <v>29</v>
      </c>
      <c r="AT828" s="11">
        <v>32</v>
      </c>
      <c r="AU828" s="11">
        <v>37</v>
      </c>
      <c r="AV828" s="11">
        <v>30</v>
      </c>
      <c r="AW828" s="12">
        <v>53</v>
      </c>
      <c r="AX828" s="13">
        <v>48</v>
      </c>
      <c r="AY828" s="13">
        <v>60</v>
      </c>
      <c r="AZ828" s="13">
        <v>74</v>
      </c>
      <c r="BA828" s="13">
        <v>71</v>
      </c>
      <c r="BB828" s="14">
        <v>68</v>
      </c>
      <c r="BC828" s="19">
        <f t="shared" si="64"/>
        <v>60</v>
      </c>
      <c r="BD828" s="55">
        <f t="shared" si="62"/>
        <v>0.85118544982137057</v>
      </c>
      <c r="BE828" s="19">
        <f t="shared" si="63"/>
        <v>0.9453069178304645</v>
      </c>
      <c r="BF828" s="19">
        <f t="shared" si="65"/>
        <v>1.023059434881455</v>
      </c>
      <c r="BG828" s="19">
        <f t="shared" si="66"/>
        <v>1.027970120168886</v>
      </c>
    </row>
    <row r="829" spans="1:59">
      <c r="A829" s="24">
        <v>828</v>
      </c>
      <c r="B829" s="31">
        <v>2009003</v>
      </c>
      <c r="C829" s="32" t="s">
        <v>827</v>
      </c>
      <c r="D829" s="21">
        <v>2</v>
      </c>
      <c r="E829" s="22">
        <v>3</v>
      </c>
      <c r="F829" s="22">
        <v>6</v>
      </c>
      <c r="G829" s="22">
        <v>15</v>
      </c>
      <c r="H829" s="22">
        <v>25</v>
      </c>
      <c r="I829" s="22">
        <v>30</v>
      </c>
      <c r="J829" s="23">
        <v>2</v>
      </c>
      <c r="Q829" s="33"/>
      <c r="R829" s="33"/>
      <c r="S829" s="33"/>
      <c r="T829" s="33"/>
      <c r="U829" s="33"/>
      <c r="V829" s="33"/>
      <c r="X829" s="34"/>
      <c r="Y829" s="33"/>
      <c r="Z829" s="33"/>
      <c r="AA829" s="33"/>
      <c r="AB829" s="33"/>
      <c r="AC829" s="35"/>
      <c r="AD829" s="33"/>
      <c r="AE829" s="33"/>
      <c r="AF829" s="33"/>
      <c r="AG829" s="33"/>
      <c r="AH829" s="33"/>
      <c r="AI829" s="33"/>
      <c r="AJ829" s="36"/>
      <c r="AK829" s="10">
        <v>3</v>
      </c>
      <c r="AL829" s="11">
        <v>13</v>
      </c>
      <c r="AM829" s="11">
        <v>6</v>
      </c>
      <c r="AN829" s="11">
        <v>9</v>
      </c>
      <c r="AO829" s="11">
        <v>18</v>
      </c>
      <c r="AP829" s="11">
        <v>25</v>
      </c>
      <c r="AQ829" s="11">
        <v>27</v>
      </c>
      <c r="AR829" s="11">
        <v>21</v>
      </c>
      <c r="AS829" s="11">
        <v>26</v>
      </c>
      <c r="AT829" s="11">
        <v>21</v>
      </c>
      <c r="AU829" s="11">
        <v>29</v>
      </c>
      <c r="AV829" s="11">
        <v>25</v>
      </c>
      <c r="AW829" s="12">
        <v>21</v>
      </c>
      <c r="AX829" s="13">
        <v>49</v>
      </c>
      <c r="AY829" s="13">
        <v>47</v>
      </c>
      <c r="AZ829" s="13">
        <v>45</v>
      </c>
      <c r="BA829" s="13">
        <v>43</v>
      </c>
      <c r="BB829" s="14">
        <v>41</v>
      </c>
      <c r="BC829" s="19">
        <f t="shared" si="64"/>
        <v>47</v>
      </c>
      <c r="BD829" s="55">
        <f t="shared" si="62"/>
        <v>0.88801558947710291</v>
      </c>
      <c r="BE829" s="19">
        <f t="shared" si="63"/>
        <v>0.92075349139330953</v>
      </c>
      <c r="BF829" s="19">
        <f t="shared" si="65"/>
        <v>1.0025982461838259</v>
      </c>
      <c r="BG829" s="19">
        <f t="shared" si="66"/>
        <v>1.0267424488470283</v>
      </c>
    </row>
    <row r="830" spans="1:59">
      <c r="A830" s="24">
        <v>829</v>
      </c>
      <c r="B830" s="31">
        <v>2009004</v>
      </c>
      <c r="C830" s="32" t="s">
        <v>828</v>
      </c>
      <c r="D830" s="21">
        <v>3</v>
      </c>
      <c r="E830" s="22">
        <v>11</v>
      </c>
      <c r="F830" s="22">
        <v>13</v>
      </c>
      <c r="G830" s="22">
        <v>17</v>
      </c>
      <c r="H830" s="22">
        <v>28</v>
      </c>
      <c r="I830" s="22">
        <v>31</v>
      </c>
      <c r="J830" s="23">
        <v>3</v>
      </c>
      <c r="Q830" s="33"/>
      <c r="R830" s="33"/>
      <c r="S830" s="33"/>
      <c r="T830" s="33"/>
      <c r="U830" s="33"/>
      <c r="V830" s="33"/>
      <c r="X830" s="34"/>
      <c r="Y830" s="33"/>
      <c r="Z830" s="33"/>
      <c r="AA830" s="33"/>
      <c r="AB830" s="33"/>
      <c r="AC830" s="35"/>
      <c r="AD830" s="33"/>
      <c r="AE830" s="33"/>
      <c r="AF830" s="33"/>
      <c r="AG830" s="33"/>
      <c r="AH830" s="33"/>
      <c r="AI830" s="33"/>
      <c r="AJ830" s="36"/>
      <c r="AK830" s="10">
        <v>7</v>
      </c>
      <c r="AL830" s="11">
        <v>11</v>
      </c>
      <c r="AM830" s="11">
        <v>13</v>
      </c>
      <c r="AN830" s="11">
        <v>19</v>
      </c>
      <c r="AO830" s="11">
        <v>19</v>
      </c>
      <c r="AP830" s="11">
        <v>23</v>
      </c>
      <c r="AQ830" s="11">
        <v>22</v>
      </c>
      <c r="AR830" s="11">
        <v>23</v>
      </c>
      <c r="AS830" s="11">
        <v>26</v>
      </c>
      <c r="AT830" s="11">
        <v>31</v>
      </c>
      <c r="AU830" s="11">
        <v>25</v>
      </c>
      <c r="AV830" s="11">
        <v>33</v>
      </c>
      <c r="AW830" s="12">
        <v>43</v>
      </c>
      <c r="AX830" s="13">
        <v>55</v>
      </c>
      <c r="AY830" s="13">
        <v>52</v>
      </c>
      <c r="AZ830" s="13">
        <v>67</v>
      </c>
      <c r="BA830" s="13">
        <v>65</v>
      </c>
      <c r="BB830" s="14">
        <v>63</v>
      </c>
      <c r="BC830" s="19">
        <f t="shared" si="64"/>
        <v>52</v>
      </c>
      <c r="BD830" s="55">
        <f t="shared" si="62"/>
        <v>0.9780448197466709</v>
      </c>
      <c r="BE830" s="19">
        <f t="shared" si="63"/>
        <v>0.94121468009093856</v>
      </c>
      <c r="BF830" s="19">
        <f t="shared" si="65"/>
        <v>1.0017797986359207</v>
      </c>
      <c r="BG830" s="19">
        <f t="shared" si="66"/>
        <v>1.0263332250730757</v>
      </c>
    </row>
    <row r="831" spans="1:59">
      <c r="A831" s="24">
        <v>830</v>
      </c>
      <c r="B831" s="31">
        <v>2009005</v>
      </c>
      <c r="C831" s="32" t="s">
        <v>829</v>
      </c>
      <c r="D831" s="21">
        <v>1</v>
      </c>
      <c r="E831" s="22">
        <v>3</v>
      </c>
      <c r="F831" s="22">
        <v>8</v>
      </c>
      <c r="G831" s="22">
        <v>15</v>
      </c>
      <c r="H831" s="22">
        <v>17</v>
      </c>
      <c r="I831" s="22">
        <v>21</v>
      </c>
      <c r="J831" s="23">
        <v>13</v>
      </c>
      <c r="Q831" s="33"/>
      <c r="R831" s="33"/>
      <c r="S831" s="33"/>
      <c r="T831" s="33"/>
      <c r="U831" s="33"/>
      <c r="V831" s="33"/>
      <c r="X831" s="34"/>
      <c r="Y831" s="33"/>
      <c r="Z831" s="33"/>
      <c r="AA831" s="33"/>
      <c r="AB831" s="33"/>
      <c r="AC831" s="35"/>
      <c r="AD831" s="33"/>
      <c r="AE831" s="33"/>
      <c r="AF831" s="33"/>
      <c r="AG831" s="33"/>
      <c r="AH831" s="33"/>
      <c r="AI831" s="33"/>
      <c r="AJ831" s="36"/>
      <c r="AK831" s="10">
        <v>5</v>
      </c>
      <c r="AL831" s="11">
        <v>9</v>
      </c>
      <c r="AM831" s="11">
        <v>10</v>
      </c>
      <c r="AN831" s="11">
        <v>17</v>
      </c>
      <c r="AO831" s="11">
        <v>9</v>
      </c>
      <c r="AP831" s="11">
        <v>17</v>
      </c>
      <c r="AQ831" s="11">
        <v>29</v>
      </c>
      <c r="AR831" s="11">
        <v>25</v>
      </c>
      <c r="AS831" s="11">
        <v>32</v>
      </c>
      <c r="AT831" s="11">
        <v>29</v>
      </c>
      <c r="AU831" s="11">
        <v>26</v>
      </c>
      <c r="AV831" s="11">
        <v>23</v>
      </c>
      <c r="AW831" s="12">
        <v>20</v>
      </c>
      <c r="AX831" s="13">
        <v>33</v>
      </c>
      <c r="AY831" s="13">
        <v>31</v>
      </c>
      <c r="AZ831" s="13">
        <v>47</v>
      </c>
      <c r="BA831" s="13">
        <v>46</v>
      </c>
      <c r="BB831" s="14">
        <v>45</v>
      </c>
      <c r="BC831" s="19">
        <f t="shared" si="64"/>
        <v>31</v>
      </c>
      <c r="BD831" s="55">
        <f t="shared" si="62"/>
        <v>0.97395258200714518</v>
      </c>
      <c r="BE831" s="19">
        <f t="shared" si="63"/>
        <v>0.86550828190971085</v>
      </c>
      <c r="BF831" s="19">
        <f t="shared" si="65"/>
        <v>0.98131860993829167</v>
      </c>
      <c r="BG831" s="19">
        <f t="shared" si="66"/>
        <v>1.018148749594024</v>
      </c>
    </row>
    <row r="832" spans="1:59">
      <c r="A832" s="24">
        <v>831</v>
      </c>
      <c r="B832" s="31">
        <v>2009006</v>
      </c>
      <c r="C832" s="32" t="s">
        <v>830</v>
      </c>
      <c r="D832" s="21">
        <v>6</v>
      </c>
      <c r="E832" s="22">
        <v>12</v>
      </c>
      <c r="F832" s="22">
        <v>18</v>
      </c>
      <c r="G832" s="22">
        <v>20</v>
      </c>
      <c r="H832" s="22">
        <v>26</v>
      </c>
      <c r="I832" s="22">
        <v>33</v>
      </c>
      <c r="J832" s="23">
        <v>2</v>
      </c>
      <c r="Q832" s="33"/>
      <c r="R832" s="33"/>
      <c r="S832" s="33"/>
      <c r="T832" s="33"/>
      <c r="U832" s="33"/>
      <c r="V832" s="33"/>
      <c r="X832" s="34"/>
      <c r="Y832" s="33"/>
      <c r="Z832" s="33"/>
      <c r="AA832" s="33"/>
      <c r="AB832" s="33"/>
      <c r="AC832" s="35"/>
      <c r="AD832" s="33"/>
      <c r="AE832" s="33"/>
      <c r="AF832" s="33"/>
      <c r="AG832" s="33"/>
      <c r="AH832" s="33"/>
      <c r="AI832" s="33"/>
      <c r="AJ832" s="36"/>
      <c r="AK832" s="10">
        <v>4</v>
      </c>
      <c r="AL832" s="11">
        <v>7</v>
      </c>
      <c r="AM832" s="11">
        <v>10</v>
      </c>
      <c r="AN832" s="11">
        <v>7</v>
      </c>
      <c r="AO832" s="11">
        <v>31</v>
      </c>
      <c r="AP832" s="11">
        <v>19</v>
      </c>
      <c r="AQ832" s="11">
        <v>25</v>
      </c>
      <c r="AR832" s="11">
        <v>25</v>
      </c>
      <c r="AS832" s="11">
        <v>27</v>
      </c>
      <c r="AT832" s="11">
        <v>31</v>
      </c>
      <c r="AU832" s="11">
        <v>37</v>
      </c>
      <c r="AV832" s="11">
        <v>45</v>
      </c>
      <c r="AW832" s="12">
        <v>40</v>
      </c>
      <c r="AX832" s="13">
        <v>35</v>
      </c>
      <c r="AY832" s="13">
        <v>47</v>
      </c>
      <c r="AZ832" s="13">
        <v>43</v>
      </c>
      <c r="BA832" s="13">
        <v>58</v>
      </c>
      <c r="BB832" s="14">
        <v>55</v>
      </c>
      <c r="BC832" s="19">
        <f t="shared" si="64"/>
        <v>47</v>
      </c>
      <c r="BD832" s="55">
        <f t="shared" si="62"/>
        <v>0.96986034426761936</v>
      </c>
      <c r="BE832" s="19">
        <f t="shared" si="63"/>
        <v>0.86960051964923679</v>
      </c>
      <c r="BF832" s="19">
        <f t="shared" si="65"/>
        <v>0.97395258200714518</v>
      </c>
      <c r="BG832" s="19">
        <f t="shared" si="66"/>
        <v>1.0116011692107827</v>
      </c>
    </row>
    <row r="833" spans="1:59">
      <c r="A833" s="24">
        <v>832</v>
      </c>
      <c r="B833" s="31">
        <v>2009007</v>
      </c>
      <c r="C833" s="32" t="s">
        <v>831</v>
      </c>
      <c r="D833" s="21">
        <v>1</v>
      </c>
      <c r="E833" s="22">
        <v>5</v>
      </c>
      <c r="F833" s="22">
        <v>12</v>
      </c>
      <c r="G833" s="22">
        <v>23</v>
      </c>
      <c r="H833" s="22">
        <v>25</v>
      </c>
      <c r="I833" s="22">
        <v>26</v>
      </c>
      <c r="J833" s="23">
        <v>15</v>
      </c>
      <c r="Q833" s="33"/>
      <c r="R833" s="33"/>
      <c r="S833" s="33"/>
      <c r="T833" s="33"/>
      <c r="U833" s="33"/>
      <c r="V833" s="33"/>
      <c r="X833" s="34"/>
      <c r="Y833" s="33"/>
      <c r="Z833" s="33"/>
      <c r="AA833" s="33"/>
      <c r="AB833" s="33"/>
      <c r="AC833" s="35"/>
      <c r="AD833" s="33"/>
      <c r="AE833" s="33"/>
      <c r="AF833" s="33"/>
      <c r="AG833" s="33"/>
      <c r="AH833" s="33"/>
      <c r="AI833" s="33"/>
      <c r="AJ833" s="36"/>
      <c r="AK833" s="10">
        <v>8</v>
      </c>
      <c r="AL833" s="11">
        <v>8</v>
      </c>
      <c r="AM833" s="11">
        <v>7</v>
      </c>
      <c r="AN833" s="11">
        <v>14</v>
      </c>
      <c r="AO833" s="11">
        <v>22</v>
      </c>
      <c r="AP833" s="11">
        <v>20</v>
      </c>
      <c r="AQ833" s="11">
        <v>29</v>
      </c>
      <c r="AR833" s="11">
        <v>22</v>
      </c>
      <c r="AS833" s="11">
        <v>15</v>
      </c>
      <c r="AT833" s="11">
        <v>20</v>
      </c>
      <c r="AU833" s="11">
        <v>40</v>
      </c>
      <c r="AV833" s="11">
        <v>50</v>
      </c>
      <c r="AW833" s="12">
        <v>47</v>
      </c>
      <c r="AX833" s="13">
        <v>44</v>
      </c>
      <c r="AY833" s="13">
        <v>41</v>
      </c>
      <c r="AZ833" s="13">
        <v>38</v>
      </c>
      <c r="BA833" s="13">
        <v>35</v>
      </c>
      <c r="BB833" s="14">
        <v>32</v>
      </c>
      <c r="BC833" s="19">
        <f t="shared" si="64"/>
        <v>41</v>
      </c>
      <c r="BD833" s="55">
        <f t="shared" si="62"/>
        <v>0.89210782721662885</v>
      </c>
      <c r="BE833" s="19">
        <f t="shared" si="63"/>
        <v>0.87164663851899971</v>
      </c>
      <c r="BF833" s="19">
        <f t="shared" si="65"/>
        <v>0.96822344917180903</v>
      </c>
      <c r="BG833" s="19">
        <f t="shared" si="66"/>
        <v>1.0111919454368301</v>
      </c>
    </row>
    <row r="834" spans="1:59">
      <c r="A834" s="24">
        <v>833</v>
      </c>
      <c r="B834" s="31">
        <v>2009008</v>
      </c>
      <c r="C834" s="32" t="s">
        <v>832</v>
      </c>
      <c r="D834" s="21">
        <v>4</v>
      </c>
      <c r="E834" s="22">
        <v>15</v>
      </c>
      <c r="F834" s="22">
        <v>16</v>
      </c>
      <c r="G834" s="22">
        <v>22</v>
      </c>
      <c r="H834" s="22">
        <v>32</v>
      </c>
      <c r="I834" s="22">
        <v>33</v>
      </c>
      <c r="J834" s="23">
        <v>2</v>
      </c>
      <c r="Q834" s="33"/>
      <c r="R834" s="33"/>
      <c r="S834" s="33"/>
      <c r="T834" s="33"/>
      <c r="U834" s="33"/>
      <c r="V834" s="33"/>
      <c r="X834" s="34"/>
      <c r="Y834" s="33"/>
      <c r="Z834" s="33"/>
      <c r="AA834" s="33"/>
      <c r="AB834" s="33"/>
      <c r="AC834" s="35"/>
      <c r="AD834" s="33"/>
      <c r="AE834" s="33"/>
      <c r="AF834" s="33"/>
      <c r="AG834" s="33"/>
      <c r="AH834" s="33"/>
      <c r="AI834" s="33"/>
      <c r="AJ834" s="36"/>
      <c r="AK834" s="10">
        <v>5</v>
      </c>
      <c r="AL834" s="11">
        <v>6</v>
      </c>
      <c r="AM834" s="11">
        <v>12</v>
      </c>
      <c r="AN834" s="11">
        <v>20</v>
      </c>
      <c r="AO834" s="11">
        <v>17</v>
      </c>
      <c r="AP834" s="11">
        <v>18</v>
      </c>
      <c r="AQ834" s="11">
        <v>32</v>
      </c>
      <c r="AR834" s="11">
        <v>22</v>
      </c>
      <c r="AS834" s="11">
        <v>23</v>
      </c>
      <c r="AT834" s="11">
        <v>38</v>
      </c>
      <c r="AU834" s="11">
        <v>31</v>
      </c>
      <c r="AV834" s="11">
        <v>24</v>
      </c>
      <c r="AW834" s="12">
        <v>17</v>
      </c>
      <c r="AX834" s="13">
        <v>26</v>
      </c>
      <c r="AY834" s="13">
        <v>71</v>
      </c>
      <c r="AZ834" s="13">
        <v>68</v>
      </c>
      <c r="BA834" s="13">
        <v>65</v>
      </c>
      <c r="BB834" s="14">
        <v>62</v>
      </c>
      <c r="BC834" s="19">
        <f t="shared" si="64"/>
        <v>71</v>
      </c>
      <c r="BD834" s="55">
        <f t="shared" si="62"/>
        <v>0.99032153296524839</v>
      </c>
      <c r="BE834" s="19">
        <f t="shared" si="63"/>
        <v>0.93916856122117565</v>
      </c>
      <c r="BF834" s="19">
        <f t="shared" si="65"/>
        <v>0.98459240012991223</v>
      </c>
      <c r="BG834" s="19">
        <f t="shared" si="66"/>
        <v>1.0218317635595973</v>
      </c>
    </row>
    <row r="835" spans="1:59">
      <c r="A835" s="24">
        <v>834</v>
      </c>
      <c r="B835" s="31">
        <v>2009009</v>
      </c>
      <c r="C835" s="32" t="s">
        <v>833</v>
      </c>
      <c r="D835" s="21">
        <v>8</v>
      </c>
      <c r="E835" s="22">
        <v>15</v>
      </c>
      <c r="F835" s="22">
        <v>21</v>
      </c>
      <c r="G835" s="22">
        <v>30</v>
      </c>
      <c r="H835" s="22">
        <v>31</v>
      </c>
      <c r="I835" s="22">
        <v>33</v>
      </c>
      <c r="J835" s="23">
        <v>2</v>
      </c>
      <c r="Q835" s="33"/>
      <c r="R835" s="33"/>
      <c r="S835" s="33"/>
      <c r="T835" s="33"/>
      <c r="U835" s="33"/>
      <c r="V835" s="33"/>
      <c r="X835" s="34"/>
      <c r="Y835" s="33"/>
      <c r="Z835" s="33"/>
      <c r="AA835" s="33"/>
      <c r="AB835" s="33"/>
      <c r="AC835" s="35"/>
      <c r="AD835" s="33"/>
      <c r="AE835" s="33"/>
      <c r="AF835" s="33"/>
      <c r="AG835" s="33"/>
      <c r="AH835" s="33"/>
      <c r="AI835" s="33"/>
      <c r="AJ835" s="36"/>
      <c r="AK835" s="10">
        <v>3</v>
      </c>
      <c r="AL835" s="11">
        <v>10</v>
      </c>
      <c r="AM835" s="11">
        <v>8</v>
      </c>
      <c r="AN835" s="11">
        <v>12</v>
      </c>
      <c r="AO835" s="11">
        <v>12</v>
      </c>
      <c r="AP835" s="11">
        <v>26</v>
      </c>
      <c r="AQ835" s="11">
        <v>30</v>
      </c>
      <c r="AR835" s="11">
        <v>18</v>
      </c>
      <c r="AS835" s="11">
        <v>39</v>
      </c>
      <c r="AT835" s="11">
        <v>42</v>
      </c>
      <c r="AU835" s="11">
        <v>34</v>
      </c>
      <c r="AV835" s="11">
        <v>26</v>
      </c>
      <c r="AW835" s="12">
        <v>18</v>
      </c>
      <c r="AX835" s="13">
        <v>58</v>
      </c>
      <c r="AY835" s="13">
        <v>70</v>
      </c>
      <c r="AZ835" s="13">
        <v>66</v>
      </c>
      <c r="BA835" s="13">
        <v>62</v>
      </c>
      <c r="BB835" s="14">
        <v>58</v>
      </c>
      <c r="BC835" s="19">
        <f t="shared" si="64"/>
        <v>70</v>
      </c>
      <c r="BD835" s="55">
        <f t="shared" si="62"/>
        <v>1.0639818122767133</v>
      </c>
      <c r="BE835" s="19">
        <f t="shared" si="63"/>
        <v>1.0210133160116921</v>
      </c>
      <c r="BF835" s="19">
        <f t="shared" si="65"/>
        <v>0.99932445599220532</v>
      </c>
      <c r="BG835" s="19">
        <f t="shared" si="66"/>
        <v>1.0332900292302696</v>
      </c>
    </row>
    <row r="836" spans="1:59">
      <c r="A836" s="24">
        <v>835</v>
      </c>
      <c r="B836" s="31">
        <v>2009010</v>
      </c>
      <c r="C836" s="32" t="s">
        <v>834</v>
      </c>
      <c r="D836" s="21">
        <v>3</v>
      </c>
      <c r="E836" s="22">
        <v>10</v>
      </c>
      <c r="F836" s="22">
        <v>17</v>
      </c>
      <c r="G836" s="22">
        <v>19</v>
      </c>
      <c r="H836" s="22">
        <v>20</v>
      </c>
      <c r="I836" s="22">
        <v>24</v>
      </c>
      <c r="J836" s="23">
        <v>2</v>
      </c>
      <c r="Q836" s="33"/>
      <c r="R836" s="33"/>
      <c r="S836" s="33"/>
      <c r="T836" s="33"/>
      <c r="U836" s="33"/>
      <c r="V836" s="33"/>
      <c r="X836" s="34"/>
      <c r="Y836" s="33"/>
      <c r="Z836" s="33"/>
      <c r="AA836" s="33"/>
      <c r="AB836" s="33"/>
      <c r="AC836" s="35"/>
      <c r="AD836" s="33"/>
      <c r="AE836" s="33"/>
      <c r="AF836" s="33"/>
      <c r="AG836" s="33"/>
      <c r="AH836" s="33"/>
      <c r="AI836" s="33"/>
      <c r="AJ836" s="36"/>
      <c r="AK836" s="10">
        <v>6</v>
      </c>
      <c r="AL836" s="11">
        <v>9</v>
      </c>
      <c r="AM836" s="11">
        <v>13</v>
      </c>
      <c r="AN836" s="11">
        <v>15</v>
      </c>
      <c r="AO836" s="11">
        <v>23</v>
      </c>
      <c r="AP836" s="11">
        <v>13</v>
      </c>
      <c r="AQ836" s="11">
        <v>21</v>
      </c>
      <c r="AR836" s="11">
        <v>23</v>
      </c>
      <c r="AS836" s="11">
        <v>38</v>
      </c>
      <c r="AT836" s="11">
        <v>33</v>
      </c>
      <c r="AU836" s="11">
        <v>41</v>
      </c>
      <c r="AV836" s="11">
        <v>37</v>
      </c>
      <c r="AW836" s="12">
        <v>33</v>
      </c>
      <c r="AX836" s="13">
        <v>29</v>
      </c>
      <c r="AY836" s="13">
        <v>25</v>
      </c>
      <c r="AZ836" s="13">
        <v>39</v>
      </c>
      <c r="BA836" s="13">
        <v>36</v>
      </c>
      <c r="BB836" s="14">
        <v>53</v>
      </c>
      <c r="BC836" s="19">
        <f t="shared" si="64"/>
        <v>25</v>
      </c>
      <c r="BD836" s="55">
        <f t="shared" si="62"/>
        <v>1.0394283858395583</v>
      </c>
      <c r="BE836" s="19">
        <f t="shared" si="63"/>
        <v>1.0066904839233517</v>
      </c>
      <c r="BF836" s="19">
        <f t="shared" si="65"/>
        <v>0.98541084767781739</v>
      </c>
      <c r="BG836" s="19">
        <f t="shared" si="66"/>
        <v>1.0251055537512179</v>
      </c>
    </row>
    <row r="837" spans="1:59">
      <c r="A837" s="24">
        <v>836</v>
      </c>
      <c r="B837" s="31">
        <v>2009011</v>
      </c>
      <c r="C837" s="32" t="s">
        <v>835</v>
      </c>
      <c r="D837" s="21">
        <v>2</v>
      </c>
      <c r="E837" s="22">
        <v>4</v>
      </c>
      <c r="F837" s="22">
        <v>13</v>
      </c>
      <c r="G837" s="22">
        <v>14</v>
      </c>
      <c r="H837" s="22">
        <v>18</v>
      </c>
      <c r="I837" s="22">
        <v>23</v>
      </c>
      <c r="J837" s="23">
        <v>15</v>
      </c>
      <c r="Q837" s="33"/>
      <c r="R837" s="33"/>
      <c r="S837" s="33"/>
      <c r="T837" s="33"/>
      <c r="U837" s="33"/>
      <c r="V837" s="33"/>
      <c r="X837" s="34"/>
      <c r="Y837" s="33"/>
      <c r="Z837" s="33"/>
      <c r="AA837" s="33"/>
      <c r="AB837" s="33"/>
      <c r="AC837" s="35"/>
      <c r="AD837" s="33"/>
      <c r="AE837" s="33"/>
      <c r="AF837" s="33"/>
      <c r="AG837" s="33"/>
      <c r="AH837" s="33"/>
      <c r="AI837" s="33"/>
      <c r="AJ837" s="36"/>
      <c r="AK837" s="10">
        <v>8</v>
      </c>
      <c r="AL837" s="11">
        <v>10</v>
      </c>
      <c r="AM837" s="11">
        <v>19</v>
      </c>
      <c r="AN837" s="11">
        <v>14</v>
      </c>
      <c r="AO837" s="11">
        <v>18</v>
      </c>
      <c r="AP837" s="11">
        <v>26</v>
      </c>
      <c r="AQ837" s="11">
        <v>20</v>
      </c>
      <c r="AR837" s="11">
        <v>24</v>
      </c>
      <c r="AS837" s="11">
        <v>19</v>
      </c>
      <c r="AT837" s="11">
        <v>26</v>
      </c>
      <c r="AU837" s="11">
        <v>22</v>
      </c>
      <c r="AV837" s="11">
        <v>32</v>
      </c>
      <c r="AW837" s="12">
        <v>44</v>
      </c>
      <c r="AX837" s="13">
        <v>42</v>
      </c>
      <c r="AY837" s="13">
        <v>40</v>
      </c>
      <c r="AZ837" s="13">
        <v>38</v>
      </c>
      <c r="BA837" s="13">
        <v>55</v>
      </c>
      <c r="BB837" s="14">
        <v>54</v>
      </c>
      <c r="BC837" s="19">
        <f t="shared" si="64"/>
        <v>40</v>
      </c>
      <c r="BD837" s="55">
        <f t="shared" si="62"/>
        <v>1.0107827216628775</v>
      </c>
      <c r="BE837" s="19">
        <f t="shared" si="63"/>
        <v>0.99032153296524839</v>
      </c>
      <c r="BF837" s="19">
        <f t="shared" si="65"/>
        <v>0.95594673595323154</v>
      </c>
      <c r="BG837" s="19">
        <f t="shared" si="66"/>
        <v>1.0242871062033128</v>
      </c>
    </row>
    <row r="838" spans="1:59">
      <c r="A838" s="24">
        <v>837</v>
      </c>
      <c r="B838" s="31">
        <v>2009012</v>
      </c>
      <c r="C838" s="32" t="s">
        <v>836</v>
      </c>
      <c r="D838" s="21">
        <v>5</v>
      </c>
      <c r="E838" s="22">
        <v>11</v>
      </c>
      <c r="F838" s="22">
        <v>14</v>
      </c>
      <c r="G838" s="22">
        <v>17</v>
      </c>
      <c r="H838" s="22">
        <v>18</v>
      </c>
      <c r="I838" s="22">
        <v>28</v>
      </c>
      <c r="J838" s="23">
        <v>1</v>
      </c>
      <c r="Q838" s="33"/>
      <c r="R838" s="33"/>
      <c r="S838" s="33"/>
      <c r="T838" s="33"/>
      <c r="U838" s="33"/>
      <c r="V838" s="33"/>
      <c r="X838" s="34"/>
      <c r="Y838" s="33"/>
      <c r="Z838" s="33"/>
      <c r="AA838" s="33"/>
      <c r="AB838" s="33"/>
      <c r="AC838" s="35"/>
      <c r="AD838" s="33"/>
      <c r="AE838" s="33"/>
      <c r="AF838" s="33"/>
      <c r="AG838" s="33"/>
      <c r="AH838" s="33"/>
      <c r="AI838" s="33"/>
      <c r="AJ838" s="36"/>
      <c r="AK838" s="10">
        <v>9</v>
      </c>
      <c r="AL838" s="11">
        <v>9</v>
      </c>
      <c r="AM838" s="11">
        <v>13</v>
      </c>
      <c r="AN838" s="11">
        <v>21</v>
      </c>
      <c r="AO838" s="11">
        <v>16</v>
      </c>
      <c r="AP838" s="11">
        <v>21</v>
      </c>
      <c r="AQ838" s="11">
        <v>21</v>
      </c>
      <c r="AR838" s="11">
        <v>33</v>
      </c>
      <c r="AS838" s="11">
        <v>27</v>
      </c>
      <c r="AT838" s="11">
        <v>33</v>
      </c>
      <c r="AU838" s="11">
        <v>28</v>
      </c>
      <c r="AV838" s="11">
        <v>23</v>
      </c>
      <c r="AW838" s="12">
        <v>48</v>
      </c>
      <c r="AX838" s="13">
        <v>45</v>
      </c>
      <c r="AY838" s="13">
        <v>42</v>
      </c>
      <c r="AZ838" s="13">
        <v>57</v>
      </c>
      <c r="BA838" s="13">
        <v>74</v>
      </c>
      <c r="BB838" s="14">
        <v>73</v>
      </c>
      <c r="BC838" s="19">
        <f t="shared" si="64"/>
        <v>42</v>
      </c>
      <c r="BD838" s="55">
        <f t="shared" si="62"/>
        <v>1.0148749594024034</v>
      </c>
      <c r="BE838" s="19">
        <f t="shared" si="63"/>
        <v>0.95349139330951604</v>
      </c>
      <c r="BF838" s="19">
        <f t="shared" si="65"/>
        <v>0.9453069178304645</v>
      </c>
      <c r="BG838" s="19">
        <f t="shared" si="66"/>
        <v>1.0259240012991231</v>
      </c>
    </row>
    <row r="839" spans="1:59">
      <c r="A839" s="24">
        <v>838</v>
      </c>
      <c r="B839" s="31">
        <v>2009013</v>
      </c>
      <c r="C839" s="32" t="s">
        <v>837</v>
      </c>
      <c r="D839" s="21">
        <v>4</v>
      </c>
      <c r="E839" s="22">
        <v>8</v>
      </c>
      <c r="F839" s="22">
        <v>9</v>
      </c>
      <c r="G839" s="22">
        <v>21</v>
      </c>
      <c r="H839" s="22">
        <v>26</v>
      </c>
      <c r="I839" s="22">
        <v>27</v>
      </c>
      <c r="J839" s="23">
        <v>9</v>
      </c>
      <c r="Q839" s="33"/>
      <c r="R839" s="33"/>
      <c r="S839" s="33"/>
      <c r="T839" s="33"/>
      <c r="U839" s="33"/>
      <c r="V839" s="33"/>
      <c r="X839" s="34"/>
      <c r="Y839" s="33"/>
      <c r="Z839" s="33"/>
      <c r="AA839" s="33"/>
      <c r="AB839" s="33"/>
      <c r="AC839" s="35"/>
      <c r="AD839" s="33"/>
      <c r="AE839" s="33"/>
      <c r="AF839" s="33"/>
      <c r="AG839" s="33"/>
      <c r="AH839" s="33"/>
      <c r="AI839" s="33"/>
      <c r="AJ839" s="36"/>
      <c r="AK839" s="10">
        <v>5</v>
      </c>
      <c r="AL839" s="11">
        <v>7</v>
      </c>
      <c r="AM839" s="11">
        <v>15</v>
      </c>
      <c r="AN839" s="11">
        <v>17</v>
      </c>
      <c r="AO839" s="11">
        <v>18</v>
      </c>
      <c r="AP839" s="11">
        <v>15</v>
      </c>
      <c r="AQ839" s="11">
        <v>23</v>
      </c>
      <c r="AR839" s="11">
        <v>35</v>
      </c>
      <c r="AS839" s="11">
        <v>40</v>
      </c>
      <c r="AT839" s="11">
        <v>35</v>
      </c>
      <c r="AU839" s="11">
        <v>30</v>
      </c>
      <c r="AV839" s="11">
        <v>53</v>
      </c>
      <c r="AW839" s="12">
        <v>50</v>
      </c>
      <c r="AX839" s="13">
        <v>47</v>
      </c>
      <c r="AY839" s="13">
        <v>44</v>
      </c>
      <c r="AZ839" s="13">
        <v>41</v>
      </c>
      <c r="BA839" s="13">
        <v>38</v>
      </c>
      <c r="BB839" s="14">
        <v>35</v>
      </c>
      <c r="BC839" s="19">
        <f t="shared" si="64"/>
        <v>44</v>
      </c>
      <c r="BD839" s="55">
        <f t="shared" si="62"/>
        <v>0.90438454043520633</v>
      </c>
      <c r="BE839" s="19">
        <f t="shared" si="63"/>
        <v>0.9473530367002273</v>
      </c>
      <c r="BF839" s="19">
        <f t="shared" si="65"/>
        <v>0.94448847028255922</v>
      </c>
      <c r="BG839" s="19">
        <f t="shared" si="66"/>
        <v>1.0214225397856447</v>
      </c>
    </row>
    <row r="840" spans="1:59">
      <c r="A840" s="24">
        <v>839</v>
      </c>
      <c r="B840" s="31">
        <v>2009014</v>
      </c>
      <c r="C840" s="32" t="s">
        <v>838</v>
      </c>
      <c r="D840" s="21">
        <v>3</v>
      </c>
      <c r="E840" s="22">
        <v>6</v>
      </c>
      <c r="F840" s="22">
        <v>9</v>
      </c>
      <c r="G840" s="22">
        <v>14</v>
      </c>
      <c r="H840" s="22">
        <v>15</v>
      </c>
      <c r="I840" s="22">
        <v>18</v>
      </c>
      <c r="J840" s="23">
        <v>2</v>
      </c>
      <c r="Q840" s="33"/>
      <c r="R840" s="33"/>
      <c r="S840" s="33"/>
      <c r="T840" s="33"/>
      <c r="U840" s="33"/>
      <c r="V840" s="33"/>
      <c r="X840" s="34"/>
      <c r="Y840" s="33"/>
      <c r="Z840" s="33"/>
      <c r="AA840" s="33"/>
      <c r="AB840" s="33"/>
      <c r="AC840" s="35"/>
      <c r="AD840" s="33"/>
      <c r="AE840" s="33"/>
      <c r="AF840" s="33"/>
      <c r="AG840" s="33"/>
      <c r="AH840" s="33"/>
      <c r="AI840" s="33"/>
      <c r="AJ840" s="36"/>
      <c r="AK840" s="10">
        <v>2</v>
      </c>
      <c r="AL840" s="11">
        <v>13</v>
      </c>
      <c r="AM840" s="11">
        <v>15</v>
      </c>
      <c r="AN840" s="11">
        <v>11</v>
      </c>
      <c r="AO840" s="11">
        <v>16</v>
      </c>
      <c r="AP840" s="11">
        <v>25</v>
      </c>
      <c r="AQ840" s="11">
        <v>20</v>
      </c>
      <c r="AR840" s="11">
        <v>35</v>
      </c>
      <c r="AS840" s="11">
        <v>32</v>
      </c>
      <c r="AT840" s="11">
        <v>29</v>
      </c>
      <c r="AU840" s="11">
        <v>26</v>
      </c>
      <c r="AV840" s="11">
        <v>23</v>
      </c>
      <c r="AW840" s="12">
        <v>35</v>
      </c>
      <c r="AX840" s="13">
        <v>49</v>
      </c>
      <c r="AY840" s="13">
        <v>48</v>
      </c>
      <c r="AZ840" s="13">
        <v>47</v>
      </c>
      <c r="BA840" s="13">
        <v>65</v>
      </c>
      <c r="BB840" s="14">
        <v>65</v>
      </c>
      <c r="BC840" s="19">
        <f t="shared" si="64"/>
        <v>48</v>
      </c>
      <c r="BD840" s="55">
        <f t="shared" si="62"/>
        <v>0.81435531016563811</v>
      </c>
      <c r="BE840" s="19">
        <f t="shared" si="63"/>
        <v>0.93916856122117565</v>
      </c>
      <c r="BF840" s="19">
        <f t="shared" si="65"/>
        <v>0.95594673595323154</v>
      </c>
      <c r="BG840" s="19">
        <f t="shared" si="66"/>
        <v>1.0128288405326404</v>
      </c>
    </row>
    <row r="841" spans="1:59">
      <c r="A841" s="24">
        <v>840</v>
      </c>
      <c r="B841" s="31">
        <v>2009015</v>
      </c>
      <c r="C841" s="32" t="s">
        <v>839</v>
      </c>
      <c r="D841" s="21">
        <v>2</v>
      </c>
      <c r="E841" s="22">
        <v>4</v>
      </c>
      <c r="F841" s="22">
        <v>6</v>
      </c>
      <c r="G841" s="22">
        <v>15</v>
      </c>
      <c r="H841" s="22">
        <v>17</v>
      </c>
      <c r="I841" s="22">
        <v>32</v>
      </c>
      <c r="J841" s="23">
        <v>5</v>
      </c>
      <c r="Q841" s="33"/>
      <c r="R841" s="33"/>
      <c r="S841" s="33"/>
      <c r="T841" s="33"/>
      <c r="U841" s="33"/>
      <c r="V841" s="33"/>
      <c r="X841" s="34"/>
      <c r="Y841" s="33"/>
      <c r="Z841" s="33"/>
      <c r="AA841" s="33"/>
      <c r="AB841" s="33"/>
      <c r="AC841" s="35"/>
      <c r="AD841" s="33"/>
      <c r="AE841" s="33"/>
      <c r="AF841" s="33"/>
      <c r="AG841" s="33"/>
      <c r="AH841" s="33"/>
      <c r="AI841" s="33"/>
      <c r="AJ841" s="36"/>
      <c r="AK841" s="10">
        <v>7</v>
      </c>
      <c r="AL841" s="11">
        <v>8</v>
      </c>
      <c r="AM841" s="11">
        <v>11</v>
      </c>
      <c r="AN841" s="11">
        <v>16</v>
      </c>
      <c r="AO841" s="11">
        <v>20</v>
      </c>
      <c r="AP841" s="11">
        <v>20</v>
      </c>
      <c r="AQ841" s="11">
        <v>31</v>
      </c>
      <c r="AR841" s="11">
        <v>26</v>
      </c>
      <c r="AS841" s="11">
        <v>32</v>
      </c>
      <c r="AT841" s="11">
        <v>28</v>
      </c>
      <c r="AU841" s="11">
        <v>24</v>
      </c>
      <c r="AV841" s="11">
        <v>20</v>
      </c>
      <c r="AW841" s="12">
        <v>16</v>
      </c>
      <c r="AX841" s="13">
        <v>28</v>
      </c>
      <c r="AY841" s="13">
        <v>42</v>
      </c>
      <c r="AZ841" s="13">
        <v>58</v>
      </c>
      <c r="BA841" s="13">
        <v>57</v>
      </c>
      <c r="BB841" s="14">
        <v>56</v>
      </c>
      <c r="BC841" s="19">
        <f t="shared" si="64"/>
        <v>42</v>
      </c>
      <c r="BD841" s="55">
        <f t="shared" si="62"/>
        <v>0.88392335173757719</v>
      </c>
      <c r="BE841" s="19">
        <f t="shared" si="63"/>
        <v>0.9616758687885677</v>
      </c>
      <c r="BF841" s="19">
        <f t="shared" si="65"/>
        <v>0.9453069178304645</v>
      </c>
      <c r="BG841" s="19">
        <f t="shared" si="66"/>
        <v>1.0075089314712569</v>
      </c>
    </row>
    <row r="842" spans="1:59">
      <c r="A842" s="24">
        <v>841</v>
      </c>
      <c r="B842" s="31">
        <v>2009016</v>
      </c>
      <c r="C842" s="32" t="s">
        <v>840</v>
      </c>
      <c r="D842" s="21">
        <v>2</v>
      </c>
      <c r="E842" s="22">
        <v>7</v>
      </c>
      <c r="F842" s="22">
        <v>13</v>
      </c>
      <c r="G842" s="22">
        <v>16</v>
      </c>
      <c r="H842" s="22">
        <v>20</v>
      </c>
      <c r="I842" s="22">
        <v>33</v>
      </c>
      <c r="J842" s="23">
        <v>3</v>
      </c>
      <c r="Q842" s="33"/>
      <c r="R842" s="33"/>
      <c r="S842" s="33"/>
      <c r="T842" s="33"/>
      <c r="U842" s="33"/>
      <c r="V842" s="33"/>
      <c r="X842" s="34"/>
      <c r="Y842" s="33"/>
      <c r="Z842" s="33"/>
      <c r="AA842" s="33"/>
      <c r="AB842" s="33"/>
      <c r="AC842" s="35"/>
      <c r="AD842" s="33"/>
      <c r="AE842" s="33"/>
      <c r="AF842" s="33"/>
      <c r="AG842" s="33"/>
      <c r="AH842" s="33"/>
      <c r="AI842" s="33"/>
      <c r="AJ842" s="36"/>
      <c r="AK842" s="10">
        <v>7</v>
      </c>
      <c r="AL842" s="11">
        <v>7</v>
      </c>
      <c r="AM842" s="11">
        <v>11</v>
      </c>
      <c r="AN842" s="11">
        <v>13</v>
      </c>
      <c r="AO842" s="11">
        <v>21</v>
      </c>
      <c r="AP842" s="11">
        <v>19</v>
      </c>
      <c r="AQ842" s="11">
        <v>28</v>
      </c>
      <c r="AR842" s="11">
        <v>21</v>
      </c>
      <c r="AS842" s="11">
        <v>25</v>
      </c>
      <c r="AT842" s="11">
        <v>31</v>
      </c>
      <c r="AU842" s="11">
        <v>26</v>
      </c>
      <c r="AV842" s="11">
        <v>35</v>
      </c>
      <c r="AW842" s="12">
        <v>31</v>
      </c>
      <c r="AX842" s="13">
        <v>27</v>
      </c>
      <c r="AY842" s="13">
        <v>57</v>
      </c>
      <c r="AZ842" s="13">
        <v>55</v>
      </c>
      <c r="BA842" s="13">
        <v>53</v>
      </c>
      <c r="BB842" s="14">
        <v>51</v>
      </c>
      <c r="BC842" s="19">
        <f t="shared" si="64"/>
        <v>57</v>
      </c>
      <c r="BD842" s="55">
        <f t="shared" si="62"/>
        <v>0.95349139330951604</v>
      </c>
      <c r="BE842" s="19">
        <f t="shared" si="63"/>
        <v>0.98213705748619684</v>
      </c>
      <c r="BF842" s="19">
        <f t="shared" si="65"/>
        <v>0.95349139330951604</v>
      </c>
      <c r="BG842" s="19">
        <f t="shared" si="66"/>
        <v>1.0070997076973043</v>
      </c>
    </row>
    <row r="843" spans="1:59">
      <c r="A843" s="24">
        <v>842</v>
      </c>
      <c r="B843" s="31">
        <v>2009017</v>
      </c>
      <c r="C843" s="32" t="s">
        <v>841</v>
      </c>
      <c r="D843" s="21">
        <v>6</v>
      </c>
      <c r="E843" s="22">
        <v>14</v>
      </c>
      <c r="F843" s="22">
        <v>15</v>
      </c>
      <c r="G843" s="22">
        <v>19</v>
      </c>
      <c r="H843" s="22">
        <v>25</v>
      </c>
      <c r="I843" s="22">
        <v>26</v>
      </c>
      <c r="J843" s="23">
        <v>8</v>
      </c>
      <c r="Q843" s="33"/>
      <c r="R843" s="33"/>
      <c r="S843" s="33"/>
      <c r="T843" s="33"/>
      <c r="U843" s="33"/>
      <c r="V843" s="33"/>
      <c r="X843" s="34"/>
      <c r="Y843" s="33"/>
      <c r="Z843" s="33"/>
      <c r="AA843" s="33"/>
      <c r="AB843" s="33"/>
      <c r="AC843" s="35"/>
      <c r="AD843" s="33"/>
      <c r="AE843" s="33"/>
      <c r="AF843" s="33"/>
      <c r="AG843" s="33"/>
      <c r="AH843" s="33"/>
      <c r="AI843" s="33"/>
      <c r="AJ843" s="36"/>
      <c r="AK843" s="10">
        <v>6</v>
      </c>
      <c r="AL843" s="11">
        <v>13</v>
      </c>
      <c r="AM843" s="11">
        <v>10</v>
      </c>
      <c r="AN843" s="11">
        <v>9</v>
      </c>
      <c r="AO843" s="11">
        <v>21</v>
      </c>
      <c r="AP843" s="11">
        <v>25</v>
      </c>
      <c r="AQ843" s="11">
        <v>33</v>
      </c>
      <c r="AR843" s="11">
        <v>35</v>
      </c>
      <c r="AS843" s="11">
        <v>28</v>
      </c>
      <c r="AT843" s="11">
        <v>21</v>
      </c>
      <c r="AU843" s="11">
        <v>27</v>
      </c>
      <c r="AV843" s="11">
        <v>35</v>
      </c>
      <c r="AW843" s="12">
        <v>45</v>
      </c>
      <c r="AX843" s="13">
        <v>57</v>
      </c>
      <c r="AY843" s="13">
        <v>54</v>
      </c>
      <c r="AZ843" s="13">
        <v>51</v>
      </c>
      <c r="BA843" s="13">
        <v>48</v>
      </c>
      <c r="BB843" s="14">
        <v>65</v>
      </c>
      <c r="BC843" s="19">
        <f t="shared" si="64"/>
        <v>54</v>
      </c>
      <c r="BD843" s="55">
        <f t="shared" si="62"/>
        <v>1.0025982461838259</v>
      </c>
      <c r="BE843" s="19">
        <f t="shared" si="63"/>
        <v>1.0087366027931146</v>
      </c>
      <c r="BF843" s="19">
        <f t="shared" si="65"/>
        <v>0.96003897369275737</v>
      </c>
      <c r="BG843" s="19">
        <f t="shared" si="66"/>
        <v>1.0079181552452094</v>
      </c>
    </row>
    <row r="844" spans="1:59">
      <c r="A844" s="24">
        <v>843</v>
      </c>
      <c r="B844" s="31">
        <v>2009018</v>
      </c>
      <c r="C844" s="32" t="s">
        <v>842</v>
      </c>
      <c r="D844" s="21">
        <v>2</v>
      </c>
      <c r="E844" s="22">
        <v>5</v>
      </c>
      <c r="F844" s="22">
        <v>6</v>
      </c>
      <c r="G844" s="22">
        <v>19</v>
      </c>
      <c r="H844" s="22">
        <v>27</v>
      </c>
      <c r="I844" s="22">
        <v>30</v>
      </c>
      <c r="J844" s="23">
        <v>15</v>
      </c>
      <c r="Q844" s="33"/>
      <c r="R844" s="33"/>
      <c r="S844" s="33"/>
      <c r="T844" s="33"/>
      <c r="U844" s="33"/>
      <c r="V844" s="33"/>
      <c r="X844" s="34"/>
      <c r="Y844" s="33"/>
      <c r="Z844" s="33"/>
      <c r="AA844" s="33"/>
      <c r="AB844" s="33"/>
      <c r="AC844" s="35"/>
      <c r="AD844" s="33"/>
      <c r="AE844" s="33"/>
      <c r="AF844" s="33"/>
      <c r="AG844" s="33"/>
      <c r="AH844" s="33"/>
      <c r="AI844" s="33"/>
      <c r="AJ844" s="36"/>
      <c r="AK844" s="10">
        <v>5</v>
      </c>
      <c r="AL844" s="11">
        <v>13</v>
      </c>
      <c r="AM844" s="11">
        <v>9</v>
      </c>
      <c r="AN844" s="11">
        <v>11</v>
      </c>
      <c r="AO844" s="11">
        <v>26</v>
      </c>
      <c r="AP844" s="11">
        <v>25</v>
      </c>
      <c r="AQ844" s="11">
        <v>17</v>
      </c>
      <c r="AR844" s="11">
        <v>29</v>
      </c>
      <c r="AS844" s="11">
        <v>34</v>
      </c>
      <c r="AT844" s="11">
        <v>29</v>
      </c>
      <c r="AU844" s="11">
        <v>24</v>
      </c>
      <c r="AV844" s="11">
        <v>33</v>
      </c>
      <c r="AW844" s="12">
        <v>29</v>
      </c>
      <c r="AX844" s="13">
        <v>41</v>
      </c>
      <c r="AY844" s="13">
        <v>38</v>
      </c>
      <c r="AZ844" s="13">
        <v>35</v>
      </c>
      <c r="BA844" s="13">
        <v>32</v>
      </c>
      <c r="BB844" s="14">
        <v>49</v>
      </c>
      <c r="BC844" s="19">
        <f t="shared" si="64"/>
        <v>38</v>
      </c>
      <c r="BD844" s="55">
        <f t="shared" si="62"/>
        <v>0.9780448197466709</v>
      </c>
      <c r="BE844" s="19">
        <f t="shared" si="63"/>
        <v>0.94121468009093856</v>
      </c>
      <c r="BF844" s="19">
        <f t="shared" si="65"/>
        <v>0.94285157518674889</v>
      </c>
      <c r="BG844" s="19">
        <f t="shared" si="66"/>
        <v>1.0046443650535888</v>
      </c>
    </row>
    <row r="845" spans="1:59">
      <c r="A845" s="24">
        <v>844</v>
      </c>
      <c r="B845" s="31">
        <v>2009019</v>
      </c>
      <c r="C845" s="32" t="s">
        <v>843</v>
      </c>
      <c r="D845" s="21">
        <v>6</v>
      </c>
      <c r="E845" s="22">
        <v>17</v>
      </c>
      <c r="F845" s="22">
        <v>19</v>
      </c>
      <c r="G845" s="22">
        <v>20</v>
      </c>
      <c r="H845" s="22">
        <v>26</v>
      </c>
      <c r="I845" s="22">
        <v>27</v>
      </c>
      <c r="J845" s="23">
        <v>4</v>
      </c>
      <c r="Q845" s="33"/>
      <c r="R845" s="33"/>
      <c r="S845" s="33"/>
      <c r="T845" s="33"/>
      <c r="U845" s="33"/>
      <c r="V845" s="33"/>
      <c r="X845" s="34"/>
      <c r="Y845" s="33"/>
      <c r="Z845" s="33"/>
      <c r="AA845" s="33"/>
      <c r="AB845" s="33"/>
      <c r="AC845" s="35"/>
      <c r="AD845" s="33"/>
      <c r="AE845" s="33"/>
      <c r="AF845" s="33"/>
      <c r="AG845" s="33"/>
      <c r="AH845" s="33"/>
      <c r="AI845" s="33"/>
      <c r="AJ845" s="36"/>
      <c r="AK845" s="10">
        <v>7</v>
      </c>
      <c r="AL845" s="11">
        <v>11</v>
      </c>
      <c r="AM845" s="11">
        <v>10</v>
      </c>
      <c r="AN845" s="11">
        <v>13</v>
      </c>
      <c r="AO845" s="11">
        <v>31</v>
      </c>
      <c r="AP845" s="11">
        <v>19</v>
      </c>
      <c r="AQ845" s="11">
        <v>25</v>
      </c>
      <c r="AR845" s="11">
        <v>35</v>
      </c>
      <c r="AS845" s="11">
        <v>38</v>
      </c>
      <c r="AT845" s="11">
        <v>31</v>
      </c>
      <c r="AU845" s="11">
        <v>24</v>
      </c>
      <c r="AV845" s="11">
        <v>45</v>
      </c>
      <c r="AW845" s="12">
        <v>40</v>
      </c>
      <c r="AX845" s="13">
        <v>35</v>
      </c>
      <c r="AY845" s="13">
        <v>30</v>
      </c>
      <c r="AZ845" s="13">
        <v>43</v>
      </c>
      <c r="BA845" s="13">
        <v>39</v>
      </c>
      <c r="BB845" s="14">
        <v>55</v>
      </c>
      <c r="BC845" s="19">
        <f t="shared" si="64"/>
        <v>30</v>
      </c>
      <c r="BD845" s="55">
        <f t="shared" ref="BD845:BD908" si="67">IF($B845="","",SUM($BC841:$BC845)/5/$BM$3)</f>
        <v>0.90438454043520633</v>
      </c>
      <c r="BE845" s="19">
        <f t="shared" ref="BE845:BE908" si="68">IF($B845="","",SUM($BC836:$BC845)/10/$BM$3)</f>
        <v>0.85936992530042222</v>
      </c>
      <c r="BF845" s="19">
        <f t="shared" si="65"/>
        <v>0.93303020461188702</v>
      </c>
      <c r="BG845" s="19">
        <f t="shared" si="66"/>
        <v>0.98745696654758031</v>
      </c>
    </row>
    <row r="846" spans="1:59">
      <c r="A846" s="24">
        <v>845</v>
      </c>
      <c r="B846" s="31">
        <v>2009020</v>
      </c>
      <c r="C846" s="32" t="s">
        <v>844</v>
      </c>
      <c r="D846" s="21">
        <v>3</v>
      </c>
      <c r="E846" s="22">
        <v>5</v>
      </c>
      <c r="F846" s="22">
        <v>7</v>
      </c>
      <c r="G846" s="22">
        <v>10</v>
      </c>
      <c r="H846" s="22">
        <v>19</v>
      </c>
      <c r="I846" s="22">
        <v>23</v>
      </c>
      <c r="J846" s="23">
        <v>13</v>
      </c>
      <c r="Q846" s="33"/>
      <c r="R846" s="33"/>
      <c r="S846" s="33"/>
      <c r="T846" s="33"/>
      <c r="U846" s="33"/>
      <c r="V846" s="33"/>
      <c r="X846" s="34"/>
      <c r="Y846" s="33"/>
      <c r="Z846" s="33"/>
      <c r="AA846" s="33"/>
      <c r="AB846" s="33"/>
      <c r="AC846" s="35"/>
      <c r="AD846" s="33"/>
      <c r="AE846" s="33"/>
      <c r="AF846" s="33"/>
      <c r="AG846" s="33"/>
      <c r="AH846" s="33"/>
      <c r="AI846" s="33"/>
      <c r="AJ846" s="36"/>
      <c r="AK846" s="10">
        <v>7</v>
      </c>
      <c r="AL846" s="11">
        <v>15</v>
      </c>
      <c r="AM846" s="11">
        <v>12</v>
      </c>
      <c r="AN846" s="11">
        <v>19</v>
      </c>
      <c r="AO846" s="11">
        <v>18</v>
      </c>
      <c r="AP846" s="11">
        <v>27</v>
      </c>
      <c r="AQ846" s="11">
        <v>22</v>
      </c>
      <c r="AR846" s="11">
        <v>27</v>
      </c>
      <c r="AS846" s="11">
        <v>34</v>
      </c>
      <c r="AT846" s="11">
        <v>43</v>
      </c>
      <c r="AU846" s="11">
        <v>41</v>
      </c>
      <c r="AV846" s="11">
        <v>39</v>
      </c>
      <c r="AW846" s="12">
        <v>37</v>
      </c>
      <c r="AX846" s="13">
        <v>35</v>
      </c>
      <c r="AY846" s="13">
        <v>33</v>
      </c>
      <c r="AZ846" s="13">
        <v>31</v>
      </c>
      <c r="BA846" s="13">
        <v>29</v>
      </c>
      <c r="BB846" s="14">
        <v>47</v>
      </c>
      <c r="BC846" s="19">
        <f t="shared" si="64"/>
        <v>33</v>
      </c>
      <c r="BD846" s="55">
        <f t="shared" si="67"/>
        <v>0.86755440077947377</v>
      </c>
      <c r="BE846" s="19">
        <f t="shared" si="68"/>
        <v>0.87573887625852542</v>
      </c>
      <c r="BF846" s="19">
        <f t="shared" si="65"/>
        <v>0.90438454043520633</v>
      </c>
      <c r="BG846" s="19">
        <f t="shared" si="66"/>
        <v>0.98459240012991223</v>
      </c>
    </row>
    <row r="847" spans="1:59">
      <c r="A847" s="24">
        <v>846</v>
      </c>
      <c r="B847" s="31">
        <v>2009021</v>
      </c>
      <c r="C847" s="32" t="s">
        <v>845</v>
      </c>
      <c r="D847" s="21">
        <v>1</v>
      </c>
      <c r="E847" s="22">
        <v>4</v>
      </c>
      <c r="F847" s="22">
        <v>5</v>
      </c>
      <c r="G847" s="22">
        <v>17</v>
      </c>
      <c r="H847" s="22">
        <v>24</v>
      </c>
      <c r="I847" s="22">
        <v>27</v>
      </c>
      <c r="J847" s="23">
        <v>9</v>
      </c>
      <c r="Q847" s="33"/>
      <c r="R847" s="33"/>
      <c r="S847" s="33"/>
      <c r="T847" s="33"/>
      <c r="U847" s="33"/>
      <c r="V847" s="33"/>
      <c r="X847" s="34"/>
      <c r="Y847" s="33"/>
      <c r="Z847" s="33"/>
      <c r="AA847" s="33"/>
      <c r="AB847" s="33"/>
      <c r="AC847" s="35"/>
      <c r="AD847" s="33"/>
      <c r="AE847" s="33"/>
      <c r="AF847" s="33"/>
      <c r="AG847" s="33"/>
      <c r="AH847" s="33"/>
      <c r="AI847" s="33"/>
      <c r="AJ847" s="36"/>
      <c r="AK847" s="10">
        <v>6</v>
      </c>
      <c r="AL847" s="11">
        <v>6</v>
      </c>
      <c r="AM847" s="11">
        <v>13</v>
      </c>
      <c r="AN847" s="11">
        <v>18</v>
      </c>
      <c r="AO847" s="11">
        <v>22</v>
      </c>
      <c r="AP847" s="11">
        <v>14</v>
      </c>
      <c r="AQ847" s="11">
        <v>24</v>
      </c>
      <c r="AR847" s="11">
        <v>28</v>
      </c>
      <c r="AS847" s="11">
        <v>23</v>
      </c>
      <c r="AT847" s="11">
        <v>18</v>
      </c>
      <c r="AU847" s="11">
        <v>26</v>
      </c>
      <c r="AV847" s="11">
        <v>36</v>
      </c>
      <c r="AW847" s="12">
        <v>33</v>
      </c>
      <c r="AX847" s="13">
        <v>30</v>
      </c>
      <c r="AY847" s="13">
        <v>27</v>
      </c>
      <c r="AZ847" s="13">
        <v>42</v>
      </c>
      <c r="BA847" s="13">
        <v>40</v>
      </c>
      <c r="BB847" s="14">
        <v>38</v>
      </c>
      <c r="BC847" s="19">
        <f t="shared" si="64"/>
        <v>27</v>
      </c>
      <c r="BD847" s="55">
        <f t="shared" si="67"/>
        <v>0.74478726859369926</v>
      </c>
      <c r="BE847" s="19">
        <f t="shared" si="68"/>
        <v>0.84913933095160765</v>
      </c>
      <c r="BF847" s="19">
        <f t="shared" si="65"/>
        <v>0.88965248457291324</v>
      </c>
      <c r="BG847" s="19">
        <f t="shared" si="66"/>
        <v>0.96740500162390386</v>
      </c>
    </row>
    <row r="848" spans="1:59">
      <c r="A848" s="24">
        <v>847</v>
      </c>
      <c r="B848" s="31">
        <v>2009022</v>
      </c>
      <c r="C848" s="32" t="s">
        <v>846</v>
      </c>
      <c r="D848" s="21">
        <v>5</v>
      </c>
      <c r="E848" s="22">
        <v>8</v>
      </c>
      <c r="F848" s="22">
        <v>9</v>
      </c>
      <c r="G848" s="22">
        <v>10</v>
      </c>
      <c r="H848" s="22">
        <v>11</v>
      </c>
      <c r="I848" s="22">
        <v>18</v>
      </c>
      <c r="J848" s="23">
        <v>8</v>
      </c>
      <c r="Q848" s="33"/>
      <c r="R848" s="33"/>
      <c r="S848" s="33"/>
      <c r="T848" s="33"/>
      <c r="U848" s="33"/>
      <c r="V848" s="33"/>
      <c r="X848" s="34"/>
      <c r="Y848" s="33"/>
      <c r="Z848" s="33"/>
      <c r="AA848" s="33"/>
      <c r="AB848" s="33"/>
      <c r="AC848" s="35"/>
      <c r="AD848" s="33"/>
      <c r="AE848" s="33"/>
      <c r="AF848" s="33"/>
      <c r="AG848" s="33"/>
      <c r="AH848" s="33"/>
      <c r="AI848" s="33"/>
      <c r="AJ848" s="36"/>
      <c r="AK848" s="10">
        <v>7</v>
      </c>
      <c r="AL848" s="11">
        <v>9</v>
      </c>
      <c r="AM848" s="11">
        <v>11</v>
      </c>
      <c r="AN848" s="11">
        <v>19</v>
      </c>
      <c r="AO848" s="11">
        <v>19</v>
      </c>
      <c r="AP848" s="11">
        <v>13</v>
      </c>
      <c r="AQ848" s="11">
        <v>16</v>
      </c>
      <c r="AR848" s="11">
        <v>31</v>
      </c>
      <c r="AS848" s="11">
        <v>39</v>
      </c>
      <c r="AT848" s="11">
        <v>49</v>
      </c>
      <c r="AU848" s="11">
        <v>48</v>
      </c>
      <c r="AV848" s="11">
        <v>47</v>
      </c>
      <c r="AW848" s="12">
        <v>46</v>
      </c>
      <c r="AX848" s="13">
        <v>45</v>
      </c>
      <c r="AY848" s="13">
        <v>44</v>
      </c>
      <c r="AZ848" s="13">
        <v>43</v>
      </c>
      <c r="BA848" s="13">
        <v>61</v>
      </c>
      <c r="BB848" s="14">
        <v>61</v>
      </c>
      <c r="BC848" s="19">
        <f t="shared" si="64"/>
        <v>44</v>
      </c>
      <c r="BD848" s="55">
        <f t="shared" si="67"/>
        <v>0.70386489119844098</v>
      </c>
      <c r="BE848" s="19">
        <f t="shared" si="68"/>
        <v>0.85323156869113359</v>
      </c>
      <c r="BF848" s="19">
        <f t="shared" si="65"/>
        <v>0.8929262747645339</v>
      </c>
      <c r="BG848" s="19">
        <f t="shared" si="66"/>
        <v>0.96208509256252039</v>
      </c>
    </row>
    <row r="849" spans="1:59">
      <c r="A849" s="24">
        <v>848</v>
      </c>
      <c r="B849" s="31">
        <v>2009023</v>
      </c>
      <c r="C849" s="32" t="s">
        <v>847</v>
      </c>
      <c r="D849" s="21">
        <v>1</v>
      </c>
      <c r="E849" s="22">
        <v>6</v>
      </c>
      <c r="F849" s="22">
        <v>7</v>
      </c>
      <c r="G849" s="22">
        <v>15</v>
      </c>
      <c r="H849" s="22">
        <v>24</v>
      </c>
      <c r="I849" s="22">
        <v>30</v>
      </c>
      <c r="J849" s="23">
        <v>8</v>
      </c>
      <c r="Q849" s="33"/>
      <c r="R849" s="33"/>
      <c r="S849" s="33"/>
      <c r="T849" s="33"/>
      <c r="U849" s="33"/>
      <c r="V849" s="33"/>
      <c r="X849" s="34"/>
      <c r="Y849" s="33"/>
      <c r="Z849" s="33"/>
      <c r="AA849" s="33"/>
      <c r="AB849" s="33"/>
      <c r="AC849" s="35"/>
      <c r="AD849" s="33"/>
      <c r="AE849" s="33"/>
      <c r="AF849" s="33"/>
      <c r="AG849" s="33"/>
      <c r="AH849" s="33"/>
      <c r="AI849" s="33"/>
      <c r="AJ849" s="36"/>
      <c r="AK849" s="10">
        <v>2</v>
      </c>
      <c r="AL849" s="11">
        <v>11</v>
      </c>
      <c r="AM849" s="11">
        <v>8</v>
      </c>
      <c r="AN849" s="11">
        <v>5</v>
      </c>
      <c r="AO849" s="11">
        <v>13</v>
      </c>
      <c r="AP849" s="11">
        <v>27</v>
      </c>
      <c r="AQ849" s="11">
        <v>29</v>
      </c>
      <c r="AR849" s="11">
        <v>23</v>
      </c>
      <c r="AS849" s="11">
        <v>28</v>
      </c>
      <c r="AT849" s="11">
        <v>23</v>
      </c>
      <c r="AU849" s="11">
        <v>31</v>
      </c>
      <c r="AV849" s="11">
        <v>27</v>
      </c>
      <c r="AW849" s="12">
        <v>23</v>
      </c>
      <c r="AX849" s="13">
        <v>51</v>
      </c>
      <c r="AY849" s="13">
        <v>49</v>
      </c>
      <c r="AZ849" s="13">
        <v>47</v>
      </c>
      <c r="BA849" s="13">
        <v>45</v>
      </c>
      <c r="BB849" s="14">
        <v>43</v>
      </c>
      <c r="BC849" s="19">
        <f t="shared" si="64"/>
        <v>49</v>
      </c>
      <c r="BD849" s="55">
        <f t="shared" si="67"/>
        <v>0.74887950633322509</v>
      </c>
      <c r="BE849" s="19">
        <f t="shared" si="68"/>
        <v>0.86346216303994805</v>
      </c>
      <c r="BF849" s="19">
        <f t="shared" si="65"/>
        <v>0.90192919779149072</v>
      </c>
      <c r="BG849" s="19">
        <f t="shared" si="66"/>
        <v>0.96454043520623578</v>
      </c>
    </row>
    <row r="850" spans="1:59">
      <c r="A850" s="24">
        <v>849</v>
      </c>
      <c r="B850" s="31">
        <v>2009024</v>
      </c>
      <c r="C850" s="32" t="s">
        <v>848</v>
      </c>
      <c r="D850" s="21">
        <v>1</v>
      </c>
      <c r="E850" s="22">
        <v>3</v>
      </c>
      <c r="F850" s="22">
        <v>17</v>
      </c>
      <c r="G850" s="22">
        <v>23</v>
      </c>
      <c r="H850" s="22">
        <v>30</v>
      </c>
      <c r="I850" s="22">
        <v>33</v>
      </c>
      <c r="J850" s="23">
        <v>12</v>
      </c>
      <c r="Q850" s="33"/>
      <c r="R850" s="33"/>
      <c r="S850" s="33"/>
      <c r="T850" s="33"/>
      <c r="U850" s="33"/>
      <c r="V850" s="33"/>
      <c r="X850" s="34"/>
      <c r="Y850" s="33"/>
      <c r="Z850" s="33"/>
      <c r="AA850" s="33"/>
      <c r="AB850" s="33"/>
      <c r="AC850" s="35"/>
      <c r="AD850" s="33"/>
      <c r="AE850" s="33"/>
      <c r="AF850" s="33"/>
      <c r="AG850" s="33"/>
      <c r="AH850" s="33"/>
      <c r="AI850" s="33"/>
      <c r="AJ850" s="36"/>
      <c r="AK850" s="10">
        <v>5</v>
      </c>
      <c r="AL850" s="11">
        <v>11</v>
      </c>
      <c r="AM850" s="11">
        <v>12</v>
      </c>
      <c r="AN850" s="11">
        <v>17</v>
      </c>
      <c r="AO850" s="11">
        <v>16</v>
      </c>
      <c r="AP850" s="11">
        <v>19</v>
      </c>
      <c r="AQ850" s="11">
        <v>26</v>
      </c>
      <c r="AR850" s="11">
        <v>17</v>
      </c>
      <c r="AS850" s="11">
        <v>19</v>
      </c>
      <c r="AT850" s="11">
        <v>35</v>
      </c>
      <c r="AU850" s="11">
        <v>29</v>
      </c>
      <c r="AV850" s="11">
        <v>23</v>
      </c>
      <c r="AW850" s="12">
        <v>17</v>
      </c>
      <c r="AX850" s="13">
        <v>27</v>
      </c>
      <c r="AY850" s="13">
        <v>39</v>
      </c>
      <c r="AZ850" s="13">
        <v>53</v>
      </c>
      <c r="BA850" s="13">
        <v>50</v>
      </c>
      <c r="BB850" s="14">
        <v>47</v>
      </c>
      <c r="BC850" s="19">
        <f t="shared" si="64"/>
        <v>39</v>
      </c>
      <c r="BD850" s="55">
        <f t="shared" si="67"/>
        <v>0.78570964598895743</v>
      </c>
      <c r="BE850" s="19">
        <f t="shared" si="68"/>
        <v>0.84504709321208182</v>
      </c>
      <c r="BF850" s="19">
        <f t="shared" si="65"/>
        <v>0.90929522572263721</v>
      </c>
      <c r="BG850" s="19">
        <f t="shared" si="66"/>
        <v>0.96535888275414095</v>
      </c>
    </row>
    <row r="851" spans="1:59">
      <c r="A851" s="24">
        <v>850</v>
      </c>
      <c r="B851" s="31">
        <v>2009025</v>
      </c>
      <c r="C851" s="32" t="s">
        <v>849</v>
      </c>
      <c r="D851" s="21">
        <v>10</v>
      </c>
      <c r="E851" s="22">
        <v>20</v>
      </c>
      <c r="F851" s="22">
        <v>22</v>
      </c>
      <c r="G851" s="22">
        <v>23</v>
      </c>
      <c r="H851" s="22">
        <v>26</v>
      </c>
      <c r="I851" s="22">
        <v>33</v>
      </c>
      <c r="J851" s="23">
        <v>11</v>
      </c>
      <c r="Q851" s="33"/>
      <c r="R851" s="33"/>
      <c r="S851" s="33"/>
      <c r="T851" s="33"/>
      <c r="U851" s="33"/>
      <c r="V851" s="33"/>
      <c r="X851" s="34"/>
      <c r="Y851" s="33"/>
      <c r="Z851" s="33"/>
      <c r="AA851" s="33"/>
      <c r="AB851" s="33"/>
      <c r="AC851" s="35"/>
      <c r="AD851" s="33"/>
      <c r="AE851" s="33"/>
      <c r="AF851" s="33"/>
      <c r="AG851" s="33"/>
      <c r="AH851" s="33"/>
      <c r="AI851" s="33"/>
      <c r="AJ851" s="36"/>
      <c r="AK851" s="10">
        <v>8</v>
      </c>
      <c r="AL851" s="11">
        <v>10</v>
      </c>
      <c r="AM851" s="11">
        <v>9</v>
      </c>
      <c r="AN851" s="11">
        <v>20</v>
      </c>
      <c r="AO851" s="11">
        <v>22</v>
      </c>
      <c r="AP851" s="11">
        <v>22</v>
      </c>
      <c r="AQ851" s="11">
        <v>26</v>
      </c>
      <c r="AR851" s="11">
        <v>14</v>
      </c>
      <c r="AS851" s="11">
        <v>24</v>
      </c>
      <c r="AT851" s="11">
        <v>50</v>
      </c>
      <c r="AU851" s="11">
        <v>43</v>
      </c>
      <c r="AV851" s="11">
        <v>50</v>
      </c>
      <c r="AW851" s="12">
        <v>44</v>
      </c>
      <c r="AX851" s="13">
        <v>38</v>
      </c>
      <c r="AY851" s="13">
        <v>49</v>
      </c>
      <c r="AZ851" s="13">
        <v>44</v>
      </c>
      <c r="BA851" s="13">
        <v>39</v>
      </c>
      <c r="BB851" s="14">
        <v>34</v>
      </c>
      <c r="BC851" s="19">
        <f t="shared" si="64"/>
        <v>49</v>
      </c>
      <c r="BD851" s="55">
        <f t="shared" si="67"/>
        <v>0.85118544982137057</v>
      </c>
      <c r="BE851" s="19">
        <f t="shared" si="68"/>
        <v>0.85936992530042222</v>
      </c>
      <c r="BF851" s="19">
        <f t="shared" si="65"/>
        <v>0.92320883403702492</v>
      </c>
      <c r="BG851" s="19">
        <f t="shared" si="66"/>
        <v>0.9710880155894771</v>
      </c>
    </row>
    <row r="852" spans="1:59">
      <c r="A852" s="24">
        <v>851</v>
      </c>
      <c r="B852" s="31">
        <v>2009026</v>
      </c>
      <c r="C852" s="32" t="s">
        <v>850</v>
      </c>
      <c r="D852" s="21">
        <v>11</v>
      </c>
      <c r="E852" s="22">
        <v>15</v>
      </c>
      <c r="F852" s="22">
        <v>17</v>
      </c>
      <c r="G852" s="22">
        <v>18</v>
      </c>
      <c r="H852" s="22">
        <v>20</v>
      </c>
      <c r="I852" s="22">
        <v>30</v>
      </c>
      <c r="J852" s="23">
        <v>16</v>
      </c>
      <c r="Q852" s="33"/>
      <c r="R852" s="33"/>
      <c r="S852" s="33"/>
      <c r="T852" s="33"/>
      <c r="U852" s="33"/>
      <c r="V852" s="33"/>
      <c r="X852" s="34"/>
      <c r="Y852" s="33"/>
      <c r="Z852" s="33"/>
      <c r="AA852" s="33"/>
      <c r="AB852" s="33"/>
      <c r="AC852" s="35"/>
      <c r="AD852" s="33"/>
      <c r="AE852" s="33"/>
      <c r="AF852" s="33"/>
      <c r="AG852" s="33"/>
      <c r="AH852" s="33"/>
      <c r="AI852" s="33"/>
      <c r="AJ852" s="36"/>
      <c r="AK852" s="10">
        <v>6</v>
      </c>
      <c r="AL852" s="11">
        <v>11</v>
      </c>
      <c r="AM852" s="11">
        <v>6</v>
      </c>
      <c r="AN852" s="11">
        <v>15</v>
      </c>
      <c r="AO852" s="11">
        <v>20</v>
      </c>
      <c r="AP852" s="11">
        <v>23</v>
      </c>
      <c r="AQ852" s="11">
        <v>21</v>
      </c>
      <c r="AR852" s="11">
        <v>21</v>
      </c>
      <c r="AS852" s="11">
        <v>34</v>
      </c>
      <c r="AT852" s="11">
        <v>39</v>
      </c>
      <c r="AU852" s="11">
        <v>33</v>
      </c>
      <c r="AV852" s="11">
        <v>27</v>
      </c>
      <c r="AW852" s="12">
        <v>21</v>
      </c>
      <c r="AX852" s="13">
        <v>47</v>
      </c>
      <c r="AY852" s="13">
        <v>43</v>
      </c>
      <c r="AZ852" s="13">
        <v>57</v>
      </c>
      <c r="BA852" s="13">
        <v>73</v>
      </c>
      <c r="BB852" s="14">
        <v>71</v>
      </c>
      <c r="BC852" s="19">
        <f t="shared" si="64"/>
        <v>43</v>
      </c>
      <c r="BD852" s="55">
        <f t="shared" si="67"/>
        <v>0.91666125365378359</v>
      </c>
      <c r="BE852" s="19">
        <f t="shared" si="68"/>
        <v>0.83072426112374154</v>
      </c>
      <c r="BF852" s="19">
        <f t="shared" si="65"/>
        <v>0.9191165962974992</v>
      </c>
      <c r="BG852" s="19">
        <f t="shared" si="66"/>
        <v>0.96699577784995128</v>
      </c>
    </row>
    <row r="853" spans="1:59">
      <c r="A853" s="24">
        <v>852</v>
      </c>
      <c r="B853" s="31">
        <v>2009027</v>
      </c>
      <c r="C853" s="32" t="s">
        <v>851</v>
      </c>
      <c r="D853" s="21">
        <v>2</v>
      </c>
      <c r="E853" s="22">
        <v>7</v>
      </c>
      <c r="F853" s="22">
        <v>11</v>
      </c>
      <c r="G853" s="22">
        <v>16</v>
      </c>
      <c r="H853" s="22">
        <v>27</v>
      </c>
      <c r="I853" s="22">
        <v>32</v>
      </c>
      <c r="J853" s="23">
        <v>6</v>
      </c>
      <c r="Q853" s="33"/>
      <c r="R853" s="33"/>
      <c r="S853" s="33"/>
      <c r="T853" s="33"/>
      <c r="U853" s="33"/>
      <c r="V853" s="33"/>
      <c r="X853" s="34"/>
      <c r="Y853" s="33"/>
      <c r="Z853" s="33"/>
      <c r="AA853" s="33"/>
      <c r="AB853" s="33"/>
      <c r="AC853" s="35"/>
      <c r="AD853" s="33"/>
      <c r="AE853" s="33"/>
      <c r="AF853" s="33"/>
      <c r="AG853" s="33"/>
      <c r="AH853" s="33"/>
      <c r="AI853" s="33"/>
      <c r="AJ853" s="36"/>
      <c r="AK853" s="10">
        <v>8</v>
      </c>
      <c r="AL853" s="11">
        <v>11</v>
      </c>
      <c r="AM853" s="11">
        <v>10</v>
      </c>
      <c r="AN853" s="11">
        <v>17</v>
      </c>
      <c r="AO853" s="11">
        <v>18</v>
      </c>
      <c r="AP853" s="11">
        <v>15</v>
      </c>
      <c r="AQ853" s="11">
        <v>23</v>
      </c>
      <c r="AR853" s="11">
        <v>25</v>
      </c>
      <c r="AS853" s="11">
        <v>29</v>
      </c>
      <c r="AT853" s="11">
        <v>35</v>
      </c>
      <c r="AU853" s="11">
        <v>30</v>
      </c>
      <c r="AV853" s="11">
        <v>39</v>
      </c>
      <c r="AW853" s="12">
        <v>35</v>
      </c>
      <c r="AX853" s="13">
        <v>31</v>
      </c>
      <c r="AY853" s="13">
        <v>61</v>
      </c>
      <c r="AZ853" s="13">
        <v>59</v>
      </c>
      <c r="BA853" s="13">
        <v>57</v>
      </c>
      <c r="BB853" s="14">
        <v>55</v>
      </c>
      <c r="BC853" s="19">
        <f t="shared" si="64"/>
        <v>61</v>
      </c>
      <c r="BD853" s="55">
        <f t="shared" si="67"/>
        <v>0.98622929522572267</v>
      </c>
      <c r="BE853" s="19">
        <f t="shared" si="68"/>
        <v>0.84504709321208182</v>
      </c>
      <c r="BF853" s="19">
        <f t="shared" si="65"/>
        <v>0.91993504384540437</v>
      </c>
      <c r="BG853" s="19">
        <f t="shared" si="66"/>
        <v>0.97149723936342958</v>
      </c>
    </row>
    <row r="854" spans="1:59">
      <c r="A854" s="24">
        <v>853</v>
      </c>
      <c r="B854" s="31">
        <v>2009028</v>
      </c>
      <c r="C854" s="32" t="s">
        <v>852</v>
      </c>
      <c r="D854" s="21">
        <v>3</v>
      </c>
      <c r="E854" s="22">
        <v>6</v>
      </c>
      <c r="F854" s="22">
        <v>12</v>
      </c>
      <c r="G854" s="22">
        <v>15</v>
      </c>
      <c r="H854" s="22">
        <v>23</v>
      </c>
      <c r="I854" s="22">
        <v>26</v>
      </c>
      <c r="J854" s="23">
        <v>10</v>
      </c>
      <c r="Q854" s="33"/>
      <c r="R854" s="33"/>
      <c r="S854" s="33"/>
      <c r="T854" s="33"/>
      <c r="U854" s="33"/>
      <c r="V854" s="33"/>
      <c r="X854" s="34"/>
      <c r="Y854" s="33"/>
      <c r="Z854" s="33"/>
      <c r="AA854" s="33"/>
      <c r="AB854" s="33"/>
      <c r="AC854" s="35"/>
      <c r="AD854" s="33"/>
      <c r="AE854" s="33"/>
      <c r="AF854" s="33"/>
      <c r="AG854" s="33"/>
      <c r="AH854" s="33"/>
      <c r="AI854" s="33"/>
      <c r="AJ854" s="36"/>
      <c r="AK854" s="10">
        <v>4</v>
      </c>
      <c r="AL854" s="11">
        <v>13</v>
      </c>
      <c r="AM854" s="11">
        <v>10</v>
      </c>
      <c r="AN854" s="11">
        <v>13</v>
      </c>
      <c r="AO854" s="11">
        <v>22</v>
      </c>
      <c r="AP854" s="11">
        <v>29</v>
      </c>
      <c r="AQ854" s="11">
        <v>31</v>
      </c>
      <c r="AR854" s="11">
        <v>25</v>
      </c>
      <c r="AS854" s="11">
        <v>19</v>
      </c>
      <c r="AT854" s="11">
        <v>25</v>
      </c>
      <c r="AU854" s="11">
        <v>33</v>
      </c>
      <c r="AV854" s="11">
        <v>43</v>
      </c>
      <c r="AW854" s="12">
        <v>40</v>
      </c>
      <c r="AX854" s="13">
        <v>53</v>
      </c>
      <c r="AY854" s="13">
        <v>51</v>
      </c>
      <c r="AZ854" s="13">
        <v>49</v>
      </c>
      <c r="BA854" s="13">
        <v>47</v>
      </c>
      <c r="BB854" s="14">
        <v>45</v>
      </c>
      <c r="BC854" s="19">
        <f t="shared" ref="BC854:BC917" si="69">IF($B854="","",MOD($D854,$BC$1)+MOD($E854,$BC$1)+MOD($F854,$BC$1)+MOD($G854,$BC$1)+MOD($H854,$BC$1)+MOD($I854,$BC$1))</f>
        <v>51</v>
      </c>
      <c r="BD854" s="55">
        <f t="shared" si="67"/>
        <v>0.99441377070477432</v>
      </c>
      <c r="BE854" s="19">
        <f t="shared" si="68"/>
        <v>0.87164663851899971</v>
      </c>
      <c r="BF854" s="19">
        <f t="shared" si="65"/>
        <v>0.92320883403702492</v>
      </c>
      <c r="BG854" s="19">
        <f t="shared" si="66"/>
        <v>0.96290354011042545</v>
      </c>
    </row>
    <row r="855" spans="1:59">
      <c r="A855" s="24">
        <v>854</v>
      </c>
      <c r="B855" s="31">
        <v>2009029</v>
      </c>
      <c r="C855" s="32" t="s">
        <v>853</v>
      </c>
      <c r="D855" s="21">
        <v>12</v>
      </c>
      <c r="E855" s="22">
        <v>13</v>
      </c>
      <c r="F855" s="22">
        <v>15</v>
      </c>
      <c r="G855" s="22">
        <v>22</v>
      </c>
      <c r="H855" s="22">
        <v>23</v>
      </c>
      <c r="I855" s="22">
        <v>29</v>
      </c>
      <c r="J855" s="23">
        <v>13</v>
      </c>
      <c r="Q855" s="33"/>
      <c r="R855" s="33"/>
      <c r="S855" s="33"/>
      <c r="T855" s="33"/>
      <c r="U855" s="33"/>
      <c r="V855" s="33"/>
      <c r="X855" s="34"/>
      <c r="Y855" s="33"/>
      <c r="Z855" s="33"/>
      <c r="AA855" s="33"/>
      <c r="AB855" s="33"/>
      <c r="AC855" s="35"/>
      <c r="AD855" s="33"/>
      <c r="AE855" s="33"/>
      <c r="AF855" s="33"/>
      <c r="AG855" s="33"/>
      <c r="AH855" s="33"/>
      <c r="AI855" s="33"/>
      <c r="AJ855" s="36"/>
      <c r="AK855" s="10">
        <v>6</v>
      </c>
      <c r="AL855" s="11">
        <v>10</v>
      </c>
      <c r="AM855" s="11">
        <v>14</v>
      </c>
      <c r="AN855" s="11">
        <v>18</v>
      </c>
      <c r="AO855" s="11">
        <v>16</v>
      </c>
      <c r="AP855" s="11">
        <v>34</v>
      </c>
      <c r="AQ855" s="11">
        <v>24</v>
      </c>
      <c r="AR855" s="11">
        <v>24</v>
      </c>
      <c r="AS855" s="11">
        <v>15</v>
      </c>
      <c r="AT855" s="11">
        <v>30</v>
      </c>
      <c r="AU855" s="11">
        <v>36</v>
      </c>
      <c r="AV855" s="11">
        <v>44</v>
      </c>
      <c r="AW855" s="12">
        <v>54</v>
      </c>
      <c r="AX855" s="13">
        <v>66</v>
      </c>
      <c r="AY855" s="13">
        <v>63</v>
      </c>
      <c r="AZ855" s="13">
        <v>60</v>
      </c>
      <c r="BA855" s="13">
        <v>57</v>
      </c>
      <c r="BB855" s="14">
        <v>54</v>
      </c>
      <c r="BC855" s="19">
        <f t="shared" si="69"/>
        <v>63</v>
      </c>
      <c r="BD855" s="55">
        <f t="shared" si="67"/>
        <v>1.0926274764533939</v>
      </c>
      <c r="BE855" s="19">
        <f t="shared" si="68"/>
        <v>0.93916856122117565</v>
      </c>
      <c r="BF855" s="19">
        <f t="shared" si="65"/>
        <v>0.93221175706398185</v>
      </c>
      <c r="BG855" s="19">
        <f t="shared" si="66"/>
        <v>0.96699577784995128</v>
      </c>
    </row>
    <row r="856" spans="1:59">
      <c r="A856" s="24">
        <v>855</v>
      </c>
      <c r="B856" s="31">
        <v>2009030</v>
      </c>
      <c r="C856" s="32" t="s">
        <v>854</v>
      </c>
      <c r="D856" s="21">
        <v>8</v>
      </c>
      <c r="E856" s="22">
        <v>14</v>
      </c>
      <c r="F856" s="22">
        <v>24</v>
      </c>
      <c r="G856" s="22">
        <v>26</v>
      </c>
      <c r="H856" s="22">
        <v>28</v>
      </c>
      <c r="I856" s="22">
        <v>32</v>
      </c>
      <c r="J856" s="23">
        <v>7</v>
      </c>
      <c r="Q856" s="33"/>
      <c r="R856" s="33"/>
      <c r="S856" s="33"/>
      <c r="T856" s="33"/>
      <c r="U856" s="33"/>
      <c r="V856" s="33"/>
      <c r="X856" s="34"/>
      <c r="Y856" s="33"/>
      <c r="Z856" s="33"/>
      <c r="AA856" s="33"/>
      <c r="AB856" s="33"/>
      <c r="AC856" s="35"/>
      <c r="AD856" s="33"/>
      <c r="AE856" s="33"/>
      <c r="AF856" s="33"/>
      <c r="AG856" s="33"/>
      <c r="AH856" s="33"/>
      <c r="AI856" s="33"/>
      <c r="AJ856" s="36"/>
      <c r="AK856" s="10">
        <v>9</v>
      </c>
      <c r="AL856" s="11">
        <v>4</v>
      </c>
      <c r="AM856" s="11">
        <v>17</v>
      </c>
      <c r="AN856" s="11">
        <v>12</v>
      </c>
      <c r="AO856" s="11">
        <v>13</v>
      </c>
      <c r="AP856" s="11">
        <v>12</v>
      </c>
      <c r="AQ856" s="11">
        <v>33</v>
      </c>
      <c r="AR856" s="11">
        <v>32</v>
      </c>
      <c r="AS856" s="11">
        <v>33</v>
      </c>
      <c r="AT856" s="11">
        <v>24</v>
      </c>
      <c r="AU856" s="11">
        <v>28</v>
      </c>
      <c r="AV856" s="11">
        <v>34</v>
      </c>
      <c r="AW856" s="12">
        <v>57</v>
      </c>
      <c r="AX856" s="13">
        <v>52</v>
      </c>
      <c r="AY856" s="13">
        <v>64</v>
      </c>
      <c r="AZ856" s="13">
        <v>60</v>
      </c>
      <c r="BA856" s="13">
        <v>56</v>
      </c>
      <c r="BB856" s="14">
        <v>52</v>
      </c>
      <c r="BC856" s="19">
        <f t="shared" si="69"/>
        <v>64</v>
      </c>
      <c r="BD856" s="55">
        <f t="shared" si="67"/>
        <v>1.1540110425462813</v>
      </c>
      <c r="BE856" s="19">
        <f t="shared" si="68"/>
        <v>1.0025982461838259</v>
      </c>
      <c r="BF856" s="19">
        <f t="shared" si="65"/>
        <v>0.95922052614485231</v>
      </c>
      <c r="BG856" s="19">
        <f t="shared" si="66"/>
        <v>0.97026956804157194</v>
      </c>
    </row>
    <row r="857" spans="1:59">
      <c r="A857" s="24">
        <v>856</v>
      </c>
      <c r="B857" s="31">
        <v>2009031</v>
      </c>
      <c r="C857" s="32" t="s">
        <v>855</v>
      </c>
      <c r="D857" s="21">
        <v>1</v>
      </c>
      <c r="E857" s="22">
        <v>2</v>
      </c>
      <c r="F857" s="22">
        <v>3</v>
      </c>
      <c r="G857" s="22">
        <v>15</v>
      </c>
      <c r="H857" s="22">
        <v>30</v>
      </c>
      <c r="I857" s="22">
        <v>33</v>
      </c>
      <c r="J857" s="23">
        <v>1</v>
      </c>
      <c r="Q857" s="33"/>
      <c r="R857" s="33"/>
      <c r="S857" s="33"/>
      <c r="T857" s="33"/>
      <c r="U857" s="33"/>
      <c r="V857" s="33"/>
      <c r="X857" s="34"/>
      <c r="Y857" s="33"/>
      <c r="Z857" s="33"/>
      <c r="AA857" s="33"/>
      <c r="AB857" s="33"/>
      <c r="AC857" s="35"/>
      <c r="AD857" s="33"/>
      <c r="AE857" s="33"/>
      <c r="AF857" s="33"/>
      <c r="AG857" s="33"/>
      <c r="AH857" s="33"/>
      <c r="AI857" s="33"/>
      <c r="AJ857" s="36"/>
      <c r="AK857" s="10">
        <v>3</v>
      </c>
      <c r="AL857" s="11">
        <v>12</v>
      </c>
      <c r="AM857" s="11">
        <v>9</v>
      </c>
      <c r="AN857" s="11">
        <v>12</v>
      </c>
      <c r="AO857" s="11">
        <v>14</v>
      </c>
      <c r="AP857" s="11">
        <v>20</v>
      </c>
      <c r="AQ857" s="11">
        <v>21</v>
      </c>
      <c r="AR857" s="11">
        <v>14</v>
      </c>
      <c r="AS857" s="11">
        <v>18</v>
      </c>
      <c r="AT857" s="11">
        <v>24</v>
      </c>
      <c r="AU857" s="11">
        <v>19</v>
      </c>
      <c r="AV857" s="11">
        <v>14</v>
      </c>
      <c r="AW857" s="12">
        <v>9</v>
      </c>
      <c r="AX857" s="13">
        <v>36</v>
      </c>
      <c r="AY857" s="13">
        <v>50</v>
      </c>
      <c r="AZ857" s="13">
        <v>48</v>
      </c>
      <c r="BA857" s="13">
        <v>46</v>
      </c>
      <c r="BB857" s="14">
        <v>44</v>
      </c>
      <c r="BC857" s="19">
        <f t="shared" si="69"/>
        <v>50</v>
      </c>
      <c r="BD857" s="55">
        <f t="shared" si="67"/>
        <v>1.1826567067229619</v>
      </c>
      <c r="BE857" s="19">
        <f t="shared" si="68"/>
        <v>1.0496589801883727</v>
      </c>
      <c r="BF857" s="19">
        <f t="shared" si="65"/>
        <v>0.9616758687885677</v>
      </c>
      <c r="BG857" s="19">
        <f t="shared" si="66"/>
        <v>0.96781422539785633</v>
      </c>
    </row>
    <row r="858" spans="1:59">
      <c r="A858" s="24">
        <v>857</v>
      </c>
      <c r="B858" s="31">
        <v>2009032</v>
      </c>
      <c r="C858" s="32" t="s">
        <v>856</v>
      </c>
      <c r="D858" s="21">
        <v>9</v>
      </c>
      <c r="E858" s="22">
        <v>11</v>
      </c>
      <c r="F858" s="22">
        <v>12</v>
      </c>
      <c r="G858" s="22">
        <v>19</v>
      </c>
      <c r="H858" s="22">
        <v>27</v>
      </c>
      <c r="I858" s="22">
        <v>32</v>
      </c>
      <c r="J858" s="23">
        <v>6</v>
      </c>
      <c r="Q858" s="33"/>
      <c r="R858" s="33"/>
      <c r="S858" s="33"/>
      <c r="T858" s="33"/>
      <c r="U858" s="33"/>
      <c r="V858" s="33"/>
      <c r="X858" s="34"/>
      <c r="Y858" s="33"/>
      <c r="Z858" s="33"/>
      <c r="AA858" s="33"/>
      <c r="AB858" s="33"/>
      <c r="AC858" s="35"/>
      <c r="AD858" s="33"/>
      <c r="AE858" s="33"/>
      <c r="AF858" s="33"/>
      <c r="AG858" s="33"/>
      <c r="AH858" s="33"/>
      <c r="AI858" s="33"/>
      <c r="AJ858" s="36"/>
      <c r="AK858" s="10">
        <v>5</v>
      </c>
      <c r="AL858" s="11">
        <v>10</v>
      </c>
      <c r="AM858" s="11">
        <v>15</v>
      </c>
      <c r="AN858" s="11">
        <v>14</v>
      </c>
      <c r="AO858" s="11">
        <v>26</v>
      </c>
      <c r="AP858" s="11">
        <v>14</v>
      </c>
      <c r="AQ858" s="11">
        <v>11</v>
      </c>
      <c r="AR858" s="11">
        <v>30</v>
      </c>
      <c r="AS858" s="11">
        <v>33</v>
      </c>
      <c r="AT858" s="11">
        <v>38</v>
      </c>
      <c r="AU858" s="11">
        <v>45</v>
      </c>
      <c r="AV858" s="11">
        <v>54</v>
      </c>
      <c r="AW858" s="12">
        <v>50</v>
      </c>
      <c r="AX858" s="13">
        <v>46</v>
      </c>
      <c r="AY858" s="13">
        <v>59</v>
      </c>
      <c r="AZ858" s="13">
        <v>56</v>
      </c>
      <c r="BA858" s="13">
        <v>53</v>
      </c>
      <c r="BB858" s="14">
        <v>70</v>
      </c>
      <c r="BC858" s="19">
        <f t="shared" si="69"/>
        <v>59</v>
      </c>
      <c r="BD858" s="55">
        <f t="shared" si="67"/>
        <v>1.1744722312439104</v>
      </c>
      <c r="BE858" s="19">
        <f t="shared" si="68"/>
        <v>1.0803507632348164</v>
      </c>
      <c r="BF858" s="19">
        <f t="shared" si="65"/>
        <v>0.97640792465086068</v>
      </c>
      <c r="BG858" s="19">
        <f t="shared" si="66"/>
        <v>0.97231568691133485</v>
      </c>
    </row>
    <row r="859" spans="1:59">
      <c r="A859" s="24">
        <v>858</v>
      </c>
      <c r="B859" s="31">
        <v>2009033</v>
      </c>
      <c r="C859" s="32" t="s">
        <v>857</v>
      </c>
      <c r="D859" s="21">
        <v>7</v>
      </c>
      <c r="E859" s="22">
        <v>8</v>
      </c>
      <c r="F859" s="22">
        <v>13</v>
      </c>
      <c r="G859" s="22">
        <v>14</v>
      </c>
      <c r="H859" s="22">
        <v>29</v>
      </c>
      <c r="I859" s="22">
        <v>30</v>
      </c>
      <c r="J859" s="23">
        <v>6</v>
      </c>
      <c r="Q859" s="33"/>
      <c r="R859" s="33"/>
      <c r="S859" s="33"/>
      <c r="T859" s="33"/>
      <c r="U859" s="33"/>
      <c r="V859" s="33"/>
      <c r="X859" s="34"/>
      <c r="Y859" s="33"/>
      <c r="Z859" s="33"/>
      <c r="AA859" s="33"/>
      <c r="AB859" s="33"/>
      <c r="AC859" s="35"/>
      <c r="AD859" s="33"/>
      <c r="AE859" s="33"/>
      <c r="AF859" s="33"/>
      <c r="AG859" s="33"/>
      <c r="AH859" s="33"/>
      <c r="AI859" s="33"/>
      <c r="AJ859" s="36"/>
      <c r="AK859" s="10">
        <v>8</v>
      </c>
      <c r="AL859" s="11">
        <v>9</v>
      </c>
      <c r="AM859" s="11">
        <v>16</v>
      </c>
      <c r="AN859" s="11">
        <v>11</v>
      </c>
      <c r="AO859" s="11">
        <v>10</v>
      </c>
      <c r="AP859" s="11">
        <v>29</v>
      </c>
      <c r="AQ859" s="11">
        <v>29</v>
      </c>
      <c r="AR859" s="11">
        <v>31</v>
      </c>
      <c r="AS859" s="11">
        <v>35</v>
      </c>
      <c r="AT859" s="11">
        <v>29</v>
      </c>
      <c r="AU859" s="11">
        <v>23</v>
      </c>
      <c r="AV859" s="11">
        <v>31</v>
      </c>
      <c r="AW859" s="12">
        <v>56</v>
      </c>
      <c r="AX859" s="13">
        <v>69</v>
      </c>
      <c r="AY859" s="13">
        <v>67</v>
      </c>
      <c r="AZ859" s="13">
        <v>65</v>
      </c>
      <c r="BA859" s="13">
        <v>63</v>
      </c>
      <c r="BB859" s="14">
        <v>61</v>
      </c>
      <c r="BC859" s="19">
        <f t="shared" si="69"/>
        <v>67</v>
      </c>
      <c r="BD859" s="55">
        <f t="shared" si="67"/>
        <v>1.2399480350763235</v>
      </c>
      <c r="BE859" s="19">
        <f t="shared" si="68"/>
        <v>1.1171809028905488</v>
      </c>
      <c r="BF859" s="19">
        <f t="shared" ref="BF859:BF922" si="70">IF($B859="","",SUM($BC835:$BC859)/25/$BM$3)</f>
        <v>0.97313413445924002</v>
      </c>
      <c r="BG859" s="19">
        <f t="shared" si="66"/>
        <v>0.97886326729457618</v>
      </c>
    </row>
    <row r="860" spans="1:59">
      <c r="A860" s="24">
        <v>859</v>
      </c>
      <c r="B860" s="31">
        <v>2009034</v>
      </c>
      <c r="C860" s="32" t="s">
        <v>858</v>
      </c>
      <c r="D860" s="21">
        <v>9</v>
      </c>
      <c r="E860" s="22">
        <v>12</v>
      </c>
      <c r="F860" s="22">
        <v>18</v>
      </c>
      <c r="G860" s="22">
        <v>21</v>
      </c>
      <c r="H860" s="22">
        <v>22</v>
      </c>
      <c r="I860" s="22">
        <v>26</v>
      </c>
      <c r="J860" s="23">
        <v>7</v>
      </c>
      <c r="Q860" s="33"/>
      <c r="R860" s="33"/>
      <c r="S860" s="33"/>
      <c r="T860" s="33"/>
      <c r="U860" s="33"/>
      <c r="V860" s="33"/>
      <c r="X860" s="34"/>
      <c r="Y860" s="33"/>
      <c r="Z860" s="33"/>
      <c r="AA860" s="33"/>
      <c r="AB860" s="33"/>
      <c r="AC860" s="35"/>
      <c r="AD860" s="33"/>
      <c r="AE860" s="33"/>
      <c r="AF860" s="33"/>
      <c r="AG860" s="33"/>
      <c r="AH860" s="33"/>
      <c r="AI860" s="33"/>
      <c r="AJ860" s="36"/>
      <c r="AK860" s="10">
        <v>3</v>
      </c>
      <c r="AL860" s="11">
        <v>8</v>
      </c>
      <c r="AM860" s="11">
        <v>13</v>
      </c>
      <c r="AN860" s="11">
        <v>12</v>
      </c>
      <c r="AO860" s="11">
        <v>17</v>
      </c>
      <c r="AP860" s="11">
        <v>20</v>
      </c>
      <c r="AQ860" s="11">
        <v>18</v>
      </c>
      <c r="AR860" s="11">
        <v>28</v>
      </c>
      <c r="AS860" s="11">
        <v>31</v>
      </c>
      <c r="AT860" s="11">
        <v>36</v>
      </c>
      <c r="AU860" s="11">
        <v>43</v>
      </c>
      <c r="AV860" s="11">
        <v>52</v>
      </c>
      <c r="AW860" s="12">
        <v>48</v>
      </c>
      <c r="AX860" s="13">
        <v>44</v>
      </c>
      <c r="AY860" s="13">
        <v>40</v>
      </c>
      <c r="AZ860" s="13">
        <v>36</v>
      </c>
      <c r="BA860" s="13">
        <v>51</v>
      </c>
      <c r="BB860" s="14">
        <v>48</v>
      </c>
      <c r="BC860" s="19">
        <f t="shared" si="69"/>
        <v>40</v>
      </c>
      <c r="BD860" s="55">
        <f t="shared" si="67"/>
        <v>1.1458265670672296</v>
      </c>
      <c r="BE860" s="19">
        <f t="shared" si="68"/>
        <v>1.1192270217603117</v>
      </c>
      <c r="BF860" s="19">
        <f t="shared" si="70"/>
        <v>0.94858070802208505</v>
      </c>
      <c r="BG860" s="19">
        <f t="shared" si="66"/>
        <v>0.97395258200714518</v>
      </c>
    </row>
    <row r="861" spans="1:59">
      <c r="A861" s="24">
        <v>860</v>
      </c>
      <c r="B861" s="31">
        <v>2009035</v>
      </c>
      <c r="C861" s="32" t="s">
        <v>859</v>
      </c>
      <c r="D861" s="21">
        <v>6</v>
      </c>
      <c r="E861" s="22">
        <v>15</v>
      </c>
      <c r="F861" s="22">
        <v>21</v>
      </c>
      <c r="G861" s="22">
        <v>26</v>
      </c>
      <c r="H861" s="22">
        <v>29</v>
      </c>
      <c r="I861" s="22">
        <v>31</v>
      </c>
      <c r="J861" s="23">
        <v>5</v>
      </c>
      <c r="Q861" s="33"/>
      <c r="R861" s="33"/>
      <c r="S861" s="33"/>
      <c r="T861" s="33"/>
      <c r="U861" s="33"/>
      <c r="V861" s="33"/>
      <c r="X861" s="34"/>
      <c r="Y861" s="33"/>
      <c r="Z861" s="33"/>
      <c r="AA861" s="33"/>
      <c r="AB861" s="33"/>
      <c r="AC861" s="35"/>
      <c r="AD861" s="33"/>
      <c r="AE861" s="33"/>
      <c r="AF861" s="33"/>
      <c r="AG861" s="33"/>
      <c r="AH861" s="33"/>
      <c r="AI861" s="33"/>
      <c r="AJ861" s="36"/>
      <c r="AK861" s="10">
        <v>5</v>
      </c>
      <c r="AL861" s="11">
        <v>12</v>
      </c>
      <c r="AM861" s="11">
        <v>8</v>
      </c>
      <c r="AN861" s="11">
        <v>14</v>
      </c>
      <c r="AO861" s="11">
        <v>16</v>
      </c>
      <c r="AP861" s="11">
        <v>32</v>
      </c>
      <c r="AQ861" s="11">
        <v>29</v>
      </c>
      <c r="AR861" s="11">
        <v>28</v>
      </c>
      <c r="AS861" s="11">
        <v>40</v>
      </c>
      <c r="AT861" s="11">
        <v>32</v>
      </c>
      <c r="AU861" s="11">
        <v>24</v>
      </c>
      <c r="AV861" s="11">
        <v>30</v>
      </c>
      <c r="AW861" s="12">
        <v>38</v>
      </c>
      <c r="AX861" s="13">
        <v>64</v>
      </c>
      <c r="AY861" s="13">
        <v>60</v>
      </c>
      <c r="AZ861" s="13">
        <v>56</v>
      </c>
      <c r="BA861" s="13">
        <v>52</v>
      </c>
      <c r="BB861" s="14">
        <v>48</v>
      </c>
      <c r="BC861" s="19">
        <f t="shared" si="69"/>
        <v>60</v>
      </c>
      <c r="BD861" s="55">
        <f t="shared" si="67"/>
        <v>1.1294576161091263</v>
      </c>
      <c r="BE861" s="19">
        <f t="shared" si="68"/>
        <v>1.1417343293277038</v>
      </c>
      <c r="BF861" s="19">
        <f t="shared" si="70"/>
        <v>0.97722637219876574</v>
      </c>
      <c r="BG861" s="19">
        <f t="shared" si="66"/>
        <v>0.98131860993829167</v>
      </c>
    </row>
    <row r="862" spans="1:59">
      <c r="A862" s="24">
        <v>861</v>
      </c>
      <c r="B862" s="31">
        <v>2009036</v>
      </c>
      <c r="C862" s="32" t="s">
        <v>860</v>
      </c>
      <c r="D862" s="21">
        <v>6</v>
      </c>
      <c r="E862" s="22">
        <v>9</v>
      </c>
      <c r="F862" s="22">
        <v>18</v>
      </c>
      <c r="G862" s="22">
        <v>23</v>
      </c>
      <c r="H862" s="22">
        <v>32</v>
      </c>
      <c r="I862" s="22">
        <v>33</v>
      </c>
      <c r="J862" s="23">
        <v>7</v>
      </c>
      <c r="Q862" s="33"/>
      <c r="R862" s="33"/>
      <c r="S862" s="33"/>
      <c r="T862" s="33"/>
      <c r="U862" s="33"/>
      <c r="V862" s="33"/>
      <c r="X862" s="34"/>
      <c r="Y862" s="33"/>
      <c r="Z862" s="33"/>
      <c r="AA862" s="33"/>
      <c r="AB862" s="33"/>
      <c r="AC862" s="35"/>
      <c r="AD862" s="33"/>
      <c r="AE862" s="33"/>
      <c r="AF862" s="33"/>
      <c r="AG862" s="33"/>
      <c r="AH862" s="33"/>
      <c r="AI862" s="33"/>
      <c r="AJ862" s="36"/>
      <c r="AK862" s="10">
        <v>4</v>
      </c>
      <c r="AL862" s="11">
        <v>9</v>
      </c>
      <c r="AM862" s="11">
        <v>16</v>
      </c>
      <c r="AN862" s="11">
        <v>13</v>
      </c>
      <c r="AO862" s="11">
        <v>23</v>
      </c>
      <c r="AP862" s="11">
        <v>17</v>
      </c>
      <c r="AQ862" s="11">
        <v>22</v>
      </c>
      <c r="AR862" s="11">
        <v>31</v>
      </c>
      <c r="AS862" s="11">
        <v>33</v>
      </c>
      <c r="AT862" s="11">
        <v>49</v>
      </c>
      <c r="AU862" s="11">
        <v>43</v>
      </c>
      <c r="AV862" s="11">
        <v>37</v>
      </c>
      <c r="AW862" s="12">
        <v>31</v>
      </c>
      <c r="AX862" s="13">
        <v>25</v>
      </c>
      <c r="AY862" s="13">
        <v>53</v>
      </c>
      <c r="AZ862" s="13">
        <v>49</v>
      </c>
      <c r="BA862" s="13">
        <v>64</v>
      </c>
      <c r="BB862" s="14">
        <v>61</v>
      </c>
      <c r="BC862" s="19">
        <f t="shared" si="69"/>
        <v>53</v>
      </c>
      <c r="BD862" s="55">
        <f t="shared" si="67"/>
        <v>1.1417343293277038</v>
      </c>
      <c r="BE862" s="19">
        <f t="shared" si="68"/>
        <v>1.1621955180253329</v>
      </c>
      <c r="BF862" s="19">
        <f t="shared" si="70"/>
        <v>0.987866190321533</v>
      </c>
      <c r="BG862" s="19">
        <f t="shared" si="66"/>
        <v>0.97190646313738227</v>
      </c>
    </row>
    <row r="863" spans="1:59">
      <c r="A863" s="24">
        <v>862</v>
      </c>
      <c r="B863" s="31">
        <v>2009037</v>
      </c>
      <c r="C863" s="32" t="s">
        <v>861</v>
      </c>
      <c r="D863" s="21">
        <v>2</v>
      </c>
      <c r="E863" s="22">
        <v>6</v>
      </c>
      <c r="F863" s="22">
        <v>15</v>
      </c>
      <c r="G863" s="22">
        <v>18</v>
      </c>
      <c r="H863" s="22">
        <v>20</v>
      </c>
      <c r="I863" s="22">
        <v>31</v>
      </c>
      <c r="J863" s="23">
        <v>3</v>
      </c>
      <c r="Q863" s="33"/>
      <c r="R863" s="33"/>
      <c r="S863" s="33"/>
      <c r="T863" s="33"/>
      <c r="U863" s="33"/>
      <c r="V863" s="33"/>
      <c r="X863" s="34"/>
      <c r="Y863" s="33"/>
      <c r="Z863" s="33"/>
      <c r="AA863" s="33"/>
      <c r="AB863" s="33"/>
      <c r="AC863" s="35"/>
      <c r="AD863" s="33"/>
      <c r="AE863" s="33"/>
      <c r="AF863" s="33"/>
      <c r="AG863" s="33"/>
      <c r="AH863" s="33"/>
      <c r="AI863" s="33"/>
      <c r="AJ863" s="36"/>
      <c r="AK863" s="10">
        <v>5</v>
      </c>
      <c r="AL863" s="11">
        <v>12</v>
      </c>
      <c r="AM863" s="11">
        <v>7</v>
      </c>
      <c r="AN863" s="11">
        <v>8</v>
      </c>
      <c r="AO863" s="11">
        <v>22</v>
      </c>
      <c r="AP863" s="11">
        <v>28</v>
      </c>
      <c r="AQ863" s="11">
        <v>20</v>
      </c>
      <c r="AR863" s="11">
        <v>22</v>
      </c>
      <c r="AS863" s="11">
        <v>37</v>
      </c>
      <c r="AT863" s="11">
        <v>32</v>
      </c>
      <c r="AU863" s="11">
        <v>27</v>
      </c>
      <c r="AV863" s="11">
        <v>22</v>
      </c>
      <c r="AW863" s="12">
        <v>17</v>
      </c>
      <c r="AX863" s="13">
        <v>44</v>
      </c>
      <c r="AY863" s="13">
        <v>41</v>
      </c>
      <c r="AZ863" s="13">
        <v>38</v>
      </c>
      <c r="BA863" s="13">
        <v>54</v>
      </c>
      <c r="BB863" s="14">
        <v>52</v>
      </c>
      <c r="BC863" s="19">
        <f t="shared" si="69"/>
        <v>41</v>
      </c>
      <c r="BD863" s="55">
        <f t="shared" si="67"/>
        <v>1.0680740500162391</v>
      </c>
      <c r="BE863" s="19">
        <f t="shared" si="68"/>
        <v>1.1212731406300747</v>
      </c>
      <c r="BF863" s="19">
        <f t="shared" si="70"/>
        <v>0.98704774277362783</v>
      </c>
      <c r="BG863" s="19">
        <f t="shared" si="66"/>
        <v>0.96617733030204611</v>
      </c>
    </row>
    <row r="864" spans="1:59">
      <c r="A864" s="24">
        <v>863</v>
      </c>
      <c r="B864" s="31">
        <v>2009038</v>
      </c>
      <c r="C864" s="32" t="s">
        <v>862</v>
      </c>
      <c r="D864" s="21">
        <v>12</v>
      </c>
      <c r="E864" s="22">
        <v>13</v>
      </c>
      <c r="F864" s="22">
        <v>15</v>
      </c>
      <c r="G864" s="22">
        <v>23</v>
      </c>
      <c r="H864" s="22">
        <v>28</v>
      </c>
      <c r="I864" s="22">
        <v>32</v>
      </c>
      <c r="J864" s="23">
        <v>5</v>
      </c>
      <c r="Q864" s="33"/>
      <c r="R864" s="33"/>
      <c r="S864" s="33"/>
      <c r="T864" s="33"/>
      <c r="U864" s="33"/>
      <c r="V864" s="33"/>
      <c r="X864" s="34"/>
      <c r="Y864" s="33"/>
      <c r="Z864" s="33"/>
      <c r="AA864" s="33"/>
      <c r="AB864" s="33"/>
      <c r="AC864" s="35"/>
      <c r="AD864" s="33"/>
      <c r="AE864" s="33"/>
      <c r="AF864" s="33"/>
      <c r="AG864" s="33"/>
      <c r="AH864" s="33"/>
      <c r="AI864" s="33"/>
      <c r="AJ864" s="36"/>
      <c r="AK864" s="10">
        <v>6</v>
      </c>
      <c r="AL864" s="11">
        <v>7</v>
      </c>
      <c r="AM864" s="11">
        <v>13</v>
      </c>
      <c r="AN864" s="11">
        <v>15</v>
      </c>
      <c r="AO864" s="11">
        <v>18</v>
      </c>
      <c r="AP864" s="11">
        <v>27</v>
      </c>
      <c r="AQ864" s="11">
        <v>24</v>
      </c>
      <c r="AR864" s="11">
        <v>23</v>
      </c>
      <c r="AS864" s="11">
        <v>24</v>
      </c>
      <c r="AT864" s="11">
        <v>27</v>
      </c>
      <c r="AU864" s="11">
        <v>32</v>
      </c>
      <c r="AV864" s="11">
        <v>39</v>
      </c>
      <c r="AW864" s="12">
        <v>48</v>
      </c>
      <c r="AX864" s="13">
        <v>59</v>
      </c>
      <c r="AY864" s="13">
        <v>72</v>
      </c>
      <c r="AZ864" s="13">
        <v>69</v>
      </c>
      <c r="BA864" s="13">
        <v>66</v>
      </c>
      <c r="BB864" s="14">
        <v>63</v>
      </c>
      <c r="BC864" s="19">
        <f t="shared" si="69"/>
        <v>72</v>
      </c>
      <c r="BD864" s="55">
        <f t="shared" si="67"/>
        <v>1.0885352387138683</v>
      </c>
      <c r="BE864" s="19">
        <f t="shared" si="68"/>
        <v>1.1642416368950959</v>
      </c>
      <c r="BF864" s="19">
        <f t="shared" si="70"/>
        <v>1.0099642741149724</v>
      </c>
      <c r="BG864" s="19">
        <f t="shared" si="66"/>
        <v>0.97722637219876574</v>
      </c>
    </row>
    <row r="865" spans="1:59">
      <c r="A865" s="24">
        <v>864</v>
      </c>
      <c r="B865" s="31">
        <v>2009039</v>
      </c>
      <c r="C865" s="32" t="s">
        <v>863</v>
      </c>
      <c r="D865" s="21">
        <v>5</v>
      </c>
      <c r="E865" s="22">
        <v>12</v>
      </c>
      <c r="F865" s="22">
        <v>14</v>
      </c>
      <c r="G865" s="22">
        <v>15</v>
      </c>
      <c r="H865" s="22">
        <v>21</v>
      </c>
      <c r="I865" s="22">
        <v>27</v>
      </c>
      <c r="J865" s="23">
        <v>3</v>
      </c>
      <c r="Q865" s="33"/>
      <c r="R865" s="33"/>
      <c r="S865" s="33"/>
      <c r="T865" s="33"/>
      <c r="U865" s="33"/>
      <c r="V865" s="33"/>
      <c r="X865" s="34"/>
      <c r="Y865" s="33"/>
      <c r="Z865" s="33"/>
      <c r="AA865" s="33"/>
      <c r="AB865" s="33"/>
      <c r="AC865" s="35"/>
      <c r="AD865" s="33"/>
      <c r="AE865" s="33"/>
      <c r="AF865" s="33"/>
      <c r="AG865" s="33"/>
      <c r="AH865" s="33"/>
      <c r="AI865" s="33"/>
      <c r="AJ865" s="36"/>
      <c r="AK865" s="10">
        <v>4</v>
      </c>
      <c r="AL865" s="11">
        <v>10</v>
      </c>
      <c r="AM865" s="11">
        <v>9</v>
      </c>
      <c r="AN865" s="11">
        <v>16</v>
      </c>
      <c r="AO865" s="11">
        <v>17</v>
      </c>
      <c r="AP865" s="11">
        <v>30</v>
      </c>
      <c r="AQ865" s="11">
        <v>22</v>
      </c>
      <c r="AR865" s="11">
        <v>24</v>
      </c>
      <c r="AS865" s="11">
        <v>28</v>
      </c>
      <c r="AT865" s="11">
        <v>22</v>
      </c>
      <c r="AU865" s="11">
        <v>29</v>
      </c>
      <c r="AV865" s="11">
        <v>38</v>
      </c>
      <c r="AW865" s="12">
        <v>49</v>
      </c>
      <c r="AX865" s="13">
        <v>62</v>
      </c>
      <c r="AY865" s="13">
        <v>60</v>
      </c>
      <c r="AZ865" s="13">
        <v>58</v>
      </c>
      <c r="BA865" s="13">
        <v>56</v>
      </c>
      <c r="BB865" s="14">
        <v>54</v>
      </c>
      <c r="BC865" s="19">
        <f t="shared" si="69"/>
        <v>60</v>
      </c>
      <c r="BD865" s="55">
        <f t="shared" si="67"/>
        <v>1.1703799935043846</v>
      </c>
      <c r="BE865" s="19">
        <f t="shared" si="68"/>
        <v>1.1581032802858071</v>
      </c>
      <c r="BF865" s="19">
        <f t="shared" si="70"/>
        <v>1.0197856446898343</v>
      </c>
      <c r="BG865" s="19">
        <f t="shared" si="66"/>
        <v>0.987866190321533</v>
      </c>
    </row>
    <row r="866" spans="1:59">
      <c r="A866" s="24">
        <v>865</v>
      </c>
      <c r="B866" s="31">
        <v>2009040</v>
      </c>
      <c r="C866" s="32" t="s">
        <v>864</v>
      </c>
      <c r="D866" s="21">
        <v>4</v>
      </c>
      <c r="E866" s="22">
        <v>7</v>
      </c>
      <c r="F866" s="22">
        <v>10</v>
      </c>
      <c r="G866" s="22">
        <v>20</v>
      </c>
      <c r="H866" s="22">
        <v>26</v>
      </c>
      <c r="I866" s="22">
        <v>30</v>
      </c>
      <c r="J866" s="23">
        <v>12</v>
      </c>
      <c r="Q866" s="33"/>
      <c r="R866" s="33"/>
      <c r="S866" s="33"/>
      <c r="T866" s="33"/>
      <c r="U866" s="33"/>
      <c r="V866" s="33"/>
      <c r="X866" s="34"/>
      <c r="Y866" s="33"/>
      <c r="Z866" s="33"/>
      <c r="AA866" s="33"/>
      <c r="AB866" s="33"/>
      <c r="AC866" s="35"/>
      <c r="AD866" s="33"/>
      <c r="AE866" s="33"/>
      <c r="AF866" s="33"/>
      <c r="AG866" s="33"/>
      <c r="AH866" s="33"/>
      <c r="AI866" s="33"/>
      <c r="AJ866" s="36"/>
      <c r="AK866" s="10">
        <v>7</v>
      </c>
      <c r="AL866" s="11">
        <v>9</v>
      </c>
      <c r="AM866" s="11">
        <v>7</v>
      </c>
      <c r="AN866" s="11">
        <v>13</v>
      </c>
      <c r="AO866" s="11">
        <v>20</v>
      </c>
      <c r="AP866" s="11">
        <v>25</v>
      </c>
      <c r="AQ866" s="11">
        <v>25</v>
      </c>
      <c r="AR866" s="11">
        <v>17</v>
      </c>
      <c r="AS866" s="11">
        <v>42</v>
      </c>
      <c r="AT866" s="11">
        <v>37</v>
      </c>
      <c r="AU866" s="11">
        <v>32</v>
      </c>
      <c r="AV866" s="11">
        <v>41</v>
      </c>
      <c r="AW866" s="12">
        <v>37</v>
      </c>
      <c r="AX866" s="13">
        <v>49</v>
      </c>
      <c r="AY866" s="13">
        <v>46</v>
      </c>
      <c r="AZ866" s="13">
        <v>43</v>
      </c>
      <c r="BA866" s="13">
        <v>40</v>
      </c>
      <c r="BB866" s="14">
        <v>37</v>
      </c>
      <c r="BC866" s="19">
        <f t="shared" si="69"/>
        <v>46</v>
      </c>
      <c r="BD866" s="55">
        <f t="shared" si="67"/>
        <v>1.113088665151023</v>
      </c>
      <c r="BE866" s="19">
        <f t="shared" si="68"/>
        <v>1.1212731406300747</v>
      </c>
      <c r="BF866" s="19">
        <f t="shared" si="70"/>
        <v>1.023059434881455</v>
      </c>
      <c r="BG866" s="19">
        <f t="shared" si="66"/>
        <v>0.98418317635595975</v>
      </c>
    </row>
    <row r="867" spans="1:59">
      <c r="A867" s="24">
        <v>866</v>
      </c>
      <c r="B867" s="31">
        <v>2009041</v>
      </c>
      <c r="C867" s="32" t="s">
        <v>865</v>
      </c>
      <c r="D867" s="21">
        <v>1</v>
      </c>
      <c r="E867" s="22">
        <v>8</v>
      </c>
      <c r="F867" s="22">
        <v>23</v>
      </c>
      <c r="G867" s="22">
        <v>26</v>
      </c>
      <c r="H867" s="22">
        <v>28</v>
      </c>
      <c r="I867" s="22">
        <v>33</v>
      </c>
      <c r="J867" s="23">
        <v>8</v>
      </c>
      <c r="Q867" s="33"/>
      <c r="R867" s="33"/>
      <c r="S867" s="33"/>
      <c r="T867" s="33"/>
      <c r="U867" s="33"/>
      <c r="V867" s="33"/>
      <c r="X867" s="34"/>
      <c r="Y867" s="33"/>
      <c r="Z867" s="33"/>
      <c r="AA867" s="33"/>
      <c r="AB867" s="33"/>
      <c r="AC867" s="35"/>
      <c r="AD867" s="33"/>
      <c r="AE867" s="33"/>
      <c r="AF867" s="33"/>
      <c r="AG867" s="33"/>
      <c r="AH867" s="33"/>
      <c r="AI867" s="33"/>
      <c r="AJ867" s="36"/>
      <c r="AK867" s="10">
        <v>8</v>
      </c>
      <c r="AL867" s="11">
        <v>7</v>
      </c>
      <c r="AM867" s="11">
        <v>14</v>
      </c>
      <c r="AN867" s="11">
        <v>17</v>
      </c>
      <c r="AO867" s="11">
        <v>14</v>
      </c>
      <c r="AP867" s="11">
        <v>15</v>
      </c>
      <c r="AQ867" s="11">
        <v>29</v>
      </c>
      <c r="AR867" s="11">
        <v>29</v>
      </c>
      <c r="AS867" s="11">
        <v>20</v>
      </c>
      <c r="AT867" s="11">
        <v>35</v>
      </c>
      <c r="AU867" s="11">
        <v>28</v>
      </c>
      <c r="AV867" s="11">
        <v>35</v>
      </c>
      <c r="AW867" s="12">
        <v>44</v>
      </c>
      <c r="AX867" s="13">
        <v>39</v>
      </c>
      <c r="AY867" s="13">
        <v>51</v>
      </c>
      <c r="AZ867" s="13">
        <v>47</v>
      </c>
      <c r="BA867" s="13">
        <v>43</v>
      </c>
      <c r="BB867" s="14">
        <v>39</v>
      </c>
      <c r="BC867" s="19">
        <f t="shared" si="69"/>
        <v>51</v>
      </c>
      <c r="BD867" s="55">
        <f t="shared" si="67"/>
        <v>1.1049041896719713</v>
      </c>
      <c r="BE867" s="19">
        <f t="shared" si="68"/>
        <v>1.1233192594998376</v>
      </c>
      <c r="BF867" s="19">
        <f t="shared" si="70"/>
        <v>1.018148749594024</v>
      </c>
      <c r="BG867" s="19">
        <f t="shared" si="66"/>
        <v>0.98582007145177009</v>
      </c>
    </row>
    <row r="868" spans="1:59">
      <c r="A868" s="24">
        <v>867</v>
      </c>
      <c r="B868" s="31">
        <v>2009042</v>
      </c>
      <c r="C868" s="32" t="s">
        <v>866</v>
      </c>
      <c r="D868" s="21">
        <v>8</v>
      </c>
      <c r="E868" s="22">
        <v>16</v>
      </c>
      <c r="F868" s="22">
        <v>22</v>
      </c>
      <c r="G868" s="22">
        <v>23</v>
      </c>
      <c r="H868" s="22">
        <v>27</v>
      </c>
      <c r="I868" s="22">
        <v>30</v>
      </c>
      <c r="J868" s="23">
        <v>11</v>
      </c>
      <c r="Q868" s="33"/>
      <c r="R868" s="33"/>
      <c r="S868" s="33"/>
      <c r="T868" s="33"/>
      <c r="U868" s="33"/>
      <c r="V868" s="33"/>
      <c r="X868" s="34"/>
      <c r="Y868" s="33"/>
      <c r="Z868" s="33"/>
      <c r="AA868" s="33"/>
      <c r="AB868" s="33"/>
      <c r="AC868" s="35"/>
      <c r="AD868" s="33"/>
      <c r="AE868" s="33"/>
      <c r="AF868" s="33"/>
      <c r="AG868" s="33"/>
      <c r="AH868" s="33"/>
      <c r="AI868" s="33"/>
      <c r="AJ868" s="36"/>
      <c r="AK868" s="10">
        <v>6</v>
      </c>
      <c r="AL868" s="11">
        <v>10</v>
      </c>
      <c r="AM868" s="11">
        <v>11</v>
      </c>
      <c r="AN868" s="11">
        <v>18</v>
      </c>
      <c r="AO868" s="11">
        <v>14</v>
      </c>
      <c r="AP868" s="11">
        <v>22</v>
      </c>
      <c r="AQ868" s="11">
        <v>27</v>
      </c>
      <c r="AR868" s="11">
        <v>26</v>
      </c>
      <c r="AS868" s="11">
        <v>27</v>
      </c>
      <c r="AT868" s="11">
        <v>42</v>
      </c>
      <c r="AU868" s="11">
        <v>35</v>
      </c>
      <c r="AV868" s="11">
        <v>42</v>
      </c>
      <c r="AW868" s="12">
        <v>36</v>
      </c>
      <c r="AX868" s="13">
        <v>46</v>
      </c>
      <c r="AY868" s="13">
        <v>58</v>
      </c>
      <c r="AZ868" s="13">
        <v>54</v>
      </c>
      <c r="BA868" s="13">
        <v>50</v>
      </c>
      <c r="BB868" s="14">
        <v>46</v>
      </c>
      <c r="BC868" s="19">
        <f t="shared" si="69"/>
        <v>58</v>
      </c>
      <c r="BD868" s="55">
        <f t="shared" si="67"/>
        <v>1.1744722312439104</v>
      </c>
      <c r="BE868" s="19">
        <f t="shared" si="68"/>
        <v>1.1212731406300747</v>
      </c>
      <c r="BF868" s="19">
        <f t="shared" si="70"/>
        <v>1.0214225397856447</v>
      </c>
      <c r="BG868" s="19">
        <f t="shared" si="66"/>
        <v>0.99073075673920108</v>
      </c>
    </row>
    <row r="869" spans="1:59">
      <c r="A869" s="24">
        <v>868</v>
      </c>
      <c r="B869" s="31">
        <v>2009043</v>
      </c>
      <c r="C869" s="32" t="s">
        <v>867</v>
      </c>
      <c r="D869" s="21">
        <v>4</v>
      </c>
      <c r="E869" s="22">
        <v>9</v>
      </c>
      <c r="F869" s="22">
        <v>10</v>
      </c>
      <c r="G869" s="22">
        <v>15</v>
      </c>
      <c r="H869" s="22">
        <v>18</v>
      </c>
      <c r="I869" s="22">
        <v>26</v>
      </c>
      <c r="J869" s="23">
        <v>7</v>
      </c>
      <c r="Q869" s="33"/>
      <c r="R869" s="33"/>
      <c r="S869" s="33"/>
      <c r="T869" s="33"/>
      <c r="U869" s="33"/>
      <c r="V869" s="33"/>
      <c r="X869" s="34"/>
      <c r="Y869" s="33"/>
      <c r="Z869" s="33"/>
      <c r="AA869" s="33"/>
      <c r="AB869" s="33"/>
      <c r="AC869" s="35"/>
      <c r="AD869" s="33"/>
      <c r="AE869" s="33"/>
      <c r="AF869" s="33"/>
      <c r="AG869" s="33"/>
      <c r="AH869" s="33"/>
      <c r="AI869" s="33"/>
      <c r="AJ869" s="36"/>
      <c r="AK869" s="10">
        <v>4</v>
      </c>
      <c r="AL869" s="11">
        <v>10</v>
      </c>
      <c r="AM869" s="11">
        <v>12</v>
      </c>
      <c r="AN869" s="11">
        <v>16</v>
      </c>
      <c r="AO869" s="11">
        <v>19</v>
      </c>
      <c r="AP869" s="11">
        <v>18</v>
      </c>
      <c r="AQ869" s="11">
        <v>19</v>
      </c>
      <c r="AR869" s="11">
        <v>32</v>
      </c>
      <c r="AS869" s="11">
        <v>38</v>
      </c>
      <c r="AT869" s="11">
        <v>34</v>
      </c>
      <c r="AU869" s="11">
        <v>30</v>
      </c>
      <c r="AV869" s="11">
        <v>40</v>
      </c>
      <c r="AW869" s="12">
        <v>37</v>
      </c>
      <c r="AX869" s="13">
        <v>50</v>
      </c>
      <c r="AY869" s="13">
        <v>48</v>
      </c>
      <c r="AZ869" s="13">
        <v>46</v>
      </c>
      <c r="BA869" s="13">
        <v>63</v>
      </c>
      <c r="BB869" s="14">
        <v>62</v>
      </c>
      <c r="BC869" s="19">
        <f t="shared" si="69"/>
        <v>48</v>
      </c>
      <c r="BD869" s="55">
        <f t="shared" si="67"/>
        <v>1.0762585254952908</v>
      </c>
      <c r="BE869" s="19">
        <f t="shared" si="68"/>
        <v>1.0823968821045793</v>
      </c>
      <c r="BF869" s="19">
        <f t="shared" si="70"/>
        <v>1.0296070152646963</v>
      </c>
      <c r="BG869" s="19">
        <f t="shared" si="66"/>
        <v>0.98622929522572267</v>
      </c>
    </row>
    <row r="870" spans="1:59">
      <c r="A870" s="24">
        <v>869</v>
      </c>
      <c r="B870" s="31">
        <v>2009044</v>
      </c>
      <c r="C870" s="32" t="s">
        <v>868</v>
      </c>
      <c r="D870" s="21">
        <v>11</v>
      </c>
      <c r="E870" s="22">
        <v>14</v>
      </c>
      <c r="F870" s="22">
        <v>16</v>
      </c>
      <c r="G870" s="22">
        <v>18</v>
      </c>
      <c r="H870" s="22">
        <v>26</v>
      </c>
      <c r="I870" s="22">
        <v>30</v>
      </c>
      <c r="J870" s="23">
        <v>1</v>
      </c>
      <c r="Q870" s="33"/>
      <c r="R870" s="33"/>
      <c r="S870" s="33"/>
      <c r="T870" s="33"/>
      <c r="U870" s="33"/>
      <c r="V870" s="33"/>
      <c r="X870" s="34"/>
      <c r="Y870" s="33"/>
      <c r="Z870" s="33"/>
      <c r="AA870" s="33"/>
      <c r="AB870" s="33"/>
      <c r="AC870" s="35"/>
      <c r="AD870" s="33"/>
      <c r="AE870" s="33"/>
      <c r="AF870" s="33"/>
      <c r="AG870" s="33"/>
      <c r="AH870" s="33"/>
      <c r="AI870" s="33"/>
      <c r="AJ870" s="36"/>
      <c r="AK870" s="10">
        <v>7</v>
      </c>
      <c r="AL870" s="11">
        <v>11</v>
      </c>
      <c r="AM870" s="11">
        <v>10</v>
      </c>
      <c r="AN870" s="11">
        <v>13</v>
      </c>
      <c r="AO870" s="11">
        <v>17</v>
      </c>
      <c r="AP870" s="11">
        <v>19</v>
      </c>
      <c r="AQ870" s="11">
        <v>25</v>
      </c>
      <c r="AR870" s="11">
        <v>25</v>
      </c>
      <c r="AS870" s="11">
        <v>27</v>
      </c>
      <c r="AT870" s="11">
        <v>31</v>
      </c>
      <c r="AU870" s="11">
        <v>24</v>
      </c>
      <c r="AV870" s="11">
        <v>31</v>
      </c>
      <c r="AW870" s="12">
        <v>40</v>
      </c>
      <c r="AX870" s="13">
        <v>51</v>
      </c>
      <c r="AY870" s="13">
        <v>64</v>
      </c>
      <c r="AZ870" s="13">
        <v>61</v>
      </c>
      <c r="BA870" s="13">
        <v>77</v>
      </c>
      <c r="BB870" s="14">
        <v>75</v>
      </c>
      <c r="BC870" s="19">
        <f t="shared" si="69"/>
        <v>64</v>
      </c>
      <c r="BD870" s="55">
        <f t="shared" si="67"/>
        <v>1.0926274764533939</v>
      </c>
      <c r="BE870" s="19">
        <f t="shared" si="68"/>
        <v>1.1315037349788892</v>
      </c>
      <c r="BF870" s="19">
        <f t="shared" si="70"/>
        <v>1.057434231893472</v>
      </c>
      <c r="BG870" s="19">
        <f t="shared" si="66"/>
        <v>0.99523221825267949</v>
      </c>
    </row>
    <row r="871" spans="1:59">
      <c r="A871" s="24">
        <v>870</v>
      </c>
      <c r="B871" s="31">
        <v>2009045</v>
      </c>
      <c r="C871" s="32" t="s">
        <v>869</v>
      </c>
      <c r="D871" s="21">
        <v>3</v>
      </c>
      <c r="E871" s="22">
        <v>4</v>
      </c>
      <c r="F871" s="22">
        <v>6</v>
      </c>
      <c r="G871" s="22">
        <v>23</v>
      </c>
      <c r="H871" s="22">
        <v>30</v>
      </c>
      <c r="I871" s="22">
        <v>32</v>
      </c>
      <c r="J871" s="23">
        <v>1</v>
      </c>
      <c r="Q871" s="33"/>
      <c r="R871" s="33"/>
      <c r="S871" s="33"/>
      <c r="T871" s="33"/>
      <c r="U871" s="33"/>
      <c r="V871" s="33"/>
      <c r="X871" s="34"/>
      <c r="Y871" s="33"/>
      <c r="Z871" s="33"/>
      <c r="AA871" s="33"/>
      <c r="AB871" s="33"/>
      <c r="AC871" s="35"/>
      <c r="AD871" s="33"/>
      <c r="AE871" s="33"/>
      <c r="AF871" s="33"/>
      <c r="AG871" s="33"/>
      <c r="AH871" s="33"/>
      <c r="AI871" s="33"/>
      <c r="AJ871" s="36"/>
      <c r="AK871" s="10">
        <v>5</v>
      </c>
      <c r="AL871" s="11">
        <v>10</v>
      </c>
      <c r="AM871" s="11">
        <v>13</v>
      </c>
      <c r="AN871" s="11">
        <v>14</v>
      </c>
      <c r="AO871" s="11">
        <v>21</v>
      </c>
      <c r="AP871" s="11">
        <v>26</v>
      </c>
      <c r="AQ871" s="11">
        <v>26</v>
      </c>
      <c r="AR871" s="11">
        <v>18</v>
      </c>
      <c r="AS871" s="11">
        <v>32</v>
      </c>
      <c r="AT871" s="11">
        <v>38</v>
      </c>
      <c r="AU871" s="11">
        <v>33</v>
      </c>
      <c r="AV871" s="11">
        <v>28</v>
      </c>
      <c r="AW871" s="12">
        <v>23</v>
      </c>
      <c r="AX871" s="13">
        <v>34</v>
      </c>
      <c r="AY871" s="13">
        <v>47</v>
      </c>
      <c r="AZ871" s="13">
        <v>44</v>
      </c>
      <c r="BA871" s="13">
        <v>41</v>
      </c>
      <c r="BB871" s="14">
        <v>38</v>
      </c>
      <c r="BC871" s="19">
        <f t="shared" si="69"/>
        <v>47</v>
      </c>
      <c r="BD871" s="55">
        <f t="shared" si="67"/>
        <v>1.0967197141929197</v>
      </c>
      <c r="BE871" s="19">
        <f t="shared" si="68"/>
        <v>1.1049041896719713</v>
      </c>
      <c r="BF871" s="19">
        <f t="shared" si="70"/>
        <v>1.0688924975641443</v>
      </c>
      <c r="BG871" s="19">
        <f t="shared" si="66"/>
        <v>0.98663851899967514</v>
      </c>
    </row>
    <row r="872" spans="1:59">
      <c r="A872" s="24">
        <v>871</v>
      </c>
      <c r="B872" s="31">
        <v>2009046</v>
      </c>
      <c r="C872" s="32" t="s">
        <v>870</v>
      </c>
      <c r="D872" s="21">
        <v>16</v>
      </c>
      <c r="E872" s="22">
        <v>20</v>
      </c>
      <c r="F872" s="22">
        <v>21</v>
      </c>
      <c r="G872" s="22">
        <v>26</v>
      </c>
      <c r="H872" s="22">
        <v>29</v>
      </c>
      <c r="I872" s="22">
        <v>30</v>
      </c>
      <c r="J872" s="23">
        <v>9</v>
      </c>
      <c r="Q872" s="33"/>
      <c r="R872" s="33"/>
      <c r="S872" s="33"/>
      <c r="T872" s="33"/>
      <c r="U872" s="33"/>
      <c r="V872" s="33"/>
      <c r="X872" s="34"/>
      <c r="Y872" s="33"/>
      <c r="Z872" s="33"/>
      <c r="AA872" s="33"/>
      <c r="AB872" s="33"/>
      <c r="AC872" s="35"/>
      <c r="AD872" s="33"/>
      <c r="AE872" s="33"/>
      <c r="AF872" s="33"/>
      <c r="AG872" s="33"/>
      <c r="AH872" s="33"/>
      <c r="AI872" s="33"/>
      <c r="AJ872" s="36"/>
      <c r="AK872" s="10">
        <v>7</v>
      </c>
      <c r="AL872" s="11">
        <v>6</v>
      </c>
      <c r="AM872" s="11">
        <v>7</v>
      </c>
      <c r="AN872" s="11">
        <v>16</v>
      </c>
      <c r="AO872" s="11">
        <v>16</v>
      </c>
      <c r="AP872" s="11">
        <v>22</v>
      </c>
      <c r="AQ872" s="11">
        <v>25</v>
      </c>
      <c r="AR872" s="11">
        <v>22</v>
      </c>
      <c r="AS872" s="11">
        <v>43</v>
      </c>
      <c r="AT872" s="11">
        <v>34</v>
      </c>
      <c r="AU872" s="11">
        <v>25</v>
      </c>
      <c r="AV872" s="11">
        <v>30</v>
      </c>
      <c r="AW872" s="12">
        <v>37</v>
      </c>
      <c r="AX872" s="13">
        <v>46</v>
      </c>
      <c r="AY872" s="13">
        <v>57</v>
      </c>
      <c r="AZ872" s="13">
        <v>52</v>
      </c>
      <c r="BA872" s="13">
        <v>47</v>
      </c>
      <c r="BB872" s="14">
        <v>42</v>
      </c>
      <c r="BC872" s="19">
        <f t="shared" si="69"/>
        <v>57</v>
      </c>
      <c r="BD872" s="55">
        <f t="shared" si="67"/>
        <v>1.1212731406300747</v>
      </c>
      <c r="BE872" s="19">
        <f t="shared" si="68"/>
        <v>1.113088665151023</v>
      </c>
      <c r="BF872" s="19">
        <f t="shared" si="70"/>
        <v>1.093445924001299</v>
      </c>
      <c r="BG872" s="19">
        <f t="shared" si="66"/>
        <v>0.99154920428710625</v>
      </c>
    </row>
    <row r="873" spans="1:59">
      <c r="A873" s="24">
        <v>872</v>
      </c>
      <c r="B873" s="31">
        <v>2009047</v>
      </c>
      <c r="C873" s="32" t="s">
        <v>871</v>
      </c>
      <c r="D873" s="21">
        <v>6</v>
      </c>
      <c r="E873" s="22">
        <v>8</v>
      </c>
      <c r="F873" s="22">
        <v>11</v>
      </c>
      <c r="G873" s="22">
        <v>15</v>
      </c>
      <c r="H873" s="22">
        <v>21</v>
      </c>
      <c r="I873" s="22">
        <v>22</v>
      </c>
      <c r="J873" s="23">
        <v>16</v>
      </c>
      <c r="Q873" s="33"/>
      <c r="R873" s="33"/>
      <c r="S873" s="33"/>
      <c r="T873" s="33"/>
      <c r="U873" s="33"/>
      <c r="V873" s="33"/>
      <c r="X873" s="34"/>
      <c r="Y873" s="33"/>
      <c r="Z873" s="33"/>
      <c r="AA873" s="33"/>
      <c r="AB873" s="33"/>
      <c r="AC873" s="35"/>
      <c r="AD873" s="33"/>
      <c r="AE873" s="33"/>
      <c r="AF873" s="33"/>
      <c r="AG873" s="33"/>
      <c r="AH873" s="33"/>
      <c r="AI873" s="33"/>
      <c r="AJ873" s="36"/>
      <c r="AK873" s="10">
        <v>5</v>
      </c>
      <c r="AL873" s="11">
        <v>11</v>
      </c>
      <c r="AM873" s="11">
        <v>8</v>
      </c>
      <c r="AN873" s="11">
        <v>17</v>
      </c>
      <c r="AO873" s="11">
        <v>13</v>
      </c>
      <c r="AP873" s="11">
        <v>27</v>
      </c>
      <c r="AQ873" s="11">
        <v>29</v>
      </c>
      <c r="AR873" s="11">
        <v>23</v>
      </c>
      <c r="AS873" s="11">
        <v>28</v>
      </c>
      <c r="AT873" s="11">
        <v>47</v>
      </c>
      <c r="AU873" s="11">
        <v>44</v>
      </c>
      <c r="AV873" s="11">
        <v>41</v>
      </c>
      <c r="AW873" s="12">
        <v>38</v>
      </c>
      <c r="AX873" s="13">
        <v>51</v>
      </c>
      <c r="AY873" s="13">
        <v>49</v>
      </c>
      <c r="AZ873" s="13">
        <v>47</v>
      </c>
      <c r="BA873" s="13">
        <v>45</v>
      </c>
      <c r="BB873" s="14">
        <v>43</v>
      </c>
      <c r="BC873" s="19">
        <f t="shared" si="69"/>
        <v>49</v>
      </c>
      <c r="BD873" s="55">
        <f t="shared" si="67"/>
        <v>1.0844430009743422</v>
      </c>
      <c r="BE873" s="19">
        <f t="shared" si="68"/>
        <v>1.1294576161091263</v>
      </c>
      <c r="BF873" s="19">
        <f t="shared" si="70"/>
        <v>1.0975381617408249</v>
      </c>
      <c r="BG873" s="19">
        <f t="shared" si="66"/>
        <v>0.99523221825267949</v>
      </c>
    </row>
    <row r="874" spans="1:59">
      <c r="A874" s="24">
        <v>873</v>
      </c>
      <c r="B874" s="31">
        <v>2009048</v>
      </c>
      <c r="C874" s="32" t="s">
        <v>872</v>
      </c>
      <c r="D874" s="21">
        <v>3</v>
      </c>
      <c r="E874" s="22">
        <v>7</v>
      </c>
      <c r="F874" s="22">
        <v>11</v>
      </c>
      <c r="G874" s="22">
        <v>15</v>
      </c>
      <c r="H874" s="22">
        <v>17</v>
      </c>
      <c r="I874" s="22">
        <v>31</v>
      </c>
      <c r="J874" s="23">
        <v>1</v>
      </c>
      <c r="Q874" s="33"/>
      <c r="R874" s="33"/>
      <c r="S874" s="33"/>
      <c r="T874" s="33"/>
      <c r="U874" s="33"/>
      <c r="V874" s="33"/>
      <c r="X874" s="34"/>
      <c r="Y874" s="33"/>
      <c r="Z874" s="33"/>
      <c r="AA874" s="33"/>
      <c r="AB874" s="33"/>
      <c r="AC874" s="35"/>
      <c r="AD874" s="33"/>
      <c r="AE874" s="33"/>
      <c r="AF874" s="33"/>
      <c r="AG874" s="33"/>
      <c r="AH874" s="33"/>
      <c r="AI874" s="33"/>
      <c r="AJ874" s="36"/>
      <c r="AK874" s="10">
        <v>6</v>
      </c>
      <c r="AL874" s="11">
        <v>16</v>
      </c>
      <c r="AM874" s="11">
        <v>9</v>
      </c>
      <c r="AN874" s="11">
        <v>18</v>
      </c>
      <c r="AO874" s="11">
        <v>14</v>
      </c>
      <c r="AP874" s="11">
        <v>28</v>
      </c>
      <c r="AQ874" s="11">
        <v>30</v>
      </c>
      <c r="AR874" s="11">
        <v>24</v>
      </c>
      <c r="AS874" s="11">
        <v>29</v>
      </c>
      <c r="AT874" s="11">
        <v>36</v>
      </c>
      <c r="AU874" s="11">
        <v>32</v>
      </c>
      <c r="AV874" s="11">
        <v>28</v>
      </c>
      <c r="AW874" s="12">
        <v>24</v>
      </c>
      <c r="AX874" s="13">
        <v>52</v>
      </c>
      <c r="AY874" s="13">
        <v>50</v>
      </c>
      <c r="AZ874" s="13">
        <v>66</v>
      </c>
      <c r="BA874" s="13">
        <v>65</v>
      </c>
      <c r="BB874" s="14">
        <v>64</v>
      </c>
      <c r="BC874" s="19">
        <f t="shared" si="69"/>
        <v>50</v>
      </c>
      <c r="BD874" s="55">
        <f t="shared" si="67"/>
        <v>1.0926274764533939</v>
      </c>
      <c r="BE874" s="19">
        <f t="shared" si="68"/>
        <v>1.0844430009743422</v>
      </c>
      <c r="BF874" s="19">
        <f t="shared" si="70"/>
        <v>1.09835660928873</v>
      </c>
      <c r="BG874" s="19">
        <f t="shared" si="66"/>
        <v>1.0001429035401104</v>
      </c>
    </row>
    <row r="875" spans="1:59">
      <c r="A875" s="24">
        <v>874</v>
      </c>
      <c r="B875" s="31">
        <v>2009049</v>
      </c>
      <c r="C875" s="32" t="s">
        <v>873</v>
      </c>
      <c r="D875" s="21">
        <v>9</v>
      </c>
      <c r="E875" s="22">
        <v>12</v>
      </c>
      <c r="F875" s="22">
        <v>14</v>
      </c>
      <c r="G875" s="22">
        <v>20</v>
      </c>
      <c r="H875" s="22">
        <v>30</v>
      </c>
      <c r="I875" s="22">
        <v>31</v>
      </c>
      <c r="J875" s="23">
        <v>6</v>
      </c>
      <c r="Q875" s="33"/>
      <c r="R875" s="33"/>
      <c r="S875" s="33"/>
      <c r="T875" s="33"/>
      <c r="U875" s="33"/>
      <c r="V875" s="33"/>
      <c r="X875" s="34"/>
      <c r="Y875" s="33"/>
      <c r="Z875" s="33"/>
      <c r="AA875" s="33"/>
      <c r="AB875" s="33"/>
      <c r="AC875" s="35"/>
      <c r="AD875" s="33"/>
      <c r="AE875" s="33"/>
      <c r="AF875" s="33"/>
      <c r="AG875" s="33"/>
      <c r="AH875" s="33"/>
      <c r="AI875" s="33"/>
      <c r="AJ875" s="36"/>
      <c r="AK875" s="10">
        <v>5</v>
      </c>
      <c r="AL875" s="11">
        <v>8</v>
      </c>
      <c r="AM875" s="11">
        <v>11</v>
      </c>
      <c r="AN875" s="11">
        <v>8</v>
      </c>
      <c r="AO875" s="11">
        <v>18</v>
      </c>
      <c r="AP875" s="11">
        <v>28</v>
      </c>
      <c r="AQ875" s="11">
        <v>17</v>
      </c>
      <c r="AR875" s="11">
        <v>16</v>
      </c>
      <c r="AS875" s="11">
        <v>39</v>
      </c>
      <c r="AT875" s="11">
        <v>32</v>
      </c>
      <c r="AU875" s="11">
        <v>38</v>
      </c>
      <c r="AV875" s="11">
        <v>32</v>
      </c>
      <c r="AW875" s="12">
        <v>41</v>
      </c>
      <c r="AX875" s="13">
        <v>68</v>
      </c>
      <c r="AY875" s="13">
        <v>65</v>
      </c>
      <c r="AZ875" s="13">
        <v>62</v>
      </c>
      <c r="BA875" s="13">
        <v>59</v>
      </c>
      <c r="BB875" s="14">
        <v>56</v>
      </c>
      <c r="BC875" s="19">
        <f t="shared" si="69"/>
        <v>65</v>
      </c>
      <c r="BD875" s="55">
        <f t="shared" si="67"/>
        <v>1.0967197141929197</v>
      </c>
      <c r="BE875" s="19">
        <f t="shared" si="68"/>
        <v>1.0946735953231568</v>
      </c>
      <c r="BF875" s="19">
        <f t="shared" si="70"/>
        <v>1.1196362455342643</v>
      </c>
      <c r="BG875" s="19">
        <f t="shared" si="66"/>
        <v>1.0144657356284508</v>
      </c>
    </row>
    <row r="876" spans="1:59">
      <c r="A876" s="24">
        <v>875</v>
      </c>
      <c r="B876" s="31">
        <v>2009050</v>
      </c>
      <c r="C876" s="32" t="s">
        <v>874</v>
      </c>
      <c r="D876" s="21">
        <v>13</v>
      </c>
      <c r="E876" s="22">
        <v>21</v>
      </c>
      <c r="F876" s="22">
        <v>24</v>
      </c>
      <c r="G876" s="22">
        <v>29</v>
      </c>
      <c r="H876" s="22">
        <v>30</v>
      </c>
      <c r="I876" s="22">
        <v>32</v>
      </c>
      <c r="J876" s="23">
        <v>4</v>
      </c>
      <c r="Q876" s="33"/>
      <c r="R876" s="33"/>
      <c r="S876" s="33"/>
      <c r="T876" s="33"/>
      <c r="U876" s="33"/>
      <c r="V876" s="33"/>
      <c r="X876" s="34"/>
      <c r="Y876" s="33"/>
      <c r="Z876" s="33"/>
      <c r="AA876" s="33"/>
      <c r="AB876" s="33"/>
      <c r="AC876" s="35"/>
      <c r="AD876" s="33"/>
      <c r="AE876" s="33"/>
      <c r="AF876" s="33"/>
      <c r="AG876" s="33"/>
      <c r="AH876" s="33"/>
      <c r="AI876" s="33"/>
      <c r="AJ876" s="36"/>
      <c r="AK876" s="10">
        <v>5</v>
      </c>
      <c r="AL876" s="11">
        <v>5</v>
      </c>
      <c r="AM876" s="11">
        <v>14</v>
      </c>
      <c r="AN876" s="11">
        <v>11</v>
      </c>
      <c r="AO876" s="11">
        <v>16</v>
      </c>
      <c r="AP876" s="11">
        <v>21</v>
      </c>
      <c r="AQ876" s="11">
        <v>23</v>
      </c>
      <c r="AR876" s="11">
        <v>19</v>
      </c>
      <c r="AS876" s="11">
        <v>39</v>
      </c>
      <c r="AT876" s="11">
        <v>29</v>
      </c>
      <c r="AU876" s="11">
        <v>32</v>
      </c>
      <c r="AV876" s="11">
        <v>37</v>
      </c>
      <c r="AW876" s="12">
        <v>44</v>
      </c>
      <c r="AX876" s="13">
        <v>53</v>
      </c>
      <c r="AY876" s="13">
        <v>64</v>
      </c>
      <c r="AZ876" s="13">
        <v>59</v>
      </c>
      <c r="BA876" s="13">
        <v>54</v>
      </c>
      <c r="BB876" s="14">
        <v>49</v>
      </c>
      <c r="BC876" s="19">
        <f t="shared" si="69"/>
        <v>64</v>
      </c>
      <c r="BD876" s="55">
        <f t="shared" si="67"/>
        <v>1.1662877557648588</v>
      </c>
      <c r="BE876" s="19">
        <f t="shared" si="68"/>
        <v>1.1315037349788892</v>
      </c>
      <c r="BF876" s="19">
        <f t="shared" si="70"/>
        <v>1.1319129587528418</v>
      </c>
      <c r="BG876" s="19">
        <f t="shared" si="66"/>
        <v>1.0275608963949334</v>
      </c>
    </row>
    <row r="877" spans="1:59">
      <c r="A877" s="24">
        <v>876</v>
      </c>
      <c r="B877" s="31">
        <v>2009051</v>
      </c>
      <c r="C877" s="32" t="s">
        <v>875</v>
      </c>
      <c r="D877" s="21">
        <v>6</v>
      </c>
      <c r="E877" s="22">
        <v>10</v>
      </c>
      <c r="F877" s="22">
        <v>13</v>
      </c>
      <c r="G877" s="22">
        <v>16</v>
      </c>
      <c r="H877" s="22">
        <v>21</v>
      </c>
      <c r="I877" s="22">
        <v>23</v>
      </c>
      <c r="J877" s="23">
        <v>7</v>
      </c>
      <c r="Q877" s="33"/>
      <c r="R877" s="33"/>
      <c r="S877" s="33"/>
      <c r="T877" s="33"/>
      <c r="U877" s="33"/>
      <c r="V877" s="33"/>
      <c r="X877" s="34"/>
      <c r="Y877" s="33"/>
      <c r="Z877" s="33"/>
      <c r="AA877" s="33"/>
      <c r="AB877" s="33"/>
      <c r="AC877" s="35"/>
      <c r="AD877" s="33"/>
      <c r="AE877" s="33"/>
      <c r="AF877" s="33"/>
      <c r="AG877" s="33"/>
      <c r="AH877" s="33"/>
      <c r="AI877" s="33"/>
      <c r="AJ877" s="36"/>
      <c r="AK877" s="10">
        <v>5</v>
      </c>
      <c r="AL877" s="11">
        <v>9</v>
      </c>
      <c r="AM877" s="11">
        <v>9</v>
      </c>
      <c r="AN877" s="11">
        <v>17</v>
      </c>
      <c r="AO877" s="11">
        <v>19</v>
      </c>
      <c r="AP877" s="11">
        <v>25</v>
      </c>
      <c r="AQ877" s="11">
        <v>26</v>
      </c>
      <c r="AR877" s="11">
        <v>19</v>
      </c>
      <c r="AS877" s="11">
        <v>34</v>
      </c>
      <c r="AT877" s="11">
        <v>41</v>
      </c>
      <c r="AU877" s="11">
        <v>37</v>
      </c>
      <c r="AV877" s="11">
        <v>47</v>
      </c>
      <c r="AW877" s="12">
        <v>44</v>
      </c>
      <c r="AX877" s="13">
        <v>41</v>
      </c>
      <c r="AY877" s="13">
        <v>55</v>
      </c>
      <c r="AZ877" s="13">
        <v>53</v>
      </c>
      <c r="BA877" s="13">
        <v>51</v>
      </c>
      <c r="BB877" s="14">
        <v>49</v>
      </c>
      <c r="BC877" s="19">
        <f t="shared" si="69"/>
        <v>55</v>
      </c>
      <c r="BD877" s="55">
        <f t="shared" si="67"/>
        <v>1.1581032802858071</v>
      </c>
      <c r="BE877" s="19">
        <f t="shared" si="68"/>
        <v>1.1396882104579409</v>
      </c>
      <c r="BF877" s="19">
        <f t="shared" si="70"/>
        <v>1.1417343293277038</v>
      </c>
      <c r="BG877" s="19">
        <f t="shared" si="66"/>
        <v>1.0304254628126015</v>
      </c>
    </row>
    <row r="878" spans="1:59">
      <c r="A878" s="24">
        <v>877</v>
      </c>
      <c r="B878" s="31">
        <v>2009052</v>
      </c>
      <c r="C878" s="32" t="s">
        <v>876</v>
      </c>
      <c r="D878" s="21">
        <v>9</v>
      </c>
      <c r="E878" s="22">
        <v>11</v>
      </c>
      <c r="F878" s="22">
        <v>15</v>
      </c>
      <c r="G878" s="22">
        <v>19</v>
      </c>
      <c r="H878" s="22">
        <v>21</v>
      </c>
      <c r="I878" s="22">
        <v>30</v>
      </c>
      <c r="J878" s="23">
        <v>8</v>
      </c>
      <c r="Q878" s="33"/>
      <c r="R878" s="33"/>
      <c r="S878" s="33"/>
      <c r="T878" s="33"/>
      <c r="U878" s="33"/>
      <c r="V878" s="33"/>
      <c r="X878" s="34"/>
      <c r="Y878" s="33"/>
      <c r="Z878" s="33"/>
      <c r="AA878" s="33"/>
      <c r="AB878" s="33"/>
      <c r="AC878" s="35"/>
      <c r="AD878" s="33"/>
      <c r="AE878" s="33"/>
      <c r="AF878" s="33"/>
      <c r="AG878" s="33"/>
      <c r="AH878" s="33"/>
      <c r="AI878" s="33"/>
      <c r="AJ878" s="36"/>
      <c r="AK878" s="10">
        <v>3</v>
      </c>
      <c r="AL878" s="11">
        <v>13</v>
      </c>
      <c r="AM878" s="11">
        <v>10</v>
      </c>
      <c r="AN878" s="11">
        <v>15</v>
      </c>
      <c r="AO878" s="11">
        <v>14</v>
      </c>
      <c r="AP878" s="11">
        <v>25</v>
      </c>
      <c r="AQ878" s="11">
        <v>15</v>
      </c>
      <c r="AR878" s="11">
        <v>25</v>
      </c>
      <c r="AS878" s="11">
        <v>39</v>
      </c>
      <c r="AT878" s="11">
        <v>45</v>
      </c>
      <c r="AU878" s="11">
        <v>40</v>
      </c>
      <c r="AV878" s="11">
        <v>35</v>
      </c>
      <c r="AW878" s="12">
        <v>30</v>
      </c>
      <c r="AX878" s="13">
        <v>57</v>
      </c>
      <c r="AY878" s="13">
        <v>54</v>
      </c>
      <c r="AZ878" s="13">
        <v>51</v>
      </c>
      <c r="BA878" s="13">
        <v>48</v>
      </c>
      <c r="BB878" s="14">
        <v>65</v>
      </c>
      <c r="BC878" s="19">
        <f t="shared" si="69"/>
        <v>54</v>
      </c>
      <c r="BD878" s="55">
        <f t="shared" si="67"/>
        <v>1.1785644689834363</v>
      </c>
      <c r="BE878" s="19">
        <f t="shared" si="68"/>
        <v>1.1315037349788892</v>
      </c>
      <c r="BF878" s="19">
        <f t="shared" si="70"/>
        <v>1.1360051964923676</v>
      </c>
      <c r="BG878" s="19">
        <f t="shared" si="66"/>
        <v>1.027970120168886</v>
      </c>
    </row>
    <row r="879" spans="1:59">
      <c r="A879" s="24">
        <v>878</v>
      </c>
      <c r="B879" s="31">
        <v>2009053</v>
      </c>
      <c r="C879" s="32" t="s">
        <v>877</v>
      </c>
      <c r="D879" s="21">
        <v>7</v>
      </c>
      <c r="E879" s="22">
        <v>12</v>
      </c>
      <c r="F879" s="22">
        <v>18</v>
      </c>
      <c r="G879" s="22">
        <v>19</v>
      </c>
      <c r="H879" s="22">
        <v>22</v>
      </c>
      <c r="I879" s="22">
        <v>28</v>
      </c>
      <c r="J879" s="23">
        <v>4</v>
      </c>
      <c r="Q879" s="33"/>
      <c r="R879" s="33"/>
      <c r="S879" s="33"/>
      <c r="T879" s="33"/>
      <c r="U879" s="33"/>
      <c r="V879" s="33"/>
      <c r="X879" s="34"/>
      <c r="Y879" s="33"/>
      <c r="Z879" s="33"/>
      <c r="AA879" s="33"/>
      <c r="AB879" s="33"/>
      <c r="AC879" s="35"/>
      <c r="AD879" s="33"/>
      <c r="AE879" s="33"/>
      <c r="AF879" s="33"/>
      <c r="AG879" s="33"/>
      <c r="AH879" s="33"/>
      <c r="AI879" s="33"/>
      <c r="AJ879" s="36"/>
      <c r="AK879" s="10">
        <v>4</v>
      </c>
      <c r="AL879" s="11">
        <v>10</v>
      </c>
      <c r="AM879" s="11">
        <v>16</v>
      </c>
      <c r="AN879" s="11">
        <v>10</v>
      </c>
      <c r="AO879" s="11">
        <v>15</v>
      </c>
      <c r="AP879" s="11">
        <v>26</v>
      </c>
      <c r="AQ879" s="11">
        <v>16</v>
      </c>
      <c r="AR879" s="11">
        <v>36</v>
      </c>
      <c r="AS879" s="11">
        <v>29</v>
      </c>
      <c r="AT879" s="11">
        <v>34</v>
      </c>
      <c r="AU879" s="11">
        <v>41</v>
      </c>
      <c r="AV879" s="11">
        <v>36</v>
      </c>
      <c r="AW879" s="12">
        <v>46</v>
      </c>
      <c r="AX879" s="13">
        <v>42</v>
      </c>
      <c r="AY879" s="13">
        <v>38</v>
      </c>
      <c r="AZ879" s="13">
        <v>34</v>
      </c>
      <c r="BA879" s="13">
        <v>49</v>
      </c>
      <c r="BB879" s="14">
        <v>66</v>
      </c>
      <c r="BC879" s="19">
        <f t="shared" si="69"/>
        <v>38</v>
      </c>
      <c r="BD879" s="55">
        <f t="shared" si="67"/>
        <v>1.1294576161091263</v>
      </c>
      <c r="BE879" s="19">
        <f t="shared" si="68"/>
        <v>1.1110425462812601</v>
      </c>
      <c r="BF879" s="19">
        <f t="shared" si="70"/>
        <v>1.1253653783696005</v>
      </c>
      <c r="BG879" s="19">
        <f t="shared" si="66"/>
        <v>1.0242871062033128</v>
      </c>
    </row>
    <row r="880" spans="1:59">
      <c r="A880" s="24">
        <v>879</v>
      </c>
      <c r="B880" s="31">
        <v>2009054</v>
      </c>
      <c r="C880" s="32" t="s">
        <v>878</v>
      </c>
      <c r="D880" s="21">
        <v>16</v>
      </c>
      <c r="E880" s="22">
        <v>17</v>
      </c>
      <c r="F880" s="22">
        <v>23</v>
      </c>
      <c r="G880" s="22">
        <v>26</v>
      </c>
      <c r="H880" s="22">
        <v>31</v>
      </c>
      <c r="I880" s="22">
        <v>32</v>
      </c>
      <c r="J880" s="23">
        <v>11</v>
      </c>
      <c r="Q880" s="33"/>
      <c r="R880" s="33"/>
      <c r="S880" s="33"/>
      <c r="T880" s="33"/>
      <c r="U880" s="33"/>
      <c r="V880" s="33"/>
      <c r="X880" s="34"/>
      <c r="Y880" s="33"/>
      <c r="Z880" s="33"/>
      <c r="AA880" s="33"/>
      <c r="AB880" s="33"/>
      <c r="AC880" s="35"/>
      <c r="AD880" s="33"/>
      <c r="AE880" s="33"/>
      <c r="AF880" s="33"/>
      <c r="AG880" s="33"/>
      <c r="AH880" s="33"/>
      <c r="AI880" s="33"/>
      <c r="AJ880" s="36"/>
      <c r="AK880" s="10">
        <v>10</v>
      </c>
      <c r="AL880" s="11">
        <v>9</v>
      </c>
      <c r="AM880" s="11">
        <v>10</v>
      </c>
      <c r="AN880" s="11">
        <v>19</v>
      </c>
      <c r="AO880" s="11">
        <v>19</v>
      </c>
      <c r="AP880" s="11">
        <v>17</v>
      </c>
      <c r="AQ880" s="11">
        <v>37</v>
      </c>
      <c r="AR880" s="11">
        <v>25</v>
      </c>
      <c r="AS880" s="11">
        <v>35</v>
      </c>
      <c r="AT880" s="11">
        <v>37</v>
      </c>
      <c r="AU880" s="11">
        <v>28</v>
      </c>
      <c r="AV880" s="11">
        <v>33</v>
      </c>
      <c r="AW880" s="12">
        <v>25</v>
      </c>
      <c r="AX880" s="13">
        <v>33</v>
      </c>
      <c r="AY880" s="13">
        <v>60</v>
      </c>
      <c r="AZ880" s="13">
        <v>73</v>
      </c>
      <c r="BA880" s="13">
        <v>69</v>
      </c>
      <c r="BB880" s="14">
        <v>65</v>
      </c>
      <c r="BC880" s="19">
        <f t="shared" si="69"/>
        <v>60</v>
      </c>
      <c r="BD880" s="55">
        <f t="shared" si="67"/>
        <v>1.1089964274114972</v>
      </c>
      <c r="BE880" s="19">
        <f t="shared" si="68"/>
        <v>1.1028580708022084</v>
      </c>
      <c r="BF880" s="19">
        <f t="shared" si="70"/>
        <v>1.122910035725885</v>
      </c>
      <c r="BG880" s="19">
        <f t="shared" si="66"/>
        <v>1.0275608963949334</v>
      </c>
    </row>
    <row r="881" spans="1:59">
      <c r="A881" s="24">
        <v>880</v>
      </c>
      <c r="B881" s="31">
        <v>2009055</v>
      </c>
      <c r="C881" s="32" t="s">
        <v>879</v>
      </c>
      <c r="D881" s="21">
        <v>3</v>
      </c>
      <c r="E881" s="22">
        <v>4</v>
      </c>
      <c r="F881" s="22">
        <v>18</v>
      </c>
      <c r="G881" s="22">
        <v>22</v>
      </c>
      <c r="H881" s="22">
        <v>24</v>
      </c>
      <c r="I881" s="22">
        <v>29</v>
      </c>
      <c r="J881" s="23">
        <v>11</v>
      </c>
      <c r="Q881" s="33"/>
      <c r="R881" s="33"/>
      <c r="S881" s="33"/>
      <c r="T881" s="33"/>
      <c r="U881" s="33"/>
      <c r="V881" s="33"/>
      <c r="X881" s="34"/>
      <c r="Y881" s="33"/>
      <c r="Z881" s="33"/>
      <c r="AA881" s="33"/>
      <c r="AB881" s="33"/>
      <c r="AC881" s="35"/>
      <c r="AD881" s="33"/>
      <c r="AE881" s="33"/>
      <c r="AF881" s="33"/>
      <c r="AG881" s="33"/>
      <c r="AH881" s="33"/>
      <c r="AI881" s="33"/>
      <c r="AJ881" s="36"/>
      <c r="AK881" s="10">
        <v>4</v>
      </c>
      <c r="AL881" s="11">
        <v>8</v>
      </c>
      <c r="AM881" s="11">
        <v>20</v>
      </c>
      <c r="AN881" s="11">
        <v>16</v>
      </c>
      <c r="AO881" s="11">
        <v>16</v>
      </c>
      <c r="AP881" s="11">
        <v>20</v>
      </c>
      <c r="AQ881" s="11">
        <v>19</v>
      </c>
      <c r="AR881" s="11">
        <v>30</v>
      </c>
      <c r="AS881" s="11">
        <v>23</v>
      </c>
      <c r="AT881" s="11">
        <v>28</v>
      </c>
      <c r="AU881" s="11">
        <v>35</v>
      </c>
      <c r="AV881" s="11">
        <v>30</v>
      </c>
      <c r="AW881" s="12">
        <v>40</v>
      </c>
      <c r="AX881" s="13">
        <v>36</v>
      </c>
      <c r="AY881" s="13">
        <v>32</v>
      </c>
      <c r="AZ881" s="13">
        <v>28</v>
      </c>
      <c r="BA881" s="13">
        <v>43</v>
      </c>
      <c r="BB881" s="14">
        <v>40</v>
      </c>
      <c r="BC881" s="19">
        <f t="shared" si="69"/>
        <v>32</v>
      </c>
      <c r="BD881" s="55">
        <f t="shared" si="67"/>
        <v>0.9780448197466709</v>
      </c>
      <c r="BE881" s="19">
        <f t="shared" si="68"/>
        <v>1.0721662877557647</v>
      </c>
      <c r="BF881" s="19">
        <f t="shared" si="70"/>
        <v>1.0967197141929197</v>
      </c>
      <c r="BG881" s="19">
        <f t="shared" si="66"/>
        <v>1.027970120168886</v>
      </c>
    </row>
    <row r="882" spans="1:59">
      <c r="A882" s="24">
        <v>881</v>
      </c>
      <c r="B882" s="31">
        <v>2009056</v>
      </c>
      <c r="C882" s="32" t="s">
        <v>880</v>
      </c>
      <c r="D882" s="21">
        <v>4</v>
      </c>
      <c r="E882" s="22">
        <v>9</v>
      </c>
      <c r="F882" s="22">
        <v>10</v>
      </c>
      <c r="G882" s="22">
        <v>18</v>
      </c>
      <c r="H882" s="22">
        <v>29</v>
      </c>
      <c r="I882" s="22">
        <v>32</v>
      </c>
      <c r="J882" s="23">
        <v>8</v>
      </c>
      <c r="Q882" s="33"/>
      <c r="R882" s="33"/>
      <c r="S882" s="33"/>
      <c r="T882" s="33"/>
      <c r="U882" s="33"/>
      <c r="V882" s="33"/>
      <c r="X882" s="34"/>
      <c r="Y882" s="33"/>
      <c r="Z882" s="33"/>
      <c r="AA882" s="33"/>
      <c r="AB882" s="33"/>
      <c r="AC882" s="35"/>
      <c r="AD882" s="33"/>
      <c r="AE882" s="33"/>
      <c r="AF882" s="33"/>
      <c r="AG882" s="33"/>
      <c r="AH882" s="33"/>
      <c r="AI882" s="33"/>
      <c r="AJ882" s="36"/>
      <c r="AK882" s="10">
        <v>6</v>
      </c>
      <c r="AL882" s="11">
        <v>6</v>
      </c>
      <c r="AM882" s="11">
        <v>17</v>
      </c>
      <c r="AN882" s="11">
        <v>18</v>
      </c>
      <c r="AO882" s="11">
        <v>18</v>
      </c>
      <c r="AP882" s="11">
        <v>14</v>
      </c>
      <c r="AQ882" s="11">
        <v>12</v>
      </c>
      <c r="AR882" s="11">
        <v>32</v>
      </c>
      <c r="AS882" s="11">
        <v>47</v>
      </c>
      <c r="AT882" s="11">
        <v>42</v>
      </c>
      <c r="AU882" s="11">
        <v>37</v>
      </c>
      <c r="AV882" s="11">
        <v>32</v>
      </c>
      <c r="AW882" s="12">
        <v>42</v>
      </c>
      <c r="AX882" s="13">
        <v>38</v>
      </c>
      <c r="AY882" s="13">
        <v>51</v>
      </c>
      <c r="AZ882" s="13">
        <v>48</v>
      </c>
      <c r="BA882" s="13">
        <v>64</v>
      </c>
      <c r="BB882" s="14">
        <v>62</v>
      </c>
      <c r="BC882" s="19">
        <f t="shared" si="69"/>
        <v>51</v>
      </c>
      <c r="BD882" s="55">
        <f t="shared" si="67"/>
        <v>0.9616758687885677</v>
      </c>
      <c r="BE882" s="19">
        <f t="shared" si="68"/>
        <v>1.0598895745371872</v>
      </c>
      <c r="BF882" s="19">
        <f t="shared" si="70"/>
        <v>1.0975381617408249</v>
      </c>
      <c r="BG882" s="19">
        <f t="shared" si="66"/>
        <v>1.0296070152646963</v>
      </c>
    </row>
    <row r="883" spans="1:59">
      <c r="A883" s="24">
        <v>882</v>
      </c>
      <c r="B883" s="31">
        <v>2009057</v>
      </c>
      <c r="C883" s="32" t="s">
        <v>881</v>
      </c>
      <c r="D883" s="21">
        <v>5</v>
      </c>
      <c r="E883" s="22">
        <v>7</v>
      </c>
      <c r="F883" s="22">
        <v>10</v>
      </c>
      <c r="G883" s="22">
        <v>14</v>
      </c>
      <c r="H883" s="22">
        <v>17</v>
      </c>
      <c r="I883" s="22">
        <v>25</v>
      </c>
      <c r="J883" s="23">
        <v>11</v>
      </c>
      <c r="Q883" s="33"/>
      <c r="R883" s="33"/>
      <c r="S883" s="33"/>
      <c r="T883" s="33"/>
      <c r="U883" s="33"/>
      <c r="V883" s="33"/>
      <c r="X883" s="34"/>
      <c r="Y883" s="33"/>
      <c r="Z883" s="33"/>
      <c r="AA883" s="33"/>
      <c r="AB883" s="33"/>
      <c r="AC883" s="35"/>
      <c r="AD883" s="33"/>
      <c r="AE883" s="33"/>
      <c r="AF883" s="33"/>
      <c r="AG883" s="33"/>
      <c r="AH883" s="33"/>
      <c r="AI883" s="33"/>
      <c r="AJ883" s="36"/>
      <c r="AK883" s="10">
        <v>9</v>
      </c>
      <c r="AL883" s="11">
        <v>10</v>
      </c>
      <c r="AM883" s="11">
        <v>8</v>
      </c>
      <c r="AN883" s="11">
        <v>18</v>
      </c>
      <c r="AO883" s="11">
        <v>15</v>
      </c>
      <c r="AP883" s="11">
        <v>22</v>
      </c>
      <c r="AQ883" s="11">
        <v>33</v>
      </c>
      <c r="AR883" s="11">
        <v>28</v>
      </c>
      <c r="AS883" s="11">
        <v>34</v>
      </c>
      <c r="AT883" s="11">
        <v>30</v>
      </c>
      <c r="AU883" s="11">
        <v>39</v>
      </c>
      <c r="AV883" s="11">
        <v>36</v>
      </c>
      <c r="AW883" s="12">
        <v>48</v>
      </c>
      <c r="AX883" s="13">
        <v>46</v>
      </c>
      <c r="AY883" s="13">
        <v>44</v>
      </c>
      <c r="AZ883" s="13">
        <v>60</v>
      </c>
      <c r="BA883" s="13">
        <v>59</v>
      </c>
      <c r="BB883" s="14">
        <v>58</v>
      </c>
      <c r="BC883" s="19">
        <f t="shared" si="69"/>
        <v>44</v>
      </c>
      <c r="BD883" s="55">
        <f t="shared" si="67"/>
        <v>0.92075349139330953</v>
      </c>
      <c r="BE883" s="19">
        <f t="shared" si="68"/>
        <v>1.0496589801883727</v>
      </c>
      <c r="BF883" s="19">
        <f t="shared" si="70"/>
        <v>1.0852614485222474</v>
      </c>
      <c r="BG883" s="19">
        <f t="shared" si="66"/>
        <v>1.0308346865865541</v>
      </c>
    </row>
    <row r="884" spans="1:59">
      <c r="A884" s="24">
        <v>883</v>
      </c>
      <c r="B884" s="31">
        <v>2009058</v>
      </c>
      <c r="C884" s="32" t="s">
        <v>882</v>
      </c>
      <c r="D884" s="21">
        <v>5</v>
      </c>
      <c r="E884" s="22">
        <v>8</v>
      </c>
      <c r="F884" s="22">
        <v>10</v>
      </c>
      <c r="G884" s="22">
        <v>15</v>
      </c>
      <c r="H884" s="22">
        <v>23</v>
      </c>
      <c r="I884" s="22">
        <v>26</v>
      </c>
      <c r="J884" s="23">
        <v>9</v>
      </c>
      <c r="Q884" s="33"/>
      <c r="R884" s="33"/>
      <c r="S884" s="33"/>
      <c r="T884" s="33"/>
      <c r="U884" s="33"/>
      <c r="V884" s="33"/>
      <c r="X884" s="34"/>
      <c r="Y884" s="33"/>
      <c r="Z884" s="33"/>
      <c r="AA884" s="33"/>
      <c r="AB884" s="33"/>
      <c r="AC884" s="35"/>
      <c r="AD884" s="33"/>
      <c r="AE884" s="33"/>
      <c r="AF884" s="33"/>
      <c r="AG884" s="33"/>
      <c r="AH884" s="33"/>
      <c r="AI884" s="33"/>
      <c r="AJ884" s="36"/>
      <c r="AK884" s="10">
        <v>9</v>
      </c>
      <c r="AL884" s="11">
        <v>11</v>
      </c>
      <c r="AM884" s="11">
        <v>7</v>
      </c>
      <c r="AN884" s="11">
        <v>21</v>
      </c>
      <c r="AO884" s="11">
        <v>17</v>
      </c>
      <c r="AP884" s="11">
        <v>23</v>
      </c>
      <c r="AQ884" s="11">
        <v>33</v>
      </c>
      <c r="AR884" s="11">
        <v>27</v>
      </c>
      <c r="AS884" s="11">
        <v>32</v>
      </c>
      <c r="AT884" s="11">
        <v>39</v>
      </c>
      <c r="AU884" s="11">
        <v>35</v>
      </c>
      <c r="AV884" s="11">
        <v>45</v>
      </c>
      <c r="AW884" s="12">
        <v>42</v>
      </c>
      <c r="AX884" s="13">
        <v>55</v>
      </c>
      <c r="AY884" s="13">
        <v>53</v>
      </c>
      <c r="AZ884" s="13">
        <v>51</v>
      </c>
      <c r="BA884" s="13">
        <v>49</v>
      </c>
      <c r="BB884" s="14">
        <v>47</v>
      </c>
      <c r="BC884" s="19">
        <f t="shared" si="69"/>
        <v>53</v>
      </c>
      <c r="BD884" s="55">
        <f t="shared" si="67"/>
        <v>0.98213705748619684</v>
      </c>
      <c r="BE884" s="19">
        <f t="shared" si="68"/>
        <v>1.0557973367976616</v>
      </c>
      <c r="BF884" s="19">
        <f t="shared" si="70"/>
        <v>1.0738031828515751</v>
      </c>
      <c r="BG884" s="19">
        <f t="shared" ref="BG884:BG947" si="71">IF($B884="","",SUM($BC835:$BC884)/50/$BM$3)</f>
        <v>1.0234686586554076</v>
      </c>
    </row>
    <row r="885" spans="1:59">
      <c r="A885" s="24">
        <v>884</v>
      </c>
      <c r="B885" s="31">
        <v>2009059</v>
      </c>
      <c r="C885" s="32" t="s">
        <v>883</v>
      </c>
      <c r="D885" s="21">
        <v>3</v>
      </c>
      <c r="E885" s="22">
        <v>7</v>
      </c>
      <c r="F885" s="22">
        <v>13</v>
      </c>
      <c r="G885" s="22">
        <v>23</v>
      </c>
      <c r="H885" s="22">
        <v>27</v>
      </c>
      <c r="I885" s="22">
        <v>30</v>
      </c>
      <c r="J885" s="23">
        <v>11</v>
      </c>
      <c r="Q885" s="33"/>
      <c r="R885" s="33"/>
      <c r="S885" s="33"/>
      <c r="T885" s="33"/>
      <c r="U885" s="33"/>
      <c r="V885" s="33"/>
      <c r="X885" s="34"/>
      <c r="Y885" s="33"/>
      <c r="Z885" s="33"/>
      <c r="AA885" s="33"/>
      <c r="AB885" s="33"/>
      <c r="AC885" s="35"/>
      <c r="AD885" s="33"/>
      <c r="AE885" s="33"/>
      <c r="AF885" s="33"/>
      <c r="AG885" s="33"/>
      <c r="AH885" s="33"/>
      <c r="AI885" s="33"/>
      <c r="AJ885" s="36"/>
      <c r="AK885" s="10">
        <v>4</v>
      </c>
      <c r="AL885" s="11">
        <v>15</v>
      </c>
      <c r="AM885" s="11">
        <v>13</v>
      </c>
      <c r="AN885" s="11">
        <v>13</v>
      </c>
      <c r="AO885" s="11">
        <v>19</v>
      </c>
      <c r="AP885" s="11">
        <v>31</v>
      </c>
      <c r="AQ885" s="11">
        <v>22</v>
      </c>
      <c r="AR885" s="11">
        <v>23</v>
      </c>
      <c r="AS885" s="11">
        <v>26</v>
      </c>
      <c r="AT885" s="11">
        <v>31</v>
      </c>
      <c r="AU885" s="11">
        <v>25</v>
      </c>
      <c r="AV885" s="11">
        <v>47</v>
      </c>
      <c r="AW885" s="12">
        <v>43</v>
      </c>
      <c r="AX885" s="13">
        <v>55</v>
      </c>
      <c r="AY885" s="13">
        <v>52</v>
      </c>
      <c r="AZ885" s="13">
        <v>49</v>
      </c>
      <c r="BA885" s="13">
        <v>46</v>
      </c>
      <c r="BB885" s="14">
        <v>43</v>
      </c>
      <c r="BC885" s="19">
        <f t="shared" si="69"/>
        <v>52</v>
      </c>
      <c r="BD885" s="55">
        <f t="shared" si="67"/>
        <v>0.94939915556999022</v>
      </c>
      <c r="BE885" s="19">
        <f t="shared" si="68"/>
        <v>1.0291977914907438</v>
      </c>
      <c r="BF885" s="19">
        <f t="shared" si="70"/>
        <v>1.0836245534264373</v>
      </c>
      <c r="BG885" s="19">
        <f t="shared" si="71"/>
        <v>1.0161026307242611</v>
      </c>
    </row>
    <row r="886" spans="1:59">
      <c r="A886" s="24">
        <v>885</v>
      </c>
      <c r="B886" s="31">
        <v>2009060</v>
      </c>
      <c r="C886" s="32" t="s">
        <v>884</v>
      </c>
      <c r="D886" s="21">
        <v>7</v>
      </c>
      <c r="E886" s="22">
        <v>13</v>
      </c>
      <c r="F886" s="22">
        <v>17</v>
      </c>
      <c r="G886" s="22">
        <v>26</v>
      </c>
      <c r="H886" s="22">
        <v>32</v>
      </c>
      <c r="I886" s="22">
        <v>33</v>
      </c>
      <c r="J886" s="23">
        <v>4</v>
      </c>
      <c r="Q886" s="33"/>
      <c r="R886" s="33"/>
      <c r="S886" s="33"/>
      <c r="T886" s="33"/>
      <c r="U886" s="33"/>
      <c r="V886" s="33"/>
      <c r="X886" s="34"/>
      <c r="Y886" s="33"/>
      <c r="Z886" s="33"/>
      <c r="AA886" s="33"/>
      <c r="AB886" s="33"/>
      <c r="AC886" s="35"/>
      <c r="AD886" s="33"/>
      <c r="AE886" s="33"/>
      <c r="AF886" s="33"/>
      <c r="AG886" s="33"/>
      <c r="AH886" s="33"/>
      <c r="AI886" s="33"/>
      <c r="AJ886" s="36"/>
      <c r="AK886" s="10">
        <v>8</v>
      </c>
      <c r="AL886" s="11">
        <v>8</v>
      </c>
      <c r="AM886" s="11">
        <v>13</v>
      </c>
      <c r="AN886" s="11">
        <v>14</v>
      </c>
      <c r="AO886" s="11">
        <v>23</v>
      </c>
      <c r="AP886" s="11">
        <v>16</v>
      </c>
      <c r="AQ886" s="11">
        <v>38</v>
      </c>
      <c r="AR886" s="11">
        <v>28</v>
      </c>
      <c r="AS886" s="11">
        <v>29</v>
      </c>
      <c r="AT886" s="11">
        <v>32</v>
      </c>
      <c r="AU886" s="11">
        <v>24</v>
      </c>
      <c r="AV886" s="11">
        <v>44</v>
      </c>
      <c r="AW886" s="12">
        <v>38</v>
      </c>
      <c r="AX886" s="13">
        <v>32</v>
      </c>
      <c r="AY886" s="13">
        <v>60</v>
      </c>
      <c r="AZ886" s="13">
        <v>74</v>
      </c>
      <c r="BA886" s="13">
        <v>71</v>
      </c>
      <c r="BB886" s="14">
        <v>68</v>
      </c>
      <c r="BC886" s="19">
        <f t="shared" si="69"/>
        <v>60</v>
      </c>
      <c r="BD886" s="55">
        <f t="shared" si="67"/>
        <v>1.0639818122767133</v>
      </c>
      <c r="BE886" s="19">
        <f t="shared" si="68"/>
        <v>1.0210133160116921</v>
      </c>
      <c r="BF886" s="19">
        <f t="shared" si="70"/>
        <v>1.0836245534264373</v>
      </c>
      <c r="BG886" s="19">
        <f t="shared" si="71"/>
        <v>1.0304254628126015</v>
      </c>
    </row>
    <row r="887" spans="1:59">
      <c r="A887" s="24">
        <v>886</v>
      </c>
      <c r="B887" s="31">
        <v>2009061</v>
      </c>
      <c r="C887" s="32" t="s">
        <v>885</v>
      </c>
      <c r="D887" s="21">
        <v>10</v>
      </c>
      <c r="E887" s="22">
        <v>11</v>
      </c>
      <c r="F887" s="22">
        <v>13</v>
      </c>
      <c r="G887" s="22">
        <v>16</v>
      </c>
      <c r="H887" s="22">
        <v>19</v>
      </c>
      <c r="I887" s="22">
        <v>30</v>
      </c>
      <c r="J887" s="23">
        <v>3</v>
      </c>
      <c r="Q887" s="33"/>
      <c r="R887" s="33"/>
      <c r="S887" s="33"/>
      <c r="T887" s="33"/>
      <c r="U887" s="33"/>
      <c r="V887" s="33"/>
      <c r="X887" s="34"/>
      <c r="Y887" s="33"/>
      <c r="Z887" s="33"/>
      <c r="AA887" s="33"/>
      <c r="AB887" s="33"/>
      <c r="AC887" s="35"/>
      <c r="AD887" s="33"/>
      <c r="AE887" s="33"/>
      <c r="AF887" s="33"/>
      <c r="AG887" s="33"/>
      <c r="AH887" s="33"/>
      <c r="AI887" s="33"/>
      <c r="AJ887" s="36"/>
      <c r="AK887" s="10">
        <v>6</v>
      </c>
      <c r="AL887" s="11">
        <v>11</v>
      </c>
      <c r="AM887" s="11">
        <v>9</v>
      </c>
      <c r="AN887" s="11">
        <v>15</v>
      </c>
      <c r="AO887" s="11">
        <v>22</v>
      </c>
      <c r="AP887" s="11">
        <v>19</v>
      </c>
      <c r="AQ887" s="11">
        <v>18</v>
      </c>
      <c r="AR887" s="11">
        <v>19</v>
      </c>
      <c r="AS887" s="11">
        <v>33</v>
      </c>
      <c r="AT887" s="11">
        <v>39</v>
      </c>
      <c r="AU887" s="11">
        <v>34</v>
      </c>
      <c r="AV887" s="11">
        <v>43</v>
      </c>
      <c r="AW887" s="12">
        <v>39</v>
      </c>
      <c r="AX887" s="13">
        <v>51</v>
      </c>
      <c r="AY887" s="13">
        <v>65</v>
      </c>
      <c r="AZ887" s="13">
        <v>63</v>
      </c>
      <c r="BA887" s="13">
        <v>61</v>
      </c>
      <c r="BB887" s="14">
        <v>79</v>
      </c>
      <c r="BC887" s="19">
        <f t="shared" si="69"/>
        <v>65</v>
      </c>
      <c r="BD887" s="55">
        <f t="shared" si="67"/>
        <v>1.1212731406300747</v>
      </c>
      <c r="BE887" s="19">
        <f t="shared" si="68"/>
        <v>1.0414745047093212</v>
      </c>
      <c r="BF887" s="19">
        <f t="shared" si="70"/>
        <v>1.093445924001299</v>
      </c>
      <c r="BG887" s="19">
        <f t="shared" si="71"/>
        <v>1.0406560571614161</v>
      </c>
    </row>
    <row r="888" spans="1:59">
      <c r="A888" s="24">
        <v>887</v>
      </c>
      <c r="B888" s="31">
        <v>2009062</v>
      </c>
      <c r="C888" s="32" t="s">
        <v>886</v>
      </c>
      <c r="D888" s="21">
        <v>10</v>
      </c>
      <c r="E888" s="22">
        <v>19</v>
      </c>
      <c r="F888" s="22">
        <v>20</v>
      </c>
      <c r="G888" s="22">
        <v>21</v>
      </c>
      <c r="H888" s="22">
        <v>23</v>
      </c>
      <c r="I888" s="22">
        <v>32</v>
      </c>
      <c r="J888" s="23">
        <v>10</v>
      </c>
      <c r="Q888" s="33"/>
      <c r="R888" s="33"/>
      <c r="S888" s="33"/>
      <c r="T888" s="33"/>
      <c r="U888" s="33"/>
      <c r="V888" s="33"/>
      <c r="X888" s="34"/>
      <c r="Y888" s="33"/>
      <c r="Z888" s="33"/>
      <c r="AA888" s="33"/>
      <c r="AB888" s="33"/>
      <c r="AC888" s="35"/>
      <c r="AD888" s="33"/>
      <c r="AE888" s="33"/>
      <c r="AF888" s="33"/>
      <c r="AG888" s="33"/>
      <c r="AH888" s="33"/>
      <c r="AI888" s="33"/>
      <c r="AJ888" s="36"/>
      <c r="AK888" s="10">
        <v>8</v>
      </c>
      <c r="AL888" s="11">
        <v>9</v>
      </c>
      <c r="AM888" s="11">
        <v>10</v>
      </c>
      <c r="AN888" s="11">
        <v>17</v>
      </c>
      <c r="AO888" s="11">
        <v>20</v>
      </c>
      <c r="AP888" s="11">
        <v>21</v>
      </c>
      <c r="AQ888" s="11">
        <v>17</v>
      </c>
      <c r="AR888" s="11">
        <v>15</v>
      </c>
      <c r="AS888" s="11">
        <v>48</v>
      </c>
      <c r="AT888" s="11">
        <v>53</v>
      </c>
      <c r="AU888" s="11">
        <v>47</v>
      </c>
      <c r="AV888" s="11">
        <v>41</v>
      </c>
      <c r="AW888" s="12">
        <v>35</v>
      </c>
      <c r="AX888" s="13">
        <v>29</v>
      </c>
      <c r="AY888" s="13">
        <v>40</v>
      </c>
      <c r="AZ888" s="13">
        <v>35</v>
      </c>
      <c r="BA888" s="13">
        <v>30</v>
      </c>
      <c r="BB888" s="14">
        <v>45</v>
      </c>
      <c r="BC888" s="19">
        <f t="shared" si="69"/>
        <v>40</v>
      </c>
      <c r="BD888" s="55">
        <f t="shared" si="67"/>
        <v>1.1049041896719713</v>
      </c>
      <c r="BE888" s="19">
        <f t="shared" si="68"/>
        <v>1.0128288405326404</v>
      </c>
      <c r="BF888" s="19">
        <f t="shared" si="70"/>
        <v>1.0926274764533939</v>
      </c>
      <c r="BG888" s="19">
        <f t="shared" si="71"/>
        <v>1.0398376096135109</v>
      </c>
    </row>
    <row r="889" spans="1:59">
      <c r="A889" s="24">
        <v>888</v>
      </c>
      <c r="B889" s="31">
        <v>2009063</v>
      </c>
      <c r="C889" s="32" t="s">
        <v>887</v>
      </c>
      <c r="D889" s="21">
        <v>2</v>
      </c>
      <c r="E889" s="22">
        <v>5</v>
      </c>
      <c r="F889" s="22">
        <v>11</v>
      </c>
      <c r="G889" s="22">
        <v>26</v>
      </c>
      <c r="H889" s="22">
        <v>30</v>
      </c>
      <c r="I889" s="22">
        <v>32</v>
      </c>
      <c r="J889" s="23">
        <v>16</v>
      </c>
      <c r="Q889" s="33"/>
      <c r="R889" s="33"/>
      <c r="S889" s="33"/>
      <c r="T889" s="33"/>
      <c r="U889" s="33"/>
      <c r="V889" s="33"/>
      <c r="X889" s="34"/>
      <c r="Y889" s="33"/>
      <c r="Z889" s="33"/>
      <c r="AA889" s="33"/>
      <c r="AB889" s="33"/>
      <c r="AC889" s="35"/>
      <c r="AD889" s="33"/>
      <c r="AE889" s="33"/>
      <c r="AF889" s="33"/>
      <c r="AG889" s="33"/>
      <c r="AH889" s="33"/>
      <c r="AI889" s="33"/>
      <c r="AJ889" s="36"/>
      <c r="AK889" s="10">
        <v>10</v>
      </c>
      <c r="AL889" s="11">
        <v>10</v>
      </c>
      <c r="AM889" s="11">
        <v>6</v>
      </c>
      <c r="AN889" s="11">
        <v>16</v>
      </c>
      <c r="AO889" s="11">
        <v>22</v>
      </c>
      <c r="AP889" s="11">
        <v>18</v>
      </c>
      <c r="AQ889" s="11">
        <v>25</v>
      </c>
      <c r="AR889" s="11">
        <v>16</v>
      </c>
      <c r="AS889" s="11">
        <v>29</v>
      </c>
      <c r="AT889" s="11">
        <v>34</v>
      </c>
      <c r="AU889" s="11">
        <v>28</v>
      </c>
      <c r="AV889" s="11">
        <v>36</v>
      </c>
      <c r="AW889" s="12">
        <v>31</v>
      </c>
      <c r="AX889" s="13">
        <v>42</v>
      </c>
      <c r="AY889" s="13">
        <v>55</v>
      </c>
      <c r="AZ889" s="13">
        <v>52</v>
      </c>
      <c r="BA889" s="13">
        <v>49</v>
      </c>
      <c r="BB889" s="14">
        <v>46</v>
      </c>
      <c r="BC889" s="19">
        <f t="shared" si="69"/>
        <v>55</v>
      </c>
      <c r="BD889" s="55">
        <f t="shared" si="67"/>
        <v>1.113088665151023</v>
      </c>
      <c r="BE889" s="19">
        <f t="shared" si="68"/>
        <v>1.04761286131861</v>
      </c>
      <c r="BF889" s="19">
        <f t="shared" si="70"/>
        <v>1.078713868139006</v>
      </c>
      <c r="BG889" s="19">
        <f t="shared" si="71"/>
        <v>1.0443390711269893</v>
      </c>
    </row>
    <row r="890" spans="1:59">
      <c r="A890" s="24">
        <v>889</v>
      </c>
      <c r="B890" s="31">
        <v>2009064</v>
      </c>
      <c r="C890" s="32" t="s">
        <v>888</v>
      </c>
      <c r="D890" s="21">
        <v>1</v>
      </c>
      <c r="E890" s="22">
        <v>2</v>
      </c>
      <c r="F890" s="22">
        <v>14</v>
      </c>
      <c r="G890" s="22">
        <v>23</v>
      </c>
      <c r="H890" s="22">
        <v>28</v>
      </c>
      <c r="I890" s="22">
        <v>29</v>
      </c>
      <c r="J890" s="23">
        <v>15</v>
      </c>
      <c r="Q890" s="33"/>
      <c r="R890" s="33"/>
      <c r="S890" s="33"/>
      <c r="T890" s="33"/>
      <c r="U890" s="33"/>
      <c r="V890" s="33"/>
      <c r="X890" s="34"/>
      <c r="Y890" s="33"/>
      <c r="Z890" s="33"/>
      <c r="AA890" s="33"/>
      <c r="AB890" s="33"/>
      <c r="AC890" s="35"/>
      <c r="AD890" s="33"/>
      <c r="AE890" s="33"/>
      <c r="AF890" s="33"/>
      <c r="AG890" s="33"/>
      <c r="AH890" s="33"/>
      <c r="AI890" s="33"/>
      <c r="AJ890" s="36"/>
      <c r="AK890" s="10">
        <v>10</v>
      </c>
      <c r="AL890" s="11">
        <v>9</v>
      </c>
      <c r="AM890" s="11">
        <v>17</v>
      </c>
      <c r="AN890" s="11">
        <v>19</v>
      </c>
      <c r="AO890" s="11">
        <v>6</v>
      </c>
      <c r="AP890" s="11">
        <v>25</v>
      </c>
      <c r="AQ890" s="11">
        <v>16</v>
      </c>
      <c r="AR890" s="11">
        <v>27</v>
      </c>
      <c r="AS890" s="11">
        <v>20</v>
      </c>
      <c r="AT890" s="11">
        <v>25</v>
      </c>
      <c r="AU890" s="11">
        <v>19</v>
      </c>
      <c r="AV890" s="11">
        <v>13</v>
      </c>
      <c r="AW890" s="12">
        <v>52</v>
      </c>
      <c r="AX890" s="13">
        <v>49</v>
      </c>
      <c r="AY890" s="13">
        <v>46</v>
      </c>
      <c r="AZ890" s="13">
        <v>43</v>
      </c>
      <c r="BA890" s="13">
        <v>40</v>
      </c>
      <c r="BB890" s="14">
        <v>37</v>
      </c>
      <c r="BC890" s="19">
        <f t="shared" si="69"/>
        <v>46</v>
      </c>
      <c r="BD890" s="55">
        <f t="shared" si="67"/>
        <v>1.0885352387138683</v>
      </c>
      <c r="BE890" s="19">
        <f t="shared" si="68"/>
        <v>1.0189671971419292</v>
      </c>
      <c r="BF890" s="19">
        <f t="shared" si="70"/>
        <v>1.0672556024683337</v>
      </c>
      <c r="BG890" s="19">
        <f t="shared" si="71"/>
        <v>1.0435206235790842</v>
      </c>
    </row>
    <row r="891" spans="1:59">
      <c r="A891" s="24">
        <v>890</v>
      </c>
      <c r="B891" s="31">
        <v>2009065</v>
      </c>
      <c r="C891" s="32" t="s">
        <v>889</v>
      </c>
      <c r="D891" s="21">
        <v>8</v>
      </c>
      <c r="E891" s="22">
        <v>12</v>
      </c>
      <c r="F891" s="22">
        <v>20</v>
      </c>
      <c r="G891" s="22">
        <v>22</v>
      </c>
      <c r="H891" s="22">
        <v>30</v>
      </c>
      <c r="I891" s="22">
        <v>33</v>
      </c>
      <c r="J891" s="23">
        <v>2</v>
      </c>
      <c r="Q891" s="33"/>
      <c r="R891" s="33"/>
      <c r="S891" s="33"/>
      <c r="T891" s="33"/>
      <c r="U891" s="33"/>
      <c r="V891" s="33"/>
      <c r="X891" s="34"/>
      <c r="Y891" s="33"/>
      <c r="Z891" s="33"/>
      <c r="AA891" s="33"/>
      <c r="AB891" s="33"/>
      <c r="AC891" s="35"/>
      <c r="AD891" s="33"/>
      <c r="AE891" s="33"/>
      <c r="AF891" s="33"/>
      <c r="AG891" s="33"/>
      <c r="AH891" s="33"/>
      <c r="AI891" s="33"/>
      <c r="AJ891" s="36"/>
      <c r="AK891" s="10">
        <v>5</v>
      </c>
      <c r="AL891" s="11">
        <v>5</v>
      </c>
      <c r="AM891" s="11">
        <v>10</v>
      </c>
      <c r="AN891" s="11">
        <v>11</v>
      </c>
      <c r="AO891" s="11">
        <v>20</v>
      </c>
      <c r="AP891" s="11">
        <v>21</v>
      </c>
      <c r="AQ891" s="11">
        <v>26</v>
      </c>
      <c r="AR891" s="11">
        <v>15</v>
      </c>
      <c r="AS891" s="11">
        <v>26</v>
      </c>
      <c r="AT891" s="11">
        <v>41</v>
      </c>
      <c r="AU891" s="11">
        <v>47</v>
      </c>
      <c r="AV891" s="11">
        <v>41</v>
      </c>
      <c r="AW891" s="12">
        <v>35</v>
      </c>
      <c r="AX891" s="13">
        <v>45</v>
      </c>
      <c r="AY891" s="13">
        <v>57</v>
      </c>
      <c r="AZ891" s="13">
        <v>53</v>
      </c>
      <c r="BA891" s="13">
        <v>49</v>
      </c>
      <c r="BB891" s="14">
        <v>45</v>
      </c>
      <c r="BC891" s="19">
        <f t="shared" si="69"/>
        <v>57</v>
      </c>
      <c r="BD891" s="55">
        <f t="shared" si="67"/>
        <v>1.0762585254952908</v>
      </c>
      <c r="BE891" s="19">
        <f t="shared" si="68"/>
        <v>1.0701201688860018</v>
      </c>
      <c r="BF891" s="19">
        <f t="shared" si="70"/>
        <v>1.0762585254952908</v>
      </c>
      <c r="BG891" s="19">
        <f t="shared" si="71"/>
        <v>1.0496589801883727</v>
      </c>
    </row>
    <row r="892" spans="1:59">
      <c r="A892" s="24">
        <v>891</v>
      </c>
      <c r="B892" s="31">
        <v>2009066</v>
      </c>
      <c r="C892" s="32" t="s">
        <v>890</v>
      </c>
      <c r="D892" s="21">
        <v>2</v>
      </c>
      <c r="E892" s="22">
        <v>15</v>
      </c>
      <c r="F892" s="22">
        <v>19</v>
      </c>
      <c r="G892" s="22">
        <v>24</v>
      </c>
      <c r="H892" s="22">
        <v>31</v>
      </c>
      <c r="I892" s="22">
        <v>32</v>
      </c>
      <c r="J892" s="23">
        <v>4</v>
      </c>
      <c r="Q892" s="33"/>
      <c r="R892" s="33"/>
      <c r="S892" s="33"/>
      <c r="T892" s="33"/>
      <c r="U892" s="33"/>
      <c r="V892" s="33"/>
      <c r="X892" s="34"/>
      <c r="Y892" s="33"/>
      <c r="Z892" s="33"/>
      <c r="AA892" s="33"/>
      <c r="AB892" s="33"/>
      <c r="AC892" s="35"/>
      <c r="AD892" s="33"/>
      <c r="AE892" s="33"/>
      <c r="AF892" s="33"/>
      <c r="AG892" s="33"/>
      <c r="AH892" s="33"/>
      <c r="AI892" s="33"/>
      <c r="AJ892" s="36"/>
      <c r="AK892" s="10">
        <v>6</v>
      </c>
      <c r="AL892" s="11">
        <v>11</v>
      </c>
      <c r="AM892" s="11">
        <v>13</v>
      </c>
      <c r="AN892" s="11">
        <v>9</v>
      </c>
      <c r="AO892" s="11">
        <v>18</v>
      </c>
      <c r="AP892" s="11">
        <v>19</v>
      </c>
      <c r="AQ892" s="11">
        <v>24</v>
      </c>
      <c r="AR892" s="11">
        <v>23</v>
      </c>
      <c r="AS892" s="11">
        <v>35</v>
      </c>
      <c r="AT892" s="11">
        <v>27</v>
      </c>
      <c r="AU892" s="11">
        <v>32</v>
      </c>
      <c r="AV892" s="11">
        <v>25</v>
      </c>
      <c r="AW892" s="12">
        <v>18</v>
      </c>
      <c r="AX892" s="13">
        <v>43</v>
      </c>
      <c r="AY892" s="13">
        <v>55</v>
      </c>
      <c r="AZ892" s="13">
        <v>51</v>
      </c>
      <c r="BA892" s="13">
        <v>47</v>
      </c>
      <c r="BB892" s="14">
        <v>63</v>
      </c>
      <c r="BC892" s="19">
        <f t="shared" si="69"/>
        <v>55</v>
      </c>
      <c r="BD892" s="55">
        <f t="shared" si="67"/>
        <v>1.0353361481000325</v>
      </c>
      <c r="BE892" s="19">
        <f t="shared" si="68"/>
        <v>1.0783046443650537</v>
      </c>
      <c r="BF892" s="19">
        <f t="shared" si="70"/>
        <v>1.0795323156869112</v>
      </c>
      <c r="BG892" s="19">
        <f t="shared" si="71"/>
        <v>1.0488405326404677</v>
      </c>
    </row>
    <row r="893" spans="1:59">
      <c r="A893" s="24">
        <v>892</v>
      </c>
      <c r="B893" s="31">
        <v>2009067</v>
      </c>
      <c r="C893" s="32" t="s">
        <v>891</v>
      </c>
      <c r="D893" s="21">
        <v>4</v>
      </c>
      <c r="E893" s="22">
        <v>10</v>
      </c>
      <c r="F893" s="22">
        <v>16</v>
      </c>
      <c r="G893" s="22">
        <v>23</v>
      </c>
      <c r="H893" s="22">
        <v>28</v>
      </c>
      <c r="I893" s="22">
        <v>30</v>
      </c>
      <c r="J893" s="23">
        <v>5</v>
      </c>
      <c r="Q893" s="33"/>
      <c r="R893" s="33"/>
      <c r="S893" s="33"/>
      <c r="T893" s="33"/>
      <c r="U893" s="33"/>
      <c r="V893" s="33"/>
      <c r="X893" s="34"/>
      <c r="Y893" s="33"/>
      <c r="Z893" s="33"/>
      <c r="AA893" s="33"/>
      <c r="AB893" s="33"/>
      <c r="AC893" s="35"/>
      <c r="AD893" s="33"/>
      <c r="AE893" s="33"/>
      <c r="AF893" s="33"/>
      <c r="AG893" s="33"/>
      <c r="AH893" s="33"/>
      <c r="AI893" s="33"/>
      <c r="AJ893" s="36"/>
      <c r="AK893" s="10">
        <v>6</v>
      </c>
      <c r="AL893" s="11">
        <v>7</v>
      </c>
      <c r="AM893" s="11">
        <v>11</v>
      </c>
      <c r="AN893" s="11">
        <v>21</v>
      </c>
      <c r="AO893" s="11">
        <v>13</v>
      </c>
      <c r="AP893" s="11">
        <v>23</v>
      </c>
      <c r="AQ893" s="11">
        <v>21</v>
      </c>
      <c r="AR893" s="11">
        <v>21</v>
      </c>
      <c r="AS893" s="11">
        <v>34</v>
      </c>
      <c r="AT893" s="11">
        <v>39</v>
      </c>
      <c r="AU893" s="11">
        <v>33</v>
      </c>
      <c r="AV893" s="11">
        <v>27</v>
      </c>
      <c r="AW893" s="12">
        <v>36</v>
      </c>
      <c r="AX893" s="13">
        <v>47</v>
      </c>
      <c r="AY893" s="13">
        <v>60</v>
      </c>
      <c r="AZ893" s="13">
        <v>57</v>
      </c>
      <c r="BA893" s="13">
        <v>54</v>
      </c>
      <c r="BB893" s="14">
        <v>51</v>
      </c>
      <c r="BC893" s="19">
        <f t="shared" si="69"/>
        <v>60</v>
      </c>
      <c r="BD893" s="55">
        <f t="shared" si="67"/>
        <v>1.1171809028905488</v>
      </c>
      <c r="BE893" s="19">
        <f t="shared" si="68"/>
        <v>1.1110425462812601</v>
      </c>
      <c r="BF893" s="19">
        <f t="shared" si="70"/>
        <v>1.0811692107827218</v>
      </c>
      <c r="BG893" s="19">
        <f t="shared" si="71"/>
        <v>1.0512958752841832</v>
      </c>
    </row>
    <row r="894" spans="1:59">
      <c r="A894" s="24">
        <v>893</v>
      </c>
      <c r="B894" s="31">
        <v>2009068</v>
      </c>
      <c r="C894" s="32" t="s">
        <v>892</v>
      </c>
      <c r="D894" s="21">
        <v>6</v>
      </c>
      <c r="E894" s="22">
        <v>11</v>
      </c>
      <c r="F894" s="22">
        <v>18</v>
      </c>
      <c r="G894" s="22">
        <v>20</v>
      </c>
      <c r="H894" s="22">
        <v>25</v>
      </c>
      <c r="I894" s="22">
        <v>30</v>
      </c>
      <c r="J894" s="23">
        <v>5</v>
      </c>
      <c r="Q894" s="33"/>
      <c r="R894" s="33"/>
      <c r="S894" s="33"/>
      <c r="T894" s="33"/>
      <c r="U894" s="33"/>
      <c r="V894" s="33"/>
      <c r="X894" s="34"/>
      <c r="Y894" s="33"/>
      <c r="Z894" s="33"/>
      <c r="AA894" s="33"/>
      <c r="AB894" s="33"/>
      <c r="AC894" s="35"/>
      <c r="AD894" s="33"/>
      <c r="AE894" s="33"/>
      <c r="AF894" s="33"/>
      <c r="AG894" s="33"/>
      <c r="AH894" s="33"/>
      <c r="AI894" s="33"/>
      <c r="AJ894" s="36"/>
      <c r="AK894" s="10">
        <v>5</v>
      </c>
      <c r="AL894" s="11">
        <v>10</v>
      </c>
      <c r="AM894" s="11">
        <v>5</v>
      </c>
      <c r="AN894" s="11">
        <v>8</v>
      </c>
      <c r="AO894" s="11">
        <v>26</v>
      </c>
      <c r="AP894" s="11">
        <v>22</v>
      </c>
      <c r="AQ894" s="11">
        <v>20</v>
      </c>
      <c r="AR894" s="11">
        <v>20</v>
      </c>
      <c r="AS894" s="11">
        <v>33</v>
      </c>
      <c r="AT894" s="11">
        <v>38</v>
      </c>
      <c r="AU894" s="11">
        <v>45</v>
      </c>
      <c r="AV894" s="11">
        <v>40</v>
      </c>
      <c r="AW894" s="12">
        <v>35</v>
      </c>
      <c r="AX894" s="13">
        <v>46</v>
      </c>
      <c r="AY894" s="13">
        <v>42</v>
      </c>
      <c r="AZ894" s="13">
        <v>38</v>
      </c>
      <c r="BA894" s="13">
        <v>53</v>
      </c>
      <c r="BB894" s="14">
        <v>50</v>
      </c>
      <c r="BC894" s="19">
        <f t="shared" si="69"/>
        <v>42</v>
      </c>
      <c r="BD894" s="55">
        <f t="shared" si="67"/>
        <v>1.0639818122767133</v>
      </c>
      <c r="BE894" s="19">
        <f t="shared" si="68"/>
        <v>1.0885352387138683</v>
      </c>
      <c r="BF894" s="19">
        <f t="shared" si="70"/>
        <v>1.0762585254952908</v>
      </c>
      <c r="BG894" s="19">
        <f t="shared" si="71"/>
        <v>1.0529327703799936</v>
      </c>
    </row>
    <row r="895" spans="1:59">
      <c r="A895" s="24">
        <v>894</v>
      </c>
      <c r="B895" s="31">
        <v>2009069</v>
      </c>
      <c r="C895" s="32" t="s">
        <v>893</v>
      </c>
      <c r="D895" s="21">
        <v>3</v>
      </c>
      <c r="E895" s="22">
        <v>5</v>
      </c>
      <c r="F895" s="22">
        <v>12</v>
      </c>
      <c r="G895" s="22">
        <v>18</v>
      </c>
      <c r="H895" s="22">
        <v>21</v>
      </c>
      <c r="I895" s="22">
        <v>23</v>
      </c>
      <c r="J895" s="23">
        <v>2</v>
      </c>
      <c r="Q895" s="33"/>
      <c r="R895" s="33"/>
      <c r="S895" s="33"/>
      <c r="T895" s="33"/>
      <c r="U895" s="33"/>
      <c r="V895" s="33"/>
      <c r="X895" s="34"/>
      <c r="Y895" s="33"/>
      <c r="Z895" s="33"/>
      <c r="AA895" s="33"/>
      <c r="AB895" s="33"/>
      <c r="AC895" s="35"/>
      <c r="AD895" s="33"/>
      <c r="AE895" s="33"/>
      <c r="AF895" s="33"/>
      <c r="AG895" s="33"/>
      <c r="AH895" s="33"/>
      <c r="AI895" s="33"/>
      <c r="AJ895" s="36"/>
      <c r="AK895" s="10">
        <v>4</v>
      </c>
      <c r="AL895" s="11">
        <v>10</v>
      </c>
      <c r="AM895" s="11">
        <v>12</v>
      </c>
      <c r="AN895" s="11">
        <v>16</v>
      </c>
      <c r="AO895" s="11">
        <v>19</v>
      </c>
      <c r="AP895" s="11">
        <v>26</v>
      </c>
      <c r="AQ895" s="11">
        <v>19</v>
      </c>
      <c r="AR895" s="11">
        <v>22</v>
      </c>
      <c r="AS895" s="11">
        <v>27</v>
      </c>
      <c r="AT895" s="11">
        <v>34</v>
      </c>
      <c r="AU895" s="11">
        <v>43</v>
      </c>
      <c r="AV895" s="11">
        <v>40</v>
      </c>
      <c r="AW895" s="12">
        <v>37</v>
      </c>
      <c r="AX895" s="13">
        <v>34</v>
      </c>
      <c r="AY895" s="13">
        <v>31</v>
      </c>
      <c r="AZ895" s="13">
        <v>28</v>
      </c>
      <c r="BA895" s="13">
        <v>44</v>
      </c>
      <c r="BB895" s="14">
        <v>42</v>
      </c>
      <c r="BC895" s="19">
        <f t="shared" si="69"/>
        <v>31</v>
      </c>
      <c r="BD895" s="55">
        <f t="shared" si="67"/>
        <v>1.0025982461838259</v>
      </c>
      <c r="BE895" s="19">
        <f t="shared" si="68"/>
        <v>1.0455667424488471</v>
      </c>
      <c r="BF895" s="19">
        <f t="shared" si="70"/>
        <v>1.0492497564144203</v>
      </c>
      <c r="BG895" s="19">
        <f t="shared" si="71"/>
        <v>1.0533419941539459</v>
      </c>
    </row>
    <row r="896" spans="1:59">
      <c r="A896" s="24">
        <v>895</v>
      </c>
      <c r="B896" s="31">
        <v>2009070</v>
      </c>
      <c r="C896" s="32" t="s">
        <v>894</v>
      </c>
      <c r="D896" s="21">
        <v>1</v>
      </c>
      <c r="E896" s="22">
        <v>2</v>
      </c>
      <c r="F896" s="22">
        <v>9</v>
      </c>
      <c r="G896" s="22">
        <v>10</v>
      </c>
      <c r="H896" s="22">
        <v>21</v>
      </c>
      <c r="I896" s="22">
        <v>31</v>
      </c>
      <c r="J896" s="23">
        <v>10</v>
      </c>
      <c r="Q896" s="33"/>
      <c r="R896" s="33"/>
      <c r="S896" s="33"/>
      <c r="T896" s="33"/>
      <c r="U896" s="33"/>
      <c r="V896" s="33"/>
      <c r="X896" s="34"/>
      <c r="Y896" s="33"/>
      <c r="Z896" s="33"/>
      <c r="AA896" s="33"/>
      <c r="AB896" s="33"/>
      <c r="AC896" s="35"/>
      <c r="AD896" s="33"/>
      <c r="AE896" s="33"/>
      <c r="AF896" s="33"/>
      <c r="AG896" s="33"/>
      <c r="AH896" s="33"/>
      <c r="AI896" s="33"/>
      <c r="AJ896" s="36"/>
      <c r="AK896" s="10">
        <v>5</v>
      </c>
      <c r="AL896" s="11">
        <v>10</v>
      </c>
      <c r="AM896" s="11">
        <v>9</v>
      </c>
      <c r="AN896" s="11">
        <v>14</v>
      </c>
      <c r="AO896" s="11">
        <v>11</v>
      </c>
      <c r="AP896" s="11">
        <v>18</v>
      </c>
      <c r="AQ896" s="11">
        <v>11</v>
      </c>
      <c r="AR896" s="11">
        <v>14</v>
      </c>
      <c r="AS896" s="11">
        <v>41</v>
      </c>
      <c r="AT896" s="11">
        <v>38</v>
      </c>
      <c r="AU896" s="11">
        <v>35</v>
      </c>
      <c r="AV896" s="11">
        <v>32</v>
      </c>
      <c r="AW896" s="12">
        <v>29</v>
      </c>
      <c r="AX896" s="13">
        <v>42</v>
      </c>
      <c r="AY896" s="13">
        <v>40</v>
      </c>
      <c r="AZ896" s="13">
        <v>38</v>
      </c>
      <c r="BA896" s="13">
        <v>36</v>
      </c>
      <c r="BB896" s="14">
        <v>34</v>
      </c>
      <c r="BC896" s="19">
        <f t="shared" si="69"/>
        <v>40</v>
      </c>
      <c r="BD896" s="55">
        <f t="shared" si="67"/>
        <v>0.93303020461188702</v>
      </c>
      <c r="BE896" s="19">
        <f t="shared" si="68"/>
        <v>1.0046443650535888</v>
      </c>
      <c r="BF896" s="19">
        <f t="shared" si="70"/>
        <v>1.0435206235790842</v>
      </c>
      <c r="BG896" s="19">
        <f t="shared" si="71"/>
        <v>1.056206560571614</v>
      </c>
    </row>
    <row r="897" spans="1:59">
      <c r="A897" s="24">
        <v>896</v>
      </c>
      <c r="B897" s="31">
        <v>2009071</v>
      </c>
      <c r="C897" s="32" t="s">
        <v>895</v>
      </c>
      <c r="D897" s="21">
        <v>4</v>
      </c>
      <c r="E897" s="22">
        <v>5</v>
      </c>
      <c r="F897" s="22">
        <v>23</v>
      </c>
      <c r="G897" s="22">
        <v>26</v>
      </c>
      <c r="H897" s="22">
        <v>31</v>
      </c>
      <c r="I897" s="22">
        <v>32</v>
      </c>
      <c r="J897" s="23">
        <v>6</v>
      </c>
      <c r="Q897" s="33"/>
      <c r="R897" s="33"/>
      <c r="S897" s="33"/>
      <c r="T897" s="33"/>
      <c r="U897" s="33"/>
      <c r="V897" s="33"/>
      <c r="X897" s="34"/>
      <c r="Y897" s="33"/>
      <c r="Z897" s="33"/>
      <c r="AA897" s="33"/>
      <c r="AB897" s="33"/>
      <c r="AC897" s="35"/>
      <c r="AD897" s="33"/>
      <c r="AE897" s="33"/>
      <c r="AF897" s="33"/>
      <c r="AG897" s="33"/>
      <c r="AH897" s="33"/>
      <c r="AI897" s="33"/>
      <c r="AJ897" s="36"/>
      <c r="AK897" s="10">
        <v>10</v>
      </c>
      <c r="AL897" s="11">
        <v>9</v>
      </c>
      <c r="AM897" s="11">
        <v>11</v>
      </c>
      <c r="AN897" s="11">
        <v>19</v>
      </c>
      <c r="AO897" s="11">
        <v>23</v>
      </c>
      <c r="AP897" s="11">
        <v>25</v>
      </c>
      <c r="AQ897" s="11">
        <v>31</v>
      </c>
      <c r="AR897" s="11">
        <v>21</v>
      </c>
      <c r="AS897" s="11">
        <v>33</v>
      </c>
      <c r="AT897" s="11">
        <v>37</v>
      </c>
      <c r="AU897" s="11">
        <v>30</v>
      </c>
      <c r="AV897" s="11">
        <v>37</v>
      </c>
      <c r="AW897" s="12">
        <v>31</v>
      </c>
      <c r="AX897" s="13">
        <v>41</v>
      </c>
      <c r="AY897" s="13">
        <v>53</v>
      </c>
      <c r="AZ897" s="13">
        <v>49</v>
      </c>
      <c r="BA897" s="13">
        <v>45</v>
      </c>
      <c r="BB897" s="14">
        <v>41</v>
      </c>
      <c r="BC897" s="19">
        <f t="shared" si="69"/>
        <v>53</v>
      </c>
      <c r="BD897" s="55">
        <f t="shared" si="67"/>
        <v>0.92484572913283536</v>
      </c>
      <c r="BE897" s="19">
        <f t="shared" si="68"/>
        <v>0.98009093861643382</v>
      </c>
      <c r="BF897" s="19">
        <f t="shared" si="70"/>
        <v>1.0402468333874635</v>
      </c>
      <c r="BG897" s="19">
        <f t="shared" si="71"/>
        <v>1.0668463786943814</v>
      </c>
    </row>
    <row r="898" spans="1:59">
      <c r="A898" s="24">
        <v>897</v>
      </c>
      <c r="B898" s="31">
        <v>2009072</v>
      </c>
      <c r="C898" s="32" t="s">
        <v>896</v>
      </c>
      <c r="D898" s="21">
        <v>1</v>
      </c>
      <c r="E898" s="22">
        <v>3</v>
      </c>
      <c r="F898" s="22">
        <v>12</v>
      </c>
      <c r="G898" s="22">
        <v>20</v>
      </c>
      <c r="H898" s="22">
        <v>21</v>
      </c>
      <c r="I898" s="22">
        <v>29</v>
      </c>
      <c r="J898" s="23">
        <v>4</v>
      </c>
      <c r="Q898" s="33"/>
      <c r="R898" s="33"/>
      <c r="S898" s="33"/>
      <c r="T898" s="33"/>
      <c r="U898" s="33"/>
      <c r="V898" s="33"/>
      <c r="X898" s="34"/>
      <c r="Y898" s="33"/>
      <c r="Z898" s="33"/>
      <c r="AA898" s="33"/>
      <c r="AB898" s="33"/>
      <c r="AC898" s="35"/>
      <c r="AD898" s="33"/>
      <c r="AE898" s="33"/>
      <c r="AF898" s="33"/>
      <c r="AG898" s="33"/>
      <c r="AH898" s="33"/>
      <c r="AI898" s="33"/>
      <c r="AJ898" s="36"/>
      <c r="AK898" s="10">
        <v>5</v>
      </c>
      <c r="AL898" s="11">
        <v>6</v>
      </c>
      <c r="AM898" s="11">
        <v>11</v>
      </c>
      <c r="AN898" s="11">
        <v>14</v>
      </c>
      <c r="AO898" s="11">
        <v>16</v>
      </c>
      <c r="AP898" s="11">
        <v>22</v>
      </c>
      <c r="AQ898" s="11">
        <v>14</v>
      </c>
      <c r="AR898" s="11">
        <v>16</v>
      </c>
      <c r="AS898" s="11">
        <v>31</v>
      </c>
      <c r="AT898" s="11">
        <v>26</v>
      </c>
      <c r="AU898" s="11">
        <v>34</v>
      </c>
      <c r="AV898" s="11">
        <v>30</v>
      </c>
      <c r="AW898" s="12">
        <v>41</v>
      </c>
      <c r="AX898" s="13">
        <v>38</v>
      </c>
      <c r="AY898" s="13">
        <v>35</v>
      </c>
      <c r="AZ898" s="13">
        <v>32</v>
      </c>
      <c r="BA898" s="13">
        <v>29</v>
      </c>
      <c r="BB898" s="14">
        <v>26</v>
      </c>
      <c r="BC898" s="19">
        <f t="shared" si="69"/>
        <v>35</v>
      </c>
      <c r="BD898" s="55">
        <f t="shared" si="67"/>
        <v>0.82253978564468988</v>
      </c>
      <c r="BE898" s="19">
        <f t="shared" si="68"/>
        <v>0.96986034426761936</v>
      </c>
      <c r="BF898" s="19">
        <f t="shared" si="70"/>
        <v>1.0287885677167912</v>
      </c>
      <c r="BG898" s="19">
        <f t="shared" si="71"/>
        <v>1.0631633647288081</v>
      </c>
    </row>
    <row r="899" spans="1:59">
      <c r="A899" s="24">
        <v>898</v>
      </c>
      <c r="B899" s="31">
        <v>2009073</v>
      </c>
      <c r="C899" s="32" t="s">
        <v>897</v>
      </c>
      <c r="D899" s="21">
        <v>9</v>
      </c>
      <c r="E899" s="22">
        <v>16</v>
      </c>
      <c r="F899" s="22">
        <v>17</v>
      </c>
      <c r="G899" s="22">
        <v>18</v>
      </c>
      <c r="H899" s="22">
        <v>22</v>
      </c>
      <c r="I899" s="22">
        <v>27</v>
      </c>
      <c r="J899" s="23">
        <v>14</v>
      </c>
      <c r="Q899" s="33"/>
      <c r="R899" s="33"/>
      <c r="S899" s="33"/>
      <c r="T899" s="33"/>
      <c r="U899" s="33"/>
      <c r="V899" s="33"/>
      <c r="X899" s="34"/>
      <c r="Y899" s="33"/>
      <c r="Z899" s="33"/>
      <c r="AA899" s="33"/>
      <c r="AB899" s="33"/>
      <c r="AC899" s="35"/>
      <c r="AD899" s="33"/>
      <c r="AE899" s="33"/>
      <c r="AF899" s="33"/>
      <c r="AG899" s="33"/>
      <c r="AH899" s="33"/>
      <c r="AI899" s="33"/>
      <c r="AJ899" s="36"/>
      <c r="AK899" s="10">
        <v>4</v>
      </c>
      <c r="AL899" s="11">
        <v>9</v>
      </c>
      <c r="AM899" s="11">
        <v>14</v>
      </c>
      <c r="AN899" s="11">
        <v>19</v>
      </c>
      <c r="AO899" s="11">
        <v>18</v>
      </c>
      <c r="AP899" s="11">
        <v>13</v>
      </c>
      <c r="AQ899" s="11">
        <v>19</v>
      </c>
      <c r="AR899" s="11">
        <v>39</v>
      </c>
      <c r="AS899" s="11">
        <v>32</v>
      </c>
      <c r="AT899" s="11">
        <v>37</v>
      </c>
      <c r="AU899" s="11">
        <v>31</v>
      </c>
      <c r="AV899" s="11">
        <v>39</v>
      </c>
      <c r="AW899" s="12">
        <v>34</v>
      </c>
      <c r="AX899" s="13">
        <v>29</v>
      </c>
      <c r="AY899" s="13">
        <v>41</v>
      </c>
      <c r="AZ899" s="13">
        <v>55</v>
      </c>
      <c r="BA899" s="13">
        <v>71</v>
      </c>
      <c r="BB899" s="14">
        <v>69</v>
      </c>
      <c r="BC899" s="19">
        <f t="shared" si="69"/>
        <v>41</v>
      </c>
      <c r="BD899" s="55">
        <f t="shared" si="67"/>
        <v>0.81844754790516405</v>
      </c>
      <c r="BE899" s="19">
        <f t="shared" si="68"/>
        <v>0.94121468009093856</v>
      </c>
      <c r="BF899" s="19">
        <f t="shared" si="70"/>
        <v>1.0214225397856447</v>
      </c>
      <c r="BG899" s="19">
        <f t="shared" si="71"/>
        <v>1.0598895745371872</v>
      </c>
    </row>
    <row r="900" spans="1:59">
      <c r="A900" s="24">
        <v>899</v>
      </c>
      <c r="B900" s="31">
        <v>2009074</v>
      </c>
      <c r="C900" s="32" t="s">
        <v>898</v>
      </c>
      <c r="D900" s="21">
        <v>5</v>
      </c>
      <c r="E900" s="22">
        <v>10</v>
      </c>
      <c r="F900" s="22">
        <v>16</v>
      </c>
      <c r="G900" s="22">
        <v>19</v>
      </c>
      <c r="H900" s="22">
        <v>23</v>
      </c>
      <c r="I900" s="22">
        <v>28</v>
      </c>
      <c r="J900" s="23">
        <v>13</v>
      </c>
      <c r="Q900" s="33"/>
      <c r="R900" s="33"/>
      <c r="S900" s="33"/>
      <c r="T900" s="33"/>
      <c r="U900" s="33"/>
      <c r="V900" s="33"/>
      <c r="X900" s="34"/>
      <c r="Y900" s="33"/>
      <c r="Z900" s="33"/>
      <c r="AA900" s="33"/>
      <c r="AB900" s="33"/>
      <c r="AC900" s="35"/>
      <c r="AD900" s="33"/>
      <c r="AE900" s="33"/>
      <c r="AF900" s="33"/>
      <c r="AG900" s="33"/>
      <c r="AH900" s="33"/>
      <c r="AI900" s="33"/>
      <c r="AJ900" s="36"/>
      <c r="AK900" s="10">
        <v>8</v>
      </c>
      <c r="AL900" s="11">
        <v>9</v>
      </c>
      <c r="AM900" s="11">
        <v>11</v>
      </c>
      <c r="AN900" s="11">
        <v>23</v>
      </c>
      <c r="AO900" s="11">
        <v>17</v>
      </c>
      <c r="AP900" s="11">
        <v>21</v>
      </c>
      <c r="AQ900" s="11">
        <v>20</v>
      </c>
      <c r="AR900" s="11">
        <v>31</v>
      </c>
      <c r="AS900" s="11">
        <v>35</v>
      </c>
      <c r="AT900" s="11">
        <v>41</v>
      </c>
      <c r="AU900" s="11">
        <v>36</v>
      </c>
      <c r="AV900" s="11">
        <v>31</v>
      </c>
      <c r="AW900" s="12">
        <v>41</v>
      </c>
      <c r="AX900" s="13">
        <v>37</v>
      </c>
      <c r="AY900" s="13">
        <v>50</v>
      </c>
      <c r="AZ900" s="13">
        <v>47</v>
      </c>
      <c r="BA900" s="13">
        <v>44</v>
      </c>
      <c r="BB900" s="14">
        <v>61</v>
      </c>
      <c r="BC900" s="19">
        <f t="shared" si="69"/>
        <v>50</v>
      </c>
      <c r="BD900" s="55">
        <f t="shared" si="67"/>
        <v>0.89620006495615456</v>
      </c>
      <c r="BE900" s="19">
        <f t="shared" si="68"/>
        <v>0.94939915556999022</v>
      </c>
      <c r="BF900" s="19">
        <f t="shared" si="70"/>
        <v>1.0091458265670672</v>
      </c>
      <c r="BG900" s="19">
        <f t="shared" si="71"/>
        <v>1.0643910360506659</v>
      </c>
    </row>
    <row r="901" spans="1:59">
      <c r="A901" s="24">
        <v>900</v>
      </c>
      <c r="B901" s="31">
        <v>2009075</v>
      </c>
      <c r="C901" s="32" t="s">
        <v>899</v>
      </c>
      <c r="D901" s="21">
        <v>1</v>
      </c>
      <c r="E901" s="22">
        <v>13</v>
      </c>
      <c r="F901" s="22">
        <v>15</v>
      </c>
      <c r="G901" s="22">
        <v>17</v>
      </c>
      <c r="H901" s="22">
        <v>20</v>
      </c>
      <c r="I901" s="22">
        <v>30</v>
      </c>
      <c r="J901" s="23">
        <v>5</v>
      </c>
      <c r="Q901" s="33"/>
      <c r="R901" s="33"/>
      <c r="S901" s="33"/>
      <c r="T901" s="33"/>
      <c r="U901" s="33"/>
      <c r="V901" s="33"/>
      <c r="X901" s="34"/>
      <c r="Y901" s="33"/>
      <c r="Z901" s="33"/>
      <c r="AA901" s="33"/>
      <c r="AB901" s="33"/>
      <c r="AC901" s="35"/>
      <c r="AD901" s="33"/>
      <c r="AE901" s="33"/>
      <c r="AF901" s="33"/>
      <c r="AG901" s="33"/>
      <c r="AH901" s="33"/>
      <c r="AI901" s="33"/>
      <c r="AJ901" s="36"/>
      <c r="AK901" s="10">
        <v>6</v>
      </c>
      <c r="AL901" s="11">
        <v>8</v>
      </c>
      <c r="AM901" s="11">
        <v>6</v>
      </c>
      <c r="AN901" s="11">
        <v>12</v>
      </c>
      <c r="AO901" s="11">
        <v>19</v>
      </c>
      <c r="AP901" s="11">
        <v>24</v>
      </c>
      <c r="AQ901" s="11">
        <v>24</v>
      </c>
      <c r="AR901" s="11">
        <v>16</v>
      </c>
      <c r="AS901" s="11">
        <v>30</v>
      </c>
      <c r="AT901" s="11">
        <v>24</v>
      </c>
      <c r="AU901" s="11">
        <v>18</v>
      </c>
      <c r="AV901" s="11">
        <v>26</v>
      </c>
      <c r="AW901" s="12">
        <v>21</v>
      </c>
      <c r="AX901" s="13">
        <v>48</v>
      </c>
      <c r="AY901" s="13">
        <v>45</v>
      </c>
      <c r="AZ901" s="13">
        <v>60</v>
      </c>
      <c r="BA901" s="13">
        <v>58</v>
      </c>
      <c r="BB901" s="14">
        <v>56</v>
      </c>
      <c r="BC901" s="19">
        <f t="shared" si="69"/>
        <v>45</v>
      </c>
      <c r="BD901" s="55">
        <f t="shared" si="67"/>
        <v>0.91666125365378359</v>
      </c>
      <c r="BE901" s="19">
        <f t="shared" si="68"/>
        <v>0.92484572913283536</v>
      </c>
      <c r="BF901" s="19">
        <f t="shared" si="70"/>
        <v>0.99359532315686916</v>
      </c>
      <c r="BG901" s="19">
        <f t="shared" si="71"/>
        <v>1.0627541409548553</v>
      </c>
    </row>
    <row r="902" spans="1:59">
      <c r="A902" s="24">
        <v>901</v>
      </c>
      <c r="B902" s="31">
        <v>2009076</v>
      </c>
      <c r="C902" s="32" t="s">
        <v>900</v>
      </c>
      <c r="D902" s="21">
        <v>9</v>
      </c>
      <c r="E902" s="22">
        <v>18</v>
      </c>
      <c r="F902" s="22">
        <v>19</v>
      </c>
      <c r="G902" s="22">
        <v>25</v>
      </c>
      <c r="H902" s="22">
        <v>28</v>
      </c>
      <c r="I902" s="22">
        <v>31</v>
      </c>
      <c r="J902" s="23">
        <v>6</v>
      </c>
      <c r="Q902" s="33"/>
      <c r="R902" s="33"/>
      <c r="S902" s="33"/>
      <c r="T902" s="33"/>
      <c r="U902" s="33"/>
      <c r="V902" s="33"/>
      <c r="X902" s="34"/>
      <c r="Y902" s="33"/>
      <c r="Z902" s="33"/>
      <c r="AA902" s="33"/>
      <c r="AB902" s="33"/>
      <c r="AC902" s="35"/>
      <c r="AD902" s="33"/>
      <c r="AE902" s="33"/>
      <c r="AF902" s="33"/>
      <c r="AG902" s="33"/>
      <c r="AH902" s="33"/>
      <c r="AI902" s="33"/>
      <c r="AJ902" s="36"/>
      <c r="AK902" s="10">
        <v>4</v>
      </c>
      <c r="AL902" s="11">
        <v>10</v>
      </c>
      <c r="AM902" s="11">
        <v>15</v>
      </c>
      <c r="AN902" s="11">
        <v>10</v>
      </c>
      <c r="AO902" s="11">
        <v>18</v>
      </c>
      <c r="AP902" s="11">
        <v>18</v>
      </c>
      <c r="AQ902" s="11">
        <v>13</v>
      </c>
      <c r="AR902" s="11">
        <v>40</v>
      </c>
      <c r="AS902" s="11">
        <v>42</v>
      </c>
      <c r="AT902" s="11">
        <v>34</v>
      </c>
      <c r="AU902" s="11">
        <v>39</v>
      </c>
      <c r="AV902" s="11">
        <v>32</v>
      </c>
      <c r="AW902" s="12">
        <v>40</v>
      </c>
      <c r="AX902" s="13">
        <v>50</v>
      </c>
      <c r="AY902" s="13">
        <v>45</v>
      </c>
      <c r="AZ902" s="13">
        <v>40</v>
      </c>
      <c r="BA902" s="13">
        <v>54</v>
      </c>
      <c r="BB902" s="14">
        <v>70</v>
      </c>
      <c r="BC902" s="19">
        <f t="shared" si="69"/>
        <v>45</v>
      </c>
      <c r="BD902" s="55">
        <f t="shared" si="67"/>
        <v>0.88392335173757719</v>
      </c>
      <c r="BE902" s="19">
        <f t="shared" si="68"/>
        <v>0.90438454043520633</v>
      </c>
      <c r="BF902" s="19">
        <f t="shared" si="70"/>
        <v>0.98541084767781739</v>
      </c>
      <c r="BG902" s="19">
        <f t="shared" si="71"/>
        <v>1.0635725885027605</v>
      </c>
    </row>
    <row r="903" spans="1:59">
      <c r="A903" s="24">
        <v>902</v>
      </c>
      <c r="B903" s="31">
        <v>2009077</v>
      </c>
      <c r="C903" s="32" t="s">
        <v>901</v>
      </c>
      <c r="D903" s="21">
        <v>1</v>
      </c>
      <c r="E903" s="22">
        <v>9</v>
      </c>
      <c r="F903" s="22">
        <v>14</v>
      </c>
      <c r="G903" s="22">
        <v>16</v>
      </c>
      <c r="H903" s="22">
        <v>28</v>
      </c>
      <c r="I903" s="22">
        <v>32</v>
      </c>
      <c r="J903" s="23">
        <v>16</v>
      </c>
      <c r="Q903" s="33"/>
      <c r="R903" s="33"/>
      <c r="S903" s="33"/>
      <c r="T903" s="33"/>
      <c r="U903" s="33"/>
      <c r="V903" s="33"/>
      <c r="X903" s="34"/>
      <c r="Y903" s="33"/>
      <c r="Z903" s="33"/>
      <c r="AA903" s="33"/>
      <c r="AB903" s="33"/>
      <c r="AC903" s="35"/>
      <c r="AD903" s="33"/>
      <c r="AE903" s="33"/>
      <c r="AF903" s="33"/>
      <c r="AG903" s="33"/>
      <c r="AH903" s="33"/>
      <c r="AI903" s="33"/>
      <c r="AJ903" s="36"/>
      <c r="AK903" s="10">
        <v>7</v>
      </c>
      <c r="AL903" s="11">
        <v>4</v>
      </c>
      <c r="AM903" s="11">
        <v>15</v>
      </c>
      <c r="AN903" s="11">
        <v>16</v>
      </c>
      <c r="AO903" s="11">
        <v>9</v>
      </c>
      <c r="AP903" s="11">
        <v>12</v>
      </c>
      <c r="AQ903" s="11">
        <v>19</v>
      </c>
      <c r="AR903" s="11">
        <v>30</v>
      </c>
      <c r="AS903" s="11">
        <v>34</v>
      </c>
      <c r="AT903" s="11">
        <v>28</v>
      </c>
      <c r="AU903" s="11">
        <v>22</v>
      </c>
      <c r="AV903" s="11">
        <v>16</v>
      </c>
      <c r="AW903" s="12">
        <v>40</v>
      </c>
      <c r="AX903" s="13">
        <v>36</v>
      </c>
      <c r="AY903" s="13">
        <v>66</v>
      </c>
      <c r="AZ903" s="13">
        <v>64</v>
      </c>
      <c r="BA903" s="13">
        <v>62</v>
      </c>
      <c r="BB903" s="14">
        <v>60</v>
      </c>
      <c r="BC903" s="19">
        <f t="shared" si="69"/>
        <v>66</v>
      </c>
      <c r="BD903" s="55">
        <f t="shared" si="67"/>
        <v>1.0107827216628775</v>
      </c>
      <c r="BE903" s="19">
        <f t="shared" si="68"/>
        <v>0.91666125365378359</v>
      </c>
      <c r="BF903" s="19">
        <f t="shared" si="70"/>
        <v>0.99523221825267949</v>
      </c>
      <c r="BG903" s="19">
        <f t="shared" si="71"/>
        <v>1.0656187073725234</v>
      </c>
    </row>
    <row r="904" spans="1:59">
      <c r="A904" s="24">
        <v>903</v>
      </c>
      <c r="B904" s="31">
        <v>2009078</v>
      </c>
      <c r="C904" s="32" t="s">
        <v>902</v>
      </c>
      <c r="D904" s="21">
        <v>5</v>
      </c>
      <c r="E904" s="22">
        <v>7</v>
      </c>
      <c r="F904" s="22">
        <v>12</v>
      </c>
      <c r="G904" s="22">
        <v>14</v>
      </c>
      <c r="H904" s="22">
        <v>15</v>
      </c>
      <c r="I904" s="22">
        <v>20</v>
      </c>
      <c r="J904" s="23">
        <v>13</v>
      </c>
      <c r="Q904" s="33"/>
      <c r="R904" s="33"/>
      <c r="S904" s="33"/>
      <c r="T904" s="33"/>
      <c r="U904" s="33"/>
      <c r="V904" s="33"/>
      <c r="X904" s="34"/>
      <c r="Y904" s="33"/>
      <c r="Z904" s="33"/>
      <c r="AA904" s="33"/>
      <c r="AB904" s="33"/>
      <c r="AC904" s="35"/>
      <c r="AD904" s="33"/>
      <c r="AE904" s="33"/>
      <c r="AF904" s="33"/>
      <c r="AG904" s="33"/>
      <c r="AH904" s="33"/>
      <c r="AI904" s="33"/>
      <c r="AJ904" s="36"/>
      <c r="AK904" s="10">
        <v>7</v>
      </c>
      <c r="AL904" s="11">
        <v>9</v>
      </c>
      <c r="AM904" s="11">
        <v>8</v>
      </c>
      <c r="AN904" s="11">
        <v>13</v>
      </c>
      <c r="AO904" s="11">
        <v>17</v>
      </c>
      <c r="AP904" s="11">
        <v>33</v>
      </c>
      <c r="AQ904" s="11">
        <v>28</v>
      </c>
      <c r="AR904" s="11">
        <v>23</v>
      </c>
      <c r="AS904" s="11">
        <v>29</v>
      </c>
      <c r="AT904" s="11">
        <v>25</v>
      </c>
      <c r="AU904" s="11">
        <v>34</v>
      </c>
      <c r="AV904" s="11">
        <v>31</v>
      </c>
      <c r="AW904" s="12">
        <v>43</v>
      </c>
      <c r="AX904" s="13">
        <v>57</v>
      </c>
      <c r="AY904" s="13">
        <v>56</v>
      </c>
      <c r="AZ904" s="13">
        <v>55</v>
      </c>
      <c r="BA904" s="13">
        <v>54</v>
      </c>
      <c r="BB904" s="14">
        <v>53</v>
      </c>
      <c r="BC904" s="19">
        <f t="shared" si="69"/>
        <v>56</v>
      </c>
      <c r="BD904" s="55">
        <f t="shared" si="67"/>
        <v>1.0721662877557647</v>
      </c>
      <c r="BE904" s="19">
        <f t="shared" si="68"/>
        <v>0.9453069178304645</v>
      </c>
      <c r="BF904" s="19">
        <f t="shared" si="70"/>
        <v>1.0099642741149724</v>
      </c>
      <c r="BG904" s="19">
        <f t="shared" si="71"/>
        <v>1.0676648262422865</v>
      </c>
    </row>
    <row r="905" spans="1:59">
      <c r="A905" s="24">
        <v>904</v>
      </c>
      <c r="B905" s="31">
        <v>2009079</v>
      </c>
      <c r="C905" s="32" t="s">
        <v>903</v>
      </c>
      <c r="D905" s="21">
        <v>2</v>
      </c>
      <c r="E905" s="22">
        <v>9</v>
      </c>
      <c r="F905" s="22">
        <v>16</v>
      </c>
      <c r="G905" s="22">
        <v>21</v>
      </c>
      <c r="H905" s="22">
        <v>30</v>
      </c>
      <c r="I905" s="22">
        <v>31</v>
      </c>
      <c r="J905" s="23">
        <v>13</v>
      </c>
      <c r="Q905" s="33"/>
      <c r="R905" s="33"/>
      <c r="S905" s="33"/>
      <c r="T905" s="33"/>
      <c r="U905" s="33"/>
      <c r="V905" s="33"/>
      <c r="X905" s="34"/>
      <c r="Y905" s="33"/>
      <c r="Z905" s="33"/>
      <c r="AA905" s="33"/>
      <c r="AB905" s="33"/>
      <c r="AC905" s="35"/>
      <c r="AD905" s="33"/>
      <c r="AE905" s="33"/>
      <c r="AF905" s="33"/>
      <c r="AG905" s="33"/>
      <c r="AH905" s="33"/>
      <c r="AI905" s="33"/>
      <c r="AJ905" s="36"/>
      <c r="AK905" s="10">
        <v>4</v>
      </c>
      <c r="AL905" s="11">
        <v>9</v>
      </c>
      <c r="AM905" s="11">
        <v>9</v>
      </c>
      <c r="AN905" s="11">
        <v>13</v>
      </c>
      <c r="AO905" s="11">
        <v>11</v>
      </c>
      <c r="AP905" s="11">
        <v>21</v>
      </c>
      <c r="AQ905" s="11">
        <v>19</v>
      </c>
      <c r="AR905" s="11">
        <v>19</v>
      </c>
      <c r="AS905" s="11">
        <v>43</v>
      </c>
      <c r="AT905" s="11">
        <v>37</v>
      </c>
      <c r="AU905" s="11">
        <v>31</v>
      </c>
      <c r="AV905" s="11">
        <v>25</v>
      </c>
      <c r="AW905" s="12">
        <v>19</v>
      </c>
      <c r="AX905" s="13">
        <v>45</v>
      </c>
      <c r="AY905" s="13">
        <v>58</v>
      </c>
      <c r="AZ905" s="13">
        <v>55</v>
      </c>
      <c r="BA905" s="13">
        <v>52</v>
      </c>
      <c r="BB905" s="14">
        <v>49</v>
      </c>
      <c r="BC905" s="19">
        <f t="shared" si="69"/>
        <v>58</v>
      </c>
      <c r="BD905" s="55">
        <f t="shared" si="67"/>
        <v>1.1049041896719713</v>
      </c>
      <c r="BE905" s="19">
        <f t="shared" si="68"/>
        <v>1.000552127314063</v>
      </c>
      <c r="BF905" s="19">
        <f t="shared" si="70"/>
        <v>1.008327379019162</v>
      </c>
      <c r="BG905" s="19">
        <f t="shared" si="71"/>
        <v>1.0656187073725234</v>
      </c>
    </row>
    <row r="906" spans="1:59">
      <c r="A906" s="24">
        <v>905</v>
      </c>
      <c r="B906" s="31">
        <v>2009080</v>
      </c>
      <c r="C906" s="32" t="s">
        <v>904</v>
      </c>
      <c r="D906" s="21">
        <v>1</v>
      </c>
      <c r="E906" s="22">
        <v>11</v>
      </c>
      <c r="F906" s="22">
        <v>13</v>
      </c>
      <c r="G906" s="22">
        <v>25</v>
      </c>
      <c r="H906" s="22">
        <v>32</v>
      </c>
      <c r="I906" s="22">
        <v>33</v>
      </c>
      <c r="J906" s="23">
        <v>6</v>
      </c>
      <c r="Q906" s="33"/>
      <c r="R906" s="33"/>
      <c r="S906" s="33"/>
      <c r="T906" s="33"/>
      <c r="U906" s="33"/>
      <c r="V906" s="33"/>
      <c r="X906" s="34"/>
      <c r="Y906" s="33"/>
      <c r="Z906" s="33"/>
      <c r="AA906" s="33"/>
      <c r="AB906" s="33"/>
      <c r="AC906" s="35"/>
      <c r="AD906" s="33"/>
      <c r="AE906" s="33"/>
      <c r="AF906" s="33"/>
      <c r="AG906" s="33"/>
      <c r="AH906" s="33"/>
      <c r="AI906" s="33"/>
      <c r="AJ906" s="36"/>
      <c r="AK906" s="10">
        <v>7</v>
      </c>
      <c r="AL906" s="11">
        <v>7</v>
      </c>
      <c r="AM906" s="11">
        <v>10</v>
      </c>
      <c r="AN906" s="11">
        <v>13</v>
      </c>
      <c r="AO906" s="11">
        <v>24</v>
      </c>
      <c r="AP906" s="11">
        <v>11</v>
      </c>
      <c r="AQ906" s="11">
        <v>25</v>
      </c>
      <c r="AR906" s="11">
        <v>15</v>
      </c>
      <c r="AS906" s="11">
        <v>16</v>
      </c>
      <c r="AT906" s="11">
        <v>31</v>
      </c>
      <c r="AU906" s="11">
        <v>37</v>
      </c>
      <c r="AV906" s="11">
        <v>45</v>
      </c>
      <c r="AW906" s="12">
        <v>40</v>
      </c>
      <c r="AX906" s="13">
        <v>35</v>
      </c>
      <c r="AY906" s="13">
        <v>64</v>
      </c>
      <c r="AZ906" s="13">
        <v>61</v>
      </c>
      <c r="BA906" s="13">
        <v>58</v>
      </c>
      <c r="BB906" s="14">
        <v>55</v>
      </c>
      <c r="BC906" s="19">
        <f t="shared" si="69"/>
        <v>64</v>
      </c>
      <c r="BD906" s="55">
        <f t="shared" si="67"/>
        <v>1.1826567067229619</v>
      </c>
      <c r="BE906" s="19">
        <f t="shared" si="68"/>
        <v>1.0496589801883727</v>
      </c>
      <c r="BF906" s="19">
        <f t="shared" si="70"/>
        <v>1.0345177005521273</v>
      </c>
      <c r="BG906" s="19">
        <f t="shared" si="71"/>
        <v>1.0656187073725234</v>
      </c>
    </row>
    <row r="907" spans="1:59">
      <c r="A907" s="24">
        <v>906</v>
      </c>
      <c r="B907" s="31">
        <v>2009081</v>
      </c>
      <c r="C907" s="32" t="s">
        <v>905</v>
      </c>
      <c r="D907" s="21">
        <v>4</v>
      </c>
      <c r="E907" s="22">
        <v>5</v>
      </c>
      <c r="F907" s="22">
        <v>6</v>
      </c>
      <c r="G907" s="22">
        <v>25</v>
      </c>
      <c r="H907" s="22">
        <v>29</v>
      </c>
      <c r="I907" s="22">
        <v>30</v>
      </c>
      <c r="J907" s="23">
        <v>3</v>
      </c>
      <c r="Q907" s="33"/>
      <c r="R907" s="33"/>
      <c r="S907" s="33"/>
      <c r="T907" s="33"/>
      <c r="U907" s="33"/>
      <c r="V907" s="33"/>
      <c r="X907" s="34"/>
      <c r="Y907" s="33"/>
      <c r="Z907" s="33"/>
      <c r="AA907" s="33"/>
      <c r="AB907" s="33"/>
      <c r="AC907" s="35"/>
      <c r="AD907" s="33"/>
      <c r="AE907" s="33"/>
      <c r="AF907" s="33"/>
      <c r="AG907" s="33"/>
      <c r="AH907" s="33"/>
      <c r="AI907" s="33"/>
      <c r="AJ907" s="36"/>
      <c r="AK907" s="10">
        <v>6</v>
      </c>
      <c r="AL907" s="11">
        <v>7</v>
      </c>
      <c r="AM907" s="11">
        <v>9</v>
      </c>
      <c r="AN907" s="11">
        <v>15</v>
      </c>
      <c r="AO907" s="11">
        <v>22</v>
      </c>
      <c r="AP907" s="11">
        <v>27</v>
      </c>
      <c r="AQ907" s="11">
        <v>27</v>
      </c>
      <c r="AR907" s="11">
        <v>29</v>
      </c>
      <c r="AS907" s="11">
        <v>33</v>
      </c>
      <c r="AT907" s="11">
        <v>27</v>
      </c>
      <c r="AU907" s="11">
        <v>34</v>
      </c>
      <c r="AV907" s="11">
        <v>29</v>
      </c>
      <c r="AW907" s="12">
        <v>39</v>
      </c>
      <c r="AX907" s="13">
        <v>51</v>
      </c>
      <c r="AY907" s="13">
        <v>48</v>
      </c>
      <c r="AZ907" s="13">
        <v>45</v>
      </c>
      <c r="BA907" s="13">
        <v>42</v>
      </c>
      <c r="BB907" s="14">
        <v>39</v>
      </c>
      <c r="BC907" s="19">
        <f t="shared" si="69"/>
        <v>48</v>
      </c>
      <c r="BD907" s="55">
        <f t="shared" si="67"/>
        <v>1.1949334199415393</v>
      </c>
      <c r="BE907" s="19">
        <f t="shared" si="68"/>
        <v>1.0394283858395583</v>
      </c>
      <c r="BF907" s="19">
        <f t="shared" si="70"/>
        <v>1.0320623579084118</v>
      </c>
      <c r="BG907" s="19">
        <f t="shared" si="71"/>
        <v>1.0648002598246185</v>
      </c>
    </row>
    <row r="908" spans="1:59">
      <c r="A908" s="24">
        <v>907</v>
      </c>
      <c r="B908" s="31">
        <v>2009082</v>
      </c>
      <c r="C908" s="32" t="s">
        <v>906</v>
      </c>
      <c r="D908" s="21">
        <v>11</v>
      </c>
      <c r="E908" s="22">
        <v>15</v>
      </c>
      <c r="F908" s="22">
        <v>18</v>
      </c>
      <c r="G908" s="22">
        <v>21</v>
      </c>
      <c r="H908" s="22">
        <v>27</v>
      </c>
      <c r="I908" s="22">
        <v>29</v>
      </c>
      <c r="J908" s="23">
        <v>2</v>
      </c>
      <c r="Q908" s="33"/>
      <c r="R908" s="33"/>
      <c r="S908" s="33"/>
      <c r="T908" s="33"/>
      <c r="U908" s="33"/>
      <c r="V908" s="33"/>
      <c r="X908" s="34"/>
      <c r="Y908" s="33"/>
      <c r="Z908" s="33"/>
      <c r="AA908" s="33"/>
      <c r="AB908" s="33"/>
      <c r="AC908" s="35"/>
      <c r="AD908" s="33"/>
      <c r="AE908" s="33"/>
      <c r="AF908" s="33"/>
      <c r="AG908" s="33"/>
      <c r="AH908" s="33"/>
      <c r="AI908" s="33"/>
      <c r="AJ908" s="36"/>
      <c r="AK908" s="10">
        <v>4</v>
      </c>
      <c r="AL908" s="11">
        <v>13</v>
      </c>
      <c r="AM908" s="11">
        <v>11</v>
      </c>
      <c r="AN908" s="11">
        <v>19</v>
      </c>
      <c r="AO908" s="11">
        <v>16</v>
      </c>
      <c r="AP908" s="11">
        <v>25</v>
      </c>
      <c r="AQ908" s="11">
        <v>13</v>
      </c>
      <c r="AR908" s="11">
        <v>31</v>
      </c>
      <c r="AS908" s="11">
        <v>33</v>
      </c>
      <c r="AT908" s="11">
        <v>37</v>
      </c>
      <c r="AU908" s="11">
        <v>30</v>
      </c>
      <c r="AV908" s="11">
        <v>37</v>
      </c>
      <c r="AW908" s="12">
        <v>46</v>
      </c>
      <c r="AX908" s="13">
        <v>57</v>
      </c>
      <c r="AY908" s="13">
        <v>53</v>
      </c>
      <c r="AZ908" s="13">
        <v>49</v>
      </c>
      <c r="BA908" s="13">
        <v>64</v>
      </c>
      <c r="BB908" s="14">
        <v>61</v>
      </c>
      <c r="BC908" s="19">
        <f t="shared" si="69"/>
        <v>53</v>
      </c>
      <c r="BD908" s="55">
        <f t="shared" si="67"/>
        <v>1.1417343293277038</v>
      </c>
      <c r="BE908" s="19">
        <f t="shared" si="68"/>
        <v>1.0762585254952908</v>
      </c>
      <c r="BF908" s="19">
        <f t="shared" si="70"/>
        <v>1.0394283858395583</v>
      </c>
      <c r="BG908" s="19">
        <f t="shared" si="71"/>
        <v>1.062344917180903</v>
      </c>
    </row>
    <row r="909" spans="1:59">
      <c r="A909" s="24">
        <v>908</v>
      </c>
      <c r="B909" s="31">
        <v>2009083</v>
      </c>
      <c r="C909" s="32" t="s">
        <v>907</v>
      </c>
      <c r="D909" s="21">
        <v>2</v>
      </c>
      <c r="E909" s="22">
        <v>8</v>
      </c>
      <c r="F909" s="22">
        <v>12</v>
      </c>
      <c r="G909" s="22">
        <v>18</v>
      </c>
      <c r="H909" s="22">
        <v>24</v>
      </c>
      <c r="I909" s="22">
        <v>28</v>
      </c>
      <c r="J909" s="23">
        <v>4</v>
      </c>
      <c r="Q909" s="33"/>
      <c r="R909" s="33"/>
      <c r="S909" s="33"/>
      <c r="T909" s="33"/>
      <c r="U909" s="33"/>
      <c r="V909" s="33"/>
      <c r="X909" s="34"/>
      <c r="Y909" s="33"/>
      <c r="Z909" s="33"/>
      <c r="AA909" s="33"/>
      <c r="AB909" s="33"/>
      <c r="AC909" s="35"/>
      <c r="AD909" s="33"/>
      <c r="AE909" s="33"/>
      <c r="AF909" s="33"/>
      <c r="AG909" s="33"/>
      <c r="AH909" s="33"/>
      <c r="AI909" s="33"/>
      <c r="AJ909" s="36"/>
      <c r="AK909" s="10">
        <v>5</v>
      </c>
      <c r="AL909" s="11">
        <v>4</v>
      </c>
      <c r="AM909" s="11">
        <v>17</v>
      </c>
      <c r="AN909" s="11">
        <v>8</v>
      </c>
      <c r="AO909" s="11">
        <v>15</v>
      </c>
      <c r="AP909" s="11">
        <v>12</v>
      </c>
      <c r="AQ909" s="11">
        <v>20</v>
      </c>
      <c r="AR909" s="11">
        <v>32</v>
      </c>
      <c r="AS909" s="11">
        <v>26</v>
      </c>
      <c r="AT909" s="11">
        <v>20</v>
      </c>
      <c r="AU909" s="11">
        <v>40</v>
      </c>
      <c r="AV909" s="11">
        <v>36</v>
      </c>
      <c r="AW909" s="12">
        <v>47</v>
      </c>
      <c r="AX909" s="13">
        <v>44</v>
      </c>
      <c r="AY909" s="13">
        <v>41</v>
      </c>
      <c r="AZ909" s="13">
        <v>38</v>
      </c>
      <c r="BA909" s="13">
        <v>54</v>
      </c>
      <c r="BB909" s="14">
        <v>52</v>
      </c>
      <c r="BC909" s="19">
        <f t="shared" si="69"/>
        <v>41</v>
      </c>
      <c r="BD909" s="55">
        <f t="shared" ref="BD909:BD972" si="72">IF($B909="","",SUM($BC905:$BC909)/5/$BM$3)</f>
        <v>1.0803507632348164</v>
      </c>
      <c r="BE909" s="19">
        <f t="shared" ref="BE909:BE972" si="73">IF($B909="","",SUM($BC900:$BC909)/10/$BM$3)</f>
        <v>1.0762585254952908</v>
      </c>
      <c r="BF909" s="19">
        <f t="shared" si="70"/>
        <v>1.0296070152646963</v>
      </c>
      <c r="BG909" s="19">
        <f t="shared" si="71"/>
        <v>1.0517050990581358</v>
      </c>
    </row>
    <row r="910" spans="1:59">
      <c r="A910" s="24">
        <v>909</v>
      </c>
      <c r="B910" s="31">
        <v>2009084</v>
      </c>
      <c r="C910" s="32" t="s">
        <v>908</v>
      </c>
      <c r="D910" s="21">
        <v>4</v>
      </c>
      <c r="E910" s="22">
        <v>9</v>
      </c>
      <c r="F910" s="22">
        <v>11</v>
      </c>
      <c r="G910" s="22">
        <v>20</v>
      </c>
      <c r="H910" s="22">
        <v>32</v>
      </c>
      <c r="I910" s="22">
        <v>33</v>
      </c>
      <c r="J910" s="23">
        <v>13</v>
      </c>
      <c r="Q910" s="33"/>
      <c r="R910" s="33"/>
      <c r="S910" s="33"/>
      <c r="T910" s="33"/>
      <c r="U910" s="33"/>
      <c r="V910" s="33"/>
      <c r="X910" s="34"/>
      <c r="Y910" s="33"/>
      <c r="Z910" s="33"/>
      <c r="AA910" s="33"/>
      <c r="AB910" s="33"/>
      <c r="AC910" s="35"/>
      <c r="AD910" s="33"/>
      <c r="AE910" s="33"/>
      <c r="AF910" s="33"/>
      <c r="AG910" s="33"/>
      <c r="AH910" s="33"/>
      <c r="AI910" s="33"/>
      <c r="AJ910" s="36"/>
      <c r="AK910" s="10">
        <v>7</v>
      </c>
      <c r="AL910" s="11">
        <v>5</v>
      </c>
      <c r="AM910" s="11">
        <v>14</v>
      </c>
      <c r="AN910" s="11">
        <v>19</v>
      </c>
      <c r="AO910" s="11">
        <v>25</v>
      </c>
      <c r="AP910" s="11">
        <v>13</v>
      </c>
      <c r="AQ910" s="11">
        <v>19</v>
      </c>
      <c r="AR910" s="11">
        <v>19</v>
      </c>
      <c r="AS910" s="11">
        <v>32</v>
      </c>
      <c r="AT910" s="11">
        <v>49</v>
      </c>
      <c r="AU910" s="11">
        <v>44</v>
      </c>
      <c r="AV910" s="11">
        <v>39</v>
      </c>
      <c r="AW910" s="12">
        <v>34</v>
      </c>
      <c r="AX910" s="13">
        <v>29</v>
      </c>
      <c r="AY910" s="13">
        <v>58</v>
      </c>
      <c r="AZ910" s="13">
        <v>55</v>
      </c>
      <c r="BA910" s="13">
        <v>52</v>
      </c>
      <c r="BB910" s="14">
        <v>49</v>
      </c>
      <c r="BC910" s="19">
        <f t="shared" si="69"/>
        <v>58</v>
      </c>
      <c r="BD910" s="55">
        <f t="shared" si="72"/>
        <v>1.0803507632348164</v>
      </c>
      <c r="BE910" s="19">
        <f t="shared" si="73"/>
        <v>1.0926274764533939</v>
      </c>
      <c r="BF910" s="19">
        <f t="shared" si="70"/>
        <v>1.0345177005521273</v>
      </c>
      <c r="BG910" s="19">
        <f t="shared" si="71"/>
        <v>1.0590711269892821</v>
      </c>
    </row>
    <row r="911" spans="1:59">
      <c r="A911" s="24">
        <v>910</v>
      </c>
      <c r="B911" s="31">
        <v>2009085</v>
      </c>
      <c r="C911" s="32" t="s">
        <v>909</v>
      </c>
      <c r="D911" s="21">
        <v>4</v>
      </c>
      <c r="E911" s="22">
        <v>8</v>
      </c>
      <c r="F911" s="22">
        <v>12</v>
      </c>
      <c r="G911" s="22">
        <v>17</v>
      </c>
      <c r="H911" s="22">
        <v>20</v>
      </c>
      <c r="I911" s="22">
        <v>30</v>
      </c>
      <c r="J911" s="23">
        <v>3</v>
      </c>
      <c r="Q911" s="33"/>
      <c r="R911" s="33"/>
      <c r="S911" s="33"/>
      <c r="T911" s="33"/>
      <c r="U911" s="33"/>
      <c r="V911" s="33"/>
      <c r="X911" s="34"/>
      <c r="Y911" s="33"/>
      <c r="Z911" s="33"/>
      <c r="AA911" s="33"/>
      <c r="AB911" s="33"/>
      <c r="AC911" s="35"/>
      <c r="AD911" s="33"/>
      <c r="AE911" s="33"/>
      <c r="AF911" s="33"/>
      <c r="AG911" s="33"/>
      <c r="AH911" s="33"/>
      <c r="AI911" s="33"/>
      <c r="AJ911" s="36"/>
      <c r="AK911" s="10">
        <v>7</v>
      </c>
      <c r="AL911" s="11">
        <v>3</v>
      </c>
      <c r="AM911" s="11">
        <v>11</v>
      </c>
      <c r="AN911" s="11">
        <v>13</v>
      </c>
      <c r="AO911" s="11">
        <v>21</v>
      </c>
      <c r="AP911" s="11">
        <v>19</v>
      </c>
      <c r="AQ911" s="11">
        <v>28</v>
      </c>
      <c r="AR911" s="11">
        <v>21</v>
      </c>
      <c r="AS911" s="11">
        <v>36</v>
      </c>
      <c r="AT911" s="11">
        <v>31</v>
      </c>
      <c r="AU911" s="11">
        <v>39</v>
      </c>
      <c r="AV911" s="11">
        <v>35</v>
      </c>
      <c r="AW911" s="12">
        <v>31</v>
      </c>
      <c r="AX911" s="13">
        <v>43</v>
      </c>
      <c r="AY911" s="13">
        <v>40</v>
      </c>
      <c r="AZ911" s="13">
        <v>55</v>
      </c>
      <c r="BA911" s="13">
        <v>53</v>
      </c>
      <c r="BB911" s="14">
        <v>51</v>
      </c>
      <c r="BC911" s="19">
        <f t="shared" si="69"/>
        <v>40</v>
      </c>
      <c r="BD911" s="55">
        <f t="shared" si="72"/>
        <v>0.98213705748619684</v>
      </c>
      <c r="BE911" s="19">
        <f t="shared" si="73"/>
        <v>1.0823968821045793</v>
      </c>
      <c r="BF911" s="19">
        <f t="shared" si="70"/>
        <v>1.018148749594024</v>
      </c>
      <c r="BG911" s="19">
        <f t="shared" si="71"/>
        <v>1.0508866515102306</v>
      </c>
    </row>
    <row r="912" spans="1:59">
      <c r="A912" s="24">
        <v>911</v>
      </c>
      <c r="B912" s="31">
        <v>2009086</v>
      </c>
      <c r="C912" s="32" t="s">
        <v>910</v>
      </c>
      <c r="D912" s="21">
        <v>11</v>
      </c>
      <c r="E912" s="22">
        <v>12</v>
      </c>
      <c r="F912" s="22">
        <v>13</v>
      </c>
      <c r="G912" s="22">
        <v>18</v>
      </c>
      <c r="H912" s="22">
        <v>23</v>
      </c>
      <c r="I912" s="22">
        <v>32</v>
      </c>
      <c r="J912" s="23">
        <v>11</v>
      </c>
      <c r="Q912" s="33"/>
      <c r="R912" s="33"/>
      <c r="S912" s="33"/>
      <c r="T912" s="33"/>
      <c r="U912" s="33"/>
      <c r="V912" s="33"/>
      <c r="X912" s="34"/>
      <c r="Y912" s="33"/>
      <c r="Z912" s="33"/>
      <c r="AA912" s="33"/>
      <c r="AB912" s="33"/>
      <c r="AC912" s="35"/>
      <c r="AD912" s="33"/>
      <c r="AE912" s="33"/>
      <c r="AF912" s="33"/>
      <c r="AG912" s="33"/>
      <c r="AH912" s="33"/>
      <c r="AI912" s="33"/>
      <c r="AJ912" s="36"/>
      <c r="AK912" s="10">
        <v>7</v>
      </c>
      <c r="AL912" s="11">
        <v>9</v>
      </c>
      <c r="AM912" s="11">
        <v>14</v>
      </c>
      <c r="AN912" s="11">
        <v>13</v>
      </c>
      <c r="AO912" s="11">
        <v>25</v>
      </c>
      <c r="AP912" s="11">
        <v>21</v>
      </c>
      <c r="AQ912" s="11">
        <v>19</v>
      </c>
      <c r="AR912" s="11">
        <v>19</v>
      </c>
      <c r="AS912" s="11">
        <v>21</v>
      </c>
      <c r="AT912" s="11">
        <v>37</v>
      </c>
      <c r="AU912" s="11">
        <v>44</v>
      </c>
      <c r="AV912" s="11">
        <v>53</v>
      </c>
      <c r="AW912" s="12">
        <v>49</v>
      </c>
      <c r="AX912" s="13">
        <v>45</v>
      </c>
      <c r="AY912" s="13">
        <v>58</v>
      </c>
      <c r="AZ912" s="13">
        <v>55</v>
      </c>
      <c r="BA912" s="13">
        <v>71</v>
      </c>
      <c r="BB912" s="14">
        <v>69</v>
      </c>
      <c r="BC912" s="19">
        <f t="shared" si="69"/>
        <v>58</v>
      </c>
      <c r="BD912" s="55">
        <f t="shared" si="72"/>
        <v>1.023059434881455</v>
      </c>
      <c r="BE912" s="19">
        <f t="shared" si="73"/>
        <v>1.1089964274114972</v>
      </c>
      <c r="BF912" s="19">
        <f t="shared" si="70"/>
        <v>1.0124196167586879</v>
      </c>
      <c r="BG912" s="19">
        <f t="shared" si="71"/>
        <v>1.0529327703799936</v>
      </c>
    </row>
    <row r="913" spans="1:59">
      <c r="A913" s="24">
        <v>912</v>
      </c>
      <c r="B913" s="31">
        <v>2009087</v>
      </c>
      <c r="C913" s="32" t="s">
        <v>911</v>
      </c>
      <c r="D913" s="21">
        <v>6</v>
      </c>
      <c r="E913" s="22">
        <v>11</v>
      </c>
      <c r="F913" s="22">
        <v>13</v>
      </c>
      <c r="G913" s="22">
        <v>20</v>
      </c>
      <c r="H913" s="22">
        <v>28</v>
      </c>
      <c r="I913" s="22">
        <v>32</v>
      </c>
      <c r="J913" s="23">
        <v>6</v>
      </c>
      <c r="Q913" s="33"/>
      <c r="R913" s="33"/>
      <c r="S913" s="33"/>
      <c r="T913" s="33"/>
      <c r="U913" s="33"/>
      <c r="V913" s="33"/>
      <c r="X913" s="34"/>
      <c r="Y913" s="33"/>
      <c r="Z913" s="33"/>
      <c r="AA913" s="33"/>
      <c r="AB913" s="33"/>
      <c r="AC913" s="35"/>
      <c r="AD913" s="33"/>
      <c r="AE913" s="33"/>
      <c r="AF913" s="33"/>
      <c r="AG913" s="33"/>
      <c r="AH913" s="33"/>
      <c r="AI913" s="33"/>
      <c r="AJ913" s="36"/>
      <c r="AK913" s="10">
        <v>8</v>
      </c>
      <c r="AL913" s="11">
        <v>6</v>
      </c>
      <c r="AM913" s="11">
        <v>10</v>
      </c>
      <c r="AN913" s="11">
        <v>14</v>
      </c>
      <c r="AO913" s="11">
        <v>26</v>
      </c>
      <c r="AP913" s="11">
        <v>22</v>
      </c>
      <c r="AQ913" s="11">
        <v>20</v>
      </c>
      <c r="AR913" s="11">
        <v>20</v>
      </c>
      <c r="AS913" s="11">
        <v>33</v>
      </c>
      <c r="AT913" s="11">
        <v>38</v>
      </c>
      <c r="AU913" s="11">
        <v>32</v>
      </c>
      <c r="AV913" s="11">
        <v>40</v>
      </c>
      <c r="AW913" s="12">
        <v>50</v>
      </c>
      <c r="AX913" s="13">
        <v>46</v>
      </c>
      <c r="AY913" s="13">
        <v>59</v>
      </c>
      <c r="AZ913" s="13">
        <v>56</v>
      </c>
      <c r="BA913" s="13">
        <v>53</v>
      </c>
      <c r="BB913" s="14">
        <v>50</v>
      </c>
      <c r="BC913" s="19">
        <f t="shared" si="69"/>
        <v>59</v>
      </c>
      <c r="BD913" s="55">
        <f t="shared" si="72"/>
        <v>1.04761286131861</v>
      </c>
      <c r="BE913" s="19">
        <f t="shared" si="73"/>
        <v>1.0946735953231568</v>
      </c>
      <c r="BF913" s="19">
        <f t="shared" si="70"/>
        <v>1.027970120168886</v>
      </c>
      <c r="BG913" s="19">
        <f t="shared" si="71"/>
        <v>1.06029879831114</v>
      </c>
    </row>
    <row r="914" spans="1:59">
      <c r="A914" s="24">
        <v>913</v>
      </c>
      <c r="B914" s="31">
        <v>2009088</v>
      </c>
      <c r="C914" s="32" t="s">
        <v>912</v>
      </c>
      <c r="D914" s="21">
        <v>4</v>
      </c>
      <c r="E914" s="22">
        <v>7</v>
      </c>
      <c r="F914" s="22">
        <v>11</v>
      </c>
      <c r="G914" s="22">
        <v>15</v>
      </c>
      <c r="H914" s="22">
        <v>16</v>
      </c>
      <c r="I914" s="22">
        <v>17</v>
      </c>
      <c r="J914" s="23">
        <v>2</v>
      </c>
      <c r="Q914" s="33"/>
      <c r="R914" s="33"/>
      <c r="S914" s="33"/>
      <c r="T914" s="33"/>
      <c r="U914" s="33"/>
      <c r="V914" s="33"/>
      <c r="X914" s="34"/>
      <c r="Y914" s="33"/>
      <c r="Z914" s="33"/>
      <c r="AA914" s="33"/>
      <c r="AB914" s="33"/>
      <c r="AC914" s="35"/>
      <c r="AD914" s="33"/>
      <c r="AE914" s="33"/>
      <c r="AF914" s="33"/>
      <c r="AG914" s="33"/>
      <c r="AH914" s="33"/>
      <c r="AI914" s="33"/>
      <c r="AJ914" s="36"/>
      <c r="AK914" s="10">
        <v>7</v>
      </c>
      <c r="AL914" s="11">
        <v>10</v>
      </c>
      <c r="AM914" s="11">
        <v>10</v>
      </c>
      <c r="AN914" s="11">
        <v>22</v>
      </c>
      <c r="AO914" s="11">
        <v>14</v>
      </c>
      <c r="AP914" s="11">
        <v>22</v>
      </c>
      <c r="AQ914" s="11">
        <v>34</v>
      </c>
      <c r="AR914" s="11">
        <v>30</v>
      </c>
      <c r="AS914" s="11">
        <v>26</v>
      </c>
      <c r="AT914" s="11">
        <v>34</v>
      </c>
      <c r="AU914" s="11">
        <v>31</v>
      </c>
      <c r="AV914" s="11">
        <v>28</v>
      </c>
      <c r="AW914" s="12">
        <v>25</v>
      </c>
      <c r="AX914" s="13">
        <v>38</v>
      </c>
      <c r="AY914" s="13">
        <v>53</v>
      </c>
      <c r="AZ914" s="13">
        <v>70</v>
      </c>
      <c r="BA914" s="13">
        <v>70</v>
      </c>
      <c r="BB914" s="14">
        <v>70</v>
      </c>
      <c r="BC914" s="19">
        <f t="shared" si="69"/>
        <v>53</v>
      </c>
      <c r="BD914" s="55">
        <f t="shared" si="72"/>
        <v>1.0967197141929197</v>
      </c>
      <c r="BE914" s="19">
        <f t="shared" si="73"/>
        <v>1.0885352387138683</v>
      </c>
      <c r="BF914" s="19">
        <f t="shared" si="70"/>
        <v>1.0263332250730757</v>
      </c>
      <c r="BG914" s="19">
        <f t="shared" si="71"/>
        <v>1.052523546606041</v>
      </c>
    </row>
    <row r="915" spans="1:59">
      <c r="A915" s="24">
        <v>914</v>
      </c>
      <c r="B915" s="31">
        <v>2009089</v>
      </c>
      <c r="C915" s="32" t="s">
        <v>913</v>
      </c>
      <c r="D915" s="21">
        <v>2</v>
      </c>
      <c r="E915" s="22">
        <v>3</v>
      </c>
      <c r="F915" s="22">
        <v>7</v>
      </c>
      <c r="G915" s="22">
        <v>11</v>
      </c>
      <c r="H915" s="22">
        <v>19</v>
      </c>
      <c r="I915" s="22">
        <v>32</v>
      </c>
      <c r="J915" s="23">
        <v>4</v>
      </c>
      <c r="Q915" s="33"/>
      <c r="R915" s="33"/>
      <c r="S915" s="33"/>
      <c r="T915" s="33"/>
      <c r="U915" s="33"/>
      <c r="V915" s="33"/>
      <c r="X915" s="34"/>
      <c r="Y915" s="33"/>
      <c r="Z915" s="33"/>
      <c r="AA915" s="33"/>
      <c r="AB915" s="33"/>
      <c r="AC915" s="35"/>
      <c r="AD915" s="33"/>
      <c r="AE915" s="33"/>
      <c r="AF915" s="33"/>
      <c r="AG915" s="33"/>
      <c r="AH915" s="33"/>
      <c r="AI915" s="33"/>
      <c r="AJ915" s="36"/>
      <c r="AK915" s="10">
        <v>8</v>
      </c>
      <c r="AL915" s="11">
        <v>14</v>
      </c>
      <c r="AM915" s="11">
        <v>14</v>
      </c>
      <c r="AN915" s="11">
        <v>14</v>
      </c>
      <c r="AO915" s="11">
        <v>18</v>
      </c>
      <c r="AP915" s="11">
        <v>18</v>
      </c>
      <c r="AQ915" s="11">
        <v>20</v>
      </c>
      <c r="AR915" s="11">
        <v>24</v>
      </c>
      <c r="AS915" s="11">
        <v>30</v>
      </c>
      <c r="AT915" s="11">
        <v>38</v>
      </c>
      <c r="AU915" s="11">
        <v>35</v>
      </c>
      <c r="AV915" s="11">
        <v>32</v>
      </c>
      <c r="AW915" s="12">
        <v>29</v>
      </c>
      <c r="AX915" s="13">
        <v>26</v>
      </c>
      <c r="AY915" s="13">
        <v>40</v>
      </c>
      <c r="AZ915" s="13">
        <v>38</v>
      </c>
      <c r="BA915" s="13">
        <v>36</v>
      </c>
      <c r="BB915" s="14">
        <v>54</v>
      </c>
      <c r="BC915" s="19">
        <f t="shared" si="69"/>
        <v>40</v>
      </c>
      <c r="BD915" s="55">
        <f t="shared" si="72"/>
        <v>1.023059434881455</v>
      </c>
      <c r="BE915" s="19">
        <f t="shared" si="73"/>
        <v>1.0517050990581358</v>
      </c>
      <c r="BF915" s="19">
        <f t="shared" si="70"/>
        <v>1.0214225397856447</v>
      </c>
      <c r="BG915" s="19">
        <f t="shared" si="71"/>
        <v>1.0443390711269893</v>
      </c>
    </row>
    <row r="916" spans="1:59">
      <c r="A916" s="24">
        <v>915</v>
      </c>
      <c r="B916" s="31">
        <v>2009090</v>
      </c>
      <c r="C916" s="32" t="s">
        <v>914</v>
      </c>
      <c r="D916" s="21">
        <v>7</v>
      </c>
      <c r="E916" s="22">
        <v>9</v>
      </c>
      <c r="F916" s="22">
        <v>14</v>
      </c>
      <c r="G916" s="22">
        <v>20</v>
      </c>
      <c r="H916" s="22">
        <v>23</v>
      </c>
      <c r="I916" s="22">
        <v>30</v>
      </c>
      <c r="J916" s="23">
        <v>14</v>
      </c>
      <c r="Q916" s="33"/>
      <c r="R916" s="33"/>
      <c r="S916" s="33"/>
      <c r="T916" s="33"/>
      <c r="U916" s="33"/>
      <c r="V916" s="33"/>
      <c r="X916" s="34"/>
      <c r="Y916" s="33"/>
      <c r="Z916" s="33"/>
      <c r="AA916" s="33"/>
      <c r="AB916" s="33"/>
      <c r="AC916" s="35"/>
      <c r="AD916" s="33"/>
      <c r="AE916" s="33"/>
      <c r="AF916" s="33"/>
      <c r="AG916" s="33"/>
      <c r="AH916" s="33"/>
      <c r="AI916" s="33"/>
      <c r="AJ916" s="36"/>
      <c r="AK916" s="10">
        <v>7</v>
      </c>
      <c r="AL916" s="11">
        <v>11</v>
      </c>
      <c r="AM916" s="11">
        <v>13</v>
      </c>
      <c r="AN916" s="11">
        <v>13</v>
      </c>
      <c r="AO916" s="11">
        <v>12</v>
      </c>
      <c r="AP916" s="11">
        <v>31</v>
      </c>
      <c r="AQ916" s="11">
        <v>22</v>
      </c>
      <c r="AR916" s="11">
        <v>23</v>
      </c>
      <c r="AS916" s="11">
        <v>37</v>
      </c>
      <c r="AT916" s="11">
        <v>43</v>
      </c>
      <c r="AU916" s="11">
        <v>38</v>
      </c>
      <c r="AV916" s="11">
        <v>33</v>
      </c>
      <c r="AW916" s="12">
        <v>43</v>
      </c>
      <c r="AX916" s="13">
        <v>55</v>
      </c>
      <c r="AY916" s="13">
        <v>52</v>
      </c>
      <c r="AZ916" s="13">
        <v>49</v>
      </c>
      <c r="BA916" s="13">
        <v>46</v>
      </c>
      <c r="BB916" s="14">
        <v>43</v>
      </c>
      <c r="BC916" s="19">
        <f t="shared" si="69"/>
        <v>52</v>
      </c>
      <c r="BD916" s="55">
        <f t="shared" si="72"/>
        <v>1.0721662877557647</v>
      </c>
      <c r="BE916" s="19">
        <f t="shared" si="73"/>
        <v>1.0271516726209808</v>
      </c>
      <c r="BF916" s="19">
        <f t="shared" si="70"/>
        <v>1.0173303020461189</v>
      </c>
      <c r="BG916" s="19">
        <f t="shared" si="71"/>
        <v>1.0467944137707046</v>
      </c>
    </row>
    <row r="917" spans="1:59">
      <c r="A917" s="24">
        <v>916</v>
      </c>
      <c r="B917" s="31">
        <v>2009091</v>
      </c>
      <c r="C917" s="32" t="s">
        <v>915</v>
      </c>
      <c r="D917" s="21">
        <v>3</v>
      </c>
      <c r="E917" s="22">
        <v>8</v>
      </c>
      <c r="F917" s="22">
        <v>11</v>
      </c>
      <c r="G917" s="22">
        <v>14</v>
      </c>
      <c r="H917" s="22">
        <v>25</v>
      </c>
      <c r="I917" s="22">
        <v>29</v>
      </c>
      <c r="J917" s="23">
        <v>4</v>
      </c>
      <c r="Q917" s="33"/>
      <c r="R917" s="33"/>
      <c r="S917" s="33"/>
      <c r="T917" s="33"/>
      <c r="U917" s="33"/>
      <c r="V917" s="33"/>
      <c r="X917" s="34"/>
      <c r="Y917" s="33"/>
      <c r="Z917" s="33"/>
      <c r="AA917" s="33"/>
      <c r="AB917" s="33"/>
      <c r="AC917" s="35"/>
      <c r="AD917" s="33"/>
      <c r="AE917" s="33"/>
      <c r="AF917" s="33"/>
      <c r="AG917" s="33"/>
      <c r="AH917" s="33"/>
      <c r="AI917" s="33"/>
      <c r="AJ917" s="36"/>
      <c r="AK917" s="10">
        <v>9</v>
      </c>
      <c r="AL917" s="11">
        <v>10</v>
      </c>
      <c r="AM917" s="11">
        <v>15</v>
      </c>
      <c r="AN917" s="11">
        <v>18</v>
      </c>
      <c r="AO917" s="11">
        <v>13</v>
      </c>
      <c r="AP917" s="11">
        <v>18</v>
      </c>
      <c r="AQ917" s="11">
        <v>27</v>
      </c>
      <c r="AR917" s="11">
        <v>30</v>
      </c>
      <c r="AS917" s="11">
        <v>24</v>
      </c>
      <c r="AT917" s="11">
        <v>30</v>
      </c>
      <c r="AU917" s="11">
        <v>38</v>
      </c>
      <c r="AV917" s="11">
        <v>34</v>
      </c>
      <c r="AW917" s="12">
        <v>60</v>
      </c>
      <c r="AX917" s="13">
        <v>58</v>
      </c>
      <c r="AY917" s="13">
        <v>56</v>
      </c>
      <c r="AZ917" s="13">
        <v>54</v>
      </c>
      <c r="BA917" s="13">
        <v>52</v>
      </c>
      <c r="BB917" s="14">
        <v>50</v>
      </c>
      <c r="BC917" s="19">
        <f t="shared" si="69"/>
        <v>56</v>
      </c>
      <c r="BD917" s="55">
        <f t="shared" si="72"/>
        <v>1.0639818122767133</v>
      </c>
      <c r="BE917" s="19">
        <f t="shared" si="73"/>
        <v>1.0435206235790842</v>
      </c>
      <c r="BF917" s="19">
        <f t="shared" si="70"/>
        <v>1.018148749594024</v>
      </c>
      <c r="BG917" s="19">
        <f t="shared" si="71"/>
        <v>1.0488405326404677</v>
      </c>
    </row>
    <row r="918" spans="1:59">
      <c r="A918" s="24">
        <v>917</v>
      </c>
      <c r="B918" s="31">
        <v>2009092</v>
      </c>
      <c r="C918" s="32" t="s">
        <v>916</v>
      </c>
      <c r="D918" s="21">
        <v>2</v>
      </c>
      <c r="E918" s="22">
        <v>6</v>
      </c>
      <c r="F918" s="22">
        <v>7</v>
      </c>
      <c r="G918" s="22">
        <v>14</v>
      </c>
      <c r="H918" s="22">
        <v>18</v>
      </c>
      <c r="I918" s="22">
        <v>31</v>
      </c>
      <c r="J918" s="23">
        <v>8</v>
      </c>
      <c r="Q918" s="33"/>
      <c r="R918" s="33"/>
      <c r="S918" s="33"/>
      <c r="T918" s="33"/>
      <c r="U918" s="33"/>
      <c r="V918" s="33"/>
      <c r="X918" s="34"/>
      <c r="Y918" s="33"/>
      <c r="Z918" s="33"/>
      <c r="AA918" s="33"/>
      <c r="AB918" s="33"/>
      <c r="AC918" s="35"/>
      <c r="AD918" s="33"/>
      <c r="AE918" s="33"/>
      <c r="AF918" s="33"/>
      <c r="AG918" s="33"/>
      <c r="AH918" s="33"/>
      <c r="AI918" s="33"/>
      <c r="AJ918" s="36"/>
      <c r="AK918" s="10">
        <v>6</v>
      </c>
      <c r="AL918" s="11">
        <v>14</v>
      </c>
      <c r="AM918" s="11">
        <v>13</v>
      </c>
      <c r="AN918" s="11">
        <v>6</v>
      </c>
      <c r="AO918" s="11">
        <v>15</v>
      </c>
      <c r="AP918" s="11">
        <v>30</v>
      </c>
      <c r="AQ918" s="11">
        <v>24</v>
      </c>
      <c r="AR918" s="11">
        <v>28</v>
      </c>
      <c r="AS918" s="11">
        <v>34</v>
      </c>
      <c r="AT918" s="11">
        <v>30</v>
      </c>
      <c r="AU918" s="11">
        <v>26</v>
      </c>
      <c r="AV918" s="11">
        <v>22</v>
      </c>
      <c r="AW918" s="12">
        <v>33</v>
      </c>
      <c r="AX918" s="13">
        <v>46</v>
      </c>
      <c r="AY918" s="13">
        <v>44</v>
      </c>
      <c r="AZ918" s="13">
        <v>42</v>
      </c>
      <c r="BA918" s="13">
        <v>59</v>
      </c>
      <c r="BB918" s="14">
        <v>58</v>
      </c>
      <c r="BC918" s="19">
        <f t="shared" ref="BC918:BC981" si="74">IF($B918="","",MOD($D918,$BC$1)+MOD($E918,$BC$1)+MOD($F918,$BC$1)+MOD($G918,$BC$1)+MOD($H918,$BC$1)+MOD($I918,$BC$1))</f>
        <v>44</v>
      </c>
      <c r="BD918" s="55">
        <f t="shared" si="72"/>
        <v>1.0025982461838259</v>
      </c>
      <c r="BE918" s="19">
        <f t="shared" si="73"/>
        <v>1.0251055537512179</v>
      </c>
      <c r="BF918" s="19">
        <f t="shared" si="70"/>
        <v>1.0050535888275414</v>
      </c>
      <c r="BG918" s="19">
        <f t="shared" si="71"/>
        <v>1.0431113998051316</v>
      </c>
    </row>
    <row r="919" spans="1:59">
      <c r="A919" s="24">
        <v>918</v>
      </c>
      <c r="B919" s="31">
        <v>2009093</v>
      </c>
      <c r="C919" s="32" t="s">
        <v>917</v>
      </c>
      <c r="D919" s="21">
        <v>1</v>
      </c>
      <c r="E919" s="22">
        <v>11</v>
      </c>
      <c r="F919" s="22">
        <v>20</v>
      </c>
      <c r="G919" s="22">
        <v>31</v>
      </c>
      <c r="H919" s="22">
        <v>32</v>
      </c>
      <c r="I919" s="22">
        <v>33</v>
      </c>
      <c r="J919" s="23">
        <v>1</v>
      </c>
      <c r="Q919" s="33"/>
      <c r="R919" s="33"/>
      <c r="S919" s="33"/>
      <c r="T919" s="33"/>
      <c r="U919" s="33"/>
      <c r="V919" s="33"/>
      <c r="X919" s="34"/>
      <c r="Y919" s="33"/>
      <c r="Z919" s="33"/>
      <c r="AA919" s="33"/>
      <c r="AB919" s="33"/>
      <c r="AC919" s="35"/>
      <c r="AD919" s="33"/>
      <c r="AE919" s="33"/>
      <c r="AF919" s="33"/>
      <c r="AG919" s="33"/>
      <c r="AH919" s="33"/>
      <c r="AI919" s="33"/>
      <c r="AJ919" s="36"/>
      <c r="AK919" s="10">
        <v>8</v>
      </c>
      <c r="AL919" s="11">
        <v>8</v>
      </c>
      <c r="AM919" s="11">
        <v>8</v>
      </c>
      <c r="AN919" s="11">
        <v>14</v>
      </c>
      <c r="AO919" s="11">
        <v>23</v>
      </c>
      <c r="AP919" s="11">
        <v>16</v>
      </c>
      <c r="AQ919" s="11">
        <v>20</v>
      </c>
      <c r="AR919" s="11">
        <v>8</v>
      </c>
      <c r="AS919" s="11">
        <v>29</v>
      </c>
      <c r="AT919" s="11">
        <v>44</v>
      </c>
      <c r="AU919" s="11">
        <v>37</v>
      </c>
      <c r="AV919" s="11">
        <v>30</v>
      </c>
      <c r="AW919" s="12">
        <v>23</v>
      </c>
      <c r="AX919" s="13">
        <v>32</v>
      </c>
      <c r="AY919" s="13">
        <v>60</v>
      </c>
      <c r="AZ919" s="13">
        <v>56</v>
      </c>
      <c r="BA919" s="13">
        <v>52</v>
      </c>
      <c r="BB919" s="14">
        <v>48</v>
      </c>
      <c r="BC919" s="19">
        <f t="shared" si="74"/>
        <v>60</v>
      </c>
      <c r="BD919" s="55">
        <f t="shared" si="72"/>
        <v>1.0312439103605067</v>
      </c>
      <c r="BE919" s="19">
        <f t="shared" si="73"/>
        <v>1.0639818122767133</v>
      </c>
      <c r="BF919" s="19">
        <f t="shared" si="70"/>
        <v>1.0197856446898343</v>
      </c>
      <c r="BG919" s="19">
        <f t="shared" si="71"/>
        <v>1.0480220850925626</v>
      </c>
    </row>
    <row r="920" spans="1:59">
      <c r="A920" s="24">
        <v>919</v>
      </c>
      <c r="B920" s="31">
        <v>2009094</v>
      </c>
      <c r="C920" s="32" t="s">
        <v>918</v>
      </c>
      <c r="D920" s="21">
        <v>3</v>
      </c>
      <c r="E920" s="22">
        <v>16</v>
      </c>
      <c r="F920" s="22">
        <v>22</v>
      </c>
      <c r="G920" s="22">
        <v>25</v>
      </c>
      <c r="H920" s="22">
        <v>26</v>
      </c>
      <c r="I920" s="22">
        <v>33</v>
      </c>
      <c r="J920" s="23">
        <v>14</v>
      </c>
      <c r="Q920" s="33"/>
      <c r="R920" s="33"/>
      <c r="S920" s="33"/>
      <c r="T920" s="33"/>
      <c r="U920" s="33"/>
      <c r="V920" s="33"/>
      <c r="X920" s="34"/>
      <c r="Y920" s="33"/>
      <c r="Z920" s="33"/>
      <c r="AA920" s="33"/>
      <c r="AB920" s="33"/>
      <c r="AC920" s="35"/>
      <c r="AD920" s="33"/>
      <c r="AE920" s="33"/>
      <c r="AF920" s="33"/>
      <c r="AG920" s="33"/>
      <c r="AH920" s="33"/>
      <c r="AI920" s="33"/>
      <c r="AJ920" s="36"/>
      <c r="AK920" s="10">
        <v>5</v>
      </c>
      <c r="AL920" s="11">
        <v>9</v>
      </c>
      <c r="AM920" s="11">
        <v>10</v>
      </c>
      <c r="AN920" s="11">
        <v>17</v>
      </c>
      <c r="AO920" s="11">
        <v>20</v>
      </c>
      <c r="AP920" s="11">
        <v>13</v>
      </c>
      <c r="AQ920" s="11">
        <v>35</v>
      </c>
      <c r="AR920" s="11">
        <v>25</v>
      </c>
      <c r="AS920" s="11">
        <v>15</v>
      </c>
      <c r="AT920" s="11">
        <v>29</v>
      </c>
      <c r="AU920" s="11">
        <v>34</v>
      </c>
      <c r="AV920" s="11">
        <v>41</v>
      </c>
      <c r="AW920" s="12">
        <v>35</v>
      </c>
      <c r="AX920" s="13">
        <v>29</v>
      </c>
      <c r="AY920" s="13">
        <v>57</v>
      </c>
      <c r="AZ920" s="13">
        <v>53</v>
      </c>
      <c r="BA920" s="13">
        <v>49</v>
      </c>
      <c r="BB920" s="14">
        <v>45</v>
      </c>
      <c r="BC920" s="19">
        <f t="shared" si="74"/>
        <v>57</v>
      </c>
      <c r="BD920" s="55">
        <f t="shared" si="72"/>
        <v>1.1008119519324455</v>
      </c>
      <c r="BE920" s="19">
        <f t="shared" si="73"/>
        <v>1.0619356934069504</v>
      </c>
      <c r="BF920" s="19">
        <f t="shared" si="70"/>
        <v>1.0410652809353687</v>
      </c>
      <c r="BG920" s="19">
        <f t="shared" si="71"/>
        <v>1.0451575186748945</v>
      </c>
    </row>
    <row r="921" spans="1:59">
      <c r="A921" s="24">
        <v>920</v>
      </c>
      <c r="B921" s="31">
        <v>2009095</v>
      </c>
      <c r="C921" s="32" t="s">
        <v>919</v>
      </c>
      <c r="D921" s="21">
        <v>8</v>
      </c>
      <c r="E921" s="22">
        <v>9</v>
      </c>
      <c r="F921" s="22">
        <v>14</v>
      </c>
      <c r="G921" s="22">
        <v>28</v>
      </c>
      <c r="H921" s="22">
        <v>31</v>
      </c>
      <c r="I921" s="22">
        <v>33</v>
      </c>
      <c r="J921" s="23">
        <v>15</v>
      </c>
      <c r="Q921" s="33"/>
      <c r="R921" s="33"/>
      <c r="S921" s="33"/>
      <c r="T921" s="33"/>
      <c r="U921" s="33"/>
      <c r="V921" s="33"/>
      <c r="X921" s="34"/>
      <c r="Y921" s="33"/>
      <c r="Z921" s="33"/>
      <c r="AA921" s="33"/>
      <c r="AB921" s="33"/>
      <c r="AC921" s="35"/>
      <c r="AD921" s="33"/>
      <c r="AE921" s="33"/>
      <c r="AF921" s="33"/>
      <c r="AG921" s="33"/>
      <c r="AH921" s="33"/>
      <c r="AI921" s="33"/>
      <c r="AJ921" s="36"/>
      <c r="AK921" s="10">
        <v>6</v>
      </c>
      <c r="AL921" s="11">
        <v>7</v>
      </c>
      <c r="AM921" s="11">
        <v>18</v>
      </c>
      <c r="AN921" s="11">
        <v>15</v>
      </c>
      <c r="AO921" s="11">
        <v>11</v>
      </c>
      <c r="AP921" s="11">
        <v>19</v>
      </c>
      <c r="AQ921" s="11">
        <v>24</v>
      </c>
      <c r="AR921" s="11">
        <v>33</v>
      </c>
      <c r="AS921" s="11">
        <v>35</v>
      </c>
      <c r="AT921" s="11">
        <v>39</v>
      </c>
      <c r="AU921" s="11">
        <v>32</v>
      </c>
      <c r="AV921" s="11">
        <v>25</v>
      </c>
      <c r="AW921" s="12">
        <v>48</v>
      </c>
      <c r="AX921" s="13">
        <v>59</v>
      </c>
      <c r="AY921" s="13">
        <v>72</v>
      </c>
      <c r="AZ921" s="13">
        <v>69</v>
      </c>
      <c r="BA921" s="13">
        <v>66</v>
      </c>
      <c r="BB921" s="14">
        <v>63</v>
      </c>
      <c r="BC921" s="19">
        <f t="shared" si="74"/>
        <v>72</v>
      </c>
      <c r="BD921" s="55">
        <f t="shared" si="72"/>
        <v>1.1826567067229619</v>
      </c>
      <c r="BE921" s="19">
        <f t="shared" si="73"/>
        <v>1.1274114972393634</v>
      </c>
      <c r="BF921" s="19">
        <f t="shared" si="70"/>
        <v>1.0672556024683337</v>
      </c>
      <c r="BG921" s="19">
        <f t="shared" si="71"/>
        <v>1.0553881130237091</v>
      </c>
    </row>
    <row r="922" spans="1:59">
      <c r="A922" s="24">
        <v>921</v>
      </c>
      <c r="B922" s="31">
        <v>2009096</v>
      </c>
      <c r="C922" s="32" t="s">
        <v>920</v>
      </c>
      <c r="D922" s="21">
        <v>1</v>
      </c>
      <c r="E922" s="22">
        <v>26</v>
      </c>
      <c r="F922" s="22">
        <v>27</v>
      </c>
      <c r="G922" s="22">
        <v>31</v>
      </c>
      <c r="H922" s="22">
        <v>32</v>
      </c>
      <c r="I922" s="22">
        <v>33</v>
      </c>
      <c r="J922" s="23">
        <v>3</v>
      </c>
      <c r="Q922" s="33"/>
      <c r="R922" s="33"/>
      <c r="S922" s="33"/>
      <c r="T922" s="33"/>
      <c r="U922" s="33"/>
      <c r="V922" s="33"/>
      <c r="X922" s="34"/>
      <c r="Y922" s="33"/>
      <c r="Z922" s="33"/>
      <c r="AA922" s="33"/>
      <c r="AB922" s="33"/>
      <c r="AC922" s="35"/>
      <c r="AD922" s="33"/>
      <c r="AE922" s="33"/>
      <c r="AF922" s="33"/>
      <c r="AG922" s="33"/>
      <c r="AH922" s="33"/>
      <c r="AI922" s="33"/>
      <c r="AJ922" s="36"/>
      <c r="AK922" s="10">
        <v>6</v>
      </c>
      <c r="AL922" s="11">
        <v>10</v>
      </c>
      <c r="AM922" s="11">
        <v>10</v>
      </c>
      <c r="AN922" s="11">
        <v>12</v>
      </c>
      <c r="AO922" s="11">
        <v>24</v>
      </c>
      <c r="AP922" s="11">
        <v>14</v>
      </c>
      <c r="AQ922" s="11">
        <v>24</v>
      </c>
      <c r="AR922" s="11">
        <v>20</v>
      </c>
      <c r="AS922" s="11">
        <v>29</v>
      </c>
      <c r="AT922" s="11">
        <v>30</v>
      </c>
      <c r="AU922" s="11">
        <v>20</v>
      </c>
      <c r="AV922" s="11">
        <v>38</v>
      </c>
      <c r="AW922" s="12">
        <v>30</v>
      </c>
      <c r="AX922" s="13">
        <v>38</v>
      </c>
      <c r="AY922" s="13">
        <v>65</v>
      </c>
      <c r="AZ922" s="13">
        <v>60</v>
      </c>
      <c r="BA922" s="13">
        <v>55</v>
      </c>
      <c r="BB922" s="14">
        <v>50</v>
      </c>
      <c r="BC922" s="19">
        <f t="shared" si="74"/>
        <v>65</v>
      </c>
      <c r="BD922" s="55">
        <f t="shared" si="72"/>
        <v>1.2194868463786943</v>
      </c>
      <c r="BE922" s="19">
        <f t="shared" si="73"/>
        <v>1.1417343293277038</v>
      </c>
      <c r="BF922" s="19">
        <f t="shared" si="70"/>
        <v>1.0770769730431959</v>
      </c>
      <c r="BG922" s="19">
        <f t="shared" si="71"/>
        <v>1.0586619032153297</v>
      </c>
    </row>
    <row r="923" spans="1:59">
      <c r="A923" s="24">
        <v>922</v>
      </c>
      <c r="B923" s="31">
        <v>2009097</v>
      </c>
      <c r="C923" s="32" t="s">
        <v>921</v>
      </c>
      <c r="D923" s="21">
        <v>7</v>
      </c>
      <c r="E923" s="22">
        <v>13</v>
      </c>
      <c r="F923" s="22">
        <v>24</v>
      </c>
      <c r="G923" s="22">
        <v>26</v>
      </c>
      <c r="H923" s="22">
        <v>28</v>
      </c>
      <c r="I923" s="22">
        <v>32</v>
      </c>
      <c r="J923" s="23">
        <v>14</v>
      </c>
      <c r="Q923" s="33"/>
      <c r="R923" s="33"/>
      <c r="S923" s="33"/>
      <c r="T923" s="33"/>
      <c r="U923" s="33"/>
      <c r="V923" s="33"/>
      <c r="X923" s="34"/>
      <c r="Y923" s="33"/>
      <c r="Z923" s="33"/>
      <c r="AA923" s="33"/>
      <c r="AB923" s="33"/>
      <c r="AC923" s="35"/>
      <c r="AD923" s="33"/>
      <c r="AE923" s="33"/>
      <c r="AF923" s="33"/>
      <c r="AG923" s="33"/>
      <c r="AH923" s="33"/>
      <c r="AI923" s="33"/>
      <c r="AJ923" s="36"/>
      <c r="AK923" s="10">
        <v>7</v>
      </c>
      <c r="AL923" s="11">
        <v>6</v>
      </c>
      <c r="AM923" s="11">
        <v>15</v>
      </c>
      <c r="AN923" s="11">
        <v>10</v>
      </c>
      <c r="AO923" s="11">
        <v>18</v>
      </c>
      <c r="AP923" s="11">
        <v>18</v>
      </c>
      <c r="AQ923" s="11">
        <v>31</v>
      </c>
      <c r="AR923" s="11">
        <v>30</v>
      </c>
      <c r="AS923" s="11">
        <v>31</v>
      </c>
      <c r="AT923" s="11">
        <v>22</v>
      </c>
      <c r="AU923" s="11">
        <v>26</v>
      </c>
      <c r="AV923" s="11">
        <v>46</v>
      </c>
      <c r="AW923" s="12">
        <v>55</v>
      </c>
      <c r="AX923" s="13">
        <v>50</v>
      </c>
      <c r="AY923" s="13">
        <v>62</v>
      </c>
      <c r="AZ923" s="13">
        <v>58</v>
      </c>
      <c r="BA923" s="13">
        <v>54</v>
      </c>
      <c r="BB923" s="14">
        <v>50</v>
      </c>
      <c r="BC923" s="19">
        <f t="shared" si="74"/>
        <v>62</v>
      </c>
      <c r="BD923" s="55">
        <f t="shared" si="72"/>
        <v>1.2931471256901592</v>
      </c>
      <c r="BE923" s="19">
        <f t="shared" si="73"/>
        <v>1.1478726859369925</v>
      </c>
      <c r="BF923" s="19">
        <f t="shared" ref="BF923:BF986" si="75">IF($B923="","",SUM($BC899:$BC923)/25/$BM$3)</f>
        <v>1.0991750568366352</v>
      </c>
      <c r="BG923" s="19">
        <f t="shared" si="71"/>
        <v>1.0639818122767133</v>
      </c>
    </row>
    <row r="924" spans="1:59">
      <c r="A924" s="24">
        <v>923</v>
      </c>
      <c r="B924" s="31">
        <v>2009098</v>
      </c>
      <c r="C924" s="32" t="s">
        <v>922</v>
      </c>
      <c r="D924" s="21">
        <v>3</v>
      </c>
      <c r="E924" s="22">
        <v>14</v>
      </c>
      <c r="F924" s="22">
        <v>15</v>
      </c>
      <c r="G924" s="22">
        <v>20</v>
      </c>
      <c r="H924" s="22">
        <v>23</v>
      </c>
      <c r="I924" s="22">
        <v>30</v>
      </c>
      <c r="J924" s="23">
        <v>2</v>
      </c>
      <c r="Q924" s="33"/>
      <c r="R924" s="33"/>
      <c r="S924" s="33"/>
      <c r="T924" s="33"/>
      <c r="U924" s="33"/>
      <c r="V924" s="33"/>
      <c r="X924" s="34"/>
      <c r="Y924" s="33"/>
      <c r="Z924" s="33"/>
      <c r="AA924" s="33"/>
      <c r="AB924" s="33"/>
      <c r="AC924" s="35"/>
      <c r="AD924" s="33"/>
      <c r="AE924" s="33"/>
      <c r="AF924" s="33"/>
      <c r="AG924" s="33"/>
      <c r="AH924" s="33"/>
      <c r="AI924" s="33"/>
      <c r="AJ924" s="36"/>
      <c r="AK924" s="10">
        <v>6</v>
      </c>
      <c r="AL924" s="11">
        <v>13</v>
      </c>
      <c r="AM924" s="11">
        <v>10</v>
      </c>
      <c r="AN924" s="11">
        <v>15</v>
      </c>
      <c r="AO924" s="11">
        <v>14</v>
      </c>
      <c r="AP924" s="11">
        <v>33</v>
      </c>
      <c r="AQ924" s="11">
        <v>24</v>
      </c>
      <c r="AR924" s="11">
        <v>15</v>
      </c>
      <c r="AS924" s="11">
        <v>28</v>
      </c>
      <c r="AT924" s="11">
        <v>33</v>
      </c>
      <c r="AU924" s="11">
        <v>27</v>
      </c>
      <c r="AV924" s="11">
        <v>21</v>
      </c>
      <c r="AW924" s="12">
        <v>30</v>
      </c>
      <c r="AX924" s="13">
        <v>57</v>
      </c>
      <c r="AY924" s="13">
        <v>54</v>
      </c>
      <c r="AZ924" s="13">
        <v>51</v>
      </c>
      <c r="BA924" s="13">
        <v>48</v>
      </c>
      <c r="BB924" s="14">
        <v>45</v>
      </c>
      <c r="BC924" s="19">
        <f t="shared" si="74"/>
        <v>54</v>
      </c>
      <c r="BD924" s="55">
        <f t="shared" si="72"/>
        <v>1.2685936992530042</v>
      </c>
      <c r="BE924" s="19">
        <f t="shared" si="73"/>
        <v>1.1499188048067555</v>
      </c>
      <c r="BF924" s="19">
        <f t="shared" si="75"/>
        <v>1.1098148749594023</v>
      </c>
      <c r="BG924" s="19">
        <f t="shared" si="71"/>
        <v>1.0656187073725234</v>
      </c>
    </row>
    <row r="925" spans="1:59">
      <c r="A925" s="24">
        <v>924</v>
      </c>
      <c r="B925" s="31">
        <v>2009099</v>
      </c>
      <c r="C925" s="32" t="s">
        <v>923</v>
      </c>
      <c r="D925" s="21">
        <v>8</v>
      </c>
      <c r="E925" s="22">
        <v>9</v>
      </c>
      <c r="F925" s="22">
        <v>18</v>
      </c>
      <c r="G925" s="22">
        <v>20</v>
      </c>
      <c r="H925" s="22">
        <v>25</v>
      </c>
      <c r="I925" s="22">
        <v>29</v>
      </c>
      <c r="J925" s="23">
        <v>9</v>
      </c>
      <c r="Q925" s="33"/>
      <c r="R925" s="33"/>
      <c r="S925" s="33"/>
      <c r="T925" s="33"/>
      <c r="U925" s="33"/>
      <c r="V925" s="33"/>
      <c r="X925" s="34"/>
      <c r="Y925" s="33"/>
      <c r="Z925" s="33"/>
      <c r="AA925" s="33"/>
      <c r="AB925" s="33"/>
      <c r="AC925" s="35"/>
      <c r="AD925" s="33"/>
      <c r="AE925" s="33"/>
      <c r="AF925" s="33"/>
      <c r="AG925" s="33"/>
      <c r="AH925" s="33"/>
      <c r="AI925" s="33"/>
      <c r="AJ925" s="36"/>
      <c r="AK925" s="10">
        <v>7</v>
      </c>
      <c r="AL925" s="11">
        <v>5</v>
      </c>
      <c r="AM925" s="11">
        <v>14</v>
      </c>
      <c r="AN925" s="11">
        <v>13</v>
      </c>
      <c r="AO925" s="11">
        <v>18</v>
      </c>
      <c r="AP925" s="11">
        <v>13</v>
      </c>
      <c r="AQ925" s="11">
        <v>19</v>
      </c>
      <c r="AR925" s="11">
        <v>39</v>
      </c>
      <c r="AS925" s="11">
        <v>43</v>
      </c>
      <c r="AT925" s="11">
        <v>37</v>
      </c>
      <c r="AU925" s="11">
        <v>44</v>
      </c>
      <c r="AV925" s="11">
        <v>39</v>
      </c>
      <c r="AW925" s="12">
        <v>49</v>
      </c>
      <c r="AX925" s="13">
        <v>45</v>
      </c>
      <c r="AY925" s="13">
        <v>41</v>
      </c>
      <c r="AZ925" s="13">
        <v>37</v>
      </c>
      <c r="BA925" s="13">
        <v>52</v>
      </c>
      <c r="BB925" s="14">
        <v>49</v>
      </c>
      <c r="BC925" s="19">
        <f t="shared" si="74"/>
        <v>41</v>
      </c>
      <c r="BD925" s="55">
        <f t="shared" si="72"/>
        <v>1.203117895420591</v>
      </c>
      <c r="BE925" s="19">
        <f t="shared" si="73"/>
        <v>1.1519649236765184</v>
      </c>
      <c r="BF925" s="19">
        <f t="shared" si="75"/>
        <v>1.1024488470282561</v>
      </c>
      <c r="BG925" s="19">
        <f t="shared" si="71"/>
        <v>1.0557973367976616</v>
      </c>
    </row>
    <row r="926" spans="1:59">
      <c r="A926" s="24">
        <v>925</v>
      </c>
      <c r="B926" s="31">
        <v>2009100</v>
      </c>
      <c r="C926" s="32" t="s">
        <v>924</v>
      </c>
      <c r="D926" s="21">
        <v>2</v>
      </c>
      <c r="E926" s="22">
        <v>11</v>
      </c>
      <c r="F926" s="22">
        <v>17</v>
      </c>
      <c r="G926" s="22">
        <v>27</v>
      </c>
      <c r="H926" s="22">
        <v>30</v>
      </c>
      <c r="I926" s="22">
        <v>33</v>
      </c>
      <c r="J926" s="23">
        <v>11</v>
      </c>
      <c r="Q926" s="33"/>
      <c r="R926" s="33"/>
      <c r="S926" s="33"/>
      <c r="T926" s="33"/>
      <c r="U926" s="33"/>
      <c r="V926" s="33"/>
      <c r="X926" s="34"/>
      <c r="Y926" s="33"/>
      <c r="Z926" s="33"/>
      <c r="AA926" s="33"/>
      <c r="AB926" s="33"/>
      <c r="AC926" s="35"/>
      <c r="AD926" s="33"/>
      <c r="AE926" s="33"/>
      <c r="AF926" s="33"/>
      <c r="AG926" s="33"/>
      <c r="AH926" s="33"/>
      <c r="AI926" s="33"/>
      <c r="AJ926" s="36"/>
      <c r="AK926" s="10">
        <v>6</v>
      </c>
      <c r="AL926" s="11">
        <v>12</v>
      </c>
      <c r="AM926" s="11">
        <v>10</v>
      </c>
      <c r="AN926" s="11">
        <v>18</v>
      </c>
      <c r="AO926" s="11">
        <v>22</v>
      </c>
      <c r="AP926" s="11">
        <v>16</v>
      </c>
      <c r="AQ926" s="11">
        <v>21</v>
      </c>
      <c r="AR926" s="11">
        <v>20</v>
      </c>
      <c r="AS926" s="11">
        <v>21</v>
      </c>
      <c r="AT926" s="11">
        <v>36</v>
      </c>
      <c r="AU926" s="11">
        <v>29</v>
      </c>
      <c r="AV926" s="11">
        <v>36</v>
      </c>
      <c r="AW926" s="12">
        <v>30</v>
      </c>
      <c r="AX926" s="13">
        <v>40</v>
      </c>
      <c r="AY926" s="13">
        <v>52</v>
      </c>
      <c r="AZ926" s="13">
        <v>66</v>
      </c>
      <c r="BA926" s="13">
        <v>63</v>
      </c>
      <c r="BB926" s="14">
        <v>60</v>
      </c>
      <c r="BC926" s="19">
        <f t="shared" si="74"/>
        <v>52</v>
      </c>
      <c r="BD926" s="55">
        <f t="shared" si="72"/>
        <v>1.1212731406300747</v>
      </c>
      <c r="BE926" s="19">
        <f t="shared" si="73"/>
        <v>1.1519649236765184</v>
      </c>
      <c r="BF926" s="19">
        <f t="shared" si="75"/>
        <v>1.108177979863592</v>
      </c>
      <c r="BG926" s="19">
        <f t="shared" si="71"/>
        <v>1.0508866515102306</v>
      </c>
    </row>
    <row r="927" spans="1:59">
      <c r="A927" s="24">
        <v>926</v>
      </c>
      <c r="B927" s="31">
        <v>2009101</v>
      </c>
      <c r="C927" s="32" t="s">
        <v>925</v>
      </c>
      <c r="D927" s="21">
        <v>1</v>
      </c>
      <c r="E927" s="22">
        <v>2</v>
      </c>
      <c r="F927" s="22">
        <v>5</v>
      </c>
      <c r="G927" s="22">
        <v>10</v>
      </c>
      <c r="H927" s="22">
        <v>19</v>
      </c>
      <c r="I927" s="22">
        <v>24</v>
      </c>
      <c r="J927" s="23">
        <v>14</v>
      </c>
      <c r="Q927" s="33"/>
      <c r="R927" s="33"/>
      <c r="S927" s="33"/>
      <c r="T927" s="33"/>
      <c r="U927" s="33"/>
      <c r="V927" s="33"/>
      <c r="X927" s="34"/>
      <c r="Y927" s="33"/>
      <c r="Z927" s="33"/>
      <c r="AA927" s="33"/>
      <c r="AB927" s="33"/>
      <c r="AC927" s="35"/>
      <c r="AD927" s="33"/>
      <c r="AE927" s="33"/>
      <c r="AF927" s="33"/>
      <c r="AG927" s="33"/>
      <c r="AH927" s="33"/>
      <c r="AI927" s="33"/>
      <c r="AJ927" s="36"/>
      <c r="AK927" s="10">
        <v>7</v>
      </c>
      <c r="AL927" s="11">
        <v>9</v>
      </c>
      <c r="AM927" s="11">
        <v>11</v>
      </c>
      <c r="AN927" s="11">
        <v>13</v>
      </c>
      <c r="AO927" s="11">
        <v>19</v>
      </c>
      <c r="AP927" s="11">
        <v>13</v>
      </c>
      <c r="AQ927" s="11">
        <v>16</v>
      </c>
      <c r="AR927" s="11">
        <v>21</v>
      </c>
      <c r="AS927" s="11">
        <v>28</v>
      </c>
      <c r="AT927" s="11">
        <v>25</v>
      </c>
      <c r="AU927" s="11">
        <v>35</v>
      </c>
      <c r="AV927" s="11">
        <v>33</v>
      </c>
      <c r="AW927" s="12">
        <v>31</v>
      </c>
      <c r="AX927" s="13">
        <v>29</v>
      </c>
      <c r="AY927" s="13">
        <v>27</v>
      </c>
      <c r="AZ927" s="13">
        <v>25</v>
      </c>
      <c r="BA927" s="13">
        <v>23</v>
      </c>
      <c r="BB927" s="14">
        <v>41</v>
      </c>
      <c r="BC927" s="19">
        <f t="shared" si="74"/>
        <v>27</v>
      </c>
      <c r="BD927" s="55">
        <f t="shared" si="72"/>
        <v>0.96576810652809364</v>
      </c>
      <c r="BE927" s="19">
        <f t="shared" si="73"/>
        <v>1.0926274764533939</v>
      </c>
      <c r="BF927" s="19">
        <f t="shared" si="75"/>
        <v>1.093445924001299</v>
      </c>
      <c r="BG927" s="19">
        <f t="shared" si="71"/>
        <v>1.0394283858395583</v>
      </c>
    </row>
    <row r="928" spans="1:59">
      <c r="A928" s="24">
        <v>927</v>
      </c>
      <c r="B928" s="31">
        <v>2009102</v>
      </c>
      <c r="C928" s="32" t="s">
        <v>926</v>
      </c>
      <c r="D928" s="21">
        <v>3</v>
      </c>
      <c r="E928" s="22">
        <v>5</v>
      </c>
      <c r="F928" s="22">
        <v>7</v>
      </c>
      <c r="G928" s="22">
        <v>8</v>
      </c>
      <c r="H928" s="22">
        <v>14</v>
      </c>
      <c r="I928" s="22">
        <v>31</v>
      </c>
      <c r="J928" s="23">
        <v>10</v>
      </c>
      <c r="Q928" s="33"/>
      <c r="R928" s="33"/>
      <c r="S928" s="33"/>
      <c r="T928" s="33"/>
      <c r="U928" s="33"/>
      <c r="V928" s="33"/>
      <c r="X928" s="34"/>
      <c r="Y928" s="33"/>
      <c r="Z928" s="33"/>
      <c r="AA928" s="33"/>
      <c r="AB928" s="33"/>
      <c r="AC928" s="35"/>
      <c r="AD928" s="33"/>
      <c r="AE928" s="33"/>
      <c r="AF928" s="33"/>
      <c r="AG928" s="33"/>
      <c r="AH928" s="33"/>
      <c r="AI928" s="33"/>
      <c r="AJ928" s="36"/>
      <c r="AK928" s="10">
        <v>8</v>
      </c>
      <c r="AL928" s="11">
        <v>12</v>
      </c>
      <c r="AM928" s="11">
        <v>13</v>
      </c>
      <c r="AN928" s="11">
        <v>14</v>
      </c>
      <c r="AO928" s="11">
        <v>12</v>
      </c>
      <c r="AP928" s="11">
        <v>28</v>
      </c>
      <c r="AQ928" s="11">
        <v>32</v>
      </c>
      <c r="AR928" s="11">
        <v>28</v>
      </c>
      <c r="AS928" s="11">
        <v>35</v>
      </c>
      <c r="AT928" s="11">
        <v>32</v>
      </c>
      <c r="AU928" s="11">
        <v>29</v>
      </c>
      <c r="AV928" s="11">
        <v>26</v>
      </c>
      <c r="AW928" s="12">
        <v>38</v>
      </c>
      <c r="AX928" s="13">
        <v>52</v>
      </c>
      <c r="AY928" s="13">
        <v>51</v>
      </c>
      <c r="AZ928" s="13">
        <v>50</v>
      </c>
      <c r="BA928" s="13">
        <v>49</v>
      </c>
      <c r="BB928" s="14">
        <v>48</v>
      </c>
      <c r="BC928" s="19">
        <f t="shared" si="74"/>
        <v>51</v>
      </c>
      <c r="BD928" s="55">
        <f t="shared" si="72"/>
        <v>0.92075349139330953</v>
      </c>
      <c r="BE928" s="19">
        <f t="shared" si="73"/>
        <v>1.1069503085417343</v>
      </c>
      <c r="BF928" s="19">
        <f t="shared" si="75"/>
        <v>1.0811692107827218</v>
      </c>
      <c r="BG928" s="19">
        <f t="shared" si="71"/>
        <v>1.0382007145177006</v>
      </c>
    </row>
    <row r="929" spans="1:59">
      <c r="A929" s="24">
        <v>928</v>
      </c>
      <c r="B929" s="31">
        <v>2009103</v>
      </c>
      <c r="C929" s="32" t="s">
        <v>927</v>
      </c>
      <c r="D929" s="21">
        <v>6</v>
      </c>
      <c r="E929" s="22">
        <v>11</v>
      </c>
      <c r="F929" s="22">
        <v>17</v>
      </c>
      <c r="G929" s="22">
        <v>20</v>
      </c>
      <c r="H929" s="22">
        <v>23</v>
      </c>
      <c r="I929" s="22">
        <v>24</v>
      </c>
      <c r="J929" s="23">
        <v>9</v>
      </c>
      <c r="Q929" s="33"/>
      <c r="R929" s="33"/>
      <c r="S929" s="33"/>
      <c r="T929" s="33"/>
      <c r="U929" s="33"/>
      <c r="V929" s="33"/>
      <c r="X929" s="34"/>
      <c r="Y929" s="33"/>
      <c r="Z929" s="33"/>
      <c r="AA929" s="33"/>
      <c r="AB929" s="33"/>
      <c r="AC929" s="35"/>
      <c r="AD929" s="33"/>
      <c r="AE929" s="33"/>
      <c r="AF929" s="33"/>
      <c r="AG929" s="33"/>
      <c r="AH929" s="33"/>
      <c r="AI929" s="33"/>
      <c r="AJ929" s="36"/>
      <c r="AK929" s="10">
        <v>8</v>
      </c>
      <c r="AL929" s="11">
        <v>9</v>
      </c>
      <c r="AM929" s="11">
        <v>11</v>
      </c>
      <c r="AN929" s="11">
        <v>17</v>
      </c>
      <c r="AO929" s="11">
        <v>24</v>
      </c>
      <c r="AP929" s="11">
        <v>21</v>
      </c>
      <c r="AQ929" s="11">
        <v>29</v>
      </c>
      <c r="AR929" s="11">
        <v>21</v>
      </c>
      <c r="AS929" s="11">
        <v>24</v>
      </c>
      <c r="AT929" s="11">
        <v>41</v>
      </c>
      <c r="AU929" s="11">
        <v>49</v>
      </c>
      <c r="AV929" s="11">
        <v>45</v>
      </c>
      <c r="AW929" s="12">
        <v>41</v>
      </c>
      <c r="AX929" s="13">
        <v>37</v>
      </c>
      <c r="AY929" s="13">
        <v>33</v>
      </c>
      <c r="AZ929" s="13">
        <v>47</v>
      </c>
      <c r="BA929" s="13">
        <v>44</v>
      </c>
      <c r="BB929" s="14">
        <v>41</v>
      </c>
      <c r="BC929" s="19">
        <f t="shared" si="74"/>
        <v>33</v>
      </c>
      <c r="BD929" s="55">
        <f t="shared" si="72"/>
        <v>0.83481649886326725</v>
      </c>
      <c r="BE929" s="19">
        <f t="shared" si="73"/>
        <v>1.0517050990581358</v>
      </c>
      <c r="BF929" s="19">
        <f t="shared" si="75"/>
        <v>1.062344917180903</v>
      </c>
      <c r="BG929" s="19">
        <f t="shared" si="71"/>
        <v>1.0361545956479377</v>
      </c>
    </row>
    <row r="930" spans="1:59">
      <c r="A930" s="24">
        <v>929</v>
      </c>
      <c r="B930" s="31">
        <v>2009104</v>
      </c>
      <c r="C930" s="32" t="s">
        <v>928</v>
      </c>
      <c r="D930" s="21">
        <v>20</v>
      </c>
      <c r="E930" s="22">
        <v>22</v>
      </c>
      <c r="F930" s="22">
        <v>26</v>
      </c>
      <c r="G930" s="22">
        <v>29</v>
      </c>
      <c r="H930" s="22">
        <v>30</v>
      </c>
      <c r="I930" s="22">
        <v>32</v>
      </c>
      <c r="J930" s="23">
        <v>16</v>
      </c>
      <c r="Q930" s="33"/>
      <c r="R930" s="33"/>
      <c r="S930" s="33"/>
      <c r="T930" s="33"/>
      <c r="U930" s="33"/>
      <c r="V930" s="33"/>
      <c r="X930" s="34"/>
      <c r="Y930" s="33"/>
      <c r="Z930" s="33"/>
      <c r="AA930" s="33"/>
      <c r="AB930" s="33"/>
      <c r="AC930" s="35"/>
      <c r="AD930" s="33"/>
      <c r="AE930" s="33"/>
      <c r="AF930" s="33"/>
      <c r="AG930" s="33"/>
      <c r="AH930" s="33"/>
      <c r="AI930" s="33"/>
      <c r="AJ930" s="36"/>
      <c r="AK930" s="10">
        <v>9</v>
      </c>
      <c r="AL930" s="11">
        <v>7</v>
      </c>
      <c r="AM930" s="11">
        <v>9</v>
      </c>
      <c r="AN930" s="11">
        <v>15</v>
      </c>
      <c r="AO930" s="11">
        <v>19</v>
      </c>
      <c r="AP930" s="11">
        <v>23</v>
      </c>
      <c r="AQ930" s="11">
        <v>24</v>
      </c>
      <c r="AR930" s="11">
        <v>19</v>
      </c>
      <c r="AS930" s="11">
        <v>38</v>
      </c>
      <c r="AT930" s="11">
        <v>39</v>
      </c>
      <c r="AU930" s="11">
        <v>29</v>
      </c>
      <c r="AV930" s="11">
        <v>33</v>
      </c>
      <c r="AW930" s="12">
        <v>39</v>
      </c>
      <c r="AX930" s="13">
        <v>47</v>
      </c>
      <c r="AY930" s="13">
        <v>57</v>
      </c>
      <c r="AZ930" s="13">
        <v>51</v>
      </c>
      <c r="BA930" s="13">
        <v>45</v>
      </c>
      <c r="BB930" s="14">
        <v>39</v>
      </c>
      <c r="BC930" s="19">
        <f t="shared" si="74"/>
        <v>57</v>
      </c>
      <c r="BD930" s="55">
        <f t="shared" si="72"/>
        <v>0.90029230269568039</v>
      </c>
      <c r="BE930" s="19">
        <f t="shared" si="73"/>
        <v>1.0517050990581358</v>
      </c>
      <c r="BF930" s="19">
        <f t="shared" si="75"/>
        <v>1.0615264696329978</v>
      </c>
      <c r="BG930" s="19">
        <f t="shared" si="71"/>
        <v>1.0349269243260799</v>
      </c>
    </row>
    <row r="931" spans="1:59">
      <c r="A931" s="24">
        <v>930</v>
      </c>
      <c r="B931" s="31">
        <v>2009105</v>
      </c>
      <c r="C931" s="32" t="s">
        <v>929</v>
      </c>
      <c r="D931" s="21">
        <v>2</v>
      </c>
      <c r="E931" s="22">
        <v>8</v>
      </c>
      <c r="F931" s="22">
        <v>10</v>
      </c>
      <c r="G931" s="22">
        <v>16</v>
      </c>
      <c r="H931" s="22">
        <v>27</v>
      </c>
      <c r="I931" s="22">
        <v>30</v>
      </c>
      <c r="J931" s="23">
        <v>15</v>
      </c>
      <c r="Q931" s="33"/>
      <c r="R931" s="33"/>
      <c r="S931" s="33"/>
      <c r="T931" s="33"/>
      <c r="U931" s="33"/>
      <c r="V931" s="33"/>
      <c r="X931" s="34"/>
      <c r="Y931" s="33"/>
      <c r="Z931" s="33"/>
      <c r="AA931" s="33"/>
      <c r="AB931" s="33"/>
      <c r="AC931" s="35"/>
      <c r="AD931" s="33"/>
      <c r="AE931" s="33"/>
      <c r="AF931" s="33"/>
      <c r="AG931" s="33"/>
      <c r="AH931" s="33"/>
      <c r="AI931" s="33"/>
      <c r="AJ931" s="36"/>
      <c r="AK931" s="10">
        <v>6</v>
      </c>
      <c r="AL931" s="11">
        <v>9</v>
      </c>
      <c r="AM931" s="11">
        <v>8</v>
      </c>
      <c r="AN931" s="11">
        <v>15</v>
      </c>
      <c r="AO931" s="11">
        <v>16</v>
      </c>
      <c r="AP931" s="11">
        <v>13</v>
      </c>
      <c r="AQ931" s="11">
        <v>21</v>
      </c>
      <c r="AR931" s="11">
        <v>23</v>
      </c>
      <c r="AS931" s="11">
        <v>38</v>
      </c>
      <c r="AT931" s="11">
        <v>33</v>
      </c>
      <c r="AU931" s="11">
        <v>28</v>
      </c>
      <c r="AV931" s="11">
        <v>37</v>
      </c>
      <c r="AW931" s="12">
        <v>33</v>
      </c>
      <c r="AX931" s="13">
        <v>45</v>
      </c>
      <c r="AY931" s="13">
        <v>59</v>
      </c>
      <c r="AZ931" s="13">
        <v>57</v>
      </c>
      <c r="BA931" s="13">
        <v>55</v>
      </c>
      <c r="BB931" s="14">
        <v>53</v>
      </c>
      <c r="BC931" s="19">
        <f t="shared" si="74"/>
        <v>59</v>
      </c>
      <c r="BD931" s="55">
        <f t="shared" si="72"/>
        <v>0.92893796687236108</v>
      </c>
      <c r="BE931" s="19">
        <f t="shared" si="73"/>
        <v>1.0251055537512179</v>
      </c>
      <c r="BF931" s="19">
        <f t="shared" si="75"/>
        <v>1.057434231893472</v>
      </c>
      <c r="BG931" s="19">
        <f t="shared" si="71"/>
        <v>1.0459759662227996</v>
      </c>
    </row>
    <row r="932" spans="1:59">
      <c r="A932" s="24">
        <v>931</v>
      </c>
      <c r="B932" s="31">
        <v>2009106</v>
      </c>
      <c r="C932" s="32" t="s">
        <v>930</v>
      </c>
      <c r="D932" s="21">
        <v>1</v>
      </c>
      <c r="E932" s="22">
        <v>2</v>
      </c>
      <c r="F932" s="22">
        <v>15</v>
      </c>
      <c r="G932" s="22">
        <v>18</v>
      </c>
      <c r="H932" s="22">
        <v>20</v>
      </c>
      <c r="I932" s="22">
        <v>29</v>
      </c>
      <c r="J932" s="23">
        <v>4</v>
      </c>
      <c r="Q932" s="33"/>
      <c r="R932" s="33"/>
      <c r="S932" s="33"/>
      <c r="T932" s="33"/>
      <c r="U932" s="33"/>
      <c r="V932" s="33"/>
      <c r="X932" s="34"/>
      <c r="Y932" s="33"/>
      <c r="Z932" s="33"/>
      <c r="AA932" s="33"/>
      <c r="AB932" s="33"/>
      <c r="AC932" s="35"/>
      <c r="AD932" s="33"/>
      <c r="AE932" s="33"/>
      <c r="AF932" s="33"/>
      <c r="AG932" s="33"/>
      <c r="AH932" s="33"/>
      <c r="AI932" s="33"/>
      <c r="AJ932" s="36"/>
      <c r="AK932" s="10">
        <v>7</v>
      </c>
      <c r="AL932" s="11">
        <v>9</v>
      </c>
      <c r="AM932" s="11">
        <v>10</v>
      </c>
      <c r="AN932" s="11">
        <v>13</v>
      </c>
      <c r="AO932" s="11">
        <v>15</v>
      </c>
      <c r="AP932" s="11">
        <v>21</v>
      </c>
      <c r="AQ932" s="11">
        <v>13</v>
      </c>
      <c r="AR932" s="11">
        <v>25</v>
      </c>
      <c r="AS932" s="11">
        <v>30</v>
      </c>
      <c r="AT932" s="11">
        <v>25</v>
      </c>
      <c r="AU932" s="11">
        <v>20</v>
      </c>
      <c r="AV932" s="11">
        <v>15</v>
      </c>
      <c r="AW932" s="12">
        <v>25</v>
      </c>
      <c r="AX932" s="13">
        <v>37</v>
      </c>
      <c r="AY932" s="13">
        <v>34</v>
      </c>
      <c r="AZ932" s="13">
        <v>31</v>
      </c>
      <c r="BA932" s="13">
        <v>47</v>
      </c>
      <c r="BB932" s="14">
        <v>45</v>
      </c>
      <c r="BC932" s="19">
        <f t="shared" si="74"/>
        <v>34</v>
      </c>
      <c r="BD932" s="55">
        <f t="shared" si="72"/>
        <v>0.95758363104904187</v>
      </c>
      <c r="BE932" s="19">
        <f t="shared" si="73"/>
        <v>0.9616758687885677</v>
      </c>
      <c r="BF932" s="19">
        <f t="shared" si="75"/>
        <v>1.0459759662227996</v>
      </c>
      <c r="BG932" s="19">
        <f t="shared" si="71"/>
        <v>1.0390191620656057</v>
      </c>
    </row>
    <row r="933" spans="1:59">
      <c r="A933" s="24">
        <v>932</v>
      </c>
      <c r="B933" s="31">
        <v>2009107</v>
      </c>
      <c r="C933" s="32" t="s">
        <v>931</v>
      </c>
      <c r="D933" s="21">
        <v>7</v>
      </c>
      <c r="E933" s="22">
        <v>8</v>
      </c>
      <c r="F933" s="22">
        <v>20</v>
      </c>
      <c r="G933" s="22">
        <v>23</v>
      </c>
      <c r="H933" s="22">
        <v>28</v>
      </c>
      <c r="I933" s="22">
        <v>29</v>
      </c>
      <c r="J933" s="23">
        <v>5</v>
      </c>
      <c r="Q933" s="33"/>
      <c r="R933" s="33"/>
      <c r="S933" s="33"/>
      <c r="T933" s="33"/>
      <c r="U933" s="33"/>
      <c r="V933" s="33"/>
      <c r="X933" s="34"/>
      <c r="Y933" s="33"/>
      <c r="Z933" s="33"/>
      <c r="AA933" s="33"/>
      <c r="AB933" s="33"/>
      <c r="AC933" s="35"/>
      <c r="AD933" s="33"/>
      <c r="AE933" s="33"/>
      <c r="AF933" s="33"/>
      <c r="AG933" s="33"/>
      <c r="AH933" s="33"/>
      <c r="AI933" s="33"/>
      <c r="AJ933" s="36"/>
      <c r="AK933" s="10">
        <v>10</v>
      </c>
      <c r="AL933" s="11">
        <v>7</v>
      </c>
      <c r="AM933" s="11">
        <v>15</v>
      </c>
      <c r="AN933" s="11">
        <v>19</v>
      </c>
      <c r="AO933" s="11">
        <v>10</v>
      </c>
      <c r="AP933" s="11">
        <v>27</v>
      </c>
      <c r="AQ933" s="11">
        <v>25</v>
      </c>
      <c r="AR933" s="11">
        <v>35</v>
      </c>
      <c r="AS933" s="11">
        <v>38</v>
      </c>
      <c r="AT933" s="11">
        <v>43</v>
      </c>
      <c r="AU933" s="11">
        <v>37</v>
      </c>
      <c r="AV933" s="11">
        <v>31</v>
      </c>
      <c r="AW933" s="12">
        <v>55</v>
      </c>
      <c r="AX933" s="13">
        <v>51</v>
      </c>
      <c r="AY933" s="13">
        <v>47</v>
      </c>
      <c r="AZ933" s="13">
        <v>43</v>
      </c>
      <c r="BA933" s="13">
        <v>39</v>
      </c>
      <c r="BB933" s="14">
        <v>35</v>
      </c>
      <c r="BC933" s="19">
        <f t="shared" si="74"/>
        <v>47</v>
      </c>
      <c r="BD933" s="55">
        <f t="shared" si="72"/>
        <v>0.94121468009093856</v>
      </c>
      <c r="BE933" s="19">
        <f t="shared" si="73"/>
        <v>0.9309840857421241</v>
      </c>
      <c r="BF933" s="19">
        <f t="shared" si="75"/>
        <v>1.0410652809353687</v>
      </c>
      <c r="BG933" s="19">
        <f t="shared" si="71"/>
        <v>1.0402468333874635</v>
      </c>
    </row>
    <row r="934" spans="1:59">
      <c r="A934" s="24">
        <v>933</v>
      </c>
      <c r="B934" s="31">
        <v>2009108</v>
      </c>
      <c r="C934" s="32" t="s">
        <v>932</v>
      </c>
      <c r="D934" s="21">
        <v>4</v>
      </c>
      <c r="E934" s="22">
        <v>10</v>
      </c>
      <c r="F934" s="22">
        <v>17</v>
      </c>
      <c r="G934" s="22">
        <v>28</v>
      </c>
      <c r="H934" s="22">
        <v>32</v>
      </c>
      <c r="I934" s="22">
        <v>33</v>
      </c>
      <c r="J934" s="23">
        <v>2</v>
      </c>
      <c r="Q934" s="33"/>
      <c r="R934" s="33"/>
      <c r="S934" s="33"/>
      <c r="T934" s="33"/>
      <c r="U934" s="33"/>
      <c r="V934" s="33"/>
      <c r="X934" s="34"/>
      <c r="Y934" s="33"/>
      <c r="Z934" s="33"/>
      <c r="AA934" s="33"/>
      <c r="AB934" s="33"/>
      <c r="AC934" s="35"/>
      <c r="AD934" s="33"/>
      <c r="AE934" s="33"/>
      <c r="AF934" s="33"/>
      <c r="AG934" s="33"/>
      <c r="AH934" s="33"/>
      <c r="AI934" s="33"/>
      <c r="AJ934" s="36"/>
      <c r="AK934" s="10">
        <v>7</v>
      </c>
      <c r="AL934" s="11">
        <v>4</v>
      </c>
      <c r="AM934" s="11">
        <v>14</v>
      </c>
      <c r="AN934" s="11">
        <v>22</v>
      </c>
      <c r="AO934" s="11">
        <v>19</v>
      </c>
      <c r="AP934" s="11">
        <v>12</v>
      </c>
      <c r="AQ934" s="11">
        <v>25</v>
      </c>
      <c r="AR934" s="11">
        <v>24</v>
      </c>
      <c r="AS934" s="11">
        <v>36</v>
      </c>
      <c r="AT934" s="11">
        <v>40</v>
      </c>
      <c r="AU934" s="11">
        <v>33</v>
      </c>
      <c r="AV934" s="11">
        <v>26</v>
      </c>
      <c r="AW934" s="12">
        <v>34</v>
      </c>
      <c r="AX934" s="13">
        <v>28</v>
      </c>
      <c r="AY934" s="13">
        <v>56</v>
      </c>
      <c r="AZ934" s="13">
        <v>70</v>
      </c>
      <c r="BA934" s="13">
        <v>67</v>
      </c>
      <c r="BB934" s="14">
        <v>64</v>
      </c>
      <c r="BC934" s="19">
        <f t="shared" si="74"/>
        <v>56</v>
      </c>
      <c r="BD934" s="55">
        <f t="shared" si="72"/>
        <v>1.0353361481000325</v>
      </c>
      <c r="BE934" s="19">
        <f t="shared" si="73"/>
        <v>0.93507632348164993</v>
      </c>
      <c r="BF934" s="19">
        <f t="shared" si="75"/>
        <v>1.0533419941539459</v>
      </c>
      <c r="BG934" s="19">
        <f t="shared" si="71"/>
        <v>1.0414745047093212</v>
      </c>
    </row>
    <row r="935" spans="1:59">
      <c r="A935" s="24">
        <v>934</v>
      </c>
      <c r="B935" s="31">
        <v>2009109</v>
      </c>
      <c r="C935" s="32" t="s">
        <v>933</v>
      </c>
      <c r="D935" s="21">
        <v>5</v>
      </c>
      <c r="E935" s="22">
        <v>6</v>
      </c>
      <c r="F935" s="22">
        <v>7</v>
      </c>
      <c r="G935" s="22">
        <v>14</v>
      </c>
      <c r="H935" s="22">
        <v>25</v>
      </c>
      <c r="I935" s="22">
        <v>28</v>
      </c>
      <c r="J935" s="23">
        <v>1</v>
      </c>
      <c r="Q935" s="33"/>
      <c r="R935" s="33"/>
      <c r="S935" s="33"/>
      <c r="T935" s="33"/>
      <c r="U935" s="33"/>
      <c r="V935" s="33"/>
      <c r="X935" s="34"/>
      <c r="Y935" s="33"/>
      <c r="Z935" s="33"/>
      <c r="AA935" s="33"/>
      <c r="AB935" s="33"/>
      <c r="AC935" s="35"/>
      <c r="AD935" s="33"/>
      <c r="AE935" s="33"/>
      <c r="AF935" s="33"/>
      <c r="AG935" s="33"/>
      <c r="AH935" s="33"/>
      <c r="AI935" s="33"/>
      <c r="AJ935" s="36"/>
      <c r="AK935" s="10">
        <v>7</v>
      </c>
      <c r="AL935" s="11">
        <v>9</v>
      </c>
      <c r="AM935" s="11">
        <v>10</v>
      </c>
      <c r="AN935" s="11">
        <v>13</v>
      </c>
      <c r="AO935" s="11">
        <v>15</v>
      </c>
      <c r="AP935" s="11">
        <v>29</v>
      </c>
      <c r="AQ935" s="11">
        <v>31</v>
      </c>
      <c r="AR935" s="11">
        <v>35</v>
      </c>
      <c r="AS935" s="11">
        <v>30</v>
      </c>
      <c r="AT935" s="11">
        <v>25</v>
      </c>
      <c r="AU935" s="11">
        <v>33</v>
      </c>
      <c r="AV935" s="11">
        <v>29</v>
      </c>
      <c r="AW935" s="12">
        <v>55</v>
      </c>
      <c r="AX935" s="13">
        <v>53</v>
      </c>
      <c r="AY935" s="13">
        <v>51</v>
      </c>
      <c r="AZ935" s="13">
        <v>49</v>
      </c>
      <c r="BA935" s="13">
        <v>47</v>
      </c>
      <c r="BB935" s="14">
        <v>45</v>
      </c>
      <c r="BC935" s="19">
        <f t="shared" si="74"/>
        <v>51</v>
      </c>
      <c r="BD935" s="55">
        <f t="shared" si="72"/>
        <v>1.0107827216628775</v>
      </c>
      <c r="BE935" s="19">
        <f t="shared" si="73"/>
        <v>0.95553751217927907</v>
      </c>
      <c r="BF935" s="19">
        <f t="shared" si="75"/>
        <v>1.04761286131861</v>
      </c>
      <c r="BG935" s="19">
        <f t="shared" si="71"/>
        <v>1.0410652809353687</v>
      </c>
    </row>
    <row r="936" spans="1:59">
      <c r="A936" s="24">
        <v>935</v>
      </c>
      <c r="B936" s="31">
        <v>2009110</v>
      </c>
      <c r="C936" s="32" t="s">
        <v>934</v>
      </c>
      <c r="D936" s="21">
        <v>4</v>
      </c>
      <c r="E936" s="22">
        <v>10</v>
      </c>
      <c r="F936" s="22">
        <v>13</v>
      </c>
      <c r="G936" s="22">
        <v>15</v>
      </c>
      <c r="H936" s="22">
        <v>19</v>
      </c>
      <c r="I936" s="22">
        <v>30</v>
      </c>
      <c r="J936" s="23">
        <v>14</v>
      </c>
      <c r="Q936" s="33"/>
      <c r="R936" s="33"/>
      <c r="S936" s="33"/>
      <c r="T936" s="33"/>
      <c r="U936" s="33"/>
      <c r="V936" s="33"/>
      <c r="X936" s="34"/>
      <c r="Y936" s="33"/>
      <c r="Z936" s="33"/>
      <c r="AA936" s="33"/>
      <c r="AB936" s="33"/>
      <c r="AC936" s="35"/>
      <c r="AD936" s="33"/>
      <c r="AE936" s="33"/>
      <c r="AF936" s="33"/>
      <c r="AG936" s="33"/>
      <c r="AH936" s="33"/>
      <c r="AI936" s="33"/>
      <c r="AJ936" s="36"/>
      <c r="AK936" s="10">
        <v>4</v>
      </c>
      <c r="AL936" s="11">
        <v>11</v>
      </c>
      <c r="AM936" s="11">
        <v>11</v>
      </c>
      <c r="AN936" s="11">
        <v>13</v>
      </c>
      <c r="AO936" s="11">
        <v>21</v>
      </c>
      <c r="AP936" s="11">
        <v>27</v>
      </c>
      <c r="AQ936" s="11">
        <v>19</v>
      </c>
      <c r="AR936" s="11">
        <v>21</v>
      </c>
      <c r="AS936" s="11">
        <v>36</v>
      </c>
      <c r="AT936" s="11">
        <v>31</v>
      </c>
      <c r="AU936" s="11">
        <v>26</v>
      </c>
      <c r="AV936" s="11">
        <v>35</v>
      </c>
      <c r="AW936" s="12">
        <v>31</v>
      </c>
      <c r="AX936" s="13">
        <v>59</v>
      </c>
      <c r="AY936" s="13">
        <v>57</v>
      </c>
      <c r="AZ936" s="13">
        <v>55</v>
      </c>
      <c r="BA936" s="13">
        <v>53</v>
      </c>
      <c r="BB936" s="14">
        <v>71</v>
      </c>
      <c r="BC936" s="19">
        <f t="shared" si="74"/>
        <v>57</v>
      </c>
      <c r="BD936" s="55">
        <f t="shared" si="72"/>
        <v>1.0025982461838259</v>
      </c>
      <c r="BE936" s="19">
        <f t="shared" si="73"/>
        <v>0.96576810652809364</v>
      </c>
      <c r="BF936" s="19">
        <f t="shared" si="75"/>
        <v>1.0615264696329978</v>
      </c>
      <c r="BG936" s="19">
        <f t="shared" si="71"/>
        <v>1.0398376096135109</v>
      </c>
    </row>
    <row r="937" spans="1:59">
      <c r="A937" s="24">
        <v>936</v>
      </c>
      <c r="B937" s="31">
        <v>2009111</v>
      </c>
      <c r="C937" s="32" t="s">
        <v>935</v>
      </c>
      <c r="D937" s="21">
        <v>2</v>
      </c>
      <c r="E937" s="22">
        <v>4</v>
      </c>
      <c r="F937" s="22">
        <v>7</v>
      </c>
      <c r="G937" s="22">
        <v>14</v>
      </c>
      <c r="H937" s="22">
        <v>15</v>
      </c>
      <c r="I937" s="22">
        <v>25</v>
      </c>
      <c r="J937" s="23">
        <v>15</v>
      </c>
      <c r="Q937" s="33"/>
      <c r="R937" s="33"/>
      <c r="S937" s="33"/>
      <c r="T937" s="33"/>
      <c r="U937" s="33"/>
      <c r="V937" s="33"/>
      <c r="X937" s="34"/>
      <c r="Y937" s="33"/>
      <c r="Z937" s="33"/>
      <c r="AA937" s="33"/>
      <c r="AB937" s="33"/>
      <c r="AC937" s="35"/>
      <c r="AD937" s="33"/>
      <c r="AE937" s="33"/>
      <c r="AF937" s="33"/>
      <c r="AG937" s="33"/>
      <c r="AH937" s="33"/>
      <c r="AI937" s="33"/>
      <c r="AJ937" s="36"/>
      <c r="AK937" s="10">
        <v>7</v>
      </c>
      <c r="AL937" s="11">
        <v>11</v>
      </c>
      <c r="AM937" s="11">
        <v>12</v>
      </c>
      <c r="AN937" s="11">
        <v>13</v>
      </c>
      <c r="AO937" s="11">
        <v>11</v>
      </c>
      <c r="AP937" s="11">
        <v>27</v>
      </c>
      <c r="AQ937" s="11">
        <v>31</v>
      </c>
      <c r="AR937" s="11">
        <v>27</v>
      </c>
      <c r="AS937" s="11">
        <v>23</v>
      </c>
      <c r="AT937" s="11">
        <v>19</v>
      </c>
      <c r="AU937" s="11">
        <v>28</v>
      </c>
      <c r="AV937" s="11">
        <v>25</v>
      </c>
      <c r="AW937" s="12">
        <v>37</v>
      </c>
      <c r="AX937" s="13">
        <v>51</v>
      </c>
      <c r="AY937" s="13">
        <v>50</v>
      </c>
      <c r="AZ937" s="13">
        <v>49</v>
      </c>
      <c r="BA937" s="13">
        <v>48</v>
      </c>
      <c r="BB937" s="14">
        <v>47</v>
      </c>
      <c r="BC937" s="19">
        <f t="shared" si="74"/>
        <v>50</v>
      </c>
      <c r="BD937" s="55">
        <f t="shared" si="72"/>
        <v>1.0680740500162391</v>
      </c>
      <c r="BE937" s="19">
        <f t="shared" si="73"/>
        <v>1.0128288405326404</v>
      </c>
      <c r="BF937" s="19">
        <f t="shared" si="75"/>
        <v>1.0549788892497565</v>
      </c>
      <c r="BG937" s="19">
        <f t="shared" si="71"/>
        <v>1.0336992530042222</v>
      </c>
    </row>
    <row r="938" spans="1:59">
      <c r="A938" s="24">
        <v>937</v>
      </c>
      <c r="B938" s="31">
        <v>2009112</v>
      </c>
      <c r="C938" s="32" t="s">
        <v>936</v>
      </c>
      <c r="D938" s="21">
        <v>6</v>
      </c>
      <c r="E938" s="22">
        <v>7</v>
      </c>
      <c r="F938" s="22">
        <v>18</v>
      </c>
      <c r="G938" s="22">
        <v>24</v>
      </c>
      <c r="H938" s="22">
        <v>30</v>
      </c>
      <c r="I938" s="22">
        <v>32</v>
      </c>
      <c r="J938" s="23">
        <v>9</v>
      </c>
      <c r="Q938" s="33"/>
      <c r="R938" s="33"/>
      <c r="S938" s="33"/>
      <c r="T938" s="33"/>
      <c r="U938" s="33"/>
      <c r="V938" s="33"/>
      <c r="X938" s="34"/>
      <c r="Y938" s="33"/>
      <c r="Z938" s="33"/>
      <c r="AA938" s="33"/>
      <c r="AB938" s="33"/>
      <c r="AC938" s="35"/>
      <c r="AD938" s="33"/>
      <c r="AE938" s="33"/>
      <c r="AF938" s="33"/>
      <c r="AG938" s="33"/>
      <c r="AH938" s="33"/>
      <c r="AI938" s="33"/>
      <c r="AJ938" s="36"/>
      <c r="AK938" s="10">
        <v>3</v>
      </c>
      <c r="AL938" s="11">
        <v>9</v>
      </c>
      <c r="AM938" s="11">
        <v>12</v>
      </c>
      <c r="AN938" s="11">
        <v>3</v>
      </c>
      <c r="AO938" s="11">
        <v>19</v>
      </c>
      <c r="AP938" s="11">
        <v>21</v>
      </c>
      <c r="AQ938" s="11">
        <v>27</v>
      </c>
      <c r="AR938" s="11">
        <v>27</v>
      </c>
      <c r="AS938" s="11">
        <v>40</v>
      </c>
      <c r="AT938" s="11">
        <v>33</v>
      </c>
      <c r="AU938" s="11">
        <v>39</v>
      </c>
      <c r="AV938" s="11">
        <v>33</v>
      </c>
      <c r="AW938" s="12">
        <v>27</v>
      </c>
      <c r="AX938" s="13">
        <v>37</v>
      </c>
      <c r="AY938" s="13">
        <v>49</v>
      </c>
      <c r="AZ938" s="13">
        <v>45</v>
      </c>
      <c r="BA938" s="13">
        <v>60</v>
      </c>
      <c r="BB938" s="14">
        <v>57</v>
      </c>
      <c r="BC938" s="19">
        <f t="shared" si="74"/>
        <v>49</v>
      </c>
      <c r="BD938" s="55">
        <f t="shared" si="72"/>
        <v>1.0762585254952908</v>
      </c>
      <c r="BE938" s="19">
        <f t="shared" si="73"/>
        <v>1.0087366027931146</v>
      </c>
      <c r="BF938" s="19">
        <f t="shared" si="75"/>
        <v>1.0467944137707046</v>
      </c>
      <c r="BG938" s="19">
        <f t="shared" si="71"/>
        <v>1.0373822669697954</v>
      </c>
    </row>
    <row r="939" spans="1:59">
      <c r="A939" s="24">
        <v>938</v>
      </c>
      <c r="B939" s="31">
        <v>2009113</v>
      </c>
      <c r="C939" s="32" t="s">
        <v>937</v>
      </c>
      <c r="D939" s="21">
        <v>4</v>
      </c>
      <c r="E939" s="22">
        <v>12</v>
      </c>
      <c r="F939" s="22">
        <v>20</v>
      </c>
      <c r="G939" s="22">
        <v>25</v>
      </c>
      <c r="H939" s="22">
        <v>28</v>
      </c>
      <c r="I939" s="22">
        <v>29</v>
      </c>
      <c r="J939" s="23">
        <v>16</v>
      </c>
      <c r="Q939" s="33"/>
      <c r="R939" s="33"/>
      <c r="S939" s="33"/>
      <c r="T939" s="33"/>
      <c r="U939" s="33"/>
      <c r="V939" s="33"/>
      <c r="X939" s="34"/>
      <c r="Y939" s="33"/>
      <c r="Z939" s="33"/>
      <c r="AA939" s="33"/>
      <c r="AB939" s="33"/>
      <c r="AC939" s="35"/>
      <c r="AD939" s="33"/>
      <c r="AE939" s="33"/>
      <c r="AF939" s="33"/>
      <c r="AG939" s="33"/>
      <c r="AH939" s="33"/>
      <c r="AI939" s="33"/>
      <c r="AJ939" s="36"/>
      <c r="AK939" s="10">
        <v>7</v>
      </c>
      <c r="AL939" s="11">
        <v>2</v>
      </c>
      <c r="AM939" s="11">
        <v>13</v>
      </c>
      <c r="AN939" s="11">
        <v>16</v>
      </c>
      <c r="AO939" s="11">
        <v>20</v>
      </c>
      <c r="AP939" s="11">
        <v>22</v>
      </c>
      <c r="AQ939" s="11">
        <v>19</v>
      </c>
      <c r="AR939" s="11">
        <v>28</v>
      </c>
      <c r="AS939" s="11">
        <v>30</v>
      </c>
      <c r="AT939" s="11">
        <v>22</v>
      </c>
      <c r="AU939" s="11">
        <v>40</v>
      </c>
      <c r="AV939" s="11">
        <v>34</v>
      </c>
      <c r="AW939" s="12">
        <v>58</v>
      </c>
      <c r="AX939" s="13">
        <v>54</v>
      </c>
      <c r="AY939" s="13">
        <v>50</v>
      </c>
      <c r="AZ939" s="13">
        <v>46</v>
      </c>
      <c r="BA939" s="13">
        <v>42</v>
      </c>
      <c r="BB939" s="14">
        <v>38</v>
      </c>
      <c r="BC939" s="19">
        <f t="shared" si="74"/>
        <v>50</v>
      </c>
      <c r="BD939" s="55">
        <f t="shared" si="72"/>
        <v>1.0517050990581358</v>
      </c>
      <c r="BE939" s="19">
        <f t="shared" si="73"/>
        <v>1.0435206235790842</v>
      </c>
      <c r="BF939" s="19">
        <f t="shared" si="75"/>
        <v>1.0443390711269893</v>
      </c>
      <c r="BG939" s="19">
        <f t="shared" si="71"/>
        <v>1.0353361481000325</v>
      </c>
    </row>
    <row r="940" spans="1:59">
      <c r="A940" s="24">
        <v>939</v>
      </c>
      <c r="B940" s="31">
        <v>2009114</v>
      </c>
      <c r="C940" s="32" t="s">
        <v>938</v>
      </c>
      <c r="D940" s="21">
        <v>3</v>
      </c>
      <c r="E940" s="22">
        <v>5</v>
      </c>
      <c r="F940" s="22">
        <v>11</v>
      </c>
      <c r="G940" s="22">
        <v>12</v>
      </c>
      <c r="H940" s="22">
        <v>31</v>
      </c>
      <c r="I940" s="22">
        <v>32</v>
      </c>
      <c r="J940" s="23">
        <v>11</v>
      </c>
      <c r="Q940" s="33"/>
      <c r="R940" s="33"/>
      <c r="S940" s="33"/>
      <c r="T940" s="33"/>
      <c r="U940" s="33"/>
      <c r="V940" s="33"/>
      <c r="X940" s="34"/>
      <c r="Y940" s="33"/>
      <c r="Z940" s="33"/>
      <c r="AA940" s="33"/>
      <c r="AB940" s="33"/>
      <c r="AC940" s="35"/>
      <c r="AD940" s="33"/>
      <c r="AE940" s="33"/>
      <c r="AF940" s="33"/>
      <c r="AG940" s="33"/>
      <c r="AH940" s="33"/>
      <c r="AI940" s="33"/>
      <c r="AJ940" s="36"/>
      <c r="AK940" s="10">
        <v>7</v>
      </c>
      <c r="AL940" s="11">
        <v>10</v>
      </c>
      <c r="AM940" s="11">
        <v>9</v>
      </c>
      <c r="AN940" s="11">
        <v>16</v>
      </c>
      <c r="AO940" s="11">
        <v>24</v>
      </c>
      <c r="AP940" s="11">
        <v>22</v>
      </c>
      <c r="AQ940" s="11">
        <v>22</v>
      </c>
      <c r="AR940" s="11">
        <v>14</v>
      </c>
      <c r="AS940" s="11">
        <v>28</v>
      </c>
      <c r="AT940" s="11">
        <v>34</v>
      </c>
      <c r="AU940" s="11">
        <v>42</v>
      </c>
      <c r="AV940" s="11">
        <v>38</v>
      </c>
      <c r="AW940" s="12">
        <v>34</v>
      </c>
      <c r="AX940" s="13">
        <v>46</v>
      </c>
      <c r="AY940" s="13">
        <v>60</v>
      </c>
      <c r="AZ940" s="13">
        <v>58</v>
      </c>
      <c r="BA940" s="13">
        <v>56</v>
      </c>
      <c r="BB940" s="14">
        <v>54</v>
      </c>
      <c r="BC940" s="19">
        <f t="shared" si="74"/>
        <v>60</v>
      </c>
      <c r="BD940" s="55">
        <f t="shared" si="72"/>
        <v>1.0885352387138683</v>
      </c>
      <c r="BE940" s="19">
        <f t="shared" si="73"/>
        <v>1.0496589801883727</v>
      </c>
      <c r="BF940" s="19">
        <f t="shared" si="75"/>
        <v>1.0607080220850926</v>
      </c>
      <c r="BG940" s="19">
        <f t="shared" si="71"/>
        <v>1.0410652809353687</v>
      </c>
    </row>
    <row r="941" spans="1:59">
      <c r="A941" s="24">
        <v>940</v>
      </c>
      <c r="B941" s="31">
        <v>2009115</v>
      </c>
      <c r="C941" s="32" t="s">
        <v>939</v>
      </c>
      <c r="D941" s="21">
        <v>2</v>
      </c>
      <c r="E941" s="22">
        <v>9</v>
      </c>
      <c r="F941" s="22">
        <v>13</v>
      </c>
      <c r="G941" s="22">
        <v>15</v>
      </c>
      <c r="H941" s="22">
        <v>19</v>
      </c>
      <c r="I941" s="22">
        <v>24</v>
      </c>
      <c r="J941" s="23">
        <v>3</v>
      </c>
      <c r="Q941" s="33"/>
      <c r="R941" s="33"/>
      <c r="S941" s="33"/>
      <c r="T941" s="33"/>
      <c r="U941" s="33"/>
      <c r="V941" s="33"/>
      <c r="X941" s="34"/>
      <c r="Y941" s="33"/>
      <c r="Z941" s="33"/>
      <c r="AA941" s="33"/>
      <c r="AB941" s="33"/>
      <c r="AC941" s="35"/>
      <c r="AD941" s="33"/>
      <c r="AE941" s="33"/>
      <c r="AF941" s="33"/>
      <c r="AG941" s="33"/>
      <c r="AH941" s="33"/>
      <c r="AI941" s="33"/>
      <c r="AJ941" s="36"/>
      <c r="AK941" s="10">
        <v>4</v>
      </c>
      <c r="AL941" s="11">
        <v>10</v>
      </c>
      <c r="AM941" s="11">
        <v>17</v>
      </c>
      <c r="AN941" s="11">
        <v>10</v>
      </c>
      <c r="AO941" s="11">
        <v>19</v>
      </c>
      <c r="AP941" s="11">
        <v>18</v>
      </c>
      <c r="AQ941" s="11">
        <v>19</v>
      </c>
      <c r="AR941" s="11">
        <v>32</v>
      </c>
      <c r="AS941" s="11">
        <v>27</v>
      </c>
      <c r="AT941" s="11">
        <v>22</v>
      </c>
      <c r="AU941" s="11">
        <v>30</v>
      </c>
      <c r="AV941" s="11">
        <v>40</v>
      </c>
      <c r="AW941" s="12">
        <v>37</v>
      </c>
      <c r="AX941" s="13">
        <v>50</v>
      </c>
      <c r="AY941" s="13">
        <v>48</v>
      </c>
      <c r="AZ941" s="13">
        <v>46</v>
      </c>
      <c r="BA941" s="13">
        <v>44</v>
      </c>
      <c r="BB941" s="14">
        <v>62</v>
      </c>
      <c r="BC941" s="19">
        <f t="shared" si="74"/>
        <v>48</v>
      </c>
      <c r="BD941" s="55">
        <f t="shared" si="72"/>
        <v>1.0517050990581358</v>
      </c>
      <c r="BE941" s="19">
        <f t="shared" si="73"/>
        <v>1.0271516726209808</v>
      </c>
      <c r="BF941" s="19">
        <f t="shared" si="75"/>
        <v>1.057434231893472</v>
      </c>
      <c r="BG941" s="19">
        <f t="shared" si="71"/>
        <v>1.0373822669697954</v>
      </c>
    </row>
    <row r="942" spans="1:59">
      <c r="A942" s="24">
        <v>941</v>
      </c>
      <c r="B942" s="31">
        <v>2009116</v>
      </c>
      <c r="C942" s="32" t="s">
        <v>940</v>
      </c>
      <c r="D942" s="21">
        <v>5</v>
      </c>
      <c r="E942" s="22">
        <v>17</v>
      </c>
      <c r="F942" s="22">
        <v>21</v>
      </c>
      <c r="G942" s="22">
        <v>25</v>
      </c>
      <c r="H942" s="22">
        <v>27</v>
      </c>
      <c r="I942" s="22">
        <v>32</v>
      </c>
      <c r="J942" s="23">
        <v>14</v>
      </c>
      <c r="Q942" s="33"/>
      <c r="R942" s="33"/>
      <c r="S942" s="33"/>
      <c r="T942" s="33"/>
      <c r="U942" s="33"/>
      <c r="V942" s="33"/>
      <c r="X942" s="34"/>
      <c r="Y942" s="33"/>
      <c r="Z942" s="33"/>
      <c r="AA942" s="33"/>
      <c r="AB942" s="33"/>
      <c r="AC942" s="35"/>
      <c r="AD942" s="33"/>
      <c r="AE942" s="33"/>
      <c r="AF942" s="33"/>
      <c r="AG942" s="33"/>
      <c r="AH942" s="33"/>
      <c r="AI942" s="33"/>
      <c r="AJ942" s="36"/>
      <c r="AK942" s="10">
        <v>7</v>
      </c>
      <c r="AL942" s="11">
        <v>7</v>
      </c>
      <c r="AM942" s="11">
        <v>7</v>
      </c>
      <c r="AN942" s="11">
        <v>19</v>
      </c>
      <c r="AO942" s="11">
        <v>22</v>
      </c>
      <c r="AP942" s="11">
        <v>15</v>
      </c>
      <c r="AQ942" s="11">
        <v>28</v>
      </c>
      <c r="AR942" s="11">
        <v>27</v>
      </c>
      <c r="AS942" s="11">
        <v>39</v>
      </c>
      <c r="AT942" s="11">
        <v>31</v>
      </c>
      <c r="AU942" s="11">
        <v>36</v>
      </c>
      <c r="AV942" s="11">
        <v>43</v>
      </c>
      <c r="AW942" s="12">
        <v>37</v>
      </c>
      <c r="AX942" s="13">
        <v>31</v>
      </c>
      <c r="AY942" s="13">
        <v>42</v>
      </c>
      <c r="AZ942" s="13">
        <v>55</v>
      </c>
      <c r="BA942" s="13">
        <v>51</v>
      </c>
      <c r="BB942" s="14">
        <v>47</v>
      </c>
      <c r="BC942" s="19">
        <f t="shared" si="74"/>
        <v>42</v>
      </c>
      <c r="BD942" s="55">
        <f t="shared" si="72"/>
        <v>1.0189671971419292</v>
      </c>
      <c r="BE942" s="19">
        <f t="shared" si="73"/>
        <v>1.0435206235790842</v>
      </c>
      <c r="BF942" s="19">
        <f t="shared" si="75"/>
        <v>1.0459759662227996</v>
      </c>
      <c r="BG942" s="19">
        <f t="shared" si="71"/>
        <v>1.0320623579084118</v>
      </c>
    </row>
    <row r="943" spans="1:59">
      <c r="A943" s="24">
        <v>942</v>
      </c>
      <c r="B943" s="31">
        <v>2009117</v>
      </c>
      <c r="C943" s="32" t="s">
        <v>941</v>
      </c>
      <c r="D943" s="21">
        <v>5</v>
      </c>
      <c r="E943" s="22">
        <v>9</v>
      </c>
      <c r="F943" s="22">
        <v>15</v>
      </c>
      <c r="G943" s="22">
        <v>21</v>
      </c>
      <c r="H943" s="22">
        <v>26</v>
      </c>
      <c r="I943" s="22">
        <v>31</v>
      </c>
      <c r="J943" s="23">
        <v>13</v>
      </c>
      <c r="Q943" s="33"/>
      <c r="R943" s="33"/>
      <c r="S943" s="33"/>
      <c r="T943" s="33"/>
      <c r="U943" s="33"/>
      <c r="V943" s="33"/>
      <c r="X943" s="34"/>
      <c r="Y943" s="33"/>
      <c r="Z943" s="33"/>
      <c r="AA943" s="33"/>
      <c r="AB943" s="33"/>
      <c r="AC943" s="35"/>
      <c r="AD943" s="33"/>
      <c r="AE943" s="33"/>
      <c r="AF943" s="33"/>
      <c r="AG943" s="33"/>
      <c r="AH943" s="33"/>
      <c r="AI943" s="33"/>
      <c r="AJ943" s="36"/>
      <c r="AK943" s="10">
        <v>5</v>
      </c>
      <c r="AL943" s="11">
        <v>11</v>
      </c>
      <c r="AM943" s="11">
        <v>7</v>
      </c>
      <c r="AN943" s="11">
        <v>17</v>
      </c>
      <c r="AO943" s="11">
        <v>16</v>
      </c>
      <c r="AP943" s="11">
        <v>27</v>
      </c>
      <c r="AQ943" s="11">
        <v>26</v>
      </c>
      <c r="AR943" s="11">
        <v>27</v>
      </c>
      <c r="AS943" s="11">
        <v>41</v>
      </c>
      <c r="AT943" s="11">
        <v>35</v>
      </c>
      <c r="AU943" s="11">
        <v>29</v>
      </c>
      <c r="AV943" s="11">
        <v>37</v>
      </c>
      <c r="AW943" s="12">
        <v>32</v>
      </c>
      <c r="AX943" s="13">
        <v>59</v>
      </c>
      <c r="AY943" s="13">
        <v>56</v>
      </c>
      <c r="AZ943" s="13">
        <v>53</v>
      </c>
      <c r="BA943" s="13">
        <v>50</v>
      </c>
      <c r="BB943" s="14">
        <v>47</v>
      </c>
      <c r="BC943" s="19">
        <f t="shared" si="74"/>
        <v>56</v>
      </c>
      <c r="BD943" s="55">
        <f t="shared" si="72"/>
        <v>1.04761286131861</v>
      </c>
      <c r="BE943" s="19">
        <f t="shared" si="73"/>
        <v>1.0619356934069504</v>
      </c>
      <c r="BF943" s="19">
        <f t="shared" si="75"/>
        <v>1.0557973367976616</v>
      </c>
      <c r="BG943" s="19">
        <f t="shared" si="71"/>
        <v>1.0304254628126015</v>
      </c>
    </row>
    <row r="944" spans="1:59">
      <c r="A944" s="24">
        <v>943</v>
      </c>
      <c r="B944" s="31">
        <v>2009118</v>
      </c>
      <c r="C944" s="32" t="s">
        <v>942</v>
      </c>
      <c r="D944" s="21">
        <v>12</v>
      </c>
      <c r="E944" s="22">
        <v>16</v>
      </c>
      <c r="F944" s="22">
        <v>25</v>
      </c>
      <c r="G944" s="22">
        <v>26</v>
      </c>
      <c r="H944" s="22">
        <v>27</v>
      </c>
      <c r="I944" s="22">
        <v>31</v>
      </c>
      <c r="J944" s="23">
        <v>5</v>
      </c>
      <c r="Q944" s="33"/>
      <c r="R944" s="33"/>
      <c r="S944" s="33"/>
      <c r="T944" s="33"/>
      <c r="U944" s="33"/>
      <c r="V944" s="33"/>
      <c r="X944" s="34"/>
      <c r="Y944" s="33"/>
      <c r="Z944" s="33"/>
      <c r="AA944" s="33"/>
      <c r="AB944" s="33"/>
      <c r="AC944" s="35"/>
      <c r="AD944" s="33"/>
      <c r="AE944" s="33"/>
      <c r="AF944" s="33"/>
      <c r="AG944" s="33"/>
      <c r="AH944" s="33"/>
      <c r="AI944" s="33"/>
      <c r="AJ944" s="36"/>
      <c r="AK944" s="10">
        <v>5</v>
      </c>
      <c r="AL944" s="11">
        <v>9</v>
      </c>
      <c r="AM944" s="11">
        <v>7</v>
      </c>
      <c r="AN944" s="11">
        <v>11</v>
      </c>
      <c r="AO944" s="11">
        <v>25</v>
      </c>
      <c r="AP944" s="11">
        <v>17</v>
      </c>
      <c r="AQ944" s="11">
        <v>29</v>
      </c>
      <c r="AR944" s="11">
        <v>27</v>
      </c>
      <c r="AS944" s="11">
        <v>27</v>
      </c>
      <c r="AT944" s="11">
        <v>17</v>
      </c>
      <c r="AU944" s="11">
        <v>33</v>
      </c>
      <c r="AV944" s="11">
        <v>53</v>
      </c>
      <c r="AW944" s="12">
        <v>47</v>
      </c>
      <c r="AX944" s="13">
        <v>57</v>
      </c>
      <c r="AY944" s="13">
        <v>69</v>
      </c>
      <c r="AZ944" s="13">
        <v>65</v>
      </c>
      <c r="BA944" s="13">
        <v>61</v>
      </c>
      <c r="BB944" s="14">
        <v>57</v>
      </c>
      <c r="BC944" s="19">
        <f t="shared" si="74"/>
        <v>69</v>
      </c>
      <c r="BD944" s="55">
        <f t="shared" si="72"/>
        <v>1.1253653783696005</v>
      </c>
      <c r="BE944" s="19">
        <f t="shared" si="73"/>
        <v>1.0885352387138683</v>
      </c>
      <c r="BF944" s="19">
        <f t="shared" si="75"/>
        <v>1.0631633647288081</v>
      </c>
      <c r="BG944" s="19">
        <f t="shared" si="71"/>
        <v>1.0414745047093212</v>
      </c>
    </row>
    <row r="945" spans="1:59">
      <c r="A945" s="24">
        <v>944</v>
      </c>
      <c r="B945" s="31">
        <v>2009119</v>
      </c>
      <c r="C945" s="32" t="s">
        <v>943</v>
      </c>
      <c r="D945" s="21">
        <v>6</v>
      </c>
      <c r="E945" s="22">
        <v>7</v>
      </c>
      <c r="F945" s="22">
        <v>10</v>
      </c>
      <c r="G945" s="22">
        <v>12</v>
      </c>
      <c r="H945" s="22">
        <v>15</v>
      </c>
      <c r="I945" s="22">
        <v>21</v>
      </c>
      <c r="J945" s="23">
        <v>5</v>
      </c>
      <c r="Q945" s="33"/>
      <c r="R945" s="33"/>
      <c r="S945" s="33"/>
      <c r="T945" s="33"/>
      <c r="U945" s="33"/>
      <c r="V945" s="33"/>
      <c r="X945" s="34"/>
      <c r="Y945" s="33"/>
      <c r="Z945" s="33"/>
      <c r="AA945" s="33"/>
      <c r="AB945" s="33"/>
      <c r="AC945" s="35"/>
      <c r="AD945" s="33"/>
      <c r="AE945" s="33"/>
      <c r="AF945" s="33"/>
      <c r="AG945" s="33"/>
      <c r="AH945" s="33"/>
      <c r="AI945" s="33"/>
      <c r="AJ945" s="36"/>
      <c r="AK945" s="10">
        <v>2</v>
      </c>
      <c r="AL945" s="11">
        <v>11</v>
      </c>
      <c r="AM945" s="11">
        <v>6</v>
      </c>
      <c r="AN945" s="11">
        <v>11</v>
      </c>
      <c r="AO945" s="11">
        <v>15</v>
      </c>
      <c r="AP945" s="11">
        <v>31</v>
      </c>
      <c r="AQ945" s="11">
        <v>26</v>
      </c>
      <c r="AR945" s="11">
        <v>21</v>
      </c>
      <c r="AS945" s="11">
        <v>38</v>
      </c>
      <c r="AT945" s="11">
        <v>35</v>
      </c>
      <c r="AU945" s="11">
        <v>45</v>
      </c>
      <c r="AV945" s="11">
        <v>43</v>
      </c>
      <c r="AW945" s="12">
        <v>41</v>
      </c>
      <c r="AX945" s="13">
        <v>55</v>
      </c>
      <c r="AY945" s="13">
        <v>54</v>
      </c>
      <c r="AZ945" s="13">
        <v>53</v>
      </c>
      <c r="BA945" s="13">
        <v>52</v>
      </c>
      <c r="BB945" s="14">
        <v>51</v>
      </c>
      <c r="BC945" s="19">
        <f t="shared" si="74"/>
        <v>54</v>
      </c>
      <c r="BD945" s="55">
        <f t="shared" si="72"/>
        <v>1.1008119519324455</v>
      </c>
      <c r="BE945" s="19">
        <f t="shared" si="73"/>
        <v>1.0946735953231568</v>
      </c>
      <c r="BF945" s="19">
        <f t="shared" si="75"/>
        <v>1.0607080220850926</v>
      </c>
      <c r="BG945" s="19">
        <f t="shared" si="71"/>
        <v>1.0508866515102306</v>
      </c>
    </row>
    <row r="946" spans="1:59">
      <c r="A946" s="24">
        <v>945</v>
      </c>
      <c r="B946" s="31">
        <v>2009120</v>
      </c>
      <c r="C946" s="32" t="s">
        <v>944</v>
      </c>
      <c r="D946" s="21">
        <v>1</v>
      </c>
      <c r="E946" s="22">
        <v>2</v>
      </c>
      <c r="F946" s="22">
        <v>8</v>
      </c>
      <c r="G946" s="22">
        <v>12</v>
      </c>
      <c r="H946" s="22">
        <v>16</v>
      </c>
      <c r="I946" s="22">
        <v>30</v>
      </c>
      <c r="J946" s="23">
        <v>16</v>
      </c>
      <c r="Q946" s="33"/>
      <c r="R946" s="33"/>
      <c r="S946" s="33"/>
      <c r="T946" s="33"/>
      <c r="U946" s="33"/>
      <c r="V946" s="33"/>
      <c r="X946" s="34"/>
      <c r="Y946" s="33"/>
      <c r="Z946" s="33"/>
      <c r="AA946" s="33"/>
      <c r="AB946" s="33"/>
      <c r="AC946" s="35"/>
      <c r="AD946" s="33"/>
      <c r="AE946" s="33"/>
      <c r="AF946" s="33"/>
      <c r="AG946" s="33"/>
      <c r="AH946" s="33"/>
      <c r="AI946" s="33"/>
      <c r="AJ946" s="36"/>
      <c r="AK946" s="10">
        <v>6</v>
      </c>
      <c r="AL946" s="11">
        <v>5</v>
      </c>
      <c r="AM946" s="11">
        <v>9</v>
      </c>
      <c r="AN946" s="11">
        <v>9</v>
      </c>
      <c r="AO946" s="11">
        <v>13</v>
      </c>
      <c r="AP946" s="11">
        <v>13</v>
      </c>
      <c r="AQ946" s="11">
        <v>24</v>
      </c>
      <c r="AR946" s="11">
        <v>19</v>
      </c>
      <c r="AS946" s="11">
        <v>25</v>
      </c>
      <c r="AT946" s="11">
        <v>21</v>
      </c>
      <c r="AU946" s="11">
        <v>30</v>
      </c>
      <c r="AV946" s="11">
        <v>27</v>
      </c>
      <c r="AW946" s="12">
        <v>24</v>
      </c>
      <c r="AX946" s="13">
        <v>37</v>
      </c>
      <c r="AY946" s="13">
        <v>52</v>
      </c>
      <c r="AZ946" s="13">
        <v>51</v>
      </c>
      <c r="BA946" s="13">
        <v>50</v>
      </c>
      <c r="BB946" s="14">
        <v>49</v>
      </c>
      <c r="BC946" s="19">
        <f t="shared" si="74"/>
        <v>52</v>
      </c>
      <c r="BD946" s="55">
        <f t="shared" si="72"/>
        <v>1.1171809028905488</v>
      </c>
      <c r="BE946" s="19">
        <f t="shared" si="73"/>
        <v>1.0844430009743422</v>
      </c>
      <c r="BF946" s="19">
        <f t="shared" si="75"/>
        <v>1.0443390711269893</v>
      </c>
      <c r="BG946" s="19">
        <f t="shared" si="71"/>
        <v>1.0557973367976616</v>
      </c>
    </row>
    <row r="947" spans="1:59">
      <c r="A947" s="24">
        <v>946</v>
      </c>
      <c r="B947" s="31">
        <v>2009121</v>
      </c>
      <c r="C947" s="32" t="s">
        <v>945</v>
      </c>
      <c r="D947" s="21">
        <v>2</v>
      </c>
      <c r="E947" s="22">
        <v>4</v>
      </c>
      <c r="F947" s="22">
        <v>6</v>
      </c>
      <c r="G947" s="22">
        <v>10</v>
      </c>
      <c r="H947" s="22">
        <v>25</v>
      </c>
      <c r="I947" s="22">
        <v>30</v>
      </c>
      <c r="J947" s="23">
        <v>9</v>
      </c>
      <c r="Q947" s="33"/>
      <c r="R947" s="33"/>
      <c r="S947" s="33"/>
      <c r="T947" s="33"/>
      <c r="U947" s="33"/>
      <c r="V947" s="33"/>
      <c r="X947" s="34"/>
      <c r="Y947" s="33"/>
      <c r="Z947" s="33"/>
      <c r="AA947" s="33"/>
      <c r="AB947" s="33"/>
      <c r="AC947" s="35"/>
      <c r="AD947" s="33"/>
      <c r="AE947" s="33"/>
      <c r="AF947" s="33"/>
      <c r="AG947" s="33"/>
      <c r="AH947" s="33"/>
      <c r="AI947" s="33"/>
      <c r="AJ947" s="36"/>
      <c r="AK947" s="10">
        <v>5</v>
      </c>
      <c r="AL947" s="11">
        <v>9</v>
      </c>
      <c r="AM947" s="11">
        <v>7</v>
      </c>
      <c r="AN947" s="11">
        <v>11</v>
      </c>
      <c r="AO947" s="11">
        <v>21</v>
      </c>
      <c r="AP947" s="11">
        <v>21</v>
      </c>
      <c r="AQ947" s="11">
        <v>23</v>
      </c>
      <c r="AR947" s="11">
        <v>17</v>
      </c>
      <c r="AS947" s="11">
        <v>33</v>
      </c>
      <c r="AT947" s="11">
        <v>29</v>
      </c>
      <c r="AU947" s="11">
        <v>38</v>
      </c>
      <c r="AV947" s="11">
        <v>35</v>
      </c>
      <c r="AW947" s="12">
        <v>32</v>
      </c>
      <c r="AX947" s="13">
        <v>45</v>
      </c>
      <c r="AY947" s="13">
        <v>43</v>
      </c>
      <c r="AZ947" s="13">
        <v>41</v>
      </c>
      <c r="BA947" s="13">
        <v>39</v>
      </c>
      <c r="BB947" s="14">
        <v>37</v>
      </c>
      <c r="BC947" s="19">
        <f t="shared" si="74"/>
        <v>43</v>
      </c>
      <c r="BD947" s="55">
        <f t="shared" si="72"/>
        <v>1.1212731406300747</v>
      </c>
      <c r="BE947" s="19">
        <f t="shared" si="73"/>
        <v>1.0701201688860018</v>
      </c>
      <c r="BF947" s="19">
        <f t="shared" si="75"/>
        <v>1.0263332250730757</v>
      </c>
      <c r="BG947" s="19">
        <f t="shared" si="71"/>
        <v>1.0517050990581358</v>
      </c>
    </row>
    <row r="948" spans="1:59">
      <c r="A948" s="24">
        <v>947</v>
      </c>
      <c r="B948" s="31">
        <v>2009122</v>
      </c>
      <c r="C948" s="32" t="s">
        <v>946</v>
      </c>
      <c r="D948" s="21">
        <v>7</v>
      </c>
      <c r="E948" s="22">
        <v>14</v>
      </c>
      <c r="F948" s="22">
        <v>16</v>
      </c>
      <c r="G948" s="22">
        <v>27</v>
      </c>
      <c r="H948" s="22">
        <v>29</v>
      </c>
      <c r="I948" s="22">
        <v>32</v>
      </c>
      <c r="J948" s="23">
        <v>1</v>
      </c>
      <c r="Q948" s="33"/>
      <c r="R948" s="33"/>
      <c r="S948" s="33"/>
      <c r="T948" s="33"/>
      <c r="U948" s="33"/>
      <c r="V948" s="33"/>
      <c r="X948" s="34"/>
      <c r="Y948" s="33"/>
      <c r="Z948" s="33"/>
      <c r="AA948" s="33"/>
      <c r="AB948" s="33"/>
      <c r="AC948" s="35"/>
      <c r="AD948" s="33"/>
      <c r="AE948" s="33"/>
      <c r="AF948" s="33"/>
      <c r="AG948" s="33"/>
      <c r="AH948" s="33"/>
      <c r="AI948" s="33"/>
      <c r="AJ948" s="36"/>
      <c r="AK948" s="10">
        <v>8</v>
      </c>
      <c r="AL948" s="11">
        <v>9</v>
      </c>
      <c r="AM948" s="11">
        <v>15</v>
      </c>
      <c r="AN948" s="11">
        <v>17</v>
      </c>
      <c r="AO948" s="11">
        <v>13</v>
      </c>
      <c r="AP948" s="11">
        <v>21</v>
      </c>
      <c r="AQ948" s="11">
        <v>26</v>
      </c>
      <c r="AR948" s="11">
        <v>35</v>
      </c>
      <c r="AS948" s="11">
        <v>37</v>
      </c>
      <c r="AT948" s="11">
        <v>29</v>
      </c>
      <c r="AU948" s="11">
        <v>21</v>
      </c>
      <c r="AV948" s="11">
        <v>27</v>
      </c>
      <c r="AW948" s="12">
        <v>50</v>
      </c>
      <c r="AX948" s="13">
        <v>45</v>
      </c>
      <c r="AY948" s="13">
        <v>74</v>
      </c>
      <c r="AZ948" s="13">
        <v>71</v>
      </c>
      <c r="BA948" s="13">
        <v>68</v>
      </c>
      <c r="BB948" s="14">
        <v>65</v>
      </c>
      <c r="BC948" s="19">
        <f t="shared" si="74"/>
        <v>74</v>
      </c>
      <c r="BD948" s="55">
        <f t="shared" si="72"/>
        <v>1.1949334199415393</v>
      </c>
      <c r="BE948" s="19">
        <f t="shared" si="73"/>
        <v>1.1212731406300747</v>
      </c>
      <c r="BF948" s="19">
        <f t="shared" si="75"/>
        <v>1.0361545956479377</v>
      </c>
      <c r="BG948" s="19">
        <f t="shared" ref="BG948:BG1011" si="76">IF($B948="","",SUM($BC899:$BC948)/50/$BM$3)</f>
        <v>1.0676648262422865</v>
      </c>
    </row>
    <row r="949" spans="1:59">
      <c r="A949" s="24">
        <v>948</v>
      </c>
      <c r="B949" s="31">
        <v>2009123</v>
      </c>
      <c r="C949" s="32" t="s">
        <v>947</v>
      </c>
      <c r="D949" s="21">
        <v>9</v>
      </c>
      <c r="E949" s="22">
        <v>13</v>
      </c>
      <c r="F949" s="22">
        <v>20</v>
      </c>
      <c r="G949" s="22">
        <v>22</v>
      </c>
      <c r="H949" s="22">
        <v>25</v>
      </c>
      <c r="I949" s="22">
        <v>28</v>
      </c>
      <c r="J949" s="23">
        <v>14</v>
      </c>
      <c r="Q949" s="33"/>
      <c r="R949" s="33"/>
      <c r="S949" s="33"/>
      <c r="T949" s="33"/>
      <c r="U949" s="33"/>
      <c r="V949" s="33"/>
      <c r="X949" s="34"/>
      <c r="Y949" s="33"/>
      <c r="Z949" s="33"/>
      <c r="AA949" s="33"/>
      <c r="AB949" s="33"/>
      <c r="AC949" s="35"/>
      <c r="AD949" s="33"/>
      <c r="AE949" s="33"/>
      <c r="AF949" s="33"/>
      <c r="AG949" s="33"/>
      <c r="AH949" s="33"/>
      <c r="AI949" s="33"/>
      <c r="AJ949" s="36"/>
      <c r="AK949" s="10">
        <v>6</v>
      </c>
      <c r="AL949" s="11">
        <v>5</v>
      </c>
      <c r="AM949" s="11">
        <v>12</v>
      </c>
      <c r="AN949" s="11">
        <v>15</v>
      </c>
      <c r="AO949" s="11">
        <v>19</v>
      </c>
      <c r="AP949" s="11">
        <v>21</v>
      </c>
      <c r="AQ949" s="11">
        <v>18</v>
      </c>
      <c r="AR949" s="11">
        <v>27</v>
      </c>
      <c r="AS949" s="11">
        <v>29</v>
      </c>
      <c r="AT949" s="11">
        <v>33</v>
      </c>
      <c r="AU949" s="11">
        <v>39</v>
      </c>
      <c r="AV949" s="11">
        <v>47</v>
      </c>
      <c r="AW949" s="12">
        <v>57</v>
      </c>
      <c r="AX949" s="13">
        <v>53</v>
      </c>
      <c r="AY949" s="13">
        <v>49</v>
      </c>
      <c r="AZ949" s="13">
        <v>45</v>
      </c>
      <c r="BA949" s="13">
        <v>41</v>
      </c>
      <c r="BB949" s="14">
        <v>37</v>
      </c>
      <c r="BC949" s="19">
        <f t="shared" si="74"/>
        <v>49</v>
      </c>
      <c r="BD949" s="55">
        <f t="shared" si="72"/>
        <v>1.113088665151023</v>
      </c>
      <c r="BE949" s="19">
        <f t="shared" si="73"/>
        <v>1.1192270217603117</v>
      </c>
      <c r="BF949" s="19">
        <f t="shared" si="75"/>
        <v>1.0320623579084118</v>
      </c>
      <c r="BG949" s="19">
        <f t="shared" si="76"/>
        <v>1.0709386164339072</v>
      </c>
    </row>
    <row r="950" spans="1:59">
      <c r="A950" s="24">
        <v>949</v>
      </c>
      <c r="B950" s="31">
        <v>2009124</v>
      </c>
      <c r="C950" s="32" t="s">
        <v>948</v>
      </c>
      <c r="D950" s="21">
        <v>3</v>
      </c>
      <c r="E950" s="22">
        <v>4</v>
      </c>
      <c r="F950" s="22">
        <v>22</v>
      </c>
      <c r="G950" s="22">
        <v>23</v>
      </c>
      <c r="H950" s="22">
        <v>28</v>
      </c>
      <c r="I950" s="22">
        <v>30</v>
      </c>
      <c r="J950" s="23">
        <v>10</v>
      </c>
      <c r="Q950" s="33"/>
      <c r="R950" s="33"/>
      <c r="S950" s="33"/>
      <c r="T950" s="33"/>
      <c r="U950" s="33"/>
      <c r="V950" s="33"/>
      <c r="X950" s="34"/>
      <c r="Y950" s="33"/>
      <c r="Z950" s="33"/>
      <c r="AA950" s="33"/>
      <c r="AB950" s="33"/>
      <c r="AC950" s="35"/>
      <c r="AD950" s="33"/>
      <c r="AE950" s="33"/>
      <c r="AF950" s="33"/>
      <c r="AG950" s="33"/>
      <c r="AH950" s="33"/>
      <c r="AI950" s="33"/>
      <c r="AJ950" s="36"/>
      <c r="AK950" s="10">
        <v>5</v>
      </c>
      <c r="AL950" s="11">
        <v>10</v>
      </c>
      <c r="AM950" s="11">
        <v>15</v>
      </c>
      <c r="AN950" s="11">
        <v>20</v>
      </c>
      <c r="AO950" s="11">
        <v>12</v>
      </c>
      <c r="AP950" s="11">
        <v>30</v>
      </c>
      <c r="AQ950" s="11">
        <v>20</v>
      </c>
      <c r="AR950" s="11">
        <v>20</v>
      </c>
      <c r="AS950" s="11">
        <v>22</v>
      </c>
      <c r="AT950" s="11">
        <v>38</v>
      </c>
      <c r="AU950" s="11">
        <v>32</v>
      </c>
      <c r="AV950" s="11">
        <v>26</v>
      </c>
      <c r="AW950" s="12">
        <v>35</v>
      </c>
      <c r="AX950" s="13">
        <v>46</v>
      </c>
      <c r="AY950" s="13">
        <v>42</v>
      </c>
      <c r="AZ950" s="13">
        <v>38</v>
      </c>
      <c r="BA950" s="13">
        <v>34</v>
      </c>
      <c r="BB950" s="14">
        <v>30</v>
      </c>
      <c r="BC950" s="19">
        <f t="shared" si="74"/>
        <v>42</v>
      </c>
      <c r="BD950" s="55">
        <f t="shared" si="72"/>
        <v>1.0639818122767133</v>
      </c>
      <c r="BE950" s="19">
        <f t="shared" si="73"/>
        <v>1.0823968821045793</v>
      </c>
      <c r="BF950" s="19">
        <f t="shared" si="75"/>
        <v>1.032880805456317</v>
      </c>
      <c r="BG950" s="19">
        <f t="shared" si="76"/>
        <v>1.0676648262422865</v>
      </c>
    </row>
    <row r="951" spans="1:59">
      <c r="A951" s="24">
        <v>950</v>
      </c>
      <c r="B951" s="31">
        <v>2009125</v>
      </c>
      <c r="C951" s="32" t="s">
        <v>949</v>
      </c>
      <c r="D951" s="21">
        <v>6</v>
      </c>
      <c r="E951" s="22">
        <v>7</v>
      </c>
      <c r="F951" s="22">
        <v>8</v>
      </c>
      <c r="G951" s="22">
        <v>22</v>
      </c>
      <c r="H951" s="22">
        <v>26</v>
      </c>
      <c r="I951" s="22">
        <v>27</v>
      </c>
      <c r="J951" s="23">
        <v>12</v>
      </c>
      <c r="Q951" s="33"/>
      <c r="R951" s="33"/>
      <c r="S951" s="33"/>
      <c r="T951" s="33"/>
      <c r="U951" s="33"/>
      <c r="V951" s="33"/>
      <c r="X951" s="34"/>
      <c r="Y951" s="33"/>
      <c r="Z951" s="33"/>
      <c r="AA951" s="33"/>
      <c r="AB951" s="33"/>
      <c r="AC951" s="35"/>
      <c r="AD951" s="33"/>
      <c r="AE951" s="33"/>
      <c r="AF951" s="33"/>
      <c r="AG951" s="33"/>
      <c r="AH951" s="33"/>
      <c r="AI951" s="33"/>
      <c r="AJ951" s="36"/>
      <c r="AK951" s="10">
        <v>6</v>
      </c>
      <c r="AL951" s="11">
        <v>12</v>
      </c>
      <c r="AM951" s="11">
        <v>11</v>
      </c>
      <c r="AN951" s="11">
        <v>12</v>
      </c>
      <c r="AO951" s="11">
        <v>19</v>
      </c>
      <c r="AP951" s="11">
        <v>24</v>
      </c>
      <c r="AQ951" s="11">
        <v>33</v>
      </c>
      <c r="AR951" s="11">
        <v>36</v>
      </c>
      <c r="AS951" s="11">
        <v>30</v>
      </c>
      <c r="AT951" s="11">
        <v>36</v>
      </c>
      <c r="AU951" s="11">
        <v>31</v>
      </c>
      <c r="AV951" s="11">
        <v>54</v>
      </c>
      <c r="AW951" s="12">
        <v>51</v>
      </c>
      <c r="AX951" s="13">
        <v>48</v>
      </c>
      <c r="AY951" s="13">
        <v>45</v>
      </c>
      <c r="AZ951" s="13">
        <v>42</v>
      </c>
      <c r="BA951" s="13">
        <v>39</v>
      </c>
      <c r="BB951" s="14">
        <v>36</v>
      </c>
      <c r="BC951" s="19">
        <f t="shared" si="74"/>
        <v>45</v>
      </c>
      <c r="BD951" s="55">
        <f t="shared" si="72"/>
        <v>1.0353361481000325</v>
      </c>
      <c r="BE951" s="19">
        <f t="shared" si="73"/>
        <v>1.0762585254952908</v>
      </c>
      <c r="BF951" s="19">
        <f t="shared" si="75"/>
        <v>1.0271516726209808</v>
      </c>
      <c r="BG951" s="19">
        <f t="shared" si="76"/>
        <v>1.0676648262422865</v>
      </c>
    </row>
    <row r="952" spans="1:59">
      <c r="A952" s="24">
        <v>951</v>
      </c>
      <c r="B952" s="31">
        <v>2009126</v>
      </c>
      <c r="C952" s="32" t="s">
        <v>950</v>
      </c>
      <c r="D952" s="21">
        <v>3</v>
      </c>
      <c r="E952" s="22">
        <v>5</v>
      </c>
      <c r="F952" s="22">
        <v>6</v>
      </c>
      <c r="G952" s="22">
        <v>10</v>
      </c>
      <c r="H952" s="22">
        <v>19</v>
      </c>
      <c r="I952" s="22">
        <v>23</v>
      </c>
      <c r="J952" s="23">
        <v>15</v>
      </c>
      <c r="Q952" s="33"/>
      <c r="R952" s="33"/>
      <c r="S952" s="33"/>
      <c r="T952" s="33"/>
      <c r="U952" s="33"/>
      <c r="V952" s="33"/>
      <c r="X952" s="34"/>
      <c r="Y952" s="33"/>
      <c r="Z952" s="33"/>
      <c r="AA952" s="33"/>
      <c r="AB952" s="33"/>
      <c r="AC952" s="35"/>
      <c r="AD952" s="33"/>
      <c r="AE952" s="33"/>
      <c r="AF952" s="33"/>
      <c r="AG952" s="33"/>
      <c r="AH952" s="33"/>
      <c r="AI952" s="33"/>
      <c r="AJ952" s="36"/>
      <c r="AK952" s="10">
        <v>6</v>
      </c>
      <c r="AL952" s="11">
        <v>14</v>
      </c>
      <c r="AM952" s="11">
        <v>11</v>
      </c>
      <c r="AN952" s="11">
        <v>18</v>
      </c>
      <c r="AO952" s="11">
        <v>24</v>
      </c>
      <c r="AP952" s="11">
        <v>26</v>
      </c>
      <c r="AQ952" s="11">
        <v>21</v>
      </c>
      <c r="AR952" s="11">
        <v>26</v>
      </c>
      <c r="AS952" s="11">
        <v>33</v>
      </c>
      <c r="AT952" s="11">
        <v>42</v>
      </c>
      <c r="AU952" s="11">
        <v>40</v>
      </c>
      <c r="AV952" s="11">
        <v>38</v>
      </c>
      <c r="AW952" s="12">
        <v>36</v>
      </c>
      <c r="AX952" s="13">
        <v>34</v>
      </c>
      <c r="AY952" s="13">
        <v>32</v>
      </c>
      <c r="AZ952" s="13">
        <v>30</v>
      </c>
      <c r="BA952" s="13">
        <v>28</v>
      </c>
      <c r="BB952" s="14">
        <v>46</v>
      </c>
      <c r="BC952" s="19">
        <f t="shared" si="74"/>
        <v>32</v>
      </c>
      <c r="BD952" s="55">
        <f t="shared" si="72"/>
        <v>0.99032153296524839</v>
      </c>
      <c r="BE952" s="19">
        <f t="shared" si="73"/>
        <v>1.0557973367976616</v>
      </c>
      <c r="BF952" s="19">
        <f t="shared" si="75"/>
        <v>1.0312439103605067</v>
      </c>
      <c r="BG952" s="19">
        <f t="shared" si="76"/>
        <v>1.062344917180903</v>
      </c>
    </row>
    <row r="953" spans="1:59">
      <c r="A953" s="24">
        <v>952</v>
      </c>
      <c r="B953" s="31">
        <v>2009127</v>
      </c>
      <c r="C953" s="32" t="s">
        <v>951</v>
      </c>
      <c r="D953" s="21">
        <v>2</v>
      </c>
      <c r="E953" s="22">
        <v>11</v>
      </c>
      <c r="F953" s="22">
        <v>12</v>
      </c>
      <c r="G953" s="22">
        <v>14</v>
      </c>
      <c r="H953" s="22">
        <v>15</v>
      </c>
      <c r="I953" s="22">
        <v>16</v>
      </c>
      <c r="J953" s="23">
        <v>4</v>
      </c>
      <c r="Q953" s="33"/>
      <c r="R953" s="33"/>
      <c r="S953" s="33"/>
      <c r="T953" s="33"/>
      <c r="U953" s="33"/>
      <c r="V953" s="33"/>
      <c r="X953" s="34"/>
      <c r="Y953" s="33"/>
      <c r="Z953" s="33"/>
      <c r="AA953" s="33"/>
      <c r="AB953" s="33"/>
      <c r="AC953" s="35"/>
      <c r="AD953" s="33"/>
      <c r="AE953" s="33"/>
      <c r="AF953" s="33"/>
      <c r="AG953" s="33"/>
      <c r="AH953" s="33"/>
      <c r="AI953" s="33"/>
      <c r="AJ953" s="36"/>
      <c r="AK953" s="10">
        <v>7</v>
      </c>
      <c r="AL953" s="11">
        <v>10</v>
      </c>
      <c r="AM953" s="11">
        <v>10</v>
      </c>
      <c r="AN953" s="11">
        <v>16</v>
      </c>
      <c r="AO953" s="11">
        <v>14</v>
      </c>
      <c r="AP953" s="11">
        <v>22</v>
      </c>
      <c r="AQ953" s="11">
        <v>25</v>
      </c>
      <c r="AR953" s="11">
        <v>20</v>
      </c>
      <c r="AS953" s="11">
        <v>15</v>
      </c>
      <c r="AT953" s="11">
        <v>22</v>
      </c>
      <c r="AU953" s="11">
        <v>31</v>
      </c>
      <c r="AV953" s="11">
        <v>28</v>
      </c>
      <c r="AW953" s="12">
        <v>40</v>
      </c>
      <c r="AX953" s="13">
        <v>54</v>
      </c>
      <c r="AY953" s="13">
        <v>70</v>
      </c>
      <c r="AZ953" s="13">
        <v>70</v>
      </c>
      <c r="BA953" s="13">
        <v>70</v>
      </c>
      <c r="BB953" s="14">
        <v>70</v>
      </c>
      <c r="BC953" s="19">
        <f t="shared" si="74"/>
        <v>70</v>
      </c>
      <c r="BD953" s="55">
        <f t="shared" si="72"/>
        <v>0.97395258200714518</v>
      </c>
      <c r="BE953" s="19">
        <f t="shared" si="73"/>
        <v>1.0844430009743422</v>
      </c>
      <c r="BF953" s="19">
        <f t="shared" si="75"/>
        <v>1.0467944137707046</v>
      </c>
      <c r="BG953" s="19">
        <f t="shared" si="76"/>
        <v>1.0639818122767133</v>
      </c>
    </row>
    <row r="954" spans="1:59">
      <c r="A954" s="24">
        <v>953</v>
      </c>
      <c r="B954" s="31">
        <v>2009128</v>
      </c>
      <c r="C954" s="32" t="s">
        <v>952</v>
      </c>
      <c r="D954" s="21">
        <v>5</v>
      </c>
      <c r="E954" s="22">
        <v>8</v>
      </c>
      <c r="F954" s="22">
        <v>15</v>
      </c>
      <c r="G954" s="22">
        <v>16</v>
      </c>
      <c r="H954" s="22">
        <v>26</v>
      </c>
      <c r="I954" s="22">
        <v>32</v>
      </c>
      <c r="J954" s="23">
        <v>1</v>
      </c>
      <c r="Q954" s="33"/>
      <c r="R954" s="33"/>
      <c r="S954" s="33"/>
      <c r="T954" s="33"/>
      <c r="U954" s="33"/>
      <c r="V954" s="33"/>
      <c r="X954" s="34"/>
      <c r="Y954" s="33"/>
      <c r="Z954" s="33"/>
      <c r="AA954" s="33"/>
      <c r="AB954" s="33"/>
      <c r="AC954" s="35"/>
      <c r="AD954" s="33"/>
      <c r="AE954" s="33"/>
      <c r="AF954" s="33"/>
      <c r="AG954" s="33"/>
      <c r="AH954" s="33"/>
      <c r="AI954" s="33"/>
      <c r="AJ954" s="36"/>
      <c r="AK954" s="10">
        <v>9</v>
      </c>
      <c r="AL954" s="11">
        <v>6</v>
      </c>
      <c r="AM954" s="11">
        <v>7</v>
      </c>
      <c r="AN954" s="11">
        <v>18</v>
      </c>
      <c r="AO954" s="11">
        <v>18</v>
      </c>
      <c r="AP954" s="11">
        <v>14</v>
      </c>
      <c r="AQ954" s="11">
        <v>39</v>
      </c>
      <c r="AR954" s="11">
        <v>32</v>
      </c>
      <c r="AS954" s="11">
        <v>36</v>
      </c>
      <c r="AT954" s="11">
        <v>30</v>
      </c>
      <c r="AU954" s="11">
        <v>24</v>
      </c>
      <c r="AV954" s="11">
        <v>32</v>
      </c>
      <c r="AW954" s="12">
        <v>27</v>
      </c>
      <c r="AX954" s="13">
        <v>38</v>
      </c>
      <c r="AY954" s="13">
        <v>68</v>
      </c>
      <c r="AZ954" s="13">
        <v>66</v>
      </c>
      <c r="BA954" s="13">
        <v>64</v>
      </c>
      <c r="BB954" s="14">
        <v>62</v>
      </c>
      <c r="BC954" s="19">
        <f t="shared" si="74"/>
        <v>68</v>
      </c>
      <c r="BD954" s="55">
        <f t="shared" si="72"/>
        <v>1.0517050990581358</v>
      </c>
      <c r="BE954" s="19">
        <f t="shared" si="73"/>
        <v>1.0823968821045793</v>
      </c>
      <c r="BF954" s="19">
        <f t="shared" si="75"/>
        <v>1.0754400779473856</v>
      </c>
      <c r="BG954" s="19">
        <f t="shared" si="76"/>
        <v>1.0688924975641443</v>
      </c>
    </row>
    <row r="955" spans="1:59">
      <c r="A955" s="24">
        <v>954</v>
      </c>
      <c r="B955" s="31">
        <v>2009129</v>
      </c>
      <c r="C955" s="32" t="s">
        <v>953</v>
      </c>
      <c r="D955" s="21">
        <v>6</v>
      </c>
      <c r="E955" s="22">
        <v>7</v>
      </c>
      <c r="F955" s="22">
        <v>16</v>
      </c>
      <c r="G955" s="22">
        <v>17</v>
      </c>
      <c r="H955" s="22">
        <v>24</v>
      </c>
      <c r="I955" s="22">
        <v>25</v>
      </c>
      <c r="J955" s="23">
        <v>7</v>
      </c>
      <c r="Q955" s="33"/>
      <c r="R955" s="33"/>
      <c r="S955" s="33"/>
      <c r="T955" s="33"/>
      <c r="U955" s="33"/>
      <c r="V955" s="33"/>
      <c r="X955" s="34"/>
      <c r="Y955" s="33"/>
      <c r="Z955" s="33"/>
      <c r="AA955" s="33"/>
      <c r="AB955" s="33"/>
      <c r="AC955" s="35"/>
      <c r="AD955" s="33"/>
      <c r="AE955" s="33"/>
      <c r="AF955" s="33"/>
      <c r="AG955" s="33"/>
      <c r="AH955" s="33"/>
      <c r="AI955" s="33"/>
      <c r="AJ955" s="36"/>
      <c r="AK955" s="10">
        <v>5</v>
      </c>
      <c r="AL955" s="11">
        <v>7</v>
      </c>
      <c r="AM955" s="11">
        <v>10</v>
      </c>
      <c r="AN955" s="11">
        <v>11</v>
      </c>
      <c r="AO955" s="11">
        <v>18</v>
      </c>
      <c r="AP955" s="11">
        <v>15</v>
      </c>
      <c r="AQ955" s="11">
        <v>41</v>
      </c>
      <c r="AR955" s="11">
        <v>35</v>
      </c>
      <c r="AS955" s="11">
        <v>29</v>
      </c>
      <c r="AT955" s="11">
        <v>23</v>
      </c>
      <c r="AU955" s="11">
        <v>43</v>
      </c>
      <c r="AV955" s="11">
        <v>39</v>
      </c>
      <c r="AW955" s="12">
        <v>35</v>
      </c>
      <c r="AX955" s="13">
        <v>31</v>
      </c>
      <c r="AY955" s="13">
        <v>44</v>
      </c>
      <c r="AZ955" s="13">
        <v>59</v>
      </c>
      <c r="BA955" s="13">
        <v>57</v>
      </c>
      <c r="BB955" s="14">
        <v>55</v>
      </c>
      <c r="BC955" s="19">
        <f t="shared" si="74"/>
        <v>44</v>
      </c>
      <c r="BD955" s="55">
        <f t="shared" si="72"/>
        <v>1.0598895745371872</v>
      </c>
      <c r="BE955" s="19">
        <f t="shared" si="73"/>
        <v>1.0619356934069504</v>
      </c>
      <c r="BF955" s="19">
        <f t="shared" si="75"/>
        <v>1.0648002598246185</v>
      </c>
      <c r="BG955" s="19">
        <f t="shared" si="76"/>
        <v>1.0631633647288081</v>
      </c>
    </row>
    <row r="956" spans="1:59">
      <c r="A956" s="24">
        <v>955</v>
      </c>
      <c r="B956" s="31">
        <v>2009130</v>
      </c>
      <c r="C956" s="32" t="s">
        <v>954</v>
      </c>
      <c r="D956" s="21">
        <v>2</v>
      </c>
      <c r="E956" s="22">
        <v>3</v>
      </c>
      <c r="F956" s="22">
        <v>7</v>
      </c>
      <c r="G956" s="22">
        <v>12</v>
      </c>
      <c r="H956" s="22">
        <v>13</v>
      </c>
      <c r="I956" s="22">
        <v>30</v>
      </c>
      <c r="J956" s="23">
        <v>11</v>
      </c>
      <c r="Q956" s="33"/>
      <c r="R956" s="33"/>
      <c r="S956" s="33"/>
      <c r="T956" s="33"/>
      <c r="U956" s="33"/>
      <c r="V956" s="33"/>
      <c r="X956" s="34"/>
      <c r="Y956" s="33"/>
      <c r="Z956" s="33"/>
      <c r="AA956" s="33"/>
      <c r="AB956" s="33"/>
      <c r="AC956" s="35"/>
      <c r="AD956" s="33"/>
      <c r="AE956" s="33"/>
      <c r="AF956" s="33"/>
      <c r="AG956" s="33"/>
      <c r="AH956" s="33"/>
      <c r="AI956" s="33"/>
      <c r="AJ956" s="36"/>
      <c r="AK956" s="10">
        <v>4</v>
      </c>
      <c r="AL956" s="11">
        <v>11</v>
      </c>
      <c r="AM956" s="11">
        <v>12</v>
      </c>
      <c r="AN956" s="11">
        <v>7</v>
      </c>
      <c r="AO956" s="11">
        <v>18</v>
      </c>
      <c r="AP956" s="11">
        <v>27</v>
      </c>
      <c r="AQ956" s="11">
        <v>22</v>
      </c>
      <c r="AR956" s="11">
        <v>17</v>
      </c>
      <c r="AS956" s="11">
        <v>23</v>
      </c>
      <c r="AT956" s="11">
        <v>19</v>
      </c>
      <c r="AU956" s="11">
        <v>28</v>
      </c>
      <c r="AV956" s="11">
        <v>39</v>
      </c>
      <c r="AW956" s="12">
        <v>37</v>
      </c>
      <c r="AX956" s="13">
        <v>51</v>
      </c>
      <c r="AY956" s="13">
        <v>50</v>
      </c>
      <c r="AZ956" s="13">
        <v>49</v>
      </c>
      <c r="BA956" s="13">
        <v>48</v>
      </c>
      <c r="BB956" s="14">
        <v>47</v>
      </c>
      <c r="BC956" s="19">
        <f t="shared" si="74"/>
        <v>50</v>
      </c>
      <c r="BD956" s="55">
        <f t="shared" si="72"/>
        <v>1.0803507632348164</v>
      </c>
      <c r="BE956" s="19">
        <f t="shared" si="73"/>
        <v>1.0578434556674245</v>
      </c>
      <c r="BF956" s="19">
        <f t="shared" si="75"/>
        <v>1.057434231893472</v>
      </c>
      <c r="BG956" s="19">
        <f t="shared" si="76"/>
        <v>1.057434231893472</v>
      </c>
    </row>
    <row r="957" spans="1:59">
      <c r="A957" s="24">
        <v>956</v>
      </c>
      <c r="B957" s="31">
        <v>2009131</v>
      </c>
      <c r="C957" s="32" t="s">
        <v>955</v>
      </c>
      <c r="D957" s="21">
        <v>16</v>
      </c>
      <c r="E957" s="22">
        <v>23</v>
      </c>
      <c r="F957" s="22">
        <v>25</v>
      </c>
      <c r="G957" s="22">
        <v>26</v>
      </c>
      <c r="H957" s="22">
        <v>32</v>
      </c>
      <c r="I957" s="22">
        <v>33</v>
      </c>
      <c r="J957" s="23">
        <v>5</v>
      </c>
      <c r="Q957" s="33"/>
      <c r="R957" s="33"/>
      <c r="S957" s="33"/>
      <c r="T957" s="33"/>
      <c r="U957" s="33"/>
      <c r="V957" s="33"/>
      <c r="X957" s="34"/>
      <c r="Y957" s="33"/>
      <c r="Z957" s="33"/>
      <c r="AA957" s="33"/>
      <c r="AB957" s="33"/>
      <c r="AC957" s="35"/>
      <c r="AD957" s="33"/>
      <c r="AE957" s="33"/>
      <c r="AF957" s="33"/>
      <c r="AG957" s="33"/>
      <c r="AH957" s="33"/>
      <c r="AI957" s="33"/>
      <c r="AJ957" s="36"/>
      <c r="AK957" s="10">
        <v>8</v>
      </c>
      <c r="AL957" s="11">
        <v>7</v>
      </c>
      <c r="AM957" s="11">
        <v>10</v>
      </c>
      <c r="AN957" s="11">
        <v>17</v>
      </c>
      <c r="AO957" s="11">
        <v>22</v>
      </c>
      <c r="AP957" s="11">
        <v>11</v>
      </c>
      <c r="AQ957" s="11">
        <v>38</v>
      </c>
      <c r="AR957" s="11">
        <v>25</v>
      </c>
      <c r="AS957" s="11">
        <v>23</v>
      </c>
      <c r="AT957" s="11">
        <v>35</v>
      </c>
      <c r="AU957" s="11">
        <v>38</v>
      </c>
      <c r="AV957" s="11">
        <v>43</v>
      </c>
      <c r="AW957" s="12">
        <v>35</v>
      </c>
      <c r="AX957" s="13">
        <v>27</v>
      </c>
      <c r="AY957" s="13">
        <v>70</v>
      </c>
      <c r="AZ957" s="13">
        <v>65</v>
      </c>
      <c r="BA957" s="13">
        <v>60</v>
      </c>
      <c r="BB957" s="14">
        <v>55</v>
      </c>
      <c r="BC957" s="19">
        <f t="shared" si="74"/>
        <v>70</v>
      </c>
      <c r="BD957" s="55">
        <f t="shared" si="72"/>
        <v>1.2358557973367976</v>
      </c>
      <c r="BE957" s="19">
        <f t="shared" si="73"/>
        <v>1.113088665151023</v>
      </c>
      <c r="BF957" s="19">
        <f t="shared" si="75"/>
        <v>1.0868983436180577</v>
      </c>
      <c r="BG957" s="19">
        <f t="shared" si="76"/>
        <v>1.0664371549204286</v>
      </c>
    </row>
    <row r="958" spans="1:59">
      <c r="A958" s="24">
        <v>957</v>
      </c>
      <c r="B958" s="31">
        <v>2009132</v>
      </c>
      <c r="C958" s="32" t="s">
        <v>956</v>
      </c>
      <c r="D958" s="21">
        <v>4</v>
      </c>
      <c r="E958" s="22">
        <v>14</v>
      </c>
      <c r="F958" s="22">
        <v>15</v>
      </c>
      <c r="G958" s="22">
        <v>21</v>
      </c>
      <c r="H958" s="22">
        <v>23</v>
      </c>
      <c r="I958" s="22">
        <v>30</v>
      </c>
      <c r="J958" s="23">
        <v>7</v>
      </c>
      <c r="Q958" s="33"/>
      <c r="R958" s="33"/>
      <c r="S958" s="33"/>
      <c r="T958" s="33"/>
      <c r="U958" s="33"/>
      <c r="V958" s="33"/>
      <c r="X958" s="34"/>
      <c r="Y958" s="33"/>
      <c r="Z958" s="33"/>
      <c r="AA958" s="33"/>
      <c r="AB958" s="33"/>
      <c r="AC958" s="35"/>
      <c r="AD958" s="33"/>
      <c r="AE958" s="33"/>
      <c r="AF958" s="33"/>
      <c r="AG958" s="33"/>
      <c r="AH958" s="33"/>
      <c r="AI958" s="33"/>
      <c r="AJ958" s="36"/>
      <c r="AK958" s="10">
        <v>5</v>
      </c>
      <c r="AL958" s="11">
        <v>11</v>
      </c>
      <c r="AM958" s="11">
        <v>12</v>
      </c>
      <c r="AN958" s="11">
        <v>17</v>
      </c>
      <c r="AO958" s="11">
        <v>9</v>
      </c>
      <c r="AP958" s="11">
        <v>35</v>
      </c>
      <c r="AQ958" s="11">
        <v>26</v>
      </c>
      <c r="AR958" s="11">
        <v>17</v>
      </c>
      <c r="AS958" s="11">
        <v>30</v>
      </c>
      <c r="AT958" s="11">
        <v>35</v>
      </c>
      <c r="AU958" s="11">
        <v>29</v>
      </c>
      <c r="AV958" s="11">
        <v>23</v>
      </c>
      <c r="AW958" s="12">
        <v>32</v>
      </c>
      <c r="AX958" s="13">
        <v>59</v>
      </c>
      <c r="AY958" s="13">
        <v>56</v>
      </c>
      <c r="AZ958" s="13">
        <v>53</v>
      </c>
      <c r="BA958" s="13">
        <v>50</v>
      </c>
      <c r="BB958" s="14">
        <v>47</v>
      </c>
      <c r="BC958" s="19">
        <f t="shared" si="74"/>
        <v>56</v>
      </c>
      <c r="BD958" s="55">
        <f t="shared" si="72"/>
        <v>1.1785644689834363</v>
      </c>
      <c r="BE958" s="19">
        <f t="shared" si="73"/>
        <v>1.0762585254952908</v>
      </c>
      <c r="BF958" s="19">
        <f t="shared" si="75"/>
        <v>1.0942643715492042</v>
      </c>
      <c r="BG958" s="19">
        <f t="shared" si="76"/>
        <v>1.0676648262422865</v>
      </c>
    </row>
    <row r="959" spans="1:59">
      <c r="A959" s="24">
        <v>958</v>
      </c>
      <c r="B959" s="31">
        <v>2009133</v>
      </c>
      <c r="C959" s="32" t="s">
        <v>957</v>
      </c>
      <c r="D959" s="21">
        <v>5</v>
      </c>
      <c r="E959" s="22">
        <v>9</v>
      </c>
      <c r="F959" s="22">
        <v>13</v>
      </c>
      <c r="G959" s="22">
        <v>18</v>
      </c>
      <c r="H959" s="22">
        <v>20</v>
      </c>
      <c r="I959" s="22">
        <v>32</v>
      </c>
      <c r="J959" s="23">
        <v>1</v>
      </c>
      <c r="Q959" s="33"/>
      <c r="R959" s="33"/>
      <c r="S959" s="33"/>
      <c r="T959" s="33"/>
      <c r="U959" s="33"/>
      <c r="V959" s="33"/>
      <c r="X959" s="34"/>
      <c r="Y959" s="33"/>
      <c r="Z959" s="33"/>
      <c r="AA959" s="33"/>
      <c r="AB959" s="33"/>
      <c r="AC959" s="35"/>
      <c r="AD959" s="33"/>
      <c r="AE959" s="33"/>
      <c r="AF959" s="33"/>
      <c r="AG959" s="33"/>
      <c r="AH959" s="33"/>
      <c r="AI959" s="33"/>
      <c r="AJ959" s="36"/>
      <c r="AK959" s="10">
        <v>7</v>
      </c>
      <c r="AL959" s="11">
        <v>5</v>
      </c>
      <c r="AM959" s="11">
        <v>12</v>
      </c>
      <c r="AN959" s="11">
        <v>13</v>
      </c>
      <c r="AO959" s="11">
        <v>27</v>
      </c>
      <c r="AP959" s="11">
        <v>17</v>
      </c>
      <c r="AQ959" s="11">
        <v>16</v>
      </c>
      <c r="AR959" s="11">
        <v>27</v>
      </c>
      <c r="AS959" s="11">
        <v>42</v>
      </c>
      <c r="AT959" s="11">
        <v>37</v>
      </c>
      <c r="AU959" s="11">
        <v>32</v>
      </c>
      <c r="AV959" s="11">
        <v>41</v>
      </c>
      <c r="AW959" s="12">
        <v>37</v>
      </c>
      <c r="AX959" s="13">
        <v>33</v>
      </c>
      <c r="AY959" s="13">
        <v>46</v>
      </c>
      <c r="AZ959" s="13">
        <v>43</v>
      </c>
      <c r="BA959" s="13">
        <v>59</v>
      </c>
      <c r="BB959" s="14">
        <v>57</v>
      </c>
      <c r="BC959" s="19">
        <f t="shared" si="74"/>
        <v>46</v>
      </c>
      <c r="BD959" s="55">
        <f t="shared" si="72"/>
        <v>1.0885352387138683</v>
      </c>
      <c r="BE959" s="19">
        <f t="shared" si="73"/>
        <v>1.0701201688860018</v>
      </c>
      <c r="BF959" s="19">
        <f t="shared" si="75"/>
        <v>1.0860798960701525</v>
      </c>
      <c r="BG959" s="19">
        <f t="shared" si="76"/>
        <v>1.0697109451120494</v>
      </c>
    </row>
    <row r="960" spans="1:59">
      <c r="A960" s="24">
        <v>959</v>
      </c>
      <c r="B960" s="31">
        <v>2009134</v>
      </c>
      <c r="C960" s="32" t="s">
        <v>958</v>
      </c>
      <c r="D960" s="21">
        <v>3</v>
      </c>
      <c r="E960" s="22">
        <v>5</v>
      </c>
      <c r="F960" s="22">
        <v>12</v>
      </c>
      <c r="G960" s="22">
        <v>15</v>
      </c>
      <c r="H960" s="22">
        <v>28</v>
      </c>
      <c r="I960" s="22">
        <v>33</v>
      </c>
      <c r="J960" s="23">
        <v>6</v>
      </c>
      <c r="Q960" s="33"/>
      <c r="R960" s="33"/>
      <c r="S960" s="33"/>
      <c r="T960" s="33"/>
      <c r="U960" s="33"/>
      <c r="V960" s="33"/>
      <c r="X960" s="34"/>
      <c r="Y960" s="33"/>
      <c r="Z960" s="33"/>
      <c r="AA960" s="33"/>
      <c r="AB960" s="33"/>
      <c r="AC960" s="35"/>
      <c r="AD960" s="33"/>
      <c r="AE960" s="33"/>
      <c r="AF960" s="33"/>
      <c r="AG960" s="33"/>
      <c r="AH960" s="33"/>
      <c r="AI960" s="33"/>
      <c r="AJ960" s="36"/>
      <c r="AK960" s="10">
        <v>3</v>
      </c>
      <c r="AL960" s="11">
        <v>8</v>
      </c>
      <c r="AM960" s="11">
        <v>11</v>
      </c>
      <c r="AN960" s="11">
        <v>18</v>
      </c>
      <c r="AO960" s="11">
        <v>19</v>
      </c>
      <c r="AP960" s="11">
        <v>24</v>
      </c>
      <c r="AQ960" s="11">
        <v>24</v>
      </c>
      <c r="AR960" s="11">
        <v>26</v>
      </c>
      <c r="AS960" s="11">
        <v>19</v>
      </c>
      <c r="AT960" s="11">
        <v>24</v>
      </c>
      <c r="AU960" s="11">
        <v>31</v>
      </c>
      <c r="AV960" s="11">
        <v>26</v>
      </c>
      <c r="AW960" s="12">
        <v>36</v>
      </c>
      <c r="AX960" s="13">
        <v>48</v>
      </c>
      <c r="AY960" s="13">
        <v>62</v>
      </c>
      <c r="AZ960" s="13">
        <v>60</v>
      </c>
      <c r="BA960" s="13">
        <v>58</v>
      </c>
      <c r="BB960" s="14">
        <v>56</v>
      </c>
      <c r="BC960" s="19">
        <f t="shared" si="74"/>
        <v>62</v>
      </c>
      <c r="BD960" s="55">
        <f t="shared" si="72"/>
        <v>1.1621955180253329</v>
      </c>
      <c r="BE960" s="19">
        <f t="shared" si="73"/>
        <v>1.1110425462812601</v>
      </c>
      <c r="BF960" s="19">
        <f t="shared" si="75"/>
        <v>1.0950828190971096</v>
      </c>
      <c r="BG960" s="19">
        <f t="shared" si="76"/>
        <v>1.0713478402078598</v>
      </c>
    </row>
    <row r="961" spans="1:59">
      <c r="A961" s="24">
        <v>960</v>
      </c>
      <c r="B961" s="31">
        <v>2009135</v>
      </c>
      <c r="C961" s="32" t="s">
        <v>959</v>
      </c>
      <c r="D961" s="21">
        <v>1</v>
      </c>
      <c r="E961" s="22">
        <v>3</v>
      </c>
      <c r="F961" s="22">
        <v>14</v>
      </c>
      <c r="G961" s="22">
        <v>19</v>
      </c>
      <c r="H961" s="22">
        <v>30</v>
      </c>
      <c r="I961" s="22">
        <v>33</v>
      </c>
      <c r="J961" s="23">
        <v>16</v>
      </c>
      <c r="Q961" s="33"/>
      <c r="R961" s="33"/>
      <c r="S961" s="33"/>
      <c r="T961" s="33"/>
      <c r="U961" s="33"/>
      <c r="V961" s="33"/>
      <c r="X961" s="34"/>
      <c r="Y961" s="33"/>
      <c r="Z961" s="33"/>
      <c r="AA961" s="33"/>
      <c r="AB961" s="33"/>
      <c r="AC961" s="35"/>
      <c r="AD961" s="33"/>
      <c r="AE961" s="33"/>
      <c r="AF961" s="33"/>
      <c r="AG961" s="33"/>
      <c r="AH961" s="33"/>
      <c r="AI961" s="33"/>
      <c r="AJ961" s="36"/>
      <c r="AK961" s="10">
        <v>4</v>
      </c>
      <c r="AL961" s="11">
        <v>12</v>
      </c>
      <c r="AM961" s="11">
        <v>15</v>
      </c>
      <c r="AN961" s="11">
        <v>10</v>
      </c>
      <c r="AO961" s="11">
        <v>16</v>
      </c>
      <c r="AP961" s="11">
        <v>20</v>
      </c>
      <c r="AQ961" s="11">
        <v>19</v>
      </c>
      <c r="AR961" s="11">
        <v>20</v>
      </c>
      <c r="AS961" s="11">
        <v>23</v>
      </c>
      <c r="AT961" s="11">
        <v>28</v>
      </c>
      <c r="AU961" s="11">
        <v>22</v>
      </c>
      <c r="AV961" s="11">
        <v>16</v>
      </c>
      <c r="AW961" s="12">
        <v>25</v>
      </c>
      <c r="AX961" s="13">
        <v>36</v>
      </c>
      <c r="AY961" s="13">
        <v>49</v>
      </c>
      <c r="AZ961" s="13">
        <v>46</v>
      </c>
      <c r="BA961" s="13">
        <v>43</v>
      </c>
      <c r="BB961" s="14">
        <v>60</v>
      </c>
      <c r="BC961" s="19">
        <f t="shared" si="74"/>
        <v>49</v>
      </c>
      <c r="BD961" s="55">
        <f t="shared" si="72"/>
        <v>1.1581032802858071</v>
      </c>
      <c r="BE961" s="19">
        <f t="shared" si="73"/>
        <v>1.1192270217603117</v>
      </c>
      <c r="BF961" s="19">
        <f t="shared" si="75"/>
        <v>1.0885352387138683</v>
      </c>
      <c r="BG961" s="19">
        <f t="shared" si="76"/>
        <v>1.0750308541734328</v>
      </c>
    </row>
    <row r="962" spans="1:59">
      <c r="A962" s="24">
        <v>961</v>
      </c>
      <c r="B962" s="31">
        <v>2009136</v>
      </c>
      <c r="C962" s="32" t="s">
        <v>960</v>
      </c>
      <c r="D962" s="21">
        <v>1</v>
      </c>
      <c r="E962" s="22">
        <v>4</v>
      </c>
      <c r="F962" s="22">
        <v>14</v>
      </c>
      <c r="G962" s="22">
        <v>22</v>
      </c>
      <c r="H962" s="22">
        <v>30</v>
      </c>
      <c r="I962" s="22">
        <v>33</v>
      </c>
      <c r="J962" s="23">
        <v>1</v>
      </c>
      <c r="Q962" s="33"/>
      <c r="R962" s="33"/>
      <c r="S962" s="33"/>
      <c r="T962" s="33"/>
      <c r="U962" s="33"/>
      <c r="V962" s="33"/>
      <c r="X962" s="34"/>
      <c r="Y962" s="33"/>
      <c r="Z962" s="33"/>
      <c r="AA962" s="33"/>
      <c r="AB962" s="33"/>
      <c r="AC962" s="35"/>
      <c r="AD962" s="33"/>
      <c r="AE962" s="33"/>
      <c r="AF962" s="33"/>
      <c r="AG962" s="33"/>
      <c r="AH962" s="33"/>
      <c r="AI962" s="33"/>
      <c r="AJ962" s="36"/>
      <c r="AK962" s="10">
        <v>5</v>
      </c>
      <c r="AL962" s="11">
        <v>8</v>
      </c>
      <c r="AM962" s="11">
        <v>14</v>
      </c>
      <c r="AN962" s="11">
        <v>14</v>
      </c>
      <c r="AO962" s="11">
        <v>13</v>
      </c>
      <c r="AP962" s="11">
        <v>24</v>
      </c>
      <c r="AQ962" s="11">
        <v>23</v>
      </c>
      <c r="AR962" s="11">
        <v>14</v>
      </c>
      <c r="AS962" s="11">
        <v>16</v>
      </c>
      <c r="AT962" s="11">
        <v>32</v>
      </c>
      <c r="AU962" s="11">
        <v>26</v>
      </c>
      <c r="AV962" s="11">
        <v>20</v>
      </c>
      <c r="AW962" s="12">
        <v>29</v>
      </c>
      <c r="AX962" s="13">
        <v>40</v>
      </c>
      <c r="AY962" s="13">
        <v>53</v>
      </c>
      <c r="AZ962" s="13">
        <v>50</v>
      </c>
      <c r="BA962" s="13">
        <v>47</v>
      </c>
      <c r="BB962" s="14">
        <v>44</v>
      </c>
      <c r="BC962" s="19">
        <f t="shared" si="74"/>
        <v>53</v>
      </c>
      <c r="BD962" s="55">
        <f t="shared" si="72"/>
        <v>1.0885352387138683</v>
      </c>
      <c r="BE962" s="19">
        <f t="shared" si="73"/>
        <v>1.1621955180253329</v>
      </c>
      <c r="BF962" s="19">
        <f t="shared" si="75"/>
        <v>1.0909905813575835</v>
      </c>
      <c r="BG962" s="19">
        <f t="shared" si="76"/>
        <v>1.0729847353036699</v>
      </c>
    </row>
    <row r="963" spans="1:59">
      <c r="A963" s="24">
        <v>962</v>
      </c>
      <c r="B963" s="31">
        <v>2009137</v>
      </c>
      <c r="C963" s="32" t="s">
        <v>961</v>
      </c>
      <c r="D963" s="21">
        <v>8</v>
      </c>
      <c r="E963" s="22">
        <v>12</v>
      </c>
      <c r="F963" s="22">
        <v>14</v>
      </c>
      <c r="G963" s="22">
        <v>15</v>
      </c>
      <c r="H963" s="22">
        <v>17</v>
      </c>
      <c r="I963" s="22">
        <v>21</v>
      </c>
      <c r="J963" s="23">
        <v>1</v>
      </c>
      <c r="Q963" s="33"/>
      <c r="R963" s="33"/>
      <c r="S963" s="33"/>
      <c r="T963" s="33"/>
      <c r="U963" s="33"/>
      <c r="V963" s="33"/>
      <c r="X963" s="34"/>
      <c r="Y963" s="33"/>
      <c r="Z963" s="33"/>
      <c r="AA963" s="33"/>
      <c r="AB963" s="33"/>
      <c r="AC963" s="35"/>
      <c r="AD963" s="33"/>
      <c r="AE963" s="33"/>
      <c r="AF963" s="33"/>
      <c r="AG963" s="33"/>
      <c r="AH963" s="33"/>
      <c r="AI963" s="33"/>
      <c r="AJ963" s="36"/>
      <c r="AK963" s="10">
        <v>6</v>
      </c>
      <c r="AL963" s="11">
        <v>7</v>
      </c>
      <c r="AM963" s="11">
        <v>12</v>
      </c>
      <c r="AN963" s="11">
        <v>15</v>
      </c>
      <c r="AO963" s="11">
        <v>10</v>
      </c>
      <c r="AP963" s="11">
        <v>23</v>
      </c>
      <c r="AQ963" s="11">
        <v>33</v>
      </c>
      <c r="AR963" s="11">
        <v>27</v>
      </c>
      <c r="AS963" s="11">
        <v>32</v>
      </c>
      <c r="AT963" s="11">
        <v>27</v>
      </c>
      <c r="AU963" s="11">
        <v>35</v>
      </c>
      <c r="AV963" s="11">
        <v>31</v>
      </c>
      <c r="AW963" s="12">
        <v>42</v>
      </c>
      <c r="AX963" s="13">
        <v>55</v>
      </c>
      <c r="AY963" s="13">
        <v>53</v>
      </c>
      <c r="AZ963" s="13">
        <v>69</v>
      </c>
      <c r="BA963" s="13">
        <v>68</v>
      </c>
      <c r="BB963" s="14">
        <v>67</v>
      </c>
      <c r="BC963" s="19">
        <f t="shared" si="74"/>
        <v>53</v>
      </c>
      <c r="BD963" s="55">
        <f t="shared" si="72"/>
        <v>1.0762585254952908</v>
      </c>
      <c r="BE963" s="19">
        <f t="shared" si="73"/>
        <v>1.1274114972393634</v>
      </c>
      <c r="BF963" s="19">
        <f t="shared" si="75"/>
        <v>1.0942643715492042</v>
      </c>
      <c r="BG963" s="19">
        <f t="shared" si="76"/>
        <v>1.0705293926599546</v>
      </c>
    </row>
    <row r="964" spans="1:59">
      <c r="A964" s="24">
        <v>963</v>
      </c>
      <c r="B964" s="31">
        <v>2009138</v>
      </c>
      <c r="C964" s="32" t="s">
        <v>962</v>
      </c>
      <c r="D964" s="21">
        <v>4</v>
      </c>
      <c r="E964" s="22">
        <v>7</v>
      </c>
      <c r="F964" s="22">
        <v>14</v>
      </c>
      <c r="G964" s="22">
        <v>26</v>
      </c>
      <c r="H964" s="22">
        <v>32</v>
      </c>
      <c r="I964" s="22">
        <v>33</v>
      </c>
      <c r="J964" s="23">
        <v>14</v>
      </c>
      <c r="Q964" s="33"/>
      <c r="R964" s="33"/>
      <c r="S964" s="33"/>
      <c r="T964" s="33"/>
      <c r="U964" s="33"/>
      <c r="V964" s="33"/>
      <c r="X964" s="34"/>
      <c r="Y964" s="33"/>
      <c r="Z964" s="33"/>
      <c r="AA964" s="33"/>
      <c r="AB964" s="33"/>
      <c r="AC964" s="35"/>
      <c r="AD964" s="33"/>
      <c r="AE964" s="33"/>
      <c r="AF964" s="33"/>
      <c r="AG964" s="33"/>
      <c r="AH964" s="33"/>
      <c r="AI964" s="33"/>
      <c r="AJ964" s="36"/>
      <c r="AK964" s="10">
        <v>8</v>
      </c>
      <c r="AL964" s="11">
        <v>8</v>
      </c>
      <c r="AM964" s="11">
        <v>16</v>
      </c>
      <c r="AN964" s="11">
        <v>14</v>
      </c>
      <c r="AO964" s="11">
        <v>18</v>
      </c>
      <c r="AP964" s="11">
        <v>20</v>
      </c>
      <c r="AQ964" s="11">
        <v>35</v>
      </c>
      <c r="AR964" s="11">
        <v>26</v>
      </c>
      <c r="AS964" s="11">
        <v>28</v>
      </c>
      <c r="AT964" s="11">
        <v>32</v>
      </c>
      <c r="AU964" s="11">
        <v>25</v>
      </c>
      <c r="AV964" s="11">
        <v>32</v>
      </c>
      <c r="AW964" s="12">
        <v>41</v>
      </c>
      <c r="AX964" s="13">
        <v>36</v>
      </c>
      <c r="AY964" s="13">
        <v>65</v>
      </c>
      <c r="AZ964" s="13">
        <v>62</v>
      </c>
      <c r="BA964" s="13">
        <v>59</v>
      </c>
      <c r="BB964" s="14">
        <v>56</v>
      </c>
      <c r="BC964" s="19">
        <f t="shared" si="74"/>
        <v>65</v>
      </c>
      <c r="BD964" s="55">
        <f t="shared" si="72"/>
        <v>1.1540110425462813</v>
      </c>
      <c r="BE964" s="19">
        <f t="shared" si="73"/>
        <v>1.1212731406300747</v>
      </c>
      <c r="BF964" s="19">
        <f t="shared" si="75"/>
        <v>1.1065410847677817</v>
      </c>
      <c r="BG964" s="19">
        <f t="shared" si="76"/>
        <v>1.0754400779473856</v>
      </c>
    </row>
    <row r="965" spans="1:59">
      <c r="A965" s="24">
        <v>964</v>
      </c>
      <c r="B965" s="31">
        <v>2009139</v>
      </c>
      <c r="C965" s="32" t="s">
        <v>963</v>
      </c>
      <c r="D965" s="21">
        <v>1</v>
      </c>
      <c r="E965" s="22">
        <v>5</v>
      </c>
      <c r="F965" s="22">
        <v>15</v>
      </c>
      <c r="G965" s="22">
        <v>17</v>
      </c>
      <c r="H965" s="22">
        <v>27</v>
      </c>
      <c r="I965" s="22">
        <v>29</v>
      </c>
      <c r="J965" s="23">
        <v>2</v>
      </c>
      <c r="Q965" s="33"/>
      <c r="R965" s="33"/>
      <c r="S965" s="33"/>
      <c r="T965" s="33"/>
      <c r="U965" s="33"/>
      <c r="V965" s="33"/>
      <c r="X965" s="34"/>
      <c r="Y965" s="33"/>
      <c r="Z965" s="33"/>
      <c r="AA965" s="33"/>
      <c r="AB965" s="33"/>
      <c r="AC965" s="35"/>
      <c r="AD965" s="33"/>
      <c r="AE965" s="33"/>
      <c r="AF965" s="33"/>
      <c r="AG965" s="33"/>
      <c r="AH965" s="33"/>
      <c r="AI965" s="33"/>
      <c r="AJ965" s="36"/>
      <c r="AK965" s="10">
        <v>7</v>
      </c>
      <c r="AL965" s="11">
        <v>10</v>
      </c>
      <c r="AM965" s="11">
        <v>9</v>
      </c>
      <c r="AN965" s="11">
        <v>22</v>
      </c>
      <c r="AO965" s="11">
        <v>17</v>
      </c>
      <c r="AP965" s="11">
        <v>22</v>
      </c>
      <c r="AQ965" s="11">
        <v>22</v>
      </c>
      <c r="AR965" s="11">
        <v>34</v>
      </c>
      <c r="AS965" s="11">
        <v>28</v>
      </c>
      <c r="AT965" s="11">
        <v>22</v>
      </c>
      <c r="AU965" s="11">
        <v>16</v>
      </c>
      <c r="AV965" s="11">
        <v>24</v>
      </c>
      <c r="AW965" s="12">
        <v>34</v>
      </c>
      <c r="AX965" s="13">
        <v>46</v>
      </c>
      <c r="AY965" s="13">
        <v>43</v>
      </c>
      <c r="AZ965" s="13">
        <v>58</v>
      </c>
      <c r="BA965" s="13">
        <v>56</v>
      </c>
      <c r="BB965" s="14">
        <v>54</v>
      </c>
      <c r="BC965" s="19">
        <f t="shared" si="74"/>
        <v>43</v>
      </c>
      <c r="BD965" s="55">
        <f t="shared" si="72"/>
        <v>1.0762585254952908</v>
      </c>
      <c r="BE965" s="19">
        <f t="shared" si="73"/>
        <v>1.1192270217603117</v>
      </c>
      <c r="BF965" s="19">
        <f t="shared" si="75"/>
        <v>1.0926274764533939</v>
      </c>
      <c r="BG965" s="19">
        <f t="shared" si="76"/>
        <v>1.0766677492692431</v>
      </c>
    </row>
    <row r="966" spans="1:59">
      <c r="A966" s="24">
        <v>965</v>
      </c>
      <c r="B966" s="31">
        <v>2009140</v>
      </c>
      <c r="C966" s="32" t="s">
        <v>964</v>
      </c>
      <c r="D966" s="21">
        <v>4</v>
      </c>
      <c r="E966" s="22">
        <v>5</v>
      </c>
      <c r="F966" s="22">
        <v>11</v>
      </c>
      <c r="G966" s="22">
        <v>18</v>
      </c>
      <c r="H966" s="22">
        <v>22</v>
      </c>
      <c r="I966" s="22">
        <v>33</v>
      </c>
      <c r="J966" s="23">
        <v>12</v>
      </c>
      <c r="Q966" s="33"/>
      <c r="R966" s="33"/>
      <c r="S966" s="33"/>
      <c r="T966" s="33"/>
      <c r="U966" s="33"/>
      <c r="V966" s="33"/>
      <c r="X966" s="34"/>
      <c r="Y966" s="33"/>
      <c r="Z966" s="33"/>
      <c r="AA966" s="33"/>
      <c r="AB966" s="33"/>
      <c r="AC966" s="35"/>
      <c r="AD966" s="33"/>
      <c r="AE966" s="33"/>
      <c r="AF966" s="33"/>
      <c r="AG966" s="33"/>
      <c r="AH966" s="33"/>
      <c r="AI966" s="33"/>
      <c r="AJ966" s="36"/>
      <c r="AK966" s="10">
        <v>6</v>
      </c>
      <c r="AL966" s="11">
        <v>9</v>
      </c>
      <c r="AM966" s="11">
        <v>13</v>
      </c>
      <c r="AN966" s="11">
        <v>21</v>
      </c>
      <c r="AO966" s="11">
        <v>23</v>
      </c>
      <c r="AP966" s="11">
        <v>21</v>
      </c>
      <c r="AQ966" s="11">
        <v>21</v>
      </c>
      <c r="AR966" s="11">
        <v>23</v>
      </c>
      <c r="AS966" s="11">
        <v>16</v>
      </c>
      <c r="AT966" s="11">
        <v>45</v>
      </c>
      <c r="AU966" s="11">
        <v>41</v>
      </c>
      <c r="AV966" s="11">
        <v>37</v>
      </c>
      <c r="AW966" s="12">
        <v>33</v>
      </c>
      <c r="AX966" s="13">
        <v>29</v>
      </c>
      <c r="AY966" s="13">
        <v>42</v>
      </c>
      <c r="AZ966" s="13">
        <v>39</v>
      </c>
      <c r="BA966" s="13">
        <v>55</v>
      </c>
      <c r="BB966" s="14">
        <v>53</v>
      </c>
      <c r="BC966" s="19">
        <f t="shared" si="74"/>
        <v>42</v>
      </c>
      <c r="BD966" s="55">
        <f t="shared" si="72"/>
        <v>1.04761286131861</v>
      </c>
      <c r="BE966" s="19">
        <f t="shared" si="73"/>
        <v>1.1028580708022084</v>
      </c>
      <c r="BF966" s="19">
        <f t="shared" si="75"/>
        <v>1.0877167911659629</v>
      </c>
      <c r="BG966" s="19">
        <f t="shared" si="76"/>
        <v>1.0725755115297175</v>
      </c>
    </row>
    <row r="967" spans="1:59">
      <c r="A967" s="24">
        <v>966</v>
      </c>
      <c r="B967" s="31">
        <v>2009141</v>
      </c>
      <c r="C967" s="32" t="s">
        <v>965</v>
      </c>
      <c r="D967" s="21">
        <v>2</v>
      </c>
      <c r="E967" s="22">
        <v>13</v>
      </c>
      <c r="F967" s="22">
        <v>21</v>
      </c>
      <c r="G967" s="22">
        <v>28</v>
      </c>
      <c r="H967" s="22">
        <v>29</v>
      </c>
      <c r="I967" s="22">
        <v>31</v>
      </c>
      <c r="J967" s="23">
        <v>9</v>
      </c>
      <c r="Q967" s="33"/>
      <c r="R967" s="33"/>
      <c r="S967" s="33"/>
      <c r="T967" s="33"/>
      <c r="U967" s="33"/>
      <c r="V967" s="33"/>
      <c r="X967" s="34"/>
      <c r="Y967" s="33"/>
      <c r="Z967" s="33"/>
      <c r="AA967" s="33"/>
      <c r="AB967" s="33"/>
      <c r="AC967" s="35"/>
      <c r="AD967" s="33"/>
      <c r="AE967" s="33"/>
      <c r="AF967" s="33"/>
      <c r="AG967" s="33"/>
      <c r="AH967" s="33"/>
      <c r="AI967" s="33"/>
      <c r="AJ967" s="36"/>
      <c r="AK967" s="10">
        <v>7</v>
      </c>
      <c r="AL967" s="11">
        <v>8</v>
      </c>
      <c r="AM967" s="11">
        <v>14</v>
      </c>
      <c r="AN967" s="11">
        <v>16</v>
      </c>
      <c r="AO967" s="11">
        <v>12</v>
      </c>
      <c r="AP967" s="11">
        <v>28</v>
      </c>
      <c r="AQ967" s="11">
        <v>16</v>
      </c>
      <c r="AR967" s="11">
        <v>24</v>
      </c>
      <c r="AS967" s="11">
        <v>36</v>
      </c>
      <c r="AT967" s="11">
        <v>28</v>
      </c>
      <c r="AU967" s="11">
        <v>20</v>
      </c>
      <c r="AV967" s="11">
        <v>26</v>
      </c>
      <c r="AW967" s="12">
        <v>49</v>
      </c>
      <c r="AX967" s="13">
        <v>60</v>
      </c>
      <c r="AY967" s="13">
        <v>56</v>
      </c>
      <c r="AZ967" s="13">
        <v>52</v>
      </c>
      <c r="BA967" s="13">
        <v>48</v>
      </c>
      <c r="BB967" s="14">
        <v>44</v>
      </c>
      <c r="BC967" s="19">
        <f t="shared" si="74"/>
        <v>56</v>
      </c>
      <c r="BD967" s="55">
        <f t="shared" si="72"/>
        <v>1.0598895745371872</v>
      </c>
      <c r="BE967" s="19">
        <f t="shared" si="73"/>
        <v>1.0742124066255279</v>
      </c>
      <c r="BF967" s="19">
        <f t="shared" si="75"/>
        <v>1.0991750568366352</v>
      </c>
      <c r="BG967" s="19">
        <f t="shared" si="76"/>
        <v>1.0725755115297175</v>
      </c>
    </row>
    <row r="968" spans="1:59">
      <c r="A968" s="24">
        <v>967</v>
      </c>
      <c r="B968" s="31">
        <v>2009142</v>
      </c>
      <c r="C968" s="32" t="s">
        <v>966</v>
      </c>
      <c r="D968" s="21">
        <v>7</v>
      </c>
      <c r="E968" s="22">
        <v>11</v>
      </c>
      <c r="F968" s="22">
        <v>15</v>
      </c>
      <c r="G968" s="22">
        <v>19</v>
      </c>
      <c r="H968" s="22">
        <v>20</v>
      </c>
      <c r="I968" s="22">
        <v>24</v>
      </c>
      <c r="J968" s="23">
        <v>13</v>
      </c>
      <c r="Q968" s="33"/>
      <c r="R968" s="33"/>
      <c r="S968" s="33"/>
      <c r="T968" s="33"/>
      <c r="U968" s="33"/>
      <c r="V968" s="33"/>
      <c r="X968" s="34"/>
      <c r="Y968" s="33"/>
      <c r="Z968" s="33"/>
      <c r="AA968" s="33"/>
      <c r="AB968" s="33"/>
      <c r="AC968" s="35"/>
      <c r="AD968" s="33"/>
      <c r="AE968" s="33"/>
      <c r="AF968" s="33"/>
      <c r="AG968" s="33"/>
      <c r="AH968" s="33"/>
      <c r="AI968" s="33"/>
      <c r="AJ968" s="36"/>
      <c r="AK968" s="10">
        <v>6</v>
      </c>
      <c r="AL968" s="11">
        <v>12</v>
      </c>
      <c r="AM968" s="11">
        <v>11</v>
      </c>
      <c r="AN968" s="11">
        <v>12</v>
      </c>
      <c r="AO968" s="11">
        <v>19</v>
      </c>
      <c r="AP968" s="11">
        <v>24</v>
      </c>
      <c r="AQ968" s="11">
        <v>24</v>
      </c>
      <c r="AR968" s="11">
        <v>26</v>
      </c>
      <c r="AS968" s="11">
        <v>30</v>
      </c>
      <c r="AT968" s="11">
        <v>36</v>
      </c>
      <c r="AU968" s="11">
        <v>44</v>
      </c>
      <c r="AV968" s="11">
        <v>40</v>
      </c>
      <c r="AW968" s="12">
        <v>36</v>
      </c>
      <c r="AX968" s="13">
        <v>48</v>
      </c>
      <c r="AY968" s="13">
        <v>45</v>
      </c>
      <c r="AZ968" s="13">
        <v>42</v>
      </c>
      <c r="BA968" s="13">
        <v>39</v>
      </c>
      <c r="BB968" s="14">
        <v>56</v>
      </c>
      <c r="BC968" s="19">
        <f t="shared" si="74"/>
        <v>45</v>
      </c>
      <c r="BD968" s="55">
        <f t="shared" si="72"/>
        <v>1.0271516726209808</v>
      </c>
      <c r="BE968" s="19">
        <f t="shared" si="73"/>
        <v>1.0517050990581358</v>
      </c>
      <c r="BF968" s="19">
        <f t="shared" si="75"/>
        <v>1.0901721338096786</v>
      </c>
      <c r="BG968" s="19">
        <f t="shared" si="76"/>
        <v>1.0729847353036699</v>
      </c>
    </row>
    <row r="969" spans="1:59">
      <c r="A969" s="24">
        <v>968</v>
      </c>
      <c r="B969" s="31">
        <v>2009143</v>
      </c>
      <c r="C969" s="32" t="s">
        <v>967</v>
      </c>
      <c r="D969" s="21">
        <v>5</v>
      </c>
      <c r="E969" s="22">
        <v>9</v>
      </c>
      <c r="F969" s="22">
        <v>11</v>
      </c>
      <c r="G969" s="22">
        <v>17</v>
      </c>
      <c r="H969" s="22">
        <v>23</v>
      </c>
      <c r="I969" s="22">
        <v>28</v>
      </c>
      <c r="J969" s="23">
        <v>10</v>
      </c>
      <c r="Q969" s="33"/>
      <c r="R969" s="33"/>
      <c r="S969" s="33"/>
      <c r="T969" s="33"/>
      <c r="U969" s="33"/>
      <c r="V969" s="33"/>
      <c r="X969" s="34"/>
      <c r="Y969" s="33"/>
      <c r="Z969" s="33"/>
      <c r="AA969" s="33"/>
      <c r="AB969" s="33"/>
      <c r="AC969" s="35"/>
      <c r="AD969" s="33"/>
      <c r="AE969" s="33"/>
      <c r="AF969" s="33"/>
      <c r="AG969" s="33"/>
      <c r="AH969" s="33"/>
      <c r="AI969" s="33"/>
      <c r="AJ969" s="36"/>
      <c r="AK969" s="10">
        <v>9</v>
      </c>
      <c r="AL969" s="11">
        <v>9</v>
      </c>
      <c r="AM969" s="11">
        <v>13</v>
      </c>
      <c r="AN969" s="11">
        <v>27</v>
      </c>
      <c r="AO969" s="11">
        <v>16</v>
      </c>
      <c r="AP969" s="11">
        <v>21</v>
      </c>
      <c r="AQ969" s="11">
        <v>21</v>
      </c>
      <c r="AR969" s="11">
        <v>33</v>
      </c>
      <c r="AS969" s="11">
        <v>27</v>
      </c>
      <c r="AT969" s="11">
        <v>45</v>
      </c>
      <c r="AU969" s="11">
        <v>41</v>
      </c>
      <c r="AV969" s="11">
        <v>37</v>
      </c>
      <c r="AW969" s="12">
        <v>48</v>
      </c>
      <c r="AX969" s="13">
        <v>45</v>
      </c>
      <c r="AY969" s="13">
        <v>42</v>
      </c>
      <c r="AZ969" s="13">
        <v>57</v>
      </c>
      <c r="BA969" s="13">
        <v>55</v>
      </c>
      <c r="BB969" s="14">
        <v>53</v>
      </c>
      <c r="BC969" s="19">
        <f t="shared" si="74"/>
        <v>42</v>
      </c>
      <c r="BD969" s="55">
        <f t="shared" si="72"/>
        <v>0.93303020461188702</v>
      </c>
      <c r="BE969" s="19">
        <f t="shared" si="73"/>
        <v>1.0435206235790842</v>
      </c>
      <c r="BF969" s="19">
        <f t="shared" si="75"/>
        <v>1.0680740500162391</v>
      </c>
      <c r="BG969" s="19">
        <f t="shared" si="76"/>
        <v>1.0656187073725234</v>
      </c>
    </row>
    <row r="970" spans="1:59">
      <c r="A970" s="24">
        <v>969</v>
      </c>
      <c r="B970" s="31">
        <v>2009144</v>
      </c>
      <c r="C970" s="32" t="s">
        <v>968</v>
      </c>
      <c r="D970" s="21">
        <v>1</v>
      </c>
      <c r="E970" s="22">
        <v>5</v>
      </c>
      <c r="F970" s="22">
        <v>10</v>
      </c>
      <c r="G970" s="22">
        <v>17</v>
      </c>
      <c r="H970" s="22">
        <v>18</v>
      </c>
      <c r="I970" s="22">
        <v>29</v>
      </c>
      <c r="J970" s="23">
        <v>12</v>
      </c>
      <c r="Q970" s="33"/>
      <c r="R970" s="33"/>
      <c r="S970" s="33"/>
      <c r="T970" s="33"/>
      <c r="U970" s="33"/>
      <c r="V970" s="33"/>
      <c r="X970" s="34"/>
      <c r="Y970" s="33"/>
      <c r="Z970" s="33"/>
      <c r="AA970" s="33"/>
      <c r="AB970" s="33"/>
      <c r="AC970" s="35"/>
      <c r="AD970" s="33"/>
      <c r="AE970" s="33"/>
      <c r="AF970" s="33"/>
      <c r="AG970" s="33"/>
      <c r="AH970" s="33"/>
      <c r="AI970" s="33"/>
      <c r="AJ970" s="36"/>
      <c r="AK970" s="10">
        <v>8</v>
      </c>
      <c r="AL970" s="11">
        <v>8</v>
      </c>
      <c r="AM970" s="11">
        <v>10</v>
      </c>
      <c r="AN970" s="11">
        <v>20</v>
      </c>
      <c r="AO970" s="11">
        <v>17</v>
      </c>
      <c r="AP970" s="11">
        <v>16</v>
      </c>
      <c r="AQ970" s="11">
        <v>17</v>
      </c>
      <c r="AR970" s="11">
        <v>30</v>
      </c>
      <c r="AS970" s="11">
        <v>36</v>
      </c>
      <c r="AT970" s="11">
        <v>32</v>
      </c>
      <c r="AU970" s="11">
        <v>28</v>
      </c>
      <c r="AV970" s="11">
        <v>24</v>
      </c>
      <c r="AW970" s="12">
        <v>35</v>
      </c>
      <c r="AX970" s="13">
        <v>32</v>
      </c>
      <c r="AY970" s="13">
        <v>29</v>
      </c>
      <c r="AZ970" s="13">
        <v>44</v>
      </c>
      <c r="BA970" s="13">
        <v>61</v>
      </c>
      <c r="BB970" s="14">
        <v>60</v>
      </c>
      <c r="BC970" s="19">
        <f t="shared" si="74"/>
        <v>29</v>
      </c>
      <c r="BD970" s="55">
        <f t="shared" si="72"/>
        <v>0.87573887625852542</v>
      </c>
      <c r="BE970" s="19">
        <f t="shared" si="73"/>
        <v>0.9759987008769081</v>
      </c>
      <c r="BF970" s="19">
        <f t="shared" si="75"/>
        <v>1.04761286131861</v>
      </c>
      <c r="BG970" s="19">
        <f t="shared" si="76"/>
        <v>1.0541604417018513</v>
      </c>
    </row>
    <row r="971" spans="1:59">
      <c r="A971" s="24">
        <v>970</v>
      </c>
      <c r="B971" s="31">
        <v>2009145</v>
      </c>
      <c r="C971" s="32" t="s">
        <v>969</v>
      </c>
      <c r="D971" s="21">
        <v>3</v>
      </c>
      <c r="E971" s="22">
        <v>5</v>
      </c>
      <c r="F971" s="22">
        <v>11</v>
      </c>
      <c r="G971" s="22">
        <v>15</v>
      </c>
      <c r="H971" s="22">
        <v>26</v>
      </c>
      <c r="I971" s="22">
        <v>33</v>
      </c>
      <c r="J971" s="23">
        <v>11</v>
      </c>
      <c r="Q971" s="33"/>
      <c r="R971" s="33"/>
      <c r="S971" s="33"/>
      <c r="T971" s="33"/>
      <c r="U971" s="33"/>
      <c r="V971" s="33"/>
      <c r="X971" s="34"/>
      <c r="Y971" s="33"/>
      <c r="Z971" s="33"/>
      <c r="AA971" s="33"/>
      <c r="AB971" s="33"/>
      <c r="AC971" s="35"/>
      <c r="AD971" s="33"/>
      <c r="AE971" s="33"/>
      <c r="AF971" s="33"/>
      <c r="AG971" s="33"/>
      <c r="AH971" s="33"/>
      <c r="AI971" s="33"/>
      <c r="AJ971" s="36"/>
      <c r="AK971" s="10">
        <v>6</v>
      </c>
      <c r="AL971" s="11">
        <v>13</v>
      </c>
      <c r="AM971" s="11">
        <v>8</v>
      </c>
      <c r="AN971" s="11">
        <v>21</v>
      </c>
      <c r="AO971" s="11">
        <v>23</v>
      </c>
      <c r="AP971" s="11">
        <v>21</v>
      </c>
      <c r="AQ971" s="11">
        <v>30</v>
      </c>
      <c r="AR971" s="11">
        <v>23</v>
      </c>
      <c r="AS971" s="11">
        <v>16</v>
      </c>
      <c r="AT971" s="11">
        <v>33</v>
      </c>
      <c r="AU971" s="11">
        <v>28</v>
      </c>
      <c r="AV971" s="11">
        <v>37</v>
      </c>
      <c r="AW971" s="12">
        <v>33</v>
      </c>
      <c r="AX971" s="13">
        <v>45</v>
      </c>
      <c r="AY971" s="13">
        <v>59</v>
      </c>
      <c r="AZ971" s="13">
        <v>57</v>
      </c>
      <c r="BA971" s="13">
        <v>55</v>
      </c>
      <c r="BB971" s="14">
        <v>53</v>
      </c>
      <c r="BC971" s="19">
        <f t="shared" si="74"/>
        <v>59</v>
      </c>
      <c r="BD971" s="55">
        <f t="shared" si="72"/>
        <v>0.9453069178304645</v>
      </c>
      <c r="BE971" s="19">
        <f t="shared" si="73"/>
        <v>0.99645988957453724</v>
      </c>
      <c r="BF971" s="19">
        <f t="shared" si="75"/>
        <v>1.0533419941539459</v>
      </c>
      <c r="BG971" s="19">
        <f t="shared" si="76"/>
        <v>1.0488405326404677</v>
      </c>
    </row>
    <row r="972" spans="1:59">
      <c r="A972" s="24">
        <v>971</v>
      </c>
      <c r="B972" s="31">
        <v>2009146</v>
      </c>
      <c r="C972" s="32" t="s">
        <v>970</v>
      </c>
      <c r="D972" s="21">
        <v>3</v>
      </c>
      <c r="E972" s="22">
        <v>9</v>
      </c>
      <c r="F972" s="22">
        <v>16</v>
      </c>
      <c r="G972" s="22">
        <v>20</v>
      </c>
      <c r="H972" s="22">
        <v>22</v>
      </c>
      <c r="I972" s="22">
        <v>33</v>
      </c>
      <c r="J972" s="23">
        <v>15</v>
      </c>
      <c r="Q972" s="33"/>
      <c r="R972" s="33"/>
      <c r="S972" s="33"/>
      <c r="T972" s="33"/>
      <c r="U972" s="33"/>
      <c r="V972" s="33"/>
      <c r="X972" s="34"/>
      <c r="Y972" s="33"/>
      <c r="Z972" s="33"/>
      <c r="AA972" s="33"/>
      <c r="AB972" s="33"/>
      <c r="AC972" s="35"/>
      <c r="AD972" s="33"/>
      <c r="AE972" s="33"/>
      <c r="AF972" s="33"/>
      <c r="AG972" s="33"/>
      <c r="AH972" s="33"/>
      <c r="AI972" s="33"/>
      <c r="AJ972" s="36"/>
      <c r="AK972" s="10">
        <v>4</v>
      </c>
      <c r="AL972" s="11">
        <v>7</v>
      </c>
      <c r="AM972" s="11">
        <v>13</v>
      </c>
      <c r="AN972" s="11">
        <v>19</v>
      </c>
      <c r="AO972" s="11">
        <v>19</v>
      </c>
      <c r="AP972" s="11">
        <v>15</v>
      </c>
      <c r="AQ972" s="11">
        <v>22</v>
      </c>
      <c r="AR972" s="11">
        <v>23</v>
      </c>
      <c r="AS972" s="11">
        <v>26</v>
      </c>
      <c r="AT972" s="11">
        <v>43</v>
      </c>
      <c r="AU972" s="11">
        <v>38</v>
      </c>
      <c r="AV972" s="11">
        <v>33</v>
      </c>
      <c r="AW972" s="12">
        <v>28</v>
      </c>
      <c r="AX972" s="13">
        <v>23</v>
      </c>
      <c r="AY972" s="13">
        <v>52</v>
      </c>
      <c r="AZ972" s="13">
        <v>49</v>
      </c>
      <c r="BA972" s="13">
        <v>46</v>
      </c>
      <c r="BB972" s="14">
        <v>43</v>
      </c>
      <c r="BC972" s="19">
        <f t="shared" si="74"/>
        <v>52</v>
      </c>
      <c r="BD972" s="55">
        <f t="shared" si="72"/>
        <v>0.92893796687236108</v>
      </c>
      <c r="BE972" s="19">
        <f t="shared" si="73"/>
        <v>0.99441377070477432</v>
      </c>
      <c r="BF972" s="19">
        <f t="shared" si="75"/>
        <v>1.0607080220850926</v>
      </c>
      <c r="BG972" s="19">
        <f t="shared" si="76"/>
        <v>1.0435206235790842</v>
      </c>
    </row>
    <row r="973" spans="1:59">
      <c r="A973" s="24">
        <v>972</v>
      </c>
      <c r="B973" s="31">
        <v>2009147</v>
      </c>
      <c r="C973" s="32" t="s">
        <v>971</v>
      </c>
      <c r="D973" s="21">
        <v>6</v>
      </c>
      <c r="E973" s="22">
        <v>8</v>
      </c>
      <c r="F973" s="22">
        <v>10</v>
      </c>
      <c r="G973" s="22">
        <v>18</v>
      </c>
      <c r="H973" s="22">
        <v>22</v>
      </c>
      <c r="I973" s="22">
        <v>32</v>
      </c>
      <c r="J973" s="23">
        <v>16</v>
      </c>
      <c r="Q973" s="33"/>
      <c r="R973" s="33"/>
      <c r="S973" s="33"/>
      <c r="T973" s="33"/>
      <c r="U973" s="33"/>
      <c r="V973" s="33"/>
      <c r="X973" s="34"/>
      <c r="Y973" s="33"/>
      <c r="Z973" s="33"/>
      <c r="AA973" s="33"/>
      <c r="AB973" s="33"/>
      <c r="AC973" s="35"/>
      <c r="AD973" s="33"/>
      <c r="AE973" s="33"/>
      <c r="AF973" s="33"/>
      <c r="AG973" s="33"/>
      <c r="AH973" s="33"/>
      <c r="AI973" s="33"/>
      <c r="AJ973" s="36"/>
      <c r="AK973" s="10">
        <v>6</v>
      </c>
      <c r="AL973" s="11">
        <v>8</v>
      </c>
      <c r="AM973" s="11">
        <v>11</v>
      </c>
      <c r="AN973" s="11">
        <v>12</v>
      </c>
      <c r="AO973" s="11">
        <v>19</v>
      </c>
      <c r="AP973" s="11">
        <v>16</v>
      </c>
      <c r="AQ973" s="11">
        <v>24</v>
      </c>
      <c r="AR973" s="11">
        <v>26</v>
      </c>
      <c r="AS973" s="11">
        <v>41</v>
      </c>
      <c r="AT973" s="11">
        <v>48</v>
      </c>
      <c r="AU973" s="11">
        <v>44</v>
      </c>
      <c r="AV973" s="11">
        <v>40</v>
      </c>
      <c r="AW973" s="12">
        <v>36</v>
      </c>
      <c r="AX973" s="13">
        <v>32</v>
      </c>
      <c r="AY973" s="13">
        <v>45</v>
      </c>
      <c r="AZ973" s="13">
        <v>42</v>
      </c>
      <c r="BA973" s="13">
        <v>58</v>
      </c>
      <c r="BB973" s="14">
        <v>56</v>
      </c>
      <c r="BC973" s="19">
        <f t="shared" si="74"/>
        <v>45</v>
      </c>
      <c r="BD973" s="55">
        <f t="shared" ref="BD973:BD1036" si="77">IF($B973="","",SUM($BC969:$BC973)/5/$BM$3)</f>
        <v>0.92893796687236108</v>
      </c>
      <c r="BE973" s="19">
        <f t="shared" ref="BE973:BE1036" si="78">IF($B973="","",SUM($BC964:$BC973)/10/$BM$3)</f>
        <v>0.9780448197466709</v>
      </c>
      <c r="BF973" s="19">
        <f t="shared" si="75"/>
        <v>1.0369730431958428</v>
      </c>
      <c r="BG973" s="19">
        <f t="shared" si="76"/>
        <v>1.0365638194218902</v>
      </c>
    </row>
    <row r="974" spans="1:59">
      <c r="A974" s="24">
        <v>973</v>
      </c>
      <c r="B974" s="31">
        <v>2009148</v>
      </c>
      <c r="C974" s="32" t="s">
        <v>972</v>
      </c>
      <c r="D974" s="21">
        <v>6</v>
      </c>
      <c r="E974" s="22">
        <v>12</v>
      </c>
      <c r="F974" s="22">
        <v>15</v>
      </c>
      <c r="G974" s="22">
        <v>22</v>
      </c>
      <c r="H974" s="22">
        <v>29</v>
      </c>
      <c r="I974" s="22">
        <v>32</v>
      </c>
      <c r="J974" s="23">
        <v>10</v>
      </c>
      <c r="Q974" s="33"/>
      <c r="R974" s="33"/>
      <c r="S974" s="33"/>
      <c r="T974" s="33"/>
      <c r="U974" s="33"/>
      <c r="V974" s="33"/>
      <c r="X974" s="34"/>
      <c r="Y974" s="33"/>
      <c r="Z974" s="33"/>
      <c r="AA974" s="33"/>
      <c r="AB974" s="33"/>
      <c r="AC974" s="35"/>
      <c r="AD974" s="33"/>
      <c r="AE974" s="33"/>
      <c r="AF974" s="33"/>
      <c r="AG974" s="33"/>
      <c r="AH974" s="33"/>
      <c r="AI974" s="33"/>
      <c r="AJ974" s="36"/>
      <c r="AK974" s="10">
        <v>5</v>
      </c>
      <c r="AL974" s="11">
        <v>8</v>
      </c>
      <c r="AM974" s="11">
        <v>11</v>
      </c>
      <c r="AN974" s="11">
        <v>14</v>
      </c>
      <c r="AO974" s="11">
        <v>18</v>
      </c>
      <c r="AP974" s="11">
        <v>28</v>
      </c>
      <c r="AQ974" s="11">
        <v>26</v>
      </c>
      <c r="AR974" s="11">
        <v>26</v>
      </c>
      <c r="AS974" s="11">
        <v>28</v>
      </c>
      <c r="AT974" s="11">
        <v>32</v>
      </c>
      <c r="AU974" s="11">
        <v>38</v>
      </c>
      <c r="AV974" s="11">
        <v>32</v>
      </c>
      <c r="AW974" s="12">
        <v>41</v>
      </c>
      <c r="AX974" s="13">
        <v>52</v>
      </c>
      <c r="AY974" s="13">
        <v>65</v>
      </c>
      <c r="AZ974" s="13">
        <v>62</v>
      </c>
      <c r="BA974" s="13">
        <v>59</v>
      </c>
      <c r="BB974" s="14">
        <v>56</v>
      </c>
      <c r="BC974" s="19">
        <f t="shared" si="74"/>
        <v>65</v>
      </c>
      <c r="BD974" s="55">
        <f t="shared" si="77"/>
        <v>1.023059434881455</v>
      </c>
      <c r="BE974" s="19">
        <f t="shared" si="78"/>
        <v>0.9780448197466709</v>
      </c>
      <c r="BF974" s="19">
        <f t="shared" si="75"/>
        <v>1.0500682039623255</v>
      </c>
      <c r="BG974" s="19">
        <f t="shared" si="76"/>
        <v>1.0410652809353687</v>
      </c>
    </row>
    <row r="975" spans="1:59">
      <c r="A975" s="24">
        <v>974</v>
      </c>
      <c r="B975" s="31">
        <v>2009149</v>
      </c>
      <c r="C975" s="32" t="s">
        <v>973</v>
      </c>
      <c r="D975" s="21">
        <v>1</v>
      </c>
      <c r="E975" s="22">
        <v>3</v>
      </c>
      <c r="F975" s="22">
        <v>16</v>
      </c>
      <c r="G975" s="22">
        <v>18</v>
      </c>
      <c r="H975" s="22">
        <v>22</v>
      </c>
      <c r="I975" s="22">
        <v>29</v>
      </c>
      <c r="J975" s="23">
        <v>4</v>
      </c>
      <c r="Q975" s="33"/>
      <c r="R975" s="33"/>
      <c r="S975" s="33"/>
      <c r="T975" s="33"/>
      <c r="U975" s="33"/>
      <c r="V975" s="33"/>
      <c r="X975" s="34"/>
      <c r="Y975" s="33"/>
      <c r="Z975" s="33"/>
      <c r="AA975" s="33"/>
      <c r="AB975" s="33"/>
      <c r="AC975" s="35"/>
      <c r="AD975" s="33"/>
      <c r="AE975" s="33"/>
      <c r="AF975" s="33"/>
      <c r="AG975" s="33"/>
      <c r="AH975" s="33"/>
      <c r="AI975" s="33"/>
      <c r="AJ975" s="36"/>
      <c r="AK975" s="10">
        <v>5</v>
      </c>
      <c r="AL975" s="11">
        <v>9</v>
      </c>
      <c r="AM975" s="11">
        <v>14</v>
      </c>
      <c r="AN975" s="11">
        <v>17</v>
      </c>
      <c r="AO975" s="11">
        <v>12</v>
      </c>
      <c r="AP975" s="11">
        <v>17</v>
      </c>
      <c r="AQ975" s="11">
        <v>17</v>
      </c>
      <c r="AR975" s="11">
        <v>29</v>
      </c>
      <c r="AS975" s="11">
        <v>23</v>
      </c>
      <c r="AT975" s="11">
        <v>29</v>
      </c>
      <c r="AU975" s="11">
        <v>24</v>
      </c>
      <c r="AV975" s="11">
        <v>19</v>
      </c>
      <c r="AW975" s="12">
        <v>29</v>
      </c>
      <c r="AX975" s="13">
        <v>25</v>
      </c>
      <c r="AY975" s="13">
        <v>38</v>
      </c>
      <c r="AZ975" s="13">
        <v>35</v>
      </c>
      <c r="BA975" s="13">
        <v>51</v>
      </c>
      <c r="BB975" s="14">
        <v>49</v>
      </c>
      <c r="BC975" s="19">
        <f t="shared" si="74"/>
        <v>38</v>
      </c>
      <c r="BD975" s="55">
        <f t="shared" si="77"/>
        <v>1.0598895745371872</v>
      </c>
      <c r="BE975" s="19">
        <f t="shared" si="78"/>
        <v>0.96781422539785633</v>
      </c>
      <c r="BF975" s="19">
        <f t="shared" si="75"/>
        <v>1.0467944137707046</v>
      </c>
      <c r="BG975" s="19">
        <f t="shared" si="76"/>
        <v>1.0398376096135109</v>
      </c>
    </row>
    <row r="976" spans="1:59">
      <c r="A976" s="24">
        <v>975</v>
      </c>
      <c r="B976" s="31">
        <v>2009150</v>
      </c>
      <c r="C976" s="32" t="s">
        <v>974</v>
      </c>
      <c r="D976" s="21">
        <v>4</v>
      </c>
      <c r="E976" s="22">
        <v>6</v>
      </c>
      <c r="F976" s="22">
        <v>7</v>
      </c>
      <c r="G976" s="22">
        <v>16</v>
      </c>
      <c r="H976" s="22">
        <v>19</v>
      </c>
      <c r="I976" s="22">
        <v>20</v>
      </c>
      <c r="J976" s="23">
        <v>4</v>
      </c>
      <c r="Q976" s="33"/>
      <c r="R976" s="33"/>
      <c r="S976" s="33"/>
      <c r="T976" s="33"/>
      <c r="U976" s="33"/>
      <c r="V976" s="33"/>
      <c r="X976" s="34"/>
      <c r="Y976" s="33"/>
      <c r="Z976" s="33"/>
      <c r="AA976" s="33"/>
      <c r="AB976" s="33"/>
      <c r="AC976" s="35"/>
      <c r="AD976" s="33"/>
      <c r="AE976" s="33"/>
      <c r="AF976" s="33"/>
      <c r="AG976" s="33"/>
      <c r="AH976" s="33"/>
      <c r="AI976" s="33"/>
      <c r="AJ976" s="36"/>
      <c r="AK976" s="10">
        <v>6</v>
      </c>
      <c r="AL976" s="11">
        <v>8</v>
      </c>
      <c r="AM976" s="11">
        <v>12</v>
      </c>
      <c r="AN976" s="11">
        <v>12</v>
      </c>
      <c r="AO976" s="11">
        <v>23</v>
      </c>
      <c r="AP976" s="11">
        <v>24</v>
      </c>
      <c r="AQ976" s="11">
        <v>27</v>
      </c>
      <c r="AR976" s="11">
        <v>32</v>
      </c>
      <c r="AS976" s="11">
        <v>39</v>
      </c>
      <c r="AT976" s="11">
        <v>36</v>
      </c>
      <c r="AU976" s="11">
        <v>33</v>
      </c>
      <c r="AV976" s="11">
        <v>30</v>
      </c>
      <c r="AW976" s="12">
        <v>27</v>
      </c>
      <c r="AX976" s="13">
        <v>24</v>
      </c>
      <c r="AY976" s="13">
        <v>38</v>
      </c>
      <c r="AZ976" s="13">
        <v>36</v>
      </c>
      <c r="BA976" s="13">
        <v>34</v>
      </c>
      <c r="BB976" s="14">
        <v>52</v>
      </c>
      <c r="BC976" s="19">
        <f t="shared" si="74"/>
        <v>38</v>
      </c>
      <c r="BD976" s="55">
        <f t="shared" si="77"/>
        <v>0.97395258200714518</v>
      </c>
      <c r="BE976" s="19">
        <f t="shared" si="78"/>
        <v>0.95962974991880479</v>
      </c>
      <c r="BF976" s="19">
        <f t="shared" si="75"/>
        <v>1.0410652809353687</v>
      </c>
      <c r="BG976" s="19">
        <f t="shared" si="76"/>
        <v>1.0341084767781747</v>
      </c>
    </row>
    <row r="977" spans="1:59">
      <c r="A977" s="24">
        <v>976</v>
      </c>
      <c r="B977" s="31">
        <v>2009151</v>
      </c>
      <c r="C977" s="32" t="s">
        <v>975</v>
      </c>
      <c r="D977" s="21">
        <v>6</v>
      </c>
      <c r="E977" s="22">
        <v>8</v>
      </c>
      <c r="F977" s="22">
        <v>10</v>
      </c>
      <c r="G977" s="22">
        <v>16</v>
      </c>
      <c r="H977" s="22">
        <v>25</v>
      </c>
      <c r="I977" s="22">
        <v>30</v>
      </c>
      <c r="J977" s="23">
        <v>14</v>
      </c>
      <c r="Q977" s="33"/>
      <c r="R977" s="33"/>
      <c r="S977" s="33"/>
      <c r="T977" s="33"/>
      <c r="U977" s="33"/>
      <c r="V977" s="33"/>
      <c r="X977" s="34"/>
      <c r="Y977" s="33"/>
      <c r="Z977" s="33"/>
      <c r="AA977" s="33"/>
      <c r="AB977" s="33"/>
      <c r="AC977" s="35"/>
      <c r="AD977" s="33"/>
      <c r="AE977" s="33"/>
      <c r="AF977" s="33"/>
      <c r="AG977" s="33"/>
      <c r="AH977" s="33"/>
      <c r="AI977" s="33"/>
      <c r="AJ977" s="36"/>
      <c r="AK977" s="10">
        <v>5</v>
      </c>
      <c r="AL977" s="11">
        <v>7</v>
      </c>
      <c r="AM977" s="11">
        <v>5</v>
      </c>
      <c r="AN977" s="11">
        <v>11</v>
      </c>
      <c r="AO977" s="11">
        <v>18</v>
      </c>
      <c r="AP977" s="11">
        <v>15</v>
      </c>
      <c r="AQ977" s="11">
        <v>32</v>
      </c>
      <c r="AR977" s="11">
        <v>25</v>
      </c>
      <c r="AS977" s="11">
        <v>40</v>
      </c>
      <c r="AT977" s="11">
        <v>35</v>
      </c>
      <c r="AU977" s="11">
        <v>43</v>
      </c>
      <c r="AV977" s="11">
        <v>39</v>
      </c>
      <c r="AW977" s="12">
        <v>35</v>
      </c>
      <c r="AX977" s="13">
        <v>47</v>
      </c>
      <c r="AY977" s="13">
        <v>61</v>
      </c>
      <c r="AZ977" s="13">
        <v>59</v>
      </c>
      <c r="BA977" s="13">
        <v>57</v>
      </c>
      <c r="BB977" s="14">
        <v>55</v>
      </c>
      <c r="BC977" s="19">
        <f t="shared" si="74"/>
        <v>61</v>
      </c>
      <c r="BD977" s="55">
        <f t="shared" si="77"/>
        <v>1.0107827216628775</v>
      </c>
      <c r="BE977" s="19">
        <f t="shared" si="78"/>
        <v>0.96986034426761936</v>
      </c>
      <c r="BF977" s="19">
        <f t="shared" si="75"/>
        <v>1.0648002598246185</v>
      </c>
      <c r="BG977" s="19">
        <f t="shared" si="76"/>
        <v>1.0480220850925626</v>
      </c>
    </row>
    <row r="978" spans="1:59">
      <c r="A978" s="24">
        <v>977</v>
      </c>
      <c r="B978" s="31">
        <v>2009152</v>
      </c>
      <c r="C978" s="32" t="s">
        <v>976</v>
      </c>
      <c r="D978" s="21">
        <v>3</v>
      </c>
      <c r="E978" s="22">
        <v>4</v>
      </c>
      <c r="F978" s="22">
        <v>19</v>
      </c>
      <c r="G978" s="22">
        <v>21</v>
      </c>
      <c r="H978" s="22">
        <v>27</v>
      </c>
      <c r="I978" s="22">
        <v>28</v>
      </c>
      <c r="J978" s="23">
        <v>5</v>
      </c>
      <c r="Q978" s="33"/>
      <c r="R978" s="33"/>
      <c r="S978" s="33"/>
      <c r="T978" s="33"/>
      <c r="U978" s="33"/>
      <c r="V978" s="33"/>
      <c r="X978" s="34"/>
      <c r="Y978" s="33"/>
      <c r="Z978" s="33"/>
      <c r="AA978" s="33"/>
      <c r="AB978" s="33"/>
      <c r="AC978" s="35"/>
      <c r="AD978" s="33"/>
      <c r="AE978" s="33"/>
      <c r="AF978" s="33"/>
      <c r="AG978" s="33"/>
      <c r="AH978" s="33"/>
      <c r="AI978" s="33"/>
      <c r="AJ978" s="36"/>
      <c r="AK978" s="10">
        <v>3</v>
      </c>
      <c r="AL978" s="11">
        <v>10</v>
      </c>
      <c r="AM978" s="11">
        <v>17</v>
      </c>
      <c r="AN978" s="11">
        <v>18</v>
      </c>
      <c r="AO978" s="11">
        <v>18</v>
      </c>
      <c r="AP978" s="11">
        <v>22</v>
      </c>
      <c r="AQ978" s="11">
        <v>12</v>
      </c>
      <c r="AR978" s="11">
        <v>32</v>
      </c>
      <c r="AS978" s="11">
        <v>36</v>
      </c>
      <c r="AT978" s="11">
        <v>30</v>
      </c>
      <c r="AU978" s="11">
        <v>24</v>
      </c>
      <c r="AV978" s="11">
        <v>32</v>
      </c>
      <c r="AW978" s="12">
        <v>42</v>
      </c>
      <c r="AX978" s="13">
        <v>38</v>
      </c>
      <c r="AY978" s="13">
        <v>34</v>
      </c>
      <c r="AZ978" s="13">
        <v>30</v>
      </c>
      <c r="BA978" s="13">
        <v>26</v>
      </c>
      <c r="BB978" s="14">
        <v>42</v>
      </c>
      <c r="BC978" s="19">
        <f t="shared" si="74"/>
        <v>34</v>
      </c>
      <c r="BD978" s="55">
        <f t="shared" si="77"/>
        <v>0.96576810652809364</v>
      </c>
      <c r="BE978" s="19">
        <f t="shared" si="78"/>
        <v>0.9473530367002273</v>
      </c>
      <c r="BF978" s="19">
        <f t="shared" si="75"/>
        <v>1.0353361481000325</v>
      </c>
      <c r="BG978" s="19">
        <f t="shared" si="76"/>
        <v>1.0410652809353687</v>
      </c>
    </row>
    <row r="979" spans="1:59">
      <c r="A979" s="24">
        <v>978</v>
      </c>
      <c r="B979" s="31">
        <v>2009153</v>
      </c>
      <c r="C979" s="32" t="s">
        <v>977</v>
      </c>
      <c r="D979" s="21">
        <v>6</v>
      </c>
      <c r="E979" s="22">
        <v>7</v>
      </c>
      <c r="F979" s="22">
        <v>8</v>
      </c>
      <c r="G979" s="22">
        <v>20</v>
      </c>
      <c r="H979" s="22">
        <v>21</v>
      </c>
      <c r="I979" s="22">
        <v>25</v>
      </c>
      <c r="J979" s="23">
        <v>10</v>
      </c>
      <c r="Q979" s="33"/>
      <c r="R979" s="33"/>
      <c r="S979" s="33"/>
      <c r="T979" s="33"/>
      <c r="U979" s="33"/>
      <c r="V979" s="33"/>
      <c r="X979" s="34"/>
      <c r="Y979" s="33"/>
      <c r="Z979" s="33"/>
      <c r="AA979" s="33"/>
      <c r="AB979" s="33"/>
      <c r="AC979" s="35"/>
      <c r="AD979" s="33"/>
      <c r="AE979" s="33"/>
      <c r="AF979" s="33"/>
      <c r="AG979" s="33"/>
      <c r="AH979" s="33"/>
      <c r="AI979" s="33"/>
      <c r="AJ979" s="36"/>
      <c r="AK979" s="10">
        <v>6</v>
      </c>
      <c r="AL979" s="11">
        <v>7</v>
      </c>
      <c r="AM979" s="11">
        <v>7</v>
      </c>
      <c r="AN979" s="11">
        <v>9</v>
      </c>
      <c r="AO979" s="11">
        <v>17</v>
      </c>
      <c r="AP979" s="11">
        <v>23</v>
      </c>
      <c r="AQ979" s="11">
        <v>33</v>
      </c>
      <c r="AR979" s="11">
        <v>27</v>
      </c>
      <c r="AS979" s="11">
        <v>43</v>
      </c>
      <c r="AT979" s="11">
        <v>39</v>
      </c>
      <c r="AU979" s="11">
        <v>48</v>
      </c>
      <c r="AV979" s="11">
        <v>45</v>
      </c>
      <c r="AW979" s="12">
        <v>42</v>
      </c>
      <c r="AX979" s="13">
        <v>39</v>
      </c>
      <c r="AY979" s="13">
        <v>36</v>
      </c>
      <c r="AZ979" s="13">
        <v>33</v>
      </c>
      <c r="BA979" s="13">
        <v>30</v>
      </c>
      <c r="BB979" s="14">
        <v>27</v>
      </c>
      <c r="BC979" s="19">
        <f t="shared" si="74"/>
        <v>36</v>
      </c>
      <c r="BD979" s="55">
        <f t="shared" si="77"/>
        <v>0.84709321208184474</v>
      </c>
      <c r="BE979" s="19">
        <f t="shared" si="78"/>
        <v>0.93507632348164993</v>
      </c>
      <c r="BF979" s="19">
        <f t="shared" si="75"/>
        <v>1.0091458265670672</v>
      </c>
      <c r="BG979" s="19">
        <f t="shared" si="76"/>
        <v>1.0422929522572264</v>
      </c>
    </row>
    <row r="980" spans="1:59">
      <c r="A980" s="24">
        <v>979</v>
      </c>
      <c r="B980" s="31">
        <v>2009154</v>
      </c>
      <c r="C980" s="32" t="s">
        <v>978</v>
      </c>
      <c r="D980" s="21">
        <v>1</v>
      </c>
      <c r="E980" s="22">
        <v>7</v>
      </c>
      <c r="F980" s="22">
        <v>12</v>
      </c>
      <c r="G980" s="22">
        <v>14</v>
      </c>
      <c r="H980" s="22">
        <v>18</v>
      </c>
      <c r="I980" s="22">
        <v>25</v>
      </c>
      <c r="J980" s="23">
        <v>16</v>
      </c>
      <c r="Q980" s="33"/>
      <c r="R980" s="33"/>
      <c r="S980" s="33"/>
      <c r="T980" s="33"/>
      <c r="U980" s="33"/>
      <c r="V980" s="33"/>
      <c r="X980" s="34"/>
      <c r="Y980" s="33"/>
      <c r="Z980" s="33"/>
      <c r="AA980" s="33"/>
      <c r="AB980" s="33"/>
      <c r="AC980" s="35"/>
      <c r="AD980" s="33"/>
      <c r="AE980" s="33"/>
      <c r="AF980" s="33"/>
      <c r="AG980" s="33"/>
      <c r="AH980" s="33"/>
      <c r="AI980" s="33"/>
      <c r="AJ980" s="36"/>
      <c r="AK980" s="10">
        <v>5</v>
      </c>
      <c r="AL980" s="11">
        <v>9</v>
      </c>
      <c r="AM980" s="11">
        <v>12</v>
      </c>
      <c r="AN980" s="11">
        <v>5</v>
      </c>
      <c r="AO980" s="11">
        <v>14</v>
      </c>
      <c r="AP980" s="11">
        <v>21</v>
      </c>
      <c r="AQ980" s="11">
        <v>23</v>
      </c>
      <c r="AR980" s="11">
        <v>27</v>
      </c>
      <c r="AS980" s="11">
        <v>22</v>
      </c>
      <c r="AT980" s="11">
        <v>17</v>
      </c>
      <c r="AU980" s="11">
        <v>38</v>
      </c>
      <c r="AV980" s="11">
        <v>35</v>
      </c>
      <c r="AW980" s="12">
        <v>47</v>
      </c>
      <c r="AX980" s="13">
        <v>45</v>
      </c>
      <c r="AY980" s="13">
        <v>43</v>
      </c>
      <c r="AZ980" s="13">
        <v>41</v>
      </c>
      <c r="BA980" s="13">
        <v>58</v>
      </c>
      <c r="BB980" s="14">
        <v>57</v>
      </c>
      <c r="BC980" s="19">
        <f t="shared" si="74"/>
        <v>43</v>
      </c>
      <c r="BD980" s="55">
        <f t="shared" si="77"/>
        <v>0.86755440077947377</v>
      </c>
      <c r="BE980" s="19">
        <f t="shared" si="78"/>
        <v>0.96372198765833061</v>
      </c>
      <c r="BF980" s="19">
        <f t="shared" si="75"/>
        <v>1.008327379019162</v>
      </c>
      <c r="BG980" s="19">
        <f t="shared" si="76"/>
        <v>1.0365638194218902</v>
      </c>
    </row>
    <row r="981" spans="1:59">
      <c r="A981" s="24">
        <v>980</v>
      </c>
      <c r="B981" s="31">
        <v>2010001</v>
      </c>
      <c r="C981" s="32" t="s">
        <v>979</v>
      </c>
      <c r="D981" s="21">
        <v>7</v>
      </c>
      <c r="E981" s="22">
        <v>17</v>
      </c>
      <c r="F981" s="22">
        <v>18</v>
      </c>
      <c r="G981" s="22">
        <v>27</v>
      </c>
      <c r="H981" s="22">
        <v>29</v>
      </c>
      <c r="I981" s="22">
        <v>32</v>
      </c>
      <c r="J981" s="23">
        <v>13</v>
      </c>
      <c r="Q981" s="33"/>
      <c r="R981" s="33"/>
      <c r="S981" s="33"/>
      <c r="T981" s="33"/>
      <c r="U981" s="33"/>
      <c r="V981" s="33"/>
      <c r="X981" s="34"/>
      <c r="Y981" s="33"/>
      <c r="Z981" s="33"/>
      <c r="AA981" s="33"/>
      <c r="AB981" s="33"/>
      <c r="AC981" s="35"/>
      <c r="AD981" s="33"/>
      <c r="AE981" s="33"/>
      <c r="AF981" s="33"/>
      <c r="AG981" s="33"/>
      <c r="AH981" s="33"/>
      <c r="AI981" s="33"/>
      <c r="AJ981" s="36"/>
      <c r="AK981" s="10">
        <v>7</v>
      </c>
      <c r="AL981" s="11">
        <v>10</v>
      </c>
      <c r="AM981" s="11">
        <v>15</v>
      </c>
      <c r="AN981" s="11">
        <v>16</v>
      </c>
      <c r="AO981" s="11">
        <v>18</v>
      </c>
      <c r="AP981" s="11">
        <v>18</v>
      </c>
      <c r="AQ981" s="11">
        <v>22</v>
      </c>
      <c r="AR981" s="11">
        <v>40</v>
      </c>
      <c r="AS981" s="11">
        <v>42</v>
      </c>
      <c r="AT981" s="11">
        <v>34</v>
      </c>
      <c r="AU981" s="11">
        <v>26</v>
      </c>
      <c r="AV981" s="11">
        <v>32</v>
      </c>
      <c r="AW981" s="12">
        <v>40</v>
      </c>
      <c r="AX981" s="13">
        <v>34</v>
      </c>
      <c r="AY981" s="13">
        <v>45</v>
      </c>
      <c r="AZ981" s="13">
        <v>58</v>
      </c>
      <c r="BA981" s="13">
        <v>73</v>
      </c>
      <c r="BB981" s="14">
        <v>70</v>
      </c>
      <c r="BC981" s="19">
        <f t="shared" si="74"/>
        <v>45</v>
      </c>
      <c r="BD981" s="55">
        <f t="shared" si="77"/>
        <v>0.89620006495615456</v>
      </c>
      <c r="BE981" s="19">
        <f t="shared" si="78"/>
        <v>0.93507632348164993</v>
      </c>
      <c r="BF981" s="19">
        <f t="shared" si="75"/>
        <v>1.0042351412796362</v>
      </c>
      <c r="BG981" s="19">
        <f t="shared" si="76"/>
        <v>1.0308346865865541</v>
      </c>
    </row>
    <row r="982" spans="1:59">
      <c r="A982" s="24">
        <v>981</v>
      </c>
      <c r="B982" s="31">
        <v>2010002</v>
      </c>
      <c r="C982" s="32" t="s">
        <v>980</v>
      </c>
      <c r="D982" s="21">
        <v>3</v>
      </c>
      <c r="E982" s="22">
        <v>6</v>
      </c>
      <c r="F982" s="22">
        <v>7</v>
      </c>
      <c r="G982" s="22">
        <v>23</v>
      </c>
      <c r="H982" s="22">
        <v>30</v>
      </c>
      <c r="I982" s="22">
        <v>33</v>
      </c>
      <c r="J982" s="23">
        <v>13</v>
      </c>
      <c r="Q982" s="33"/>
      <c r="R982" s="33"/>
      <c r="S982" s="33"/>
      <c r="T982" s="33"/>
      <c r="U982" s="33"/>
      <c r="V982" s="33"/>
      <c r="X982" s="34"/>
      <c r="Y982" s="33"/>
      <c r="Z982" s="33"/>
      <c r="AA982" s="33"/>
      <c r="AB982" s="33"/>
      <c r="AC982" s="35"/>
      <c r="AD982" s="33"/>
      <c r="AE982" s="33"/>
      <c r="AF982" s="33"/>
      <c r="AG982" s="33"/>
      <c r="AH982" s="33"/>
      <c r="AI982" s="33"/>
      <c r="AJ982" s="36"/>
      <c r="AK982" s="10">
        <v>3</v>
      </c>
      <c r="AL982" s="11">
        <v>14</v>
      </c>
      <c r="AM982" s="11">
        <v>12</v>
      </c>
      <c r="AN982" s="11">
        <v>12</v>
      </c>
      <c r="AO982" s="11">
        <v>18</v>
      </c>
      <c r="AP982" s="11">
        <v>30</v>
      </c>
      <c r="AQ982" s="11">
        <v>30</v>
      </c>
      <c r="AR982" s="11">
        <v>22</v>
      </c>
      <c r="AS982" s="11">
        <v>25</v>
      </c>
      <c r="AT982" s="11">
        <v>42</v>
      </c>
      <c r="AU982" s="11">
        <v>37</v>
      </c>
      <c r="AV982" s="11">
        <v>32</v>
      </c>
      <c r="AW982" s="12">
        <v>27</v>
      </c>
      <c r="AX982" s="13">
        <v>38</v>
      </c>
      <c r="AY982" s="13">
        <v>51</v>
      </c>
      <c r="AZ982" s="13">
        <v>48</v>
      </c>
      <c r="BA982" s="13">
        <v>45</v>
      </c>
      <c r="BB982" s="14">
        <v>42</v>
      </c>
      <c r="BC982" s="19">
        <f t="shared" ref="BC982:BC1045" si="79">IF($B982="","",MOD($D982,$BC$1)+MOD($E982,$BC$1)+MOD($F982,$BC$1)+MOD($G982,$BC$1)+MOD($H982,$BC$1)+MOD($I982,$BC$1))</f>
        <v>51</v>
      </c>
      <c r="BD982" s="55">
        <f t="shared" si="77"/>
        <v>0.85527768756089628</v>
      </c>
      <c r="BE982" s="19">
        <f t="shared" si="78"/>
        <v>0.93303020461188702</v>
      </c>
      <c r="BF982" s="19">
        <f t="shared" si="75"/>
        <v>0.98868463786943817</v>
      </c>
      <c r="BG982" s="19">
        <f t="shared" si="76"/>
        <v>1.037791490743748</v>
      </c>
    </row>
    <row r="983" spans="1:59">
      <c r="A983" s="24">
        <v>982</v>
      </c>
      <c r="B983" s="31">
        <v>2010003</v>
      </c>
      <c r="C983" s="32" t="s">
        <v>981</v>
      </c>
      <c r="D983" s="21">
        <v>14</v>
      </c>
      <c r="E983" s="22">
        <v>22</v>
      </c>
      <c r="F983" s="22">
        <v>26</v>
      </c>
      <c r="G983" s="22">
        <v>27</v>
      </c>
      <c r="H983" s="22">
        <v>28</v>
      </c>
      <c r="I983" s="22">
        <v>31</v>
      </c>
      <c r="J983" s="23">
        <v>4</v>
      </c>
      <c r="Q983" s="33"/>
      <c r="R983" s="33"/>
      <c r="S983" s="33"/>
      <c r="T983" s="33"/>
      <c r="U983" s="33"/>
      <c r="V983" s="33"/>
      <c r="X983" s="34"/>
      <c r="Y983" s="33"/>
      <c r="Z983" s="33"/>
      <c r="AA983" s="33"/>
      <c r="AB983" s="33"/>
      <c r="AC983" s="35"/>
      <c r="AD983" s="33"/>
      <c r="AE983" s="33"/>
      <c r="AF983" s="33"/>
      <c r="AG983" s="33"/>
      <c r="AH983" s="33"/>
      <c r="AI983" s="33"/>
      <c r="AJ983" s="36"/>
      <c r="AK983" s="10">
        <v>7</v>
      </c>
      <c r="AL983" s="11">
        <v>12</v>
      </c>
      <c r="AM983" s="11">
        <v>13</v>
      </c>
      <c r="AN983" s="11">
        <v>16</v>
      </c>
      <c r="AO983" s="11">
        <v>15</v>
      </c>
      <c r="AP983" s="11">
        <v>28</v>
      </c>
      <c r="AQ983" s="11">
        <v>22</v>
      </c>
      <c r="AR983" s="11">
        <v>28</v>
      </c>
      <c r="AS983" s="11">
        <v>27</v>
      </c>
      <c r="AT983" s="11">
        <v>28</v>
      </c>
      <c r="AU983" s="11">
        <v>18</v>
      </c>
      <c r="AV983" s="11">
        <v>36</v>
      </c>
      <c r="AW983" s="12">
        <v>58</v>
      </c>
      <c r="AX983" s="13">
        <v>68</v>
      </c>
      <c r="AY983" s="13">
        <v>63</v>
      </c>
      <c r="AZ983" s="13">
        <v>58</v>
      </c>
      <c r="BA983" s="13">
        <v>53</v>
      </c>
      <c r="BB983" s="14">
        <v>48</v>
      </c>
      <c r="BC983" s="19">
        <f t="shared" si="79"/>
        <v>63</v>
      </c>
      <c r="BD983" s="55">
        <f t="shared" si="77"/>
        <v>0.97395258200714518</v>
      </c>
      <c r="BE983" s="19">
        <f t="shared" si="78"/>
        <v>0.96986034426761936</v>
      </c>
      <c r="BF983" s="19">
        <f t="shared" si="75"/>
        <v>0.99441377070477432</v>
      </c>
      <c r="BG983" s="19">
        <f t="shared" si="76"/>
        <v>1.0443390711269893</v>
      </c>
    </row>
    <row r="984" spans="1:59">
      <c r="A984" s="24">
        <v>983</v>
      </c>
      <c r="B984" s="31">
        <v>2010004</v>
      </c>
      <c r="C984" s="32" t="s">
        <v>982</v>
      </c>
      <c r="D984" s="21">
        <v>1</v>
      </c>
      <c r="E984" s="22">
        <v>12</v>
      </c>
      <c r="F984" s="22">
        <v>13</v>
      </c>
      <c r="G984" s="22">
        <v>16</v>
      </c>
      <c r="H984" s="22">
        <v>23</v>
      </c>
      <c r="I984" s="22">
        <v>28</v>
      </c>
      <c r="J984" s="23">
        <v>7</v>
      </c>
      <c r="Q984" s="33"/>
      <c r="R984" s="33"/>
      <c r="S984" s="33"/>
      <c r="T984" s="33"/>
      <c r="U984" s="33"/>
      <c r="V984" s="33"/>
      <c r="X984" s="34"/>
      <c r="Y984" s="33"/>
      <c r="Z984" s="33"/>
      <c r="AA984" s="33"/>
      <c r="AB984" s="33"/>
      <c r="AC984" s="35"/>
      <c r="AD984" s="33"/>
      <c r="AE984" s="33"/>
      <c r="AF984" s="33"/>
      <c r="AG984" s="33"/>
      <c r="AH984" s="33"/>
      <c r="AI984" s="33"/>
      <c r="AJ984" s="36"/>
      <c r="AK984" s="10">
        <v>6</v>
      </c>
      <c r="AL984" s="11">
        <v>5</v>
      </c>
      <c r="AM984" s="11">
        <v>13</v>
      </c>
      <c r="AN984" s="11">
        <v>15</v>
      </c>
      <c r="AO984" s="11">
        <v>16</v>
      </c>
      <c r="AP984" s="11">
        <v>21</v>
      </c>
      <c r="AQ984" s="11">
        <v>21</v>
      </c>
      <c r="AR984" s="11">
        <v>23</v>
      </c>
      <c r="AS984" s="11">
        <v>16</v>
      </c>
      <c r="AT984" s="11">
        <v>21</v>
      </c>
      <c r="AU984" s="11">
        <v>28</v>
      </c>
      <c r="AV984" s="11">
        <v>37</v>
      </c>
      <c r="AW984" s="12">
        <v>48</v>
      </c>
      <c r="AX984" s="13">
        <v>45</v>
      </c>
      <c r="AY984" s="13">
        <v>59</v>
      </c>
      <c r="AZ984" s="13">
        <v>57</v>
      </c>
      <c r="BA984" s="13">
        <v>55</v>
      </c>
      <c r="BB984" s="14">
        <v>53</v>
      </c>
      <c r="BC984" s="19">
        <f t="shared" si="79"/>
        <v>59</v>
      </c>
      <c r="BD984" s="55">
        <f t="shared" si="77"/>
        <v>1.0680740500162391</v>
      </c>
      <c r="BE984" s="19">
        <f t="shared" si="78"/>
        <v>0.95758363104904187</v>
      </c>
      <c r="BF984" s="19">
        <f t="shared" si="75"/>
        <v>1.0050535888275414</v>
      </c>
      <c r="BG984" s="19">
        <f t="shared" si="76"/>
        <v>1.0455667424488471</v>
      </c>
    </row>
    <row r="985" spans="1:59">
      <c r="A985" s="24">
        <v>984</v>
      </c>
      <c r="B985" s="31">
        <v>2010005</v>
      </c>
      <c r="C985" s="32" t="s">
        <v>983</v>
      </c>
      <c r="D985" s="21">
        <v>3</v>
      </c>
      <c r="E985" s="22">
        <v>5</v>
      </c>
      <c r="F985" s="22">
        <v>6</v>
      </c>
      <c r="G985" s="22">
        <v>8</v>
      </c>
      <c r="H985" s="22">
        <v>17</v>
      </c>
      <c r="I985" s="22">
        <v>18</v>
      </c>
      <c r="J985" s="23">
        <v>14</v>
      </c>
      <c r="Q985" s="33"/>
      <c r="R985" s="33"/>
      <c r="S985" s="33"/>
      <c r="T985" s="33"/>
      <c r="U985" s="33"/>
      <c r="V985" s="33"/>
      <c r="X985" s="34"/>
      <c r="Y985" s="33"/>
      <c r="Z985" s="33"/>
      <c r="AA985" s="33"/>
      <c r="AB985" s="33"/>
      <c r="AC985" s="35"/>
      <c r="AD985" s="33"/>
      <c r="AE985" s="33"/>
      <c r="AF985" s="33"/>
      <c r="AG985" s="33"/>
      <c r="AH985" s="33"/>
      <c r="AI985" s="33"/>
      <c r="AJ985" s="36"/>
      <c r="AK985" s="10">
        <v>6</v>
      </c>
      <c r="AL985" s="11">
        <v>9</v>
      </c>
      <c r="AM985" s="11">
        <v>12</v>
      </c>
      <c r="AN985" s="11">
        <v>15</v>
      </c>
      <c r="AO985" s="11">
        <v>22</v>
      </c>
      <c r="AP985" s="11">
        <v>17</v>
      </c>
      <c r="AQ985" s="11">
        <v>30</v>
      </c>
      <c r="AR985" s="11">
        <v>37</v>
      </c>
      <c r="AS985" s="11">
        <v>35</v>
      </c>
      <c r="AT985" s="11">
        <v>33</v>
      </c>
      <c r="AU985" s="11">
        <v>31</v>
      </c>
      <c r="AV985" s="11">
        <v>29</v>
      </c>
      <c r="AW985" s="12">
        <v>27</v>
      </c>
      <c r="AX985" s="13">
        <v>25</v>
      </c>
      <c r="AY985" s="13">
        <v>23</v>
      </c>
      <c r="AZ985" s="13">
        <v>39</v>
      </c>
      <c r="BA985" s="13">
        <v>57</v>
      </c>
      <c r="BB985" s="14">
        <v>57</v>
      </c>
      <c r="BC985" s="19">
        <f t="shared" si="79"/>
        <v>23</v>
      </c>
      <c r="BD985" s="55">
        <f t="shared" si="77"/>
        <v>0.98622929522572267</v>
      </c>
      <c r="BE985" s="19">
        <f t="shared" si="78"/>
        <v>0.92689184800259816</v>
      </c>
      <c r="BF985" s="19">
        <f t="shared" si="75"/>
        <v>0.97313413445924002</v>
      </c>
      <c r="BG985" s="19">
        <f t="shared" si="76"/>
        <v>1.0341084767781747</v>
      </c>
    </row>
    <row r="986" spans="1:59">
      <c r="A986" s="24">
        <v>985</v>
      </c>
      <c r="B986" s="31">
        <v>2010006</v>
      </c>
      <c r="C986" s="32" t="s">
        <v>984</v>
      </c>
      <c r="D986" s="21">
        <v>3</v>
      </c>
      <c r="E986" s="22">
        <v>5</v>
      </c>
      <c r="F986" s="22">
        <v>7</v>
      </c>
      <c r="G986" s="22">
        <v>13</v>
      </c>
      <c r="H986" s="22">
        <v>14</v>
      </c>
      <c r="I986" s="22">
        <v>18</v>
      </c>
      <c r="J986" s="23">
        <v>5</v>
      </c>
      <c r="Q986" s="33"/>
      <c r="R986" s="33"/>
      <c r="S986" s="33"/>
      <c r="T986" s="33"/>
      <c r="U986" s="33"/>
      <c r="V986" s="33"/>
      <c r="X986" s="34"/>
      <c r="Y986" s="33"/>
      <c r="Z986" s="33"/>
      <c r="AA986" s="33"/>
      <c r="AB986" s="33"/>
      <c r="AC986" s="35"/>
      <c r="AD986" s="33"/>
      <c r="AE986" s="33"/>
      <c r="AF986" s="33"/>
      <c r="AG986" s="33"/>
      <c r="AH986" s="33"/>
      <c r="AI986" s="33"/>
      <c r="AJ986" s="36"/>
      <c r="AK986" s="10">
        <v>6</v>
      </c>
      <c r="AL986" s="11">
        <v>12</v>
      </c>
      <c r="AM986" s="11">
        <v>15</v>
      </c>
      <c r="AN986" s="11">
        <v>12</v>
      </c>
      <c r="AO986" s="11">
        <v>18</v>
      </c>
      <c r="AP986" s="11">
        <v>28</v>
      </c>
      <c r="AQ986" s="11">
        <v>24</v>
      </c>
      <c r="AR986" s="11">
        <v>30</v>
      </c>
      <c r="AS986" s="11">
        <v>27</v>
      </c>
      <c r="AT986" s="11">
        <v>24</v>
      </c>
      <c r="AU986" s="11">
        <v>21</v>
      </c>
      <c r="AV986" s="11">
        <v>32</v>
      </c>
      <c r="AW986" s="12">
        <v>45</v>
      </c>
      <c r="AX986" s="13">
        <v>44</v>
      </c>
      <c r="AY986" s="13">
        <v>43</v>
      </c>
      <c r="AZ986" s="13">
        <v>42</v>
      </c>
      <c r="BA986" s="13">
        <v>60</v>
      </c>
      <c r="BB986" s="14">
        <v>60</v>
      </c>
      <c r="BC986" s="19">
        <f t="shared" si="79"/>
        <v>43</v>
      </c>
      <c r="BD986" s="55">
        <f t="shared" si="77"/>
        <v>0.9780448197466709</v>
      </c>
      <c r="BE986" s="19">
        <f t="shared" si="78"/>
        <v>0.93712244235141273</v>
      </c>
      <c r="BF986" s="19">
        <f t="shared" si="75"/>
        <v>0.96822344917180903</v>
      </c>
      <c r="BG986" s="19">
        <f t="shared" si="76"/>
        <v>1.0283793439428386</v>
      </c>
    </row>
    <row r="987" spans="1:59">
      <c r="A987" s="24">
        <v>986</v>
      </c>
      <c r="B987" s="31">
        <v>2010007</v>
      </c>
      <c r="C987" s="32" t="s">
        <v>985</v>
      </c>
      <c r="D987" s="21">
        <v>14</v>
      </c>
      <c r="E987" s="22">
        <v>22</v>
      </c>
      <c r="F987" s="22">
        <v>27</v>
      </c>
      <c r="G987" s="22">
        <v>28</v>
      </c>
      <c r="H987" s="22">
        <v>30</v>
      </c>
      <c r="I987" s="22">
        <v>33</v>
      </c>
      <c r="J987" s="23">
        <v>14</v>
      </c>
      <c r="Q987" s="33"/>
      <c r="R987" s="33"/>
      <c r="S987" s="33"/>
      <c r="T987" s="33"/>
      <c r="U987" s="33"/>
      <c r="V987" s="33"/>
      <c r="X987" s="34"/>
      <c r="Y987" s="33"/>
      <c r="Z987" s="33"/>
      <c r="AA987" s="33"/>
      <c r="AB987" s="33"/>
      <c r="AC987" s="35"/>
      <c r="AD987" s="33"/>
      <c r="AE987" s="33"/>
      <c r="AF987" s="33"/>
      <c r="AG987" s="33"/>
      <c r="AH987" s="33"/>
      <c r="AI987" s="33"/>
      <c r="AJ987" s="36"/>
      <c r="AK987" s="10">
        <v>4</v>
      </c>
      <c r="AL987" s="11">
        <v>10</v>
      </c>
      <c r="AM987" s="11">
        <v>14</v>
      </c>
      <c r="AN987" s="11">
        <v>16</v>
      </c>
      <c r="AO987" s="11">
        <v>14</v>
      </c>
      <c r="AP987" s="11">
        <v>26</v>
      </c>
      <c r="AQ987" s="11">
        <v>19</v>
      </c>
      <c r="AR987" s="11">
        <v>24</v>
      </c>
      <c r="AS987" s="11">
        <v>22</v>
      </c>
      <c r="AT987" s="11">
        <v>34</v>
      </c>
      <c r="AU987" s="11">
        <v>24</v>
      </c>
      <c r="AV987" s="11">
        <v>28</v>
      </c>
      <c r="AW987" s="12">
        <v>49</v>
      </c>
      <c r="AX987" s="13">
        <v>58</v>
      </c>
      <c r="AY987" s="13">
        <v>69</v>
      </c>
      <c r="AZ987" s="13">
        <v>64</v>
      </c>
      <c r="BA987" s="13">
        <v>59</v>
      </c>
      <c r="BB987" s="14">
        <v>54</v>
      </c>
      <c r="BC987" s="19">
        <f t="shared" si="79"/>
        <v>69</v>
      </c>
      <c r="BD987" s="55">
        <f t="shared" si="77"/>
        <v>1.0517050990581358</v>
      </c>
      <c r="BE987" s="19">
        <f t="shared" si="78"/>
        <v>0.95349139330951604</v>
      </c>
      <c r="BF987" s="19">
        <f t="shared" ref="BF987:BF1050" si="80">IF($B987="","",SUM($BC963:$BC987)/25/$BM$3)</f>
        <v>0.98131860993829167</v>
      </c>
      <c r="BG987" s="19">
        <f t="shared" si="76"/>
        <v>1.0361545956479377</v>
      </c>
    </row>
    <row r="988" spans="1:59">
      <c r="A988" s="24">
        <v>987</v>
      </c>
      <c r="B988" s="31">
        <v>2010008</v>
      </c>
      <c r="C988" s="32" t="s">
        <v>986</v>
      </c>
      <c r="D988" s="21">
        <v>5</v>
      </c>
      <c r="E988" s="22">
        <v>7</v>
      </c>
      <c r="F988" s="22">
        <v>13</v>
      </c>
      <c r="G988" s="22">
        <v>15</v>
      </c>
      <c r="H988" s="22">
        <v>18</v>
      </c>
      <c r="I988" s="22">
        <v>30</v>
      </c>
      <c r="J988" s="23">
        <v>14</v>
      </c>
      <c r="Q988" s="33"/>
      <c r="R988" s="33"/>
      <c r="S988" s="33"/>
      <c r="T988" s="33"/>
      <c r="U988" s="33"/>
      <c r="V988" s="33"/>
      <c r="X988" s="34"/>
      <c r="Y988" s="33"/>
      <c r="Z988" s="33"/>
      <c r="AA988" s="33"/>
      <c r="AB988" s="33"/>
      <c r="AC988" s="35"/>
      <c r="AD988" s="33"/>
      <c r="AE988" s="33"/>
      <c r="AF988" s="33"/>
      <c r="AG988" s="33"/>
      <c r="AH988" s="33"/>
      <c r="AI988" s="33"/>
      <c r="AJ988" s="36"/>
      <c r="AK988" s="10">
        <v>4</v>
      </c>
      <c r="AL988" s="11">
        <v>12</v>
      </c>
      <c r="AM988" s="11">
        <v>8</v>
      </c>
      <c r="AN988" s="11">
        <v>10</v>
      </c>
      <c r="AO988" s="11">
        <v>18</v>
      </c>
      <c r="AP988" s="11">
        <v>32</v>
      </c>
      <c r="AQ988" s="11">
        <v>25</v>
      </c>
      <c r="AR988" s="11">
        <v>28</v>
      </c>
      <c r="AS988" s="11">
        <v>33</v>
      </c>
      <c r="AT988" s="11">
        <v>28</v>
      </c>
      <c r="AU988" s="11">
        <v>23</v>
      </c>
      <c r="AV988" s="11">
        <v>32</v>
      </c>
      <c r="AW988" s="12">
        <v>28</v>
      </c>
      <c r="AX988" s="13">
        <v>56</v>
      </c>
      <c r="AY988" s="13">
        <v>54</v>
      </c>
      <c r="AZ988" s="13">
        <v>52</v>
      </c>
      <c r="BA988" s="13">
        <v>69</v>
      </c>
      <c r="BB988" s="14">
        <v>68</v>
      </c>
      <c r="BC988" s="19">
        <f t="shared" si="79"/>
        <v>54</v>
      </c>
      <c r="BD988" s="55">
        <f t="shared" si="77"/>
        <v>1.0148749594024034</v>
      </c>
      <c r="BE988" s="19">
        <f t="shared" si="78"/>
        <v>0.99441377070477432</v>
      </c>
      <c r="BF988" s="19">
        <f t="shared" si="80"/>
        <v>0.98213705748619684</v>
      </c>
      <c r="BG988" s="19">
        <f t="shared" si="76"/>
        <v>1.0382007145177006</v>
      </c>
    </row>
    <row r="989" spans="1:59">
      <c r="A989" s="24">
        <v>988</v>
      </c>
      <c r="B989" s="31">
        <v>2010009</v>
      </c>
      <c r="C989" s="32" t="s">
        <v>987</v>
      </c>
      <c r="D989" s="21">
        <v>1</v>
      </c>
      <c r="E989" s="22">
        <v>9</v>
      </c>
      <c r="F989" s="22">
        <v>13</v>
      </c>
      <c r="G989" s="22">
        <v>21</v>
      </c>
      <c r="H989" s="22">
        <v>24</v>
      </c>
      <c r="I989" s="22">
        <v>32</v>
      </c>
      <c r="J989" s="23">
        <v>6</v>
      </c>
      <c r="Q989" s="33"/>
      <c r="R989" s="33"/>
      <c r="S989" s="33"/>
      <c r="T989" s="33"/>
      <c r="U989" s="33"/>
      <c r="V989" s="33"/>
      <c r="X989" s="34"/>
      <c r="Y989" s="33"/>
      <c r="Z989" s="33"/>
      <c r="AA989" s="33"/>
      <c r="AB989" s="33"/>
      <c r="AC989" s="35"/>
      <c r="AD989" s="33"/>
      <c r="AE989" s="33"/>
      <c r="AF989" s="33"/>
      <c r="AG989" s="33"/>
      <c r="AH989" s="33"/>
      <c r="AI989" s="33"/>
      <c r="AJ989" s="36"/>
      <c r="AK989" s="10">
        <v>4</v>
      </c>
      <c r="AL989" s="11">
        <v>4</v>
      </c>
      <c r="AM989" s="11">
        <v>15</v>
      </c>
      <c r="AN989" s="11">
        <v>10</v>
      </c>
      <c r="AO989" s="11">
        <v>16</v>
      </c>
      <c r="AP989" s="11">
        <v>12</v>
      </c>
      <c r="AQ989" s="11">
        <v>19</v>
      </c>
      <c r="AR989" s="11">
        <v>20</v>
      </c>
      <c r="AS989" s="11">
        <v>34</v>
      </c>
      <c r="AT989" s="11">
        <v>28</v>
      </c>
      <c r="AU989" s="11">
        <v>35</v>
      </c>
      <c r="AV989" s="11">
        <v>44</v>
      </c>
      <c r="AW989" s="12">
        <v>40</v>
      </c>
      <c r="AX989" s="13">
        <v>36</v>
      </c>
      <c r="AY989" s="13">
        <v>49</v>
      </c>
      <c r="AZ989" s="13">
        <v>46</v>
      </c>
      <c r="BA989" s="13">
        <v>43</v>
      </c>
      <c r="BB989" s="14">
        <v>40</v>
      </c>
      <c r="BC989" s="19">
        <f t="shared" si="79"/>
        <v>49</v>
      </c>
      <c r="BD989" s="55">
        <f t="shared" si="77"/>
        <v>0.97395258200714518</v>
      </c>
      <c r="BE989" s="19">
        <f t="shared" si="78"/>
        <v>1.0210133160116921</v>
      </c>
      <c r="BF989" s="19">
        <f t="shared" si="80"/>
        <v>0.96904189671971419</v>
      </c>
      <c r="BG989" s="19">
        <f t="shared" si="76"/>
        <v>1.037791490743748</v>
      </c>
    </row>
    <row r="990" spans="1:59">
      <c r="A990" s="24">
        <v>989</v>
      </c>
      <c r="B990" s="31">
        <v>2010010</v>
      </c>
      <c r="C990" s="32" t="s">
        <v>988</v>
      </c>
      <c r="D990" s="21">
        <v>7</v>
      </c>
      <c r="E990" s="22">
        <v>8</v>
      </c>
      <c r="F990" s="22">
        <v>12</v>
      </c>
      <c r="G990" s="22">
        <v>15</v>
      </c>
      <c r="H990" s="22">
        <v>22</v>
      </c>
      <c r="I990" s="22">
        <v>26</v>
      </c>
      <c r="J990" s="23">
        <v>8</v>
      </c>
      <c r="Q990" s="33"/>
      <c r="R990" s="33"/>
      <c r="S990" s="33"/>
      <c r="T990" s="33"/>
      <c r="U990" s="33"/>
      <c r="V990" s="33"/>
      <c r="X990" s="34"/>
      <c r="Y990" s="33"/>
      <c r="Z990" s="33"/>
      <c r="AA990" s="33"/>
      <c r="AB990" s="33"/>
      <c r="AC990" s="35"/>
      <c r="AD990" s="33"/>
      <c r="AE990" s="33"/>
      <c r="AF990" s="33"/>
      <c r="AG990" s="33"/>
      <c r="AH990" s="33"/>
      <c r="AI990" s="33"/>
      <c r="AJ990" s="36"/>
      <c r="AK990" s="10">
        <v>6</v>
      </c>
      <c r="AL990" s="11">
        <v>10</v>
      </c>
      <c r="AM990" s="11">
        <v>10</v>
      </c>
      <c r="AN990" s="11">
        <v>12</v>
      </c>
      <c r="AO990" s="11">
        <v>13</v>
      </c>
      <c r="AP990" s="11">
        <v>26</v>
      </c>
      <c r="AQ990" s="11">
        <v>36</v>
      </c>
      <c r="AR990" s="11">
        <v>30</v>
      </c>
      <c r="AS990" s="11">
        <v>24</v>
      </c>
      <c r="AT990" s="11">
        <v>30</v>
      </c>
      <c r="AU990" s="11">
        <v>38</v>
      </c>
      <c r="AV990" s="11">
        <v>48</v>
      </c>
      <c r="AW990" s="12">
        <v>45</v>
      </c>
      <c r="AX990" s="13">
        <v>58</v>
      </c>
      <c r="AY990" s="13">
        <v>56</v>
      </c>
      <c r="AZ990" s="13">
        <v>54</v>
      </c>
      <c r="BA990" s="13">
        <v>52</v>
      </c>
      <c r="BB990" s="14">
        <v>50</v>
      </c>
      <c r="BC990" s="19">
        <f t="shared" si="79"/>
        <v>56</v>
      </c>
      <c r="BD990" s="55">
        <f t="shared" si="77"/>
        <v>1.1089964274114972</v>
      </c>
      <c r="BE990" s="19">
        <f t="shared" si="78"/>
        <v>1.04761286131861</v>
      </c>
      <c r="BF990" s="19">
        <f t="shared" si="80"/>
        <v>0.97968171484248134</v>
      </c>
      <c r="BG990" s="19">
        <f t="shared" si="76"/>
        <v>1.0361545956479377</v>
      </c>
    </row>
    <row r="991" spans="1:59">
      <c r="A991" s="24">
        <v>990</v>
      </c>
      <c r="B991" s="31">
        <v>2010011</v>
      </c>
      <c r="C991" s="32" t="s">
        <v>989</v>
      </c>
      <c r="D991" s="21">
        <v>7</v>
      </c>
      <c r="E991" s="22">
        <v>8</v>
      </c>
      <c r="F991" s="22">
        <v>14</v>
      </c>
      <c r="G991" s="22">
        <v>22</v>
      </c>
      <c r="H991" s="22">
        <v>24</v>
      </c>
      <c r="I991" s="22">
        <v>30</v>
      </c>
      <c r="J991" s="23">
        <v>7</v>
      </c>
      <c r="Q991" s="33"/>
      <c r="R991" s="33"/>
      <c r="S991" s="33"/>
      <c r="T991" s="33"/>
      <c r="U991" s="33"/>
      <c r="V991" s="33"/>
      <c r="X991" s="34"/>
      <c r="Y991" s="33"/>
      <c r="Z991" s="33"/>
      <c r="AA991" s="33"/>
      <c r="AB991" s="33"/>
      <c r="AC991" s="35"/>
      <c r="AD991" s="33"/>
      <c r="AE991" s="33"/>
      <c r="AF991" s="33"/>
      <c r="AG991" s="33"/>
      <c r="AH991" s="33"/>
      <c r="AI991" s="33"/>
      <c r="AJ991" s="36"/>
      <c r="AK991" s="10">
        <v>6</v>
      </c>
      <c r="AL991" s="11">
        <v>9</v>
      </c>
      <c r="AM991" s="11">
        <v>15</v>
      </c>
      <c r="AN991" s="11">
        <v>9</v>
      </c>
      <c r="AO991" s="11">
        <v>7</v>
      </c>
      <c r="AP991" s="11">
        <v>25</v>
      </c>
      <c r="AQ991" s="11">
        <v>33</v>
      </c>
      <c r="AR991" s="11">
        <v>25</v>
      </c>
      <c r="AS991" s="11">
        <v>28</v>
      </c>
      <c r="AT991" s="11">
        <v>33</v>
      </c>
      <c r="AU991" s="11">
        <v>40</v>
      </c>
      <c r="AV991" s="11">
        <v>35</v>
      </c>
      <c r="AW991" s="12">
        <v>45</v>
      </c>
      <c r="AX991" s="13">
        <v>57</v>
      </c>
      <c r="AY991" s="13">
        <v>54</v>
      </c>
      <c r="AZ991" s="13">
        <v>51</v>
      </c>
      <c r="BA991" s="13">
        <v>48</v>
      </c>
      <c r="BB991" s="14">
        <v>45</v>
      </c>
      <c r="BC991" s="19">
        <f t="shared" si="79"/>
        <v>54</v>
      </c>
      <c r="BD991" s="55">
        <f t="shared" si="77"/>
        <v>1.1540110425462813</v>
      </c>
      <c r="BE991" s="19">
        <f t="shared" si="78"/>
        <v>1.0660279311464762</v>
      </c>
      <c r="BF991" s="19">
        <f t="shared" si="80"/>
        <v>0.98950308541734322</v>
      </c>
      <c r="BG991" s="19">
        <f t="shared" si="76"/>
        <v>1.0386099382916532</v>
      </c>
    </row>
    <row r="992" spans="1:59">
      <c r="A992" s="24">
        <v>991</v>
      </c>
      <c r="B992" s="31">
        <v>2010012</v>
      </c>
      <c r="C992" s="32" t="s">
        <v>990</v>
      </c>
      <c r="D992" s="21">
        <v>2</v>
      </c>
      <c r="E992" s="22">
        <v>8</v>
      </c>
      <c r="F992" s="22">
        <v>13</v>
      </c>
      <c r="G992" s="22">
        <v>14</v>
      </c>
      <c r="H992" s="22">
        <v>25</v>
      </c>
      <c r="I992" s="22">
        <v>33</v>
      </c>
      <c r="J992" s="23">
        <v>10</v>
      </c>
      <c r="Q992" s="33"/>
      <c r="R992" s="33"/>
      <c r="S992" s="33"/>
      <c r="T992" s="33"/>
      <c r="U992" s="33"/>
      <c r="V992" s="33"/>
      <c r="X992" s="34"/>
      <c r="Y992" s="33"/>
      <c r="Z992" s="33"/>
      <c r="AA992" s="33"/>
      <c r="AB992" s="33"/>
      <c r="AC992" s="35"/>
      <c r="AD992" s="33"/>
      <c r="AE992" s="33"/>
      <c r="AF992" s="33"/>
      <c r="AG992" s="33"/>
      <c r="AH992" s="33"/>
      <c r="AI992" s="33"/>
      <c r="AJ992" s="36"/>
      <c r="AK992" s="10">
        <v>8</v>
      </c>
      <c r="AL992" s="11">
        <v>7</v>
      </c>
      <c r="AM992" s="11">
        <v>15</v>
      </c>
      <c r="AN992" s="11">
        <v>11</v>
      </c>
      <c r="AO992" s="11">
        <v>18</v>
      </c>
      <c r="AP992" s="11">
        <v>15</v>
      </c>
      <c r="AQ992" s="11">
        <v>32</v>
      </c>
      <c r="AR992" s="11">
        <v>25</v>
      </c>
      <c r="AS992" s="11">
        <v>18</v>
      </c>
      <c r="AT992" s="11">
        <v>23</v>
      </c>
      <c r="AU992" s="11">
        <v>30</v>
      </c>
      <c r="AV992" s="11">
        <v>39</v>
      </c>
      <c r="AW992" s="12">
        <v>50</v>
      </c>
      <c r="AX992" s="13">
        <v>47</v>
      </c>
      <c r="AY992" s="13">
        <v>61</v>
      </c>
      <c r="AZ992" s="13">
        <v>59</v>
      </c>
      <c r="BA992" s="13">
        <v>57</v>
      </c>
      <c r="BB992" s="14">
        <v>55</v>
      </c>
      <c r="BC992" s="19">
        <f t="shared" si="79"/>
        <v>61</v>
      </c>
      <c r="BD992" s="55">
        <f t="shared" si="77"/>
        <v>1.1212731406300747</v>
      </c>
      <c r="BE992" s="19">
        <f t="shared" si="78"/>
        <v>1.0864891198441053</v>
      </c>
      <c r="BF992" s="19">
        <f t="shared" si="80"/>
        <v>0.99359532315686916</v>
      </c>
      <c r="BG992" s="19">
        <f t="shared" si="76"/>
        <v>1.0463851899967522</v>
      </c>
    </row>
    <row r="993" spans="1:59">
      <c r="A993" s="24">
        <v>992</v>
      </c>
      <c r="B993" s="31">
        <v>2010013</v>
      </c>
      <c r="C993" s="32" t="s">
        <v>991</v>
      </c>
      <c r="D993" s="21">
        <v>1</v>
      </c>
      <c r="E993" s="22">
        <v>2</v>
      </c>
      <c r="F993" s="22">
        <v>3</v>
      </c>
      <c r="G993" s="22">
        <v>16</v>
      </c>
      <c r="H993" s="22">
        <v>18</v>
      </c>
      <c r="I993" s="22">
        <v>23</v>
      </c>
      <c r="J993" s="23">
        <v>12</v>
      </c>
      <c r="Q993" s="33"/>
      <c r="R993" s="33"/>
      <c r="S993" s="33"/>
      <c r="T993" s="33"/>
      <c r="U993" s="33"/>
      <c r="V993" s="33"/>
      <c r="X993" s="34"/>
      <c r="Y993" s="33"/>
      <c r="Z993" s="33"/>
      <c r="AA993" s="33"/>
      <c r="AB993" s="33"/>
      <c r="AC993" s="35"/>
      <c r="AD993" s="33"/>
      <c r="AE993" s="33"/>
      <c r="AF993" s="33"/>
      <c r="AG993" s="33"/>
      <c r="AH993" s="33"/>
      <c r="AI993" s="33"/>
      <c r="AJ993" s="36"/>
      <c r="AK993" s="10">
        <v>6</v>
      </c>
      <c r="AL993" s="11">
        <v>11</v>
      </c>
      <c r="AM993" s="11">
        <v>13</v>
      </c>
      <c r="AN993" s="11">
        <v>15</v>
      </c>
      <c r="AO993" s="11">
        <v>14</v>
      </c>
      <c r="AP993" s="11">
        <v>15</v>
      </c>
      <c r="AQ993" s="11">
        <v>18</v>
      </c>
      <c r="AR993" s="11">
        <v>23</v>
      </c>
      <c r="AS993" s="11">
        <v>19</v>
      </c>
      <c r="AT993" s="11">
        <v>27</v>
      </c>
      <c r="AU993" s="11">
        <v>24</v>
      </c>
      <c r="AV993" s="11">
        <v>21</v>
      </c>
      <c r="AW993" s="12">
        <v>18</v>
      </c>
      <c r="AX993" s="13">
        <v>15</v>
      </c>
      <c r="AY993" s="13">
        <v>29</v>
      </c>
      <c r="AZ993" s="13">
        <v>27</v>
      </c>
      <c r="BA993" s="13">
        <v>44</v>
      </c>
      <c r="BB993" s="14">
        <v>43</v>
      </c>
      <c r="BC993" s="19">
        <f t="shared" si="79"/>
        <v>29</v>
      </c>
      <c r="BD993" s="55">
        <f t="shared" si="77"/>
        <v>1.0189671971419292</v>
      </c>
      <c r="BE993" s="19">
        <f t="shared" si="78"/>
        <v>1.0169210782721663</v>
      </c>
      <c r="BF993" s="19">
        <f t="shared" si="80"/>
        <v>0.98050016239038651</v>
      </c>
      <c r="BG993" s="19">
        <f t="shared" si="76"/>
        <v>1.0353361481000325</v>
      </c>
    </row>
    <row r="994" spans="1:59">
      <c r="A994" s="24">
        <v>993</v>
      </c>
      <c r="B994" s="31">
        <v>2010014</v>
      </c>
      <c r="C994" s="32" t="s">
        <v>992</v>
      </c>
      <c r="D994" s="21">
        <v>1</v>
      </c>
      <c r="E994" s="22">
        <v>3</v>
      </c>
      <c r="F994" s="22">
        <v>7</v>
      </c>
      <c r="G994" s="22">
        <v>14</v>
      </c>
      <c r="H994" s="22">
        <v>26</v>
      </c>
      <c r="I994" s="22">
        <v>28</v>
      </c>
      <c r="J994" s="23">
        <v>2</v>
      </c>
      <c r="Q994" s="33"/>
      <c r="R994" s="33"/>
      <c r="S994" s="33"/>
      <c r="T994" s="33"/>
      <c r="U994" s="33"/>
      <c r="V994" s="33"/>
      <c r="X994" s="34"/>
      <c r="Y994" s="33"/>
      <c r="Z994" s="33"/>
      <c r="AA994" s="33"/>
      <c r="AB994" s="33"/>
      <c r="AC994" s="35"/>
      <c r="AD994" s="33"/>
      <c r="AE994" s="33"/>
      <c r="AF994" s="33"/>
      <c r="AG994" s="33"/>
      <c r="AH994" s="33"/>
      <c r="AI994" s="33"/>
      <c r="AJ994" s="36"/>
      <c r="AK994" s="10">
        <v>7</v>
      </c>
      <c r="AL994" s="11">
        <v>11</v>
      </c>
      <c r="AM994" s="11">
        <v>14</v>
      </c>
      <c r="AN994" s="11">
        <v>13</v>
      </c>
      <c r="AO994" s="11">
        <v>9</v>
      </c>
      <c r="AP994" s="11">
        <v>23</v>
      </c>
      <c r="AQ994" s="11">
        <v>25</v>
      </c>
      <c r="AR994" s="11">
        <v>29</v>
      </c>
      <c r="AS994" s="11">
        <v>24</v>
      </c>
      <c r="AT994" s="11">
        <v>19</v>
      </c>
      <c r="AU994" s="11">
        <v>14</v>
      </c>
      <c r="AV994" s="11">
        <v>23</v>
      </c>
      <c r="AW994" s="12">
        <v>49</v>
      </c>
      <c r="AX994" s="13">
        <v>47</v>
      </c>
      <c r="AY994" s="13">
        <v>45</v>
      </c>
      <c r="AZ994" s="13">
        <v>43</v>
      </c>
      <c r="BA994" s="13">
        <v>41</v>
      </c>
      <c r="BB994" s="14">
        <v>39</v>
      </c>
      <c r="BC994" s="19">
        <f t="shared" si="79"/>
        <v>45</v>
      </c>
      <c r="BD994" s="55">
        <f t="shared" si="77"/>
        <v>1.0025982461838259</v>
      </c>
      <c r="BE994" s="19">
        <f t="shared" si="78"/>
        <v>0.98827541409548547</v>
      </c>
      <c r="BF994" s="19">
        <f t="shared" si="80"/>
        <v>0.98295550503410201</v>
      </c>
      <c r="BG994" s="19">
        <f t="shared" si="76"/>
        <v>1.0255147775251705</v>
      </c>
    </row>
    <row r="995" spans="1:59">
      <c r="A995" s="24">
        <v>994</v>
      </c>
      <c r="B995" s="31">
        <v>2010015</v>
      </c>
      <c r="C995" s="32" t="s">
        <v>993</v>
      </c>
      <c r="D995" s="21">
        <v>1</v>
      </c>
      <c r="E995" s="22">
        <v>4</v>
      </c>
      <c r="F995" s="22">
        <v>16</v>
      </c>
      <c r="G995" s="22">
        <v>21</v>
      </c>
      <c r="H995" s="22">
        <v>23</v>
      </c>
      <c r="I995" s="22">
        <v>28</v>
      </c>
      <c r="J995" s="23">
        <v>6</v>
      </c>
      <c r="Q995" s="33"/>
      <c r="R995" s="33"/>
      <c r="S995" s="33"/>
      <c r="T995" s="33"/>
      <c r="U995" s="33"/>
      <c r="V995" s="33"/>
      <c r="X995" s="34"/>
      <c r="Y995" s="33"/>
      <c r="Z995" s="33"/>
      <c r="AA995" s="33"/>
      <c r="AB995" s="33"/>
      <c r="AC995" s="35"/>
      <c r="AD995" s="33"/>
      <c r="AE995" s="33"/>
      <c r="AF995" s="33"/>
      <c r="AG995" s="33"/>
      <c r="AH995" s="33"/>
      <c r="AI995" s="33"/>
      <c r="AJ995" s="36"/>
      <c r="AK995" s="10">
        <v>6</v>
      </c>
      <c r="AL995" s="11">
        <v>5</v>
      </c>
      <c r="AM995" s="11">
        <v>13</v>
      </c>
      <c r="AN995" s="11">
        <v>21</v>
      </c>
      <c r="AO995" s="11">
        <v>9</v>
      </c>
      <c r="AP995" s="11">
        <v>21</v>
      </c>
      <c r="AQ995" s="11">
        <v>21</v>
      </c>
      <c r="AR995" s="11">
        <v>23</v>
      </c>
      <c r="AS995" s="11">
        <v>27</v>
      </c>
      <c r="AT995" s="11">
        <v>33</v>
      </c>
      <c r="AU995" s="11">
        <v>28</v>
      </c>
      <c r="AV995" s="11">
        <v>23</v>
      </c>
      <c r="AW995" s="12">
        <v>33</v>
      </c>
      <c r="AX995" s="13">
        <v>29</v>
      </c>
      <c r="AY995" s="13">
        <v>42</v>
      </c>
      <c r="AZ995" s="13">
        <v>39</v>
      </c>
      <c r="BA995" s="13">
        <v>36</v>
      </c>
      <c r="BB995" s="14">
        <v>33</v>
      </c>
      <c r="BC995" s="19">
        <f t="shared" si="79"/>
        <v>42</v>
      </c>
      <c r="BD995" s="55">
        <f t="shared" si="77"/>
        <v>0.9453069178304645</v>
      </c>
      <c r="BE995" s="19">
        <f t="shared" si="78"/>
        <v>1.0271516726209808</v>
      </c>
      <c r="BF995" s="19">
        <f t="shared" si="80"/>
        <v>0.99359532315686916</v>
      </c>
      <c r="BG995" s="19">
        <f t="shared" si="76"/>
        <v>1.0206040922377395</v>
      </c>
    </row>
    <row r="996" spans="1:59">
      <c r="A996" s="24">
        <v>995</v>
      </c>
      <c r="B996" s="31">
        <v>2010016</v>
      </c>
      <c r="C996" s="32" t="s">
        <v>994</v>
      </c>
      <c r="D996" s="21">
        <v>2</v>
      </c>
      <c r="E996" s="22">
        <v>8</v>
      </c>
      <c r="F996" s="22">
        <v>10</v>
      </c>
      <c r="G996" s="22">
        <v>12</v>
      </c>
      <c r="H996" s="22">
        <v>30</v>
      </c>
      <c r="I996" s="22">
        <v>33</v>
      </c>
      <c r="J996" s="23">
        <v>16</v>
      </c>
      <c r="Q996" s="33"/>
      <c r="R996" s="33"/>
      <c r="S996" s="33"/>
      <c r="T996" s="33"/>
      <c r="U996" s="33"/>
      <c r="V996" s="33"/>
      <c r="X996" s="34"/>
      <c r="Y996" s="33"/>
      <c r="Z996" s="33"/>
      <c r="AA996" s="33"/>
      <c r="AB996" s="33"/>
      <c r="AC996" s="35"/>
      <c r="AD996" s="33"/>
      <c r="AE996" s="33"/>
      <c r="AF996" s="33"/>
      <c r="AG996" s="33"/>
      <c r="AH996" s="33"/>
      <c r="AI996" s="33"/>
      <c r="AJ996" s="36"/>
      <c r="AK996" s="10">
        <v>5</v>
      </c>
      <c r="AL996" s="11">
        <v>7</v>
      </c>
      <c r="AM996" s="11">
        <v>10</v>
      </c>
      <c r="AN996" s="11">
        <v>11</v>
      </c>
      <c r="AO996" s="11">
        <v>18</v>
      </c>
      <c r="AP996" s="11">
        <v>15</v>
      </c>
      <c r="AQ996" s="11">
        <v>23</v>
      </c>
      <c r="AR996" s="11">
        <v>15</v>
      </c>
      <c r="AS996" s="11">
        <v>29</v>
      </c>
      <c r="AT996" s="11">
        <v>35</v>
      </c>
      <c r="AU996" s="11">
        <v>43</v>
      </c>
      <c r="AV996" s="11">
        <v>39</v>
      </c>
      <c r="AW996" s="12">
        <v>35</v>
      </c>
      <c r="AX996" s="13">
        <v>47</v>
      </c>
      <c r="AY996" s="13">
        <v>61</v>
      </c>
      <c r="AZ996" s="13">
        <v>59</v>
      </c>
      <c r="BA996" s="13">
        <v>57</v>
      </c>
      <c r="BB996" s="14">
        <v>55</v>
      </c>
      <c r="BC996" s="19">
        <f t="shared" si="79"/>
        <v>61</v>
      </c>
      <c r="BD996" s="55">
        <f t="shared" si="77"/>
        <v>0.97395258200714518</v>
      </c>
      <c r="BE996" s="19">
        <f t="shared" si="78"/>
        <v>1.0639818122767133</v>
      </c>
      <c r="BF996" s="19">
        <f t="shared" si="80"/>
        <v>0.99523221825267949</v>
      </c>
      <c r="BG996" s="19">
        <f t="shared" si="76"/>
        <v>1.0242871062033128</v>
      </c>
    </row>
    <row r="997" spans="1:59">
      <c r="A997" s="24">
        <v>996</v>
      </c>
      <c r="B997" s="31">
        <v>2010017</v>
      </c>
      <c r="C997" s="32" t="s">
        <v>995</v>
      </c>
      <c r="D997" s="21">
        <v>1</v>
      </c>
      <c r="E997" s="22">
        <v>3</v>
      </c>
      <c r="F997" s="22">
        <v>6</v>
      </c>
      <c r="G997" s="22">
        <v>11</v>
      </c>
      <c r="H997" s="22">
        <v>12</v>
      </c>
      <c r="I997" s="22">
        <v>23</v>
      </c>
      <c r="J997" s="23">
        <v>11</v>
      </c>
      <c r="Q997" s="33"/>
      <c r="R997" s="33"/>
      <c r="S997" s="33"/>
      <c r="T997" s="33"/>
      <c r="U997" s="33"/>
      <c r="V997" s="33"/>
      <c r="X997" s="34"/>
      <c r="Y997" s="33"/>
      <c r="Z997" s="33"/>
      <c r="AA997" s="33"/>
      <c r="AB997" s="33"/>
      <c r="AC997" s="35"/>
      <c r="AD997" s="33"/>
      <c r="AE997" s="33"/>
      <c r="AF997" s="33"/>
      <c r="AG997" s="33"/>
      <c r="AH997" s="33"/>
      <c r="AI997" s="33"/>
      <c r="AJ997" s="36"/>
      <c r="AK997" s="10">
        <v>5</v>
      </c>
      <c r="AL997" s="11">
        <v>12</v>
      </c>
      <c r="AM997" s="11">
        <v>11</v>
      </c>
      <c r="AN997" s="11">
        <v>14</v>
      </c>
      <c r="AO997" s="11">
        <v>21</v>
      </c>
      <c r="AP997" s="11">
        <v>24</v>
      </c>
      <c r="AQ997" s="11">
        <v>20</v>
      </c>
      <c r="AR997" s="11">
        <v>16</v>
      </c>
      <c r="AS997" s="11">
        <v>12</v>
      </c>
      <c r="AT997" s="11">
        <v>32</v>
      </c>
      <c r="AU997" s="11">
        <v>43</v>
      </c>
      <c r="AV997" s="11">
        <v>42</v>
      </c>
      <c r="AW997" s="12">
        <v>41</v>
      </c>
      <c r="AX997" s="13">
        <v>40</v>
      </c>
      <c r="AY997" s="13">
        <v>39</v>
      </c>
      <c r="AZ997" s="13">
        <v>38</v>
      </c>
      <c r="BA997" s="13">
        <v>37</v>
      </c>
      <c r="BB997" s="14">
        <v>36</v>
      </c>
      <c r="BC997" s="19">
        <f t="shared" si="79"/>
        <v>39</v>
      </c>
      <c r="BD997" s="55">
        <f t="shared" si="77"/>
        <v>0.88392335173757719</v>
      </c>
      <c r="BE997" s="19">
        <f t="shared" si="78"/>
        <v>1.0025982461838259</v>
      </c>
      <c r="BF997" s="19">
        <f t="shared" si="80"/>
        <v>0.98459240012991223</v>
      </c>
      <c r="BG997" s="19">
        <f t="shared" si="76"/>
        <v>1.0226502111075024</v>
      </c>
    </row>
    <row r="998" spans="1:59">
      <c r="A998" s="24">
        <v>997</v>
      </c>
      <c r="B998" s="31">
        <v>2010018</v>
      </c>
      <c r="C998" s="32" t="s">
        <v>996</v>
      </c>
      <c r="D998" s="21">
        <v>11</v>
      </c>
      <c r="E998" s="22">
        <v>28</v>
      </c>
      <c r="F998" s="22">
        <v>29</v>
      </c>
      <c r="G998" s="22">
        <v>30</v>
      </c>
      <c r="H998" s="22">
        <v>32</v>
      </c>
      <c r="I998" s="22">
        <v>33</v>
      </c>
      <c r="J998" s="23">
        <v>2</v>
      </c>
      <c r="Q998" s="33"/>
      <c r="R998" s="33"/>
      <c r="S998" s="33"/>
      <c r="T998" s="33"/>
      <c r="U998" s="33"/>
      <c r="V998" s="33"/>
      <c r="X998" s="34"/>
      <c r="Y998" s="33"/>
      <c r="Z998" s="33"/>
      <c r="AA998" s="33"/>
      <c r="AB998" s="33"/>
      <c r="AC998" s="35"/>
      <c r="AD998" s="33"/>
      <c r="AE998" s="33"/>
      <c r="AF998" s="33"/>
      <c r="AG998" s="33"/>
      <c r="AH998" s="33"/>
      <c r="AI998" s="33"/>
      <c r="AJ998" s="36"/>
      <c r="AK998" s="10">
        <v>7</v>
      </c>
      <c r="AL998" s="11">
        <v>7</v>
      </c>
      <c r="AM998" s="11">
        <v>13</v>
      </c>
      <c r="AN998" s="11">
        <v>19</v>
      </c>
      <c r="AO998" s="11">
        <v>16</v>
      </c>
      <c r="AP998" s="11">
        <v>19</v>
      </c>
      <c r="AQ998" s="11">
        <v>19</v>
      </c>
      <c r="AR998" s="11">
        <v>23</v>
      </c>
      <c r="AS998" s="11">
        <v>31</v>
      </c>
      <c r="AT998" s="11">
        <v>43</v>
      </c>
      <c r="AU998" s="11">
        <v>33</v>
      </c>
      <c r="AV998" s="11">
        <v>23</v>
      </c>
      <c r="AW998" s="12">
        <v>43</v>
      </c>
      <c r="AX998" s="13">
        <v>51</v>
      </c>
      <c r="AY998" s="13">
        <v>78</v>
      </c>
      <c r="AZ998" s="13">
        <v>73</v>
      </c>
      <c r="BA998" s="13">
        <v>68</v>
      </c>
      <c r="BB998" s="14">
        <v>63</v>
      </c>
      <c r="BC998" s="19">
        <f t="shared" si="79"/>
        <v>78</v>
      </c>
      <c r="BD998" s="55">
        <f t="shared" si="77"/>
        <v>1.0844430009743422</v>
      </c>
      <c r="BE998" s="19">
        <f t="shared" si="78"/>
        <v>1.0517050990581358</v>
      </c>
      <c r="BF998" s="19">
        <f t="shared" si="80"/>
        <v>1.0116011692107827</v>
      </c>
      <c r="BG998" s="19">
        <f t="shared" si="76"/>
        <v>1.0242871062033128</v>
      </c>
    </row>
    <row r="999" spans="1:59">
      <c r="A999" s="24">
        <v>998</v>
      </c>
      <c r="B999" s="31">
        <v>2010019</v>
      </c>
      <c r="C999" s="32" t="s">
        <v>997</v>
      </c>
      <c r="D999" s="21">
        <v>2</v>
      </c>
      <c r="E999" s="22">
        <v>10</v>
      </c>
      <c r="F999" s="22">
        <v>22</v>
      </c>
      <c r="G999" s="22">
        <v>24</v>
      </c>
      <c r="H999" s="22">
        <v>26</v>
      </c>
      <c r="I999" s="22">
        <v>27</v>
      </c>
      <c r="J999" s="23">
        <v>6</v>
      </c>
      <c r="Q999" s="33"/>
      <c r="R999" s="33"/>
      <c r="S999" s="33"/>
      <c r="T999" s="33"/>
      <c r="U999" s="33"/>
      <c r="V999" s="33"/>
      <c r="X999" s="34"/>
      <c r="Y999" s="33"/>
      <c r="Z999" s="33"/>
      <c r="AA999" s="33"/>
      <c r="AB999" s="33"/>
      <c r="AC999" s="35"/>
      <c r="AD999" s="33"/>
      <c r="AE999" s="33"/>
      <c r="AF999" s="33"/>
      <c r="AG999" s="33"/>
      <c r="AH999" s="33"/>
      <c r="AI999" s="33"/>
      <c r="AJ999" s="36"/>
      <c r="AK999" s="10">
        <v>6</v>
      </c>
      <c r="AL999" s="11">
        <v>11</v>
      </c>
      <c r="AM999" s="11">
        <v>11</v>
      </c>
      <c r="AN999" s="11">
        <v>15</v>
      </c>
      <c r="AO999" s="11">
        <v>20</v>
      </c>
      <c r="AP999" s="11">
        <v>15</v>
      </c>
      <c r="AQ999" s="11">
        <v>21</v>
      </c>
      <c r="AR999" s="11">
        <v>21</v>
      </c>
      <c r="AS999" s="11">
        <v>23</v>
      </c>
      <c r="AT999" s="11">
        <v>27</v>
      </c>
      <c r="AU999" s="11">
        <v>33</v>
      </c>
      <c r="AV999" s="11">
        <v>55</v>
      </c>
      <c r="AW999" s="12">
        <v>51</v>
      </c>
      <c r="AX999" s="13">
        <v>47</v>
      </c>
      <c r="AY999" s="13">
        <v>43</v>
      </c>
      <c r="AZ999" s="13">
        <v>39</v>
      </c>
      <c r="BA999" s="13">
        <v>35</v>
      </c>
      <c r="BB999" s="14">
        <v>31</v>
      </c>
      <c r="BC999" s="19">
        <f t="shared" si="79"/>
        <v>43</v>
      </c>
      <c r="BD999" s="55">
        <f t="shared" si="77"/>
        <v>1.0762585254952908</v>
      </c>
      <c r="BE999" s="19">
        <f t="shared" si="78"/>
        <v>1.0394283858395583</v>
      </c>
      <c r="BF999" s="19">
        <f t="shared" si="80"/>
        <v>0.99359532315686916</v>
      </c>
      <c r="BG999" s="19">
        <f t="shared" si="76"/>
        <v>1.0218317635595973</v>
      </c>
    </row>
    <row r="1000" spans="1:59">
      <c r="A1000" s="24">
        <v>999</v>
      </c>
      <c r="B1000" s="31">
        <v>2010020</v>
      </c>
      <c r="C1000" s="32" t="s">
        <v>998</v>
      </c>
      <c r="D1000" s="21">
        <v>5</v>
      </c>
      <c r="E1000" s="22">
        <v>6</v>
      </c>
      <c r="F1000" s="22">
        <v>14</v>
      </c>
      <c r="G1000" s="22">
        <v>22</v>
      </c>
      <c r="H1000" s="22">
        <v>24</v>
      </c>
      <c r="I1000" s="22">
        <v>26</v>
      </c>
      <c r="J1000" s="23">
        <v>9</v>
      </c>
      <c r="Q1000" s="33"/>
      <c r="R1000" s="33"/>
      <c r="S1000" s="33"/>
      <c r="T1000" s="33"/>
      <c r="U1000" s="33"/>
      <c r="V1000" s="33"/>
      <c r="X1000" s="34"/>
      <c r="Y1000" s="33"/>
      <c r="Z1000" s="33"/>
      <c r="AA1000" s="33"/>
      <c r="AB1000" s="33"/>
      <c r="AC1000" s="35"/>
      <c r="AD1000" s="33"/>
      <c r="AE1000" s="33"/>
      <c r="AF1000" s="33"/>
      <c r="AG1000" s="33"/>
      <c r="AH1000" s="33"/>
      <c r="AI1000" s="33"/>
      <c r="AJ1000" s="36"/>
      <c r="AK1000" s="10">
        <v>7</v>
      </c>
      <c r="AL1000" s="11">
        <v>9</v>
      </c>
      <c r="AM1000" s="11">
        <v>12</v>
      </c>
      <c r="AN1000" s="11">
        <v>13</v>
      </c>
      <c r="AO1000" s="11">
        <v>20</v>
      </c>
      <c r="AP1000" s="11">
        <v>25</v>
      </c>
      <c r="AQ1000" s="11">
        <v>34</v>
      </c>
      <c r="AR1000" s="11">
        <v>27</v>
      </c>
      <c r="AS1000" s="11">
        <v>20</v>
      </c>
      <c r="AT1000" s="11">
        <v>25</v>
      </c>
      <c r="AU1000" s="11">
        <v>32</v>
      </c>
      <c r="AV1000" s="11">
        <v>41</v>
      </c>
      <c r="AW1000" s="12">
        <v>52</v>
      </c>
      <c r="AX1000" s="13">
        <v>49</v>
      </c>
      <c r="AY1000" s="13">
        <v>46</v>
      </c>
      <c r="AZ1000" s="13">
        <v>43</v>
      </c>
      <c r="BA1000" s="13">
        <v>40</v>
      </c>
      <c r="BB1000" s="14">
        <v>37</v>
      </c>
      <c r="BC1000" s="19">
        <f t="shared" si="79"/>
        <v>46</v>
      </c>
      <c r="BD1000" s="55">
        <f t="shared" si="77"/>
        <v>1.0926274764533939</v>
      </c>
      <c r="BE1000" s="19">
        <f t="shared" si="78"/>
        <v>1.0189671971419292</v>
      </c>
      <c r="BF1000" s="19">
        <f t="shared" si="80"/>
        <v>1.0001429035401104</v>
      </c>
      <c r="BG1000" s="19">
        <f t="shared" si="76"/>
        <v>1.0234686586554076</v>
      </c>
    </row>
    <row r="1001" spans="1:59">
      <c r="A1001" s="24">
        <v>1000</v>
      </c>
      <c r="B1001" s="31">
        <v>2010021</v>
      </c>
      <c r="C1001" s="32" t="s">
        <v>999</v>
      </c>
      <c r="D1001" s="21">
        <v>2</v>
      </c>
      <c r="E1001" s="22">
        <v>9</v>
      </c>
      <c r="F1001" s="22">
        <v>16</v>
      </c>
      <c r="G1001" s="22">
        <v>17</v>
      </c>
      <c r="H1001" s="22">
        <v>19</v>
      </c>
      <c r="I1001" s="22">
        <v>25</v>
      </c>
      <c r="J1001" s="23">
        <v>4</v>
      </c>
      <c r="Q1001" s="33"/>
      <c r="R1001" s="33"/>
      <c r="S1001" s="33"/>
      <c r="T1001" s="33"/>
      <c r="U1001" s="33"/>
      <c r="V1001" s="33"/>
      <c r="X1001" s="34"/>
      <c r="Y1001" s="33"/>
      <c r="Z1001" s="33"/>
      <c r="AA1001" s="33"/>
      <c r="AB1001" s="33"/>
      <c r="AC1001" s="35"/>
      <c r="AD1001" s="33"/>
      <c r="AE1001" s="33"/>
      <c r="AF1001" s="33"/>
      <c r="AG1001" s="33"/>
      <c r="AH1001" s="33"/>
      <c r="AI1001" s="33"/>
      <c r="AJ1001" s="36"/>
      <c r="AK1001" s="10">
        <v>7</v>
      </c>
      <c r="AL1001" s="11">
        <v>8</v>
      </c>
      <c r="AM1001" s="11">
        <v>13</v>
      </c>
      <c r="AN1001" s="11">
        <v>16</v>
      </c>
      <c r="AO1001" s="11">
        <v>18</v>
      </c>
      <c r="AP1001" s="11">
        <v>8</v>
      </c>
      <c r="AQ1001" s="11">
        <v>25</v>
      </c>
      <c r="AR1001" s="11">
        <v>38</v>
      </c>
      <c r="AS1001" s="11">
        <v>33</v>
      </c>
      <c r="AT1001" s="11">
        <v>28</v>
      </c>
      <c r="AU1001" s="11">
        <v>36</v>
      </c>
      <c r="AV1001" s="11">
        <v>32</v>
      </c>
      <c r="AW1001" s="12">
        <v>28</v>
      </c>
      <c r="AX1001" s="13">
        <v>24</v>
      </c>
      <c r="AY1001" s="13">
        <v>37</v>
      </c>
      <c r="AZ1001" s="13">
        <v>52</v>
      </c>
      <c r="BA1001" s="13">
        <v>50</v>
      </c>
      <c r="BB1001" s="14">
        <v>68</v>
      </c>
      <c r="BC1001" s="19">
        <f t="shared" si="79"/>
        <v>37</v>
      </c>
      <c r="BD1001" s="55">
        <f t="shared" si="77"/>
        <v>0.99441377070477432</v>
      </c>
      <c r="BE1001" s="19">
        <f t="shared" si="78"/>
        <v>0.98418317635595975</v>
      </c>
      <c r="BF1001" s="19">
        <f t="shared" si="80"/>
        <v>0.99932445599220532</v>
      </c>
      <c r="BG1001" s="19">
        <f t="shared" si="76"/>
        <v>1.0201948684637869</v>
      </c>
    </row>
    <row r="1002" spans="1:59">
      <c r="A1002" s="24">
        <v>1001</v>
      </c>
      <c r="B1002" s="31">
        <v>2010022</v>
      </c>
      <c r="C1002" s="32" t="s">
        <v>1000</v>
      </c>
      <c r="D1002" s="21">
        <v>1</v>
      </c>
      <c r="E1002" s="22">
        <v>2</v>
      </c>
      <c r="F1002" s="22">
        <v>18</v>
      </c>
      <c r="G1002" s="22">
        <v>29</v>
      </c>
      <c r="H1002" s="22">
        <v>31</v>
      </c>
      <c r="I1002" s="22">
        <v>32</v>
      </c>
      <c r="J1002" s="23">
        <v>2</v>
      </c>
      <c r="Q1002" s="33"/>
      <c r="R1002" s="33"/>
      <c r="S1002" s="33"/>
      <c r="T1002" s="33"/>
      <c r="U1002" s="33"/>
      <c r="V1002" s="33"/>
      <c r="X1002" s="34"/>
      <c r="Y1002" s="33"/>
      <c r="Z1002" s="33"/>
      <c r="AA1002" s="33"/>
      <c r="AB1002" s="33"/>
      <c r="AC1002" s="35"/>
      <c r="AD1002" s="33"/>
      <c r="AE1002" s="33"/>
      <c r="AF1002" s="33"/>
      <c r="AG1002" s="33"/>
      <c r="AH1002" s="33"/>
      <c r="AI1002" s="33"/>
      <c r="AJ1002" s="36"/>
      <c r="AK1002" s="10">
        <v>8</v>
      </c>
      <c r="AL1002" s="11">
        <v>9</v>
      </c>
      <c r="AM1002" s="11">
        <v>13</v>
      </c>
      <c r="AN1002" s="11">
        <v>11</v>
      </c>
      <c r="AO1002" s="11">
        <v>15</v>
      </c>
      <c r="AP1002" s="11">
        <v>17</v>
      </c>
      <c r="AQ1002" s="11">
        <v>14</v>
      </c>
      <c r="AR1002" s="11">
        <v>23</v>
      </c>
      <c r="AS1002" s="11">
        <v>36</v>
      </c>
      <c r="AT1002" s="11">
        <v>29</v>
      </c>
      <c r="AU1002" s="11">
        <v>22</v>
      </c>
      <c r="AV1002" s="11">
        <v>15</v>
      </c>
      <c r="AW1002" s="12">
        <v>23</v>
      </c>
      <c r="AX1002" s="13">
        <v>33</v>
      </c>
      <c r="AY1002" s="13">
        <v>45</v>
      </c>
      <c r="AZ1002" s="13">
        <v>41</v>
      </c>
      <c r="BA1002" s="13">
        <v>56</v>
      </c>
      <c r="BB1002" s="14">
        <v>53</v>
      </c>
      <c r="BC1002" s="19">
        <f t="shared" si="79"/>
        <v>45</v>
      </c>
      <c r="BD1002" s="55">
        <f t="shared" si="77"/>
        <v>1.0189671971419292</v>
      </c>
      <c r="BE1002" s="19">
        <f t="shared" si="78"/>
        <v>0.95144527443975313</v>
      </c>
      <c r="BF1002" s="19">
        <f t="shared" si="80"/>
        <v>0.98622929522572267</v>
      </c>
      <c r="BG1002" s="19">
        <f t="shared" si="76"/>
        <v>1.0255147775251705</v>
      </c>
    </row>
    <row r="1003" spans="1:59">
      <c r="A1003" s="24">
        <v>1002</v>
      </c>
      <c r="B1003" s="31">
        <v>2010023</v>
      </c>
      <c r="C1003" s="32" t="s">
        <v>1001</v>
      </c>
      <c r="D1003" s="21">
        <v>2</v>
      </c>
      <c r="E1003" s="22">
        <v>9</v>
      </c>
      <c r="F1003" s="22">
        <v>11</v>
      </c>
      <c r="G1003" s="22">
        <v>22</v>
      </c>
      <c r="H1003" s="22">
        <v>24</v>
      </c>
      <c r="I1003" s="22">
        <v>27</v>
      </c>
      <c r="J1003" s="23">
        <v>11</v>
      </c>
      <c r="Q1003" s="33"/>
      <c r="R1003" s="33"/>
      <c r="S1003" s="33"/>
      <c r="T1003" s="33"/>
      <c r="U1003" s="33"/>
      <c r="V1003" s="33"/>
      <c r="X1003" s="34"/>
      <c r="Y1003" s="33"/>
      <c r="Z1003" s="33"/>
      <c r="AA1003" s="33"/>
      <c r="AB1003" s="33"/>
      <c r="AC1003" s="35"/>
      <c r="AD1003" s="33"/>
      <c r="AE1003" s="33"/>
      <c r="AF1003" s="33"/>
      <c r="AG1003" s="33"/>
      <c r="AH1003" s="33"/>
      <c r="AI1003" s="33"/>
      <c r="AJ1003" s="36"/>
      <c r="AK1003" s="10">
        <v>5</v>
      </c>
      <c r="AL1003" s="11">
        <v>11</v>
      </c>
      <c r="AM1003" s="11">
        <v>15</v>
      </c>
      <c r="AN1003" s="11">
        <v>17</v>
      </c>
      <c r="AO1003" s="11">
        <v>18</v>
      </c>
      <c r="AP1003" s="11">
        <v>15</v>
      </c>
      <c r="AQ1003" s="11">
        <v>14</v>
      </c>
      <c r="AR1003" s="11">
        <v>25</v>
      </c>
      <c r="AS1003" s="11">
        <v>18</v>
      </c>
      <c r="AT1003" s="11">
        <v>35</v>
      </c>
      <c r="AU1003" s="11">
        <v>43</v>
      </c>
      <c r="AV1003" s="11">
        <v>53</v>
      </c>
      <c r="AW1003" s="12">
        <v>50</v>
      </c>
      <c r="AX1003" s="13">
        <v>47</v>
      </c>
      <c r="AY1003" s="13">
        <v>44</v>
      </c>
      <c r="AZ1003" s="13">
        <v>41</v>
      </c>
      <c r="BA1003" s="13">
        <v>38</v>
      </c>
      <c r="BB1003" s="14">
        <v>35</v>
      </c>
      <c r="BC1003" s="19">
        <f t="shared" si="79"/>
        <v>44</v>
      </c>
      <c r="BD1003" s="55">
        <f t="shared" si="77"/>
        <v>0.87983111399805136</v>
      </c>
      <c r="BE1003" s="19">
        <f t="shared" si="78"/>
        <v>0.98213705748619684</v>
      </c>
      <c r="BF1003" s="19">
        <f t="shared" si="80"/>
        <v>0.99441377070477432</v>
      </c>
      <c r="BG1003" s="19">
        <f t="shared" si="76"/>
        <v>1.0148749594024034</v>
      </c>
    </row>
    <row r="1004" spans="1:59">
      <c r="A1004" s="24">
        <v>1003</v>
      </c>
      <c r="B1004" s="31">
        <v>2010024</v>
      </c>
      <c r="C1004" s="32" t="s">
        <v>1002</v>
      </c>
      <c r="D1004" s="21">
        <v>7</v>
      </c>
      <c r="E1004" s="22">
        <v>16</v>
      </c>
      <c r="F1004" s="22">
        <v>26</v>
      </c>
      <c r="G1004" s="22">
        <v>27</v>
      </c>
      <c r="H1004" s="22">
        <v>29</v>
      </c>
      <c r="I1004" s="22">
        <v>31</v>
      </c>
      <c r="J1004" s="23">
        <v>14</v>
      </c>
      <c r="Q1004" s="33"/>
      <c r="R1004" s="33"/>
      <c r="S1004" s="33"/>
      <c r="T1004" s="33"/>
      <c r="U1004" s="33"/>
      <c r="V1004" s="33"/>
      <c r="X1004" s="34"/>
      <c r="Y1004" s="33"/>
      <c r="Z1004" s="33"/>
      <c r="AA1004" s="33"/>
      <c r="AB1004" s="33"/>
      <c r="AC1004" s="35"/>
      <c r="AD1004" s="33"/>
      <c r="AE1004" s="33"/>
      <c r="AF1004" s="33"/>
      <c r="AG1004" s="33"/>
      <c r="AH1004" s="33"/>
      <c r="AI1004" s="33"/>
      <c r="AJ1004" s="36"/>
      <c r="AK1004" s="10">
        <v>7</v>
      </c>
      <c r="AL1004" s="11">
        <v>12</v>
      </c>
      <c r="AM1004" s="11">
        <v>11</v>
      </c>
      <c r="AN1004" s="11">
        <v>16</v>
      </c>
      <c r="AO1004" s="11">
        <v>17</v>
      </c>
      <c r="AP1004" s="11">
        <v>24</v>
      </c>
      <c r="AQ1004" s="11">
        <v>28</v>
      </c>
      <c r="AR1004" s="11">
        <v>36</v>
      </c>
      <c r="AS1004" s="11">
        <v>37</v>
      </c>
      <c r="AT1004" s="11">
        <v>28</v>
      </c>
      <c r="AU1004" s="11">
        <v>19</v>
      </c>
      <c r="AV1004" s="11">
        <v>38</v>
      </c>
      <c r="AW1004" s="12">
        <v>46</v>
      </c>
      <c r="AX1004" s="13">
        <v>56</v>
      </c>
      <c r="AY1004" s="13">
        <v>68</v>
      </c>
      <c r="AZ1004" s="13">
        <v>64</v>
      </c>
      <c r="BA1004" s="13">
        <v>60</v>
      </c>
      <c r="BB1004" s="14">
        <v>56</v>
      </c>
      <c r="BC1004" s="19">
        <f t="shared" si="79"/>
        <v>68</v>
      </c>
      <c r="BD1004" s="55">
        <f t="shared" si="77"/>
        <v>0.98213705748619684</v>
      </c>
      <c r="BE1004" s="19">
        <f t="shared" si="78"/>
        <v>1.0291977914907438</v>
      </c>
      <c r="BF1004" s="19">
        <f t="shared" si="80"/>
        <v>1.0206040922377395</v>
      </c>
      <c r="BG1004" s="19">
        <f t="shared" si="76"/>
        <v>1.0148749594024034</v>
      </c>
    </row>
    <row r="1005" spans="1:59">
      <c r="A1005" s="24">
        <v>1004</v>
      </c>
      <c r="B1005" s="31">
        <v>2010025</v>
      </c>
      <c r="C1005" s="32" t="s">
        <v>1003</v>
      </c>
      <c r="D1005" s="21">
        <v>4</v>
      </c>
      <c r="E1005" s="22">
        <v>5</v>
      </c>
      <c r="F1005" s="22">
        <v>7</v>
      </c>
      <c r="G1005" s="22">
        <v>10</v>
      </c>
      <c r="H1005" s="22">
        <v>13</v>
      </c>
      <c r="I1005" s="22">
        <v>25</v>
      </c>
      <c r="J1005" s="23">
        <v>11</v>
      </c>
      <c r="Q1005" s="33"/>
      <c r="R1005" s="33"/>
      <c r="S1005" s="33"/>
      <c r="T1005" s="33"/>
      <c r="U1005" s="33"/>
      <c r="V1005" s="33"/>
      <c r="X1005" s="34"/>
      <c r="Y1005" s="33"/>
      <c r="Z1005" s="33"/>
      <c r="AA1005" s="33"/>
      <c r="AB1005" s="33"/>
      <c r="AC1005" s="35"/>
      <c r="AD1005" s="33"/>
      <c r="AE1005" s="33"/>
      <c r="AF1005" s="33"/>
      <c r="AG1005" s="33"/>
      <c r="AH1005" s="33"/>
      <c r="AI1005" s="33"/>
      <c r="AJ1005" s="36"/>
      <c r="AK1005" s="10">
        <v>7</v>
      </c>
      <c r="AL1005" s="11">
        <v>8</v>
      </c>
      <c r="AM1005" s="11">
        <v>9</v>
      </c>
      <c r="AN1005" s="11">
        <v>16</v>
      </c>
      <c r="AO1005" s="11">
        <v>22</v>
      </c>
      <c r="AP1005" s="11">
        <v>24</v>
      </c>
      <c r="AQ1005" s="11">
        <v>28</v>
      </c>
      <c r="AR1005" s="11">
        <v>24</v>
      </c>
      <c r="AS1005" s="11">
        <v>31</v>
      </c>
      <c r="AT1005" s="11">
        <v>28</v>
      </c>
      <c r="AU1005" s="11">
        <v>38</v>
      </c>
      <c r="AV1005" s="11">
        <v>50</v>
      </c>
      <c r="AW1005" s="12">
        <v>49</v>
      </c>
      <c r="AX1005" s="13">
        <v>48</v>
      </c>
      <c r="AY1005" s="13">
        <v>47</v>
      </c>
      <c r="AZ1005" s="13">
        <v>46</v>
      </c>
      <c r="BA1005" s="13">
        <v>45</v>
      </c>
      <c r="BB1005" s="14">
        <v>44</v>
      </c>
      <c r="BC1005" s="19">
        <f t="shared" si="79"/>
        <v>47</v>
      </c>
      <c r="BD1005" s="55">
        <f t="shared" si="77"/>
        <v>0.98622929522572267</v>
      </c>
      <c r="BE1005" s="19">
        <f t="shared" si="78"/>
        <v>1.0394283858395583</v>
      </c>
      <c r="BF1005" s="19">
        <f t="shared" si="80"/>
        <v>1.0238778824293602</v>
      </c>
      <c r="BG1005" s="19">
        <f t="shared" si="76"/>
        <v>1.0161026307242611</v>
      </c>
    </row>
    <row r="1006" spans="1:59">
      <c r="A1006" s="24">
        <v>1005</v>
      </c>
      <c r="B1006" s="31">
        <v>2010026</v>
      </c>
      <c r="C1006" s="32" t="s">
        <v>1004</v>
      </c>
      <c r="D1006" s="21">
        <v>2</v>
      </c>
      <c r="E1006" s="22">
        <v>4</v>
      </c>
      <c r="F1006" s="22">
        <v>5</v>
      </c>
      <c r="G1006" s="22">
        <v>8</v>
      </c>
      <c r="H1006" s="22">
        <v>19</v>
      </c>
      <c r="I1006" s="22">
        <v>22</v>
      </c>
      <c r="J1006" s="23">
        <v>12</v>
      </c>
      <c r="Q1006" s="33"/>
      <c r="R1006" s="33"/>
      <c r="S1006" s="33"/>
      <c r="T1006" s="33"/>
      <c r="U1006" s="33"/>
      <c r="V1006" s="33"/>
      <c r="X1006" s="34"/>
      <c r="Y1006" s="33"/>
      <c r="Z1006" s="33"/>
      <c r="AA1006" s="33"/>
      <c r="AB1006" s="33"/>
      <c r="AC1006" s="35"/>
      <c r="AD1006" s="33"/>
      <c r="AE1006" s="33"/>
      <c r="AF1006" s="33"/>
      <c r="AG1006" s="33"/>
      <c r="AH1006" s="33"/>
      <c r="AI1006" s="33"/>
      <c r="AJ1006" s="36"/>
      <c r="AK1006" s="10">
        <v>9</v>
      </c>
      <c r="AL1006" s="11">
        <v>8</v>
      </c>
      <c r="AM1006" s="11">
        <v>15</v>
      </c>
      <c r="AN1006" s="11">
        <v>18</v>
      </c>
      <c r="AO1006" s="11">
        <v>18</v>
      </c>
      <c r="AP1006" s="11">
        <v>20</v>
      </c>
      <c r="AQ1006" s="11">
        <v>24</v>
      </c>
      <c r="AR1006" s="11">
        <v>30</v>
      </c>
      <c r="AS1006" s="11">
        <v>27</v>
      </c>
      <c r="AT1006" s="11">
        <v>36</v>
      </c>
      <c r="AU1006" s="11">
        <v>34</v>
      </c>
      <c r="AV1006" s="11">
        <v>32</v>
      </c>
      <c r="AW1006" s="12">
        <v>30</v>
      </c>
      <c r="AX1006" s="13">
        <v>28</v>
      </c>
      <c r="AY1006" s="13">
        <v>26</v>
      </c>
      <c r="AZ1006" s="13">
        <v>24</v>
      </c>
      <c r="BA1006" s="13">
        <v>22</v>
      </c>
      <c r="BB1006" s="14">
        <v>40</v>
      </c>
      <c r="BC1006" s="19">
        <f t="shared" si="79"/>
        <v>26</v>
      </c>
      <c r="BD1006" s="55">
        <f t="shared" si="77"/>
        <v>0.94121468009093856</v>
      </c>
      <c r="BE1006" s="19">
        <f t="shared" si="78"/>
        <v>0.96781422539785633</v>
      </c>
      <c r="BF1006" s="19">
        <f t="shared" si="80"/>
        <v>1.008327379019162</v>
      </c>
      <c r="BG1006" s="19">
        <f t="shared" si="76"/>
        <v>1.0062812601493991</v>
      </c>
    </row>
    <row r="1007" spans="1:59">
      <c r="A1007" s="24">
        <v>1006</v>
      </c>
      <c r="B1007" s="31">
        <v>2010027</v>
      </c>
      <c r="C1007" s="32" t="s">
        <v>1005</v>
      </c>
      <c r="D1007" s="21">
        <v>3</v>
      </c>
      <c r="E1007" s="22">
        <v>4</v>
      </c>
      <c r="F1007" s="22">
        <v>15</v>
      </c>
      <c r="G1007" s="22">
        <v>25</v>
      </c>
      <c r="H1007" s="22">
        <v>26</v>
      </c>
      <c r="I1007" s="22">
        <v>30</v>
      </c>
      <c r="J1007" s="23">
        <v>13</v>
      </c>
      <c r="Q1007" s="33"/>
      <c r="R1007" s="33"/>
      <c r="S1007" s="33"/>
      <c r="T1007" s="33"/>
      <c r="U1007" s="33"/>
      <c r="V1007" s="33"/>
      <c r="X1007" s="34"/>
      <c r="Y1007" s="33"/>
      <c r="Z1007" s="33"/>
      <c r="AA1007" s="33"/>
      <c r="AB1007" s="33"/>
      <c r="AC1007" s="35"/>
      <c r="AD1007" s="33"/>
      <c r="AE1007" s="33"/>
      <c r="AF1007" s="33"/>
      <c r="AG1007" s="33"/>
      <c r="AH1007" s="33"/>
      <c r="AI1007" s="33"/>
      <c r="AJ1007" s="36"/>
      <c r="AK1007" s="10">
        <v>4</v>
      </c>
      <c r="AL1007" s="11">
        <v>11</v>
      </c>
      <c r="AM1007" s="11">
        <v>8</v>
      </c>
      <c r="AN1007" s="11">
        <v>13</v>
      </c>
      <c r="AO1007" s="11">
        <v>19</v>
      </c>
      <c r="AP1007" s="11">
        <v>23</v>
      </c>
      <c r="AQ1007" s="11">
        <v>31</v>
      </c>
      <c r="AR1007" s="11">
        <v>23</v>
      </c>
      <c r="AS1007" s="11">
        <v>26</v>
      </c>
      <c r="AT1007" s="11">
        <v>19</v>
      </c>
      <c r="AU1007" s="11">
        <v>25</v>
      </c>
      <c r="AV1007" s="11">
        <v>33</v>
      </c>
      <c r="AW1007" s="12">
        <v>28</v>
      </c>
      <c r="AX1007" s="13">
        <v>55</v>
      </c>
      <c r="AY1007" s="13">
        <v>52</v>
      </c>
      <c r="AZ1007" s="13">
        <v>49</v>
      </c>
      <c r="BA1007" s="13">
        <v>46</v>
      </c>
      <c r="BB1007" s="14">
        <v>43</v>
      </c>
      <c r="BC1007" s="19">
        <f t="shared" si="79"/>
        <v>52</v>
      </c>
      <c r="BD1007" s="55">
        <f t="shared" si="77"/>
        <v>0.96986034426761936</v>
      </c>
      <c r="BE1007" s="19">
        <f t="shared" si="78"/>
        <v>0.99441377070477432</v>
      </c>
      <c r="BF1007" s="19">
        <f t="shared" si="80"/>
        <v>1.0091458265670672</v>
      </c>
      <c r="BG1007" s="19">
        <f t="shared" si="76"/>
        <v>0.99891523221825262</v>
      </c>
    </row>
    <row r="1008" spans="1:59">
      <c r="A1008" s="24">
        <v>1007</v>
      </c>
      <c r="B1008" s="31">
        <v>2010028</v>
      </c>
      <c r="C1008" s="32" t="s">
        <v>1006</v>
      </c>
      <c r="D1008" s="21">
        <v>1</v>
      </c>
      <c r="E1008" s="22">
        <v>3</v>
      </c>
      <c r="F1008" s="22">
        <v>6</v>
      </c>
      <c r="G1008" s="22">
        <v>12</v>
      </c>
      <c r="H1008" s="22">
        <v>16</v>
      </c>
      <c r="I1008" s="22">
        <v>32</v>
      </c>
      <c r="J1008" s="23">
        <v>12</v>
      </c>
      <c r="Q1008" s="33"/>
      <c r="R1008" s="33"/>
      <c r="S1008" s="33"/>
      <c r="T1008" s="33"/>
      <c r="U1008" s="33"/>
      <c r="V1008" s="33"/>
      <c r="X1008" s="34"/>
      <c r="Y1008" s="33"/>
      <c r="Z1008" s="33"/>
      <c r="AA1008" s="33"/>
      <c r="AB1008" s="33"/>
      <c r="AC1008" s="35"/>
      <c r="AD1008" s="33"/>
      <c r="AE1008" s="33"/>
      <c r="AF1008" s="33"/>
      <c r="AG1008" s="33"/>
      <c r="AH1008" s="33"/>
      <c r="AI1008" s="33"/>
      <c r="AJ1008" s="36"/>
      <c r="AK1008" s="10">
        <v>4</v>
      </c>
      <c r="AL1008" s="11">
        <v>6</v>
      </c>
      <c r="AM1008" s="11">
        <v>10</v>
      </c>
      <c r="AN1008" s="11">
        <v>10</v>
      </c>
      <c r="AO1008" s="11">
        <v>21</v>
      </c>
      <c r="AP1008" s="11">
        <v>14</v>
      </c>
      <c r="AQ1008" s="11">
        <v>25</v>
      </c>
      <c r="AR1008" s="11">
        <v>20</v>
      </c>
      <c r="AS1008" s="11">
        <v>26</v>
      </c>
      <c r="AT1008" s="11">
        <v>22</v>
      </c>
      <c r="AU1008" s="11">
        <v>31</v>
      </c>
      <c r="AV1008" s="11">
        <v>28</v>
      </c>
      <c r="AW1008" s="12">
        <v>25</v>
      </c>
      <c r="AX1008" s="13">
        <v>22</v>
      </c>
      <c r="AY1008" s="13">
        <v>53</v>
      </c>
      <c r="AZ1008" s="13">
        <v>52</v>
      </c>
      <c r="BA1008" s="13">
        <v>51</v>
      </c>
      <c r="BB1008" s="14">
        <v>50</v>
      </c>
      <c r="BC1008" s="19">
        <f t="shared" si="79"/>
        <v>53</v>
      </c>
      <c r="BD1008" s="55">
        <f t="shared" si="77"/>
        <v>1.0066904839233517</v>
      </c>
      <c r="BE1008" s="19">
        <f t="shared" si="78"/>
        <v>0.94326079896070159</v>
      </c>
      <c r="BF1008" s="19">
        <f t="shared" si="80"/>
        <v>1.0009613510880155</v>
      </c>
      <c r="BG1008" s="19">
        <f t="shared" si="76"/>
        <v>0.99768756089639488</v>
      </c>
    </row>
    <row r="1009" spans="1:59">
      <c r="A1009" s="24">
        <v>1008</v>
      </c>
      <c r="B1009" s="31">
        <v>2010029</v>
      </c>
      <c r="C1009" s="32" t="s">
        <v>1007</v>
      </c>
      <c r="D1009" s="21">
        <v>1</v>
      </c>
      <c r="E1009" s="22">
        <v>5</v>
      </c>
      <c r="F1009" s="22">
        <v>14</v>
      </c>
      <c r="G1009" s="22">
        <v>16</v>
      </c>
      <c r="H1009" s="22">
        <v>17</v>
      </c>
      <c r="I1009" s="22">
        <v>22</v>
      </c>
      <c r="J1009" s="23">
        <v>3</v>
      </c>
      <c r="Q1009" s="33"/>
      <c r="R1009" s="33"/>
      <c r="S1009" s="33"/>
      <c r="T1009" s="33"/>
      <c r="U1009" s="33"/>
      <c r="V1009" s="33"/>
      <c r="X1009" s="34"/>
      <c r="Y1009" s="33"/>
      <c r="Z1009" s="33"/>
      <c r="AA1009" s="33"/>
      <c r="AB1009" s="33"/>
      <c r="AC1009" s="35"/>
      <c r="AD1009" s="33"/>
      <c r="AE1009" s="33"/>
      <c r="AF1009" s="33"/>
      <c r="AG1009" s="33"/>
      <c r="AH1009" s="33"/>
      <c r="AI1009" s="33"/>
      <c r="AJ1009" s="36"/>
      <c r="AK1009" s="10">
        <v>9</v>
      </c>
      <c r="AL1009" s="11">
        <v>7</v>
      </c>
      <c r="AM1009" s="11">
        <v>10</v>
      </c>
      <c r="AN1009" s="11">
        <v>21</v>
      </c>
      <c r="AO1009" s="11">
        <v>12</v>
      </c>
      <c r="AP1009" s="11">
        <v>19</v>
      </c>
      <c r="AQ1009" s="11">
        <v>30</v>
      </c>
      <c r="AR1009" s="11">
        <v>25</v>
      </c>
      <c r="AS1009" s="11">
        <v>20</v>
      </c>
      <c r="AT1009" s="11">
        <v>27</v>
      </c>
      <c r="AU1009" s="11">
        <v>23</v>
      </c>
      <c r="AV1009" s="11">
        <v>19</v>
      </c>
      <c r="AW1009" s="12">
        <v>30</v>
      </c>
      <c r="AX1009" s="13">
        <v>27</v>
      </c>
      <c r="AY1009" s="13">
        <v>41</v>
      </c>
      <c r="AZ1009" s="13">
        <v>57</v>
      </c>
      <c r="BA1009" s="13">
        <v>56</v>
      </c>
      <c r="BB1009" s="14">
        <v>55</v>
      </c>
      <c r="BC1009" s="19">
        <f t="shared" si="79"/>
        <v>41</v>
      </c>
      <c r="BD1009" s="55">
        <f t="shared" si="77"/>
        <v>0.89620006495615456</v>
      </c>
      <c r="BE1009" s="19">
        <f t="shared" si="78"/>
        <v>0.93916856122117565</v>
      </c>
      <c r="BF1009" s="19">
        <f t="shared" si="80"/>
        <v>0.98622929522572267</v>
      </c>
      <c r="BG1009" s="19">
        <f t="shared" si="76"/>
        <v>0.99564144202663196</v>
      </c>
    </row>
    <row r="1010" spans="1:59">
      <c r="A1010" s="24">
        <v>1009</v>
      </c>
      <c r="B1010" s="31">
        <v>2010030</v>
      </c>
      <c r="C1010" s="32" t="s">
        <v>1008</v>
      </c>
      <c r="D1010" s="21">
        <v>3</v>
      </c>
      <c r="E1010" s="22">
        <v>6</v>
      </c>
      <c r="F1010" s="22">
        <v>10</v>
      </c>
      <c r="G1010" s="22">
        <v>16</v>
      </c>
      <c r="H1010" s="22">
        <v>25</v>
      </c>
      <c r="I1010" s="22">
        <v>31</v>
      </c>
      <c r="J1010" s="23">
        <v>5</v>
      </c>
      <c r="Q1010" s="33"/>
      <c r="R1010" s="33"/>
      <c r="S1010" s="33"/>
      <c r="T1010" s="33"/>
      <c r="U1010" s="33"/>
      <c r="V1010" s="33"/>
      <c r="X1010" s="34"/>
      <c r="Y1010" s="33"/>
      <c r="Z1010" s="33"/>
      <c r="AA1010" s="33"/>
      <c r="AB1010" s="33"/>
      <c r="AC1010" s="35"/>
      <c r="AD1010" s="33"/>
      <c r="AE1010" s="33"/>
      <c r="AF1010" s="33"/>
      <c r="AG1010" s="33"/>
      <c r="AH1010" s="33"/>
      <c r="AI1010" s="33"/>
      <c r="AJ1010" s="36"/>
      <c r="AK1010" s="10">
        <v>4</v>
      </c>
      <c r="AL1010" s="11">
        <v>11</v>
      </c>
      <c r="AM1010" s="11">
        <v>6</v>
      </c>
      <c r="AN1010" s="11">
        <v>13</v>
      </c>
      <c r="AO1010" s="11">
        <v>21</v>
      </c>
      <c r="AP1010" s="11">
        <v>19</v>
      </c>
      <c r="AQ1010" s="11">
        <v>28</v>
      </c>
      <c r="AR1010" s="11">
        <v>21</v>
      </c>
      <c r="AS1010" s="11">
        <v>36</v>
      </c>
      <c r="AT1010" s="11">
        <v>31</v>
      </c>
      <c r="AU1010" s="11">
        <v>39</v>
      </c>
      <c r="AV1010" s="11">
        <v>35</v>
      </c>
      <c r="AW1010" s="12">
        <v>31</v>
      </c>
      <c r="AX1010" s="13">
        <v>43</v>
      </c>
      <c r="AY1010" s="13">
        <v>57</v>
      </c>
      <c r="AZ1010" s="13">
        <v>55</v>
      </c>
      <c r="BA1010" s="13">
        <v>53</v>
      </c>
      <c r="BB1010" s="14">
        <v>51</v>
      </c>
      <c r="BC1010" s="19">
        <f t="shared" si="79"/>
        <v>57</v>
      </c>
      <c r="BD1010" s="55">
        <f t="shared" si="77"/>
        <v>0.93712244235141273</v>
      </c>
      <c r="BE1010" s="19">
        <f t="shared" si="78"/>
        <v>0.9616758687885677</v>
      </c>
      <c r="BF1010" s="19">
        <f t="shared" si="80"/>
        <v>1.0140565118544982</v>
      </c>
      <c r="BG1010" s="19">
        <f t="shared" si="76"/>
        <v>0.99359532315686916</v>
      </c>
    </row>
    <row r="1011" spans="1:59">
      <c r="A1011" s="24">
        <v>1010</v>
      </c>
      <c r="B1011" s="31">
        <v>2010031</v>
      </c>
      <c r="C1011" s="32" t="s">
        <v>1009</v>
      </c>
      <c r="D1011" s="21">
        <v>5</v>
      </c>
      <c r="E1011" s="22">
        <v>7</v>
      </c>
      <c r="F1011" s="22">
        <v>13</v>
      </c>
      <c r="G1011" s="22">
        <v>24</v>
      </c>
      <c r="H1011" s="22">
        <v>25</v>
      </c>
      <c r="I1011" s="22">
        <v>28</v>
      </c>
      <c r="J1011" s="23">
        <v>4</v>
      </c>
      <c r="Q1011" s="33"/>
      <c r="R1011" s="33"/>
      <c r="S1011" s="33"/>
      <c r="T1011" s="33"/>
      <c r="U1011" s="33"/>
      <c r="V1011" s="33"/>
      <c r="X1011" s="34"/>
      <c r="Y1011" s="33"/>
      <c r="Z1011" s="33"/>
      <c r="AA1011" s="33"/>
      <c r="AB1011" s="33"/>
      <c r="AC1011" s="35"/>
      <c r="AD1011" s="33"/>
      <c r="AE1011" s="33"/>
      <c r="AF1011" s="33"/>
      <c r="AG1011" s="33"/>
      <c r="AH1011" s="33"/>
      <c r="AI1011" s="33"/>
      <c r="AJ1011" s="36"/>
      <c r="AK1011" s="10">
        <v>6</v>
      </c>
      <c r="AL1011" s="11">
        <v>6</v>
      </c>
      <c r="AM1011" s="11">
        <v>12</v>
      </c>
      <c r="AN1011" s="11">
        <v>12</v>
      </c>
      <c r="AO1011" s="11">
        <v>18</v>
      </c>
      <c r="AP1011" s="11">
        <v>22</v>
      </c>
      <c r="AQ1011" s="11">
        <v>30</v>
      </c>
      <c r="AR1011" s="11">
        <v>32</v>
      </c>
      <c r="AS1011" s="11">
        <v>25</v>
      </c>
      <c r="AT1011" s="11">
        <v>18</v>
      </c>
      <c r="AU1011" s="11">
        <v>37</v>
      </c>
      <c r="AV1011" s="11">
        <v>46</v>
      </c>
      <c r="AW1011" s="12">
        <v>57</v>
      </c>
      <c r="AX1011" s="13">
        <v>54</v>
      </c>
      <c r="AY1011" s="13">
        <v>51</v>
      </c>
      <c r="AZ1011" s="13">
        <v>48</v>
      </c>
      <c r="BA1011" s="13">
        <v>45</v>
      </c>
      <c r="BB1011" s="14">
        <v>42</v>
      </c>
      <c r="BC1011" s="19">
        <f t="shared" si="79"/>
        <v>51</v>
      </c>
      <c r="BD1011" s="55">
        <f t="shared" si="77"/>
        <v>1.0394283858395583</v>
      </c>
      <c r="BE1011" s="19">
        <f t="shared" si="78"/>
        <v>0.99032153296524839</v>
      </c>
      <c r="BF1011" s="19">
        <f t="shared" si="80"/>
        <v>1.0206040922377395</v>
      </c>
      <c r="BG1011" s="19">
        <f t="shared" si="76"/>
        <v>0.99441377070477432</v>
      </c>
    </row>
    <row r="1012" spans="1:59">
      <c r="A1012" s="24">
        <v>1011</v>
      </c>
      <c r="B1012" s="31">
        <v>2010032</v>
      </c>
      <c r="C1012" s="32" t="s">
        <v>1010</v>
      </c>
      <c r="D1012" s="21">
        <v>8</v>
      </c>
      <c r="E1012" s="22">
        <v>18</v>
      </c>
      <c r="F1012" s="22">
        <v>21</v>
      </c>
      <c r="G1012" s="22">
        <v>28</v>
      </c>
      <c r="H1012" s="22">
        <v>29</v>
      </c>
      <c r="I1012" s="22">
        <v>33</v>
      </c>
      <c r="J1012" s="23">
        <v>8</v>
      </c>
      <c r="Q1012" s="33"/>
      <c r="R1012" s="33"/>
      <c r="S1012" s="33"/>
      <c r="T1012" s="33"/>
      <c r="U1012" s="33"/>
      <c r="V1012" s="33"/>
      <c r="X1012" s="34"/>
      <c r="Y1012" s="33"/>
      <c r="Z1012" s="33"/>
      <c r="AA1012" s="33"/>
      <c r="AB1012" s="33"/>
      <c r="AC1012" s="35"/>
      <c r="AD1012" s="33"/>
      <c r="AE1012" s="33"/>
      <c r="AF1012" s="33"/>
      <c r="AG1012" s="33"/>
      <c r="AH1012" s="33"/>
      <c r="AI1012" s="33"/>
      <c r="AJ1012" s="36"/>
      <c r="AK1012" s="10">
        <v>5</v>
      </c>
      <c r="AL1012" s="11">
        <v>5</v>
      </c>
      <c r="AM1012" s="11">
        <v>17</v>
      </c>
      <c r="AN1012" s="11">
        <v>17</v>
      </c>
      <c r="AO1012" s="11">
        <v>11</v>
      </c>
      <c r="AP1012" s="11">
        <v>17</v>
      </c>
      <c r="AQ1012" s="11">
        <v>20</v>
      </c>
      <c r="AR1012" s="11">
        <v>37</v>
      </c>
      <c r="AS1012" s="11">
        <v>38</v>
      </c>
      <c r="AT1012" s="11">
        <v>41</v>
      </c>
      <c r="AU1012" s="11">
        <v>33</v>
      </c>
      <c r="AV1012" s="11">
        <v>25</v>
      </c>
      <c r="AW1012" s="12">
        <v>47</v>
      </c>
      <c r="AX1012" s="13">
        <v>41</v>
      </c>
      <c r="AY1012" s="13">
        <v>52</v>
      </c>
      <c r="AZ1012" s="13">
        <v>47</v>
      </c>
      <c r="BA1012" s="13">
        <v>61</v>
      </c>
      <c r="BB1012" s="14">
        <v>57</v>
      </c>
      <c r="BC1012" s="19">
        <f t="shared" si="79"/>
        <v>52</v>
      </c>
      <c r="BD1012" s="55">
        <f t="shared" si="77"/>
        <v>1.0394283858395583</v>
      </c>
      <c r="BE1012" s="19">
        <f t="shared" si="78"/>
        <v>1.0046443650535888</v>
      </c>
      <c r="BF1012" s="19">
        <f t="shared" si="80"/>
        <v>1.0066904839233517</v>
      </c>
      <c r="BG1012" s="19">
        <f t="shared" ref="BG1012:BG1075" si="81">IF($B1012="","",SUM($BC963:$BC1012)/50/$BM$3)</f>
        <v>0.99400454693082163</v>
      </c>
    </row>
    <row r="1013" spans="1:59">
      <c r="A1013" s="24">
        <v>1012</v>
      </c>
      <c r="B1013" s="31">
        <v>2010033</v>
      </c>
      <c r="C1013" s="32" t="s">
        <v>1011</v>
      </c>
      <c r="D1013" s="21">
        <v>8</v>
      </c>
      <c r="E1013" s="22">
        <v>10</v>
      </c>
      <c r="F1013" s="22">
        <v>11</v>
      </c>
      <c r="G1013" s="22">
        <v>12</v>
      </c>
      <c r="H1013" s="22">
        <v>25</v>
      </c>
      <c r="I1013" s="22">
        <v>29</v>
      </c>
      <c r="J1013" s="23">
        <v>9</v>
      </c>
      <c r="Q1013" s="33"/>
      <c r="R1013" s="33"/>
      <c r="S1013" s="33"/>
      <c r="T1013" s="33"/>
      <c r="U1013" s="33"/>
      <c r="V1013" s="33"/>
      <c r="X1013" s="34"/>
      <c r="Y1013" s="33"/>
      <c r="Z1013" s="33"/>
      <c r="AA1013" s="33"/>
      <c r="AB1013" s="33"/>
      <c r="AC1013" s="35"/>
      <c r="AD1013" s="33"/>
      <c r="AE1013" s="33"/>
      <c r="AF1013" s="33"/>
      <c r="AG1013" s="33"/>
      <c r="AH1013" s="33"/>
      <c r="AI1013" s="33"/>
      <c r="AJ1013" s="36"/>
      <c r="AK1013" s="10">
        <v>8</v>
      </c>
      <c r="AL1013" s="11">
        <v>7</v>
      </c>
      <c r="AM1013" s="11">
        <v>10</v>
      </c>
      <c r="AN1013" s="11">
        <v>17</v>
      </c>
      <c r="AO1013" s="11">
        <v>18</v>
      </c>
      <c r="AP1013" s="11">
        <v>15</v>
      </c>
      <c r="AQ1013" s="11">
        <v>23</v>
      </c>
      <c r="AR1013" s="11">
        <v>25</v>
      </c>
      <c r="AS1013" s="11">
        <v>29</v>
      </c>
      <c r="AT1013" s="11">
        <v>35</v>
      </c>
      <c r="AU1013" s="11">
        <v>56</v>
      </c>
      <c r="AV1013" s="11">
        <v>53</v>
      </c>
      <c r="AW1013" s="12">
        <v>65</v>
      </c>
      <c r="AX1013" s="13">
        <v>63</v>
      </c>
      <c r="AY1013" s="13">
        <v>61</v>
      </c>
      <c r="AZ1013" s="13">
        <v>59</v>
      </c>
      <c r="BA1013" s="13">
        <v>57</v>
      </c>
      <c r="BB1013" s="14">
        <v>55</v>
      </c>
      <c r="BC1013" s="19">
        <f t="shared" si="79"/>
        <v>61</v>
      </c>
      <c r="BD1013" s="55">
        <f t="shared" si="77"/>
        <v>1.0721662877557647</v>
      </c>
      <c r="BE1013" s="19">
        <f t="shared" si="78"/>
        <v>1.0394283858395583</v>
      </c>
      <c r="BF1013" s="19">
        <f t="shared" si="80"/>
        <v>1.0124196167586879</v>
      </c>
      <c r="BG1013" s="19">
        <f t="shared" si="81"/>
        <v>0.9972783371224424</v>
      </c>
    </row>
    <row r="1014" spans="1:59">
      <c r="A1014" s="24">
        <v>1013</v>
      </c>
      <c r="B1014" s="31">
        <v>2010034</v>
      </c>
      <c r="C1014" s="32" t="s">
        <v>1012</v>
      </c>
      <c r="D1014" s="21">
        <v>6</v>
      </c>
      <c r="E1014" s="22">
        <v>11</v>
      </c>
      <c r="F1014" s="22">
        <v>13</v>
      </c>
      <c r="G1014" s="22">
        <v>22</v>
      </c>
      <c r="H1014" s="22">
        <v>25</v>
      </c>
      <c r="I1014" s="22">
        <v>32</v>
      </c>
      <c r="J1014" s="23">
        <v>12</v>
      </c>
      <c r="Q1014" s="33"/>
      <c r="R1014" s="33"/>
      <c r="S1014" s="33"/>
      <c r="T1014" s="33"/>
      <c r="U1014" s="33"/>
      <c r="V1014" s="33"/>
      <c r="X1014" s="34"/>
      <c r="Y1014" s="33"/>
      <c r="Z1014" s="33"/>
      <c r="AA1014" s="33"/>
      <c r="AB1014" s="33"/>
      <c r="AC1014" s="35"/>
      <c r="AD1014" s="33"/>
      <c r="AE1014" s="33"/>
      <c r="AF1014" s="33"/>
      <c r="AG1014" s="33"/>
      <c r="AH1014" s="33"/>
      <c r="AI1014" s="33"/>
      <c r="AJ1014" s="36"/>
      <c r="AK1014" s="10">
        <v>7</v>
      </c>
      <c r="AL1014" s="11">
        <v>9</v>
      </c>
      <c r="AM1014" s="11">
        <v>9</v>
      </c>
      <c r="AN1014" s="11">
        <v>13</v>
      </c>
      <c r="AO1014" s="11">
        <v>25</v>
      </c>
      <c r="AP1014" s="11">
        <v>21</v>
      </c>
      <c r="AQ1014" s="11">
        <v>28</v>
      </c>
      <c r="AR1014" s="11">
        <v>19</v>
      </c>
      <c r="AS1014" s="11">
        <v>21</v>
      </c>
      <c r="AT1014" s="11">
        <v>37</v>
      </c>
      <c r="AU1014" s="11">
        <v>44</v>
      </c>
      <c r="AV1014" s="11">
        <v>53</v>
      </c>
      <c r="AW1014" s="12">
        <v>49</v>
      </c>
      <c r="AX1014" s="13">
        <v>45</v>
      </c>
      <c r="AY1014" s="13">
        <v>58</v>
      </c>
      <c r="AZ1014" s="13">
        <v>55</v>
      </c>
      <c r="BA1014" s="13">
        <v>52</v>
      </c>
      <c r="BB1014" s="14">
        <v>49</v>
      </c>
      <c r="BC1014" s="19">
        <f t="shared" si="79"/>
        <v>58</v>
      </c>
      <c r="BD1014" s="55">
        <f t="shared" si="77"/>
        <v>1.1417343293277038</v>
      </c>
      <c r="BE1014" s="19">
        <f t="shared" si="78"/>
        <v>1.0189671971419292</v>
      </c>
      <c r="BF1014" s="19">
        <f t="shared" si="80"/>
        <v>1.0197856446898343</v>
      </c>
      <c r="BG1014" s="19">
        <f t="shared" si="81"/>
        <v>0.99441377070477432</v>
      </c>
    </row>
    <row r="1015" spans="1:59">
      <c r="A1015" s="24">
        <v>1014</v>
      </c>
      <c r="B1015" s="31">
        <v>2010035</v>
      </c>
      <c r="C1015" s="32" t="s">
        <v>1013</v>
      </c>
      <c r="D1015" s="21">
        <v>9</v>
      </c>
      <c r="E1015" s="22">
        <v>10</v>
      </c>
      <c r="F1015" s="22">
        <v>11</v>
      </c>
      <c r="G1015" s="22">
        <v>18</v>
      </c>
      <c r="H1015" s="22">
        <v>19</v>
      </c>
      <c r="I1015" s="22">
        <v>21</v>
      </c>
      <c r="J1015" s="23">
        <v>10</v>
      </c>
      <c r="Q1015" s="33"/>
      <c r="R1015" s="33"/>
      <c r="S1015" s="33"/>
      <c r="T1015" s="33"/>
      <c r="U1015" s="33"/>
      <c r="V1015" s="33"/>
      <c r="X1015" s="34"/>
      <c r="Y1015" s="33"/>
      <c r="Z1015" s="33"/>
      <c r="AA1015" s="33"/>
      <c r="AB1015" s="33"/>
      <c r="AC1015" s="35"/>
      <c r="AD1015" s="33"/>
      <c r="AE1015" s="33"/>
      <c r="AF1015" s="33"/>
      <c r="AG1015" s="33"/>
      <c r="AH1015" s="33"/>
      <c r="AI1015" s="33"/>
      <c r="AJ1015" s="36"/>
      <c r="AK1015" s="10">
        <v>4</v>
      </c>
      <c r="AL1015" s="11">
        <v>12</v>
      </c>
      <c r="AM1015" s="11">
        <v>13</v>
      </c>
      <c r="AN1015" s="11">
        <v>16</v>
      </c>
      <c r="AO1015" s="11">
        <v>18</v>
      </c>
      <c r="AP1015" s="11">
        <v>16</v>
      </c>
      <c r="AQ1015" s="11">
        <v>7</v>
      </c>
      <c r="AR1015" s="11">
        <v>28</v>
      </c>
      <c r="AS1015" s="11">
        <v>44</v>
      </c>
      <c r="AT1015" s="11">
        <v>52</v>
      </c>
      <c r="AU1015" s="11">
        <v>49</v>
      </c>
      <c r="AV1015" s="11">
        <v>46</v>
      </c>
      <c r="AW1015" s="12">
        <v>43</v>
      </c>
      <c r="AX1015" s="13">
        <v>40</v>
      </c>
      <c r="AY1015" s="13">
        <v>37</v>
      </c>
      <c r="AZ1015" s="13">
        <v>34</v>
      </c>
      <c r="BA1015" s="13">
        <v>50</v>
      </c>
      <c r="BB1015" s="14">
        <v>68</v>
      </c>
      <c r="BC1015" s="19">
        <f t="shared" si="79"/>
        <v>37</v>
      </c>
      <c r="BD1015" s="55">
        <f t="shared" si="77"/>
        <v>1.0598895745371872</v>
      </c>
      <c r="BE1015" s="19">
        <f t="shared" si="78"/>
        <v>0.99850600844430004</v>
      </c>
      <c r="BF1015" s="19">
        <f t="shared" si="80"/>
        <v>1.0042351412796362</v>
      </c>
      <c r="BG1015" s="19">
        <f t="shared" si="81"/>
        <v>0.99195842806105872</v>
      </c>
    </row>
    <row r="1016" spans="1:59">
      <c r="A1016" s="24">
        <v>1015</v>
      </c>
      <c r="B1016" s="31">
        <v>2010036</v>
      </c>
      <c r="C1016" s="32" t="s">
        <v>1014</v>
      </c>
      <c r="D1016" s="21">
        <v>6</v>
      </c>
      <c r="E1016" s="22">
        <v>13</v>
      </c>
      <c r="F1016" s="22">
        <v>14</v>
      </c>
      <c r="G1016" s="22">
        <v>28</v>
      </c>
      <c r="H1016" s="22">
        <v>29</v>
      </c>
      <c r="I1016" s="22">
        <v>30</v>
      </c>
      <c r="J1016" s="23">
        <v>8</v>
      </c>
      <c r="Q1016" s="33"/>
      <c r="R1016" s="33"/>
      <c r="S1016" s="33"/>
      <c r="T1016" s="33"/>
      <c r="U1016" s="33"/>
      <c r="V1016" s="33"/>
      <c r="X1016" s="34"/>
      <c r="Y1016" s="33"/>
      <c r="Z1016" s="33"/>
      <c r="AA1016" s="33"/>
      <c r="AB1016" s="33"/>
      <c r="AC1016" s="35"/>
      <c r="AD1016" s="33"/>
      <c r="AE1016" s="33"/>
      <c r="AF1016" s="33"/>
      <c r="AG1016" s="33"/>
      <c r="AH1016" s="33"/>
      <c r="AI1016" s="33"/>
      <c r="AJ1016" s="36"/>
      <c r="AK1016" s="10">
        <v>6</v>
      </c>
      <c r="AL1016" s="11">
        <v>8</v>
      </c>
      <c r="AM1016" s="11">
        <v>15</v>
      </c>
      <c r="AN1016" s="11">
        <v>12</v>
      </c>
      <c r="AO1016" s="11">
        <v>15</v>
      </c>
      <c r="AP1016" s="11">
        <v>32</v>
      </c>
      <c r="AQ1016" s="11">
        <v>21</v>
      </c>
      <c r="AR1016" s="11">
        <v>30</v>
      </c>
      <c r="AS1016" s="11">
        <v>32</v>
      </c>
      <c r="AT1016" s="11">
        <v>24</v>
      </c>
      <c r="AU1016" s="11">
        <v>16</v>
      </c>
      <c r="AV1016" s="11">
        <v>22</v>
      </c>
      <c r="AW1016" s="12">
        <v>60</v>
      </c>
      <c r="AX1016" s="13">
        <v>72</v>
      </c>
      <c r="AY1016" s="13">
        <v>69</v>
      </c>
      <c r="AZ1016" s="13">
        <v>66</v>
      </c>
      <c r="BA1016" s="13">
        <v>63</v>
      </c>
      <c r="BB1016" s="14">
        <v>60</v>
      </c>
      <c r="BC1016" s="19">
        <f t="shared" si="79"/>
        <v>69</v>
      </c>
      <c r="BD1016" s="55">
        <f t="shared" si="77"/>
        <v>1.1335498538486521</v>
      </c>
      <c r="BE1016" s="19">
        <f t="shared" si="78"/>
        <v>1.0864891198441053</v>
      </c>
      <c r="BF1016" s="19">
        <f t="shared" si="80"/>
        <v>1.0165118544982137</v>
      </c>
      <c r="BG1016" s="19">
        <f t="shared" si="81"/>
        <v>1.0030074699577785</v>
      </c>
    </row>
    <row r="1017" spans="1:59">
      <c r="A1017" s="24">
        <v>1016</v>
      </c>
      <c r="B1017" s="31">
        <v>2010037</v>
      </c>
      <c r="C1017" s="32" t="s">
        <v>1015</v>
      </c>
      <c r="D1017" s="21">
        <v>3</v>
      </c>
      <c r="E1017" s="22">
        <v>16</v>
      </c>
      <c r="F1017" s="22">
        <v>19</v>
      </c>
      <c r="G1017" s="22">
        <v>21</v>
      </c>
      <c r="H1017" s="22">
        <v>24</v>
      </c>
      <c r="I1017" s="22">
        <v>26</v>
      </c>
      <c r="J1017" s="23">
        <v>6</v>
      </c>
      <c r="Q1017" s="33"/>
      <c r="R1017" s="33"/>
      <c r="S1017" s="33"/>
      <c r="T1017" s="33"/>
      <c r="U1017" s="33"/>
      <c r="V1017" s="33"/>
      <c r="X1017" s="34"/>
      <c r="Y1017" s="33"/>
      <c r="Z1017" s="33"/>
      <c r="AA1017" s="33"/>
      <c r="AB1017" s="33"/>
      <c r="AC1017" s="35"/>
      <c r="AD1017" s="33"/>
      <c r="AE1017" s="33"/>
      <c r="AF1017" s="33"/>
      <c r="AG1017" s="33"/>
      <c r="AH1017" s="33"/>
      <c r="AI1017" s="33"/>
      <c r="AJ1017" s="36"/>
      <c r="AK1017" s="10">
        <v>4</v>
      </c>
      <c r="AL1017" s="11">
        <v>9</v>
      </c>
      <c r="AM1017" s="11">
        <v>14</v>
      </c>
      <c r="AN1017" s="11">
        <v>13</v>
      </c>
      <c r="AO1017" s="11">
        <v>18</v>
      </c>
      <c r="AP1017" s="11">
        <v>13</v>
      </c>
      <c r="AQ1017" s="11">
        <v>28</v>
      </c>
      <c r="AR1017" s="11">
        <v>29</v>
      </c>
      <c r="AS1017" s="11">
        <v>32</v>
      </c>
      <c r="AT1017" s="11">
        <v>25</v>
      </c>
      <c r="AU1017" s="11">
        <v>31</v>
      </c>
      <c r="AV1017" s="11">
        <v>39</v>
      </c>
      <c r="AW1017" s="12">
        <v>34</v>
      </c>
      <c r="AX1017" s="13">
        <v>29</v>
      </c>
      <c r="AY1017" s="13">
        <v>41</v>
      </c>
      <c r="AZ1017" s="13">
        <v>37</v>
      </c>
      <c r="BA1017" s="13">
        <v>33</v>
      </c>
      <c r="BB1017" s="14">
        <v>49</v>
      </c>
      <c r="BC1017" s="19">
        <f t="shared" si="79"/>
        <v>41</v>
      </c>
      <c r="BD1017" s="55">
        <f t="shared" si="77"/>
        <v>1.0885352387138683</v>
      </c>
      <c r="BE1017" s="19">
        <f t="shared" si="78"/>
        <v>1.0639818122767133</v>
      </c>
      <c r="BF1017" s="19">
        <f t="shared" si="80"/>
        <v>1.0001429035401104</v>
      </c>
      <c r="BG1017" s="19">
        <f t="shared" si="81"/>
        <v>0.99686911334848971</v>
      </c>
    </row>
    <row r="1018" spans="1:59">
      <c r="A1018" s="24">
        <v>1017</v>
      </c>
      <c r="B1018" s="31">
        <v>2010038</v>
      </c>
      <c r="C1018" s="32" t="s">
        <v>1016</v>
      </c>
      <c r="D1018" s="21">
        <v>1</v>
      </c>
      <c r="E1018" s="22">
        <v>6</v>
      </c>
      <c r="F1018" s="22">
        <v>7</v>
      </c>
      <c r="G1018" s="22">
        <v>11</v>
      </c>
      <c r="H1018" s="22">
        <v>13</v>
      </c>
      <c r="I1018" s="22">
        <v>16</v>
      </c>
      <c r="J1018" s="23">
        <v>1</v>
      </c>
      <c r="Q1018" s="33"/>
      <c r="R1018" s="33"/>
      <c r="S1018" s="33"/>
      <c r="T1018" s="33"/>
      <c r="U1018" s="33"/>
      <c r="V1018" s="33"/>
      <c r="X1018" s="34"/>
      <c r="Y1018" s="33"/>
      <c r="Z1018" s="33"/>
      <c r="AA1018" s="33"/>
      <c r="AB1018" s="33"/>
      <c r="AC1018" s="35"/>
      <c r="AD1018" s="33"/>
      <c r="AE1018" s="33"/>
      <c r="AF1018" s="33"/>
      <c r="AG1018" s="33"/>
      <c r="AH1018" s="33"/>
      <c r="AI1018" s="33"/>
      <c r="AJ1018" s="36"/>
      <c r="AK1018" s="10">
        <v>6</v>
      </c>
      <c r="AL1018" s="11">
        <v>10</v>
      </c>
      <c r="AM1018" s="11">
        <v>9</v>
      </c>
      <c r="AN1018" s="11">
        <v>12</v>
      </c>
      <c r="AO1018" s="11">
        <v>19</v>
      </c>
      <c r="AP1018" s="11">
        <v>22</v>
      </c>
      <c r="AQ1018" s="11">
        <v>27</v>
      </c>
      <c r="AR1018" s="11">
        <v>24</v>
      </c>
      <c r="AS1018" s="11">
        <v>21</v>
      </c>
      <c r="AT1018" s="11">
        <v>30</v>
      </c>
      <c r="AU1018" s="11">
        <v>28</v>
      </c>
      <c r="AV1018" s="11">
        <v>40</v>
      </c>
      <c r="AW1018" s="12">
        <v>39</v>
      </c>
      <c r="AX1018" s="13">
        <v>38</v>
      </c>
      <c r="AY1018" s="13">
        <v>54</v>
      </c>
      <c r="AZ1018" s="13">
        <v>54</v>
      </c>
      <c r="BA1018" s="13">
        <v>54</v>
      </c>
      <c r="BB1018" s="14">
        <v>54</v>
      </c>
      <c r="BC1018" s="19">
        <f t="shared" si="79"/>
        <v>54</v>
      </c>
      <c r="BD1018" s="55">
        <f t="shared" si="77"/>
        <v>1.0598895745371872</v>
      </c>
      <c r="BE1018" s="19">
        <f t="shared" si="78"/>
        <v>1.0660279311464762</v>
      </c>
      <c r="BF1018" s="19">
        <f t="shared" si="80"/>
        <v>1.0206040922377395</v>
      </c>
      <c r="BG1018" s="19">
        <f t="shared" si="81"/>
        <v>1.000552127314063</v>
      </c>
    </row>
    <row r="1019" spans="1:59">
      <c r="A1019" s="24">
        <v>1018</v>
      </c>
      <c r="B1019" s="31">
        <v>2010039</v>
      </c>
      <c r="C1019" s="32" t="s">
        <v>1017</v>
      </c>
      <c r="D1019" s="21">
        <v>8</v>
      </c>
      <c r="E1019" s="22">
        <v>17</v>
      </c>
      <c r="F1019" s="22">
        <v>21</v>
      </c>
      <c r="G1019" s="22">
        <v>23</v>
      </c>
      <c r="H1019" s="22">
        <v>25</v>
      </c>
      <c r="I1019" s="22">
        <v>32</v>
      </c>
      <c r="J1019" s="23">
        <v>12</v>
      </c>
      <c r="Q1019" s="33"/>
      <c r="R1019" s="33"/>
      <c r="S1019" s="33"/>
      <c r="T1019" s="33"/>
      <c r="U1019" s="33"/>
      <c r="V1019" s="33"/>
      <c r="X1019" s="34"/>
      <c r="Y1019" s="33"/>
      <c r="Z1019" s="33"/>
      <c r="AA1019" s="33"/>
      <c r="AB1019" s="33"/>
      <c r="AC1019" s="35"/>
      <c r="AD1019" s="33"/>
      <c r="AE1019" s="33"/>
      <c r="AF1019" s="33"/>
      <c r="AG1019" s="33"/>
      <c r="AH1019" s="33"/>
      <c r="AI1019" s="33"/>
      <c r="AJ1019" s="36"/>
      <c r="AK1019" s="10">
        <v>9</v>
      </c>
      <c r="AL1019" s="11">
        <v>6</v>
      </c>
      <c r="AM1019" s="11">
        <v>11</v>
      </c>
      <c r="AN1019" s="11">
        <v>18</v>
      </c>
      <c r="AO1019" s="11">
        <v>14</v>
      </c>
      <c r="AP1019" s="11">
        <v>14</v>
      </c>
      <c r="AQ1019" s="11">
        <v>36</v>
      </c>
      <c r="AR1019" s="11">
        <v>26</v>
      </c>
      <c r="AS1019" s="11">
        <v>38</v>
      </c>
      <c r="AT1019" s="11">
        <v>42</v>
      </c>
      <c r="AU1019" s="11">
        <v>48</v>
      </c>
      <c r="AV1019" s="11">
        <v>42</v>
      </c>
      <c r="AW1019" s="12">
        <v>36</v>
      </c>
      <c r="AX1019" s="13">
        <v>30</v>
      </c>
      <c r="AY1019" s="13">
        <v>41</v>
      </c>
      <c r="AZ1019" s="13">
        <v>54</v>
      </c>
      <c r="BA1019" s="13">
        <v>50</v>
      </c>
      <c r="BB1019" s="14">
        <v>46</v>
      </c>
      <c r="BC1019" s="19">
        <f t="shared" si="79"/>
        <v>41</v>
      </c>
      <c r="BD1019" s="55">
        <f t="shared" si="77"/>
        <v>0.99032153296524839</v>
      </c>
      <c r="BE1019" s="19">
        <f t="shared" si="78"/>
        <v>1.0660279311464762</v>
      </c>
      <c r="BF1019" s="19">
        <f t="shared" si="80"/>
        <v>1.0173303020461189</v>
      </c>
      <c r="BG1019" s="19">
        <f t="shared" si="81"/>
        <v>1.0001429035401104</v>
      </c>
    </row>
    <row r="1020" spans="1:59">
      <c r="A1020" s="24">
        <v>1019</v>
      </c>
      <c r="B1020" s="31">
        <v>2010040</v>
      </c>
      <c r="C1020" s="32" t="s">
        <v>1018</v>
      </c>
      <c r="D1020" s="21">
        <v>12</v>
      </c>
      <c r="E1020" s="22">
        <v>19</v>
      </c>
      <c r="F1020" s="22">
        <v>24</v>
      </c>
      <c r="G1020" s="22">
        <v>25</v>
      </c>
      <c r="H1020" s="22">
        <v>30</v>
      </c>
      <c r="I1020" s="22">
        <v>32</v>
      </c>
      <c r="J1020" s="23">
        <v>11</v>
      </c>
      <c r="Q1020" s="33"/>
      <c r="R1020" s="33"/>
      <c r="S1020" s="33"/>
      <c r="T1020" s="33"/>
      <c r="U1020" s="33"/>
      <c r="V1020" s="33"/>
      <c r="X1020" s="34"/>
      <c r="Y1020" s="33"/>
      <c r="Z1020" s="33"/>
      <c r="AA1020" s="33"/>
      <c r="AB1020" s="33"/>
      <c r="AC1020" s="35"/>
      <c r="AD1020" s="33"/>
      <c r="AE1020" s="33"/>
      <c r="AF1020" s="33"/>
      <c r="AG1020" s="33"/>
      <c r="AH1020" s="33"/>
      <c r="AI1020" s="33"/>
      <c r="AJ1020" s="36"/>
      <c r="AK1020" s="10">
        <v>4</v>
      </c>
      <c r="AL1020" s="11">
        <v>6</v>
      </c>
      <c r="AM1020" s="11">
        <v>12</v>
      </c>
      <c r="AN1020" s="11">
        <v>4</v>
      </c>
      <c r="AO1020" s="11">
        <v>23</v>
      </c>
      <c r="AP1020" s="11">
        <v>14</v>
      </c>
      <c r="AQ1020" s="11">
        <v>25</v>
      </c>
      <c r="AR1020" s="11">
        <v>22</v>
      </c>
      <c r="AS1020" s="11">
        <v>32</v>
      </c>
      <c r="AT1020" s="11">
        <v>22</v>
      </c>
      <c r="AU1020" s="11">
        <v>51</v>
      </c>
      <c r="AV1020" s="11">
        <v>44</v>
      </c>
      <c r="AW1020" s="12">
        <v>37</v>
      </c>
      <c r="AX1020" s="13">
        <v>46</v>
      </c>
      <c r="AY1020" s="13">
        <v>57</v>
      </c>
      <c r="AZ1020" s="13">
        <v>52</v>
      </c>
      <c r="BA1020" s="13">
        <v>47</v>
      </c>
      <c r="BB1020" s="14">
        <v>62</v>
      </c>
      <c r="BC1020" s="19">
        <f t="shared" si="79"/>
        <v>57</v>
      </c>
      <c r="BD1020" s="55">
        <f t="shared" si="77"/>
        <v>1.0721662877557647</v>
      </c>
      <c r="BE1020" s="19">
        <f t="shared" si="78"/>
        <v>1.0660279311464762</v>
      </c>
      <c r="BF1020" s="19">
        <f t="shared" si="80"/>
        <v>1.0296070152646963</v>
      </c>
      <c r="BG1020" s="19">
        <f t="shared" si="81"/>
        <v>1.0116011692107827</v>
      </c>
    </row>
    <row r="1021" spans="1:59">
      <c r="A1021" s="24">
        <v>1020</v>
      </c>
      <c r="B1021" s="31">
        <v>2010041</v>
      </c>
      <c r="C1021" s="32" t="s">
        <v>1019</v>
      </c>
      <c r="D1021" s="21">
        <v>3</v>
      </c>
      <c r="E1021" s="22">
        <v>5</v>
      </c>
      <c r="F1021" s="22">
        <v>13</v>
      </c>
      <c r="G1021" s="22">
        <v>19</v>
      </c>
      <c r="H1021" s="22">
        <v>25</v>
      </c>
      <c r="I1021" s="22">
        <v>29</v>
      </c>
      <c r="J1021" s="23">
        <v>12</v>
      </c>
      <c r="Q1021" s="33"/>
      <c r="R1021" s="33"/>
      <c r="S1021" s="33"/>
      <c r="T1021" s="33"/>
      <c r="U1021" s="33"/>
      <c r="V1021" s="33"/>
      <c r="X1021" s="34"/>
      <c r="Y1021" s="33"/>
      <c r="Z1021" s="33"/>
      <c r="AA1021" s="33"/>
      <c r="AB1021" s="33"/>
      <c r="AC1021" s="35"/>
      <c r="AD1021" s="33"/>
      <c r="AE1021" s="33"/>
      <c r="AF1021" s="33"/>
      <c r="AG1021" s="33"/>
      <c r="AH1021" s="33"/>
      <c r="AI1021" s="33"/>
      <c r="AJ1021" s="36"/>
      <c r="AK1021" s="10">
        <v>7</v>
      </c>
      <c r="AL1021" s="11">
        <v>10</v>
      </c>
      <c r="AM1021" s="11">
        <v>14</v>
      </c>
      <c r="AN1021" s="11">
        <v>16</v>
      </c>
      <c r="AO1021" s="11">
        <v>24</v>
      </c>
      <c r="AP1021" s="11">
        <v>22</v>
      </c>
      <c r="AQ1021" s="11">
        <v>22</v>
      </c>
      <c r="AR1021" s="11">
        <v>34</v>
      </c>
      <c r="AS1021" s="11">
        <v>28</v>
      </c>
      <c r="AT1021" s="11">
        <v>22</v>
      </c>
      <c r="AU1021" s="11">
        <v>29</v>
      </c>
      <c r="AV1021" s="11">
        <v>38</v>
      </c>
      <c r="AW1021" s="12">
        <v>49</v>
      </c>
      <c r="AX1021" s="13">
        <v>46</v>
      </c>
      <c r="AY1021" s="13">
        <v>43</v>
      </c>
      <c r="AZ1021" s="13">
        <v>40</v>
      </c>
      <c r="BA1021" s="13">
        <v>37</v>
      </c>
      <c r="BB1021" s="14">
        <v>54</v>
      </c>
      <c r="BC1021" s="19">
        <f t="shared" si="79"/>
        <v>43</v>
      </c>
      <c r="BD1021" s="55">
        <f t="shared" si="77"/>
        <v>0.96576810652809364</v>
      </c>
      <c r="BE1021" s="19">
        <f t="shared" si="78"/>
        <v>1.0496589801883727</v>
      </c>
      <c r="BF1021" s="19">
        <f t="shared" si="80"/>
        <v>1.0148749594024034</v>
      </c>
      <c r="BG1021" s="19">
        <f t="shared" si="81"/>
        <v>1.0050535888275414</v>
      </c>
    </row>
    <row r="1022" spans="1:59">
      <c r="A1022" s="24">
        <v>1021</v>
      </c>
      <c r="B1022" s="31">
        <v>2010042</v>
      </c>
      <c r="C1022" s="32" t="s">
        <v>1020</v>
      </c>
      <c r="D1022" s="21">
        <v>3</v>
      </c>
      <c r="E1022" s="22">
        <v>6</v>
      </c>
      <c r="F1022" s="22">
        <v>11</v>
      </c>
      <c r="G1022" s="22">
        <v>20</v>
      </c>
      <c r="H1022" s="22">
        <v>31</v>
      </c>
      <c r="I1022" s="22">
        <v>32</v>
      </c>
      <c r="J1022" s="23">
        <v>10</v>
      </c>
      <c r="Q1022" s="33"/>
      <c r="R1022" s="33"/>
      <c r="S1022" s="33"/>
      <c r="T1022" s="33"/>
      <c r="U1022" s="33"/>
      <c r="V1022" s="33"/>
      <c r="X1022" s="34"/>
      <c r="Y1022" s="33"/>
      <c r="Z1022" s="33"/>
      <c r="AA1022" s="33"/>
      <c r="AB1022" s="33"/>
      <c r="AC1022" s="35"/>
      <c r="AD1022" s="33"/>
      <c r="AE1022" s="33"/>
      <c r="AF1022" s="33"/>
      <c r="AG1022" s="33"/>
      <c r="AH1022" s="33"/>
      <c r="AI1022" s="33"/>
      <c r="AJ1022" s="36"/>
      <c r="AK1022" s="10">
        <v>7</v>
      </c>
      <c r="AL1022" s="11">
        <v>11</v>
      </c>
      <c r="AM1022" s="11">
        <v>8</v>
      </c>
      <c r="AN1022" s="11">
        <v>13</v>
      </c>
      <c r="AO1022" s="11">
        <v>26</v>
      </c>
      <c r="AP1022" s="11">
        <v>23</v>
      </c>
      <c r="AQ1022" s="11">
        <v>22</v>
      </c>
      <c r="AR1022" s="11">
        <v>13</v>
      </c>
      <c r="AS1022" s="11">
        <v>37</v>
      </c>
      <c r="AT1022" s="11">
        <v>43</v>
      </c>
      <c r="AU1022" s="11">
        <v>38</v>
      </c>
      <c r="AV1022" s="11">
        <v>33</v>
      </c>
      <c r="AW1022" s="12">
        <v>28</v>
      </c>
      <c r="AX1022" s="13">
        <v>39</v>
      </c>
      <c r="AY1022" s="13">
        <v>52</v>
      </c>
      <c r="AZ1022" s="13">
        <v>49</v>
      </c>
      <c r="BA1022" s="13">
        <v>46</v>
      </c>
      <c r="BB1022" s="14">
        <v>43</v>
      </c>
      <c r="BC1022" s="19">
        <f t="shared" si="79"/>
        <v>52</v>
      </c>
      <c r="BD1022" s="55">
        <f t="shared" si="77"/>
        <v>1.0107827216628775</v>
      </c>
      <c r="BE1022" s="19">
        <f t="shared" si="78"/>
        <v>1.0496589801883727</v>
      </c>
      <c r="BF1022" s="19">
        <f t="shared" si="80"/>
        <v>1.0255147775251705</v>
      </c>
      <c r="BG1022" s="19">
        <f t="shared" si="81"/>
        <v>1.0050535888275414</v>
      </c>
    </row>
    <row r="1023" spans="1:59">
      <c r="A1023" s="24">
        <v>1022</v>
      </c>
      <c r="B1023" s="31">
        <v>2010043</v>
      </c>
      <c r="C1023" s="32" t="s">
        <v>1021</v>
      </c>
      <c r="D1023" s="21">
        <v>4</v>
      </c>
      <c r="E1023" s="22">
        <v>10</v>
      </c>
      <c r="F1023" s="22">
        <v>19</v>
      </c>
      <c r="G1023" s="22">
        <v>22</v>
      </c>
      <c r="H1023" s="22">
        <v>28</v>
      </c>
      <c r="I1023" s="22">
        <v>33</v>
      </c>
      <c r="J1023" s="23">
        <v>4</v>
      </c>
      <c r="Q1023" s="33"/>
      <c r="R1023" s="33"/>
      <c r="S1023" s="33"/>
      <c r="T1023" s="33"/>
      <c r="U1023" s="33"/>
      <c r="V1023" s="33"/>
      <c r="X1023" s="34"/>
      <c r="Y1023" s="33"/>
      <c r="Z1023" s="33"/>
      <c r="AA1023" s="33"/>
      <c r="AB1023" s="33"/>
      <c r="AC1023" s="35"/>
      <c r="AD1023" s="33"/>
      <c r="AE1023" s="33"/>
      <c r="AF1023" s="33"/>
      <c r="AG1023" s="33"/>
      <c r="AH1023" s="33"/>
      <c r="AI1023" s="33"/>
      <c r="AJ1023" s="36"/>
      <c r="AK1023" s="10">
        <v>5</v>
      </c>
      <c r="AL1023" s="11">
        <v>8</v>
      </c>
      <c r="AM1023" s="11">
        <v>16</v>
      </c>
      <c r="AN1023" s="11">
        <v>20</v>
      </c>
      <c r="AO1023" s="11">
        <v>18</v>
      </c>
      <c r="AP1023" s="11">
        <v>20</v>
      </c>
      <c r="AQ1023" s="11">
        <v>17</v>
      </c>
      <c r="AR1023" s="11">
        <v>26</v>
      </c>
      <c r="AS1023" s="11">
        <v>28</v>
      </c>
      <c r="AT1023" s="11">
        <v>44</v>
      </c>
      <c r="AU1023" s="11">
        <v>38</v>
      </c>
      <c r="AV1023" s="11">
        <v>32</v>
      </c>
      <c r="AW1023" s="12">
        <v>41</v>
      </c>
      <c r="AX1023" s="13">
        <v>36</v>
      </c>
      <c r="AY1023" s="13">
        <v>48</v>
      </c>
      <c r="AZ1023" s="13">
        <v>44</v>
      </c>
      <c r="BA1023" s="13">
        <v>40</v>
      </c>
      <c r="BB1023" s="14">
        <v>56</v>
      </c>
      <c r="BC1023" s="19">
        <f t="shared" si="79"/>
        <v>48</v>
      </c>
      <c r="BD1023" s="55">
        <f t="shared" si="77"/>
        <v>0.98622929522572267</v>
      </c>
      <c r="BE1023" s="19">
        <f t="shared" si="78"/>
        <v>1.023059434881455</v>
      </c>
      <c r="BF1023" s="19">
        <f t="shared" si="80"/>
        <v>1.0009613510880155</v>
      </c>
      <c r="BG1023" s="19">
        <f t="shared" si="81"/>
        <v>1.0062812601493991</v>
      </c>
    </row>
    <row r="1024" spans="1:59">
      <c r="A1024" s="24">
        <v>1023</v>
      </c>
      <c r="B1024" s="31">
        <v>2010044</v>
      </c>
      <c r="C1024" s="32" t="s">
        <v>1022</v>
      </c>
      <c r="D1024" s="21">
        <v>3</v>
      </c>
      <c r="E1024" s="22">
        <v>9</v>
      </c>
      <c r="F1024" s="22">
        <v>21</v>
      </c>
      <c r="G1024" s="22">
        <v>23</v>
      </c>
      <c r="H1024" s="22">
        <v>27</v>
      </c>
      <c r="I1024" s="22">
        <v>31</v>
      </c>
      <c r="J1024" s="23">
        <v>5</v>
      </c>
      <c r="Q1024" s="33"/>
      <c r="R1024" s="33"/>
      <c r="S1024" s="33"/>
      <c r="T1024" s="33"/>
      <c r="U1024" s="33"/>
      <c r="V1024" s="33"/>
      <c r="X1024" s="34"/>
      <c r="Y1024" s="33"/>
      <c r="Z1024" s="33"/>
      <c r="AA1024" s="33"/>
      <c r="AB1024" s="33"/>
      <c r="AC1024" s="35"/>
      <c r="AD1024" s="33"/>
      <c r="AE1024" s="33"/>
      <c r="AF1024" s="33"/>
      <c r="AG1024" s="33"/>
      <c r="AH1024" s="33"/>
      <c r="AI1024" s="33"/>
      <c r="AJ1024" s="36"/>
      <c r="AK1024" s="10">
        <v>3</v>
      </c>
      <c r="AL1024" s="11">
        <v>14</v>
      </c>
      <c r="AM1024" s="11">
        <v>14</v>
      </c>
      <c r="AN1024" s="11">
        <v>18</v>
      </c>
      <c r="AO1024" s="11">
        <v>16</v>
      </c>
      <c r="AP1024" s="11">
        <v>26</v>
      </c>
      <c r="AQ1024" s="11">
        <v>15</v>
      </c>
      <c r="AR1024" s="11">
        <v>24</v>
      </c>
      <c r="AS1024" s="11">
        <v>37</v>
      </c>
      <c r="AT1024" s="11">
        <v>42</v>
      </c>
      <c r="AU1024" s="11">
        <v>36</v>
      </c>
      <c r="AV1024" s="11">
        <v>44</v>
      </c>
      <c r="AW1024" s="12">
        <v>39</v>
      </c>
      <c r="AX1024" s="13">
        <v>50</v>
      </c>
      <c r="AY1024" s="13">
        <v>46</v>
      </c>
      <c r="AZ1024" s="13">
        <v>42</v>
      </c>
      <c r="BA1024" s="13">
        <v>38</v>
      </c>
      <c r="BB1024" s="14">
        <v>34</v>
      </c>
      <c r="BC1024" s="19">
        <f t="shared" si="79"/>
        <v>46</v>
      </c>
      <c r="BD1024" s="55">
        <f t="shared" si="77"/>
        <v>1.0066904839233517</v>
      </c>
      <c r="BE1024" s="19">
        <f t="shared" si="78"/>
        <v>0.99850600844430004</v>
      </c>
      <c r="BF1024" s="19">
        <f t="shared" si="80"/>
        <v>1.003416693731731</v>
      </c>
      <c r="BG1024" s="19">
        <f t="shared" si="81"/>
        <v>0.99850600844430004</v>
      </c>
    </row>
    <row r="1025" spans="1:59">
      <c r="A1025" s="24">
        <v>1024</v>
      </c>
      <c r="B1025" s="31">
        <v>2010045</v>
      </c>
      <c r="C1025" s="32" t="s">
        <v>1023</v>
      </c>
      <c r="D1025" s="21">
        <v>2</v>
      </c>
      <c r="E1025" s="22">
        <v>3</v>
      </c>
      <c r="F1025" s="22">
        <v>4</v>
      </c>
      <c r="G1025" s="22">
        <v>13</v>
      </c>
      <c r="H1025" s="22">
        <v>20</v>
      </c>
      <c r="I1025" s="22">
        <v>29</v>
      </c>
      <c r="J1025" s="23">
        <v>1</v>
      </c>
      <c r="Q1025" s="33"/>
      <c r="R1025" s="33"/>
      <c r="S1025" s="33"/>
      <c r="T1025" s="33"/>
      <c r="U1025" s="33"/>
      <c r="V1025" s="33"/>
      <c r="X1025" s="34"/>
      <c r="Y1025" s="33"/>
      <c r="Z1025" s="33"/>
      <c r="AA1025" s="33"/>
      <c r="AB1025" s="33"/>
      <c r="AC1025" s="35"/>
      <c r="AD1025" s="33"/>
      <c r="AE1025" s="33"/>
      <c r="AF1025" s="33"/>
      <c r="AG1025" s="33"/>
      <c r="AH1025" s="33"/>
      <c r="AI1025" s="33"/>
      <c r="AJ1025" s="36"/>
      <c r="AK1025" s="10">
        <v>8</v>
      </c>
      <c r="AL1025" s="11">
        <v>7</v>
      </c>
      <c r="AM1025" s="11">
        <v>16</v>
      </c>
      <c r="AN1025" s="11">
        <v>17</v>
      </c>
      <c r="AO1025" s="11">
        <v>22</v>
      </c>
      <c r="AP1025" s="11">
        <v>23</v>
      </c>
      <c r="AQ1025" s="11">
        <v>17</v>
      </c>
      <c r="AR1025" s="11">
        <v>21</v>
      </c>
      <c r="AS1025" s="11">
        <v>27</v>
      </c>
      <c r="AT1025" s="11">
        <v>23</v>
      </c>
      <c r="AU1025" s="11">
        <v>19</v>
      </c>
      <c r="AV1025" s="11">
        <v>29</v>
      </c>
      <c r="AW1025" s="12">
        <v>41</v>
      </c>
      <c r="AX1025" s="13">
        <v>39</v>
      </c>
      <c r="AY1025" s="13">
        <v>37</v>
      </c>
      <c r="AZ1025" s="13">
        <v>35</v>
      </c>
      <c r="BA1025" s="13">
        <v>33</v>
      </c>
      <c r="BB1025" s="14">
        <v>31</v>
      </c>
      <c r="BC1025" s="19">
        <f t="shared" si="79"/>
        <v>37</v>
      </c>
      <c r="BD1025" s="55">
        <f t="shared" si="77"/>
        <v>0.92484572913283536</v>
      </c>
      <c r="BE1025" s="19">
        <f t="shared" si="78"/>
        <v>0.99850600844430004</v>
      </c>
      <c r="BF1025" s="19">
        <f t="shared" si="80"/>
        <v>0.99605066580058454</v>
      </c>
      <c r="BG1025" s="19">
        <f t="shared" si="81"/>
        <v>0.99809678467034757</v>
      </c>
    </row>
    <row r="1026" spans="1:59">
      <c r="A1026" s="24">
        <v>1025</v>
      </c>
      <c r="B1026" s="31">
        <v>2010046</v>
      </c>
      <c r="C1026" s="32" t="s">
        <v>1024</v>
      </c>
      <c r="D1026" s="21">
        <v>11</v>
      </c>
      <c r="E1026" s="22">
        <v>12</v>
      </c>
      <c r="F1026" s="22">
        <v>21</v>
      </c>
      <c r="G1026" s="22">
        <v>23</v>
      </c>
      <c r="H1026" s="22">
        <v>27</v>
      </c>
      <c r="I1026" s="22">
        <v>32</v>
      </c>
      <c r="J1026" s="23">
        <v>5</v>
      </c>
      <c r="Q1026" s="33"/>
      <c r="R1026" s="33"/>
      <c r="S1026" s="33"/>
      <c r="T1026" s="33"/>
      <c r="U1026" s="33"/>
      <c r="V1026" s="33"/>
      <c r="X1026" s="34"/>
      <c r="Y1026" s="33"/>
      <c r="Z1026" s="33"/>
      <c r="AA1026" s="33"/>
      <c r="AB1026" s="33"/>
      <c r="AC1026" s="35"/>
      <c r="AD1026" s="33"/>
      <c r="AE1026" s="33"/>
      <c r="AF1026" s="33"/>
      <c r="AG1026" s="33"/>
      <c r="AH1026" s="33"/>
      <c r="AI1026" s="33"/>
      <c r="AJ1026" s="36"/>
      <c r="AK1026" s="10">
        <v>6</v>
      </c>
      <c r="AL1026" s="11">
        <v>10</v>
      </c>
      <c r="AM1026" s="11">
        <v>11</v>
      </c>
      <c r="AN1026" s="11">
        <v>18</v>
      </c>
      <c r="AO1026" s="11">
        <v>21</v>
      </c>
      <c r="AP1026" s="11">
        <v>22</v>
      </c>
      <c r="AQ1026" s="11">
        <v>18</v>
      </c>
      <c r="AR1026" s="11">
        <v>16</v>
      </c>
      <c r="AS1026" s="11">
        <v>27</v>
      </c>
      <c r="AT1026" s="11">
        <v>42</v>
      </c>
      <c r="AU1026" s="11">
        <v>48</v>
      </c>
      <c r="AV1026" s="11">
        <v>56</v>
      </c>
      <c r="AW1026" s="12">
        <v>51</v>
      </c>
      <c r="AX1026" s="13">
        <v>46</v>
      </c>
      <c r="AY1026" s="13">
        <v>58</v>
      </c>
      <c r="AZ1026" s="13">
        <v>54</v>
      </c>
      <c r="BA1026" s="13">
        <v>50</v>
      </c>
      <c r="BB1026" s="14">
        <v>46</v>
      </c>
      <c r="BC1026" s="19">
        <f t="shared" si="79"/>
        <v>58</v>
      </c>
      <c r="BD1026" s="55">
        <f t="shared" si="77"/>
        <v>0.98622929522572267</v>
      </c>
      <c r="BE1026" s="19">
        <f t="shared" si="78"/>
        <v>0.9759987008769081</v>
      </c>
      <c r="BF1026" s="19">
        <f t="shared" si="80"/>
        <v>1.013238064306593</v>
      </c>
      <c r="BG1026" s="19">
        <f t="shared" si="81"/>
        <v>1.0062812601493991</v>
      </c>
    </row>
    <row r="1027" spans="1:59">
      <c r="A1027" s="24">
        <v>1026</v>
      </c>
      <c r="B1027" s="31">
        <v>2010047</v>
      </c>
      <c r="C1027" s="32" t="s">
        <v>1025</v>
      </c>
      <c r="D1027" s="21">
        <v>3</v>
      </c>
      <c r="E1027" s="22">
        <v>10</v>
      </c>
      <c r="F1027" s="22">
        <v>13</v>
      </c>
      <c r="G1027" s="22">
        <v>20</v>
      </c>
      <c r="H1027" s="22">
        <v>21</v>
      </c>
      <c r="I1027" s="22">
        <v>32</v>
      </c>
      <c r="J1027" s="23">
        <v>15</v>
      </c>
      <c r="Q1027" s="33"/>
      <c r="R1027" s="33"/>
      <c r="S1027" s="33"/>
      <c r="T1027" s="33"/>
      <c r="U1027" s="33"/>
      <c r="V1027" s="33"/>
      <c r="X1027" s="34"/>
      <c r="Y1027" s="33"/>
      <c r="Z1027" s="33"/>
      <c r="AA1027" s="33"/>
      <c r="AB1027" s="33"/>
      <c r="AC1027" s="35"/>
      <c r="AD1027" s="33"/>
      <c r="AE1027" s="33"/>
      <c r="AF1027" s="33"/>
      <c r="AG1027" s="33"/>
      <c r="AH1027" s="33"/>
      <c r="AI1027" s="33"/>
      <c r="AJ1027" s="36"/>
      <c r="AK1027" s="10">
        <v>6</v>
      </c>
      <c r="AL1027" s="11">
        <v>7</v>
      </c>
      <c r="AM1027" s="11">
        <v>9</v>
      </c>
      <c r="AN1027" s="11">
        <v>15</v>
      </c>
      <c r="AO1027" s="11">
        <v>22</v>
      </c>
      <c r="AP1027" s="11">
        <v>19</v>
      </c>
      <c r="AQ1027" s="11">
        <v>18</v>
      </c>
      <c r="AR1027" s="11">
        <v>9</v>
      </c>
      <c r="AS1027" s="11">
        <v>44</v>
      </c>
      <c r="AT1027" s="11">
        <v>39</v>
      </c>
      <c r="AU1027" s="11">
        <v>34</v>
      </c>
      <c r="AV1027" s="11">
        <v>43</v>
      </c>
      <c r="AW1027" s="12">
        <v>39</v>
      </c>
      <c r="AX1027" s="13">
        <v>35</v>
      </c>
      <c r="AY1027" s="13">
        <v>48</v>
      </c>
      <c r="AZ1027" s="13">
        <v>45</v>
      </c>
      <c r="BA1027" s="13">
        <v>42</v>
      </c>
      <c r="BB1027" s="14">
        <v>39</v>
      </c>
      <c r="BC1027" s="19">
        <f t="shared" si="79"/>
        <v>48</v>
      </c>
      <c r="BD1027" s="55">
        <f t="shared" si="77"/>
        <v>0.96986034426761936</v>
      </c>
      <c r="BE1027" s="19">
        <f t="shared" si="78"/>
        <v>0.99032153296524839</v>
      </c>
      <c r="BF1027" s="19">
        <f t="shared" si="80"/>
        <v>1.0156934069503085</v>
      </c>
      <c r="BG1027" s="19">
        <f t="shared" si="81"/>
        <v>1.0009613510880155</v>
      </c>
    </row>
    <row r="1028" spans="1:59">
      <c r="A1028" s="24">
        <v>1027</v>
      </c>
      <c r="B1028" s="31">
        <v>2010048</v>
      </c>
      <c r="C1028" s="32" t="s">
        <v>1026</v>
      </c>
      <c r="D1028" s="21">
        <v>1</v>
      </c>
      <c r="E1028" s="22">
        <v>6</v>
      </c>
      <c r="F1028" s="22">
        <v>8</v>
      </c>
      <c r="G1028" s="22">
        <v>10</v>
      </c>
      <c r="H1028" s="22">
        <v>23</v>
      </c>
      <c r="I1028" s="22">
        <v>33</v>
      </c>
      <c r="J1028" s="23">
        <v>2</v>
      </c>
      <c r="Q1028" s="33"/>
      <c r="R1028" s="33"/>
      <c r="S1028" s="33"/>
      <c r="T1028" s="33"/>
      <c r="U1028" s="33"/>
      <c r="V1028" s="33"/>
      <c r="X1028" s="34"/>
      <c r="Y1028" s="33"/>
      <c r="Z1028" s="33"/>
      <c r="AA1028" s="33"/>
      <c r="AB1028" s="33"/>
      <c r="AC1028" s="35"/>
      <c r="AD1028" s="33"/>
      <c r="AE1028" s="33"/>
      <c r="AF1028" s="33"/>
      <c r="AG1028" s="33"/>
      <c r="AH1028" s="33"/>
      <c r="AI1028" s="33"/>
      <c r="AJ1028" s="36"/>
      <c r="AK1028" s="10">
        <v>6</v>
      </c>
      <c r="AL1028" s="11">
        <v>9</v>
      </c>
      <c r="AM1028" s="11">
        <v>11</v>
      </c>
      <c r="AN1028" s="11">
        <v>15</v>
      </c>
      <c r="AO1028" s="11">
        <v>18</v>
      </c>
      <c r="AP1028" s="11">
        <v>17</v>
      </c>
      <c r="AQ1028" s="11">
        <v>27</v>
      </c>
      <c r="AR1028" s="11">
        <v>21</v>
      </c>
      <c r="AS1028" s="11">
        <v>26</v>
      </c>
      <c r="AT1028" s="11">
        <v>45</v>
      </c>
      <c r="AU1028" s="11">
        <v>42</v>
      </c>
      <c r="AV1028" s="11">
        <v>39</v>
      </c>
      <c r="AW1028" s="12">
        <v>36</v>
      </c>
      <c r="AX1028" s="13">
        <v>33</v>
      </c>
      <c r="AY1028" s="13">
        <v>47</v>
      </c>
      <c r="AZ1028" s="13">
        <v>45</v>
      </c>
      <c r="BA1028" s="13">
        <v>43</v>
      </c>
      <c r="BB1028" s="14">
        <v>41</v>
      </c>
      <c r="BC1028" s="19">
        <f t="shared" si="79"/>
        <v>47</v>
      </c>
      <c r="BD1028" s="55">
        <f t="shared" si="77"/>
        <v>0.96576810652809364</v>
      </c>
      <c r="BE1028" s="19">
        <f t="shared" si="78"/>
        <v>0.9759987008769081</v>
      </c>
      <c r="BF1028" s="19">
        <f t="shared" si="80"/>
        <v>1.018148749594024</v>
      </c>
      <c r="BG1028" s="19">
        <f t="shared" si="81"/>
        <v>1.0062812601493991</v>
      </c>
    </row>
    <row r="1029" spans="1:59">
      <c r="A1029" s="24">
        <v>1028</v>
      </c>
      <c r="B1029" s="31">
        <v>2010049</v>
      </c>
      <c r="C1029" s="32" t="s">
        <v>1027</v>
      </c>
      <c r="D1029" s="21">
        <v>1</v>
      </c>
      <c r="E1029" s="22">
        <v>6</v>
      </c>
      <c r="F1029" s="22">
        <v>10</v>
      </c>
      <c r="G1029" s="22">
        <v>26</v>
      </c>
      <c r="H1029" s="22">
        <v>27</v>
      </c>
      <c r="I1029" s="22">
        <v>28</v>
      </c>
      <c r="J1029" s="23">
        <v>2</v>
      </c>
      <c r="Q1029" s="33"/>
      <c r="R1029" s="33"/>
      <c r="S1029" s="33"/>
      <c r="T1029" s="33"/>
      <c r="U1029" s="33"/>
      <c r="V1029" s="33"/>
      <c r="X1029" s="34"/>
      <c r="Y1029" s="33"/>
      <c r="Z1029" s="33"/>
      <c r="AA1029" s="33"/>
      <c r="AB1029" s="33"/>
      <c r="AC1029" s="35"/>
      <c r="AD1029" s="33"/>
      <c r="AE1029" s="33"/>
      <c r="AF1029" s="33"/>
      <c r="AG1029" s="33"/>
      <c r="AH1029" s="33"/>
      <c r="AI1029" s="33"/>
      <c r="AJ1029" s="36"/>
      <c r="AK1029" s="10">
        <v>5</v>
      </c>
      <c r="AL1029" s="11">
        <v>10</v>
      </c>
      <c r="AM1029" s="11">
        <v>8</v>
      </c>
      <c r="AN1029" s="11">
        <v>14</v>
      </c>
      <c r="AO1029" s="11">
        <v>21</v>
      </c>
      <c r="AP1029" s="11">
        <v>18</v>
      </c>
      <c r="AQ1029" s="11">
        <v>17</v>
      </c>
      <c r="AR1029" s="11">
        <v>28</v>
      </c>
      <c r="AS1029" s="11">
        <v>32</v>
      </c>
      <c r="AT1029" s="11">
        <v>26</v>
      </c>
      <c r="AU1029" s="11">
        <v>20</v>
      </c>
      <c r="AV1029" s="11">
        <v>42</v>
      </c>
      <c r="AW1029" s="12">
        <v>53</v>
      </c>
      <c r="AX1029" s="13">
        <v>50</v>
      </c>
      <c r="AY1029" s="13">
        <v>47</v>
      </c>
      <c r="AZ1029" s="13">
        <v>44</v>
      </c>
      <c r="BA1029" s="13">
        <v>41</v>
      </c>
      <c r="BB1029" s="14">
        <v>38</v>
      </c>
      <c r="BC1029" s="19">
        <f t="shared" si="79"/>
        <v>47</v>
      </c>
      <c r="BD1029" s="55">
        <f t="shared" si="77"/>
        <v>0.96986034426761936</v>
      </c>
      <c r="BE1029" s="19">
        <f t="shared" si="78"/>
        <v>0.98827541409548547</v>
      </c>
      <c r="BF1029" s="19">
        <f t="shared" si="80"/>
        <v>1.0009613510880155</v>
      </c>
      <c r="BG1029" s="19">
        <f t="shared" si="81"/>
        <v>1.0107827216628775</v>
      </c>
    </row>
    <row r="1030" spans="1:59">
      <c r="A1030" s="24">
        <v>1029</v>
      </c>
      <c r="B1030" s="31">
        <v>2010050</v>
      </c>
      <c r="C1030" s="32" t="s">
        <v>1028</v>
      </c>
      <c r="D1030" s="21">
        <v>7</v>
      </c>
      <c r="E1030" s="22">
        <v>21</v>
      </c>
      <c r="F1030" s="22">
        <v>22</v>
      </c>
      <c r="G1030" s="22">
        <v>26</v>
      </c>
      <c r="H1030" s="22">
        <v>28</v>
      </c>
      <c r="I1030" s="22">
        <v>30</v>
      </c>
      <c r="J1030" s="23">
        <v>11</v>
      </c>
      <c r="Q1030" s="33"/>
      <c r="R1030" s="33"/>
      <c r="S1030" s="33"/>
      <c r="T1030" s="33"/>
      <c r="U1030" s="33"/>
      <c r="V1030" s="33"/>
      <c r="X1030" s="34"/>
      <c r="Y1030" s="33"/>
      <c r="Z1030" s="33"/>
      <c r="AA1030" s="33"/>
      <c r="AB1030" s="33"/>
      <c r="AC1030" s="35"/>
      <c r="AD1030" s="33"/>
      <c r="AE1030" s="33"/>
      <c r="AF1030" s="33"/>
      <c r="AG1030" s="33"/>
      <c r="AH1030" s="33"/>
      <c r="AI1030" s="33"/>
      <c r="AJ1030" s="36"/>
      <c r="AK1030" s="10">
        <v>5</v>
      </c>
      <c r="AL1030" s="11">
        <v>10</v>
      </c>
      <c r="AM1030" s="11">
        <v>9</v>
      </c>
      <c r="AN1030" s="11">
        <v>14</v>
      </c>
      <c r="AO1030" s="11">
        <v>8</v>
      </c>
      <c r="AP1030" s="11">
        <v>30</v>
      </c>
      <c r="AQ1030" s="11">
        <v>26</v>
      </c>
      <c r="AR1030" s="11">
        <v>24</v>
      </c>
      <c r="AS1030" s="11">
        <v>35</v>
      </c>
      <c r="AT1030" s="11">
        <v>38</v>
      </c>
      <c r="AU1030" s="11">
        <v>30</v>
      </c>
      <c r="AV1030" s="11">
        <v>36</v>
      </c>
      <c r="AW1030" s="12">
        <v>44</v>
      </c>
      <c r="AX1030" s="13">
        <v>54</v>
      </c>
      <c r="AY1030" s="13">
        <v>49</v>
      </c>
      <c r="AZ1030" s="13">
        <v>44</v>
      </c>
      <c r="BA1030" s="13">
        <v>39</v>
      </c>
      <c r="BB1030" s="14">
        <v>34</v>
      </c>
      <c r="BC1030" s="19">
        <f t="shared" si="79"/>
        <v>49</v>
      </c>
      <c r="BD1030" s="55">
        <f t="shared" si="77"/>
        <v>1.0189671971419292</v>
      </c>
      <c r="BE1030" s="19">
        <f t="shared" si="78"/>
        <v>0.97190646313738227</v>
      </c>
      <c r="BF1030" s="19">
        <f t="shared" si="80"/>
        <v>1.0025982461838259</v>
      </c>
      <c r="BG1030" s="19">
        <f t="shared" si="81"/>
        <v>1.013238064306593</v>
      </c>
    </row>
    <row r="1031" spans="1:59">
      <c r="A1031" s="24">
        <v>1030</v>
      </c>
      <c r="B1031" s="31">
        <v>2010051</v>
      </c>
      <c r="C1031" s="32" t="s">
        <v>1029</v>
      </c>
      <c r="D1031" s="21">
        <v>4</v>
      </c>
      <c r="E1031" s="22">
        <v>17</v>
      </c>
      <c r="F1031" s="22">
        <v>23</v>
      </c>
      <c r="G1031" s="22">
        <v>27</v>
      </c>
      <c r="H1031" s="22">
        <v>28</v>
      </c>
      <c r="I1031" s="22">
        <v>32</v>
      </c>
      <c r="J1031" s="23">
        <v>3</v>
      </c>
      <c r="Q1031" s="33"/>
      <c r="R1031" s="33"/>
      <c r="S1031" s="33"/>
      <c r="T1031" s="33"/>
      <c r="U1031" s="33"/>
      <c r="V1031" s="33"/>
      <c r="X1031" s="34"/>
      <c r="Y1031" s="33"/>
      <c r="Z1031" s="33"/>
      <c r="AA1031" s="33"/>
      <c r="AB1031" s="33"/>
      <c r="AC1031" s="35"/>
      <c r="AD1031" s="33"/>
      <c r="AE1031" s="33"/>
      <c r="AF1031" s="33"/>
      <c r="AG1031" s="33"/>
      <c r="AH1031" s="33"/>
      <c r="AI1031" s="33"/>
      <c r="AJ1031" s="36"/>
      <c r="AK1031" s="10">
        <v>8</v>
      </c>
      <c r="AL1031" s="11">
        <v>7</v>
      </c>
      <c r="AM1031" s="11">
        <v>16</v>
      </c>
      <c r="AN1031" s="11">
        <v>23</v>
      </c>
      <c r="AO1031" s="11">
        <v>19</v>
      </c>
      <c r="AP1031" s="11">
        <v>19</v>
      </c>
      <c r="AQ1031" s="11">
        <v>23</v>
      </c>
      <c r="AR1031" s="11">
        <v>31</v>
      </c>
      <c r="AS1031" s="11">
        <v>32</v>
      </c>
      <c r="AT1031" s="11">
        <v>35</v>
      </c>
      <c r="AU1031" s="11">
        <v>27</v>
      </c>
      <c r="AV1031" s="11">
        <v>33</v>
      </c>
      <c r="AW1031" s="12">
        <v>41</v>
      </c>
      <c r="AX1031" s="13">
        <v>35</v>
      </c>
      <c r="AY1031" s="13">
        <v>46</v>
      </c>
      <c r="AZ1031" s="13">
        <v>59</v>
      </c>
      <c r="BA1031" s="13">
        <v>55</v>
      </c>
      <c r="BB1031" s="14">
        <v>51</v>
      </c>
      <c r="BC1031" s="19">
        <f t="shared" si="79"/>
        <v>46</v>
      </c>
      <c r="BD1031" s="55">
        <f t="shared" si="77"/>
        <v>0.96986034426761936</v>
      </c>
      <c r="BE1031" s="19">
        <f t="shared" si="78"/>
        <v>0.9780448197466709</v>
      </c>
      <c r="BF1031" s="19">
        <f t="shared" si="80"/>
        <v>1.0189671971419292</v>
      </c>
      <c r="BG1031" s="19">
        <f t="shared" si="81"/>
        <v>1.0136472880805456</v>
      </c>
    </row>
    <row r="1032" spans="1:59">
      <c r="A1032" s="24">
        <v>1031</v>
      </c>
      <c r="B1032" s="31">
        <v>2010052</v>
      </c>
      <c r="C1032" s="32" t="s">
        <v>1030</v>
      </c>
      <c r="D1032" s="21">
        <v>1</v>
      </c>
      <c r="E1032" s="22">
        <v>2</v>
      </c>
      <c r="F1032" s="22">
        <v>19</v>
      </c>
      <c r="G1032" s="22">
        <v>23</v>
      </c>
      <c r="H1032" s="22">
        <v>27</v>
      </c>
      <c r="I1032" s="22">
        <v>29</v>
      </c>
      <c r="J1032" s="23">
        <v>10</v>
      </c>
      <c r="Q1032" s="33"/>
      <c r="R1032" s="33"/>
      <c r="S1032" s="33"/>
      <c r="T1032" s="33"/>
      <c r="U1032" s="33"/>
      <c r="V1032" s="33"/>
      <c r="X1032" s="34"/>
      <c r="Y1032" s="33"/>
      <c r="Z1032" s="33"/>
      <c r="AA1032" s="33"/>
      <c r="AB1032" s="33"/>
      <c r="AC1032" s="35"/>
      <c r="AD1032" s="33"/>
      <c r="AE1032" s="33"/>
      <c r="AF1032" s="33"/>
      <c r="AG1032" s="33"/>
      <c r="AH1032" s="33"/>
      <c r="AI1032" s="33"/>
      <c r="AJ1032" s="36"/>
      <c r="AK1032" s="10">
        <v>8</v>
      </c>
      <c r="AL1032" s="11">
        <v>13</v>
      </c>
      <c r="AM1032" s="11">
        <v>16</v>
      </c>
      <c r="AN1032" s="11">
        <v>17</v>
      </c>
      <c r="AO1032" s="11">
        <v>17</v>
      </c>
      <c r="AP1032" s="11">
        <v>21</v>
      </c>
      <c r="AQ1032" s="11">
        <v>11</v>
      </c>
      <c r="AR1032" s="11">
        <v>31</v>
      </c>
      <c r="AS1032" s="11">
        <v>24</v>
      </c>
      <c r="AT1032" s="11">
        <v>29</v>
      </c>
      <c r="AU1032" s="11">
        <v>23</v>
      </c>
      <c r="AV1032" s="11">
        <v>31</v>
      </c>
      <c r="AW1032" s="12">
        <v>41</v>
      </c>
      <c r="AX1032" s="13">
        <v>37</v>
      </c>
      <c r="AY1032" s="13">
        <v>33</v>
      </c>
      <c r="AZ1032" s="13">
        <v>29</v>
      </c>
      <c r="BA1032" s="13">
        <v>25</v>
      </c>
      <c r="BB1032" s="14">
        <v>41</v>
      </c>
      <c r="BC1032" s="19">
        <f t="shared" si="79"/>
        <v>33</v>
      </c>
      <c r="BD1032" s="55">
        <f t="shared" si="77"/>
        <v>0.90847677817473205</v>
      </c>
      <c r="BE1032" s="19">
        <f t="shared" si="78"/>
        <v>0.93916856122117565</v>
      </c>
      <c r="BF1032" s="19">
        <f t="shared" si="80"/>
        <v>1.003416693731731</v>
      </c>
      <c r="BG1032" s="19">
        <f t="shared" si="81"/>
        <v>1.0062812601493991</v>
      </c>
    </row>
    <row r="1033" spans="1:59">
      <c r="A1033" s="24">
        <v>1032</v>
      </c>
      <c r="B1033" s="31">
        <v>2010053</v>
      </c>
      <c r="C1033" s="32" t="s">
        <v>1031</v>
      </c>
      <c r="D1033" s="21">
        <v>3</v>
      </c>
      <c r="E1033" s="22">
        <v>22</v>
      </c>
      <c r="F1033" s="22">
        <v>24</v>
      </c>
      <c r="G1033" s="22">
        <v>27</v>
      </c>
      <c r="H1033" s="22">
        <v>28</v>
      </c>
      <c r="I1033" s="22">
        <v>30</v>
      </c>
      <c r="J1033" s="23">
        <v>14</v>
      </c>
      <c r="Q1033" s="33"/>
      <c r="R1033" s="33"/>
      <c r="S1033" s="33"/>
      <c r="T1033" s="33"/>
      <c r="U1033" s="33"/>
      <c r="V1033" s="33"/>
      <c r="X1033" s="34"/>
      <c r="Y1033" s="33"/>
      <c r="Z1033" s="33"/>
      <c r="AA1033" s="33"/>
      <c r="AB1033" s="33"/>
      <c r="AC1033" s="35"/>
      <c r="AD1033" s="33"/>
      <c r="AE1033" s="33"/>
      <c r="AF1033" s="33"/>
      <c r="AG1033" s="33"/>
      <c r="AH1033" s="33"/>
      <c r="AI1033" s="33"/>
      <c r="AJ1033" s="36"/>
      <c r="AK1033" s="10">
        <v>2</v>
      </c>
      <c r="AL1033" s="11">
        <v>10</v>
      </c>
      <c r="AM1033" s="11">
        <v>14</v>
      </c>
      <c r="AN1033" s="11">
        <v>14</v>
      </c>
      <c r="AO1033" s="11">
        <v>15</v>
      </c>
      <c r="AP1033" s="11">
        <v>22</v>
      </c>
      <c r="AQ1033" s="11">
        <v>17</v>
      </c>
      <c r="AR1033" s="11">
        <v>24</v>
      </c>
      <c r="AS1033" s="11">
        <v>24</v>
      </c>
      <c r="AT1033" s="11">
        <v>26</v>
      </c>
      <c r="AU1033" s="11">
        <v>30</v>
      </c>
      <c r="AV1033" s="11">
        <v>36</v>
      </c>
      <c r="AW1033" s="12">
        <v>44</v>
      </c>
      <c r="AX1033" s="13">
        <v>54</v>
      </c>
      <c r="AY1033" s="13">
        <v>49</v>
      </c>
      <c r="AZ1033" s="13">
        <v>44</v>
      </c>
      <c r="BA1033" s="13">
        <v>39</v>
      </c>
      <c r="BB1033" s="14">
        <v>34</v>
      </c>
      <c r="BC1033" s="19">
        <f t="shared" si="79"/>
        <v>49</v>
      </c>
      <c r="BD1033" s="55">
        <f t="shared" si="77"/>
        <v>0.91666125365378359</v>
      </c>
      <c r="BE1033" s="19">
        <f t="shared" si="78"/>
        <v>0.94121468009093856</v>
      </c>
      <c r="BF1033" s="19">
        <f t="shared" si="80"/>
        <v>1.0001429035401104</v>
      </c>
      <c r="BG1033" s="19">
        <f t="shared" si="81"/>
        <v>1.000552127314063</v>
      </c>
    </row>
    <row r="1034" spans="1:59">
      <c r="A1034" s="24">
        <v>1033</v>
      </c>
      <c r="B1034" s="31">
        <v>2010054</v>
      </c>
      <c r="C1034" s="32" t="s">
        <v>1032</v>
      </c>
      <c r="D1034" s="21">
        <v>1</v>
      </c>
      <c r="E1034" s="22">
        <v>6</v>
      </c>
      <c r="F1034" s="22">
        <v>8</v>
      </c>
      <c r="G1034" s="22">
        <v>12</v>
      </c>
      <c r="H1034" s="22">
        <v>14</v>
      </c>
      <c r="I1034" s="22">
        <v>25</v>
      </c>
      <c r="J1034" s="23">
        <v>6</v>
      </c>
      <c r="Q1034" s="33"/>
      <c r="R1034" s="33"/>
      <c r="S1034" s="33"/>
      <c r="T1034" s="33"/>
      <c r="U1034" s="33"/>
      <c r="V1034" s="33"/>
      <c r="X1034" s="34"/>
      <c r="Y1034" s="33"/>
      <c r="Z1034" s="33"/>
      <c r="AA1034" s="33"/>
      <c r="AB1034" s="33"/>
      <c r="AC1034" s="35"/>
      <c r="AD1034" s="33"/>
      <c r="AE1034" s="33"/>
      <c r="AF1034" s="33"/>
      <c r="AG1034" s="33"/>
      <c r="AH1034" s="33"/>
      <c r="AI1034" s="33"/>
      <c r="AJ1034" s="36"/>
      <c r="AK1034" s="10">
        <v>6</v>
      </c>
      <c r="AL1034" s="11">
        <v>6</v>
      </c>
      <c r="AM1034" s="11">
        <v>11</v>
      </c>
      <c r="AN1034" s="11">
        <v>6</v>
      </c>
      <c r="AO1034" s="11">
        <v>17</v>
      </c>
      <c r="AP1034" s="11">
        <v>18</v>
      </c>
      <c r="AQ1034" s="11">
        <v>30</v>
      </c>
      <c r="AR1034" s="11">
        <v>26</v>
      </c>
      <c r="AS1034" s="11">
        <v>22</v>
      </c>
      <c r="AT1034" s="11">
        <v>18</v>
      </c>
      <c r="AU1034" s="11">
        <v>40</v>
      </c>
      <c r="AV1034" s="11">
        <v>38</v>
      </c>
      <c r="AW1034" s="12">
        <v>51</v>
      </c>
      <c r="AX1034" s="13">
        <v>50</v>
      </c>
      <c r="AY1034" s="13">
        <v>49</v>
      </c>
      <c r="AZ1034" s="13">
        <v>48</v>
      </c>
      <c r="BA1034" s="13">
        <v>47</v>
      </c>
      <c r="BB1034" s="14">
        <v>46</v>
      </c>
      <c r="BC1034" s="19">
        <f t="shared" si="79"/>
        <v>49</v>
      </c>
      <c r="BD1034" s="55">
        <f t="shared" si="77"/>
        <v>0.92484572913283536</v>
      </c>
      <c r="BE1034" s="19">
        <f t="shared" si="78"/>
        <v>0.9473530367002273</v>
      </c>
      <c r="BF1034" s="19">
        <f t="shared" si="80"/>
        <v>1.0066904839233517</v>
      </c>
      <c r="BG1034" s="19">
        <f t="shared" si="81"/>
        <v>0.99645988957453724</v>
      </c>
    </row>
    <row r="1035" spans="1:59">
      <c r="A1035" s="24">
        <v>1034</v>
      </c>
      <c r="B1035" s="31">
        <v>2010055</v>
      </c>
      <c r="C1035" s="32" t="s">
        <v>1033</v>
      </c>
      <c r="D1035" s="21">
        <v>2</v>
      </c>
      <c r="E1035" s="22">
        <v>3</v>
      </c>
      <c r="F1035" s="22">
        <v>13</v>
      </c>
      <c r="G1035" s="22">
        <v>19</v>
      </c>
      <c r="H1035" s="22">
        <v>20</v>
      </c>
      <c r="I1035" s="22">
        <v>23</v>
      </c>
      <c r="J1035" s="23">
        <v>8</v>
      </c>
      <c r="Q1035" s="33"/>
      <c r="R1035" s="33"/>
      <c r="S1035" s="33"/>
      <c r="T1035" s="33"/>
      <c r="U1035" s="33"/>
      <c r="V1035" s="33"/>
      <c r="X1035" s="34"/>
      <c r="Y1035" s="33"/>
      <c r="Z1035" s="33"/>
      <c r="AA1035" s="33"/>
      <c r="AB1035" s="33"/>
      <c r="AC1035" s="35"/>
      <c r="AD1035" s="33"/>
      <c r="AE1035" s="33"/>
      <c r="AF1035" s="33"/>
      <c r="AG1035" s="33"/>
      <c r="AH1035" s="33"/>
      <c r="AI1035" s="33"/>
      <c r="AJ1035" s="36"/>
      <c r="AK1035" s="10">
        <v>8</v>
      </c>
      <c r="AL1035" s="11">
        <v>12</v>
      </c>
      <c r="AM1035" s="11">
        <v>15</v>
      </c>
      <c r="AN1035" s="11">
        <v>14</v>
      </c>
      <c r="AO1035" s="11">
        <v>24</v>
      </c>
      <c r="AP1035" s="11">
        <v>24</v>
      </c>
      <c r="AQ1035" s="11">
        <v>17</v>
      </c>
      <c r="AR1035" s="11">
        <v>20</v>
      </c>
      <c r="AS1035" s="11">
        <v>25</v>
      </c>
      <c r="AT1035" s="11">
        <v>32</v>
      </c>
      <c r="AU1035" s="11">
        <v>28</v>
      </c>
      <c r="AV1035" s="11">
        <v>38</v>
      </c>
      <c r="AW1035" s="12">
        <v>35</v>
      </c>
      <c r="AX1035" s="13">
        <v>32</v>
      </c>
      <c r="AY1035" s="13">
        <v>29</v>
      </c>
      <c r="AZ1035" s="13">
        <v>26</v>
      </c>
      <c r="BA1035" s="13">
        <v>23</v>
      </c>
      <c r="BB1035" s="14">
        <v>40</v>
      </c>
      <c r="BC1035" s="19">
        <f t="shared" si="79"/>
        <v>29</v>
      </c>
      <c r="BD1035" s="55">
        <f t="shared" si="77"/>
        <v>0.84300097434231902</v>
      </c>
      <c r="BE1035" s="19">
        <f t="shared" si="78"/>
        <v>0.9309840857421241</v>
      </c>
      <c r="BF1035" s="19">
        <f t="shared" si="80"/>
        <v>0.98377395258200706</v>
      </c>
      <c r="BG1035" s="19">
        <f t="shared" si="81"/>
        <v>0.99891523221825262</v>
      </c>
    </row>
    <row r="1036" spans="1:59">
      <c r="A1036" s="24">
        <v>1035</v>
      </c>
      <c r="B1036" s="31">
        <v>2010056</v>
      </c>
      <c r="C1036" s="32" t="s">
        <v>1034</v>
      </c>
      <c r="D1036" s="21">
        <v>1</v>
      </c>
      <c r="E1036" s="22">
        <v>2</v>
      </c>
      <c r="F1036" s="22">
        <v>3</v>
      </c>
      <c r="G1036" s="22">
        <v>8</v>
      </c>
      <c r="H1036" s="22">
        <v>13</v>
      </c>
      <c r="I1036" s="22">
        <v>32</v>
      </c>
      <c r="J1036" s="23">
        <v>7</v>
      </c>
      <c r="Q1036" s="33"/>
      <c r="R1036" s="33"/>
      <c r="S1036" s="33"/>
      <c r="T1036" s="33"/>
      <c r="U1036" s="33"/>
      <c r="V1036" s="33"/>
      <c r="X1036" s="34"/>
      <c r="Y1036" s="33"/>
      <c r="Z1036" s="33"/>
      <c r="AA1036" s="33"/>
      <c r="AB1036" s="33"/>
      <c r="AC1036" s="35"/>
      <c r="AD1036" s="33"/>
      <c r="AE1036" s="33"/>
      <c r="AF1036" s="33"/>
      <c r="AG1036" s="33"/>
      <c r="AH1036" s="33"/>
      <c r="AI1036" s="33"/>
      <c r="AJ1036" s="36"/>
      <c r="AK1036" s="10">
        <v>8</v>
      </c>
      <c r="AL1036" s="11">
        <v>7</v>
      </c>
      <c r="AM1036" s="11">
        <v>14</v>
      </c>
      <c r="AN1036" s="11">
        <v>11</v>
      </c>
      <c r="AO1036" s="11">
        <v>17</v>
      </c>
      <c r="AP1036" s="11">
        <v>11</v>
      </c>
      <c r="AQ1036" s="11">
        <v>23</v>
      </c>
      <c r="AR1036" s="11">
        <v>19</v>
      </c>
      <c r="AS1036" s="11">
        <v>26</v>
      </c>
      <c r="AT1036" s="11">
        <v>23</v>
      </c>
      <c r="AU1036" s="11">
        <v>20</v>
      </c>
      <c r="AV1036" s="11">
        <v>31</v>
      </c>
      <c r="AW1036" s="12">
        <v>29</v>
      </c>
      <c r="AX1036" s="13">
        <v>27</v>
      </c>
      <c r="AY1036" s="13">
        <v>42</v>
      </c>
      <c r="AZ1036" s="13">
        <v>41</v>
      </c>
      <c r="BA1036" s="13">
        <v>40</v>
      </c>
      <c r="BB1036" s="14">
        <v>39</v>
      </c>
      <c r="BC1036" s="19">
        <f t="shared" si="79"/>
        <v>42</v>
      </c>
      <c r="BD1036" s="55">
        <f t="shared" si="77"/>
        <v>0.8266320233842156</v>
      </c>
      <c r="BE1036" s="19">
        <f t="shared" si="78"/>
        <v>0.89824618382591748</v>
      </c>
      <c r="BF1036" s="19">
        <f t="shared" si="80"/>
        <v>0.97640792465086068</v>
      </c>
      <c r="BG1036" s="19">
        <f t="shared" si="81"/>
        <v>0.99850600844430004</v>
      </c>
    </row>
    <row r="1037" spans="1:59">
      <c r="A1037" s="24">
        <v>1036</v>
      </c>
      <c r="B1037" s="31">
        <v>2010057</v>
      </c>
      <c r="C1037" s="32" t="s">
        <v>1035</v>
      </c>
      <c r="D1037" s="21">
        <v>5</v>
      </c>
      <c r="E1037" s="22">
        <v>11</v>
      </c>
      <c r="F1037" s="22">
        <v>12</v>
      </c>
      <c r="G1037" s="22">
        <v>19</v>
      </c>
      <c r="H1037" s="22">
        <v>25</v>
      </c>
      <c r="I1037" s="22">
        <v>32</v>
      </c>
      <c r="J1037" s="23">
        <v>5</v>
      </c>
      <c r="Q1037" s="33"/>
      <c r="R1037" s="33"/>
      <c r="S1037" s="33"/>
      <c r="T1037" s="33"/>
      <c r="U1037" s="33"/>
      <c r="V1037" s="33"/>
      <c r="X1037" s="34"/>
      <c r="Y1037" s="33"/>
      <c r="Z1037" s="33"/>
      <c r="AA1037" s="33"/>
      <c r="AB1037" s="33"/>
      <c r="AC1037" s="35"/>
      <c r="AD1037" s="33"/>
      <c r="AE1037" s="33"/>
      <c r="AF1037" s="33"/>
      <c r="AG1037" s="33"/>
      <c r="AH1037" s="33"/>
      <c r="AI1037" s="33"/>
      <c r="AJ1037" s="36"/>
      <c r="AK1037" s="10">
        <v>8</v>
      </c>
      <c r="AL1037" s="11">
        <v>8</v>
      </c>
      <c r="AM1037" s="11">
        <v>9</v>
      </c>
      <c r="AN1037" s="11">
        <v>14</v>
      </c>
      <c r="AO1037" s="11">
        <v>27</v>
      </c>
      <c r="AP1037" s="11">
        <v>16</v>
      </c>
      <c r="AQ1037" s="11">
        <v>23</v>
      </c>
      <c r="AR1037" s="11">
        <v>24</v>
      </c>
      <c r="AS1037" s="11">
        <v>27</v>
      </c>
      <c r="AT1037" s="11">
        <v>32</v>
      </c>
      <c r="AU1037" s="11">
        <v>52</v>
      </c>
      <c r="AV1037" s="11">
        <v>48</v>
      </c>
      <c r="AW1037" s="12">
        <v>44</v>
      </c>
      <c r="AX1037" s="13">
        <v>40</v>
      </c>
      <c r="AY1037" s="13">
        <v>53</v>
      </c>
      <c r="AZ1037" s="13">
        <v>50</v>
      </c>
      <c r="BA1037" s="13">
        <v>47</v>
      </c>
      <c r="BB1037" s="14">
        <v>64</v>
      </c>
      <c r="BC1037" s="19">
        <f t="shared" si="79"/>
        <v>53</v>
      </c>
      <c r="BD1037" s="55">
        <f t="shared" ref="BD1037:BD1100" si="82">IF($B1037="","",SUM($BC1033:$BC1037)/5/$BM$3)</f>
        <v>0.90847677817473205</v>
      </c>
      <c r="BE1037" s="19">
        <f t="shared" ref="BE1037:BE1100" si="83">IF($B1037="","",SUM($BC1028:$BC1037)/10/$BM$3)</f>
        <v>0.90847677817473205</v>
      </c>
      <c r="BF1037" s="19">
        <f t="shared" si="80"/>
        <v>0.97722637219876574</v>
      </c>
      <c r="BG1037" s="19">
        <f t="shared" si="81"/>
        <v>0.99195842806105872</v>
      </c>
    </row>
    <row r="1038" spans="1:59">
      <c r="A1038" s="24">
        <v>1037</v>
      </c>
      <c r="B1038" s="31">
        <v>2010058</v>
      </c>
      <c r="C1038" s="32" t="s">
        <v>1036</v>
      </c>
      <c r="D1038" s="21">
        <v>1</v>
      </c>
      <c r="E1038" s="22">
        <v>4</v>
      </c>
      <c r="F1038" s="22">
        <v>11</v>
      </c>
      <c r="G1038" s="22">
        <v>17</v>
      </c>
      <c r="H1038" s="22">
        <v>19</v>
      </c>
      <c r="I1038" s="22">
        <v>29</v>
      </c>
      <c r="J1038" s="23">
        <v>12</v>
      </c>
      <c r="Q1038" s="33"/>
      <c r="R1038" s="33"/>
      <c r="S1038" s="33"/>
      <c r="T1038" s="33"/>
      <c r="U1038" s="33"/>
      <c r="V1038" s="33"/>
      <c r="X1038" s="34"/>
      <c r="Y1038" s="33"/>
      <c r="Z1038" s="33"/>
      <c r="AA1038" s="33"/>
      <c r="AB1038" s="33"/>
      <c r="AC1038" s="35"/>
      <c r="AD1038" s="33"/>
      <c r="AE1038" s="33"/>
      <c r="AF1038" s="33"/>
      <c r="AG1038" s="33"/>
      <c r="AH1038" s="33"/>
      <c r="AI1038" s="33"/>
      <c r="AJ1038" s="36"/>
      <c r="AK1038" s="10">
        <v>9</v>
      </c>
      <c r="AL1038" s="11">
        <v>9</v>
      </c>
      <c r="AM1038" s="11">
        <v>16</v>
      </c>
      <c r="AN1038" s="11">
        <v>21</v>
      </c>
      <c r="AO1038" s="11">
        <v>18</v>
      </c>
      <c r="AP1038" s="11">
        <v>17</v>
      </c>
      <c r="AQ1038" s="11">
        <v>18</v>
      </c>
      <c r="AR1038" s="11">
        <v>31</v>
      </c>
      <c r="AS1038" s="11">
        <v>26</v>
      </c>
      <c r="AT1038" s="11">
        <v>33</v>
      </c>
      <c r="AU1038" s="11">
        <v>29</v>
      </c>
      <c r="AV1038" s="11">
        <v>25</v>
      </c>
      <c r="AW1038" s="12">
        <v>36</v>
      </c>
      <c r="AX1038" s="13">
        <v>33</v>
      </c>
      <c r="AY1038" s="13">
        <v>30</v>
      </c>
      <c r="AZ1038" s="13">
        <v>45</v>
      </c>
      <c r="BA1038" s="13">
        <v>43</v>
      </c>
      <c r="BB1038" s="14">
        <v>61</v>
      </c>
      <c r="BC1038" s="19">
        <f t="shared" si="79"/>
        <v>30</v>
      </c>
      <c r="BD1038" s="55">
        <f t="shared" si="82"/>
        <v>0.83072426112374154</v>
      </c>
      <c r="BE1038" s="19">
        <f t="shared" si="83"/>
        <v>0.87369275738876262</v>
      </c>
      <c r="BF1038" s="19">
        <f t="shared" si="80"/>
        <v>0.95185449821370582</v>
      </c>
      <c r="BG1038" s="19">
        <f t="shared" si="81"/>
        <v>0.98213705748619684</v>
      </c>
    </row>
    <row r="1039" spans="1:59">
      <c r="A1039" s="24">
        <v>1038</v>
      </c>
      <c r="B1039" s="31">
        <v>2010059</v>
      </c>
      <c r="C1039" s="32" t="s">
        <v>1037</v>
      </c>
      <c r="D1039" s="21">
        <v>1</v>
      </c>
      <c r="E1039" s="22">
        <v>9</v>
      </c>
      <c r="F1039" s="22">
        <v>11</v>
      </c>
      <c r="G1039" s="22">
        <v>12</v>
      </c>
      <c r="H1039" s="22">
        <v>18</v>
      </c>
      <c r="I1039" s="22">
        <v>30</v>
      </c>
      <c r="J1039" s="23">
        <v>10</v>
      </c>
      <c r="Q1039" s="33"/>
      <c r="R1039" s="33"/>
      <c r="S1039" s="33"/>
      <c r="T1039" s="33"/>
      <c r="U1039" s="33"/>
      <c r="V1039" s="33"/>
      <c r="X1039" s="34"/>
      <c r="Y1039" s="33"/>
      <c r="Z1039" s="33"/>
      <c r="AA1039" s="33"/>
      <c r="AB1039" s="33"/>
      <c r="AC1039" s="35"/>
      <c r="AD1039" s="33"/>
      <c r="AE1039" s="33"/>
      <c r="AF1039" s="33"/>
      <c r="AG1039" s="33"/>
      <c r="AH1039" s="33"/>
      <c r="AI1039" s="33"/>
      <c r="AJ1039" s="36"/>
      <c r="AK1039" s="10">
        <v>3</v>
      </c>
      <c r="AL1039" s="11">
        <v>9</v>
      </c>
      <c r="AM1039" s="11">
        <v>11</v>
      </c>
      <c r="AN1039" s="11">
        <v>9</v>
      </c>
      <c r="AO1039" s="11">
        <v>18</v>
      </c>
      <c r="AP1039" s="11">
        <v>17</v>
      </c>
      <c r="AQ1039" s="11">
        <v>9</v>
      </c>
      <c r="AR1039" s="11">
        <v>21</v>
      </c>
      <c r="AS1039" s="11">
        <v>26</v>
      </c>
      <c r="AT1039" s="11">
        <v>33</v>
      </c>
      <c r="AU1039" s="11">
        <v>42</v>
      </c>
      <c r="AV1039" s="11">
        <v>39</v>
      </c>
      <c r="AW1039" s="12">
        <v>36</v>
      </c>
      <c r="AX1039" s="13">
        <v>49</v>
      </c>
      <c r="AY1039" s="13">
        <v>47</v>
      </c>
      <c r="AZ1039" s="13">
        <v>45</v>
      </c>
      <c r="BA1039" s="13">
        <v>62</v>
      </c>
      <c r="BB1039" s="14">
        <v>61</v>
      </c>
      <c r="BC1039" s="19">
        <f t="shared" si="79"/>
        <v>47</v>
      </c>
      <c r="BD1039" s="55">
        <f t="shared" si="82"/>
        <v>0.82253978564468988</v>
      </c>
      <c r="BE1039" s="19">
        <f t="shared" si="83"/>
        <v>0.87369275738876262</v>
      </c>
      <c r="BF1039" s="19">
        <f t="shared" si="80"/>
        <v>0.94285157518674889</v>
      </c>
      <c r="BG1039" s="19">
        <f t="shared" si="81"/>
        <v>0.98131860993829167</v>
      </c>
    </row>
    <row r="1040" spans="1:59">
      <c r="A1040" s="24">
        <v>1039</v>
      </c>
      <c r="B1040" s="31">
        <v>2010060</v>
      </c>
      <c r="C1040" s="32" t="s">
        <v>1038</v>
      </c>
      <c r="D1040" s="21">
        <v>1</v>
      </c>
      <c r="E1040" s="22">
        <v>8</v>
      </c>
      <c r="F1040" s="22">
        <v>15</v>
      </c>
      <c r="G1040" s="22">
        <v>18</v>
      </c>
      <c r="H1040" s="22">
        <v>22</v>
      </c>
      <c r="I1040" s="22">
        <v>27</v>
      </c>
      <c r="J1040" s="23">
        <v>9</v>
      </c>
      <c r="Q1040" s="33"/>
      <c r="R1040" s="33"/>
      <c r="S1040" s="33"/>
      <c r="T1040" s="33"/>
      <c r="U1040" s="33"/>
      <c r="V1040" s="33"/>
      <c r="X1040" s="34"/>
      <c r="Y1040" s="33"/>
      <c r="Z1040" s="33"/>
      <c r="AA1040" s="33"/>
      <c r="AB1040" s="33"/>
      <c r="AC1040" s="35"/>
      <c r="AD1040" s="33"/>
      <c r="AE1040" s="33"/>
      <c r="AF1040" s="33"/>
      <c r="AG1040" s="33"/>
      <c r="AH1040" s="33"/>
      <c r="AI1040" s="33"/>
      <c r="AJ1040" s="36"/>
      <c r="AK1040" s="10">
        <v>4</v>
      </c>
      <c r="AL1040" s="11">
        <v>11</v>
      </c>
      <c r="AM1040" s="11">
        <v>11</v>
      </c>
      <c r="AN1040" s="11">
        <v>13</v>
      </c>
      <c r="AO1040" s="11">
        <v>14</v>
      </c>
      <c r="AP1040" s="11">
        <v>19</v>
      </c>
      <c r="AQ1040" s="11">
        <v>19</v>
      </c>
      <c r="AR1040" s="11">
        <v>31</v>
      </c>
      <c r="AS1040" s="11">
        <v>25</v>
      </c>
      <c r="AT1040" s="11">
        <v>31</v>
      </c>
      <c r="AU1040" s="11">
        <v>26</v>
      </c>
      <c r="AV1040" s="11">
        <v>35</v>
      </c>
      <c r="AW1040" s="12">
        <v>31</v>
      </c>
      <c r="AX1040" s="13">
        <v>43</v>
      </c>
      <c r="AY1040" s="13">
        <v>40</v>
      </c>
      <c r="AZ1040" s="13">
        <v>37</v>
      </c>
      <c r="BA1040" s="13">
        <v>53</v>
      </c>
      <c r="BB1040" s="14">
        <v>51</v>
      </c>
      <c r="BC1040" s="19">
        <f t="shared" si="79"/>
        <v>40</v>
      </c>
      <c r="BD1040" s="55">
        <f t="shared" si="82"/>
        <v>0.86755440077947377</v>
      </c>
      <c r="BE1040" s="19">
        <f t="shared" si="83"/>
        <v>0.85527768756089628</v>
      </c>
      <c r="BF1040" s="19">
        <f t="shared" si="80"/>
        <v>0.9453069178304645</v>
      </c>
      <c r="BG1040" s="19">
        <f t="shared" si="81"/>
        <v>0.97477102955505035</v>
      </c>
    </row>
    <row r="1041" spans="1:59">
      <c r="A1041" s="24">
        <v>1040</v>
      </c>
      <c r="B1041" s="31">
        <v>2010061</v>
      </c>
      <c r="C1041" s="32" t="s">
        <v>1039</v>
      </c>
      <c r="D1041" s="21">
        <v>2</v>
      </c>
      <c r="E1041" s="22">
        <v>4</v>
      </c>
      <c r="F1041" s="22">
        <v>16</v>
      </c>
      <c r="G1041" s="22">
        <v>19</v>
      </c>
      <c r="H1041" s="22">
        <v>22</v>
      </c>
      <c r="I1041" s="22">
        <v>26</v>
      </c>
      <c r="J1041" s="23">
        <v>12</v>
      </c>
      <c r="Q1041" s="33"/>
      <c r="R1041" s="33"/>
      <c r="S1041" s="33"/>
      <c r="T1041" s="33"/>
      <c r="U1041" s="33"/>
      <c r="V1041" s="33"/>
      <c r="X1041" s="34"/>
      <c r="Y1041" s="33"/>
      <c r="Z1041" s="33"/>
      <c r="AA1041" s="33"/>
      <c r="AB1041" s="33"/>
      <c r="AC1041" s="35"/>
      <c r="AD1041" s="33"/>
      <c r="AE1041" s="33"/>
      <c r="AF1041" s="33"/>
      <c r="AG1041" s="33"/>
      <c r="AH1041" s="33"/>
      <c r="AI1041" s="33"/>
      <c r="AJ1041" s="36"/>
      <c r="AK1041" s="10">
        <v>8</v>
      </c>
      <c r="AL1041" s="11">
        <v>9</v>
      </c>
      <c r="AM1041" s="11">
        <v>14</v>
      </c>
      <c r="AN1041" s="11">
        <v>17</v>
      </c>
      <c r="AO1041" s="11">
        <v>19</v>
      </c>
      <c r="AP1041" s="11">
        <v>17</v>
      </c>
      <c r="AQ1041" s="11">
        <v>26</v>
      </c>
      <c r="AR1041" s="11">
        <v>29</v>
      </c>
      <c r="AS1041" s="11">
        <v>23</v>
      </c>
      <c r="AT1041" s="11">
        <v>29</v>
      </c>
      <c r="AU1041" s="11">
        <v>24</v>
      </c>
      <c r="AV1041" s="11">
        <v>33</v>
      </c>
      <c r="AW1041" s="12">
        <v>29</v>
      </c>
      <c r="AX1041" s="13">
        <v>25</v>
      </c>
      <c r="AY1041" s="13">
        <v>38</v>
      </c>
      <c r="AZ1041" s="13">
        <v>35</v>
      </c>
      <c r="BA1041" s="13">
        <v>32</v>
      </c>
      <c r="BB1041" s="14">
        <v>49</v>
      </c>
      <c r="BC1041" s="19">
        <f t="shared" si="79"/>
        <v>38</v>
      </c>
      <c r="BD1041" s="55">
        <f t="shared" si="82"/>
        <v>0.85118544982137057</v>
      </c>
      <c r="BE1041" s="19">
        <f t="shared" si="83"/>
        <v>0.83890873660279308</v>
      </c>
      <c r="BF1041" s="19">
        <f t="shared" si="80"/>
        <v>0.91993504384540437</v>
      </c>
      <c r="BG1041" s="19">
        <f t="shared" si="81"/>
        <v>0.96822344917180903</v>
      </c>
    </row>
    <row r="1042" spans="1:59">
      <c r="A1042" s="24">
        <v>1041</v>
      </c>
      <c r="B1042" s="31">
        <v>2010062</v>
      </c>
      <c r="C1042" s="32" t="s">
        <v>1040</v>
      </c>
      <c r="D1042" s="21">
        <v>11</v>
      </c>
      <c r="E1042" s="22">
        <v>13</v>
      </c>
      <c r="F1042" s="22">
        <v>15</v>
      </c>
      <c r="G1042" s="22">
        <v>20</v>
      </c>
      <c r="H1042" s="22">
        <v>31</v>
      </c>
      <c r="I1042" s="22">
        <v>33</v>
      </c>
      <c r="J1042" s="23">
        <v>3</v>
      </c>
      <c r="Q1042" s="33"/>
      <c r="R1042" s="33"/>
      <c r="S1042" s="33"/>
      <c r="T1042" s="33"/>
      <c r="U1042" s="33"/>
      <c r="V1042" s="33"/>
      <c r="X1042" s="34"/>
      <c r="Y1042" s="33"/>
      <c r="Z1042" s="33"/>
      <c r="AA1042" s="33"/>
      <c r="AB1042" s="33"/>
      <c r="AC1042" s="35"/>
      <c r="AD1042" s="33"/>
      <c r="AE1042" s="33"/>
      <c r="AF1042" s="33"/>
      <c r="AG1042" s="33"/>
      <c r="AH1042" s="33"/>
      <c r="AI1042" s="33"/>
      <c r="AJ1042" s="36"/>
      <c r="AK1042" s="10">
        <v>6</v>
      </c>
      <c r="AL1042" s="11">
        <v>11</v>
      </c>
      <c r="AM1042" s="11">
        <v>8</v>
      </c>
      <c r="AN1042" s="11">
        <v>15</v>
      </c>
      <c r="AO1042" s="11">
        <v>25</v>
      </c>
      <c r="AP1042" s="11">
        <v>27</v>
      </c>
      <c r="AQ1042" s="11">
        <v>24</v>
      </c>
      <c r="AR1042" s="11">
        <v>13</v>
      </c>
      <c r="AS1042" s="11">
        <v>24</v>
      </c>
      <c r="AT1042" s="11">
        <v>39</v>
      </c>
      <c r="AU1042" s="11">
        <v>32</v>
      </c>
      <c r="AV1042" s="11">
        <v>39</v>
      </c>
      <c r="AW1042" s="12">
        <v>33</v>
      </c>
      <c r="AX1042" s="13">
        <v>59</v>
      </c>
      <c r="AY1042" s="13">
        <v>72</v>
      </c>
      <c r="AZ1042" s="13">
        <v>69</v>
      </c>
      <c r="BA1042" s="13">
        <v>66</v>
      </c>
      <c r="BB1042" s="14">
        <v>63</v>
      </c>
      <c r="BC1042" s="19">
        <f t="shared" si="79"/>
        <v>72</v>
      </c>
      <c r="BD1042" s="55">
        <f t="shared" si="82"/>
        <v>0.92893796687236108</v>
      </c>
      <c r="BE1042" s="19">
        <f t="shared" si="83"/>
        <v>0.91870737252354662</v>
      </c>
      <c r="BF1042" s="19">
        <f t="shared" si="80"/>
        <v>0.9453069178304645</v>
      </c>
      <c r="BG1042" s="19">
        <f t="shared" si="81"/>
        <v>0.97272491068528744</v>
      </c>
    </row>
    <row r="1043" spans="1:59">
      <c r="A1043" s="24">
        <v>1042</v>
      </c>
      <c r="B1043" s="31">
        <v>2010063</v>
      </c>
      <c r="C1043" s="32" t="s">
        <v>1041</v>
      </c>
      <c r="D1043" s="21">
        <v>2</v>
      </c>
      <c r="E1043" s="22">
        <v>6</v>
      </c>
      <c r="F1043" s="22">
        <v>10</v>
      </c>
      <c r="G1043" s="22">
        <v>17</v>
      </c>
      <c r="H1043" s="22">
        <v>23</v>
      </c>
      <c r="I1043" s="22">
        <v>24</v>
      </c>
      <c r="J1043" s="23">
        <v>3</v>
      </c>
      <c r="Q1043" s="33"/>
      <c r="R1043" s="33"/>
      <c r="S1043" s="33"/>
      <c r="T1043" s="33"/>
      <c r="U1043" s="33"/>
      <c r="V1043" s="33"/>
      <c r="X1043" s="34"/>
      <c r="Y1043" s="33"/>
      <c r="Z1043" s="33"/>
      <c r="AA1043" s="33"/>
      <c r="AB1043" s="33"/>
      <c r="AC1043" s="35"/>
      <c r="AD1043" s="33"/>
      <c r="AE1043" s="33"/>
      <c r="AF1043" s="33"/>
      <c r="AG1043" s="33"/>
      <c r="AH1043" s="33"/>
      <c r="AI1043" s="33"/>
      <c r="AJ1043" s="36"/>
      <c r="AK1043" s="10">
        <v>7</v>
      </c>
      <c r="AL1043" s="11">
        <v>10</v>
      </c>
      <c r="AM1043" s="11">
        <v>12</v>
      </c>
      <c r="AN1043" s="11">
        <v>16</v>
      </c>
      <c r="AO1043" s="11">
        <v>19</v>
      </c>
      <c r="AP1043" s="11">
        <v>18</v>
      </c>
      <c r="AQ1043" s="11">
        <v>28</v>
      </c>
      <c r="AR1043" s="11">
        <v>22</v>
      </c>
      <c r="AS1043" s="11">
        <v>27</v>
      </c>
      <c r="AT1043" s="11">
        <v>34</v>
      </c>
      <c r="AU1043" s="11">
        <v>43</v>
      </c>
      <c r="AV1043" s="11">
        <v>40</v>
      </c>
      <c r="AW1043" s="12">
        <v>37</v>
      </c>
      <c r="AX1043" s="13">
        <v>34</v>
      </c>
      <c r="AY1043" s="13">
        <v>31</v>
      </c>
      <c r="AZ1043" s="13">
        <v>46</v>
      </c>
      <c r="BA1043" s="13">
        <v>44</v>
      </c>
      <c r="BB1043" s="14">
        <v>42</v>
      </c>
      <c r="BC1043" s="19">
        <f t="shared" si="79"/>
        <v>31</v>
      </c>
      <c r="BD1043" s="55">
        <f t="shared" si="82"/>
        <v>0.93303020461188702</v>
      </c>
      <c r="BE1043" s="19">
        <f t="shared" si="83"/>
        <v>0.88187723286781428</v>
      </c>
      <c r="BF1043" s="19">
        <f t="shared" si="80"/>
        <v>0.92648262422864569</v>
      </c>
      <c r="BG1043" s="19">
        <f t="shared" si="81"/>
        <v>0.9735433582331926</v>
      </c>
    </row>
    <row r="1044" spans="1:59">
      <c r="A1044" s="24">
        <v>1043</v>
      </c>
      <c r="B1044" s="31">
        <v>2010064</v>
      </c>
      <c r="C1044" s="32" t="s">
        <v>1042</v>
      </c>
      <c r="D1044" s="21">
        <v>8</v>
      </c>
      <c r="E1044" s="22">
        <v>14</v>
      </c>
      <c r="F1044" s="22">
        <v>25</v>
      </c>
      <c r="G1044" s="22">
        <v>26</v>
      </c>
      <c r="H1044" s="22">
        <v>30</v>
      </c>
      <c r="I1044" s="22">
        <v>31</v>
      </c>
      <c r="J1044" s="23">
        <v>11</v>
      </c>
      <c r="Q1044" s="33"/>
      <c r="R1044" s="33"/>
      <c r="S1044" s="33"/>
      <c r="T1044" s="33"/>
      <c r="U1044" s="33"/>
      <c r="V1044" s="33"/>
      <c r="X1044" s="34"/>
      <c r="Y1044" s="33"/>
      <c r="Z1044" s="33"/>
      <c r="AA1044" s="33"/>
      <c r="AB1044" s="33"/>
      <c r="AC1044" s="35"/>
      <c r="AD1044" s="33"/>
      <c r="AE1044" s="33"/>
      <c r="AF1044" s="33"/>
      <c r="AG1044" s="33"/>
      <c r="AH1044" s="33"/>
      <c r="AI1044" s="33"/>
      <c r="AJ1044" s="36"/>
      <c r="AK1044" s="10">
        <v>8</v>
      </c>
      <c r="AL1044" s="11">
        <v>10</v>
      </c>
      <c r="AM1044" s="11">
        <v>9</v>
      </c>
      <c r="AN1044" s="11">
        <v>8</v>
      </c>
      <c r="AO1044" s="11">
        <v>15</v>
      </c>
      <c r="AP1044" s="11">
        <v>22</v>
      </c>
      <c r="AQ1044" s="11">
        <v>35</v>
      </c>
      <c r="AR1044" s="11">
        <v>24</v>
      </c>
      <c r="AS1044" s="11">
        <v>35</v>
      </c>
      <c r="AT1044" s="11">
        <v>26</v>
      </c>
      <c r="AU1044" s="11">
        <v>30</v>
      </c>
      <c r="AV1044" s="11">
        <v>36</v>
      </c>
      <c r="AW1044" s="12">
        <v>44</v>
      </c>
      <c r="AX1044" s="13">
        <v>70</v>
      </c>
      <c r="AY1044" s="13">
        <v>66</v>
      </c>
      <c r="AZ1044" s="13">
        <v>62</v>
      </c>
      <c r="BA1044" s="13">
        <v>58</v>
      </c>
      <c r="BB1044" s="14">
        <v>54</v>
      </c>
      <c r="BC1044" s="19">
        <f t="shared" si="79"/>
        <v>66</v>
      </c>
      <c r="BD1044" s="55">
        <f t="shared" si="82"/>
        <v>1.0107827216628775</v>
      </c>
      <c r="BE1044" s="19">
        <f t="shared" si="83"/>
        <v>0.91666125365378359</v>
      </c>
      <c r="BF1044" s="19">
        <f t="shared" si="80"/>
        <v>0.94694381292627483</v>
      </c>
      <c r="BG1044" s="19">
        <f t="shared" si="81"/>
        <v>0.98213705748619684</v>
      </c>
    </row>
    <row r="1045" spans="1:59">
      <c r="A1045" s="24">
        <v>1044</v>
      </c>
      <c r="B1045" s="31">
        <v>2010065</v>
      </c>
      <c r="C1045" s="32" t="s">
        <v>1043</v>
      </c>
      <c r="D1045" s="21">
        <v>2</v>
      </c>
      <c r="E1045" s="22">
        <v>7</v>
      </c>
      <c r="F1045" s="22">
        <v>8</v>
      </c>
      <c r="G1045" s="22">
        <v>17</v>
      </c>
      <c r="H1045" s="22">
        <v>30</v>
      </c>
      <c r="I1045" s="22">
        <v>32</v>
      </c>
      <c r="J1045" s="23">
        <v>12</v>
      </c>
      <c r="Q1045" s="33"/>
      <c r="R1045" s="33"/>
      <c r="S1045" s="33"/>
      <c r="T1045" s="33"/>
      <c r="U1045" s="33"/>
      <c r="V1045" s="33"/>
      <c r="X1045" s="34"/>
      <c r="Y1045" s="33"/>
      <c r="Z1045" s="33"/>
      <c r="AA1045" s="33"/>
      <c r="AB1045" s="33"/>
      <c r="AC1045" s="35"/>
      <c r="AD1045" s="33"/>
      <c r="AE1045" s="33"/>
      <c r="AF1045" s="33"/>
      <c r="AG1045" s="33"/>
      <c r="AH1045" s="33"/>
      <c r="AI1045" s="33"/>
      <c r="AJ1045" s="36"/>
      <c r="AK1045" s="10">
        <v>9</v>
      </c>
      <c r="AL1045" s="11">
        <v>8</v>
      </c>
      <c r="AM1045" s="11">
        <v>11</v>
      </c>
      <c r="AN1045" s="11">
        <v>12</v>
      </c>
      <c r="AO1045" s="11">
        <v>12</v>
      </c>
      <c r="AP1045" s="11">
        <v>16</v>
      </c>
      <c r="AQ1045" s="11">
        <v>33</v>
      </c>
      <c r="AR1045" s="11">
        <v>26</v>
      </c>
      <c r="AS1045" s="11">
        <v>41</v>
      </c>
      <c r="AT1045" s="11">
        <v>36</v>
      </c>
      <c r="AU1045" s="11">
        <v>31</v>
      </c>
      <c r="AV1045" s="11">
        <v>26</v>
      </c>
      <c r="AW1045" s="12">
        <v>21</v>
      </c>
      <c r="AX1045" s="13">
        <v>32</v>
      </c>
      <c r="AY1045" s="13">
        <v>45</v>
      </c>
      <c r="AZ1045" s="13">
        <v>60</v>
      </c>
      <c r="BA1045" s="13">
        <v>58</v>
      </c>
      <c r="BB1045" s="14">
        <v>56</v>
      </c>
      <c r="BC1045" s="19">
        <f t="shared" si="79"/>
        <v>45</v>
      </c>
      <c r="BD1045" s="55">
        <f t="shared" si="82"/>
        <v>1.0312439103605067</v>
      </c>
      <c r="BE1045" s="19">
        <f t="shared" si="83"/>
        <v>0.94939915556999022</v>
      </c>
      <c r="BF1045" s="19">
        <f t="shared" si="80"/>
        <v>0.93712244235141273</v>
      </c>
      <c r="BG1045" s="19">
        <f t="shared" si="81"/>
        <v>0.98336472880805459</v>
      </c>
    </row>
    <row r="1046" spans="1:59">
      <c r="A1046" s="24">
        <v>1045</v>
      </c>
      <c r="B1046" s="31">
        <v>2010066</v>
      </c>
      <c r="C1046" s="32" t="s">
        <v>1044</v>
      </c>
      <c r="D1046" s="21">
        <v>1</v>
      </c>
      <c r="E1046" s="22">
        <v>3</v>
      </c>
      <c r="F1046" s="22">
        <v>21</v>
      </c>
      <c r="G1046" s="22">
        <v>22</v>
      </c>
      <c r="H1046" s="22">
        <v>31</v>
      </c>
      <c r="I1046" s="22">
        <v>32</v>
      </c>
      <c r="J1046" s="23">
        <v>7</v>
      </c>
      <c r="Q1046" s="33"/>
      <c r="R1046" s="33"/>
      <c r="S1046" s="33"/>
      <c r="T1046" s="33"/>
      <c r="U1046" s="33"/>
      <c r="V1046" s="33"/>
      <c r="X1046" s="34"/>
      <c r="Y1046" s="33"/>
      <c r="Z1046" s="33"/>
      <c r="AA1046" s="33"/>
      <c r="AB1046" s="33"/>
      <c r="AC1046" s="35"/>
      <c r="AD1046" s="33"/>
      <c r="AE1046" s="33"/>
      <c r="AF1046" s="33"/>
      <c r="AG1046" s="33"/>
      <c r="AH1046" s="33"/>
      <c r="AI1046" s="33"/>
      <c r="AJ1046" s="36"/>
      <c r="AK1046" s="10">
        <v>5</v>
      </c>
      <c r="AL1046" s="11">
        <v>10</v>
      </c>
      <c r="AM1046" s="11">
        <v>10</v>
      </c>
      <c r="AN1046" s="11">
        <v>14</v>
      </c>
      <c r="AO1046" s="11">
        <v>12</v>
      </c>
      <c r="AP1046" s="11">
        <v>22</v>
      </c>
      <c r="AQ1046" s="11">
        <v>20</v>
      </c>
      <c r="AR1046" s="11">
        <v>10</v>
      </c>
      <c r="AS1046" s="11">
        <v>33</v>
      </c>
      <c r="AT1046" s="11">
        <v>38</v>
      </c>
      <c r="AU1046" s="11">
        <v>32</v>
      </c>
      <c r="AV1046" s="11">
        <v>26</v>
      </c>
      <c r="AW1046" s="12">
        <v>20</v>
      </c>
      <c r="AX1046" s="13">
        <v>30</v>
      </c>
      <c r="AY1046" s="13">
        <v>42</v>
      </c>
      <c r="AZ1046" s="13">
        <v>38</v>
      </c>
      <c r="BA1046" s="13">
        <v>34</v>
      </c>
      <c r="BB1046" s="14">
        <v>30</v>
      </c>
      <c r="BC1046" s="19">
        <f t="shared" ref="BC1046:BC1109" si="84">IF($B1046="","",MOD($D1046,$BC$1)+MOD($E1046,$BC$1)+MOD($F1046,$BC$1)+MOD($G1046,$BC$1)+MOD($H1046,$BC$1)+MOD($I1046,$BC$1))</f>
        <v>42</v>
      </c>
      <c r="BD1046" s="55">
        <f t="shared" si="82"/>
        <v>1.04761286131861</v>
      </c>
      <c r="BE1046" s="19">
        <f t="shared" si="83"/>
        <v>0.94939915556999022</v>
      </c>
      <c r="BF1046" s="19">
        <f t="shared" si="80"/>
        <v>0.93630399480350757</v>
      </c>
      <c r="BG1046" s="19">
        <f t="shared" si="81"/>
        <v>0.97558947710295552</v>
      </c>
    </row>
    <row r="1047" spans="1:59">
      <c r="A1047" s="24">
        <v>1046</v>
      </c>
      <c r="B1047" s="31">
        <v>2010067</v>
      </c>
      <c r="C1047" s="32" t="s">
        <v>1045</v>
      </c>
      <c r="D1047" s="21">
        <v>1</v>
      </c>
      <c r="E1047" s="22">
        <v>7</v>
      </c>
      <c r="F1047" s="22">
        <v>10</v>
      </c>
      <c r="G1047" s="22">
        <v>14</v>
      </c>
      <c r="H1047" s="22">
        <v>21</v>
      </c>
      <c r="I1047" s="22">
        <v>25</v>
      </c>
      <c r="J1047" s="23">
        <v>1</v>
      </c>
      <c r="Q1047" s="33"/>
      <c r="R1047" s="33"/>
      <c r="S1047" s="33"/>
      <c r="T1047" s="33"/>
      <c r="U1047" s="33"/>
      <c r="V1047" s="33"/>
      <c r="X1047" s="34"/>
      <c r="Y1047" s="33"/>
      <c r="Z1047" s="33"/>
      <c r="AA1047" s="33"/>
      <c r="AB1047" s="33"/>
      <c r="AC1047" s="35"/>
      <c r="AD1047" s="33"/>
      <c r="AE1047" s="33"/>
      <c r="AF1047" s="33"/>
      <c r="AG1047" s="33"/>
      <c r="AH1047" s="33"/>
      <c r="AI1047" s="33"/>
      <c r="AJ1047" s="36"/>
      <c r="AK1047" s="10">
        <v>6</v>
      </c>
      <c r="AL1047" s="11">
        <v>10</v>
      </c>
      <c r="AM1047" s="11">
        <v>8</v>
      </c>
      <c r="AN1047" s="11">
        <v>12</v>
      </c>
      <c r="AO1047" s="11">
        <v>8</v>
      </c>
      <c r="AP1047" s="11">
        <v>22</v>
      </c>
      <c r="AQ1047" s="11">
        <v>24</v>
      </c>
      <c r="AR1047" s="11">
        <v>18</v>
      </c>
      <c r="AS1047" s="11">
        <v>34</v>
      </c>
      <c r="AT1047" s="11">
        <v>30</v>
      </c>
      <c r="AU1047" s="11">
        <v>39</v>
      </c>
      <c r="AV1047" s="11">
        <v>36</v>
      </c>
      <c r="AW1047" s="12">
        <v>48</v>
      </c>
      <c r="AX1047" s="13">
        <v>46</v>
      </c>
      <c r="AY1047" s="13">
        <v>44</v>
      </c>
      <c r="AZ1047" s="13">
        <v>42</v>
      </c>
      <c r="BA1047" s="13">
        <v>40</v>
      </c>
      <c r="BB1047" s="14">
        <v>38</v>
      </c>
      <c r="BC1047" s="19">
        <f t="shared" si="84"/>
        <v>44</v>
      </c>
      <c r="BD1047" s="55">
        <f t="shared" si="82"/>
        <v>0.93303020461188702</v>
      </c>
      <c r="BE1047" s="19">
        <f t="shared" si="83"/>
        <v>0.9309840857421241</v>
      </c>
      <c r="BF1047" s="19">
        <f t="shared" si="80"/>
        <v>0.92975641442026624</v>
      </c>
      <c r="BG1047" s="19">
        <f t="shared" si="81"/>
        <v>0.97763559597271843</v>
      </c>
    </row>
    <row r="1048" spans="1:59">
      <c r="A1048" s="24">
        <v>1047</v>
      </c>
      <c r="B1048" s="31">
        <v>2010068</v>
      </c>
      <c r="C1048" s="32" t="s">
        <v>1046</v>
      </c>
      <c r="D1048" s="21">
        <v>3</v>
      </c>
      <c r="E1048" s="22">
        <v>13</v>
      </c>
      <c r="F1048" s="22">
        <v>18</v>
      </c>
      <c r="G1048" s="22">
        <v>20</v>
      </c>
      <c r="H1048" s="22">
        <v>23</v>
      </c>
      <c r="I1048" s="22">
        <v>28</v>
      </c>
      <c r="J1048" s="23">
        <v>13</v>
      </c>
      <c r="Q1048" s="33"/>
      <c r="R1048" s="33"/>
      <c r="S1048" s="33"/>
      <c r="T1048" s="33"/>
      <c r="U1048" s="33"/>
      <c r="V1048" s="33"/>
      <c r="X1048" s="34"/>
      <c r="Y1048" s="33"/>
      <c r="Z1048" s="33"/>
      <c r="AA1048" s="33"/>
      <c r="AB1048" s="33"/>
      <c r="AC1048" s="35"/>
      <c r="AD1048" s="33"/>
      <c r="AE1048" s="33"/>
      <c r="AF1048" s="33"/>
      <c r="AG1048" s="33"/>
      <c r="AH1048" s="33"/>
      <c r="AI1048" s="33"/>
      <c r="AJ1048" s="36"/>
      <c r="AK1048" s="10">
        <v>6</v>
      </c>
      <c r="AL1048" s="11">
        <v>9</v>
      </c>
      <c r="AM1048" s="11">
        <v>15</v>
      </c>
      <c r="AN1048" s="11">
        <v>15</v>
      </c>
      <c r="AO1048" s="11">
        <v>21</v>
      </c>
      <c r="AP1048" s="11">
        <v>25</v>
      </c>
      <c r="AQ1048" s="11">
        <v>15</v>
      </c>
      <c r="AR1048" s="11">
        <v>25</v>
      </c>
      <c r="AS1048" s="11">
        <v>28</v>
      </c>
      <c r="AT1048" s="11">
        <v>33</v>
      </c>
      <c r="AU1048" s="11">
        <v>27</v>
      </c>
      <c r="AV1048" s="11">
        <v>35</v>
      </c>
      <c r="AW1048" s="12">
        <v>45</v>
      </c>
      <c r="AX1048" s="13">
        <v>41</v>
      </c>
      <c r="AY1048" s="13">
        <v>37</v>
      </c>
      <c r="AZ1048" s="13">
        <v>33</v>
      </c>
      <c r="BA1048" s="13">
        <v>48</v>
      </c>
      <c r="BB1048" s="14">
        <v>45</v>
      </c>
      <c r="BC1048" s="19">
        <f t="shared" si="84"/>
        <v>37</v>
      </c>
      <c r="BD1048" s="55">
        <f t="shared" si="82"/>
        <v>0.95758363104904187</v>
      </c>
      <c r="BE1048" s="19">
        <f t="shared" si="83"/>
        <v>0.9453069178304645</v>
      </c>
      <c r="BF1048" s="19">
        <f t="shared" si="80"/>
        <v>0.92075349139330953</v>
      </c>
      <c r="BG1048" s="19">
        <f t="shared" si="81"/>
        <v>0.96085742124066253</v>
      </c>
    </row>
    <row r="1049" spans="1:59">
      <c r="A1049" s="24">
        <v>1048</v>
      </c>
      <c r="B1049" s="31">
        <v>2010069</v>
      </c>
      <c r="C1049" s="32" t="s">
        <v>1047</v>
      </c>
      <c r="D1049" s="21">
        <v>12</v>
      </c>
      <c r="E1049" s="22">
        <v>14</v>
      </c>
      <c r="F1049" s="22">
        <v>20</v>
      </c>
      <c r="G1049" s="22">
        <v>22</v>
      </c>
      <c r="H1049" s="22">
        <v>24</v>
      </c>
      <c r="I1049" s="22">
        <v>32</v>
      </c>
      <c r="J1049" s="23">
        <v>11</v>
      </c>
      <c r="Q1049" s="33"/>
      <c r="R1049" s="33"/>
      <c r="S1049" s="33"/>
      <c r="T1049" s="33"/>
      <c r="U1049" s="33"/>
      <c r="V1049" s="33"/>
      <c r="X1049" s="34"/>
      <c r="Y1049" s="33"/>
      <c r="Z1049" s="33"/>
      <c r="AA1049" s="33"/>
      <c r="AB1049" s="33"/>
      <c r="AC1049" s="35"/>
      <c r="AD1049" s="33"/>
      <c r="AE1049" s="33"/>
      <c r="AF1049" s="33"/>
      <c r="AG1049" s="33"/>
      <c r="AH1049" s="33"/>
      <c r="AI1049" s="33"/>
      <c r="AJ1049" s="36"/>
      <c r="AK1049" s="10">
        <v>7</v>
      </c>
      <c r="AL1049" s="11">
        <v>4</v>
      </c>
      <c r="AM1049" s="11">
        <v>14</v>
      </c>
      <c r="AN1049" s="11">
        <v>10</v>
      </c>
      <c r="AO1049" s="11">
        <v>19</v>
      </c>
      <c r="AP1049" s="11">
        <v>20</v>
      </c>
      <c r="AQ1049" s="11">
        <v>25</v>
      </c>
      <c r="AR1049" s="11">
        <v>14</v>
      </c>
      <c r="AS1049" s="11">
        <v>25</v>
      </c>
      <c r="AT1049" s="11">
        <v>28</v>
      </c>
      <c r="AU1049" s="11">
        <v>46</v>
      </c>
      <c r="AV1049" s="11">
        <v>40</v>
      </c>
      <c r="AW1049" s="12">
        <v>49</v>
      </c>
      <c r="AX1049" s="13">
        <v>44</v>
      </c>
      <c r="AY1049" s="13">
        <v>56</v>
      </c>
      <c r="AZ1049" s="13">
        <v>52</v>
      </c>
      <c r="BA1049" s="13">
        <v>48</v>
      </c>
      <c r="BB1049" s="14">
        <v>44</v>
      </c>
      <c r="BC1049" s="19">
        <f t="shared" si="84"/>
        <v>56</v>
      </c>
      <c r="BD1049" s="55">
        <f t="shared" si="82"/>
        <v>0.91666125365378359</v>
      </c>
      <c r="BE1049" s="19">
        <f t="shared" si="83"/>
        <v>0.96372198765833061</v>
      </c>
      <c r="BF1049" s="19">
        <f t="shared" si="80"/>
        <v>0.92893796687236108</v>
      </c>
      <c r="BG1049" s="19">
        <f t="shared" si="81"/>
        <v>0.96617733030204611</v>
      </c>
    </row>
    <row r="1050" spans="1:59">
      <c r="A1050" s="24">
        <v>1049</v>
      </c>
      <c r="B1050" s="31">
        <v>2010070</v>
      </c>
      <c r="C1050" s="32" t="s">
        <v>1048</v>
      </c>
      <c r="D1050" s="21">
        <v>8</v>
      </c>
      <c r="E1050" s="22">
        <v>13</v>
      </c>
      <c r="F1050" s="22">
        <v>23</v>
      </c>
      <c r="G1050" s="22">
        <v>27</v>
      </c>
      <c r="H1050" s="22">
        <v>31</v>
      </c>
      <c r="I1050" s="22">
        <v>33</v>
      </c>
      <c r="J1050" s="23">
        <v>7</v>
      </c>
      <c r="Q1050" s="33"/>
      <c r="R1050" s="33"/>
      <c r="S1050" s="33"/>
      <c r="T1050" s="33"/>
      <c r="U1050" s="33"/>
      <c r="V1050" s="33"/>
      <c r="X1050" s="34"/>
      <c r="Y1050" s="33"/>
      <c r="Z1050" s="33"/>
      <c r="AA1050" s="33"/>
      <c r="AB1050" s="33"/>
      <c r="AC1050" s="35"/>
      <c r="AD1050" s="33"/>
      <c r="AE1050" s="33"/>
      <c r="AF1050" s="33"/>
      <c r="AG1050" s="33"/>
      <c r="AH1050" s="33"/>
      <c r="AI1050" s="33"/>
      <c r="AJ1050" s="36"/>
      <c r="AK1050" s="10">
        <v>6</v>
      </c>
      <c r="AL1050" s="11">
        <v>11</v>
      </c>
      <c r="AM1050" s="11">
        <v>15</v>
      </c>
      <c r="AN1050" s="11">
        <v>15</v>
      </c>
      <c r="AO1050" s="11">
        <v>23</v>
      </c>
      <c r="AP1050" s="11">
        <v>23</v>
      </c>
      <c r="AQ1050" s="11">
        <v>27</v>
      </c>
      <c r="AR1050" s="11">
        <v>25</v>
      </c>
      <c r="AS1050" s="11">
        <v>25</v>
      </c>
      <c r="AT1050" s="11">
        <v>39</v>
      </c>
      <c r="AU1050" s="11">
        <v>31</v>
      </c>
      <c r="AV1050" s="11">
        <v>51</v>
      </c>
      <c r="AW1050" s="12">
        <v>45</v>
      </c>
      <c r="AX1050" s="13">
        <v>55</v>
      </c>
      <c r="AY1050" s="13">
        <v>67</v>
      </c>
      <c r="AZ1050" s="13">
        <v>63</v>
      </c>
      <c r="BA1050" s="13">
        <v>59</v>
      </c>
      <c r="BB1050" s="14">
        <v>55</v>
      </c>
      <c r="BC1050" s="19">
        <f t="shared" si="84"/>
        <v>67</v>
      </c>
      <c r="BD1050" s="55">
        <f t="shared" si="82"/>
        <v>1.0066904839233517</v>
      </c>
      <c r="BE1050" s="19">
        <f t="shared" si="83"/>
        <v>1.0189671971419292</v>
      </c>
      <c r="BF1050" s="19">
        <f t="shared" si="80"/>
        <v>0.95349139330951604</v>
      </c>
      <c r="BG1050" s="19">
        <f t="shared" si="81"/>
        <v>0.97477102955505035</v>
      </c>
    </row>
    <row r="1051" spans="1:59">
      <c r="A1051" s="24">
        <v>1050</v>
      </c>
      <c r="B1051" s="31">
        <v>2010071</v>
      </c>
      <c r="C1051" s="32" t="s">
        <v>1049</v>
      </c>
      <c r="D1051" s="21">
        <v>5</v>
      </c>
      <c r="E1051" s="22">
        <v>13</v>
      </c>
      <c r="F1051" s="22">
        <v>14</v>
      </c>
      <c r="G1051" s="22">
        <v>17</v>
      </c>
      <c r="H1051" s="22">
        <v>20</v>
      </c>
      <c r="I1051" s="22">
        <v>26</v>
      </c>
      <c r="J1051" s="23">
        <v>1</v>
      </c>
      <c r="Q1051" s="33"/>
      <c r="R1051" s="33"/>
      <c r="S1051" s="33"/>
      <c r="T1051" s="33"/>
      <c r="U1051" s="33"/>
      <c r="V1051" s="33"/>
      <c r="X1051" s="34"/>
      <c r="Y1051" s="33"/>
      <c r="Z1051" s="33"/>
      <c r="AA1051" s="33"/>
      <c r="AB1051" s="33"/>
      <c r="AC1051" s="35"/>
      <c r="AD1051" s="33"/>
      <c r="AE1051" s="33"/>
      <c r="AF1051" s="33"/>
      <c r="AG1051" s="33"/>
      <c r="AH1051" s="33"/>
      <c r="AI1051" s="33"/>
      <c r="AJ1051" s="36"/>
      <c r="AK1051" s="10">
        <v>11</v>
      </c>
      <c r="AL1051" s="11">
        <v>7</v>
      </c>
      <c r="AM1051" s="11">
        <v>10</v>
      </c>
      <c r="AN1051" s="11">
        <v>17</v>
      </c>
      <c r="AO1051" s="11">
        <v>25</v>
      </c>
      <c r="AP1051" s="11">
        <v>23</v>
      </c>
      <c r="AQ1051" s="11">
        <v>32</v>
      </c>
      <c r="AR1051" s="11">
        <v>25</v>
      </c>
      <c r="AS1051" s="11">
        <v>29</v>
      </c>
      <c r="AT1051" s="11">
        <v>23</v>
      </c>
      <c r="AU1051" s="11">
        <v>17</v>
      </c>
      <c r="AV1051" s="11">
        <v>39</v>
      </c>
      <c r="AW1051" s="12">
        <v>50</v>
      </c>
      <c r="AX1051" s="13">
        <v>47</v>
      </c>
      <c r="AY1051" s="13">
        <v>44</v>
      </c>
      <c r="AZ1051" s="13">
        <v>59</v>
      </c>
      <c r="BA1051" s="13">
        <v>57</v>
      </c>
      <c r="BB1051" s="14">
        <v>55</v>
      </c>
      <c r="BC1051" s="19">
        <f t="shared" si="84"/>
        <v>44</v>
      </c>
      <c r="BD1051" s="55">
        <f t="shared" si="82"/>
        <v>1.0148749594024034</v>
      </c>
      <c r="BE1051" s="19">
        <f t="shared" si="83"/>
        <v>1.0312439103605067</v>
      </c>
      <c r="BF1051" s="19">
        <f t="shared" ref="BF1051:BF1114" si="85">IF($B1051="","",SUM($BC1027:$BC1051)/25/$BM$3)</f>
        <v>0.94203312763884373</v>
      </c>
      <c r="BG1051" s="19">
        <f t="shared" si="81"/>
        <v>0.97763559597271843</v>
      </c>
    </row>
    <row r="1052" spans="1:59">
      <c r="A1052" s="24">
        <v>1051</v>
      </c>
      <c r="B1052" s="31">
        <v>2010072</v>
      </c>
      <c r="C1052" s="32" t="s">
        <v>1050</v>
      </c>
      <c r="D1052" s="21">
        <v>6</v>
      </c>
      <c r="E1052" s="22">
        <v>8</v>
      </c>
      <c r="F1052" s="22">
        <v>22</v>
      </c>
      <c r="G1052" s="22">
        <v>23</v>
      </c>
      <c r="H1052" s="22">
        <v>30</v>
      </c>
      <c r="I1052" s="22">
        <v>31</v>
      </c>
      <c r="J1052" s="23">
        <v>1</v>
      </c>
      <c r="Q1052" s="33"/>
      <c r="R1052" s="33"/>
      <c r="S1052" s="33"/>
      <c r="T1052" s="33"/>
      <c r="U1052" s="33"/>
      <c r="V1052" s="33"/>
      <c r="X1052" s="34"/>
      <c r="Y1052" s="33"/>
      <c r="Z1052" s="33"/>
      <c r="AA1052" s="33"/>
      <c r="AB1052" s="33"/>
      <c r="AC1052" s="35"/>
      <c r="AD1052" s="33"/>
      <c r="AE1052" s="33"/>
      <c r="AF1052" s="33"/>
      <c r="AG1052" s="33"/>
      <c r="AH1052" s="33"/>
      <c r="AI1052" s="33"/>
      <c r="AJ1052" s="36"/>
      <c r="AK1052" s="10">
        <v>6</v>
      </c>
      <c r="AL1052" s="11">
        <v>12</v>
      </c>
      <c r="AM1052" s="11">
        <v>10</v>
      </c>
      <c r="AN1052" s="11">
        <v>12</v>
      </c>
      <c r="AO1052" s="11">
        <v>15</v>
      </c>
      <c r="AP1052" s="11">
        <v>32</v>
      </c>
      <c r="AQ1052" s="11">
        <v>30</v>
      </c>
      <c r="AR1052" s="11">
        <v>20</v>
      </c>
      <c r="AS1052" s="11">
        <v>32</v>
      </c>
      <c r="AT1052" s="11">
        <v>48</v>
      </c>
      <c r="AU1052" s="11">
        <v>42</v>
      </c>
      <c r="AV1052" s="11">
        <v>36</v>
      </c>
      <c r="AW1052" s="12">
        <v>30</v>
      </c>
      <c r="AX1052" s="13">
        <v>56</v>
      </c>
      <c r="AY1052" s="13">
        <v>52</v>
      </c>
      <c r="AZ1052" s="13">
        <v>48</v>
      </c>
      <c r="BA1052" s="13">
        <v>44</v>
      </c>
      <c r="BB1052" s="14">
        <v>40</v>
      </c>
      <c r="BC1052" s="19">
        <f t="shared" si="84"/>
        <v>52</v>
      </c>
      <c r="BD1052" s="55">
        <f t="shared" si="82"/>
        <v>1.04761286131861</v>
      </c>
      <c r="BE1052" s="19">
        <f t="shared" si="83"/>
        <v>0.99032153296524839</v>
      </c>
      <c r="BF1052" s="19">
        <f t="shared" si="85"/>
        <v>0.9453069178304645</v>
      </c>
      <c r="BG1052" s="19">
        <f t="shared" si="81"/>
        <v>0.98050016239038651</v>
      </c>
    </row>
    <row r="1053" spans="1:59">
      <c r="A1053" s="24">
        <v>1052</v>
      </c>
      <c r="B1053" s="31">
        <v>2010073</v>
      </c>
      <c r="C1053" s="32" t="s">
        <v>1051</v>
      </c>
      <c r="D1053" s="21">
        <v>1</v>
      </c>
      <c r="E1053" s="22">
        <v>16</v>
      </c>
      <c r="F1053" s="22">
        <v>20</v>
      </c>
      <c r="G1053" s="22">
        <v>23</v>
      </c>
      <c r="H1053" s="22">
        <v>27</v>
      </c>
      <c r="I1053" s="22">
        <v>31</v>
      </c>
      <c r="J1053" s="23">
        <v>2</v>
      </c>
      <c r="Q1053" s="33"/>
      <c r="R1053" s="33"/>
      <c r="S1053" s="33"/>
      <c r="T1053" s="33"/>
      <c r="U1053" s="33"/>
      <c r="V1053" s="33"/>
      <c r="X1053" s="34"/>
      <c r="Y1053" s="33"/>
      <c r="Z1053" s="33"/>
      <c r="AA1053" s="33"/>
      <c r="AB1053" s="33"/>
      <c r="AC1053" s="35"/>
      <c r="AD1053" s="33"/>
      <c r="AE1053" s="33"/>
      <c r="AF1053" s="33"/>
      <c r="AG1053" s="33"/>
      <c r="AH1053" s="33"/>
      <c r="AI1053" s="33"/>
      <c r="AJ1053" s="36"/>
      <c r="AK1053" s="10">
        <v>7</v>
      </c>
      <c r="AL1053" s="11">
        <v>10</v>
      </c>
      <c r="AM1053" s="11">
        <v>8</v>
      </c>
      <c r="AN1053" s="11">
        <v>16</v>
      </c>
      <c r="AO1053" s="11">
        <v>20</v>
      </c>
      <c r="AP1053" s="11">
        <v>22</v>
      </c>
      <c r="AQ1053" s="11">
        <v>19</v>
      </c>
      <c r="AR1053" s="11">
        <v>18</v>
      </c>
      <c r="AS1053" s="11">
        <v>30</v>
      </c>
      <c r="AT1053" s="11">
        <v>34</v>
      </c>
      <c r="AU1053" s="11">
        <v>27</v>
      </c>
      <c r="AV1053" s="11">
        <v>34</v>
      </c>
      <c r="AW1053" s="12">
        <v>28</v>
      </c>
      <c r="AX1053" s="13">
        <v>38</v>
      </c>
      <c r="AY1053" s="13">
        <v>50</v>
      </c>
      <c r="AZ1053" s="13">
        <v>46</v>
      </c>
      <c r="BA1053" s="13">
        <v>42</v>
      </c>
      <c r="BB1053" s="14">
        <v>38</v>
      </c>
      <c r="BC1053" s="19">
        <f t="shared" si="84"/>
        <v>50</v>
      </c>
      <c r="BD1053" s="55">
        <f t="shared" si="82"/>
        <v>1.1008119519324455</v>
      </c>
      <c r="BE1053" s="19">
        <f t="shared" si="83"/>
        <v>1.0291977914907438</v>
      </c>
      <c r="BF1053" s="19">
        <f t="shared" si="85"/>
        <v>0.94776226047417989</v>
      </c>
      <c r="BG1053" s="19">
        <f t="shared" si="81"/>
        <v>0.98295550503410201</v>
      </c>
    </row>
    <row r="1054" spans="1:59">
      <c r="A1054" s="24">
        <v>1053</v>
      </c>
      <c r="B1054" s="31">
        <v>2010074</v>
      </c>
      <c r="C1054" s="32" t="s">
        <v>1052</v>
      </c>
      <c r="D1054" s="21">
        <v>2</v>
      </c>
      <c r="E1054" s="22">
        <v>10</v>
      </c>
      <c r="F1054" s="22">
        <v>17</v>
      </c>
      <c r="G1054" s="22">
        <v>18</v>
      </c>
      <c r="H1054" s="22">
        <v>19</v>
      </c>
      <c r="I1054" s="22">
        <v>29</v>
      </c>
      <c r="J1054" s="23">
        <v>15</v>
      </c>
      <c r="Q1054" s="33"/>
      <c r="R1054" s="33"/>
      <c r="S1054" s="33"/>
      <c r="T1054" s="33"/>
      <c r="U1054" s="33"/>
      <c r="V1054" s="33"/>
      <c r="X1054" s="34"/>
      <c r="Y1054" s="33"/>
      <c r="Z1054" s="33"/>
      <c r="AA1054" s="33"/>
      <c r="AB1054" s="33"/>
      <c r="AC1054" s="35"/>
      <c r="AD1054" s="33"/>
      <c r="AE1054" s="33"/>
      <c r="AF1054" s="33"/>
      <c r="AG1054" s="33"/>
      <c r="AH1054" s="33"/>
      <c r="AI1054" s="33"/>
      <c r="AJ1054" s="36"/>
      <c r="AK1054" s="10">
        <v>8</v>
      </c>
      <c r="AL1054" s="11">
        <v>11</v>
      </c>
      <c r="AM1054" s="11">
        <v>15</v>
      </c>
      <c r="AN1054" s="11">
        <v>17</v>
      </c>
      <c r="AO1054" s="11">
        <v>18</v>
      </c>
      <c r="AP1054" s="11">
        <v>15</v>
      </c>
      <c r="AQ1054" s="11">
        <v>14</v>
      </c>
      <c r="AR1054" s="11">
        <v>35</v>
      </c>
      <c r="AS1054" s="11">
        <v>40</v>
      </c>
      <c r="AT1054" s="11">
        <v>35</v>
      </c>
      <c r="AU1054" s="11">
        <v>30</v>
      </c>
      <c r="AV1054" s="11">
        <v>25</v>
      </c>
      <c r="AW1054" s="12">
        <v>35</v>
      </c>
      <c r="AX1054" s="13">
        <v>31</v>
      </c>
      <c r="AY1054" s="13">
        <v>27</v>
      </c>
      <c r="AZ1054" s="13">
        <v>41</v>
      </c>
      <c r="BA1054" s="13">
        <v>57</v>
      </c>
      <c r="BB1054" s="14">
        <v>75</v>
      </c>
      <c r="BC1054" s="19">
        <f t="shared" si="84"/>
        <v>27</v>
      </c>
      <c r="BD1054" s="55">
        <f t="shared" si="82"/>
        <v>0.98213705748619684</v>
      </c>
      <c r="BE1054" s="19">
        <f t="shared" si="83"/>
        <v>0.94939915556999022</v>
      </c>
      <c r="BF1054" s="19">
        <f t="shared" si="85"/>
        <v>0.93139330951607668</v>
      </c>
      <c r="BG1054" s="19">
        <f t="shared" si="81"/>
        <v>0.96617733030204611</v>
      </c>
    </row>
    <row r="1055" spans="1:59">
      <c r="A1055" s="24">
        <v>1054</v>
      </c>
      <c r="B1055" s="31">
        <v>2010075</v>
      </c>
      <c r="C1055" s="32" t="s">
        <v>1053</v>
      </c>
      <c r="D1055" s="21">
        <v>5</v>
      </c>
      <c r="E1055" s="22">
        <v>9</v>
      </c>
      <c r="F1055" s="22">
        <v>12</v>
      </c>
      <c r="G1055" s="22">
        <v>13</v>
      </c>
      <c r="H1055" s="22">
        <v>15</v>
      </c>
      <c r="I1055" s="22">
        <v>22</v>
      </c>
      <c r="J1055" s="23">
        <v>14</v>
      </c>
      <c r="Q1055" s="33"/>
      <c r="R1055" s="33"/>
      <c r="S1055" s="33"/>
      <c r="T1055" s="33"/>
      <c r="U1055" s="33"/>
      <c r="V1055" s="33"/>
      <c r="X1055" s="34"/>
      <c r="Y1055" s="33"/>
      <c r="Z1055" s="33"/>
      <c r="AA1055" s="33"/>
      <c r="AB1055" s="33"/>
      <c r="AC1055" s="35"/>
      <c r="AD1055" s="33"/>
      <c r="AE1055" s="33"/>
      <c r="AF1055" s="33"/>
      <c r="AG1055" s="33"/>
      <c r="AH1055" s="33"/>
      <c r="AI1055" s="33"/>
      <c r="AJ1055" s="36"/>
      <c r="AK1055" s="10">
        <v>4</v>
      </c>
      <c r="AL1055" s="11">
        <v>8</v>
      </c>
      <c r="AM1055" s="11">
        <v>11</v>
      </c>
      <c r="AN1055" s="11">
        <v>16</v>
      </c>
      <c r="AO1055" s="11">
        <v>20</v>
      </c>
      <c r="AP1055" s="11">
        <v>28</v>
      </c>
      <c r="AQ1055" s="11">
        <v>22</v>
      </c>
      <c r="AR1055" s="11">
        <v>26</v>
      </c>
      <c r="AS1055" s="11">
        <v>21</v>
      </c>
      <c r="AT1055" s="11">
        <v>28</v>
      </c>
      <c r="AU1055" s="11">
        <v>37</v>
      </c>
      <c r="AV1055" s="11">
        <v>48</v>
      </c>
      <c r="AW1055" s="12">
        <v>46</v>
      </c>
      <c r="AX1055" s="13">
        <v>60</v>
      </c>
      <c r="AY1055" s="13">
        <v>59</v>
      </c>
      <c r="AZ1055" s="13">
        <v>58</v>
      </c>
      <c r="BA1055" s="13">
        <v>57</v>
      </c>
      <c r="BB1055" s="14">
        <v>56</v>
      </c>
      <c r="BC1055" s="19">
        <f t="shared" si="84"/>
        <v>59</v>
      </c>
      <c r="BD1055" s="55">
        <f t="shared" si="82"/>
        <v>0.94939915556999022</v>
      </c>
      <c r="BE1055" s="19">
        <f t="shared" si="83"/>
        <v>0.9780448197466709</v>
      </c>
      <c r="BF1055" s="19">
        <f t="shared" si="85"/>
        <v>0.93957778499512834</v>
      </c>
      <c r="BG1055" s="19">
        <f t="shared" si="81"/>
        <v>0.9710880155894771</v>
      </c>
    </row>
    <row r="1056" spans="1:59">
      <c r="A1056" s="24">
        <v>1055</v>
      </c>
      <c r="B1056" s="31">
        <v>2010076</v>
      </c>
      <c r="C1056" s="32" t="s">
        <v>1054</v>
      </c>
      <c r="D1056" s="21">
        <v>1</v>
      </c>
      <c r="E1056" s="22">
        <v>12</v>
      </c>
      <c r="F1056" s="22">
        <v>14</v>
      </c>
      <c r="G1056" s="22">
        <v>29</v>
      </c>
      <c r="H1056" s="22">
        <v>31</v>
      </c>
      <c r="I1056" s="22">
        <v>32</v>
      </c>
      <c r="J1056" s="23">
        <v>15</v>
      </c>
      <c r="Q1056" s="33"/>
      <c r="R1056" s="33"/>
      <c r="S1056" s="33"/>
      <c r="T1056" s="33"/>
      <c r="U1056" s="33"/>
      <c r="V1056" s="33"/>
      <c r="X1056" s="34"/>
      <c r="Y1056" s="33"/>
      <c r="Z1056" s="33"/>
      <c r="AA1056" s="33"/>
      <c r="AB1056" s="33"/>
      <c r="AC1056" s="35"/>
      <c r="AD1056" s="33"/>
      <c r="AE1056" s="33"/>
      <c r="AF1056" s="33"/>
      <c r="AG1056" s="33"/>
      <c r="AH1056" s="33"/>
      <c r="AI1056" s="33"/>
      <c r="AJ1056" s="36"/>
      <c r="AK1056" s="10">
        <v>8</v>
      </c>
      <c r="AL1056" s="11">
        <v>7</v>
      </c>
      <c r="AM1056" s="11">
        <v>14</v>
      </c>
      <c r="AN1056" s="11">
        <v>11</v>
      </c>
      <c r="AO1056" s="11">
        <v>14</v>
      </c>
      <c r="AP1056" s="11">
        <v>23</v>
      </c>
      <c r="AQ1056" s="11">
        <v>20</v>
      </c>
      <c r="AR1056" s="11">
        <v>19</v>
      </c>
      <c r="AS1056" s="11">
        <v>31</v>
      </c>
      <c r="AT1056" s="11">
        <v>23</v>
      </c>
      <c r="AU1056" s="11">
        <v>28</v>
      </c>
      <c r="AV1056" s="11">
        <v>21</v>
      </c>
      <c r="AW1056" s="12">
        <v>44</v>
      </c>
      <c r="AX1056" s="13">
        <v>55</v>
      </c>
      <c r="AY1056" s="13">
        <v>68</v>
      </c>
      <c r="AZ1056" s="13">
        <v>65</v>
      </c>
      <c r="BA1056" s="13">
        <v>62</v>
      </c>
      <c r="BB1056" s="14">
        <v>59</v>
      </c>
      <c r="BC1056" s="19">
        <f t="shared" si="84"/>
        <v>68</v>
      </c>
      <c r="BD1056" s="55">
        <f t="shared" si="82"/>
        <v>1.04761286131861</v>
      </c>
      <c r="BE1056" s="19">
        <f t="shared" si="83"/>
        <v>1.0312439103605067</v>
      </c>
      <c r="BF1056" s="19">
        <f t="shared" si="85"/>
        <v>0.95758363104904187</v>
      </c>
      <c r="BG1056" s="19">
        <f t="shared" si="81"/>
        <v>0.98827541409548547</v>
      </c>
    </row>
    <row r="1057" spans="1:59">
      <c r="A1057" s="24">
        <v>1056</v>
      </c>
      <c r="B1057" s="31">
        <v>2010077</v>
      </c>
      <c r="C1057" s="32" t="s">
        <v>1055</v>
      </c>
      <c r="D1057" s="21">
        <v>2</v>
      </c>
      <c r="E1057" s="22">
        <v>8</v>
      </c>
      <c r="F1057" s="22">
        <v>14</v>
      </c>
      <c r="G1057" s="22">
        <v>20</v>
      </c>
      <c r="H1057" s="22">
        <v>21</v>
      </c>
      <c r="I1057" s="22">
        <v>24</v>
      </c>
      <c r="J1057" s="23">
        <v>9</v>
      </c>
      <c r="Q1057" s="33"/>
      <c r="R1057" s="33"/>
      <c r="S1057" s="33"/>
      <c r="T1057" s="33"/>
      <c r="U1057" s="33"/>
      <c r="V1057" s="33"/>
      <c r="X1057" s="34"/>
      <c r="Y1057" s="33"/>
      <c r="Z1057" s="33"/>
      <c r="AA1057" s="33"/>
      <c r="AB1057" s="33"/>
      <c r="AC1057" s="35"/>
      <c r="AD1057" s="33"/>
      <c r="AE1057" s="33"/>
      <c r="AF1057" s="33"/>
      <c r="AG1057" s="33"/>
      <c r="AH1057" s="33"/>
      <c r="AI1057" s="33"/>
      <c r="AJ1057" s="36"/>
      <c r="AK1057" s="10">
        <v>8</v>
      </c>
      <c r="AL1057" s="11">
        <v>5</v>
      </c>
      <c r="AM1057" s="11">
        <v>14</v>
      </c>
      <c r="AN1057" s="11">
        <v>11</v>
      </c>
      <c r="AO1057" s="11">
        <v>12</v>
      </c>
      <c r="AP1057" s="11">
        <v>17</v>
      </c>
      <c r="AQ1057" s="11">
        <v>26</v>
      </c>
      <c r="AR1057" s="11">
        <v>19</v>
      </c>
      <c r="AS1057" s="11">
        <v>34</v>
      </c>
      <c r="AT1057" s="11">
        <v>29</v>
      </c>
      <c r="AU1057" s="11">
        <v>37</v>
      </c>
      <c r="AV1057" s="11">
        <v>33</v>
      </c>
      <c r="AW1057" s="12">
        <v>44</v>
      </c>
      <c r="AX1057" s="13">
        <v>41</v>
      </c>
      <c r="AY1057" s="13">
        <v>38</v>
      </c>
      <c r="AZ1057" s="13">
        <v>35</v>
      </c>
      <c r="BA1057" s="13">
        <v>32</v>
      </c>
      <c r="BB1057" s="14">
        <v>29</v>
      </c>
      <c r="BC1057" s="19">
        <f t="shared" si="84"/>
        <v>38</v>
      </c>
      <c r="BD1057" s="55">
        <f t="shared" si="82"/>
        <v>0.99032153296524839</v>
      </c>
      <c r="BE1057" s="19">
        <f t="shared" si="83"/>
        <v>1.0189671971419292</v>
      </c>
      <c r="BF1057" s="19">
        <f t="shared" si="85"/>
        <v>0.9616758687885677</v>
      </c>
      <c r="BG1057" s="19">
        <f t="shared" si="81"/>
        <v>0.98254628126014942</v>
      </c>
    </row>
    <row r="1058" spans="1:59">
      <c r="A1058" s="24">
        <v>1057</v>
      </c>
      <c r="B1058" s="31">
        <v>2010078</v>
      </c>
      <c r="C1058" s="32" t="s">
        <v>1056</v>
      </c>
      <c r="D1058" s="21">
        <v>1</v>
      </c>
      <c r="E1058" s="22">
        <v>3</v>
      </c>
      <c r="F1058" s="22">
        <v>9</v>
      </c>
      <c r="G1058" s="22">
        <v>11</v>
      </c>
      <c r="H1058" s="22">
        <v>17</v>
      </c>
      <c r="I1058" s="22">
        <v>23</v>
      </c>
      <c r="J1058" s="23">
        <v>12</v>
      </c>
      <c r="Q1058" s="33"/>
      <c r="R1058" s="33"/>
      <c r="S1058" s="33"/>
      <c r="T1058" s="33"/>
      <c r="U1058" s="33"/>
      <c r="V1058" s="33"/>
      <c r="X1058" s="34"/>
      <c r="Y1058" s="33"/>
      <c r="Z1058" s="33"/>
      <c r="AA1058" s="33"/>
      <c r="AB1058" s="33"/>
      <c r="AC1058" s="35"/>
      <c r="AD1058" s="33"/>
      <c r="AE1058" s="33"/>
      <c r="AF1058" s="33"/>
      <c r="AG1058" s="33"/>
      <c r="AH1058" s="33"/>
      <c r="AI1058" s="33"/>
      <c r="AJ1058" s="36"/>
      <c r="AK1058" s="10">
        <v>7</v>
      </c>
      <c r="AL1058" s="11">
        <v>12</v>
      </c>
      <c r="AM1058" s="11">
        <v>14</v>
      </c>
      <c r="AN1058" s="11">
        <v>22</v>
      </c>
      <c r="AO1058" s="11">
        <v>15</v>
      </c>
      <c r="AP1058" s="11">
        <v>16</v>
      </c>
      <c r="AQ1058" s="11">
        <v>19</v>
      </c>
      <c r="AR1058" s="11">
        <v>24</v>
      </c>
      <c r="AS1058" s="11">
        <v>20</v>
      </c>
      <c r="AT1058" s="11">
        <v>40</v>
      </c>
      <c r="AU1058" s="11">
        <v>38</v>
      </c>
      <c r="AV1058" s="11">
        <v>36</v>
      </c>
      <c r="AW1058" s="12">
        <v>34</v>
      </c>
      <c r="AX1058" s="13">
        <v>32</v>
      </c>
      <c r="AY1058" s="13">
        <v>30</v>
      </c>
      <c r="AZ1058" s="13">
        <v>46</v>
      </c>
      <c r="BA1058" s="13">
        <v>45</v>
      </c>
      <c r="BB1058" s="14">
        <v>44</v>
      </c>
      <c r="BC1058" s="19">
        <f t="shared" si="84"/>
        <v>30</v>
      </c>
      <c r="BD1058" s="55">
        <f t="shared" si="82"/>
        <v>0.90847677817473205</v>
      </c>
      <c r="BE1058" s="19">
        <f t="shared" si="83"/>
        <v>1.0046443650535888</v>
      </c>
      <c r="BF1058" s="19">
        <f t="shared" si="85"/>
        <v>0.94612536537836966</v>
      </c>
      <c r="BG1058" s="19">
        <f t="shared" si="81"/>
        <v>0.97313413445924002</v>
      </c>
    </row>
    <row r="1059" spans="1:59">
      <c r="A1059" s="24">
        <v>1058</v>
      </c>
      <c r="B1059" s="31">
        <v>2010079</v>
      </c>
      <c r="C1059" s="32" t="s">
        <v>1057</v>
      </c>
      <c r="D1059" s="21">
        <v>8</v>
      </c>
      <c r="E1059" s="22">
        <v>11</v>
      </c>
      <c r="F1059" s="22">
        <v>12</v>
      </c>
      <c r="G1059" s="22">
        <v>14</v>
      </c>
      <c r="H1059" s="22">
        <v>18</v>
      </c>
      <c r="I1059" s="22">
        <v>22</v>
      </c>
      <c r="J1059" s="23">
        <v>2</v>
      </c>
      <c r="Q1059" s="33"/>
      <c r="R1059" s="33"/>
      <c r="S1059" s="33"/>
      <c r="T1059" s="33"/>
      <c r="U1059" s="33"/>
      <c r="V1059" s="33"/>
      <c r="X1059" s="34"/>
      <c r="Y1059" s="33"/>
      <c r="Z1059" s="33"/>
      <c r="AA1059" s="33"/>
      <c r="AB1059" s="33"/>
      <c r="AC1059" s="35"/>
      <c r="AD1059" s="33"/>
      <c r="AE1059" s="33"/>
      <c r="AF1059" s="33"/>
      <c r="AG1059" s="33"/>
      <c r="AH1059" s="33"/>
      <c r="AI1059" s="33"/>
      <c r="AJ1059" s="36"/>
      <c r="AK1059" s="10">
        <v>7</v>
      </c>
      <c r="AL1059" s="11">
        <v>9</v>
      </c>
      <c r="AM1059" s="11">
        <v>15</v>
      </c>
      <c r="AN1059" s="11">
        <v>13</v>
      </c>
      <c r="AO1059" s="11">
        <v>15</v>
      </c>
      <c r="AP1059" s="11">
        <v>21</v>
      </c>
      <c r="AQ1059" s="11">
        <v>22</v>
      </c>
      <c r="AR1059" s="11">
        <v>25</v>
      </c>
      <c r="AS1059" s="11">
        <v>19</v>
      </c>
      <c r="AT1059" s="11">
        <v>37</v>
      </c>
      <c r="AU1059" s="11">
        <v>46</v>
      </c>
      <c r="AV1059" s="11">
        <v>43</v>
      </c>
      <c r="AW1059" s="12">
        <v>55</v>
      </c>
      <c r="AX1059" s="13">
        <v>53</v>
      </c>
      <c r="AY1059" s="13">
        <v>51</v>
      </c>
      <c r="AZ1059" s="13">
        <v>49</v>
      </c>
      <c r="BA1059" s="13">
        <v>66</v>
      </c>
      <c r="BB1059" s="14">
        <v>65</v>
      </c>
      <c r="BC1059" s="19">
        <f t="shared" si="84"/>
        <v>51</v>
      </c>
      <c r="BD1059" s="55">
        <f t="shared" si="82"/>
        <v>1.0066904839233517</v>
      </c>
      <c r="BE1059" s="19">
        <f t="shared" si="83"/>
        <v>0.99441377070477432</v>
      </c>
      <c r="BF1059" s="19">
        <f t="shared" si="85"/>
        <v>0.94776226047417989</v>
      </c>
      <c r="BG1059" s="19">
        <f t="shared" si="81"/>
        <v>0.97722637219876574</v>
      </c>
    </row>
    <row r="1060" spans="1:59">
      <c r="A1060" s="24">
        <v>1059</v>
      </c>
      <c r="B1060" s="31">
        <v>2010080</v>
      </c>
      <c r="C1060" s="32" t="s">
        <v>1058</v>
      </c>
      <c r="D1060" s="21">
        <v>8</v>
      </c>
      <c r="E1060" s="22">
        <v>10</v>
      </c>
      <c r="F1060" s="22">
        <v>13</v>
      </c>
      <c r="G1060" s="22">
        <v>14</v>
      </c>
      <c r="H1060" s="22">
        <v>16</v>
      </c>
      <c r="I1060" s="22">
        <v>23</v>
      </c>
      <c r="J1060" s="23">
        <v>16</v>
      </c>
      <c r="Q1060" s="33"/>
      <c r="R1060" s="33"/>
      <c r="S1060" s="33"/>
      <c r="T1060" s="33"/>
      <c r="U1060" s="33"/>
      <c r="V1060" s="33"/>
      <c r="X1060" s="34"/>
      <c r="Y1060" s="33"/>
      <c r="Z1060" s="33"/>
      <c r="AA1060" s="33"/>
      <c r="AB1060" s="33"/>
      <c r="AC1060" s="35"/>
      <c r="AD1060" s="33"/>
      <c r="AE1060" s="33"/>
      <c r="AF1060" s="33"/>
      <c r="AG1060" s="33"/>
      <c r="AH1060" s="33"/>
      <c r="AI1060" s="33"/>
      <c r="AJ1060" s="36"/>
      <c r="AK1060" s="10">
        <v>9</v>
      </c>
      <c r="AL1060" s="11">
        <v>8</v>
      </c>
      <c r="AM1060" s="11">
        <v>14</v>
      </c>
      <c r="AN1060" s="11">
        <v>18</v>
      </c>
      <c r="AO1060" s="11">
        <v>14</v>
      </c>
      <c r="AP1060" s="11">
        <v>20</v>
      </c>
      <c r="AQ1060" s="11">
        <v>30</v>
      </c>
      <c r="AR1060" s="11">
        <v>24</v>
      </c>
      <c r="AS1060" s="11">
        <v>29</v>
      </c>
      <c r="AT1060" s="11">
        <v>36</v>
      </c>
      <c r="AU1060" s="11">
        <v>32</v>
      </c>
      <c r="AV1060" s="11">
        <v>42</v>
      </c>
      <c r="AW1060" s="12">
        <v>54</v>
      </c>
      <c r="AX1060" s="13">
        <v>52</v>
      </c>
      <c r="AY1060" s="13">
        <v>67</v>
      </c>
      <c r="AZ1060" s="13">
        <v>66</v>
      </c>
      <c r="BA1060" s="13">
        <v>65</v>
      </c>
      <c r="BB1060" s="14">
        <v>64</v>
      </c>
      <c r="BC1060" s="19">
        <f t="shared" si="84"/>
        <v>67</v>
      </c>
      <c r="BD1060" s="55">
        <f t="shared" si="82"/>
        <v>1.0394283858395583</v>
      </c>
      <c r="BE1060" s="19">
        <f t="shared" si="83"/>
        <v>0.99441377070477432</v>
      </c>
      <c r="BF1060" s="19">
        <f t="shared" si="85"/>
        <v>0.97886326729457618</v>
      </c>
      <c r="BG1060" s="19">
        <f t="shared" si="81"/>
        <v>0.98131860993829167</v>
      </c>
    </row>
    <row r="1061" spans="1:59">
      <c r="A1061" s="24">
        <v>1060</v>
      </c>
      <c r="B1061" s="31">
        <v>2010081</v>
      </c>
      <c r="C1061" s="32" t="s">
        <v>1059</v>
      </c>
      <c r="D1061" s="21">
        <v>2</v>
      </c>
      <c r="E1061" s="22">
        <v>3</v>
      </c>
      <c r="F1061" s="22">
        <v>9</v>
      </c>
      <c r="G1061" s="22">
        <v>24</v>
      </c>
      <c r="H1061" s="22">
        <v>26</v>
      </c>
      <c r="I1061" s="22">
        <v>27</v>
      </c>
      <c r="J1061" s="23">
        <v>5</v>
      </c>
      <c r="Q1061" s="33"/>
      <c r="R1061" s="33"/>
      <c r="S1061" s="33"/>
      <c r="T1061" s="33"/>
      <c r="U1061" s="33"/>
      <c r="V1061" s="33"/>
      <c r="X1061" s="34"/>
      <c r="Y1061" s="33"/>
      <c r="Z1061" s="33"/>
      <c r="AA1061" s="33"/>
      <c r="AB1061" s="33"/>
      <c r="AC1061" s="35"/>
      <c r="AD1061" s="33"/>
      <c r="AE1061" s="33"/>
      <c r="AF1061" s="33"/>
      <c r="AG1061" s="33"/>
      <c r="AH1061" s="33"/>
      <c r="AI1061" s="33"/>
      <c r="AJ1061" s="36"/>
      <c r="AK1061" s="10">
        <v>4</v>
      </c>
      <c r="AL1061" s="11">
        <v>11</v>
      </c>
      <c r="AM1061" s="11">
        <v>16</v>
      </c>
      <c r="AN1061" s="11">
        <v>13</v>
      </c>
      <c r="AO1061" s="11">
        <v>21</v>
      </c>
      <c r="AP1061" s="11">
        <v>11</v>
      </c>
      <c r="AQ1061" s="11">
        <v>19</v>
      </c>
      <c r="AR1061" s="11">
        <v>31</v>
      </c>
      <c r="AS1061" s="11">
        <v>25</v>
      </c>
      <c r="AT1061" s="11">
        <v>19</v>
      </c>
      <c r="AU1061" s="11">
        <v>26</v>
      </c>
      <c r="AV1061" s="11">
        <v>49</v>
      </c>
      <c r="AW1061" s="12">
        <v>46</v>
      </c>
      <c r="AX1061" s="13">
        <v>43</v>
      </c>
      <c r="AY1061" s="13">
        <v>40</v>
      </c>
      <c r="AZ1061" s="13">
        <v>37</v>
      </c>
      <c r="BA1061" s="13">
        <v>34</v>
      </c>
      <c r="BB1061" s="14">
        <v>31</v>
      </c>
      <c r="BC1061" s="19">
        <f t="shared" si="84"/>
        <v>40</v>
      </c>
      <c r="BD1061" s="55">
        <f t="shared" si="82"/>
        <v>0.92484572913283536</v>
      </c>
      <c r="BE1061" s="19">
        <f t="shared" si="83"/>
        <v>0.98622929522572267</v>
      </c>
      <c r="BF1061" s="19">
        <f t="shared" si="85"/>
        <v>0.97722637219876574</v>
      </c>
      <c r="BG1061" s="19">
        <f t="shared" si="81"/>
        <v>0.97681714842481326</v>
      </c>
    </row>
    <row r="1062" spans="1:59">
      <c r="A1062" s="24">
        <v>1061</v>
      </c>
      <c r="B1062" s="31">
        <v>2010082</v>
      </c>
      <c r="C1062" s="32" t="s">
        <v>1060</v>
      </c>
      <c r="D1062" s="21">
        <v>1</v>
      </c>
      <c r="E1062" s="22">
        <v>8</v>
      </c>
      <c r="F1062" s="22">
        <v>13</v>
      </c>
      <c r="G1062" s="22">
        <v>14</v>
      </c>
      <c r="H1062" s="22">
        <v>27</v>
      </c>
      <c r="I1062" s="22">
        <v>31</v>
      </c>
      <c r="J1062" s="23">
        <v>2</v>
      </c>
      <c r="Q1062" s="33"/>
      <c r="R1062" s="33"/>
      <c r="S1062" s="33"/>
      <c r="T1062" s="33"/>
      <c r="U1062" s="33"/>
      <c r="V1062" s="33"/>
      <c r="X1062" s="34"/>
      <c r="Y1062" s="33"/>
      <c r="Z1062" s="33"/>
      <c r="AA1062" s="33"/>
      <c r="AB1062" s="33"/>
      <c r="AC1062" s="35"/>
      <c r="AD1062" s="33"/>
      <c r="AE1062" s="33"/>
      <c r="AF1062" s="33"/>
      <c r="AG1062" s="33"/>
      <c r="AH1062" s="33"/>
      <c r="AI1062" s="33"/>
      <c r="AJ1062" s="36"/>
      <c r="AK1062" s="10">
        <v>7</v>
      </c>
      <c r="AL1062" s="11">
        <v>10</v>
      </c>
      <c r="AM1062" s="11">
        <v>14</v>
      </c>
      <c r="AN1062" s="11">
        <v>10</v>
      </c>
      <c r="AO1062" s="11">
        <v>17</v>
      </c>
      <c r="AP1062" s="11">
        <v>22</v>
      </c>
      <c r="AQ1062" s="11">
        <v>22</v>
      </c>
      <c r="AR1062" s="11">
        <v>24</v>
      </c>
      <c r="AS1062" s="11">
        <v>28</v>
      </c>
      <c r="AT1062" s="11">
        <v>22</v>
      </c>
      <c r="AU1062" s="11">
        <v>16</v>
      </c>
      <c r="AV1062" s="11">
        <v>38</v>
      </c>
      <c r="AW1062" s="12">
        <v>49</v>
      </c>
      <c r="AX1062" s="13">
        <v>62</v>
      </c>
      <c r="AY1062" s="13">
        <v>60</v>
      </c>
      <c r="AZ1062" s="13">
        <v>58</v>
      </c>
      <c r="BA1062" s="13">
        <v>56</v>
      </c>
      <c r="BB1062" s="14">
        <v>54</v>
      </c>
      <c r="BC1062" s="19">
        <f t="shared" si="84"/>
        <v>60</v>
      </c>
      <c r="BD1062" s="55">
        <f t="shared" si="82"/>
        <v>1.0148749594024034</v>
      </c>
      <c r="BE1062" s="19">
        <f t="shared" si="83"/>
        <v>1.0025982461838259</v>
      </c>
      <c r="BF1062" s="19">
        <f t="shared" si="85"/>
        <v>0.98295550503410201</v>
      </c>
      <c r="BG1062" s="19">
        <f t="shared" si="81"/>
        <v>0.98009093861643382</v>
      </c>
    </row>
    <row r="1063" spans="1:59">
      <c r="A1063" s="24">
        <v>1062</v>
      </c>
      <c r="B1063" s="31">
        <v>2010083</v>
      </c>
      <c r="C1063" s="32" t="s">
        <v>1061</v>
      </c>
      <c r="D1063" s="21">
        <v>2</v>
      </c>
      <c r="E1063" s="22">
        <v>20</v>
      </c>
      <c r="F1063" s="22">
        <v>21</v>
      </c>
      <c r="G1063" s="22">
        <v>22</v>
      </c>
      <c r="H1063" s="22">
        <v>23</v>
      </c>
      <c r="I1063" s="22">
        <v>31</v>
      </c>
      <c r="J1063" s="23">
        <v>12</v>
      </c>
      <c r="Q1063" s="33"/>
      <c r="R1063" s="33"/>
      <c r="S1063" s="33"/>
      <c r="T1063" s="33"/>
      <c r="U1063" s="33"/>
      <c r="V1063" s="33"/>
      <c r="X1063" s="34"/>
      <c r="Y1063" s="33"/>
      <c r="Z1063" s="33"/>
      <c r="AA1063" s="33"/>
      <c r="AB1063" s="33"/>
      <c r="AC1063" s="35"/>
      <c r="AD1063" s="33"/>
      <c r="AE1063" s="33"/>
      <c r="AF1063" s="33"/>
      <c r="AG1063" s="33"/>
      <c r="AH1063" s="33"/>
      <c r="AI1063" s="33"/>
      <c r="AJ1063" s="36"/>
      <c r="AK1063" s="10">
        <v>8</v>
      </c>
      <c r="AL1063" s="11">
        <v>11</v>
      </c>
      <c r="AM1063" s="11">
        <v>9</v>
      </c>
      <c r="AN1063" s="11">
        <v>17</v>
      </c>
      <c r="AO1063" s="11">
        <v>14</v>
      </c>
      <c r="AP1063" s="11">
        <v>31</v>
      </c>
      <c r="AQ1063" s="11">
        <v>20</v>
      </c>
      <c r="AR1063" s="11">
        <v>9</v>
      </c>
      <c r="AS1063" s="11">
        <v>31</v>
      </c>
      <c r="AT1063" s="11">
        <v>47</v>
      </c>
      <c r="AU1063" s="11">
        <v>41</v>
      </c>
      <c r="AV1063" s="11">
        <v>35</v>
      </c>
      <c r="AW1063" s="12">
        <v>29</v>
      </c>
      <c r="AX1063" s="13">
        <v>39</v>
      </c>
      <c r="AY1063" s="13">
        <v>34</v>
      </c>
      <c r="AZ1063" s="13">
        <v>29</v>
      </c>
      <c r="BA1063" s="13">
        <v>24</v>
      </c>
      <c r="BB1063" s="14">
        <v>19</v>
      </c>
      <c r="BC1063" s="19">
        <f t="shared" si="84"/>
        <v>34</v>
      </c>
      <c r="BD1063" s="55">
        <f t="shared" si="82"/>
        <v>1.0312439103605067</v>
      </c>
      <c r="BE1063" s="19">
        <f t="shared" si="83"/>
        <v>0.96986034426761936</v>
      </c>
      <c r="BF1063" s="19">
        <f t="shared" si="85"/>
        <v>0.98622929522572267</v>
      </c>
      <c r="BG1063" s="19">
        <f t="shared" si="81"/>
        <v>0.96904189671971419</v>
      </c>
    </row>
    <row r="1064" spans="1:59">
      <c r="A1064" s="24">
        <v>1063</v>
      </c>
      <c r="B1064" s="31">
        <v>2010084</v>
      </c>
      <c r="C1064" s="32" t="s">
        <v>1062</v>
      </c>
      <c r="D1064" s="21">
        <v>2</v>
      </c>
      <c r="E1064" s="22">
        <v>10</v>
      </c>
      <c r="F1064" s="22">
        <v>14</v>
      </c>
      <c r="G1064" s="22">
        <v>18</v>
      </c>
      <c r="H1064" s="22">
        <v>20</v>
      </c>
      <c r="I1064" s="22">
        <v>30</v>
      </c>
      <c r="J1064" s="23">
        <v>3</v>
      </c>
      <c r="Q1064" s="33"/>
      <c r="R1064" s="33"/>
      <c r="S1064" s="33"/>
      <c r="T1064" s="33"/>
      <c r="U1064" s="33"/>
      <c r="V1064" s="33"/>
      <c r="X1064" s="34"/>
      <c r="Y1064" s="33"/>
      <c r="Z1064" s="33"/>
      <c r="AA1064" s="33"/>
      <c r="AB1064" s="33"/>
      <c r="AC1064" s="35"/>
      <c r="AD1064" s="33"/>
      <c r="AE1064" s="33"/>
      <c r="AF1064" s="33"/>
      <c r="AG1064" s="33"/>
      <c r="AH1064" s="33"/>
      <c r="AI1064" s="33"/>
      <c r="AJ1064" s="36"/>
      <c r="AK1064" s="10">
        <v>7</v>
      </c>
      <c r="AL1064" s="11">
        <v>10</v>
      </c>
      <c r="AM1064" s="11">
        <v>9</v>
      </c>
      <c r="AN1064" s="11">
        <v>10</v>
      </c>
      <c r="AO1064" s="11">
        <v>17</v>
      </c>
      <c r="AP1064" s="11">
        <v>22</v>
      </c>
      <c r="AQ1064" s="11">
        <v>13</v>
      </c>
      <c r="AR1064" s="11">
        <v>14</v>
      </c>
      <c r="AS1064" s="11">
        <v>39</v>
      </c>
      <c r="AT1064" s="11">
        <v>34</v>
      </c>
      <c r="AU1064" s="11">
        <v>29</v>
      </c>
      <c r="AV1064" s="11">
        <v>24</v>
      </c>
      <c r="AW1064" s="12">
        <v>34</v>
      </c>
      <c r="AX1064" s="13">
        <v>46</v>
      </c>
      <c r="AY1064" s="13">
        <v>43</v>
      </c>
      <c r="AZ1064" s="13">
        <v>40</v>
      </c>
      <c r="BA1064" s="13">
        <v>56</v>
      </c>
      <c r="BB1064" s="14">
        <v>54</v>
      </c>
      <c r="BC1064" s="19">
        <f t="shared" si="84"/>
        <v>43</v>
      </c>
      <c r="BD1064" s="55">
        <f t="shared" si="82"/>
        <v>0.99850600844430004</v>
      </c>
      <c r="BE1064" s="19">
        <f t="shared" si="83"/>
        <v>1.0025982461838259</v>
      </c>
      <c r="BF1064" s="19">
        <f t="shared" si="85"/>
        <v>0.98295550503410201</v>
      </c>
      <c r="BG1064" s="19">
        <f t="shared" si="81"/>
        <v>0.96290354011042545</v>
      </c>
    </row>
    <row r="1065" spans="1:59">
      <c r="A1065" s="24">
        <v>1064</v>
      </c>
      <c r="B1065" s="31">
        <v>2010085</v>
      </c>
      <c r="C1065" s="32" t="s">
        <v>1063</v>
      </c>
      <c r="D1065" s="21">
        <v>1</v>
      </c>
      <c r="E1065" s="22">
        <v>8</v>
      </c>
      <c r="F1065" s="22">
        <v>12</v>
      </c>
      <c r="G1065" s="22">
        <v>13</v>
      </c>
      <c r="H1065" s="22">
        <v>24</v>
      </c>
      <c r="I1065" s="22">
        <v>27</v>
      </c>
      <c r="J1065" s="23">
        <v>8</v>
      </c>
      <c r="Q1065" s="33"/>
      <c r="R1065" s="33"/>
      <c r="S1065" s="33"/>
      <c r="T1065" s="33"/>
      <c r="U1065" s="33"/>
      <c r="V1065" s="33"/>
      <c r="X1065" s="34"/>
      <c r="Y1065" s="33"/>
      <c r="Z1065" s="33"/>
      <c r="AA1065" s="33"/>
      <c r="AB1065" s="33"/>
      <c r="AC1065" s="35"/>
      <c r="AD1065" s="33"/>
      <c r="AE1065" s="33"/>
      <c r="AF1065" s="33"/>
      <c r="AG1065" s="33"/>
      <c r="AH1065" s="33"/>
      <c r="AI1065" s="33"/>
      <c r="AJ1065" s="36"/>
      <c r="AK1065" s="10">
        <v>4</v>
      </c>
      <c r="AL1065" s="11">
        <v>5</v>
      </c>
      <c r="AM1065" s="11">
        <v>15</v>
      </c>
      <c r="AN1065" s="11">
        <v>7</v>
      </c>
      <c r="AO1065" s="11">
        <v>22</v>
      </c>
      <c r="AP1065" s="11">
        <v>13</v>
      </c>
      <c r="AQ1065" s="11">
        <v>22</v>
      </c>
      <c r="AR1065" s="11">
        <v>25</v>
      </c>
      <c r="AS1065" s="11">
        <v>19</v>
      </c>
      <c r="AT1065" s="11">
        <v>13</v>
      </c>
      <c r="AU1065" s="11">
        <v>33</v>
      </c>
      <c r="AV1065" s="11">
        <v>57</v>
      </c>
      <c r="AW1065" s="12">
        <v>55</v>
      </c>
      <c r="AX1065" s="13">
        <v>53</v>
      </c>
      <c r="AY1065" s="13">
        <v>51</v>
      </c>
      <c r="AZ1065" s="13">
        <v>49</v>
      </c>
      <c r="BA1065" s="13">
        <v>47</v>
      </c>
      <c r="BB1065" s="14">
        <v>45</v>
      </c>
      <c r="BC1065" s="19">
        <f t="shared" si="84"/>
        <v>51</v>
      </c>
      <c r="BD1065" s="55">
        <f t="shared" si="82"/>
        <v>0.93303020461188702</v>
      </c>
      <c r="BE1065" s="19">
        <f t="shared" si="83"/>
        <v>0.98622929522572267</v>
      </c>
      <c r="BF1065" s="19">
        <f t="shared" si="85"/>
        <v>0.99195842806105872</v>
      </c>
      <c r="BG1065" s="19">
        <f t="shared" si="81"/>
        <v>0.96863267294576172</v>
      </c>
    </row>
    <row r="1066" spans="1:59">
      <c r="A1066" s="24">
        <v>1065</v>
      </c>
      <c r="B1066" s="31">
        <v>2010086</v>
      </c>
      <c r="C1066" s="32" t="s">
        <v>1064</v>
      </c>
      <c r="D1066" s="21">
        <v>5</v>
      </c>
      <c r="E1066" s="22">
        <v>21</v>
      </c>
      <c r="F1066" s="22">
        <v>28</v>
      </c>
      <c r="G1066" s="22">
        <v>29</v>
      </c>
      <c r="H1066" s="22">
        <v>30</v>
      </c>
      <c r="I1066" s="22">
        <v>31</v>
      </c>
      <c r="J1066" s="23">
        <v>8</v>
      </c>
      <c r="Q1066" s="33"/>
      <c r="R1066" s="33"/>
      <c r="S1066" s="33"/>
      <c r="T1066" s="33"/>
      <c r="U1066" s="33"/>
      <c r="V1066" s="33"/>
      <c r="X1066" s="34"/>
      <c r="Y1066" s="33"/>
      <c r="Z1066" s="33"/>
      <c r="AA1066" s="33"/>
      <c r="AB1066" s="33"/>
      <c r="AC1066" s="35"/>
      <c r="AD1066" s="33"/>
      <c r="AE1066" s="33"/>
      <c r="AF1066" s="33"/>
      <c r="AG1066" s="33"/>
      <c r="AH1066" s="33"/>
      <c r="AI1066" s="33"/>
      <c r="AJ1066" s="36"/>
      <c r="AK1066" s="10">
        <v>6</v>
      </c>
      <c r="AL1066" s="11">
        <v>8</v>
      </c>
      <c r="AM1066" s="11">
        <v>9</v>
      </c>
      <c r="AN1066" s="11">
        <v>18</v>
      </c>
      <c r="AO1066" s="11">
        <v>11</v>
      </c>
      <c r="AP1066" s="11">
        <v>32</v>
      </c>
      <c r="AQ1066" s="11">
        <v>18</v>
      </c>
      <c r="AR1066" s="11">
        <v>24</v>
      </c>
      <c r="AS1066" s="11">
        <v>45</v>
      </c>
      <c r="AT1066" s="11">
        <v>36</v>
      </c>
      <c r="AU1066" s="11">
        <v>27</v>
      </c>
      <c r="AV1066" s="11">
        <v>18</v>
      </c>
      <c r="AW1066" s="12">
        <v>39</v>
      </c>
      <c r="AX1066" s="13">
        <v>64</v>
      </c>
      <c r="AY1066" s="13">
        <v>59</v>
      </c>
      <c r="AZ1066" s="13">
        <v>54</v>
      </c>
      <c r="BA1066" s="13">
        <v>49</v>
      </c>
      <c r="BB1066" s="14">
        <v>44</v>
      </c>
      <c r="BC1066" s="19">
        <f t="shared" si="84"/>
        <v>59</v>
      </c>
      <c r="BD1066" s="55">
        <f t="shared" si="82"/>
        <v>1.0107827216628775</v>
      </c>
      <c r="BE1066" s="19">
        <f t="shared" si="83"/>
        <v>0.96781422539785633</v>
      </c>
      <c r="BF1066" s="19">
        <f t="shared" si="85"/>
        <v>1.0091458265670672</v>
      </c>
      <c r="BG1066" s="19">
        <f t="shared" si="81"/>
        <v>0.96454043520623578</v>
      </c>
    </row>
    <row r="1067" spans="1:59">
      <c r="A1067" s="24">
        <v>1066</v>
      </c>
      <c r="B1067" s="31">
        <v>2010087</v>
      </c>
      <c r="C1067" s="32" t="s">
        <v>1065</v>
      </c>
      <c r="D1067" s="21">
        <v>1</v>
      </c>
      <c r="E1067" s="22">
        <v>8</v>
      </c>
      <c r="F1067" s="22">
        <v>16</v>
      </c>
      <c r="G1067" s="22">
        <v>17</v>
      </c>
      <c r="H1067" s="22">
        <v>25</v>
      </c>
      <c r="I1067" s="22">
        <v>30</v>
      </c>
      <c r="J1067" s="23">
        <v>10</v>
      </c>
      <c r="Q1067" s="33"/>
      <c r="R1067" s="33"/>
      <c r="S1067" s="33"/>
      <c r="T1067" s="33"/>
      <c r="U1067" s="33"/>
      <c r="V1067" s="33"/>
      <c r="X1067" s="34"/>
      <c r="Y1067" s="33"/>
      <c r="Z1067" s="33"/>
      <c r="AA1067" s="33"/>
      <c r="AB1067" s="33"/>
      <c r="AC1067" s="35"/>
      <c r="AD1067" s="33"/>
      <c r="AE1067" s="33"/>
      <c r="AF1067" s="33"/>
      <c r="AG1067" s="33"/>
      <c r="AH1067" s="33"/>
      <c r="AI1067" s="33"/>
      <c r="AJ1067" s="36"/>
      <c r="AK1067" s="10">
        <v>7</v>
      </c>
      <c r="AL1067" s="11">
        <v>5</v>
      </c>
      <c r="AM1067" s="11">
        <v>7</v>
      </c>
      <c r="AN1067" s="11">
        <v>13</v>
      </c>
      <c r="AO1067" s="11">
        <v>13</v>
      </c>
      <c r="AP1067" s="11">
        <v>9</v>
      </c>
      <c r="AQ1067" s="11">
        <v>34</v>
      </c>
      <c r="AR1067" s="11">
        <v>27</v>
      </c>
      <c r="AS1067" s="11">
        <v>31</v>
      </c>
      <c r="AT1067" s="11">
        <v>25</v>
      </c>
      <c r="AU1067" s="11">
        <v>32</v>
      </c>
      <c r="AV1067" s="11">
        <v>27</v>
      </c>
      <c r="AW1067" s="12">
        <v>22</v>
      </c>
      <c r="AX1067" s="13">
        <v>33</v>
      </c>
      <c r="AY1067" s="13">
        <v>46</v>
      </c>
      <c r="AZ1067" s="13">
        <v>61</v>
      </c>
      <c r="BA1067" s="13">
        <v>59</v>
      </c>
      <c r="BB1067" s="14">
        <v>57</v>
      </c>
      <c r="BC1067" s="19">
        <f t="shared" si="84"/>
        <v>46</v>
      </c>
      <c r="BD1067" s="55">
        <f t="shared" si="82"/>
        <v>0.95349139330951604</v>
      </c>
      <c r="BE1067" s="19">
        <f t="shared" si="83"/>
        <v>0.98418317635595975</v>
      </c>
      <c r="BF1067" s="19">
        <f t="shared" si="85"/>
        <v>0.987866190321533</v>
      </c>
      <c r="BG1067" s="19">
        <f t="shared" si="81"/>
        <v>0.96658655407599869</v>
      </c>
    </row>
    <row r="1068" spans="1:59">
      <c r="A1068" s="24">
        <v>1067</v>
      </c>
      <c r="B1068" s="31">
        <v>2010088</v>
      </c>
      <c r="C1068" s="32" t="s">
        <v>1066</v>
      </c>
      <c r="D1068" s="21">
        <v>5</v>
      </c>
      <c r="E1068" s="22">
        <v>6</v>
      </c>
      <c r="F1068" s="22">
        <v>15</v>
      </c>
      <c r="G1068" s="22">
        <v>23</v>
      </c>
      <c r="H1068" s="22">
        <v>27</v>
      </c>
      <c r="I1068" s="22">
        <v>30</v>
      </c>
      <c r="J1068" s="23">
        <v>12</v>
      </c>
      <c r="Q1068" s="33"/>
      <c r="R1068" s="33"/>
      <c r="S1068" s="33"/>
      <c r="T1068" s="33"/>
      <c r="U1068" s="33"/>
      <c r="V1068" s="33"/>
      <c r="X1068" s="34"/>
      <c r="Y1068" s="33"/>
      <c r="Z1068" s="33"/>
      <c r="AA1068" s="33"/>
      <c r="AB1068" s="33"/>
      <c r="AC1068" s="35"/>
      <c r="AD1068" s="33"/>
      <c r="AE1068" s="33"/>
      <c r="AF1068" s="33"/>
      <c r="AG1068" s="33"/>
      <c r="AH1068" s="33"/>
      <c r="AI1068" s="33"/>
      <c r="AJ1068" s="36"/>
      <c r="AK1068" s="10">
        <v>4</v>
      </c>
      <c r="AL1068" s="11">
        <v>14</v>
      </c>
      <c r="AM1068" s="11">
        <v>6</v>
      </c>
      <c r="AN1068" s="11">
        <v>16</v>
      </c>
      <c r="AO1068" s="11">
        <v>22</v>
      </c>
      <c r="AP1068" s="11">
        <v>34</v>
      </c>
      <c r="AQ1068" s="11">
        <v>25</v>
      </c>
      <c r="AR1068" s="11">
        <v>26</v>
      </c>
      <c r="AS1068" s="11">
        <v>29</v>
      </c>
      <c r="AT1068" s="11">
        <v>34</v>
      </c>
      <c r="AU1068" s="11">
        <v>28</v>
      </c>
      <c r="AV1068" s="11">
        <v>36</v>
      </c>
      <c r="AW1068" s="12">
        <v>31</v>
      </c>
      <c r="AX1068" s="13">
        <v>58</v>
      </c>
      <c r="AY1068" s="13">
        <v>55</v>
      </c>
      <c r="AZ1068" s="13">
        <v>52</v>
      </c>
      <c r="BA1068" s="13">
        <v>49</v>
      </c>
      <c r="BB1068" s="14">
        <v>46</v>
      </c>
      <c r="BC1068" s="19">
        <f t="shared" si="84"/>
        <v>55</v>
      </c>
      <c r="BD1068" s="55">
        <f t="shared" si="82"/>
        <v>1.0394283858395583</v>
      </c>
      <c r="BE1068" s="19">
        <f t="shared" si="83"/>
        <v>1.0353361481000325</v>
      </c>
      <c r="BF1068" s="19">
        <f t="shared" si="85"/>
        <v>1.0075089314712569</v>
      </c>
      <c r="BG1068" s="19">
        <f t="shared" si="81"/>
        <v>0.96699577784995128</v>
      </c>
    </row>
    <row r="1069" spans="1:59">
      <c r="A1069" s="24">
        <v>1068</v>
      </c>
      <c r="B1069" s="31">
        <v>2010089</v>
      </c>
      <c r="C1069" s="32" t="s">
        <v>1067</v>
      </c>
      <c r="D1069" s="21">
        <v>7</v>
      </c>
      <c r="E1069" s="22">
        <v>8</v>
      </c>
      <c r="F1069" s="22">
        <v>9</v>
      </c>
      <c r="G1069" s="22">
        <v>16</v>
      </c>
      <c r="H1069" s="22">
        <v>23</v>
      </c>
      <c r="I1069" s="22">
        <v>26</v>
      </c>
      <c r="J1069" s="23">
        <v>1</v>
      </c>
      <c r="Q1069" s="33"/>
      <c r="R1069" s="33"/>
      <c r="S1069" s="33"/>
      <c r="T1069" s="33"/>
      <c r="U1069" s="33"/>
      <c r="V1069" s="33"/>
      <c r="X1069" s="34"/>
      <c r="Y1069" s="33"/>
      <c r="Z1069" s="33"/>
      <c r="AA1069" s="33"/>
      <c r="AB1069" s="33"/>
      <c r="AC1069" s="35"/>
      <c r="AD1069" s="33"/>
      <c r="AE1069" s="33"/>
      <c r="AF1069" s="33"/>
      <c r="AG1069" s="33"/>
      <c r="AH1069" s="33"/>
      <c r="AI1069" s="33"/>
      <c r="AJ1069" s="36"/>
      <c r="AK1069" s="10">
        <v>8</v>
      </c>
      <c r="AL1069" s="11">
        <v>9</v>
      </c>
      <c r="AM1069" s="11">
        <v>14</v>
      </c>
      <c r="AN1069" s="11">
        <v>17</v>
      </c>
      <c r="AO1069" s="11">
        <v>12</v>
      </c>
      <c r="AP1069" s="11">
        <v>17</v>
      </c>
      <c r="AQ1069" s="11">
        <v>35</v>
      </c>
      <c r="AR1069" s="11">
        <v>39</v>
      </c>
      <c r="AS1069" s="11">
        <v>34</v>
      </c>
      <c r="AT1069" s="11">
        <v>41</v>
      </c>
      <c r="AU1069" s="11">
        <v>37</v>
      </c>
      <c r="AV1069" s="11">
        <v>47</v>
      </c>
      <c r="AW1069" s="12">
        <v>44</v>
      </c>
      <c r="AX1069" s="13">
        <v>41</v>
      </c>
      <c r="AY1069" s="13">
        <v>55</v>
      </c>
      <c r="AZ1069" s="13">
        <v>53</v>
      </c>
      <c r="BA1069" s="13">
        <v>51</v>
      </c>
      <c r="BB1069" s="14">
        <v>49</v>
      </c>
      <c r="BC1069" s="19">
        <f t="shared" si="84"/>
        <v>55</v>
      </c>
      <c r="BD1069" s="55">
        <f t="shared" si="82"/>
        <v>1.0885352387138683</v>
      </c>
      <c r="BE1069" s="19">
        <f t="shared" si="83"/>
        <v>1.0435206235790842</v>
      </c>
      <c r="BF1069" s="19">
        <f t="shared" si="85"/>
        <v>0.99850600844430004</v>
      </c>
      <c r="BG1069" s="19">
        <f t="shared" si="81"/>
        <v>0.97272491068528744</v>
      </c>
    </row>
    <row r="1070" spans="1:59">
      <c r="A1070" s="24">
        <v>1069</v>
      </c>
      <c r="B1070" s="31">
        <v>2010090</v>
      </c>
      <c r="C1070" s="32" t="s">
        <v>1068</v>
      </c>
      <c r="D1070" s="21">
        <v>1</v>
      </c>
      <c r="E1070" s="22">
        <v>6</v>
      </c>
      <c r="F1070" s="22">
        <v>10</v>
      </c>
      <c r="G1070" s="22">
        <v>15</v>
      </c>
      <c r="H1070" s="22">
        <v>25</v>
      </c>
      <c r="I1070" s="22">
        <v>31</v>
      </c>
      <c r="J1070" s="23">
        <v>14</v>
      </c>
      <c r="Q1070" s="33"/>
      <c r="R1070" s="33"/>
      <c r="S1070" s="33"/>
      <c r="T1070" s="33"/>
      <c r="U1070" s="33"/>
      <c r="V1070" s="33"/>
      <c r="X1070" s="34"/>
      <c r="Y1070" s="33"/>
      <c r="Z1070" s="33"/>
      <c r="AA1070" s="33"/>
      <c r="AB1070" s="33"/>
      <c r="AC1070" s="35"/>
      <c r="AD1070" s="33"/>
      <c r="AE1070" s="33"/>
      <c r="AF1070" s="33"/>
      <c r="AG1070" s="33"/>
      <c r="AH1070" s="33"/>
      <c r="AI1070" s="33"/>
      <c r="AJ1070" s="36"/>
      <c r="AK1070" s="10">
        <v>4</v>
      </c>
      <c r="AL1070" s="11">
        <v>12</v>
      </c>
      <c r="AM1070" s="11">
        <v>3</v>
      </c>
      <c r="AN1070" s="11">
        <v>10</v>
      </c>
      <c r="AO1070" s="11">
        <v>18</v>
      </c>
      <c r="AP1070" s="11">
        <v>24</v>
      </c>
      <c r="AQ1070" s="11">
        <v>25</v>
      </c>
      <c r="AR1070" s="11">
        <v>18</v>
      </c>
      <c r="AS1070" s="11">
        <v>33</v>
      </c>
      <c r="AT1070" s="11">
        <v>28</v>
      </c>
      <c r="AU1070" s="11">
        <v>36</v>
      </c>
      <c r="AV1070" s="11">
        <v>32</v>
      </c>
      <c r="AW1070" s="12">
        <v>28</v>
      </c>
      <c r="AX1070" s="13">
        <v>56</v>
      </c>
      <c r="AY1070" s="13">
        <v>54</v>
      </c>
      <c r="AZ1070" s="13">
        <v>52</v>
      </c>
      <c r="BA1070" s="13">
        <v>50</v>
      </c>
      <c r="BB1070" s="14">
        <v>48</v>
      </c>
      <c r="BC1070" s="19">
        <f t="shared" si="84"/>
        <v>54</v>
      </c>
      <c r="BD1070" s="55">
        <f t="shared" si="82"/>
        <v>1.1008119519324455</v>
      </c>
      <c r="BE1070" s="19">
        <f t="shared" si="83"/>
        <v>1.0169210782721663</v>
      </c>
      <c r="BF1070" s="19">
        <f t="shared" si="85"/>
        <v>1.0058720363754465</v>
      </c>
      <c r="BG1070" s="19">
        <f t="shared" si="81"/>
        <v>0.97149723936342958</v>
      </c>
    </row>
    <row r="1071" spans="1:59">
      <c r="A1071" s="24">
        <v>1070</v>
      </c>
      <c r="B1071" s="31">
        <v>2010091</v>
      </c>
      <c r="C1071" s="32" t="s">
        <v>1069</v>
      </c>
      <c r="D1071" s="21">
        <v>6</v>
      </c>
      <c r="E1071" s="22">
        <v>13</v>
      </c>
      <c r="F1071" s="22">
        <v>16</v>
      </c>
      <c r="G1071" s="22">
        <v>20</v>
      </c>
      <c r="H1071" s="22">
        <v>22</v>
      </c>
      <c r="I1071" s="22">
        <v>24</v>
      </c>
      <c r="J1071" s="23">
        <v>16</v>
      </c>
      <c r="Q1071" s="33"/>
      <c r="R1071" s="33"/>
      <c r="S1071" s="33"/>
      <c r="T1071" s="33"/>
      <c r="U1071" s="33"/>
      <c r="V1071" s="33"/>
      <c r="X1071" s="34"/>
      <c r="Y1071" s="33"/>
      <c r="Z1071" s="33"/>
      <c r="AA1071" s="33"/>
      <c r="AB1071" s="33"/>
      <c r="AC1071" s="35"/>
      <c r="AD1071" s="33"/>
      <c r="AE1071" s="33"/>
      <c r="AF1071" s="33"/>
      <c r="AG1071" s="33"/>
      <c r="AH1071" s="33"/>
      <c r="AI1071" s="33"/>
      <c r="AJ1071" s="36"/>
      <c r="AK1071" s="10">
        <v>5</v>
      </c>
      <c r="AL1071" s="11">
        <v>5</v>
      </c>
      <c r="AM1071" s="11">
        <v>11</v>
      </c>
      <c r="AN1071" s="11">
        <v>11</v>
      </c>
      <c r="AO1071" s="11">
        <v>24</v>
      </c>
      <c r="AP1071" s="11">
        <v>21</v>
      </c>
      <c r="AQ1071" s="11">
        <v>29</v>
      </c>
      <c r="AR1071" s="11">
        <v>21</v>
      </c>
      <c r="AS1071" s="11">
        <v>24</v>
      </c>
      <c r="AT1071" s="11">
        <v>29</v>
      </c>
      <c r="AU1071" s="11">
        <v>36</v>
      </c>
      <c r="AV1071" s="11">
        <v>45</v>
      </c>
      <c r="AW1071" s="12">
        <v>41</v>
      </c>
      <c r="AX1071" s="13">
        <v>37</v>
      </c>
      <c r="AY1071" s="13">
        <v>50</v>
      </c>
      <c r="AZ1071" s="13">
        <v>47</v>
      </c>
      <c r="BA1071" s="13">
        <v>44</v>
      </c>
      <c r="BB1071" s="14">
        <v>41</v>
      </c>
      <c r="BC1071" s="19">
        <f t="shared" si="84"/>
        <v>50</v>
      </c>
      <c r="BD1071" s="55">
        <f t="shared" si="82"/>
        <v>1.0639818122767133</v>
      </c>
      <c r="BE1071" s="19">
        <f t="shared" si="83"/>
        <v>1.0373822669697954</v>
      </c>
      <c r="BF1071" s="19">
        <f t="shared" si="85"/>
        <v>1.0124196167586879</v>
      </c>
      <c r="BG1071" s="19">
        <f t="shared" si="81"/>
        <v>0.97436180578109766</v>
      </c>
    </row>
    <row r="1072" spans="1:59">
      <c r="A1072" s="24">
        <v>1071</v>
      </c>
      <c r="B1072" s="31">
        <v>2010092</v>
      </c>
      <c r="C1072" s="32" t="s">
        <v>1070</v>
      </c>
      <c r="D1072" s="21">
        <v>3</v>
      </c>
      <c r="E1072" s="22">
        <v>13</v>
      </c>
      <c r="F1072" s="22">
        <v>19</v>
      </c>
      <c r="G1072" s="22">
        <v>27</v>
      </c>
      <c r="H1072" s="22">
        <v>28</v>
      </c>
      <c r="I1072" s="22">
        <v>30</v>
      </c>
      <c r="J1072" s="23">
        <v>2</v>
      </c>
      <c r="Q1072" s="33"/>
      <c r="R1072" s="33"/>
      <c r="S1072" s="33"/>
      <c r="T1072" s="33"/>
      <c r="U1072" s="33"/>
      <c r="V1072" s="33"/>
      <c r="X1072" s="34"/>
      <c r="Y1072" s="33"/>
      <c r="Z1072" s="33"/>
      <c r="AA1072" s="33"/>
      <c r="AB1072" s="33"/>
      <c r="AC1072" s="35"/>
      <c r="AD1072" s="33"/>
      <c r="AE1072" s="33"/>
      <c r="AF1072" s="33"/>
      <c r="AG1072" s="33"/>
      <c r="AH1072" s="33"/>
      <c r="AI1072" s="33"/>
      <c r="AJ1072" s="36"/>
      <c r="AK1072" s="10">
        <v>3</v>
      </c>
      <c r="AL1072" s="11">
        <v>12</v>
      </c>
      <c r="AM1072" s="11">
        <v>15</v>
      </c>
      <c r="AN1072" s="11">
        <v>12</v>
      </c>
      <c r="AO1072" s="11">
        <v>22</v>
      </c>
      <c r="AP1072" s="11">
        <v>24</v>
      </c>
      <c r="AQ1072" s="11">
        <v>12</v>
      </c>
      <c r="AR1072" s="11">
        <v>30</v>
      </c>
      <c r="AS1072" s="11">
        <v>32</v>
      </c>
      <c r="AT1072" s="11">
        <v>24</v>
      </c>
      <c r="AU1072" s="11">
        <v>16</v>
      </c>
      <c r="AV1072" s="11">
        <v>36</v>
      </c>
      <c r="AW1072" s="12">
        <v>45</v>
      </c>
      <c r="AX1072" s="13">
        <v>56</v>
      </c>
      <c r="AY1072" s="13">
        <v>52</v>
      </c>
      <c r="AZ1072" s="13">
        <v>48</v>
      </c>
      <c r="BA1072" s="13">
        <v>44</v>
      </c>
      <c r="BB1072" s="14">
        <v>60</v>
      </c>
      <c r="BC1072" s="19">
        <f t="shared" si="84"/>
        <v>52</v>
      </c>
      <c r="BD1072" s="55">
        <f t="shared" si="82"/>
        <v>1.0885352387138683</v>
      </c>
      <c r="BE1072" s="19">
        <f t="shared" si="83"/>
        <v>1.0210133160116921</v>
      </c>
      <c r="BF1072" s="19">
        <f t="shared" si="85"/>
        <v>1.0189671971419292</v>
      </c>
      <c r="BG1072" s="19">
        <f t="shared" si="81"/>
        <v>0.97436180578109766</v>
      </c>
    </row>
    <row r="1073" spans="1:59">
      <c r="A1073" s="24">
        <v>1072</v>
      </c>
      <c r="B1073" s="31">
        <v>2010093</v>
      </c>
      <c r="C1073" s="32" t="s">
        <v>1071</v>
      </c>
      <c r="D1073" s="21">
        <v>9</v>
      </c>
      <c r="E1073" s="22">
        <v>10</v>
      </c>
      <c r="F1073" s="22">
        <v>19</v>
      </c>
      <c r="G1073" s="22">
        <v>28</v>
      </c>
      <c r="H1073" s="22">
        <v>32</v>
      </c>
      <c r="I1073" s="22">
        <v>33</v>
      </c>
      <c r="J1073" s="23">
        <v>6</v>
      </c>
      <c r="Q1073" s="33"/>
      <c r="R1073" s="33"/>
      <c r="S1073" s="33"/>
      <c r="T1073" s="33"/>
      <c r="U1073" s="33"/>
      <c r="V1073" s="33"/>
      <c r="X1073" s="34"/>
      <c r="Y1073" s="33"/>
      <c r="Z1073" s="33"/>
      <c r="AA1073" s="33"/>
      <c r="AB1073" s="33"/>
      <c r="AC1073" s="35"/>
      <c r="AD1073" s="33"/>
      <c r="AE1073" s="33"/>
      <c r="AF1073" s="33"/>
      <c r="AG1073" s="33"/>
      <c r="AH1073" s="33"/>
      <c r="AI1073" s="33"/>
      <c r="AJ1073" s="36"/>
      <c r="AK1073" s="10">
        <v>5</v>
      </c>
      <c r="AL1073" s="11">
        <v>7</v>
      </c>
      <c r="AM1073" s="11">
        <v>16</v>
      </c>
      <c r="AN1073" s="11">
        <v>17</v>
      </c>
      <c r="AO1073" s="11">
        <v>19</v>
      </c>
      <c r="AP1073" s="11">
        <v>11</v>
      </c>
      <c r="AQ1073" s="11">
        <v>14</v>
      </c>
      <c r="AR1073" s="11">
        <v>31</v>
      </c>
      <c r="AS1073" s="11">
        <v>43</v>
      </c>
      <c r="AT1073" s="11">
        <v>47</v>
      </c>
      <c r="AU1073" s="11">
        <v>40</v>
      </c>
      <c r="AV1073" s="11">
        <v>33</v>
      </c>
      <c r="AW1073" s="12">
        <v>41</v>
      </c>
      <c r="AX1073" s="13">
        <v>35</v>
      </c>
      <c r="AY1073" s="13">
        <v>63</v>
      </c>
      <c r="AZ1073" s="13">
        <v>59</v>
      </c>
      <c r="BA1073" s="13">
        <v>55</v>
      </c>
      <c r="BB1073" s="14">
        <v>71</v>
      </c>
      <c r="BC1073" s="19">
        <f t="shared" si="84"/>
        <v>63</v>
      </c>
      <c r="BD1073" s="55">
        <f t="shared" si="82"/>
        <v>1.1212731406300747</v>
      </c>
      <c r="BE1073" s="19">
        <f t="shared" si="83"/>
        <v>1.0803507632348164</v>
      </c>
      <c r="BF1073" s="19">
        <f t="shared" si="85"/>
        <v>1.0402468333874635</v>
      </c>
      <c r="BG1073" s="19">
        <f t="shared" si="81"/>
        <v>0.98050016239038651</v>
      </c>
    </row>
    <row r="1074" spans="1:59">
      <c r="A1074" s="24">
        <v>1073</v>
      </c>
      <c r="B1074" s="31">
        <v>2010094</v>
      </c>
      <c r="C1074" s="32" t="s">
        <v>1072</v>
      </c>
      <c r="D1074" s="21">
        <v>3</v>
      </c>
      <c r="E1074" s="22">
        <v>5</v>
      </c>
      <c r="F1074" s="22">
        <v>7</v>
      </c>
      <c r="G1074" s="22">
        <v>27</v>
      </c>
      <c r="H1074" s="22">
        <v>31</v>
      </c>
      <c r="I1074" s="22">
        <v>32</v>
      </c>
      <c r="J1074" s="23">
        <v>10</v>
      </c>
      <c r="Q1074" s="33"/>
      <c r="R1074" s="33"/>
      <c r="S1074" s="33"/>
      <c r="T1074" s="33"/>
      <c r="U1074" s="33"/>
      <c r="V1074" s="33"/>
      <c r="X1074" s="34"/>
      <c r="Y1074" s="33"/>
      <c r="Z1074" s="33"/>
      <c r="AA1074" s="33"/>
      <c r="AB1074" s="33"/>
      <c r="AC1074" s="35"/>
      <c r="AD1074" s="33"/>
      <c r="AE1074" s="33"/>
      <c r="AF1074" s="33"/>
      <c r="AG1074" s="33"/>
      <c r="AH1074" s="33"/>
      <c r="AI1074" s="33"/>
      <c r="AJ1074" s="36"/>
      <c r="AK1074" s="10">
        <v>6</v>
      </c>
      <c r="AL1074" s="11">
        <v>13</v>
      </c>
      <c r="AM1074" s="11">
        <v>10</v>
      </c>
      <c r="AN1074" s="11">
        <v>15</v>
      </c>
      <c r="AO1074" s="11">
        <v>21</v>
      </c>
      <c r="AP1074" s="11">
        <v>25</v>
      </c>
      <c r="AQ1074" s="11">
        <v>24</v>
      </c>
      <c r="AR1074" s="11">
        <v>25</v>
      </c>
      <c r="AS1074" s="11">
        <v>39</v>
      </c>
      <c r="AT1074" s="11">
        <v>33</v>
      </c>
      <c r="AU1074" s="11">
        <v>27</v>
      </c>
      <c r="AV1074" s="11">
        <v>35</v>
      </c>
      <c r="AW1074" s="12">
        <v>30</v>
      </c>
      <c r="AX1074" s="13">
        <v>41</v>
      </c>
      <c r="AY1074" s="13">
        <v>54</v>
      </c>
      <c r="AZ1074" s="13">
        <v>51</v>
      </c>
      <c r="BA1074" s="13">
        <v>48</v>
      </c>
      <c r="BB1074" s="14">
        <v>45</v>
      </c>
      <c r="BC1074" s="19">
        <f t="shared" si="84"/>
        <v>54</v>
      </c>
      <c r="BD1074" s="55">
        <f t="shared" si="82"/>
        <v>1.1171809028905488</v>
      </c>
      <c r="BE1074" s="19">
        <f t="shared" si="83"/>
        <v>1.1028580708022084</v>
      </c>
      <c r="BF1074" s="19">
        <f t="shared" si="85"/>
        <v>1.0386099382916532</v>
      </c>
      <c r="BG1074" s="19">
        <f t="shared" si="81"/>
        <v>0.98377395258200706</v>
      </c>
    </row>
    <row r="1075" spans="1:59">
      <c r="A1075" s="24">
        <v>1074</v>
      </c>
      <c r="B1075" s="31">
        <v>2010095</v>
      </c>
      <c r="C1075" s="32" t="s">
        <v>1073</v>
      </c>
      <c r="D1075" s="21">
        <v>9</v>
      </c>
      <c r="E1075" s="22">
        <v>11</v>
      </c>
      <c r="F1075" s="22">
        <v>16</v>
      </c>
      <c r="G1075" s="22">
        <v>17</v>
      </c>
      <c r="H1075" s="22">
        <v>25</v>
      </c>
      <c r="I1075" s="22">
        <v>27</v>
      </c>
      <c r="J1075" s="23">
        <v>14</v>
      </c>
      <c r="Q1075" s="33"/>
      <c r="R1075" s="33"/>
      <c r="S1075" s="33"/>
      <c r="T1075" s="33"/>
      <c r="U1075" s="33"/>
      <c r="V1075" s="33"/>
      <c r="X1075" s="34"/>
      <c r="Y1075" s="33"/>
      <c r="Z1075" s="33"/>
      <c r="AA1075" s="33"/>
      <c r="AB1075" s="33"/>
      <c r="AC1075" s="35"/>
      <c r="AD1075" s="33"/>
      <c r="AE1075" s="33"/>
      <c r="AF1075" s="33"/>
      <c r="AG1075" s="33"/>
      <c r="AH1075" s="33"/>
      <c r="AI1075" s="33"/>
      <c r="AJ1075" s="36"/>
      <c r="AK1075" s="10">
        <v>6</v>
      </c>
      <c r="AL1075" s="11">
        <v>9</v>
      </c>
      <c r="AM1075" s="11">
        <v>10</v>
      </c>
      <c r="AN1075" s="11">
        <v>21</v>
      </c>
      <c r="AO1075" s="11">
        <v>21</v>
      </c>
      <c r="AP1075" s="11">
        <v>9</v>
      </c>
      <c r="AQ1075" s="11">
        <v>24</v>
      </c>
      <c r="AR1075" s="11">
        <v>35</v>
      </c>
      <c r="AS1075" s="11">
        <v>28</v>
      </c>
      <c r="AT1075" s="11">
        <v>33</v>
      </c>
      <c r="AU1075" s="11">
        <v>40</v>
      </c>
      <c r="AV1075" s="11">
        <v>49</v>
      </c>
      <c r="AW1075" s="12">
        <v>45</v>
      </c>
      <c r="AX1075" s="13">
        <v>41</v>
      </c>
      <c r="AY1075" s="13">
        <v>54</v>
      </c>
      <c r="AZ1075" s="13">
        <v>69</v>
      </c>
      <c r="BA1075" s="13">
        <v>67</v>
      </c>
      <c r="BB1075" s="14">
        <v>65</v>
      </c>
      <c r="BC1075" s="19">
        <f t="shared" si="84"/>
        <v>54</v>
      </c>
      <c r="BD1075" s="55">
        <f t="shared" si="82"/>
        <v>1.1171809028905488</v>
      </c>
      <c r="BE1075" s="19">
        <f t="shared" si="83"/>
        <v>1.1089964274114972</v>
      </c>
      <c r="BF1075" s="19">
        <f t="shared" si="85"/>
        <v>1.027970120168886</v>
      </c>
      <c r="BG1075" s="19">
        <f t="shared" si="81"/>
        <v>0.99073075673920108</v>
      </c>
    </row>
    <row r="1076" spans="1:59">
      <c r="A1076" s="24">
        <v>1075</v>
      </c>
      <c r="B1076" s="31">
        <v>2010096</v>
      </c>
      <c r="C1076" s="32" t="s">
        <v>1074</v>
      </c>
      <c r="D1076" s="21">
        <v>7</v>
      </c>
      <c r="E1076" s="22">
        <v>12</v>
      </c>
      <c r="F1076" s="22">
        <v>21</v>
      </c>
      <c r="G1076" s="22">
        <v>23</v>
      </c>
      <c r="H1076" s="22">
        <v>24</v>
      </c>
      <c r="I1076" s="22">
        <v>28</v>
      </c>
      <c r="J1076" s="23">
        <v>3</v>
      </c>
      <c r="Q1076" s="33"/>
      <c r="R1076" s="33"/>
      <c r="S1076" s="33"/>
      <c r="T1076" s="33"/>
      <c r="U1076" s="33"/>
      <c r="V1076" s="33"/>
      <c r="X1076" s="34"/>
      <c r="Y1076" s="33"/>
      <c r="Z1076" s="33"/>
      <c r="AA1076" s="33"/>
      <c r="AB1076" s="33"/>
      <c r="AC1076" s="35"/>
      <c r="AD1076" s="33"/>
      <c r="AE1076" s="33"/>
      <c r="AF1076" s="33"/>
      <c r="AG1076" s="33"/>
      <c r="AH1076" s="33"/>
      <c r="AI1076" s="33"/>
      <c r="AJ1076" s="36"/>
      <c r="AK1076" s="10">
        <v>4</v>
      </c>
      <c r="AL1076" s="11">
        <v>7</v>
      </c>
      <c r="AM1076" s="11">
        <v>15</v>
      </c>
      <c r="AN1076" s="11">
        <v>13</v>
      </c>
      <c r="AO1076" s="11">
        <v>10</v>
      </c>
      <c r="AP1076" s="11">
        <v>27</v>
      </c>
      <c r="AQ1076" s="11">
        <v>25</v>
      </c>
      <c r="AR1076" s="11">
        <v>25</v>
      </c>
      <c r="AS1076" s="11">
        <v>27</v>
      </c>
      <c r="AT1076" s="11">
        <v>31</v>
      </c>
      <c r="AU1076" s="11">
        <v>50</v>
      </c>
      <c r="AV1076" s="11">
        <v>45</v>
      </c>
      <c r="AW1076" s="12">
        <v>55</v>
      </c>
      <c r="AX1076" s="13">
        <v>51</v>
      </c>
      <c r="AY1076" s="13">
        <v>47</v>
      </c>
      <c r="AZ1076" s="13">
        <v>43</v>
      </c>
      <c r="BA1076" s="13">
        <v>39</v>
      </c>
      <c r="BB1076" s="14">
        <v>35</v>
      </c>
      <c r="BC1076" s="19">
        <f t="shared" si="84"/>
        <v>47</v>
      </c>
      <c r="BD1076" s="55">
        <f t="shared" si="82"/>
        <v>1.1049041896719713</v>
      </c>
      <c r="BE1076" s="19">
        <f t="shared" si="83"/>
        <v>1.0844430009743422</v>
      </c>
      <c r="BF1076" s="19">
        <f t="shared" si="85"/>
        <v>1.0304254628126015</v>
      </c>
      <c r="BG1076" s="19">
        <f t="shared" ref="BG1076:BG1139" si="86">IF($B1076="","",SUM($BC1027:$BC1076)/50/$BM$3)</f>
        <v>0.98622929522572267</v>
      </c>
    </row>
    <row r="1077" spans="1:59">
      <c r="A1077" s="24">
        <v>1076</v>
      </c>
      <c r="B1077" s="31">
        <v>2010097</v>
      </c>
      <c r="C1077" s="32" t="s">
        <v>1075</v>
      </c>
      <c r="D1077" s="21">
        <v>10</v>
      </c>
      <c r="E1077" s="22">
        <v>16</v>
      </c>
      <c r="F1077" s="22">
        <v>18</v>
      </c>
      <c r="G1077" s="22">
        <v>21</v>
      </c>
      <c r="H1077" s="22">
        <v>24</v>
      </c>
      <c r="I1077" s="22">
        <v>26</v>
      </c>
      <c r="J1077" s="23">
        <v>1</v>
      </c>
      <c r="Q1077" s="33"/>
      <c r="R1077" s="33"/>
      <c r="S1077" s="33"/>
      <c r="T1077" s="33"/>
      <c r="U1077" s="33"/>
      <c r="V1077" s="33"/>
      <c r="X1077" s="34"/>
      <c r="Y1077" s="33"/>
      <c r="Z1077" s="33"/>
      <c r="AA1077" s="33"/>
      <c r="AB1077" s="33"/>
      <c r="AC1077" s="35"/>
      <c r="AD1077" s="33"/>
      <c r="AE1077" s="33"/>
      <c r="AF1077" s="33"/>
      <c r="AG1077" s="33"/>
      <c r="AH1077" s="33"/>
      <c r="AI1077" s="33"/>
      <c r="AJ1077" s="36"/>
      <c r="AK1077" s="10">
        <v>4</v>
      </c>
      <c r="AL1077" s="11">
        <v>7</v>
      </c>
      <c r="AM1077" s="11">
        <v>10</v>
      </c>
      <c r="AN1077" s="11">
        <v>13</v>
      </c>
      <c r="AO1077" s="11">
        <v>17</v>
      </c>
      <c r="AP1077" s="11">
        <v>11</v>
      </c>
      <c r="AQ1077" s="11">
        <v>25</v>
      </c>
      <c r="AR1077" s="11">
        <v>25</v>
      </c>
      <c r="AS1077" s="11">
        <v>38</v>
      </c>
      <c r="AT1077" s="11">
        <v>31</v>
      </c>
      <c r="AU1077" s="11">
        <v>37</v>
      </c>
      <c r="AV1077" s="11">
        <v>45</v>
      </c>
      <c r="AW1077" s="12">
        <v>40</v>
      </c>
      <c r="AX1077" s="13">
        <v>35</v>
      </c>
      <c r="AY1077" s="13">
        <v>47</v>
      </c>
      <c r="AZ1077" s="13">
        <v>43</v>
      </c>
      <c r="BA1077" s="13">
        <v>58</v>
      </c>
      <c r="BB1077" s="14">
        <v>55</v>
      </c>
      <c r="BC1077" s="19">
        <f t="shared" si="84"/>
        <v>47</v>
      </c>
      <c r="BD1077" s="55">
        <f t="shared" si="82"/>
        <v>1.0844430009743422</v>
      </c>
      <c r="BE1077" s="19">
        <f t="shared" si="83"/>
        <v>1.0864891198441053</v>
      </c>
      <c r="BF1077" s="19">
        <f t="shared" si="85"/>
        <v>1.0263332250730757</v>
      </c>
      <c r="BG1077" s="19">
        <f t="shared" si="86"/>
        <v>0.98582007145177009</v>
      </c>
    </row>
    <row r="1078" spans="1:59">
      <c r="A1078" s="24">
        <v>1077</v>
      </c>
      <c r="B1078" s="31">
        <v>2010098</v>
      </c>
      <c r="C1078" s="32" t="s">
        <v>1076</v>
      </c>
      <c r="D1078" s="21">
        <v>1</v>
      </c>
      <c r="E1078" s="22">
        <v>3</v>
      </c>
      <c r="F1078" s="22">
        <v>8</v>
      </c>
      <c r="G1078" s="22">
        <v>16</v>
      </c>
      <c r="H1078" s="22">
        <v>29</v>
      </c>
      <c r="I1078" s="22">
        <v>33</v>
      </c>
      <c r="J1078" s="23">
        <v>7</v>
      </c>
      <c r="Q1078" s="33"/>
      <c r="R1078" s="33"/>
      <c r="S1078" s="33"/>
      <c r="T1078" s="33"/>
      <c r="U1078" s="33"/>
      <c r="V1078" s="33"/>
      <c r="X1078" s="34"/>
      <c r="Y1078" s="33"/>
      <c r="Z1078" s="33"/>
      <c r="AA1078" s="33"/>
      <c r="AB1078" s="33"/>
      <c r="AC1078" s="35"/>
      <c r="AD1078" s="33"/>
      <c r="AE1078" s="33"/>
      <c r="AF1078" s="33"/>
      <c r="AG1078" s="33"/>
      <c r="AH1078" s="33"/>
      <c r="AI1078" s="33"/>
      <c r="AJ1078" s="36"/>
      <c r="AK1078" s="10">
        <v>6</v>
      </c>
      <c r="AL1078" s="11">
        <v>6</v>
      </c>
      <c r="AM1078" s="11">
        <v>15</v>
      </c>
      <c r="AN1078" s="11">
        <v>18</v>
      </c>
      <c r="AO1078" s="11">
        <v>13</v>
      </c>
      <c r="AP1078" s="11">
        <v>10</v>
      </c>
      <c r="AQ1078" s="11">
        <v>27</v>
      </c>
      <c r="AR1078" s="11">
        <v>30</v>
      </c>
      <c r="AS1078" s="11">
        <v>24</v>
      </c>
      <c r="AT1078" s="11">
        <v>30</v>
      </c>
      <c r="AU1078" s="11">
        <v>25</v>
      </c>
      <c r="AV1078" s="11">
        <v>20</v>
      </c>
      <c r="AW1078" s="12">
        <v>30</v>
      </c>
      <c r="AX1078" s="13">
        <v>26</v>
      </c>
      <c r="AY1078" s="13">
        <v>56</v>
      </c>
      <c r="AZ1078" s="13">
        <v>54</v>
      </c>
      <c r="BA1078" s="13">
        <v>52</v>
      </c>
      <c r="BB1078" s="14">
        <v>50</v>
      </c>
      <c r="BC1078" s="19">
        <f t="shared" si="84"/>
        <v>56</v>
      </c>
      <c r="BD1078" s="55">
        <f t="shared" si="82"/>
        <v>1.0557973367976616</v>
      </c>
      <c r="BE1078" s="19">
        <f t="shared" si="83"/>
        <v>1.0885352387138683</v>
      </c>
      <c r="BF1078" s="19">
        <f t="shared" si="85"/>
        <v>1.0312439103605067</v>
      </c>
      <c r="BG1078" s="19">
        <f t="shared" si="86"/>
        <v>0.98950308541734322</v>
      </c>
    </row>
    <row r="1079" spans="1:59">
      <c r="A1079" s="24">
        <v>1078</v>
      </c>
      <c r="B1079" s="31">
        <v>2010099</v>
      </c>
      <c r="C1079" s="32" t="s">
        <v>1077</v>
      </c>
      <c r="D1079" s="21">
        <v>3</v>
      </c>
      <c r="E1079" s="22">
        <v>4</v>
      </c>
      <c r="F1079" s="22">
        <v>17</v>
      </c>
      <c r="G1079" s="22">
        <v>24</v>
      </c>
      <c r="H1079" s="22">
        <v>27</v>
      </c>
      <c r="I1079" s="22">
        <v>30</v>
      </c>
      <c r="J1079" s="23">
        <v>6</v>
      </c>
      <c r="Q1079" s="33"/>
      <c r="R1079" s="33"/>
      <c r="S1079" s="33"/>
      <c r="T1079" s="33"/>
      <c r="U1079" s="33"/>
      <c r="V1079" s="33"/>
      <c r="X1079" s="34"/>
      <c r="Y1079" s="33"/>
      <c r="Z1079" s="33"/>
      <c r="AA1079" s="33"/>
      <c r="AB1079" s="33"/>
      <c r="AC1079" s="35"/>
      <c r="AD1079" s="33"/>
      <c r="AE1079" s="33"/>
      <c r="AF1079" s="33"/>
      <c r="AG1079" s="33"/>
      <c r="AH1079" s="33"/>
      <c r="AI1079" s="33"/>
      <c r="AJ1079" s="36"/>
      <c r="AK1079" s="10">
        <v>3</v>
      </c>
      <c r="AL1079" s="11">
        <v>9</v>
      </c>
      <c r="AM1079" s="11">
        <v>15</v>
      </c>
      <c r="AN1079" s="11">
        <v>15</v>
      </c>
      <c r="AO1079" s="11">
        <v>21</v>
      </c>
      <c r="AP1079" s="11">
        <v>17</v>
      </c>
      <c r="AQ1079" s="11">
        <v>24</v>
      </c>
      <c r="AR1079" s="11">
        <v>25</v>
      </c>
      <c r="AS1079" s="11">
        <v>28</v>
      </c>
      <c r="AT1079" s="11">
        <v>21</v>
      </c>
      <c r="AU1079" s="11">
        <v>27</v>
      </c>
      <c r="AV1079" s="11">
        <v>35</v>
      </c>
      <c r="AW1079" s="12">
        <v>30</v>
      </c>
      <c r="AX1079" s="13">
        <v>41</v>
      </c>
      <c r="AY1079" s="13">
        <v>37</v>
      </c>
      <c r="AZ1079" s="13">
        <v>51</v>
      </c>
      <c r="BA1079" s="13">
        <v>48</v>
      </c>
      <c r="BB1079" s="14">
        <v>45</v>
      </c>
      <c r="BC1079" s="19">
        <f t="shared" si="84"/>
        <v>37</v>
      </c>
      <c r="BD1079" s="55">
        <f t="shared" si="82"/>
        <v>0.98622929522572267</v>
      </c>
      <c r="BE1079" s="19">
        <f t="shared" si="83"/>
        <v>1.0517050990581358</v>
      </c>
      <c r="BF1079" s="19">
        <f t="shared" si="85"/>
        <v>1.0394283858395583</v>
      </c>
      <c r="BG1079" s="19">
        <f t="shared" si="86"/>
        <v>0.98541084767781739</v>
      </c>
    </row>
    <row r="1080" spans="1:59">
      <c r="A1080" s="24">
        <v>1079</v>
      </c>
      <c r="B1080" s="31">
        <v>2010100</v>
      </c>
      <c r="C1080" s="32" t="s">
        <v>1078</v>
      </c>
      <c r="D1080" s="21">
        <v>1</v>
      </c>
      <c r="E1080" s="22">
        <v>6</v>
      </c>
      <c r="F1080" s="22">
        <v>12</v>
      </c>
      <c r="G1080" s="22">
        <v>22</v>
      </c>
      <c r="H1080" s="22">
        <v>23</v>
      </c>
      <c r="I1080" s="22">
        <v>26</v>
      </c>
      <c r="J1080" s="23">
        <v>8</v>
      </c>
      <c r="Q1080" s="33"/>
      <c r="R1080" s="33"/>
      <c r="S1080" s="33"/>
      <c r="T1080" s="33"/>
      <c r="U1080" s="33"/>
      <c r="V1080" s="33"/>
      <c r="X1080" s="34"/>
      <c r="Y1080" s="33"/>
      <c r="Z1080" s="33"/>
      <c r="AA1080" s="33"/>
      <c r="AB1080" s="33"/>
      <c r="AC1080" s="35"/>
      <c r="AD1080" s="33"/>
      <c r="AE1080" s="33"/>
      <c r="AF1080" s="33"/>
      <c r="AG1080" s="33"/>
      <c r="AH1080" s="33"/>
      <c r="AI1080" s="33"/>
      <c r="AJ1080" s="36"/>
      <c r="AK1080" s="10">
        <v>6</v>
      </c>
      <c r="AL1080" s="11">
        <v>10</v>
      </c>
      <c r="AM1080" s="11">
        <v>10</v>
      </c>
      <c r="AN1080" s="11">
        <v>12</v>
      </c>
      <c r="AO1080" s="11">
        <v>20</v>
      </c>
      <c r="AP1080" s="11">
        <v>26</v>
      </c>
      <c r="AQ1080" s="11">
        <v>27</v>
      </c>
      <c r="AR1080" s="11">
        <v>20</v>
      </c>
      <c r="AS1080" s="11">
        <v>13</v>
      </c>
      <c r="AT1080" s="11">
        <v>30</v>
      </c>
      <c r="AU1080" s="11">
        <v>38</v>
      </c>
      <c r="AV1080" s="11">
        <v>48</v>
      </c>
      <c r="AW1080" s="12">
        <v>45</v>
      </c>
      <c r="AX1080" s="13">
        <v>42</v>
      </c>
      <c r="AY1080" s="13">
        <v>39</v>
      </c>
      <c r="AZ1080" s="13">
        <v>36</v>
      </c>
      <c r="BA1080" s="13">
        <v>33</v>
      </c>
      <c r="BB1080" s="14">
        <v>30</v>
      </c>
      <c r="BC1080" s="19">
        <f t="shared" si="84"/>
        <v>39</v>
      </c>
      <c r="BD1080" s="55">
        <f t="shared" si="82"/>
        <v>0.92484572913283536</v>
      </c>
      <c r="BE1080" s="19">
        <f t="shared" si="83"/>
        <v>1.0210133160116921</v>
      </c>
      <c r="BF1080" s="19">
        <f t="shared" si="85"/>
        <v>1.023059434881455</v>
      </c>
      <c r="BG1080" s="19">
        <f t="shared" si="86"/>
        <v>0.98131860993829167</v>
      </c>
    </row>
    <row r="1081" spans="1:59">
      <c r="A1081" s="24">
        <v>1080</v>
      </c>
      <c r="B1081" s="31">
        <v>2010101</v>
      </c>
      <c r="C1081" s="32" t="s">
        <v>1079</v>
      </c>
      <c r="D1081" s="21">
        <v>4</v>
      </c>
      <c r="E1081" s="22">
        <v>9</v>
      </c>
      <c r="F1081" s="22">
        <v>18</v>
      </c>
      <c r="G1081" s="22">
        <v>21</v>
      </c>
      <c r="H1081" s="22">
        <v>25</v>
      </c>
      <c r="I1081" s="22">
        <v>26</v>
      </c>
      <c r="J1081" s="23">
        <v>6</v>
      </c>
      <c r="Q1081" s="33"/>
      <c r="R1081" s="33"/>
      <c r="S1081" s="33"/>
      <c r="T1081" s="33"/>
      <c r="U1081" s="33"/>
      <c r="V1081" s="33"/>
      <c r="X1081" s="34"/>
      <c r="Y1081" s="33"/>
      <c r="Z1081" s="33"/>
      <c r="AA1081" s="33"/>
      <c r="AB1081" s="33"/>
      <c r="AC1081" s="35"/>
      <c r="AD1081" s="33"/>
      <c r="AE1081" s="33"/>
      <c r="AF1081" s="33"/>
      <c r="AG1081" s="33"/>
      <c r="AH1081" s="33"/>
      <c r="AI1081" s="33"/>
      <c r="AJ1081" s="36"/>
      <c r="AK1081" s="10">
        <v>4</v>
      </c>
      <c r="AL1081" s="11">
        <v>7</v>
      </c>
      <c r="AM1081" s="11">
        <v>13</v>
      </c>
      <c r="AN1081" s="11">
        <v>13</v>
      </c>
      <c r="AO1081" s="11">
        <v>19</v>
      </c>
      <c r="AP1081" s="11">
        <v>15</v>
      </c>
      <c r="AQ1081" s="11">
        <v>22</v>
      </c>
      <c r="AR1081" s="11">
        <v>33</v>
      </c>
      <c r="AS1081" s="11">
        <v>37</v>
      </c>
      <c r="AT1081" s="11">
        <v>31</v>
      </c>
      <c r="AU1081" s="11">
        <v>38</v>
      </c>
      <c r="AV1081" s="11">
        <v>47</v>
      </c>
      <c r="AW1081" s="12">
        <v>43</v>
      </c>
      <c r="AX1081" s="13">
        <v>39</v>
      </c>
      <c r="AY1081" s="13">
        <v>35</v>
      </c>
      <c r="AZ1081" s="13">
        <v>31</v>
      </c>
      <c r="BA1081" s="13">
        <v>46</v>
      </c>
      <c r="BB1081" s="14">
        <v>43</v>
      </c>
      <c r="BC1081" s="19">
        <f t="shared" si="84"/>
        <v>35</v>
      </c>
      <c r="BD1081" s="55">
        <f t="shared" si="82"/>
        <v>0.87573887625852542</v>
      </c>
      <c r="BE1081" s="19">
        <f t="shared" si="83"/>
        <v>0.99032153296524839</v>
      </c>
      <c r="BF1081" s="19">
        <f t="shared" si="85"/>
        <v>0.99605066580058454</v>
      </c>
      <c r="BG1081" s="19">
        <f t="shared" si="86"/>
        <v>0.97681714842481326</v>
      </c>
    </row>
    <row r="1082" spans="1:59">
      <c r="A1082" s="24">
        <v>1081</v>
      </c>
      <c r="B1082" s="31">
        <v>2010102</v>
      </c>
      <c r="C1082" s="32" t="s">
        <v>1080</v>
      </c>
      <c r="D1082" s="21">
        <v>4</v>
      </c>
      <c r="E1082" s="22">
        <v>11</v>
      </c>
      <c r="F1082" s="22">
        <v>16</v>
      </c>
      <c r="G1082" s="22">
        <v>20</v>
      </c>
      <c r="H1082" s="22">
        <v>22</v>
      </c>
      <c r="I1082" s="22">
        <v>29</v>
      </c>
      <c r="J1082" s="23">
        <v>10</v>
      </c>
      <c r="Q1082" s="33"/>
      <c r="R1082" s="33"/>
      <c r="S1082" s="33"/>
      <c r="T1082" s="33"/>
      <c r="U1082" s="33"/>
      <c r="V1082" s="33"/>
      <c r="X1082" s="34"/>
      <c r="Y1082" s="33"/>
      <c r="Z1082" s="33"/>
      <c r="AA1082" s="33"/>
      <c r="AB1082" s="33"/>
      <c r="AC1082" s="35"/>
      <c r="AD1082" s="33"/>
      <c r="AE1082" s="33"/>
      <c r="AF1082" s="33"/>
      <c r="AG1082" s="33"/>
      <c r="AH1082" s="33"/>
      <c r="AI1082" s="33"/>
      <c r="AJ1082" s="36"/>
      <c r="AK1082" s="10">
        <v>9</v>
      </c>
      <c r="AL1082" s="11">
        <v>6</v>
      </c>
      <c r="AM1082" s="11">
        <v>12</v>
      </c>
      <c r="AN1082" s="11">
        <v>24</v>
      </c>
      <c r="AO1082" s="11">
        <v>18</v>
      </c>
      <c r="AP1082" s="11">
        <v>22</v>
      </c>
      <c r="AQ1082" s="11">
        <v>21</v>
      </c>
      <c r="AR1082" s="11">
        <v>22</v>
      </c>
      <c r="AS1082" s="11">
        <v>25</v>
      </c>
      <c r="AT1082" s="11">
        <v>42</v>
      </c>
      <c r="AU1082" s="11">
        <v>37</v>
      </c>
      <c r="AV1082" s="11">
        <v>32</v>
      </c>
      <c r="AW1082" s="12">
        <v>42</v>
      </c>
      <c r="AX1082" s="13">
        <v>38</v>
      </c>
      <c r="AY1082" s="13">
        <v>51</v>
      </c>
      <c r="AZ1082" s="13">
        <v>48</v>
      </c>
      <c r="BA1082" s="13">
        <v>45</v>
      </c>
      <c r="BB1082" s="14">
        <v>42</v>
      </c>
      <c r="BC1082" s="19">
        <f t="shared" si="84"/>
        <v>51</v>
      </c>
      <c r="BD1082" s="55">
        <f t="shared" si="82"/>
        <v>0.89210782721662885</v>
      </c>
      <c r="BE1082" s="19">
        <f t="shared" si="83"/>
        <v>0.98827541409548547</v>
      </c>
      <c r="BF1082" s="19">
        <f t="shared" si="85"/>
        <v>1.0066904839233517</v>
      </c>
      <c r="BG1082" s="19">
        <f t="shared" si="86"/>
        <v>0.98418317635595975</v>
      </c>
    </row>
    <row r="1083" spans="1:59">
      <c r="A1083" s="24">
        <v>1082</v>
      </c>
      <c r="B1083" s="31">
        <v>2010103</v>
      </c>
      <c r="C1083" s="32" t="s">
        <v>1081</v>
      </c>
      <c r="D1083" s="21">
        <v>6</v>
      </c>
      <c r="E1083" s="22">
        <v>9</v>
      </c>
      <c r="F1083" s="22">
        <v>14</v>
      </c>
      <c r="G1083" s="22">
        <v>17</v>
      </c>
      <c r="H1083" s="22">
        <v>20</v>
      </c>
      <c r="I1083" s="22">
        <v>33</v>
      </c>
      <c r="J1083" s="23">
        <v>9</v>
      </c>
      <c r="Q1083" s="33"/>
      <c r="R1083" s="33"/>
      <c r="S1083" s="33"/>
      <c r="T1083" s="33"/>
      <c r="U1083" s="33"/>
      <c r="V1083" s="33"/>
      <c r="X1083" s="34"/>
      <c r="Y1083" s="33"/>
      <c r="Z1083" s="33"/>
      <c r="AA1083" s="33"/>
      <c r="AB1083" s="33"/>
      <c r="AC1083" s="35"/>
      <c r="AD1083" s="33"/>
      <c r="AE1083" s="33"/>
      <c r="AF1083" s="33"/>
      <c r="AG1083" s="33"/>
      <c r="AH1083" s="33"/>
      <c r="AI1083" s="33"/>
      <c r="AJ1083" s="36"/>
      <c r="AK1083" s="10">
        <v>6</v>
      </c>
      <c r="AL1083" s="11">
        <v>7</v>
      </c>
      <c r="AM1083" s="11">
        <v>14</v>
      </c>
      <c r="AN1083" s="11">
        <v>15</v>
      </c>
      <c r="AO1083" s="11">
        <v>22</v>
      </c>
      <c r="AP1083" s="11">
        <v>19</v>
      </c>
      <c r="AQ1083" s="11">
        <v>27</v>
      </c>
      <c r="AR1083" s="11">
        <v>29</v>
      </c>
      <c r="AS1083" s="11">
        <v>33</v>
      </c>
      <c r="AT1083" s="11">
        <v>39</v>
      </c>
      <c r="AU1083" s="11">
        <v>34</v>
      </c>
      <c r="AV1083" s="11">
        <v>29</v>
      </c>
      <c r="AW1083" s="12">
        <v>39</v>
      </c>
      <c r="AX1083" s="13">
        <v>35</v>
      </c>
      <c r="AY1083" s="13">
        <v>48</v>
      </c>
      <c r="AZ1083" s="13">
        <v>63</v>
      </c>
      <c r="BA1083" s="13">
        <v>61</v>
      </c>
      <c r="BB1083" s="14">
        <v>59</v>
      </c>
      <c r="BC1083" s="19">
        <f t="shared" si="84"/>
        <v>48</v>
      </c>
      <c r="BD1083" s="55">
        <f t="shared" si="82"/>
        <v>0.85936992530042222</v>
      </c>
      <c r="BE1083" s="19">
        <f t="shared" si="83"/>
        <v>0.95758363104904187</v>
      </c>
      <c r="BF1083" s="19">
        <f t="shared" si="85"/>
        <v>1.0214225397856447</v>
      </c>
      <c r="BG1083" s="19">
        <f t="shared" si="86"/>
        <v>0.98377395258200706</v>
      </c>
    </row>
    <row r="1084" spans="1:59">
      <c r="A1084" s="24">
        <v>1083</v>
      </c>
      <c r="B1084" s="31">
        <v>2010104</v>
      </c>
      <c r="C1084" s="32" t="s">
        <v>1082</v>
      </c>
      <c r="D1084" s="21">
        <v>7</v>
      </c>
      <c r="E1084" s="22">
        <v>17</v>
      </c>
      <c r="F1084" s="22">
        <v>23</v>
      </c>
      <c r="G1084" s="22">
        <v>24</v>
      </c>
      <c r="H1084" s="22">
        <v>27</v>
      </c>
      <c r="I1084" s="22">
        <v>32</v>
      </c>
      <c r="J1084" s="23">
        <v>2</v>
      </c>
      <c r="Q1084" s="33"/>
      <c r="R1084" s="33"/>
      <c r="S1084" s="33"/>
      <c r="T1084" s="33"/>
      <c r="U1084" s="33"/>
      <c r="V1084" s="33"/>
      <c r="X1084" s="34"/>
      <c r="Y1084" s="33"/>
      <c r="Z1084" s="33"/>
      <c r="AA1084" s="33"/>
      <c r="AB1084" s="33"/>
      <c r="AC1084" s="35"/>
      <c r="AD1084" s="33"/>
      <c r="AE1084" s="33"/>
      <c r="AF1084" s="33"/>
      <c r="AG1084" s="33"/>
      <c r="AH1084" s="33"/>
      <c r="AI1084" s="33"/>
      <c r="AJ1084" s="36"/>
      <c r="AK1084" s="10">
        <v>7</v>
      </c>
      <c r="AL1084" s="11">
        <v>10</v>
      </c>
      <c r="AM1084" s="11">
        <v>15</v>
      </c>
      <c r="AN1084" s="11">
        <v>16</v>
      </c>
      <c r="AO1084" s="11">
        <v>18</v>
      </c>
      <c r="AP1084" s="11">
        <v>18</v>
      </c>
      <c r="AQ1084" s="11">
        <v>31</v>
      </c>
      <c r="AR1084" s="11">
        <v>30</v>
      </c>
      <c r="AS1084" s="11">
        <v>31</v>
      </c>
      <c r="AT1084" s="11">
        <v>34</v>
      </c>
      <c r="AU1084" s="11">
        <v>39</v>
      </c>
      <c r="AV1084" s="11">
        <v>46</v>
      </c>
      <c r="AW1084" s="12">
        <v>40</v>
      </c>
      <c r="AX1084" s="13">
        <v>34</v>
      </c>
      <c r="AY1084" s="13">
        <v>45</v>
      </c>
      <c r="AZ1084" s="13">
        <v>58</v>
      </c>
      <c r="BA1084" s="13">
        <v>54</v>
      </c>
      <c r="BB1084" s="14">
        <v>50</v>
      </c>
      <c r="BC1084" s="19">
        <f t="shared" si="84"/>
        <v>45</v>
      </c>
      <c r="BD1084" s="55">
        <f t="shared" si="82"/>
        <v>0.89210782721662885</v>
      </c>
      <c r="BE1084" s="19">
        <f t="shared" si="83"/>
        <v>0.93916856122117565</v>
      </c>
      <c r="BF1084" s="19">
        <f t="shared" si="85"/>
        <v>1.0165118544982137</v>
      </c>
      <c r="BG1084" s="19">
        <f t="shared" si="86"/>
        <v>0.98213705748619684</v>
      </c>
    </row>
    <row r="1085" spans="1:59">
      <c r="A1085" s="24">
        <v>1084</v>
      </c>
      <c r="B1085" s="31">
        <v>2010105</v>
      </c>
      <c r="C1085" s="32" t="s">
        <v>1083</v>
      </c>
      <c r="D1085" s="21">
        <v>1</v>
      </c>
      <c r="E1085" s="22">
        <v>8</v>
      </c>
      <c r="F1085" s="22">
        <v>9</v>
      </c>
      <c r="G1085" s="22">
        <v>19</v>
      </c>
      <c r="H1085" s="22">
        <v>21</v>
      </c>
      <c r="I1085" s="22">
        <v>31</v>
      </c>
      <c r="J1085" s="23">
        <v>11</v>
      </c>
      <c r="Q1085" s="33"/>
      <c r="R1085" s="33"/>
      <c r="S1085" s="33"/>
      <c r="T1085" s="33"/>
      <c r="U1085" s="33"/>
      <c r="V1085" s="33"/>
      <c r="X1085" s="34"/>
      <c r="Y1085" s="33"/>
      <c r="Z1085" s="33"/>
      <c r="AA1085" s="33"/>
      <c r="AB1085" s="33"/>
      <c r="AC1085" s="35"/>
      <c r="AD1085" s="33"/>
      <c r="AE1085" s="33"/>
      <c r="AF1085" s="33"/>
      <c r="AG1085" s="33"/>
      <c r="AH1085" s="33"/>
      <c r="AI1085" s="33"/>
      <c r="AJ1085" s="36"/>
      <c r="AK1085" s="10">
        <v>5</v>
      </c>
      <c r="AL1085" s="11">
        <v>9</v>
      </c>
      <c r="AM1085" s="11">
        <v>14</v>
      </c>
      <c r="AN1085" s="11">
        <v>11</v>
      </c>
      <c r="AO1085" s="11">
        <v>12</v>
      </c>
      <c r="AP1085" s="11">
        <v>17</v>
      </c>
      <c r="AQ1085" s="11">
        <v>17</v>
      </c>
      <c r="AR1085" s="11">
        <v>29</v>
      </c>
      <c r="AS1085" s="11">
        <v>45</v>
      </c>
      <c r="AT1085" s="11">
        <v>41</v>
      </c>
      <c r="AU1085" s="11">
        <v>37</v>
      </c>
      <c r="AV1085" s="11">
        <v>33</v>
      </c>
      <c r="AW1085" s="12">
        <v>29</v>
      </c>
      <c r="AX1085" s="13">
        <v>41</v>
      </c>
      <c r="AY1085" s="13">
        <v>38</v>
      </c>
      <c r="AZ1085" s="13">
        <v>35</v>
      </c>
      <c r="BA1085" s="13">
        <v>32</v>
      </c>
      <c r="BB1085" s="14">
        <v>49</v>
      </c>
      <c r="BC1085" s="19">
        <f t="shared" si="84"/>
        <v>38</v>
      </c>
      <c r="BD1085" s="55">
        <f t="shared" si="82"/>
        <v>0.88801558947710291</v>
      </c>
      <c r="BE1085" s="19">
        <f t="shared" si="83"/>
        <v>0.90643065930496913</v>
      </c>
      <c r="BF1085" s="19">
        <f t="shared" si="85"/>
        <v>0.99277687560896399</v>
      </c>
      <c r="BG1085" s="19">
        <f t="shared" si="86"/>
        <v>0.98582007145177009</v>
      </c>
    </row>
    <row r="1086" spans="1:59">
      <c r="A1086" s="24">
        <v>1085</v>
      </c>
      <c r="B1086" s="31">
        <v>2010106</v>
      </c>
      <c r="C1086" s="32" t="s">
        <v>1084</v>
      </c>
      <c r="D1086" s="21">
        <v>2</v>
      </c>
      <c r="E1086" s="22">
        <v>6</v>
      </c>
      <c r="F1086" s="22">
        <v>8</v>
      </c>
      <c r="G1086" s="22">
        <v>15</v>
      </c>
      <c r="H1086" s="22">
        <v>26</v>
      </c>
      <c r="I1086" s="22">
        <v>29</v>
      </c>
      <c r="J1086" s="23">
        <v>16</v>
      </c>
      <c r="Q1086" s="33"/>
      <c r="R1086" s="33"/>
      <c r="S1086" s="33"/>
      <c r="T1086" s="33"/>
      <c r="U1086" s="33"/>
      <c r="V1086" s="33"/>
      <c r="X1086" s="34"/>
      <c r="Y1086" s="33"/>
      <c r="Z1086" s="33"/>
      <c r="AA1086" s="33"/>
      <c r="AB1086" s="33"/>
      <c r="AC1086" s="35"/>
      <c r="AD1086" s="33"/>
      <c r="AE1086" s="33"/>
      <c r="AF1086" s="33"/>
      <c r="AG1086" s="33"/>
      <c r="AH1086" s="33"/>
      <c r="AI1086" s="33"/>
      <c r="AJ1086" s="36"/>
      <c r="AK1086" s="10">
        <v>8</v>
      </c>
      <c r="AL1086" s="11">
        <v>10</v>
      </c>
      <c r="AM1086" s="11">
        <v>11</v>
      </c>
      <c r="AN1086" s="11">
        <v>14</v>
      </c>
      <c r="AO1086" s="11">
        <v>16</v>
      </c>
      <c r="AP1086" s="11">
        <v>22</v>
      </c>
      <c r="AQ1086" s="11">
        <v>32</v>
      </c>
      <c r="AR1086" s="11">
        <v>36</v>
      </c>
      <c r="AS1086" s="11">
        <v>31</v>
      </c>
      <c r="AT1086" s="11">
        <v>26</v>
      </c>
      <c r="AU1086" s="11">
        <v>21</v>
      </c>
      <c r="AV1086" s="11">
        <v>30</v>
      </c>
      <c r="AW1086" s="12">
        <v>41</v>
      </c>
      <c r="AX1086" s="13">
        <v>54</v>
      </c>
      <c r="AY1086" s="13">
        <v>52</v>
      </c>
      <c r="AZ1086" s="13">
        <v>50</v>
      </c>
      <c r="BA1086" s="13">
        <v>48</v>
      </c>
      <c r="BB1086" s="14">
        <v>46</v>
      </c>
      <c r="BC1086" s="19">
        <f t="shared" si="84"/>
        <v>52</v>
      </c>
      <c r="BD1086" s="55">
        <f t="shared" si="82"/>
        <v>0.95758363104904187</v>
      </c>
      <c r="BE1086" s="19">
        <f t="shared" si="83"/>
        <v>0.91666125365378359</v>
      </c>
      <c r="BF1086" s="19">
        <f t="shared" si="85"/>
        <v>1.0025982461838259</v>
      </c>
      <c r="BG1086" s="19">
        <f t="shared" si="86"/>
        <v>0.98991230919129591</v>
      </c>
    </row>
    <row r="1087" spans="1:59">
      <c r="A1087" s="24">
        <v>1086</v>
      </c>
      <c r="B1087" s="31">
        <v>2010107</v>
      </c>
      <c r="C1087" s="32" t="s">
        <v>1085</v>
      </c>
      <c r="D1087" s="21">
        <v>8</v>
      </c>
      <c r="E1087" s="22">
        <v>12</v>
      </c>
      <c r="F1087" s="22">
        <v>15</v>
      </c>
      <c r="G1087" s="22">
        <v>17</v>
      </c>
      <c r="H1087" s="22">
        <v>22</v>
      </c>
      <c r="I1087" s="22">
        <v>33</v>
      </c>
      <c r="J1087" s="23">
        <v>16</v>
      </c>
      <c r="Q1087" s="33"/>
      <c r="R1087" s="33"/>
      <c r="S1087" s="33"/>
      <c r="T1087" s="33"/>
      <c r="U1087" s="33"/>
      <c r="V1087" s="33"/>
      <c r="X1087" s="34"/>
      <c r="Y1087" s="33"/>
      <c r="Z1087" s="33"/>
      <c r="AA1087" s="33"/>
      <c r="AB1087" s="33"/>
      <c r="AC1087" s="35"/>
      <c r="AD1087" s="33"/>
      <c r="AE1087" s="33"/>
      <c r="AF1087" s="33"/>
      <c r="AG1087" s="33"/>
      <c r="AH1087" s="33"/>
      <c r="AI1087" s="33"/>
      <c r="AJ1087" s="36"/>
      <c r="AK1087" s="10">
        <v>5</v>
      </c>
      <c r="AL1087" s="11">
        <v>7</v>
      </c>
      <c r="AM1087" s="11">
        <v>12</v>
      </c>
      <c r="AN1087" s="11">
        <v>17</v>
      </c>
      <c r="AO1087" s="11">
        <v>16</v>
      </c>
      <c r="AP1087" s="11">
        <v>19</v>
      </c>
      <c r="AQ1087" s="11">
        <v>35</v>
      </c>
      <c r="AR1087" s="11">
        <v>27</v>
      </c>
      <c r="AS1087" s="11">
        <v>19</v>
      </c>
      <c r="AT1087" s="11">
        <v>35</v>
      </c>
      <c r="AU1087" s="11">
        <v>42</v>
      </c>
      <c r="AV1087" s="11">
        <v>37</v>
      </c>
      <c r="AW1087" s="12">
        <v>32</v>
      </c>
      <c r="AX1087" s="13">
        <v>43</v>
      </c>
      <c r="AY1087" s="13">
        <v>56</v>
      </c>
      <c r="AZ1087" s="13">
        <v>71</v>
      </c>
      <c r="BA1087" s="13">
        <v>69</v>
      </c>
      <c r="BB1087" s="14">
        <v>67</v>
      </c>
      <c r="BC1087" s="19">
        <f t="shared" si="84"/>
        <v>56</v>
      </c>
      <c r="BD1087" s="55">
        <f t="shared" si="82"/>
        <v>0.9780448197466709</v>
      </c>
      <c r="BE1087" s="19">
        <f t="shared" si="83"/>
        <v>0.93507632348164993</v>
      </c>
      <c r="BF1087" s="19">
        <f t="shared" si="85"/>
        <v>0.99932445599220532</v>
      </c>
      <c r="BG1087" s="19">
        <f t="shared" si="86"/>
        <v>0.99113998051315355</v>
      </c>
    </row>
    <row r="1088" spans="1:59">
      <c r="A1088" s="24">
        <v>1087</v>
      </c>
      <c r="B1088" s="31">
        <v>2010108</v>
      </c>
      <c r="C1088" s="32" t="s">
        <v>1086</v>
      </c>
      <c r="D1088" s="21">
        <v>2</v>
      </c>
      <c r="E1088" s="22">
        <v>4</v>
      </c>
      <c r="F1088" s="22">
        <v>8</v>
      </c>
      <c r="G1088" s="22">
        <v>20</v>
      </c>
      <c r="H1088" s="22">
        <v>23</v>
      </c>
      <c r="I1088" s="22">
        <v>24</v>
      </c>
      <c r="J1088" s="23">
        <v>7</v>
      </c>
      <c r="Q1088" s="33"/>
      <c r="R1088" s="33"/>
      <c r="S1088" s="33"/>
      <c r="T1088" s="33"/>
      <c r="U1088" s="33"/>
      <c r="V1088" s="33"/>
      <c r="X1088" s="34"/>
      <c r="Y1088" s="33"/>
      <c r="Z1088" s="33"/>
      <c r="AA1088" s="33"/>
      <c r="AB1088" s="33"/>
      <c r="AC1088" s="35"/>
      <c r="AD1088" s="33"/>
      <c r="AE1088" s="33"/>
      <c r="AF1088" s="33"/>
      <c r="AG1088" s="33"/>
      <c r="AH1088" s="33"/>
      <c r="AI1088" s="33"/>
      <c r="AJ1088" s="36"/>
      <c r="AK1088" s="10">
        <v>9</v>
      </c>
      <c r="AL1088" s="11">
        <v>5</v>
      </c>
      <c r="AM1088" s="11">
        <v>16</v>
      </c>
      <c r="AN1088" s="11">
        <v>15</v>
      </c>
      <c r="AO1088" s="11">
        <v>18</v>
      </c>
      <c r="AP1088" s="11">
        <v>17</v>
      </c>
      <c r="AQ1088" s="11">
        <v>27</v>
      </c>
      <c r="AR1088" s="11">
        <v>21</v>
      </c>
      <c r="AS1088" s="11">
        <v>26</v>
      </c>
      <c r="AT1088" s="11">
        <v>33</v>
      </c>
      <c r="AU1088" s="11">
        <v>42</v>
      </c>
      <c r="AV1088" s="11">
        <v>39</v>
      </c>
      <c r="AW1088" s="12">
        <v>36</v>
      </c>
      <c r="AX1088" s="13">
        <v>33</v>
      </c>
      <c r="AY1088" s="13">
        <v>30</v>
      </c>
      <c r="AZ1088" s="13">
        <v>27</v>
      </c>
      <c r="BA1088" s="13">
        <v>24</v>
      </c>
      <c r="BB1088" s="14">
        <v>21</v>
      </c>
      <c r="BC1088" s="19">
        <f t="shared" si="84"/>
        <v>30</v>
      </c>
      <c r="BD1088" s="55">
        <f t="shared" si="82"/>
        <v>0.90438454043520633</v>
      </c>
      <c r="BE1088" s="19">
        <f t="shared" si="83"/>
        <v>0.88187723286781428</v>
      </c>
      <c r="BF1088" s="19">
        <f t="shared" si="85"/>
        <v>0.99605066580058454</v>
      </c>
      <c r="BG1088" s="19">
        <f t="shared" si="86"/>
        <v>0.99113998051315355</v>
      </c>
    </row>
    <row r="1089" spans="1:59">
      <c r="A1089" s="24">
        <v>1088</v>
      </c>
      <c r="B1089" s="31">
        <v>2010109</v>
      </c>
      <c r="C1089" s="32" t="s">
        <v>1087</v>
      </c>
      <c r="D1089" s="21">
        <v>4</v>
      </c>
      <c r="E1089" s="22">
        <v>15</v>
      </c>
      <c r="F1089" s="22">
        <v>18</v>
      </c>
      <c r="G1089" s="22">
        <v>25</v>
      </c>
      <c r="H1089" s="22">
        <v>29</v>
      </c>
      <c r="I1089" s="22">
        <v>32</v>
      </c>
      <c r="J1089" s="23">
        <v>15</v>
      </c>
      <c r="Q1089" s="33"/>
      <c r="R1089" s="33"/>
      <c r="S1089" s="33"/>
      <c r="T1089" s="33"/>
      <c r="U1089" s="33"/>
      <c r="V1089" s="33"/>
      <c r="X1089" s="34"/>
      <c r="Y1089" s="33"/>
      <c r="Z1089" s="33"/>
      <c r="AA1089" s="33"/>
      <c r="AB1089" s="33"/>
      <c r="AC1089" s="35"/>
      <c r="AD1089" s="33"/>
      <c r="AE1089" s="33"/>
      <c r="AF1089" s="33"/>
      <c r="AG1089" s="33"/>
      <c r="AH1089" s="33"/>
      <c r="AI1089" s="33"/>
      <c r="AJ1089" s="36"/>
      <c r="AK1089" s="10">
        <v>6</v>
      </c>
      <c r="AL1089" s="11">
        <v>7</v>
      </c>
      <c r="AM1089" s="11">
        <v>13</v>
      </c>
      <c r="AN1089" s="11">
        <v>15</v>
      </c>
      <c r="AO1089" s="11">
        <v>18</v>
      </c>
      <c r="AP1089" s="11">
        <v>19</v>
      </c>
      <c r="AQ1089" s="11">
        <v>24</v>
      </c>
      <c r="AR1089" s="11">
        <v>33</v>
      </c>
      <c r="AS1089" s="11">
        <v>35</v>
      </c>
      <c r="AT1089" s="11">
        <v>27</v>
      </c>
      <c r="AU1089" s="11">
        <v>32</v>
      </c>
      <c r="AV1089" s="11">
        <v>25</v>
      </c>
      <c r="AW1089" s="12">
        <v>33</v>
      </c>
      <c r="AX1089" s="13">
        <v>43</v>
      </c>
      <c r="AY1089" s="13">
        <v>55</v>
      </c>
      <c r="AZ1089" s="13">
        <v>51</v>
      </c>
      <c r="BA1089" s="13">
        <v>66</v>
      </c>
      <c r="BB1089" s="14">
        <v>63</v>
      </c>
      <c r="BC1089" s="19">
        <f t="shared" si="84"/>
        <v>55</v>
      </c>
      <c r="BD1089" s="55">
        <f t="shared" si="82"/>
        <v>0.9453069178304645</v>
      </c>
      <c r="BE1089" s="19">
        <f t="shared" si="83"/>
        <v>0.91870737252354662</v>
      </c>
      <c r="BF1089" s="19">
        <f t="shared" si="85"/>
        <v>1.0058720363754465</v>
      </c>
      <c r="BG1089" s="19">
        <f t="shared" si="86"/>
        <v>0.99441377070477432</v>
      </c>
    </row>
    <row r="1090" spans="1:59">
      <c r="A1090" s="24">
        <v>1089</v>
      </c>
      <c r="B1090" s="31">
        <v>2010110</v>
      </c>
      <c r="C1090" s="32" t="s">
        <v>1088</v>
      </c>
      <c r="D1090" s="21">
        <v>1</v>
      </c>
      <c r="E1090" s="22">
        <v>3</v>
      </c>
      <c r="F1090" s="22">
        <v>12</v>
      </c>
      <c r="G1090" s="22">
        <v>24</v>
      </c>
      <c r="H1090" s="22">
        <v>26</v>
      </c>
      <c r="I1090" s="22">
        <v>27</v>
      </c>
      <c r="J1090" s="23">
        <v>1</v>
      </c>
      <c r="Q1090" s="33"/>
      <c r="R1090" s="33"/>
      <c r="S1090" s="33"/>
      <c r="T1090" s="33"/>
      <c r="U1090" s="33"/>
      <c r="V1090" s="33"/>
      <c r="X1090" s="34"/>
      <c r="Y1090" s="33"/>
      <c r="Z1090" s="33"/>
      <c r="AA1090" s="33"/>
      <c r="AB1090" s="33"/>
      <c r="AC1090" s="35"/>
      <c r="AD1090" s="33"/>
      <c r="AE1090" s="33"/>
      <c r="AF1090" s="33"/>
      <c r="AG1090" s="33"/>
      <c r="AH1090" s="33"/>
      <c r="AI1090" s="33"/>
      <c r="AJ1090" s="36"/>
      <c r="AK1090" s="10">
        <v>3</v>
      </c>
      <c r="AL1090" s="11">
        <v>9</v>
      </c>
      <c r="AM1090" s="11">
        <v>13</v>
      </c>
      <c r="AN1090" s="11">
        <v>9</v>
      </c>
      <c r="AO1090" s="11">
        <v>23</v>
      </c>
      <c r="AP1090" s="11">
        <v>13</v>
      </c>
      <c r="AQ1090" s="11">
        <v>21</v>
      </c>
      <c r="AR1090" s="11">
        <v>23</v>
      </c>
      <c r="AS1090" s="11">
        <v>16</v>
      </c>
      <c r="AT1090" s="11">
        <v>9</v>
      </c>
      <c r="AU1090" s="11">
        <v>28</v>
      </c>
      <c r="AV1090" s="11">
        <v>51</v>
      </c>
      <c r="AW1090" s="12">
        <v>48</v>
      </c>
      <c r="AX1090" s="13">
        <v>45</v>
      </c>
      <c r="AY1090" s="13">
        <v>42</v>
      </c>
      <c r="AZ1090" s="13">
        <v>39</v>
      </c>
      <c r="BA1090" s="13">
        <v>36</v>
      </c>
      <c r="BB1090" s="14">
        <v>33</v>
      </c>
      <c r="BC1090" s="19">
        <f t="shared" si="84"/>
        <v>42</v>
      </c>
      <c r="BD1090" s="55">
        <f t="shared" si="82"/>
        <v>0.9616758687885677</v>
      </c>
      <c r="BE1090" s="19">
        <f t="shared" si="83"/>
        <v>0.92484572913283536</v>
      </c>
      <c r="BF1090" s="19">
        <f t="shared" si="85"/>
        <v>0.99850600844430004</v>
      </c>
      <c r="BG1090" s="19">
        <f t="shared" si="86"/>
        <v>0.99523221825267949</v>
      </c>
    </row>
    <row r="1091" spans="1:59">
      <c r="A1091" s="24">
        <v>1090</v>
      </c>
      <c r="B1091" s="31">
        <v>2010111</v>
      </c>
      <c r="C1091" s="32" t="s">
        <v>1089</v>
      </c>
      <c r="D1091" s="21">
        <v>4</v>
      </c>
      <c r="E1091" s="22">
        <v>7</v>
      </c>
      <c r="F1091" s="22">
        <v>8</v>
      </c>
      <c r="G1091" s="22">
        <v>13</v>
      </c>
      <c r="H1091" s="22">
        <v>17</v>
      </c>
      <c r="I1091" s="22">
        <v>18</v>
      </c>
      <c r="J1091" s="23">
        <v>10</v>
      </c>
      <c r="Q1091" s="33"/>
      <c r="R1091" s="33"/>
      <c r="S1091" s="33"/>
      <c r="T1091" s="33"/>
      <c r="U1091" s="33"/>
      <c r="V1091" s="33"/>
      <c r="X1091" s="34"/>
      <c r="Y1091" s="33"/>
      <c r="Z1091" s="33"/>
      <c r="AA1091" s="33"/>
      <c r="AB1091" s="33"/>
      <c r="AC1091" s="35"/>
      <c r="AD1091" s="33"/>
      <c r="AE1091" s="33"/>
      <c r="AF1091" s="33"/>
      <c r="AG1091" s="33"/>
      <c r="AH1091" s="33"/>
      <c r="AI1091" s="33"/>
      <c r="AJ1091" s="36"/>
      <c r="AK1091" s="10">
        <v>7</v>
      </c>
      <c r="AL1091" s="11">
        <v>7</v>
      </c>
      <c r="AM1091" s="11">
        <v>17</v>
      </c>
      <c r="AN1091" s="11">
        <v>13</v>
      </c>
      <c r="AO1091" s="11">
        <v>18</v>
      </c>
      <c r="AP1091" s="11">
        <v>19</v>
      </c>
      <c r="AQ1091" s="11">
        <v>31</v>
      </c>
      <c r="AR1091" s="11">
        <v>37</v>
      </c>
      <c r="AS1091" s="11">
        <v>34</v>
      </c>
      <c r="AT1091" s="11">
        <v>31</v>
      </c>
      <c r="AU1091" s="11">
        <v>28</v>
      </c>
      <c r="AV1091" s="11">
        <v>39</v>
      </c>
      <c r="AW1091" s="12">
        <v>37</v>
      </c>
      <c r="AX1091" s="13">
        <v>35</v>
      </c>
      <c r="AY1091" s="13">
        <v>33</v>
      </c>
      <c r="AZ1091" s="13">
        <v>49</v>
      </c>
      <c r="BA1091" s="13">
        <v>67</v>
      </c>
      <c r="BB1091" s="14">
        <v>67</v>
      </c>
      <c r="BC1091" s="19">
        <f t="shared" si="84"/>
        <v>33</v>
      </c>
      <c r="BD1091" s="55">
        <f t="shared" si="82"/>
        <v>0.88392335173757719</v>
      </c>
      <c r="BE1091" s="19">
        <f t="shared" si="83"/>
        <v>0.92075349139330953</v>
      </c>
      <c r="BF1091" s="19">
        <f t="shared" si="85"/>
        <v>0.97722637219876574</v>
      </c>
      <c r="BG1091" s="19">
        <f t="shared" si="86"/>
        <v>0.99318609938291647</v>
      </c>
    </row>
    <row r="1092" spans="1:59">
      <c r="A1092" s="24">
        <v>1091</v>
      </c>
      <c r="B1092" s="31">
        <v>2010112</v>
      </c>
      <c r="C1092" s="32" t="s">
        <v>1090</v>
      </c>
      <c r="D1092" s="21">
        <v>1</v>
      </c>
      <c r="E1092" s="22">
        <v>8</v>
      </c>
      <c r="F1092" s="22">
        <v>18</v>
      </c>
      <c r="G1092" s="22">
        <v>24</v>
      </c>
      <c r="H1092" s="22">
        <v>29</v>
      </c>
      <c r="I1092" s="22">
        <v>30</v>
      </c>
      <c r="J1092" s="23">
        <v>16</v>
      </c>
      <c r="Q1092" s="33"/>
      <c r="R1092" s="33"/>
      <c r="S1092" s="33"/>
      <c r="T1092" s="33"/>
      <c r="U1092" s="33"/>
      <c r="V1092" s="33"/>
      <c r="X1092" s="34"/>
      <c r="Y1092" s="33"/>
      <c r="Z1092" s="33"/>
      <c r="AA1092" s="33"/>
      <c r="AB1092" s="33"/>
      <c r="AC1092" s="35"/>
      <c r="AD1092" s="33"/>
      <c r="AE1092" s="33"/>
      <c r="AF1092" s="33"/>
      <c r="AG1092" s="33"/>
      <c r="AH1092" s="33"/>
      <c r="AI1092" s="33"/>
      <c r="AJ1092" s="36"/>
      <c r="AK1092" s="10">
        <v>5</v>
      </c>
      <c r="AL1092" s="11">
        <v>6</v>
      </c>
      <c r="AM1092" s="11">
        <v>15</v>
      </c>
      <c r="AN1092" s="11">
        <v>8</v>
      </c>
      <c r="AO1092" s="11">
        <v>12</v>
      </c>
      <c r="AP1092" s="11">
        <v>14</v>
      </c>
      <c r="AQ1092" s="11">
        <v>20</v>
      </c>
      <c r="AR1092" s="11">
        <v>30</v>
      </c>
      <c r="AS1092" s="11">
        <v>33</v>
      </c>
      <c r="AT1092" s="11">
        <v>26</v>
      </c>
      <c r="AU1092" s="11">
        <v>32</v>
      </c>
      <c r="AV1092" s="11">
        <v>26</v>
      </c>
      <c r="AW1092" s="12">
        <v>35</v>
      </c>
      <c r="AX1092" s="13">
        <v>46</v>
      </c>
      <c r="AY1092" s="13">
        <v>42</v>
      </c>
      <c r="AZ1092" s="13">
        <v>38</v>
      </c>
      <c r="BA1092" s="13">
        <v>53</v>
      </c>
      <c r="BB1092" s="14">
        <v>50</v>
      </c>
      <c r="BC1092" s="19">
        <f t="shared" si="84"/>
        <v>42</v>
      </c>
      <c r="BD1092" s="55">
        <f t="shared" si="82"/>
        <v>0.8266320233842156</v>
      </c>
      <c r="BE1092" s="19">
        <f t="shared" si="83"/>
        <v>0.9023384215654433</v>
      </c>
      <c r="BF1092" s="19">
        <f t="shared" si="85"/>
        <v>0.97395258200714518</v>
      </c>
      <c r="BG1092" s="19">
        <f t="shared" si="86"/>
        <v>0.98090938616433898</v>
      </c>
    </row>
    <row r="1093" spans="1:59">
      <c r="A1093" s="24">
        <v>1092</v>
      </c>
      <c r="B1093" s="31">
        <v>2010113</v>
      </c>
      <c r="C1093" s="32" t="s">
        <v>1091</v>
      </c>
      <c r="D1093" s="21">
        <v>5</v>
      </c>
      <c r="E1093" s="22">
        <v>10</v>
      </c>
      <c r="F1093" s="22">
        <v>15</v>
      </c>
      <c r="G1093" s="22">
        <v>18</v>
      </c>
      <c r="H1093" s="22">
        <v>20</v>
      </c>
      <c r="I1093" s="22">
        <v>28</v>
      </c>
      <c r="J1093" s="23">
        <v>10</v>
      </c>
      <c r="Q1093" s="33"/>
      <c r="R1093" s="33"/>
      <c r="S1093" s="33"/>
      <c r="T1093" s="33"/>
      <c r="U1093" s="33"/>
      <c r="V1093" s="33"/>
      <c r="X1093" s="34"/>
      <c r="Y1093" s="33"/>
      <c r="Z1093" s="33"/>
      <c r="AA1093" s="33"/>
      <c r="AB1093" s="33"/>
      <c r="AC1093" s="35"/>
      <c r="AD1093" s="33"/>
      <c r="AE1093" s="33"/>
      <c r="AF1093" s="33"/>
      <c r="AG1093" s="33"/>
      <c r="AH1093" s="33"/>
      <c r="AI1093" s="33"/>
      <c r="AJ1093" s="36"/>
      <c r="AK1093" s="10">
        <v>6</v>
      </c>
      <c r="AL1093" s="11">
        <v>8</v>
      </c>
      <c r="AM1093" s="11">
        <v>6</v>
      </c>
      <c r="AN1093" s="11">
        <v>18</v>
      </c>
      <c r="AO1093" s="11">
        <v>19</v>
      </c>
      <c r="AP1093" s="11">
        <v>24</v>
      </c>
      <c r="AQ1093" s="11">
        <v>15</v>
      </c>
      <c r="AR1093" s="11">
        <v>26</v>
      </c>
      <c r="AS1093" s="11">
        <v>41</v>
      </c>
      <c r="AT1093" s="11">
        <v>36</v>
      </c>
      <c r="AU1093" s="11">
        <v>31</v>
      </c>
      <c r="AV1093" s="11">
        <v>26</v>
      </c>
      <c r="AW1093" s="12">
        <v>36</v>
      </c>
      <c r="AX1093" s="13">
        <v>48</v>
      </c>
      <c r="AY1093" s="13">
        <v>45</v>
      </c>
      <c r="AZ1093" s="13">
        <v>42</v>
      </c>
      <c r="BA1093" s="13">
        <v>58</v>
      </c>
      <c r="BB1093" s="14">
        <v>56</v>
      </c>
      <c r="BC1093" s="19">
        <f t="shared" si="84"/>
        <v>45</v>
      </c>
      <c r="BD1093" s="55">
        <f t="shared" si="82"/>
        <v>0.88801558947710291</v>
      </c>
      <c r="BE1093" s="19">
        <f t="shared" si="83"/>
        <v>0.89620006495615456</v>
      </c>
      <c r="BF1093" s="19">
        <f t="shared" si="85"/>
        <v>0.96576810652809364</v>
      </c>
      <c r="BG1093" s="19">
        <f t="shared" si="86"/>
        <v>0.98663851899967514</v>
      </c>
    </row>
    <row r="1094" spans="1:59">
      <c r="A1094" s="24">
        <v>1093</v>
      </c>
      <c r="B1094" s="31">
        <v>2010114</v>
      </c>
      <c r="C1094" s="32" t="s">
        <v>1092</v>
      </c>
      <c r="D1094" s="21">
        <v>1</v>
      </c>
      <c r="E1094" s="22">
        <v>8</v>
      </c>
      <c r="F1094" s="22">
        <v>11</v>
      </c>
      <c r="G1094" s="22">
        <v>15</v>
      </c>
      <c r="H1094" s="22">
        <v>17</v>
      </c>
      <c r="I1094" s="22">
        <v>25</v>
      </c>
      <c r="J1094" s="23">
        <v>1</v>
      </c>
      <c r="Q1094" s="33"/>
      <c r="R1094" s="33"/>
      <c r="S1094" s="33"/>
      <c r="T1094" s="33"/>
      <c r="U1094" s="33"/>
      <c r="V1094" s="33"/>
      <c r="X1094" s="34"/>
      <c r="Y1094" s="33"/>
      <c r="Z1094" s="33"/>
      <c r="AA1094" s="33"/>
      <c r="AB1094" s="33"/>
      <c r="AC1094" s="35"/>
      <c r="AD1094" s="33"/>
      <c r="AE1094" s="33"/>
      <c r="AF1094" s="33"/>
      <c r="AG1094" s="33"/>
      <c r="AH1094" s="33"/>
      <c r="AI1094" s="33"/>
      <c r="AJ1094" s="36"/>
      <c r="AK1094" s="10">
        <v>8</v>
      </c>
      <c r="AL1094" s="11">
        <v>9</v>
      </c>
      <c r="AM1094" s="11">
        <v>7</v>
      </c>
      <c r="AN1094" s="11">
        <v>17</v>
      </c>
      <c r="AO1094" s="11">
        <v>14</v>
      </c>
      <c r="AP1094" s="11">
        <v>13</v>
      </c>
      <c r="AQ1094" s="11">
        <v>32</v>
      </c>
      <c r="AR1094" s="11">
        <v>27</v>
      </c>
      <c r="AS1094" s="11">
        <v>22</v>
      </c>
      <c r="AT1094" s="11">
        <v>29</v>
      </c>
      <c r="AU1094" s="11">
        <v>38</v>
      </c>
      <c r="AV1094" s="11">
        <v>35</v>
      </c>
      <c r="AW1094" s="12">
        <v>32</v>
      </c>
      <c r="AX1094" s="13">
        <v>45</v>
      </c>
      <c r="AY1094" s="13">
        <v>43</v>
      </c>
      <c r="AZ1094" s="13">
        <v>59</v>
      </c>
      <c r="BA1094" s="13">
        <v>58</v>
      </c>
      <c r="BB1094" s="14">
        <v>57</v>
      </c>
      <c r="BC1094" s="19">
        <f t="shared" si="84"/>
        <v>43</v>
      </c>
      <c r="BD1094" s="55">
        <f t="shared" si="82"/>
        <v>0.83890873660279308</v>
      </c>
      <c r="BE1094" s="19">
        <f t="shared" si="83"/>
        <v>0.89210782721662885</v>
      </c>
      <c r="BF1094" s="19">
        <f t="shared" si="85"/>
        <v>0.95594673595323154</v>
      </c>
      <c r="BG1094" s="19">
        <f t="shared" si="86"/>
        <v>0.97722637219876574</v>
      </c>
    </row>
    <row r="1095" spans="1:59">
      <c r="A1095" s="24">
        <v>1094</v>
      </c>
      <c r="B1095" s="31">
        <v>2010115</v>
      </c>
      <c r="C1095" s="32" t="s">
        <v>1093</v>
      </c>
      <c r="D1095" s="21">
        <v>1</v>
      </c>
      <c r="E1095" s="22">
        <v>22</v>
      </c>
      <c r="F1095" s="22">
        <v>24</v>
      </c>
      <c r="G1095" s="22">
        <v>25</v>
      </c>
      <c r="H1095" s="22">
        <v>29</v>
      </c>
      <c r="I1095" s="22">
        <v>33</v>
      </c>
      <c r="J1095" s="23">
        <v>15</v>
      </c>
      <c r="Q1095" s="33"/>
      <c r="R1095" s="33"/>
      <c r="S1095" s="33"/>
      <c r="T1095" s="33"/>
      <c r="U1095" s="33"/>
      <c r="V1095" s="33"/>
      <c r="X1095" s="34"/>
      <c r="Y1095" s="33"/>
      <c r="Z1095" s="33"/>
      <c r="AA1095" s="33"/>
      <c r="AB1095" s="33"/>
      <c r="AC1095" s="35"/>
      <c r="AD1095" s="33"/>
      <c r="AE1095" s="33"/>
      <c r="AF1095" s="33"/>
      <c r="AG1095" s="33"/>
      <c r="AH1095" s="33"/>
      <c r="AI1095" s="33"/>
      <c r="AJ1095" s="36"/>
      <c r="AK1095" s="10">
        <v>5</v>
      </c>
      <c r="AL1095" s="11">
        <v>6</v>
      </c>
      <c r="AM1095" s="11">
        <v>14</v>
      </c>
      <c r="AN1095" s="11">
        <v>14</v>
      </c>
      <c r="AO1095" s="11">
        <v>15</v>
      </c>
      <c r="AP1095" s="11">
        <v>14</v>
      </c>
      <c r="AQ1095" s="11">
        <v>26</v>
      </c>
      <c r="AR1095" s="11">
        <v>24</v>
      </c>
      <c r="AS1095" s="11">
        <v>13</v>
      </c>
      <c r="AT1095" s="11">
        <v>26</v>
      </c>
      <c r="AU1095" s="11">
        <v>43</v>
      </c>
      <c r="AV1095" s="11">
        <v>36</v>
      </c>
      <c r="AW1095" s="12">
        <v>44</v>
      </c>
      <c r="AX1095" s="13">
        <v>38</v>
      </c>
      <c r="AY1095" s="13">
        <v>49</v>
      </c>
      <c r="AZ1095" s="13">
        <v>44</v>
      </c>
      <c r="BA1095" s="13">
        <v>39</v>
      </c>
      <c r="BB1095" s="14">
        <v>34</v>
      </c>
      <c r="BC1095" s="19">
        <f t="shared" si="84"/>
        <v>49</v>
      </c>
      <c r="BD1095" s="55">
        <f t="shared" si="82"/>
        <v>0.86755440077947377</v>
      </c>
      <c r="BE1095" s="19">
        <f t="shared" si="83"/>
        <v>0.91461513478402079</v>
      </c>
      <c r="BF1095" s="19">
        <f t="shared" si="85"/>
        <v>0.95185449821370582</v>
      </c>
      <c r="BG1095" s="19">
        <f t="shared" si="86"/>
        <v>0.97886326729457618</v>
      </c>
    </row>
    <row r="1096" spans="1:59">
      <c r="A1096" s="24">
        <v>1095</v>
      </c>
      <c r="B1096" s="31">
        <v>2010116</v>
      </c>
      <c r="C1096" s="32" t="s">
        <v>1094</v>
      </c>
      <c r="D1096" s="21">
        <v>5</v>
      </c>
      <c r="E1096" s="22">
        <v>9</v>
      </c>
      <c r="F1096" s="22">
        <v>10</v>
      </c>
      <c r="G1096" s="22">
        <v>20</v>
      </c>
      <c r="H1096" s="22">
        <v>22</v>
      </c>
      <c r="I1096" s="22">
        <v>26</v>
      </c>
      <c r="J1096" s="23">
        <v>7</v>
      </c>
      <c r="Q1096" s="33"/>
      <c r="R1096" s="33"/>
      <c r="S1096" s="33"/>
      <c r="T1096" s="33"/>
      <c r="U1096" s="33"/>
      <c r="V1096" s="33"/>
      <c r="X1096" s="34"/>
      <c r="Y1096" s="33"/>
      <c r="Z1096" s="33"/>
      <c r="AA1096" s="33"/>
      <c r="AB1096" s="33"/>
      <c r="AC1096" s="35"/>
      <c r="AD1096" s="33"/>
      <c r="AE1096" s="33"/>
      <c r="AF1096" s="33"/>
      <c r="AG1096" s="33"/>
      <c r="AH1096" s="33"/>
      <c r="AI1096" s="33"/>
      <c r="AJ1096" s="36"/>
      <c r="AK1096" s="10">
        <v>8</v>
      </c>
      <c r="AL1096" s="11">
        <v>8</v>
      </c>
      <c r="AM1096" s="11">
        <v>7</v>
      </c>
      <c r="AN1096" s="11">
        <v>20</v>
      </c>
      <c r="AO1096" s="11">
        <v>22</v>
      </c>
      <c r="AP1096" s="11">
        <v>20</v>
      </c>
      <c r="AQ1096" s="11">
        <v>20</v>
      </c>
      <c r="AR1096" s="11">
        <v>22</v>
      </c>
      <c r="AS1096" s="11">
        <v>37</v>
      </c>
      <c r="AT1096" s="11">
        <v>44</v>
      </c>
      <c r="AU1096" s="11">
        <v>40</v>
      </c>
      <c r="AV1096" s="11">
        <v>50</v>
      </c>
      <c r="AW1096" s="12">
        <v>47</v>
      </c>
      <c r="AX1096" s="13">
        <v>44</v>
      </c>
      <c r="AY1096" s="13">
        <v>41</v>
      </c>
      <c r="AZ1096" s="13">
        <v>38</v>
      </c>
      <c r="BA1096" s="13">
        <v>35</v>
      </c>
      <c r="BB1096" s="14">
        <v>32</v>
      </c>
      <c r="BC1096" s="19">
        <f t="shared" si="84"/>
        <v>41</v>
      </c>
      <c r="BD1096" s="55">
        <f t="shared" si="82"/>
        <v>0.90029230269568039</v>
      </c>
      <c r="BE1096" s="19">
        <f t="shared" si="83"/>
        <v>0.89210782721662885</v>
      </c>
      <c r="BF1096" s="19">
        <f t="shared" si="85"/>
        <v>0.94448847028255922</v>
      </c>
      <c r="BG1096" s="19">
        <f t="shared" si="86"/>
        <v>0.9784540435206236</v>
      </c>
    </row>
    <row r="1097" spans="1:59">
      <c r="A1097" s="24">
        <v>1096</v>
      </c>
      <c r="B1097" s="31">
        <v>2010117</v>
      </c>
      <c r="C1097" s="32" t="s">
        <v>1095</v>
      </c>
      <c r="D1097" s="21">
        <v>1</v>
      </c>
      <c r="E1097" s="22">
        <v>8</v>
      </c>
      <c r="F1097" s="22">
        <v>20</v>
      </c>
      <c r="G1097" s="22">
        <v>22</v>
      </c>
      <c r="H1097" s="22">
        <v>24</v>
      </c>
      <c r="I1097" s="22">
        <v>28</v>
      </c>
      <c r="J1097" s="23">
        <v>1</v>
      </c>
      <c r="Q1097" s="33"/>
      <c r="R1097" s="33"/>
      <c r="S1097" s="33"/>
      <c r="T1097" s="33"/>
      <c r="U1097" s="33"/>
      <c r="V1097" s="33"/>
      <c r="X1097" s="34"/>
      <c r="Y1097" s="33"/>
      <c r="Z1097" s="33"/>
      <c r="AA1097" s="33"/>
      <c r="AB1097" s="33"/>
      <c r="AC1097" s="35"/>
      <c r="AD1097" s="33"/>
      <c r="AE1097" s="33"/>
      <c r="AF1097" s="33"/>
      <c r="AG1097" s="33"/>
      <c r="AH1097" s="33"/>
      <c r="AI1097" s="33"/>
      <c r="AJ1097" s="36"/>
      <c r="AK1097" s="10">
        <v>7</v>
      </c>
      <c r="AL1097" s="11">
        <v>3</v>
      </c>
      <c r="AM1097" s="11">
        <v>13</v>
      </c>
      <c r="AN1097" s="11">
        <v>13</v>
      </c>
      <c r="AO1097" s="11">
        <v>12</v>
      </c>
      <c r="AP1097" s="11">
        <v>15</v>
      </c>
      <c r="AQ1097" s="11">
        <v>22</v>
      </c>
      <c r="AR1097" s="11">
        <v>23</v>
      </c>
      <c r="AS1097" s="11">
        <v>26</v>
      </c>
      <c r="AT1097" s="11">
        <v>31</v>
      </c>
      <c r="AU1097" s="11">
        <v>38</v>
      </c>
      <c r="AV1097" s="11">
        <v>33</v>
      </c>
      <c r="AW1097" s="12">
        <v>43</v>
      </c>
      <c r="AX1097" s="13">
        <v>39</v>
      </c>
      <c r="AY1097" s="13">
        <v>35</v>
      </c>
      <c r="AZ1097" s="13">
        <v>31</v>
      </c>
      <c r="BA1097" s="13">
        <v>27</v>
      </c>
      <c r="BB1097" s="14">
        <v>23</v>
      </c>
      <c r="BC1097" s="19">
        <f t="shared" si="84"/>
        <v>35</v>
      </c>
      <c r="BD1097" s="55">
        <f t="shared" si="82"/>
        <v>0.87164663851899971</v>
      </c>
      <c r="BE1097" s="19">
        <f t="shared" si="83"/>
        <v>0.84913933095160765</v>
      </c>
      <c r="BF1097" s="19">
        <f t="shared" si="85"/>
        <v>0.93057486196817141</v>
      </c>
      <c r="BG1097" s="19">
        <f t="shared" si="86"/>
        <v>0.97477102955505035</v>
      </c>
    </row>
    <row r="1098" spans="1:59">
      <c r="A1098" s="24">
        <v>1097</v>
      </c>
      <c r="B1098" s="31">
        <v>2010118</v>
      </c>
      <c r="C1098" s="32" t="s">
        <v>1096</v>
      </c>
      <c r="D1098" s="21">
        <v>5</v>
      </c>
      <c r="E1098" s="22">
        <v>8</v>
      </c>
      <c r="F1098" s="22">
        <v>11</v>
      </c>
      <c r="G1098" s="22">
        <v>13</v>
      </c>
      <c r="H1098" s="22">
        <v>15</v>
      </c>
      <c r="I1098" s="22">
        <v>25</v>
      </c>
      <c r="J1098" s="23">
        <v>5</v>
      </c>
      <c r="Q1098" s="33"/>
      <c r="R1098" s="33"/>
      <c r="S1098" s="33"/>
      <c r="T1098" s="33"/>
      <c r="U1098" s="33"/>
      <c r="V1098" s="33"/>
      <c r="X1098" s="34"/>
      <c r="Y1098" s="33"/>
      <c r="Z1098" s="33"/>
      <c r="AA1098" s="33"/>
      <c r="AB1098" s="33"/>
      <c r="AC1098" s="35"/>
      <c r="AD1098" s="33"/>
      <c r="AE1098" s="33"/>
      <c r="AF1098" s="33"/>
      <c r="AG1098" s="33"/>
      <c r="AH1098" s="33"/>
      <c r="AI1098" s="33"/>
      <c r="AJ1098" s="36"/>
      <c r="AK1098" s="10">
        <v>8</v>
      </c>
      <c r="AL1098" s="11">
        <v>9</v>
      </c>
      <c r="AM1098" s="11">
        <v>7</v>
      </c>
      <c r="AN1098" s="11">
        <v>17</v>
      </c>
      <c r="AO1098" s="11">
        <v>21</v>
      </c>
      <c r="AP1098" s="11">
        <v>21</v>
      </c>
      <c r="AQ1098" s="11">
        <v>32</v>
      </c>
      <c r="AR1098" s="11">
        <v>27</v>
      </c>
      <c r="AS1098" s="11">
        <v>22</v>
      </c>
      <c r="AT1098" s="11">
        <v>29</v>
      </c>
      <c r="AU1098" s="11">
        <v>38</v>
      </c>
      <c r="AV1098" s="11">
        <v>49</v>
      </c>
      <c r="AW1098" s="12">
        <v>47</v>
      </c>
      <c r="AX1098" s="13">
        <v>61</v>
      </c>
      <c r="AY1098" s="13">
        <v>60</v>
      </c>
      <c r="AZ1098" s="13">
        <v>59</v>
      </c>
      <c r="BA1098" s="13">
        <v>58</v>
      </c>
      <c r="BB1098" s="14">
        <v>57</v>
      </c>
      <c r="BC1098" s="19">
        <f t="shared" si="84"/>
        <v>60</v>
      </c>
      <c r="BD1098" s="55">
        <f t="shared" si="82"/>
        <v>0.93303020461188702</v>
      </c>
      <c r="BE1098" s="19">
        <f t="shared" si="83"/>
        <v>0.91052289704449496</v>
      </c>
      <c r="BF1098" s="19">
        <f t="shared" si="85"/>
        <v>0.92811951932445602</v>
      </c>
      <c r="BG1098" s="19">
        <f t="shared" si="86"/>
        <v>0.98418317635595975</v>
      </c>
    </row>
    <row r="1099" spans="1:59">
      <c r="A1099" s="24">
        <v>1098</v>
      </c>
      <c r="B1099" s="31">
        <v>2010119</v>
      </c>
      <c r="C1099" s="32" t="s">
        <v>1097</v>
      </c>
      <c r="D1099" s="21">
        <v>7</v>
      </c>
      <c r="E1099" s="22">
        <v>17</v>
      </c>
      <c r="F1099" s="22">
        <v>25</v>
      </c>
      <c r="G1099" s="22">
        <v>27</v>
      </c>
      <c r="H1099" s="22">
        <v>30</v>
      </c>
      <c r="I1099" s="22">
        <v>31</v>
      </c>
      <c r="J1099" s="23">
        <v>9</v>
      </c>
      <c r="Q1099" s="33"/>
      <c r="R1099" s="33"/>
      <c r="S1099" s="33"/>
      <c r="T1099" s="33"/>
      <c r="U1099" s="33"/>
      <c r="V1099" s="33"/>
      <c r="X1099" s="34"/>
      <c r="Y1099" s="33"/>
      <c r="Z1099" s="33"/>
      <c r="AA1099" s="33"/>
      <c r="AB1099" s="33"/>
      <c r="AC1099" s="35"/>
      <c r="AD1099" s="33"/>
      <c r="AE1099" s="33"/>
      <c r="AF1099" s="33"/>
      <c r="AG1099" s="33"/>
      <c r="AH1099" s="33"/>
      <c r="AI1099" s="33"/>
      <c r="AJ1099" s="36"/>
      <c r="AK1099" s="10">
        <v>5</v>
      </c>
      <c r="AL1099" s="11">
        <v>13</v>
      </c>
      <c r="AM1099" s="11">
        <v>7</v>
      </c>
      <c r="AN1099" s="11">
        <v>11</v>
      </c>
      <c r="AO1099" s="11">
        <v>18</v>
      </c>
      <c r="AP1099" s="11">
        <v>25</v>
      </c>
      <c r="AQ1099" s="11">
        <v>29</v>
      </c>
      <c r="AR1099" s="11">
        <v>27</v>
      </c>
      <c r="AS1099" s="11">
        <v>38</v>
      </c>
      <c r="AT1099" s="11">
        <v>29</v>
      </c>
      <c r="AU1099" s="11">
        <v>33</v>
      </c>
      <c r="AV1099" s="11">
        <v>39</v>
      </c>
      <c r="AW1099" s="12">
        <v>32</v>
      </c>
      <c r="AX1099" s="13">
        <v>57</v>
      </c>
      <c r="AY1099" s="13">
        <v>52</v>
      </c>
      <c r="AZ1099" s="13">
        <v>65</v>
      </c>
      <c r="BA1099" s="13">
        <v>61</v>
      </c>
      <c r="BB1099" s="14">
        <v>57</v>
      </c>
      <c r="BC1099" s="19">
        <f t="shared" si="84"/>
        <v>52</v>
      </c>
      <c r="BD1099" s="55">
        <f t="shared" si="82"/>
        <v>0.96986034426761936</v>
      </c>
      <c r="BE1099" s="19">
        <f t="shared" si="83"/>
        <v>0.90438454043520633</v>
      </c>
      <c r="BF1099" s="19">
        <f t="shared" si="85"/>
        <v>0.92648262422864569</v>
      </c>
      <c r="BG1099" s="19">
        <f t="shared" si="86"/>
        <v>0.98254628126014942</v>
      </c>
    </row>
    <row r="1100" spans="1:59">
      <c r="A1100" s="24">
        <v>1099</v>
      </c>
      <c r="B1100" s="31">
        <v>2010120</v>
      </c>
      <c r="C1100" s="32" t="s">
        <v>1098</v>
      </c>
      <c r="D1100" s="21">
        <v>1</v>
      </c>
      <c r="E1100" s="22">
        <v>2</v>
      </c>
      <c r="F1100" s="22">
        <v>5</v>
      </c>
      <c r="G1100" s="22">
        <v>6</v>
      </c>
      <c r="H1100" s="22">
        <v>10</v>
      </c>
      <c r="I1100" s="22">
        <v>29</v>
      </c>
      <c r="J1100" s="23">
        <v>16</v>
      </c>
      <c r="Q1100" s="33"/>
      <c r="R1100" s="33"/>
      <c r="S1100" s="33"/>
      <c r="T1100" s="33"/>
      <c r="U1100" s="33"/>
      <c r="V1100" s="33"/>
      <c r="X1100" s="34"/>
      <c r="Y1100" s="33"/>
      <c r="Z1100" s="33"/>
      <c r="AA1100" s="33"/>
      <c r="AB1100" s="33"/>
      <c r="AC1100" s="35"/>
      <c r="AD1100" s="33"/>
      <c r="AE1100" s="33"/>
      <c r="AF1100" s="33"/>
      <c r="AG1100" s="33"/>
      <c r="AH1100" s="33"/>
      <c r="AI1100" s="33"/>
      <c r="AJ1100" s="36"/>
      <c r="AK1100" s="10">
        <v>8</v>
      </c>
      <c r="AL1100" s="11">
        <v>9</v>
      </c>
      <c r="AM1100" s="11">
        <v>8</v>
      </c>
      <c r="AN1100" s="11">
        <v>17</v>
      </c>
      <c r="AO1100" s="11">
        <v>18</v>
      </c>
      <c r="AP1100" s="11">
        <v>21</v>
      </c>
      <c r="AQ1100" s="11">
        <v>17</v>
      </c>
      <c r="AR1100" s="11">
        <v>23</v>
      </c>
      <c r="AS1100" s="11">
        <v>31</v>
      </c>
      <c r="AT1100" s="11">
        <v>29</v>
      </c>
      <c r="AU1100" s="11">
        <v>27</v>
      </c>
      <c r="AV1100" s="11">
        <v>25</v>
      </c>
      <c r="AW1100" s="12">
        <v>38</v>
      </c>
      <c r="AX1100" s="13">
        <v>37</v>
      </c>
      <c r="AY1100" s="13">
        <v>36</v>
      </c>
      <c r="AZ1100" s="13">
        <v>35</v>
      </c>
      <c r="BA1100" s="13">
        <v>34</v>
      </c>
      <c r="BB1100" s="14">
        <v>33</v>
      </c>
      <c r="BC1100" s="19">
        <f t="shared" si="84"/>
        <v>36</v>
      </c>
      <c r="BD1100" s="55">
        <f t="shared" si="82"/>
        <v>0.91666125365378359</v>
      </c>
      <c r="BE1100" s="19">
        <f t="shared" si="83"/>
        <v>0.89210782721662885</v>
      </c>
      <c r="BF1100" s="19">
        <f t="shared" si="85"/>
        <v>0.91175056836635271</v>
      </c>
      <c r="BG1100" s="19">
        <f t="shared" si="86"/>
        <v>0.96986034426761936</v>
      </c>
    </row>
    <row r="1101" spans="1:59">
      <c r="A1101" s="24">
        <v>1100</v>
      </c>
      <c r="B1101" s="31">
        <v>2010121</v>
      </c>
      <c r="C1101" s="32" t="s">
        <v>1099</v>
      </c>
      <c r="D1101" s="21">
        <v>8</v>
      </c>
      <c r="E1101" s="22">
        <v>11</v>
      </c>
      <c r="F1101" s="22">
        <v>13</v>
      </c>
      <c r="G1101" s="22">
        <v>18</v>
      </c>
      <c r="H1101" s="22">
        <v>25</v>
      </c>
      <c r="I1101" s="22">
        <v>30</v>
      </c>
      <c r="J1101" s="23">
        <v>15</v>
      </c>
      <c r="Q1101" s="33"/>
      <c r="R1101" s="33"/>
      <c r="S1101" s="33"/>
      <c r="T1101" s="33"/>
      <c r="U1101" s="33"/>
      <c r="V1101" s="33"/>
      <c r="X1101" s="34"/>
      <c r="Y1101" s="33"/>
      <c r="Z1101" s="33"/>
      <c r="AA1101" s="33"/>
      <c r="AB1101" s="33"/>
      <c r="AC1101" s="35"/>
      <c r="AD1101" s="33"/>
      <c r="AE1101" s="33"/>
      <c r="AF1101" s="33"/>
      <c r="AG1101" s="33"/>
      <c r="AH1101" s="33"/>
      <c r="AI1101" s="33"/>
      <c r="AJ1101" s="36"/>
      <c r="AK1101" s="10">
        <v>6</v>
      </c>
      <c r="AL1101" s="11">
        <v>9</v>
      </c>
      <c r="AM1101" s="11">
        <v>10</v>
      </c>
      <c r="AN1101" s="11">
        <v>9</v>
      </c>
      <c r="AO1101" s="11">
        <v>21</v>
      </c>
      <c r="AP1101" s="11">
        <v>17</v>
      </c>
      <c r="AQ1101" s="11">
        <v>24</v>
      </c>
      <c r="AR1101" s="11">
        <v>25</v>
      </c>
      <c r="AS1101" s="11">
        <v>28</v>
      </c>
      <c r="AT1101" s="11">
        <v>33</v>
      </c>
      <c r="AU1101" s="11">
        <v>40</v>
      </c>
      <c r="AV1101" s="11">
        <v>49</v>
      </c>
      <c r="AW1101" s="12">
        <v>45</v>
      </c>
      <c r="AX1101" s="13">
        <v>57</v>
      </c>
      <c r="AY1101" s="13">
        <v>54</v>
      </c>
      <c r="AZ1101" s="13">
        <v>51</v>
      </c>
      <c r="BA1101" s="13">
        <v>67</v>
      </c>
      <c r="BB1101" s="14">
        <v>65</v>
      </c>
      <c r="BC1101" s="19">
        <f t="shared" si="84"/>
        <v>54</v>
      </c>
      <c r="BD1101" s="55">
        <f t="shared" ref="BD1101:BD1164" si="87">IF($B1101="","",SUM($BC1097:$BC1101)/5/$BM$3)</f>
        <v>0.96986034426761936</v>
      </c>
      <c r="BE1101" s="19">
        <f t="shared" ref="BE1101:BE1164" si="88">IF($B1101="","",SUM($BC1092:$BC1101)/10/$BM$3)</f>
        <v>0.93507632348164993</v>
      </c>
      <c r="BF1101" s="19">
        <f t="shared" si="85"/>
        <v>0.91747970120168887</v>
      </c>
      <c r="BG1101" s="19">
        <f t="shared" si="86"/>
        <v>0.97395258200714518</v>
      </c>
    </row>
    <row r="1102" spans="1:59">
      <c r="A1102" s="24">
        <v>1101</v>
      </c>
      <c r="B1102" s="31">
        <v>2010122</v>
      </c>
      <c r="C1102" s="32" t="s">
        <v>1100</v>
      </c>
      <c r="D1102" s="21">
        <v>2</v>
      </c>
      <c r="E1102" s="22">
        <v>9</v>
      </c>
      <c r="F1102" s="22">
        <v>12</v>
      </c>
      <c r="G1102" s="22">
        <v>16</v>
      </c>
      <c r="H1102" s="22">
        <v>25</v>
      </c>
      <c r="I1102" s="22">
        <v>27</v>
      </c>
      <c r="J1102" s="23">
        <v>6</v>
      </c>
      <c r="Q1102" s="33"/>
      <c r="R1102" s="33"/>
      <c r="S1102" s="33"/>
      <c r="T1102" s="33"/>
      <c r="U1102" s="33"/>
      <c r="V1102" s="33"/>
      <c r="X1102" s="34"/>
      <c r="Y1102" s="33"/>
      <c r="Z1102" s="33"/>
      <c r="AA1102" s="33"/>
      <c r="AB1102" s="33"/>
      <c r="AC1102" s="35"/>
      <c r="AD1102" s="33"/>
      <c r="AE1102" s="33"/>
      <c r="AF1102" s="33"/>
      <c r="AG1102" s="33"/>
      <c r="AH1102" s="33"/>
      <c r="AI1102" s="33"/>
      <c r="AJ1102" s="36"/>
      <c r="AK1102" s="10">
        <v>4</v>
      </c>
      <c r="AL1102" s="11">
        <v>7</v>
      </c>
      <c r="AM1102" s="11">
        <v>11</v>
      </c>
      <c r="AN1102" s="11">
        <v>13</v>
      </c>
      <c r="AO1102" s="11">
        <v>21</v>
      </c>
      <c r="AP1102" s="11">
        <v>11</v>
      </c>
      <c r="AQ1102" s="11">
        <v>19</v>
      </c>
      <c r="AR1102" s="11">
        <v>31</v>
      </c>
      <c r="AS1102" s="11">
        <v>25</v>
      </c>
      <c r="AT1102" s="11">
        <v>19</v>
      </c>
      <c r="AU1102" s="11">
        <v>39</v>
      </c>
      <c r="AV1102" s="11">
        <v>49</v>
      </c>
      <c r="AW1102" s="12">
        <v>46</v>
      </c>
      <c r="AX1102" s="13">
        <v>43</v>
      </c>
      <c r="AY1102" s="13">
        <v>57</v>
      </c>
      <c r="AZ1102" s="13">
        <v>55</v>
      </c>
      <c r="BA1102" s="13">
        <v>53</v>
      </c>
      <c r="BB1102" s="14">
        <v>51</v>
      </c>
      <c r="BC1102" s="19">
        <f t="shared" si="84"/>
        <v>57</v>
      </c>
      <c r="BD1102" s="55">
        <f t="shared" si="87"/>
        <v>1.0598895745371872</v>
      </c>
      <c r="BE1102" s="19">
        <f t="shared" si="88"/>
        <v>0.96576810652809364</v>
      </c>
      <c r="BF1102" s="19">
        <f t="shared" si="85"/>
        <v>0.92566417668074052</v>
      </c>
      <c r="BG1102" s="19">
        <f t="shared" si="86"/>
        <v>0.9759987008769081</v>
      </c>
    </row>
    <row r="1103" spans="1:59">
      <c r="A1103" s="24">
        <v>1102</v>
      </c>
      <c r="B1103" s="31">
        <v>2010123</v>
      </c>
      <c r="C1103" s="32" t="s">
        <v>1101</v>
      </c>
      <c r="D1103" s="21">
        <v>6</v>
      </c>
      <c r="E1103" s="22">
        <v>12</v>
      </c>
      <c r="F1103" s="22">
        <v>15</v>
      </c>
      <c r="G1103" s="22">
        <v>18</v>
      </c>
      <c r="H1103" s="22">
        <v>29</v>
      </c>
      <c r="I1103" s="22">
        <v>32</v>
      </c>
      <c r="J1103" s="23">
        <v>10</v>
      </c>
      <c r="Q1103" s="33"/>
      <c r="R1103" s="33"/>
      <c r="S1103" s="33"/>
      <c r="T1103" s="33"/>
      <c r="U1103" s="33"/>
      <c r="V1103" s="33"/>
      <c r="X1103" s="34"/>
      <c r="Y1103" s="33"/>
      <c r="Z1103" s="33"/>
      <c r="AA1103" s="33"/>
      <c r="AB1103" s="33"/>
      <c r="AC1103" s="35"/>
      <c r="AD1103" s="33"/>
      <c r="AE1103" s="33"/>
      <c r="AF1103" s="33"/>
      <c r="AG1103" s="33"/>
      <c r="AH1103" s="33"/>
      <c r="AI1103" s="33"/>
      <c r="AJ1103" s="36"/>
      <c r="AK1103" s="10">
        <v>4</v>
      </c>
      <c r="AL1103" s="11">
        <v>8</v>
      </c>
      <c r="AM1103" s="11">
        <v>12</v>
      </c>
      <c r="AN1103" s="11">
        <v>10</v>
      </c>
      <c r="AO1103" s="11">
        <v>21</v>
      </c>
      <c r="AP1103" s="11">
        <v>24</v>
      </c>
      <c r="AQ1103" s="11">
        <v>22</v>
      </c>
      <c r="AR1103" s="11">
        <v>32</v>
      </c>
      <c r="AS1103" s="11">
        <v>35</v>
      </c>
      <c r="AT1103" s="11">
        <v>28</v>
      </c>
      <c r="AU1103" s="11">
        <v>34</v>
      </c>
      <c r="AV1103" s="11">
        <v>28</v>
      </c>
      <c r="AW1103" s="12">
        <v>37</v>
      </c>
      <c r="AX1103" s="13">
        <v>48</v>
      </c>
      <c r="AY1103" s="13">
        <v>61</v>
      </c>
      <c r="AZ1103" s="13">
        <v>58</v>
      </c>
      <c r="BA1103" s="13">
        <v>74</v>
      </c>
      <c r="BB1103" s="14">
        <v>72</v>
      </c>
      <c r="BC1103" s="19">
        <f t="shared" si="84"/>
        <v>61</v>
      </c>
      <c r="BD1103" s="55">
        <f t="shared" si="87"/>
        <v>1.0639818122767133</v>
      </c>
      <c r="BE1103" s="19">
        <f t="shared" si="88"/>
        <v>0.99850600844430004</v>
      </c>
      <c r="BF1103" s="19">
        <f t="shared" si="85"/>
        <v>0.92975641442026624</v>
      </c>
      <c r="BG1103" s="19">
        <f t="shared" si="86"/>
        <v>0.98050016239038651</v>
      </c>
    </row>
    <row r="1104" spans="1:59">
      <c r="A1104" s="24">
        <v>1103</v>
      </c>
      <c r="B1104" s="31">
        <v>2010124</v>
      </c>
      <c r="C1104" s="32" t="s">
        <v>1102</v>
      </c>
      <c r="D1104" s="21">
        <v>2</v>
      </c>
      <c r="E1104" s="22">
        <v>6</v>
      </c>
      <c r="F1104" s="22">
        <v>8</v>
      </c>
      <c r="G1104" s="22">
        <v>11</v>
      </c>
      <c r="H1104" s="22">
        <v>12</v>
      </c>
      <c r="I1104" s="22">
        <v>25</v>
      </c>
      <c r="J1104" s="23">
        <v>2</v>
      </c>
      <c r="Q1104" s="33"/>
      <c r="R1104" s="33"/>
      <c r="S1104" s="33"/>
      <c r="T1104" s="33"/>
      <c r="U1104" s="33"/>
      <c r="V1104" s="33"/>
      <c r="X1104" s="34"/>
      <c r="Y1104" s="33"/>
      <c r="Z1104" s="33"/>
      <c r="AA1104" s="33"/>
      <c r="AB1104" s="33"/>
      <c r="AC1104" s="35"/>
      <c r="AD1104" s="33"/>
      <c r="AE1104" s="33"/>
      <c r="AF1104" s="33"/>
      <c r="AG1104" s="33"/>
      <c r="AH1104" s="33"/>
      <c r="AI1104" s="33"/>
      <c r="AJ1104" s="36"/>
      <c r="AK1104" s="10">
        <v>7</v>
      </c>
      <c r="AL1104" s="11">
        <v>8</v>
      </c>
      <c r="AM1104" s="11">
        <v>9</v>
      </c>
      <c r="AN1104" s="11">
        <v>10</v>
      </c>
      <c r="AO1104" s="11">
        <v>22</v>
      </c>
      <c r="AP1104" s="11">
        <v>16</v>
      </c>
      <c r="AQ1104" s="11">
        <v>28</v>
      </c>
      <c r="AR1104" s="11">
        <v>24</v>
      </c>
      <c r="AS1104" s="11">
        <v>20</v>
      </c>
      <c r="AT1104" s="11">
        <v>28</v>
      </c>
      <c r="AU1104" s="11">
        <v>51</v>
      </c>
      <c r="AV1104" s="11">
        <v>50</v>
      </c>
      <c r="AW1104" s="12">
        <v>49</v>
      </c>
      <c r="AX1104" s="13">
        <v>48</v>
      </c>
      <c r="AY1104" s="13">
        <v>47</v>
      </c>
      <c r="AZ1104" s="13">
        <v>46</v>
      </c>
      <c r="BA1104" s="13">
        <v>45</v>
      </c>
      <c r="BB1104" s="14">
        <v>44</v>
      </c>
      <c r="BC1104" s="19">
        <f t="shared" si="84"/>
        <v>47</v>
      </c>
      <c r="BD1104" s="55">
        <f t="shared" si="87"/>
        <v>1.0435206235790842</v>
      </c>
      <c r="BE1104" s="19">
        <f t="shared" si="88"/>
        <v>1.0066904839233517</v>
      </c>
      <c r="BF1104" s="19">
        <f t="shared" si="85"/>
        <v>0.93794088989931801</v>
      </c>
      <c r="BG1104" s="19">
        <f t="shared" si="86"/>
        <v>0.98868463786943817</v>
      </c>
    </row>
    <row r="1105" spans="1:59">
      <c r="A1105" s="24">
        <v>1104</v>
      </c>
      <c r="B1105" s="31">
        <v>2010125</v>
      </c>
      <c r="C1105" s="32" t="s">
        <v>1103</v>
      </c>
      <c r="D1105" s="21">
        <v>6</v>
      </c>
      <c r="E1105" s="22">
        <v>7</v>
      </c>
      <c r="F1105" s="22">
        <v>13</v>
      </c>
      <c r="G1105" s="22">
        <v>23</v>
      </c>
      <c r="H1105" s="22">
        <v>28</v>
      </c>
      <c r="I1105" s="22">
        <v>29</v>
      </c>
      <c r="J1105" s="23">
        <v>9</v>
      </c>
      <c r="Q1105" s="33"/>
      <c r="R1105" s="33"/>
      <c r="S1105" s="33"/>
      <c r="T1105" s="33"/>
      <c r="U1105" s="33"/>
      <c r="V1105" s="33"/>
      <c r="X1105" s="34"/>
      <c r="Y1105" s="33"/>
      <c r="Z1105" s="33"/>
      <c r="AA1105" s="33"/>
      <c r="AB1105" s="33"/>
      <c r="AC1105" s="35"/>
      <c r="AD1105" s="33"/>
      <c r="AE1105" s="33"/>
      <c r="AF1105" s="33"/>
      <c r="AG1105" s="33"/>
      <c r="AH1105" s="33"/>
      <c r="AI1105" s="33"/>
      <c r="AJ1105" s="36"/>
      <c r="AK1105" s="10">
        <v>7</v>
      </c>
      <c r="AL1105" s="11">
        <v>10</v>
      </c>
      <c r="AM1105" s="11">
        <v>16</v>
      </c>
      <c r="AN1105" s="11">
        <v>16</v>
      </c>
      <c r="AO1105" s="11">
        <v>15</v>
      </c>
      <c r="AP1105" s="11">
        <v>34</v>
      </c>
      <c r="AQ1105" s="11">
        <v>25</v>
      </c>
      <c r="AR1105" s="11">
        <v>36</v>
      </c>
      <c r="AS1105" s="11">
        <v>29</v>
      </c>
      <c r="AT1105" s="11">
        <v>34</v>
      </c>
      <c r="AU1105" s="11">
        <v>28</v>
      </c>
      <c r="AV1105" s="11">
        <v>36</v>
      </c>
      <c r="AW1105" s="12">
        <v>61</v>
      </c>
      <c r="AX1105" s="13">
        <v>58</v>
      </c>
      <c r="AY1105" s="13">
        <v>55</v>
      </c>
      <c r="AZ1105" s="13">
        <v>52</v>
      </c>
      <c r="BA1105" s="13">
        <v>49</v>
      </c>
      <c r="BB1105" s="14">
        <v>46</v>
      </c>
      <c r="BC1105" s="19">
        <f t="shared" si="84"/>
        <v>55</v>
      </c>
      <c r="BD1105" s="55">
        <f t="shared" si="87"/>
        <v>1.1212731406300747</v>
      </c>
      <c r="BE1105" s="19">
        <f t="shared" si="88"/>
        <v>1.0189671971419292</v>
      </c>
      <c r="BF1105" s="19">
        <f t="shared" si="85"/>
        <v>0.95103605066580055</v>
      </c>
      <c r="BG1105" s="19">
        <f t="shared" si="86"/>
        <v>0.98704774277362783</v>
      </c>
    </row>
    <row r="1106" spans="1:59">
      <c r="A1106" s="24">
        <v>1105</v>
      </c>
      <c r="B1106" s="31">
        <v>2010126</v>
      </c>
      <c r="C1106" s="32" t="s">
        <v>1104</v>
      </c>
      <c r="D1106" s="21">
        <v>3</v>
      </c>
      <c r="E1106" s="22">
        <v>13</v>
      </c>
      <c r="F1106" s="22">
        <v>18</v>
      </c>
      <c r="G1106" s="22">
        <v>20</v>
      </c>
      <c r="H1106" s="22">
        <v>27</v>
      </c>
      <c r="I1106" s="22">
        <v>28</v>
      </c>
      <c r="J1106" s="23">
        <v>5</v>
      </c>
      <c r="Q1106" s="33"/>
      <c r="R1106" s="33"/>
      <c r="S1106" s="33"/>
      <c r="T1106" s="33"/>
      <c r="U1106" s="33"/>
      <c r="V1106" s="33"/>
      <c r="X1106" s="34"/>
      <c r="Y1106" s="33"/>
      <c r="Z1106" s="33"/>
      <c r="AA1106" s="33"/>
      <c r="AB1106" s="33"/>
      <c r="AC1106" s="35"/>
      <c r="AD1106" s="33"/>
      <c r="AE1106" s="33"/>
      <c r="AF1106" s="33"/>
      <c r="AG1106" s="33"/>
      <c r="AH1106" s="33"/>
      <c r="AI1106" s="33"/>
      <c r="AJ1106" s="36"/>
      <c r="AK1106" s="10">
        <v>4</v>
      </c>
      <c r="AL1106" s="11">
        <v>9</v>
      </c>
      <c r="AM1106" s="11">
        <v>14</v>
      </c>
      <c r="AN1106" s="11">
        <v>13</v>
      </c>
      <c r="AO1106" s="11">
        <v>25</v>
      </c>
      <c r="AP1106" s="11">
        <v>21</v>
      </c>
      <c r="AQ1106" s="11">
        <v>10</v>
      </c>
      <c r="AR1106" s="11">
        <v>29</v>
      </c>
      <c r="AS1106" s="11">
        <v>32</v>
      </c>
      <c r="AT1106" s="11">
        <v>25</v>
      </c>
      <c r="AU1106" s="11">
        <v>18</v>
      </c>
      <c r="AV1106" s="11">
        <v>39</v>
      </c>
      <c r="AW1106" s="12">
        <v>49</v>
      </c>
      <c r="AX1106" s="13">
        <v>45</v>
      </c>
      <c r="AY1106" s="13">
        <v>41</v>
      </c>
      <c r="AZ1106" s="13">
        <v>37</v>
      </c>
      <c r="BA1106" s="13">
        <v>52</v>
      </c>
      <c r="BB1106" s="14">
        <v>49</v>
      </c>
      <c r="BC1106" s="19">
        <f t="shared" si="84"/>
        <v>41</v>
      </c>
      <c r="BD1106" s="55">
        <f t="shared" si="87"/>
        <v>1.0680740500162391</v>
      </c>
      <c r="BE1106" s="19">
        <f t="shared" si="88"/>
        <v>1.0189671971419292</v>
      </c>
      <c r="BF1106" s="19">
        <f t="shared" si="85"/>
        <v>0.95594673595323154</v>
      </c>
      <c r="BG1106" s="19">
        <f t="shared" si="86"/>
        <v>0.9759987008769081</v>
      </c>
    </row>
    <row r="1107" spans="1:59">
      <c r="A1107" s="24">
        <v>1106</v>
      </c>
      <c r="B1107" s="31">
        <v>2010127</v>
      </c>
      <c r="C1107" s="32" t="s">
        <v>1105</v>
      </c>
      <c r="D1107" s="21">
        <v>1</v>
      </c>
      <c r="E1107" s="22">
        <v>4</v>
      </c>
      <c r="F1107" s="22">
        <v>8</v>
      </c>
      <c r="G1107" s="22">
        <v>17</v>
      </c>
      <c r="H1107" s="22">
        <v>25</v>
      </c>
      <c r="I1107" s="22">
        <v>33</v>
      </c>
      <c r="J1107" s="23">
        <v>1</v>
      </c>
      <c r="Q1107" s="33"/>
      <c r="R1107" s="33"/>
      <c r="S1107" s="33"/>
      <c r="T1107" s="33"/>
      <c r="U1107" s="33"/>
      <c r="V1107" s="33"/>
      <c r="X1107" s="34"/>
      <c r="Y1107" s="33"/>
      <c r="Z1107" s="33"/>
      <c r="AA1107" s="33"/>
      <c r="AB1107" s="33"/>
      <c r="AC1107" s="35"/>
      <c r="AD1107" s="33"/>
      <c r="AE1107" s="33"/>
      <c r="AF1107" s="33"/>
      <c r="AG1107" s="33"/>
      <c r="AH1107" s="33"/>
      <c r="AI1107" s="33"/>
      <c r="AJ1107" s="36"/>
      <c r="AK1107" s="10">
        <v>7</v>
      </c>
      <c r="AL1107" s="11">
        <v>4</v>
      </c>
      <c r="AM1107" s="11">
        <v>13</v>
      </c>
      <c r="AN1107" s="11">
        <v>16</v>
      </c>
      <c r="AO1107" s="11">
        <v>18</v>
      </c>
      <c r="AP1107" s="11">
        <v>8</v>
      </c>
      <c r="AQ1107" s="11">
        <v>34</v>
      </c>
      <c r="AR1107" s="11">
        <v>28</v>
      </c>
      <c r="AS1107" s="11">
        <v>22</v>
      </c>
      <c r="AT1107" s="11">
        <v>28</v>
      </c>
      <c r="AU1107" s="11">
        <v>36</v>
      </c>
      <c r="AV1107" s="11">
        <v>32</v>
      </c>
      <c r="AW1107" s="12">
        <v>28</v>
      </c>
      <c r="AX1107" s="13">
        <v>24</v>
      </c>
      <c r="AY1107" s="13">
        <v>37</v>
      </c>
      <c r="AZ1107" s="13">
        <v>52</v>
      </c>
      <c r="BA1107" s="13">
        <v>50</v>
      </c>
      <c r="BB1107" s="14">
        <v>48</v>
      </c>
      <c r="BC1107" s="19">
        <f t="shared" si="84"/>
        <v>37</v>
      </c>
      <c r="BD1107" s="55">
        <f t="shared" si="87"/>
        <v>0.98622929522572267</v>
      </c>
      <c r="BE1107" s="19">
        <f t="shared" si="88"/>
        <v>1.023059434881455</v>
      </c>
      <c r="BF1107" s="19">
        <f t="shared" si="85"/>
        <v>0.94448847028255922</v>
      </c>
      <c r="BG1107" s="19">
        <f t="shared" si="86"/>
        <v>0.97558947710295552</v>
      </c>
    </row>
    <row r="1108" spans="1:59">
      <c r="A1108" s="24">
        <v>1107</v>
      </c>
      <c r="B1108" s="31">
        <v>2010128</v>
      </c>
      <c r="C1108" s="32" t="s">
        <v>1106</v>
      </c>
      <c r="D1108" s="21">
        <v>4</v>
      </c>
      <c r="E1108" s="22">
        <v>11</v>
      </c>
      <c r="F1108" s="22">
        <v>19</v>
      </c>
      <c r="G1108" s="22">
        <v>20</v>
      </c>
      <c r="H1108" s="22">
        <v>24</v>
      </c>
      <c r="I1108" s="22">
        <v>28</v>
      </c>
      <c r="J1108" s="23">
        <v>12</v>
      </c>
      <c r="Q1108" s="33"/>
      <c r="R1108" s="33"/>
      <c r="S1108" s="33"/>
      <c r="T1108" s="33"/>
      <c r="U1108" s="33"/>
      <c r="V1108" s="33"/>
      <c r="X1108" s="34"/>
      <c r="Y1108" s="33"/>
      <c r="Z1108" s="33"/>
      <c r="AA1108" s="33"/>
      <c r="AB1108" s="33"/>
      <c r="AC1108" s="35"/>
      <c r="AD1108" s="33"/>
      <c r="AE1108" s="33"/>
      <c r="AF1108" s="33"/>
      <c r="AG1108" s="33"/>
      <c r="AH1108" s="33"/>
      <c r="AI1108" s="33"/>
      <c r="AJ1108" s="36"/>
      <c r="AK1108" s="10">
        <v>7</v>
      </c>
      <c r="AL1108" s="11">
        <v>6</v>
      </c>
      <c r="AM1108" s="11">
        <v>16</v>
      </c>
      <c r="AN1108" s="11">
        <v>16</v>
      </c>
      <c r="AO1108" s="11">
        <v>22</v>
      </c>
      <c r="AP1108" s="11">
        <v>18</v>
      </c>
      <c r="AQ1108" s="11">
        <v>16</v>
      </c>
      <c r="AR1108" s="11">
        <v>26</v>
      </c>
      <c r="AS1108" s="11">
        <v>29</v>
      </c>
      <c r="AT1108" s="11">
        <v>34</v>
      </c>
      <c r="AU1108" s="11">
        <v>41</v>
      </c>
      <c r="AV1108" s="11">
        <v>36</v>
      </c>
      <c r="AW1108" s="12">
        <v>46</v>
      </c>
      <c r="AX1108" s="13">
        <v>42</v>
      </c>
      <c r="AY1108" s="13">
        <v>38</v>
      </c>
      <c r="AZ1108" s="13">
        <v>34</v>
      </c>
      <c r="BA1108" s="13">
        <v>30</v>
      </c>
      <c r="BB1108" s="14">
        <v>46</v>
      </c>
      <c r="BC1108" s="19">
        <f t="shared" si="84"/>
        <v>38</v>
      </c>
      <c r="BD1108" s="55">
        <f t="shared" si="87"/>
        <v>0.89210782721662885</v>
      </c>
      <c r="BE1108" s="19">
        <f t="shared" si="88"/>
        <v>0.9780448197466709</v>
      </c>
      <c r="BF1108" s="19">
        <f t="shared" si="85"/>
        <v>0.93630399480350757</v>
      </c>
      <c r="BG1108" s="19">
        <f t="shared" si="86"/>
        <v>0.97886326729457618</v>
      </c>
    </row>
    <row r="1109" spans="1:59">
      <c r="A1109" s="24">
        <v>1108</v>
      </c>
      <c r="B1109" s="31">
        <v>2010129</v>
      </c>
      <c r="C1109" s="32" t="s">
        <v>1107</v>
      </c>
      <c r="D1109" s="21">
        <v>4</v>
      </c>
      <c r="E1109" s="22">
        <v>8</v>
      </c>
      <c r="F1109" s="22">
        <v>14</v>
      </c>
      <c r="G1109" s="22">
        <v>25</v>
      </c>
      <c r="H1109" s="22">
        <v>28</v>
      </c>
      <c r="I1109" s="22">
        <v>32</v>
      </c>
      <c r="J1109" s="23">
        <v>16</v>
      </c>
      <c r="Q1109" s="33"/>
      <c r="R1109" s="33"/>
      <c r="S1109" s="33"/>
      <c r="T1109" s="33"/>
      <c r="U1109" s="33"/>
      <c r="V1109" s="33"/>
      <c r="X1109" s="34"/>
      <c r="Y1109" s="33"/>
      <c r="Z1109" s="33"/>
      <c r="AA1109" s="33"/>
      <c r="AB1109" s="33"/>
      <c r="AC1109" s="35"/>
      <c r="AD1109" s="33"/>
      <c r="AE1109" s="33"/>
      <c r="AF1109" s="33"/>
      <c r="AG1109" s="33"/>
      <c r="AH1109" s="33"/>
      <c r="AI1109" s="33"/>
      <c r="AJ1109" s="36"/>
      <c r="AK1109" s="10">
        <v>9</v>
      </c>
      <c r="AL1109" s="11">
        <v>3</v>
      </c>
      <c r="AM1109" s="11">
        <v>16</v>
      </c>
      <c r="AN1109" s="11">
        <v>15</v>
      </c>
      <c r="AO1109" s="11">
        <v>13</v>
      </c>
      <c r="AP1109" s="11">
        <v>15</v>
      </c>
      <c r="AQ1109" s="11">
        <v>30</v>
      </c>
      <c r="AR1109" s="11">
        <v>31</v>
      </c>
      <c r="AS1109" s="11">
        <v>34</v>
      </c>
      <c r="AT1109" s="11">
        <v>27</v>
      </c>
      <c r="AU1109" s="11">
        <v>33</v>
      </c>
      <c r="AV1109" s="11">
        <v>27</v>
      </c>
      <c r="AW1109" s="12">
        <v>51</v>
      </c>
      <c r="AX1109" s="13">
        <v>47</v>
      </c>
      <c r="AY1109" s="13">
        <v>60</v>
      </c>
      <c r="AZ1109" s="13">
        <v>57</v>
      </c>
      <c r="BA1109" s="13">
        <v>54</v>
      </c>
      <c r="BB1109" s="14">
        <v>51</v>
      </c>
      <c r="BC1109" s="19">
        <f t="shared" si="84"/>
        <v>60</v>
      </c>
      <c r="BD1109" s="55">
        <f t="shared" si="87"/>
        <v>0.9453069178304645</v>
      </c>
      <c r="BE1109" s="19">
        <f t="shared" si="88"/>
        <v>0.99441377070477432</v>
      </c>
      <c r="BF1109" s="19">
        <f t="shared" si="85"/>
        <v>0.94858070802208505</v>
      </c>
      <c r="BG1109" s="19">
        <f t="shared" si="86"/>
        <v>0.98254628126014942</v>
      </c>
    </row>
    <row r="1110" spans="1:59">
      <c r="A1110" s="24">
        <v>1109</v>
      </c>
      <c r="B1110" s="31">
        <v>2010130</v>
      </c>
      <c r="C1110" s="32" t="s">
        <v>1108</v>
      </c>
      <c r="D1110" s="21">
        <v>1</v>
      </c>
      <c r="E1110" s="22">
        <v>2</v>
      </c>
      <c r="F1110" s="22">
        <v>7</v>
      </c>
      <c r="G1110" s="22">
        <v>15</v>
      </c>
      <c r="H1110" s="22">
        <v>21</v>
      </c>
      <c r="I1110" s="22">
        <v>31</v>
      </c>
      <c r="J1110" s="23">
        <v>16</v>
      </c>
      <c r="Q1110" s="33"/>
      <c r="R1110" s="33"/>
      <c r="S1110" s="33"/>
      <c r="T1110" s="33"/>
      <c r="U1110" s="33"/>
      <c r="V1110" s="33"/>
      <c r="X1110" s="34"/>
      <c r="Y1110" s="33"/>
      <c r="Z1110" s="33"/>
      <c r="AA1110" s="33"/>
      <c r="AB1110" s="33"/>
      <c r="AC1110" s="35"/>
      <c r="AD1110" s="33"/>
      <c r="AE1110" s="33"/>
      <c r="AF1110" s="33"/>
      <c r="AG1110" s="33"/>
      <c r="AH1110" s="33"/>
      <c r="AI1110" s="33"/>
      <c r="AJ1110" s="36"/>
      <c r="AK1110" s="10">
        <v>5</v>
      </c>
      <c r="AL1110" s="11">
        <v>13</v>
      </c>
      <c r="AM1110" s="11">
        <v>7</v>
      </c>
      <c r="AN1110" s="11">
        <v>11</v>
      </c>
      <c r="AO1110" s="11">
        <v>7</v>
      </c>
      <c r="AP1110" s="11">
        <v>29</v>
      </c>
      <c r="AQ1110" s="11">
        <v>23</v>
      </c>
      <c r="AR1110" s="11">
        <v>17</v>
      </c>
      <c r="AS1110" s="11">
        <v>33</v>
      </c>
      <c r="AT1110" s="11">
        <v>29</v>
      </c>
      <c r="AU1110" s="11">
        <v>25</v>
      </c>
      <c r="AV1110" s="11">
        <v>21</v>
      </c>
      <c r="AW1110" s="12">
        <v>17</v>
      </c>
      <c r="AX1110" s="13">
        <v>45</v>
      </c>
      <c r="AY1110" s="13">
        <v>43</v>
      </c>
      <c r="AZ1110" s="13">
        <v>41</v>
      </c>
      <c r="BA1110" s="13">
        <v>39</v>
      </c>
      <c r="BB1110" s="14">
        <v>37</v>
      </c>
      <c r="BC1110" s="19">
        <f t="shared" ref="BC1110:BC1173" si="89">IF($B1110="","",MOD($D1110,$BC$1)+MOD($E1110,$BC$1)+MOD($F1110,$BC$1)+MOD($G1110,$BC$1)+MOD($H1110,$BC$1)+MOD($I1110,$BC$1))</f>
        <v>43</v>
      </c>
      <c r="BD1110" s="55">
        <f t="shared" si="87"/>
        <v>0.89620006495615456</v>
      </c>
      <c r="BE1110" s="19">
        <f t="shared" si="88"/>
        <v>1.0087366027931146</v>
      </c>
      <c r="BF1110" s="19">
        <f t="shared" si="85"/>
        <v>0.95267294576161099</v>
      </c>
      <c r="BG1110" s="19">
        <f t="shared" si="86"/>
        <v>0.97272491068528744</v>
      </c>
    </row>
    <row r="1111" spans="1:59">
      <c r="A1111" s="24">
        <v>1110</v>
      </c>
      <c r="B1111" s="31">
        <v>2010131</v>
      </c>
      <c r="C1111" s="32" t="s">
        <v>1109</v>
      </c>
      <c r="D1111" s="21">
        <v>5</v>
      </c>
      <c r="E1111" s="22">
        <v>6</v>
      </c>
      <c r="F1111" s="22">
        <v>15</v>
      </c>
      <c r="G1111" s="22">
        <v>16</v>
      </c>
      <c r="H1111" s="22">
        <v>19</v>
      </c>
      <c r="I1111" s="22">
        <v>26</v>
      </c>
      <c r="J1111" s="23">
        <v>6</v>
      </c>
      <c r="Q1111" s="33"/>
      <c r="R1111" s="33"/>
      <c r="S1111" s="33"/>
      <c r="T1111" s="33"/>
      <c r="U1111" s="33"/>
      <c r="V1111" s="33"/>
      <c r="X1111" s="34"/>
      <c r="Y1111" s="33"/>
      <c r="Z1111" s="33"/>
      <c r="AA1111" s="33"/>
      <c r="AB1111" s="33"/>
      <c r="AC1111" s="35"/>
      <c r="AD1111" s="33"/>
      <c r="AE1111" s="33"/>
      <c r="AF1111" s="33"/>
      <c r="AG1111" s="33"/>
      <c r="AH1111" s="33"/>
      <c r="AI1111" s="33"/>
      <c r="AJ1111" s="36"/>
      <c r="AK1111" s="10">
        <v>6</v>
      </c>
      <c r="AL1111" s="11">
        <v>11</v>
      </c>
      <c r="AM1111" s="11">
        <v>7</v>
      </c>
      <c r="AN1111" s="11">
        <v>15</v>
      </c>
      <c r="AO1111" s="11">
        <v>24</v>
      </c>
      <c r="AP1111" s="11">
        <v>23</v>
      </c>
      <c r="AQ1111" s="11">
        <v>33</v>
      </c>
      <c r="AR1111" s="11">
        <v>37</v>
      </c>
      <c r="AS1111" s="11">
        <v>32</v>
      </c>
      <c r="AT1111" s="11">
        <v>27</v>
      </c>
      <c r="AU1111" s="11">
        <v>22</v>
      </c>
      <c r="AV1111" s="11">
        <v>31</v>
      </c>
      <c r="AW1111" s="12">
        <v>27</v>
      </c>
      <c r="AX1111" s="13">
        <v>39</v>
      </c>
      <c r="AY1111" s="13">
        <v>53</v>
      </c>
      <c r="AZ1111" s="13">
        <v>51</v>
      </c>
      <c r="BA1111" s="13">
        <v>49</v>
      </c>
      <c r="BB1111" s="14">
        <v>67</v>
      </c>
      <c r="BC1111" s="19">
        <f t="shared" si="89"/>
        <v>53</v>
      </c>
      <c r="BD1111" s="55">
        <f t="shared" si="87"/>
        <v>0.9453069178304645</v>
      </c>
      <c r="BE1111" s="19">
        <f t="shared" si="88"/>
        <v>1.0066904839233517</v>
      </c>
      <c r="BF1111" s="19">
        <f t="shared" si="85"/>
        <v>0.95349139330951604</v>
      </c>
      <c r="BG1111" s="19">
        <f t="shared" si="86"/>
        <v>0.9780448197466709</v>
      </c>
    </row>
    <row r="1112" spans="1:59">
      <c r="A1112" s="24">
        <v>1111</v>
      </c>
      <c r="B1112" s="31">
        <v>2010132</v>
      </c>
      <c r="C1112" s="32" t="s">
        <v>1110</v>
      </c>
      <c r="D1112" s="21">
        <v>2</v>
      </c>
      <c r="E1112" s="22">
        <v>10</v>
      </c>
      <c r="F1112" s="22">
        <v>12</v>
      </c>
      <c r="G1112" s="22">
        <v>18</v>
      </c>
      <c r="H1112" s="22">
        <v>24</v>
      </c>
      <c r="I1112" s="22">
        <v>33</v>
      </c>
      <c r="J1112" s="23">
        <v>15</v>
      </c>
      <c r="Q1112" s="33"/>
      <c r="R1112" s="33"/>
      <c r="S1112" s="33"/>
      <c r="T1112" s="33"/>
      <c r="U1112" s="33"/>
      <c r="V1112" s="33"/>
      <c r="X1112" s="34"/>
      <c r="Y1112" s="33"/>
      <c r="Z1112" s="33"/>
      <c r="AA1112" s="33"/>
      <c r="AB1112" s="33"/>
      <c r="AC1112" s="35"/>
      <c r="AD1112" s="33"/>
      <c r="AE1112" s="33"/>
      <c r="AF1112" s="33"/>
      <c r="AG1112" s="33"/>
      <c r="AH1112" s="33"/>
      <c r="AI1112" s="33"/>
      <c r="AJ1112" s="36"/>
      <c r="AK1112" s="10">
        <v>3</v>
      </c>
      <c r="AL1112" s="11">
        <v>7</v>
      </c>
      <c r="AM1112" s="11">
        <v>14</v>
      </c>
      <c r="AN1112" s="11">
        <v>9</v>
      </c>
      <c r="AO1112" s="11">
        <v>22</v>
      </c>
      <c r="AP1112" s="11">
        <v>11</v>
      </c>
      <c r="AQ1112" s="11">
        <v>18</v>
      </c>
      <c r="AR1112" s="11">
        <v>19</v>
      </c>
      <c r="AS1112" s="11">
        <v>22</v>
      </c>
      <c r="AT1112" s="11">
        <v>27</v>
      </c>
      <c r="AU1112" s="11">
        <v>47</v>
      </c>
      <c r="AV1112" s="11">
        <v>43</v>
      </c>
      <c r="AW1112" s="12">
        <v>39</v>
      </c>
      <c r="AX1112" s="13">
        <v>35</v>
      </c>
      <c r="AY1112" s="13">
        <v>48</v>
      </c>
      <c r="AZ1112" s="13">
        <v>45</v>
      </c>
      <c r="BA1112" s="13">
        <v>61</v>
      </c>
      <c r="BB1112" s="14">
        <v>59</v>
      </c>
      <c r="BC1112" s="19">
        <f t="shared" si="89"/>
        <v>48</v>
      </c>
      <c r="BD1112" s="55">
        <f t="shared" si="87"/>
        <v>0.99032153296524839</v>
      </c>
      <c r="BE1112" s="19">
        <f t="shared" si="88"/>
        <v>0.98827541409548547</v>
      </c>
      <c r="BF1112" s="19">
        <f t="shared" si="85"/>
        <v>0.94694381292627483</v>
      </c>
      <c r="BG1112" s="19">
        <f t="shared" si="86"/>
        <v>0.97313413445924002</v>
      </c>
    </row>
    <row r="1113" spans="1:59">
      <c r="A1113" s="24">
        <v>1112</v>
      </c>
      <c r="B1113" s="31">
        <v>2010133</v>
      </c>
      <c r="C1113" s="32" t="s">
        <v>1111</v>
      </c>
      <c r="D1113" s="21">
        <v>3</v>
      </c>
      <c r="E1113" s="22">
        <v>9</v>
      </c>
      <c r="F1113" s="22">
        <v>17</v>
      </c>
      <c r="G1113" s="22">
        <v>21</v>
      </c>
      <c r="H1113" s="22">
        <v>26</v>
      </c>
      <c r="I1113" s="22">
        <v>32</v>
      </c>
      <c r="J1113" s="23">
        <v>1</v>
      </c>
      <c r="Q1113" s="33"/>
      <c r="R1113" s="33"/>
      <c r="S1113" s="33"/>
      <c r="T1113" s="33"/>
      <c r="U1113" s="33"/>
      <c r="V1113" s="33"/>
      <c r="X1113" s="34"/>
      <c r="Y1113" s="33"/>
      <c r="Z1113" s="33"/>
      <c r="AA1113" s="33"/>
      <c r="AB1113" s="33"/>
      <c r="AC1113" s="35"/>
      <c r="AD1113" s="33"/>
      <c r="AE1113" s="33"/>
      <c r="AF1113" s="33"/>
      <c r="AG1113" s="33"/>
      <c r="AH1113" s="33"/>
      <c r="AI1113" s="33"/>
      <c r="AJ1113" s="36"/>
      <c r="AK1113" s="10">
        <v>6</v>
      </c>
      <c r="AL1113" s="11">
        <v>8</v>
      </c>
      <c r="AM1113" s="11">
        <v>13</v>
      </c>
      <c r="AN1113" s="11">
        <v>18</v>
      </c>
      <c r="AO1113" s="11">
        <v>17</v>
      </c>
      <c r="AP1113" s="11">
        <v>12</v>
      </c>
      <c r="AQ1113" s="11">
        <v>27</v>
      </c>
      <c r="AR1113" s="11">
        <v>28</v>
      </c>
      <c r="AS1113" s="11">
        <v>42</v>
      </c>
      <c r="AT1113" s="11">
        <v>36</v>
      </c>
      <c r="AU1113" s="11">
        <v>30</v>
      </c>
      <c r="AV1113" s="11">
        <v>38</v>
      </c>
      <c r="AW1113" s="12">
        <v>33</v>
      </c>
      <c r="AX1113" s="13">
        <v>28</v>
      </c>
      <c r="AY1113" s="13">
        <v>40</v>
      </c>
      <c r="AZ1113" s="13">
        <v>54</v>
      </c>
      <c r="BA1113" s="13">
        <v>51</v>
      </c>
      <c r="BB1113" s="14">
        <v>48</v>
      </c>
      <c r="BC1113" s="19">
        <f t="shared" si="89"/>
        <v>40</v>
      </c>
      <c r="BD1113" s="55">
        <f t="shared" si="87"/>
        <v>0.99850600844430004</v>
      </c>
      <c r="BE1113" s="19">
        <f t="shared" si="88"/>
        <v>0.9453069178304645</v>
      </c>
      <c r="BF1113" s="19">
        <f t="shared" si="85"/>
        <v>0.95512828840532638</v>
      </c>
      <c r="BG1113" s="19">
        <f t="shared" si="86"/>
        <v>0.97558947710295552</v>
      </c>
    </row>
    <row r="1114" spans="1:59">
      <c r="A1114" s="24">
        <v>1113</v>
      </c>
      <c r="B1114" s="31">
        <v>2010134</v>
      </c>
      <c r="C1114" s="32" t="s">
        <v>1112</v>
      </c>
      <c r="D1114" s="21">
        <v>9</v>
      </c>
      <c r="E1114" s="22">
        <v>15</v>
      </c>
      <c r="F1114" s="22">
        <v>16</v>
      </c>
      <c r="G1114" s="22">
        <v>22</v>
      </c>
      <c r="H1114" s="22">
        <v>27</v>
      </c>
      <c r="I1114" s="22">
        <v>28</v>
      </c>
      <c r="J1114" s="23">
        <v>6</v>
      </c>
      <c r="Q1114" s="33"/>
      <c r="R1114" s="33"/>
      <c r="S1114" s="33"/>
      <c r="T1114" s="33"/>
      <c r="U1114" s="33"/>
      <c r="V1114" s="33"/>
      <c r="X1114" s="34"/>
      <c r="Y1114" s="33"/>
      <c r="Z1114" s="33"/>
      <c r="AA1114" s="33"/>
      <c r="AB1114" s="33"/>
      <c r="AC1114" s="35"/>
      <c r="AD1114" s="33"/>
      <c r="AE1114" s="33"/>
      <c r="AF1114" s="33"/>
      <c r="AG1114" s="33"/>
      <c r="AH1114" s="33"/>
      <c r="AI1114" s="33"/>
      <c r="AJ1114" s="36"/>
      <c r="AK1114" s="10">
        <v>3</v>
      </c>
      <c r="AL1114" s="11">
        <v>9</v>
      </c>
      <c r="AM1114" s="11">
        <v>12</v>
      </c>
      <c r="AN1114" s="11">
        <v>21</v>
      </c>
      <c r="AO1114" s="11">
        <v>12</v>
      </c>
      <c r="AP1114" s="11">
        <v>21</v>
      </c>
      <c r="AQ1114" s="11">
        <v>18</v>
      </c>
      <c r="AR1114" s="11">
        <v>37</v>
      </c>
      <c r="AS1114" s="11">
        <v>29</v>
      </c>
      <c r="AT1114" s="11">
        <v>33</v>
      </c>
      <c r="AU1114" s="11">
        <v>26</v>
      </c>
      <c r="AV1114" s="11">
        <v>33</v>
      </c>
      <c r="AW1114" s="12">
        <v>42</v>
      </c>
      <c r="AX1114" s="13">
        <v>53</v>
      </c>
      <c r="AY1114" s="13">
        <v>66</v>
      </c>
      <c r="AZ1114" s="13">
        <v>63</v>
      </c>
      <c r="BA1114" s="13">
        <v>60</v>
      </c>
      <c r="BB1114" s="14">
        <v>57</v>
      </c>
      <c r="BC1114" s="19">
        <f t="shared" si="89"/>
        <v>66</v>
      </c>
      <c r="BD1114" s="55">
        <f t="shared" si="87"/>
        <v>1.023059434881455</v>
      </c>
      <c r="BE1114" s="19">
        <f t="shared" si="88"/>
        <v>0.98418317635595975</v>
      </c>
      <c r="BF1114" s="19">
        <f t="shared" si="85"/>
        <v>0.9641312114322832</v>
      </c>
      <c r="BG1114" s="19">
        <f t="shared" si="86"/>
        <v>0.98500162390386492</v>
      </c>
    </row>
    <row r="1115" spans="1:59">
      <c r="A1115" s="24">
        <v>1114</v>
      </c>
      <c r="B1115" s="31">
        <v>2010135</v>
      </c>
      <c r="C1115" s="32" t="s">
        <v>1113</v>
      </c>
      <c r="D1115" s="21">
        <v>4</v>
      </c>
      <c r="E1115" s="22">
        <v>10</v>
      </c>
      <c r="F1115" s="22">
        <v>13</v>
      </c>
      <c r="G1115" s="22">
        <v>25</v>
      </c>
      <c r="H1115" s="22">
        <v>26</v>
      </c>
      <c r="I1115" s="22">
        <v>30</v>
      </c>
      <c r="J1115" s="23">
        <v>10</v>
      </c>
      <c r="Q1115" s="33"/>
      <c r="R1115" s="33"/>
      <c r="S1115" s="33"/>
      <c r="T1115" s="33"/>
      <c r="U1115" s="33"/>
      <c r="V1115" s="33"/>
      <c r="X1115" s="34"/>
      <c r="Y1115" s="33"/>
      <c r="Z1115" s="33"/>
      <c r="AA1115" s="33"/>
      <c r="AB1115" s="33"/>
      <c r="AC1115" s="35"/>
      <c r="AD1115" s="33"/>
      <c r="AE1115" s="33"/>
      <c r="AF1115" s="33"/>
      <c r="AG1115" s="33"/>
      <c r="AH1115" s="33"/>
      <c r="AI1115" s="33"/>
      <c r="AJ1115" s="36"/>
      <c r="AK1115" s="10">
        <v>6</v>
      </c>
      <c r="AL1115" s="11">
        <v>8</v>
      </c>
      <c r="AM1115" s="11">
        <v>8</v>
      </c>
      <c r="AN1115" s="11">
        <v>12</v>
      </c>
      <c r="AO1115" s="11">
        <v>24</v>
      </c>
      <c r="AP1115" s="11">
        <v>20</v>
      </c>
      <c r="AQ1115" s="11">
        <v>27</v>
      </c>
      <c r="AR1115" s="11">
        <v>18</v>
      </c>
      <c r="AS1115" s="11">
        <v>31</v>
      </c>
      <c r="AT1115" s="11">
        <v>24</v>
      </c>
      <c r="AU1115" s="11">
        <v>30</v>
      </c>
      <c r="AV1115" s="11">
        <v>52</v>
      </c>
      <c r="AW1115" s="12">
        <v>48</v>
      </c>
      <c r="AX1115" s="13">
        <v>60</v>
      </c>
      <c r="AY1115" s="13">
        <v>57</v>
      </c>
      <c r="AZ1115" s="13">
        <v>54</v>
      </c>
      <c r="BA1115" s="13">
        <v>51</v>
      </c>
      <c r="BB1115" s="14">
        <v>48</v>
      </c>
      <c r="BC1115" s="19">
        <f t="shared" si="89"/>
        <v>57</v>
      </c>
      <c r="BD1115" s="55">
        <f t="shared" si="87"/>
        <v>1.0803507632348164</v>
      </c>
      <c r="BE1115" s="19">
        <f t="shared" si="88"/>
        <v>0.98827541409548547</v>
      </c>
      <c r="BF1115" s="19">
        <f t="shared" ref="BF1115:BF1178" si="90">IF($B1115="","",SUM($BC1091:$BC1115)/25/$BM$3)</f>
        <v>0.97640792465086068</v>
      </c>
      <c r="BG1115" s="19">
        <f t="shared" si="86"/>
        <v>0.98745696654758031</v>
      </c>
    </row>
    <row r="1116" spans="1:59">
      <c r="A1116" s="24">
        <v>1115</v>
      </c>
      <c r="B1116" s="31">
        <v>2010136</v>
      </c>
      <c r="C1116" s="32" t="s">
        <v>1114</v>
      </c>
      <c r="D1116" s="21">
        <v>4</v>
      </c>
      <c r="E1116" s="22">
        <v>10</v>
      </c>
      <c r="F1116" s="22">
        <v>23</v>
      </c>
      <c r="G1116" s="22">
        <v>24</v>
      </c>
      <c r="H1116" s="22">
        <v>26</v>
      </c>
      <c r="I1116" s="22">
        <v>33</v>
      </c>
      <c r="J1116" s="23">
        <v>10</v>
      </c>
      <c r="Q1116" s="33"/>
      <c r="R1116" s="33"/>
      <c r="S1116" s="33"/>
      <c r="T1116" s="33"/>
      <c r="U1116" s="33"/>
      <c r="V1116" s="33"/>
      <c r="X1116" s="34"/>
      <c r="Y1116" s="33"/>
      <c r="Z1116" s="33"/>
      <c r="AA1116" s="33"/>
      <c r="AB1116" s="33"/>
      <c r="AC1116" s="35"/>
      <c r="AD1116" s="33"/>
      <c r="AE1116" s="33"/>
      <c r="AF1116" s="33"/>
      <c r="AG1116" s="33"/>
      <c r="AH1116" s="33"/>
      <c r="AI1116" s="33"/>
      <c r="AJ1116" s="36"/>
      <c r="AK1116" s="10">
        <v>6</v>
      </c>
      <c r="AL1116" s="11">
        <v>8</v>
      </c>
      <c r="AM1116" s="11">
        <v>15</v>
      </c>
      <c r="AN1116" s="11">
        <v>18</v>
      </c>
      <c r="AO1116" s="11">
        <v>22</v>
      </c>
      <c r="AP1116" s="11">
        <v>16</v>
      </c>
      <c r="AQ1116" s="11">
        <v>30</v>
      </c>
      <c r="AR1116" s="11">
        <v>20</v>
      </c>
      <c r="AS1116" s="11">
        <v>21</v>
      </c>
      <c r="AT1116" s="11">
        <v>36</v>
      </c>
      <c r="AU1116" s="11">
        <v>42</v>
      </c>
      <c r="AV1116" s="11">
        <v>50</v>
      </c>
      <c r="AW1116" s="12">
        <v>45</v>
      </c>
      <c r="AX1116" s="13">
        <v>40</v>
      </c>
      <c r="AY1116" s="13">
        <v>52</v>
      </c>
      <c r="AZ1116" s="13">
        <v>48</v>
      </c>
      <c r="BA1116" s="13">
        <v>44</v>
      </c>
      <c r="BB1116" s="14">
        <v>40</v>
      </c>
      <c r="BC1116" s="19">
        <f t="shared" si="89"/>
        <v>52</v>
      </c>
      <c r="BD1116" s="55">
        <f t="shared" si="87"/>
        <v>1.0762585254952908</v>
      </c>
      <c r="BE1116" s="19">
        <f t="shared" si="88"/>
        <v>1.0107827216628775</v>
      </c>
      <c r="BF1116" s="19">
        <f t="shared" si="90"/>
        <v>0.99195842806105872</v>
      </c>
      <c r="BG1116" s="19">
        <f t="shared" si="86"/>
        <v>0.98459240012991223</v>
      </c>
    </row>
    <row r="1117" spans="1:59">
      <c r="A1117" s="24">
        <v>1116</v>
      </c>
      <c r="B1117" s="31">
        <v>2010137</v>
      </c>
      <c r="C1117" s="32" t="s">
        <v>1115</v>
      </c>
      <c r="D1117" s="21">
        <v>7</v>
      </c>
      <c r="E1117" s="22">
        <v>9</v>
      </c>
      <c r="F1117" s="22">
        <v>10</v>
      </c>
      <c r="G1117" s="22">
        <v>13</v>
      </c>
      <c r="H1117" s="22">
        <v>19</v>
      </c>
      <c r="I1117" s="22">
        <v>33</v>
      </c>
      <c r="J1117" s="23">
        <v>6</v>
      </c>
      <c r="Q1117" s="33"/>
      <c r="R1117" s="33"/>
      <c r="S1117" s="33"/>
      <c r="T1117" s="33"/>
      <c r="U1117" s="33"/>
      <c r="V1117" s="33"/>
      <c r="X1117" s="34"/>
      <c r="Y1117" s="33"/>
      <c r="Z1117" s="33"/>
      <c r="AA1117" s="33"/>
      <c r="AB1117" s="33"/>
      <c r="AC1117" s="35"/>
      <c r="AD1117" s="33"/>
      <c r="AE1117" s="33"/>
      <c r="AF1117" s="33"/>
      <c r="AG1117" s="33"/>
      <c r="AH1117" s="33"/>
      <c r="AI1117" s="33"/>
      <c r="AJ1117" s="36"/>
      <c r="AK1117" s="10">
        <v>4</v>
      </c>
      <c r="AL1117" s="11">
        <v>11</v>
      </c>
      <c r="AM1117" s="11">
        <v>16</v>
      </c>
      <c r="AN1117" s="11">
        <v>13</v>
      </c>
      <c r="AO1117" s="11">
        <v>21</v>
      </c>
      <c r="AP1117" s="11">
        <v>19</v>
      </c>
      <c r="AQ1117" s="11">
        <v>19</v>
      </c>
      <c r="AR1117" s="11">
        <v>31</v>
      </c>
      <c r="AS1117" s="11">
        <v>36</v>
      </c>
      <c r="AT1117" s="11">
        <v>43</v>
      </c>
      <c r="AU1117" s="11">
        <v>39</v>
      </c>
      <c r="AV1117" s="11">
        <v>49</v>
      </c>
      <c r="AW1117" s="12">
        <v>46</v>
      </c>
      <c r="AX1117" s="13">
        <v>43</v>
      </c>
      <c r="AY1117" s="13">
        <v>57</v>
      </c>
      <c r="AZ1117" s="13">
        <v>55</v>
      </c>
      <c r="BA1117" s="13">
        <v>53</v>
      </c>
      <c r="BB1117" s="14">
        <v>71</v>
      </c>
      <c r="BC1117" s="19">
        <f t="shared" si="89"/>
        <v>57</v>
      </c>
      <c r="BD1117" s="55">
        <f t="shared" si="87"/>
        <v>1.113088665151023</v>
      </c>
      <c r="BE1117" s="19">
        <f t="shared" si="88"/>
        <v>1.0517050990581358</v>
      </c>
      <c r="BF1117" s="19">
        <f t="shared" si="90"/>
        <v>1.0042351412796362</v>
      </c>
      <c r="BG1117" s="19">
        <f t="shared" si="86"/>
        <v>0.98909386164339075</v>
      </c>
    </row>
    <row r="1118" spans="1:59">
      <c r="A1118" s="24">
        <v>1117</v>
      </c>
      <c r="B1118" s="31">
        <v>2010138</v>
      </c>
      <c r="C1118" s="32" t="s">
        <v>1116</v>
      </c>
      <c r="D1118" s="21">
        <v>1</v>
      </c>
      <c r="E1118" s="22">
        <v>21</v>
      </c>
      <c r="F1118" s="22">
        <v>23</v>
      </c>
      <c r="G1118" s="22">
        <v>24</v>
      </c>
      <c r="H1118" s="22">
        <v>26</v>
      </c>
      <c r="I1118" s="22">
        <v>30</v>
      </c>
      <c r="J1118" s="23">
        <v>5</v>
      </c>
      <c r="Q1118" s="33"/>
      <c r="R1118" s="33"/>
      <c r="S1118" s="33"/>
      <c r="T1118" s="33"/>
      <c r="U1118" s="33"/>
      <c r="V1118" s="33"/>
      <c r="X1118" s="34"/>
      <c r="Y1118" s="33"/>
      <c r="Z1118" s="33"/>
      <c r="AA1118" s="33"/>
      <c r="AB1118" s="33"/>
      <c r="AC1118" s="35"/>
      <c r="AD1118" s="33"/>
      <c r="AE1118" s="33"/>
      <c r="AF1118" s="33"/>
      <c r="AG1118" s="33"/>
      <c r="AH1118" s="33"/>
      <c r="AI1118" s="33"/>
      <c r="AJ1118" s="36"/>
      <c r="AK1118" s="10">
        <v>5</v>
      </c>
      <c r="AL1118" s="11">
        <v>9</v>
      </c>
      <c r="AM1118" s="11">
        <v>10</v>
      </c>
      <c r="AN1118" s="11">
        <v>11</v>
      </c>
      <c r="AO1118" s="11">
        <v>13</v>
      </c>
      <c r="AP1118" s="11">
        <v>21</v>
      </c>
      <c r="AQ1118" s="11">
        <v>26</v>
      </c>
      <c r="AR1118" s="11">
        <v>15</v>
      </c>
      <c r="AS1118" s="11">
        <v>26</v>
      </c>
      <c r="AT1118" s="11">
        <v>29</v>
      </c>
      <c r="AU1118" s="11">
        <v>34</v>
      </c>
      <c r="AV1118" s="11">
        <v>41</v>
      </c>
      <c r="AW1118" s="12">
        <v>35</v>
      </c>
      <c r="AX1118" s="13">
        <v>45</v>
      </c>
      <c r="AY1118" s="13">
        <v>40</v>
      </c>
      <c r="AZ1118" s="13">
        <v>35</v>
      </c>
      <c r="BA1118" s="13">
        <v>30</v>
      </c>
      <c r="BB1118" s="14">
        <v>25</v>
      </c>
      <c r="BC1118" s="19">
        <f t="shared" si="89"/>
        <v>40</v>
      </c>
      <c r="BD1118" s="55">
        <f t="shared" si="87"/>
        <v>1.113088665151023</v>
      </c>
      <c r="BE1118" s="19">
        <f t="shared" si="88"/>
        <v>1.0557973367976616</v>
      </c>
      <c r="BF1118" s="19">
        <f t="shared" si="90"/>
        <v>1.0001429035401104</v>
      </c>
      <c r="BG1118" s="19">
        <f t="shared" si="86"/>
        <v>0.98295550503410201</v>
      </c>
    </row>
    <row r="1119" spans="1:59">
      <c r="A1119" s="24">
        <v>1118</v>
      </c>
      <c r="B1119" s="31">
        <v>2010139</v>
      </c>
      <c r="C1119" s="32" t="s">
        <v>1117</v>
      </c>
      <c r="D1119" s="21">
        <v>11</v>
      </c>
      <c r="E1119" s="22">
        <v>13</v>
      </c>
      <c r="F1119" s="22">
        <v>18</v>
      </c>
      <c r="G1119" s="22">
        <v>20</v>
      </c>
      <c r="H1119" s="22">
        <v>26</v>
      </c>
      <c r="I1119" s="22">
        <v>31</v>
      </c>
      <c r="J1119" s="23">
        <v>9</v>
      </c>
      <c r="Q1119" s="33"/>
      <c r="R1119" s="33"/>
      <c r="S1119" s="33"/>
      <c r="T1119" s="33"/>
      <c r="U1119" s="33"/>
      <c r="V1119" s="33"/>
      <c r="X1119" s="34"/>
      <c r="Y1119" s="33"/>
      <c r="Z1119" s="33"/>
      <c r="AA1119" s="33"/>
      <c r="AB1119" s="33"/>
      <c r="AC1119" s="35"/>
      <c r="AD1119" s="33"/>
      <c r="AE1119" s="33"/>
      <c r="AF1119" s="33"/>
      <c r="AG1119" s="33"/>
      <c r="AH1119" s="33"/>
      <c r="AI1119" s="33"/>
      <c r="AJ1119" s="36"/>
      <c r="AK1119" s="10">
        <v>8</v>
      </c>
      <c r="AL1119" s="11">
        <v>11</v>
      </c>
      <c r="AM1119" s="11">
        <v>9</v>
      </c>
      <c r="AN1119" s="11">
        <v>11</v>
      </c>
      <c r="AO1119" s="11">
        <v>28</v>
      </c>
      <c r="AP1119" s="11">
        <v>23</v>
      </c>
      <c r="AQ1119" s="11">
        <v>20</v>
      </c>
      <c r="AR1119" s="11">
        <v>19</v>
      </c>
      <c r="AS1119" s="11">
        <v>31</v>
      </c>
      <c r="AT1119" s="11">
        <v>35</v>
      </c>
      <c r="AU1119" s="11">
        <v>28</v>
      </c>
      <c r="AV1119" s="11">
        <v>49</v>
      </c>
      <c r="AW1119" s="12">
        <v>44</v>
      </c>
      <c r="AX1119" s="13">
        <v>55</v>
      </c>
      <c r="AY1119" s="13">
        <v>51</v>
      </c>
      <c r="AZ1119" s="13">
        <v>47</v>
      </c>
      <c r="BA1119" s="13">
        <v>62</v>
      </c>
      <c r="BB1119" s="14">
        <v>59</v>
      </c>
      <c r="BC1119" s="19">
        <f t="shared" si="89"/>
        <v>51</v>
      </c>
      <c r="BD1119" s="55">
        <f t="shared" si="87"/>
        <v>1.0517050990581358</v>
      </c>
      <c r="BE1119" s="19">
        <f t="shared" si="88"/>
        <v>1.0373822669697954</v>
      </c>
      <c r="BF1119" s="19">
        <f t="shared" si="90"/>
        <v>1.0066904839233517</v>
      </c>
      <c r="BG1119" s="19">
        <f t="shared" si="86"/>
        <v>0.98131860993829167</v>
      </c>
    </row>
    <row r="1120" spans="1:59">
      <c r="A1120" s="24">
        <v>1119</v>
      </c>
      <c r="B1120" s="31">
        <v>2010140</v>
      </c>
      <c r="C1120" s="32" t="s">
        <v>1118</v>
      </c>
      <c r="D1120" s="21">
        <v>1</v>
      </c>
      <c r="E1120" s="22">
        <v>12</v>
      </c>
      <c r="F1120" s="22">
        <v>13</v>
      </c>
      <c r="G1120" s="22">
        <v>18</v>
      </c>
      <c r="H1120" s="22">
        <v>26</v>
      </c>
      <c r="I1120" s="22">
        <v>29</v>
      </c>
      <c r="J1120" s="23">
        <v>15</v>
      </c>
      <c r="Q1120" s="33"/>
      <c r="R1120" s="33"/>
      <c r="S1120" s="33"/>
      <c r="T1120" s="33"/>
      <c r="U1120" s="33"/>
      <c r="V1120" s="33"/>
      <c r="X1120" s="34"/>
      <c r="Y1120" s="33"/>
      <c r="Z1120" s="33"/>
      <c r="AA1120" s="33"/>
      <c r="AB1120" s="33"/>
      <c r="AC1120" s="35"/>
      <c r="AD1120" s="33"/>
      <c r="AE1120" s="33"/>
      <c r="AF1120" s="33"/>
      <c r="AG1120" s="33"/>
      <c r="AH1120" s="33"/>
      <c r="AI1120" s="33"/>
      <c r="AJ1120" s="36"/>
      <c r="AK1120" s="10">
        <v>6</v>
      </c>
      <c r="AL1120" s="11">
        <v>7</v>
      </c>
      <c r="AM1120" s="11">
        <v>14</v>
      </c>
      <c r="AN1120" s="11">
        <v>9</v>
      </c>
      <c r="AO1120" s="11">
        <v>22</v>
      </c>
      <c r="AP1120" s="11">
        <v>19</v>
      </c>
      <c r="AQ1120" s="11">
        <v>18</v>
      </c>
      <c r="AR1120" s="11">
        <v>29</v>
      </c>
      <c r="AS1120" s="11">
        <v>22</v>
      </c>
      <c r="AT1120" s="11">
        <v>15</v>
      </c>
      <c r="AU1120" s="11">
        <v>21</v>
      </c>
      <c r="AV1120" s="11">
        <v>43</v>
      </c>
      <c r="AW1120" s="12">
        <v>54</v>
      </c>
      <c r="AX1120" s="13">
        <v>51</v>
      </c>
      <c r="AY1120" s="13">
        <v>48</v>
      </c>
      <c r="AZ1120" s="13">
        <v>45</v>
      </c>
      <c r="BA1120" s="13">
        <v>61</v>
      </c>
      <c r="BB1120" s="14">
        <v>59</v>
      </c>
      <c r="BC1120" s="19">
        <f t="shared" si="89"/>
        <v>48</v>
      </c>
      <c r="BD1120" s="55">
        <f t="shared" si="87"/>
        <v>1.0148749594024034</v>
      </c>
      <c r="BE1120" s="19">
        <f t="shared" si="88"/>
        <v>1.04761286131861</v>
      </c>
      <c r="BF1120" s="19">
        <f t="shared" si="90"/>
        <v>1.0058720363754465</v>
      </c>
      <c r="BG1120" s="19">
        <f t="shared" si="86"/>
        <v>0.97886326729457618</v>
      </c>
    </row>
    <row r="1121" spans="1:59">
      <c r="A1121" s="24">
        <v>1120</v>
      </c>
      <c r="B1121" s="31">
        <v>2010141</v>
      </c>
      <c r="C1121" s="32" t="s">
        <v>1119</v>
      </c>
      <c r="D1121" s="21">
        <v>2</v>
      </c>
      <c r="E1121" s="22">
        <v>3</v>
      </c>
      <c r="F1121" s="22">
        <v>7</v>
      </c>
      <c r="G1121" s="22">
        <v>18</v>
      </c>
      <c r="H1121" s="22">
        <v>23</v>
      </c>
      <c r="I1121" s="22">
        <v>27</v>
      </c>
      <c r="J1121" s="23">
        <v>6</v>
      </c>
      <c r="Q1121" s="33"/>
      <c r="R1121" s="33"/>
      <c r="S1121" s="33"/>
      <c r="T1121" s="33"/>
      <c r="U1121" s="33"/>
      <c r="V1121" s="33"/>
      <c r="X1121" s="34"/>
      <c r="Y1121" s="33"/>
      <c r="Z1121" s="33"/>
      <c r="AA1121" s="33"/>
      <c r="AB1121" s="33"/>
      <c r="AC1121" s="35"/>
      <c r="AD1121" s="33"/>
      <c r="AE1121" s="33"/>
      <c r="AF1121" s="33"/>
      <c r="AG1121" s="33"/>
      <c r="AH1121" s="33"/>
      <c r="AI1121" s="33"/>
      <c r="AJ1121" s="36"/>
      <c r="AK1121" s="10">
        <v>5</v>
      </c>
      <c r="AL1121" s="11">
        <v>16</v>
      </c>
      <c r="AM1121" s="11">
        <v>15</v>
      </c>
      <c r="AN1121" s="11">
        <v>14</v>
      </c>
      <c r="AO1121" s="11">
        <v>17</v>
      </c>
      <c r="AP1121" s="11">
        <v>24</v>
      </c>
      <c r="AQ1121" s="11">
        <v>17</v>
      </c>
      <c r="AR1121" s="11">
        <v>30</v>
      </c>
      <c r="AS1121" s="11">
        <v>25</v>
      </c>
      <c r="AT1121" s="11">
        <v>32</v>
      </c>
      <c r="AU1121" s="11">
        <v>28</v>
      </c>
      <c r="AV1121" s="11">
        <v>38</v>
      </c>
      <c r="AW1121" s="12">
        <v>35</v>
      </c>
      <c r="AX1121" s="13">
        <v>32</v>
      </c>
      <c r="AY1121" s="13">
        <v>29</v>
      </c>
      <c r="AZ1121" s="13">
        <v>26</v>
      </c>
      <c r="BA1121" s="13">
        <v>42</v>
      </c>
      <c r="BB1121" s="14">
        <v>40</v>
      </c>
      <c r="BC1121" s="19">
        <f t="shared" si="89"/>
        <v>29</v>
      </c>
      <c r="BD1121" s="55">
        <f t="shared" si="87"/>
        <v>0.92075349139330953</v>
      </c>
      <c r="BE1121" s="19">
        <f t="shared" si="88"/>
        <v>0.99850600844430004</v>
      </c>
      <c r="BF1121" s="19">
        <f t="shared" si="90"/>
        <v>0.99605066580058454</v>
      </c>
      <c r="BG1121" s="19">
        <f t="shared" si="86"/>
        <v>0.97026956804157194</v>
      </c>
    </row>
    <row r="1122" spans="1:59">
      <c r="A1122" s="24">
        <v>1121</v>
      </c>
      <c r="B1122" s="31">
        <v>2010142</v>
      </c>
      <c r="C1122" s="32" t="s">
        <v>1120</v>
      </c>
      <c r="D1122" s="21">
        <v>2</v>
      </c>
      <c r="E1122" s="22">
        <v>16</v>
      </c>
      <c r="F1122" s="22">
        <v>18</v>
      </c>
      <c r="G1122" s="22">
        <v>23</v>
      </c>
      <c r="H1122" s="22">
        <v>26</v>
      </c>
      <c r="I1122" s="22">
        <v>27</v>
      </c>
      <c r="J1122" s="23">
        <v>10</v>
      </c>
      <c r="Q1122" s="33"/>
      <c r="R1122" s="33"/>
      <c r="S1122" s="33"/>
      <c r="T1122" s="33"/>
      <c r="U1122" s="33"/>
      <c r="V1122" s="33"/>
      <c r="X1122" s="34"/>
      <c r="Y1122" s="33"/>
      <c r="Z1122" s="33"/>
      <c r="AA1122" s="33"/>
      <c r="AB1122" s="33"/>
      <c r="AC1122" s="35"/>
      <c r="AD1122" s="33"/>
      <c r="AE1122" s="33"/>
      <c r="AF1122" s="33"/>
      <c r="AG1122" s="33"/>
      <c r="AH1122" s="33"/>
      <c r="AI1122" s="33"/>
      <c r="AJ1122" s="36"/>
      <c r="AK1122" s="10">
        <v>7</v>
      </c>
      <c r="AL1122" s="11">
        <v>12</v>
      </c>
      <c r="AM1122" s="11">
        <v>12</v>
      </c>
      <c r="AN1122" s="11">
        <v>16</v>
      </c>
      <c r="AO1122" s="11">
        <v>21</v>
      </c>
      <c r="AP1122" s="11">
        <v>16</v>
      </c>
      <c r="AQ1122" s="11">
        <v>22</v>
      </c>
      <c r="AR1122" s="11">
        <v>32</v>
      </c>
      <c r="AS1122" s="11">
        <v>24</v>
      </c>
      <c r="AT1122" s="11">
        <v>28</v>
      </c>
      <c r="AU1122" s="11">
        <v>21</v>
      </c>
      <c r="AV1122" s="11">
        <v>42</v>
      </c>
      <c r="AW1122" s="12">
        <v>37</v>
      </c>
      <c r="AX1122" s="13">
        <v>32</v>
      </c>
      <c r="AY1122" s="13">
        <v>44</v>
      </c>
      <c r="AZ1122" s="13">
        <v>40</v>
      </c>
      <c r="BA1122" s="13">
        <v>55</v>
      </c>
      <c r="BB1122" s="14">
        <v>52</v>
      </c>
      <c r="BC1122" s="19">
        <f t="shared" si="89"/>
        <v>44</v>
      </c>
      <c r="BD1122" s="55">
        <f t="shared" si="87"/>
        <v>0.86755440077947377</v>
      </c>
      <c r="BE1122" s="19">
        <f t="shared" si="88"/>
        <v>0.99032153296524839</v>
      </c>
      <c r="BF1122" s="19">
        <f t="shared" si="90"/>
        <v>1.003416693731731</v>
      </c>
      <c r="BG1122" s="19">
        <f t="shared" si="86"/>
        <v>0.96699577784995128</v>
      </c>
    </row>
    <row r="1123" spans="1:59">
      <c r="A1123" s="24">
        <v>1122</v>
      </c>
      <c r="B1123" s="31">
        <v>2010143</v>
      </c>
      <c r="C1123" s="32" t="s">
        <v>1121</v>
      </c>
      <c r="D1123" s="21">
        <v>9</v>
      </c>
      <c r="E1123" s="22">
        <v>16</v>
      </c>
      <c r="F1123" s="22">
        <v>18</v>
      </c>
      <c r="G1123" s="22">
        <v>26</v>
      </c>
      <c r="H1123" s="22">
        <v>30</v>
      </c>
      <c r="I1123" s="22">
        <v>31</v>
      </c>
      <c r="J1123" s="23">
        <v>14</v>
      </c>
      <c r="Q1123" s="33"/>
      <c r="R1123" s="33"/>
      <c r="S1123" s="33"/>
      <c r="T1123" s="33"/>
      <c r="U1123" s="33"/>
      <c r="V1123" s="33"/>
      <c r="X1123" s="34"/>
      <c r="Y1123" s="33"/>
      <c r="Z1123" s="33"/>
      <c r="AA1123" s="33"/>
      <c r="AB1123" s="33"/>
      <c r="AC1123" s="35"/>
      <c r="AD1123" s="33"/>
      <c r="AE1123" s="33"/>
      <c r="AF1123" s="33"/>
      <c r="AG1123" s="33"/>
      <c r="AH1123" s="33"/>
      <c r="AI1123" s="33"/>
      <c r="AJ1123" s="36"/>
      <c r="AK1123" s="10">
        <v>4</v>
      </c>
      <c r="AL1123" s="11">
        <v>10</v>
      </c>
      <c r="AM1123" s="11">
        <v>10</v>
      </c>
      <c r="AN1123" s="11">
        <v>10</v>
      </c>
      <c r="AO1123" s="11">
        <v>18</v>
      </c>
      <c r="AP1123" s="11">
        <v>18</v>
      </c>
      <c r="AQ1123" s="11">
        <v>22</v>
      </c>
      <c r="AR1123" s="11">
        <v>30</v>
      </c>
      <c r="AS1123" s="11">
        <v>42</v>
      </c>
      <c r="AT1123" s="11">
        <v>34</v>
      </c>
      <c r="AU1123" s="11">
        <v>26</v>
      </c>
      <c r="AV1123" s="11">
        <v>32</v>
      </c>
      <c r="AW1123" s="12">
        <v>25</v>
      </c>
      <c r="AX1123" s="13">
        <v>50</v>
      </c>
      <c r="AY1123" s="13">
        <v>62</v>
      </c>
      <c r="AZ1123" s="13">
        <v>58</v>
      </c>
      <c r="BA1123" s="13">
        <v>73</v>
      </c>
      <c r="BB1123" s="14">
        <v>70</v>
      </c>
      <c r="BC1123" s="19">
        <f t="shared" si="89"/>
        <v>62</v>
      </c>
      <c r="BD1123" s="55">
        <f t="shared" si="87"/>
        <v>0.95758363104904187</v>
      </c>
      <c r="BE1123" s="19">
        <f t="shared" si="88"/>
        <v>1.0353361481000325</v>
      </c>
      <c r="BF1123" s="19">
        <f t="shared" si="90"/>
        <v>1.0050535888275414</v>
      </c>
      <c r="BG1123" s="19">
        <f t="shared" si="86"/>
        <v>0.96658655407599869</v>
      </c>
    </row>
    <row r="1124" spans="1:59">
      <c r="A1124" s="24">
        <v>1123</v>
      </c>
      <c r="B1124" s="31">
        <v>2010144</v>
      </c>
      <c r="C1124" s="32" t="s">
        <v>1122</v>
      </c>
      <c r="D1124" s="21">
        <v>2</v>
      </c>
      <c r="E1124" s="22">
        <v>3</v>
      </c>
      <c r="F1124" s="22">
        <v>8</v>
      </c>
      <c r="G1124" s="22">
        <v>15</v>
      </c>
      <c r="H1124" s="22">
        <v>19</v>
      </c>
      <c r="I1124" s="22">
        <v>21</v>
      </c>
      <c r="J1124" s="23">
        <v>11</v>
      </c>
      <c r="Q1124" s="33"/>
      <c r="R1124" s="33"/>
      <c r="S1124" s="33"/>
      <c r="T1124" s="33"/>
      <c r="U1124" s="33"/>
      <c r="V1124" s="33"/>
      <c r="X1124" s="34"/>
      <c r="Y1124" s="33"/>
      <c r="Z1124" s="33"/>
      <c r="AA1124" s="33"/>
      <c r="AB1124" s="33"/>
      <c r="AC1124" s="35"/>
      <c r="AD1124" s="33"/>
      <c r="AE1124" s="33"/>
      <c r="AF1124" s="33"/>
      <c r="AG1124" s="33"/>
      <c r="AH1124" s="33"/>
      <c r="AI1124" s="33"/>
      <c r="AJ1124" s="36"/>
      <c r="AK1124" s="10">
        <v>5</v>
      </c>
      <c r="AL1124" s="11">
        <v>12</v>
      </c>
      <c r="AM1124" s="11">
        <v>13</v>
      </c>
      <c r="AN1124" s="11">
        <v>14</v>
      </c>
      <c r="AO1124" s="11">
        <v>12</v>
      </c>
      <c r="AP1124" s="11">
        <v>20</v>
      </c>
      <c r="AQ1124" s="11">
        <v>23</v>
      </c>
      <c r="AR1124" s="11">
        <v>28</v>
      </c>
      <c r="AS1124" s="11">
        <v>35</v>
      </c>
      <c r="AT1124" s="11">
        <v>32</v>
      </c>
      <c r="AU1124" s="11">
        <v>29</v>
      </c>
      <c r="AV1124" s="11">
        <v>26</v>
      </c>
      <c r="AW1124" s="12">
        <v>23</v>
      </c>
      <c r="AX1124" s="13">
        <v>36</v>
      </c>
      <c r="AY1124" s="13">
        <v>34</v>
      </c>
      <c r="AZ1124" s="13">
        <v>32</v>
      </c>
      <c r="BA1124" s="13">
        <v>30</v>
      </c>
      <c r="BB1124" s="14">
        <v>48</v>
      </c>
      <c r="BC1124" s="19">
        <f t="shared" si="89"/>
        <v>34</v>
      </c>
      <c r="BD1124" s="55">
        <f t="shared" si="87"/>
        <v>0.88801558947710291</v>
      </c>
      <c r="BE1124" s="19">
        <f t="shared" si="88"/>
        <v>0.96986034426761936</v>
      </c>
      <c r="BF1124" s="19">
        <f t="shared" si="90"/>
        <v>0.99032153296524839</v>
      </c>
      <c r="BG1124" s="19">
        <f t="shared" si="86"/>
        <v>0.95840207859694715</v>
      </c>
    </row>
    <row r="1125" spans="1:59">
      <c r="A1125" s="24">
        <v>1124</v>
      </c>
      <c r="B1125" s="31">
        <v>2010145</v>
      </c>
      <c r="C1125" s="32" t="s">
        <v>1123</v>
      </c>
      <c r="D1125" s="21">
        <v>3</v>
      </c>
      <c r="E1125" s="22">
        <v>21</v>
      </c>
      <c r="F1125" s="22">
        <v>24</v>
      </c>
      <c r="G1125" s="22">
        <v>27</v>
      </c>
      <c r="H1125" s="22">
        <v>28</v>
      </c>
      <c r="I1125" s="22">
        <v>31</v>
      </c>
      <c r="J1125" s="23">
        <v>8</v>
      </c>
      <c r="Q1125" s="33"/>
      <c r="R1125" s="33"/>
      <c r="S1125" s="33"/>
      <c r="T1125" s="33"/>
      <c r="U1125" s="33"/>
      <c r="V1125" s="33"/>
      <c r="X1125" s="34"/>
      <c r="Y1125" s="33"/>
      <c r="Z1125" s="33"/>
      <c r="AA1125" s="33"/>
      <c r="AB1125" s="33"/>
      <c r="AC1125" s="35"/>
      <c r="AD1125" s="33"/>
      <c r="AE1125" s="33"/>
      <c r="AF1125" s="33"/>
      <c r="AG1125" s="33"/>
      <c r="AH1125" s="33"/>
      <c r="AI1125" s="33"/>
      <c r="AJ1125" s="36"/>
      <c r="AK1125" s="10">
        <v>2</v>
      </c>
      <c r="AL1125" s="11">
        <v>10</v>
      </c>
      <c r="AM1125" s="11">
        <v>14</v>
      </c>
      <c r="AN1125" s="11">
        <v>14</v>
      </c>
      <c r="AO1125" s="11">
        <v>15</v>
      </c>
      <c r="AP1125" s="11">
        <v>22</v>
      </c>
      <c r="AQ1125" s="11">
        <v>17</v>
      </c>
      <c r="AR1125" s="11">
        <v>24</v>
      </c>
      <c r="AS1125" s="11">
        <v>35</v>
      </c>
      <c r="AT1125" s="11">
        <v>26</v>
      </c>
      <c r="AU1125" s="11">
        <v>30</v>
      </c>
      <c r="AV1125" s="11">
        <v>36</v>
      </c>
      <c r="AW1125" s="12">
        <v>44</v>
      </c>
      <c r="AX1125" s="13">
        <v>54</v>
      </c>
      <c r="AY1125" s="13">
        <v>49</v>
      </c>
      <c r="AZ1125" s="13">
        <v>44</v>
      </c>
      <c r="BA1125" s="13">
        <v>39</v>
      </c>
      <c r="BB1125" s="14">
        <v>34</v>
      </c>
      <c r="BC1125" s="19">
        <f t="shared" si="89"/>
        <v>49</v>
      </c>
      <c r="BD1125" s="55">
        <f t="shared" si="87"/>
        <v>0.89210782721662885</v>
      </c>
      <c r="BE1125" s="19">
        <f t="shared" si="88"/>
        <v>0.95349139330951604</v>
      </c>
      <c r="BF1125" s="19">
        <f t="shared" si="90"/>
        <v>1.0009613510880155</v>
      </c>
      <c r="BG1125" s="19">
        <f t="shared" si="86"/>
        <v>0.95635595972718423</v>
      </c>
    </row>
    <row r="1126" spans="1:59">
      <c r="A1126" s="24">
        <v>1125</v>
      </c>
      <c r="B1126" s="31">
        <v>2010146</v>
      </c>
      <c r="C1126" s="32" t="s">
        <v>1124</v>
      </c>
      <c r="D1126" s="21">
        <v>1</v>
      </c>
      <c r="E1126" s="22">
        <v>17</v>
      </c>
      <c r="F1126" s="22">
        <v>18</v>
      </c>
      <c r="G1126" s="22">
        <v>22</v>
      </c>
      <c r="H1126" s="22">
        <v>25</v>
      </c>
      <c r="I1126" s="22">
        <v>32</v>
      </c>
      <c r="J1126" s="23">
        <v>1</v>
      </c>
      <c r="Q1126" s="33"/>
      <c r="R1126" s="33"/>
      <c r="S1126" s="33"/>
      <c r="T1126" s="33"/>
      <c r="U1126" s="33"/>
      <c r="V1126" s="33"/>
      <c r="X1126" s="34"/>
      <c r="Y1126" s="33"/>
      <c r="Z1126" s="33"/>
      <c r="AA1126" s="33"/>
      <c r="AB1126" s="33"/>
      <c r="AC1126" s="35"/>
      <c r="AD1126" s="33"/>
      <c r="AE1126" s="33"/>
      <c r="AF1126" s="33"/>
      <c r="AG1126" s="33"/>
      <c r="AH1126" s="33"/>
      <c r="AI1126" s="33"/>
      <c r="AJ1126" s="36"/>
      <c r="AK1126" s="10">
        <v>7</v>
      </c>
      <c r="AL1126" s="11">
        <v>7</v>
      </c>
      <c r="AM1126" s="11">
        <v>10</v>
      </c>
      <c r="AN1126" s="11">
        <v>13</v>
      </c>
      <c r="AO1126" s="11">
        <v>17</v>
      </c>
      <c r="AP1126" s="11">
        <v>11</v>
      </c>
      <c r="AQ1126" s="11">
        <v>25</v>
      </c>
      <c r="AR1126" s="11">
        <v>25</v>
      </c>
      <c r="AS1126" s="11">
        <v>27</v>
      </c>
      <c r="AT1126" s="11">
        <v>31</v>
      </c>
      <c r="AU1126" s="11">
        <v>37</v>
      </c>
      <c r="AV1126" s="11">
        <v>31</v>
      </c>
      <c r="AW1126" s="12">
        <v>25</v>
      </c>
      <c r="AX1126" s="13">
        <v>19</v>
      </c>
      <c r="AY1126" s="13">
        <v>30</v>
      </c>
      <c r="AZ1126" s="13">
        <v>43</v>
      </c>
      <c r="BA1126" s="13">
        <v>58</v>
      </c>
      <c r="BB1126" s="14">
        <v>55</v>
      </c>
      <c r="BC1126" s="19">
        <f t="shared" si="89"/>
        <v>30</v>
      </c>
      <c r="BD1126" s="55">
        <f t="shared" si="87"/>
        <v>0.89620006495615456</v>
      </c>
      <c r="BE1126" s="19">
        <f t="shared" si="88"/>
        <v>0.90847677817473205</v>
      </c>
      <c r="BF1126" s="19">
        <f t="shared" si="90"/>
        <v>0.98131860993829167</v>
      </c>
      <c r="BG1126" s="19">
        <f t="shared" si="86"/>
        <v>0.94939915556999022</v>
      </c>
    </row>
    <row r="1127" spans="1:59">
      <c r="A1127" s="24">
        <v>1126</v>
      </c>
      <c r="B1127" s="31">
        <v>2010147</v>
      </c>
      <c r="C1127" s="32" t="s">
        <v>1125</v>
      </c>
      <c r="D1127" s="21">
        <v>2</v>
      </c>
      <c r="E1127" s="22">
        <v>8</v>
      </c>
      <c r="F1127" s="22">
        <v>15</v>
      </c>
      <c r="G1127" s="22">
        <v>18</v>
      </c>
      <c r="H1127" s="22">
        <v>24</v>
      </c>
      <c r="I1127" s="22">
        <v>30</v>
      </c>
      <c r="J1127" s="23">
        <v>3</v>
      </c>
      <c r="Q1127" s="33"/>
      <c r="R1127" s="33"/>
      <c r="S1127" s="33"/>
      <c r="T1127" s="33"/>
      <c r="U1127" s="33"/>
      <c r="V1127" s="33"/>
      <c r="X1127" s="34"/>
      <c r="Y1127" s="33"/>
      <c r="Z1127" s="33"/>
      <c r="AA1127" s="33"/>
      <c r="AB1127" s="33"/>
      <c r="AC1127" s="35"/>
      <c r="AD1127" s="33"/>
      <c r="AE1127" s="33"/>
      <c r="AF1127" s="33"/>
      <c r="AG1127" s="33"/>
      <c r="AH1127" s="33"/>
      <c r="AI1127" s="33"/>
      <c r="AJ1127" s="36"/>
      <c r="AK1127" s="10">
        <v>4</v>
      </c>
      <c r="AL1127" s="11">
        <v>9</v>
      </c>
      <c r="AM1127" s="11">
        <v>12</v>
      </c>
      <c r="AN1127" s="11">
        <v>7</v>
      </c>
      <c r="AO1127" s="11">
        <v>13</v>
      </c>
      <c r="AP1127" s="11">
        <v>17</v>
      </c>
      <c r="AQ1127" s="11">
        <v>25</v>
      </c>
      <c r="AR1127" s="11">
        <v>27</v>
      </c>
      <c r="AS1127" s="11">
        <v>31</v>
      </c>
      <c r="AT1127" s="11">
        <v>25</v>
      </c>
      <c r="AU1127" s="11">
        <v>32</v>
      </c>
      <c r="AV1127" s="11">
        <v>27</v>
      </c>
      <c r="AW1127" s="12">
        <v>22</v>
      </c>
      <c r="AX1127" s="13">
        <v>49</v>
      </c>
      <c r="AY1127" s="13">
        <v>46</v>
      </c>
      <c r="AZ1127" s="13">
        <v>43</v>
      </c>
      <c r="BA1127" s="13">
        <v>59</v>
      </c>
      <c r="BB1127" s="14">
        <v>57</v>
      </c>
      <c r="BC1127" s="19">
        <f t="shared" si="89"/>
        <v>46</v>
      </c>
      <c r="BD1127" s="55">
        <f t="shared" si="87"/>
        <v>0.90438454043520633</v>
      </c>
      <c r="BE1127" s="19">
        <f t="shared" si="88"/>
        <v>0.88596947060733999</v>
      </c>
      <c r="BF1127" s="19">
        <f t="shared" si="90"/>
        <v>0.97231568691133485</v>
      </c>
      <c r="BG1127" s="19">
        <f t="shared" si="86"/>
        <v>0.94898993179603774</v>
      </c>
    </row>
    <row r="1128" spans="1:59">
      <c r="A1128" s="24">
        <v>1127</v>
      </c>
      <c r="B1128" s="31">
        <v>2010148</v>
      </c>
      <c r="C1128" s="32" t="s">
        <v>1126</v>
      </c>
      <c r="D1128" s="21">
        <v>1</v>
      </c>
      <c r="E1128" s="22">
        <v>3</v>
      </c>
      <c r="F1128" s="22">
        <v>7</v>
      </c>
      <c r="G1128" s="22">
        <v>18</v>
      </c>
      <c r="H1128" s="22">
        <v>23</v>
      </c>
      <c r="I1128" s="22">
        <v>27</v>
      </c>
      <c r="J1128" s="23">
        <v>12</v>
      </c>
      <c r="Q1128" s="33"/>
      <c r="R1128" s="33"/>
      <c r="S1128" s="33"/>
      <c r="T1128" s="33"/>
      <c r="U1128" s="33"/>
      <c r="V1128" s="33"/>
      <c r="X1128" s="34"/>
      <c r="Y1128" s="33"/>
      <c r="Z1128" s="33"/>
      <c r="AA1128" s="33"/>
      <c r="AB1128" s="33"/>
      <c r="AC1128" s="35"/>
      <c r="AD1128" s="33"/>
      <c r="AE1128" s="33"/>
      <c r="AF1128" s="33"/>
      <c r="AG1128" s="33"/>
      <c r="AH1128" s="33"/>
      <c r="AI1128" s="33"/>
      <c r="AJ1128" s="36"/>
      <c r="AK1128" s="10">
        <v>4</v>
      </c>
      <c r="AL1128" s="11">
        <v>15</v>
      </c>
      <c r="AM1128" s="11">
        <v>14</v>
      </c>
      <c r="AN1128" s="11">
        <v>13</v>
      </c>
      <c r="AO1128" s="11">
        <v>16</v>
      </c>
      <c r="AP1128" s="11">
        <v>23</v>
      </c>
      <c r="AQ1128" s="11">
        <v>16</v>
      </c>
      <c r="AR1128" s="11">
        <v>29</v>
      </c>
      <c r="AS1128" s="11">
        <v>24</v>
      </c>
      <c r="AT1128" s="11">
        <v>31</v>
      </c>
      <c r="AU1128" s="11">
        <v>27</v>
      </c>
      <c r="AV1128" s="11">
        <v>37</v>
      </c>
      <c r="AW1128" s="12">
        <v>34</v>
      </c>
      <c r="AX1128" s="13">
        <v>31</v>
      </c>
      <c r="AY1128" s="13">
        <v>28</v>
      </c>
      <c r="AZ1128" s="13">
        <v>25</v>
      </c>
      <c r="BA1128" s="13">
        <v>41</v>
      </c>
      <c r="BB1128" s="14">
        <v>39</v>
      </c>
      <c r="BC1128" s="19">
        <f t="shared" si="89"/>
        <v>28</v>
      </c>
      <c r="BD1128" s="55">
        <f t="shared" si="87"/>
        <v>0.76524845729132829</v>
      </c>
      <c r="BE1128" s="19">
        <f t="shared" si="88"/>
        <v>0.86141604417018514</v>
      </c>
      <c r="BF1128" s="19">
        <f t="shared" si="90"/>
        <v>0.9453069178304645</v>
      </c>
      <c r="BG1128" s="19">
        <f t="shared" si="86"/>
        <v>0.93753166612536543</v>
      </c>
    </row>
    <row r="1129" spans="1:59">
      <c r="A1129" s="24">
        <v>1128</v>
      </c>
      <c r="B1129" s="31">
        <v>2010149</v>
      </c>
      <c r="C1129" s="32" t="s">
        <v>1127</v>
      </c>
      <c r="D1129" s="21">
        <v>2</v>
      </c>
      <c r="E1129" s="22">
        <v>7</v>
      </c>
      <c r="F1129" s="22">
        <v>8</v>
      </c>
      <c r="G1129" s="22">
        <v>16</v>
      </c>
      <c r="H1129" s="22">
        <v>25</v>
      </c>
      <c r="I1129" s="22">
        <v>30</v>
      </c>
      <c r="J1129" s="23">
        <v>9</v>
      </c>
      <c r="Q1129" s="33"/>
      <c r="R1129" s="33"/>
      <c r="S1129" s="33"/>
      <c r="T1129" s="33"/>
      <c r="U1129" s="33"/>
      <c r="V1129" s="33"/>
      <c r="X1129" s="34"/>
      <c r="Y1129" s="33"/>
      <c r="Z1129" s="33"/>
      <c r="AA1129" s="33"/>
      <c r="AB1129" s="33"/>
      <c r="AC1129" s="35"/>
      <c r="AD1129" s="33"/>
      <c r="AE1129" s="33"/>
      <c r="AF1129" s="33"/>
      <c r="AG1129" s="33"/>
      <c r="AH1129" s="33"/>
      <c r="AI1129" s="33"/>
      <c r="AJ1129" s="36"/>
      <c r="AK1129" s="10">
        <v>7</v>
      </c>
      <c r="AL1129" s="11">
        <v>8</v>
      </c>
      <c r="AM1129" s="11">
        <v>8</v>
      </c>
      <c r="AN1129" s="11">
        <v>10</v>
      </c>
      <c r="AO1129" s="11">
        <v>11</v>
      </c>
      <c r="AP1129" s="11">
        <v>16</v>
      </c>
      <c r="AQ1129" s="11">
        <v>34</v>
      </c>
      <c r="AR1129" s="11">
        <v>28</v>
      </c>
      <c r="AS1129" s="11">
        <v>33</v>
      </c>
      <c r="AT1129" s="11">
        <v>28</v>
      </c>
      <c r="AU1129" s="11">
        <v>36</v>
      </c>
      <c r="AV1129" s="11">
        <v>32</v>
      </c>
      <c r="AW1129" s="12">
        <v>28</v>
      </c>
      <c r="AX1129" s="13">
        <v>40</v>
      </c>
      <c r="AY1129" s="13">
        <v>54</v>
      </c>
      <c r="AZ1129" s="13">
        <v>52</v>
      </c>
      <c r="BA1129" s="13">
        <v>50</v>
      </c>
      <c r="BB1129" s="14">
        <v>48</v>
      </c>
      <c r="BC1129" s="19">
        <f t="shared" si="89"/>
        <v>54</v>
      </c>
      <c r="BD1129" s="55">
        <f t="shared" si="87"/>
        <v>0.84709321208184474</v>
      </c>
      <c r="BE1129" s="19">
        <f t="shared" si="88"/>
        <v>0.86755440077947377</v>
      </c>
      <c r="BF1129" s="19">
        <f t="shared" si="90"/>
        <v>0.95103605066580055</v>
      </c>
      <c r="BG1129" s="19">
        <f t="shared" si="86"/>
        <v>0.94448847028255922</v>
      </c>
    </row>
    <row r="1130" spans="1:59">
      <c r="A1130" s="24">
        <v>1129</v>
      </c>
      <c r="B1130" s="31">
        <v>2010150</v>
      </c>
      <c r="C1130" s="32" t="s">
        <v>1128</v>
      </c>
      <c r="D1130" s="21">
        <v>2</v>
      </c>
      <c r="E1130" s="22">
        <v>17</v>
      </c>
      <c r="F1130" s="22">
        <v>18</v>
      </c>
      <c r="G1130" s="22">
        <v>23</v>
      </c>
      <c r="H1130" s="22">
        <v>29</v>
      </c>
      <c r="I1130" s="22">
        <v>30</v>
      </c>
      <c r="J1130" s="23">
        <v>6</v>
      </c>
      <c r="Q1130" s="33"/>
      <c r="R1130" s="33"/>
      <c r="S1130" s="33"/>
      <c r="T1130" s="33"/>
      <c r="U1130" s="33"/>
      <c r="V1130" s="33"/>
      <c r="X1130" s="34"/>
      <c r="Y1130" s="33"/>
      <c r="Z1130" s="33"/>
      <c r="AA1130" s="33"/>
      <c r="AB1130" s="33"/>
      <c r="AC1130" s="35"/>
      <c r="AD1130" s="33"/>
      <c r="AE1130" s="33"/>
      <c r="AF1130" s="33"/>
      <c r="AG1130" s="33"/>
      <c r="AH1130" s="33"/>
      <c r="AI1130" s="33"/>
      <c r="AJ1130" s="36"/>
      <c r="AK1130" s="10">
        <v>8</v>
      </c>
      <c r="AL1130" s="11">
        <v>11</v>
      </c>
      <c r="AM1130" s="11">
        <v>14</v>
      </c>
      <c r="AN1130" s="11">
        <v>17</v>
      </c>
      <c r="AO1130" s="11">
        <v>14</v>
      </c>
      <c r="AP1130" s="11">
        <v>23</v>
      </c>
      <c r="AQ1130" s="11">
        <v>20</v>
      </c>
      <c r="AR1130" s="11">
        <v>29</v>
      </c>
      <c r="AS1130" s="11">
        <v>31</v>
      </c>
      <c r="AT1130" s="11">
        <v>35</v>
      </c>
      <c r="AU1130" s="11">
        <v>28</v>
      </c>
      <c r="AV1130" s="11">
        <v>21</v>
      </c>
      <c r="AW1130" s="12">
        <v>29</v>
      </c>
      <c r="AX1130" s="13">
        <v>39</v>
      </c>
      <c r="AY1130" s="13">
        <v>34</v>
      </c>
      <c r="AZ1130" s="13">
        <v>47</v>
      </c>
      <c r="BA1130" s="13">
        <v>62</v>
      </c>
      <c r="BB1130" s="14">
        <v>59</v>
      </c>
      <c r="BC1130" s="19">
        <f t="shared" si="89"/>
        <v>34</v>
      </c>
      <c r="BD1130" s="55">
        <f t="shared" si="87"/>
        <v>0.78570964598895743</v>
      </c>
      <c r="BE1130" s="19">
        <f t="shared" si="88"/>
        <v>0.83890873660279308</v>
      </c>
      <c r="BF1130" s="19">
        <f t="shared" si="90"/>
        <v>0.93384865215979218</v>
      </c>
      <c r="BG1130" s="19">
        <f t="shared" si="86"/>
        <v>0.94244235141279642</v>
      </c>
    </row>
    <row r="1131" spans="1:59">
      <c r="A1131" s="24">
        <v>1130</v>
      </c>
      <c r="B1131" s="31">
        <v>2010151</v>
      </c>
      <c r="C1131" s="32" t="s">
        <v>1129</v>
      </c>
      <c r="D1131" s="21">
        <v>2</v>
      </c>
      <c r="E1131" s="22">
        <v>13</v>
      </c>
      <c r="F1131" s="22">
        <v>14</v>
      </c>
      <c r="G1131" s="22">
        <v>17</v>
      </c>
      <c r="H1131" s="22">
        <v>19</v>
      </c>
      <c r="I1131" s="22">
        <v>26</v>
      </c>
      <c r="J1131" s="23">
        <v>14</v>
      </c>
      <c r="Q1131" s="33"/>
      <c r="R1131" s="33"/>
      <c r="S1131" s="33"/>
      <c r="T1131" s="33"/>
      <c r="U1131" s="33"/>
      <c r="V1131" s="33"/>
      <c r="X1131" s="34"/>
      <c r="Y1131" s="33"/>
      <c r="Z1131" s="33"/>
      <c r="AA1131" s="33"/>
      <c r="AB1131" s="33"/>
      <c r="AC1131" s="35"/>
      <c r="AD1131" s="33"/>
      <c r="AE1131" s="33"/>
      <c r="AF1131" s="33"/>
      <c r="AG1131" s="33"/>
      <c r="AH1131" s="33"/>
      <c r="AI1131" s="33"/>
      <c r="AJ1131" s="36"/>
      <c r="AK1131" s="10">
        <v>10</v>
      </c>
      <c r="AL1131" s="11">
        <v>11</v>
      </c>
      <c r="AM1131" s="11">
        <v>16</v>
      </c>
      <c r="AN1131" s="11">
        <v>13</v>
      </c>
      <c r="AO1131" s="11">
        <v>21</v>
      </c>
      <c r="AP1131" s="11">
        <v>19</v>
      </c>
      <c r="AQ1131" s="11">
        <v>28</v>
      </c>
      <c r="AR1131" s="11">
        <v>31</v>
      </c>
      <c r="AS1131" s="11">
        <v>25</v>
      </c>
      <c r="AT1131" s="11">
        <v>19</v>
      </c>
      <c r="AU1131" s="11">
        <v>13</v>
      </c>
      <c r="AV1131" s="11">
        <v>35</v>
      </c>
      <c r="AW1131" s="12">
        <v>46</v>
      </c>
      <c r="AX1131" s="13">
        <v>43</v>
      </c>
      <c r="AY1131" s="13">
        <v>40</v>
      </c>
      <c r="AZ1131" s="13">
        <v>55</v>
      </c>
      <c r="BA1131" s="13">
        <v>53</v>
      </c>
      <c r="BB1131" s="14">
        <v>71</v>
      </c>
      <c r="BC1131" s="19">
        <f t="shared" si="89"/>
        <v>40</v>
      </c>
      <c r="BD1131" s="55">
        <f t="shared" si="87"/>
        <v>0.8266320233842156</v>
      </c>
      <c r="BE1131" s="19">
        <f t="shared" si="88"/>
        <v>0.86141604417018514</v>
      </c>
      <c r="BF1131" s="19">
        <f t="shared" si="90"/>
        <v>0.93303020461188702</v>
      </c>
      <c r="BG1131" s="19">
        <f t="shared" si="86"/>
        <v>0.94448847028255922</v>
      </c>
    </row>
    <row r="1132" spans="1:59">
      <c r="A1132" s="24">
        <v>1131</v>
      </c>
      <c r="B1132" s="31">
        <v>2010152</v>
      </c>
      <c r="C1132" s="32" t="s">
        <v>1130</v>
      </c>
      <c r="D1132" s="21">
        <v>4</v>
      </c>
      <c r="E1132" s="22">
        <v>9</v>
      </c>
      <c r="F1132" s="22">
        <v>17</v>
      </c>
      <c r="G1132" s="22">
        <v>21</v>
      </c>
      <c r="H1132" s="22">
        <v>25</v>
      </c>
      <c r="I1132" s="22">
        <v>31</v>
      </c>
      <c r="J1132" s="23">
        <v>1</v>
      </c>
      <c r="Q1132" s="33"/>
      <c r="R1132" s="33"/>
      <c r="S1132" s="33"/>
      <c r="T1132" s="33"/>
      <c r="U1132" s="33"/>
      <c r="V1132" s="33"/>
      <c r="X1132" s="34"/>
      <c r="Y1132" s="33"/>
      <c r="Z1132" s="33"/>
      <c r="AA1132" s="33"/>
      <c r="AB1132" s="33"/>
      <c r="AC1132" s="35"/>
      <c r="AD1132" s="33"/>
      <c r="AE1132" s="33"/>
      <c r="AF1132" s="33"/>
      <c r="AG1132" s="33"/>
      <c r="AH1132" s="33"/>
      <c r="AI1132" s="33"/>
      <c r="AJ1132" s="36"/>
      <c r="AK1132" s="10">
        <v>5</v>
      </c>
      <c r="AL1132" s="11">
        <v>7</v>
      </c>
      <c r="AM1132" s="11">
        <v>12</v>
      </c>
      <c r="AN1132" s="11">
        <v>17</v>
      </c>
      <c r="AO1132" s="11">
        <v>16</v>
      </c>
      <c r="AP1132" s="11">
        <v>19</v>
      </c>
      <c r="AQ1132" s="11">
        <v>26</v>
      </c>
      <c r="AR1132" s="11">
        <v>27</v>
      </c>
      <c r="AS1132" s="11">
        <v>41</v>
      </c>
      <c r="AT1132" s="11">
        <v>35</v>
      </c>
      <c r="AU1132" s="11">
        <v>42</v>
      </c>
      <c r="AV1132" s="11">
        <v>37</v>
      </c>
      <c r="AW1132" s="12">
        <v>32</v>
      </c>
      <c r="AX1132" s="13">
        <v>43</v>
      </c>
      <c r="AY1132" s="13">
        <v>39</v>
      </c>
      <c r="AZ1132" s="13">
        <v>53</v>
      </c>
      <c r="BA1132" s="13">
        <v>50</v>
      </c>
      <c r="BB1132" s="14">
        <v>47</v>
      </c>
      <c r="BC1132" s="19">
        <f t="shared" si="89"/>
        <v>39</v>
      </c>
      <c r="BD1132" s="55">
        <f t="shared" si="87"/>
        <v>0.79798635920753491</v>
      </c>
      <c r="BE1132" s="19">
        <f t="shared" si="88"/>
        <v>0.85118544982137057</v>
      </c>
      <c r="BF1132" s="19">
        <f t="shared" si="90"/>
        <v>0.93466709970769724</v>
      </c>
      <c r="BG1132" s="19">
        <f t="shared" si="86"/>
        <v>0.93957778499512834</v>
      </c>
    </row>
    <row r="1133" spans="1:59">
      <c r="A1133" s="24">
        <v>1132</v>
      </c>
      <c r="B1133" s="31">
        <v>2010153</v>
      </c>
      <c r="C1133" s="32" t="s">
        <v>1131</v>
      </c>
      <c r="D1133" s="21">
        <v>3</v>
      </c>
      <c r="E1133" s="22">
        <v>6</v>
      </c>
      <c r="F1133" s="22">
        <v>12</v>
      </c>
      <c r="G1133" s="22">
        <v>19</v>
      </c>
      <c r="H1133" s="22">
        <v>30</v>
      </c>
      <c r="I1133" s="22">
        <v>31</v>
      </c>
      <c r="J1133" s="23">
        <v>13</v>
      </c>
      <c r="Q1133" s="33"/>
      <c r="R1133" s="33"/>
      <c r="S1133" s="33"/>
      <c r="T1133" s="33"/>
      <c r="U1133" s="33"/>
      <c r="V1133" s="33"/>
      <c r="X1133" s="34"/>
      <c r="Y1133" s="33"/>
      <c r="Z1133" s="33"/>
      <c r="AA1133" s="33"/>
      <c r="AB1133" s="33"/>
      <c r="AC1133" s="35"/>
      <c r="AD1133" s="33"/>
      <c r="AE1133" s="33"/>
      <c r="AF1133" s="33"/>
      <c r="AG1133" s="33"/>
      <c r="AH1133" s="33"/>
      <c r="AI1133" s="33"/>
      <c r="AJ1133" s="36"/>
      <c r="AK1133" s="10">
        <v>2</v>
      </c>
      <c r="AL1133" s="11">
        <v>13</v>
      </c>
      <c r="AM1133" s="11">
        <v>11</v>
      </c>
      <c r="AN1133" s="11">
        <v>5</v>
      </c>
      <c r="AO1133" s="11">
        <v>24</v>
      </c>
      <c r="AP1133" s="11">
        <v>29</v>
      </c>
      <c r="AQ1133" s="11">
        <v>20</v>
      </c>
      <c r="AR1133" s="11">
        <v>21</v>
      </c>
      <c r="AS1133" s="11">
        <v>35</v>
      </c>
      <c r="AT1133" s="11">
        <v>29</v>
      </c>
      <c r="AU1133" s="11">
        <v>36</v>
      </c>
      <c r="AV1133" s="11">
        <v>31</v>
      </c>
      <c r="AW1133" s="12">
        <v>26</v>
      </c>
      <c r="AX1133" s="13">
        <v>53</v>
      </c>
      <c r="AY1133" s="13">
        <v>50</v>
      </c>
      <c r="AZ1133" s="13">
        <v>47</v>
      </c>
      <c r="BA1133" s="13">
        <v>44</v>
      </c>
      <c r="BB1133" s="14">
        <v>61</v>
      </c>
      <c r="BC1133" s="19">
        <f t="shared" si="89"/>
        <v>50</v>
      </c>
      <c r="BD1133" s="55">
        <f t="shared" si="87"/>
        <v>0.88801558947710291</v>
      </c>
      <c r="BE1133" s="19">
        <f t="shared" si="88"/>
        <v>0.8266320233842156</v>
      </c>
      <c r="BF1133" s="19">
        <f t="shared" si="90"/>
        <v>0.94448847028255922</v>
      </c>
      <c r="BG1133" s="19">
        <f t="shared" si="86"/>
        <v>0.94039623254303351</v>
      </c>
    </row>
    <row r="1134" spans="1:59">
      <c r="A1134" s="24">
        <v>1133</v>
      </c>
      <c r="B1134" s="31">
        <v>2011001</v>
      </c>
      <c r="C1134" s="32" t="s">
        <v>1132</v>
      </c>
      <c r="D1134" s="21">
        <v>3</v>
      </c>
      <c r="E1134" s="22">
        <v>9</v>
      </c>
      <c r="F1134" s="22">
        <v>20</v>
      </c>
      <c r="G1134" s="22">
        <v>24</v>
      </c>
      <c r="H1134" s="22">
        <v>26</v>
      </c>
      <c r="I1134" s="22">
        <v>32</v>
      </c>
      <c r="J1134" s="23">
        <v>10</v>
      </c>
      <c r="Q1134" s="33"/>
      <c r="R1134" s="33"/>
      <c r="S1134" s="33"/>
      <c r="T1134" s="33"/>
      <c r="U1134" s="33"/>
      <c r="V1134" s="33"/>
      <c r="X1134" s="34"/>
      <c r="Y1134" s="33"/>
      <c r="Z1134" s="33"/>
      <c r="AA1134" s="33"/>
      <c r="AB1134" s="33"/>
      <c r="AC1134" s="35"/>
      <c r="AD1134" s="33"/>
      <c r="AE1134" s="33"/>
      <c r="AF1134" s="33"/>
      <c r="AG1134" s="33"/>
      <c r="AH1134" s="33"/>
      <c r="AI1134" s="33"/>
      <c r="AJ1134" s="36"/>
      <c r="AK1134" s="10">
        <v>6</v>
      </c>
      <c r="AL1134" s="11">
        <v>6</v>
      </c>
      <c r="AM1134" s="11">
        <v>14</v>
      </c>
      <c r="AN1134" s="11">
        <v>12</v>
      </c>
      <c r="AO1134" s="11">
        <v>23</v>
      </c>
      <c r="AP1134" s="11">
        <v>10</v>
      </c>
      <c r="AQ1134" s="11">
        <v>24</v>
      </c>
      <c r="AR1134" s="11">
        <v>24</v>
      </c>
      <c r="AS1134" s="11">
        <v>37</v>
      </c>
      <c r="AT1134" s="11">
        <v>30</v>
      </c>
      <c r="AU1134" s="11">
        <v>36</v>
      </c>
      <c r="AV1134" s="11">
        <v>44</v>
      </c>
      <c r="AW1134" s="12">
        <v>39</v>
      </c>
      <c r="AX1134" s="13">
        <v>34</v>
      </c>
      <c r="AY1134" s="13">
        <v>46</v>
      </c>
      <c r="AZ1134" s="13">
        <v>42</v>
      </c>
      <c r="BA1134" s="13">
        <v>38</v>
      </c>
      <c r="BB1134" s="14">
        <v>34</v>
      </c>
      <c r="BC1134" s="19">
        <f t="shared" si="89"/>
        <v>46</v>
      </c>
      <c r="BD1134" s="55">
        <f t="shared" si="87"/>
        <v>0.85527768756089628</v>
      </c>
      <c r="BE1134" s="19">
        <f t="shared" si="88"/>
        <v>0.85118544982137057</v>
      </c>
      <c r="BF1134" s="19">
        <f t="shared" si="90"/>
        <v>0.93303020461188702</v>
      </c>
      <c r="BG1134" s="19">
        <f t="shared" si="86"/>
        <v>0.94080545631698598</v>
      </c>
    </row>
    <row r="1135" spans="1:59">
      <c r="A1135" s="24">
        <v>1134</v>
      </c>
      <c r="B1135" s="31">
        <v>2011002</v>
      </c>
      <c r="C1135" s="32" t="s">
        <v>1133</v>
      </c>
      <c r="D1135" s="21">
        <v>6</v>
      </c>
      <c r="E1135" s="22">
        <v>8</v>
      </c>
      <c r="F1135" s="22">
        <v>12</v>
      </c>
      <c r="G1135" s="22">
        <v>17</v>
      </c>
      <c r="H1135" s="22">
        <v>28</v>
      </c>
      <c r="I1135" s="22">
        <v>33</v>
      </c>
      <c r="J1135" s="23">
        <v>5</v>
      </c>
      <c r="Q1135" s="33"/>
      <c r="R1135" s="33"/>
      <c r="S1135" s="33"/>
      <c r="T1135" s="33"/>
      <c r="U1135" s="33"/>
      <c r="V1135" s="33"/>
      <c r="X1135" s="34"/>
      <c r="Y1135" s="33"/>
      <c r="Z1135" s="33"/>
      <c r="AA1135" s="33"/>
      <c r="AB1135" s="33"/>
      <c r="AC1135" s="35"/>
      <c r="AD1135" s="33"/>
      <c r="AE1135" s="33"/>
      <c r="AF1135" s="33"/>
      <c r="AG1135" s="33"/>
      <c r="AH1135" s="33"/>
      <c r="AI1135" s="33"/>
      <c r="AJ1135" s="36"/>
      <c r="AK1135" s="10">
        <v>5</v>
      </c>
      <c r="AL1135" s="11">
        <v>4</v>
      </c>
      <c r="AM1135" s="11">
        <v>14</v>
      </c>
      <c r="AN1135" s="11">
        <v>14</v>
      </c>
      <c r="AO1135" s="11">
        <v>20</v>
      </c>
      <c r="AP1135" s="11">
        <v>16</v>
      </c>
      <c r="AQ1135" s="11">
        <v>32</v>
      </c>
      <c r="AR1135" s="11">
        <v>34</v>
      </c>
      <c r="AS1135" s="11">
        <v>27</v>
      </c>
      <c r="AT1135" s="11">
        <v>32</v>
      </c>
      <c r="AU1135" s="11">
        <v>39</v>
      </c>
      <c r="AV1135" s="11">
        <v>34</v>
      </c>
      <c r="AW1135" s="12">
        <v>44</v>
      </c>
      <c r="AX1135" s="13">
        <v>40</v>
      </c>
      <c r="AY1135" s="13">
        <v>53</v>
      </c>
      <c r="AZ1135" s="13">
        <v>68</v>
      </c>
      <c r="BA1135" s="13">
        <v>66</v>
      </c>
      <c r="BB1135" s="14">
        <v>64</v>
      </c>
      <c r="BC1135" s="19">
        <f t="shared" si="89"/>
        <v>53</v>
      </c>
      <c r="BD1135" s="55">
        <f t="shared" si="87"/>
        <v>0.93303020461188702</v>
      </c>
      <c r="BE1135" s="19">
        <f t="shared" si="88"/>
        <v>0.85936992530042222</v>
      </c>
      <c r="BF1135" s="19">
        <f t="shared" si="90"/>
        <v>0.94121468009093856</v>
      </c>
      <c r="BG1135" s="19">
        <f t="shared" si="86"/>
        <v>0.94694381292627483</v>
      </c>
    </row>
    <row r="1136" spans="1:59">
      <c r="A1136" s="24">
        <v>1135</v>
      </c>
      <c r="B1136" s="31">
        <v>2011003</v>
      </c>
      <c r="C1136" s="32" t="s">
        <v>1134</v>
      </c>
      <c r="D1136" s="21">
        <v>13</v>
      </c>
      <c r="E1136" s="22">
        <v>14</v>
      </c>
      <c r="F1136" s="22">
        <v>21</v>
      </c>
      <c r="G1136" s="22">
        <v>22</v>
      </c>
      <c r="H1136" s="22">
        <v>23</v>
      </c>
      <c r="I1136" s="22">
        <v>27</v>
      </c>
      <c r="J1136" s="23">
        <v>4</v>
      </c>
      <c r="Q1136" s="33"/>
      <c r="R1136" s="33"/>
      <c r="S1136" s="33"/>
      <c r="T1136" s="33"/>
      <c r="U1136" s="33"/>
      <c r="V1136" s="33"/>
      <c r="X1136" s="34"/>
      <c r="Y1136" s="33"/>
      <c r="Z1136" s="33"/>
      <c r="AA1136" s="33"/>
      <c r="AB1136" s="33"/>
      <c r="AC1136" s="35"/>
      <c r="AD1136" s="33"/>
      <c r="AE1136" s="33"/>
      <c r="AF1136" s="33"/>
      <c r="AG1136" s="33"/>
      <c r="AH1136" s="33"/>
      <c r="AI1136" s="33"/>
      <c r="AJ1136" s="36"/>
      <c r="AK1136" s="10">
        <v>6</v>
      </c>
      <c r="AL1136" s="11">
        <v>12</v>
      </c>
      <c r="AM1136" s="11">
        <v>15</v>
      </c>
      <c r="AN1136" s="11">
        <v>18</v>
      </c>
      <c r="AO1136" s="11">
        <v>15</v>
      </c>
      <c r="AP1136" s="11">
        <v>32</v>
      </c>
      <c r="AQ1136" s="11">
        <v>21</v>
      </c>
      <c r="AR1136" s="11">
        <v>20</v>
      </c>
      <c r="AS1136" s="11">
        <v>21</v>
      </c>
      <c r="AT1136" s="11">
        <v>36</v>
      </c>
      <c r="AU1136" s="11">
        <v>29</v>
      </c>
      <c r="AV1136" s="11">
        <v>50</v>
      </c>
      <c r="AW1136" s="12">
        <v>60</v>
      </c>
      <c r="AX1136" s="13">
        <v>56</v>
      </c>
      <c r="AY1136" s="13">
        <v>52</v>
      </c>
      <c r="AZ1136" s="13">
        <v>48</v>
      </c>
      <c r="BA1136" s="13">
        <v>44</v>
      </c>
      <c r="BB1136" s="14">
        <v>40</v>
      </c>
      <c r="BC1136" s="19">
        <f t="shared" si="89"/>
        <v>52</v>
      </c>
      <c r="BD1136" s="55">
        <f t="shared" si="87"/>
        <v>0.98213705748619684</v>
      </c>
      <c r="BE1136" s="19">
        <f t="shared" si="88"/>
        <v>0.90438454043520633</v>
      </c>
      <c r="BF1136" s="19">
        <f t="shared" si="90"/>
        <v>0.94039623254303351</v>
      </c>
      <c r="BG1136" s="19">
        <f t="shared" si="86"/>
        <v>0.94694381292627483</v>
      </c>
    </row>
    <row r="1137" spans="1:59">
      <c r="A1137" s="24">
        <v>1136</v>
      </c>
      <c r="B1137" s="31">
        <v>2011004</v>
      </c>
      <c r="C1137" s="32" t="s">
        <v>1135</v>
      </c>
      <c r="D1137" s="21">
        <v>4</v>
      </c>
      <c r="E1137" s="22">
        <v>6</v>
      </c>
      <c r="F1137" s="22">
        <v>8</v>
      </c>
      <c r="G1137" s="22">
        <v>10</v>
      </c>
      <c r="H1137" s="22">
        <v>13</v>
      </c>
      <c r="I1137" s="22">
        <v>26</v>
      </c>
      <c r="J1137" s="23">
        <v>5</v>
      </c>
      <c r="Q1137" s="33"/>
      <c r="R1137" s="33"/>
      <c r="S1137" s="33"/>
      <c r="T1137" s="33"/>
      <c r="U1137" s="33"/>
      <c r="V1137" s="33"/>
      <c r="X1137" s="34"/>
      <c r="Y1137" s="33"/>
      <c r="Z1137" s="33"/>
      <c r="AA1137" s="33"/>
      <c r="AB1137" s="33"/>
      <c r="AC1137" s="35"/>
      <c r="AD1137" s="33"/>
      <c r="AE1137" s="33"/>
      <c r="AF1137" s="33"/>
      <c r="AG1137" s="33"/>
      <c r="AH1137" s="33"/>
      <c r="AI1137" s="33"/>
      <c r="AJ1137" s="36"/>
      <c r="AK1137" s="10">
        <v>7</v>
      </c>
      <c r="AL1137" s="11">
        <v>7</v>
      </c>
      <c r="AM1137" s="11">
        <v>12</v>
      </c>
      <c r="AN1137" s="11">
        <v>13</v>
      </c>
      <c r="AO1137" s="11">
        <v>25</v>
      </c>
      <c r="AP1137" s="11">
        <v>19</v>
      </c>
      <c r="AQ1137" s="11">
        <v>31</v>
      </c>
      <c r="AR1137" s="11">
        <v>27</v>
      </c>
      <c r="AS1137" s="11">
        <v>34</v>
      </c>
      <c r="AT1137" s="11">
        <v>31</v>
      </c>
      <c r="AU1137" s="11">
        <v>28</v>
      </c>
      <c r="AV1137" s="11">
        <v>53</v>
      </c>
      <c r="AW1137" s="12">
        <v>52</v>
      </c>
      <c r="AX1137" s="13">
        <v>51</v>
      </c>
      <c r="AY1137" s="13">
        <v>50</v>
      </c>
      <c r="AZ1137" s="13">
        <v>49</v>
      </c>
      <c r="BA1137" s="13">
        <v>48</v>
      </c>
      <c r="BB1137" s="14">
        <v>47</v>
      </c>
      <c r="BC1137" s="19">
        <f t="shared" si="89"/>
        <v>50</v>
      </c>
      <c r="BD1137" s="55">
        <f t="shared" si="87"/>
        <v>1.0271516726209808</v>
      </c>
      <c r="BE1137" s="19">
        <f t="shared" si="88"/>
        <v>0.91256901591425788</v>
      </c>
      <c r="BF1137" s="19">
        <f t="shared" si="90"/>
        <v>0.94203312763884373</v>
      </c>
      <c r="BG1137" s="19">
        <f t="shared" si="86"/>
        <v>0.94448847028255922</v>
      </c>
    </row>
    <row r="1138" spans="1:59">
      <c r="A1138" s="24">
        <v>1137</v>
      </c>
      <c r="B1138" s="31">
        <v>2011005</v>
      </c>
      <c r="C1138" s="32" t="s">
        <v>1136</v>
      </c>
      <c r="D1138" s="21">
        <v>6</v>
      </c>
      <c r="E1138" s="22">
        <v>9</v>
      </c>
      <c r="F1138" s="22">
        <v>12</v>
      </c>
      <c r="G1138" s="22">
        <v>14</v>
      </c>
      <c r="H1138" s="22">
        <v>20</v>
      </c>
      <c r="I1138" s="22">
        <v>22</v>
      </c>
      <c r="J1138" s="23">
        <v>13</v>
      </c>
      <c r="Q1138" s="33"/>
      <c r="R1138" s="33"/>
      <c r="S1138" s="33"/>
      <c r="T1138" s="33"/>
      <c r="U1138" s="33"/>
      <c r="V1138" s="33"/>
      <c r="X1138" s="34"/>
      <c r="Y1138" s="33"/>
      <c r="Z1138" s="33"/>
      <c r="AA1138" s="33"/>
      <c r="AB1138" s="33"/>
      <c r="AC1138" s="35"/>
      <c r="AD1138" s="33"/>
      <c r="AE1138" s="33"/>
      <c r="AF1138" s="33"/>
      <c r="AG1138" s="33"/>
      <c r="AH1138" s="33"/>
      <c r="AI1138" s="33"/>
      <c r="AJ1138" s="36"/>
      <c r="AK1138" s="10">
        <v>5</v>
      </c>
      <c r="AL1138" s="11">
        <v>7</v>
      </c>
      <c r="AM1138" s="11">
        <v>13</v>
      </c>
      <c r="AN1138" s="11">
        <v>11</v>
      </c>
      <c r="AO1138" s="11">
        <v>20</v>
      </c>
      <c r="AP1138" s="11">
        <v>27</v>
      </c>
      <c r="AQ1138" s="11">
        <v>20</v>
      </c>
      <c r="AR1138" s="11">
        <v>23</v>
      </c>
      <c r="AS1138" s="11">
        <v>28</v>
      </c>
      <c r="AT1138" s="11">
        <v>35</v>
      </c>
      <c r="AU1138" s="11">
        <v>44</v>
      </c>
      <c r="AV1138" s="11">
        <v>41</v>
      </c>
      <c r="AW1138" s="12">
        <v>53</v>
      </c>
      <c r="AX1138" s="13">
        <v>51</v>
      </c>
      <c r="AY1138" s="13">
        <v>49</v>
      </c>
      <c r="AZ1138" s="13">
        <v>47</v>
      </c>
      <c r="BA1138" s="13">
        <v>45</v>
      </c>
      <c r="BB1138" s="14">
        <v>43</v>
      </c>
      <c r="BC1138" s="19">
        <f t="shared" si="89"/>
        <v>49</v>
      </c>
      <c r="BD1138" s="55">
        <f t="shared" si="87"/>
        <v>1.023059434881455</v>
      </c>
      <c r="BE1138" s="19">
        <f t="shared" si="88"/>
        <v>0.95553751217927907</v>
      </c>
      <c r="BF1138" s="19">
        <f t="shared" si="90"/>
        <v>0.94939915556999022</v>
      </c>
      <c r="BG1138" s="19">
        <f t="shared" si="86"/>
        <v>0.9522637219876583</v>
      </c>
    </row>
    <row r="1139" spans="1:59">
      <c r="A1139" s="24">
        <v>1138</v>
      </c>
      <c r="B1139" s="31">
        <v>2011006</v>
      </c>
      <c r="C1139" s="32" t="s">
        <v>1137</v>
      </c>
      <c r="D1139" s="21">
        <v>1</v>
      </c>
      <c r="E1139" s="22">
        <v>3</v>
      </c>
      <c r="F1139" s="22">
        <v>5</v>
      </c>
      <c r="G1139" s="22">
        <v>13</v>
      </c>
      <c r="H1139" s="22">
        <v>16</v>
      </c>
      <c r="I1139" s="22">
        <v>18</v>
      </c>
      <c r="J1139" s="23">
        <v>5</v>
      </c>
      <c r="Q1139" s="33"/>
      <c r="R1139" s="33"/>
      <c r="S1139" s="33"/>
      <c r="T1139" s="33"/>
      <c r="U1139" s="33"/>
      <c r="V1139" s="33"/>
      <c r="X1139" s="34"/>
      <c r="Y1139" s="33"/>
      <c r="Z1139" s="33"/>
      <c r="AA1139" s="33"/>
      <c r="AB1139" s="33"/>
      <c r="AC1139" s="35"/>
      <c r="AD1139" s="33"/>
      <c r="AE1139" s="33"/>
      <c r="AF1139" s="33"/>
      <c r="AG1139" s="33"/>
      <c r="AH1139" s="33"/>
      <c r="AI1139" s="33"/>
      <c r="AJ1139" s="36"/>
      <c r="AK1139" s="10">
        <v>5</v>
      </c>
      <c r="AL1139" s="11">
        <v>8</v>
      </c>
      <c r="AM1139" s="11">
        <v>11</v>
      </c>
      <c r="AN1139" s="11">
        <v>14</v>
      </c>
      <c r="AO1139" s="11">
        <v>21</v>
      </c>
      <c r="AP1139" s="11">
        <v>16</v>
      </c>
      <c r="AQ1139" s="11">
        <v>20</v>
      </c>
      <c r="AR1139" s="11">
        <v>26</v>
      </c>
      <c r="AS1139" s="11">
        <v>23</v>
      </c>
      <c r="AT1139" s="11">
        <v>20</v>
      </c>
      <c r="AU1139" s="11">
        <v>17</v>
      </c>
      <c r="AV1139" s="11">
        <v>28</v>
      </c>
      <c r="AW1139" s="12">
        <v>26</v>
      </c>
      <c r="AX1139" s="13">
        <v>24</v>
      </c>
      <c r="AY1139" s="13">
        <v>39</v>
      </c>
      <c r="AZ1139" s="13">
        <v>38</v>
      </c>
      <c r="BA1139" s="13">
        <v>56</v>
      </c>
      <c r="BB1139" s="14">
        <v>56</v>
      </c>
      <c r="BC1139" s="19">
        <f t="shared" si="89"/>
        <v>39</v>
      </c>
      <c r="BD1139" s="55">
        <f t="shared" si="87"/>
        <v>0.99441377070477432</v>
      </c>
      <c r="BE1139" s="19">
        <f t="shared" si="88"/>
        <v>0.92484572913283536</v>
      </c>
      <c r="BF1139" s="19">
        <f t="shared" si="90"/>
        <v>0.92730107177655086</v>
      </c>
      <c r="BG1139" s="19">
        <f t="shared" si="86"/>
        <v>0.94571614160441697</v>
      </c>
    </row>
    <row r="1140" spans="1:59">
      <c r="A1140" s="24">
        <v>1139</v>
      </c>
      <c r="B1140" s="31">
        <v>2011007</v>
      </c>
      <c r="C1140" s="32" t="s">
        <v>1138</v>
      </c>
      <c r="D1140" s="21">
        <v>1</v>
      </c>
      <c r="E1140" s="22">
        <v>9</v>
      </c>
      <c r="F1140" s="22">
        <v>17</v>
      </c>
      <c r="G1140" s="22">
        <v>24</v>
      </c>
      <c r="H1140" s="22">
        <v>26</v>
      </c>
      <c r="I1140" s="22">
        <v>31</v>
      </c>
      <c r="J1140" s="23">
        <v>5</v>
      </c>
      <c r="Q1140" s="33"/>
      <c r="R1140" s="33"/>
      <c r="S1140" s="33"/>
      <c r="T1140" s="33"/>
      <c r="U1140" s="33"/>
      <c r="V1140" s="33"/>
      <c r="X1140" s="34"/>
      <c r="Y1140" s="33"/>
      <c r="Z1140" s="33"/>
      <c r="AA1140" s="33"/>
      <c r="AB1140" s="33"/>
      <c r="AC1140" s="35"/>
      <c r="AD1140" s="33"/>
      <c r="AE1140" s="33"/>
      <c r="AF1140" s="33"/>
      <c r="AG1140" s="33"/>
      <c r="AH1140" s="33"/>
      <c r="AI1140" s="33"/>
      <c r="AJ1140" s="36"/>
      <c r="AK1140" s="10">
        <v>6</v>
      </c>
      <c r="AL1140" s="11">
        <v>8</v>
      </c>
      <c r="AM1140" s="11">
        <v>13</v>
      </c>
      <c r="AN1140" s="11">
        <v>12</v>
      </c>
      <c r="AO1140" s="11">
        <v>17</v>
      </c>
      <c r="AP1140" s="11">
        <v>12</v>
      </c>
      <c r="AQ1140" s="11">
        <v>27</v>
      </c>
      <c r="AR1140" s="11">
        <v>28</v>
      </c>
      <c r="AS1140" s="11">
        <v>31</v>
      </c>
      <c r="AT1140" s="11">
        <v>24</v>
      </c>
      <c r="AU1140" s="11">
        <v>30</v>
      </c>
      <c r="AV1140" s="11">
        <v>38</v>
      </c>
      <c r="AW1140" s="12">
        <v>33</v>
      </c>
      <c r="AX1140" s="13">
        <v>44</v>
      </c>
      <c r="AY1140" s="13">
        <v>40</v>
      </c>
      <c r="AZ1140" s="13">
        <v>54</v>
      </c>
      <c r="BA1140" s="13">
        <v>51</v>
      </c>
      <c r="BB1140" s="14">
        <v>48</v>
      </c>
      <c r="BC1140" s="19">
        <f t="shared" si="89"/>
        <v>40</v>
      </c>
      <c r="BD1140" s="55">
        <f t="shared" si="87"/>
        <v>0.94121468009093856</v>
      </c>
      <c r="BE1140" s="19">
        <f t="shared" si="88"/>
        <v>0.93712244235141273</v>
      </c>
      <c r="BF1140" s="19">
        <f t="shared" si="90"/>
        <v>0.91338746346216304</v>
      </c>
      <c r="BG1140" s="19">
        <f t="shared" ref="BG1140:BG1203" si="91">IF($B1140="","",SUM($BC1091:$BC1140)/50/$BM$3)</f>
        <v>0.94489769405651181</v>
      </c>
    </row>
    <row r="1141" spans="1:59">
      <c r="A1141" s="24">
        <v>1140</v>
      </c>
      <c r="B1141" s="31">
        <v>2011008</v>
      </c>
      <c r="C1141" s="32" t="s">
        <v>1139</v>
      </c>
      <c r="D1141" s="21">
        <v>10</v>
      </c>
      <c r="E1141" s="22">
        <v>12</v>
      </c>
      <c r="F1141" s="22">
        <v>13</v>
      </c>
      <c r="G1141" s="22">
        <v>17</v>
      </c>
      <c r="H1141" s="22">
        <v>24</v>
      </c>
      <c r="I1141" s="22">
        <v>31</v>
      </c>
      <c r="J1141" s="23">
        <v>15</v>
      </c>
      <c r="Q1141" s="33"/>
      <c r="R1141" s="33"/>
      <c r="S1141" s="33"/>
      <c r="T1141" s="33"/>
      <c r="U1141" s="33"/>
      <c r="V1141" s="33"/>
      <c r="X1141" s="34"/>
      <c r="Y1141" s="33"/>
      <c r="Z1141" s="33"/>
      <c r="AA1141" s="33"/>
      <c r="AB1141" s="33"/>
      <c r="AC1141" s="35"/>
      <c r="AD1141" s="33"/>
      <c r="AE1141" s="33"/>
      <c r="AF1141" s="33"/>
      <c r="AG1141" s="33"/>
      <c r="AH1141" s="33"/>
      <c r="AI1141" s="33"/>
      <c r="AJ1141" s="36"/>
      <c r="AK1141" s="10">
        <v>5</v>
      </c>
      <c r="AL1141" s="11">
        <v>7</v>
      </c>
      <c r="AM1141" s="11">
        <v>12</v>
      </c>
      <c r="AN1141" s="11">
        <v>11</v>
      </c>
      <c r="AO1141" s="11">
        <v>23</v>
      </c>
      <c r="AP1141" s="11">
        <v>19</v>
      </c>
      <c r="AQ1141" s="11">
        <v>26</v>
      </c>
      <c r="AR1141" s="11">
        <v>17</v>
      </c>
      <c r="AS1141" s="11">
        <v>30</v>
      </c>
      <c r="AT1141" s="11">
        <v>23</v>
      </c>
      <c r="AU1141" s="11">
        <v>42</v>
      </c>
      <c r="AV1141" s="11">
        <v>51</v>
      </c>
      <c r="AW1141" s="12">
        <v>47</v>
      </c>
      <c r="AX1141" s="13">
        <v>59</v>
      </c>
      <c r="AY1141" s="13">
        <v>56</v>
      </c>
      <c r="AZ1141" s="13">
        <v>71</v>
      </c>
      <c r="BA1141" s="13">
        <v>69</v>
      </c>
      <c r="BB1141" s="14">
        <v>67</v>
      </c>
      <c r="BC1141" s="19">
        <f t="shared" si="89"/>
        <v>56</v>
      </c>
      <c r="BD1141" s="55">
        <f t="shared" si="87"/>
        <v>0.95758363104904187</v>
      </c>
      <c r="BE1141" s="19">
        <f t="shared" si="88"/>
        <v>0.96986034426761936</v>
      </c>
      <c r="BF1141" s="19">
        <f t="shared" si="90"/>
        <v>0.91666125365378359</v>
      </c>
      <c r="BG1141" s="19">
        <f t="shared" si="91"/>
        <v>0.95430984085742121</v>
      </c>
    </row>
    <row r="1142" spans="1:59">
      <c r="A1142" s="24">
        <v>1141</v>
      </c>
      <c r="B1142" s="31">
        <v>2011009</v>
      </c>
      <c r="C1142" s="32" t="s">
        <v>1140</v>
      </c>
      <c r="D1142" s="21">
        <v>17</v>
      </c>
      <c r="E1142" s="22">
        <v>18</v>
      </c>
      <c r="F1142" s="22">
        <v>23</v>
      </c>
      <c r="G1142" s="22">
        <v>24</v>
      </c>
      <c r="H1142" s="22">
        <v>25</v>
      </c>
      <c r="I1142" s="22">
        <v>26</v>
      </c>
      <c r="J1142" s="23">
        <v>4</v>
      </c>
      <c r="Q1142" s="33"/>
      <c r="R1142" s="33"/>
      <c r="S1142" s="33"/>
      <c r="T1142" s="33"/>
      <c r="U1142" s="33"/>
      <c r="V1142" s="33"/>
      <c r="X1142" s="34"/>
      <c r="Y1142" s="33"/>
      <c r="Z1142" s="33"/>
      <c r="AA1142" s="33"/>
      <c r="AB1142" s="33"/>
      <c r="AC1142" s="35"/>
      <c r="AD1142" s="33"/>
      <c r="AE1142" s="33"/>
      <c r="AF1142" s="33"/>
      <c r="AG1142" s="33"/>
      <c r="AH1142" s="33"/>
      <c r="AI1142" s="33"/>
      <c r="AJ1142" s="36"/>
      <c r="AK1142" s="10">
        <v>7</v>
      </c>
      <c r="AL1142" s="11">
        <v>9</v>
      </c>
      <c r="AM1142" s="11">
        <v>13</v>
      </c>
      <c r="AN1142" s="11">
        <v>13</v>
      </c>
      <c r="AO1142" s="11">
        <v>21</v>
      </c>
      <c r="AP1142" s="11">
        <v>13</v>
      </c>
      <c r="AQ1142" s="11">
        <v>34</v>
      </c>
      <c r="AR1142" s="11">
        <v>33</v>
      </c>
      <c r="AS1142" s="11">
        <v>23</v>
      </c>
      <c r="AT1142" s="11">
        <v>25</v>
      </c>
      <c r="AU1142" s="11">
        <v>42</v>
      </c>
      <c r="AV1142" s="11">
        <v>49</v>
      </c>
      <c r="AW1142" s="12">
        <v>43</v>
      </c>
      <c r="AX1142" s="13">
        <v>37</v>
      </c>
      <c r="AY1142" s="13">
        <v>31</v>
      </c>
      <c r="AZ1142" s="13">
        <v>43</v>
      </c>
      <c r="BA1142" s="13">
        <v>57</v>
      </c>
      <c r="BB1142" s="14">
        <v>53</v>
      </c>
      <c r="BC1142" s="19">
        <f t="shared" si="89"/>
        <v>31</v>
      </c>
      <c r="BD1142" s="55">
        <f t="shared" si="87"/>
        <v>0.87983111399805136</v>
      </c>
      <c r="BE1142" s="19">
        <f t="shared" si="88"/>
        <v>0.95349139330951604</v>
      </c>
      <c r="BF1142" s="19">
        <f t="shared" si="90"/>
        <v>0.8953816174082494</v>
      </c>
      <c r="BG1142" s="19">
        <f t="shared" si="91"/>
        <v>0.94980837934394291</v>
      </c>
    </row>
    <row r="1143" spans="1:59">
      <c r="A1143" s="24">
        <v>1142</v>
      </c>
      <c r="B1143" s="31">
        <v>2011010</v>
      </c>
      <c r="C1143" s="32" t="s">
        <v>1141</v>
      </c>
      <c r="D1143" s="21">
        <v>1</v>
      </c>
      <c r="E1143" s="22">
        <v>4</v>
      </c>
      <c r="F1143" s="22">
        <v>5</v>
      </c>
      <c r="G1143" s="22">
        <v>9</v>
      </c>
      <c r="H1143" s="22">
        <v>15</v>
      </c>
      <c r="I1143" s="22">
        <v>19</v>
      </c>
      <c r="J1143" s="23">
        <v>13</v>
      </c>
      <c r="Q1143" s="33"/>
      <c r="R1143" s="33"/>
      <c r="S1143" s="33"/>
      <c r="T1143" s="33"/>
      <c r="U1143" s="33"/>
      <c r="V1143" s="33"/>
      <c r="X1143" s="34"/>
      <c r="Y1143" s="33"/>
      <c r="Z1143" s="33"/>
      <c r="AA1143" s="33"/>
      <c r="AB1143" s="33"/>
      <c r="AC1143" s="35"/>
      <c r="AD1143" s="33"/>
      <c r="AE1143" s="33"/>
      <c r="AF1143" s="33"/>
      <c r="AG1143" s="33"/>
      <c r="AH1143" s="33"/>
      <c r="AI1143" s="33"/>
      <c r="AJ1143" s="36"/>
      <c r="AK1143" s="10">
        <v>5</v>
      </c>
      <c r="AL1143" s="11">
        <v>9</v>
      </c>
      <c r="AM1143" s="11">
        <v>13</v>
      </c>
      <c r="AN1143" s="11">
        <v>17</v>
      </c>
      <c r="AO1143" s="11">
        <v>18</v>
      </c>
      <c r="AP1143" s="11">
        <v>21</v>
      </c>
      <c r="AQ1143" s="11">
        <v>17</v>
      </c>
      <c r="AR1143" s="11">
        <v>33</v>
      </c>
      <c r="AS1143" s="11">
        <v>31</v>
      </c>
      <c r="AT1143" s="11">
        <v>29</v>
      </c>
      <c r="AU1143" s="11">
        <v>27</v>
      </c>
      <c r="AV1143" s="11">
        <v>25</v>
      </c>
      <c r="AW1143" s="12">
        <v>23</v>
      </c>
      <c r="AX1143" s="13">
        <v>37</v>
      </c>
      <c r="AY1143" s="13">
        <v>36</v>
      </c>
      <c r="AZ1143" s="13">
        <v>35</v>
      </c>
      <c r="BA1143" s="13">
        <v>34</v>
      </c>
      <c r="BB1143" s="14">
        <v>53</v>
      </c>
      <c r="BC1143" s="19">
        <f t="shared" si="89"/>
        <v>36</v>
      </c>
      <c r="BD1143" s="55">
        <f t="shared" si="87"/>
        <v>0.8266320233842156</v>
      </c>
      <c r="BE1143" s="19">
        <f t="shared" si="88"/>
        <v>0.92484572913283536</v>
      </c>
      <c r="BF1143" s="19">
        <f t="shared" si="90"/>
        <v>0.89210782721662885</v>
      </c>
      <c r="BG1143" s="19">
        <f t="shared" si="91"/>
        <v>0.94612536537836966</v>
      </c>
    </row>
    <row r="1144" spans="1:59">
      <c r="A1144" s="24">
        <v>1143</v>
      </c>
      <c r="B1144" s="31">
        <v>2011011</v>
      </c>
      <c r="C1144" s="32" t="s">
        <v>1142</v>
      </c>
      <c r="D1144" s="21">
        <v>1</v>
      </c>
      <c r="E1144" s="22">
        <v>12</v>
      </c>
      <c r="F1144" s="22">
        <v>18</v>
      </c>
      <c r="G1144" s="22">
        <v>19</v>
      </c>
      <c r="H1144" s="22">
        <v>21</v>
      </c>
      <c r="I1144" s="22">
        <v>24</v>
      </c>
      <c r="J1144" s="23">
        <v>10</v>
      </c>
      <c r="Q1144" s="33"/>
      <c r="R1144" s="33"/>
      <c r="S1144" s="33"/>
      <c r="T1144" s="33"/>
      <c r="U1144" s="33"/>
      <c r="V1144" s="33"/>
      <c r="X1144" s="34"/>
      <c r="Y1144" s="33"/>
      <c r="Z1144" s="33"/>
      <c r="AA1144" s="33"/>
      <c r="AB1144" s="33"/>
      <c r="AC1144" s="35"/>
      <c r="AD1144" s="33"/>
      <c r="AE1144" s="33"/>
      <c r="AF1144" s="33"/>
      <c r="AG1144" s="33"/>
      <c r="AH1144" s="33"/>
      <c r="AI1144" s="33"/>
      <c r="AJ1144" s="36"/>
      <c r="AK1144" s="10">
        <v>2</v>
      </c>
      <c r="AL1144" s="11">
        <v>7</v>
      </c>
      <c r="AM1144" s="11">
        <v>15</v>
      </c>
      <c r="AN1144" s="11">
        <v>5</v>
      </c>
      <c r="AO1144" s="11">
        <v>18</v>
      </c>
      <c r="AP1144" s="11">
        <v>15</v>
      </c>
      <c r="AQ1144" s="11">
        <v>14</v>
      </c>
      <c r="AR1144" s="11">
        <v>25</v>
      </c>
      <c r="AS1144" s="11">
        <v>29</v>
      </c>
      <c r="AT1144" s="11">
        <v>23</v>
      </c>
      <c r="AU1144" s="11">
        <v>43</v>
      </c>
      <c r="AV1144" s="11">
        <v>39</v>
      </c>
      <c r="AW1144" s="12">
        <v>35</v>
      </c>
      <c r="AX1144" s="13">
        <v>31</v>
      </c>
      <c r="AY1144" s="13">
        <v>27</v>
      </c>
      <c r="AZ1144" s="13">
        <v>23</v>
      </c>
      <c r="BA1144" s="13">
        <v>38</v>
      </c>
      <c r="BB1144" s="14">
        <v>55</v>
      </c>
      <c r="BC1144" s="19">
        <f t="shared" si="89"/>
        <v>27</v>
      </c>
      <c r="BD1144" s="55">
        <f t="shared" si="87"/>
        <v>0.77752517050990577</v>
      </c>
      <c r="BE1144" s="19">
        <f t="shared" si="88"/>
        <v>0.88596947060733999</v>
      </c>
      <c r="BF1144" s="19">
        <f t="shared" si="90"/>
        <v>0.87246508606690487</v>
      </c>
      <c r="BG1144" s="19">
        <f t="shared" si="91"/>
        <v>0.93957778499512834</v>
      </c>
    </row>
    <row r="1145" spans="1:59">
      <c r="A1145" s="24">
        <v>1144</v>
      </c>
      <c r="B1145" s="31">
        <v>2011012</v>
      </c>
      <c r="C1145" s="32" t="s">
        <v>1143</v>
      </c>
      <c r="D1145" s="21">
        <v>7</v>
      </c>
      <c r="E1145" s="22">
        <v>8</v>
      </c>
      <c r="F1145" s="22">
        <v>11</v>
      </c>
      <c r="G1145" s="22">
        <v>13</v>
      </c>
      <c r="H1145" s="22">
        <v>15</v>
      </c>
      <c r="I1145" s="22">
        <v>26</v>
      </c>
      <c r="J1145" s="23">
        <v>13</v>
      </c>
      <c r="Q1145" s="33"/>
      <c r="R1145" s="33"/>
      <c r="S1145" s="33"/>
      <c r="T1145" s="33"/>
      <c r="U1145" s="33"/>
      <c r="V1145" s="33"/>
      <c r="X1145" s="34"/>
      <c r="Y1145" s="33"/>
      <c r="Z1145" s="33"/>
      <c r="AA1145" s="33"/>
      <c r="AB1145" s="33"/>
      <c r="AC1145" s="35"/>
      <c r="AD1145" s="33"/>
      <c r="AE1145" s="33"/>
      <c r="AF1145" s="33"/>
      <c r="AG1145" s="33"/>
      <c r="AH1145" s="33"/>
      <c r="AI1145" s="33"/>
      <c r="AJ1145" s="36"/>
      <c r="AK1145" s="10">
        <v>8</v>
      </c>
      <c r="AL1145" s="11">
        <v>12</v>
      </c>
      <c r="AM1145" s="11">
        <v>10</v>
      </c>
      <c r="AN1145" s="11">
        <v>14</v>
      </c>
      <c r="AO1145" s="11">
        <v>17</v>
      </c>
      <c r="AP1145" s="11">
        <v>24</v>
      </c>
      <c r="AQ1145" s="11">
        <v>35</v>
      </c>
      <c r="AR1145" s="11">
        <v>30</v>
      </c>
      <c r="AS1145" s="11">
        <v>25</v>
      </c>
      <c r="AT1145" s="11">
        <v>32</v>
      </c>
      <c r="AU1145" s="11">
        <v>28</v>
      </c>
      <c r="AV1145" s="11">
        <v>52</v>
      </c>
      <c r="AW1145" s="12">
        <v>50</v>
      </c>
      <c r="AX1145" s="13">
        <v>64</v>
      </c>
      <c r="AY1145" s="13">
        <v>63</v>
      </c>
      <c r="AZ1145" s="13">
        <v>62</v>
      </c>
      <c r="BA1145" s="13">
        <v>61</v>
      </c>
      <c r="BB1145" s="14">
        <v>60</v>
      </c>
      <c r="BC1145" s="19">
        <f t="shared" si="89"/>
        <v>63</v>
      </c>
      <c r="BD1145" s="55">
        <f t="shared" si="87"/>
        <v>0.87164663851899971</v>
      </c>
      <c r="BE1145" s="19">
        <f t="shared" si="88"/>
        <v>0.90643065930496913</v>
      </c>
      <c r="BF1145" s="19">
        <f t="shared" si="90"/>
        <v>0.88474179928548236</v>
      </c>
      <c r="BG1145" s="19">
        <f t="shared" si="91"/>
        <v>0.9453069178304645</v>
      </c>
    </row>
    <row r="1146" spans="1:59">
      <c r="A1146" s="24">
        <v>1145</v>
      </c>
      <c r="B1146" s="31">
        <v>2011013</v>
      </c>
      <c r="C1146" s="32" t="s">
        <v>1144</v>
      </c>
      <c r="D1146" s="21">
        <v>1</v>
      </c>
      <c r="E1146" s="22">
        <v>3</v>
      </c>
      <c r="F1146" s="22">
        <v>13</v>
      </c>
      <c r="G1146" s="22">
        <v>16</v>
      </c>
      <c r="H1146" s="22">
        <v>21</v>
      </c>
      <c r="I1146" s="22">
        <v>22</v>
      </c>
      <c r="J1146" s="23">
        <v>8</v>
      </c>
      <c r="Q1146" s="33"/>
      <c r="R1146" s="33"/>
      <c r="S1146" s="33"/>
      <c r="T1146" s="33"/>
      <c r="U1146" s="33"/>
      <c r="V1146" s="33"/>
      <c r="X1146" s="34"/>
      <c r="Y1146" s="33"/>
      <c r="Z1146" s="33"/>
      <c r="AA1146" s="33"/>
      <c r="AB1146" s="33"/>
      <c r="AC1146" s="35"/>
      <c r="AD1146" s="33"/>
      <c r="AE1146" s="33"/>
      <c r="AF1146" s="33"/>
      <c r="AG1146" s="33"/>
      <c r="AH1146" s="33"/>
      <c r="AI1146" s="33"/>
      <c r="AJ1146" s="36"/>
      <c r="AK1146" s="10">
        <v>4</v>
      </c>
      <c r="AL1146" s="11">
        <v>8</v>
      </c>
      <c r="AM1146" s="11">
        <v>11</v>
      </c>
      <c r="AN1146" s="11">
        <v>16</v>
      </c>
      <c r="AO1146" s="11">
        <v>13</v>
      </c>
      <c r="AP1146" s="11">
        <v>20</v>
      </c>
      <c r="AQ1146" s="11">
        <v>22</v>
      </c>
      <c r="AR1146" s="11">
        <v>16</v>
      </c>
      <c r="AS1146" s="11">
        <v>21</v>
      </c>
      <c r="AT1146" s="11">
        <v>28</v>
      </c>
      <c r="AU1146" s="11">
        <v>24</v>
      </c>
      <c r="AV1146" s="11">
        <v>34</v>
      </c>
      <c r="AW1146" s="12">
        <v>31</v>
      </c>
      <c r="AX1146" s="13">
        <v>28</v>
      </c>
      <c r="AY1146" s="13">
        <v>42</v>
      </c>
      <c r="AZ1146" s="13">
        <v>40</v>
      </c>
      <c r="BA1146" s="13">
        <v>38</v>
      </c>
      <c r="BB1146" s="14">
        <v>36</v>
      </c>
      <c r="BC1146" s="19">
        <f t="shared" si="89"/>
        <v>42</v>
      </c>
      <c r="BD1146" s="55">
        <f t="shared" si="87"/>
        <v>0.81435531016563811</v>
      </c>
      <c r="BE1146" s="19">
        <f t="shared" si="88"/>
        <v>0.88596947060733999</v>
      </c>
      <c r="BF1146" s="19">
        <f t="shared" si="90"/>
        <v>0.8953816174082494</v>
      </c>
      <c r="BG1146" s="19">
        <f t="shared" si="91"/>
        <v>0.94571614160441697</v>
      </c>
    </row>
    <row r="1147" spans="1:59">
      <c r="A1147" s="24">
        <v>1146</v>
      </c>
      <c r="B1147" s="31">
        <v>2011014</v>
      </c>
      <c r="C1147" s="32" t="s">
        <v>1145</v>
      </c>
      <c r="D1147" s="21">
        <v>5</v>
      </c>
      <c r="E1147" s="22">
        <v>7</v>
      </c>
      <c r="F1147" s="22">
        <v>10</v>
      </c>
      <c r="G1147" s="22">
        <v>11</v>
      </c>
      <c r="H1147" s="22">
        <v>23</v>
      </c>
      <c r="I1147" s="22">
        <v>26</v>
      </c>
      <c r="J1147" s="23">
        <v>16</v>
      </c>
      <c r="Q1147" s="33"/>
      <c r="R1147" s="33"/>
      <c r="S1147" s="33"/>
      <c r="T1147" s="33"/>
      <c r="U1147" s="33"/>
      <c r="V1147" s="33"/>
      <c r="X1147" s="34"/>
      <c r="Y1147" s="33"/>
      <c r="Z1147" s="33"/>
      <c r="AA1147" s="33"/>
      <c r="AB1147" s="33"/>
      <c r="AC1147" s="35"/>
      <c r="AD1147" s="33"/>
      <c r="AE1147" s="33"/>
      <c r="AF1147" s="33"/>
      <c r="AG1147" s="33"/>
      <c r="AH1147" s="33"/>
      <c r="AI1147" s="33"/>
      <c r="AJ1147" s="36"/>
      <c r="AK1147" s="10">
        <v>10</v>
      </c>
      <c r="AL1147" s="11">
        <v>14</v>
      </c>
      <c r="AM1147" s="11">
        <v>7</v>
      </c>
      <c r="AN1147" s="11">
        <v>22</v>
      </c>
      <c r="AO1147" s="11">
        <v>19</v>
      </c>
      <c r="AP1147" s="11">
        <v>26</v>
      </c>
      <c r="AQ1147" s="11">
        <v>28</v>
      </c>
      <c r="AR1147" s="11">
        <v>22</v>
      </c>
      <c r="AS1147" s="11">
        <v>27</v>
      </c>
      <c r="AT1147" s="11">
        <v>46</v>
      </c>
      <c r="AU1147" s="11">
        <v>43</v>
      </c>
      <c r="AV1147" s="11">
        <v>54</v>
      </c>
      <c r="AW1147" s="12">
        <v>52</v>
      </c>
      <c r="AX1147" s="13">
        <v>50</v>
      </c>
      <c r="AY1147" s="13">
        <v>48</v>
      </c>
      <c r="AZ1147" s="13">
        <v>46</v>
      </c>
      <c r="BA1147" s="13">
        <v>44</v>
      </c>
      <c r="BB1147" s="14">
        <v>42</v>
      </c>
      <c r="BC1147" s="19">
        <f t="shared" si="89"/>
        <v>48</v>
      </c>
      <c r="BD1147" s="55">
        <f t="shared" si="87"/>
        <v>0.88392335173757719</v>
      </c>
      <c r="BE1147" s="19">
        <f t="shared" si="88"/>
        <v>0.88187723286781428</v>
      </c>
      <c r="BF1147" s="19">
        <f t="shared" si="90"/>
        <v>0.89865540759987006</v>
      </c>
      <c r="BG1147" s="19">
        <f t="shared" si="91"/>
        <v>0.95103605066580055</v>
      </c>
    </row>
    <row r="1148" spans="1:59">
      <c r="A1148" s="24">
        <v>1147</v>
      </c>
      <c r="B1148" s="31">
        <v>2011015</v>
      </c>
      <c r="C1148" s="32" t="s">
        <v>1146</v>
      </c>
      <c r="D1148" s="21">
        <v>3</v>
      </c>
      <c r="E1148" s="22">
        <v>6</v>
      </c>
      <c r="F1148" s="22">
        <v>13</v>
      </c>
      <c r="G1148" s="22">
        <v>26</v>
      </c>
      <c r="H1148" s="22">
        <v>27</v>
      </c>
      <c r="I1148" s="22">
        <v>29</v>
      </c>
      <c r="J1148" s="23">
        <v>7</v>
      </c>
      <c r="Q1148" s="33"/>
      <c r="R1148" s="33"/>
      <c r="S1148" s="33"/>
      <c r="T1148" s="33"/>
      <c r="U1148" s="33"/>
      <c r="V1148" s="33"/>
      <c r="X1148" s="34"/>
      <c r="Y1148" s="33"/>
      <c r="Z1148" s="33"/>
      <c r="AA1148" s="33"/>
      <c r="AB1148" s="33"/>
      <c r="AC1148" s="35"/>
      <c r="AD1148" s="33"/>
      <c r="AE1148" s="33"/>
      <c r="AF1148" s="33"/>
      <c r="AG1148" s="33"/>
      <c r="AH1148" s="33"/>
      <c r="AI1148" s="33"/>
      <c r="AJ1148" s="36"/>
      <c r="AK1148" s="10">
        <v>5</v>
      </c>
      <c r="AL1148" s="11">
        <v>12</v>
      </c>
      <c r="AM1148" s="11">
        <v>14</v>
      </c>
      <c r="AN1148" s="11">
        <v>14</v>
      </c>
      <c r="AO1148" s="11">
        <v>27</v>
      </c>
      <c r="AP1148" s="11">
        <v>24</v>
      </c>
      <c r="AQ1148" s="11">
        <v>23</v>
      </c>
      <c r="AR1148" s="11">
        <v>34</v>
      </c>
      <c r="AS1148" s="11">
        <v>27</v>
      </c>
      <c r="AT1148" s="11">
        <v>20</v>
      </c>
      <c r="AU1148" s="11">
        <v>13</v>
      </c>
      <c r="AV1148" s="11">
        <v>48</v>
      </c>
      <c r="AW1148" s="12">
        <v>59</v>
      </c>
      <c r="AX1148" s="13">
        <v>56</v>
      </c>
      <c r="AY1148" s="13">
        <v>53</v>
      </c>
      <c r="AZ1148" s="13">
        <v>50</v>
      </c>
      <c r="BA1148" s="13">
        <v>47</v>
      </c>
      <c r="BB1148" s="14">
        <v>44</v>
      </c>
      <c r="BC1148" s="19">
        <f t="shared" si="89"/>
        <v>53</v>
      </c>
      <c r="BD1148" s="55">
        <f t="shared" si="87"/>
        <v>0.95349139330951604</v>
      </c>
      <c r="BE1148" s="19">
        <f t="shared" si="88"/>
        <v>0.89006170834686582</v>
      </c>
      <c r="BF1148" s="19">
        <f t="shared" si="90"/>
        <v>0.89128937966872368</v>
      </c>
      <c r="BG1148" s="19">
        <f t="shared" si="91"/>
        <v>0.94817148424813258</v>
      </c>
    </row>
    <row r="1149" spans="1:59">
      <c r="A1149" s="24">
        <v>1148</v>
      </c>
      <c r="B1149" s="31">
        <v>2011016</v>
      </c>
      <c r="C1149" s="32" t="s">
        <v>1147</v>
      </c>
      <c r="D1149" s="21">
        <v>3</v>
      </c>
      <c r="E1149" s="22">
        <v>4</v>
      </c>
      <c r="F1149" s="22">
        <v>16</v>
      </c>
      <c r="G1149" s="22">
        <v>17</v>
      </c>
      <c r="H1149" s="22">
        <v>22</v>
      </c>
      <c r="I1149" s="22">
        <v>29</v>
      </c>
      <c r="J1149" s="23">
        <v>13</v>
      </c>
      <c r="Q1149" s="33"/>
      <c r="R1149" s="33"/>
      <c r="S1149" s="33"/>
      <c r="T1149" s="33"/>
      <c r="U1149" s="33"/>
      <c r="V1149" s="33"/>
      <c r="X1149" s="34"/>
      <c r="Y1149" s="33"/>
      <c r="Z1149" s="33"/>
      <c r="AA1149" s="33"/>
      <c r="AB1149" s="33"/>
      <c r="AC1149" s="35"/>
      <c r="AD1149" s="33"/>
      <c r="AE1149" s="33"/>
      <c r="AF1149" s="33"/>
      <c r="AG1149" s="33"/>
      <c r="AH1149" s="33"/>
      <c r="AI1149" s="33"/>
      <c r="AJ1149" s="36"/>
      <c r="AK1149" s="10">
        <v>7</v>
      </c>
      <c r="AL1149" s="11">
        <v>7</v>
      </c>
      <c r="AM1149" s="11">
        <v>16</v>
      </c>
      <c r="AN1149" s="11">
        <v>25</v>
      </c>
      <c r="AO1149" s="11">
        <v>14</v>
      </c>
      <c r="AP1149" s="11">
        <v>19</v>
      </c>
      <c r="AQ1149" s="11">
        <v>28</v>
      </c>
      <c r="AR1149" s="11">
        <v>31</v>
      </c>
      <c r="AS1149" s="11">
        <v>25</v>
      </c>
      <c r="AT1149" s="11">
        <v>31</v>
      </c>
      <c r="AU1149" s="11">
        <v>26</v>
      </c>
      <c r="AV1149" s="11">
        <v>21</v>
      </c>
      <c r="AW1149" s="12">
        <v>31</v>
      </c>
      <c r="AX1149" s="13">
        <v>27</v>
      </c>
      <c r="AY1149" s="13">
        <v>40</v>
      </c>
      <c r="AZ1149" s="13">
        <v>55</v>
      </c>
      <c r="BA1149" s="13">
        <v>53</v>
      </c>
      <c r="BB1149" s="14">
        <v>51</v>
      </c>
      <c r="BC1149" s="19">
        <f t="shared" si="89"/>
        <v>40</v>
      </c>
      <c r="BD1149" s="55">
        <f t="shared" si="87"/>
        <v>1.0066904839233517</v>
      </c>
      <c r="BE1149" s="19">
        <f t="shared" si="88"/>
        <v>0.89210782721662885</v>
      </c>
      <c r="BF1149" s="19">
        <f t="shared" si="90"/>
        <v>0.89620006495615456</v>
      </c>
      <c r="BG1149" s="19">
        <f t="shared" si="91"/>
        <v>0.94326079896070159</v>
      </c>
    </row>
    <row r="1150" spans="1:59">
      <c r="A1150" s="24">
        <v>1149</v>
      </c>
      <c r="B1150" s="31">
        <v>2011017</v>
      </c>
      <c r="C1150" s="32" t="s">
        <v>1148</v>
      </c>
      <c r="D1150" s="21">
        <v>2</v>
      </c>
      <c r="E1150" s="22">
        <v>6</v>
      </c>
      <c r="F1150" s="22">
        <v>15</v>
      </c>
      <c r="G1150" s="22">
        <v>23</v>
      </c>
      <c r="H1150" s="22">
        <v>26</v>
      </c>
      <c r="I1150" s="22">
        <v>33</v>
      </c>
      <c r="J1150" s="23">
        <v>8</v>
      </c>
      <c r="Q1150" s="33"/>
      <c r="R1150" s="33"/>
      <c r="S1150" s="33"/>
      <c r="T1150" s="33"/>
      <c r="U1150" s="33"/>
      <c r="V1150" s="33"/>
      <c r="X1150" s="34"/>
      <c r="Y1150" s="33"/>
      <c r="Z1150" s="33"/>
      <c r="AA1150" s="33"/>
      <c r="AB1150" s="33"/>
      <c r="AC1150" s="35"/>
      <c r="AD1150" s="33"/>
      <c r="AE1150" s="33"/>
      <c r="AF1150" s="33"/>
      <c r="AG1150" s="33"/>
      <c r="AH1150" s="33"/>
      <c r="AI1150" s="33"/>
      <c r="AJ1150" s="36"/>
      <c r="AK1150" s="10">
        <v>6</v>
      </c>
      <c r="AL1150" s="11">
        <v>13</v>
      </c>
      <c r="AM1150" s="11">
        <v>10</v>
      </c>
      <c r="AN1150" s="11">
        <v>15</v>
      </c>
      <c r="AO1150" s="11">
        <v>21</v>
      </c>
      <c r="AP1150" s="11">
        <v>25</v>
      </c>
      <c r="AQ1150" s="11">
        <v>33</v>
      </c>
      <c r="AR1150" s="11">
        <v>25</v>
      </c>
      <c r="AS1150" s="11">
        <v>17</v>
      </c>
      <c r="AT1150" s="11">
        <v>33</v>
      </c>
      <c r="AU1150" s="11">
        <v>27</v>
      </c>
      <c r="AV1150" s="11">
        <v>35</v>
      </c>
      <c r="AW1150" s="12">
        <v>30</v>
      </c>
      <c r="AX1150" s="13">
        <v>41</v>
      </c>
      <c r="AY1150" s="13">
        <v>54</v>
      </c>
      <c r="AZ1150" s="13">
        <v>51</v>
      </c>
      <c r="BA1150" s="13">
        <v>48</v>
      </c>
      <c r="BB1150" s="14">
        <v>45</v>
      </c>
      <c r="BC1150" s="19">
        <f t="shared" si="89"/>
        <v>54</v>
      </c>
      <c r="BD1150" s="55">
        <f t="shared" si="87"/>
        <v>0.96986034426761936</v>
      </c>
      <c r="BE1150" s="19">
        <f t="shared" si="88"/>
        <v>0.92075349139330953</v>
      </c>
      <c r="BF1150" s="19">
        <f t="shared" si="90"/>
        <v>0.90029230269568039</v>
      </c>
      <c r="BG1150" s="19">
        <f t="shared" si="91"/>
        <v>0.95062682689184796</v>
      </c>
    </row>
    <row r="1151" spans="1:59">
      <c r="A1151" s="24">
        <v>1150</v>
      </c>
      <c r="B1151" s="31">
        <v>2011018</v>
      </c>
      <c r="C1151" s="32" t="s">
        <v>1149</v>
      </c>
      <c r="D1151" s="21">
        <v>13</v>
      </c>
      <c r="E1151" s="22">
        <v>15</v>
      </c>
      <c r="F1151" s="22">
        <v>18</v>
      </c>
      <c r="G1151" s="22">
        <v>28</v>
      </c>
      <c r="H1151" s="22">
        <v>30</v>
      </c>
      <c r="I1151" s="22">
        <v>33</v>
      </c>
      <c r="J1151" s="23">
        <v>1</v>
      </c>
      <c r="Q1151" s="33"/>
      <c r="R1151" s="33"/>
      <c r="S1151" s="33"/>
      <c r="T1151" s="33"/>
      <c r="U1151" s="33"/>
      <c r="V1151" s="33"/>
      <c r="X1151" s="34"/>
      <c r="Y1151" s="33"/>
      <c r="Z1151" s="33"/>
      <c r="AA1151" s="33"/>
      <c r="AB1151" s="33"/>
      <c r="AC1151" s="35"/>
      <c r="AD1151" s="33"/>
      <c r="AE1151" s="33"/>
      <c r="AF1151" s="33"/>
      <c r="AG1151" s="33"/>
      <c r="AH1151" s="33"/>
      <c r="AI1151" s="33"/>
      <c r="AJ1151" s="36"/>
      <c r="AK1151" s="10">
        <v>2</v>
      </c>
      <c r="AL1151" s="11">
        <v>9</v>
      </c>
      <c r="AM1151" s="11">
        <v>12</v>
      </c>
      <c r="AN1151" s="11">
        <v>11</v>
      </c>
      <c r="AO1151" s="11">
        <v>18</v>
      </c>
      <c r="AP1151" s="11">
        <v>25</v>
      </c>
      <c r="AQ1151" s="11">
        <v>20</v>
      </c>
      <c r="AR1151" s="11">
        <v>27</v>
      </c>
      <c r="AS1151" s="11">
        <v>27</v>
      </c>
      <c r="AT1151" s="11">
        <v>29</v>
      </c>
      <c r="AU1151" s="11">
        <v>20</v>
      </c>
      <c r="AV1151" s="11">
        <v>25</v>
      </c>
      <c r="AW1151" s="12">
        <v>32</v>
      </c>
      <c r="AX1151" s="13">
        <v>57</v>
      </c>
      <c r="AY1151" s="13">
        <v>69</v>
      </c>
      <c r="AZ1151" s="13">
        <v>65</v>
      </c>
      <c r="BA1151" s="13">
        <v>80</v>
      </c>
      <c r="BB1151" s="14">
        <v>77</v>
      </c>
      <c r="BC1151" s="19">
        <f t="shared" si="89"/>
        <v>69</v>
      </c>
      <c r="BD1151" s="55">
        <f t="shared" si="87"/>
        <v>1.0803507632348164</v>
      </c>
      <c r="BE1151" s="19">
        <f t="shared" si="88"/>
        <v>0.9473530367002273</v>
      </c>
      <c r="BF1151" s="19">
        <f t="shared" si="90"/>
        <v>0.93221175706398185</v>
      </c>
      <c r="BG1151" s="19">
        <f t="shared" si="91"/>
        <v>0.95676518350113671</v>
      </c>
    </row>
    <row r="1152" spans="1:59">
      <c r="A1152" s="24">
        <v>1151</v>
      </c>
      <c r="B1152" s="31">
        <v>2011019</v>
      </c>
      <c r="C1152" s="32" t="s">
        <v>1150</v>
      </c>
      <c r="D1152" s="21">
        <v>2</v>
      </c>
      <c r="E1152" s="22">
        <v>4</v>
      </c>
      <c r="F1152" s="22">
        <v>12</v>
      </c>
      <c r="G1152" s="22">
        <v>19</v>
      </c>
      <c r="H1152" s="22">
        <v>32</v>
      </c>
      <c r="I1152" s="22">
        <v>33</v>
      </c>
      <c r="J1152" s="23">
        <v>16</v>
      </c>
      <c r="Q1152" s="33"/>
      <c r="R1152" s="33"/>
      <c r="S1152" s="33"/>
      <c r="T1152" s="33"/>
      <c r="U1152" s="33"/>
      <c r="V1152" s="33"/>
      <c r="X1152" s="34"/>
      <c r="Y1152" s="33"/>
      <c r="Z1152" s="33"/>
      <c r="AA1152" s="33"/>
      <c r="AB1152" s="33"/>
      <c r="AC1152" s="35"/>
      <c r="AD1152" s="33"/>
      <c r="AE1152" s="33"/>
      <c r="AF1152" s="33"/>
      <c r="AG1152" s="33"/>
      <c r="AH1152" s="33"/>
      <c r="AI1152" s="33"/>
      <c r="AJ1152" s="36"/>
      <c r="AK1152" s="10">
        <v>6</v>
      </c>
      <c r="AL1152" s="11">
        <v>6</v>
      </c>
      <c r="AM1152" s="11">
        <v>17</v>
      </c>
      <c r="AN1152" s="11">
        <v>12</v>
      </c>
      <c r="AO1152" s="11">
        <v>25</v>
      </c>
      <c r="AP1152" s="11">
        <v>14</v>
      </c>
      <c r="AQ1152" s="11">
        <v>21</v>
      </c>
      <c r="AR1152" s="11">
        <v>22</v>
      </c>
      <c r="AS1152" s="11">
        <v>25</v>
      </c>
      <c r="AT1152" s="11">
        <v>30</v>
      </c>
      <c r="AU1152" s="11">
        <v>37</v>
      </c>
      <c r="AV1152" s="11">
        <v>32</v>
      </c>
      <c r="AW1152" s="12">
        <v>27</v>
      </c>
      <c r="AX1152" s="13">
        <v>22</v>
      </c>
      <c r="AY1152" s="13">
        <v>51</v>
      </c>
      <c r="AZ1152" s="13">
        <v>48</v>
      </c>
      <c r="BA1152" s="13">
        <v>45</v>
      </c>
      <c r="BB1152" s="14">
        <v>62</v>
      </c>
      <c r="BC1152" s="19">
        <f t="shared" si="89"/>
        <v>51</v>
      </c>
      <c r="BD1152" s="55">
        <f t="shared" si="87"/>
        <v>1.0926274764533939</v>
      </c>
      <c r="BE1152" s="19">
        <f t="shared" si="88"/>
        <v>0.98827541409548547</v>
      </c>
      <c r="BF1152" s="19">
        <f t="shared" si="90"/>
        <v>0.93630399480350757</v>
      </c>
      <c r="BG1152" s="19">
        <f t="shared" si="91"/>
        <v>0.95430984085742121</v>
      </c>
    </row>
    <row r="1153" spans="1:59">
      <c r="A1153" s="24">
        <v>1152</v>
      </c>
      <c r="B1153" s="31">
        <v>2011020</v>
      </c>
      <c r="C1153" s="32" t="s">
        <v>1151</v>
      </c>
      <c r="D1153" s="21">
        <v>12</v>
      </c>
      <c r="E1153" s="22">
        <v>16</v>
      </c>
      <c r="F1153" s="22">
        <v>17</v>
      </c>
      <c r="G1153" s="22">
        <v>19</v>
      </c>
      <c r="H1153" s="22">
        <v>24</v>
      </c>
      <c r="I1153" s="22">
        <v>30</v>
      </c>
      <c r="J1153" s="23">
        <v>5</v>
      </c>
      <c r="Q1153" s="33"/>
      <c r="R1153" s="33"/>
      <c r="S1153" s="33"/>
      <c r="T1153" s="33"/>
      <c r="U1153" s="33"/>
      <c r="V1153" s="33"/>
      <c r="X1153" s="34"/>
      <c r="Y1153" s="33"/>
      <c r="Z1153" s="33"/>
      <c r="AA1153" s="33"/>
      <c r="AB1153" s="33"/>
      <c r="AC1153" s="35"/>
      <c r="AD1153" s="33"/>
      <c r="AE1153" s="33"/>
      <c r="AF1153" s="33"/>
      <c r="AG1153" s="33"/>
      <c r="AH1153" s="33"/>
      <c r="AI1153" s="33"/>
      <c r="AJ1153" s="36"/>
      <c r="AK1153" s="10">
        <v>4</v>
      </c>
      <c r="AL1153" s="11">
        <v>6</v>
      </c>
      <c r="AM1153" s="11">
        <v>13</v>
      </c>
      <c r="AN1153" s="11">
        <v>10</v>
      </c>
      <c r="AO1153" s="11">
        <v>20</v>
      </c>
      <c r="AP1153" s="11">
        <v>14</v>
      </c>
      <c r="AQ1153" s="11">
        <v>28</v>
      </c>
      <c r="AR1153" s="11">
        <v>28</v>
      </c>
      <c r="AS1153" s="11">
        <v>30</v>
      </c>
      <c r="AT1153" s="11">
        <v>22</v>
      </c>
      <c r="AU1153" s="11">
        <v>40</v>
      </c>
      <c r="AV1153" s="11">
        <v>34</v>
      </c>
      <c r="AW1153" s="12">
        <v>28</v>
      </c>
      <c r="AX1153" s="13">
        <v>38</v>
      </c>
      <c r="AY1153" s="13">
        <v>50</v>
      </c>
      <c r="AZ1153" s="13">
        <v>64</v>
      </c>
      <c r="BA1153" s="13">
        <v>61</v>
      </c>
      <c r="BB1153" s="14">
        <v>78</v>
      </c>
      <c r="BC1153" s="19">
        <f t="shared" si="89"/>
        <v>50</v>
      </c>
      <c r="BD1153" s="55">
        <f t="shared" si="87"/>
        <v>1.0803507632348164</v>
      </c>
      <c r="BE1153" s="19">
        <f t="shared" si="88"/>
        <v>1.0169210782721663</v>
      </c>
      <c r="BF1153" s="19">
        <f t="shared" si="90"/>
        <v>0.95430984085742121</v>
      </c>
      <c r="BG1153" s="19">
        <f t="shared" si="91"/>
        <v>0.94980837934394291</v>
      </c>
    </row>
    <row r="1154" spans="1:59">
      <c r="A1154" s="24">
        <v>1153</v>
      </c>
      <c r="B1154" s="31">
        <v>2011021</v>
      </c>
      <c r="C1154" s="32" t="s">
        <v>1152</v>
      </c>
      <c r="D1154" s="21">
        <v>1</v>
      </c>
      <c r="E1154" s="22">
        <v>2</v>
      </c>
      <c r="F1154" s="22">
        <v>14</v>
      </c>
      <c r="G1154" s="22">
        <v>18</v>
      </c>
      <c r="H1154" s="22">
        <v>25</v>
      </c>
      <c r="I1154" s="22">
        <v>31</v>
      </c>
      <c r="J1154" s="23">
        <v>8</v>
      </c>
      <c r="Q1154" s="33"/>
      <c r="R1154" s="33"/>
      <c r="S1154" s="33"/>
      <c r="T1154" s="33"/>
      <c r="U1154" s="33"/>
      <c r="V1154" s="33"/>
      <c r="X1154" s="34"/>
      <c r="Y1154" s="33"/>
      <c r="Z1154" s="33"/>
      <c r="AA1154" s="33"/>
      <c r="AB1154" s="33"/>
      <c r="AC1154" s="35"/>
      <c r="AD1154" s="33"/>
      <c r="AE1154" s="33"/>
      <c r="AF1154" s="33"/>
      <c r="AG1154" s="33"/>
      <c r="AH1154" s="33"/>
      <c r="AI1154" s="33"/>
      <c r="AJ1154" s="36"/>
      <c r="AK1154" s="10">
        <v>7</v>
      </c>
      <c r="AL1154" s="11">
        <v>11</v>
      </c>
      <c r="AM1154" s="11">
        <v>11</v>
      </c>
      <c r="AN1154" s="11">
        <v>7</v>
      </c>
      <c r="AO1154" s="11">
        <v>14</v>
      </c>
      <c r="AP1154" s="11">
        <v>19</v>
      </c>
      <c r="AQ1154" s="11">
        <v>19</v>
      </c>
      <c r="AR1154" s="11">
        <v>21</v>
      </c>
      <c r="AS1154" s="11">
        <v>25</v>
      </c>
      <c r="AT1154" s="11">
        <v>19</v>
      </c>
      <c r="AU1154" s="11">
        <v>26</v>
      </c>
      <c r="AV1154" s="11">
        <v>21</v>
      </c>
      <c r="AW1154" s="12">
        <v>31</v>
      </c>
      <c r="AX1154" s="13">
        <v>43</v>
      </c>
      <c r="AY1154" s="13">
        <v>40</v>
      </c>
      <c r="AZ1154" s="13">
        <v>37</v>
      </c>
      <c r="BA1154" s="13">
        <v>53</v>
      </c>
      <c r="BB1154" s="14">
        <v>51</v>
      </c>
      <c r="BC1154" s="19">
        <f t="shared" si="89"/>
        <v>40</v>
      </c>
      <c r="BD1154" s="55">
        <f t="shared" si="87"/>
        <v>1.0803507632348164</v>
      </c>
      <c r="BE1154" s="19">
        <f t="shared" si="88"/>
        <v>1.0435206235790842</v>
      </c>
      <c r="BF1154" s="19">
        <f t="shared" si="90"/>
        <v>0.94285157518674889</v>
      </c>
      <c r="BG1154" s="19">
        <f t="shared" si="91"/>
        <v>0.94694381292627483</v>
      </c>
    </row>
    <row r="1155" spans="1:59">
      <c r="A1155" s="24">
        <v>1154</v>
      </c>
      <c r="B1155" s="31">
        <v>2011022</v>
      </c>
      <c r="C1155" s="32" t="s">
        <v>1153</v>
      </c>
      <c r="D1155" s="21">
        <v>2</v>
      </c>
      <c r="E1155" s="22">
        <v>7</v>
      </c>
      <c r="F1155" s="22">
        <v>14</v>
      </c>
      <c r="G1155" s="22">
        <v>16</v>
      </c>
      <c r="H1155" s="22">
        <v>17</v>
      </c>
      <c r="I1155" s="22">
        <v>21</v>
      </c>
      <c r="J1155" s="23">
        <v>5</v>
      </c>
      <c r="Q1155" s="33"/>
      <c r="R1155" s="33"/>
      <c r="S1155" s="33"/>
      <c r="T1155" s="33"/>
      <c r="U1155" s="33"/>
      <c r="V1155" s="33"/>
      <c r="X1155" s="34"/>
      <c r="Y1155" s="33"/>
      <c r="Z1155" s="33"/>
      <c r="AA1155" s="33"/>
      <c r="AB1155" s="33"/>
      <c r="AC1155" s="35"/>
      <c r="AD1155" s="33"/>
      <c r="AE1155" s="33"/>
      <c r="AF1155" s="33"/>
      <c r="AG1155" s="33"/>
      <c r="AH1155" s="33"/>
      <c r="AI1155" s="33"/>
      <c r="AJ1155" s="36"/>
      <c r="AK1155" s="10">
        <v>8</v>
      </c>
      <c r="AL1155" s="11">
        <v>9</v>
      </c>
      <c r="AM1155" s="11">
        <v>12</v>
      </c>
      <c r="AN1155" s="11">
        <v>17</v>
      </c>
      <c r="AO1155" s="11">
        <v>7</v>
      </c>
      <c r="AP1155" s="11">
        <v>21</v>
      </c>
      <c r="AQ1155" s="11">
        <v>32</v>
      </c>
      <c r="AR1155" s="11">
        <v>27</v>
      </c>
      <c r="AS1155" s="11">
        <v>33</v>
      </c>
      <c r="AT1155" s="11">
        <v>29</v>
      </c>
      <c r="AU1155" s="11">
        <v>25</v>
      </c>
      <c r="AV1155" s="11">
        <v>21</v>
      </c>
      <c r="AW1155" s="12">
        <v>32</v>
      </c>
      <c r="AX1155" s="13">
        <v>29</v>
      </c>
      <c r="AY1155" s="13">
        <v>43</v>
      </c>
      <c r="AZ1155" s="13">
        <v>59</v>
      </c>
      <c r="BA1155" s="13">
        <v>58</v>
      </c>
      <c r="BB1155" s="14">
        <v>57</v>
      </c>
      <c r="BC1155" s="19">
        <f t="shared" si="89"/>
        <v>43</v>
      </c>
      <c r="BD1155" s="55">
        <f t="shared" si="87"/>
        <v>1.0353361481000325</v>
      </c>
      <c r="BE1155" s="19">
        <f t="shared" si="88"/>
        <v>1.0025982461838259</v>
      </c>
      <c r="BF1155" s="19">
        <f t="shared" si="90"/>
        <v>0.95021760311789538</v>
      </c>
      <c r="BG1155" s="19">
        <f t="shared" si="91"/>
        <v>0.94203312763884373</v>
      </c>
    </row>
    <row r="1156" spans="1:59">
      <c r="A1156" s="24">
        <v>1155</v>
      </c>
      <c r="B1156" s="31">
        <v>2011023</v>
      </c>
      <c r="C1156" s="32" t="s">
        <v>1154</v>
      </c>
      <c r="D1156" s="21">
        <v>2</v>
      </c>
      <c r="E1156" s="22">
        <v>3</v>
      </c>
      <c r="F1156" s="22">
        <v>6</v>
      </c>
      <c r="G1156" s="22">
        <v>21</v>
      </c>
      <c r="H1156" s="22">
        <v>22</v>
      </c>
      <c r="I1156" s="22">
        <v>25</v>
      </c>
      <c r="J1156" s="23">
        <v>5</v>
      </c>
      <c r="Q1156" s="33"/>
      <c r="R1156" s="33"/>
      <c r="S1156" s="33"/>
      <c r="T1156" s="33"/>
      <c r="U1156" s="33"/>
      <c r="V1156" s="33"/>
      <c r="X1156" s="34"/>
      <c r="Y1156" s="33"/>
      <c r="Z1156" s="33"/>
      <c r="AA1156" s="33"/>
      <c r="AB1156" s="33"/>
      <c r="AC1156" s="35"/>
      <c r="AD1156" s="33"/>
      <c r="AE1156" s="33"/>
      <c r="AF1156" s="33"/>
      <c r="AG1156" s="33"/>
      <c r="AH1156" s="33"/>
      <c r="AI1156" s="33"/>
      <c r="AJ1156" s="36"/>
      <c r="AK1156" s="10">
        <v>4</v>
      </c>
      <c r="AL1156" s="11">
        <v>11</v>
      </c>
      <c r="AM1156" s="11">
        <v>9</v>
      </c>
      <c r="AN1156" s="11">
        <v>13</v>
      </c>
      <c r="AO1156" s="11">
        <v>16</v>
      </c>
      <c r="AP1156" s="11">
        <v>23</v>
      </c>
      <c r="AQ1156" s="11">
        <v>25</v>
      </c>
      <c r="AR1156" s="11">
        <v>19</v>
      </c>
      <c r="AS1156" s="11">
        <v>24</v>
      </c>
      <c r="AT1156" s="11">
        <v>31</v>
      </c>
      <c r="AU1156" s="11">
        <v>40</v>
      </c>
      <c r="AV1156" s="11">
        <v>37</v>
      </c>
      <c r="AW1156" s="12">
        <v>34</v>
      </c>
      <c r="AX1156" s="13">
        <v>31</v>
      </c>
      <c r="AY1156" s="13">
        <v>28</v>
      </c>
      <c r="AZ1156" s="13">
        <v>25</v>
      </c>
      <c r="BA1156" s="13">
        <v>22</v>
      </c>
      <c r="BB1156" s="14">
        <v>19</v>
      </c>
      <c r="BC1156" s="19">
        <f t="shared" si="89"/>
        <v>28</v>
      </c>
      <c r="BD1156" s="55">
        <f t="shared" si="87"/>
        <v>0.86755440077947377</v>
      </c>
      <c r="BE1156" s="19">
        <f t="shared" si="88"/>
        <v>0.97395258200714518</v>
      </c>
      <c r="BF1156" s="19">
        <f t="shared" si="90"/>
        <v>0.94039623254303351</v>
      </c>
      <c r="BG1156" s="19">
        <f t="shared" si="91"/>
        <v>0.93671321857746026</v>
      </c>
    </row>
    <row r="1157" spans="1:59">
      <c r="A1157" s="24">
        <v>1156</v>
      </c>
      <c r="B1157" s="31">
        <v>2011024</v>
      </c>
      <c r="C1157" s="32" t="s">
        <v>1155</v>
      </c>
      <c r="D1157" s="21">
        <v>5</v>
      </c>
      <c r="E1157" s="22">
        <v>7</v>
      </c>
      <c r="F1157" s="22">
        <v>10</v>
      </c>
      <c r="G1157" s="22">
        <v>19</v>
      </c>
      <c r="H1157" s="22">
        <v>26</v>
      </c>
      <c r="I1157" s="22">
        <v>31</v>
      </c>
      <c r="J1157" s="23">
        <v>14</v>
      </c>
      <c r="Q1157" s="33"/>
      <c r="R1157" s="33"/>
      <c r="S1157" s="33"/>
      <c r="T1157" s="33"/>
      <c r="U1157" s="33"/>
      <c r="V1157" s="33"/>
      <c r="X1157" s="34"/>
      <c r="Y1157" s="33"/>
      <c r="Z1157" s="33"/>
      <c r="AA1157" s="33"/>
      <c r="AB1157" s="33"/>
      <c r="AC1157" s="35"/>
      <c r="AD1157" s="33"/>
      <c r="AE1157" s="33"/>
      <c r="AF1157" s="33"/>
      <c r="AG1157" s="33"/>
      <c r="AH1157" s="33"/>
      <c r="AI1157" s="33"/>
      <c r="AJ1157" s="36"/>
      <c r="AK1157" s="10">
        <v>8</v>
      </c>
      <c r="AL1157" s="11">
        <v>14</v>
      </c>
      <c r="AM1157" s="11">
        <v>8</v>
      </c>
      <c r="AN1157" s="11">
        <v>14</v>
      </c>
      <c r="AO1157" s="11">
        <v>21</v>
      </c>
      <c r="AP1157" s="11">
        <v>26</v>
      </c>
      <c r="AQ1157" s="11">
        <v>26</v>
      </c>
      <c r="AR1157" s="11">
        <v>28</v>
      </c>
      <c r="AS1157" s="11">
        <v>43</v>
      </c>
      <c r="AT1157" s="11">
        <v>38</v>
      </c>
      <c r="AU1157" s="11">
        <v>33</v>
      </c>
      <c r="AV1157" s="11">
        <v>42</v>
      </c>
      <c r="AW1157" s="12">
        <v>38</v>
      </c>
      <c r="AX1157" s="13">
        <v>50</v>
      </c>
      <c r="AY1157" s="13">
        <v>47</v>
      </c>
      <c r="AZ1157" s="13">
        <v>44</v>
      </c>
      <c r="BA1157" s="13">
        <v>41</v>
      </c>
      <c r="BB1157" s="14">
        <v>58</v>
      </c>
      <c r="BC1157" s="19">
        <f t="shared" si="89"/>
        <v>47</v>
      </c>
      <c r="BD1157" s="55">
        <f t="shared" si="87"/>
        <v>0.85118544982137057</v>
      </c>
      <c r="BE1157" s="19">
        <f t="shared" si="88"/>
        <v>0.97190646313738227</v>
      </c>
      <c r="BF1157" s="19">
        <f t="shared" si="90"/>
        <v>0.94694381292627483</v>
      </c>
      <c r="BG1157" s="19">
        <f t="shared" si="91"/>
        <v>0.94080545631698598</v>
      </c>
    </row>
    <row r="1158" spans="1:59">
      <c r="A1158" s="24">
        <v>1157</v>
      </c>
      <c r="B1158" s="31">
        <v>2011025</v>
      </c>
      <c r="C1158" s="32" t="s">
        <v>1156</v>
      </c>
      <c r="D1158" s="21">
        <v>8</v>
      </c>
      <c r="E1158" s="22">
        <v>25</v>
      </c>
      <c r="F1158" s="22">
        <v>26</v>
      </c>
      <c r="G1158" s="22">
        <v>31</v>
      </c>
      <c r="H1158" s="22">
        <v>32</v>
      </c>
      <c r="I1158" s="22">
        <v>33</v>
      </c>
      <c r="J1158" s="23">
        <v>9</v>
      </c>
      <c r="Q1158" s="33"/>
      <c r="R1158" s="33"/>
      <c r="S1158" s="33"/>
      <c r="T1158" s="33"/>
      <c r="U1158" s="33"/>
      <c r="V1158" s="33"/>
      <c r="X1158" s="34"/>
      <c r="Y1158" s="33"/>
      <c r="Z1158" s="33"/>
      <c r="AA1158" s="33"/>
      <c r="AB1158" s="33"/>
      <c r="AC1158" s="35"/>
      <c r="AD1158" s="33"/>
      <c r="AE1158" s="33"/>
      <c r="AF1158" s="33"/>
      <c r="AG1158" s="33"/>
      <c r="AH1158" s="33"/>
      <c r="AI1158" s="33"/>
      <c r="AJ1158" s="36"/>
      <c r="AK1158" s="10">
        <v>8</v>
      </c>
      <c r="AL1158" s="11">
        <v>7</v>
      </c>
      <c r="AM1158" s="11">
        <v>10</v>
      </c>
      <c r="AN1158" s="11">
        <v>11</v>
      </c>
      <c r="AO1158" s="11">
        <v>22</v>
      </c>
      <c r="AP1158" s="11">
        <v>11</v>
      </c>
      <c r="AQ1158" s="11">
        <v>38</v>
      </c>
      <c r="AR1158" s="11">
        <v>25</v>
      </c>
      <c r="AS1158" s="11">
        <v>34</v>
      </c>
      <c r="AT1158" s="11">
        <v>35</v>
      </c>
      <c r="AU1158" s="11">
        <v>38</v>
      </c>
      <c r="AV1158" s="11">
        <v>43</v>
      </c>
      <c r="AW1158" s="12">
        <v>35</v>
      </c>
      <c r="AX1158" s="13">
        <v>43</v>
      </c>
      <c r="AY1158" s="13">
        <v>70</v>
      </c>
      <c r="AZ1158" s="13">
        <v>65</v>
      </c>
      <c r="BA1158" s="13">
        <v>60</v>
      </c>
      <c r="BB1158" s="14">
        <v>55</v>
      </c>
      <c r="BC1158" s="19">
        <f t="shared" si="89"/>
        <v>70</v>
      </c>
      <c r="BD1158" s="55">
        <f t="shared" si="87"/>
        <v>0.93303020461188702</v>
      </c>
      <c r="BE1158" s="19">
        <f t="shared" si="88"/>
        <v>1.0066904839233517</v>
      </c>
      <c r="BF1158" s="19">
        <f t="shared" si="90"/>
        <v>0.96331276388437803</v>
      </c>
      <c r="BG1158" s="19">
        <f t="shared" si="91"/>
        <v>0.95390061708346863</v>
      </c>
    </row>
    <row r="1159" spans="1:59">
      <c r="A1159" s="24">
        <v>1158</v>
      </c>
      <c r="B1159" s="31">
        <v>2011026</v>
      </c>
      <c r="C1159" s="32" t="s">
        <v>1157</v>
      </c>
      <c r="D1159" s="21">
        <v>7</v>
      </c>
      <c r="E1159" s="22">
        <v>8</v>
      </c>
      <c r="F1159" s="22">
        <v>17</v>
      </c>
      <c r="G1159" s="22">
        <v>19</v>
      </c>
      <c r="H1159" s="22">
        <v>21</v>
      </c>
      <c r="I1159" s="22">
        <v>26</v>
      </c>
      <c r="J1159" s="23">
        <v>12</v>
      </c>
      <c r="Q1159" s="33"/>
      <c r="R1159" s="33"/>
      <c r="S1159" s="33"/>
      <c r="T1159" s="33"/>
      <c r="U1159" s="33"/>
      <c r="V1159" s="33"/>
      <c r="X1159" s="34"/>
      <c r="Y1159" s="33"/>
      <c r="Z1159" s="33"/>
      <c r="AA1159" s="33"/>
      <c r="AB1159" s="33"/>
      <c r="AC1159" s="35"/>
      <c r="AD1159" s="33"/>
      <c r="AE1159" s="33"/>
      <c r="AF1159" s="33"/>
      <c r="AG1159" s="33"/>
      <c r="AH1159" s="33"/>
      <c r="AI1159" s="33"/>
      <c r="AJ1159" s="36"/>
      <c r="AK1159" s="10">
        <v>8</v>
      </c>
      <c r="AL1159" s="11">
        <v>10</v>
      </c>
      <c r="AM1159" s="11">
        <v>13</v>
      </c>
      <c r="AN1159" s="11">
        <v>14</v>
      </c>
      <c r="AO1159" s="11">
        <v>14</v>
      </c>
      <c r="AP1159" s="11">
        <v>18</v>
      </c>
      <c r="AQ1159" s="11">
        <v>35</v>
      </c>
      <c r="AR1159" s="11">
        <v>38</v>
      </c>
      <c r="AS1159" s="11">
        <v>43</v>
      </c>
      <c r="AT1159" s="11">
        <v>38</v>
      </c>
      <c r="AU1159" s="11">
        <v>33</v>
      </c>
      <c r="AV1159" s="11">
        <v>42</v>
      </c>
      <c r="AW1159" s="12">
        <v>38</v>
      </c>
      <c r="AX1159" s="13">
        <v>34</v>
      </c>
      <c r="AY1159" s="13">
        <v>30</v>
      </c>
      <c r="AZ1159" s="13">
        <v>44</v>
      </c>
      <c r="BA1159" s="13">
        <v>41</v>
      </c>
      <c r="BB1159" s="14">
        <v>58</v>
      </c>
      <c r="BC1159" s="19">
        <f t="shared" si="89"/>
        <v>30</v>
      </c>
      <c r="BD1159" s="55">
        <f t="shared" si="87"/>
        <v>0.89210782721662885</v>
      </c>
      <c r="BE1159" s="19">
        <f t="shared" si="88"/>
        <v>0.98622929522572267</v>
      </c>
      <c r="BF1159" s="19">
        <f t="shared" si="90"/>
        <v>0.95021760311789538</v>
      </c>
      <c r="BG1159" s="19">
        <f t="shared" si="91"/>
        <v>0.94162390386489125</v>
      </c>
    </row>
    <row r="1160" spans="1:59">
      <c r="A1160" s="24">
        <v>1159</v>
      </c>
      <c r="B1160" s="31">
        <v>2011027</v>
      </c>
      <c r="C1160" s="32" t="s">
        <v>1158</v>
      </c>
      <c r="D1160" s="21">
        <v>13</v>
      </c>
      <c r="E1160" s="22">
        <v>18</v>
      </c>
      <c r="F1160" s="22">
        <v>21</v>
      </c>
      <c r="G1160" s="22">
        <v>22</v>
      </c>
      <c r="H1160" s="22">
        <v>25</v>
      </c>
      <c r="I1160" s="22">
        <v>26</v>
      </c>
      <c r="J1160" s="23">
        <v>1</v>
      </c>
      <c r="Q1160" s="33"/>
      <c r="R1160" s="33"/>
      <c r="S1160" s="33"/>
      <c r="T1160" s="33"/>
      <c r="U1160" s="33"/>
      <c r="V1160" s="33"/>
      <c r="X1160" s="34"/>
      <c r="Y1160" s="33"/>
      <c r="Z1160" s="33"/>
      <c r="AA1160" s="33"/>
      <c r="AB1160" s="33"/>
      <c r="AC1160" s="35"/>
      <c r="AD1160" s="33"/>
      <c r="AE1160" s="33"/>
      <c r="AF1160" s="33"/>
      <c r="AG1160" s="33"/>
      <c r="AH1160" s="33"/>
      <c r="AI1160" s="33"/>
      <c r="AJ1160" s="36"/>
      <c r="AK1160" s="10">
        <v>5</v>
      </c>
      <c r="AL1160" s="11">
        <v>9</v>
      </c>
      <c r="AM1160" s="11">
        <v>10</v>
      </c>
      <c r="AN1160" s="11">
        <v>11</v>
      </c>
      <c r="AO1160" s="11">
        <v>20</v>
      </c>
      <c r="AP1160" s="11">
        <v>21</v>
      </c>
      <c r="AQ1160" s="11">
        <v>26</v>
      </c>
      <c r="AR1160" s="11">
        <v>25</v>
      </c>
      <c r="AS1160" s="11">
        <v>26</v>
      </c>
      <c r="AT1160" s="11">
        <v>29</v>
      </c>
      <c r="AU1160" s="11">
        <v>34</v>
      </c>
      <c r="AV1160" s="11">
        <v>55</v>
      </c>
      <c r="AW1160" s="12">
        <v>50</v>
      </c>
      <c r="AX1160" s="13">
        <v>45</v>
      </c>
      <c r="AY1160" s="13">
        <v>40</v>
      </c>
      <c r="AZ1160" s="13">
        <v>35</v>
      </c>
      <c r="BA1160" s="13">
        <v>49</v>
      </c>
      <c r="BB1160" s="14">
        <v>45</v>
      </c>
      <c r="BC1160" s="19">
        <f t="shared" si="89"/>
        <v>40</v>
      </c>
      <c r="BD1160" s="55">
        <f t="shared" si="87"/>
        <v>0.87983111399805136</v>
      </c>
      <c r="BE1160" s="19">
        <f t="shared" si="88"/>
        <v>0.95758363104904187</v>
      </c>
      <c r="BF1160" s="19">
        <f t="shared" si="90"/>
        <v>0.93957778499512834</v>
      </c>
      <c r="BG1160" s="19">
        <f t="shared" si="91"/>
        <v>0.94039623254303351</v>
      </c>
    </row>
    <row r="1161" spans="1:59">
      <c r="A1161" s="24">
        <v>1160</v>
      </c>
      <c r="B1161" s="31">
        <v>2011028</v>
      </c>
      <c r="C1161" s="32" t="s">
        <v>1159</v>
      </c>
      <c r="D1161" s="21">
        <v>1</v>
      </c>
      <c r="E1161" s="22">
        <v>4</v>
      </c>
      <c r="F1161" s="22">
        <v>5</v>
      </c>
      <c r="G1161" s="22">
        <v>14</v>
      </c>
      <c r="H1161" s="22">
        <v>16</v>
      </c>
      <c r="I1161" s="22">
        <v>17</v>
      </c>
      <c r="J1161" s="23">
        <v>1</v>
      </c>
      <c r="Q1161" s="33"/>
      <c r="R1161" s="33"/>
      <c r="S1161" s="33"/>
      <c r="T1161" s="33"/>
      <c r="U1161" s="33"/>
      <c r="V1161" s="33"/>
      <c r="X1161" s="34"/>
      <c r="Y1161" s="33"/>
      <c r="Z1161" s="33"/>
      <c r="AA1161" s="33"/>
      <c r="AB1161" s="33"/>
      <c r="AC1161" s="35"/>
      <c r="AD1161" s="33"/>
      <c r="AE1161" s="33"/>
      <c r="AF1161" s="33"/>
      <c r="AG1161" s="33"/>
      <c r="AH1161" s="33"/>
      <c r="AI1161" s="33"/>
      <c r="AJ1161" s="36"/>
      <c r="AK1161" s="10">
        <v>9</v>
      </c>
      <c r="AL1161" s="11">
        <v>5</v>
      </c>
      <c r="AM1161" s="11">
        <v>12</v>
      </c>
      <c r="AN1161" s="11">
        <v>21</v>
      </c>
      <c r="AO1161" s="11">
        <v>15</v>
      </c>
      <c r="AP1161" s="11">
        <v>17</v>
      </c>
      <c r="AQ1161" s="11">
        <v>30</v>
      </c>
      <c r="AR1161" s="11">
        <v>27</v>
      </c>
      <c r="AS1161" s="11">
        <v>24</v>
      </c>
      <c r="AT1161" s="11">
        <v>21</v>
      </c>
      <c r="AU1161" s="11">
        <v>18</v>
      </c>
      <c r="AV1161" s="11">
        <v>15</v>
      </c>
      <c r="AW1161" s="12">
        <v>27</v>
      </c>
      <c r="AX1161" s="13">
        <v>25</v>
      </c>
      <c r="AY1161" s="13">
        <v>40</v>
      </c>
      <c r="AZ1161" s="13">
        <v>57</v>
      </c>
      <c r="BA1161" s="13">
        <v>57</v>
      </c>
      <c r="BB1161" s="14">
        <v>57</v>
      </c>
      <c r="BC1161" s="19">
        <f t="shared" si="89"/>
        <v>40</v>
      </c>
      <c r="BD1161" s="55">
        <f t="shared" si="87"/>
        <v>0.92893796687236108</v>
      </c>
      <c r="BE1161" s="19">
        <f t="shared" si="88"/>
        <v>0.89824618382591748</v>
      </c>
      <c r="BF1161" s="19">
        <f t="shared" si="90"/>
        <v>0.92975641442026624</v>
      </c>
      <c r="BG1161" s="19">
        <f t="shared" si="91"/>
        <v>0.93507632348164993</v>
      </c>
    </row>
    <row r="1162" spans="1:59">
      <c r="A1162" s="24">
        <v>1161</v>
      </c>
      <c r="B1162" s="31">
        <v>2011029</v>
      </c>
      <c r="C1162" s="32" t="s">
        <v>1160</v>
      </c>
      <c r="D1162" s="21">
        <v>1</v>
      </c>
      <c r="E1162" s="22">
        <v>4</v>
      </c>
      <c r="F1162" s="22">
        <v>9</v>
      </c>
      <c r="G1162" s="22">
        <v>10</v>
      </c>
      <c r="H1162" s="22">
        <v>20</v>
      </c>
      <c r="I1162" s="22">
        <v>31</v>
      </c>
      <c r="J1162" s="23">
        <v>7</v>
      </c>
      <c r="Q1162" s="33"/>
      <c r="R1162" s="33"/>
      <c r="S1162" s="33"/>
      <c r="T1162" s="33"/>
      <c r="U1162" s="33"/>
      <c r="V1162" s="33"/>
      <c r="X1162" s="34"/>
      <c r="Y1162" s="33"/>
      <c r="Z1162" s="33"/>
      <c r="AA1162" s="33"/>
      <c r="AB1162" s="33"/>
      <c r="AC1162" s="35"/>
      <c r="AD1162" s="33"/>
      <c r="AE1162" s="33"/>
      <c r="AF1162" s="33"/>
      <c r="AG1162" s="33"/>
      <c r="AH1162" s="33"/>
      <c r="AI1162" s="33"/>
      <c r="AJ1162" s="36"/>
      <c r="AK1162" s="10">
        <v>6</v>
      </c>
      <c r="AL1162" s="11">
        <v>7</v>
      </c>
      <c r="AM1162" s="11">
        <v>10</v>
      </c>
      <c r="AN1162" s="11">
        <v>15</v>
      </c>
      <c r="AO1162" s="11">
        <v>19</v>
      </c>
      <c r="AP1162" s="11">
        <v>19</v>
      </c>
      <c r="AQ1162" s="11">
        <v>12</v>
      </c>
      <c r="AR1162" s="11">
        <v>15</v>
      </c>
      <c r="AS1162" s="11">
        <v>42</v>
      </c>
      <c r="AT1162" s="11">
        <v>39</v>
      </c>
      <c r="AU1162" s="11">
        <v>36</v>
      </c>
      <c r="AV1162" s="11">
        <v>33</v>
      </c>
      <c r="AW1162" s="12">
        <v>30</v>
      </c>
      <c r="AX1162" s="13">
        <v>43</v>
      </c>
      <c r="AY1162" s="13">
        <v>41</v>
      </c>
      <c r="AZ1162" s="13">
        <v>39</v>
      </c>
      <c r="BA1162" s="13">
        <v>37</v>
      </c>
      <c r="BB1162" s="14">
        <v>35</v>
      </c>
      <c r="BC1162" s="19">
        <f t="shared" si="89"/>
        <v>41</v>
      </c>
      <c r="BD1162" s="55">
        <f t="shared" si="87"/>
        <v>0.90438454043520633</v>
      </c>
      <c r="BE1162" s="19">
        <f t="shared" si="88"/>
        <v>0.87778499512828834</v>
      </c>
      <c r="BF1162" s="19">
        <f t="shared" si="90"/>
        <v>0.92239038648911975</v>
      </c>
      <c r="BG1162" s="19">
        <f t="shared" si="91"/>
        <v>0.93221175706398185</v>
      </c>
    </row>
    <row r="1163" spans="1:59">
      <c r="A1163" s="24">
        <v>1162</v>
      </c>
      <c r="B1163" s="31">
        <v>2011030</v>
      </c>
      <c r="C1163" s="32" t="s">
        <v>1161</v>
      </c>
      <c r="D1163" s="21">
        <v>2</v>
      </c>
      <c r="E1163" s="22">
        <v>9</v>
      </c>
      <c r="F1163" s="22">
        <v>19</v>
      </c>
      <c r="G1163" s="22">
        <v>24</v>
      </c>
      <c r="H1163" s="22">
        <v>25</v>
      </c>
      <c r="I1163" s="22">
        <v>33</v>
      </c>
      <c r="J1163" s="23">
        <v>10</v>
      </c>
      <c r="Q1163" s="33"/>
      <c r="R1163" s="33"/>
      <c r="S1163" s="33"/>
      <c r="T1163" s="33"/>
      <c r="U1163" s="33"/>
      <c r="V1163" s="33"/>
      <c r="X1163" s="34"/>
      <c r="Y1163" s="33"/>
      <c r="Z1163" s="33"/>
      <c r="AA1163" s="33"/>
      <c r="AB1163" s="33"/>
      <c r="AC1163" s="35"/>
      <c r="AD1163" s="33"/>
      <c r="AE1163" s="33"/>
      <c r="AF1163" s="33"/>
      <c r="AG1163" s="33"/>
      <c r="AH1163" s="33"/>
      <c r="AI1163" s="33"/>
      <c r="AJ1163" s="36"/>
      <c r="AK1163" s="10">
        <v>4</v>
      </c>
      <c r="AL1163" s="11">
        <v>8</v>
      </c>
      <c r="AM1163" s="11">
        <v>17</v>
      </c>
      <c r="AN1163" s="11">
        <v>10</v>
      </c>
      <c r="AO1163" s="11">
        <v>21</v>
      </c>
      <c r="AP1163" s="11">
        <v>8</v>
      </c>
      <c r="AQ1163" s="11">
        <v>22</v>
      </c>
      <c r="AR1163" s="11">
        <v>32</v>
      </c>
      <c r="AS1163" s="11">
        <v>24</v>
      </c>
      <c r="AT1163" s="11">
        <v>28</v>
      </c>
      <c r="AU1163" s="11">
        <v>47</v>
      </c>
      <c r="AV1163" s="11">
        <v>42</v>
      </c>
      <c r="AW1163" s="12">
        <v>37</v>
      </c>
      <c r="AX1163" s="13">
        <v>32</v>
      </c>
      <c r="AY1163" s="13">
        <v>44</v>
      </c>
      <c r="AZ1163" s="13">
        <v>40</v>
      </c>
      <c r="BA1163" s="13">
        <v>36</v>
      </c>
      <c r="BB1163" s="14">
        <v>52</v>
      </c>
      <c r="BC1163" s="19">
        <f t="shared" si="89"/>
        <v>44</v>
      </c>
      <c r="BD1163" s="55">
        <f t="shared" si="87"/>
        <v>0.79798635920753491</v>
      </c>
      <c r="BE1163" s="19">
        <f t="shared" si="88"/>
        <v>0.86550828190971085</v>
      </c>
      <c r="BF1163" s="19">
        <f t="shared" si="90"/>
        <v>0.91829814874959403</v>
      </c>
      <c r="BG1163" s="19">
        <f t="shared" si="91"/>
        <v>0.93384865215979218</v>
      </c>
    </row>
    <row r="1164" spans="1:59">
      <c r="A1164" s="24">
        <v>1163</v>
      </c>
      <c r="B1164" s="31">
        <v>2011031</v>
      </c>
      <c r="C1164" s="32" t="s">
        <v>1162</v>
      </c>
      <c r="D1164" s="21">
        <v>16</v>
      </c>
      <c r="E1164" s="22">
        <v>17</v>
      </c>
      <c r="F1164" s="22">
        <v>24</v>
      </c>
      <c r="G1164" s="22">
        <v>28</v>
      </c>
      <c r="H1164" s="22">
        <v>29</v>
      </c>
      <c r="I1164" s="22">
        <v>32</v>
      </c>
      <c r="J1164" s="23">
        <v>12</v>
      </c>
      <c r="Q1164" s="33"/>
      <c r="R1164" s="33"/>
      <c r="S1164" s="33"/>
      <c r="T1164" s="33"/>
      <c r="U1164" s="33"/>
      <c r="V1164" s="33"/>
      <c r="X1164" s="34"/>
      <c r="Y1164" s="33"/>
      <c r="Z1164" s="33"/>
      <c r="AA1164" s="33"/>
      <c r="AB1164" s="33"/>
      <c r="AC1164" s="35"/>
      <c r="AD1164" s="33"/>
      <c r="AE1164" s="33"/>
      <c r="AF1164" s="33"/>
      <c r="AG1164" s="33"/>
      <c r="AH1164" s="33"/>
      <c r="AI1164" s="33"/>
      <c r="AJ1164" s="36"/>
      <c r="AK1164" s="10">
        <v>8</v>
      </c>
      <c r="AL1164" s="11">
        <v>2</v>
      </c>
      <c r="AM1164" s="11">
        <v>16</v>
      </c>
      <c r="AN1164" s="11">
        <v>20</v>
      </c>
      <c r="AO1164" s="11">
        <v>13</v>
      </c>
      <c r="AP1164" s="11">
        <v>10</v>
      </c>
      <c r="AQ1164" s="11">
        <v>29</v>
      </c>
      <c r="AR1164" s="11">
        <v>36</v>
      </c>
      <c r="AS1164" s="11">
        <v>36</v>
      </c>
      <c r="AT1164" s="11">
        <v>26</v>
      </c>
      <c r="AU1164" s="11">
        <v>29</v>
      </c>
      <c r="AV1164" s="11">
        <v>20</v>
      </c>
      <c r="AW1164" s="12">
        <v>41</v>
      </c>
      <c r="AX1164" s="13">
        <v>34</v>
      </c>
      <c r="AY1164" s="13">
        <v>61</v>
      </c>
      <c r="AZ1164" s="13">
        <v>74</v>
      </c>
      <c r="BA1164" s="13">
        <v>70</v>
      </c>
      <c r="BB1164" s="14">
        <v>66</v>
      </c>
      <c r="BC1164" s="19">
        <f t="shared" si="89"/>
        <v>61</v>
      </c>
      <c r="BD1164" s="55">
        <f t="shared" si="87"/>
        <v>0.92484572913283536</v>
      </c>
      <c r="BE1164" s="19">
        <f t="shared" si="88"/>
        <v>0.90847677817473205</v>
      </c>
      <c r="BF1164" s="19">
        <f t="shared" si="90"/>
        <v>0.93630399480350757</v>
      </c>
      <c r="BG1164" s="19">
        <f t="shared" si="91"/>
        <v>0.93180253329002916</v>
      </c>
    </row>
    <row r="1165" spans="1:59">
      <c r="A1165" s="24">
        <v>1164</v>
      </c>
      <c r="B1165" s="31">
        <v>2011032</v>
      </c>
      <c r="C1165" s="32" t="s">
        <v>1163</v>
      </c>
      <c r="D1165" s="21">
        <v>3</v>
      </c>
      <c r="E1165" s="22">
        <v>5</v>
      </c>
      <c r="F1165" s="22">
        <v>7</v>
      </c>
      <c r="G1165" s="22">
        <v>13</v>
      </c>
      <c r="H1165" s="22">
        <v>14</v>
      </c>
      <c r="I1165" s="22">
        <v>15</v>
      </c>
      <c r="J1165" s="23">
        <v>15</v>
      </c>
      <c r="Q1165" s="33"/>
      <c r="R1165" s="33"/>
      <c r="S1165" s="33"/>
      <c r="T1165" s="33"/>
      <c r="U1165" s="33"/>
      <c r="V1165" s="33"/>
      <c r="X1165" s="34"/>
      <c r="Y1165" s="33"/>
      <c r="Z1165" s="33"/>
      <c r="AA1165" s="33"/>
      <c r="AB1165" s="33"/>
      <c r="AC1165" s="35"/>
      <c r="AD1165" s="33"/>
      <c r="AE1165" s="33"/>
      <c r="AF1165" s="33"/>
      <c r="AG1165" s="33"/>
      <c r="AH1165" s="33"/>
      <c r="AI1165" s="33"/>
      <c r="AJ1165" s="36"/>
      <c r="AK1165" s="10">
        <v>6</v>
      </c>
      <c r="AL1165" s="11">
        <v>13</v>
      </c>
      <c r="AM1165" s="11">
        <v>12</v>
      </c>
      <c r="AN1165" s="11">
        <v>15</v>
      </c>
      <c r="AO1165" s="11">
        <v>15</v>
      </c>
      <c r="AP1165" s="11">
        <v>33</v>
      </c>
      <c r="AQ1165" s="11">
        <v>30</v>
      </c>
      <c r="AR1165" s="11">
        <v>27</v>
      </c>
      <c r="AS1165" s="11">
        <v>24</v>
      </c>
      <c r="AT1165" s="11">
        <v>21</v>
      </c>
      <c r="AU1165" s="11">
        <v>18</v>
      </c>
      <c r="AV1165" s="11">
        <v>29</v>
      </c>
      <c r="AW1165" s="12">
        <v>42</v>
      </c>
      <c r="AX1165" s="13">
        <v>57</v>
      </c>
      <c r="AY1165" s="13">
        <v>57</v>
      </c>
      <c r="AZ1165" s="13">
        <v>57</v>
      </c>
      <c r="BA1165" s="13">
        <v>57</v>
      </c>
      <c r="BB1165" s="14">
        <v>57</v>
      </c>
      <c r="BC1165" s="19">
        <f t="shared" si="89"/>
        <v>57</v>
      </c>
      <c r="BD1165" s="55">
        <f t="shared" ref="BD1165:BD1228" si="92">IF($B1165="","",SUM($BC1161:$BC1165)/5/$BM$3)</f>
        <v>0.99441377070477432</v>
      </c>
      <c r="BE1165" s="19">
        <f t="shared" ref="BE1165:BE1228" si="93">IF($B1165="","",SUM($BC1156:$BC1165)/10/$BM$3)</f>
        <v>0.93712244235141273</v>
      </c>
      <c r="BF1165" s="19">
        <f t="shared" si="90"/>
        <v>0.95021760311789538</v>
      </c>
      <c r="BG1165" s="19">
        <f t="shared" si="91"/>
        <v>0.93180253329002916</v>
      </c>
    </row>
    <row r="1166" spans="1:59">
      <c r="A1166" s="24">
        <v>1165</v>
      </c>
      <c r="B1166" s="31">
        <v>2011033</v>
      </c>
      <c r="C1166" s="32" t="s">
        <v>1164</v>
      </c>
      <c r="D1166" s="21">
        <v>2</v>
      </c>
      <c r="E1166" s="22">
        <v>8</v>
      </c>
      <c r="F1166" s="22">
        <v>12</v>
      </c>
      <c r="G1166" s="22">
        <v>13</v>
      </c>
      <c r="H1166" s="22">
        <v>19</v>
      </c>
      <c r="I1166" s="22">
        <v>29</v>
      </c>
      <c r="J1166" s="23">
        <v>4</v>
      </c>
      <c r="Q1166" s="33"/>
      <c r="R1166" s="33"/>
      <c r="S1166" s="33"/>
      <c r="T1166" s="33"/>
      <c r="U1166" s="33"/>
      <c r="V1166" s="33"/>
      <c r="X1166" s="34"/>
      <c r="Y1166" s="33"/>
      <c r="Z1166" s="33"/>
      <c r="AA1166" s="33"/>
      <c r="AB1166" s="33"/>
      <c r="AC1166" s="35"/>
      <c r="AD1166" s="33"/>
      <c r="AE1166" s="33"/>
      <c r="AF1166" s="33"/>
      <c r="AG1166" s="33"/>
      <c r="AH1166" s="33"/>
      <c r="AI1166" s="33"/>
      <c r="AJ1166" s="36"/>
      <c r="AK1166" s="10">
        <v>8</v>
      </c>
      <c r="AL1166" s="11">
        <v>7</v>
      </c>
      <c r="AM1166" s="11">
        <v>18</v>
      </c>
      <c r="AN1166" s="11">
        <v>11</v>
      </c>
      <c r="AO1166" s="11">
        <v>20</v>
      </c>
      <c r="AP1166" s="11">
        <v>19</v>
      </c>
      <c r="AQ1166" s="11">
        <v>20</v>
      </c>
      <c r="AR1166" s="11">
        <v>33</v>
      </c>
      <c r="AS1166" s="11">
        <v>28</v>
      </c>
      <c r="AT1166" s="11">
        <v>23</v>
      </c>
      <c r="AU1166" s="11">
        <v>31</v>
      </c>
      <c r="AV1166" s="11">
        <v>41</v>
      </c>
      <c r="AW1166" s="12">
        <v>53</v>
      </c>
      <c r="AX1166" s="13">
        <v>51</v>
      </c>
      <c r="AY1166" s="13">
        <v>49</v>
      </c>
      <c r="AZ1166" s="13">
        <v>47</v>
      </c>
      <c r="BA1166" s="13">
        <v>45</v>
      </c>
      <c r="BB1166" s="14">
        <v>63</v>
      </c>
      <c r="BC1166" s="19">
        <f t="shared" si="89"/>
        <v>49</v>
      </c>
      <c r="BD1166" s="55">
        <f t="shared" si="92"/>
        <v>1.0312439103605067</v>
      </c>
      <c r="BE1166" s="19">
        <f t="shared" si="93"/>
        <v>0.98009093861643382</v>
      </c>
      <c r="BF1166" s="19">
        <f t="shared" si="90"/>
        <v>0.94448847028255922</v>
      </c>
      <c r="BG1166" s="19">
        <f t="shared" si="91"/>
        <v>0.93057486196817141</v>
      </c>
    </row>
    <row r="1167" spans="1:59">
      <c r="A1167" s="24">
        <v>1166</v>
      </c>
      <c r="B1167" s="31">
        <v>2011034</v>
      </c>
      <c r="C1167" s="32" t="s">
        <v>1165</v>
      </c>
      <c r="D1167" s="21">
        <v>13</v>
      </c>
      <c r="E1167" s="22">
        <v>14</v>
      </c>
      <c r="F1167" s="22">
        <v>17</v>
      </c>
      <c r="G1167" s="22">
        <v>19</v>
      </c>
      <c r="H1167" s="22">
        <v>24</v>
      </c>
      <c r="I1167" s="22">
        <v>31</v>
      </c>
      <c r="J1167" s="23">
        <v>8</v>
      </c>
      <c r="Q1167" s="33"/>
      <c r="R1167" s="33"/>
      <c r="S1167" s="33"/>
      <c r="T1167" s="33"/>
      <c r="U1167" s="33"/>
      <c r="V1167" s="33"/>
      <c r="X1167" s="34"/>
      <c r="Y1167" s="33"/>
      <c r="Z1167" s="33"/>
      <c r="AA1167" s="33"/>
      <c r="AB1167" s="33"/>
      <c r="AC1167" s="35"/>
      <c r="AD1167" s="33"/>
      <c r="AE1167" s="33"/>
      <c r="AF1167" s="33"/>
      <c r="AG1167" s="33"/>
      <c r="AH1167" s="33"/>
      <c r="AI1167" s="33"/>
      <c r="AJ1167" s="36"/>
      <c r="AK1167" s="10">
        <v>7</v>
      </c>
      <c r="AL1167" s="11">
        <v>10</v>
      </c>
      <c r="AM1167" s="11">
        <v>18</v>
      </c>
      <c r="AN1167" s="11">
        <v>10</v>
      </c>
      <c r="AO1167" s="11">
        <v>20</v>
      </c>
      <c r="AP1167" s="11">
        <v>22</v>
      </c>
      <c r="AQ1167" s="11">
        <v>28</v>
      </c>
      <c r="AR1167" s="11">
        <v>28</v>
      </c>
      <c r="AS1167" s="11">
        <v>30</v>
      </c>
      <c r="AT1167" s="11">
        <v>22</v>
      </c>
      <c r="AU1167" s="11">
        <v>27</v>
      </c>
      <c r="AV1167" s="11">
        <v>34</v>
      </c>
      <c r="AW1167" s="12">
        <v>43</v>
      </c>
      <c r="AX1167" s="13">
        <v>54</v>
      </c>
      <c r="AY1167" s="13">
        <v>50</v>
      </c>
      <c r="AZ1167" s="13">
        <v>64</v>
      </c>
      <c r="BA1167" s="13">
        <v>61</v>
      </c>
      <c r="BB1167" s="14">
        <v>78</v>
      </c>
      <c r="BC1167" s="19">
        <f t="shared" si="89"/>
        <v>50</v>
      </c>
      <c r="BD1167" s="55">
        <f t="shared" si="92"/>
        <v>1.0680740500162391</v>
      </c>
      <c r="BE1167" s="19">
        <f t="shared" si="93"/>
        <v>0.98622929522572267</v>
      </c>
      <c r="BF1167" s="19">
        <f t="shared" si="90"/>
        <v>0.96003897369275737</v>
      </c>
      <c r="BG1167" s="19">
        <f t="shared" si="91"/>
        <v>0.92771029555050344</v>
      </c>
    </row>
    <row r="1168" spans="1:59">
      <c r="A1168" s="24">
        <v>1167</v>
      </c>
      <c r="B1168" s="31">
        <v>2011035</v>
      </c>
      <c r="C1168" s="32" t="s">
        <v>1166</v>
      </c>
      <c r="D1168" s="21">
        <v>13</v>
      </c>
      <c r="E1168" s="22">
        <v>14</v>
      </c>
      <c r="F1168" s="22">
        <v>18</v>
      </c>
      <c r="G1168" s="22">
        <v>20</v>
      </c>
      <c r="H1168" s="22">
        <v>27</v>
      </c>
      <c r="I1168" s="22">
        <v>31</v>
      </c>
      <c r="J1168" s="23">
        <v>2</v>
      </c>
      <c r="Q1168" s="33"/>
      <c r="R1168" s="33"/>
      <c r="S1168" s="33"/>
      <c r="T1168" s="33"/>
      <c r="U1168" s="33"/>
      <c r="V1168" s="33"/>
      <c r="X1168" s="34"/>
      <c r="Y1168" s="33"/>
      <c r="Z1168" s="33"/>
      <c r="AA1168" s="33"/>
      <c r="AB1168" s="33"/>
      <c r="AC1168" s="35"/>
      <c r="AD1168" s="33"/>
      <c r="AE1168" s="33"/>
      <c r="AF1168" s="33"/>
      <c r="AG1168" s="33"/>
      <c r="AH1168" s="33"/>
      <c r="AI1168" s="33"/>
      <c r="AJ1168" s="36"/>
      <c r="AK1168" s="10">
        <v>6</v>
      </c>
      <c r="AL1168" s="11">
        <v>11</v>
      </c>
      <c r="AM1168" s="11">
        <v>13</v>
      </c>
      <c r="AN1168" s="11">
        <v>9</v>
      </c>
      <c r="AO1168" s="11">
        <v>25</v>
      </c>
      <c r="AP1168" s="11">
        <v>27</v>
      </c>
      <c r="AQ1168" s="11">
        <v>15</v>
      </c>
      <c r="AR1168" s="11">
        <v>23</v>
      </c>
      <c r="AS1168" s="11">
        <v>35</v>
      </c>
      <c r="AT1168" s="11">
        <v>27</v>
      </c>
      <c r="AU1168" s="11">
        <v>19</v>
      </c>
      <c r="AV1168" s="11">
        <v>39</v>
      </c>
      <c r="AW1168" s="12">
        <v>48</v>
      </c>
      <c r="AX1168" s="13">
        <v>59</v>
      </c>
      <c r="AY1168" s="13">
        <v>55</v>
      </c>
      <c r="AZ1168" s="13">
        <v>51</v>
      </c>
      <c r="BA1168" s="13">
        <v>66</v>
      </c>
      <c r="BB1168" s="14">
        <v>63</v>
      </c>
      <c r="BC1168" s="19">
        <f t="shared" si="89"/>
        <v>55</v>
      </c>
      <c r="BD1168" s="55">
        <f t="shared" si="92"/>
        <v>1.113088665151023</v>
      </c>
      <c r="BE1168" s="19">
        <f t="shared" si="93"/>
        <v>0.95553751217927907</v>
      </c>
      <c r="BF1168" s="19">
        <f t="shared" si="90"/>
        <v>0.97558947710295552</v>
      </c>
      <c r="BG1168" s="19">
        <f t="shared" si="91"/>
        <v>0.93384865215979218</v>
      </c>
    </row>
    <row r="1169" spans="1:59">
      <c r="A1169" s="24">
        <v>1168</v>
      </c>
      <c r="B1169" s="31">
        <v>2011036</v>
      </c>
      <c r="C1169" s="32" t="s">
        <v>1167</v>
      </c>
      <c r="D1169" s="21">
        <v>2</v>
      </c>
      <c r="E1169" s="22">
        <v>11</v>
      </c>
      <c r="F1169" s="22">
        <v>20</v>
      </c>
      <c r="G1169" s="22">
        <v>22</v>
      </c>
      <c r="H1169" s="22">
        <v>24</v>
      </c>
      <c r="I1169" s="22">
        <v>31</v>
      </c>
      <c r="J1169" s="23">
        <v>5</v>
      </c>
      <c r="Q1169" s="33"/>
      <c r="R1169" s="33"/>
      <c r="S1169" s="33"/>
      <c r="T1169" s="33"/>
      <c r="U1169" s="33"/>
      <c r="V1169" s="33"/>
      <c r="X1169" s="34"/>
      <c r="Y1169" s="33"/>
      <c r="Z1169" s="33"/>
      <c r="AA1169" s="33"/>
      <c r="AB1169" s="33"/>
      <c r="AC1169" s="35"/>
      <c r="AD1169" s="33"/>
      <c r="AE1169" s="33"/>
      <c r="AF1169" s="33"/>
      <c r="AG1169" s="33"/>
      <c r="AH1169" s="33"/>
      <c r="AI1169" s="33"/>
      <c r="AJ1169" s="36"/>
      <c r="AK1169" s="10">
        <v>8</v>
      </c>
      <c r="AL1169" s="11">
        <v>10</v>
      </c>
      <c r="AM1169" s="11">
        <v>10</v>
      </c>
      <c r="AN1169" s="11">
        <v>14</v>
      </c>
      <c r="AO1169" s="11">
        <v>19</v>
      </c>
      <c r="AP1169" s="11">
        <v>22</v>
      </c>
      <c r="AQ1169" s="11">
        <v>20</v>
      </c>
      <c r="AR1169" s="11">
        <v>10</v>
      </c>
      <c r="AS1169" s="11">
        <v>22</v>
      </c>
      <c r="AT1169" s="11">
        <v>38</v>
      </c>
      <c r="AU1169" s="11">
        <v>45</v>
      </c>
      <c r="AV1169" s="11">
        <v>40</v>
      </c>
      <c r="AW1169" s="12">
        <v>35</v>
      </c>
      <c r="AX1169" s="13">
        <v>46</v>
      </c>
      <c r="AY1169" s="13">
        <v>42</v>
      </c>
      <c r="AZ1169" s="13">
        <v>38</v>
      </c>
      <c r="BA1169" s="13">
        <v>34</v>
      </c>
      <c r="BB1169" s="14">
        <v>30</v>
      </c>
      <c r="BC1169" s="19">
        <f t="shared" si="89"/>
        <v>42</v>
      </c>
      <c r="BD1169" s="55">
        <f t="shared" si="92"/>
        <v>1.0353361481000325</v>
      </c>
      <c r="BE1169" s="19">
        <f t="shared" si="93"/>
        <v>0.98009093861643382</v>
      </c>
      <c r="BF1169" s="19">
        <f t="shared" si="90"/>
        <v>0.987866190321533</v>
      </c>
      <c r="BG1169" s="19">
        <f t="shared" si="91"/>
        <v>0.93016563819421894</v>
      </c>
    </row>
    <row r="1170" spans="1:59">
      <c r="A1170" s="24">
        <v>1169</v>
      </c>
      <c r="B1170" s="31">
        <v>2011037</v>
      </c>
      <c r="C1170" s="32" t="s">
        <v>1168</v>
      </c>
      <c r="D1170" s="21">
        <v>1</v>
      </c>
      <c r="E1170" s="22">
        <v>3</v>
      </c>
      <c r="F1170" s="22">
        <v>4</v>
      </c>
      <c r="G1170" s="22">
        <v>6</v>
      </c>
      <c r="H1170" s="22">
        <v>17</v>
      </c>
      <c r="I1170" s="22">
        <v>25</v>
      </c>
      <c r="J1170" s="23">
        <v>11</v>
      </c>
      <c r="Q1170" s="33"/>
      <c r="R1170" s="33"/>
      <c r="S1170" s="33"/>
      <c r="T1170" s="33"/>
      <c r="U1170" s="33"/>
      <c r="V1170" s="33"/>
      <c r="X1170" s="34"/>
      <c r="Y1170" s="33"/>
      <c r="Z1170" s="33"/>
      <c r="AA1170" s="33"/>
      <c r="AB1170" s="33"/>
      <c r="AC1170" s="35"/>
      <c r="AD1170" s="33"/>
      <c r="AE1170" s="33"/>
      <c r="AF1170" s="33"/>
      <c r="AG1170" s="33"/>
      <c r="AH1170" s="33"/>
      <c r="AI1170" s="33"/>
      <c r="AJ1170" s="36"/>
      <c r="AK1170" s="10">
        <v>5</v>
      </c>
      <c r="AL1170" s="11">
        <v>8</v>
      </c>
      <c r="AM1170" s="11">
        <v>11</v>
      </c>
      <c r="AN1170" s="11">
        <v>14</v>
      </c>
      <c r="AO1170" s="11">
        <v>21</v>
      </c>
      <c r="AP1170" s="11">
        <v>16</v>
      </c>
      <c r="AQ1170" s="11">
        <v>29</v>
      </c>
      <c r="AR1170" s="11">
        <v>26</v>
      </c>
      <c r="AS1170" s="11">
        <v>23</v>
      </c>
      <c r="AT1170" s="11">
        <v>20</v>
      </c>
      <c r="AU1170" s="11">
        <v>30</v>
      </c>
      <c r="AV1170" s="11">
        <v>28</v>
      </c>
      <c r="AW1170" s="12">
        <v>26</v>
      </c>
      <c r="AX1170" s="13">
        <v>24</v>
      </c>
      <c r="AY1170" s="13">
        <v>22</v>
      </c>
      <c r="AZ1170" s="13">
        <v>38</v>
      </c>
      <c r="BA1170" s="13">
        <v>37</v>
      </c>
      <c r="BB1170" s="14">
        <v>36</v>
      </c>
      <c r="BC1170" s="19">
        <f t="shared" si="89"/>
        <v>22</v>
      </c>
      <c r="BD1170" s="55">
        <f t="shared" si="92"/>
        <v>0.89210782721662885</v>
      </c>
      <c r="BE1170" s="19">
        <f t="shared" si="93"/>
        <v>0.94326079896070159</v>
      </c>
      <c r="BF1170" s="19">
        <f t="shared" si="90"/>
        <v>0.95430984085742121</v>
      </c>
      <c r="BG1170" s="19">
        <f t="shared" si="91"/>
        <v>0.91952582007145167</v>
      </c>
    </row>
    <row r="1171" spans="1:59">
      <c r="A1171" s="24">
        <v>1170</v>
      </c>
      <c r="B1171" s="31">
        <v>2011038</v>
      </c>
      <c r="C1171" s="32" t="s">
        <v>1169</v>
      </c>
      <c r="D1171" s="21">
        <v>2</v>
      </c>
      <c r="E1171" s="22">
        <v>14</v>
      </c>
      <c r="F1171" s="22">
        <v>15</v>
      </c>
      <c r="G1171" s="22">
        <v>19</v>
      </c>
      <c r="H1171" s="22">
        <v>23</v>
      </c>
      <c r="I1171" s="22">
        <v>24</v>
      </c>
      <c r="J1171" s="23">
        <v>12</v>
      </c>
      <c r="Q1171" s="33"/>
      <c r="R1171" s="33"/>
      <c r="S1171" s="33"/>
      <c r="T1171" s="33"/>
      <c r="U1171" s="33"/>
      <c r="V1171" s="33"/>
      <c r="X1171" s="34"/>
      <c r="Y1171" s="33"/>
      <c r="Z1171" s="33"/>
      <c r="AA1171" s="33"/>
      <c r="AB1171" s="33"/>
      <c r="AC1171" s="35"/>
      <c r="AD1171" s="33"/>
      <c r="AE1171" s="33"/>
      <c r="AF1171" s="33"/>
      <c r="AG1171" s="33"/>
      <c r="AH1171" s="33"/>
      <c r="AI1171" s="33"/>
      <c r="AJ1171" s="36"/>
      <c r="AK1171" s="10">
        <v>7</v>
      </c>
      <c r="AL1171" s="11">
        <v>13</v>
      </c>
      <c r="AM1171" s="11">
        <v>17</v>
      </c>
      <c r="AN1171" s="11">
        <v>13</v>
      </c>
      <c r="AO1171" s="11">
        <v>13</v>
      </c>
      <c r="AP1171" s="11">
        <v>25</v>
      </c>
      <c r="AQ1171" s="11">
        <v>25</v>
      </c>
      <c r="AR1171" s="11">
        <v>27</v>
      </c>
      <c r="AS1171" s="11">
        <v>20</v>
      </c>
      <c r="AT1171" s="11">
        <v>25</v>
      </c>
      <c r="AU1171" s="11">
        <v>32</v>
      </c>
      <c r="AV1171" s="11">
        <v>27</v>
      </c>
      <c r="AW1171" s="12">
        <v>37</v>
      </c>
      <c r="AX1171" s="13">
        <v>49</v>
      </c>
      <c r="AY1171" s="13">
        <v>46</v>
      </c>
      <c r="AZ1171" s="13">
        <v>43</v>
      </c>
      <c r="BA1171" s="13">
        <v>40</v>
      </c>
      <c r="BB1171" s="14">
        <v>57</v>
      </c>
      <c r="BC1171" s="19">
        <f t="shared" si="89"/>
        <v>46</v>
      </c>
      <c r="BD1171" s="55">
        <f t="shared" si="92"/>
        <v>0.87983111399805136</v>
      </c>
      <c r="BE1171" s="19">
        <f t="shared" si="93"/>
        <v>0.95553751217927907</v>
      </c>
      <c r="BF1171" s="19">
        <f t="shared" si="90"/>
        <v>0.95758363104904187</v>
      </c>
      <c r="BG1171" s="19">
        <f t="shared" si="91"/>
        <v>0.92648262422864569</v>
      </c>
    </row>
    <row r="1172" spans="1:59">
      <c r="A1172" s="24">
        <v>1171</v>
      </c>
      <c r="B1172" s="31">
        <v>2011039</v>
      </c>
      <c r="C1172" s="32" t="s">
        <v>1170</v>
      </c>
      <c r="D1172" s="21">
        <v>3</v>
      </c>
      <c r="E1172" s="22">
        <v>7</v>
      </c>
      <c r="F1172" s="22">
        <v>10</v>
      </c>
      <c r="G1172" s="22">
        <v>16</v>
      </c>
      <c r="H1172" s="22">
        <v>24</v>
      </c>
      <c r="I1172" s="22">
        <v>29</v>
      </c>
      <c r="J1172" s="23">
        <v>13</v>
      </c>
      <c r="Q1172" s="33"/>
      <c r="R1172" s="33"/>
      <c r="S1172" s="33"/>
      <c r="T1172" s="33"/>
      <c r="U1172" s="33"/>
      <c r="V1172" s="33"/>
      <c r="X1172" s="34"/>
      <c r="Y1172" s="33"/>
      <c r="Z1172" s="33"/>
      <c r="AA1172" s="33"/>
      <c r="AB1172" s="33"/>
      <c r="AC1172" s="35"/>
      <c r="AD1172" s="33"/>
      <c r="AE1172" s="33"/>
      <c r="AF1172" s="33"/>
      <c r="AG1172" s="33"/>
      <c r="AH1172" s="33"/>
      <c r="AI1172" s="33"/>
      <c r="AJ1172" s="36"/>
      <c r="AK1172" s="10">
        <v>5</v>
      </c>
      <c r="AL1172" s="11">
        <v>9</v>
      </c>
      <c r="AM1172" s="11">
        <v>14</v>
      </c>
      <c r="AN1172" s="11">
        <v>17</v>
      </c>
      <c r="AO1172" s="11">
        <v>12</v>
      </c>
      <c r="AP1172" s="11">
        <v>17</v>
      </c>
      <c r="AQ1172" s="11">
        <v>26</v>
      </c>
      <c r="AR1172" s="11">
        <v>29</v>
      </c>
      <c r="AS1172" s="11">
        <v>34</v>
      </c>
      <c r="AT1172" s="11">
        <v>29</v>
      </c>
      <c r="AU1172" s="11">
        <v>37</v>
      </c>
      <c r="AV1172" s="11">
        <v>33</v>
      </c>
      <c r="AW1172" s="12">
        <v>44</v>
      </c>
      <c r="AX1172" s="13">
        <v>41</v>
      </c>
      <c r="AY1172" s="13">
        <v>55</v>
      </c>
      <c r="AZ1172" s="13">
        <v>53</v>
      </c>
      <c r="BA1172" s="13">
        <v>51</v>
      </c>
      <c r="BB1172" s="14">
        <v>49</v>
      </c>
      <c r="BC1172" s="19">
        <f t="shared" si="89"/>
        <v>55</v>
      </c>
      <c r="BD1172" s="55">
        <f t="shared" si="92"/>
        <v>0.90029230269568039</v>
      </c>
      <c r="BE1172" s="19">
        <f t="shared" si="93"/>
        <v>0.98418317635595975</v>
      </c>
      <c r="BF1172" s="19">
        <f t="shared" si="90"/>
        <v>0.96331276388437803</v>
      </c>
      <c r="BG1172" s="19">
        <f t="shared" si="91"/>
        <v>0.9309840857421241</v>
      </c>
    </row>
    <row r="1173" spans="1:59">
      <c r="A1173" s="24">
        <v>1172</v>
      </c>
      <c r="B1173" s="31">
        <v>2011040</v>
      </c>
      <c r="C1173" s="32" t="s">
        <v>1171</v>
      </c>
      <c r="D1173" s="21">
        <v>5</v>
      </c>
      <c r="E1173" s="22">
        <v>11</v>
      </c>
      <c r="F1173" s="22">
        <v>14</v>
      </c>
      <c r="G1173" s="22">
        <v>24</v>
      </c>
      <c r="H1173" s="22">
        <v>26</v>
      </c>
      <c r="I1173" s="22">
        <v>28</v>
      </c>
      <c r="J1173" s="23">
        <v>13</v>
      </c>
      <c r="Q1173" s="33"/>
      <c r="R1173" s="33"/>
      <c r="S1173" s="33"/>
      <c r="T1173" s="33"/>
      <c r="U1173" s="33"/>
      <c r="V1173" s="33"/>
      <c r="X1173" s="34"/>
      <c r="Y1173" s="33"/>
      <c r="Z1173" s="33"/>
      <c r="AA1173" s="33"/>
      <c r="AB1173" s="33"/>
      <c r="AC1173" s="35"/>
      <c r="AD1173" s="33"/>
      <c r="AE1173" s="33"/>
      <c r="AF1173" s="33"/>
      <c r="AG1173" s="33"/>
      <c r="AH1173" s="33"/>
      <c r="AI1173" s="33"/>
      <c r="AJ1173" s="36"/>
      <c r="AK1173" s="10">
        <v>9</v>
      </c>
      <c r="AL1173" s="11">
        <v>8</v>
      </c>
      <c r="AM1173" s="11">
        <v>13</v>
      </c>
      <c r="AN1173" s="11">
        <v>18</v>
      </c>
      <c r="AO1173" s="11">
        <v>17</v>
      </c>
      <c r="AP1173" s="11">
        <v>20</v>
      </c>
      <c r="AQ1173" s="11">
        <v>27</v>
      </c>
      <c r="AR1173" s="11">
        <v>28</v>
      </c>
      <c r="AS1173" s="11">
        <v>20</v>
      </c>
      <c r="AT1173" s="11">
        <v>24</v>
      </c>
      <c r="AU1173" s="11">
        <v>30</v>
      </c>
      <c r="AV1173" s="11">
        <v>38</v>
      </c>
      <c r="AW1173" s="12">
        <v>63</v>
      </c>
      <c r="AX1173" s="13">
        <v>60</v>
      </c>
      <c r="AY1173" s="13">
        <v>57</v>
      </c>
      <c r="AZ1173" s="13">
        <v>54</v>
      </c>
      <c r="BA1173" s="13">
        <v>51</v>
      </c>
      <c r="BB1173" s="14">
        <v>48</v>
      </c>
      <c r="BC1173" s="19">
        <f t="shared" si="89"/>
        <v>57</v>
      </c>
      <c r="BD1173" s="55">
        <f t="shared" si="92"/>
        <v>0.90847677817473205</v>
      </c>
      <c r="BE1173" s="19">
        <f t="shared" si="93"/>
        <v>1.0107827216628775</v>
      </c>
      <c r="BF1173" s="19">
        <f t="shared" si="90"/>
        <v>0.96658655407599869</v>
      </c>
      <c r="BG1173" s="19">
        <f t="shared" si="91"/>
        <v>0.92893796687236108</v>
      </c>
    </row>
    <row r="1174" spans="1:59">
      <c r="A1174" s="24">
        <v>1173</v>
      </c>
      <c r="B1174" s="31">
        <v>2011041</v>
      </c>
      <c r="C1174" s="32" t="s">
        <v>1172</v>
      </c>
      <c r="D1174" s="21">
        <v>4</v>
      </c>
      <c r="E1174" s="22">
        <v>10</v>
      </c>
      <c r="F1174" s="22">
        <v>12</v>
      </c>
      <c r="G1174" s="22">
        <v>13</v>
      </c>
      <c r="H1174" s="22">
        <v>30</v>
      </c>
      <c r="I1174" s="22">
        <v>32</v>
      </c>
      <c r="J1174" s="23">
        <v>13</v>
      </c>
      <c r="Q1174" s="33"/>
      <c r="R1174" s="33"/>
      <c r="S1174" s="33"/>
      <c r="T1174" s="33"/>
      <c r="U1174" s="33"/>
      <c r="V1174" s="33"/>
      <c r="X1174" s="34"/>
      <c r="Y1174" s="33"/>
      <c r="Z1174" s="33"/>
      <c r="AA1174" s="33"/>
      <c r="AB1174" s="33"/>
      <c r="AC1174" s="35"/>
      <c r="AD1174" s="33"/>
      <c r="AE1174" s="33"/>
      <c r="AF1174" s="33"/>
      <c r="AG1174" s="33"/>
      <c r="AH1174" s="33"/>
      <c r="AI1174" s="33"/>
      <c r="AJ1174" s="36"/>
      <c r="AK1174" s="10">
        <v>5</v>
      </c>
      <c r="AL1174" s="11">
        <v>5</v>
      </c>
      <c r="AM1174" s="11">
        <v>11</v>
      </c>
      <c r="AN1174" s="11">
        <v>11</v>
      </c>
      <c r="AO1174" s="11">
        <v>24</v>
      </c>
      <c r="AP1174" s="11">
        <v>21</v>
      </c>
      <c r="AQ1174" s="11">
        <v>20</v>
      </c>
      <c r="AR1174" s="11">
        <v>11</v>
      </c>
      <c r="AS1174" s="11">
        <v>35</v>
      </c>
      <c r="AT1174" s="11">
        <v>29</v>
      </c>
      <c r="AU1174" s="11">
        <v>36</v>
      </c>
      <c r="AV1174" s="11">
        <v>45</v>
      </c>
      <c r="AW1174" s="12">
        <v>41</v>
      </c>
      <c r="AX1174" s="13">
        <v>53</v>
      </c>
      <c r="AY1174" s="13">
        <v>67</v>
      </c>
      <c r="AZ1174" s="13">
        <v>65</v>
      </c>
      <c r="BA1174" s="13">
        <v>63</v>
      </c>
      <c r="BB1174" s="14">
        <v>61</v>
      </c>
      <c r="BC1174" s="19">
        <f t="shared" ref="BC1174:BC1237" si="94">IF($B1174="","",MOD($D1174,$BC$1)+MOD($E1174,$BC$1)+MOD($F1174,$BC$1)+MOD($G1174,$BC$1)+MOD($H1174,$BC$1)+MOD($I1174,$BC$1))</f>
        <v>67</v>
      </c>
      <c r="BD1174" s="55">
        <f t="shared" si="92"/>
        <v>1.0107827216628775</v>
      </c>
      <c r="BE1174" s="19">
        <f t="shared" si="93"/>
        <v>1.023059434881455</v>
      </c>
      <c r="BF1174" s="19">
        <f t="shared" si="90"/>
        <v>0.98868463786943817</v>
      </c>
      <c r="BG1174" s="19">
        <f t="shared" si="91"/>
        <v>0.94244235141279642</v>
      </c>
    </row>
    <row r="1175" spans="1:59">
      <c r="A1175" s="24">
        <v>1174</v>
      </c>
      <c r="B1175" s="31">
        <v>2011042</v>
      </c>
      <c r="C1175" s="32" t="s">
        <v>1173</v>
      </c>
      <c r="D1175" s="21">
        <v>5</v>
      </c>
      <c r="E1175" s="22">
        <v>13</v>
      </c>
      <c r="F1175" s="22">
        <v>15</v>
      </c>
      <c r="G1175" s="22">
        <v>17</v>
      </c>
      <c r="H1175" s="22">
        <v>19</v>
      </c>
      <c r="I1175" s="22">
        <v>21</v>
      </c>
      <c r="J1175" s="23">
        <v>15</v>
      </c>
      <c r="Q1175" s="33"/>
      <c r="R1175" s="33"/>
      <c r="S1175" s="33"/>
      <c r="T1175" s="33"/>
      <c r="U1175" s="33"/>
      <c r="V1175" s="33"/>
      <c r="X1175" s="34"/>
      <c r="Y1175" s="33"/>
      <c r="Z1175" s="33"/>
      <c r="AA1175" s="33"/>
      <c r="AB1175" s="33"/>
      <c r="AC1175" s="35"/>
      <c r="AD1175" s="33"/>
      <c r="AE1175" s="33"/>
      <c r="AF1175" s="33"/>
      <c r="AG1175" s="33"/>
      <c r="AH1175" s="33"/>
      <c r="AI1175" s="33"/>
      <c r="AJ1175" s="36"/>
      <c r="AK1175" s="10">
        <v>6</v>
      </c>
      <c r="AL1175" s="11">
        <v>10</v>
      </c>
      <c r="AM1175" s="11">
        <v>10</v>
      </c>
      <c r="AN1175" s="11">
        <v>18</v>
      </c>
      <c r="AO1175" s="11">
        <v>20</v>
      </c>
      <c r="AP1175" s="11">
        <v>26</v>
      </c>
      <c r="AQ1175" s="11">
        <v>27</v>
      </c>
      <c r="AR1175" s="11">
        <v>30</v>
      </c>
      <c r="AS1175" s="11">
        <v>35</v>
      </c>
      <c r="AT1175" s="11">
        <v>30</v>
      </c>
      <c r="AU1175" s="11">
        <v>25</v>
      </c>
      <c r="AV1175" s="11">
        <v>34</v>
      </c>
      <c r="AW1175" s="12">
        <v>30</v>
      </c>
      <c r="AX1175" s="13">
        <v>42</v>
      </c>
      <c r="AY1175" s="13">
        <v>39</v>
      </c>
      <c r="AZ1175" s="13">
        <v>54</v>
      </c>
      <c r="BA1175" s="13">
        <v>52</v>
      </c>
      <c r="BB1175" s="14">
        <v>70</v>
      </c>
      <c r="BC1175" s="19">
        <f t="shared" si="94"/>
        <v>39</v>
      </c>
      <c r="BD1175" s="55">
        <f t="shared" si="92"/>
        <v>1.0803507632348164</v>
      </c>
      <c r="BE1175" s="19">
        <f t="shared" si="93"/>
        <v>0.98622929522572267</v>
      </c>
      <c r="BF1175" s="19">
        <f t="shared" si="90"/>
        <v>0.97640792465086068</v>
      </c>
      <c r="BG1175" s="19">
        <f t="shared" si="91"/>
        <v>0.93835011367327048</v>
      </c>
    </row>
    <row r="1176" spans="1:59">
      <c r="A1176" s="24">
        <v>1175</v>
      </c>
      <c r="B1176" s="31">
        <v>2011043</v>
      </c>
      <c r="C1176" s="32" t="s">
        <v>1174</v>
      </c>
      <c r="D1176" s="21">
        <v>4</v>
      </c>
      <c r="E1176" s="22">
        <v>13</v>
      </c>
      <c r="F1176" s="22">
        <v>14</v>
      </c>
      <c r="G1176" s="22">
        <v>17</v>
      </c>
      <c r="H1176" s="22">
        <v>25</v>
      </c>
      <c r="I1176" s="22">
        <v>31</v>
      </c>
      <c r="J1176" s="23">
        <v>4</v>
      </c>
      <c r="Q1176" s="33"/>
      <c r="R1176" s="33"/>
      <c r="S1176" s="33"/>
      <c r="T1176" s="33"/>
      <c r="U1176" s="33"/>
      <c r="V1176" s="33"/>
      <c r="X1176" s="34"/>
      <c r="Y1176" s="33"/>
      <c r="Z1176" s="33"/>
      <c r="AA1176" s="33"/>
      <c r="AB1176" s="33"/>
      <c r="AC1176" s="35"/>
      <c r="AD1176" s="33"/>
      <c r="AE1176" s="33"/>
      <c r="AF1176" s="33"/>
      <c r="AG1176" s="33"/>
      <c r="AH1176" s="33"/>
      <c r="AI1176" s="33"/>
      <c r="AJ1176" s="36"/>
      <c r="AK1176" s="10">
        <v>8</v>
      </c>
      <c r="AL1176" s="11">
        <v>8</v>
      </c>
      <c r="AM1176" s="11">
        <v>14</v>
      </c>
      <c r="AN1176" s="11">
        <v>14</v>
      </c>
      <c r="AO1176" s="11">
        <v>20</v>
      </c>
      <c r="AP1176" s="11">
        <v>24</v>
      </c>
      <c r="AQ1176" s="11">
        <v>32</v>
      </c>
      <c r="AR1176" s="11">
        <v>24</v>
      </c>
      <c r="AS1176" s="11">
        <v>27</v>
      </c>
      <c r="AT1176" s="11">
        <v>20</v>
      </c>
      <c r="AU1176" s="11">
        <v>26</v>
      </c>
      <c r="AV1176" s="11">
        <v>34</v>
      </c>
      <c r="AW1176" s="12">
        <v>44</v>
      </c>
      <c r="AX1176" s="13">
        <v>56</v>
      </c>
      <c r="AY1176" s="13">
        <v>53</v>
      </c>
      <c r="AZ1176" s="13">
        <v>68</v>
      </c>
      <c r="BA1176" s="13">
        <v>66</v>
      </c>
      <c r="BB1176" s="14">
        <v>64</v>
      </c>
      <c r="BC1176" s="19">
        <f t="shared" si="94"/>
        <v>53</v>
      </c>
      <c r="BD1176" s="55">
        <f t="shared" si="92"/>
        <v>1.1089964274114972</v>
      </c>
      <c r="BE1176" s="19">
        <f t="shared" si="93"/>
        <v>0.99441377070477432</v>
      </c>
      <c r="BF1176" s="19">
        <f t="shared" si="90"/>
        <v>0.96331276388437803</v>
      </c>
      <c r="BG1176" s="19">
        <f t="shared" si="91"/>
        <v>0.94776226047417989</v>
      </c>
    </row>
    <row r="1177" spans="1:59">
      <c r="A1177" s="24">
        <v>1176</v>
      </c>
      <c r="B1177" s="31">
        <v>2011044</v>
      </c>
      <c r="C1177" s="32" t="s">
        <v>1175</v>
      </c>
      <c r="D1177" s="21">
        <v>3</v>
      </c>
      <c r="E1177" s="22">
        <v>14</v>
      </c>
      <c r="F1177" s="22">
        <v>16</v>
      </c>
      <c r="G1177" s="22">
        <v>26</v>
      </c>
      <c r="H1177" s="22">
        <v>27</v>
      </c>
      <c r="I1177" s="22">
        <v>31</v>
      </c>
      <c r="J1177" s="23">
        <v>9</v>
      </c>
      <c r="Q1177" s="33"/>
      <c r="R1177" s="33"/>
      <c r="S1177" s="33"/>
      <c r="T1177" s="33"/>
      <c r="U1177" s="33"/>
      <c r="V1177" s="33"/>
      <c r="X1177" s="34"/>
      <c r="Y1177" s="33"/>
      <c r="Z1177" s="33"/>
      <c r="AA1177" s="33"/>
      <c r="AB1177" s="33"/>
      <c r="AC1177" s="35"/>
      <c r="AD1177" s="33"/>
      <c r="AE1177" s="33"/>
      <c r="AF1177" s="33"/>
      <c r="AG1177" s="33"/>
      <c r="AH1177" s="33"/>
      <c r="AI1177" s="33"/>
      <c r="AJ1177" s="36"/>
      <c r="AK1177" s="10">
        <v>6</v>
      </c>
      <c r="AL1177" s="11">
        <v>13</v>
      </c>
      <c r="AM1177" s="11">
        <v>12</v>
      </c>
      <c r="AN1177" s="11">
        <v>15</v>
      </c>
      <c r="AO1177" s="11">
        <v>19</v>
      </c>
      <c r="AP1177" s="11">
        <v>21</v>
      </c>
      <c r="AQ1177" s="11">
        <v>27</v>
      </c>
      <c r="AR1177" s="11">
        <v>27</v>
      </c>
      <c r="AS1177" s="11">
        <v>29</v>
      </c>
      <c r="AT1177" s="11">
        <v>21</v>
      </c>
      <c r="AU1177" s="11">
        <v>13</v>
      </c>
      <c r="AV1177" s="11">
        <v>33</v>
      </c>
      <c r="AW1177" s="12">
        <v>42</v>
      </c>
      <c r="AX1177" s="13">
        <v>53</v>
      </c>
      <c r="AY1177" s="13">
        <v>66</v>
      </c>
      <c r="AZ1177" s="13">
        <v>63</v>
      </c>
      <c r="BA1177" s="13">
        <v>60</v>
      </c>
      <c r="BB1177" s="14">
        <v>57</v>
      </c>
      <c r="BC1177" s="19">
        <f t="shared" si="94"/>
        <v>66</v>
      </c>
      <c r="BD1177" s="55">
        <f t="shared" si="92"/>
        <v>1.1540110425462813</v>
      </c>
      <c r="BE1177" s="19">
        <f t="shared" si="93"/>
        <v>1.0271516726209808</v>
      </c>
      <c r="BF1177" s="19">
        <f t="shared" si="90"/>
        <v>0.97558947710295552</v>
      </c>
      <c r="BG1177" s="19">
        <f t="shared" si="91"/>
        <v>0.95594673595323154</v>
      </c>
    </row>
    <row r="1178" spans="1:59">
      <c r="A1178" s="24">
        <v>1177</v>
      </c>
      <c r="B1178" s="31">
        <v>2011045</v>
      </c>
      <c r="C1178" s="32" t="s">
        <v>1176</v>
      </c>
      <c r="D1178" s="21">
        <v>2</v>
      </c>
      <c r="E1178" s="22">
        <v>16</v>
      </c>
      <c r="F1178" s="22">
        <v>17</v>
      </c>
      <c r="G1178" s="22">
        <v>20</v>
      </c>
      <c r="H1178" s="22">
        <v>26</v>
      </c>
      <c r="I1178" s="22">
        <v>32</v>
      </c>
      <c r="J1178" s="23">
        <v>8</v>
      </c>
      <c r="Q1178" s="33"/>
      <c r="R1178" s="33"/>
      <c r="S1178" s="33"/>
      <c r="T1178" s="33"/>
      <c r="U1178" s="33"/>
      <c r="V1178" s="33"/>
      <c r="X1178" s="34"/>
      <c r="Y1178" s="33"/>
      <c r="Z1178" s="33"/>
      <c r="AA1178" s="33"/>
      <c r="AB1178" s="33"/>
      <c r="AC1178" s="35"/>
      <c r="AD1178" s="33"/>
      <c r="AE1178" s="33"/>
      <c r="AF1178" s="33"/>
      <c r="AG1178" s="33"/>
      <c r="AH1178" s="33"/>
      <c r="AI1178" s="33"/>
      <c r="AJ1178" s="36"/>
      <c r="AK1178" s="10">
        <v>11</v>
      </c>
      <c r="AL1178" s="11">
        <v>5</v>
      </c>
      <c r="AM1178" s="11">
        <v>8</v>
      </c>
      <c r="AN1178" s="11">
        <v>17</v>
      </c>
      <c r="AO1178" s="11">
        <v>22</v>
      </c>
      <c r="AP1178" s="11">
        <v>9</v>
      </c>
      <c r="AQ1178" s="11">
        <v>32</v>
      </c>
      <c r="AR1178" s="11">
        <v>23</v>
      </c>
      <c r="AS1178" s="11">
        <v>36</v>
      </c>
      <c r="AT1178" s="11">
        <v>29</v>
      </c>
      <c r="AU1178" s="11">
        <v>22</v>
      </c>
      <c r="AV1178" s="11">
        <v>29</v>
      </c>
      <c r="AW1178" s="12">
        <v>23</v>
      </c>
      <c r="AX1178" s="13">
        <v>17</v>
      </c>
      <c r="AY1178" s="13">
        <v>45</v>
      </c>
      <c r="AZ1178" s="13">
        <v>59</v>
      </c>
      <c r="BA1178" s="13">
        <v>56</v>
      </c>
      <c r="BB1178" s="14">
        <v>53</v>
      </c>
      <c r="BC1178" s="19">
        <f t="shared" si="94"/>
        <v>45</v>
      </c>
      <c r="BD1178" s="55">
        <f t="shared" si="92"/>
        <v>1.1049041896719713</v>
      </c>
      <c r="BE1178" s="19">
        <f t="shared" si="93"/>
        <v>1.0066904839233517</v>
      </c>
      <c r="BF1178" s="19">
        <f t="shared" si="90"/>
        <v>0.97149723936342958</v>
      </c>
      <c r="BG1178" s="19">
        <f t="shared" si="91"/>
        <v>0.96290354011042545</v>
      </c>
    </row>
    <row r="1179" spans="1:59">
      <c r="A1179" s="24">
        <v>1178</v>
      </c>
      <c r="B1179" s="31">
        <v>2011046</v>
      </c>
      <c r="C1179" s="32" t="s">
        <v>1177</v>
      </c>
      <c r="D1179" s="21">
        <v>9</v>
      </c>
      <c r="E1179" s="22">
        <v>17</v>
      </c>
      <c r="F1179" s="22">
        <v>18</v>
      </c>
      <c r="G1179" s="22">
        <v>26</v>
      </c>
      <c r="H1179" s="22">
        <v>29</v>
      </c>
      <c r="I1179" s="22">
        <v>30</v>
      </c>
      <c r="J1179" s="23">
        <v>8</v>
      </c>
      <c r="Q1179" s="33"/>
      <c r="R1179" s="33"/>
      <c r="S1179" s="33"/>
      <c r="T1179" s="33"/>
      <c r="U1179" s="33"/>
      <c r="V1179" s="33"/>
      <c r="X1179" s="34"/>
      <c r="Y1179" s="33"/>
      <c r="Z1179" s="33"/>
      <c r="AA1179" s="33"/>
      <c r="AB1179" s="33"/>
      <c r="AC1179" s="35"/>
      <c r="AD1179" s="33"/>
      <c r="AE1179" s="33"/>
      <c r="AF1179" s="33"/>
      <c r="AG1179" s="33"/>
      <c r="AH1179" s="33"/>
      <c r="AI1179" s="33"/>
      <c r="AJ1179" s="36"/>
      <c r="AK1179" s="10">
        <v>6</v>
      </c>
      <c r="AL1179" s="11">
        <v>9</v>
      </c>
      <c r="AM1179" s="11">
        <v>14</v>
      </c>
      <c r="AN1179" s="11">
        <v>15</v>
      </c>
      <c r="AO1179" s="11">
        <v>17</v>
      </c>
      <c r="AP1179" s="11">
        <v>17</v>
      </c>
      <c r="AQ1179" s="11">
        <v>21</v>
      </c>
      <c r="AR1179" s="11">
        <v>39</v>
      </c>
      <c r="AS1179" s="11">
        <v>41</v>
      </c>
      <c r="AT1179" s="11">
        <v>33</v>
      </c>
      <c r="AU1179" s="11">
        <v>25</v>
      </c>
      <c r="AV1179" s="11">
        <v>31</v>
      </c>
      <c r="AW1179" s="12">
        <v>39</v>
      </c>
      <c r="AX1179" s="13">
        <v>49</v>
      </c>
      <c r="AY1179" s="13">
        <v>44</v>
      </c>
      <c r="AZ1179" s="13">
        <v>57</v>
      </c>
      <c r="BA1179" s="13">
        <v>72</v>
      </c>
      <c r="BB1179" s="14">
        <v>69</v>
      </c>
      <c r="BC1179" s="19">
        <f t="shared" si="94"/>
        <v>44</v>
      </c>
      <c r="BD1179" s="55">
        <f t="shared" si="92"/>
        <v>1.0107827216628775</v>
      </c>
      <c r="BE1179" s="19">
        <f t="shared" si="93"/>
        <v>1.0107827216628775</v>
      </c>
      <c r="BF1179" s="19">
        <f t="shared" ref="BF1179:BF1242" si="95">IF($B1179="","",SUM($BC1155:$BC1179)/25/$BM$3)</f>
        <v>0.97477102955505035</v>
      </c>
      <c r="BG1179" s="19">
        <f t="shared" si="91"/>
        <v>0.95881130237089962</v>
      </c>
    </row>
    <row r="1180" spans="1:59">
      <c r="A1180" s="24">
        <v>1179</v>
      </c>
      <c r="B1180" s="31">
        <v>2011047</v>
      </c>
      <c r="C1180" s="32" t="s">
        <v>1178</v>
      </c>
      <c r="D1180" s="21">
        <v>4</v>
      </c>
      <c r="E1180" s="22">
        <v>13</v>
      </c>
      <c r="F1180" s="22">
        <v>23</v>
      </c>
      <c r="G1180" s="22">
        <v>25</v>
      </c>
      <c r="H1180" s="22">
        <v>27</v>
      </c>
      <c r="I1180" s="22">
        <v>33</v>
      </c>
      <c r="J1180" s="23">
        <v>14</v>
      </c>
      <c r="Q1180" s="33"/>
      <c r="R1180" s="33"/>
      <c r="S1180" s="33"/>
      <c r="T1180" s="33"/>
      <c r="U1180" s="33"/>
      <c r="V1180" s="33"/>
      <c r="X1180" s="34"/>
      <c r="Y1180" s="33"/>
      <c r="Z1180" s="33"/>
      <c r="AA1180" s="33"/>
      <c r="AB1180" s="33"/>
      <c r="AC1180" s="35"/>
      <c r="AD1180" s="33"/>
      <c r="AE1180" s="33"/>
      <c r="AF1180" s="33"/>
      <c r="AG1180" s="33"/>
      <c r="AH1180" s="33"/>
      <c r="AI1180" s="33"/>
      <c r="AJ1180" s="36"/>
      <c r="AK1180" s="10">
        <v>5</v>
      </c>
      <c r="AL1180" s="11">
        <v>9</v>
      </c>
      <c r="AM1180" s="11">
        <v>15</v>
      </c>
      <c r="AN1180" s="11">
        <v>17</v>
      </c>
      <c r="AO1180" s="11">
        <v>27</v>
      </c>
      <c r="AP1180" s="11">
        <v>21</v>
      </c>
      <c r="AQ1180" s="11">
        <v>26</v>
      </c>
      <c r="AR1180" s="11">
        <v>25</v>
      </c>
      <c r="AS1180" s="11">
        <v>15</v>
      </c>
      <c r="AT1180" s="11">
        <v>29</v>
      </c>
      <c r="AU1180" s="11">
        <v>34</v>
      </c>
      <c r="AV1180" s="11">
        <v>55</v>
      </c>
      <c r="AW1180" s="12">
        <v>50</v>
      </c>
      <c r="AX1180" s="13">
        <v>45</v>
      </c>
      <c r="AY1180" s="13">
        <v>57</v>
      </c>
      <c r="AZ1180" s="13">
        <v>53</v>
      </c>
      <c r="BA1180" s="13">
        <v>49</v>
      </c>
      <c r="BB1180" s="14">
        <v>45</v>
      </c>
      <c r="BC1180" s="19">
        <f t="shared" si="94"/>
        <v>57</v>
      </c>
      <c r="BD1180" s="55">
        <f t="shared" si="92"/>
        <v>1.0844430009743422</v>
      </c>
      <c r="BE1180" s="19">
        <f t="shared" si="93"/>
        <v>1.0823968821045793</v>
      </c>
      <c r="BF1180" s="19">
        <f t="shared" si="95"/>
        <v>0.98622929522572267</v>
      </c>
      <c r="BG1180" s="19">
        <f t="shared" si="91"/>
        <v>0.96822344917180903</v>
      </c>
    </row>
    <row r="1181" spans="1:59">
      <c r="A1181" s="24">
        <v>1180</v>
      </c>
      <c r="B1181" s="31">
        <v>2011048</v>
      </c>
      <c r="C1181" s="32" t="s">
        <v>1179</v>
      </c>
      <c r="D1181" s="21">
        <v>10</v>
      </c>
      <c r="E1181" s="22">
        <v>14</v>
      </c>
      <c r="F1181" s="22">
        <v>18</v>
      </c>
      <c r="G1181" s="22">
        <v>25</v>
      </c>
      <c r="H1181" s="22">
        <v>26</v>
      </c>
      <c r="I1181" s="22">
        <v>27</v>
      </c>
      <c r="J1181" s="23">
        <v>15</v>
      </c>
      <c r="Q1181" s="33"/>
      <c r="R1181" s="33"/>
      <c r="S1181" s="33"/>
      <c r="T1181" s="33"/>
      <c r="U1181" s="33"/>
      <c r="V1181" s="33"/>
      <c r="X1181" s="34"/>
      <c r="Y1181" s="33"/>
      <c r="Z1181" s="33"/>
      <c r="AA1181" s="33"/>
      <c r="AB1181" s="33"/>
      <c r="AC1181" s="35"/>
      <c r="AD1181" s="33"/>
      <c r="AE1181" s="33"/>
      <c r="AF1181" s="33"/>
      <c r="AG1181" s="33"/>
      <c r="AH1181" s="33"/>
      <c r="AI1181" s="33"/>
      <c r="AJ1181" s="36"/>
      <c r="AK1181" s="10">
        <v>6</v>
      </c>
      <c r="AL1181" s="11">
        <v>12</v>
      </c>
      <c r="AM1181" s="11">
        <v>10</v>
      </c>
      <c r="AN1181" s="11">
        <v>12</v>
      </c>
      <c r="AO1181" s="11">
        <v>22</v>
      </c>
      <c r="AP1181" s="11">
        <v>16</v>
      </c>
      <c r="AQ1181" s="11">
        <v>21</v>
      </c>
      <c r="AR1181" s="11">
        <v>30</v>
      </c>
      <c r="AS1181" s="11">
        <v>32</v>
      </c>
      <c r="AT1181" s="11">
        <v>24</v>
      </c>
      <c r="AU1181" s="11">
        <v>29</v>
      </c>
      <c r="AV1181" s="11">
        <v>50</v>
      </c>
      <c r="AW1181" s="12">
        <v>60</v>
      </c>
      <c r="AX1181" s="13">
        <v>56</v>
      </c>
      <c r="AY1181" s="13">
        <v>52</v>
      </c>
      <c r="AZ1181" s="13">
        <v>48</v>
      </c>
      <c r="BA1181" s="13">
        <v>63</v>
      </c>
      <c r="BB1181" s="14">
        <v>60</v>
      </c>
      <c r="BC1181" s="19">
        <f t="shared" si="94"/>
        <v>52</v>
      </c>
      <c r="BD1181" s="55">
        <f t="shared" si="92"/>
        <v>1.0803507632348164</v>
      </c>
      <c r="BE1181" s="19">
        <f t="shared" si="93"/>
        <v>1.0946735953231568</v>
      </c>
      <c r="BF1181" s="19">
        <f t="shared" si="95"/>
        <v>1.0058720363754465</v>
      </c>
      <c r="BG1181" s="19">
        <f t="shared" si="91"/>
        <v>0.97313413445924002</v>
      </c>
    </row>
    <row r="1182" spans="1:59">
      <c r="A1182" s="24">
        <v>1181</v>
      </c>
      <c r="B1182" s="31">
        <v>2011049</v>
      </c>
      <c r="C1182" s="32" t="s">
        <v>1180</v>
      </c>
      <c r="D1182" s="21">
        <v>1</v>
      </c>
      <c r="E1182" s="22">
        <v>11</v>
      </c>
      <c r="F1182" s="22">
        <v>17</v>
      </c>
      <c r="G1182" s="22">
        <v>18</v>
      </c>
      <c r="H1182" s="22">
        <v>27</v>
      </c>
      <c r="I1182" s="22">
        <v>31</v>
      </c>
      <c r="J1182" s="23">
        <v>14</v>
      </c>
      <c r="Q1182" s="33"/>
      <c r="R1182" s="33"/>
      <c r="S1182" s="33"/>
      <c r="T1182" s="33"/>
      <c r="U1182" s="33"/>
      <c r="V1182" s="33"/>
      <c r="X1182" s="34"/>
      <c r="Y1182" s="33"/>
      <c r="Z1182" s="33"/>
      <c r="AA1182" s="33"/>
      <c r="AB1182" s="33"/>
      <c r="AC1182" s="35"/>
      <c r="AD1182" s="33"/>
      <c r="AE1182" s="33"/>
      <c r="AF1182" s="33"/>
      <c r="AG1182" s="33"/>
      <c r="AH1182" s="33"/>
      <c r="AI1182" s="33"/>
      <c r="AJ1182" s="36"/>
      <c r="AK1182" s="10">
        <v>6</v>
      </c>
      <c r="AL1182" s="11">
        <v>13</v>
      </c>
      <c r="AM1182" s="11">
        <v>10</v>
      </c>
      <c r="AN1182" s="11">
        <v>15</v>
      </c>
      <c r="AO1182" s="11">
        <v>21</v>
      </c>
      <c r="AP1182" s="11">
        <v>17</v>
      </c>
      <c r="AQ1182" s="11">
        <v>15</v>
      </c>
      <c r="AR1182" s="11">
        <v>25</v>
      </c>
      <c r="AS1182" s="11">
        <v>28</v>
      </c>
      <c r="AT1182" s="11">
        <v>33</v>
      </c>
      <c r="AU1182" s="11">
        <v>27</v>
      </c>
      <c r="AV1182" s="11">
        <v>35</v>
      </c>
      <c r="AW1182" s="12">
        <v>30</v>
      </c>
      <c r="AX1182" s="13">
        <v>41</v>
      </c>
      <c r="AY1182" s="13">
        <v>37</v>
      </c>
      <c r="AZ1182" s="13">
        <v>51</v>
      </c>
      <c r="BA1182" s="13">
        <v>67</v>
      </c>
      <c r="BB1182" s="14">
        <v>65</v>
      </c>
      <c r="BC1182" s="19">
        <f t="shared" si="94"/>
        <v>37</v>
      </c>
      <c r="BD1182" s="55">
        <f t="shared" si="92"/>
        <v>0.9616758687885677</v>
      </c>
      <c r="BE1182" s="19">
        <f t="shared" si="93"/>
        <v>1.0578434556674245</v>
      </c>
      <c r="BF1182" s="19">
        <f t="shared" si="95"/>
        <v>0.99768756089639488</v>
      </c>
      <c r="BG1182" s="19">
        <f t="shared" si="91"/>
        <v>0.97231568691133485</v>
      </c>
    </row>
    <row r="1183" spans="1:59">
      <c r="A1183" s="24">
        <v>1182</v>
      </c>
      <c r="B1183" s="31">
        <v>2011050</v>
      </c>
      <c r="C1183" s="32" t="s">
        <v>1181</v>
      </c>
      <c r="D1183" s="21">
        <v>4</v>
      </c>
      <c r="E1183" s="22">
        <v>5</v>
      </c>
      <c r="F1183" s="22">
        <v>19</v>
      </c>
      <c r="G1183" s="22">
        <v>22</v>
      </c>
      <c r="H1183" s="22">
        <v>28</v>
      </c>
      <c r="I1183" s="22">
        <v>29</v>
      </c>
      <c r="J1183" s="23">
        <v>15</v>
      </c>
      <c r="Q1183" s="33"/>
      <c r="R1183" s="33"/>
      <c r="S1183" s="33"/>
      <c r="T1183" s="33"/>
      <c r="U1183" s="33"/>
      <c r="V1183" s="33"/>
      <c r="X1183" s="34"/>
      <c r="Y1183" s="33"/>
      <c r="Z1183" s="33"/>
      <c r="AA1183" s="33"/>
      <c r="AB1183" s="33"/>
      <c r="AC1183" s="35"/>
      <c r="AD1183" s="33"/>
      <c r="AE1183" s="33"/>
      <c r="AF1183" s="33"/>
      <c r="AG1183" s="33"/>
      <c r="AH1183" s="33"/>
      <c r="AI1183" s="33"/>
      <c r="AJ1183" s="36"/>
      <c r="AK1183" s="10">
        <v>8</v>
      </c>
      <c r="AL1183" s="11">
        <v>7</v>
      </c>
      <c r="AM1183" s="11">
        <v>17</v>
      </c>
      <c r="AN1183" s="11">
        <v>23</v>
      </c>
      <c r="AO1183" s="11">
        <v>16</v>
      </c>
      <c r="AP1183" s="11">
        <v>27</v>
      </c>
      <c r="AQ1183" s="11">
        <v>17</v>
      </c>
      <c r="AR1183" s="11">
        <v>37</v>
      </c>
      <c r="AS1183" s="11">
        <v>30</v>
      </c>
      <c r="AT1183" s="11">
        <v>35</v>
      </c>
      <c r="AU1183" s="11">
        <v>29</v>
      </c>
      <c r="AV1183" s="11">
        <v>23</v>
      </c>
      <c r="AW1183" s="12">
        <v>47</v>
      </c>
      <c r="AX1183" s="13">
        <v>43</v>
      </c>
      <c r="AY1183" s="13">
        <v>39</v>
      </c>
      <c r="AZ1183" s="13">
        <v>35</v>
      </c>
      <c r="BA1183" s="13">
        <v>31</v>
      </c>
      <c r="BB1183" s="14">
        <v>47</v>
      </c>
      <c r="BC1183" s="19">
        <f t="shared" si="94"/>
        <v>39</v>
      </c>
      <c r="BD1183" s="55">
        <f t="shared" si="92"/>
        <v>0.93712244235141273</v>
      </c>
      <c r="BE1183" s="19">
        <f t="shared" si="93"/>
        <v>1.0210133160116921</v>
      </c>
      <c r="BF1183" s="19">
        <f t="shared" si="95"/>
        <v>0.97231568691133485</v>
      </c>
      <c r="BG1183" s="19">
        <f t="shared" si="91"/>
        <v>0.96781422539785633</v>
      </c>
    </row>
    <row r="1184" spans="1:59">
      <c r="A1184" s="24">
        <v>1183</v>
      </c>
      <c r="B1184" s="31">
        <v>2011051</v>
      </c>
      <c r="C1184" s="32" t="s">
        <v>1182</v>
      </c>
      <c r="D1184" s="21">
        <v>1</v>
      </c>
      <c r="E1184" s="22">
        <v>7</v>
      </c>
      <c r="F1184" s="22">
        <v>11</v>
      </c>
      <c r="G1184" s="22">
        <v>14</v>
      </c>
      <c r="H1184" s="22">
        <v>15</v>
      </c>
      <c r="I1184" s="22">
        <v>16</v>
      </c>
      <c r="J1184" s="23">
        <v>14</v>
      </c>
      <c r="Q1184" s="33"/>
      <c r="R1184" s="33"/>
      <c r="S1184" s="33"/>
      <c r="T1184" s="33"/>
      <c r="U1184" s="33"/>
      <c r="V1184" s="33"/>
      <c r="X1184" s="34"/>
      <c r="Y1184" s="33"/>
      <c r="Z1184" s="33"/>
      <c r="AA1184" s="33"/>
      <c r="AB1184" s="33"/>
      <c r="AC1184" s="35"/>
      <c r="AD1184" s="33"/>
      <c r="AE1184" s="33"/>
      <c r="AF1184" s="33"/>
      <c r="AG1184" s="33"/>
      <c r="AH1184" s="33"/>
      <c r="AI1184" s="33"/>
      <c r="AJ1184" s="36"/>
      <c r="AK1184" s="10">
        <v>7</v>
      </c>
      <c r="AL1184" s="11">
        <v>12</v>
      </c>
      <c r="AM1184" s="11">
        <v>9</v>
      </c>
      <c r="AN1184" s="11">
        <v>16</v>
      </c>
      <c r="AO1184" s="11">
        <v>8</v>
      </c>
      <c r="AP1184" s="11">
        <v>24</v>
      </c>
      <c r="AQ1184" s="11">
        <v>28</v>
      </c>
      <c r="AR1184" s="11">
        <v>24</v>
      </c>
      <c r="AS1184" s="11">
        <v>20</v>
      </c>
      <c r="AT1184" s="11">
        <v>28</v>
      </c>
      <c r="AU1184" s="11">
        <v>25</v>
      </c>
      <c r="AV1184" s="11">
        <v>22</v>
      </c>
      <c r="AW1184" s="12">
        <v>34</v>
      </c>
      <c r="AX1184" s="13">
        <v>48</v>
      </c>
      <c r="AY1184" s="13">
        <v>64</v>
      </c>
      <c r="AZ1184" s="13">
        <v>64</v>
      </c>
      <c r="BA1184" s="13">
        <v>64</v>
      </c>
      <c r="BB1184" s="14">
        <v>64</v>
      </c>
      <c r="BC1184" s="19">
        <f t="shared" si="94"/>
        <v>64</v>
      </c>
      <c r="BD1184" s="55">
        <f t="shared" si="92"/>
        <v>1.0189671971419292</v>
      </c>
      <c r="BE1184" s="19">
        <f t="shared" si="93"/>
        <v>1.0148749594024034</v>
      </c>
      <c r="BF1184" s="19">
        <f t="shared" si="95"/>
        <v>1.0001429035401104</v>
      </c>
      <c r="BG1184" s="19">
        <f t="shared" si="91"/>
        <v>0.97518025332900282</v>
      </c>
    </row>
    <row r="1185" spans="1:59">
      <c r="A1185" s="24">
        <v>1184</v>
      </c>
      <c r="B1185" s="31">
        <v>2011052</v>
      </c>
      <c r="C1185" s="32" t="s">
        <v>1183</v>
      </c>
      <c r="D1185" s="21">
        <v>4</v>
      </c>
      <c r="E1185" s="22">
        <v>5</v>
      </c>
      <c r="F1185" s="22">
        <v>8</v>
      </c>
      <c r="G1185" s="22">
        <v>19</v>
      </c>
      <c r="H1185" s="22">
        <v>27</v>
      </c>
      <c r="I1185" s="22">
        <v>28</v>
      </c>
      <c r="J1185" s="23">
        <v>8</v>
      </c>
      <c r="Q1185" s="33"/>
      <c r="R1185" s="33"/>
      <c r="S1185" s="33"/>
      <c r="T1185" s="33"/>
      <c r="U1185" s="33"/>
      <c r="V1185" s="33"/>
      <c r="X1185" s="34"/>
      <c r="Y1185" s="33"/>
      <c r="Z1185" s="33"/>
      <c r="AA1185" s="33"/>
      <c r="AB1185" s="33"/>
      <c r="AC1185" s="35"/>
      <c r="AD1185" s="33"/>
      <c r="AE1185" s="33"/>
      <c r="AF1185" s="33"/>
      <c r="AG1185" s="33"/>
      <c r="AH1185" s="33"/>
      <c r="AI1185" s="33"/>
      <c r="AJ1185" s="36"/>
      <c r="AK1185" s="10">
        <v>7</v>
      </c>
      <c r="AL1185" s="11">
        <v>7</v>
      </c>
      <c r="AM1185" s="11">
        <v>16</v>
      </c>
      <c r="AN1185" s="11">
        <v>19</v>
      </c>
      <c r="AO1185" s="11">
        <v>21</v>
      </c>
      <c r="AP1185" s="11">
        <v>19</v>
      </c>
      <c r="AQ1185" s="11">
        <v>19</v>
      </c>
      <c r="AR1185" s="11">
        <v>41</v>
      </c>
      <c r="AS1185" s="11">
        <v>36</v>
      </c>
      <c r="AT1185" s="11">
        <v>31</v>
      </c>
      <c r="AU1185" s="11">
        <v>26</v>
      </c>
      <c r="AV1185" s="11">
        <v>35</v>
      </c>
      <c r="AW1185" s="12">
        <v>46</v>
      </c>
      <c r="AX1185" s="13">
        <v>43</v>
      </c>
      <c r="AY1185" s="13">
        <v>40</v>
      </c>
      <c r="AZ1185" s="13">
        <v>37</v>
      </c>
      <c r="BA1185" s="13">
        <v>34</v>
      </c>
      <c r="BB1185" s="14">
        <v>51</v>
      </c>
      <c r="BC1185" s="19">
        <f t="shared" si="94"/>
        <v>40</v>
      </c>
      <c r="BD1185" s="55">
        <f t="shared" si="92"/>
        <v>0.94939915556999022</v>
      </c>
      <c r="BE1185" s="19">
        <f t="shared" si="93"/>
        <v>1.0169210782721663</v>
      </c>
      <c r="BF1185" s="19">
        <f t="shared" si="95"/>
        <v>1.0001429035401104</v>
      </c>
      <c r="BG1185" s="19">
        <f t="shared" si="91"/>
        <v>0.96986034426761936</v>
      </c>
    </row>
    <row r="1186" spans="1:59">
      <c r="A1186" s="24">
        <v>1185</v>
      </c>
      <c r="B1186" s="31">
        <v>2011053</v>
      </c>
      <c r="C1186" s="32" t="s">
        <v>1184</v>
      </c>
      <c r="D1186" s="21">
        <v>3</v>
      </c>
      <c r="E1186" s="22">
        <v>6</v>
      </c>
      <c r="F1186" s="22">
        <v>10</v>
      </c>
      <c r="G1186" s="22">
        <v>12</v>
      </c>
      <c r="H1186" s="22">
        <v>22</v>
      </c>
      <c r="I1186" s="22">
        <v>30</v>
      </c>
      <c r="J1186" s="23">
        <v>15</v>
      </c>
      <c r="Q1186" s="33"/>
      <c r="R1186" s="33"/>
      <c r="S1186" s="33"/>
      <c r="T1186" s="33"/>
      <c r="U1186" s="33"/>
      <c r="V1186" s="33"/>
      <c r="X1186" s="34"/>
      <c r="Y1186" s="33"/>
      <c r="Z1186" s="33"/>
      <c r="AA1186" s="33"/>
      <c r="AB1186" s="33"/>
      <c r="AC1186" s="35"/>
      <c r="AD1186" s="33"/>
      <c r="AE1186" s="33"/>
      <c r="AF1186" s="33"/>
      <c r="AG1186" s="33"/>
      <c r="AH1186" s="33"/>
      <c r="AI1186" s="33"/>
      <c r="AJ1186" s="36"/>
      <c r="AK1186" s="10">
        <v>2</v>
      </c>
      <c r="AL1186" s="11">
        <v>11</v>
      </c>
      <c r="AM1186" s="11">
        <v>8</v>
      </c>
      <c r="AN1186" s="11">
        <v>11</v>
      </c>
      <c r="AO1186" s="11">
        <v>20</v>
      </c>
      <c r="AP1186" s="11">
        <v>27</v>
      </c>
      <c r="AQ1186" s="11">
        <v>20</v>
      </c>
      <c r="AR1186" s="11">
        <v>13</v>
      </c>
      <c r="AS1186" s="11">
        <v>28</v>
      </c>
      <c r="AT1186" s="11">
        <v>35</v>
      </c>
      <c r="AU1186" s="11">
        <v>44</v>
      </c>
      <c r="AV1186" s="11">
        <v>41</v>
      </c>
      <c r="AW1186" s="12">
        <v>38</v>
      </c>
      <c r="AX1186" s="13">
        <v>51</v>
      </c>
      <c r="AY1186" s="13">
        <v>49</v>
      </c>
      <c r="AZ1186" s="13">
        <v>47</v>
      </c>
      <c r="BA1186" s="13">
        <v>45</v>
      </c>
      <c r="BB1186" s="14">
        <v>43</v>
      </c>
      <c r="BC1186" s="19">
        <f t="shared" si="94"/>
        <v>49</v>
      </c>
      <c r="BD1186" s="55">
        <f t="shared" si="92"/>
        <v>0.93712244235141273</v>
      </c>
      <c r="BE1186" s="19">
        <f t="shared" si="93"/>
        <v>1.0087366027931146</v>
      </c>
      <c r="BF1186" s="19">
        <f t="shared" si="95"/>
        <v>1.0075089314712569</v>
      </c>
      <c r="BG1186" s="19">
        <f t="shared" si="91"/>
        <v>0.96863267294576172</v>
      </c>
    </row>
    <row r="1187" spans="1:59">
      <c r="A1187" s="24">
        <v>1186</v>
      </c>
      <c r="B1187" s="31">
        <v>2011054</v>
      </c>
      <c r="C1187" s="32" t="s">
        <v>1185</v>
      </c>
      <c r="D1187" s="21">
        <v>8</v>
      </c>
      <c r="E1187" s="22">
        <v>11</v>
      </c>
      <c r="F1187" s="22">
        <v>16</v>
      </c>
      <c r="G1187" s="22">
        <v>17</v>
      </c>
      <c r="H1187" s="22">
        <v>22</v>
      </c>
      <c r="I1187" s="22">
        <v>33</v>
      </c>
      <c r="J1187" s="23">
        <v>8</v>
      </c>
      <c r="Q1187" s="33"/>
      <c r="R1187" s="33"/>
      <c r="S1187" s="33"/>
      <c r="T1187" s="33"/>
      <c r="U1187" s="33"/>
      <c r="V1187" s="33"/>
      <c r="X1187" s="34"/>
      <c r="Y1187" s="33"/>
      <c r="Z1187" s="33"/>
      <c r="AA1187" s="33"/>
      <c r="AB1187" s="33"/>
      <c r="AC1187" s="35"/>
      <c r="AD1187" s="33"/>
      <c r="AE1187" s="33"/>
      <c r="AF1187" s="33"/>
      <c r="AG1187" s="33"/>
      <c r="AH1187" s="33"/>
      <c r="AI1187" s="33"/>
      <c r="AJ1187" s="36"/>
      <c r="AK1187" s="10">
        <v>8</v>
      </c>
      <c r="AL1187" s="11">
        <v>7</v>
      </c>
      <c r="AM1187" s="11">
        <v>12</v>
      </c>
      <c r="AN1187" s="11">
        <v>23</v>
      </c>
      <c r="AO1187" s="11">
        <v>16</v>
      </c>
      <c r="AP1187" s="11">
        <v>11</v>
      </c>
      <c r="AQ1187" s="11">
        <v>35</v>
      </c>
      <c r="AR1187" s="11">
        <v>27</v>
      </c>
      <c r="AS1187" s="11">
        <v>19</v>
      </c>
      <c r="AT1187" s="11">
        <v>47</v>
      </c>
      <c r="AU1187" s="11">
        <v>42</v>
      </c>
      <c r="AV1187" s="11">
        <v>37</v>
      </c>
      <c r="AW1187" s="12">
        <v>32</v>
      </c>
      <c r="AX1187" s="13">
        <v>27</v>
      </c>
      <c r="AY1187" s="13">
        <v>56</v>
      </c>
      <c r="AZ1187" s="13">
        <v>71</v>
      </c>
      <c r="BA1187" s="13">
        <v>69</v>
      </c>
      <c r="BB1187" s="14">
        <v>67</v>
      </c>
      <c r="BC1187" s="19">
        <f t="shared" si="94"/>
        <v>56</v>
      </c>
      <c r="BD1187" s="55">
        <f t="shared" si="92"/>
        <v>1.0148749594024034</v>
      </c>
      <c r="BE1187" s="19">
        <f t="shared" si="93"/>
        <v>0.98827541409548547</v>
      </c>
      <c r="BF1187" s="19">
        <f t="shared" si="95"/>
        <v>1.0197856446898343</v>
      </c>
      <c r="BG1187" s="19">
        <f t="shared" si="91"/>
        <v>0.9710880155894771</v>
      </c>
    </row>
    <row r="1188" spans="1:59">
      <c r="A1188" s="24">
        <v>1187</v>
      </c>
      <c r="B1188" s="31">
        <v>2011055</v>
      </c>
      <c r="C1188" s="32" t="s">
        <v>1186</v>
      </c>
      <c r="D1188" s="21">
        <v>8</v>
      </c>
      <c r="E1188" s="22">
        <v>13</v>
      </c>
      <c r="F1188" s="22">
        <v>16</v>
      </c>
      <c r="G1188" s="22">
        <v>17</v>
      </c>
      <c r="H1188" s="22">
        <v>29</v>
      </c>
      <c r="I1188" s="22">
        <v>32</v>
      </c>
      <c r="J1188" s="23">
        <v>16</v>
      </c>
      <c r="Q1188" s="33"/>
      <c r="R1188" s="33"/>
      <c r="S1188" s="33"/>
      <c r="T1188" s="33"/>
      <c r="U1188" s="33"/>
      <c r="V1188" s="33"/>
      <c r="X1188" s="34"/>
      <c r="Y1188" s="33"/>
      <c r="Z1188" s="33"/>
      <c r="AA1188" s="33"/>
      <c r="AB1188" s="33"/>
      <c r="AC1188" s="35"/>
      <c r="AD1188" s="33"/>
      <c r="AE1188" s="33"/>
      <c r="AF1188" s="33"/>
      <c r="AG1188" s="33"/>
      <c r="AH1188" s="33"/>
      <c r="AI1188" s="33"/>
      <c r="AJ1188" s="36"/>
      <c r="AK1188" s="10">
        <v>10</v>
      </c>
      <c r="AL1188" s="11">
        <v>3</v>
      </c>
      <c r="AM1188" s="11">
        <v>15</v>
      </c>
      <c r="AN1188" s="11">
        <v>19</v>
      </c>
      <c r="AO1188" s="11">
        <v>17</v>
      </c>
      <c r="AP1188" s="11">
        <v>11</v>
      </c>
      <c r="AQ1188" s="11">
        <v>34</v>
      </c>
      <c r="AR1188" s="11">
        <v>35</v>
      </c>
      <c r="AS1188" s="11">
        <v>38</v>
      </c>
      <c r="AT1188" s="11">
        <v>31</v>
      </c>
      <c r="AU1188" s="11">
        <v>24</v>
      </c>
      <c r="AV1188" s="11">
        <v>31</v>
      </c>
      <c r="AW1188" s="12">
        <v>40</v>
      </c>
      <c r="AX1188" s="13">
        <v>35</v>
      </c>
      <c r="AY1188" s="13">
        <v>64</v>
      </c>
      <c r="AZ1188" s="13">
        <v>79</v>
      </c>
      <c r="BA1188" s="13">
        <v>77</v>
      </c>
      <c r="BB1188" s="14">
        <v>75</v>
      </c>
      <c r="BC1188" s="19">
        <f t="shared" si="94"/>
        <v>64</v>
      </c>
      <c r="BD1188" s="55">
        <f t="shared" si="92"/>
        <v>1.1171809028905488</v>
      </c>
      <c r="BE1188" s="19">
        <f t="shared" si="93"/>
        <v>1.0271516726209808</v>
      </c>
      <c r="BF1188" s="19">
        <f t="shared" si="95"/>
        <v>1.0361545956479377</v>
      </c>
      <c r="BG1188" s="19">
        <f t="shared" si="91"/>
        <v>0.97722637219876574</v>
      </c>
    </row>
    <row r="1189" spans="1:59">
      <c r="A1189" s="24">
        <v>1188</v>
      </c>
      <c r="B1189" s="31">
        <v>2011056</v>
      </c>
      <c r="C1189" s="32" t="s">
        <v>1187</v>
      </c>
      <c r="D1189" s="21">
        <v>13</v>
      </c>
      <c r="E1189" s="22">
        <v>16</v>
      </c>
      <c r="F1189" s="22">
        <v>19</v>
      </c>
      <c r="G1189" s="22">
        <v>20</v>
      </c>
      <c r="H1189" s="22">
        <v>23</v>
      </c>
      <c r="I1189" s="22">
        <v>25</v>
      </c>
      <c r="J1189" s="23">
        <v>10</v>
      </c>
      <c r="Q1189" s="33"/>
      <c r="R1189" s="33"/>
      <c r="S1189" s="33"/>
      <c r="T1189" s="33"/>
      <c r="U1189" s="33"/>
      <c r="V1189" s="33"/>
      <c r="X1189" s="34"/>
      <c r="Y1189" s="33"/>
      <c r="Z1189" s="33"/>
      <c r="AA1189" s="33"/>
      <c r="AB1189" s="33"/>
      <c r="AC1189" s="35"/>
      <c r="AD1189" s="33"/>
      <c r="AE1189" s="33"/>
      <c r="AF1189" s="33"/>
      <c r="AG1189" s="33"/>
      <c r="AH1189" s="33"/>
      <c r="AI1189" s="33"/>
      <c r="AJ1189" s="36"/>
      <c r="AK1189" s="10">
        <v>8</v>
      </c>
      <c r="AL1189" s="11">
        <v>8</v>
      </c>
      <c r="AM1189" s="11">
        <v>11</v>
      </c>
      <c r="AN1189" s="11">
        <v>14</v>
      </c>
      <c r="AO1189" s="11">
        <v>25</v>
      </c>
      <c r="AP1189" s="11">
        <v>20</v>
      </c>
      <c r="AQ1189" s="11">
        <v>26</v>
      </c>
      <c r="AR1189" s="11">
        <v>26</v>
      </c>
      <c r="AS1189" s="11">
        <v>28</v>
      </c>
      <c r="AT1189" s="11">
        <v>32</v>
      </c>
      <c r="AU1189" s="11">
        <v>38</v>
      </c>
      <c r="AV1189" s="11">
        <v>46</v>
      </c>
      <c r="AW1189" s="12">
        <v>41</v>
      </c>
      <c r="AX1189" s="13">
        <v>36</v>
      </c>
      <c r="AY1189" s="13">
        <v>48</v>
      </c>
      <c r="AZ1189" s="13">
        <v>44</v>
      </c>
      <c r="BA1189" s="13">
        <v>40</v>
      </c>
      <c r="BB1189" s="14">
        <v>56</v>
      </c>
      <c r="BC1189" s="19">
        <f t="shared" si="94"/>
        <v>48</v>
      </c>
      <c r="BD1189" s="55">
        <f t="shared" si="92"/>
        <v>1.0517050990581358</v>
      </c>
      <c r="BE1189" s="19">
        <f t="shared" si="93"/>
        <v>1.0353361481000325</v>
      </c>
      <c r="BF1189" s="19">
        <f t="shared" si="95"/>
        <v>1.0255147775251705</v>
      </c>
      <c r="BG1189" s="19">
        <f t="shared" si="91"/>
        <v>0.98090938616433898</v>
      </c>
    </row>
    <row r="1190" spans="1:59">
      <c r="A1190" s="24">
        <v>1189</v>
      </c>
      <c r="B1190" s="31">
        <v>2011057</v>
      </c>
      <c r="C1190" s="32" t="s">
        <v>1188</v>
      </c>
      <c r="D1190" s="21">
        <v>4</v>
      </c>
      <c r="E1190" s="22">
        <v>6</v>
      </c>
      <c r="F1190" s="22">
        <v>20</v>
      </c>
      <c r="G1190" s="22">
        <v>21</v>
      </c>
      <c r="H1190" s="22">
        <v>26</v>
      </c>
      <c r="I1190" s="22">
        <v>33</v>
      </c>
      <c r="J1190" s="23">
        <v>2</v>
      </c>
      <c r="Q1190" s="33"/>
      <c r="R1190" s="33"/>
      <c r="S1190" s="33"/>
      <c r="T1190" s="33"/>
      <c r="U1190" s="33"/>
      <c r="V1190" s="33"/>
      <c r="X1190" s="34"/>
      <c r="Y1190" s="33"/>
      <c r="Z1190" s="33"/>
      <c r="AA1190" s="33"/>
      <c r="AB1190" s="33"/>
      <c r="AC1190" s="35"/>
      <c r="AD1190" s="33"/>
      <c r="AE1190" s="33"/>
      <c r="AF1190" s="33"/>
      <c r="AG1190" s="33"/>
      <c r="AH1190" s="33"/>
      <c r="AI1190" s="33"/>
      <c r="AJ1190" s="36"/>
      <c r="AK1190" s="10">
        <v>5</v>
      </c>
      <c r="AL1190" s="11">
        <v>6</v>
      </c>
      <c r="AM1190" s="11">
        <v>10</v>
      </c>
      <c r="AN1190" s="11">
        <v>14</v>
      </c>
      <c r="AO1190" s="11">
        <v>26</v>
      </c>
      <c r="AP1190" s="11">
        <v>22</v>
      </c>
      <c r="AQ1190" s="11">
        <v>29</v>
      </c>
      <c r="AR1190" s="11">
        <v>20</v>
      </c>
      <c r="AS1190" s="11">
        <v>33</v>
      </c>
      <c r="AT1190" s="11">
        <v>38</v>
      </c>
      <c r="AU1190" s="11">
        <v>32</v>
      </c>
      <c r="AV1190" s="11">
        <v>40</v>
      </c>
      <c r="AW1190" s="12">
        <v>35</v>
      </c>
      <c r="AX1190" s="13">
        <v>30</v>
      </c>
      <c r="AY1190" s="13">
        <v>42</v>
      </c>
      <c r="AZ1190" s="13">
        <v>38</v>
      </c>
      <c r="BA1190" s="13">
        <v>34</v>
      </c>
      <c r="BB1190" s="14">
        <v>30</v>
      </c>
      <c r="BC1190" s="19">
        <f t="shared" si="94"/>
        <v>42</v>
      </c>
      <c r="BD1190" s="55">
        <f t="shared" si="92"/>
        <v>1.0598895745371872</v>
      </c>
      <c r="BE1190" s="19">
        <f t="shared" si="93"/>
        <v>1.0046443650535888</v>
      </c>
      <c r="BF1190" s="19">
        <f t="shared" si="95"/>
        <v>1.013238064306593</v>
      </c>
      <c r="BG1190" s="19">
        <f t="shared" si="91"/>
        <v>0.98172783371224415</v>
      </c>
    </row>
    <row r="1191" spans="1:59">
      <c r="A1191" s="24">
        <v>1190</v>
      </c>
      <c r="B1191" s="31">
        <v>2011058</v>
      </c>
      <c r="C1191" s="32" t="s">
        <v>1189</v>
      </c>
      <c r="D1191" s="21">
        <v>7</v>
      </c>
      <c r="E1191" s="22">
        <v>18</v>
      </c>
      <c r="F1191" s="22">
        <v>22</v>
      </c>
      <c r="G1191" s="22">
        <v>30</v>
      </c>
      <c r="H1191" s="22">
        <v>32</v>
      </c>
      <c r="I1191" s="22">
        <v>33</v>
      </c>
      <c r="J1191" s="23">
        <v>6</v>
      </c>
      <c r="Q1191" s="33"/>
      <c r="R1191" s="33"/>
      <c r="S1191" s="33"/>
      <c r="T1191" s="33"/>
      <c r="U1191" s="33"/>
      <c r="V1191" s="33"/>
      <c r="X1191" s="34"/>
      <c r="Y1191" s="33"/>
      <c r="Z1191" s="33"/>
      <c r="AA1191" s="33"/>
      <c r="AB1191" s="33"/>
      <c r="AC1191" s="35"/>
      <c r="AD1191" s="33"/>
      <c r="AE1191" s="33"/>
      <c r="AF1191" s="33"/>
      <c r="AG1191" s="33"/>
      <c r="AH1191" s="33"/>
      <c r="AI1191" s="33"/>
      <c r="AJ1191" s="36"/>
      <c r="AK1191" s="10">
        <v>4</v>
      </c>
      <c r="AL1191" s="11">
        <v>10</v>
      </c>
      <c r="AM1191" s="11">
        <v>12</v>
      </c>
      <c r="AN1191" s="11">
        <v>10</v>
      </c>
      <c r="AO1191" s="11">
        <v>16</v>
      </c>
      <c r="AP1191" s="11">
        <v>22</v>
      </c>
      <c r="AQ1191" s="11">
        <v>25</v>
      </c>
      <c r="AR1191" s="11">
        <v>22</v>
      </c>
      <c r="AS1191" s="11">
        <v>32</v>
      </c>
      <c r="AT1191" s="11">
        <v>46</v>
      </c>
      <c r="AU1191" s="11">
        <v>38</v>
      </c>
      <c r="AV1191" s="11">
        <v>30</v>
      </c>
      <c r="AW1191" s="12">
        <v>22</v>
      </c>
      <c r="AX1191" s="13">
        <v>30</v>
      </c>
      <c r="AY1191" s="13">
        <v>57</v>
      </c>
      <c r="AZ1191" s="13">
        <v>52</v>
      </c>
      <c r="BA1191" s="13">
        <v>66</v>
      </c>
      <c r="BB1191" s="14">
        <v>62</v>
      </c>
      <c r="BC1191" s="19">
        <f t="shared" si="94"/>
        <v>57</v>
      </c>
      <c r="BD1191" s="55">
        <f t="shared" si="92"/>
        <v>1.0926274764533939</v>
      </c>
      <c r="BE1191" s="19">
        <f t="shared" si="93"/>
        <v>1.0148749594024034</v>
      </c>
      <c r="BF1191" s="19">
        <f t="shared" si="95"/>
        <v>1.0197856446898343</v>
      </c>
      <c r="BG1191" s="19">
        <f t="shared" si="91"/>
        <v>0.98213705748619684</v>
      </c>
    </row>
    <row r="1192" spans="1:59">
      <c r="A1192" s="24">
        <v>1191</v>
      </c>
      <c r="B1192" s="31">
        <v>2011059</v>
      </c>
      <c r="C1192" s="32" t="s">
        <v>1190</v>
      </c>
      <c r="D1192" s="21">
        <v>24</v>
      </c>
      <c r="E1192" s="22">
        <v>26</v>
      </c>
      <c r="F1192" s="22">
        <v>27</v>
      </c>
      <c r="G1192" s="22">
        <v>29</v>
      </c>
      <c r="H1192" s="22">
        <v>31</v>
      </c>
      <c r="I1192" s="22">
        <v>33</v>
      </c>
      <c r="J1192" s="23">
        <v>16</v>
      </c>
      <c r="Q1192" s="33"/>
      <c r="R1192" s="33"/>
      <c r="S1192" s="33"/>
      <c r="T1192" s="33"/>
      <c r="U1192" s="33"/>
      <c r="V1192" s="33"/>
      <c r="X1192" s="34"/>
      <c r="Y1192" s="33"/>
      <c r="Z1192" s="33"/>
      <c r="AA1192" s="33"/>
      <c r="AB1192" s="33"/>
      <c r="AC1192" s="35"/>
      <c r="AD1192" s="33"/>
      <c r="AE1192" s="33"/>
      <c r="AF1192" s="33"/>
      <c r="AG1192" s="33"/>
      <c r="AH1192" s="33"/>
      <c r="AI1192" s="33"/>
      <c r="AJ1192" s="36"/>
      <c r="AK1192" s="10">
        <v>5</v>
      </c>
      <c r="AL1192" s="11">
        <v>10</v>
      </c>
      <c r="AM1192" s="11">
        <v>15</v>
      </c>
      <c r="AN1192" s="11">
        <v>14</v>
      </c>
      <c r="AO1192" s="11">
        <v>23</v>
      </c>
      <c r="AP1192" s="11">
        <v>18</v>
      </c>
      <c r="AQ1192" s="11">
        <v>26</v>
      </c>
      <c r="AR1192" s="11">
        <v>30</v>
      </c>
      <c r="AS1192" s="11">
        <v>27</v>
      </c>
      <c r="AT1192" s="11">
        <v>26</v>
      </c>
      <c r="AU1192" s="11">
        <v>27</v>
      </c>
      <c r="AV1192" s="11">
        <v>44</v>
      </c>
      <c r="AW1192" s="12">
        <v>50</v>
      </c>
      <c r="AX1192" s="13">
        <v>58</v>
      </c>
      <c r="AY1192" s="13">
        <v>68</v>
      </c>
      <c r="AZ1192" s="13">
        <v>62</v>
      </c>
      <c r="BA1192" s="13">
        <v>56</v>
      </c>
      <c r="BB1192" s="14">
        <v>50</v>
      </c>
      <c r="BC1192" s="19">
        <f t="shared" si="94"/>
        <v>68</v>
      </c>
      <c r="BD1192" s="55">
        <f t="shared" si="92"/>
        <v>1.1417343293277038</v>
      </c>
      <c r="BE1192" s="19">
        <f t="shared" si="93"/>
        <v>1.0783046443650537</v>
      </c>
      <c r="BF1192" s="19">
        <f t="shared" si="95"/>
        <v>1.0345177005521273</v>
      </c>
      <c r="BG1192" s="19">
        <f t="shared" si="91"/>
        <v>0.9972783371224424</v>
      </c>
    </row>
    <row r="1193" spans="1:59">
      <c r="A1193" s="24">
        <v>1192</v>
      </c>
      <c r="B1193" s="31">
        <v>2011060</v>
      </c>
      <c r="C1193" s="32" t="s">
        <v>1191</v>
      </c>
      <c r="D1193" s="21">
        <v>10</v>
      </c>
      <c r="E1193" s="22">
        <v>11</v>
      </c>
      <c r="F1193" s="22">
        <v>13</v>
      </c>
      <c r="G1193" s="22">
        <v>21</v>
      </c>
      <c r="H1193" s="22">
        <v>27</v>
      </c>
      <c r="I1193" s="22">
        <v>31</v>
      </c>
      <c r="J1193" s="23">
        <v>1</v>
      </c>
      <c r="Q1193" s="33"/>
      <c r="R1193" s="33"/>
      <c r="S1193" s="33"/>
      <c r="T1193" s="33"/>
      <c r="U1193" s="33"/>
      <c r="V1193" s="33"/>
      <c r="X1193" s="34"/>
      <c r="Y1193" s="33"/>
      <c r="Z1193" s="33"/>
      <c r="AA1193" s="33"/>
      <c r="AB1193" s="33"/>
      <c r="AC1193" s="35"/>
      <c r="AD1193" s="33"/>
      <c r="AE1193" s="33"/>
      <c r="AF1193" s="33"/>
      <c r="AG1193" s="33"/>
      <c r="AH1193" s="33"/>
      <c r="AI1193" s="33"/>
      <c r="AJ1193" s="36"/>
      <c r="AK1193" s="10">
        <v>5</v>
      </c>
      <c r="AL1193" s="11">
        <v>13</v>
      </c>
      <c r="AM1193" s="11">
        <v>8</v>
      </c>
      <c r="AN1193" s="11">
        <v>17</v>
      </c>
      <c r="AO1193" s="11">
        <v>22</v>
      </c>
      <c r="AP1193" s="11">
        <v>25</v>
      </c>
      <c r="AQ1193" s="11">
        <v>14</v>
      </c>
      <c r="AR1193" s="11">
        <v>13</v>
      </c>
      <c r="AS1193" s="11">
        <v>36</v>
      </c>
      <c r="AT1193" s="11">
        <v>41</v>
      </c>
      <c r="AU1193" s="11">
        <v>35</v>
      </c>
      <c r="AV1193" s="11">
        <v>57</v>
      </c>
      <c r="AW1193" s="12">
        <v>53</v>
      </c>
      <c r="AX1193" s="13">
        <v>65</v>
      </c>
      <c r="AY1193" s="13">
        <v>62</v>
      </c>
      <c r="AZ1193" s="13">
        <v>59</v>
      </c>
      <c r="BA1193" s="13">
        <v>56</v>
      </c>
      <c r="BB1193" s="14">
        <v>53</v>
      </c>
      <c r="BC1193" s="19">
        <f t="shared" si="94"/>
        <v>62</v>
      </c>
      <c r="BD1193" s="55">
        <f t="shared" si="92"/>
        <v>1.1335498538486521</v>
      </c>
      <c r="BE1193" s="19">
        <f t="shared" si="93"/>
        <v>1.1253653783696005</v>
      </c>
      <c r="BF1193" s="19">
        <f t="shared" si="95"/>
        <v>1.0402468333874635</v>
      </c>
      <c r="BG1193" s="19">
        <f t="shared" si="91"/>
        <v>1.0079181552452094</v>
      </c>
    </row>
    <row r="1194" spans="1:59">
      <c r="A1194" s="24">
        <v>1193</v>
      </c>
      <c r="B1194" s="31">
        <v>2011061</v>
      </c>
      <c r="C1194" s="32" t="s">
        <v>1192</v>
      </c>
      <c r="D1194" s="21">
        <v>2</v>
      </c>
      <c r="E1194" s="22">
        <v>3</v>
      </c>
      <c r="F1194" s="22">
        <v>8</v>
      </c>
      <c r="G1194" s="22">
        <v>13</v>
      </c>
      <c r="H1194" s="22">
        <v>19</v>
      </c>
      <c r="I1194" s="22">
        <v>21</v>
      </c>
      <c r="J1194" s="23">
        <v>3</v>
      </c>
      <c r="Q1194" s="33"/>
      <c r="R1194" s="33"/>
      <c r="S1194" s="33"/>
      <c r="T1194" s="33"/>
      <c r="U1194" s="33"/>
      <c r="V1194" s="33"/>
      <c r="X1194" s="34"/>
      <c r="Y1194" s="33"/>
      <c r="Z1194" s="33"/>
      <c r="AA1194" s="33"/>
      <c r="AB1194" s="33"/>
      <c r="AC1194" s="35"/>
      <c r="AD1194" s="33"/>
      <c r="AE1194" s="33"/>
      <c r="AF1194" s="33"/>
      <c r="AG1194" s="33"/>
      <c r="AH1194" s="33"/>
      <c r="AI1194" s="33"/>
      <c r="AJ1194" s="36"/>
      <c r="AK1194" s="10">
        <v>6</v>
      </c>
      <c r="AL1194" s="11">
        <v>10</v>
      </c>
      <c r="AM1194" s="11">
        <v>16</v>
      </c>
      <c r="AN1194" s="11">
        <v>12</v>
      </c>
      <c r="AO1194" s="11">
        <v>17</v>
      </c>
      <c r="AP1194" s="11">
        <v>18</v>
      </c>
      <c r="AQ1194" s="11">
        <v>21</v>
      </c>
      <c r="AR1194" s="11">
        <v>26</v>
      </c>
      <c r="AS1194" s="11">
        <v>33</v>
      </c>
      <c r="AT1194" s="11">
        <v>30</v>
      </c>
      <c r="AU1194" s="11">
        <v>27</v>
      </c>
      <c r="AV1194" s="11">
        <v>38</v>
      </c>
      <c r="AW1194" s="12">
        <v>36</v>
      </c>
      <c r="AX1194" s="13">
        <v>34</v>
      </c>
      <c r="AY1194" s="13">
        <v>32</v>
      </c>
      <c r="AZ1194" s="13">
        <v>30</v>
      </c>
      <c r="BA1194" s="13">
        <v>28</v>
      </c>
      <c r="BB1194" s="14">
        <v>46</v>
      </c>
      <c r="BC1194" s="19">
        <f t="shared" si="94"/>
        <v>32</v>
      </c>
      <c r="BD1194" s="55">
        <f t="shared" si="92"/>
        <v>1.0680740500162391</v>
      </c>
      <c r="BE1194" s="19">
        <f t="shared" si="93"/>
        <v>1.0598895745371872</v>
      </c>
      <c r="BF1194" s="19">
        <f t="shared" si="95"/>
        <v>1.0320623579084118</v>
      </c>
      <c r="BG1194" s="19">
        <f t="shared" si="91"/>
        <v>1.0099642741149724</v>
      </c>
    </row>
    <row r="1195" spans="1:59">
      <c r="A1195" s="24">
        <v>1194</v>
      </c>
      <c r="B1195" s="31">
        <v>2011062</v>
      </c>
      <c r="C1195" s="32" t="s">
        <v>1193</v>
      </c>
      <c r="D1195" s="21">
        <v>4</v>
      </c>
      <c r="E1195" s="22">
        <v>8</v>
      </c>
      <c r="F1195" s="22">
        <v>9</v>
      </c>
      <c r="G1195" s="22">
        <v>10</v>
      </c>
      <c r="H1195" s="22">
        <v>29</v>
      </c>
      <c r="I1195" s="22">
        <v>30</v>
      </c>
      <c r="J1195" s="23">
        <v>3</v>
      </c>
      <c r="Q1195" s="33"/>
      <c r="R1195" s="33"/>
      <c r="S1195" s="33"/>
      <c r="T1195" s="33"/>
      <c r="U1195" s="33"/>
      <c r="V1195" s="33"/>
      <c r="X1195" s="34"/>
      <c r="Y1195" s="33"/>
      <c r="Z1195" s="33"/>
      <c r="AA1195" s="33"/>
      <c r="AB1195" s="33"/>
      <c r="AC1195" s="35"/>
      <c r="AD1195" s="33"/>
      <c r="AE1195" s="33"/>
      <c r="AF1195" s="33"/>
      <c r="AG1195" s="33"/>
      <c r="AH1195" s="33"/>
      <c r="AI1195" s="33"/>
      <c r="AJ1195" s="36"/>
      <c r="AK1195" s="10">
        <v>6</v>
      </c>
      <c r="AL1195" s="11">
        <v>6</v>
      </c>
      <c r="AM1195" s="11">
        <v>15</v>
      </c>
      <c r="AN1195" s="11">
        <v>18</v>
      </c>
      <c r="AO1195" s="11">
        <v>13</v>
      </c>
      <c r="AP1195" s="11">
        <v>18</v>
      </c>
      <c r="AQ1195" s="11">
        <v>18</v>
      </c>
      <c r="AR1195" s="11">
        <v>30</v>
      </c>
      <c r="AS1195" s="11">
        <v>46</v>
      </c>
      <c r="AT1195" s="11">
        <v>42</v>
      </c>
      <c r="AU1195" s="11">
        <v>38</v>
      </c>
      <c r="AV1195" s="11">
        <v>34</v>
      </c>
      <c r="AW1195" s="12">
        <v>45</v>
      </c>
      <c r="AX1195" s="13">
        <v>58</v>
      </c>
      <c r="AY1195" s="13">
        <v>56</v>
      </c>
      <c r="AZ1195" s="13">
        <v>54</v>
      </c>
      <c r="BA1195" s="13">
        <v>52</v>
      </c>
      <c r="BB1195" s="14">
        <v>50</v>
      </c>
      <c r="BC1195" s="19">
        <f t="shared" si="94"/>
        <v>56</v>
      </c>
      <c r="BD1195" s="55">
        <f t="shared" si="92"/>
        <v>1.1253653783696005</v>
      </c>
      <c r="BE1195" s="19">
        <f t="shared" si="93"/>
        <v>1.0926274764533939</v>
      </c>
      <c r="BF1195" s="19">
        <f t="shared" si="95"/>
        <v>1.0598895745371872</v>
      </c>
      <c r="BG1195" s="19">
        <f t="shared" si="91"/>
        <v>1.0070997076973043</v>
      </c>
    </row>
    <row r="1196" spans="1:59">
      <c r="A1196" s="24">
        <v>1195</v>
      </c>
      <c r="B1196" s="31">
        <v>2011063</v>
      </c>
      <c r="C1196" s="32" t="s">
        <v>1194</v>
      </c>
      <c r="D1196" s="21">
        <v>4</v>
      </c>
      <c r="E1196" s="22">
        <v>6</v>
      </c>
      <c r="F1196" s="22">
        <v>13</v>
      </c>
      <c r="G1196" s="22">
        <v>15</v>
      </c>
      <c r="H1196" s="22">
        <v>18</v>
      </c>
      <c r="I1196" s="22">
        <v>19</v>
      </c>
      <c r="J1196" s="23">
        <v>5</v>
      </c>
      <c r="Q1196" s="33"/>
      <c r="R1196" s="33"/>
      <c r="S1196" s="33"/>
      <c r="T1196" s="33"/>
      <c r="U1196" s="33"/>
      <c r="V1196" s="33"/>
      <c r="X1196" s="34"/>
      <c r="Y1196" s="33"/>
      <c r="Z1196" s="33"/>
      <c r="AA1196" s="33"/>
      <c r="AB1196" s="33"/>
      <c r="AC1196" s="35"/>
      <c r="AD1196" s="33"/>
      <c r="AE1196" s="33"/>
      <c r="AF1196" s="33"/>
      <c r="AG1196" s="33"/>
      <c r="AH1196" s="33"/>
      <c r="AI1196" s="33"/>
      <c r="AJ1196" s="36"/>
      <c r="AK1196" s="10">
        <v>3</v>
      </c>
      <c r="AL1196" s="11">
        <v>11</v>
      </c>
      <c r="AM1196" s="11">
        <v>15</v>
      </c>
      <c r="AN1196" s="11">
        <v>9</v>
      </c>
      <c r="AO1196" s="11">
        <v>26</v>
      </c>
      <c r="AP1196" s="11">
        <v>27</v>
      </c>
      <c r="AQ1196" s="11">
        <v>21</v>
      </c>
      <c r="AR1196" s="11">
        <v>35</v>
      </c>
      <c r="AS1196" s="11">
        <v>31</v>
      </c>
      <c r="AT1196" s="11">
        <v>27</v>
      </c>
      <c r="AU1196" s="11">
        <v>23</v>
      </c>
      <c r="AV1196" s="11">
        <v>33</v>
      </c>
      <c r="AW1196" s="12">
        <v>30</v>
      </c>
      <c r="AX1196" s="13">
        <v>43</v>
      </c>
      <c r="AY1196" s="13">
        <v>41</v>
      </c>
      <c r="AZ1196" s="13">
        <v>39</v>
      </c>
      <c r="BA1196" s="13">
        <v>56</v>
      </c>
      <c r="BB1196" s="14">
        <v>75</v>
      </c>
      <c r="BC1196" s="19">
        <f t="shared" si="94"/>
        <v>41</v>
      </c>
      <c r="BD1196" s="55">
        <f t="shared" si="92"/>
        <v>1.0598895745371872</v>
      </c>
      <c r="BE1196" s="19">
        <f t="shared" si="93"/>
        <v>1.0762585254952908</v>
      </c>
      <c r="BF1196" s="19">
        <f t="shared" si="95"/>
        <v>1.0557973367976616</v>
      </c>
      <c r="BG1196" s="19">
        <f t="shared" si="91"/>
        <v>1.0066904839233517</v>
      </c>
    </row>
    <row r="1197" spans="1:59">
      <c r="A1197" s="24">
        <v>1196</v>
      </c>
      <c r="B1197" s="31">
        <v>2011064</v>
      </c>
      <c r="C1197" s="32" t="s">
        <v>1195</v>
      </c>
      <c r="D1197" s="21">
        <v>3</v>
      </c>
      <c r="E1197" s="22">
        <v>6</v>
      </c>
      <c r="F1197" s="22">
        <v>7</v>
      </c>
      <c r="G1197" s="22">
        <v>29</v>
      </c>
      <c r="H1197" s="22">
        <v>30</v>
      </c>
      <c r="I1197" s="22">
        <v>33</v>
      </c>
      <c r="J1197" s="23">
        <v>2</v>
      </c>
      <c r="Q1197" s="33"/>
      <c r="R1197" s="33"/>
      <c r="S1197" s="33"/>
      <c r="T1197" s="33"/>
      <c r="U1197" s="33"/>
      <c r="V1197" s="33"/>
      <c r="X1197" s="34"/>
      <c r="Y1197" s="33"/>
      <c r="Z1197" s="33"/>
      <c r="AA1197" s="33"/>
      <c r="AB1197" s="33"/>
      <c r="AC1197" s="35"/>
      <c r="AD1197" s="33"/>
      <c r="AE1197" s="33"/>
      <c r="AF1197" s="33"/>
      <c r="AG1197" s="33"/>
      <c r="AH1197" s="33"/>
      <c r="AI1197" s="33"/>
      <c r="AJ1197" s="36"/>
      <c r="AK1197" s="10">
        <v>3</v>
      </c>
      <c r="AL1197" s="11">
        <v>12</v>
      </c>
      <c r="AM1197" s="11">
        <v>13</v>
      </c>
      <c r="AN1197" s="11">
        <v>12</v>
      </c>
      <c r="AO1197" s="11">
        <v>17</v>
      </c>
      <c r="AP1197" s="11">
        <v>28</v>
      </c>
      <c r="AQ1197" s="11">
        <v>27</v>
      </c>
      <c r="AR1197" s="11">
        <v>28</v>
      </c>
      <c r="AS1197" s="11">
        <v>31</v>
      </c>
      <c r="AT1197" s="11">
        <v>36</v>
      </c>
      <c r="AU1197" s="11">
        <v>30</v>
      </c>
      <c r="AV1197" s="11">
        <v>24</v>
      </c>
      <c r="AW1197" s="12">
        <v>33</v>
      </c>
      <c r="AX1197" s="13">
        <v>44</v>
      </c>
      <c r="AY1197" s="13">
        <v>57</v>
      </c>
      <c r="AZ1197" s="13">
        <v>54</v>
      </c>
      <c r="BA1197" s="13">
        <v>51</v>
      </c>
      <c r="BB1197" s="14">
        <v>48</v>
      </c>
      <c r="BC1197" s="19">
        <f t="shared" si="94"/>
        <v>57</v>
      </c>
      <c r="BD1197" s="55">
        <f t="shared" si="92"/>
        <v>1.0148749594024034</v>
      </c>
      <c r="BE1197" s="19">
        <f t="shared" si="93"/>
        <v>1.0783046443650537</v>
      </c>
      <c r="BF1197" s="19">
        <f t="shared" si="95"/>
        <v>1.057434231893472</v>
      </c>
      <c r="BG1197" s="19">
        <f t="shared" si="91"/>
        <v>1.0103734978889249</v>
      </c>
    </row>
    <row r="1198" spans="1:59">
      <c r="A1198" s="24">
        <v>1197</v>
      </c>
      <c r="B1198" s="31">
        <v>2011065</v>
      </c>
      <c r="C1198" s="32" t="s">
        <v>1196</v>
      </c>
      <c r="D1198" s="21">
        <v>4</v>
      </c>
      <c r="E1198" s="22">
        <v>16</v>
      </c>
      <c r="F1198" s="22">
        <v>23</v>
      </c>
      <c r="G1198" s="22">
        <v>25</v>
      </c>
      <c r="H1198" s="22">
        <v>27</v>
      </c>
      <c r="I1198" s="22">
        <v>29</v>
      </c>
      <c r="J1198" s="23">
        <v>3</v>
      </c>
      <c r="Q1198" s="33"/>
      <c r="R1198" s="33"/>
      <c r="S1198" s="33"/>
      <c r="T1198" s="33"/>
      <c r="U1198" s="33"/>
      <c r="V1198" s="33"/>
      <c r="X1198" s="34"/>
      <c r="Y1198" s="33"/>
      <c r="Z1198" s="33"/>
      <c r="AA1198" s="33"/>
      <c r="AB1198" s="33"/>
      <c r="AC1198" s="35"/>
      <c r="AD1198" s="33"/>
      <c r="AE1198" s="33"/>
      <c r="AF1198" s="33"/>
      <c r="AG1198" s="33"/>
      <c r="AH1198" s="33"/>
      <c r="AI1198" s="33"/>
      <c r="AJ1198" s="36"/>
      <c r="AK1198" s="10">
        <v>7</v>
      </c>
      <c r="AL1198" s="11">
        <v>8</v>
      </c>
      <c r="AM1198" s="11">
        <v>14</v>
      </c>
      <c r="AN1198" s="11">
        <v>22</v>
      </c>
      <c r="AO1198" s="11">
        <v>19</v>
      </c>
      <c r="AP1198" s="11">
        <v>20</v>
      </c>
      <c r="AQ1198" s="11">
        <v>25</v>
      </c>
      <c r="AR1198" s="11">
        <v>34</v>
      </c>
      <c r="AS1198" s="11">
        <v>25</v>
      </c>
      <c r="AT1198" s="11">
        <v>28</v>
      </c>
      <c r="AU1198" s="11">
        <v>33</v>
      </c>
      <c r="AV1198" s="11">
        <v>40</v>
      </c>
      <c r="AW1198" s="12">
        <v>49</v>
      </c>
      <c r="AX1198" s="13">
        <v>44</v>
      </c>
      <c r="AY1198" s="13">
        <v>56</v>
      </c>
      <c r="AZ1198" s="13">
        <v>52</v>
      </c>
      <c r="BA1198" s="13">
        <v>48</v>
      </c>
      <c r="BB1198" s="14">
        <v>44</v>
      </c>
      <c r="BC1198" s="19">
        <f t="shared" si="94"/>
        <v>56</v>
      </c>
      <c r="BD1198" s="55">
        <f t="shared" si="92"/>
        <v>0.99032153296524839</v>
      </c>
      <c r="BE1198" s="19">
        <f t="shared" si="93"/>
        <v>1.0619356934069504</v>
      </c>
      <c r="BF1198" s="19">
        <f t="shared" si="95"/>
        <v>1.0566157843455668</v>
      </c>
      <c r="BG1198" s="19">
        <f t="shared" si="91"/>
        <v>1.0116011692107827</v>
      </c>
    </row>
    <row r="1199" spans="1:59">
      <c r="A1199" s="24">
        <v>1198</v>
      </c>
      <c r="B1199" s="31">
        <v>2011066</v>
      </c>
      <c r="C1199" s="32" t="s">
        <v>1197</v>
      </c>
      <c r="D1199" s="21">
        <v>4</v>
      </c>
      <c r="E1199" s="22">
        <v>6</v>
      </c>
      <c r="F1199" s="22">
        <v>14</v>
      </c>
      <c r="G1199" s="22">
        <v>17</v>
      </c>
      <c r="H1199" s="22">
        <v>30</v>
      </c>
      <c r="I1199" s="22">
        <v>32</v>
      </c>
      <c r="J1199" s="23">
        <v>12</v>
      </c>
      <c r="Q1199" s="33"/>
      <c r="R1199" s="33"/>
      <c r="S1199" s="33"/>
      <c r="T1199" s="33"/>
      <c r="U1199" s="33"/>
      <c r="V1199" s="33"/>
      <c r="X1199" s="34"/>
      <c r="Y1199" s="33"/>
      <c r="Z1199" s="33"/>
      <c r="AA1199" s="33"/>
      <c r="AB1199" s="33"/>
      <c r="AC1199" s="35"/>
      <c r="AD1199" s="33"/>
      <c r="AE1199" s="33"/>
      <c r="AF1199" s="33"/>
      <c r="AG1199" s="33"/>
      <c r="AH1199" s="33"/>
      <c r="AI1199" s="33"/>
      <c r="AJ1199" s="36"/>
      <c r="AK1199" s="10">
        <v>7</v>
      </c>
      <c r="AL1199" s="11">
        <v>7</v>
      </c>
      <c r="AM1199" s="11">
        <v>13</v>
      </c>
      <c r="AN1199" s="11">
        <v>13</v>
      </c>
      <c r="AO1199" s="11">
        <v>19</v>
      </c>
      <c r="AP1199" s="11">
        <v>23</v>
      </c>
      <c r="AQ1199" s="11">
        <v>31</v>
      </c>
      <c r="AR1199" s="11">
        <v>23</v>
      </c>
      <c r="AS1199" s="11">
        <v>37</v>
      </c>
      <c r="AT1199" s="11">
        <v>31</v>
      </c>
      <c r="AU1199" s="11">
        <v>25</v>
      </c>
      <c r="AV1199" s="11">
        <v>19</v>
      </c>
      <c r="AW1199" s="12">
        <v>28</v>
      </c>
      <c r="AX1199" s="13">
        <v>39</v>
      </c>
      <c r="AY1199" s="13">
        <v>52</v>
      </c>
      <c r="AZ1199" s="13">
        <v>67</v>
      </c>
      <c r="BA1199" s="13">
        <v>65</v>
      </c>
      <c r="BB1199" s="14">
        <v>63</v>
      </c>
      <c r="BC1199" s="19">
        <f t="shared" si="94"/>
        <v>52</v>
      </c>
      <c r="BD1199" s="55">
        <f t="shared" si="92"/>
        <v>1.0721662877557647</v>
      </c>
      <c r="BE1199" s="19">
        <f t="shared" si="93"/>
        <v>1.0701201688860018</v>
      </c>
      <c r="BF1199" s="19">
        <f t="shared" si="95"/>
        <v>1.0443390711269893</v>
      </c>
      <c r="BG1199" s="19">
        <f t="shared" si="91"/>
        <v>1.0165118544982137</v>
      </c>
    </row>
    <row r="1200" spans="1:59">
      <c r="A1200" s="24">
        <v>1199</v>
      </c>
      <c r="B1200" s="31">
        <v>2011067</v>
      </c>
      <c r="C1200" s="32" t="s">
        <v>1198</v>
      </c>
      <c r="D1200" s="21">
        <v>17</v>
      </c>
      <c r="E1200" s="22">
        <v>19</v>
      </c>
      <c r="F1200" s="22">
        <v>20</v>
      </c>
      <c r="G1200" s="22">
        <v>24</v>
      </c>
      <c r="H1200" s="22">
        <v>25</v>
      </c>
      <c r="I1200" s="22">
        <v>27</v>
      </c>
      <c r="J1200" s="23">
        <v>12</v>
      </c>
      <c r="Q1200" s="33"/>
      <c r="R1200" s="33"/>
      <c r="S1200" s="33"/>
      <c r="T1200" s="33"/>
      <c r="U1200" s="33"/>
      <c r="V1200" s="33"/>
      <c r="X1200" s="34"/>
      <c r="Y1200" s="33"/>
      <c r="Z1200" s="33"/>
      <c r="AA1200" s="33"/>
      <c r="AB1200" s="33"/>
      <c r="AC1200" s="35"/>
      <c r="AD1200" s="33"/>
      <c r="AE1200" s="33"/>
      <c r="AF1200" s="33"/>
      <c r="AG1200" s="33"/>
      <c r="AH1200" s="33"/>
      <c r="AI1200" s="33"/>
      <c r="AJ1200" s="36"/>
      <c r="AK1200" s="10">
        <v>6</v>
      </c>
      <c r="AL1200" s="11">
        <v>8</v>
      </c>
      <c r="AM1200" s="11">
        <v>12</v>
      </c>
      <c r="AN1200" s="11">
        <v>12</v>
      </c>
      <c r="AO1200" s="11">
        <v>27</v>
      </c>
      <c r="AP1200" s="11">
        <v>12</v>
      </c>
      <c r="AQ1200" s="11">
        <v>24</v>
      </c>
      <c r="AR1200" s="11">
        <v>32</v>
      </c>
      <c r="AS1200" s="11">
        <v>33</v>
      </c>
      <c r="AT1200" s="11">
        <v>24</v>
      </c>
      <c r="AU1200" s="11">
        <v>41</v>
      </c>
      <c r="AV1200" s="11">
        <v>48</v>
      </c>
      <c r="AW1200" s="12">
        <v>42</v>
      </c>
      <c r="AX1200" s="13">
        <v>36</v>
      </c>
      <c r="AY1200" s="13">
        <v>30</v>
      </c>
      <c r="AZ1200" s="13">
        <v>42</v>
      </c>
      <c r="BA1200" s="13">
        <v>37</v>
      </c>
      <c r="BB1200" s="14">
        <v>52</v>
      </c>
      <c r="BC1200" s="19">
        <f t="shared" si="94"/>
        <v>30</v>
      </c>
      <c r="BD1200" s="55">
        <f t="shared" si="92"/>
        <v>0.96576810652809364</v>
      </c>
      <c r="BE1200" s="19">
        <f t="shared" si="93"/>
        <v>1.0455667424488471</v>
      </c>
      <c r="BF1200" s="19">
        <f t="shared" si="95"/>
        <v>1.0369730431958428</v>
      </c>
      <c r="BG1200" s="19">
        <f t="shared" si="91"/>
        <v>1.0066904839233517</v>
      </c>
    </row>
    <row r="1201" spans="1:59">
      <c r="A1201" s="24">
        <v>1200</v>
      </c>
      <c r="B1201" s="31">
        <v>2011068</v>
      </c>
      <c r="C1201" s="32" t="s">
        <v>1199</v>
      </c>
      <c r="D1201" s="21">
        <v>3</v>
      </c>
      <c r="E1201" s="22">
        <v>7</v>
      </c>
      <c r="F1201" s="22">
        <v>10</v>
      </c>
      <c r="G1201" s="22">
        <v>15</v>
      </c>
      <c r="H1201" s="22">
        <v>19</v>
      </c>
      <c r="I1201" s="22">
        <v>24</v>
      </c>
      <c r="J1201" s="23">
        <v>10</v>
      </c>
      <c r="Q1201" s="33"/>
      <c r="R1201" s="33"/>
      <c r="S1201" s="33"/>
      <c r="T1201" s="33"/>
      <c r="U1201" s="33"/>
      <c r="V1201" s="33"/>
      <c r="X1201" s="34"/>
      <c r="Y1201" s="33"/>
      <c r="Z1201" s="33"/>
      <c r="AA1201" s="33"/>
      <c r="AB1201" s="33"/>
      <c r="AC1201" s="35"/>
      <c r="AD1201" s="33"/>
      <c r="AE1201" s="33"/>
      <c r="AF1201" s="33"/>
      <c r="AG1201" s="33"/>
      <c r="AH1201" s="33"/>
      <c r="AI1201" s="33"/>
      <c r="AJ1201" s="36"/>
      <c r="AK1201" s="10">
        <v>3</v>
      </c>
      <c r="AL1201" s="11">
        <v>14</v>
      </c>
      <c r="AM1201" s="11">
        <v>13</v>
      </c>
      <c r="AN1201" s="11">
        <v>12</v>
      </c>
      <c r="AO1201" s="11">
        <v>15</v>
      </c>
      <c r="AP1201" s="11">
        <v>22</v>
      </c>
      <c r="AQ1201" s="11">
        <v>24</v>
      </c>
      <c r="AR1201" s="11">
        <v>28</v>
      </c>
      <c r="AS1201" s="11">
        <v>34</v>
      </c>
      <c r="AT1201" s="11">
        <v>30</v>
      </c>
      <c r="AU1201" s="11">
        <v>39</v>
      </c>
      <c r="AV1201" s="11">
        <v>36</v>
      </c>
      <c r="AW1201" s="12">
        <v>33</v>
      </c>
      <c r="AX1201" s="13">
        <v>46</v>
      </c>
      <c r="AY1201" s="13">
        <v>44</v>
      </c>
      <c r="AZ1201" s="13">
        <v>42</v>
      </c>
      <c r="BA1201" s="13">
        <v>40</v>
      </c>
      <c r="BB1201" s="14">
        <v>58</v>
      </c>
      <c r="BC1201" s="19">
        <f t="shared" si="94"/>
        <v>44</v>
      </c>
      <c r="BD1201" s="55">
        <f t="shared" si="92"/>
        <v>0.9780448197466709</v>
      </c>
      <c r="BE1201" s="19">
        <f t="shared" si="93"/>
        <v>1.0189671971419292</v>
      </c>
      <c r="BF1201" s="19">
        <f t="shared" si="95"/>
        <v>1.0296070152646963</v>
      </c>
      <c r="BG1201" s="19">
        <f t="shared" si="91"/>
        <v>0.99645988957453724</v>
      </c>
    </row>
    <row r="1202" spans="1:59">
      <c r="A1202" s="24">
        <v>1201</v>
      </c>
      <c r="B1202" s="31">
        <v>2011069</v>
      </c>
      <c r="C1202" s="32" t="s">
        <v>1200</v>
      </c>
      <c r="D1202" s="21">
        <v>2</v>
      </c>
      <c r="E1202" s="22">
        <v>13</v>
      </c>
      <c r="F1202" s="22">
        <v>16</v>
      </c>
      <c r="G1202" s="22">
        <v>18</v>
      </c>
      <c r="H1202" s="22">
        <v>24</v>
      </c>
      <c r="I1202" s="22">
        <v>30</v>
      </c>
      <c r="J1202" s="23">
        <v>12</v>
      </c>
      <c r="Q1202" s="33"/>
      <c r="R1202" s="33"/>
      <c r="S1202" s="33"/>
      <c r="T1202" s="33"/>
      <c r="U1202" s="33"/>
      <c r="V1202" s="33"/>
      <c r="X1202" s="34"/>
      <c r="Y1202" s="33"/>
      <c r="Z1202" s="33"/>
      <c r="AA1202" s="33"/>
      <c r="AB1202" s="33"/>
      <c r="AC1202" s="35"/>
      <c r="AD1202" s="33"/>
      <c r="AE1202" s="33"/>
      <c r="AF1202" s="33"/>
      <c r="AG1202" s="33"/>
      <c r="AH1202" s="33"/>
      <c r="AI1202" s="33"/>
      <c r="AJ1202" s="36"/>
      <c r="AK1202" s="10">
        <v>4</v>
      </c>
      <c r="AL1202" s="11">
        <v>7</v>
      </c>
      <c r="AM1202" s="11">
        <v>13</v>
      </c>
      <c r="AN1202" s="11">
        <v>7</v>
      </c>
      <c r="AO1202" s="11">
        <v>19</v>
      </c>
      <c r="AP1202" s="11">
        <v>15</v>
      </c>
      <c r="AQ1202" s="11">
        <v>22</v>
      </c>
      <c r="AR1202" s="11">
        <v>23</v>
      </c>
      <c r="AS1202" s="11">
        <v>26</v>
      </c>
      <c r="AT1202" s="11">
        <v>19</v>
      </c>
      <c r="AU1202" s="11">
        <v>25</v>
      </c>
      <c r="AV1202" s="11">
        <v>33</v>
      </c>
      <c r="AW1202" s="12">
        <v>28</v>
      </c>
      <c r="AX1202" s="13">
        <v>39</v>
      </c>
      <c r="AY1202" s="13">
        <v>52</v>
      </c>
      <c r="AZ1202" s="13">
        <v>49</v>
      </c>
      <c r="BA1202" s="13">
        <v>65</v>
      </c>
      <c r="BB1202" s="14">
        <v>63</v>
      </c>
      <c r="BC1202" s="19">
        <f t="shared" si="94"/>
        <v>52</v>
      </c>
      <c r="BD1202" s="55">
        <f t="shared" si="92"/>
        <v>0.95758363104904187</v>
      </c>
      <c r="BE1202" s="19">
        <f t="shared" si="93"/>
        <v>0.98622929522572267</v>
      </c>
      <c r="BF1202" s="19">
        <f t="shared" si="95"/>
        <v>1.018148749594024</v>
      </c>
      <c r="BG1202" s="19">
        <f t="shared" si="91"/>
        <v>0.99686911334848971</v>
      </c>
    </row>
    <row r="1203" spans="1:59">
      <c r="A1203" s="24">
        <v>1202</v>
      </c>
      <c r="B1203" s="31">
        <v>2011070</v>
      </c>
      <c r="C1203" s="32" t="s">
        <v>1201</v>
      </c>
      <c r="D1203" s="21">
        <v>1</v>
      </c>
      <c r="E1203" s="22">
        <v>3</v>
      </c>
      <c r="F1203" s="22">
        <v>5</v>
      </c>
      <c r="G1203" s="22">
        <v>12</v>
      </c>
      <c r="H1203" s="22">
        <v>21</v>
      </c>
      <c r="I1203" s="22">
        <v>28</v>
      </c>
      <c r="J1203" s="23">
        <v>12</v>
      </c>
      <c r="Q1203" s="33"/>
      <c r="R1203" s="33"/>
      <c r="S1203" s="33"/>
      <c r="T1203" s="33"/>
      <c r="U1203" s="33"/>
      <c r="V1203" s="33"/>
      <c r="X1203" s="34"/>
      <c r="Y1203" s="33"/>
      <c r="Z1203" s="33"/>
      <c r="AA1203" s="33"/>
      <c r="AB1203" s="33"/>
      <c r="AC1203" s="35"/>
      <c r="AD1203" s="33"/>
      <c r="AE1203" s="33"/>
      <c r="AF1203" s="33"/>
      <c r="AG1203" s="33"/>
      <c r="AH1203" s="33"/>
      <c r="AI1203" s="33"/>
      <c r="AJ1203" s="36"/>
      <c r="AK1203" s="10">
        <v>4</v>
      </c>
      <c r="AL1203" s="11">
        <v>6</v>
      </c>
      <c r="AM1203" s="11">
        <v>10</v>
      </c>
      <c r="AN1203" s="11">
        <v>16</v>
      </c>
      <c r="AO1203" s="11">
        <v>14</v>
      </c>
      <c r="AP1203" s="11">
        <v>22</v>
      </c>
      <c r="AQ1203" s="11">
        <v>16</v>
      </c>
      <c r="AR1203" s="11">
        <v>20</v>
      </c>
      <c r="AS1203" s="11">
        <v>26</v>
      </c>
      <c r="AT1203" s="11">
        <v>22</v>
      </c>
      <c r="AU1203" s="11">
        <v>31</v>
      </c>
      <c r="AV1203" s="11">
        <v>28</v>
      </c>
      <c r="AW1203" s="12">
        <v>40</v>
      </c>
      <c r="AX1203" s="13">
        <v>38</v>
      </c>
      <c r="AY1203" s="13">
        <v>36</v>
      </c>
      <c r="AZ1203" s="13">
        <v>34</v>
      </c>
      <c r="BA1203" s="13">
        <v>32</v>
      </c>
      <c r="BB1203" s="14">
        <v>30</v>
      </c>
      <c r="BC1203" s="19">
        <f t="shared" si="94"/>
        <v>36</v>
      </c>
      <c r="BD1203" s="55">
        <f t="shared" si="92"/>
        <v>0.87573887625852542</v>
      </c>
      <c r="BE1203" s="19">
        <f t="shared" si="93"/>
        <v>0.93303020461188702</v>
      </c>
      <c r="BF1203" s="19">
        <f t="shared" si="95"/>
        <v>1.0107827216628775</v>
      </c>
      <c r="BG1203" s="19">
        <f t="shared" si="91"/>
        <v>0.99113998051315355</v>
      </c>
    </row>
    <row r="1204" spans="1:59">
      <c r="A1204" s="24">
        <v>1203</v>
      </c>
      <c r="B1204" s="31">
        <v>2011071</v>
      </c>
      <c r="C1204" s="32" t="s">
        <v>1202</v>
      </c>
      <c r="D1204" s="21">
        <v>1</v>
      </c>
      <c r="E1204" s="22">
        <v>2</v>
      </c>
      <c r="F1204" s="22">
        <v>15</v>
      </c>
      <c r="G1204" s="22">
        <v>22</v>
      </c>
      <c r="H1204" s="22">
        <v>28</v>
      </c>
      <c r="I1204" s="22">
        <v>30</v>
      </c>
      <c r="J1204" s="23">
        <v>2</v>
      </c>
      <c r="Q1204" s="33"/>
      <c r="R1204" s="33"/>
      <c r="S1204" s="33"/>
      <c r="T1204" s="33"/>
      <c r="U1204" s="33"/>
      <c r="V1204" s="33"/>
      <c r="X1204" s="34"/>
      <c r="Y1204" s="33"/>
      <c r="Z1204" s="33"/>
      <c r="AA1204" s="33"/>
      <c r="AB1204" s="33"/>
      <c r="AC1204" s="35"/>
      <c r="AD1204" s="33"/>
      <c r="AE1204" s="33"/>
      <c r="AF1204" s="33"/>
      <c r="AG1204" s="33"/>
      <c r="AH1204" s="33"/>
      <c r="AI1204" s="33"/>
      <c r="AJ1204" s="36"/>
      <c r="AK1204" s="10">
        <v>5</v>
      </c>
      <c r="AL1204" s="11">
        <v>10</v>
      </c>
      <c r="AM1204" s="11">
        <v>8</v>
      </c>
      <c r="AN1204" s="11">
        <v>14</v>
      </c>
      <c r="AO1204" s="11">
        <v>7</v>
      </c>
      <c r="AP1204" s="11">
        <v>26</v>
      </c>
      <c r="AQ1204" s="11">
        <v>17</v>
      </c>
      <c r="AR1204" s="11">
        <v>18</v>
      </c>
      <c r="AS1204" s="11">
        <v>21</v>
      </c>
      <c r="AT1204" s="11">
        <v>26</v>
      </c>
      <c r="AU1204" s="11">
        <v>20</v>
      </c>
      <c r="AV1204" s="11">
        <v>14</v>
      </c>
      <c r="AW1204" s="12">
        <v>23</v>
      </c>
      <c r="AX1204" s="13">
        <v>50</v>
      </c>
      <c r="AY1204" s="13">
        <v>47</v>
      </c>
      <c r="AZ1204" s="13">
        <v>44</v>
      </c>
      <c r="BA1204" s="13">
        <v>41</v>
      </c>
      <c r="BB1204" s="14">
        <v>38</v>
      </c>
      <c r="BC1204" s="19">
        <f t="shared" si="94"/>
        <v>47</v>
      </c>
      <c r="BD1204" s="55">
        <f t="shared" si="92"/>
        <v>0.85527768756089628</v>
      </c>
      <c r="BE1204" s="19">
        <f t="shared" si="93"/>
        <v>0.96372198765833061</v>
      </c>
      <c r="BF1204" s="19">
        <f t="shared" si="95"/>
        <v>1.013238064306593</v>
      </c>
      <c r="BG1204" s="19">
        <f t="shared" ref="BG1204:BG1267" si="96">IF($B1204="","",SUM($BC1155:$BC1204)/50/$BM$3)</f>
        <v>0.99400454693082163</v>
      </c>
    </row>
    <row r="1205" spans="1:59">
      <c r="A1205" s="24">
        <v>1204</v>
      </c>
      <c r="B1205" s="31">
        <v>2011072</v>
      </c>
      <c r="C1205" s="32" t="s">
        <v>1203</v>
      </c>
      <c r="D1205" s="21">
        <v>1</v>
      </c>
      <c r="E1205" s="22">
        <v>6</v>
      </c>
      <c r="F1205" s="22">
        <v>10</v>
      </c>
      <c r="G1205" s="22">
        <v>11</v>
      </c>
      <c r="H1205" s="22">
        <v>18</v>
      </c>
      <c r="I1205" s="22">
        <v>27</v>
      </c>
      <c r="J1205" s="23">
        <v>12</v>
      </c>
      <c r="Q1205" s="33"/>
      <c r="R1205" s="33"/>
      <c r="S1205" s="33"/>
      <c r="T1205" s="33"/>
      <c r="U1205" s="33"/>
      <c r="V1205" s="33"/>
      <c r="X1205" s="34"/>
      <c r="Y1205" s="33"/>
      <c r="Z1205" s="33"/>
      <c r="AA1205" s="33"/>
      <c r="AB1205" s="33"/>
      <c r="AC1205" s="35"/>
      <c r="AD1205" s="33"/>
      <c r="AE1205" s="33"/>
      <c r="AF1205" s="33"/>
      <c r="AG1205" s="33"/>
      <c r="AH1205" s="33"/>
      <c r="AI1205" s="33"/>
      <c r="AJ1205" s="36"/>
      <c r="AK1205" s="10">
        <v>4</v>
      </c>
      <c r="AL1205" s="11">
        <v>13</v>
      </c>
      <c r="AM1205" s="11">
        <v>8</v>
      </c>
      <c r="AN1205" s="11">
        <v>13</v>
      </c>
      <c r="AO1205" s="11">
        <v>24</v>
      </c>
      <c r="AP1205" s="11">
        <v>17</v>
      </c>
      <c r="AQ1205" s="11">
        <v>10</v>
      </c>
      <c r="AR1205" s="11">
        <v>23</v>
      </c>
      <c r="AS1205" s="11">
        <v>29</v>
      </c>
      <c r="AT1205" s="11">
        <v>37</v>
      </c>
      <c r="AU1205" s="11">
        <v>34</v>
      </c>
      <c r="AV1205" s="11">
        <v>45</v>
      </c>
      <c r="AW1205" s="12">
        <v>43</v>
      </c>
      <c r="AX1205" s="13">
        <v>41</v>
      </c>
      <c r="AY1205" s="13">
        <v>39</v>
      </c>
      <c r="AZ1205" s="13">
        <v>37</v>
      </c>
      <c r="BA1205" s="13">
        <v>54</v>
      </c>
      <c r="BB1205" s="14">
        <v>53</v>
      </c>
      <c r="BC1205" s="19">
        <f t="shared" si="94"/>
        <v>39</v>
      </c>
      <c r="BD1205" s="55">
        <f t="shared" si="92"/>
        <v>0.89210782721662885</v>
      </c>
      <c r="BE1205" s="19">
        <f t="shared" si="93"/>
        <v>0.92893796687236108</v>
      </c>
      <c r="BF1205" s="19">
        <f t="shared" si="95"/>
        <v>0.99850600844430004</v>
      </c>
      <c r="BG1205" s="19">
        <f t="shared" si="96"/>
        <v>0.99236765183501141</v>
      </c>
    </row>
    <row r="1206" spans="1:59">
      <c r="A1206" s="24">
        <v>1205</v>
      </c>
      <c r="B1206" s="31">
        <v>2011073</v>
      </c>
      <c r="C1206" s="32" t="s">
        <v>1204</v>
      </c>
      <c r="D1206" s="21">
        <v>3</v>
      </c>
      <c r="E1206" s="22">
        <v>4</v>
      </c>
      <c r="F1206" s="22">
        <v>5</v>
      </c>
      <c r="G1206" s="22">
        <v>12</v>
      </c>
      <c r="H1206" s="22">
        <v>17</v>
      </c>
      <c r="I1206" s="22">
        <v>21</v>
      </c>
      <c r="J1206" s="23">
        <v>14</v>
      </c>
      <c r="Q1206" s="33"/>
      <c r="R1206" s="33"/>
      <c r="S1206" s="33"/>
      <c r="T1206" s="33"/>
      <c r="U1206" s="33"/>
      <c r="V1206" s="33"/>
      <c r="X1206" s="34"/>
      <c r="Y1206" s="33"/>
      <c r="Z1206" s="33"/>
      <c r="AA1206" s="33"/>
      <c r="AB1206" s="33"/>
      <c r="AC1206" s="35"/>
      <c r="AD1206" s="33"/>
      <c r="AE1206" s="33"/>
      <c r="AF1206" s="33"/>
      <c r="AG1206" s="33"/>
      <c r="AH1206" s="33"/>
      <c r="AI1206" s="33"/>
      <c r="AJ1206" s="36"/>
      <c r="AK1206" s="10">
        <v>5</v>
      </c>
      <c r="AL1206" s="11">
        <v>6</v>
      </c>
      <c r="AM1206" s="11">
        <v>12</v>
      </c>
      <c r="AN1206" s="11">
        <v>20</v>
      </c>
      <c r="AO1206" s="11">
        <v>20</v>
      </c>
      <c r="AP1206" s="11">
        <v>22</v>
      </c>
      <c r="AQ1206" s="11">
        <v>26</v>
      </c>
      <c r="AR1206" s="11">
        <v>22</v>
      </c>
      <c r="AS1206" s="11">
        <v>29</v>
      </c>
      <c r="AT1206" s="11">
        <v>26</v>
      </c>
      <c r="AU1206" s="11">
        <v>36</v>
      </c>
      <c r="AV1206" s="11">
        <v>34</v>
      </c>
      <c r="AW1206" s="12">
        <v>32</v>
      </c>
      <c r="AX1206" s="13">
        <v>30</v>
      </c>
      <c r="AY1206" s="13">
        <v>28</v>
      </c>
      <c r="AZ1206" s="13">
        <v>44</v>
      </c>
      <c r="BA1206" s="13">
        <v>43</v>
      </c>
      <c r="BB1206" s="14">
        <v>42</v>
      </c>
      <c r="BC1206" s="19">
        <f t="shared" si="94"/>
        <v>28</v>
      </c>
      <c r="BD1206" s="55">
        <f t="shared" si="92"/>
        <v>0.8266320233842156</v>
      </c>
      <c r="BE1206" s="19">
        <f t="shared" si="93"/>
        <v>0.9023384215654433</v>
      </c>
      <c r="BF1206" s="19">
        <f t="shared" si="95"/>
        <v>0.97886326729457618</v>
      </c>
      <c r="BG1206" s="19">
        <f t="shared" si="96"/>
        <v>0.99236765183501141</v>
      </c>
    </row>
    <row r="1207" spans="1:59">
      <c r="A1207" s="24">
        <v>1206</v>
      </c>
      <c r="B1207" s="31">
        <v>2011074</v>
      </c>
      <c r="C1207" s="32" t="s">
        <v>1205</v>
      </c>
      <c r="D1207" s="21">
        <v>2</v>
      </c>
      <c r="E1207" s="22">
        <v>21</v>
      </c>
      <c r="F1207" s="22">
        <v>26</v>
      </c>
      <c r="G1207" s="22">
        <v>28</v>
      </c>
      <c r="H1207" s="22">
        <v>29</v>
      </c>
      <c r="I1207" s="22">
        <v>32</v>
      </c>
      <c r="J1207" s="23">
        <v>1</v>
      </c>
      <c r="Q1207" s="33"/>
      <c r="R1207" s="33"/>
      <c r="S1207" s="33"/>
      <c r="T1207" s="33"/>
      <c r="U1207" s="33"/>
      <c r="V1207" s="33"/>
      <c r="X1207" s="34"/>
      <c r="Y1207" s="33"/>
      <c r="Z1207" s="33"/>
      <c r="AA1207" s="33"/>
      <c r="AB1207" s="33"/>
      <c r="AC1207" s="35"/>
      <c r="AD1207" s="33"/>
      <c r="AE1207" s="33"/>
      <c r="AF1207" s="33"/>
      <c r="AG1207" s="33"/>
      <c r="AH1207" s="33"/>
      <c r="AI1207" s="33"/>
      <c r="AJ1207" s="36"/>
      <c r="AK1207" s="10">
        <v>9</v>
      </c>
      <c r="AL1207" s="11">
        <v>6</v>
      </c>
      <c r="AM1207" s="11">
        <v>13</v>
      </c>
      <c r="AN1207" s="11">
        <v>18</v>
      </c>
      <c r="AO1207" s="11">
        <v>12</v>
      </c>
      <c r="AP1207" s="11">
        <v>18</v>
      </c>
      <c r="AQ1207" s="11">
        <v>21</v>
      </c>
      <c r="AR1207" s="11">
        <v>28</v>
      </c>
      <c r="AS1207" s="11">
        <v>39</v>
      </c>
      <c r="AT1207" s="11">
        <v>30</v>
      </c>
      <c r="AU1207" s="11">
        <v>21</v>
      </c>
      <c r="AV1207" s="11">
        <v>26</v>
      </c>
      <c r="AW1207" s="12">
        <v>48</v>
      </c>
      <c r="AX1207" s="13">
        <v>42</v>
      </c>
      <c r="AY1207" s="13">
        <v>53</v>
      </c>
      <c r="AZ1207" s="13">
        <v>48</v>
      </c>
      <c r="BA1207" s="13">
        <v>43</v>
      </c>
      <c r="BB1207" s="14">
        <v>38</v>
      </c>
      <c r="BC1207" s="19">
        <f t="shared" si="94"/>
        <v>53</v>
      </c>
      <c r="BD1207" s="55">
        <f t="shared" si="92"/>
        <v>0.83072426112374154</v>
      </c>
      <c r="BE1207" s="19">
        <f t="shared" si="93"/>
        <v>0.89415394608639176</v>
      </c>
      <c r="BF1207" s="19">
        <f t="shared" si="95"/>
        <v>0.99195842806105872</v>
      </c>
      <c r="BG1207" s="19">
        <f t="shared" si="96"/>
        <v>0.9948229944787268</v>
      </c>
    </row>
    <row r="1208" spans="1:59">
      <c r="A1208" s="24">
        <v>1207</v>
      </c>
      <c r="B1208" s="31">
        <v>2011075</v>
      </c>
      <c r="C1208" s="32" t="s">
        <v>1206</v>
      </c>
      <c r="D1208" s="21">
        <v>7</v>
      </c>
      <c r="E1208" s="22">
        <v>9</v>
      </c>
      <c r="F1208" s="22">
        <v>10</v>
      </c>
      <c r="G1208" s="22">
        <v>12</v>
      </c>
      <c r="H1208" s="22">
        <v>31</v>
      </c>
      <c r="I1208" s="22">
        <v>32</v>
      </c>
      <c r="J1208" s="23">
        <v>13</v>
      </c>
      <c r="Q1208" s="33"/>
      <c r="R1208" s="33"/>
      <c r="S1208" s="33"/>
      <c r="T1208" s="33"/>
      <c r="U1208" s="33"/>
      <c r="V1208" s="33"/>
      <c r="X1208" s="34"/>
      <c r="Y1208" s="33"/>
      <c r="Z1208" s="33"/>
      <c r="AA1208" s="33"/>
      <c r="AB1208" s="33"/>
      <c r="AC1208" s="35"/>
      <c r="AD1208" s="33"/>
      <c r="AE1208" s="33"/>
      <c r="AF1208" s="33"/>
      <c r="AG1208" s="33"/>
      <c r="AH1208" s="33"/>
      <c r="AI1208" s="33"/>
      <c r="AJ1208" s="36"/>
      <c r="AK1208" s="10">
        <v>5</v>
      </c>
      <c r="AL1208" s="11">
        <v>9</v>
      </c>
      <c r="AM1208" s="11">
        <v>11</v>
      </c>
      <c r="AN1208" s="11">
        <v>11</v>
      </c>
      <c r="AO1208" s="11">
        <v>17</v>
      </c>
      <c r="AP1208" s="11">
        <v>21</v>
      </c>
      <c r="AQ1208" s="11">
        <v>20</v>
      </c>
      <c r="AR1208" s="11">
        <v>21</v>
      </c>
      <c r="AS1208" s="11">
        <v>46</v>
      </c>
      <c r="AT1208" s="11">
        <v>41</v>
      </c>
      <c r="AU1208" s="11">
        <v>49</v>
      </c>
      <c r="AV1208" s="11">
        <v>45</v>
      </c>
      <c r="AW1208" s="12">
        <v>41</v>
      </c>
      <c r="AX1208" s="13">
        <v>53</v>
      </c>
      <c r="AY1208" s="13">
        <v>67</v>
      </c>
      <c r="AZ1208" s="13">
        <v>65</v>
      </c>
      <c r="BA1208" s="13">
        <v>63</v>
      </c>
      <c r="BB1208" s="14">
        <v>61</v>
      </c>
      <c r="BC1208" s="19">
        <f t="shared" si="94"/>
        <v>67</v>
      </c>
      <c r="BD1208" s="55">
        <f t="shared" si="92"/>
        <v>0.95758363104904187</v>
      </c>
      <c r="BE1208" s="19">
        <f t="shared" si="93"/>
        <v>0.91666125365378359</v>
      </c>
      <c r="BF1208" s="19">
        <f t="shared" si="95"/>
        <v>1.0148749594024034</v>
      </c>
      <c r="BG1208" s="19">
        <f t="shared" si="96"/>
        <v>0.99359532315686916</v>
      </c>
    </row>
    <row r="1209" spans="1:59">
      <c r="A1209" s="24">
        <v>1208</v>
      </c>
      <c r="B1209" s="31">
        <v>2011076</v>
      </c>
      <c r="C1209" s="32" t="s">
        <v>1207</v>
      </c>
      <c r="D1209" s="21">
        <v>6</v>
      </c>
      <c r="E1209" s="22">
        <v>19</v>
      </c>
      <c r="F1209" s="22">
        <v>21</v>
      </c>
      <c r="G1209" s="22">
        <v>26</v>
      </c>
      <c r="H1209" s="22">
        <v>32</v>
      </c>
      <c r="I1209" s="22">
        <v>33</v>
      </c>
      <c r="J1209" s="23">
        <v>13</v>
      </c>
      <c r="Q1209" s="33"/>
      <c r="R1209" s="33"/>
      <c r="S1209" s="33"/>
      <c r="T1209" s="33"/>
      <c r="U1209" s="33"/>
      <c r="V1209" s="33"/>
      <c r="X1209" s="34"/>
      <c r="Y1209" s="33"/>
      <c r="Z1209" s="33"/>
      <c r="AA1209" s="33"/>
      <c r="AB1209" s="33"/>
      <c r="AC1209" s="35"/>
      <c r="AD1209" s="33"/>
      <c r="AE1209" s="33"/>
      <c r="AF1209" s="33"/>
      <c r="AG1209" s="33"/>
      <c r="AH1209" s="33"/>
      <c r="AI1209" s="33"/>
      <c r="AJ1209" s="36"/>
      <c r="AK1209" s="10">
        <v>5</v>
      </c>
      <c r="AL1209" s="11">
        <v>9</v>
      </c>
      <c r="AM1209" s="11">
        <v>12</v>
      </c>
      <c r="AN1209" s="11">
        <v>11</v>
      </c>
      <c r="AO1209" s="11">
        <v>25</v>
      </c>
      <c r="AP1209" s="11">
        <v>17</v>
      </c>
      <c r="AQ1209" s="11">
        <v>29</v>
      </c>
      <c r="AR1209" s="11">
        <v>27</v>
      </c>
      <c r="AS1209" s="11">
        <v>38</v>
      </c>
      <c r="AT1209" s="11">
        <v>41</v>
      </c>
      <c r="AU1209" s="11">
        <v>33</v>
      </c>
      <c r="AV1209" s="11">
        <v>39</v>
      </c>
      <c r="AW1209" s="12">
        <v>32</v>
      </c>
      <c r="AX1209" s="13">
        <v>25</v>
      </c>
      <c r="AY1209" s="13">
        <v>52</v>
      </c>
      <c r="AZ1209" s="13">
        <v>47</v>
      </c>
      <c r="BA1209" s="13">
        <v>42</v>
      </c>
      <c r="BB1209" s="14">
        <v>57</v>
      </c>
      <c r="BC1209" s="19">
        <f t="shared" si="94"/>
        <v>52</v>
      </c>
      <c r="BD1209" s="55">
        <f t="shared" si="92"/>
        <v>0.9780448197466709</v>
      </c>
      <c r="BE1209" s="19">
        <f t="shared" si="93"/>
        <v>0.91666125365378359</v>
      </c>
      <c r="BF1209" s="19">
        <f t="shared" si="95"/>
        <v>1.0050535888275414</v>
      </c>
      <c r="BG1209" s="19">
        <f t="shared" si="96"/>
        <v>1.0025982461838259</v>
      </c>
    </row>
    <row r="1210" spans="1:59">
      <c r="A1210" s="24">
        <v>1209</v>
      </c>
      <c r="B1210" s="31">
        <v>2011077</v>
      </c>
      <c r="C1210" s="32" t="s">
        <v>1208</v>
      </c>
      <c r="D1210" s="21">
        <v>1</v>
      </c>
      <c r="E1210" s="22">
        <v>7</v>
      </c>
      <c r="F1210" s="22">
        <v>8</v>
      </c>
      <c r="G1210" s="22">
        <v>15</v>
      </c>
      <c r="H1210" s="22">
        <v>26</v>
      </c>
      <c r="I1210" s="22">
        <v>29</v>
      </c>
      <c r="J1210" s="23">
        <v>10</v>
      </c>
      <c r="Q1210" s="33"/>
      <c r="R1210" s="33"/>
      <c r="S1210" s="33"/>
      <c r="T1210" s="33"/>
      <c r="U1210" s="33"/>
      <c r="V1210" s="33"/>
      <c r="X1210" s="34"/>
      <c r="Y1210" s="33"/>
      <c r="Z1210" s="33"/>
      <c r="AA1210" s="33"/>
      <c r="AB1210" s="33"/>
      <c r="AC1210" s="35"/>
      <c r="AD1210" s="33"/>
      <c r="AE1210" s="33"/>
      <c r="AF1210" s="33"/>
      <c r="AG1210" s="33"/>
      <c r="AH1210" s="33"/>
      <c r="AI1210" s="33"/>
      <c r="AJ1210" s="36"/>
      <c r="AK1210" s="10">
        <v>8</v>
      </c>
      <c r="AL1210" s="11">
        <v>10</v>
      </c>
      <c r="AM1210" s="11">
        <v>11</v>
      </c>
      <c r="AN1210" s="11">
        <v>14</v>
      </c>
      <c r="AO1210" s="11">
        <v>9</v>
      </c>
      <c r="AP1210" s="11">
        <v>22</v>
      </c>
      <c r="AQ1210" s="11">
        <v>32</v>
      </c>
      <c r="AR1210" s="11">
        <v>36</v>
      </c>
      <c r="AS1210" s="11">
        <v>31</v>
      </c>
      <c r="AT1210" s="11">
        <v>26</v>
      </c>
      <c r="AU1210" s="11">
        <v>21</v>
      </c>
      <c r="AV1210" s="11">
        <v>30</v>
      </c>
      <c r="AW1210" s="12">
        <v>41</v>
      </c>
      <c r="AX1210" s="13">
        <v>54</v>
      </c>
      <c r="AY1210" s="13">
        <v>52</v>
      </c>
      <c r="AZ1210" s="13">
        <v>50</v>
      </c>
      <c r="BA1210" s="13">
        <v>48</v>
      </c>
      <c r="BB1210" s="14">
        <v>46</v>
      </c>
      <c r="BC1210" s="19">
        <f t="shared" si="94"/>
        <v>52</v>
      </c>
      <c r="BD1210" s="55">
        <f t="shared" si="92"/>
        <v>1.0312439103605067</v>
      </c>
      <c r="BE1210" s="19">
        <f t="shared" si="93"/>
        <v>0.9616758687885677</v>
      </c>
      <c r="BF1210" s="19">
        <f t="shared" si="95"/>
        <v>1.0148749594024034</v>
      </c>
      <c r="BG1210" s="19">
        <f t="shared" si="96"/>
        <v>1.0075089314712569</v>
      </c>
    </row>
    <row r="1211" spans="1:59">
      <c r="A1211" s="24">
        <v>1210</v>
      </c>
      <c r="B1211" s="31">
        <v>2011078</v>
      </c>
      <c r="C1211" s="32" t="s">
        <v>1209</v>
      </c>
      <c r="D1211" s="21">
        <v>3</v>
      </c>
      <c r="E1211" s="22">
        <v>5</v>
      </c>
      <c r="F1211" s="22">
        <v>13</v>
      </c>
      <c r="G1211" s="22">
        <v>20</v>
      </c>
      <c r="H1211" s="22">
        <v>22</v>
      </c>
      <c r="I1211" s="22">
        <v>29</v>
      </c>
      <c r="J1211" s="23">
        <v>9</v>
      </c>
      <c r="Q1211" s="33"/>
      <c r="R1211" s="33"/>
      <c r="S1211" s="33"/>
      <c r="T1211" s="33"/>
      <c r="U1211" s="33"/>
      <c r="V1211" s="33"/>
      <c r="X1211" s="34"/>
      <c r="Y1211" s="33"/>
      <c r="Z1211" s="33"/>
      <c r="AA1211" s="33"/>
      <c r="AB1211" s="33"/>
      <c r="AC1211" s="35"/>
      <c r="AD1211" s="33"/>
      <c r="AE1211" s="33"/>
      <c r="AF1211" s="33"/>
      <c r="AG1211" s="33"/>
      <c r="AH1211" s="33"/>
      <c r="AI1211" s="33"/>
      <c r="AJ1211" s="36"/>
      <c r="AK1211" s="10">
        <v>8</v>
      </c>
      <c r="AL1211" s="11">
        <v>8</v>
      </c>
      <c r="AM1211" s="11">
        <v>12</v>
      </c>
      <c r="AN1211" s="11">
        <v>20</v>
      </c>
      <c r="AO1211" s="11">
        <v>22</v>
      </c>
      <c r="AP1211" s="11">
        <v>28</v>
      </c>
      <c r="AQ1211" s="11">
        <v>20</v>
      </c>
      <c r="AR1211" s="11">
        <v>22</v>
      </c>
      <c r="AS1211" s="11">
        <v>26</v>
      </c>
      <c r="AT1211" s="11">
        <v>32</v>
      </c>
      <c r="AU1211" s="11">
        <v>27</v>
      </c>
      <c r="AV1211" s="11">
        <v>36</v>
      </c>
      <c r="AW1211" s="12">
        <v>47</v>
      </c>
      <c r="AX1211" s="13">
        <v>44</v>
      </c>
      <c r="AY1211" s="13">
        <v>41</v>
      </c>
      <c r="AZ1211" s="13">
        <v>38</v>
      </c>
      <c r="BA1211" s="13">
        <v>35</v>
      </c>
      <c r="BB1211" s="14">
        <v>32</v>
      </c>
      <c r="BC1211" s="19">
        <f t="shared" si="94"/>
        <v>41</v>
      </c>
      <c r="BD1211" s="55">
        <f t="shared" si="92"/>
        <v>1.0844430009743422</v>
      </c>
      <c r="BE1211" s="19">
        <f t="shared" si="93"/>
        <v>0.95553751217927907</v>
      </c>
      <c r="BF1211" s="19">
        <f t="shared" si="95"/>
        <v>1.008327379019162</v>
      </c>
      <c r="BG1211" s="19">
        <f t="shared" si="96"/>
        <v>1.0079181552452094</v>
      </c>
    </row>
    <row r="1212" spans="1:59">
      <c r="A1212" s="24">
        <v>1211</v>
      </c>
      <c r="B1212" s="31">
        <v>2011079</v>
      </c>
      <c r="C1212" s="32" t="s">
        <v>1210</v>
      </c>
      <c r="D1212" s="21">
        <v>3</v>
      </c>
      <c r="E1212" s="22">
        <v>14</v>
      </c>
      <c r="F1212" s="22">
        <v>15</v>
      </c>
      <c r="G1212" s="22">
        <v>16</v>
      </c>
      <c r="H1212" s="22">
        <v>24</v>
      </c>
      <c r="I1212" s="22">
        <v>29</v>
      </c>
      <c r="J1212" s="23">
        <v>5</v>
      </c>
      <c r="Q1212" s="33"/>
      <c r="R1212" s="33"/>
      <c r="S1212" s="33"/>
      <c r="T1212" s="33"/>
      <c r="U1212" s="33"/>
      <c r="V1212" s="33"/>
      <c r="X1212" s="34"/>
      <c r="Y1212" s="33"/>
      <c r="Z1212" s="33"/>
      <c r="AA1212" s="33"/>
      <c r="AB1212" s="33"/>
      <c r="AC1212" s="35"/>
      <c r="AD1212" s="33"/>
      <c r="AE1212" s="33"/>
      <c r="AF1212" s="33"/>
      <c r="AG1212" s="33"/>
      <c r="AH1212" s="33"/>
      <c r="AI1212" s="33"/>
      <c r="AJ1212" s="36"/>
      <c r="AK1212" s="10">
        <v>5</v>
      </c>
      <c r="AL1212" s="11">
        <v>9</v>
      </c>
      <c r="AM1212" s="11">
        <v>16</v>
      </c>
      <c r="AN1212" s="11">
        <v>17</v>
      </c>
      <c r="AO1212" s="11">
        <v>10</v>
      </c>
      <c r="AP1212" s="11">
        <v>21</v>
      </c>
      <c r="AQ1212" s="11">
        <v>29</v>
      </c>
      <c r="AR1212" s="11">
        <v>31</v>
      </c>
      <c r="AS1212" s="11">
        <v>24</v>
      </c>
      <c r="AT1212" s="11">
        <v>17</v>
      </c>
      <c r="AU1212" s="11">
        <v>23</v>
      </c>
      <c r="AV1212" s="11">
        <v>17</v>
      </c>
      <c r="AW1212" s="12">
        <v>41</v>
      </c>
      <c r="AX1212" s="13">
        <v>53</v>
      </c>
      <c r="AY1212" s="13">
        <v>67</v>
      </c>
      <c r="AZ1212" s="13">
        <v>65</v>
      </c>
      <c r="BA1212" s="13">
        <v>63</v>
      </c>
      <c r="BB1212" s="14">
        <v>61</v>
      </c>
      <c r="BC1212" s="19">
        <f t="shared" si="94"/>
        <v>67</v>
      </c>
      <c r="BD1212" s="55">
        <f t="shared" si="92"/>
        <v>1.1417343293277038</v>
      </c>
      <c r="BE1212" s="19">
        <f t="shared" si="93"/>
        <v>0.98622929522572267</v>
      </c>
      <c r="BF1212" s="19">
        <f t="shared" si="95"/>
        <v>1.0173303020461189</v>
      </c>
      <c r="BG1212" s="19">
        <f t="shared" si="96"/>
        <v>1.0185579733679766</v>
      </c>
    </row>
    <row r="1213" spans="1:59">
      <c r="A1213" s="24">
        <v>1212</v>
      </c>
      <c r="B1213" s="31">
        <v>2011080</v>
      </c>
      <c r="C1213" s="32" t="s">
        <v>1211</v>
      </c>
      <c r="D1213" s="21">
        <v>2</v>
      </c>
      <c r="E1213" s="22">
        <v>7</v>
      </c>
      <c r="F1213" s="22">
        <v>9</v>
      </c>
      <c r="G1213" s="22">
        <v>25</v>
      </c>
      <c r="H1213" s="22">
        <v>31</v>
      </c>
      <c r="I1213" s="22">
        <v>32</v>
      </c>
      <c r="J1213" s="23">
        <v>9</v>
      </c>
      <c r="Q1213" s="33"/>
      <c r="R1213" s="33"/>
      <c r="S1213" s="33"/>
      <c r="T1213" s="33"/>
      <c r="U1213" s="33"/>
      <c r="V1213" s="33"/>
      <c r="X1213" s="34"/>
      <c r="Y1213" s="33"/>
      <c r="Z1213" s="33"/>
      <c r="AA1213" s="33"/>
      <c r="AB1213" s="33"/>
      <c r="AC1213" s="35"/>
      <c r="AD1213" s="33"/>
      <c r="AE1213" s="33"/>
      <c r="AF1213" s="33"/>
      <c r="AG1213" s="33"/>
      <c r="AH1213" s="33"/>
      <c r="AI1213" s="33"/>
      <c r="AJ1213" s="36"/>
      <c r="AK1213" s="10">
        <v>7</v>
      </c>
      <c r="AL1213" s="11">
        <v>10</v>
      </c>
      <c r="AM1213" s="11">
        <v>11</v>
      </c>
      <c r="AN1213" s="11">
        <v>10</v>
      </c>
      <c r="AO1213" s="11">
        <v>15</v>
      </c>
      <c r="AP1213" s="11">
        <v>18</v>
      </c>
      <c r="AQ1213" s="11">
        <v>25</v>
      </c>
      <c r="AR1213" s="11">
        <v>26</v>
      </c>
      <c r="AS1213" s="11">
        <v>40</v>
      </c>
      <c r="AT1213" s="11">
        <v>34</v>
      </c>
      <c r="AU1213" s="11">
        <v>41</v>
      </c>
      <c r="AV1213" s="11">
        <v>36</v>
      </c>
      <c r="AW1213" s="12">
        <v>31</v>
      </c>
      <c r="AX1213" s="13">
        <v>42</v>
      </c>
      <c r="AY1213" s="13">
        <v>55</v>
      </c>
      <c r="AZ1213" s="13">
        <v>52</v>
      </c>
      <c r="BA1213" s="13">
        <v>49</v>
      </c>
      <c r="BB1213" s="14">
        <v>46</v>
      </c>
      <c r="BC1213" s="19">
        <f t="shared" si="94"/>
        <v>55</v>
      </c>
      <c r="BD1213" s="55">
        <f t="shared" si="92"/>
        <v>1.0926274764533939</v>
      </c>
      <c r="BE1213" s="19">
        <f t="shared" si="93"/>
        <v>1.0251055537512179</v>
      </c>
      <c r="BF1213" s="19">
        <f t="shared" si="95"/>
        <v>1.0099642741149724</v>
      </c>
      <c r="BG1213" s="19">
        <f t="shared" si="96"/>
        <v>1.023059434881455</v>
      </c>
    </row>
    <row r="1214" spans="1:59">
      <c r="A1214" s="24">
        <v>1213</v>
      </c>
      <c r="B1214" s="31">
        <v>2011081</v>
      </c>
      <c r="C1214" s="32" t="s">
        <v>1212</v>
      </c>
      <c r="D1214" s="21">
        <v>6</v>
      </c>
      <c r="E1214" s="22">
        <v>14</v>
      </c>
      <c r="F1214" s="22">
        <v>19</v>
      </c>
      <c r="G1214" s="22">
        <v>23</v>
      </c>
      <c r="H1214" s="22">
        <v>25</v>
      </c>
      <c r="I1214" s="22">
        <v>32</v>
      </c>
      <c r="J1214" s="23">
        <v>12</v>
      </c>
      <c r="Q1214" s="33"/>
      <c r="R1214" s="33"/>
      <c r="S1214" s="33"/>
      <c r="T1214" s="33"/>
      <c r="U1214" s="33"/>
      <c r="V1214" s="33"/>
      <c r="X1214" s="34"/>
      <c r="Y1214" s="33"/>
      <c r="Z1214" s="33"/>
      <c r="AA1214" s="33"/>
      <c r="AB1214" s="33"/>
      <c r="AC1214" s="35"/>
      <c r="AD1214" s="33"/>
      <c r="AE1214" s="33"/>
      <c r="AF1214" s="33"/>
      <c r="AG1214" s="33"/>
      <c r="AH1214" s="33"/>
      <c r="AI1214" s="33"/>
      <c r="AJ1214" s="36"/>
      <c r="AK1214" s="10">
        <v>8</v>
      </c>
      <c r="AL1214" s="11">
        <v>11</v>
      </c>
      <c r="AM1214" s="11">
        <v>14</v>
      </c>
      <c r="AN1214" s="11">
        <v>11</v>
      </c>
      <c r="AO1214" s="11">
        <v>21</v>
      </c>
      <c r="AP1214" s="11">
        <v>23</v>
      </c>
      <c r="AQ1214" s="11">
        <v>29</v>
      </c>
      <c r="AR1214" s="11">
        <v>29</v>
      </c>
      <c r="AS1214" s="11">
        <v>31</v>
      </c>
      <c r="AT1214" s="11">
        <v>35</v>
      </c>
      <c r="AU1214" s="11">
        <v>41</v>
      </c>
      <c r="AV1214" s="11">
        <v>35</v>
      </c>
      <c r="AW1214" s="12">
        <v>44</v>
      </c>
      <c r="AX1214" s="13">
        <v>39</v>
      </c>
      <c r="AY1214" s="13">
        <v>51</v>
      </c>
      <c r="AZ1214" s="13">
        <v>47</v>
      </c>
      <c r="BA1214" s="13">
        <v>43</v>
      </c>
      <c r="BB1214" s="14">
        <v>59</v>
      </c>
      <c r="BC1214" s="19">
        <f t="shared" si="94"/>
        <v>51</v>
      </c>
      <c r="BD1214" s="55">
        <f t="shared" si="92"/>
        <v>1.0885352387138683</v>
      </c>
      <c r="BE1214" s="19">
        <f t="shared" si="93"/>
        <v>1.0332900292302696</v>
      </c>
      <c r="BF1214" s="19">
        <f t="shared" si="95"/>
        <v>1.0124196167586879</v>
      </c>
      <c r="BG1214" s="19">
        <f t="shared" si="96"/>
        <v>1.0189671971419292</v>
      </c>
    </row>
    <row r="1215" spans="1:59">
      <c r="A1215" s="24">
        <v>1214</v>
      </c>
      <c r="B1215" s="31">
        <v>2011082</v>
      </c>
      <c r="C1215" s="32" t="s">
        <v>1213</v>
      </c>
      <c r="D1215" s="21">
        <v>7</v>
      </c>
      <c r="E1215" s="22">
        <v>16</v>
      </c>
      <c r="F1215" s="22">
        <v>17</v>
      </c>
      <c r="G1215" s="22">
        <v>20</v>
      </c>
      <c r="H1215" s="22">
        <v>25</v>
      </c>
      <c r="I1215" s="22">
        <v>26</v>
      </c>
      <c r="J1215" s="23">
        <v>4</v>
      </c>
      <c r="Q1215" s="33"/>
      <c r="R1215" s="33"/>
      <c r="S1215" s="33"/>
      <c r="T1215" s="33"/>
      <c r="U1215" s="33"/>
      <c r="V1215" s="33"/>
      <c r="X1215" s="34"/>
      <c r="Y1215" s="33"/>
      <c r="Z1215" s="33"/>
      <c r="AA1215" s="33"/>
      <c r="AB1215" s="33"/>
      <c r="AC1215" s="35"/>
      <c r="AD1215" s="33"/>
      <c r="AE1215" s="33"/>
      <c r="AF1215" s="33"/>
      <c r="AG1215" s="33"/>
      <c r="AH1215" s="33"/>
      <c r="AI1215" s="33"/>
      <c r="AJ1215" s="36"/>
      <c r="AK1215" s="10">
        <v>9</v>
      </c>
      <c r="AL1215" s="11">
        <v>7</v>
      </c>
      <c r="AM1215" s="11">
        <v>6</v>
      </c>
      <c r="AN1215" s="11">
        <v>15</v>
      </c>
      <c r="AO1215" s="11">
        <v>20</v>
      </c>
      <c r="AP1215" s="11">
        <v>15</v>
      </c>
      <c r="AQ1215" s="11">
        <v>39</v>
      </c>
      <c r="AR1215" s="11">
        <v>31</v>
      </c>
      <c r="AS1215" s="11">
        <v>34</v>
      </c>
      <c r="AT1215" s="11">
        <v>27</v>
      </c>
      <c r="AU1215" s="11">
        <v>33</v>
      </c>
      <c r="AV1215" s="11">
        <v>41</v>
      </c>
      <c r="AW1215" s="12">
        <v>36</v>
      </c>
      <c r="AX1215" s="13">
        <v>31</v>
      </c>
      <c r="AY1215" s="13">
        <v>43</v>
      </c>
      <c r="AZ1215" s="13">
        <v>57</v>
      </c>
      <c r="BA1215" s="13">
        <v>54</v>
      </c>
      <c r="BB1215" s="14">
        <v>51</v>
      </c>
      <c r="BC1215" s="19">
        <f t="shared" si="94"/>
        <v>43</v>
      </c>
      <c r="BD1215" s="55">
        <f t="shared" si="92"/>
        <v>1.0517050990581358</v>
      </c>
      <c r="BE1215" s="19">
        <f t="shared" si="93"/>
        <v>1.0414745047093212</v>
      </c>
      <c r="BF1215" s="19">
        <f t="shared" si="95"/>
        <v>1.013238064306593</v>
      </c>
      <c r="BG1215" s="19">
        <f t="shared" si="96"/>
        <v>1.013238064306593</v>
      </c>
    </row>
    <row r="1216" spans="1:59">
      <c r="A1216" s="24">
        <v>1215</v>
      </c>
      <c r="B1216" s="31">
        <v>2011083</v>
      </c>
      <c r="C1216" s="32" t="s">
        <v>1214</v>
      </c>
      <c r="D1216" s="21">
        <v>7</v>
      </c>
      <c r="E1216" s="22">
        <v>16</v>
      </c>
      <c r="F1216" s="22">
        <v>18</v>
      </c>
      <c r="G1216" s="22">
        <v>24</v>
      </c>
      <c r="H1216" s="22">
        <v>28</v>
      </c>
      <c r="I1216" s="22">
        <v>29</v>
      </c>
      <c r="J1216" s="23">
        <v>6</v>
      </c>
      <c r="Q1216" s="33"/>
      <c r="R1216" s="33"/>
      <c r="S1216" s="33"/>
      <c r="T1216" s="33"/>
      <c r="U1216" s="33"/>
      <c r="V1216" s="33"/>
      <c r="X1216" s="34"/>
      <c r="Y1216" s="33"/>
      <c r="Z1216" s="33"/>
      <c r="AA1216" s="33"/>
      <c r="AB1216" s="33"/>
      <c r="AC1216" s="35"/>
      <c r="AD1216" s="33"/>
      <c r="AE1216" s="33"/>
      <c r="AF1216" s="33"/>
      <c r="AG1216" s="33"/>
      <c r="AH1216" s="33"/>
      <c r="AI1216" s="33"/>
      <c r="AJ1216" s="36"/>
      <c r="AK1216" s="10">
        <v>5</v>
      </c>
      <c r="AL1216" s="11">
        <v>6</v>
      </c>
      <c r="AM1216" s="11">
        <v>17</v>
      </c>
      <c r="AN1216" s="11">
        <v>14</v>
      </c>
      <c r="AO1216" s="11">
        <v>10</v>
      </c>
      <c r="AP1216" s="11">
        <v>18</v>
      </c>
      <c r="AQ1216" s="11">
        <v>23</v>
      </c>
      <c r="AR1216" s="11">
        <v>42</v>
      </c>
      <c r="AS1216" s="11">
        <v>34</v>
      </c>
      <c r="AT1216" s="11">
        <v>26</v>
      </c>
      <c r="AU1216" s="11">
        <v>31</v>
      </c>
      <c r="AV1216" s="11">
        <v>24</v>
      </c>
      <c r="AW1216" s="12">
        <v>47</v>
      </c>
      <c r="AX1216" s="13">
        <v>42</v>
      </c>
      <c r="AY1216" s="13">
        <v>54</v>
      </c>
      <c r="AZ1216" s="13">
        <v>50</v>
      </c>
      <c r="BA1216" s="13">
        <v>65</v>
      </c>
      <c r="BB1216" s="14">
        <v>62</v>
      </c>
      <c r="BC1216" s="19">
        <f t="shared" si="94"/>
        <v>54</v>
      </c>
      <c r="BD1216" s="55">
        <f t="shared" si="92"/>
        <v>1.1049041896719713</v>
      </c>
      <c r="BE1216" s="19">
        <f t="shared" si="93"/>
        <v>1.0946735953231568</v>
      </c>
      <c r="BF1216" s="19">
        <f t="shared" si="95"/>
        <v>1.0107827216628775</v>
      </c>
      <c r="BG1216" s="19">
        <f t="shared" si="96"/>
        <v>1.0152841831763559</v>
      </c>
    </row>
    <row r="1217" spans="1:59">
      <c r="A1217" s="24">
        <v>1216</v>
      </c>
      <c r="B1217" s="31">
        <v>2011084</v>
      </c>
      <c r="C1217" s="32" t="s">
        <v>1215</v>
      </c>
      <c r="D1217" s="21">
        <v>9</v>
      </c>
      <c r="E1217" s="22">
        <v>10</v>
      </c>
      <c r="F1217" s="22">
        <v>12</v>
      </c>
      <c r="G1217" s="22">
        <v>16</v>
      </c>
      <c r="H1217" s="22">
        <v>18</v>
      </c>
      <c r="I1217" s="22">
        <v>32</v>
      </c>
      <c r="J1217" s="23">
        <v>15</v>
      </c>
      <c r="Q1217" s="33"/>
      <c r="R1217" s="33"/>
      <c r="S1217" s="33"/>
      <c r="T1217" s="33"/>
      <c r="U1217" s="33"/>
      <c r="V1217" s="33"/>
      <c r="X1217" s="34"/>
      <c r="Y1217" s="33"/>
      <c r="Z1217" s="33"/>
      <c r="AA1217" s="33"/>
      <c r="AB1217" s="33"/>
      <c r="AC1217" s="35"/>
      <c r="AD1217" s="33"/>
      <c r="AE1217" s="33"/>
      <c r="AF1217" s="33"/>
      <c r="AG1217" s="33"/>
      <c r="AH1217" s="33"/>
      <c r="AI1217" s="33"/>
      <c r="AJ1217" s="36"/>
      <c r="AK1217" s="10">
        <v>4</v>
      </c>
      <c r="AL1217" s="11">
        <v>5</v>
      </c>
      <c r="AM1217" s="11">
        <v>12</v>
      </c>
      <c r="AN1217" s="11">
        <v>13</v>
      </c>
      <c r="AO1217" s="11">
        <v>20</v>
      </c>
      <c r="AP1217" s="11">
        <v>9</v>
      </c>
      <c r="AQ1217" s="11">
        <v>16</v>
      </c>
      <c r="AR1217" s="11">
        <v>27</v>
      </c>
      <c r="AS1217" s="11">
        <v>42</v>
      </c>
      <c r="AT1217" s="11">
        <v>37</v>
      </c>
      <c r="AU1217" s="11">
        <v>45</v>
      </c>
      <c r="AV1217" s="11">
        <v>41</v>
      </c>
      <c r="AW1217" s="12">
        <v>37</v>
      </c>
      <c r="AX1217" s="13">
        <v>33</v>
      </c>
      <c r="AY1217" s="13">
        <v>63</v>
      </c>
      <c r="AZ1217" s="13">
        <v>61</v>
      </c>
      <c r="BA1217" s="13">
        <v>78</v>
      </c>
      <c r="BB1217" s="14">
        <v>77</v>
      </c>
      <c r="BC1217" s="19">
        <f t="shared" si="94"/>
        <v>63</v>
      </c>
      <c r="BD1217" s="55">
        <f t="shared" si="92"/>
        <v>1.0885352387138683</v>
      </c>
      <c r="BE1217" s="19">
        <f t="shared" si="93"/>
        <v>1.1151347840207859</v>
      </c>
      <c r="BF1217" s="19">
        <f t="shared" si="95"/>
        <v>1.0066904839233517</v>
      </c>
      <c r="BG1217" s="19">
        <f t="shared" si="96"/>
        <v>1.0206040922377395</v>
      </c>
    </row>
    <row r="1218" spans="1:59">
      <c r="A1218" s="24">
        <v>1217</v>
      </c>
      <c r="B1218" s="31">
        <v>2011085</v>
      </c>
      <c r="C1218" s="32" t="s">
        <v>1216</v>
      </c>
      <c r="D1218" s="21">
        <v>3</v>
      </c>
      <c r="E1218" s="22">
        <v>6</v>
      </c>
      <c r="F1218" s="22">
        <v>11</v>
      </c>
      <c r="G1218" s="22">
        <v>21</v>
      </c>
      <c r="H1218" s="22">
        <v>24</v>
      </c>
      <c r="I1218" s="22">
        <v>31</v>
      </c>
      <c r="J1218" s="23">
        <v>10</v>
      </c>
      <c r="Q1218" s="33"/>
      <c r="R1218" s="33"/>
      <c r="S1218" s="33"/>
      <c r="T1218" s="33"/>
      <c r="U1218" s="33"/>
      <c r="V1218" s="33"/>
      <c r="X1218" s="34"/>
      <c r="Y1218" s="33"/>
      <c r="Z1218" s="33"/>
      <c r="AA1218" s="33"/>
      <c r="AB1218" s="33"/>
      <c r="AC1218" s="35"/>
      <c r="AD1218" s="33"/>
      <c r="AE1218" s="33"/>
      <c r="AF1218" s="33"/>
      <c r="AG1218" s="33"/>
      <c r="AH1218" s="33"/>
      <c r="AI1218" s="33"/>
      <c r="AJ1218" s="36"/>
      <c r="AK1218" s="10">
        <v>3</v>
      </c>
      <c r="AL1218" s="11">
        <v>12</v>
      </c>
      <c r="AM1218" s="11">
        <v>11</v>
      </c>
      <c r="AN1218" s="11">
        <v>12</v>
      </c>
      <c r="AO1218" s="11">
        <v>19</v>
      </c>
      <c r="AP1218" s="11">
        <v>24</v>
      </c>
      <c r="AQ1218" s="11">
        <v>24</v>
      </c>
      <c r="AR1218" s="11">
        <v>16</v>
      </c>
      <c r="AS1218" s="11">
        <v>30</v>
      </c>
      <c r="AT1218" s="11">
        <v>36</v>
      </c>
      <c r="AU1218" s="11">
        <v>44</v>
      </c>
      <c r="AV1218" s="11">
        <v>40</v>
      </c>
      <c r="AW1218" s="12">
        <v>36</v>
      </c>
      <c r="AX1218" s="13">
        <v>48</v>
      </c>
      <c r="AY1218" s="13">
        <v>45</v>
      </c>
      <c r="AZ1218" s="13">
        <v>42</v>
      </c>
      <c r="BA1218" s="13">
        <v>39</v>
      </c>
      <c r="BB1218" s="14">
        <v>36</v>
      </c>
      <c r="BC1218" s="19">
        <f t="shared" si="94"/>
        <v>45</v>
      </c>
      <c r="BD1218" s="55">
        <f t="shared" si="92"/>
        <v>1.04761286131861</v>
      </c>
      <c r="BE1218" s="19">
        <f t="shared" si="93"/>
        <v>1.0701201688860018</v>
      </c>
      <c r="BF1218" s="19">
        <f t="shared" si="95"/>
        <v>0.99277687560896399</v>
      </c>
      <c r="BG1218" s="19">
        <f t="shared" si="96"/>
        <v>1.0165118544982137</v>
      </c>
    </row>
    <row r="1219" spans="1:59">
      <c r="A1219" s="24">
        <v>1218</v>
      </c>
      <c r="B1219" s="31">
        <v>2011086</v>
      </c>
      <c r="C1219" s="32" t="s">
        <v>1217</v>
      </c>
      <c r="D1219" s="21">
        <v>6</v>
      </c>
      <c r="E1219" s="22">
        <v>7</v>
      </c>
      <c r="F1219" s="22">
        <v>9</v>
      </c>
      <c r="G1219" s="22">
        <v>12</v>
      </c>
      <c r="H1219" s="22">
        <v>17</v>
      </c>
      <c r="I1219" s="22">
        <v>24</v>
      </c>
      <c r="J1219" s="23">
        <v>9</v>
      </c>
      <c r="Q1219" s="33"/>
      <c r="R1219" s="33"/>
      <c r="S1219" s="33"/>
      <c r="T1219" s="33"/>
      <c r="U1219" s="33"/>
      <c r="V1219" s="33"/>
      <c r="X1219" s="34"/>
      <c r="Y1219" s="33"/>
      <c r="Z1219" s="33"/>
      <c r="AA1219" s="33"/>
      <c r="AB1219" s="33"/>
      <c r="AC1219" s="35"/>
      <c r="AD1219" s="33"/>
      <c r="AE1219" s="33"/>
      <c r="AF1219" s="33"/>
      <c r="AG1219" s="33"/>
      <c r="AH1219" s="33"/>
      <c r="AI1219" s="33"/>
      <c r="AJ1219" s="36"/>
      <c r="AK1219" s="10">
        <v>3</v>
      </c>
      <c r="AL1219" s="11">
        <v>7</v>
      </c>
      <c r="AM1219" s="11">
        <v>15</v>
      </c>
      <c r="AN1219" s="11">
        <v>9</v>
      </c>
      <c r="AO1219" s="11">
        <v>19</v>
      </c>
      <c r="AP1219" s="11">
        <v>19</v>
      </c>
      <c r="AQ1219" s="11">
        <v>30</v>
      </c>
      <c r="AR1219" s="11">
        <v>35</v>
      </c>
      <c r="AS1219" s="11">
        <v>31</v>
      </c>
      <c r="AT1219" s="11">
        <v>27</v>
      </c>
      <c r="AU1219" s="11">
        <v>49</v>
      </c>
      <c r="AV1219" s="11">
        <v>47</v>
      </c>
      <c r="AW1219" s="12">
        <v>45</v>
      </c>
      <c r="AX1219" s="13">
        <v>43</v>
      </c>
      <c r="AY1219" s="13">
        <v>41</v>
      </c>
      <c r="AZ1219" s="13">
        <v>57</v>
      </c>
      <c r="BA1219" s="13">
        <v>56</v>
      </c>
      <c r="BB1219" s="14">
        <v>55</v>
      </c>
      <c r="BC1219" s="19">
        <f t="shared" si="94"/>
        <v>41</v>
      </c>
      <c r="BD1219" s="55">
        <f t="shared" si="92"/>
        <v>1.0066904839233517</v>
      </c>
      <c r="BE1219" s="19">
        <f t="shared" si="93"/>
        <v>1.04761286131861</v>
      </c>
      <c r="BF1219" s="19">
        <f t="shared" si="95"/>
        <v>1.0001429035401104</v>
      </c>
      <c r="BG1219" s="19">
        <f t="shared" si="96"/>
        <v>1.0161026307242611</v>
      </c>
    </row>
    <row r="1220" spans="1:59">
      <c r="A1220" s="24">
        <v>1219</v>
      </c>
      <c r="B1220" s="31">
        <v>2011087</v>
      </c>
      <c r="C1220" s="32" t="s">
        <v>1218</v>
      </c>
      <c r="D1220" s="21">
        <v>2</v>
      </c>
      <c r="E1220" s="22">
        <v>3</v>
      </c>
      <c r="F1220" s="22">
        <v>4</v>
      </c>
      <c r="G1220" s="22">
        <v>5</v>
      </c>
      <c r="H1220" s="22">
        <v>18</v>
      </c>
      <c r="I1220" s="22">
        <v>28</v>
      </c>
      <c r="J1220" s="23">
        <v>1</v>
      </c>
      <c r="Q1220" s="33"/>
      <c r="R1220" s="33"/>
      <c r="S1220" s="33"/>
      <c r="T1220" s="33"/>
      <c r="U1220" s="33"/>
      <c r="V1220" s="33"/>
      <c r="X1220" s="34"/>
      <c r="Y1220" s="33"/>
      <c r="Z1220" s="33"/>
      <c r="AA1220" s="33"/>
      <c r="AB1220" s="33"/>
      <c r="AC1220" s="35"/>
      <c r="AD1220" s="33"/>
      <c r="AE1220" s="33"/>
      <c r="AF1220" s="33"/>
      <c r="AG1220" s="33"/>
      <c r="AH1220" s="33"/>
      <c r="AI1220" s="33"/>
      <c r="AJ1220" s="36"/>
      <c r="AK1220" s="10">
        <v>6</v>
      </c>
      <c r="AL1220" s="11">
        <v>8</v>
      </c>
      <c r="AM1220" s="11">
        <v>15</v>
      </c>
      <c r="AN1220" s="11">
        <v>18</v>
      </c>
      <c r="AO1220" s="11">
        <v>18</v>
      </c>
      <c r="AP1220" s="11">
        <v>20</v>
      </c>
      <c r="AQ1220" s="11">
        <v>15</v>
      </c>
      <c r="AR1220" s="11">
        <v>30</v>
      </c>
      <c r="AS1220" s="11">
        <v>27</v>
      </c>
      <c r="AT1220" s="11">
        <v>24</v>
      </c>
      <c r="AU1220" s="11">
        <v>21</v>
      </c>
      <c r="AV1220" s="11">
        <v>18</v>
      </c>
      <c r="AW1220" s="12">
        <v>30</v>
      </c>
      <c r="AX1220" s="13">
        <v>28</v>
      </c>
      <c r="AY1220" s="13">
        <v>26</v>
      </c>
      <c r="AZ1220" s="13">
        <v>24</v>
      </c>
      <c r="BA1220" s="13">
        <v>41</v>
      </c>
      <c r="BB1220" s="14">
        <v>40</v>
      </c>
      <c r="BC1220" s="19">
        <f t="shared" si="94"/>
        <v>26</v>
      </c>
      <c r="BD1220" s="55">
        <f t="shared" si="92"/>
        <v>0.93712244235141273</v>
      </c>
      <c r="BE1220" s="19">
        <f t="shared" si="93"/>
        <v>0.99441377070477432</v>
      </c>
      <c r="BF1220" s="19">
        <f t="shared" si="95"/>
        <v>0.97558947710295552</v>
      </c>
      <c r="BG1220" s="19">
        <f t="shared" si="96"/>
        <v>1.0177395258200714</v>
      </c>
    </row>
    <row r="1221" spans="1:59">
      <c r="A1221" s="24">
        <v>1220</v>
      </c>
      <c r="B1221" s="31">
        <v>2011088</v>
      </c>
      <c r="C1221" s="32" t="s">
        <v>1219</v>
      </c>
      <c r="D1221" s="21">
        <v>3</v>
      </c>
      <c r="E1221" s="22">
        <v>9</v>
      </c>
      <c r="F1221" s="22">
        <v>17</v>
      </c>
      <c r="G1221" s="22">
        <v>20</v>
      </c>
      <c r="H1221" s="22">
        <v>21</v>
      </c>
      <c r="I1221" s="22">
        <v>29</v>
      </c>
      <c r="J1221" s="23">
        <v>4</v>
      </c>
      <c r="Q1221" s="33"/>
      <c r="R1221" s="33"/>
      <c r="S1221" s="33"/>
      <c r="T1221" s="33"/>
      <c r="U1221" s="33"/>
      <c r="V1221" s="33"/>
      <c r="X1221" s="34"/>
      <c r="Y1221" s="33"/>
      <c r="Z1221" s="33"/>
      <c r="AA1221" s="33"/>
      <c r="AB1221" s="33"/>
      <c r="AC1221" s="35"/>
      <c r="AD1221" s="33"/>
      <c r="AE1221" s="33"/>
      <c r="AF1221" s="33"/>
      <c r="AG1221" s="33"/>
      <c r="AH1221" s="33"/>
      <c r="AI1221" s="33"/>
      <c r="AJ1221" s="36"/>
      <c r="AK1221" s="10">
        <v>6</v>
      </c>
      <c r="AL1221" s="11">
        <v>7</v>
      </c>
      <c r="AM1221" s="11">
        <v>14</v>
      </c>
      <c r="AN1221" s="11">
        <v>21</v>
      </c>
      <c r="AO1221" s="11">
        <v>15</v>
      </c>
      <c r="AP1221" s="11">
        <v>19</v>
      </c>
      <c r="AQ1221" s="11">
        <v>18</v>
      </c>
      <c r="AR1221" s="11">
        <v>29</v>
      </c>
      <c r="AS1221" s="11">
        <v>44</v>
      </c>
      <c r="AT1221" s="11">
        <v>39</v>
      </c>
      <c r="AU1221" s="11">
        <v>34</v>
      </c>
      <c r="AV1221" s="11">
        <v>29</v>
      </c>
      <c r="AW1221" s="12">
        <v>39</v>
      </c>
      <c r="AX1221" s="13">
        <v>35</v>
      </c>
      <c r="AY1221" s="13">
        <v>31</v>
      </c>
      <c r="AZ1221" s="13">
        <v>45</v>
      </c>
      <c r="BA1221" s="13">
        <v>42</v>
      </c>
      <c r="BB1221" s="14">
        <v>39</v>
      </c>
      <c r="BC1221" s="19">
        <f t="shared" si="94"/>
        <v>31</v>
      </c>
      <c r="BD1221" s="55">
        <f t="shared" si="92"/>
        <v>0.84300097434231902</v>
      </c>
      <c r="BE1221" s="19">
        <f t="shared" si="93"/>
        <v>0.97395258200714518</v>
      </c>
      <c r="BF1221" s="19">
        <f t="shared" si="95"/>
        <v>0.96740500162390386</v>
      </c>
      <c r="BG1221" s="19">
        <f t="shared" si="96"/>
        <v>1.0116011692107827</v>
      </c>
    </row>
    <row r="1222" spans="1:59">
      <c r="A1222" s="24">
        <v>1221</v>
      </c>
      <c r="B1222" s="31">
        <v>2011089</v>
      </c>
      <c r="C1222" s="32" t="s">
        <v>1220</v>
      </c>
      <c r="D1222" s="21">
        <v>1</v>
      </c>
      <c r="E1222" s="22">
        <v>2</v>
      </c>
      <c r="F1222" s="22">
        <v>11</v>
      </c>
      <c r="G1222" s="22">
        <v>24</v>
      </c>
      <c r="H1222" s="22">
        <v>29</v>
      </c>
      <c r="I1222" s="22">
        <v>30</v>
      </c>
      <c r="J1222" s="23">
        <v>12</v>
      </c>
      <c r="Q1222" s="33"/>
      <c r="R1222" s="33"/>
      <c r="S1222" s="33"/>
      <c r="T1222" s="33"/>
      <c r="U1222" s="33"/>
      <c r="V1222" s="33"/>
      <c r="X1222" s="34"/>
      <c r="Y1222" s="33"/>
      <c r="Z1222" s="33"/>
      <c r="AA1222" s="33"/>
      <c r="AB1222" s="33"/>
      <c r="AC1222" s="35"/>
      <c r="AD1222" s="33"/>
      <c r="AE1222" s="33"/>
      <c r="AF1222" s="33"/>
      <c r="AG1222" s="33"/>
      <c r="AH1222" s="33"/>
      <c r="AI1222" s="33"/>
      <c r="AJ1222" s="36"/>
      <c r="AK1222" s="10">
        <v>7</v>
      </c>
      <c r="AL1222" s="11">
        <v>9</v>
      </c>
      <c r="AM1222" s="11">
        <v>12</v>
      </c>
      <c r="AN1222" s="11">
        <v>13</v>
      </c>
      <c r="AO1222" s="11">
        <v>13</v>
      </c>
      <c r="AP1222" s="11">
        <v>17</v>
      </c>
      <c r="AQ1222" s="11">
        <v>16</v>
      </c>
      <c r="AR1222" s="11">
        <v>17</v>
      </c>
      <c r="AS1222" s="11">
        <v>20</v>
      </c>
      <c r="AT1222" s="11">
        <v>25</v>
      </c>
      <c r="AU1222" s="11">
        <v>32</v>
      </c>
      <c r="AV1222" s="11">
        <v>27</v>
      </c>
      <c r="AW1222" s="12">
        <v>37</v>
      </c>
      <c r="AX1222" s="13">
        <v>49</v>
      </c>
      <c r="AY1222" s="13">
        <v>46</v>
      </c>
      <c r="AZ1222" s="13">
        <v>43</v>
      </c>
      <c r="BA1222" s="13">
        <v>40</v>
      </c>
      <c r="BB1222" s="14">
        <v>37</v>
      </c>
      <c r="BC1222" s="19">
        <f t="shared" si="94"/>
        <v>46</v>
      </c>
      <c r="BD1222" s="55">
        <f t="shared" si="92"/>
        <v>0.77343293277037994</v>
      </c>
      <c r="BE1222" s="19">
        <f t="shared" si="93"/>
        <v>0.9309840857421241</v>
      </c>
      <c r="BF1222" s="19">
        <f t="shared" si="95"/>
        <v>0.95840207859694715</v>
      </c>
      <c r="BG1222" s="19">
        <f t="shared" si="96"/>
        <v>1.0079181552452094</v>
      </c>
    </row>
    <row r="1223" spans="1:59">
      <c r="A1223" s="24">
        <v>1222</v>
      </c>
      <c r="B1223" s="31">
        <v>2011090</v>
      </c>
      <c r="C1223" s="32" t="s">
        <v>1221</v>
      </c>
      <c r="D1223" s="21">
        <v>2</v>
      </c>
      <c r="E1223" s="22">
        <v>5</v>
      </c>
      <c r="F1223" s="22">
        <v>14</v>
      </c>
      <c r="G1223" s="22">
        <v>18</v>
      </c>
      <c r="H1223" s="22">
        <v>21</v>
      </c>
      <c r="I1223" s="22">
        <v>25</v>
      </c>
      <c r="J1223" s="23">
        <v>16</v>
      </c>
      <c r="Q1223" s="33"/>
      <c r="R1223" s="33"/>
      <c r="S1223" s="33"/>
      <c r="T1223" s="33"/>
      <c r="U1223" s="33"/>
      <c r="V1223" s="33"/>
      <c r="X1223" s="34"/>
      <c r="Y1223" s="33"/>
      <c r="Z1223" s="33"/>
      <c r="AA1223" s="33"/>
      <c r="AB1223" s="33"/>
      <c r="AC1223" s="35"/>
      <c r="AD1223" s="33"/>
      <c r="AE1223" s="33"/>
      <c r="AF1223" s="33"/>
      <c r="AG1223" s="33"/>
      <c r="AH1223" s="33"/>
      <c r="AI1223" s="33"/>
      <c r="AJ1223" s="36"/>
      <c r="AK1223" s="10">
        <v>7</v>
      </c>
      <c r="AL1223" s="11">
        <v>9</v>
      </c>
      <c r="AM1223" s="11">
        <v>10</v>
      </c>
      <c r="AN1223" s="11">
        <v>13</v>
      </c>
      <c r="AO1223" s="11">
        <v>15</v>
      </c>
      <c r="AP1223" s="11">
        <v>21</v>
      </c>
      <c r="AQ1223" s="11">
        <v>22</v>
      </c>
      <c r="AR1223" s="11">
        <v>25</v>
      </c>
      <c r="AS1223" s="11">
        <v>30</v>
      </c>
      <c r="AT1223" s="11">
        <v>25</v>
      </c>
      <c r="AU1223" s="11">
        <v>33</v>
      </c>
      <c r="AV1223" s="11">
        <v>29</v>
      </c>
      <c r="AW1223" s="12">
        <v>40</v>
      </c>
      <c r="AX1223" s="13">
        <v>37</v>
      </c>
      <c r="AY1223" s="13">
        <v>34</v>
      </c>
      <c r="AZ1223" s="13">
        <v>31</v>
      </c>
      <c r="BA1223" s="13">
        <v>47</v>
      </c>
      <c r="BB1223" s="14">
        <v>45</v>
      </c>
      <c r="BC1223" s="19">
        <f t="shared" si="94"/>
        <v>34</v>
      </c>
      <c r="BD1223" s="55">
        <f t="shared" si="92"/>
        <v>0.72841831763559595</v>
      </c>
      <c r="BE1223" s="19">
        <f t="shared" si="93"/>
        <v>0.88801558947710291</v>
      </c>
      <c r="BF1223" s="19">
        <f t="shared" si="95"/>
        <v>0.94039623254303351</v>
      </c>
      <c r="BG1223" s="19">
        <f t="shared" si="96"/>
        <v>0.99850600844430004</v>
      </c>
    </row>
    <row r="1224" spans="1:59">
      <c r="A1224" s="24">
        <v>1223</v>
      </c>
      <c r="B1224" s="31">
        <v>2011091</v>
      </c>
      <c r="C1224" s="32" t="s">
        <v>1222</v>
      </c>
      <c r="D1224" s="21">
        <v>9</v>
      </c>
      <c r="E1224" s="22">
        <v>15</v>
      </c>
      <c r="F1224" s="22">
        <v>21</v>
      </c>
      <c r="G1224" s="22">
        <v>23</v>
      </c>
      <c r="H1224" s="22">
        <v>28</v>
      </c>
      <c r="I1224" s="22">
        <v>30</v>
      </c>
      <c r="J1224" s="23">
        <v>3</v>
      </c>
      <c r="Q1224" s="33"/>
      <c r="R1224" s="33"/>
      <c r="S1224" s="33"/>
      <c r="T1224" s="33"/>
      <c r="U1224" s="33"/>
      <c r="V1224" s="33"/>
      <c r="X1224" s="34"/>
      <c r="Y1224" s="33"/>
      <c r="Z1224" s="33"/>
      <c r="AA1224" s="33"/>
      <c r="AB1224" s="33"/>
      <c r="AC1224" s="35"/>
      <c r="AD1224" s="33"/>
      <c r="AE1224" s="33"/>
      <c r="AF1224" s="33"/>
      <c r="AG1224" s="33"/>
      <c r="AH1224" s="33"/>
      <c r="AI1224" s="33"/>
      <c r="AJ1224" s="36"/>
      <c r="AK1224" s="10">
        <v>3</v>
      </c>
      <c r="AL1224" s="11">
        <v>10</v>
      </c>
      <c r="AM1224" s="11">
        <v>11</v>
      </c>
      <c r="AN1224" s="11">
        <v>18</v>
      </c>
      <c r="AO1224" s="11">
        <v>7</v>
      </c>
      <c r="AP1224" s="11">
        <v>30</v>
      </c>
      <c r="AQ1224" s="11">
        <v>18</v>
      </c>
      <c r="AR1224" s="11">
        <v>26</v>
      </c>
      <c r="AS1224" s="11">
        <v>38</v>
      </c>
      <c r="AT1224" s="11">
        <v>42</v>
      </c>
      <c r="AU1224" s="11">
        <v>35</v>
      </c>
      <c r="AV1224" s="11">
        <v>28</v>
      </c>
      <c r="AW1224" s="12">
        <v>36</v>
      </c>
      <c r="AX1224" s="13">
        <v>62</v>
      </c>
      <c r="AY1224" s="13">
        <v>58</v>
      </c>
      <c r="AZ1224" s="13">
        <v>54</v>
      </c>
      <c r="BA1224" s="13">
        <v>50</v>
      </c>
      <c r="BB1224" s="14">
        <v>46</v>
      </c>
      <c r="BC1224" s="19">
        <f t="shared" si="94"/>
        <v>58</v>
      </c>
      <c r="BD1224" s="55">
        <f t="shared" si="92"/>
        <v>0.79798635920753491</v>
      </c>
      <c r="BE1224" s="19">
        <f t="shared" si="93"/>
        <v>0.9023384215654433</v>
      </c>
      <c r="BF1224" s="19">
        <f t="shared" si="95"/>
        <v>0.9453069178304645</v>
      </c>
      <c r="BG1224" s="19">
        <f t="shared" si="96"/>
        <v>0.9948229944787268</v>
      </c>
    </row>
    <row r="1225" spans="1:59">
      <c r="A1225" s="24">
        <v>1224</v>
      </c>
      <c r="B1225" s="31">
        <v>2011092</v>
      </c>
      <c r="C1225" s="32" t="s">
        <v>1223</v>
      </c>
      <c r="D1225" s="21">
        <v>5</v>
      </c>
      <c r="E1225" s="22">
        <v>10</v>
      </c>
      <c r="F1225" s="22">
        <v>17</v>
      </c>
      <c r="G1225" s="22">
        <v>26</v>
      </c>
      <c r="H1225" s="22">
        <v>31</v>
      </c>
      <c r="I1225" s="22">
        <v>32</v>
      </c>
      <c r="J1225" s="23">
        <v>4</v>
      </c>
      <c r="Q1225" s="33"/>
      <c r="R1225" s="33"/>
      <c r="S1225" s="33"/>
      <c r="T1225" s="33"/>
      <c r="U1225" s="33"/>
      <c r="V1225" s="33"/>
      <c r="X1225" s="34"/>
      <c r="Y1225" s="33"/>
      <c r="Z1225" s="33"/>
      <c r="AA1225" s="33"/>
      <c r="AB1225" s="33"/>
      <c r="AC1225" s="35"/>
      <c r="AD1225" s="33"/>
      <c r="AE1225" s="33"/>
      <c r="AF1225" s="33"/>
      <c r="AG1225" s="33"/>
      <c r="AH1225" s="33"/>
      <c r="AI1225" s="33"/>
      <c r="AJ1225" s="36"/>
      <c r="AK1225" s="10">
        <v>10</v>
      </c>
      <c r="AL1225" s="11">
        <v>9</v>
      </c>
      <c r="AM1225" s="11">
        <v>6</v>
      </c>
      <c r="AN1225" s="11">
        <v>19</v>
      </c>
      <c r="AO1225" s="11">
        <v>23</v>
      </c>
      <c r="AP1225" s="11">
        <v>17</v>
      </c>
      <c r="AQ1225" s="11">
        <v>31</v>
      </c>
      <c r="AR1225" s="11">
        <v>21</v>
      </c>
      <c r="AS1225" s="11">
        <v>44</v>
      </c>
      <c r="AT1225" s="11">
        <v>37</v>
      </c>
      <c r="AU1225" s="11">
        <v>30</v>
      </c>
      <c r="AV1225" s="11">
        <v>37</v>
      </c>
      <c r="AW1225" s="12">
        <v>31</v>
      </c>
      <c r="AX1225" s="13">
        <v>41</v>
      </c>
      <c r="AY1225" s="13">
        <v>53</v>
      </c>
      <c r="AZ1225" s="13">
        <v>67</v>
      </c>
      <c r="BA1225" s="13">
        <v>64</v>
      </c>
      <c r="BB1225" s="14">
        <v>61</v>
      </c>
      <c r="BC1225" s="19">
        <f t="shared" si="94"/>
        <v>53</v>
      </c>
      <c r="BD1225" s="55">
        <f t="shared" si="92"/>
        <v>0.90847677817473205</v>
      </c>
      <c r="BE1225" s="19">
        <f t="shared" si="93"/>
        <v>0.92279961026307245</v>
      </c>
      <c r="BF1225" s="19">
        <f t="shared" si="95"/>
        <v>0.9641312114322832</v>
      </c>
      <c r="BG1225" s="19">
        <f t="shared" si="96"/>
        <v>1.000552127314063</v>
      </c>
    </row>
    <row r="1226" spans="1:59">
      <c r="A1226" s="24">
        <v>1225</v>
      </c>
      <c r="B1226" s="31">
        <v>2011093</v>
      </c>
      <c r="C1226" s="32" t="s">
        <v>1224</v>
      </c>
      <c r="D1226" s="21">
        <v>4</v>
      </c>
      <c r="E1226" s="22">
        <v>7</v>
      </c>
      <c r="F1226" s="22">
        <v>11</v>
      </c>
      <c r="G1226" s="22">
        <v>13</v>
      </c>
      <c r="H1226" s="22">
        <v>23</v>
      </c>
      <c r="I1226" s="22">
        <v>30</v>
      </c>
      <c r="J1226" s="23">
        <v>9</v>
      </c>
      <c r="Q1226" s="33"/>
      <c r="R1226" s="33"/>
      <c r="S1226" s="33"/>
      <c r="T1226" s="33"/>
      <c r="U1226" s="33"/>
      <c r="V1226" s="33"/>
      <c r="X1226" s="34"/>
      <c r="Y1226" s="33"/>
      <c r="Z1226" s="33"/>
      <c r="AA1226" s="33"/>
      <c r="AB1226" s="33"/>
      <c r="AC1226" s="35"/>
      <c r="AD1226" s="33"/>
      <c r="AE1226" s="33"/>
      <c r="AF1226" s="33"/>
      <c r="AG1226" s="33"/>
      <c r="AH1226" s="33"/>
      <c r="AI1226" s="33"/>
      <c r="AJ1226" s="36"/>
      <c r="AK1226" s="10">
        <v>7</v>
      </c>
      <c r="AL1226" s="11">
        <v>12</v>
      </c>
      <c r="AM1226" s="11">
        <v>13</v>
      </c>
      <c r="AN1226" s="11">
        <v>16</v>
      </c>
      <c r="AO1226" s="11">
        <v>18</v>
      </c>
      <c r="AP1226" s="11">
        <v>32</v>
      </c>
      <c r="AQ1226" s="11">
        <v>25</v>
      </c>
      <c r="AR1226" s="11">
        <v>18</v>
      </c>
      <c r="AS1226" s="11">
        <v>22</v>
      </c>
      <c r="AT1226" s="11">
        <v>40</v>
      </c>
      <c r="AU1226" s="11">
        <v>36</v>
      </c>
      <c r="AV1226" s="11">
        <v>46</v>
      </c>
      <c r="AW1226" s="12">
        <v>43</v>
      </c>
      <c r="AX1226" s="13">
        <v>56</v>
      </c>
      <c r="AY1226" s="13">
        <v>54</v>
      </c>
      <c r="AZ1226" s="13">
        <v>52</v>
      </c>
      <c r="BA1226" s="13">
        <v>50</v>
      </c>
      <c r="BB1226" s="14">
        <v>48</v>
      </c>
      <c r="BC1226" s="19">
        <f t="shared" si="94"/>
        <v>54</v>
      </c>
      <c r="BD1226" s="55">
        <f t="shared" si="92"/>
        <v>1.0025982461838259</v>
      </c>
      <c r="BE1226" s="19">
        <f t="shared" si="93"/>
        <v>0.92279961026307245</v>
      </c>
      <c r="BF1226" s="19">
        <f t="shared" si="95"/>
        <v>0.97231568691133485</v>
      </c>
      <c r="BG1226" s="19">
        <f t="shared" si="96"/>
        <v>1.0009613510880155</v>
      </c>
    </row>
    <row r="1227" spans="1:59">
      <c r="A1227" s="24">
        <v>1226</v>
      </c>
      <c r="B1227" s="31">
        <v>2011094</v>
      </c>
      <c r="C1227" s="32" t="s">
        <v>1225</v>
      </c>
      <c r="D1227" s="21">
        <v>9</v>
      </c>
      <c r="E1227" s="22">
        <v>11</v>
      </c>
      <c r="F1227" s="22">
        <v>12</v>
      </c>
      <c r="G1227" s="22">
        <v>17</v>
      </c>
      <c r="H1227" s="22">
        <v>18</v>
      </c>
      <c r="I1227" s="22">
        <v>19</v>
      </c>
      <c r="J1227" s="23">
        <v>5</v>
      </c>
      <c r="Q1227" s="33"/>
      <c r="R1227" s="33"/>
      <c r="S1227" s="33"/>
      <c r="T1227" s="33"/>
      <c r="U1227" s="33"/>
      <c r="V1227" s="33"/>
      <c r="X1227" s="34"/>
      <c r="Y1227" s="33"/>
      <c r="Z1227" s="33"/>
      <c r="AA1227" s="33"/>
      <c r="AB1227" s="33"/>
      <c r="AC1227" s="35"/>
      <c r="AD1227" s="33"/>
      <c r="AE1227" s="33"/>
      <c r="AF1227" s="33"/>
      <c r="AG1227" s="33"/>
      <c r="AH1227" s="33"/>
      <c r="AI1227" s="33"/>
      <c r="AJ1227" s="36"/>
      <c r="AK1227" s="10">
        <v>5</v>
      </c>
      <c r="AL1227" s="11">
        <v>10</v>
      </c>
      <c r="AM1227" s="11">
        <v>16</v>
      </c>
      <c r="AN1227" s="11">
        <v>14</v>
      </c>
      <c r="AO1227" s="11">
        <v>23</v>
      </c>
      <c r="AP1227" s="11">
        <v>14</v>
      </c>
      <c r="AQ1227" s="11">
        <v>14</v>
      </c>
      <c r="AR1227" s="11">
        <v>36</v>
      </c>
      <c r="AS1227" s="11">
        <v>31</v>
      </c>
      <c r="AT1227" s="11">
        <v>38</v>
      </c>
      <c r="AU1227" s="11">
        <v>47</v>
      </c>
      <c r="AV1227" s="11">
        <v>44</v>
      </c>
      <c r="AW1227" s="12">
        <v>41</v>
      </c>
      <c r="AX1227" s="13">
        <v>38</v>
      </c>
      <c r="AY1227" s="13">
        <v>35</v>
      </c>
      <c r="AZ1227" s="13">
        <v>50</v>
      </c>
      <c r="BA1227" s="13">
        <v>67</v>
      </c>
      <c r="BB1227" s="14">
        <v>86</v>
      </c>
      <c r="BC1227" s="19">
        <f t="shared" si="94"/>
        <v>35</v>
      </c>
      <c r="BD1227" s="55">
        <f t="shared" si="92"/>
        <v>0.95758363104904187</v>
      </c>
      <c r="BE1227" s="19">
        <f t="shared" si="93"/>
        <v>0.86550828190971085</v>
      </c>
      <c r="BF1227" s="19">
        <f t="shared" si="95"/>
        <v>0.95840207859694715</v>
      </c>
      <c r="BG1227" s="19">
        <f t="shared" si="96"/>
        <v>0.98827541409548547</v>
      </c>
    </row>
    <row r="1228" spans="1:59">
      <c r="A1228" s="24">
        <v>1227</v>
      </c>
      <c r="B1228" s="31">
        <v>2011095</v>
      </c>
      <c r="C1228" s="32" t="s">
        <v>1226</v>
      </c>
      <c r="D1228" s="21">
        <v>3</v>
      </c>
      <c r="E1228" s="22">
        <v>7</v>
      </c>
      <c r="F1228" s="22">
        <v>8</v>
      </c>
      <c r="G1228" s="22">
        <v>10</v>
      </c>
      <c r="H1228" s="22">
        <v>23</v>
      </c>
      <c r="I1228" s="22">
        <v>24</v>
      </c>
      <c r="J1228" s="23">
        <v>5</v>
      </c>
      <c r="Q1228" s="33"/>
      <c r="R1228" s="33"/>
      <c r="S1228" s="33"/>
      <c r="T1228" s="33"/>
      <c r="U1228" s="33"/>
      <c r="V1228" s="33"/>
      <c r="X1228" s="34"/>
      <c r="Y1228" s="33"/>
      <c r="Z1228" s="33"/>
      <c r="AA1228" s="33"/>
      <c r="AB1228" s="33"/>
      <c r="AC1228" s="35"/>
      <c r="AD1228" s="33"/>
      <c r="AE1228" s="33"/>
      <c r="AF1228" s="33"/>
      <c r="AG1228" s="33"/>
      <c r="AH1228" s="33"/>
      <c r="AI1228" s="33"/>
      <c r="AJ1228" s="36"/>
      <c r="AK1228" s="10">
        <v>6</v>
      </c>
      <c r="AL1228" s="11">
        <v>11</v>
      </c>
      <c r="AM1228" s="11">
        <v>15</v>
      </c>
      <c r="AN1228" s="11">
        <v>15</v>
      </c>
      <c r="AO1228" s="11">
        <v>12</v>
      </c>
      <c r="AP1228" s="11">
        <v>19</v>
      </c>
      <c r="AQ1228" s="11">
        <v>30</v>
      </c>
      <c r="AR1228" s="11">
        <v>25</v>
      </c>
      <c r="AS1228" s="11">
        <v>31</v>
      </c>
      <c r="AT1228" s="11">
        <v>39</v>
      </c>
      <c r="AU1228" s="11">
        <v>49</v>
      </c>
      <c r="AV1228" s="11">
        <v>47</v>
      </c>
      <c r="AW1228" s="12">
        <v>45</v>
      </c>
      <c r="AX1228" s="13">
        <v>43</v>
      </c>
      <c r="AY1228" s="13">
        <v>41</v>
      </c>
      <c r="AZ1228" s="13">
        <v>39</v>
      </c>
      <c r="BA1228" s="13">
        <v>37</v>
      </c>
      <c r="BB1228" s="14">
        <v>35</v>
      </c>
      <c r="BC1228" s="19">
        <f t="shared" si="94"/>
        <v>41</v>
      </c>
      <c r="BD1228" s="55">
        <f t="shared" si="92"/>
        <v>0.98622929522572267</v>
      </c>
      <c r="BE1228" s="19">
        <f t="shared" si="93"/>
        <v>0.85732380643065931</v>
      </c>
      <c r="BF1228" s="19">
        <f t="shared" si="95"/>
        <v>0.96249431633647287</v>
      </c>
      <c r="BG1228" s="19">
        <f t="shared" si="96"/>
        <v>0.98663851899967514</v>
      </c>
    </row>
    <row r="1229" spans="1:59">
      <c r="A1229" s="24">
        <v>1228</v>
      </c>
      <c r="B1229" s="31">
        <v>2011096</v>
      </c>
      <c r="C1229" s="32" t="s">
        <v>1227</v>
      </c>
      <c r="D1229" s="21">
        <v>1</v>
      </c>
      <c r="E1229" s="22">
        <v>4</v>
      </c>
      <c r="F1229" s="22">
        <v>7</v>
      </c>
      <c r="G1229" s="22">
        <v>13</v>
      </c>
      <c r="H1229" s="22">
        <v>14</v>
      </c>
      <c r="I1229" s="22">
        <v>19</v>
      </c>
      <c r="J1229" s="23">
        <v>15</v>
      </c>
      <c r="Q1229" s="33"/>
      <c r="R1229" s="33"/>
      <c r="S1229" s="33"/>
      <c r="T1229" s="33"/>
      <c r="U1229" s="33"/>
      <c r="V1229" s="33"/>
      <c r="X1229" s="34"/>
      <c r="Y1229" s="33"/>
      <c r="Z1229" s="33"/>
      <c r="AA1229" s="33"/>
      <c r="AB1229" s="33"/>
      <c r="AC1229" s="35"/>
      <c r="AD1229" s="33"/>
      <c r="AE1229" s="33"/>
      <c r="AF1229" s="33"/>
      <c r="AG1229" s="33"/>
      <c r="AH1229" s="33"/>
      <c r="AI1229" s="33"/>
      <c r="AJ1229" s="36"/>
      <c r="AK1229" s="10">
        <v>7</v>
      </c>
      <c r="AL1229" s="11">
        <v>10</v>
      </c>
      <c r="AM1229" s="11">
        <v>18</v>
      </c>
      <c r="AN1229" s="11">
        <v>10</v>
      </c>
      <c r="AO1229" s="11">
        <v>16</v>
      </c>
      <c r="AP1229" s="11">
        <v>26</v>
      </c>
      <c r="AQ1229" s="11">
        <v>22</v>
      </c>
      <c r="AR1229" s="11">
        <v>28</v>
      </c>
      <c r="AS1229" s="11">
        <v>25</v>
      </c>
      <c r="AT1229" s="11">
        <v>22</v>
      </c>
      <c r="AU1229" s="11">
        <v>19</v>
      </c>
      <c r="AV1229" s="11">
        <v>30</v>
      </c>
      <c r="AW1229" s="12">
        <v>43</v>
      </c>
      <c r="AX1229" s="13">
        <v>42</v>
      </c>
      <c r="AY1229" s="13">
        <v>41</v>
      </c>
      <c r="AZ1229" s="13">
        <v>40</v>
      </c>
      <c r="BA1229" s="13">
        <v>39</v>
      </c>
      <c r="BB1229" s="14">
        <v>58</v>
      </c>
      <c r="BC1229" s="19">
        <f t="shared" si="94"/>
        <v>41</v>
      </c>
      <c r="BD1229" s="55">
        <f t="shared" ref="BD1229:BD1292" si="97">IF($B1229="","",SUM($BC1225:$BC1229)/5/$BM$3)</f>
        <v>0.91666125365378359</v>
      </c>
      <c r="BE1229" s="19">
        <f t="shared" ref="BE1229:BE1292" si="98">IF($B1229="","",SUM($BC1220:$BC1229)/10/$BM$3)</f>
        <v>0.85732380643065931</v>
      </c>
      <c r="BF1229" s="19">
        <f t="shared" si="95"/>
        <v>0.95758363104904187</v>
      </c>
      <c r="BG1229" s="19">
        <f t="shared" si="96"/>
        <v>0.98541084767781739</v>
      </c>
    </row>
    <row r="1230" spans="1:59">
      <c r="A1230" s="24">
        <v>1229</v>
      </c>
      <c r="B1230" s="31">
        <v>2011097</v>
      </c>
      <c r="C1230" s="32" t="s">
        <v>1228</v>
      </c>
      <c r="D1230" s="21">
        <v>9</v>
      </c>
      <c r="E1230" s="22">
        <v>17</v>
      </c>
      <c r="F1230" s="22">
        <v>19</v>
      </c>
      <c r="G1230" s="22">
        <v>20</v>
      </c>
      <c r="H1230" s="22">
        <v>21</v>
      </c>
      <c r="I1230" s="22">
        <v>26</v>
      </c>
      <c r="J1230" s="23">
        <v>16</v>
      </c>
      <c r="Q1230" s="33"/>
      <c r="R1230" s="33"/>
      <c r="S1230" s="33"/>
      <c r="T1230" s="33"/>
      <c r="U1230" s="33"/>
      <c r="V1230" s="33"/>
      <c r="X1230" s="34"/>
      <c r="Y1230" s="33"/>
      <c r="Z1230" s="33"/>
      <c r="AA1230" s="33"/>
      <c r="AB1230" s="33"/>
      <c r="AC1230" s="35"/>
      <c r="AD1230" s="33"/>
      <c r="AE1230" s="33"/>
      <c r="AF1230" s="33"/>
      <c r="AG1230" s="33"/>
      <c r="AH1230" s="33"/>
      <c r="AI1230" s="33"/>
      <c r="AJ1230" s="36"/>
      <c r="AK1230" s="10">
        <v>7</v>
      </c>
      <c r="AL1230" s="11">
        <v>8</v>
      </c>
      <c r="AM1230" s="11">
        <v>12</v>
      </c>
      <c r="AN1230" s="11">
        <v>16</v>
      </c>
      <c r="AO1230" s="11">
        <v>21</v>
      </c>
      <c r="AP1230" s="11">
        <v>16</v>
      </c>
      <c r="AQ1230" s="11">
        <v>22</v>
      </c>
      <c r="AR1230" s="11">
        <v>32</v>
      </c>
      <c r="AS1230" s="11">
        <v>46</v>
      </c>
      <c r="AT1230" s="11">
        <v>40</v>
      </c>
      <c r="AU1230" s="11">
        <v>34</v>
      </c>
      <c r="AV1230" s="11">
        <v>42</v>
      </c>
      <c r="AW1230" s="12">
        <v>37</v>
      </c>
      <c r="AX1230" s="13">
        <v>32</v>
      </c>
      <c r="AY1230" s="13">
        <v>27</v>
      </c>
      <c r="AZ1230" s="13">
        <v>40</v>
      </c>
      <c r="BA1230" s="13">
        <v>36</v>
      </c>
      <c r="BB1230" s="14">
        <v>52</v>
      </c>
      <c r="BC1230" s="19">
        <f t="shared" si="94"/>
        <v>27</v>
      </c>
      <c r="BD1230" s="55">
        <f t="shared" si="97"/>
        <v>0.8102630724261124</v>
      </c>
      <c r="BE1230" s="19">
        <f t="shared" si="98"/>
        <v>0.85936992530042222</v>
      </c>
      <c r="BF1230" s="19">
        <f t="shared" si="95"/>
        <v>0.94776226047417989</v>
      </c>
      <c r="BG1230" s="19">
        <f t="shared" si="96"/>
        <v>0.97313413445924002</v>
      </c>
    </row>
    <row r="1231" spans="1:59">
      <c r="A1231" s="24">
        <v>1230</v>
      </c>
      <c r="B1231" s="31">
        <v>2011098</v>
      </c>
      <c r="C1231" s="32" t="s">
        <v>1229</v>
      </c>
      <c r="D1231" s="21">
        <v>3</v>
      </c>
      <c r="E1231" s="22">
        <v>7</v>
      </c>
      <c r="F1231" s="22">
        <v>20</v>
      </c>
      <c r="G1231" s="22">
        <v>21</v>
      </c>
      <c r="H1231" s="22">
        <v>22</v>
      </c>
      <c r="I1231" s="22">
        <v>32</v>
      </c>
      <c r="J1231" s="23">
        <v>5</v>
      </c>
      <c r="Q1231" s="33"/>
      <c r="R1231" s="33"/>
      <c r="S1231" s="33"/>
      <c r="T1231" s="33"/>
      <c r="U1231" s="33"/>
      <c r="V1231" s="33"/>
      <c r="X1231" s="34"/>
      <c r="Y1231" s="33"/>
      <c r="Z1231" s="33"/>
      <c r="AA1231" s="33"/>
      <c r="AB1231" s="33"/>
      <c r="AC1231" s="35"/>
      <c r="AD1231" s="33"/>
      <c r="AE1231" s="33"/>
      <c r="AF1231" s="33"/>
      <c r="AG1231" s="33"/>
      <c r="AH1231" s="33"/>
      <c r="AI1231" s="33"/>
      <c r="AJ1231" s="36"/>
      <c r="AK1231" s="10">
        <v>6</v>
      </c>
      <c r="AL1231" s="11">
        <v>9</v>
      </c>
      <c r="AM1231" s="11">
        <v>10</v>
      </c>
      <c r="AN1231" s="11">
        <v>15</v>
      </c>
      <c r="AO1231" s="11">
        <v>14</v>
      </c>
      <c r="AP1231" s="11">
        <v>25</v>
      </c>
      <c r="AQ1231" s="11">
        <v>24</v>
      </c>
      <c r="AR1231" s="11">
        <v>15</v>
      </c>
      <c r="AS1231" s="11">
        <v>39</v>
      </c>
      <c r="AT1231" s="11">
        <v>45</v>
      </c>
      <c r="AU1231" s="11">
        <v>40</v>
      </c>
      <c r="AV1231" s="11">
        <v>35</v>
      </c>
      <c r="AW1231" s="12">
        <v>30</v>
      </c>
      <c r="AX1231" s="13">
        <v>25</v>
      </c>
      <c r="AY1231" s="13">
        <v>37</v>
      </c>
      <c r="AZ1231" s="13">
        <v>33</v>
      </c>
      <c r="BA1231" s="13">
        <v>29</v>
      </c>
      <c r="BB1231" s="14">
        <v>25</v>
      </c>
      <c r="BC1231" s="19">
        <f t="shared" si="94"/>
        <v>37</v>
      </c>
      <c r="BD1231" s="55">
        <f t="shared" si="97"/>
        <v>0.74069503085417343</v>
      </c>
      <c r="BE1231" s="19">
        <f t="shared" si="98"/>
        <v>0.87164663851899971</v>
      </c>
      <c r="BF1231" s="19">
        <f t="shared" si="95"/>
        <v>0.95512828840532638</v>
      </c>
      <c r="BG1231" s="19">
        <f t="shared" si="96"/>
        <v>0.96699577784995128</v>
      </c>
    </row>
    <row r="1232" spans="1:59">
      <c r="A1232" s="24">
        <v>1231</v>
      </c>
      <c r="B1232" s="31">
        <v>2011099</v>
      </c>
      <c r="C1232" s="32" t="s">
        <v>1230</v>
      </c>
      <c r="D1232" s="21">
        <v>10</v>
      </c>
      <c r="E1232" s="22">
        <v>12</v>
      </c>
      <c r="F1232" s="22">
        <v>13</v>
      </c>
      <c r="G1232" s="22">
        <v>21</v>
      </c>
      <c r="H1232" s="22">
        <v>26</v>
      </c>
      <c r="I1232" s="22">
        <v>27</v>
      </c>
      <c r="J1232" s="23">
        <v>14</v>
      </c>
      <c r="Q1232" s="33"/>
      <c r="R1232" s="33"/>
      <c r="S1232" s="33"/>
      <c r="T1232" s="33"/>
      <c r="U1232" s="33"/>
      <c r="V1232" s="33"/>
      <c r="X1232" s="34"/>
      <c r="Y1232" s="33"/>
      <c r="Z1232" s="33"/>
      <c r="AA1232" s="33"/>
      <c r="AB1232" s="33"/>
      <c r="AC1232" s="35"/>
      <c r="AD1232" s="33"/>
      <c r="AE1232" s="33"/>
      <c r="AF1232" s="33"/>
      <c r="AG1232" s="33"/>
      <c r="AH1232" s="33"/>
      <c r="AI1232" s="33"/>
      <c r="AJ1232" s="36"/>
      <c r="AK1232" s="10">
        <v>4</v>
      </c>
      <c r="AL1232" s="11">
        <v>9</v>
      </c>
      <c r="AM1232" s="11">
        <v>9</v>
      </c>
      <c r="AN1232" s="11">
        <v>13</v>
      </c>
      <c r="AO1232" s="11">
        <v>25</v>
      </c>
      <c r="AP1232" s="11">
        <v>21</v>
      </c>
      <c r="AQ1232" s="11">
        <v>19</v>
      </c>
      <c r="AR1232" s="11">
        <v>19</v>
      </c>
      <c r="AS1232" s="11">
        <v>32</v>
      </c>
      <c r="AT1232" s="11">
        <v>25</v>
      </c>
      <c r="AU1232" s="11">
        <v>31</v>
      </c>
      <c r="AV1232" s="11">
        <v>67</v>
      </c>
      <c r="AW1232" s="12">
        <v>64</v>
      </c>
      <c r="AX1232" s="13">
        <v>61</v>
      </c>
      <c r="AY1232" s="13">
        <v>58</v>
      </c>
      <c r="AZ1232" s="13">
        <v>55</v>
      </c>
      <c r="BA1232" s="13">
        <v>52</v>
      </c>
      <c r="BB1232" s="14">
        <v>49</v>
      </c>
      <c r="BC1232" s="19">
        <f t="shared" si="94"/>
        <v>58</v>
      </c>
      <c r="BD1232" s="55">
        <f t="shared" si="97"/>
        <v>0.83481649886326725</v>
      </c>
      <c r="BE1232" s="19">
        <f t="shared" si="98"/>
        <v>0.89620006495615456</v>
      </c>
      <c r="BF1232" s="19">
        <f t="shared" si="95"/>
        <v>0.95922052614485231</v>
      </c>
      <c r="BG1232" s="19">
        <f t="shared" si="96"/>
        <v>0.97558947710295552</v>
      </c>
    </row>
    <row r="1233" spans="1:59">
      <c r="A1233" s="24">
        <v>1232</v>
      </c>
      <c r="B1233" s="31">
        <v>2011100</v>
      </c>
      <c r="C1233" s="32" t="s">
        <v>1231</v>
      </c>
      <c r="D1233" s="21">
        <v>7</v>
      </c>
      <c r="E1233" s="22">
        <v>11</v>
      </c>
      <c r="F1233" s="22">
        <v>21</v>
      </c>
      <c r="G1233" s="22">
        <v>23</v>
      </c>
      <c r="H1233" s="22">
        <v>31</v>
      </c>
      <c r="I1233" s="22">
        <v>32</v>
      </c>
      <c r="J1233" s="23">
        <v>5</v>
      </c>
      <c r="Q1233" s="33"/>
      <c r="R1233" s="33"/>
      <c r="S1233" s="33"/>
      <c r="T1233" s="33"/>
      <c r="U1233" s="33"/>
      <c r="V1233" s="33"/>
      <c r="X1233" s="34"/>
      <c r="Y1233" s="33"/>
      <c r="Z1233" s="33"/>
      <c r="AA1233" s="33"/>
      <c r="AB1233" s="33"/>
      <c r="AC1233" s="35"/>
      <c r="AD1233" s="33"/>
      <c r="AE1233" s="33"/>
      <c r="AF1233" s="33"/>
      <c r="AG1233" s="33"/>
      <c r="AH1233" s="33"/>
      <c r="AI1233" s="33"/>
      <c r="AJ1233" s="36"/>
      <c r="AK1233" s="10">
        <v>8</v>
      </c>
      <c r="AL1233" s="11">
        <v>13</v>
      </c>
      <c r="AM1233" s="11">
        <v>10</v>
      </c>
      <c r="AN1233" s="11">
        <v>17</v>
      </c>
      <c r="AO1233" s="11">
        <v>13</v>
      </c>
      <c r="AP1233" s="11">
        <v>29</v>
      </c>
      <c r="AQ1233" s="11">
        <v>26</v>
      </c>
      <c r="AR1233" s="11">
        <v>15</v>
      </c>
      <c r="AS1233" s="11">
        <v>37</v>
      </c>
      <c r="AT1233" s="11">
        <v>53</v>
      </c>
      <c r="AU1233" s="11">
        <v>47</v>
      </c>
      <c r="AV1233" s="11">
        <v>41</v>
      </c>
      <c r="AW1233" s="12">
        <v>35</v>
      </c>
      <c r="AX1233" s="13">
        <v>45</v>
      </c>
      <c r="AY1233" s="13">
        <v>57</v>
      </c>
      <c r="AZ1233" s="13">
        <v>53</v>
      </c>
      <c r="BA1233" s="13">
        <v>49</v>
      </c>
      <c r="BB1233" s="14">
        <v>45</v>
      </c>
      <c r="BC1233" s="19">
        <f t="shared" si="94"/>
        <v>57</v>
      </c>
      <c r="BD1233" s="55">
        <f t="shared" si="97"/>
        <v>0.90029230269568039</v>
      </c>
      <c r="BE1233" s="19">
        <f t="shared" si="98"/>
        <v>0.94326079896070159</v>
      </c>
      <c r="BF1233" s="19">
        <f t="shared" si="95"/>
        <v>0.95103605066580055</v>
      </c>
      <c r="BG1233" s="19">
        <f t="shared" si="96"/>
        <v>0.98295550503410201</v>
      </c>
    </row>
    <row r="1234" spans="1:59">
      <c r="A1234" s="24">
        <v>1233</v>
      </c>
      <c r="B1234" s="31">
        <v>2011101</v>
      </c>
      <c r="C1234" s="32" t="s">
        <v>1232</v>
      </c>
      <c r="D1234" s="21">
        <v>6</v>
      </c>
      <c r="E1234" s="22">
        <v>10</v>
      </c>
      <c r="F1234" s="22">
        <v>19</v>
      </c>
      <c r="G1234" s="22">
        <v>23</v>
      </c>
      <c r="H1234" s="22">
        <v>29</v>
      </c>
      <c r="I1234" s="22">
        <v>31</v>
      </c>
      <c r="J1234" s="23">
        <v>6</v>
      </c>
      <c r="Q1234" s="33"/>
      <c r="R1234" s="33"/>
      <c r="S1234" s="33"/>
      <c r="T1234" s="33"/>
      <c r="U1234" s="33"/>
      <c r="V1234" s="33"/>
      <c r="X1234" s="34"/>
      <c r="Y1234" s="33"/>
      <c r="Z1234" s="33"/>
      <c r="AA1234" s="33"/>
      <c r="AB1234" s="33"/>
      <c r="AC1234" s="35"/>
      <c r="AD1234" s="33"/>
      <c r="AE1234" s="33"/>
      <c r="AF1234" s="33"/>
      <c r="AG1234" s="33"/>
      <c r="AH1234" s="33"/>
      <c r="AI1234" s="33"/>
      <c r="AJ1234" s="36"/>
      <c r="AK1234" s="10">
        <v>7</v>
      </c>
      <c r="AL1234" s="11">
        <v>14</v>
      </c>
      <c r="AM1234" s="11">
        <v>13</v>
      </c>
      <c r="AN1234" s="11">
        <v>16</v>
      </c>
      <c r="AO1234" s="11">
        <v>20</v>
      </c>
      <c r="AP1234" s="11">
        <v>30</v>
      </c>
      <c r="AQ1234" s="11">
        <v>19</v>
      </c>
      <c r="AR1234" s="11">
        <v>28</v>
      </c>
      <c r="AS1234" s="11">
        <v>41</v>
      </c>
      <c r="AT1234" s="11">
        <v>46</v>
      </c>
      <c r="AU1234" s="11">
        <v>40</v>
      </c>
      <c r="AV1234" s="11">
        <v>34</v>
      </c>
      <c r="AW1234" s="12">
        <v>43</v>
      </c>
      <c r="AX1234" s="13">
        <v>54</v>
      </c>
      <c r="AY1234" s="13">
        <v>50</v>
      </c>
      <c r="AZ1234" s="13">
        <v>46</v>
      </c>
      <c r="BA1234" s="13">
        <v>42</v>
      </c>
      <c r="BB1234" s="14">
        <v>58</v>
      </c>
      <c r="BC1234" s="19">
        <f t="shared" si="94"/>
        <v>50</v>
      </c>
      <c r="BD1234" s="55">
        <f t="shared" si="97"/>
        <v>0.93712244235141273</v>
      </c>
      <c r="BE1234" s="19">
        <f t="shared" si="98"/>
        <v>0.92689184800259816</v>
      </c>
      <c r="BF1234" s="19">
        <f t="shared" si="95"/>
        <v>0.94939915556999022</v>
      </c>
      <c r="BG1234" s="19">
        <f t="shared" si="96"/>
        <v>0.97722637219876574</v>
      </c>
    </row>
    <row r="1235" spans="1:59">
      <c r="A1235" s="24">
        <v>1234</v>
      </c>
      <c r="B1235" s="31">
        <v>2011102</v>
      </c>
      <c r="C1235" s="32" t="s">
        <v>1233</v>
      </c>
      <c r="D1235" s="21">
        <v>1</v>
      </c>
      <c r="E1235" s="22">
        <v>5</v>
      </c>
      <c r="F1235" s="22">
        <v>13</v>
      </c>
      <c r="G1235" s="22">
        <v>21</v>
      </c>
      <c r="H1235" s="22">
        <v>27</v>
      </c>
      <c r="I1235" s="22">
        <v>31</v>
      </c>
      <c r="J1235" s="23">
        <v>11</v>
      </c>
      <c r="Q1235" s="33"/>
      <c r="R1235" s="33"/>
      <c r="S1235" s="33"/>
      <c r="T1235" s="33"/>
      <c r="U1235" s="33"/>
      <c r="V1235" s="33"/>
      <c r="X1235" s="34"/>
      <c r="Y1235" s="33"/>
      <c r="Z1235" s="33"/>
      <c r="AA1235" s="33"/>
      <c r="AB1235" s="33"/>
      <c r="AC1235" s="35"/>
      <c r="AD1235" s="33"/>
      <c r="AE1235" s="33"/>
      <c r="AF1235" s="33"/>
      <c r="AG1235" s="33"/>
      <c r="AH1235" s="33"/>
      <c r="AI1235" s="33"/>
      <c r="AJ1235" s="36"/>
      <c r="AK1235" s="10">
        <v>5</v>
      </c>
      <c r="AL1235" s="11">
        <v>10</v>
      </c>
      <c r="AM1235" s="11">
        <v>8</v>
      </c>
      <c r="AN1235" s="11">
        <v>14</v>
      </c>
      <c r="AO1235" s="11">
        <v>21</v>
      </c>
      <c r="AP1235" s="11">
        <v>26</v>
      </c>
      <c r="AQ1235" s="11">
        <v>17</v>
      </c>
      <c r="AR1235" s="11">
        <v>18</v>
      </c>
      <c r="AS1235" s="11">
        <v>32</v>
      </c>
      <c r="AT1235" s="11">
        <v>26</v>
      </c>
      <c r="AU1235" s="11">
        <v>20</v>
      </c>
      <c r="AV1235" s="11">
        <v>42</v>
      </c>
      <c r="AW1235" s="12">
        <v>38</v>
      </c>
      <c r="AX1235" s="13">
        <v>50</v>
      </c>
      <c r="AY1235" s="13">
        <v>47</v>
      </c>
      <c r="AZ1235" s="13">
        <v>44</v>
      </c>
      <c r="BA1235" s="13">
        <v>41</v>
      </c>
      <c r="BB1235" s="14">
        <v>38</v>
      </c>
      <c r="BC1235" s="19">
        <f t="shared" si="94"/>
        <v>47</v>
      </c>
      <c r="BD1235" s="55">
        <f t="shared" si="97"/>
        <v>1.0189671971419292</v>
      </c>
      <c r="BE1235" s="19">
        <f t="shared" si="98"/>
        <v>0.91461513478402079</v>
      </c>
      <c r="BF1235" s="19">
        <f t="shared" si="95"/>
        <v>0.9453069178304645</v>
      </c>
      <c r="BG1235" s="19">
        <f t="shared" si="96"/>
        <v>0.98009093861643382</v>
      </c>
    </row>
    <row r="1236" spans="1:59">
      <c r="A1236" s="24">
        <v>1235</v>
      </c>
      <c r="B1236" s="31">
        <v>2011103</v>
      </c>
      <c r="C1236" s="32" t="s">
        <v>1234</v>
      </c>
      <c r="D1236" s="21">
        <v>4</v>
      </c>
      <c r="E1236" s="22">
        <v>5</v>
      </c>
      <c r="F1236" s="22">
        <v>10</v>
      </c>
      <c r="G1236" s="22">
        <v>13</v>
      </c>
      <c r="H1236" s="22">
        <v>15</v>
      </c>
      <c r="I1236" s="22">
        <v>16</v>
      </c>
      <c r="J1236" s="23">
        <v>12</v>
      </c>
      <c r="Q1236" s="33"/>
      <c r="R1236" s="33"/>
      <c r="S1236" s="33"/>
      <c r="T1236" s="33"/>
      <c r="U1236" s="33"/>
      <c r="V1236" s="33"/>
      <c r="X1236" s="34"/>
      <c r="Y1236" s="33"/>
      <c r="Z1236" s="33"/>
      <c r="AA1236" s="33"/>
      <c r="AB1236" s="33"/>
      <c r="AC1236" s="35"/>
      <c r="AD1236" s="33"/>
      <c r="AE1236" s="33"/>
      <c r="AF1236" s="33"/>
      <c r="AG1236" s="33"/>
      <c r="AH1236" s="33"/>
      <c r="AI1236" s="33"/>
      <c r="AJ1236" s="36"/>
      <c r="AK1236" s="10">
        <v>6</v>
      </c>
      <c r="AL1236" s="11">
        <v>7</v>
      </c>
      <c r="AM1236" s="11">
        <v>8</v>
      </c>
      <c r="AN1236" s="11">
        <v>21</v>
      </c>
      <c r="AO1236" s="11">
        <v>21</v>
      </c>
      <c r="AP1236" s="11">
        <v>23</v>
      </c>
      <c r="AQ1236" s="11">
        <v>27</v>
      </c>
      <c r="AR1236" s="11">
        <v>23</v>
      </c>
      <c r="AS1236" s="11">
        <v>30</v>
      </c>
      <c r="AT1236" s="11">
        <v>27</v>
      </c>
      <c r="AU1236" s="11">
        <v>24</v>
      </c>
      <c r="AV1236" s="11">
        <v>35</v>
      </c>
      <c r="AW1236" s="12">
        <v>33</v>
      </c>
      <c r="AX1236" s="13">
        <v>47</v>
      </c>
      <c r="AY1236" s="13">
        <v>63</v>
      </c>
      <c r="AZ1236" s="13">
        <v>63</v>
      </c>
      <c r="BA1236" s="13">
        <v>63</v>
      </c>
      <c r="BB1236" s="14">
        <v>63</v>
      </c>
      <c r="BC1236" s="19">
        <f t="shared" si="94"/>
        <v>63</v>
      </c>
      <c r="BD1236" s="55">
        <f t="shared" si="97"/>
        <v>1.1253653783696005</v>
      </c>
      <c r="BE1236" s="19">
        <f t="shared" si="98"/>
        <v>0.93303020461188702</v>
      </c>
      <c r="BF1236" s="19">
        <f t="shared" si="95"/>
        <v>0.96331276388437803</v>
      </c>
      <c r="BG1236" s="19">
        <f t="shared" si="96"/>
        <v>0.98582007145177009</v>
      </c>
    </row>
    <row r="1237" spans="1:59">
      <c r="A1237" s="24">
        <v>1236</v>
      </c>
      <c r="B1237" s="31">
        <v>2011104</v>
      </c>
      <c r="C1237" s="32" t="s">
        <v>1235</v>
      </c>
      <c r="D1237" s="21">
        <v>9</v>
      </c>
      <c r="E1237" s="22">
        <v>10</v>
      </c>
      <c r="F1237" s="22">
        <v>16</v>
      </c>
      <c r="G1237" s="22">
        <v>20</v>
      </c>
      <c r="H1237" s="22">
        <v>25</v>
      </c>
      <c r="I1237" s="22">
        <v>29</v>
      </c>
      <c r="J1237" s="23">
        <v>9</v>
      </c>
      <c r="Q1237" s="33"/>
      <c r="R1237" s="33"/>
      <c r="S1237" s="33"/>
      <c r="T1237" s="33"/>
      <c r="U1237" s="33"/>
      <c r="V1237" s="33"/>
      <c r="X1237" s="34"/>
      <c r="Y1237" s="33"/>
      <c r="Z1237" s="33"/>
      <c r="AA1237" s="33"/>
      <c r="AB1237" s="33"/>
      <c r="AC1237" s="35"/>
      <c r="AD1237" s="33"/>
      <c r="AE1237" s="33"/>
      <c r="AF1237" s="33"/>
      <c r="AG1237" s="33"/>
      <c r="AH1237" s="33"/>
      <c r="AI1237" s="33"/>
      <c r="AJ1237" s="36"/>
      <c r="AK1237" s="10">
        <v>7</v>
      </c>
      <c r="AL1237" s="11">
        <v>5</v>
      </c>
      <c r="AM1237" s="11">
        <v>9</v>
      </c>
      <c r="AN1237" s="11">
        <v>19</v>
      </c>
      <c r="AO1237" s="11">
        <v>18</v>
      </c>
      <c r="AP1237" s="11">
        <v>13</v>
      </c>
      <c r="AQ1237" s="11">
        <v>19</v>
      </c>
      <c r="AR1237" s="11">
        <v>29</v>
      </c>
      <c r="AS1237" s="11">
        <v>43</v>
      </c>
      <c r="AT1237" s="11">
        <v>37</v>
      </c>
      <c r="AU1237" s="11">
        <v>44</v>
      </c>
      <c r="AV1237" s="11">
        <v>39</v>
      </c>
      <c r="AW1237" s="12">
        <v>49</v>
      </c>
      <c r="AX1237" s="13">
        <v>45</v>
      </c>
      <c r="AY1237" s="13">
        <v>58</v>
      </c>
      <c r="AZ1237" s="13">
        <v>55</v>
      </c>
      <c r="BA1237" s="13">
        <v>52</v>
      </c>
      <c r="BB1237" s="14">
        <v>49</v>
      </c>
      <c r="BC1237" s="19">
        <f t="shared" si="94"/>
        <v>58</v>
      </c>
      <c r="BD1237" s="55">
        <f t="shared" si="97"/>
        <v>1.1253653783696005</v>
      </c>
      <c r="BE1237" s="19">
        <f t="shared" si="98"/>
        <v>0.98009093861643382</v>
      </c>
      <c r="BF1237" s="19">
        <f t="shared" si="95"/>
        <v>0.95594673595323154</v>
      </c>
      <c r="BG1237" s="19">
        <f t="shared" si="96"/>
        <v>0.98663851899967514</v>
      </c>
    </row>
    <row r="1238" spans="1:59">
      <c r="A1238" s="24">
        <v>1237</v>
      </c>
      <c r="B1238" s="31">
        <v>2011105</v>
      </c>
      <c r="C1238" s="32" t="s">
        <v>1236</v>
      </c>
      <c r="D1238" s="21">
        <v>4</v>
      </c>
      <c r="E1238" s="22">
        <v>6</v>
      </c>
      <c r="F1238" s="22">
        <v>23</v>
      </c>
      <c r="G1238" s="22">
        <v>25</v>
      </c>
      <c r="H1238" s="22">
        <v>27</v>
      </c>
      <c r="I1238" s="22">
        <v>28</v>
      </c>
      <c r="J1238" s="23">
        <v>1</v>
      </c>
      <c r="Q1238" s="33"/>
      <c r="R1238" s="33"/>
      <c r="S1238" s="33"/>
      <c r="T1238" s="33"/>
      <c r="U1238" s="33"/>
      <c r="V1238" s="33"/>
      <c r="X1238" s="34"/>
      <c r="Y1238" s="33"/>
      <c r="Z1238" s="33"/>
      <c r="AA1238" s="33"/>
      <c r="AB1238" s="33"/>
      <c r="AC1238" s="35"/>
      <c r="AD1238" s="33"/>
      <c r="AE1238" s="33"/>
      <c r="AF1238" s="33"/>
      <c r="AG1238" s="33"/>
      <c r="AH1238" s="33"/>
      <c r="AI1238" s="33"/>
      <c r="AJ1238" s="36"/>
      <c r="AK1238" s="10">
        <v>5</v>
      </c>
      <c r="AL1238" s="11">
        <v>9</v>
      </c>
      <c r="AM1238" s="11">
        <v>13</v>
      </c>
      <c r="AN1238" s="11">
        <v>17</v>
      </c>
      <c r="AO1238" s="11">
        <v>22</v>
      </c>
      <c r="AP1238" s="11">
        <v>25</v>
      </c>
      <c r="AQ1238" s="11">
        <v>23</v>
      </c>
      <c r="AR1238" s="11">
        <v>33</v>
      </c>
      <c r="AS1238" s="11">
        <v>25</v>
      </c>
      <c r="AT1238" s="11">
        <v>29</v>
      </c>
      <c r="AU1238" s="11">
        <v>35</v>
      </c>
      <c r="AV1238" s="11">
        <v>43</v>
      </c>
      <c r="AW1238" s="12">
        <v>53</v>
      </c>
      <c r="AX1238" s="13">
        <v>49</v>
      </c>
      <c r="AY1238" s="13">
        <v>45</v>
      </c>
      <c r="AZ1238" s="13">
        <v>41</v>
      </c>
      <c r="BA1238" s="13">
        <v>37</v>
      </c>
      <c r="BB1238" s="14">
        <v>33</v>
      </c>
      <c r="BC1238" s="19">
        <f t="shared" ref="BC1238:BC1301" si="99">IF($B1238="","",MOD($D1238,$BC$1)+MOD($E1238,$BC$1)+MOD($F1238,$BC$1)+MOD($G1238,$BC$1)+MOD($H1238,$BC$1)+MOD($I1238,$BC$1))</f>
        <v>45</v>
      </c>
      <c r="BD1238" s="55">
        <f t="shared" si="97"/>
        <v>1.0762585254952908</v>
      </c>
      <c r="BE1238" s="19">
        <f t="shared" si="98"/>
        <v>0.98827541409548547</v>
      </c>
      <c r="BF1238" s="19">
        <f t="shared" si="95"/>
        <v>0.94776226047417989</v>
      </c>
      <c r="BG1238" s="19">
        <f t="shared" si="96"/>
        <v>0.97886326729457618</v>
      </c>
    </row>
    <row r="1239" spans="1:59">
      <c r="A1239" s="24">
        <v>1238</v>
      </c>
      <c r="B1239" s="31">
        <v>2011106</v>
      </c>
      <c r="C1239" s="32" t="s">
        <v>1237</v>
      </c>
      <c r="D1239" s="21">
        <v>2</v>
      </c>
      <c r="E1239" s="22">
        <v>11</v>
      </c>
      <c r="F1239" s="22">
        <v>12</v>
      </c>
      <c r="G1239" s="22">
        <v>14</v>
      </c>
      <c r="H1239" s="22">
        <v>24</v>
      </c>
      <c r="I1239" s="22">
        <v>32</v>
      </c>
      <c r="J1239" s="23">
        <v>14</v>
      </c>
      <c r="Q1239" s="33"/>
      <c r="R1239" s="33"/>
      <c r="S1239" s="33"/>
      <c r="T1239" s="33"/>
      <c r="U1239" s="33"/>
      <c r="V1239" s="33"/>
      <c r="X1239" s="34"/>
      <c r="Y1239" s="33"/>
      <c r="Z1239" s="33"/>
      <c r="AA1239" s="33"/>
      <c r="AB1239" s="33"/>
      <c r="AC1239" s="35"/>
      <c r="AD1239" s="33"/>
      <c r="AE1239" s="33"/>
      <c r="AF1239" s="33"/>
      <c r="AG1239" s="33"/>
      <c r="AH1239" s="33"/>
      <c r="AI1239" s="33"/>
      <c r="AJ1239" s="36"/>
      <c r="AK1239" s="10">
        <v>8</v>
      </c>
      <c r="AL1239" s="11">
        <v>7</v>
      </c>
      <c r="AM1239" s="11">
        <v>15</v>
      </c>
      <c r="AN1239" s="11">
        <v>11</v>
      </c>
      <c r="AO1239" s="11">
        <v>18</v>
      </c>
      <c r="AP1239" s="11">
        <v>15</v>
      </c>
      <c r="AQ1239" s="11">
        <v>23</v>
      </c>
      <c r="AR1239" s="11">
        <v>15</v>
      </c>
      <c r="AS1239" s="11">
        <v>18</v>
      </c>
      <c r="AT1239" s="11">
        <v>23</v>
      </c>
      <c r="AU1239" s="11">
        <v>43</v>
      </c>
      <c r="AV1239" s="11">
        <v>39</v>
      </c>
      <c r="AW1239" s="12">
        <v>50</v>
      </c>
      <c r="AX1239" s="13">
        <v>47</v>
      </c>
      <c r="AY1239" s="13">
        <v>61</v>
      </c>
      <c r="AZ1239" s="13">
        <v>59</v>
      </c>
      <c r="BA1239" s="13">
        <v>57</v>
      </c>
      <c r="BB1239" s="14">
        <v>55</v>
      </c>
      <c r="BC1239" s="19">
        <f t="shared" si="99"/>
        <v>61</v>
      </c>
      <c r="BD1239" s="55">
        <f t="shared" si="97"/>
        <v>1.1212731406300747</v>
      </c>
      <c r="BE1239" s="19">
        <f t="shared" si="98"/>
        <v>1.0291977914907438</v>
      </c>
      <c r="BF1239" s="19">
        <f t="shared" si="95"/>
        <v>0.95594673595323154</v>
      </c>
      <c r="BG1239" s="19">
        <f t="shared" si="96"/>
        <v>0.98418317635595975</v>
      </c>
    </row>
    <row r="1240" spans="1:59">
      <c r="A1240" s="24">
        <v>1239</v>
      </c>
      <c r="B1240" s="31">
        <v>2011107</v>
      </c>
      <c r="C1240" s="32" t="s">
        <v>1238</v>
      </c>
      <c r="D1240" s="21">
        <v>4</v>
      </c>
      <c r="E1240" s="22">
        <v>9</v>
      </c>
      <c r="F1240" s="22">
        <v>16</v>
      </c>
      <c r="G1240" s="22">
        <v>17</v>
      </c>
      <c r="H1240" s="22">
        <v>22</v>
      </c>
      <c r="I1240" s="22">
        <v>29</v>
      </c>
      <c r="J1240" s="23">
        <v>15</v>
      </c>
      <c r="Q1240" s="33"/>
      <c r="R1240" s="33"/>
      <c r="S1240" s="33"/>
      <c r="T1240" s="33"/>
      <c r="U1240" s="33"/>
      <c r="V1240" s="33"/>
      <c r="X1240" s="34"/>
      <c r="Y1240" s="33"/>
      <c r="Z1240" s="33"/>
      <c r="AA1240" s="33"/>
      <c r="AB1240" s="33"/>
      <c r="AC1240" s="35"/>
      <c r="AD1240" s="33"/>
      <c r="AE1240" s="33"/>
      <c r="AF1240" s="33"/>
      <c r="AG1240" s="33"/>
      <c r="AH1240" s="33"/>
      <c r="AI1240" s="33"/>
      <c r="AJ1240" s="36"/>
      <c r="AK1240" s="10">
        <v>7</v>
      </c>
      <c r="AL1240" s="11">
        <v>5</v>
      </c>
      <c r="AM1240" s="11">
        <v>17</v>
      </c>
      <c r="AN1240" s="11">
        <v>25</v>
      </c>
      <c r="AO1240" s="11">
        <v>13</v>
      </c>
      <c r="AP1240" s="11">
        <v>17</v>
      </c>
      <c r="AQ1240" s="11">
        <v>25</v>
      </c>
      <c r="AR1240" s="11">
        <v>37</v>
      </c>
      <c r="AS1240" s="11">
        <v>31</v>
      </c>
      <c r="AT1240" s="11">
        <v>37</v>
      </c>
      <c r="AU1240" s="11">
        <v>32</v>
      </c>
      <c r="AV1240" s="11">
        <v>27</v>
      </c>
      <c r="AW1240" s="12">
        <v>37</v>
      </c>
      <c r="AX1240" s="13">
        <v>33</v>
      </c>
      <c r="AY1240" s="13">
        <v>46</v>
      </c>
      <c r="AZ1240" s="13">
        <v>61</v>
      </c>
      <c r="BA1240" s="13">
        <v>59</v>
      </c>
      <c r="BB1240" s="14">
        <v>57</v>
      </c>
      <c r="BC1240" s="19">
        <f t="shared" si="99"/>
        <v>46</v>
      </c>
      <c r="BD1240" s="55">
        <f t="shared" si="97"/>
        <v>1.1171809028905488</v>
      </c>
      <c r="BE1240" s="19">
        <f t="shared" si="98"/>
        <v>1.0680740500162391</v>
      </c>
      <c r="BF1240" s="19">
        <f t="shared" si="95"/>
        <v>0.95840207859694715</v>
      </c>
      <c r="BG1240" s="19">
        <f t="shared" si="96"/>
        <v>0.98582007145177009</v>
      </c>
    </row>
    <row r="1241" spans="1:59">
      <c r="A1241" s="24">
        <v>1240</v>
      </c>
      <c r="B1241" s="31">
        <v>2011108</v>
      </c>
      <c r="C1241" s="32" t="s">
        <v>1239</v>
      </c>
      <c r="D1241" s="21">
        <v>2</v>
      </c>
      <c r="E1241" s="22">
        <v>17</v>
      </c>
      <c r="F1241" s="22">
        <v>22</v>
      </c>
      <c r="G1241" s="22">
        <v>26</v>
      </c>
      <c r="H1241" s="22">
        <v>29</v>
      </c>
      <c r="I1241" s="22">
        <v>33</v>
      </c>
      <c r="J1241" s="23">
        <v>10</v>
      </c>
      <c r="Q1241" s="33"/>
      <c r="R1241" s="33"/>
      <c r="S1241" s="33"/>
      <c r="T1241" s="33"/>
      <c r="U1241" s="33"/>
      <c r="V1241" s="33"/>
      <c r="X1241" s="34"/>
      <c r="Y1241" s="33"/>
      <c r="Z1241" s="33"/>
      <c r="AA1241" s="33"/>
      <c r="AB1241" s="33"/>
      <c r="AC1241" s="35"/>
      <c r="AD1241" s="33"/>
      <c r="AE1241" s="33"/>
      <c r="AF1241" s="33"/>
      <c r="AG1241" s="33"/>
      <c r="AH1241" s="33"/>
      <c r="AI1241" s="33"/>
      <c r="AJ1241" s="36"/>
      <c r="AK1241" s="10">
        <v>9</v>
      </c>
      <c r="AL1241" s="11">
        <v>9</v>
      </c>
      <c r="AM1241" s="11">
        <v>14</v>
      </c>
      <c r="AN1241" s="11">
        <v>21</v>
      </c>
      <c r="AO1241" s="11">
        <v>17</v>
      </c>
      <c r="AP1241" s="11">
        <v>17</v>
      </c>
      <c r="AQ1241" s="11">
        <v>30</v>
      </c>
      <c r="AR1241" s="11">
        <v>29</v>
      </c>
      <c r="AS1241" s="11">
        <v>19</v>
      </c>
      <c r="AT1241" s="11">
        <v>33</v>
      </c>
      <c r="AU1241" s="11">
        <v>25</v>
      </c>
      <c r="AV1241" s="11">
        <v>31</v>
      </c>
      <c r="AW1241" s="12">
        <v>39</v>
      </c>
      <c r="AX1241" s="13">
        <v>33</v>
      </c>
      <c r="AY1241" s="13">
        <v>44</v>
      </c>
      <c r="AZ1241" s="13">
        <v>57</v>
      </c>
      <c r="BA1241" s="13">
        <v>53</v>
      </c>
      <c r="BB1241" s="14">
        <v>49</v>
      </c>
      <c r="BC1241" s="19">
        <f t="shared" si="99"/>
        <v>44</v>
      </c>
      <c r="BD1241" s="55">
        <f t="shared" si="97"/>
        <v>1.0394283858395583</v>
      </c>
      <c r="BE1241" s="19">
        <f t="shared" si="98"/>
        <v>1.0823968821045793</v>
      </c>
      <c r="BF1241" s="19">
        <f t="shared" si="95"/>
        <v>0.95021760311789538</v>
      </c>
      <c r="BG1241" s="19">
        <f t="shared" si="96"/>
        <v>0.98050016239038651</v>
      </c>
    </row>
    <row r="1242" spans="1:59">
      <c r="A1242" s="24">
        <v>1241</v>
      </c>
      <c r="B1242" s="31">
        <v>2011109</v>
      </c>
      <c r="C1242" s="32" t="s">
        <v>1240</v>
      </c>
      <c r="D1242" s="21">
        <v>1</v>
      </c>
      <c r="E1242" s="22">
        <v>3</v>
      </c>
      <c r="F1242" s="22">
        <v>9</v>
      </c>
      <c r="G1242" s="22">
        <v>15</v>
      </c>
      <c r="H1242" s="22">
        <v>16</v>
      </c>
      <c r="I1242" s="22">
        <v>33</v>
      </c>
      <c r="J1242" s="23">
        <v>15</v>
      </c>
      <c r="Q1242" s="33"/>
      <c r="R1242" s="33"/>
      <c r="S1242" s="33"/>
      <c r="T1242" s="33"/>
      <c r="U1242" s="33"/>
      <c r="V1242" s="33"/>
      <c r="X1242" s="34"/>
      <c r="Y1242" s="33"/>
      <c r="Z1242" s="33"/>
      <c r="AA1242" s="33"/>
      <c r="AB1242" s="33"/>
      <c r="AC1242" s="35"/>
      <c r="AD1242" s="33"/>
      <c r="AE1242" s="33"/>
      <c r="AF1242" s="33"/>
      <c r="AG1242" s="33"/>
      <c r="AH1242" s="33"/>
      <c r="AI1242" s="33"/>
      <c r="AJ1242" s="36"/>
      <c r="AK1242" s="10">
        <v>2</v>
      </c>
      <c r="AL1242" s="11">
        <v>9</v>
      </c>
      <c r="AM1242" s="11">
        <v>12</v>
      </c>
      <c r="AN1242" s="11">
        <v>17</v>
      </c>
      <c r="AO1242" s="11">
        <v>14</v>
      </c>
      <c r="AP1242" s="11">
        <v>13</v>
      </c>
      <c r="AQ1242" s="11">
        <v>23</v>
      </c>
      <c r="AR1242" s="11">
        <v>27</v>
      </c>
      <c r="AS1242" s="11">
        <v>22</v>
      </c>
      <c r="AT1242" s="11">
        <v>29</v>
      </c>
      <c r="AU1242" s="11">
        <v>25</v>
      </c>
      <c r="AV1242" s="11">
        <v>21</v>
      </c>
      <c r="AW1242" s="12">
        <v>17</v>
      </c>
      <c r="AX1242" s="13">
        <v>29</v>
      </c>
      <c r="AY1242" s="13">
        <v>60</v>
      </c>
      <c r="AZ1242" s="13">
        <v>59</v>
      </c>
      <c r="BA1242" s="13">
        <v>58</v>
      </c>
      <c r="BB1242" s="14">
        <v>57</v>
      </c>
      <c r="BC1242" s="19">
        <f t="shared" si="99"/>
        <v>60</v>
      </c>
      <c r="BD1242" s="55">
        <f t="shared" si="97"/>
        <v>1.04761286131861</v>
      </c>
      <c r="BE1242" s="19">
        <f t="shared" si="98"/>
        <v>1.0864891198441053</v>
      </c>
      <c r="BF1242" s="19">
        <f t="shared" si="95"/>
        <v>0.94776226047417989</v>
      </c>
      <c r="BG1242" s="19">
        <f t="shared" si="96"/>
        <v>0.97722637219876574</v>
      </c>
    </row>
    <row r="1243" spans="1:59">
      <c r="A1243" s="24">
        <v>1242</v>
      </c>
      <c r="B1243" s="31">
        <v>2011110</v>
      </c>
      <c r="C1243" s="32" t="s">
        <v>1241</v>
      </c>
      <c r="D1243" s="21">
        <v>12</v>
      </c>
      <c r="E1243" s="22">
        <v>14</v>
      </c>
      <c r="F1243" s="22">
        <v>21</v>
      </c>
      <c r="G1243" s="22">
        <v>26</v>
      </c>
      <c r="H1243" s="22">
        <v>28</v>
      </c>
      <c r="I1243" s="22">
        <v>33</v>
      </c>
      <c r="J1243" s="23">
        <v>12</v>
      </c>
      <c r="Q1243" s="33"/>
      <c r="R1243" s="33"/>
      <c r="S1243" s="33"/>
      <c r="T1243" s="33"/>
      <c r="U1243" s="33"/>
      <c r="V1243" s="33"/>
      <c r="X1243" s="34"/>
      <c r="Y1243" s="33"/>
      <c r="Z1243" s="33"/>
      <c r="AA1243" s="33"/>
      <c r="AB1243" s="33"/>
      <c r="AC1243" s="35"/>
      <c r="AD1243" s="33"/>
      <c r="AE1243" s="33"/>
      <c r="AF1243" s="33"/>
      <c r="AG1243" s="33"/>
      <c r="AH1243" s="33"/>
      <c r="AI1243" s="33"/>
      <c r="AJ1243" s="36"/>
      <c r="AK1243" s="10">
        <v>5</v>
      </c>
      <c r="AL1243" s="11">
        <v>6</v>
      </c>
      <c r="AM1243" s="11">
        <v>14</v>
      </c>
      <c r="AN1243" s="11">
        <v>14</v>
      </c>
      <c r="AO1243" s="11">
        <v>15</v>
      </c>
      <c r="AP1243" s="11">
        <v>22</v>
      </c>
      <c r="AQ1243" s="11">
        <v>26</v>
      </c>
      <c r="AR1243" s="11">
        <v>24</v>
      </c>
      <c r="AS1243" s="11">
        <v>24</v>
      </c>
      <c r="AT1243" s="11">
        <v>26</v>
      </c>
      <c r="AU1243" s="11">
        <v>30</v>
      </c>
      <c r="AV1243" s="11">
        <v>36</v>
      </c>
      <c r="AW1243" s="12">
        <v>59</v>
      </c>
      <c r="AX1243" s="13">
        <v>54</v>
      </c>
      <c r="AY1243" s="13">
        <v>66</v>
      </c>
      <c r="AZ1243" s="13">
        <v>62</v>
      </c>
      <c r="BA1243" s="13">
        <v>58</v>
      </c>
      <c r="BB1243" s="14">
        <v>54</v>
      </c>
      <c r="BC1243" s="19">
        <f t="shared" si="99"/>
        <v>66</v>
      </c>
      <c r="BD1243" s="55">
        <f t="shared" si="97"/>
        <v>1.1335498538486521</v>
      </c>
      <c r="BE1243" s="19">
        <f t="shared" si="98"/>
        <v>1.1049041896719713</v>
      </c>
      <c r="BF1243" s="19">
        <f t="shared" ref="BF1243:BF1306" si="100">IF($B1243="","",SUM($BC1219:$BC1243)/25/$BM$3)</f>
        <v>0.96494965898018825</v>
      </c>
      <c r="BG1243" s="19">
        <f t="shared" si="96"/>
        <v>0.97886326729457618</v>
      </c>
    </row>
    <row r="1244" spans="1:59">
      <c r="A1244" s="24">
        <v>1243</v>
      </c>
      <c r="B1244" s="31">
        <v>2011111</v>
      </c>
      <c r="C1244" s="32" t="s">
        <v>1242</v>
      </c>
      <c r="D1244" s="21">
        <v>1</v>
      </c>
      <c r="E1244" s="22">
        <v>3</v>
      </c>
      <c r="F1244" s="22">
        <v>5</v>
      </c>
      <c r="G1244" s="22">
        <v>20</v>
      </c>
      <c r="H1244" s="22">
        <v>25</v>
      </c>
      <c r="I1244" s="22">
        <v>27</v>
      </c>
      <c r="J1244" s="23">
        <v>4</v>
      </c>
      <c r="Q1244" s="33"/>
      <c r="R1244" s="33"/>
      <c r="S1244" s="33"/>
      <c r="T1244" s="33"/>
      <c r="U1244" s="33"/>
      <c r="V1244" s="33"/>
      <c r="X1244" s="34"/>
      <c r="Y1244" s="33"/>
      <c r="Z1244" s="33"/>
      <c r="AA1244" s="33"/>
      <c r="AB1244" s="33"/>
      <c r="AC1244" s="35"/>
      <c r="AD1244" s="33"/>
      <c r="AE1244" s="33"/>
      <c r="AF1244" s="33"/>
      <c r="AG1244" s="33"/>
      <c r="AH1244" s="33"/>
      <c r="AI1244" s="33"/>
      <c r="AJ1244" s="36"/>
      <c r="AK1244" s="10">
        <v>6</v>
      </c>
      <c r="AL1244" s="11">
        <v>9</v>
      </c>
      <c r="AM1244" s="11">
        <v>6</v>
      </c>
      <c r="AN1244" s="11">
        <v>15</v>
      </c>
      <c r="AO1244" s="11">
        <v>25</v>
      </c>
      <c r="AP1244" s="11">
        <v>17</v>
      </c>
      <c r="AQ1244" s="11">
        <v>18</v>
      </c>
      <c r="AR1244" s="11">
        <v>21</v>
      </c>
      <c r="AS1244" s="11">
        <v>26</v>
      </c>
      <c r="AT1244" s="11">
        <v>21</v>
      </c>
      <c r="AU1244" s="11">
        <v>29</v>
      </c>
      <c r="AV1244" s="11">
        <v>39</v>
      </c>
      <c r="AW1244" s="12">
        <v>36</v>
      </c>
      <c r="AX1244" s="13">
        <v>33</v>
      </c>
      <c r="AY1244" s="13">
        <v>30</v>
      </c>
      <c r="AZ1244" s="13">
        <v>27</v>
      </c>
      <c r="BA1244" s="13">
        <v>24</v>
      </c>
      <c r="BB1244" s="14">
        <v>21</v>
      </c>
      <c r="BC1244" s="19">
        <f t="shared" si="99"/>
        <v>30</v>
      </c>
      <c r="BD1244" s="55">
        <f t="shared" si="97"/>
        <v>1.0066904839233517</v>
      </c>
      <c r="BE1244" s="19">
        <f t="shared" si="98"/>
        <v>1.0639818122767133</v>
      </c>
      <c r="BF1244" s="19">
        <f t="shared" si="100"/>
        <v>0.95594673595323154</v>
      </c>
      <c r="BG1244" s="19">
        <f t="shared" si="96"/>
        <v>0.9780448197466709</v>
      </c>
    </row>
    <row r="1245" spans="1:59">
      <c r="A1245" s="24">
        <v>1244</v>
      </c>
      <c r="B1245" s="31">
        <v>2011112</v>
      </c>
      <c r="C1245" s="32" t="s">
        <v>1243</v>
      </c>
      <c r="D1245" s="21">
        <v>3</v>
      </c>
      <c r="E1245" s="22">
        <v>5</v>
      </c>
      <c r="F1245" s="22">
        <v>16</v>
      </c>
      <c r="G1245" s="22">
        <v>18</v>
      </c>
      <c r="H1245" s="22">
        <v>23</v>
      </c>
      <c r="I1245" s="22">
        <v>24</v>
      </c>
      <c r="J1245" s="23">
        <v>15</v>
      </c>
      <c r="Q1245" s="33"/>
      <c r="R1245" s="33"/>
      <c r="S1245" s="33"/>
      <c r="T1245" s="33"/>
      <c r="U1245" s="33"/>
      <c r="V1245" s="33"/>
      <c r="X1245" s="34"/>
      <c r="Y1245" s="33"/>
      <c r="Z1245" s="33"/>
      <c r="AA1245" s="33"/>
      <c r="AB1245" s="33"/>
      <c r="AC1245" s="35"/>
      <c r="AD1245" s="33"/>
      <c r="AE1245" s="33"/>
      <c r="AF1245" s="33"/>
      <c r="AG1245" s="33"/>
      <c r="AH1245" s="33"/>
      <c r="AI1245" s="33"/>
      <c r="AJ1245" s="36"/>
      <c r="AK1245" s="10">
        <v>5</v>
      </c>
      <c r="AL1245" s="11">
        <v>9</v>
      </c>
      <c r="AM1245" s="11">
        <v>14</v>
      </c>
      <c r="AN1245" s="11">
        <v>17</v>
      </c>
      <c r="AO1245" s="11">
        <v>19</v>
      </c>
      <c r="AP1245" s="11">
        <v>17</v>
      </c>
      <c r="AQ1245" s="11">
        <v>26</v>
      </c>
      <c r="AR1245" s="11">
        <v>29</v>
      </c>
      <c r="AS1245" s="11">
        <v>23</v>
      </c>
      <c r="AT1245" s="11">
        <v>29</v>
      </c>
      <c r="AU1245" s="11">
        <v>37</v>
      </c>
      <c r="AV1245" s="11">
        <v>33</v>
      </c>
      <c r="AW1245" s="12">
        <v>29</v>
      </c>
      <c r="AX1245" s="13">
        <v>25</v>
      </c>
      <c r="AY1245" s="13">
        <v>38</v>
      </c>
      <c r="AZ1245" s="13">
        <v>35</v>
      </c>
      <c r="BA1245" s="13">
        <v>51</v>
      </c>
      <c r="BB1245" s="14">
        <v>49</v>
      </c>
      <c r="BC1245" s="19">
        <f t="shared" si="99"/>
        <v>38</v>
      </c>
      <c r="BD1245" s="55">
        <f t="shared" si="97"/>
        <v>0.97395258200714518</v>
      </c>
      <c r="BE1245" s="19">
        <f t="shared" si="98"/>
        <v>1.0455667424488471</v>
      </c>
      <c r="BF1245" s="19">
        <f t="shared" si="100"/>
        <v>0.96576810652809364</v>
      </c>
      <c r="BG1245" s="19">
        <f t="shared" si="96"/>
        <v>0.97067879181552441</v>
      </c>
    </row>
    <row r="1246" spans="1:59">
      <c r="A1246" s="24">
        <v>1245</v>
      </c>
      <c r="B1246" s="31">
        <v>2011113</v>
      </c>
      <c r="C1246" s="32" t="s">
        <v>1244</v>
      </c>
      <c r="D1246" s="21">
        <v>6</v>
      </c>
      <c r="E1246" s="22">
        <v>10</v>
      </c>
      <c r="F1246" s="22">
        <v>11</v>
      </c>
      <c r="G1246" s="22">
        <v>25</v>
      </c>
      <c r="H1246" s="22">
        <v>32</v>
      </c>
      <c r="I1246" s="22">
        <v>33</v>
      </c>
      <c r="J1246" s="23">
        <v>5</v>
      </c>
      <c r="Q1246" s="33"/>
      <c r="R1246" s="33"/>
      <c r="S1246" s="33"/>
      <c r="T1246" s="33"/>
      <c r="U1246" s="33"/>
      <c r="V1246" s="33"/>
      <c r="X1246" s="34"/>
      <c r="Y1246" s="33"/>
      <c r="Z1246" s="33"/>
      <c r="AA1246" s="33"/>
      <c r="AB1246" s="33"/>
      <c r="AC1246" s="35"/>
      <c r="AD1246" s="33"/>
      <c r="AE1246" s="33"/>
      <c r="AF1246" s="33"/>
      <c r="AG1246" s="33"/>
      <c r="AH1246" s="33"/>
      <c r="AI1246" s="33"/>
      <c r="AJ1246" s="36"/>
      <c r="AK1246" s="10">
        <v>6</v>
      </c>
      <c r="AL1246" s="11">
        <v>9</v>
      </c>
      <c r="AM1246" s="11">
        <v>7</v>
      </c>
      <c r="AN1246" s="11">
        <v>15</v>
      </c>
      <c r="AO1246" s="11">
        <v>26</v>
      </c>
      <c r="AP1246" s="11">
        <v>13</v>
      </c>
      <c r="AQ1246" s="11">
        <v>27</v>
      </c>
      <c r="AR1246" s="11">
        <v>17</v>
      </c>
      <c r="AS1246" s="11">
        <v>29</v>
      </c>
      <c r="AT1246" s="11">
        <v>45</v>
      </c>
      <c r="AU1246" s="11">
        <v>52</v>
      </c>
      <c r="AV1246" s="11">
        <v>47</v>
      </c>
      <c r="AW1246" s="12">
        <v>42</v>
      </c>
      <c r="AX1246" s="13">
        <v>37</v>
      </c>
      <c r="AY1246" s="13">
        <v>66</v>
      </c>
      <c r="AZ1246" s="13">
        <v>63</v>
      </c>
      <c r="BA1246" s="13">
        <v>60</v>
      </c>
      <c r="BB1246" s="14">
        <v>57</v>
      </c>
      <c r="BC1246" s="19">
        <f t="shared" si="99"/>
        <v>66</v>
      </c>
      <c r="BD1246" s="55">
        <f t="shared" si="97"/>
        <v>1.0639818122767133</v>
      </c>
      <c r="BE1246" s="19">
        <f t="shared" si="98"/>
        <v>1.0517050990581358</v>
      </c>
      <c r="BF1246" s="19">
        <f t="shared" si="100"/>
        <v>0.99441377070477432</v>
      </c>
      <c r="BG1246" s="19">
        <f t="shared" si="96"/>
        <v>0.98090938616433898</v>
      </c>
    </row>
    <row r="1247" spans="1:59">
      <c r="A1247" s="24">
        <v>1246</v>
      </c>
      <c r="B1247" s="31">
        <v>2011114</v>
      </c>
      <c r="C1247" s="32" t="s">
        <v>1245</v>
      </c>
      <c r="D1247" s="21">
        <v>1</v>
      </c>
      <c r="E1247" s="22">
        <v>14</v>
      </c>
      <c r="F1247" s="22">
        <v>15</v>
      </c>
      <c r="G1247" s="22">
        <v>16</v>
      </c>
      <c r="H1247" s="22">
        <v>30</v>
      </c>
      <c r="I1247" s="22">
        <v>32</v>
      </c>
      <c r="J1247" s="23">
        <v>9</v>
      </c>
      <c r="Q1247" s="33"/>
      <c r="R1247" s="33"/>
      <c r="S1247" s="33"/>
      <c r="T1247" s="33"/>
      <c r="U1247" s="33"/>
      <c r="V1247" s="33"/>
      <c r="X1247" s="34"/>
      <c r="Y1247" s="33"/>
      <c r="Z1247" s="33"/>
      <c r="AA1247" s="33"/>
      <c r="AB1247" s="33"/>
      <c r="AC1247" s="35"/>
      <c r="AD1247" s="33"/>
      <c r="AE1247" s="33"/>
      <c r="AF1247" s="33"/>
      <c r="AG1247" s="33"/>
      <c r="AH1247" s="33"/>
      <c r="AI1247" s="33"/>
      <c r="AJ1247" s="36"/>
      <c r="AK1247" s="10">
        <v>6</v>
      </c>
      <c r="AL1247" s="11">
        <v>8</v>
      </c>
      <c r="AM1247" s="11">
        <v>8</v>
      </c>
      <c r="AN1247" s="11">
        <v>12</v>
      </c>
      <c r="AO1247" s="11">
        <v>10</v>
      </c>
      <c r="AP1247" s="11">
        <v>20</v>
      </c>
      <c r="AQ1247" s="11">
        <v>27</v>
      </c>
      <c r="AR1247" s="11">
        <v>18</v>
      </c>
      <c r="AS1247" s="11">
        <v>31</v>
      </c>
      <c r="AT1247" s="11">
        <v>24</v>
      </c>
      <c r="AU1247" s="11">
        <v>17</v>
      </c>
      <c r="AV1247" s="11">
        <v>10</v>
      </c>
      <c r="AW1247" s="12">
        <v>18</v>
      </c>
      <c r="AX1247" s="13">
        <v>44</v>
      </c>
      <c r="AY1247" s="13">
        <v>74</v>
      </c>
      <c r="AZ1247" s="13">
        <v>72</v>
      </c>
      <c r="BA1247" s="13">
        <v>70</v>
      </c>
      <c r="BB1247" s="14">
        <v>68</v>
      </c>
      <c r="BC1247" s="19">
        <f t="shared" si="99"/>
        <v>74</v>
      </c>
      <c r="BD1247" s="55">
        <f t="shared" si="97"/>
        <v>1.1212731406300747</v>
      </c>
      <c r="BE1247" s="19">
        <f t="shared" si="98"/>
        <v>1.0844430009743422</v>
      </c>
      <c r="BF1247" s="19">
        <f t="shared" si="100"/>
        <v>1.0173303020461189</v>
      </c>
      <c r="BG1247" s="19">
        <f t="shared" si="96"/>
        <v>0.987866190321533</v>
      </c>
    </row>
    <row r="1248" spans="1:59">
      <c r="A1248" s="24">
        <v>1247</v>
      </c>
      <c r="B1248" s="31">
        <v>2011115</v>
      </c>
      <c r="C1248" s="32" t="s">
        <v>1246</v>
      </c>
      <c r="D1248" s="21">
        <v>7</v>
      </c>
      <c r="E1248" s="22">
        <v>8</v>
      </c>
      <c r="F1248" s="22">
        <v>9</v>
      </c>
      <c r="G1248" s="22">
        <v>12</v>
      </c>
      <c r="H1248" s="22">
        <v>17</v>
      </c>
      <c r="I1248" s="22">
        <v>33</v>
      </c>
      <c r="J1248" s="23">
        <v>16</v>
      </c>
      <c r="Q1248" s="33"/>
      <c r="R1248" s="33"/>
      <c r="S1248" s="33"/>
      <c r="T1248" s="33"/>
      <c r="U1248" s="33"/>
      <c r="V1248" s="33"/>
      <c r="X1248" s="34"/>
      <c r="Y1248" s="33"/>
      <c r="Z1248" s="33"/>
      <c r="AA1248" s="33"/>
      <c r="AB1248" s="33"/>
      <c r="AC1248" s="35"/>
      <c r="AD1248" s="33"/>
      <c r="AE1248" s="33"/>
      <c r="AF1248" s="33"/>
      <c r="AG1248" s="33"/>
      <c r="AH1248" s="33"/>
      <c r="AI1248" s="33"/>
      <c r="AJ1248" s="36"/>
      <c r="AK1248" s="10">
        <v>5</v>
      </c>
      <c r="AL1248" s="11">
        <v>6</v>
      </c>
      <c r="AM1248" s="11">
        <v>16</v>
      </c>
      <c r="AN1248" s="11">
        <v>14</v>
      </c>
      <c r="AO1248" s="11">
        <v>16</v>
      </c>
      <c r="AP1248" s="11">
        <v>14</v>
      </c>
      <c r="AQ1248" s="11">
        <v>32</v>
      </c>
      <c r="AR1248" s="11">
        <v>36</v>
      </c>
      <c r="AS1248" s="11">
        <v>31</v>
      </c>
      <c r="AT1248" s="11">
        <v>38</v>
      </c>
      <c r="AU1248" s="11">
        <v>47</v>
      </c>
      <c r="AV1248" s="11">
        <v>44</v>
      </c>
      <c r="AW1248" s="12">
        <v>41</v>
      </c>
      <c r="AX1248" s="13">
        <v>38</v>
      </c>
      <c r="AY1248" s="13">
        <v>52</v>
      </c>
      <c r="AZ1248" s="13">
        <v>68</v>
      </c>
      <c r="BA1248" s="13">
        <v>67</v>
      </c>
      <c r="BB1248" s="14">
        <v>66</v>
      </c>
      <c r="BC1248" s="19">
        <f t="shared" si="99"/>
        <v>52</v>
      </c>
      <c r="BD1248" s="55">
        <f t="shared" si="97"/>
        <v>1.0639818122767133</v>
      </c>
      <c r="BE1248" s="19">
        <f t="shared" si="98"/>
        <v>1.0987658330626828</v>
      </c>
      <c r="BF1248" s="19">
        <f t="shared" si="100"/>
        <v>1.0320623579084118</v>
      </c>
      <c r="BG1248" s="19">
        <f t="shared" si="96"/>
        <v>0.98622929522572267</v>
      </c>
    </row>
    <row r="1249" spans="1:59">
      <c r="A1249" s="24">
        <v>1248</v>
      </c>
      <c r="B1249" s="31">
        <v>2011116</v>
      </c>
      <c r="C1249" s="32" t="s">
        <v>1247</v>
      </c>
      <c r="D1249" s="21">
        <v>1</v>
      </c>
      <c r="E1249" s="22">
        <v>7</v>
      </c>
      <c r="F1249" s="22">
        <v>11</v>
      </c>
      <c r="G1249" s="22">
        <v>12</v>
      </c>
      <c r="H1249" s="22">
        <v>17</v>
      </c>
      <c r="I1249" s="22">
        <v>27</v>
      </c>
      <c r="J1249" s="23">
        <v>5</v>
      </c>
      <c r="Q1249" s="33"/>
      <c r="R1249" s="33"/>
      <c r="S1249" s="33"/>
      <c r="T1249" s="33"/>
      <c r="U1249" s="33"/>
      <c r="V1249" s="33"/>
      <c r="X1249" s="34"/>
      <c r="Y1249" s="33"/>
      <c r="Z1249" s="33"/>
      <c r="AA1249" s="33"/>
      <c r="AB1249" s="33"/>
      <c r="AC1249" s="35"/>
      <c r="AD1249" s="33"/>
      <c r="AE1249" s="33"/>
      <c r="AF1249" s="33"/>
      <c r="AG1249" s="33"/>
      <c r="AH1249" s="33"/>
      <c r="AI1249" s="33"/>
      <c r="AJ1249" s="36"/>
      <c r="AK1249" s="10">
        <v>6</v>
      </c>
      <c r="AL1249" s="11">
        <v>11</v>
      </c>
      <c r="AM1249" s="11">
        <v>10</v>
      </c>
      <c r="AN1249" s="11">
        <v>15</v>
      </c>
      <c r="AO1249" s="11">
        <v>19</v>
      </c>
      <c r="AP1249" s="11">
        <v>19</v>
      </c>
      <c r="AQ1249" s="11">
        <v>21</v>
      </c>
      <c r="AR1249" s="11">
        <v>25</v>
      </c>
      <c r="AS1249" s="11">
        <v>20</v>
      </c>
      <c r="AT1249" s="11">
        <v>27</v>
      </c>
      <c r="AU1249" s="11">
        <v>36</v>
      </c>
      <c r="AV1249" s="11">
        <v>47</v>
      </c>
      <c r="AW1249" s="12">
        <v>45</v>
      </c>
      <c r="AX1249" s="13">
        <v>43</v>
      </c>
      <c r="AY1249" s="13">
        <v>41</v>
      </c>
      <c r="AZ1249" s="13">
        <v>57</v>
      </c>
      <c r="BA1249" s="13">
        <v>56</v>
      </c>
      <c r="BB1249" s="14">
        <v>55</v>
      </c>
      <c r="BC1249" s="19">
        <f t="shared" si="99"/>
        <v>41</v>
      </c>
      <c r="BD1249" s="55">
        <f t="shared" si="97"/>
        <v>1.1089964274114972</v>
      </c>
      <c r="BE1249" s="19">
        <f t="shared" si="98"/>
        <v>1.0578434556674245</v>
      </c>
      <c r="BF1249" s="19">
        <f t="shared" si="100"/>
        <v>1.018148749594024</v>
      </c>
      <c r="BG1249" s="19">
        <f t="shared" si="96"/>
        <v>0.98172783371224415</v>
      </c>
    </row>
    <row r="1250" spans="1:59">
      <c r="A1250" s="24">
        <v>1249</v>
      </c>
      <c r="B1250" s="31">
        <v>2011117</v>
      </c>
      <c r="C1250" s="32" t="s">
        <v>1248</v>
      </c>
      <c r="D1250" s="21">
        <v>8</v>
      </c>
      <c r="E1250" s="22">
        <v>10</v>
      </c>
      <c r="F1250" s="22">
        <v>19</v>
      </c>
      <c r="G1250" s="22">
        <v>26</v>
      </c>
      <c r="H1250" s="22">
        <v>28</v>
      </c>
      <c r="I1250" s="22">
        <v>30</v>
      </c>
      <c r="J1250" s="23">
        <v>4</v>
      </c>
      <c r="Q1250" s="33"/>
      <c r="R1250" s="33"/>
      <c r="S1250" s="33"/>
      <c r="T1250" s="33"/>
      <c r="U1250" s="33"/>
      <c r="V1250" s="33"/>
      <c r="X1250" s="34"/>
      <c r="Y1250" s="33"/>
      <c r="Z1250" s="33"/>
      <c r="AA1250" s="33"/>
      <c r="AB1250" s="33"/>
      <c r="AC1250" s="35"/>
      <c r="AD1250" s="33"/>
      <c r="AE1250" s="33"/>
      <c r="AF1250" s="33"/>
      <c r="AG1250" s="33"/>
      <c r="AH1250" s="33"/>
      <c r="AI1250" s="33"/>
      <c r="AJ1250" s="36"/>
      <c r="AK1250" s="10">
        <v>7</v>
      </c>
      <c r="AL1250" s="11">
        <v>9</v>
      </c>
      <c r="AM1250" s="11">
        <v>11</v>
      </c>
      <c r="AN1250" s="11">
        <v>13</v>
      </c>
      <c r="AO1250" s="11">
        <v>16</v>
      </c>
      <c r="AP1250" s="11">
        <v>17</v>
      </c>
      <c r="AQ1250" s="11">
        <v>22</v>
      </c>
      <c r="AR1250" s="11">
        <v>31</v>
      </c>
      <c r="AS1250" s="11">
        <v>44</v>
      </c>
      <c r="AT1250" s="11">
        <v>37</v>
      </c>
      <c r="AU1250" s="11">
        <v>30</v>
      </c>
      <c r="AV1250" s="11">
        <v>37</v>
      </c>
      <c r="AW1250" s="12">
        <v>46</v>
      </c>
      <c r="AX1250" s="13">
        <v>57</v>
      </c>
      <c r="AY1250" s="13">
        <v>53</v>
      </c>
      <c r="AZ1250" s="13">
        <v>49</v>
      </c>
      <c r="BA1250" s="13">
        <v>45</v>
      </c>
      <c r="BB1250" s="14">
        <v>61</v>
      </c>
      <c r="BC1250" s="19">
        <f t="shared" si="99"/>
        <v>53</v>
      </c>
      <c r="BD1250" s="55">
        <f t="shared" si="97"/>
        <v>1.1703799935043846</v>
      </c>
      <c r="BE1250" s="19">
        <f t="shared" si="98"/>
        <v>1.0721662877557647</v>
      </c>
      <c r="BF1250" s="19">
        <f t="shared" si="100"/>
        <v>1.018148749594024</v>
      </c>
      <c r="BG1250" s="19">
        <f t="shared" si="96"/>
        <v>0.99113998051315355</v>
      </c>
    </row>
    <row r="1251" spans="1:59">
      <c r="A1251" s="24">
        <v>1250</v>
      </c>
      <c r="B1251" s="31">
        <v>2011118</v>
      </c>
      <c r="C1251" s="32" t="s">
        <v>1249</v>
      </c>
      <c r="D1251" s="21">
        <v>5</v>
      </c>
      <c r="E1251" s="22">
        <v>6</v>
      </c>
      <c r="F1251" s="22">
        <v>11</v>
      </c>
      <c r="G1251" s="22">
        <v>14</v>
      </c>
      <c r="H1251" s="22">
        <v>20</v>
      </c>
      <c r="I1251" s="22">
        <v>21</v>
      </c>
      <c r="J1251" s="23">
        <v>10</v>
      </c>
      <c r="Q1251" s="33"/>
      <c r="R1251" s="33"/>
      <c r="S1251" s="33"/>
      <c r="T1251" s="33"/>
      <c r="U1251" s="33"/>
      <c r="V1251" s="33"/>
      <c r="X1251" s="34"/>
      <c r="Y1251" s="33"/>
      <c r="Z1251" s="33"/>
      <c r="AA1251" s="33"/>
      <c r="AB1251" s="33"/>
      <c r="AC1251" s="35"/>
      <c r="AD1251" s="33"/>
      <c r="AE1251" s="33"/>
      <c r="AF1251" s="33"/>
      <c r="AG1251" s="33"/>
      <c r="AH1251" s="33"/>
      <c r="AI1251" s="33"/>
      <c r="AJ1251" s="36"/>
      <c r="AK1251" s="10">
        <v>8</v>
      </c>
      <c r="AL1251" s="11">
        <v>9</v>
      </c>
      <c r="AM1251" s="11">
        <v>7</v>
      </c>
      <c r="AN1251" s="11">
        <v>17</v>
      </c>
      <c r="AO1251" s="11">
        <v>21</v>
      </c>
      <c r="AP1251" s="11">
        <v>29</v>
      </c>
      <c r="AQ1251" s="11">
        <v>23</v>
      </c>
      <c r="AR1251" s="11">
        <v>17</v>
      </c>
      <c r="AS1251" s="11">
        <v>33</v>
      </c>
      <c r="AT1251" s="11">
        <v>41</v>
      </c>
      <c r="AU1251" s="11">
        <v>38</v>
      </c>
      <c r="AV1251" s="11">
        <v>35</v>
      </c>
      <c r="AW1251" s="12">
        <v>47</v>
      </c>
      <c r="AX1251" s="13">
        <v>45</v>
      </c>
      <c r="AY1251" s="13">
        <v>43</v>
      </c>
      <c r="AZ1251" s="13">
        <v>41</v>
      </c>
      <c r="BA1251" s="13">
        <v>39</v>
      </c>
      <c r="BB1251" s="14">
        <v>37</v>
      </c>
      <c r="BC1251" s="19">
        <f t="shared" si="99"/>
        <v>43</v>
      </c>
      <c r="BD1251" s="55">
        <f t="shared" si="97"/>
        <v>1.0762585254952908</v>
      </c>
      <c r="BE1251" s="19">
        <f t="shared" si="98"/>
        <v>1.0701201688860018</v>
      </c>
      <c r="BF1251" s="19">
        <f t="shared" si="100"/>
        <v>1.0091458265670672</v>
      </c>
      <c r="BG1251" s="19">
        <f t="shared" si="96"/>
        <v>0.99073075673920108</v>
      </c>
    </row>
    <row r="1252" spans="1:59">
      <c r="A1252" s="24">
        <v>1251</v>
      </c>
      <c r="B1252" s="31">
        <v>2011119</v>
      </c>
      <c r="C1252" s="32" t="s">
        <v>1250</v>
      </c>
      <c r="D1252" s="21">
        <v>9</v>
      </c>
      <c r="E1252" s="22">
        <v>12</v>
      </c>
      <c r="F1252" s="22">
        <v>14</v>
      </c>
      <c r="G1252" s="22">
        <v>19</v>
      </c>
      <c r="H1252" s="22">
        <v>28</v>
      </c>
      <c r="I1252" s="22">
        <v>32</v>
      </c>
      <c r="J1252" s="23">
        <v>1</v>
      </c>
      <c r="Q1252" s="33"/>
      <c r="R1252" s="33"/>
      <c r="S1252" s="33"/>
      <c r="T1252" s="33"/>
      <c r="U1252" s="33"/>
      <c r="V1252" s="33"/>
      <c r="X1252" s="34"/>
      <c r="Y1252" s="33"/>
      <c r="Z1252" s="33"/>
      <c r="AA1252" s="33"/>
      <c r="AB1252" s="33"/>
      <c r="AC1252" s="35"/>
      <c r="AD1252" s="33"/>
      <c r="AE1252" s="33"/>
      <c r="AF1252" s="33"/>
      <c r="AG1252" s="33"/>
      <c r="AH1252" s="33"/>
      <c r="AI1252" s="33"/>
      <c r="AJ1252" s="36"/>
      <c r="AK1252" s="10">
        <v>6</v>
      </c>
      <c r="AL1252" s="11">
        <v>6</v>
      </c>
      <c r="AM1252" s="11">
        <v>19</v>
      </c>
      <c r="AN1252" s="11">
        <v>12</v>
      </c>
      <c r="AO1252" s="11">
        <v>16</v>
      </c>
      <c r="AP1252" s="11">
        <v>18</v>
      </c>
      <c r="AQ1252" s="11">
        <v>15</v>
      </c>
      <c r="AR1252" s="11">
        <v>34</v>
      </c>
      <c r="AS1252" s="11">
        <v>37</v>
      </c>
      <c r="AT1252" s="11">
        <v>30</v>
      </c>
      <c r="AU1252" s="11">
        <v>36</v>
      </c>
      <c r="AV1252" s="11">
        <v>30</v>
      </c>
      <c r="AW1252" s="12">
        <v>54</v>
      </c>
      <c r="AX1252" s="13">
        <v>50</v>
      </c>
      <c r="AY1252" s="13">
        <v>63</v>
      </c>
      <c r="AZ1252" s="13">
        <v>60</v>
      </c>
      <c r="BA1252" s="13">
        <v>57</v>
      </c>
      <c r="BB1252" s="14">
        <v>74</v>
      </c>
      <c r="BC1252" s="19">
        <f t="shared" si="99"/>
        <v>63</v>
      </c>
      <c r="BD1252" s="55">
        <f t="shared" si="97"/>
        <v>1.0312439103605067</v>
      </c>
      <c r="BE1252" s="19">
        <f t="shared" si="98"/>
        <v>1.0762585254952908</v>
      </c>
      <c r="BF1252" s="19">
        <f t="shared" si="100"/>
        <v>1.0320623579084118</v>
      </c>
      <c r="BG1252" s="19">
        <f t="shared" si="96"/>
        <v>0.99523221825267949</v>
      </c>
    </row>
    <row r="1253" spans="1:59">
      <c r="A1253" s="24">
        <v>1252</v>
      </c>
      <c r="B1253" s="31">
        <v>2011120</v>
      </c>
      <c r="C1253" s="32" t="s">
        <v>1251</v>
      </c>
      <c r="D1253" s="21">
        <v>4</v>
      </c>
      <c r="E1253" s="22">
        <v>14</v>
      </c>
      <c r="F1253" s="22">
        <v>17</v>
      </c>
      <c r="G1253" s="22">
        <v>28</v>
      </c>
      <c r="H1253" s="22">
        <v>30</v>
      </c>
      <c r="I1253" s="22">
        <v>33</v>
      </c>
      <c r="J1253" s="23">
        <v>7</v>
      </c>
      <c r="Q1253" s="33"/>
      <c r="R1253" s="33"/>
      <c r="S1253" s="33"/>
      <c r="T1253" s="33"/>
      <c r="U1253" s="33"/>
      <c r="V1253" s="33"/>
      <c r="X1253" s="34"/>
      <c r="Y1253" s="33"/>
      <c r="Z1253" s="33"/>
      <c r="AA1253" s="33"/>
      <c r="AB1253" s="33"/>
      <c r="AC1253" s="35"/>
      <c r="AD1253" s="33"/>
      <c r="AE1253" s="33"/>
      <c r="AF1253" s="33"/>
      <c r="AG1253" s="33"/>
      <c r="AH1253" s="33"/>
      <c r="AI1253" s="33"/>
      <c r="AJ1253" s="36"/>
      <c r="AK1253" s="10">
        <v>6</v>
      </c>
      <c r="AL1253" s="11">
        <v>6</v>
      </c>
      <c r="AM1253" s="11">
        <v>16</v>
      </c>
      <c r="AN1253" s="11">
        <v>18</v>
      </c>
      <c r="AO1253" s="11">
        <v>14</v>
      </c>
      <c r="AP1253" s="11">
        <v>22</v>
      </c>
      <c r="AQ1253" s="11">
        <v>27</v>
      </c>
      <c r="AR1253" s="11">
        <v>26</v>
      </c>
      <c r="AS1253" s="11">
        <v>27</v>
      </c>
      <c r="AT1253" s="11">
        <v>30</v>
      </c>
      <c r="AU1253" s="11">
        <v>22</v>
      </c>
      <c r="AV1253" s="11">
        <v>14</v>
      </c>
      <c r="AW1253" s="12">
        <v>36</v>
      </c>
      <c r="AX1253" s="13">
        <v>46</v>
      </c>
      <c r="AY1253" s="13">
        <v>58</v>
      </c>
      <c r="AZ1253" s="13">
        <v>72</v>
      </c>
      <c r="BA1253" s="13">
        <v>69</v>
      </c>
      <c r="BB1253" s="14">
        <v>66</v>
      </c>
      <c r="BC1253" s="19">
        <f t="shared" si="99"/>
        <v>58</v>
      </c>
      <c r="BD1253" s="55">
        <f t="shared" si="97"/>
        <v>1.0557973367976616</v>
      </c>
      <c r="BE1253" s="19">
        <f t="shared" si="98"/>
        <v>1.0598895745371872</v>
      </c>
      <c r="BF1253" s="19">
        <f t="shared" si="100"/>
        <v>1.0459759662227996</v>
      </c>
      <c r="BG1253" s="19">
        <f t="shared" si="96"/>
        <v>1.0042351412796362</v>
      </c>
    </row>
    <row r="1254" spans="1:59">
      <c r="A1254" s="24">
        <v>1253</v>
      </c>
      <c r="B1254" s="31">
        <v>2011121</v>
      </c>
      <c r="C1254" s="32" t="s">
        <v>1252</v>
      </c>
      <c r="D1254" s="21">
        <v>4</v>
      </c>
      <c r="E1254" s="22">
        <v>14</v>
      </c>
      <c r="F1254" s="22">
        <v>22</v>
      </c>
      <c r="G1254" s="22">
        <v>25</v>
      </c>
      <c r="H1254" s="22">
        <v>32</v>
      </c>
      <c r="I1254" s="22">
        <v>33</v>
      </c>
      <c r="J1254" s="23">
        <v>2</v>
      </c>
      <c r="Q1254" s="33"/>
      <c r="R1254" s="33"/>
      <c r="S1254" s="33"/>
      <c r="T1254" s="33"/>
      <c r="U1254" s="33"/>
      <c r="V1254" s="33"/>
      <c r="X1254" s="34"/>
      <c r="Y1254" s="33"/>
      <c r="Z1254" s="33"/>
      <c r="AA1254" s="33"/>
      <c r="AB1254" s="33"/>
      <c r="AC1254" s="35"/>
      <c r="AD1254" s="33"/>
      <c r="AE1254" s="33"/>
      <c r="AF1254" s="33"/>
      <c r="AG1254" s="33"/>
      <c r="AH1254" s="33"/>
      <c r="AI1254" s="33"/>
      <c r="AJ1254" s="36"/>
      <c r="AK1254" s="10">
        <v>7</v>
      </c>
      <c r="AL1254" s="11">
        <v>6</v>
      </c>
      <c r="AM1254" s="11">
        <v>15</v>
      </c>
      <c r="AN1254" s="11">
        <v>16</v>
      </c>
      <c r="AO1254" s="11">
        <v>18</v>
      </c>
      <c r="AP1254" s="11">
        <v>18</v>
      </c>
      <c r="AQ1254" s="11">
        <v>31</v>
      </c>
      <c r="AR1254" s="11">
        <v>20</v>
      </c>
      <c r="AS1254" s="11">
        <v>20</v>
      </c>
      <c r="AT1254" s="11">
        <v>34</v>
      </c>
      <c r="AU1254" s="11">
        <v>39</v>
      </c>
      <c r="AV1254" s="11">
        <v>32</v>
      </c>
      <c r="AW1254" s="12">
        <v>40</v>
      </c>
      <c r="AX1254" s="13">
        <v>34</v>
      </c>
      <c r="AY1254" s="13">
        <v>62</v>
      </c>
      <c r="AZ1254" s="13">
        <v>58</v>
      </c>
      <c r="BA1254" s="13">
        <v>54</v>
      </c>
      <c r="BB1254" s="14">
        <v>50</v>
      </c>
      <c r="BC1254" s="19">
        <f t="shared" si="99"/>
        <v>62</v>
      </c>
      <c r="BD1254" s="55">
        <f t="shared" si="97"/>
        <v>1.1417343293277038</v>
      </c>
      <c r="BE1254" s="19">
        <f t="shared" si="98"/>
        <v>1.1253653783696005</v>
      </c>
      <c r="BF1254" s="19">
        <f t="shared" si="100"/>
        <v>1.0631633647288081</v>
      </c>
      <c r="BG1254" s="19">
        <f t="shared" si="96"/>
        <v>1.0103734978889249</v>
      </c>
    </row>
    <row r="1255" spans="1:59">
      <c r="A1255" s="24">
        <v>1254</v>
      </c>
      <c r="B1255" s="31">
        <v>2011122</v>
      </c>
      <c r="C1255" s="32" t="s">
        <v>1253</v>
      </c>
      <c r="D1255" s="21">
        <v>10</v>
      </c>
      <c r="E1255" s="22">
        <v>12</v>
      </c>
      <c r="F1255" s="22">
        <v>18</v>
      </c>
      <c r="G1255" s="22">
        <v>26</v>
      </c>
      <c r="H1255" s="22">
        <v>27</v>
      </c>
      <c r="I1255" s="22">
        <v>31</v>
      </c>
      <c r="J1255" s="23">
        <v>3</v>
      </c>
      <c r="Q1255" s="33"/>
      <c r="R1255" s="33"/>
      <c r="S1255" s="33"/>
      <c r="T1255" s="33"/>
      <c r="U1255" s="33"/>
      <c r="V1255" s="33"/>
      <c r="X1255" s="34"/>
      <c r="Y1255" s="33"/>
      <c r="Z1255" s="33"/>
      <c r="AA1255" s="33"/>
      <c r="AB1255" s="33"/>
      <c r="AC1255" s="35"/>
      <c r="AD1255" s="33"/>
      <c r="AE1255" s="33"/>
      <c r="AF1255" s="33"/>
      <c r="AG1255" s="33"/>
      <c r="AH1255" s="33"/>
      <c r="AI1255" s="33"/>
      <c r="AJ1255" s="36"/>
      <c r="AK1255" s="10">
        <v>4</v>
      </c>
      <c r="AL1255" s="11">
        <v>12</v>
      </c>
      <c r="AM1255" s="11">
        <v>9</v>
      </c>
      <c r="AN1255" s="11">
        <v>10</v>
      </c>
      <c r="AO1255" s="11">
        <v>26</v>
      </c>
      <c r="AP1255" s="11">
        <v>20</v>
      </c>
      <c r="AQ1255" s="11">
        <v>16</v>
      </c>
      <c r="AR1255" s="11">
        <v>24</v>
      </c>
      <c r="AS1255" s="11">
        <v>36</v>
      </c>
      <c r="AT1255" s="11">
        <v>28</v>
      </c>
      <c r="AU1255" s="11">
        <v>33</v>
      </c>
      <c r="AV1255" s="11">
        <v>54</v>
      </c>
      <c r="AW1255" s="12">
        <v>49</v>
      </c>
      <c r="AX1255" s="13">
        <v>60</v>
      </c>
      <c r="AY1255" s="13">
        <v>56</v>
      </c>
      <c r="AZ1255" s="13">
        <v>52</v>
      </c>
      <c r="BA1255" s="13">
        <v>67</v>
      </c>
      <c r="BB1255" s="14">
        <v>64</v>
      </c>
      <c r="BC1255" s="19">
        <f t="shared" si="99"/>
        <v>56</v>
      </c>
      <c r="BD1255" s="55">
        <f t="shared" si="97"/>
        <v>1.1540110425462813</v>
      </c>
      <c r="BE1255" s="19">
        <f t="shared" si="98"/>
        <v>1.1621955180253329</v>
      </c>
      <c r="BF1255" s="19">
        <f t="shared" si="100"/>
        <v>1.0868983436180577</v>
      </c>
      <c r="BG1255" s="19">
        <f t="shared" si="96"/>
        <v>1.0173303020461189</v>
      </c>
    </row>
    <row r="1256" spans="1:59">
      <c r="A1256" s="24">
        <v>1255</v>
      </c>
      <c r="B1256" s="31">
        <v>2011123</v>
      </c>
      <c r="C1256" s="32" t="s">
        <v>1254</v>
      </c>
      <c r="D1256" s="21">
        <v>1</v>
      </c>
      <c r="E1256" s="22">
        <v>4</v>
      </c>
      <c r="F1256" s="22">
        <v>5</v>
      </c>
      <c r="G1256" s="22">
        <v>14</v>
      </c>
      <c r="H1256" s="22">
        <v>19</v>
      </c>
      <c r="I1256" s="22">
        <v>28</v>
      </c>
      <c r="J1256" s="23">
        <v>16</v>
      </c>
      <c r="Q1256" s="33"/>
      <c r="R1256" s="33"/>
      <c r="S1256" s="33"/>
      <c r="T1256" s="33"/>
      <c r="U1256" s="33"/>
      <c r="V1256" s="33"/>
      <c r="X1256" s="34"/>
      <c r="Y1256" s="33"/>
      <c r="Z1256" s="33"/>
      <c r="AA1256" s="33"/>
      <c r="AB1256" s="33"/>
      <c r="AC1256" s="35"/>
      <c r="AD1256" s="33"/>
      <c r="AE1256" s="33"/>
      <c r="AF1256" s="33"/>
      <c r="AG1256" s="33"/>
      <c r="AH1256" s="33"/>
      <c r="AI1256" s="33"/>
      <c r="AJ1256" s="36"/>
      <c r="AK1256" s="10">
        <v>8</v>
      </c>
      <c r="AL1256" s="11">
        <v>7</v>
      </c>
      <c r="AM1256" s="11">
        <v>16</v>
      </c>
      <c r="AN1256" s="11">
        <v>17</v>
      </c>
      <c r="AO1256" s="11">
        <v>15</v>
      </c>
      <c r="AP1256" s="11">
        <v>23</v>
      </c>
      <c r="AQ1256" s="11">
        <v>17</v>
      </c>
      <c r="AR1256" s="11">
        <v>31</v>
      </c>
      <c r="AS1256" s="11">
        <v>27</v>
      </c>
      <c r="AT1256" s="11">
        <v>23</v>
      </c>
      <c r="AU1256" s="11">
        <v>19</v>
      </c>
      <c r="AV1256" s="11">
        <v>15</v>
      </c>
      <c r="AW1256" s="12">
        <v>41</v>
      </c>
      <c r="AX1256" s="13">
        <v>39</v>
      </c>
      <c r="AY1256" s="13">
        <v>37</v>
      </c>
      <c r="AZ1256" s="13">
        <v>35</v>
      </c>
      <c r="BA1256" s="13">
        <v>33</v>
      </c>
      <c r="BB1256" s="14">
        <v>51</v>
      </c>
      <c r="BC1256" s="19">
        <f t="shared" si="99"/>
        <v>37</v>
      </c>
      <c r="BD1256" s="55">
        <f t="shared" si="97"/>
        <v>1.1294576161091263</v>
      </c>
      <c r="BE1256" s="19">
        <f t="shared" si="98"/>
        <v>1.1028580708022084</v>
      </c>
      <c r="BF1256" s="19">
        <f t="shared" si="100"/>
        <v>1.0868983436180577</v>
      </c>
      <c r="BG1256" s="19">
        <f t="shared" si="96"/>
        <v>1.0210133160116921</v>
      </c>
    </row>
    <row r="1257" spans="1:59">
      <c r="A1257" s="24">
        <v>1256</v>
      </c>
      <c r="B1257" s="31">
        <v>2011124</v>
      </c>
      <c r="C1257" s="32" t="s">
        <v>1255</v>
      </c>
      <c r="D1257" s="21">
        <v>9</v>
      </c>
      <c r="E1257" s="22">
        <v>18</v>
      </c>
      <c r="F1257" s="22">
        <v>19</v>
      </c>
      <c r="G1257" s="22">
        <v>26</v>
      </c>
      <c r="H1257" s="22">
        <v>31</v>
      </c>
      <c r="I1257" s="22">
        <v>32</v>
      </c>
      <c r="J1257" s="23">
        <v>16</v>
      </c>
      <c r="Q1257" s="33"/>
      <c r="R1257" s="33"/>
      <c r="S1257" s="33"/>
      <c r="T1257" s="33"/>
      <c r="U1257" s="33"/>
      <c r="V1257" s="33"/>
      <c r="X1257" s="34"/>
      <c r="Y1257" s="33"/>
      <c r="Z1257" s="33"/>
      <c r="AA1257" s="33"/>
      <c r="AB1257" s="33"/>
      <c r="AC1257" s="35"/>
      <c r="AD1257" s="33"/>
      <c r="AE1257" s="33"/>
      <c r="AF1257" s="33"/>
      <c r="AG1257" s="33"/>
      <c r="AH1257" s="33"/>
      <c r="AI1257" s="33"/>
      <c r="AJ1257" s="36"/>
      <c r="AK1257" s="10">
        <v>6</v>
      </c>
      <c r="AL1257" s="11">
        <v>11</v>
      </c>
      <c r="AM1257" s="11">
        <v>15</v>
      </c>
      <c r="AN1257" s="11">
        <v>9</v>
      </c>
      <c r="AO1257" s="11">
        <v>23</v>
      </c>
      <c r="AP1257" s="11">
        <v>15</v>
      </c>
      <c r="AQ1257" s="11">
        <v>18</v>
      </c>
      <c r="AR1257" s="11">
        <v>35</v>
      </c>
      <c r="AS1257" s="11">
        <v>47</v>
      </c>
      <c r="AT1257" s="11">
        <v>39</v>
      </c>
      <c r="AU1257" s="11">
        <v>31</v>
      </c>
      <c r="AV1257" s="11">
        <v>37</v>
      </c>
      <c r="AW1257" s="12">
        <v>30</v>
      </c>
      <c r="AX1257" s="13">
        <v>39</v>
      </c>
      <c r="AY1257" s="13">
        <v>50</v>
      </c>
      <c r="AZ1257" s="13">
        <v>45</v>
      </c>
      <c r="BA1257" s="13">
        <v>59</v>
      </c>
      <c r="BB1257" s="14">
        <v>75</v>
      </c>
      <c r="BC1257" s="19">
        <f t="shared" si="99"/>
        <v>50</v>
      </c>
      <c r="BD1257" s="55">
        <f t="shared" si="97"/>
        <v>1.0762585254952908</v>
      </c>
      <c r="BE1257" s="19">
        <f t="shared" si="98"/>
        <v>1.0537512179278987</v>
      </c>
      <c r="BF1257" s="19">
        <f t="shared" si="100"/>
        <v>1.0803507632348164</v>
      </c>
      <c r="BG1257" s="19">
        <f t="shared" si="96"/>
        <v>1.0197856446898343</v>
      </c>
    </row>
    <row r="1258" spans="1:59">
      <c r="A1258" s="24">
        <v>1257</v>
      </c>
      <c r="B1258" s="31">
        <v>2011125</v>
      </c>
      <c r="C1258" s="32" t="s">
        <v>1256</v>
      </c>
      <c r="D1258" s="21">
        <v>3</v>
      </c>
      <c r="E1258" s="22">
        <v>10</v>
      </c>
      <c r="F1258" s="22">
        <v>15</v>
      </c>
      <c r="G1258" s="22">
        <v>24</v>
      </c>
      <c r="H1258" s="22">
        <v>27</v>
      </c>
      <c r="I1258" s="22">
        <v>32</v>
      </c>
      <c r="J1258" s="23">
        <v>8</v>
      </c>
      <c r="Q1258" s="33"/>
      <c r="R1258" s="33"/>
      <c r="S1258" s="33"/>
      <c r="T1258" s="33"/>
      <c r="U1258" s="33"/>
      <c r="V1258" s="33"/>
      <c r="X1258" s="34"/>
      <c r="Y1258" s="33"/>
      <c r="Z1258" s="33"/>
      <c r="AA1258" s="33"/>
      <c r="AB1258" s="33"/>
      <c r="AC1258" s="35"/>
      <c r="AD1258" s="33"/>
      <c r="AE1258" s="33"/>
      <c r="AF1258" s="33"/>
      <c r="AG1258" s="33"/>
      <c r="AH1258" s="33"/>
      <c r="AI1258" s="33"/>
      <c r="AJ1258" s="36"/>
      <c r="AK1258" s="10">
        <v>3</v>
      </c>
      <c r="AL1258" s="11">
        <v>11</v>
      </c>
      <c r="AM1258" s="11">
        <v>11</v>
      </c>
      <c r="AN1258" s="11">
        <v>15</v>
      </c>
      <c r="AO1258" s="11">
        <v>20</v>
      </c>
      <c r="AP1258" s="11">
        <v>15</v>
      </c>
      <c r="AQ1258" s="11">
        <v>21</v>
      </c>
      <c r="AR1258" s="11">
        <v>21</v>
      </c>
      <c r="AS1258" s="11">
        <v>34</v>
      </c>
      <c r="AT1258" s="11">
        <v>27</v>
      </c>
      <c r="AU1258" s="11">
        <v>33</v>
      </c>
      <c r="AV1258" s="11">
        <v>41</v>
      </c>
      <c r="AW1258" s="12">
        <v>36</v>
      </c>
      <c r="AX1258" s="13">
        <v>47</v>
      </c>
      <c r="AY1258" s="13">
        <v>60</v>
      </c>
      <c r="AZ1258" s="13">
        <v>57</v>
      </c>
      <c r="BA1258" s="13">
        <v>54</v>
      </c>
      <c r="BB1258" s="14">
        <v>51</v>
      </c>
      <c r="BC1258" s="19">
        <f t="shared" si="99"/>
        <v>60</v>
      </c>
      <c r="BD1258" s="55">
        <f t="shared" si="97"/>
        <v>1.0844430009743422</v>
      </c>
      <c r="BE1258" s="19">
        <f t="shared" si="98"/>
        <v>1.0701201688860018</v>
      </c>
      <c r="BF1258" s="19">
        <f t="shared" si="100"/>
        <v>1.0828061058785321</v>
      </c>
      <c r="BG1258" s="19">
        <f t="shared" si="96"/>
        <v>1.0169210782721663</v>
      </c>
    </row>
    <row r="1259" spans="1:59">
      <c r="A1259" s="24">
        <v>1258</v>
      </c>
      <c r="B1259" s="31">
        <v>2011126</v>
      </c>
      <c r="C1259" s="32" t="s">
        <v>1257</v>
      </c>
      <c r="D1259" s="21">
        <v>3</v>
      </c>
      <c r="E1259" s="22">
        <v>7</v>
      </c>
      <c r="F1259" s="22">
        <v>13</v>
      </c>
      <c r="G1259" s="22">
        <v>18</v>
      </c>
      <c r="H1259" s="22">
        <v>23</v>
      </c>
      <c r="I1259" s="22">
        <v>26</v>
      </c>
      <c r="J1259" s="23">
        <v>16</v>
      </c>
      <c r="Q1259" s="33"/>
      <c r="R1259" s="33"/>
      <c r="S1259" s="33"/>
      <c r="T1259" s="33"/>
      <c r="U1259" s="33"/>
      <c r="V1259" s="33"/>
      <c r="X1259" s="34"/>
      <c r="Y1259" s="33"/>
      <c r="Z1259" s="33"/>
      <c r="AA1259" s="33"/>
      <c r="AB1259" s="33"/>
      <c r="AC1259" s="35"/>
      <c r="AD1259" s="33"/>
      <c r="AE1259" s="33"/>
      <c r="AF1259" s="33"/>
      <c r="AG1259" s="33"/>
      <c r="AH1259" s="33"/>
      <c r="AI1259" s="33"/>
      <c r="AJ1259" s="36"/>
      <c r="AK1259" s="10">
        <v>6</v>
      </c>
      <c r="AL1259" s="11">
        <v>14</v>
      </c>
      <c r="AM1259" s="11">
        <v>15</v>
      </c>
      <c r="AN1259" s="11">
        <v>12</v>
      </c>
      <c r="AO1259" s="11">
        <v>20</v>
      </c>
      <c r="AP1259" s="11">
        <v>26</v>
      </c>
      <c r="AQ1259" s="11">
        <v>27</v>
      </c>
      <c r="AR1259" s="11">
        <v>30</v>
      </c>
      <c r="AS1259" s="11">
        <v>24</v>
      </c>
      <c r="AT1259" s="11">
        <v>30</v>
      </c>
      <c r="AU1259" s="11">
        <v>25</v>
      </c>
      <c r="AV1259" s="11">
        <v>48</v>
      </c>
      <c r="AW1259" s="12">
        <v>45</v>
      </c>
      <c r="AX1259" s="13">
        <v>42</v>
      </c>
      <c r="AY1259" s="13">
        <v>39</v>
      </c>
      <c r="AZ1259" s="13">
        <v>36</v>
      </c>
      <c r="BA1259" s="13">
        <v>52</v>
      </c>
      <c r="BB1259" s="14">
        <v>50</v>
      </c>
      <c r="BC1259" s="19">
        <f t="shared" si="99"/>
        <v>39</v>
      </c>
      <c r="BD1259" s="55">
        <f t="shared" si="97"/>
        <v>0.99032153296524839</v>
      </c>
      <c r="BE1259" s="19">
        <f t="shared" si="98"/>
        <v>1.0660279311464762</v>
      </c>
      <c r="BF1259" s="19">
        <f t="shared" si="100"/>
        <v>1.0738031828515751</v>
      </c>
      <c r="BG1259" s="19">
        <f t="shared" si="96"/>
        <v>1.0116011692107827</v>
      </c>
    </row>
    <row r="1260" spans="1:59">
      <c r="A1260" s="24">
        <v>1259</v>
      </c>
      <c r="B1260" s="31">
        <v>2011127</v>
      </c>
      <c r="C1260" s="32" t="s">
        <v>1258</v>
      </c>
      <c r="D1260" s="21">
        <v>16</v>
      </c>
      <c r="E1260" s="22">
        <v>19</v>
      </c>
      <c r="F1260" s="22">
        <v>22</v>
      </c>
      <c r="G1260" s="22">
        <v>23</v>
      </c>
      <c r="H1260" s="22">
        <v>27</v>
      </c>
      <c r="I1260" s="22">
        <v>29</v>
      </c>
      <c r="J1260" s="23">
        <v>11</v>
      </c>
      <c r="Q1260" s="33"/>
      <c r="R1260" s="33"/>
      <c r="S1260" s="33"/>
      <c r="T1260" s="33"/>
      <c r="U1260" s="33"/>
      <c r="V1260" s="33"/>
      <c r="X1260" s="34"/>
      <c r="Y1260" s="33"/>
      <c r="Z1260" s="33"/>
      <c r="AA1260" s="33"/>
      <c r="AB1260" s="33"/>
      <c r="AC1260" s="35"/>
      <c r="AD1260" s="33"/>
      <c r="AE1260" s="33"/>
      <c r="AF1260" s="33"/>
      <c r="AG1260" s="33"/>
      <c r="AH1260" s="33"/>
      <c r="AI1260" s="33"/>
      <c r="AJ1260" s="36"/>
      <c r="AK1260" s="10">
        <v>7</v>
      </c>
      <c r="AL1260" s="11">
        <v>12</v>
      </c>
      <c r="AM1260" s="11">
        <v>16</v>
      </c>
      <c r="AN1260" s="11">
        <v>22</v>
      </c>
      <c r="AO1260" s="11">
        <v>17</v>
      </c>
      <c r="AP1260" s="11">
        <v>24</v>
      </c>
      <c r="AQ1260" s="11">
        <v>19</v>
      </c>
      <c r="AR1260" s="11">
        <v>36</v>
      </c>
      <c r="AS1260" s="11">
        <v>26</v>
      </c>
      <c r="AT1260" s="11">
        <v>40</v>
      </c>
      <c r="AU1260" s="11">
        <v>32</v>
      </c>
      <c r="AV1260" s="11">
        <v>38</v>
      </c>
      <c r="AW1260" s="12">
        <v>46</v>
      </c>
      <c r="AX1260" s="13">
        <v>40</v>
      </c>
      <c r="AY1260" s="13">
        <v>51</v>
      </c>
      <c r="AZ1260" s="13">
        <v>46</v>
      </c>
      <c r="BA1260" s="13">
        <v>41</v>
      </c>
      <c r="BB1260" s="14">
        <v>56</v>
      </c>
      <c r="BC1260" s="19">
        <f t="shared" si="99"/>
        <v>51</v>
      </c>
      <c r="BD1260" s="55">
        <f t="shared" si="97"/>
        <v>0.96986034426761936</v>
      </c>
      <c r="BE1260" s="19">
        <f t="shared" si="98"/>
        <v>1.0619356934069504</v>
      </c>
      <c r="BF1260" s="19">
        <f t="shared" si="100"/>
        <v>1.0770769730431959</v>
      </c>
      <c r="BG1260" s="19">
        <f t="shared" si="96"/>
        <v>1.0111919454368301</v>
      </c>
    </row>
    <row r="1261" spans="1:59">
      <c r="A1261" s="24">
        <v>1260</v>
      </c>
      <c r="B1261" s="31">
        <v>2011128</v>
      </c>
      <c r="C1261" s="32" t="s">
        <v>1259</v>
      </c>
      <c r="D1261" s="21">
        <v>9</v>
      </c>
      <c r="E1261" s="22">
        <v>11</v>
      </c>
      <c r="F1261" s="22">
        <v>14</v>
      </c>
      <c r="G1261" s="22">
        <v>17</v>
      </c>
      <c r="H1261" s="22">
        <v>19</v>
      </c>
      <c r="I1261" s="22">
        <v>23</v>
      </c>
      <c r="J1261" s="23">
        <v>12</v>
      </c>
      <c r="Q1261" s="33"/>
      <c r="R1261" s="33"/>
      <c r="S1261" s="33"/>
      <c r="T1261" s="33"/>
      <c r="U1261" s="33"/>
      <c r="V1261" s="33"/>
      <c r="X1261" s="34"/>
      <c r="Y1261" s="33"/>
      <c r="Z1261" s="33"/>
      <c r="AA1261" s="33"/>
      <c r="AB1261" s="33"/>
      <c r="AC1261" s="35"/>
      <c r="AD1261" s="33"/>
      <c r="AE1261" s="33"/>
      <c r="AF1261" s="33"/>
      <c r="AG1261" s="33"/>
      <c r="AH1261" s="33"/>
      <c r="AI1261" s="33"/>
      <c r="AJ1261" s="36"/>
      <c r="AK1261" s="10">
        <v>9</v>
      </c>
      <c r="AL1261" s="11">
        <v>13</v>
      </c>
      <c r="AM1261" s="11">
        <v>18</v>
      </c>
      <c r="AN1261" s="11">
        <v>21</v>
      </c>
      <c r="AO1261" s="11">
        <v>16</v>
      </c>
      <c r="AP1261" s="11">
        <v>21</v>
      </c>
      <c r="AQ1261" s="11">
        <v>21</v>
      </c>
      <c r="AR1261" s="11">
        <v>33</v>
      </c>
      <c r="AS1261" s="11">
        <v>27</v>
      </c>
      <c r="AT1261" s="11">
        <v>45</v>
      </c>
      <c r="AU1261" s="11">
        <v>41</v>
      </c>
      <c r="AV1261" s="11">
        <v>37</v>
      </c>
      <c r="AW1261" s="12">
        <v>48</v>
      </c>
      <c r="AX1261" s="13">
        <v>45</v>
      </c>
      <c r="AY1261" s="13">
        <v>42</v>
      </c>
      <c r="AZ1261" s="13">
        <v>57</v>
      </c>
      <c r="BA1261" s="13">
        <v>55</v>
      </c>
      <c r="BB1261" s="14">
        <v>73</v>
      </c>
      <c r="BC1261" s="19">
        <f t="shared" si="99"/>
        <v>42</v>
      </c>
      <c r="BD1261" s="55">
        <f t="shared" si="97"/>
        <v>0.99032153296524839</v>
      </c>
      <c r="BE1261" s="19">
        <f t="shared" si="98"/>
        <v>1.0598895745371872</v>
      </c>
      <c r="BF1261" s="19">
        <f t="shared" si="100"/>
        <v>1.0598895745371872</v>
      </c>
      <c r="BG1261" s="19">
        <f t="shared" si="96"/>
        <v>1.0116011692107827</v>
      </c>
    </row>
    <row r="1262" spans="1:59">
      <c r="A1262" s="24">
        <v>1261</v>
      </c>
      <c r="B1262" s="31">
        <v>2011129</v>
      </c>
      <c r="C1262" s="32" t="s">
        <v>1260</v>
      </c>
      <c r="D1262" s="21">
        <v>7</v>
      </c>
      <c r="E1262" s="22">
        <v>10</v>
      </c>
      <c r="F1262" s="22">
        <v>11</v>
      </c>
      <c r="G1262" s="22">
        <v>21</v>
      </c>
      <c r="H1262" s="22">
        <v>23</v>
      </c>
      <c r="I1262" s="22">
        <v>26</v>
      </c>
      <c r="J1262" s="23">
        <v>6</v>
      </c>
      <c r="Q1262" s="33"/>
      <c r="R1262" s="33"/>
      <c r="S1262" s="33"/>
      <c r="T1262" s="33"/>
      <c r="U1262" s="33"/>
      <c r="V1262" s="33"/>
      <c r="X1262" s="34"/>
      <c r="Y1262" s="33"/>
      <c r="Z1262" s="33"/>
      <c r="AA1262" s="33"/>
      <c r="AB1262" s="33"/>
      <c r="AC1262" s="35"/>
      <c r="AD1262" s="33"/>
      <c r="AE1262" s="33"/>
      <c r="AF1262" s="33"/>
      <c r="AG1262" s="33"/>
      <c r="AH1262" s="33"/>
      <c r="AI1262" s="33"/>
      <c r="AJ1262" s="36"/>
      <c r="AK1262" s="10">
        <v>8</v>
      </c>
      <c r="AL1262" s="11">
        <v>14</v>
      </c>
      <c r="AM1262" s="11">
        <v>8</v>
      </c>
      <c r="AN1262" s="11">
        <v>20</v>
      </c>
      <c r="AO1262" s="11">
        <v>14</v>
      </c>
      <c r="AP1262" s="11">
        <v>26</v>
      </c>
      <c r="AQ1262" s="11">
        <v>26</v>
      </c>
      <c r="AR1262" s="11">
        <v>18</v>
      </c>
      <c r="AS1262" s="11">
        <v>32</v>
      </c>
      <c r="AT1262" s="11">
        <v>50</v>
      </c>
      <c r="AU1262" s="11">
        <v>46</v>
      </c>
      <c r="AV1262" s="11">
        <v>56</v>
      </c>
      <c r="AW1262" s="12">
        <v>53</v>
      </c>
      <c r="AX1262" s="13">
        <v>50</v>
      </c>
      <c r="AY1262" s="13">
        <v>47</v>
      </c>
      <c r="AZ1262" s="13">
        <v>44</v>
      </c>
      <c r="BA1262" s="13">
        <v>41</v>
      </c>
      <c r="BB1262" s="14">
        <v>38</v>
      </c>
      <c r="BC1262" s="19">
        <f t="shared" si="99"/>
        <v>47</v>
      </c>
      <c r="BD1262" s="55">
        <f t="shared" si="97"/>
        <v>0.9780448197466709</v>
      </c>
      <c r="BE1262" s="19">
        <f t="shared" si="98"/>
        <v>1.0271516726209808</v>
      </c>
      <c r="BF1262" s="19">
        <f t="shared" si="100"/>
        <v>1.0508866515102306</v>
      </c>
      <c r="BG1262" s="19">
        <f t="shared" si="96"/>
        <v>1.003416693731731</v>
      </c>
    </row>
    <row r="1263" spans="1:59">
      <c r="A1263" s="24">
        <v>1262</v>
      </c>
      <c r="B1263" s="31">
        <v>2011130</v>
      </c>
      <c r="C1263" s="32" t="s">
        <v>1261</v>
      </c>
      <c r="D1263" s="21">
        <v>7</v>
      </c>
      <c r="E1263" s="22">
        <v>14</v>
      </c>
      <c r="F1263" s="22">
        <v>18</v>
      </c>
      <c r="G1263" s="22">
        <v>23</v>
      </c>
      <c r="H1263" s="22">
        <v>25</v>
      </c>
      <c r="I1263" s="22">
        <v>32</v>
      </c>
      <c r="J1263" s="23">
        <v>15</v>
      </c>
      <c r="Q1263" s="33"/>
      <c r="R1263" s="33"/>
      <c r="S1263" s="33"/>
      <c r="T1263" s="33"/>
      <c r="U1263" s="33"/>
      <c r="V1263" s="33"/>
      <c r="X1263" s="34"/>
      <c r="Y1263" s="33"/>
      <c r="Z1263" s="33"/>
      <c r="AA1263" s="33"/>
      <c r="AB1263" s="33"/>
      <c r="AC1263" s="35"/>
      <c r="AD1263" s="33"/>
      <c r="AE1263" s="33"/>
      <c r="AF1263" s="33"/>
      <c r="AG1263" s="33"/>
      <c r="AH1263" s="33"/>
      <c r="AI1263" s="33"/>
      <c r="AJ1263" s="36"/>
      <c r="AK1263" s="10">
        <v>8</v>
      </c>
      <c r="AL1263" s="11">
        <v>11</v>
      </c>
      <c r="AM1263" s="11">
        <v>14</v>
      </c>
      <c r="AN1263" s="11">
        <v>11</v>
      </c>
      <c r="AO1263" s="11">
        <v>14</v>
      </c>
      <c r="AP1263" s="11">
        <v>23</v>
      </c>
      <c r="AQ1263" s="11">
        <v>29</v>
      </c>
      <c r="AR1263" s="11">
        <v>29</v>
      </c>
      <c r="AS1263" s="11">
        <v>31</v>
      </c>
      <c r="AT1263" s="11">
        <v>35</v>
      </c>
      <c r="AU1263" s="11">
        <v>41</v>
      </c>
      <c r="AV1263" s="11">
        <v>35</v>
      </c>
      <c r="AW1263" s="12">
        <v>44</v>
      </c>
      <c r="AX1263" s="13">
        <v>39</v>
      </c>
      <c r="AY1263" s="13">
        <v>51</v>
      </c>
      <c r="AZ1263" s="13">
        <v>47</v>
      </c>
      <c r="BA1263" s="13">
        <v>62</v>
      </c>
      <c r="BB1263" s="14">
        <v>59</v>
      </c>
      <c r="BC1263" s="19">
        <f t="shared" si="99"/>
        <v>51</v>
      </c>
      <c r="BD1263" s="55">
        <f t="shared" si="97"/>
        <v>0.94121468009093856</v>
      </c>
      <c r="BE1263" s="19">
        <f t="shared" si="98"/>
        <v>1.0128288405326404</v>
      </c>
      <c r="BF1263" s="19">
        <f t="shared" si="100"/>
        <v>1.0557973367976616</v>
      </c>
      <c r="BG1263" s="19">
        <f t="shared" si="96"/>
        <v>1.0017797986359207</v>
      </c>
    </row>
    <row r="1264" spans="1:59">
      <c r="A1264" s="24">
        <v>1263</v>
      </c>
      <c r="B1264" s="31">
        <v>2011131</v>
      </c>
      <c r="C1264" s="32" t="s">
        <v>1262</v>
      </c>
      <c r="D1264" s="21">
        <v>2</v>
      </c>
      <c r="E1264" s="22">
        <v>7</v>
      </c>
      <c r="F1264" s="22">
        <v>9</v>
      </c>
      <c r="G1264" s="22">
        <v>17</v>
      </c>
      <c r="H1264" s="22">
        <v>21</v>
      </c>
      <c r="I1264" s="22">
        <v>25</v>
      </c>
      <c r="J1264" s="23">
        <v>1</v>
      </c>
      <c r="Q1264" s="33"/>
      <c r="R1264" s="33"/>
      <c r="S1264" s="33"/>
      <c r="T1264" s="33"/>
      <c r="U1264" s="33"/>
      <c r="V1264" s="33"/>
      <c r="X1264" s="34"/>
      <c r="Y1264" s="33"/>
      <c r="Z1264" s="33"/>
      <c r="AA1264" s="33"/>
      <c r="AB1264" s="33"/>
      <c r="AC1264" s="35"/>
      <c r="AD1264" s="33"/>
      <c r="AE1264" s="33"/>
      <c r="AF1264" s="33"/>
      <c r="AG1264" s="33"/>
      <c r="AH1264" s="33"/>
      <c r="AI1264" s="33"/>
      <c r="AJ1264" s="36"/>
      <c r="AK1264" s="10">
        <v>6</v>
      </c>
      <c r="AL1264" s="11">
        <v>9</v>
      </c>
      <c r="AM1264" s="11">
        <v>11</v>
      </c>
      <c r="AN1264" s="11">
        <v>15</v>
      </c>
      <c r="AO1264" s="11">
        <v>11</v>
      </c>
      <c r="AP1264" s="11">
        <v>17</v>
      </c>
      <c r="AQ1264" s="11">
        <v>27</v>
      </c>
      <c r="AR1264" s="11">
        <v>31</v>
      </c>
      <c r="AS1264" s="11">
        <v>37</v>
      </c>
      <c r="AT1264" s="11">
        <v>33</v>
      </c>
      <c r="AU1264" s="11">
        <v>42</v>
      </c>
      <c r="AV1264" s="11">
        <v>39</v>
      </c>
      <c r="AW1264" s="12">
        <v>36</v>
      </c>
      <c r="AX1264" s="13">
        <v>33</v>
      </c>
      <c r="AY1264" s="13">
        <v>30</v>
      </c>
      <c r="AZ1264" s="13">
        <v>45</v>
      </c>
      <c r="BA1264" s="13">
        <v>43</v>
      </c>
      <c r="BB1264" s="14">
        <v>41</v>
      </c>
      <c r="BC1264" s="19">
        <f t="shared" si="99"/>
        <v>30</v>
      </c>
      <c r="BD1264" s="55">
        <f t="shared" si="97"/>
        <v>0.90438454043520633</v>
      </c>
      <c r="BE1264" s="19">
        <f t="shared" si="98"/>
        <v>0.9473530367002273</v>
      </c>
      <c r="BF1264" s="19">
        <f t="shared" si="100"/>
        <v>1.0304254628126015</v>
      </c>
      <c r="BG1264" s="19">
        <f t="shared" si="96"/>
        <v>0.99318609938291647</v>
      </c>
    </row>
    <row r="1265" spans="1:59">
      <c r="A1265" s="24">
        <v>1264</v>
      </c>
      <c r="B1265" s="31">
        <v>2011132</v>
      </c>
      <c r="C1265" s="32" t="s">
        <v>1263</v>
      </c>
      <c r="D1265" s="21">
        <v>2</v>
      </c>
      <c r="E1265" s="22">
        <v>5</v>
      </c>
      <c r="F1265" s="22">
        <v>12</v>
      </c>
      <c r="G1265" s="22">
        <v>13</v>
      </c>
      <c r="H1265" s="22">
        <v>25</v>
      </c>
      <c r="I1265" s="22">
        <v>33</v>
      </c>
      <c r="J1265" s="23">
        <v>7</v>
      </c>
      <c r="Q1265" s="33"/>
      <c r="R1265" s="33"/>
      <c r="S1265" s="33"/>
      <c r="T1265" s="33"/>
      <c r="U1265" s="33"/>
      <c r="V1265" s="33"/>
      <c r="X1265" s="34"/>
      <c r="Y1265" s="33"/>
      <c r="Z1265" s="33"/>
      <c r="AA1265" s="33"/>
      <c r="AB1265" s="33"/>
      <c r="AC1265" s="35"/>
      <c r="AD1265" s="33"/>
      <c r="AE1265" s="33"/>
      <c r="AF1265" s="33"/>
      <c r="AG1265" s="33"/>
      <c r="AH1265" s="33"/>
      <c r="AI1265" s="33"/>
      <c r="AJ1265" s="36"/>
      <c r="AK1265" s="10">
        <v>6</v>
      </c>
      <c r="AL1265" s="11">
        <v>6</v>
      </c>
      <c r="AM1265" s="11">
        <v>10</v>
      </c>
      <c r="AN1265" s="11">
        <v>12</v>
      </c>
      <c r="AO1265" s="11">
        <v>27</v>
      </c>
      <c r="AP1265" s="11">
        <v>18</v>
      </c>
      <c r="AQ1265" s="11">
        <v>27</v>
      </c>
      <c r="AR1265" s="11">
        <v>20</v>
      </c>
      <c r="AS1265" s="11">
        <v>13</v>
      </c>
      <c r="AT1265" s="11">
        <v>18</v>
      </c>
      <c r="AU1265" s="11">
        <v>38</v>
      </c>
      <c r="AV1265" s="11">
        <v>48</v>
      </c>
      <c r="AW1265" s="12">
        <v>45</v>
      </c>
      <c r="AX1265" s="13">
        <v>42</v>
      </c>
      <c r="AY1265" s="13">
        <v>56</v>
      </c>
      <c r="AZ1265" s="13">
        <v>54</v>
      </c>
      <c r="BA1265" s="13">
        <v>52</v>
      </c>
      <c r="BB1265" s="14">
        <v>50</v>
      </c>
      <c r="BC1265" s="19">
        <f t="shared" si="99"/>
        <v>56</v>
      </c>
      <c r="BD1265" s="55">
        <f t="shared" si="97"/>
        <v>0.92484572913283536</v>
      </c>
      <c r="BE1265" s="19">
        <f t="shared" si="98"/>
        <v>0.9473530367002273</v>
      </c>
      <c r="BF1265" s="19">
        <f t="shared" si="100"/>
        <v>1.0386099382916532</v>
      </c>
      <c r="BG1265" s="19">
        <f t="shared" si="96"/>
        <v>0.99850600844430004</v>
      </c>
    </row>
    <row r="1266" spans="1:59">
      <c r="A1266" s="24">
        <v>1265</v>
      </c>
      <c r="B1266" s="31">
        <v>2011133</v>
      </c>
      <c r="C1266" s="32" t="s">
        <v>1264</v>
      </c>
      <c r="D1266" s="21">
        <v>12</v>
      </c>
      <c r="E1266" s="22">
        <v>14</v>
      </c>
      <c r="F1266" s="22">
        <v>20</v>
      </c>
      <c r="G1266" s="22">
        <v>21</v>
      </c>
      <c r="H1266" s="22">
        <v>25</v>
      </c>
      <c r="I1266" s="22">
        <v>31</v>
      </c>
      <c r="J1266" s="23">
        <v>16</v>
      </c>
      <c r="Q1266" s="33"/>
      <c r="R1266" s="33"/>
      <c r="S1266" s="33"/>
      <c r="T1266" s="33"/>
      <c r="U1266" s="33"/>
      <c r="V1266" s="33"/>
      <c r="X1266" s="34"/>
      <c r="Y1266" s="33"/>
      <c r="Z1266" s="33"/>
      <c r="AA1266" s="33"/>
      <c r="AB1266" s="33"/>
      <c r="AC1266" s="35"/>
      <c r="AD1266" s="33"/>
      <c r="AE1266" s="33"/>
      <c r="AF1266" s="33"/>
      <c r="AG1266" s="33"/>
      <c r="AH1266" s="33"/>
      <c r="AI1266" s="33"/>
      <c r="AJ1266" s="36"/>
      <c r="AK1266" s="10">
        <v>6</v>
      </c>
      <c r="AL1266" s="11">
        <v>7</v>
      </c>
      <c r="AM1266" s="11">
        <v>8</v>
      </c>
      <c r="AN1266" s="11">
        <v>9</v>
      </c>
      <c r="AO1266" s="11">
        <v>18</v>
      </c>
      <c r="AP1266" s="11">
        <v>27</v>
      </c>
      <c r="AQ1266" s="11">
        <v>24</v>
      </c>
      <c r="AR1266" s="11">
        <v>13</v>
      </c>
      <c r="AS1266" s="11">
        <v>35</v>
      </c>
      <c r="AT1266" s="11">
        <v>27</v>
      </c>
      <c r="AU1266" s="11">
        <v>45</v>
      </c>
      <c r="AV1266" s="11">
        <v>39</v>
      </c>
      <c r="AW1266" s="12">
        <v>48</v>
      </c>
      <c r="AX1266" s="13">
        <v>59</v>
      </c>
      <c r="AY1266" s="13">
        <v>55</v>
      </c>
      <c r="AZ1266" s="13">
        <v>51</v>
      </c>
      <c r="BA1266" s="13">
        <v>47</v>
      </c>
      <c r="BB1266" s="14">
        <v>43</v>
      </c>
      <c r="BC1266" s="19">
        <f t="shared" si="99"/>
        <v>55</v>
      </c>
      <c r="BD1266" s="55">
        <f t="shared" si="97"/>
        <v>0.9780448197466709</v>
      </c>
      <c r="BE1266" s="19">
        <f t="shared" si="98"/>
        <v>0.98418317635595975</v>
      </c>
      <c r="BF1266" s="19">
        <f t="shared" si="100"/>
        <v>1.04761286131861</v>
      </c>
      <c r="BG1266" s="19">
        <f t="shared" si="96"/>
        <v>0.99891523221825262</v>
      </c>
    </row>
    <row r="1267" spans="1:59">
      <c r="A1267" s="24">
        <v>1266</v>
      </c>
      <c r="B1267" s="31">
        <v>2011134</v>
      </c>
      <c r="C1267" s="32" t="s">
        <v>1265</v>
      </c>
      <c r="D1267" s="21">
        <v>1</v>
      </c>
      <c r="E1267" s="22">
        <v>2</v>
      </c>
      <c r="F1267" s="22">
        <v>6</v>
      </c>
      <c r="G1267" s="22">
        <v>7</v>
      </c>
      <c r="H1267" s="22">
        <v>30</v>
      </c>
      <c r="I1267" s="22">
        <v>31</v>
      </c>
      <c r="J1267" s="23">
        <v>10</v>
      </c>
      <c r="Q1267" s="33"/>
      <c r="R1267" s="33"/>
      <c r="S1267" s="33"/>
      <c r="T1267" s="33"/>
      <c r="U1267" s="33"/>
      <c r="V1267" s="33"/>
      <c r="X1267" s="34"/>
      <c r="Y1267" s="33"/>
      <c r="Z1267" s="33"/>
      <c r="AA1267" s="33"/>
      <c r="AB1267" s="33"/>
      <c r="AC1267" s="35"/>
      <c r="AD1267" s="33"/>
      <c r="AE1267" s="33"/>
      <c r="AF1267" s="33"/>
      <c r="AG1267" s="33"/>
      <c r="AH1267" s="33"/>
      <c r="AI1267" s="33"/>
      <c r="AJ1267" s="36"/>
      <c r="AK1267" s="10">
        <v>5</v>
      </c>
      <c r="AL1267" s="11">
        <v>13</v>
      </c>
      <c r="AM1267" s="11">
        <v>7</v>
      </c>
      <c r="AN1267" s="11">
        <v>5</v>
      </c>
      <c r="AO1267" s="11">
        <v>14</v>
      </c>
      <c r="AP1267" s="11">
        <v>29</v>
      </c>
      <c r="AQ1267" s="11">
        <v>23</v>
      </c>
      <c r="AR1267" s="11">
        <v>17</v>
      </c>
      <c r="AS1267" s="11">
        <v>33</v>
      </c>
      <c r="AT1267" s="11">
        <v>29</v>
      </c>
      <c r="AU1267" s="11">
        <v>25</v>
      </c>
      <c r="AV1267" s="11">
        <v>21</v>
      </c>
      <c r="AW1267" s="12">
        <v>17</v>
      </c>
      <c r="AX1267" s="13">
        <v>45</v>
      </c>
      <c r="AY1267" s="13">
        <v>43</v>
      </c>
      <c r="AZ1267" s="13">
        <v>41</v>
      </c>
      <c r="BA1267" s="13">
        <v>39</v>
      </c>
      <c r="BB1267" s="14">
        <v>37</v>
      </c>
      <c r="BC1267" s="19">
        <f t="shared" si="99"/>
        <v>43</v>
      </c>
      <c r="BD1267" s="55">
        <f t="shared" si="97"/>
        <v>0.9616758687885677</v>
      </c>
      <c r="BE1267" s="19">
        <f t="shared" si="98"/>
        <v>0.96986034426761936</v>
      </c>
      <c r="BF1267" s="19">
        <f t="shared" si="100"/>
        <v>1.0336992530042222</v>
      </c>
      <c r="BG1267" s="19">
        <f t="shared" si="96"/>
        <v>0.99073075673920108</v>
      </c>
    </row>
    <row r="1268" spans="1:59">
      <c r="A1268" s="24">
        <v>1267</v>
      </c>
      <c r="B1268" s="31">
        <v>2011135</v>
      </c>
      <c r="C1268" s="32" t="s">
        <v>1266</v>
      </c>
      <c r="D1268" s="21">
        <v>12</v>
      </c>
      <c r="E1268" s="22">
        <v>13</v>
      </c>
      <c r="F1268" s="22">
        <v>17</v>
      </c>
      <c r="G1268" s="22">
        <v>20</v>
      </c>
      <c r="H1268" s="22">
        <v>25</v>
      </c>
      <c r="I1268" s="22">
        <v>26</v>
      </c>
      <c r="J1268" s="23">
        <v>12</v>
      </c>
      <c r="Q1268" s="33"/>
      <c r="R1268" s="33"/>
      <c r="S1268" s="33"/>
      <c r="T1268" s="33"/>
      <c r="U1268" s="33"/>
      <c r="V1268" s="33"/>
      <c r="X1268" s="34"/>
      <c r="Y1268" s="33"/>
      <c r="Z1268" s="33"/>
      <c r="AA1268" s="33"/>
      <c r="AB1268" s="33"/>
      <c r="AC1268" s="35"/>
      <c r="AD1268" s="33"/>
      <c r="AE1268" s="33"/>
      <c r="AF1268" s="33"/>
      <c r="AG1268" s="33"/>
      <c r="AH1268" s="33"/>
      <c r="AI1268" s="33"/>
      <c r="AJ1268" s="36"/>
      <c r="AK1268" s="10">
        <v>8</v>
      </c>
      <c r="AL1268" s="11">
        <v>5</v>
      </c>
      <c r="AM1268" s="11">
        <v>8</v>
      </c>
      <c r="AN1268" s="11">
        <v>11</v>
      </c>
      <c r="AO1268" s="11">
        <v>29</v>
      </c>
      <c r="AP1268" s="11">
        <v>17</v>
      </c>
      <c r="AQ1268" s="11">
        <v>32</v>
      </c>
      <c r="AR1268" s="11">
        <v>23</v>
      </c>
      <c r="AS1268" s="11">
        <v>25</v>
      </c>
      <c r="AT1268" s="11">
        <v>17</v>
      </c>
      <c r="AU1268" s="11">
        <v>35</v>
      </c>
      <c r="AV1268" s="11">
        <v>57</v>
      </c>
      <c r="AW1268" s="12">
        <v>53</v>
      </c>
      <c r="AX1268" s="13">
        <v>49</v>
      </c>
      <c r="AY1268" s="13">
        <v>45</v>
      </c>
      <c r="AZ1268" s="13">
        <v>59</v>
      </c>
      <c r="BA1268" s="13">
        <v>56</v>
      </c>
      <c r="BB1268" s="14">
        <v>53</v>
      </c>
      <c r="BC1268" s="19">
        <f t="shared" si="99"/>
        <v>45</v>
      </c>
      <c r="BD1268" s="55">
        <f t="shared" si="97"/>
        <v>0.93712244235141273</v>
      </c>
      <c r="BE1268" s="19">
        <f t="shared" si="98"/>
        <v>0.93916856122117565</v>
      </c>
      <c r="BF1268" s="19">
        <f t="shared" si="100"/>
        <v>1.0165118544982137</v>
      </c>
      <c r="BG1268" s="19">
        <f t="shared" ref="BG1268:BG1331" si="101">IF($B1268="","",SUM($BC1219:$BC1268)/50/$BM$3)</f>
        <v>0.99073075673920108</v>
      </c>
    </row>
    <row r="1269" spans="1:59">
      <c r="A1269" s="24">
        <v>1268</v>
      </c>
      <c r="B1269" s="31">
        <v>2011136</v>
      </c>
      <c r="C1269" s="32" t="s">
        <v>1267</v>
      </c>
      <c r="D1269" s="21">
        <v>2</v>
      </c>
      <c r="E1269" s="22">
        <v>4</v>
      </c>
      <c r="F1269" s="22">
        <v>6</v>
      </c>
      <c r="G1269" s="22">
        <v>20</v>
      </c>
      <c r="H1269" s="22">
        <v>22</v>
      </c>
      <c r="I1269" s="22">
        <v>31</v>
      </c>
      <c r="J1269" s="23">
        <v>7</v>
      </c>
      <c r="Q1269" s="33"/>
      <c r="R1269" s="33"/>
      <c r="S1269" s="33"/>
      <c r="T1269" s="33"/>
      <c r="U1269" s="33"/>
      <c r="V1269" s="33"/>
      <c r="X1269" s="34"/>
      <c r="Y1269" s="33"/>
      <c r="Z1269" s="33"/>
      <c r="AA1269" s="33"/>
      <c r="AB1269" s="33"/>
      <c r="AC1269" s="35"/>
      <c r="AD1269" s="33"/>
      <c r="AE1269" s="33"/>
      <c r="AF1269" s="33"/>
      <c r="AG1269" s="33"/>
      <c r="AH1269" s="33"/>
      <c r="AI1269" s="33"/>
      <c r="AJ1269" s="36"/>
      <c r="AK1269" s="10">
        <v>7</v>
      </c>
      <c r="AL1269" s="11">
        <v>9</v>
      </c>
      <c r="AM1269" s="11">
        <v>10</v>
      </c>
      <c r="AN1269" s="11">
        <v>13</v>
      </c>
      <c r="AO1269" s="11">
        <v>22</v>
      </c>
      <c r="AP1269" s="11">
        <v>29</v>
      </c>
      <c r="AQ1269" s="11">
        <v>22</v>
      </c>
      <c r="AR1269" s="11">
        <v>15</v>
      </c>
      <c r="AS1269" s="11">
        <v>30</v>
      </c>
      <c r="AT1269" s="11">
        <v>37</v>
      </c>
      <c r="AU1269" s="11">
        <v>33</v>
      </c>
      <c r="AV1269" s="11">
        <v>29</v>
      </c>
      <c r="AW1269" s="12">
        <v>25</v>
      </c>
      <c r="AX1269" s="13">
        <v>37</v>
      </c>
      <c r="AY1269" s="13">
        <v>34</v>
      </c>
      <c r="AZ1269" s="13">
        <v>31</v>
      </c>
      <c r="BA1269" s="13">
        <v>28</v>
      </c>
      <c r="BB1269" s="14">
        <v>25</v>
      </c>
      <c r="BC1269" s="19">
        <f t="shared" si="99"/>
        <v>34</v>
      </c>
      <c r="BD1269" s="55">
        <f t="shared" si="97"/>
        <v>0.95349139330951604</v>
      </c>
      <c r="BE1269" s="19">
        <f t="shared" si="98"/>
        <v>0.92893796687236108</v>
      </c>
      <c r="BF1269" s="19">
        <f t="shared" si="100"/>
        <v>1.0197856446898343</v>
      </c>
      <c r="BG1269" s="19">
        <f t="shared" si="101"/>
        <v>0.987866190321533</v>
      </c>
    </row>
    <row r="1270" spans="1:59">
      <c r="A1270" s="24">
        <v>1269</v>
      </c>
      <c r="B1270" s="31">
        <v>2011137</v>
      </c>
      <c r="C1270" s="32" t="s">
        <v>1268</v>
      </c>
      <c r="D1270" s="21">
        <v>2</v>
      </c>
      <c r="E1270" s="22">
        <v>11</v>
      </c>
      <c r="F1270" s="22">
        <v>18</v>
      </c>
      <c r="G1270" s="22">
        <v>23</v>
      </c>
      <c r="H1270" s="22">
        <v>30</v>
      </c>
      <c r="I1270" s="22">
        <v>33</v>
      </c>
      <c r="J1270" s="23">
        <v>13</v>
      </c>
      <c r="Q1270" s="33"/>
      <c r="R1270" s="33"/>
      <c r="S1270" s="33"/>
      <c r="T1270" s="33"/>
      <c r="U1270" s="33"/>
      <c r="V1270" s="33"/>
      <c r="X1270" s="34"/>
      <c r="Y1270" s="33"/>
      <c r="Z1270" s="33"/>
      <c r="AA1270" s="33"/>
      <c r="AB1270" s="33"/>
      <c r="AC1270" s="35"/>
      <c r="AD1270" s="33"/>
      <c r="AE1270" s="33"/>
      <c r="AF1270" s="33"/>
      <c r="AG1270" s="33"/>
      <c r="AH1270" s="33"/>
      <c r="AI1270" s="33"/>
      <c r="AJ1270" s="36"/>
      <c r="AK1270" s="10">
        <v>6</v>
      </c>
      <c r="AL1270" s="11">
        <v>13</v>
      </c>
      <c r="AM1270" s="11">
        <v>12</v>
      </c>
      <c r="AN1270" s="11">
        <v>15</v>
      </c>
      <c r="AO1270" s="11">
        <v>19</v>
      </c>
      <c r="AP1270" s="11">
        <v>21</v>
      </c>
      <c r="AQ1270" s="11">
        <v>18</v>
      </c>
      <c r="AR1270" s="11">
        <v>17</v>
      </c>
      <c r="AS1270" s="11">
        <v>18</v>
      </c>
      <c r="AT1270" s="11">
        <v>45</v>
      </c>
      <c r="AU1270" s="11">
        <v>39</v>
      </c>
      <c r="AV1270" s="11">
        <v>33</v>
      </c>
      <c r="AW1270" s="12">
        <v>27</v>
      </c>
      <c r="AX1270" s="13">
        <v>37</v>
      </c>
      <c r="AY1270" s="13">
        <v>49</v>
      </c>
      <c r="AZ1270" s="13">
        <v>45</v>
      </c>
      <c r="BA1270" s="13">
        <v>60</v>
      </c>
      <c r="BB1270" s="14">
        <v>57</v>
      </c>
      <c r="BC1270" s="19">
        <f t="shared" si="99"/>
        <v>49</v>
      </c>
      <c r="BD1270" s="55">
        <f t="shared" si="97"/>
        <v>0.92484572913283536</v>
      </c>
      <c r="BE1270" s="19">
        <f t="shared" si="98"/>
        <v>0.92484572913283536</v>
      </c>
      <c r="BF1270" s="19">
        <f t="shared" si="100"/>
        <v>1.0287885677167912</v>
      </c>
      <c r="BG1270" s="19">
        <f t="shared" si="101"/>
        <v>0.9972783371224424</v>
      </c>
    </row>
    <row r="1271" spans="1:59">
      <c r="A1271" s="24">
        <v>1270</v>
      </c>
      <c r="B1271" s="31">
        <v>2011138</v>
      </c>
      <c r="C1271" s="32" t="s">
        <v>1269</v>
      </c>
      <c r="D1271" s="21">
        <v>1</v>
      </c>
      <c r="E1271" s="22">
        <v>5</v>
      </c>
      <c r="F1271" s="22">
        <v>15</v>
      </c>
      <c r="G1271" s="22">
        <v>24</v>
      </c>
      <c r="H1271" s="22">
        <v>28</v>
      </c>
      <c r="I1271" s="22">
        <v>32</v>
      </c>
      <c r="J1271" s="23">
        <v>7</v>
      </c>
      <c r="Q1271" s="33"/>
      <c r="R1271" s="33"/>
      <c r="S1271" s="33"/>
      <c r="T1271" s="33"/>
      <c r="U1271" s="33"/>
      <c r="V1271" s="33"/>
      <c r="X1271" s="34"/>
      <c r="Y1271" s="33"/>
      <c r="Z1271" s="33"/>
      <c r="AA1271" s="33"/>
      <c r="AB1271" s="33"/>
      <c r="AC1271" s="35"/>
      <c r="AD1271" s="33"/>
      <c r="AE1271" s="33"/>
      <c r="AF1271" s="33"/>
      <c r="AG1271" s="33"/>
      <c r="AH1271" s="33"/>
      <c r="AI1271" s="33"/>
      <c r="AJ1271" s="36"/>
      <c r="AK1271" s="10">
        <v>6</v>
      </c>
      <c r="AL1271" s="11">
        <v>5</v>
      </c>
      <c r="AM1271" s="11">
        <v>10</v>
      </c>
      <c r="AN1271" s="11">
        <v>15</v>
      </c>
      <c r="AO1271" s="11">
        <v>14</v>
      </c>
      <c r="AP1271" s="11">
        <v>17</v>
      </c>
      <c r="AQ1271" s="11">
        <v>24</v>
      </c>
      <c r="AR1271" s="11">
        <v>25</v>
      </c>
      <c r="AS1271" s="11">
        <v>28</v>
      </c>
      <c r="AT1271" s="11">
        <v>21</v>
      </c>
      <c r="AU1271" s="11">
        <v>27</v>
      </c>
      <c r="AV1271" s="11">
        <v>21</v>
      </c>
      <c r="AW1271" s="12">
        <v>30</v>
      </c>
      <c r="AX1271" s="13">
        <v>41</v>
      </c>
      <c r="AY1271" s="13">
        <v>54</v>
      </c>
      <c r="AZ1271" s="13">
        <v>51</v>
      </c>
      <c r="BA1271" s="13">
        <v>48</v>
      </c>
      <c r="BB1271" s="14">
        <v>45</v>
      </c>
      <c r="BC1271" s="19">
        <f t="shared" si="99"/>
        <v>54</v>
      </c>
      <c r="BD1271" s="55">
        <f t="shared" si="97"/>
        <v>0.92075349139330953</v>
      </c>
      <c r="BE1271" s="19">
        <f t="shared" si="98"/>
        <v>0.94939915556999022</v>
      </c>
      <c r="BF1271" s="19">
        <f t="shared" si="100"/>
        <v>1.0189671971419292</v>
      </c>
      <c r="BG1271" s="19">
        <f t="shared" si="101"/>
        <v>1.0066904839233517</v>
      </c>
    </row>
    <row r="1272" spans="1:59">
      <c r="A1272" s="24">
        <v>1271</v>
      </c>
      <c r="B1272" s="31">
        <v>2011139</v>
      </c>
      <c r="C1272" s="32" t="s">
        <v>1270</v>
      </c>
      <c r="D1272" s="21">
        <v>8</v>
      </c>
      <c r="E1272" s="22">
        <v>20</v>
      </c>
      <c r="F1272" s="22">
        <v>24</v>
      </c>
      <c r="G1272" s="22">
        <v>27</v>
      </c>
      <c r="H1272" s="22">
        <v>30</v>
      </c>
      <c r="I1272" s="22">
        <v>31</v>
      </c>
      <c r="J1272" s="23">
        <v>3</v>
      </c>
      <c r="Q1272" s="33"/>
      <c r="R1272" s="33"/>
      <c r="S1272" s="33"/>
      <c r="T1272" s="33"/>
      <c r="U1272" s="33"/>
      <c r="V1272" s="33"/>
      <c r="X1272" s="34"/>
      <c r="Y1272" s="33"/>
      <c r="Z1272" s="33"/>
      <c r="AA1272" s="33"/>
      <c r="AB1272" s="33"/>
      <c r="AC1272" s="35"/>
      <c r="AD1272" s="33"/>
      <c r="AE1272" s="33"/>
      <c r="AF1272" s="33"/>
      <c r="AG1272" s="33"/>
      <c r="AH1272" s="33"/>
      <c r="AI1272" s="33"/>
      <c r="AJ1272" s="36"/>
      <c r="AK1272" s="10">
        <v>5</v>
      </c>
      <c r="AL1272" s="11">
        <v>8</v>
      </c>
      <c r="AM1272" s="11">
        <v>10</v>
      </c>
      <c r="AN1272" s="11">
        <v>8</v>
      </c>
      <c r="AO1272" s="11">
        <v>21</v>
      </c>
      <c r="AP1272" s="11">
        <v>20</v>
      </c>
      <c r="AQ1272" s="11">
        <v>23</v>
      </c>
      <c r="AR1272" s="11">
        <v>20</v>
      </c>
      <c r="AS1272" s="11">
        <v>41</v>
      </c>
      <c r="AT1272" s="11">
        <v>32</v>
      </c>
      <c r="AU1272" s="11">
        <v>36</v>
      </c>
      <c r="AV1272" s="11">
        <v>42</v>
      </c>
      <c r="AW1272" s="12">
        <v>35</v>
      </c>
      <c r="AX1272" s="13">
        <v>60</v>
      </c>
      <c r="AY1272" s="13">
        <v>55</v>
      </c>
      <c r="AZ1272" s="13">
        <v>50</v>
      </c>
      <c r="BA1272" s="13">
        <v>45</v>
      </c>
      <c r="BB1272" s="14">
        <v>40</v>
      </c>
      <c r="BC1272" s="19">
        <f t="shared" si="99"/>
        <v>55</v>
      </c>
      <c r="BD1272" s="55">
        <f t="shared" si="97"/>
        <v>0.96986034426761936</v>
      </c>
      <c r="BE1272" s="19">
        <f t="shared" si="98"/>
        <v>0.96576810652809364</v>
      </c>
      <c r="BF1272" s="19">
        <f t="shared" si="100"/>
        <v>1.003416693731731</v>
      </c>
      <c r="BG1272" s="19">
        <f t="shared" si="101"/>
        <v>1.0103734978889249</v>
      </c>
    </row>
    <row r="1273" spans="1:59">
      <c r="A1273" s="24">
        <v>1272</v>
      </c>
      <c r="B1273" s="31">
        <v>2011140</v>
      </c>
      <c r="C1273" s="32" t="s">
        <v>1271</v>
      </c>
      <c r="D1273" s="21">
        <v>4</v>
      </c>
      <c r="E1273" s="22">
        <v>18</v>
      </c>
      <c r="F1273" s="22">
        <v>20</v>
      </c>
      <c r="G1273" s="22">
        <v>22</v>
      </c>
      <c r="H1273" s="22">
        <v>27</v>
      </c>
      <c r="I1273" s="22">
        <v>29</v>
      </c>
      <c r="J1273" s="23">
        <v>6</v>
      </c>
      <c r="Q1273" s="33"/>
      <c r="R1273" s="33"/>
      <c r="S1273" s="33"/>
      <c r="T1273" s="33"/>
      <c r="U1273" s="33"/>
      <c r="V1273" s="33"/>
      <c r="X1273" s="34"/>
      <c r="Y1273" s="33"/>
      <c r="Z1273" s="33"/>
      <c r="AA1273" s="33"/>
      <c r="AB1273" s="33"/>
      <c r="AC1273" s="35"/>
      <c r="AD1273" s="33"/>
      <c r="AE1273" s="33"/>
      <c r="AF1273" s="33"/>
      <c r="AG1273" s="33"/>
      <c r="AH1273" s="33"/>
      <c r="AI1273" s="33"/>
      <c r="AJ1273" s="36"/>
      <c r="AK1273" s="10">
        <v>6</v>
      </c>
      <c r="AL1273" s="11">
        <v>8</v>
      </c>
      <c r="AM1273" s="11">
        <v>15</v>
      </c>
      <c r="AN1273" s="11">
        <v>18</v>
      </c>
      <c r="AO1273" s="11">
        <v>22</v>
      </c>
      <c r="AP1273" s="11">
        <v>24</v>
      </c>
      <c r="AQ1273" s="11">
        <v>12</v>
      </c>
      <c r="AR1273" s="11">
        <v>30</v>
      </c>
      <c r="AS1273" s="11">
        <v>32</v>
      </c>
      <c r="AT1273" s="11">
        <v>36</v>
      </c>
      <c r="AU1273" s="11">
        <v>29</v>
      </c>
      <c r="AV1273" s="11">
        <v>36</v>
      </c>
      <c r="AW1273" s="12">
        <v>45</v>
      </c>
      <c r="AX1273" s="13">
        <v>40</v>
      </c>
      <c r="AY1273" s="13">
        <v>35</v>
      </c>
      <c r="AZ1273" s="13">
        <v>30</v>
      </c>
      <c r="BA1273" s="13">
        <v>44</v>
      </c>
      <c r="BB1273" s="14">
        <v>40</v>
      </c>
      <c r="BC1273" s="19">
        <f t="shared" si="99"/>
        <v>35</v>
      </c>
      <c r="BD1273" s="55">
        <f t="shared" si="97"/>
        <v>0.92893796687236108</v>
      </c>
      <c r="BE1273" s="19">
        <f t="shared" si="98"/>
        <v>0.93303020461188702</v>
      </c>
      <c r="BF1273" s="19">
        <f t="shared" si="100"/>
        <v>0.98950308541734322</v>
      </c>
      <c r="BG1273" s="19">
        <f t="shared" si="101"/>
        <v>1.0107827216628775</v>
      </c>
    </row>
    <row r="1274" spans="1:59">
      <c r="A1274" s="24">
        <v>1273</v>
      </c>
      <c r="B1274" s="31">
        <v>2011141</v>
      </c>
      <c r="C1274" s="32" t="s">
        <v>1272</v>
      </c>
      <c r="D1274" s="21">
        <v>2</v>
      </c>
      <c r="E1274" s="22">
        <v>4</v>
      </c>
      <c r="F1274" s="22">
        <v>6</v>
      </c>
      <c r="G1274" s="22">
        <v>19</v>
      </c>
      <c r="H1274" s="22">
        <v>24</v>
      </c>
      <c r="I1274" s="22">
        <v>29</v>
      </c>
      <c r="J1274" s="23">
        <v>11</v>
      </c>
      <c r="Q1274" s="33"/>
      <c r="R1274" s="33"/>
      <c r="S1274" s="33"/>
      <c r="T1274" s="33"/>
      <c r="U1274" s="33"/>
      <c r="V1274" s="33"/>
      <c r="X1274" s="34"/>
      <c r="Y1274" s="33"/>
      <c r="Z1274" s="33"/>
      <c r="AA1274" s="33"/>
      <c r="AB1274" s="33"/>
      <c r="AC1274" s="35"/>
      <c r="AD1274" s="33"/>
      <c r="AE1274" s="33"/>
      <c r="AF1274" s="33"/>
      <c r="AG1274" s="33"/>
      <c r="AH1274" s="33"/>
      <c r="AI1274" s="33"/>
      <c r="AJ1274" s="36"/>
      <c r="AK1274" s="10">
        <v>6</v>
      </c>
      <c r="AL1274" s="11">
        <v>8</v>
      </c>
      <c r="AM1274" s="11">
        <v>19</v>
      </c>
      <c r="AN1274" s="11">
        <v>12</v>
      </c>
      <c r="AO1274" s="11">
        <v>21</v>
      </c>
      <c r="AP1274" s="11">
        <v>20</v>
      </c>
      <c r="AQ1274" s="11">
        <v>21</v>
      </c>
      <c r="AR1274" s="11">
        <v>34</v>
      </c>
      <c r="AS1274" s="11">
        <v>29</v>
      </c>
      <c r="AT1274" s="11">
        <v>24</v>
      </c>
      <c r="AU1274" s="11">
        <v>32</v>
      </c>
      <c r="AV1274" s="11">
        <v>28</v>
      </c>
      <c r="AW1274" s="12">
        <v>39</v>
      </c>
      <c r="AX1274" s="13">
        <v>36</v>
      </c>
      <c r="AY1274" s="13">
        <v>33</v>
      </c>
      <c r="AZ1274" s="13">
        <v>30</v>
      </c>
      <c r="BA1274" s="13">
        <v>27</v>
      </c>
      <c r="BB1274" s="14">
        <v>44</v>
      </c>
      <c r="BC1274" s="19">
        <f t="shared" si="99"/>
        <v>33</v>
      </c>
      <c r="BD1274" s="55">
        <f t="shared" si="97"/>
        <v>0.92484572913283536</v>
      </c>
      <c r="BE1274" s="19">
        <f t="shared" si="98"/>
        <v>0.93916856122117565</v>
      </c>
      <c r="BF1274" s="19">
        <f t="shared" si="100"/>
        <v>0.98295550503410201</v>
      </c>
      <c r="BG1274" s="19">
        <f t="shared" si="101"/>
        <v>1.000552127314063</v>
      </c>
    </row>
    <row r="1275" spans="1:59">
      <c r="A1275" s="24">
        <v>1274</v>
      </c>
      <c r="B1275" s="31">
        <v>2011142</v>
      </c>
      <c r="C1275" s="32" t="s">
        <v>1273</v>
      </c>
      <c r="D1275" s="21">
        <v>12</v>
      </c>
      <c r="E1275" s="22">
        <v>15</v>
      </c>
      <c r="F1275" s="22">
        <v>16</v>
      </c>
      <c r="G1275" s="22">
        <v>26</v>
      </c>
      <c r="H1275" s="22">
        <v>29</v>
      </c>
      <c r="I1275" s="22">
        <v>31</v>
      </c>
      <c r="J1275" s="23">
        <v>2</v>
      </c>
      <c r="Q1275" s="33"/>
      <c r="R1275" s="33"/>
      <c r="S1275" s="33"/>
      <c r="T1275" s="33"/>
      <c r="U1275" s="33"/>
      <c r="V1275" s="33"/>
      <c r="X1275" s="34"/>
      <c r="Y1275" s="33"/>
      <c r="Z1275" s="33"/>
      <c r="AA1275" s="33"/>
      <c r="AB1275" s="33"/>
      <c r="AC1275" s="35"/>
      <c r="AD1275" s="33"/>
      <c r="AE1275" s="33"/>
      <c r="AF1275" s="33"/>
      <c r="AG1275" s="33"/>
      <c r="AH1275" s="33"/>
      <c r="AI1275" s="33"/>
      <c r="AJ1275" s="36"/>
      <c r="AK1275" s="10">
        <v>6</v>
      </c>
      <c r="AL1275" s="11">
        <v>9</v>
      </c>
      <c r="AM1275" s="11">
        <v>9</v>
      </c>
      <c r="AN1275" s="11">
        <v>15</v>
      </c>
      <c r="AO1275" s="11">
        <v>17</v>
      </c>
      <c r="AP1275" s="11">
        <v>25</v>
      </c>
      <c r="AQ1275" s="11">
        <v>30</v>
      </c>
      <c r="AR1275" s="11">
        <v>29</v>
      </c>
      <c r="AS1275" s="11">
        <v>30</v>
      </c>
      <c r="AT1275" s="11">
        <v>21</v>
      </c>
      <c r="AU1275" s="11">
        <v>25</v>
      </c>
      <c r="AV1275" s="11">
        <v>31</v>
      </c>
      <c r="AW1275" s="12">
        <v>39</v>
      </c>
      <c r="AX1275" s="13">
        <v>65</v>
      </c>
      <c r="AY1275" s="13">
        <v>78</v>
      </c>
      <c r="AZ1275" s="13">
        <v>75</v>
      </c>
      <c r="BA1275" s="13">
        <v>72</v>
      </c>
      <c r="BB1275" s="14">
        <v>69</v>
      </c>
      <c r="BC1275" s="19">
        <f t="shared" si="99"/>
        <v>78</v>
      </c>
      <c r="BD1275" s="55">
        <f t="shared" si="97"/>
        <v>1.0435206235790842</v>
      </c>
      <c r="BE1275" s="19">
        <f t="shared" si="98"/>
        <v>0.98418317635595975</v>
      </c>
      <c r="BF1275" s="19">
        <f t="shared" si="100"/>
        <v>1.003416693731731</v>
      </c>
      <c r="BG1275" s="19">
        <f t="shared" si="101"/>
        <v>1.0107827216628775</v>
      </c>
    </row>
    <row r="1276" spans="1:59">
      <c r="A1276" s="24">
        <v>1275</v>
      </c>
      <c r="B1276" s="31">
        <v>2011143</v>
      </c>
      <c r="C1276" s="32" t="s">
        <v>1274</v>
      </c>
      <c r="D1276" s="21">
        <v>7</v>
      </c>
      <c r="E1276" s="22">
        <v>8</v>
      </c>
      <c r="F1276" s="22">
        <v>12</v>
      </c>
      <c r="G1276" s="22">
        <v>14</v>
      </c>
      <c r="H1276" s="22">
        <v>15</v>
      </c>
      <c r="I1276" s="22">
        <v>30</v>
      </c>
      <c r="J1276" s="23">
        <v>16</v>
      </c>
      <c r="Q1276" s="33"/>
      <c r="R1276" s="33"/>
      <c r="S1276" s="33"/>
      <c r="T1276" s="33"/>
      <c r="U1276" s="33"/>
      <c r="V1276" s="33"/>
      <c r="X1276" s="34"/>
      <c r="Y1276" s="33"/>
      <c r="Z1276" s="33"/>
      <c r="AA1276" s="33"/>
      <c r="AB1276" s="33"/>
      <c r="AC1276" s="35"/>
      <c r="AD1276" s="33"/>
      <c r="AE1276" s="33"/>
      <c r="AF1276" s="33"/>
      <c r="AG1276" s="33"/>
      <c r="AH1276" s="33"/>
      <c r="AI1276" s="33"/>
      <c r="AJ1276" s="36"/>
      <c r="AK1276" s="10">
        <v>5</v>
      </c>
      <c r="AL1276" s="11">
        <v>10</v>
      </c>
      <c r="AM1276" s="11">
        <v>11</v>
      </c>
      <c r="AN1276" s="11">
        <v>8</v>
      </c>
      <c r="AO1276" s="11">
        <v>9</v>
      </c>
      <c r="AP1276" s="11">
        <v>30</v>
      </c>
      <c r="AQ1276" s="11">
        <v>32</v>
      </c>
      <c r="AR1276" s="11">
        <v>26</v>
      </c>
      <c r="AS1276" s="11">
        <v>31</v>
      </c>
      <c r="AT1276" s="11">
        <v>26</v>
      </c>
      <c r="AU1276" s="11">
        <v>34</v>
      </c>
      <c r="AV1276" s="11">
        <v>30</v>
      </c>
      <c r="AW1276" s="12">
        <v>41</v>
      </c>
      <c r="AX1276" s="13">
        <v>70</v>
      </c>
      <c r="AY1276" s="13">
        <v>69</v>
      </c>
      <c r="AZ1276" s="13">
        <v>68</v>
      </c>
      <c r="BA1276" s="13">
        <v>67</v>
      </c>
      <c r="BB1276" s="14">
        <v>66</v>
      </c>
      <c r="BC1276" s="19">
        <f t="shared" si="99"/>
        <v>69</v>
      </c>
      <c r="BD1276" s="55">
        <f t="shared" si="97"/>
        <v>1.1049041896719713</v>
      </c>
      <c r="BE1276" s="19">
        <f t="shared" si="98"/>
        <v>1.0128288405326404</v>
      </c>
      <c r="BF1276" s="19">
        <f t="shared" si="100"/>
        <v>1.0246963299772653</v>
      </c>
      <c r="BG1276" s="19">
        <f t="shared" si="101"/>
        <v>1.0169210782721663</v>
      </c>
    </row>
    <row r="1277" spans="1:59">
      <c r="A1277" s="24">
        <v>1276</v>
      </c>
      <c r="B1277" s="31">
        <v>2011144</v>
      </c>
      <c r="C1277" s="32" t="s">
        <v>1275</v>
      </c>
      <c r="D1277" s="21">
        <v>1</v>
      </c>
      <c r="E1277" s="22">
        <v>2</v>
      </c>
      <c r="F1277" s="22">
        <v>9</v>
      </c>
      <c r="G1277" s="22">
        <v>10</v>
      </c>
      <c r="H1277" s="22">
        <v>16</v>
      </c>
      <c r="I1277" s="22">
        <v>24</v>
      </c>
      <c r="J1277" s="23">
        <v>3</v>
      </c>
      <c r="Q1277" s="33"/>
      <c r="R1277" s="33"/>
      <c r="S1277" s="33"/>
      <c r="T1277" s="33"/>
      <c r="U1277" s="33"/>
      <c r="V1277" s="33"/>
      <c r="X1277" s="34"/>
      <c r="Y1277" s="33"/>
      <c r="Z1277" s="33"/>
      <c r="AA1277" s="33"/>
      <c r="AB1277" s="33"/>
      <c r="AC1277" s="35"/>
      <c r="AD1277" s="33"/>
      <c r="AE1277" s="33"/>
      <c r="AF1277" s="33"/>
      <c r="AG1277" s="33"/>
      <c r="AH1277" s="33"/>
      <c r="AI1277" s="33"/>
      <c r="AJ1277" s="36"/>
      <c r="AK1277" s="10">
        <v>5</v>
      </c>
      <c r="AL1277" s="11">
        <v>6</v>
      </c>
      <c r="AM1277" s="11">
        <v>12</v>
      </c>
      <c r="AN1277" s="11">
        <v>14</v>
      </c>
      <c r="AO1277" s="11">
        <v>13</v>
      </c>
      <c r="AP1277" s="11">
        <v>6</v>
      </c>
      <c r="AQ1277" s="11">
        <v>17</v>
      </c>
      <c r="AR1277" s="11">
        <v>22</v>
      </c>
      <c r="AS1277" s="11">
        <v>29</v>
      </c>
      <c r="AT1277" s="11">
        <v>26</v>
      </c>
      <c r="AU1277" s="11">
        <v>36</v>
      </c>
      <c r="AV1277" s="11">
        <v>34</v>
      </c>
      <c r="AW1277" s="12">
        <v>32</v>
      </c>
      <c r="AX1277" s="13">
        <v>30</v>
      </c>
      <c r="AY1277" s="13">
        <v>45</v>
      </c>
      <c r="AZ1277" s="13">
        <v>44</v>
      </c>
      <c r="BA1277" s="13">
        <v>43</v>
      </c>
      <c r="BB1277" s="14">
        <v>42</v>
      </c>
      <c r="BC1277" s="19">
        <f t="shared" si="99"/>
        <v>45</v>
      </c>
      <c r="BD1277" s="55">
        <f t="shared" si="97"/>
        <v>1.0639818122767133</v>
      </c>
      <c r="BE1277" s="19">
        <f t="shared" si="98"/>
        <v>1.0169210782721663</v>
      </c>
      <c r="BF1277" s="19">
        <f t="shared" si="100"/>
        <v>1.0099642741149724</v>
      </c>
      <c r="BG1277" s="19">
        <f t="shared" si="101"/>
        <v>1.0210133160116921</v>
      </c>
    </row>
    <row r="1278" spans="1:59">
      <c r="A1278" s="24">
        <v>1277</v>
      </c>
      <c r="B1278" s="31">
        <v>2011145</v>
      </c>
      <c r="C1278" s="32" t="s">
        <v>1276</v>
      </c>
      <c r="D1278" s="21">
        <v>2</v>
      </c>
      <c r="E1278" s="22">
        <v>4</v>
      </c>
      <c r="F1278" s="22">
        <v>14</v>
      </c>
      <c r="G1278" s="22">
        <v>15</v>
      </c>
      <c r="H1278" s="22">
        <v>26</v>
      </c>
      <c r="I1278" s="22">
        <v>30</v>
      </c>
      <c r="J1278" s="23">
        <v>4</v>
      </c>
      <c r="Q1278" s="33"/>
      <c r="R1278" s="33"/>
      <c r="S1278" s="33"/>
      <c r="T1278" s="33"/>
      <c r="U1278" s="33"/>
      <c r="V1278" s="33"/>
      <c r="X1278" s="34"/>
      <c r="Y1278" s="33"/>
      <c r="Z1278" s="33"/>
      <c r="AA1278" s="33"/>
      <c r="AB1278" s="33"/>
      <c r="AC1278" s="35"/>
      <c r="AD1278" s="33"/>
      <c r="AE1278" s="33"/>
      <c r="AF1278" s="33"/>
      <c r="AG1278" s="33"/>
      <c r="AH1278" s="33"/>
      <c r="AI1278" s="33"/>
      <c r="AJ1278" s="36"/>
      <c r="AK1278" s="10">
        <v>7</v>
      </c>
      <c r="AL1278" s="11">
        <v>11</v>
      </c>
      <c r="AM1278" s="11">
        <v>11</v>
      </c>
      <c r="AN1278" s="11">
        <v>13</v>
      </c>
      <c r="AO1278" s="11">
        <v>14</v>
      </c>
      <c r="AP1278" s="11">
        <v>27</v>
      </c>
      <c r="AQ1278" s="11">
        <v>28</v>
      </c>
      <c r="AR1278" s="11">
        <v>21</v>
      </c>
      <c r="AS1278" s="11">
        <v>25</v>
      </c>
      <c r="AT1278" s="11">
        <v>19</v>
      </c>
      <c r="AU1278" s="11">
        <v>13</v>
      </c>
      <c r="AV1278" s="11">
        <v>21</v>
      </c>
      <c r="AW1278" s="12">
        <v>31</v>
      </c>
      <c r="AX1278" s="13">
        <v>59</v>
      </c>
      <c r="AY1278" s="13">
        <v>57</v>
      </c>
      <c r="AZ1278" s="13">
        <v>55</v>
      </c>
      <c r="BA1278" s="13">
        <v>53</v>
      </c>
      <c r="BB1278" s="14">
        <v>51</v>
      </c>
      <c r="BC1278" s="19">
        <f t="shared" si="99"/>
        <v>57</v>
      </c>
      <c r="BD1278" s="55">
        <f t="shared" si="97"/>
        <v>1.1540110425462813</v>
      </c>
      <c r="BE1278" s="19">
        <f t="shared" si="98"/>
        <v>1.0414745047093212</v>
      </c>
      <c r="BF1278" s="19">
        <f t="shared" si="100"/>
        <v>1.0091458265670672</v>
      </c>
      <c r="BG1278" s="19">
        <f t="shared" si="101"/>
        <v>1.0275608963949334</v>
      </c>
    </row>
    <row r="1279" spans="1:59">
      <c r="A1279" s="24">
        <v>1278</v>
      </c>
      <c r="B1279" s="31">
        <v>2011146</v>
      </c>
      <c r="C1279" s="32" t="s">
        <v>1277</v>
      </c>
      <c r="D1279" s="21">
        <v>11</v>
      </c>
      <c r="E1279" s="22">
        <v>23</v>
      </c>
      <c r="F1279" s="22">
        <v>26</v>
      </c>
      <c r="G1279" s="22">
        <v>28</v>
      </c>
      <c r="H1279" s="22">
        <v>32</v>
      </c>
      <c r="I1279" s="22">
        <v>33</v>
      </c>
      <c r="J1279" s="23">
        <v>10</v>
      </c>
      <c r="Q1279" s="33"/>
      <c r="R1279" s="33"/>
      <c r="S1279" s="33"/>
      <c r="T1279" s="33"/>
      <c r="U1279" s="33"/>
      <c r="V1279" s="33"/>
      <c r="X1279" s="34"/>
      <c r="Y1279" s="33"/>
      <c r="Z1279" s="33"/>
      <c r="AA1279" s="33"/>
      <c r="AB1279" s="33"/>
      <c r="AC1279" s="35"/>
      <c r="AD1279" s="33"/>
      <c r="AE1279" s="33"/>
      <c r="AF1279" s="33"/>
      <c r="AG1279" s="33"/>
      <c r="AH1279" s="33"/>
      <c r="AI1279" s="33"/>
      <c r="AJ1279" s="36"/>
      <c r="AK1279" s="10">
        <v>9</v>
      </c>
      <c r="AL1279" s="11">
        <v>9</v>
      </c>
      <c r="AM1279" s="11">
        <v>13</v>
      </c>
      <c r="AN1279" s="11">
        <v>21</v>
      </c>
      <c r="AO1279" s="11">
        <v>20</v>
      </c>
      <c r="AP1279" s="11">
        <v>17</v>
      </c>
      <c r="AQ1279" s="11">
        <v>27</v>
      </c>
      <c r="AR1279" s="11">
        <v>23</v>
      </c>
      <c r="AS1279" s="11">
        <v>21</v>
      </c>
      <c r="AT1279" s="11">
        <v>45</v>
      </c>
      <c r="AU1279" s="11">
        <v>36</v>
      </c>
      <c r="AV1279" s="11">
        <v>41</v>
      </c>
      <c r="AW1279" s="12">
        <v>48</v>
      </c>
      <c r="AX1279" s="13">
        <v>41</v>
      </c>
      <c r="AY1279" s="13">
        <v>68</v>
      </c>
      <c r="AZ1279" s="13">
        <v>63</v>
      </c>
      <c r="BA1279" s="13">
        <v>58</v>
      </c>
      <c r="BB1279" s="14">
        <v>53</v>
      </c>
      <c r="BC1279" s="19">
        <f t="shared" si="99"/>
        <v>68</v>
      </c>
      <c r="BD1279" s="55">
        <f t="shared" si="97"/>
        <v>1.2972393634296848</v>
      </c>
      <c r="BE1279" s="19">
        <f t="shared" si="98"/>
        <v>1.1110425462812601</v>
      </c>
      <c r="BF1279" s="19">
        <f t="shared" si="100"/>
        <v>1.0140565118544982</v>
      </c>
      <c r="BG1279" s="19">
        <f t="shared" si="101"/>
        <v>1.0386099382916532</v>
      </c>
    </row>
    <row r="1280" spans="1:59">
      <c r="A1280" s="24">
        <v>1279</v>
      </c>
      <c r="B1280" s="31">
        <v>2011147</v>
      </c>
      <c r="C1280" s="32" t="s">
        <v>1278</v>
      </c>
      <c r="D1280" s="21">
        <v>4</v>
      </c>
      <c r="E1280" s="22">
        <v>8</v>
      </c>
      <c r="F1280" s="22">
        <v>12</v>
      </c>
      <c r="G1280" s="22">
        <v>17</v>
      </c>
      <c r="H1280" s="22">
        <v>18</v>
      </c>
      <c r="I1280" s="22">
        <v>30</v>
      </c>
      <c r="J1280" s="23">
        <v>10</v>
      </c>
      <c r="Q1280" s="33"/>
      <c r="R1280" s="33"/>
      <c r="S1280" s="33"/>
      <c r="T1280" s="33"/>
      <c r="U1280" s="33"/>
      <c r="V1280" s="33"/>
      <c r="X1280" s="34"/>
      <c r="Y1280" s="33"/>
      <c r="Z1280" s="33"/>
      <c r="AA1280" s="33"/>
      <c r="AB1280" s="33"/>
      <c r="AC1280" s="35"/>
      <c r="AD1280" s="33"/>
      <c r="AE1280" s="33"/>
      <c r="AF1280" s="33"/>
      <c r="AG1280" s="33"/>
      <c r="AH1280" s="33"/>
      <c r="AI1280" s="33"/>
      <c r="AJ1280" s="36"/>
      <c r="AK1280" s="10">
        <v>5</v>
      </c>
      <c r="AL1280" s="11">
        <v>5</v>
      </c>
      <c r="AM1280" s="11">
        <v>14</v>
      </c>
      <c r="AN1280" s="11">
        <v>11</v>
      </c>
      <c r="AO1280" s="11">
        <v>19</v>
      </c>
      <c r="AP1280" s="11">
        <v>17</v>
      </c>
      <c r="AQ1280" s="11">
        <v>26</v>
      </c>
      <c r="AR1280" s="11">
        <v>29</v>
      </c>
      <c r="AS1280" s="11">
        <v>34</v>
      </c>
      <c r="AT1280" s="11">
        <v>29</v>
      </c>
      <c r="AU1280" s="11">
        <v>37</v>
      </c>
      <c r="AV1280" s="11">
        <v>33</v>
      </c>
      <c r="AW1280" s="12">
        <v>29</v>
      </c>
      <c r="AX1280" s="13">
        <v>41</v>
      </c>
      <c r="AY1280" s="13">
        <v>38</v>
      </c>
      <c r="AZ1280" s="13">
        <v>53</v>
      </c>
      <c r="BA1280" s="13">
        <v>70</v>
      </c>
      <c r="BB1280" s="14">
        <v>69</v>
      </c>
      <c r="BC1280" s="19">
        <f t="shared" si="99"/>
        <v>38</v>
      </c>
      <c r="BD1280" s="55">
        <f t="shared" si="97"/>
        <v>1.1335498538486521</v>
      </c>
      <c r="BE1280" s="19">
        <f t="shared" si="98"/>
        <v>1.0885352387138683</v>
      </c>
      <c r="BF1280" s="19">
        <f t="shared" si="100"/>
        <v>0.99932445599220532</v>
      </c>
      <c r="BG1280" s="19">
        <f t="shared" si="101"/>
        <v>1.0431113998051316</v>
      </c>
    </row>
    <row r="1281" spans="1:59">
      <c r="A1281" s="24">
        <v>1280</v>
      </c>
      <c r="B1281" s="31">
        <v>2011148</v>
      </c>
      <c r="C1281" s="32" t="s">
        <v>1279</v>
      </c>
      <c r="D1281" s="21">
        <v>5</v>
      </c>
      <c r="E1281" s="22">
        <v>14</v>
      </c>
      <c r="F1281" s="22">
        <v>22</v>
      </c>
      <c r="G1281" s="22">
        <v>23</v>
      </c>
      <c r="H1281" s="22">
        <v>25</v>
      </c>
      <c r="I1281" s="22">
        <v>26</v>
      </c>
      <c r="J1281" s="23">
        <v>14</v>
      </c>
      <c r="Q1281" s="33"/>
      <c r="R1281" s="33"/>
      <c r="S1281" s="33"/>
      <c r="T1281" s="33"/>
      <c r="U1281" s="33"/>
      <c r="V1281" s="33"/>
      <c r="X1281" s="34"/>
      <c r="Y1281" s="33"/>
      <c r="Z1281" s="33"/>
      <c r="AA1281" s="33"/>
      <c r="AB1281" s="33"/>
      <c r="AC1281" s="35"/>
      <c r="AD1281" s="33"/>
      <c r="AE1281" s="33"/>
      <c r="AF1281" s="33"/>
      <c r="AG1281" s="33"/>
      <c r="AH1281" s="33"/>
      <c r="AI1281" s="33"/>
      <c r="AJ1281" s="36"/>
      <c r="AK1281" s="10">
        <v>10</v>
      </c>
      <c r="AL1281" s="11">
        <v>11</v>
      </c>
      <c r="AM1281" s="11">
        <v>10</v>
      </c>
      <c r="AN1281" s="11">
        <v>19</v>
      </c>
      <c r="AO1281" s="11">
        <v>17</v>
      </c>
      <c r="AP1281" s="11">
        <v>27</v>
      </c>
      <c r="AQ1281" s="11">
        <v>34</v>
      </c>
      <c r="AR1281" s="11">
        <v>25</v>
      </c>
      <c r="AS1281" s="11">
        <v>16</v>
      </c>
      <c r="AT1281" s="11">
        <v>31</v>
      </c>
      <c r="AU1281" s="11">
        <v>37</v>
      </c>
      <c r="AV1281" s="11">
        <v>45</v>
      </c>
      <c r="AW1281" s="12">
        <v>55</v>
      </c>
      <c r="AX1281" s="13">
        <v>51</v>
      </c>
      <c r="AY1281" s="13">
        <v>47</v>
      </c>
      <c r="AZ1281" s="13">
        <v>43</v>
      </c>
      <c r="BA1281" s="13">
        <v>39</v>
      </c>
      <c r="BB1281" s="14">
        <v>35</v>
      </c>
      <c r="BC1281" s="19">
        <f t="shared" si="99"/>
        <v>47</v>
      </c>
      <c r="BD1281" s="55">
        <f t="shared" si="97"/>
        <v>1.0435206235790842</v>
      </c>
      <c r="BE1281" s="19">
        <f t="shared" si="98"/>
        <v>1.0742124066255279</v>
      </c>
      <c r="BF1281" s="19">
        <f t="shared" si="100"/>
        <v>1.0075089314712569</v>
      </c>
      <c r="BG1281" s="19">
        <f t="shared" si="101"/>
        <v>1.0472036375446574</v>
      </c>
    </row>
    <row r="1282" spans="1:59">
      <c r="A1282" s="24">
        <v>1281</v>
      </c>
      <c r="B1282" s="31">
        <v>2011149</v>
      </c>
      <c r="C1282" s="32" t="s">
        <v>1280</v>
      </c>
      <c r="D1282" s="21">
        <v>4</v>
      </c>
      <c r="E1282" s="22">
        <v>5</v>
      </c>
      <c r="F1282" s="22">
        <v>6</v>
      </c>
      <c r="G1282" s="22">
        <v>7</v>
      </c>
      <c r="H1282" s="22">
        <v>23</v>
      </c>
      <c r="I1282" s="22">
        <v>31</v>
      </c>
      <c r="J1282" s="23">
        <v>16</v>
      </c>
      <c r="Q1282" s="33"/>
      <c r="R1282" s="33"/>
      <c r="S1282" s="33"/>
      <c r="T1282" s="33"/>
      <c r="U1282" s="33"/>
      <c r="V1282" s="33"/>
      <c r="X1282" s="34"/>
      <c r="Y1282" s="33"/>
      <c r="Z1282" s="33"/>
      <c r="AA1282" s="33"/>
      <c r="AB1282" s="33"/>
      <c r="AC1282" s="35"/>
      <c r="AD1282" s="33"/>
      <c r="AE1282" s="33"/>
      <c r="AF1282" s="33"/>
      <c r="AG1282" s="33"/>
      <c r="AH1282" s="33"/>
      <c r="AI1282" s="33"/>
      <c r="AJ1282" s="36"/>
      <c r="AK1282" s="10">
        <v>7</v>
      </c>
      <c r="AL1282" s="11">
        <v>12</v>
      </c>
      <c r="AM1282" s="11">
        <v>11</v>
      </c>
      <c r="AN1282" s="11">
        <v>16</v>
      </c>
      <c r="AO1282" s="11">
        <v>20</v>
      </c>
      <c r="AP1282" s="11">
        <v>36</v>
      </c>
      <c r="AQ1282" s="11">
        <v>31</v>
      </c>
      <c r="AR1282" s="11">
        <v>26</v>
      </c>
      <c r="AS1282" s="11">
        <v>32</v>
      </c>
      <c r="AT1282" s="11">
        <v>40</v>
      </c>
      <c r="AU1282" s="11">
        <v>37</v>
      </c>
      <c r="AV1282" s="11">
        <v>34</v>
      </c>
      <c r="AW1282" s="12">
        <v>31</v>
      </c>
      <c r="AX1282" s="13">
        <v>44</v>
      </c>
      <c r="AY1282" s="13">
        <v>42</v>
      </c>
      <c r="AZ1282" s="13">
        <v>40</v>
      </c>
      <c r="BA1282" s="13">
        <v>38</v>
      </c>
      <c r="BB1282" s="14">
        <v>36</v>
      </c>
      <c r="BC1282" s="19">
        <f t="shared" si="99"/>
        <v>42</v>
      </c>
      <c r="BD1282" s="55">
        <f t="shared" si="97"/>
        <v>1.0312439103605067</v>
      </c>
      <c r="BE1282" s="19">
        <f t="shared" si="98"/>
        <v>1.04761286131861</v>
      </c>
      <c r="BF1282" s="19">
        <f t="shared" si="100"/>
        <v>1.0009613510880155</v>
      </c>
      <c r="BG1282" s="19">
        <f t="shared" si="101"/>
        <v>1.0406560571614161</v>
      </c>
    </row>
    <row r="1283" spans="1:59">
      <c r="A1283" s="24">
        <v>1282</v>
      </c>
      <c r="B1283" s="31">
        <v>2011150</v>
      </c>
      <c r="C1283" s="32" t="s">
        <v>1281</v>
      </c>
      <c r="D1283" s="21">
        <v>8</v>
      </c>
      <c r="E1283" s="22">
        <v>10</v>
      </c>
      <c r="F1283" s="22">
        <v>12</v>
      </c>
      <c r="G1283" s="22">
        <v>15</v>
      </c>
      <c r="H1283" s="22">
        <v>22</v>
      </c>
      <c r="I1283" s="22">
        <v>27</v>
      </c>
      <c r="J1283" s="23">
        <v>13</v>
      </c>
      <c r="Q1283" s="33"/>
      <c r="R1283" s="33"/>
      <c r="S1283" s="33"/>
      <c r="T1283" s="33"/>
      <c r="U1283" s="33"/>
      <c r="V1283" s="33"/>
      <c r="X1283" s="34"/>
      <c r="Y1283" s="33"/>
      <c r="Z1283" s="33"/>
      <c r="AA1283" s="33"/>
      <c r="AB1283" s="33"/>
      <c r="AC1283" s="35"/>
      <c r="AD1283" s="33"/>
      <c r="AE1283" s="33"/>
      <c r="AF1283" s="33"/>
      <c r="AG1283" s="33"/>
      <c r="AH1283" s="33"/>
      <c r="AI1283" s="33"/>
      <c r="AJ1283" s="36"/>
      <c r="AK1283" s="10">
        <v>4</v>
      </c>
      <c r="AL1283" s="11">
        <v>10</v>
      </c>
      <c r="AM1283" s="11">
        <v>9</v>
      </c>
      <c r="AN1283" s="11">
        <v>16</v>
      </c>
      <c r="AO1283" s="11">
        <v>17</v>
      </c>
      <c r="AP1283" s="11">
        <v>22</v>
      </c>
      <c r="AQ1283" s="11">
        <v>22</v>
      </c>
      <c r="AR1283" s="11">
        <v>24</v>
      </c>
      <c r="AS1283" s="11">
        <v>28</v>
      </c>
      <c r="AT1283" s="11">
        <v>34</v>
      </c>
      <c r="AU1283" s="11">
        <v>42</v>
      </c>
      <c r="AV1283" s="11">
        <v>52</v>
      </c>
      <c r="AW1283" s="12">
        <v>49</v>
      </c>
      <c r="AX1283" s="13">
        <v>62</v>
      </c>
      <c r="AY1283" s="13">
        <v>60</v>
      </c>
      <c r="AZ1283" s="13">
        <v>58</v>
      </c>
      <c r="BA1283" s="13">
        <v>56</v>
      </c>
      <c r="BB1283" s="14">
        <v>54</v>
      </c>
      <c r="BC1283" s="19">
        <f t="shared" si="99"/>
        <v>60</v>
      </c>
      <c r="BD1283" s="55">
        <f t="shared" si="97"/>
        <v>1.0435206235790842</v>
      </c>
      <c r="BE1283" s="19">
        <f t="shared" si="98"/>
        <v>1.0987658330626828</v>
      </c>
      <c r="BF1283" s="19">
        <f t="shared" si="100"/>
        <v>1.0009613510880155</v>
      </c>
      <c r="BG1283" s="19">
        <f t="shared" si="101"/>
        <v>1.0418837284832738</v>
      </c>
    </row>
    <row r="1284" spans="1:59">
      <c r="A1284" s="24">
        <v>1283</v>
      </c>
      <c r="B1284" s="31">
        <v>2011151</v>
      </c>
      <c r="C1284" s="32" t="s">
        <v>1282</v>
      </c>
      <c r="D1284" s="21">
        <v>7</v>
      </c>
      <c r="E1284" s="22">
        <v>11</v>
      </c>
      <c r="F1284" s="22">
        <v>16</v>
      </c>
      <c r="G1284" s="22">
        <v>19</v>
      </c>
      <c r="H1284" s="22">
        <v>31</v>
      </c>
      <c r="I1284" s="22">
        <v>33</v>
      </c>
      <c r="J1284" s="23">
        <v>10</v>
      </c>
      <c r="Q1284" s="33"/>
      <c r="R1284" s="33"/>
      <c r="S1284" s="33"/>
      <c r="T1284" s="33"/>
      <c r="U1284" s="33"/>
      <c r="V1284" s="33"/>
      <c r="X1284" s="34"/>
      <c r="Y1284" s="33"/>
      <c r="Z1284" s="33"/>
      <c r="AA1284" s="33"/>
      <c r="AB1284" s="33"/>
      <c r="AC1284" s="35"/>
      <c r="AD1284" s="33"/>
      <c r="AE1284" s="33"/>
      <c r="AF1284" s="33"/>
      <c r="AG1284" s="33"/>
      <c r="AH1284" s="33"/>
      <c r="AI1284" s="33"/>
      <c r="AJ1284" s="36"/>
      <c r="AK1284" s="10">
        <v>6</v>
      </c>
      <c r="AL1284" s="11">
        <v>13</v>
      </c>
      <c r="AM1284" s="11">
        <v>12</v>
      </c>
      <c r="AN1284" s="11">
        <v>15</v>
      </c>
      <c r="AO1284" s="11">
        <v>19</v>
      </c>
      <c r="AP1284" s="11">
        <v>21</v>
      </c>
      <c r="AQ1284" s="11">
        <v>27</v>
      </c>
      <c r="AR1284" s="11">
        <v>27</v>
      </c>
      <c r="AS1284" s="11">
        <v>29</v>
      </c>
      <c r="AT1284" s="11">
        <v>45</v>
      </c>
      <c r="AU1284" s="11">
        <v>39</v>
      </c>
      <c r="AV1284" s="11">
        <v>33</v>
      </c>
      <c r="AW1284" s="12">
        <v>27</v>
      </c>
      <c r="AX1284" s="13">
        <v>37</v>
      </c>
      <c r="AY1284" s="13">
        <v>66</v>
      </c>
      <c r="AZ1284" s="13">
        <v>63</v>
      </c>
      <c r="BA1284" s="13">
        <v>60</v>
      </c>
      <c r="BB1284" s="14">
        <v>77</v>
      </c>
      <c r="BC1284" s="19">
        <f t="shared" si="99"/>
        <v>66</v>
      </c>
      <c r="BD1284" s="55">
        <f t="shared" si="97"/>
        <v>1.0353361481000325</v>
      </c>
      <c r="BE1284" s="19">
        <f t="shared" si="98"/>
        <v>1.1662877557648588</v>
      </c>
      <c r="BF1284" s="19">
        <f t="shared" si="100"/>
        <v>1.023059434881455</v>
      </c>
      <c r="BG1284" s="19">
        <f t="shared" si="101"/>
        <v>1.0484313088665151</v>
      </c>
    </row>
    <row r="1285" spans="1:59">
      <c r="A1285" s="24">
        <v>1284</v>
      </c>
      <c r="B1285" s="31">
        <v>2011152</v>
      </c>
      <c r="C1285" s="32" t="s">
        <v>1283</v>
      </c>
      <c r="D1285" s="21">
        <v>4</v>
      </c>
      <c r="E1285" s="22">
        <v>10</v>
      </c>
      <c r="F1285" s="22">
        <v>11</v>
      </c>
      <c r="G1285" s="22">
        <v>12</v>
      </c>
      <c r="H1285" s="22">
        <v>21</v>
      </c>
      <c r="I1285" s="22">
        <v>26</v>
      </c>
      <c r="J1285" s="23">
        <v>13</v>
      </c>
      <c r="Q1285" s="33"/>
      <c r="R1285" s="33"/>
      <c r="S1285" s="33"/>
      <c r="T1285" s="33"/>
      <c r="U1285" s="33"/>
      <c r="V1285" s="33"/>
      <c r="X1285" s="34"/>
      <c r="Y1285" s="33"/>
      <c r="Z1285" s="33"/>
      <c r="AA1285" s="33"/>
      <c r="AB1285" s="33"/>
      <c r="AC1285" s="35"/>
      <c r="AD1285" s="33"/>
      <c r="AE1285" s="33"/>
      <c r="AF1285" s="33"/>
      <c r="AG1285" s="33"/>
      <c r="AH1285" s="33"/>
      <c r="AI1285" s="33"/>
      <c r="AJ1285" s="36"/>
      <c r="AK1285" s="10">
        <v>6</v>
      </c>
      <c r="AL1285" s="11">
        <v>8</v>
      </c>
      <c r="AM1285" s="11">
        <v>9</v>
      </c>
      <c r="AN1285" s="11">
        <v>18</v>
      </c>
      <c r="AO1285" s="11">
        <v>21</v>
      </c>
      <c r="AP1285" s="11">
        <v>20</v>
      </c>
      <c r="AQ1285" s="11">
        <v>21</v>
      </c>
      <c r="AR1285" s="11">
        <v>14</v>
      </c>
      <c r="AS1285" s="11">
        <v>29</v>
      </c>
      <c r="AT1285" s="11">
        <v>36</v>
      </c>
      <c r="AU1285" s="11">
        <v>45</v>
      </c>
      <c r="AV1285" s="11">
        <v>56</v>
      </c>
      <c r="AW1285" s="12">
        <v>54</v>
      </c>
      <c r="AX1285" s="13">
        <v>52</v>
      </c>
      <c r="AY1285" s="13">
        <v>50</v>
      </c>
      <c r="AZ1285" s="13">
        <v>48</v>
      </c>
      <c r="BA1285" s="13">
        <v>46</v>
      </c>
      <c r="BB1285" s="14">
        <v>44</v>
      </c>
      <c r="BC1285" s="19">
        <f t="shared" si="99"/>
        <v>50</v>
      </c>
      <c r="BD1285" s="55">
        <f t="shared" si="97"/>
        <v>1.0844430009743422</v>
      </c>
      <c r="BE1285" s="19">
        <f t="shared" si="98"/>
        <v>1.1089964274114972</v>
      </c>
      <c r="BF1285" s="19">
        <f t="shared" si="100"/>
        <v>1.0222409873335498</v>
      </c>
      <c r="BG1285" s="19">
        <f t="shared" si="101"/>
        <v>1.0496589801883727</v>
      </c>
    </row>
    <row r="1286" spans="1:59">
      <c r="A1286" s="24">
        <v>1285</v>
      </c>
      <c r="B1286" s="31">
        <v>2011153</v>
      </c>
      <c r="C1286" s="32" t="s">
        <v>1284</v>
      </c>
      <c r="D1286" s="21">
        <v>5</v>
      </c>
      <c r="E1286" s="22">
        <v>8</v>
      </c>
      <c r="F1286" s="22">
        <v>9</v>
      </c>
      <c r="G1286" s="22">
        <v>10</v>
      </c>
      <c r="H1286" s="22">
        <v>20</v>
      </c>
      <c r="I1286" s="22">
        <v>25</v>
      </c>
      <c r="J1286" s="23">
        <v>13</v>
      </c>
      <c r="Q1286" s="33"/>
      <c r="R1286" s="33"/>
      <c r="S1286" s="33"/>
      <c r="T1286" s="33"/>
      <c r="U1286" s="33"/>
      <c r="V1286" s="33"/>
      <c r="X1286" s="34"/>
      <c r="Y1286" s="33"/>
      <c r="Z1286" s="33"/>
      <c r="AA1286" s="33"/>
      <c r="AB1286" s="33"/>
      <c r="AC1286" s="35"/>
      <c r="AD1286" s="33"/>
      <c r="AE1286" s="33"/>
      <c r="AF1286" s="33"/>
      <c r="AG1286" s="33"/>
      <c r="AH1286" s="33"/>
      <c r="AI1286" s="33"/>
      <c r="AJ1286" s="36"/>
      <c r="AK1286" s="10">
        <v>8</v>
      </c>
      <c r="AL1286" s="11">
        <v>5</v>
      </c>
      <c r="AM1286" s="11">
        <v>7</v>
      </c>
      <c r="AN1286" s="11">
        <v>17</v>
      </c>
      <c r="AO1286" s="11">
        <v>21</v>
      </c>
      <c r="AP1286" s="11">
        <v>13</v>
      </c>
      <c r="AQ1286" s="11">
        <v>23</v>
      </c>
      <c r="AR1286" s="11">
        <v>27</v>
      </c>
      <c r="AS1286" s="11">
        <v>44</v>
      </c>
      <c r="AT1286" s="11">
        <v>41</v>
      </c>
      <c r="AU1286" s="11">
        <v>51</v>
      </c>
      <c r="AV1286" s="11">
        <v>49</v>
      </c>
      <c r="AW1286" s="12">
        <v>47</v>
      </c>
      <c r="AX1286" s="13">
        <v>45</v>
      </c>
      <c r="AY1286" s="13">
        <v>43</v>
      </c>
      <c r="AZ1286" s="13">
        <v>41</v>
      </c>
      <c r="BA1286" s="13">
        <v>39</v>
      </c>
      <c r="BB1286" s="14">
        <v>37</v>
      </c>
      <c r="BC1286" s="19">
        <f t="shared" si="99"/>
        <v>43</v>
      </c>
      <c r="BD1286" s="55">
        <f t="shared" si="97"/>
        <v>1.0680740500162391</v>
      </c>
      <c r="BE1286" s="19">
        <f t="shared" si="98"/>
        <v>1.0557973367976616</v>
      </c>
      <c r="BF1286" s="19">
        <f t="shared" si="100"/>
        <v>1.023059434881455</v>
      </c>
      <c r="BG1286" s="19">
        <f t="shared" si="101"/>
        <v>1.0414745047093212</v>
      </c>
    </row>
    <row r="1287" spans="1:59">
      <c r="A1287" s="24">
        <v>1286</v>
      </c>
      <c r="B1287" s="31">
        <v>2012001</v>
      </c>
      <c r="C1287" s="32" t="s">
        <v>1285</v>
      </c>
      <c r="D1287" s="21">
        <v>1</v>
      </c>
      <c r="E1287" s="22">
        <v>4</v>
      </c>
      <c r="F1287" s="22">
        <v>5</v>
      </c>
      <c r="G1287" s="22">
        <v>9</v>
      </c>
      <c r="H1287" s="22">
        <v>15</v>
      </c>
      <c r="I1287" s="22">
        <v>17</v>
      </c>
      <c r="J1287" s="23">
        <v>6</v>
      </c>
      <c r="Q1287" s="33"/>
      <c r="R1287" s="33"/>
      <c r="S1287" s="33"/>
      <c r="T1287" s="33"/>
      <c r="U1287" s="33"/>
      <c r="V1287" s="33"/>
      <c r="X1287" s="34"/>
      <c r="Y1287" s="33"/>
      <c r="Z1287" s="33"/>
      <c r="AA1287" s="33"/>
      <c r="AB1287" s="33"/>
      <c r="AC1287" s="35"/>
      <c r="AD1287" s="33"/>
      <c r="AE1287" s="33"/>
      <c r="AF1287" s="33"/>
      <c r="AG1287" s="33"/>
      <c r="AH1287" s="33"/>
      <c r="AI1287" s="33"/>
      <c r="AJ1287" s="36"/>
      <c r="AK1287" s="10">
        <v>6</v>
      </c>
      <c r="AL1287" s="11">
        <v>7</v>
      </c>
      <c r="AM1287" s="11">
        <v>11</v>
      </c>
      <c r="AN1287" s="11">
        <v>21</v>
      </c>
      <c r="AO1287" s="11">
        <v>16</v>
      </c>
      <c r="AP1287" s="11">
        <v>19</v>
      </c>
      <c r="AQ1287" s="11">
        <v>24</v>
      </c>
      <c r="AR1287" s="11">
        <v>31</v>
      </c>
      <c r="AS1287" s="11">
        <v>29</v>
      </c>
      <c r="AT1287" s="11">
        <v>27</v>
      </c>
      <c r="AU1287" s="11">
        <v>25</v>
      </c>
      <c r="AV1287" s="11">
        <v>23</v>
      </c>
      <c r="AW1287" s="12">
        <v>21</v>
      </c>
      <c r="AX1287" s="13">
        <v>35</v>
      </c>
      <c r="AY1287" s="13">
        <v>34</v>
      </c>
      <c r="AZ1287" s="13">
        <v>51</v>
      </c>
      <c r="BA1287" s="13">
        <v>51</v>
      </c>
      <c r="BB1287" s="14">
        <v>51</v>
      </c>
      <c r="BC1287" s="19">
        <f t="shared" si="99"/>
        <v>34</v>
      </c>
      <c r="BD1287" s="55">
        <f t="shared" si="97"/>
        <v>1.0353361481000325</v>
      </c>
      <c r="BE1287" s="19">
        <f t="shared" si="98"/>
        <v>1.0332900292302696</v>
      </c>
      <c r="BF1287" s="19">
        <f t="shared" si="100"/>
        <v>1.0124196167586879</v>
      </c>
      <c r="BG1287" s="19">
        <f t="shared" si="101"/>
        <v>1.0316531341344592</v>
      </c>
    </row>
    <row r="1288" spans="1:59">
      <c r="A1288" s="24">
        <v>1287</v>
      </c>
      <c r="B1288" s="31">
        <v>2012002</v>
      </c>
      <c r="C1288" s="32" t="s">
        <v>1286</v>
      </c>
      <c r="D1288" s="21">
        <v>2</v>
      </c>
      <c r="E1288" s="22">
        <v>3</v>
      </c>
      <c r="F1288" s="22">
        <v>7</v>
      </c>
      <c r="G1288" s="22">
        <v>9</v>
      </c>
      <c r="H1288" s="22">
        <v>10</v>
      </c>
      <c r="I1288" s="22">
        <v>32</v>
      </c>
      <c r="J1288" s="23">
        <v>13</v>
      </c>
      <c r="Q1288" s="33"/>
      <c r="R1288" s="33"/>
      <c r="S1288" s="33"/>
      <c r="T1288" s="33"/>
      <c r="U1288" s="33"/>
      <c r="V1288" s="33"/>
      <c r="X1288" s="34"/>
      <c r="Y1288" s="33"/>
      <c r="Z1288" s="33"/>
      <c r="AA1288" s="33"/>
      <c r="AB1288" s="33"/>
      <c r="AC1288" s="35"/>
      <c r="AD1288" s="33"/>
      <c r="AE1288" s="33"/>
      <c r="AF1288" s="33"/>
      <c r="AG1288" s="33"/>
      <c r="AH1288" s="33"/>
      <c r="AI1288" s="33"/>
      <c r="AJ1288" s="36"/>
      <c r="AK1288" s="10">
        <v>6</v>
      </c>
      <c r="AL1288" s="11">
        <v>11</v>
      </c>
      <c r="AM1288" s="11">
        <v>13</v>
      </c>
      <c r="AN1288" s="11">
        <v>15</v>
      </c>
      <c r="AO1288" s="11">
        <v>14</v>
      </c>
      <c r="AP1288" s="11">
        <v>15</v>
      </c>
      <c r="AQ1288" s="11">
        <v>18</v>
      </c>
      <c r="AR1288" s="11">
        <v>23</v>
      </c>
      <c r="AS1288" s="11">
        <v>41</v>
      </c>
      <c r="AT1288" s="11">
        <v>39</v>
      </c>
      <c r="AU1288" s="11">
        <v>37</v>
      </c>
      <c r="AV1288" s="11">
        <v>35</v>
      </c>
      <c r="AW1288" s="12">
        <v>33</v>
      </c>
      <c r="AX1288" s="13">
        <v>31</v>
      </c>
      <c r="AY1288" s="13">
        <v>46</v>
      </c>
      <c r="AZ1288" s="13">
        <v>45</v>
      </c>
      <c r="BA1288" s="13">
        <v>44</v>
      </c>
      <c r="BB1288" s="14">
        <v>43</v>
      </c>
      <c r="BC1288" s="19">
        <f t="shared" si="99"/>
        <v>46</v>
      </c>
      <c r="BD1288" s="55">
        <f t="shared" si="97"/>
        <v>0.9780448197466709</v>
      </c>
      <c r="BE1288" s="19">
        <f t="shared" si="98"/>
        <v>1.0107827216628775</v>
      </c>
      <c r="BF1288" s="19">
        <f t="shared" si="100"/>
        <v>1.008327379019162</v>
      </c>
      <c r="BG1288" s="19">
        <f t="shared" si="101"/>
        <v>1.0320623579084118</v>
      </c>
    </row>
    <row r="1289" spans="1:59">
      <c r="A1289" s="24">
        <v>1288</v>
      </c>
      <c r="B1289" s="31">
        <v>2012003</v>
      </c>
      <c r="C1289" s="32" t="s">
        <v>1287</v>
      </c>
      <c r="D1289" s="21">
        <v>3</v>
      </c>
      <c r="E1289" s="22">
        <v>6</v>
      </c>
      <c r="F1289" s="22">
        <v>8</v>
      </c>
      <c r="G1289" s="22">
        <v>24</v>
      </c>
      <c r="H1289" s="22">
        <v>29</v>
      </c>
      <c r="I1289" s="22">
        <v>31</v>
      </c>
      <c r="J1289" s="23">
        <v>9</v>
      </c>
      <c r="Q1289" s="33"/>
      <c r="R1289" s="33"/>
      <c r="S1289" s="33"/>
      <c r="T1289" s="33"/>
      <c r="U1289" s="33"/>
      <c r="V1289" s="33"/>
      <c r="X1289" s="34"/>
      <c r="Y1289" s="33"/>
      <c r="Z1289" s="33"/>
      <c r="AA1289" s="33"/>
      <c r="AB1289" s="33"/>
      <c r="AC1289" s="35"/>
      <c r="AD1289" s="33"/>
      <c r="AE1289" s="33"/>
      <c r="AF1289" s="33"/>
      <c r="AG1289" s="33"/>
      <c r="AH1289" s="33"/>
      <c r="AI1289" s="33"/>
      <c r="AJ1289" s="36"/>
      <c r="AK1289" s="10">
        <v>5</v>
      </c>
      <c r="AL1289" s="11">
        <v>9</v>
      </c>
      <c r="AM1289" s="11">
        <v>16</v>
      </c>
      <c r="AN1289" s="11">
        <v>11</v>
      </c>
      <c r="AO1289" s="11">
        <v>17</v>
      </c>
      <c r="AP1289" s="11">
        <v>21</v>
      </c>
      <c r="AQ1289" s="11">
        <v>29</v>
      </c>
      <c r="AR1289" s="11">
        <v>31</v>
      </c>
      <c r="AS1289" s="11">
        <v>35</v>
      </c>
      <c r="AT1289" s="11">
        <v>29</v>
      </c>
      <c r="AU1289" s="11">
        <v>36</v>
      </c>
      <c r="AV1289" s="11">
        <v>31</v>
      </c>
      <c r="AW1289" s="12">
        <v>41</v>
      </c>
      <c r="AX1289" s="13">
        <v>53</v>
      </c>
      <c r="AY1289" s="13">
        <v>50</v>
      </c>
      <c r="AZ1289" s="13">
        <v>47</v>
      </c>
      <c r="BA1289" s="13">
        <v>44</v>
      </c>
      <c r="BB1289" s="14">
        <v>41</v>
      </c>
      <c r="BC1289" s="19">
        <f t="shared" si="99"/>
        <v>50</v>
      </c>
      <c r="BD1289" s="55">
        <f t="shared" si="97"/>
        <v>0.91256901591425788</v>
      </c>
      <c r="BE1289" s="19">
        <f t="shared" si="98"/>
        <v>0.97395258200714518</v>
      </c>
      <c r="BF1289" s="19">
        <f t="shared" si="100"/>
        <v>1.0246963299772653</v>
      </c>
      <c r="BG1289" s="19">
        <f t="shared" si="101"/>
        <v>1.0275608963949334</v>
      </c>
    </row>
    <row r="1290" spans="1:59">
      <c r="A1290" s="24">
        <v>1289</v>
      </c>
      <c r="B1290" s="31">
        <v>2012004</v>
      </c>
      <c r="C1290" s="32" t="s">
        <v>1288</v>
      </c>
      <c r="D1290" s="21">
        <v>1</v>
      </c>
      <c r="E1290" s="22">
        <v>5</v>
      </c>
      <c r="F1290" s="22">
        <v>10</v>
      </c>
      <c r="G1290" s="22">
        <v>11</v>
      </c>
      <c r="H1290" s="22">
        <v>21</v>
      </c>
      <c r="I1290" s="22">
        <v>23</v>
      </c>
      <c r="J1290" s="23">
        <v>16</v>
      </c>
      <c r="Q1290" s="33"/>
      <c r="R1290" s="33"/>
      <c r="S1290" s="33"/>
      <c r="T1290" s="33"/>
      <c r="U1290" s="33"/>
      <c r="V1290" s="33"/>
      <c r="X1290" s="34"/>
      <c r="Y1290" s="33"/>
      <c r="Z1290" s="33"/>
      <c r="AA1290" s="33"/>
      <c r="AB1290" s="33"/>
      <c r="AC1290" s="35"/>
      <c r="AD1290" s="33"/>
      <c r="AE1290" s="33"/>
      <c r="AF1290" s="33"/>
      <c r="AG1290" s="33"/>
      <c r="AH1290" s="33"/>
      <c r="AI1290" s="33"/>
      <c r="AJ1290" s="36"/>
      <c r="AK1290" s="10">
        <v>8</v>
      </c>
      <c r="AL1290" s="11">
        <v>11</v>
      </c>
      <c r="AM1290" s="11">
        <v>6</v>
      </c>
      <c r="AN1290" s="11">
        <v>23</v>
      </c>
      <c r="AO1290" s="11">
        <v>15</v>
      </c>
      <c r="AP1290" s="11">
        <v>23</v>
      </c>
      <c r="AQ1290" s="11">
        <v>17</v>
      </c>
      <c r="AR1290" s="11">
        <v>11</v>
      </c>
      <c r="AS1290" s="11">
        <v>27</v>
      </c>
      <c r="AT1290" s="11">
        <v>47</v>
      </c>
      <c r="AU1290" s="11">
        <v>45</v>
      </c>
      <c r="AV1290" s="11">
        <v>43</v>
      </c>
      <c r="AW1290" s="12">
        <v>41</v>
      </c>
      <c r="AX1290" s="13">
        <v>39</v>
      </c>
      <c r="AY1290" s="13">
        <v>37</v>
      </c>
      <c r="AZ1290" s="13">
        <v>35</v>
      </c>
      <c r="BA1290" s="13">
        <v>33</v>
      </c>
      <c r="BB1290" s="14">
        <v>31</v>
      </c>
      <c r="BC1290" s="19">
        <f t="shared" si="99"/>
        <v>37</v>
      </c>
      <c r="BD1290" s="55">
        <f t="shared" si="97"/>
        <v>0.85936992530042222</v>
      </c>
      <c r="BE1290" s="19">
        <f t="shared" si="98"/>
        <v>0.97190646313738227</v>
      </c>
      <c r="BF1290" s="19">
        <f t="shared" si="100"/>
        <v>1.0091458265670672</v>
      </c>
      <c r="BG1290" s="19">
        <f t="shared" si="101"/>
        <v>1.0238778824293602</v>
      </c>
    </row>
    <row r="1291" spans="1:59">
      <c r="A1291" s="24">
        <v>1290</v>
      </c>
      <c r="B1291" s="31">
        <v>2012005</v>
      </c>
      <c r="C1291" s="32" t="s">
        <v>1289</v>
      </c>
      <c r="D1291" s="21">
        <v>7</v>
      </c>
      <c r="E1291" s="22">
        <v>9</v>
      </c>
      <c r="F1291" s="22">
        <v>18</v>
      </c>
      <c r="G1291" s="22">
        <v>27</v>
      </c>
      <c r="H1291" s="22">
        <v>31</v>
      </c>
      <c r="I1291" s="22">
        <v>33</v>
      </c>
      <c r="J1291" s="23">
        <v>6</v>
      </c>
      <c r="Q1291" s="33"/>
      <c r="R1291" s="33"/>
      <c r="S1291" s="33"/>
      <c r="T1291" s="33"/>
      <c r="U1291" s="33"/>
      <c r="V1291" s="33"/>
      <c r="X1291" s="34"/>
      <c r="Y1291" s="33"/>
      <c r="Z1291" s="33"/>
      <c r="AA1291" s="33"/>
      <c r="AB1291" s="33"/>
      <c r="AC1291" s="35"/>
      <c r="AD1291" s="33"/>
      <c r="AE1291" s="33"/>
      <c r="AF1291" s="33"/>
      <c r="AG1291" s="33"/>
      <c r="AH1291" s="33"/>
      <c r="AI1291" s="33"/>
      <c r="AJ1291" s="36"/>
      <c r="AK1291" s="10">
        <v>2</v>
      </c>
      <c r="AL1291" s="11">
        <v>13</v>
      </c>
      <c r="AM1291" s="11">
        <v>15</v>
      </c>
      <c r="AN1291" s="11">
        <v>11</v>
      </c>
      <c r="AO1291" s="11">
        <v>20</v>
      </c>
      <c r="AP1291" s="11">
        <v>21</v>
      </c>
      <c r="AQ1291" s="11">
        <v>17</v>
      </c>
      <c r="AR1291" s="11">
        <v>35</v>
      </c>
      <c r="AS1291" s="11">
        <v>37</v>
      </c>
      <c r="AT1291" s="11">
        <v>41</v>
      </c>
      <c r="AU1291" s="11">
        <v>34</v>
      </c>
      <c r="AV1291" s="11">
        <v>41</v>
      </c>
      <c r="AW1291" s="12">
        <v>35</v>
      </c>
      <c r="AX1291" s="13">
        <v>45</v>
      </c>
      <c r="AY1291" s="13">
        <v>57</v>
      </c>
      <c r="AZ1291" s="13">
        <v>53</v>
      </c>
      <c r="BA1291" s="13">
        <v>68</v>
      </c>
      <c r="BB1291" s="14">
        <v>65</v>
      </c>
      <c r="BC1291" s="19">
        <f t="shared" si="99"/>
        <v>57</v>
      </c>
      <c r="BD1291" s="55">
        <f t="shared" si="97"/>
        <v>0.91666125365378359</v>
      </c>
      <c r="BE1291" s="19">
        <f t="shared" si="98"/>
        <v>0.99236765183501141</v>
      </c>
      <c r="BF1291" s="19">
        <f t="shared" si="100"/>
        <v>1.0107827216628775</v>
      </c>
      <c r="BG1291" s="19">
        <f t="shared" si="101"/>
        <v>1.0291977914907438</v>
      </c>
    </row>
    <row r="1292" spans="1:59">
      <c r="A1292" s="24">
        <v>1291</v>
      </c>
      <c r="B1292" s="31">
        <v>2012006</v>
      </c>
      <c r="C1292" s="32" t="s">
        <v>1290</v>
      </c>
      <c r="D1292" s="21">
        <v>2</v>
      </c>
      <c r="E1292" s="22">
        <v>22</v>
      </c>
      <c r="F1292" s="22">
        <v>25</v>
      </c>
      <c r="G1292" s="22">
        <v>29</v>
      </c>
      <c r="H1292" s="22">
        <v>32</v>
      </c>
      <c r="I1292" s="22">
        <v>33</v>
      </c>
      <c r="J1292" s="23">
        <v>8</v>
      </c>
      <c r="Q1292" s="33"/>
      <c r="R1292" s="33"/>
      <c r="S1292" s="33"/>
      <c r="T1292" s="33"/>
      <c r="U1292" s="33"/>
      <c r="V1292" s="33"/>
      <c r="X1292" s="34"/>
      <c r="Y1292" s="33"/>
      <c r="Z1292" s="33"/>
      <c r="AA1292" s="33"/>
      <c r="AB1292" s="33"/>
      <c r="AC1292" s="35"/>
      <c r="AD1292" s="33"/>
      <c r="AE1292" s="33"/>
      <c r="AF1292" s="33"/>
      <c r="AG1292" s="33"/>
      <c r="AH1292" s="33"/>
      <c r="AI1292" s="33"/>
      <c r="AJ1292" s="36"/>
      <c r="AK1292" s="10">
        <v>8</v>
      </c>
      <c r="AL1292" s="11">
        <v>7</v>
      </c>
      <c r="AM1292" s="11">
        <v>13</v>
      </c>
      <c r="AN1292" s="11">
        <v>17</v>
      </c>
      <c r="AO1292" s="11">
        <v>17</v>
      </c>
      <c r="AP1292" s="11">
        <v>15</v>
      </c>
      <c r="AQ1292" s="11">
        <v>26</v>
      </c>
      <c r="AR1292" s="11">
        <v>23</v>
      </c>
      <c r="AS1292" s="11">
        <v>22</v>
      </c>
      <c r="AT1292" s="11">
        <v>35</v>
      </c>
      <c r="AU1292" s="11">
        <v>39</v>
      </c>
      <c r="AV1292" s="11">
        <v>31</v>
      </c>
      <c r="AW1292" s="12">
        <v>38</v>
      </c>
      <c r="AX1292" s="13">
        <v>31</v>
      </c>
      <c r="AY1292" s="13">
        <v>58</v>
      </c>
      <c r="AZ1292" s="13">
        <v>53</v>
      </c>
      <c r="BA1292" s="13">
        <v>48</v>
      </c>
      <c r="BB1292" s="14">
        <v>43</v>
      </c>
      <c r="BC1292" s="19">
        <f t="shared" si="99"/>
        <v>58</v>
      </c>
      <c r="BD1292" s="55">
        <f t="shared" si="97"/>
        <v>1.0148749594024034</v>
      </c>
      <c r="BE1292" s="19">
        <f t="shared" si="98"/>
        <v>1.0251055537512179</v>
      </c>
      <c r="BF1292" s="19">
        <f t="shared" si="100"/>
        <v>1.023059434881455</v>
      </c>
      <c r="BG1292" s="19">
        <f t="shared" si="101"/>
        <v>1.0283793439428386</v>
      </c>
    </row>
    <row r="1293" spans="1:59">
      <c r="A1293" s="24">
        <v>1292</v>
      </c>
      <c r="B1293" s="31">
        <v>2012007</v>
      </c>
      <c r="C1293" s="32" t="s">
        <v>1291</v>
      </c>
      <c r="D1293" s="21">
        <v>10</v>
      </c>
      <c r="E1293" s="22">
        <v>17</v>
      </c>
      <c r="F1293" s="22">
        <v>19</v>
      </c>
      <c r="G1293" s="22">
        <v>27</v>
      </c>
      <c r="H1293" s="22">
        <v>28</v>
      </c>
      <c r="I1293" s="22">
        <v>32</v>
      </c>
      <c r="J1293" s="23">
        <v>4</v>
      </c>
      <c r="Q1293" s="33"/>
      <c r="R1293" s="33"/>
      <c r="S1293" s="33"/>
      <c r="T1293" s="33"/>
      <c r="U1293" s="33"/>
      <c r="V1293" s="33"/>
      <c r="X1293" s="34"/>
      <c r="Y1293" s="33"/>
      <c r="Z1293" s="33"/>
      <c r="AA1293" s="33"/>
      <c r="AB1293" s="33"/>
      <c r="AC1293" s="35"/>
      <c r="AD1293" s="33"/>
      <c r="AE1293" s="33"/>
      <c r="AF1293" s="33"/>
      <c r="AG1293" s="33"/>
      <c r="AH1293" s="33"/>
      <c r="AI1293" s="33"/>
      <c r="AJ1293" s="36"/>
      <c r="AK1293" s="10">
        <v>7</v>
      </c>
      <c r="AL1293" s="11">
        <v>9</v>
      </c>
      <c r="AM1293" s="11">
        <v>13</v>
      </c>
      <c r="AN1293" s="11">
        <v>19</v>
      </c>
      <c r="AO1293" s="11">
        <v>21</v>
      </c>
      <c r="AP1293" s="11">
        <v>13</v>
      </c>
      <c r="AQ1293" s="11">
        <v>16</v>
      </c>
      <c r="AR1293" s="11">
        <v>33</v>
      </c>
      <c r="AS1293" s="11">
        <v>45</v>
      </c>
      <c r="AT1293" s="11">
        <v>37</v>
      </c>
      <c r="AU1293" s="11">
        <v>29</v>
      </c>
      <c r="AV1293" s="11">
        <v>35</v>
      </c>
      <c r="AW1293" s="12">
        <v>43</v>
      </c>
      <c r="AX1293" s="13">
        <v>37</v>
      </c>
      <c r="AY1293" s="13">
        <v>48</v>
      </c>
      <c r="AZ1293" s="13">
        <v>61</v>
      </c>
      <c r="BA1293" s="13">
        <v>57</v>
      </c>
      <c r="BB1293" s="14">
        <v>73</v>
      </c>
      <c r="BC1293" s="19">
        <f t="shared" si="99"/>
        <v>48</v>
      </c>
      <c r="BD1293" s="55">
        <f t="shared" ref="BD1293:BD1356" si="102">IF($B1293="","",SUM($BC1289:$BC1293)/5/$BM$3)</f>
        <v>1.023059434881455</v>
      </c>
      <c r="BE1293" s="19">
        <f t="shared" ref="BE1293:BE1356" si="103">IF($B1293="","",SUM($BC1284:$BC1293)/10/$BM$3)</f>
        <v>1.000552127314063</v>
      </c>
      <c r="BF1293" s="19">
        <f t="shared" si="100"/>
        <v>1.0255147775251705</v>
      </c>
      <c r="BG1293" s="19">
        <f t="shared" si="101"/>
        <v>1.0210133160116921</v>
      </c>
    </row>
    <row r="1294" spans="1:59">
      <c r="A1294" s="24">
        <v>1293</v>
      </c>
      <c r="B1294" s="31">
        <v>2012008</v>
      </c>
      <c r="C1294" s="32" t="s">
        <v>1292</v>
      </c>
      <c r="D1294" s="21">
        <v>1</v>
      </c>
      <c r="E1294" s="22">
        <v>12</v>
      </c>
      <c r="F1294" s="22">
        <v>20</v>
      </c>
      <c r="G1294" s="22">
        <v>23</v>
      </c>
      <c r="H1294" s="22">
        <v>24</v>
      </c>
      <c r="I1294" s="22">
        <v>29</v>
      </c>
      <c r="J1294" s="23">
        <v>8</v>
      </c>
      <c r="Q1294" s="33"/>
      <c r="R1294" s="33"/>
      <c r="S1294" s="33"/>
      <c r="T1294" s="33"/>
      <c r="U1294" s="33"/>
      <c r="V1294" s="33"/>
      <c r="X1294" s="34"/>
      <c r="Y1294" s="33"/>
      <c r="Z1294" s="33"/>
      <c r="AA1294" s="33"/>
      <c r="AB1294" s="33"/>
      <c r="AC1294" s="35"/>
      <c r="AD1294" s="33"/>
      <c r="AE1294" s="33"/>
      <c r="AF1294" s="33"/>
      <c r="AG1294" s="33"/>
      <c r="AH1294" s="33"/>
      <c r="AI1294" s="33"/>
      <c r="AJ1294" s="36"/>
      <c r="AK1294" s="10">
        <v>7</v>
      </c>
      <c r="AL1294" s="11">
        <v>5</v>
      </c>
      <c r="AM1294" s="11">
        <v>14</v>
      </c>
      <c r="AN1294" s="11">
        <v>13</v>
      </c>
      <c r="AO1294" s="11">
        <v>18</v>
      </c>
      <c r="AP1294" s="11">
        <v>21</v>
      </c>
      <c r="AQ1294" s="11">
        <v>19</v>
      </c>
      <c r="AR1294" s="11">
        <v>19</v>
      </c>
      <c r="AS1294" s="11">
        <v>21</v>
      </c>
      <c r="AT1294" s="11">
        <v>25</v>
      </c>
      <c r="AU1294" s="11">
        <v>44</v>
      </c>
      <c r="AV1294" s="11">
        <v>39</v>
      </c>
      <c r="AW1294" s="12">
        <v>49</v>
      </c>
      <c r="AX1294" s="13">
        <v>45</v>
      </c>
      <c r="AY1294" s="13">
        <v>41</v>
      </c>
      <c r="AZ1294" s="13">
        <v>37</v>
      </c>
      <c r="BA1294" s="13">
        <v>33</v>
      </c>
      <c r="BB1294" s="14">
        <v>29</v>
      </c>
      <c r="BC1294" s="19">
        <f t="shared" si="99"/>
        <v>41</v>
      </c>
      <c r="BD1294" s="55">
        <f t="shared" si="102"/>
        <v>0.98622929522572267</v>
      </c>
      <c r="BE1294" s="19">
        <f t="shared" si="103"/>
        <v>0.94939915556999022</v>
      </c>
      <c r="BF1294" s="19">
        <f t="shared" si="100"/>
        <v>1.0312439103605067</v>
      </c>
      <c r="BG1294" s="19">
        <f t="shared" si="101"/>
        <v>1.0255147775251705</v>
      </c>
    </row>
    <row r="1295" spans="1:59">
      <c r="A1295" s="24">
        <v>1294</v>
      </c>
      <c r="B1295" s="31">
        <v>2012009</v>
      </c>
      <c r="C1295" s="32" t="s">
        <v>1293</v>
      </c>
      <c r="D1295" s="21">
        <v>4</v>
      </c>
      <c r="E1295" s="22">
        <v>16</v>
      </c>
      <c r="F1295" s="22">
        <v>24</v>
      </c>
      <c r="G1295" s="22">
        <v>26</v>
      </c>
      <c r="H1295" s="22">
        <v>27</v>
      </c>
      <c r="I1295" s="22">
        <v>33</v>
      </c>
      <c r="J1295" s="23">
        <v>11</v>
      </c>
      <c r="Q1295" s="33"/>
      <c r="R1295" s="33"/>
      <c r="S1295" s="33"/>
      <c r="T1295" s="33"/>
      <c r="U1295" s="33"/>
      <c r="V1295" s="33"/>
      <c r="X1295" s="34"/>
      <c r="Y1295" s="33"/>
      <c r="Z1295" s="33"/>
      <c r="AA1295" s="33"/>
      <c r="AB1295" s="33"/>
      <c r="AC1295" s="35"/>
      <c r="AD1295" s="33"/>
      <c r="AE1295" s="33"/>
      <c r="AF1295" s="33"/>
      <c r="AG1295" s="33"/>
      <c r="AH1295" s="33"/>
      <c r="AI1295" s="33"/>
      <c r="AJ1295" s="36"/>
      <c r="AK1295" s="10">
        <v>4</v>
      </c>
      <c r="AL1295" s="11">
        <v>6</v>
      </c>
      <c r="AM1295" s="11">
        <v>15</v>
      </c>
      <c r="AN1295" s="11">
        <v>16</v>
      </c>
      <c r="AO1295" s="11">
        <v>25</v>
      </c>
      <c r="AP1295" s="11">
        <v>10</v>
      </c>
      <c r="AQ1295" s="11">
        <v>31</v>
      </c>
      <c r="AR1295" s="11">
        <v>30</v>
      </c>
      <c r="AS1295" s="11">
        <v>20</v>
      </c>
      <c r="AT1295" s="11">
        <v>22</v>
      </c>
      <c r="AU1295" s="11">
        <v>26</v>
      </c>
      <c r="AV1295" s="11">
        <v>46</v>
      </c>
      <c r="AW1295" s="12">
        <v>40</v>
      </c>
      <c r="AX1295" s="13">
        <v>34</v>
      </c>
      <c r="AY1295" s="13">
        <v>62</v>
      </c>
      <c r="AZ1295" s="13">
        <v>58</v>
      </c>
      <c r="BA1295" s="13">
        <v>54</v>
      </c>
      <c r="BB1295" s="14">
        <v>50</v>
      </c>
      <c r="BC1295" s="19">
        <f t="shared" si="99"/>
        <v>62</v>
      </c>
      <c r="BD1295" s="55">
        <f t="shared" si="102"/>
        <v>1.0885352387138683</v>
      </c>
      <c r="BE1295" s="19">
        <f t="shared" si="103"/>
        <v>0.97395258200714518</v>
      </c>
      <c r="BF1295" s="19">
        <f t="shared" si="100"/>
        <v>1.0418837284832738</v>
      </c>
      <c r="BG1295" s="19">
        <f t="shared" si="101"/>
        <v>1.0353361481000325</v>
      </c>
    </row>
    <row r="1296" spans="1:59">
      <c r="A1296" s="24">
        <v>1295</v>
      </c>
      <c r="B1296" s="31">
        <v>2012010</v>
      </c>
      <c r="C1296" s="32" t="s">
        <v>1294</v>
      </c>
      <c r="D1296" s="21">
        <v>1</v>
      </c>
      <c r="E1296" s="22">
        <v>3</v>
      </c>
      <c r="F1296" s="22">
        <v>13</v>
      </c>
      <c r="G1296" s="22">
        <v>19</v>
      </c>
      <c r="H1296" s="22">
        <v>25</v>
      </c>
      <c r="I1296" s="22">
        <v>26</v>
      </c>
      <c r="J1296" s="23">
        <v>10</v>
      </c>
      <c r="Q1296" s="33"/>
      <c r="R1296" s="33"/>
      <c r="S1296" s="33"/>
      <c r="T1296" s="33"/>
      <c r="U1296" s="33"/>
      <c r="V1296" s="33"/>
      <c r="X1296" s="34"/>
      <c r="Y1296" s="33"/>
      <c r="Z1296" s="33"/>
      <c r="AA1296" s="33"/>
      <c r="AB1296" s="33"/>
      <c r="AC1296" s="35"/>
      <c r="AD1296" s="33"/>
      <c r="AE1296" s="33"/>
      <c r="AF1296" s="33"/>
      <c r="AG1296" s="33"/>
      <c r="AH1296" s="33"/>
      <c r="AI1296" s="33"/>
      <c r="AJ1296" s="36"/>
      <c r="AK1296" s="10">
        <v>6</v>
      </c>
      <c r="AL1296" s="11">
        <v>11</v>
      </c>
      <c r="AM1296" s="11">
        <v>12</v>
      </c>
      <c r="AN1296" s="11">
        <v>9</v>
      </c>
      <c r="AO1296" s="11">
        <v>24</v>
      </c>
      <c r="AP1296" s="11">
        <v>15</v>
      </c>
      <c r="AQ1296" s="11">
        <v>24</v>
      </c>
      <c r="AR1296" s="11">
        <v>27</v>
      </c>
      <c r="AS1296" s="11">
        <v>21</v>
      </c>
      <c r="AT1296" s="11">
        <v>15</v>
      </c>
      <c r="AU1296" s="11">
        <v>22</v>
      </c>
      <c r="AV1296" s="11">
        <v>45</v>
      </c>
      <c r="AW1296" s="12">
        <v>42</v>
      </c>
      <c r="AX1296" s="13">
        <v>39</v>
      </c>
      <c r="AY1296" s="13">
        <v>36</v>
      </c>
      <c r="AZ1296" s="13">
        <v>33</v>
      </c>
      <c r="BA1296" s="13">
        <v>30</v>
      </c>
      <c r="BB1296" s="14">
        <v>47</v>
      </c>
      <c r="BC1296" s="19">
        <f t="shared" si="99"/>
        <v>36</v>
      </c>
      <c r="BD1296" s="55">
        <f t="shared" si="102"/>
        <v>1.0025982461838259</v>
      </c>
      <c r="BE1296" s="19">
        <f t="shared" si="103"/>
        <v>0.95962974991880479</v>
      </c>
      <c r="BF1296" s="19">
        <f t="shared" si="100"/>
        <v>1.0271516726209808</v>
      </c>
      <c r="BG1296" s="19">
        <f t="shared" si="101"/>
        <v>1.023059434881455</v>
      </c>
    </row>
    <row r="1297" spans="1:59">
      <c r="A1297" s="24">
        <v>1296</v>
      </c>
      <c r="B1297" s="31">
        <v>2012011</v>
      </c>
      <c r="C1297" s="32" t="s">
        <v>1295</v>
      </c>
      <c r="D1297" s="21">
        <v>4</v>
      </c>
      <c r="E1297" s="22">
        <v>14</v>
      </c>
      <c r="F1297" s="22">
        <v>15</v>
      </c>
      <c r="G1297" s="22">
        <v>16</v>
      </c>
      <c r="H1297" s="22">
        <v>20</v>
      </c>
      <c r="I1297" s="22">
        <v>26</v>
      </c>
      <c r="J1297" s="23">
        <v>5</v>
      </c>
      <c r="Q1297" s="33"/>
      <c r="R1297" s="33"/>
      <c r="S1297" s="33"/>
      <c r="T1297" s="33"/>
      <c r="U1297" s="33"/>
      <c r="V1297" s="33"/>
      <c r="X1297" s="34"/>
      <c r="Y1297" s="33"/>
      <c r="Z1297" s="33"/>
      <c r="AA1297" s="33"/>
      <c r="AB1297" s="33"/>
      <c r="AC1297" s="35"/>
      <c r="AD1297" s="33"/>
      <c r="AE1297" s="33"/>
      <c r="AF1297" s="33"/>
      <c r="AG1297" s="33"/>
      <c r="AH1297" s="33"/>
      <c r="AI1297" s="33"/>
      <c r="AJ1297" s="36"/>
      <c r="AK1297" s="10">
        <v>8</v>
      </c>
      <c r="AL1297" s="11">
        <v>7</v>
      </c>
      <c r="AM1297" s="11">
        <v>10</v>
      </c>
      <c r="AN1297" s="11">
        <v>17</v>
      </c>
      <c r="AO1297" s="11">
        <v>18</v>
      </c>
      <c r="AP1297" s="11">
        <v>23</v>
      </c>
      <c r="AQ1297" s="11">
        <v>32</v>
      </c>
      <c r="AR1297" s="11">
        <v>25</v>
      </c>
      <c r="AS1297" s="11">
        <v>29</v>
      </c>
      <c r="AT1297" s="11">
        <v>23</v>
      </c>
      <c r="AU1297" s="11">
        <v>17</v>
      </c>
      <c r="AV1297" s="11">
        <v>25</v>
      </c>
      <c r="AW1297" s="12">
        <v>35</v>
      </c>
      <c r="AX1297" s="13">
        <v>47</v>
      </c>
      <c r="AY1297" s="13">
        <v>61</v>
      </c>
      <c r="AZ1297" s="13">
        <v>59</v>
      </c>
      <c r="BA1297" s="13">
        <v>57</v>
      </c>
      <c r="BB1297" s="14">
        <v>55</v>
      </c>
      <c r="BC1297" s="19">
        <f t="shared" si="99"/>
        <v>61</v>
      </c>
      <c r="BD1297" s="55">
        <f t="shared" si="102"/>
        <v>1.0148749594024034</v>
      </c>
      <c r="BE1297" s="19">
        <f t="shared" si="103"/>
        <v>1.0148749594024034</v>
      </c>
      <c r="BF1297" s="19">
        <f t="shared" si="100"/>
        <v>1.0320623579084118</v>
      </c>
      <c r="BG1297" s="19">
        <f t="shared" si="101"/>
        <v>1.0177395258200714</v>
      </c>
    </row>
    <row r="1298" spans="1:59">
      <c r="A1298" s="24">
        <v>1297</v>
      </c>
      <c r="B1298" s="31">
        <v>2012012</v>
      </c>
      <c r="C1298" s="32" t="s">
        <v>1296</v>
      </c>
      <c r="D1298" s="21">
        <v>15</v>
      </c>
      <c r="E1298" s="22">
        <v>17</v>
      </c>
      <c r="F1298" s="22">
        <v>18</v>
      </c>
      <c r="G1298" s="22">
        <v>20</v>
      </c>
      <c r="H1298" s="22">
        <v>23</v>
      </c>
      <c r="I1298" s="22">
        <v>27</v>
      </c>
      <c r="J1298" s="23">
        <v>1</v>
      </c>
      <c r="Q1298" s="33"/>
      <c r="R1298" s="33"/>
      <c r="S1298" s="33"/>
      <c r="T1298" s="33"/>
      <c r="U1298" s="33"/>
      <c r="V1298" s="33"/>
      <c r="X1298" s="34"/>
      <c r="Y1298" s="33"/>
      <c r="Z1298" s="33"/>
      <c r="AA1298" s="33"/>
      <c r="AB1298" s="33"/>
      <c r="AC1298" s="35"/>
      <c r="AD1298" s="33"/>
      <c r="AE1298" s="33"/>
      <c r="AF1298" s="33"/>
      <c r="AG1298" s="33"/>
      <c r="AH1298" s="33"/>
      <c r="AI1298" s="33"/>
      <c r="AJ1298" s="36"/>
      <c r="AK1298" s="10">
        <v>6</v>
      </c>
      <c r="AL1298" s="11">
        <v>12</v>
      </c>
      <c r="AM1298" s="11">
        <v>10</v>
      </c>
      <c r="AN1298" s="11">
        <v>18</v>
      </c>
      <c r="AO1298" s="11">
        <v>22</v>
      </c>
      <c r="AP1298" s="11">
        <v>24</v>
      </c>
      <c r="AQ1298" s="11">
        <v>21</v>
      </c>
      <c r="AR1298" s="11">
        <v>30</v>
      </c>
      <c r="AS1298" s="11">
        <v>32</v>
      </c>
      <c r="AT1298" s="11">
        <v>36</v>
      </c>
      <c r="AU1298" s="11">
        <v>29</v>
      </c>
      <c r="AV1298" s="11">
        <v>36</v>
      </c>
      <c r="AW1298" s="12">
        <v>30</v>
      </c>
      <c r="AX1298" s="13">
        <v>40</v>
      </c>
      <c r="AY1298" s="13">
        <v>35</v>
      </c>
      <c r="AZ1298" s="13">
        <v>48</v>
      </c>
      <c r="BA1298" s="13">
        <v>63</v>
      </c>
      <c r="BB1298" s="14">
        <v>60</v>
      </c>
      <c r="BC1298" s="19">
        <f t="shared" si="99"/>
        <v>35</v>
      </c>
      <c r="BD1298" s="55">
        <f t="shared" si="102"/>
        <v>0.9616758687885677</v>
      </c>
      <c r="BE1298" s="19">
        <f t="shared" si="103"/>
        <v>0.99236765183501141</v>
      </c>
      <c r="BF1298" s="19">
        <f t="shared" si="100"/>
        <v>1.0320623579084118</v>
      </c>
      <c r="BG1298" s="19">
        <f t="shared" si="101"/>
        <v>1.0107827216628775</v>
      </c>
    </row>
    <row r="1299" spans="1:59">
      <c r="A1299" s="24">
        <v>1298</v>
      </c>
      <c r="B1299" s="31">
        <v>2012013</v>
      </c>
      <c r="C1299" s="32" t="s">
        <v>1297</v>
      </c>
      <c r="D1299" s="21">
        <v>6</v>
      </c>
      <c r="E1299" s="22">
        <v>8</v>
      </c>
      <c r="F1299" s="22">
        <v>24</v>
      </c>
      <c r="G1299" s="22">
        <v>29</v>
      </c>
      <c r="H1299" s="22">
        <v>30</v>
      </c>
      <c r="I1299" s="22">
        <v>32</v>
      </c>
      <c r="J1299" s="23">
        <v>13</v>
      </c>
      <c r="Q1299" s="33"/>
      <c r="R1299" s="33"/>
      <c r="S1299" s="33"/>
      <c r="T1299" s="33"/>
      <c r="U1299" s="33"/>
      <c r="V1299" s="33"/>
      <c r="X1299" s="34"/>
      <c r="Y1299" s="33"/>
      <c r="Z1299" s="33"/>
      <c r="AA1299" s="33"/>
      <c r="AB1299" s="33"/>
      <c r="AC1299" s="35"/>
      <c r="AD1299" s="33"/>
      <c r="AE1299" s="33"/>
      <c r="AF1299" s="33"/>
      <c r="AG1299" s="33"/>
      <c r="AH1299" s="33"/>
      <c r="AI1299" s="33"/>
      <c r="AJ1299" s="36"/>
      <c r="AK1299" s="10">
        <v>6</v>
      </c>
      <c r="AL1299" s="11">
        <v>5</v>
      </c>
      <c r="AM1299" s="11">
        <v>14</v>
      </c>
      <c r="AN1299" s="11">
        <v>9</v>
      </c>
      <c r="AO1299" s="11">
        <v>17</v>
      </c>
      <c r="AP1299" s="11">
        <v>17</v>
      </c>
      <c r="AQ1299" s="11">
        <v>30</v>
      </c>
      <c r="AR1299" s="11">
        <v>29</v>
      </c>
      <c r="AS1299" s="11">
        <v>41</v>
      </c>
      <c r="AT1299" s="11">
        <v>33</v>
      </c>
      <c r="AU1299" s="11">
        <v>38</v>
      </c>
      <c r="AV1299" s="11">
        <v>31</v>
      </c>
      <c r="AW1299" s="12">
        <v>39</v>
      </c>
      <c r="AX1299" s="13">
        <v>49</v>
      </c>
      <c r="AY1299" s="13">
        <v>61</v>
      </c>
      <c r="AZ1299" s="13">
        <v>57</v>
      </c>
      <c r="BA1299" s="13">
        <v>53</v>
      </c>
      <c r="BB1299" s="14">
        <v>49</v>
      </c>
      <c r="BC1299" s="19">
        <f t="shared" si="99"/>
        <v>61</v>
      </c>
      <c r="BD1299" s="55">
        <f t="shared" si="102"/>
        <v>1.0435206235790842</v>
      </c>
      <c r="BE1299" s="19">
        <f t="shared" si="103"/>
        <v>1.0148749594024034</v>
      </c>
      <c r="BF1299" s="19">
        <f t="shared" si="100"/>
        <v>1.0549788892497565</v>
      </c>
      <c r="BG1299" s="19">
        <f t="shared" si="101"/>
        <v>1.0189671971419292</v>
      </c>
    </row>
    <row r="1300" spans="1:59">
      <c r="A1300" s="24">
        <v>1299</v>
      </c>
      <c r="B1300" s="31">
        <v>2012014</v>
      </c>
      <c r="C1300" s="32" t="s">
        <v>1298</v>
      </c>
      <c r="D1300" s="21">
        <v>1</v>
      </c>
      <c r="E1300" s="22">
        <v>2</v>
      </c>
      <c r="F1300" s="22">
        <v>5</v>
      </c>
      <c r="G1300" s="22">
        <v>16</v>
      </c>
      <c r="H1300" s="22">
        <v>28</v>
      </c>
      <c r="I1300" s="22">
        <v>30</v>
      </c>
      <c r="J1300" s="23">
        <v>12</v>
      </c>
      <c r="Q1300" s="33"/>
      <c r="R1300" s="33"/>
      <c r="S1300" s="33"/>
      <c r="T1300" s="33"/>
      <c r="U1300" s="33"/>
      <c r="V1300" s="33"/>
      <c r="X1300" s="34"/>
      <c r="Y1300" s="33"/>
      <c r="Z1300" s="33"/>
      <c r="AA1300" s="33"/>
      <c r="AB1300" s="33"/>
      <c r="AC1300" s="35"/>
      <c r="AD1300" s="33"/>
      <c r="AE1300" s="33"/>
      <c r="AF1300" s="33"/>
      <c r="AG1300" s="33"/>
      <c r="AH1300" s="33"/>
      <c r="AI1300" s="33"/>
      <c r="AJ1300" s="36"/>
      <c r="AK1300" s="10">
        <v>7</v>
      </c>
      <c r="AL1300" s="11">
        <v>6</v>
      </c>
      <c r="AM1300" s="11">
        <v>7</v>
      </c>
      <c r="AN1300" s="11">
        <v>16</v>
      </c>
      <c r="AO1300" s="11">
        <v>12</v>
      </c>
      <c r="AP1300" s="11">
        <v>18</v>
      </c>
      <c r="AQ1300" s="11">
        <v>19</v>
      </c>
      <c r="AR1300" s="11">
        <v>22</v>
      </c>
      <c r="AS1300" s="11">
        <v>27</v>
      </c>
      <c r="AT1300" s="11">
        <v>22</v>
      </c>
      <c r="AU1300" s="11">
        <v>17</v>
      </c>
      <c r="AV1300" s="11">
        <v>12</v>
      </c>
      <c r="AW1300" s="12">
        <v>22</v>
      </c>
      <c r="AX1300" s="13">
        <v>34</v>
      </c>
      <c r="AY1300" s="13">
        <v>48</v>
      </c>
      <c r="AZ1300" s="13">
        <v>46</v>
      </c>
      <c r="BA1300" s="13">
        <v>44</v>
      </c>
      <c r="BB1300" s="14">
        <v>42</v>
      </c>
      <c r="BC1300" s="19">
        <f t="shared" si="99"/>
        <v>48</v>
      </c>
      <c r="BD1300" s="55">
        <f t="shared" si="102"/>
        <v>0.98622929522572267</v>
      </c>
      <c r="BE1300" s="19">
        <f t="shared" si="103"/>
        <v>1.0373822669697954</v>
      </c>
      <c r="BF1300" s="19">
        <f t="shared" si="100"/>
        <v>1.0304254628126015</v>
      </c>
      <c r="BG1300" s="19">
        <f t="shared" si="101"/>
        <v>1.0169210782721663</v>
      </c>
    </row>
    <row r="1301" spans="1:59">
      <c r="A1301" s="24">
        <v>1300</v>
      </c>
      <c r="B1301" s="31">
        <v>2012015</v>
      </c>
      <c r="C1301" s="32" t="s">
        <v>1299</v>
      </c>
      <c r="D1301" s="21">
        <v>1</v>
      </c>
      <c r="E1301" s="22">
        <v>3</v>
      </c>
      <c r="F1301" s="22">
        <v>6</v>
      </c>
      <c r="G1301" s="22">
        <v>10</v>
      </c>
      <c r="H1301" s="22">
        <v>21</v>
      </c>
      <c r="I1301" s="22">
        <v>23</v>
      </c>
      <c r="J1301" s="23">
        <v>15</v>
      </c>
      <c r="Q1301" s="33"/>
      <c r="R1301" s="33"/>
      <c r="S1301" s="33"/>
      <c r="T1301" s="33"/>
      <c r="U1301" s="33"/>
      <c r="V1301" s="33"/>
      <c r="X1301" s="34"/>
      <c r="Y1301" s="33"/>
      <c r="Z1301" s="33"/>
      <c r="AA1301" s="33"/>
      <c r="AB1301" s="33"/>
      <c r="AC1301" s="35"/>
      <c r="AD1301" s="33"/>
      <c r="AE1301" s="33"/>
      <c r="AF1301" s="33"/>
      <c r="AG1301" s="33"/>
      <c r="AH1301" s="33"/>
      <c r="AI1301" s="33"/>
      <c r="AJ1301" s="36"/>
      <c r="AK1301" s="10">
        <v>4</v>
      </c>
      <c r="AL1301" s="11">
        <v>12</v>
      </c>
      <c r="AM1301" s="11">
        <v>9</v>
      </c>
      <c r="AN1301" s="11">
        <v>16</v>
      </c>
      <c r="AO1301" s="11">
        <v>15</v>
      </c>
      <c r="AP1301" s="11">
        <v>24</v>
      </c>
      <c r="AQ1301" s="11">
        <v>19</v>
      </c>
      <c r="AR1301" s="11">
        <v>14</v>
      </c>
      <c r="AS1301" s="11">
        <v>31</v>
      </c>
      <c r="AT1301" s="11">
        <v>40</v>
      </c>
      <c r="AU1301" s="11">
        <v>38</v>
      </c>
      <c r="AV1301" s="11">
        <v>36</v>
      </c>
      <c r="AW1301" s="12">
        <v>34</v>
      </c>
      <c r="AX1301" s="13">
        <v>32</v>
      </c>
      <c r="AY1301" s="13">
        <v>30</v>
      </c>
      <c r="AZ1301" s="13">
        <v>28</v>
      </c>
      <c r="BA1301" s="13">
        <v>26</v>
      </c>
      <c r="BB1301" s="14">
        <v>24</v>
      </c>
      <c r="BC1301" s="19">
        <f t="shared" si="99"/>
        <v>30</v>
      </c>
      <c r="BD1301" s="55">
        <f t="shared" si="102"/>
        <v>0.9616758687885677</v>
      </c>
      <c r="BE1301" s="19">
        <f t="shared" si="103"/>
        <v>0.98213705748619684</v>
      </c>
      <c r="BF1301" s="19">
        <f t="shared" si="100"/>
        <v>0.99850600844430004</v>
      </c>
      <c r="BG1301" s="19">
        <f t="shared" si="101"/>
        <v>1.0116011692107827</v>
      </c>
    </row>
    <row r="1302" spans="1:59">
      <c r="A1302" s="24">
        <v>1301</v>
      </c>
      <c r="B1302" s="31">
        <v>2012016</v>
      </c>
      <c r="C1302" s="32" t="s">
        <v>1300</v>
      </c>
      <c r="D1302" s="21">
        <v>2</v>
      </c>
      <c r="E1302" s="22">
        <v>5</v>
      </c>
      <c r="F1302" s="22">
        <v>12</v>
      </c>
      <c r="G1302" s="22">
        <v>17</v>
      </c>
      <c r="H1302" s="22">
        <v>22</v>
      </c>
      <c r="I1302" s="22">
        <v>25</v>
      </c>
      <c r="J1302" s="23">
        <v>8</v>
      </c>
      <c r="Q1302" s="33"/>
      <c r="R1302" s="33"/>
      <c r="S1302" s="33"/>
      <c r="T1302" s="33"/>
      <c r="U1302" s="33"/>
      <c r="V1302" s="33"/>
      <c r="X1302" s="34"/>
      <c r="Y1302" s="33"/>
      <c r="Z1302" s="33"/>
      <c r="AA1302" s="33"/>
      <c r="AB1302" s="33"/>
      <c r="AC1302" s="35"/>
      <c r="AD1302" s="33"/>
      <c r="AE1302" s="33"/>
      <c r="AF1302" s="33"/>
      <c r="AG1302" s="33"/>
      <c r="AH1302" s="33"/>
      <c r="AI1302" s="33"/>
      <c r="AJ1302" s="36"/>
      <c r="AK1302" s="10">
        <v>8</v>
      </c>
      <c r="AL1302" s="11">
        <v>7</v>
      </c>
      <c r="AM1302" s="11">
        <v>8</v>
      </c>
      <c r="AN1302" s="11">
        <v>17</v>
      </c>
      <c r="AO1302" s="11">
        <v>20</v>
      </c>
      <c r="AP1302" s="11">
        <v>19</v>
      </c>
      <c r="AQ1302" s="11">
        <v>29</v>
      </c>
      <c r="AR1302" s="11">
        <v>23</v>
      </c>
      <c r="AS1302" s="11">
        <v>17</v>
      </c>
      <c r="AT1302" s="11">
        <v>23</v>
      </c>
      <c r="AU1302" s="11">
        <v>44</v>
      </c>
      <c r="AV1302" s="11">
        <v>41</v>
      </c>
      <c r="AW1302" s="12">
        <v>38</v>
      </c>
      <c r="AX1302" s="13">
        <v>35</v>
      </c>
      <c r="AY1302" s="13">
        <v>32</v>
      </c>
      <c r="AZ1302" s="13">
        <v>47</v>
      </c>
      <c r="BA1302" s="13">
        <v>45</v>
      </c>
      <c r="BB1302" s="14">
        <v>43</v>
      </c>
      <c r="BC1302" s="19">
        <f t="shared" ref="BC1302:BC1365" si="104">IF($B1302="","",MOD($D1302,$BC$1)+MOD($E1302,$BC$1)+MOD($F1302,$BC$1)+MOD($G1302,$BC$1)+MOD($H1302,$BC$1)+MOD($I1302,$BC$1))</f>
        <v>32</v>
      </c>
      <c r="BD1302" s="55">
        <f t="shared" si="102"/>
        <v>0.84300097434231902</v>
      </c>
      <c r="BE1302" s="19">
        <f t="shared" si="103"/>
        <v>0.92893796687236108</v>
      </c>
      <c r="BF1302" s="19">
        <f t="shared" si="100"/>
        <v>0.987866190321533</v>
      </c>
      <c r="BG1302" s="19">
        <f t="shared" si="101"/>
        <v>0.99891523221825262</v>
      </c>
    </row>
    <row r="1303" spans="1:59">
      <c r="A1303" s="24">
        <v>1302</v>
      </c>
      <c r="B1303" s="31">
        <v>2012017</v>
      </c>
      <c r="C1303" s="32" t="s">
        <v>1301</v>
      </c>
      <c r="D1303" s="21">
        <v>6</v>
      </c>
      <c r="E1303" s="22">
        <v>9</v>
      </c>
      <c r="F1303" s="22">
        <v>14</v>
      </c>
      <c r="G1303" s="22">
        <v>19</v>
      </c>
      <c r="H1303" s="22">
        <v>25</v>
      </c>
      <c r="I1303" s="22">
        <v>28</v>
      </c>
      <c r="J1303" s="23">
        <v>10</v>
      </c>
      <c r="Q1303" s="33"/>
      <c r="R1303" s="33"/>
      <c r="S1303" s="33"/>
      <c r="T1303" s="33"/>
      <c r="U1303" s="33"/>
      <c r="V1303" s="33"/>
      <c r="X1303" s="34"/>
      <c r="Y1303" s="33"/>
      <c r="Z1303" s="33"/>
      <c r="AA1303" s="33"/>
      <c r="AB1303" s="33"/>
      <c r="AC1303" s="35"/>
      <c r="AD1303" s="33"/>
      <c r="AE1303" s="33"/>
      <c r="AF1303" s="33"/>
      <c r="AG1303" s="33"/>
      <c r="AH1303" s="33"/>
      <c r="AI1303" s="33"/>
      <c r="AJ1303" s="36"/>
      <c r="AK1303" s="10">
        <v>5</v>
      </c>
      <c r="AL1303" s="11">
        <v>9</v>
      </c>
      <c r="AM1303" s="11">
        <v>16</v>
      </c>
      <c r="AN1303" s="11">
        <v>11</v>
      </c>
      <c r="AO1303" s="11">
        <v>17</v>
      </c>
      <c r="AP1303" s="11">
        <v>21</v>
      </c>
      <c r="AQ1303" s="11">
        <v>20</v>
      </c>
      <c r="AR1303" s="11">
        <v>41</v>
      </c>
      <c r="AS1303" s="11">
        <v>35</v>
      </c>
      <c r="AT1303" s="11">
        <v>29</v>
      </c>
      <c r="AU1303" s="11">
        <v>36</v>
      </c>
      <c r="AV1303" s="11">
        <v>31</v>
      </c>
      <c r="AW1303" s="12">
        <v>56</v>
      </c>
      <c r="AX1303" s="13">
        <v>53</v>
      </c>
      <c r="AY1303" s="13">
        <v>50</v>
      </c>
      <c r="AZ1303" s="13">
        <v>47</v>
      </c>
      <c r="BA1303" s="13">
        <v>44</v>
      </c>
      <c r="BB1303" s="14">
        <v>61</v>
      </c>
      <c r="BC1303" s="19">
        <f t="shared" si="104"/>
        <v>50</v>
      </c>
      <c r="BD1303" s="55">
        <f t="shared" si="102"/>
        <v>0.90438454043520633</v>
      </c>
      <c r="BE1303" s="19">
        <f t="shared" si="103"/>
        <v>0.93303020461188702</v>
      </c>
      <c r="BF1303" s="19">
        <f t="shared" si="100"/>
        <v>0.98213705748619684</v>
      </c>
      <c r="BG1303" s="19">
        <f t="shared" si="101"/>
        <v>0.99564144202663196</v>
      </c>
    </row>
    <row r="1304" spans="1:59">
      <c r="A1304" s="24">
        <v>1303</v>
      </c>
      <c r="B1304" s="31">
        <v>2012018</v>
      </c>
      <c r="C1304" s="32" t="s">
        <v>1302</v>
      </c>
      <c r="D1304" s="21">
        <v>3</v>
      </c>
      <c r="E1304" s="22">
        <v>5</v>
      </c>
      <c r="F1304" s="22">
        <v>6</v>
      </c>
      <c r="G1304" s="22">
        <v>22</v>
      </c>
      <c r="H1304" s="22">
        <v>26</v>
      </c>
      <c r="I1304" s="22">
        <v>32</v>
      </c>
      <c r="J1304" s="23">
        <v>15</v>
      </c>
      <c r="Q1304" s="33"/>
      <c r="R1304" s="33"/>
      <c r="S1304" s="33"/>
      <c r="T1304" s="33"/>
      <c r="U1304" s="33"/>
      <c r="V1304" s="33"/>
      <c r="X1304" s="34"/>
      <c r="Y1304" s="33"/>
      <c r="Z1304" s="33"/>
      <c r="AA1304" s="33"/>
      <c r="AB1304" s="33"/>
      <c r="AC1304" s="35"/>
      <c r="AD1304" s="33"/>
      <c r="AE1304" s="33"/>
      <c r="AF1304" s="33"/>
      <c r="AG1304" s="33"/>
      <c r="AH1304" s="33"/>
      <c r="AI1304" s="33"/>
      <c r="AJ1304" s="36"/>
      <c r="AK1304" s="10">
        <v>7</v>
      </c>
      <c r="AL1304" s="11">
        <v>10</v>
      </c>
      <c r="AM1304" s="11">
        <v>9</v>
      </c>
      <c r="AN1304" s="11">
        <v>16</v>
      </c>
      <c r="AO1304" s="11">
        <v>24</v>
      </c>
      <c r="AP1304" s="11">
        <v>22</v>
      </c>
      <c r="AQ1304" s="11">
        <v>31</v>
      </c>
      <c r="AR1304" s="11">
        <v>24</v>
      </c>
      <c r="AS1304" s="11">
        <v>28</v>
      </c>
      <c r="AT1304" s="11">
        <v>34</v>
      </c>
      <c r="AU1304" s="11">
        <v>29</v>
      </c>
      <c r="AV1304" s="11">
        <v>38</v>
      </c>
      <c r="AW1304" s="12">
        <v>34</v>
      </c>
      <c r="AX1304" s="13">
        <v>30</v>
      </c>
      <c r="AY1304" s="13">
        <v>43</v>
      </c>
      <c r="AZ1304" s="13">
        <v>40</v>
      </c>
      <c r="BA1304" s="13">
        <v>37</v>
      </c>
      <c r="BB1304" s="14">
        <v>34</v>
      </c>
      <c r="BC1304" s="19">
        <f t="shared" si="104"/>
        <v>43</v>
      </c>
      <c r="BD1304" s="55">
        <f t="shared" si="102"/>
        <v>0.83072426112374154</v>
      </c>
      <c r="BE1304" s="19">
        <f t="shared" si="103"/>
        <v>0.93712244235141273</v>
      </c>
      <c r="BF1304" s="19">
        <f t="shared" si="100"/>
        <v>0.9616758687885677</v>
      </c>
      <c r="BG1304" s="19">
        <f t="shared" si="101"/>
        <v>0.987866190321533</v>
      </c>
    </row>
    <row r="1305" spans="1:59">
      <c r="A1305" s="24">
        <v>1304</v>
      </c>
      <c r="B1305" s="31">
        <v>2012019</v>
      </c>
      <c r="C1305" s="32" t="s">
        <v>1303</v>
      </c>
      <c r="D1305" s="21">
        <v>7</v>
      </c>
      <c r="E1305" s="22">
        <v>14</v>
      </c>
      <c r="F1305" s="22">
        <v>18</v>
      </c>
      <c r="G1305" s="22">
        <v>20</v>
      </c>
      <c r="H1305" s="22">
        <v>22</v>
      </c>
      <c r="I1305" s="22">
        <v>30</v>
      </c>
      <c r="J1305" s="23">
        <v>16</v>
      </c>
      <c r="Q1305" s="33"/>
      <c r="R1305" s="33"/>
      <c r="S1305" s="33"/>
      <c r="T1305" s="33"/>
      <c r="U1305" s="33"/>
      <c r="V1305" s="33"/>
      <c r="X1305" s="34"/>
      <c r="Y1305" s="33"/>
      <c r="Z1305" s="33"/>
      <c r="AA1305" s="33"/>
      <c r="AB1305" s="33"/>
      <c r="AC1305" s="35"/>
      <c r="AD1305" s="33"/>
      <c r="AE1305" s="33"/>
      <c r="AF1305" s="33"/>
      <c r="AG1305" s="33"/>
      <c r="AH1305" s="33"/>
      <c r="AI1305" s="33"/>
      <c r="AJ1305" s="36"/>
      <c r="AK1305" s="10">
        <v>6</v>
      </c>
      <c r="AL1305" s="11">
        <v>11</v>
      </c>
      <c r="AM1305" s="11">
        <v>11</v>
      </c>
      <c r="AN1305" s="11">
        <v>9</v>
      </c>
      <c r="AO1305" s="11">
        <v>13</v>
      </c>
      <c r="AP1305" s="11">
        <v>31</v>
      </c>
      <c r="AQ1305" s="11">
        <v>21</v>
      </c>
      <c r="AR1305" s="11">
        <v>21</v>
      </c>
      <c r="AS1305" s="11">
        <v>34</v>
      </c>
      <c r="AT1305" s="11">
        <v>39</v>
      </c>
      <c r="AU1305" s="11">
        <v>33</v>
      </c>
      <c r="AV1305" s="11">
        <v>27</v>
      </c>
      <c r="AW1305" s="12">
        <v>36</v>
      </c>
      <c r="AX1305" s="13">
        <v>47</v>
      </c>
      <c r="AY1305" s="13">
        <v>43</v>
      </c>
      <c r="AZ1305" s="13">
        <v>39</v>
      </c>
      <c r="BA1305" s="13">
        <v>54</v>
      </c>
      <c r="BB1305" s="14">
        <v>51</v>
      </c>
      <c r="BC1305" s="19">
        <f t="shared" si="104"/>
        <v>43</v>
      </c>
      <c r="BD1305" s="55">
        <f t="shared" si="102"/>
        <v>0.8102630724261124</v>
      </c>
      <c r="BE1305" s="19">
        <f t="shared" si="103"/>
        <v>0.89824618382591748</v>
      </c>
      <c r="BF1305" s="19">
        <f t="shared" si="100"/>
        <v>0.96576810652809364</v>
      </c>
      <c r="BG1305" s="19">
        <f t="shared" si="101"/>
        <v>0.98254628126014942</v>
      </c>
    </row>
    <row r="1306" spans="1:59">
      <c r="A1306" s="24">
        <v>1305</v>
      </c>
      <c r="B1306" s="31">
        <v>2012020</v>
      </c>
      <c r="C1306" s="32" t="s">
        <v>1304</v>
      </c>
      <c r="D1306" s="21">
        <v>3</v>
      </c>
      <c r="E1306" s="22">
        <v>8</v>
      </c>
      <c r="F1306" s="22">
        <v>12</v>
      </c>
      <c r="G1306" s="22">
        <v>18</v>
      </c>
      <c r="H1306" s="22">
        <v>23</v>
      </c>
      <c r="I1306" s="22">
        <v>29</v>
      </c>
      <c r="J1306" s="23">
        <v>11</v>
      </c>
      <c r="Q1306" s="33"/>
      <c r="R1306" s="33"/>
      <c r="S1306" s="33"/>
      <c r="T1306" s="33"/>
      <c r="U1306" s="33"/>
      <c r="V1306" s="33"/>
      <c r="X1306" s="34"/>
      <c r="Y1306" s="33"/>
      <c r="Z1306" s="33"/>
      <c r="AA1306" s="33"/>
      <c r="AB1306" s="33"/>
      <c r="AC1306" s="35"/>
      <c r="AD1306" s="33"/>
      <c r="AE1306" s="33"/>
      <c r="AF1306" s="33"/>
      <c r="AG1306" s="33"/>
      <c r="AH1306" s="33"/>
      <c r="AI1306" s="33"/>
      <c r="AJ1306" s="36"/>
      <c r="AK1306" s="10">
        <v>6</v>
      </c>
      <c r="AL1306" s="11">
        <v>9</v>
      </c>
      <c r="AM1306" s="11">
        <v>18</v>
      </c>
      <c r="AN1306" s="11">
        <v>15</v>
      </c>
      <c r="AO1306" s="11">
        <v>16</v>
      </c>
      <c r="AP1306" s="11">
        <v>21</v>
      </c>
      <c r="AQ1306" s="11">
        <v>21</v>
      </c>
      <c r="AR1306" s="11">
        <v>33</v>
      </c>
      <c r="AS1306" s="11">
        <v>27</v>
      </c>
      <c r="AT1306" s="11">
        <v>33</v>
      </c>
      <c r="AU1306" s="11">
        <v>41</v>
      </c>
      <c r="AV1306" s="11">
        <v>37</v>
      </c>
      <c r="AW1306" s="12">
        <v>48</v>
      </c>
      <c r="AX1306" s="13">
        <v>45</v>
      </c>
      <c r="AY1306" s="13">
        <v>42</v>
      </c>
      <c r="AZ1306" s="13">
        <v>39</v>
      </c>
      <c r="BA1306" s="13">
        <v>55</v>
      </c>
      <c r="BB1306" s="14">
        <v>53</v>
      </c>
      <c r="BC1306" s="19">
        <f t="shared" si="104"/>
        <v>42</v>
      </c>
      <c r="BD1306" s="55">
        <f t="shared" si="102"/>
        <v>0.85936992530042222</v>
      </c>
      <c r="BE1306" s="19">
        <f t="shared" si="103"/>
        <v>0.91052289704449496</v>
      </c>
      <c r="BF1306" s="19">
        <f t="shared" si="100"/>
        <v>0.9616758687885677</v>
      </c>
      <c r="BG1306" s="19">
        <f t="shared" si="101"/>
        <v>0.98459240012991223</v>
      </c>
    </row>
    <row r="1307" spans="1:59">
      <c r="A1307" s="24">
        <v>1306</v>
      </c>
      <c r="B1307" s="31">
        <v>2012021</v>
      </c>
      <c r="C1307" s="32" t="s">
        <v>1305</v>
      </c>
      <c r="D1307" s="21">
        <v>1</v>
      </c>
      <c r="E1307" s="22">
        <v>15</v>
      </c>
      <c r="F1307" s="22">
        <v>16</v>
      </c>
      <c r="G1307" s="22">
        <v>18</v>
      </c>
      <c r="H1307" s="22">
        <v>22</v>
      </c>
      <c r="I1307" s="22">
        <v>30</v>
      </c>
      <c r="J1307" s="23">
        <v>3</v>
      </c>
      <c r="Q1307" s="33"/>
      <c r="R1307" s="33"/>
      <c r="S1307" s="33"/>
      <c r="T1307" s="33"/>
      <c r="U1307" s="33"/>
      <c r="V1307" s="33"/>
      <c r="X1307" s="34"/>
      <c r="Y1307" s="33"/>
      <c r="Z1307" s="33"/>
      <c r="AA1307" s="33"/>
      <c r="AB1307" s="33"/>
      <c r="AC1307" s="35"/>
      <c r="AD1307" s="33"/>
      <c r="AE1307" s="33"/>
      <c r="AF1307" s="33"/>
      <c r="AG1307" s="33"/>
      <c r="AH1307" s="33"/>
      <c r="AI1307" s="33"/>
      <c r="AJ1307" s="36"/>
      <c r="AK1307" s="10">
        <v>3</v>
      </c>
      <c r="AL1307" s="11">
        <v>10</v>
      </c>
      <c r="AM1307" s="11">
        <v>7</v>
      </c>
      <c r="AN1307" s="11">
        <v>12</v>
      </c>
      <c r="AO1307" s="11">
        <v>11</v>
      </c>
      <c r="AP1307" s="11">
        <v>22</v>
      </c>
      <c r="AQ1307" s="11">
        <v>21</v>
      </c>
      <c r="AR1307" s="11">
        <v>22</v>
      </c>
      <c r="AS1307" s="11">
        <v>25</v>
      </c>
      <c r="AT1307" s="11">
        <v>30</v>
      </c>
      <c r="AU1307" s="11">
        <v>24</v>
      </c>
      <c r="AV1307" s="11">
        <v>18</v>
      </c>
      <c r="AW1307" s="12">
        <v>12</v>
      </c>
      <c r="AX1307" s="13">
        <v>38</v>
      </c>
      <c r="AY1307" s="13">
        <v>51</v>
      </c>
      <c r="AZ1307" s="13">
        <v>48</v>
      </c>
      <c r="BA1307" s="13">
        <v>64</v>
      </c>
      <c r="BB1307" s="14">
        <v>62</v>
      </c>
      <c r="BC1307" s="19">
        <f t="shared" si="104"/>
        <v>51</v>
      </c>
      <c r="BD1307" s="55">
        <f t="shared" si="102"/>
        <v>0.93712244235141273</v>
      </c>
      <c r="BE1307" s="19">
        <f t="shared" si="103"/>
        <v>0.89006170834686582</v>
      </c>
      <c r="BF1307" s="19">
        <f t="shared" ref="BF1307:BF1370" si="105">IF($B1307="","",SUM($BC1283:$BC1307)/25/$BM$3)</f>
        <v>0.96904189671971419</v>
      </c>
      <c r="BG1307" s="19">
        <f t="shared" si="101"/>
        <v>0.98500162390386492</v>
      </c>
    </row>
    <row r="1308" spans="1:59">
      <c r="A1308" s="24">
        <v>1307</v>
      </c>
      <c r="B1308" s="31">
        <v>2012022</v>
      </c>
      <c r="C1308" s="32" t="s">
        <v>1306</v>
      </c>
      <c r="D1308" s="21">
        <v>4</v>
      </c>
      <c r="E1308" s="22">
        <v>8</v>
      </c>
      <c r="F1308" s="22">
        <v>12</v>
      </c>
      <c r="G1308" s="22">
        <v>24</v>
      </c>
      <c r="H1308" s="22">
        <v>26</v>
      </c>
      <c r="I1308" s="22">
        <v>27</v>
      </c>
      <c r="J1308" s="23">
        <v>4</v>
      </c>
      <c r="Q1308" s="33"/>
      <c r="R1308" s="33"/>
      <c r="S1308" s="33"/>
      <c r="T1308" s="33"/>
      <c r="U1308" s="33"/>
      <c r="V1308" s="33"/>
      <c r="X1308" s="34"/>
      <c r="Y1308" s="33"/>
      <c r="Z1308" s="33"/>
      <c r="AA1308" s="33"/>
      <c r="AB1308" s="33"/>
      <c r="AC1308" s="35"/>
      <c r="AD1308" s="33"/>
      <c r="AE1308" s="33"/>
      <c r="AF1308" s="33"/>
      <c r="AG1308" s="33"/>
      <c r="AH1308" s="33"/>
      <c r="AI1308" s="33"/>
      <c r="AJ1308" s="36"/>
      <c r="AK1308" s="10">
        <v>5</v>
      </c>
      <c r="AL1308" s="11">
        <v>5</v>
      </c>
      <c r="AM1308" s="11">
        <v>16</v>
      </c>
      <c r="AN1308" s="11">
        <v>11</v>
      </c>
      <c r="AO1308" s="11">
        <v>24</v>
      </c>
      <c r="AP1308" s="11">
        <v>13</v>
      </c>
      <c r="AQ1308" s="11">
        <v>29</v>
      </c>
      <c r="AR1308" s="11">
        <v>31</v>
      </c>
      <c r="AS1308" s="11">
        <v>24</v>
      </c>
      <c r="AT1308" s="11">
        <v>17</v>
      </c>
      <c r="AU1308" s="11">
        <v>36</v>
      </c>
      <c r="AV1308" s="11">
        <v>59</v>
      </c>
      <c r="AW1308" s="12">
        <v>56</v>
      </c>
      <c r="AX1308" s="13">
        <v>53</v>
      </c>
      <c r="AY1308" s="13">
        <v>50</v>
      </c>
      <c r="AZ1308" s="13">
        <v>47</v>
      </c>
      <c r="BA1308" s="13">
        <v>44</v>
      </c>
      <c r="BB1308" s="14">
        <v>41</v>
      </c>
      <c r="BC1308" s="19">
        <f t="shared" si="104"/>
        <v>50</v>
      </c>
      <c r="BD1308" s="55">
        <f t="shared" si="102"/>
        <v>0.93712244235141273</v>
      </c>
      <c r="BE1308" s="19">
        <f t="shared" si="103"/>
        <v>0.92075349139330953</v>
      </c>
      <c r="BF1308" s="19">
        <f t="shared" si="105"/>
        <v>0.96085742124066253</v>
      </c>
      <c r="BG1308" s="19">
        <f t="shared" si="101"/>
        <v>0.98090938616433898</v>
      </c>
    </row>
    <row r="1309" spans="1:59">
      <c r="A1309" s="24">
        <v>1308</v>
      </c>
      <c r="B1309" s="31">
        <v>2012023</v>
      </c>
      <c r="C1309" s="32" t="s">
        <v>1307</v>
      </c>
      <c r="D1309" s="21">
        <v>5</v>
      </c>
      <c r="E1309" s="22">
        <v>9</v>
      </c>
      <c r="F1309" s="22">
        <v>15</v>
      </c>
      <c r="G1309" s="22">
        <v>23</v>
      </c>
      <c r="H1309" s="22">
        <v>24</v>
      </c>
      <c r="I1309" s="22">
        <v>33</v>
      </c>
      <c r="J1309" s="23">
        <v>2</v>
      </c>
      <c r="Q1309" s="33"/>
      <c r="R1309" s="33"/>
      <c r="S1309" s="33"/>
      <c r="T1309" s="33"/>
      <c r="U1309" s="33"/>
      <c r="V1309" s="33"/>
      <c r="X1309" s="34"/>
      <c r="Y1309" s="33"/>
      <c r="Z1309" s="33"/>
      <c r="AA1309" s="33"/>
      <c r="AB1309" s="33"/>
      <c r="AC1309" s="35"/>
      <c r="AD1309" s="33"/>
      <c r="AE1309" s="33"/>
      <c r="AF1309" s="33"/>
      <c r="AG1309" s="33"/>
      <c r="AH1309" s="33"/>
      <c r="AI1309" s="33"/>
      <c r="AJ1309" s="36"/>
      <c r="AK1309" s="10">
        <v>4</v>
      </c>
      <c r="AL1309" s="11">
        <v>9</v>
      </c>
      <c r="AM1309" s="11">
        <v>14</v>
      </c>
      <c r="AN1309" s="11">
        <v>19</v>
      </c>
      <c r="AO1309" s="11">
        <v>18</v>
      </c>
      <c r="AP1309" s="11">
        <v>21</v>
      </c>
      <c r="AQ1309" s="11">
        <v>28</v>
      </c>
      <c r="AR1309" s="11">
        <v>29</v>
      </c>
      <c r="AS1309" s="11">
        <v>21</v>
      </c>
      <c r="AT1309" s="11">
        <v>37</v>
      </c>
      <c r="AU1309" s="11">
        <v>44</v>
      </c>
      <c r="AV1309" s="11">
        <v>39</v>
      </c>
      <c r="AW1309" s="12">
        <v>34</v>
      </c>
      <c r="AX1309" s="13">
        <v>45</v>
      </c>
      <c r="AY1309" s="13">
        <v>58</v>
      </c>
      <c r="AZ1309" s="13">
        <v>55</v>
      </c>
      <c r="BA1309" s="13">
        <v>52</v>
      </c>
      <c r="BB1309" s="14">
        <v>49</v>
      </c>
      <c r="BC1309" s="19">
        <f t="shared" si="104"/>
        <v>58</v>
      </c>
      <c r="BD1309" s="55">
        <f t="shared" si="102"/>
        <v>0.99850600844430004</v>
      </c>
      <c r="BE1309" s="19">
        <f t="shared" si="103"/>
        <v>0.91461513478402079</v>
      </c>
      <c r="BF1309" s="19">
        <f t="shared" si="105"/>
        <v>0.95430984085742121</v>
      </c>
      <c r="BG1309" s="19">
        <f t="shared" si="101"/>
        <v>0.98868463786943817</v>
      </c>
    </row>
    <row r="1310" spans="1:59">
      <c r="A1310" s="24">
        <v>1309</v>
      </c>
      <c r="B1310" s="31">
        <v>2012024</v>
      </c>
      <c r="C1310" s="32" t="s">
        <v>1308</v>
      </c>
      <c r="D1310" s="21">
        <v>4</v>
      </c>
      <c r="E1310" s="22">
        <v>12</v>
      </c>
      <c r="F1310" s="22">
        <v>19</v>
      </c>
      <c r="G1310" s="22">
        <v>21</v>
      </c>
      <c r="H1310" s="22">
        <v>25</v>
      </c>
      <c r="I1310" s="22">
        <v>28</v>
      </c>
      <c r="J1310" s="23">
        <v>13</v>
      </c>
      <c r="Q1310" s="33"/>
      <c r="R1310" s="33"/>
      <c r="S1310" s="33"/>
      <c r="T1310" s="33"/>
      <c r="U1310" s="33"/>
      <c r="V1310" s="33"/>
      <c r="X1310" s="34"/>
      <c r="Y1310" s="33"/>
      <c r="Z1310" s="33"/>
      <c r="AA1310" s="33"/>
      <c r="AB1310" s="33"/>
      <c r="AC1310" s="35"/>
      <c r="AD1310" s="33"/>
      <c r="AE1310" s="33"/>
      <c r="AF1310" s="33"/>
      <c r="AG1310" s="33"/>
      <c r="AH1310" s="33"/>
      <c r="AI1310" s="33"/>
      <c r="AJ1310" s="36"/>
      <c r="AK1310" s="10">
        <v>4</v>
      </c>
      <c r="AL1310" s="11">
        <v>5</v>
      </c>
      <c r="AM1310" s="11">
        <v>14</v>
      </c>
      <c r="AN1310" s="11">
        <v>13</v>
      </c>
      <c r="AO1310" s="11">
        <v>18</v>
      </c>
      <c r="AP1310" s="11">
        <v>21</v>
      </c>
      <c r="AQ1310" s="11">
        <v>19</v>
      </c>
      <c r="AR1310" s="11">
        <v>29</v>
      </c>
      <c r="AS1310" s="11">
        <v>32</v>
      </c>
      <c r="AT1310" s="11">
        <v>25</v>
      </c>
      <c r="AU1310" s="11">
        <v>44</v>
      </c>
      <c r="AV1310" s="11">
        <v>39</v>
      </c>
      <c r="AW1310" s="12">
        <v>49</v>
      </c>
      <c r="AX1310" s="13">
        <v>45</v>
      </c>
      <c r="AY1310" s="13">
        <v>41</v>
      </c>
      <c r="AZ1310" s="13">
        <v>37</v>
      </c>
      <c r="BA1310" s="13">
        <v>33</v>
      </c>
      <c r="BB1310" s="14">
        <v>49</v>
      </c>
      <c r="BC1310" s="19">
        <f t="shared" si="104"/>
        <v>41</v>
      </c>
      <c r="BD1310" s="55">
        <f t="shared" si="102"/>
        <v>0.99032153296524839</v>
      </c>
      <c r="BE1310" s="19">
        <f t="shared" si="103"/>
        <v>0.90029230269568039</v>
      </c>
      <c r="BF1310" s="19">
        <f t="shared" si="105"/>
        <v>0.94694381292627483</v>
      </c>
      <c r="BG1310" s="19">
        <f t="shared" si="101"/>
        <v>0.98459240012991223</v>
      </c>
    </row>
    <row r="1311" spans="1:59">
      <c r="A1311" s="24">
        <v>1310</v>
      </c>
      <c r="B1311" s="31">
        <v>2012025</v>
      </c>
      <c r="C1311" s="32" t="s">
        <v>1309</v>
      </c>
      <c r="D1311" s="21">
        <v>3</v>
      </c>
      <c r="E1311" s="22">
        <v>8</v>
      </c>
      <c r="F1311" s="22">
        <v>9</v>
      </c>
      <c r="G1311" s="22">
        <v>17</v>
      </c>
      <c r="H1311" s="22">
        <v>25</v>
      </c>
      <c r="I1311" s="22">
        <v>27</v>
      </c>
      <c r="J1311" s="23">
        <v>6</v>
      </c>
      <c r="Q1311" s="33"/>
      <c r="R1311" s="33"/>
      <c r="S1311" s="33"/>
      <c r="T1311" s="33"/>
      <c r="U1311" s="33"/>
      <c r="V1311" s="33"/>
      <c r="X1311" s="34"/>
      <c r="Y1311" s="33"/>
      <c r="Z1311" s="33"/>
      <c r="AA1311" s="33"/>
      <c r="AB1311" s="33"/>
      <c r="AC1311" s="35"/>
      <c r="AD1311" s="33"/>
      <c r="AE1311" s="33"/>
      <c r="AF1311" s="33"/>
      <c r="AG1311" s="33"/>
      <c r="AH1311" s="33"/>
      <c r="AI1311" s="33"/>
      <c r="AJ1311" s="36"/>
      <c r="AK1311" s="10">
        <v>5</v>
      </c>
      <c r="AL1311" s="11">
        <v>9</v>
      </c>
      <c r="AM1311" s="11">
        <v>14</v>
      </c>
      <c r="AN1311" s="11">
        <v>17</v>
      </c>
      <c r="AO1311" s="11">
        <v>19</v>
      </c>
      <c r="AP1311" s="11">
        <v>9</v>
      </c>
      <c r="AQ1311" s="11">
        <v>26</v>
      </c>
      <c r="AR1311" s="11">
        <v>39</v>
      </c>
      <c r="AS1311" s="11">
        <v>34</v>
      </c>
      <c r="AT1311" s="11">
        <v>29</v>
      </c>
      <c r="AU1311" s="11">
        <v>37</v>
      </c>
      <c r="AV1311" s="11">
        <v>47</v>
      </c>
      <c r="AW1311" s="12">
        <v>44</v>
      </c>
      <c r="AX1311" s="13">
        <v>41</v>
      </c>
      <c r="AY1311" s="13">
        <v>38</v>
      </c>
      <c r="AZ1311" s="13">
        <v>53</v>
      </c>
      <c r="BA1311" s="13">
        <v>51</v>
      </c>
      <c r="BB1311" s="14">
        <v>49</v>
      </c>
      <c r="BC1311" s="19">
        <f t="shared" si="104"/>
        <v>38</v>
      </c>
      <c r="BD1311" s="55">
        <f t="shared" si="102"/>
        <v>0.97395258200714518</v>
      </c>
      <c r="BE1311" s="19">
        <f t="shared" si="103"/>
        <v>0.91666125365378359</v>
      </c>
      <c r="BF1311" s="19">
        <f t="shared" si="105"/>
        <v>0.94285157518674889</v>
      </c>
      <c r="BG1311" s="19">
        <f t="shared" si="101"/>
        <v>0.98295550503410201</v>
      </c>
    </row>
    <row r="1312" spans="1:59">
      <c r="A1312" s="24">
        <v>1311</v>
      </c>
      <c r="B1312" s="31">
        <v>2012026</v>
      </c>
      <c r="C1312" s="32" t="s">
        <v>1310</v>
      </c>
      <c r="D1312" s="21">
        <v>3</v>
      </c>
      <c r="E1312" s="22">
        <v>7</v>
      </c>
      <c r="F1312" s="22">
        <v>9</v>
      </c>
      <c r="G1312" s="22">
        <v>15</v>
      </c>
      <c r="H1312" s="22">
        <v>24</v>
      </c>
      <c r="I1312" s="22">
        <v>25</v>
      </c>
      <c r="J1312" s="23">
        <v>16</v>
      </c>
      <c r="Q1312" s="33"/>
      <c r="R1312" s="33"/>
      <c r="S1312" s="33"/>
      <c r="T1312" s="33"/>
      <c r="U1312" s="33"/>
      <c r="V1312" s="33"/>
      <c r="X1312" s="34"/>
      <c r="Y1312" s="33"/>
      <c r="Z1312" s="33"/>
      <c r="AA1312" s="33"/>
      <c r="AB1312" s="33"/>
      <c r="AC1312" s="35"/>
      <c r="AD1312" s="33"/>
      <c r="AE1312" s="33"/>
      <c r="AF1312" s="33"/>
      <c r="AG1312" s="33"/>
      <c r="AH1312" s="33"/>
      <c r="AI1312" s="33"/>
      <c r="AJ1312" s="36"/>
      <c r="AK1312" s="10">
        <v>2</v>
      </c>
      <c r="AL1312" s="11">
        <v>11</v>
      </c>
      <c r="AM1312" s="11">
        <v>13</v>
      </c>
      <c r="AN1312" s="11">
        <v>11</v>
      </c>
      <c r="AO1312" s="11">
        <v>13</v>
      </c>
      <c r="AP1312" s="11">
        <v>19</v>
      </c>
      <c r="AQ1312" s="11">
        <v>29</v>
      </c>
      <c r="AR1312" s="11">
        <v>33</v>
      </c>
      <c r="AS1312" s="11">
        <v>28</v>
      </c>
      <c r="AT1312" s="11">
        <v>23</v>
      </c>
      <c r="AU1312" s="11">
        <v>44</v>
      </c>
      <c r="AV1312" s="11">
        <v>41</v>
      </c>
      <c r="AW1312" s="12">
        <v>38</v>
      </c>
      <c r="AX1312" s="13">
        <v>51</v>
      </c>
      <c r="AY1312" s="13">
        <v>49</v>
      </c>
      <c r="AZ1312" s="13">
        <v>47</v>
      </c>
      <c r="BA1312" s="13">
        <v>45</v>
      </c>
      <c r="BB1312" s="14">
        <v>43</v>
      </c>
      <c r="BC1312" s="19">
        <f t="shared" si="104"/>
        <v>49</v>
      </c>
      <c r="BD1312" s="55">
        <f t="shared" si="102"/>
        <v>0.96576810652809364</v>
      </c>
      <c r="BE1312" s="19">
        <f t="shared" si="103"/>
        <v>0.95144527443975313</v>
      </c>
      <c r="BF1312" s="19">
        <f t="shared" si="105"/>
        <v>0.95512828840532638</v>
      </c>
      <c r="BG1312" s="19">
        <f t="shared" si="101"/>
        <v>0.98377395258200706</v>
      </c>
    </row>
    <row r="1313" spans="1:59">
      <c r="A1313" s="24">
        <v>1312</v>
      </c>
      <c r="B1313" s="31">
        <v>2012027</v>
      </c>
      <c r="C1313" s="32" t="s">
        <v>1311</v>
      </c>
      <c r="D1313" s="21">
        <v>4</v>
      </c>
      <c r="E1313" s="22">
        <v>16</v>
      </c>
      <c r="F1313" s="22">
        <v>22</v>
      </c>
      <c r="G1313" s="22">
        <v>25</v>
      </c>
      <c r="H1313" s="22">
        <v>30</v>
      </c>
      <c r="I1313" s="22">
        <v>31</v>
      </c>
      <c r="J1313" s="23">
        <v>12</v>
      </c>
      <c r="Q1313" s="33"/>
      <c r="R1313" s="33"/>
      <c r="S1313" s="33"/>
      <c r="T1313" s="33"/>
      <c r="U1313" s="33"/>
      <c r="V1313" s="33"/>
      <c r="X1313" s="34"/>
      <c r="Y1313" s="33"/>
      <c r="Z1313" s="33"/>
      <c r="AA1313" s="33"/>
      <c r="AB1313" s="33"/>
      <c r="AC1313" s="35"/>
      <c r="AD1313" s="33"/>
      <c r="AE1313" s="33"/>
      <c r="AF1313" s="33"/>
      <c r="AG1313" s="33"/>
      <c r="AH1313" s="33"/>
      <c r="AI1313" s="33"/>
      <c r="AJ1313" s="36"/>
      <c r="AK1313" s="10">
        <v>5</v>
      </c>
      <c r="AL1313" s="11">
        <v>8</v>
      </c>
      <c r="AM1313" s="11">
        <v>8</v>
      </c>
      <c r="AN1313" s="11">
        <v>14</v>
      </c>
      <c r="AO1313" s="11">
        <v>16</v>
      </c>
      <c r="AP1313" s="11">
        <v>24</v>
      </c>
      <c r="AQ1313" s="11">
        <v>29</v>
      </c>
      <c r="AR1313" s="11">
        <v>18</v>
      </c>
      <c r="AS1313" s="11">
        <v>29</v>
      </c>
      <c r="AT1313" s="11">
        <v>32</v>
      </c>
      <c r="AU1313" s="11">
        <v>37</v>
      </c>
      <c r="AV1313" s="11">
        <v>30</v>
      </c>
      <c r="AW1313" s="12">
        <v>23</v>
      </c>
      <c r="AX1313" s="13">
        <v>48</v>
      </c>
      <c r="AY1313" s="13">
        <v>60</v>
      </c>
      <c r="AZ1313" s="13">
        <v>56</v>
      </c>
      <c r="BA1313" s="13">
        <v>52</v>
      </c>
      <c r="BB1313" s="14">
        <v>48</v>
      </c>
      <c r="BC1313" s="19">
        <f t="shared" si="104"/>
        <v>60</v>
      </c>
      <c r="BD1313" s="55">
        <f t="shared" si="102"/>
        <v>1.0066904839233517</v>
      </c>
      <c r="BE1313" s="19">
        <f t="shared" si="103"/>
        <v>0.97190646313738227</v>
      </c>
      <c r="BF1313" s="19">
        <f t="shared" si="105"/>
        <v>0.96658655407599869</v>
      </c>
      <c r="BG1313" s="19">
        <f t="shared" si="101"/>
        <v>0.98745696654758031</v>
      </c>
    </row>
    <row r="1314" spans="1:59">
      <c r="A1314" s="24">
        <v>1313</v>
      </c>
      <c r="B1314" s="31">
        <v>2012028</v>
      </c>
      <c r="C1314" s="32" t="s">
        <v>1312</v>
      </c>
      <c r="D1314" s="21">
        <v>10</v>
      </c>
      <c r="E1314" s="22">
        <v>15</v>
      </c>
      <c r="F1314" s="22">
        <v>20</v>
      </c>
      <c r="G1314" s="22">
        <v>21</v>
      </c>
      <c r="H1314" s="22">
        <v>28</v>
      </c>
      <c r="I1314" s="22">
        <v>30</v>
      </c>
      <c r="J1314" s="23">
        <v>11</v>
      </c>
      <c r="Q1314" s="33"/>
      <c r="R1314" s="33"/>
      <c r="S1314" s="33"/>
      <c r="T1314" s="33"/>
      <c r="U1314" s="33"/>
      <c r="V1314" s="33"/>
      <c r="X1314" s="34"/>
      <c r="Y1314" s="33"/>
      <c r="Z1314" s="33"/>
      <c r="AA1314" s="33"/>
      <c r="AB1314" s="33"/>
      <c r="AC1314" s="35"/>
      <c r="AD1314" s="33"/>
      <c r="AE1314" s="33"/>
      <c r="AF1314" s="33"/>
      <c r="AG1314" s="33"/>
      <c r="AH1314" s="33"/>
      <c r="AI1314" s="33"/>
      <c r="AJ1314" s="36"/>
      <c r="AK1314" s="10">
        <v>4</v>
      </c>
      <c r="AL1314" s="11">
        <v>8</v>
      </c>
      <c r="AM1314" s="11">
        <v>4</v>
      </c>
      <c r="AN1314" s="11">
        <v>16</v>
      </c>
      <c r="AO1314" s="11">
        <v>12</v>
      </c>
      <c r="AP1314" s="11">
        <v>28</v>
      </c>
      <c r="AQ1314" s="11">
        <v>16</v>
      </c>
      <c r="AR1314" s="11">
        <v>14</v>
      </c>
      <c r="AS1314" s="11">
        <v>47</v>
      </c>
      <c r="AT1314" s="11">
        <v>40</v>
      </c>
      <c r="AU1314" s="11">
        <v>33</v>
      </c>
      <c r="AV1314" s="11">
        <v>26</v>
      </c>
      <c r="AW1314" s="12">
        <v>34</v>
      </c>
      <c r="AX1314" s="13">
        <v>60</v>
      </c>
      <c r="AY1314" s="13">
        <v>56</v>
      </c>
      <c r="AZ1314" s="13">
        <v>52</v>
      </c>
      <c r="BA1314" s="13">
        <v>48</v>
      </c>
      <c r="BB1314" s="14">
        <v>44</v>
      </c>
      <c r="BC1314" s="19">
        <f t="shared" si="104"/>
        <v>56</v>
      </c>
      <c r="BD1314" s="55">
        <f t="shared" si="102"/>
        <v>0.99850600844430004</v>
      </c>
      <c r="BE1314" s="19">
        <f t="shared" si="103"/>
        <v>0.99850600844430004</v>
      </c>
      <c r="BF1314" s="19">
        <f t="shared" si="105"/>
        <v>0.97149723936342958</v>
      </c>
      <c r="BG1314" s="19">
        <f t="shared" si="101"/>
        <v>0.99809678467034757</v>
      </c>
    </row>
    <row r="1315" spans="1:59">
      <c r="A1315" s="24">
        <v>1314</v>
      </c>
      <c r="B1315" s="31">
        <v>2012029</v>
      </c>
      <c r="C1315" s="32" t="s">
        <v>1313</v>
      </c>
      <c r="D1315" s="21">
        <v>4</v>
      </c>
      <c r="E1315" s="22">
        <v>7</v>
      </c>
      <c r="F1315" s="22">
        <v>15</v>
      </c>
      <c r="G1315" s="22">
        <v>25</v>
      </c>
      <c r="H1315" s="22">
        <v>26</v>
      </c>
      <c r="I1315" s="22">
        <v>28</v>
      </c>
      <c r="J1315" s="23">
        <v>3</v>
      </c>
      <c r="Q1315" s="33"/>
      <c r="R1315" s="33"/>
      <c r="S1315" s="33"/>
      <c r="T1315" s="33"/>
      <c r="U1315" s="33"/>
      <c r="V1315" s="33"/>
      <c r="X1315" s="34"/>
      <c r="Y1315" s="33"/>
      <c r="Z1315" s="33"/>
      <c r="AA1315" s="33"/>
      <c r="AB1315" s="33"/>
      <c r="AC1315" s="35"/>
      <c r="AD1315" s="33"/>
      <c r="AE1315" s="33"/>
      <c r="AF1315" s="33"/>
      <c r="AG1315" s="33"/>
      <c r="AH1315" s="33"/>
      <c r="AI1315" s="33"/>
      <c r="AJ1315" s="36"/>
      <c r="AK1315" s="10">
        <v>6</v>
      </c>
      <c r="AL1315" s="11">
        <v>9</v>
      </c>
      <c r="AM1315" s="11">
        <v>10</v>
      </c>
      <c r="AN1315" s="11">
        <v>15</v>
      </c>
      <c r="AO1315" s="11">
        <v>14</v>
      </c>
      <c r="AP1315" s="11">
        <v>25</v>
      </c>
      <c r="AQ1315" s="11">
        <v>33</v>
      </c>
      <c r="AR1315" s="11">
        <v>35</v>
      </c>
      <c r="AS1315" s="11">
        <v>28</v>
      </c>
      <c r="AT1315" s="11">
        <v>21</v>
      </c>
      <c r="AU1315" s="11">
        <v>27</v>
      </c>
      <c r="AV1315" s="11">
        <v>35</v>
      </c>
      <c r="AW1315" s="12">
        <v>45</v>
      </c>
      <c r="AX1315" s="13">
        <v>57</v>
      </c>
      <c r="AY1315" s="13">
        <v>54</v>
      </c>
      <c r="AZ1315" s="13">
        <v>51</v>
      </c>
      <c r="BA1315" s="13">
        <v>48</v>
      </c>
      <c r="BB1315" s="14">
        <v>45</v>
      </c>
      <c r="BC1315" s="19">
        <f t="shared" si="104"/>
        <v>54</v>
      </c>
      <c r="BD1315" s="55">
        <f t="shared" si="102"/>
        <v>1.0517050990581358</v>
      </c>
      <c r="BE1315" s="19">
        <f t="shared" si="103"/>
        <v>1.0210133160116921</v>
      </c>
      <c r="BF1315" s="19">
        <f t="shared" si="105"/>
        <v>0.98541084767781739</v>
      </c>
      <c r="BG1315" s="19">
        <f t="shared" si="101"/>
        <v>0.9972783371224424</v>
      </c>
    </row>
    <row r="1316" spans="1:59">
      <c r="A1316" s="24">
        <v>1315</v>
      </c>
      <c r="B1316" s="31">
        <v>2012030</v>
      </c>
      <c r="C1316" s="32" t="s">
        <v>1314</v>
      </c>
      <c r="D1316" s="21">
        <v>9</v>
      </c>
      <c r="E1316" s="22">
        <v>10</v>
      </c>
      <c r="F1316" s="22">
        <v>17</v>
      </c>
      <c r="G1316" s="22">
        <v>18</v>
      </c>
      <c r="H1316" s="22">
        <v>21</v>
      </c>
      <c r="I1316" s="22">
        <v>31</v>
      </c>
      <c r="J1316" s="23">
        <v>8</v>
      </c>
      <c r="Q1316" s="33"/>
      <c r="R1316" s="33"/>
      <c r="S1316" s="33"/>
      <c r="T1316" s="33"/>
      <c r="U1316" s="33"/>
      <c r="V1316" s="33"/>
      <c r="X1316" s="34"/>
      <c r="Y1316" s="33"/>
      <c r="Z1316" s="33"/>
      <c r="AA1316" s="33"/>
      <c r="AB1316" s="33"/>
      <c r="AC1316" s="35"/>
      <c r="AD1316" s="33"/>
      <c r="AE1316" s="33"/>
      <c r="AF1316" s="33"/>
      <c r="AG1316" s="33"/>
      <c r="AH1316" s="33"/>
      <c r="AI1316" s="33"/>
      <c r="AJ1316" s="36"/>
      <c r="AK1316" s="10">
        <v>4</v>
      </c>
      <c r="AL1316" s="11">
        <v>10</v>
      </c>
      <c r="AM1316" s="11">
        <v>11</v>
      </c>
      <c r="AN1316" s="11">
        <v>16</v>
      </c>
      <c r="AO1316" s="11">
        <v>15</v>
      </c>
      <c r="AP1316" s="11">
        <v>18</v>
      </c>
      <c r="AQ1316" s="11">
        <v>16</v>
      </c>
      <c r="AR1316" s="11">
        <v>26</v>
      </c>
      <c r="AS1316" s="11">
        <v>51</v>
      </c>
      <c r="AT1316" s="11">
        <v>46</v>
      </c>
      <c r="AU1316" s="11">
        <v>41</v>
      </c>
      <c r="AV1316" s="11">
        <v>36</v>
      </c>
      <c r="AW1316" s="12">
        <v>31</v>
      </c>
      <c r="AX1316" s="13">
        <v>42</v>
      </c>
      <c r="AY1316" s="13">
        <v>38</v>
      </c>
      <c r="AZ1316" s="13">
        <v>52</v>
      </c>
      <c r="BA1316" s="13">
        <v>68</v>
      </c>
      <c r="BB1316" s="14">
        <v>66</v>
      </c>
      <c r="BC1316" s="19">
        <f t="shared" si="104"/>
        <v>38</v>
      </c>
      <c r="BD1316" s="55">
        <f t="shared" si="102"/>
        <v>1.0517050990581358</v>
      </c>
      <c r="BE1316" s="19">
        <f t="shared" si="103"/>
        <v>1.0128288405326404</v>
      </c>
      <c r="BF1316" s="19">
        <f t="shared" si="105"/>
        <v>0.96986034426761936</v>
      </c>
      <c r="BG1316" s="19">
        <f t="shared" si="101"/>
        <v>0.99032153296524839</v>
      </c>
    </row>
    <row r="1317" spans="1:59">
      <c r="A1317" s="24">
        <v>1316</v>
      </c>
      <c r="B1317" s="31">
        <v>2012031</v>
      </c>
      <c r="C1317" s="32" t="s">
        <v>1315</v>
      </c>
      <c r="D1317" s="21">
        <v>4</v>
      </c>
      <c r="E1317" s="22">
        <v>16</v>
      </c>
      <c r="F1317" s="22">
        <v>22</v>
      </c>
      <c r="G1317" s="22">
        <v>24</v>
      </c>
      <c r="H1317" s="22">
        <v>27</v>
      </c>
      <c r="I1317" s="22">
        <v>31</v>
      </c>
      <c r="J1317" s="23">
        <v>3</v>
      </c>
      <c r="Q1317" s="33"/>
      <c r="R1317" s="33"/>
      <c r="S1317" s="33"/>
      <c r="T1317" s="33"/>
      <c r="U1317" s="33"/>
      <c r="V1317" s="33"/>
      <c r="X1317" s="34"/>
      <c r="Y1317" s="33"/>
      <c r="Z1317" s="33"/>
      <c r="AA1317" s="33"/>
      <c r="AB1317" s="33"/>
      <c r="AC1317" s="35"/>
      <c r="AD1317" s="33"/>
      <c r="AE1317" s="33"/>
      <c r="AF1317" s="33"/>
      <c r="AG1317" s="33"/>
      <c r="AH1317" s="33"/>
      <c r="AI1317" s="33"/>
      <c r="AJ1317" s="36"/>
      <c r="AK1317" s="10">
        <v>4</v>
      </c>
      <c r="AL1317" s="11">
        <v>8</v>
      </c>
      <c r="AM1317" s="11">
        <v>14</v>
      </c>
      <c r="AN1317" s="11">
        <v>16</v>
      </c>
      <c r="AO1317" s="11">
        <v>19</v>
      </c>
      <c r="AP1317" s="11">
        <v>20</v>
      </c>
      <c r="AQ1317" s="11">
        <v>25</v>
      </c>
      <c r="AR1317" s="11">
        <v>24</v>
      </c>
      <c r="AS1317" s="11">
        <v>25</v>
      </c>
      <c r="AT1317" s="11">
        <v>28</v>
      </c>
      <c r="AU1317" s="11">
        <v>33</v>
      </c>
      <c r="AV1317" s="11">
        <v>40</v>
      </c>
      <c r="AW1317" s="12">
        <v>34</v>
      </c>
      <c r="AX1317" s="13">
        <v>44</v>
      </c>
      <c r="AY1317" s="13">
        <v>56</v>
      </c>
      <c r="AZ1317" s="13">
        <v>52</v>
      </c>
      <c r="BA1317" s="13">
        <v>48</v>
      </c>
      <c r="BB1317" s="14">
        <v>44</v>
      </c>
      <c r="BC1317" s="19">
        <f t="shared" si="104"/>
        <v>56</v>
      </c>
      <c r="BD1317" s="55">
        <f t="shared" si="102"/>
        <v>1.0803507632348164</v>
      </c>
      <c r="BE1317" s="19">
        <f t="shared" si="103"/>
        <v>1.023059434881455</v>
      </c>
      <c r="BF1317" s="19">
        <f t="shared" si="105"/>
        <v>0.96822344917180903</v>
      </c>
      <c r="BG1317" s="19">
        <f t="shared" si="101"/>
        <v>0.99564144202663196</v>
      </c>
    </row>
    <row r="1318" spans="1:59">
      <c r="A1318" s="24">
        <v>1317</v>
      </c>
      <c r="B1318" s="31">
        <v>2012032</v>
      </c>
      <c r="C1318" s="32" t="s">
        <v>1316</v>
      </c>
      <c r="D1318" s="21">
        <v>1</v>
      </c>
      <c r="E1318" s="22">
        <v>2</v>
      </c>
      <c r="F1318" s="22">
        <v>10</v>
      </c>
      <c r="G1318" s="22">
        <v>17</v>
      </c>
      <c r="H1318" s="22">
        <v>22</v>
      </c>
      <c r="I1318" s="22">
        <v>24</v>
      </c>
      <c r="J1318" s="23">
        <v>4</v>
      </c>
      <c r="Q1318" s="33"/>
      <c r="R1318" s="33"/>
      <c r="S1318" s="33"/>
      <c r="T1318" s="33"/>
      <c r="U1318" s="33"/>
      <c r="V1318" s="33"/>
      <c r="X1318" s="34"/>
      <c r="Y1318" s="33"/>
      <c r="Z1318" s="33"/>
      <c r="AA1318" s="33"/>
      <c r="AB1318" s="33"/>
      <c r="AC1318" s="35"/>
      <c r="AD1318" s="33"/>
      <c r="AE1318" s="33"/>
      <c r="AF1318" s="33"/>
      <c r="AG1318" s="33"/>
      <c r="AH1318" s="33"/>
      <c r="AI1318" s="33"/>
      <c r="AJ1318" s="36"/>
      <c r="AK1318" s="10">
        <v>7</v>
      </c>
      <c r="AL1318" s="11">
        <v>8</v>
      </c>
      <c r="AM1318" s="11">
        <v>11</v>
      </c>
      <c r="AN1318" s="11">
        <v>16</v>
      </c>
      <c r="AO1318" s="11">
        <v>13</v>
      </c>
      <c r="AP1318" s="11">
        <v>12</v>
      </c>
      <c r="AQ1318" s="11">
        <v>22</v>
      </c>
      <c r="AR1318" s="11">
        <v>16</v>
      </c>
      <c r="AS1318" s="11">
        <v>21</v>
      </c>
      <c r="AT1318" s="11">
        <v>28</v>
      </c>
      <c r="AU1318" s="11">
        <v>37</v>
      </c>
      <c r="AV1318" s="11">
        <v>34</v>
      </c>
      <c r="AW1318" s="12">
        <v>31</v>
      </c>
      <c r="AX1318" s="13">
        <v>28</v>
      </c>
      <c r="AY1318" s="13">
        <v>25</v>
      </c>
      <c r="AZ1318" s="13">
        <v>40</v>
      </c>
      <c r="BA1318" s="13">
        <v>38</v>
      </c>
      <c r="BB1318" s="14">
        <v>36</v>
      </c>
      <c r="BC1318" s="19">
        <f t="shared" si="104"/>
        <v>25</v>
      </c>
      <c r="BD1318" s="55">
        <f t="shared" si="102"/>
        <v>0.93712244235141273</v>
      </c>
      <c r="BE1318" s="19">
        <f t="shared" si="103"/>
        <v>0.97190646313738227</v>
      </c>
      <c r="BF1318" s="19">
        <f t="shared" si="105"/>
        <v>0.94939915556999022</v>
      </c>
      <c r="BG1318" s="19">
        <f t="shared" si="101"/>
        <v>0.98745696654758031</v>
      </c>
    </row>
    <row r="1319" spans="1:59">
      <c r="A1319" s="24">
        <v>1318</v>
      </c>
      <c r="B1319" s="31">
        <v>2012033</v>
      </c>
      <c r="C1319" s="32" t="s">
        <v>1317</v>
      </c>
      <c r="D1319" s="21">
        <v>2</v>
      </c>
      <c r="E1319" s="22">
        <v>3</v>
      </c>
      <c r="F1319" s="22">
        <v>15</v>
      </c>
      <c r="G1319" s="22">
        <v>16</v>
      </c>
      <c r="H1319" s="22">
        <v>17</v>
      </c>
      <c r="I1319" s="22">
        <v>27</v>
      </c>
      <c r="J1319" s="23">
        <v>4</v>
      </c>
      <c r="Q1319" s="33"/>
      <c r="R1319" s="33"/>
      <c r="S1319" s="33"/>
      <c r="T1319" s="33"/>
      <c r="U1319" s="33"/>
      <c r="V1319" s="33"/>
      <c r="X1319" s="34"/>
      <c r="Y1319" s="33"/>
      <c r="Z1319" s="33"/>
      <c r="AA1319" s="33"/>
      <c r="AB1319" s="33"/>
      <c r="AC1319" s="35"/>
      <c r="AD1319" s="33"/>
      <c r="AE1319" s="33"/>
      <c r="AF1319" s="33"/>
      <c r="AG1319" s="33"/>
      <c r="AH1319" s="33"/>
      <c r="AI1319" s="33"/>
      <c r="AJ1319" s="36"/>
      <c r="AK1319" s="10">
        <v>5</v>
      </c>
      <c r="AL1319" s="11">
        <v>12</v>
      </c>
      <c r="AM1319" s="11">
        <v>10</v>
      </c>
      <c r="AN1319" s="11">
        <v>20</v>
      </c>
      <c r="AO1319" s="11">
        <v>17</v>
      </c>
      <c r="AP1319" s="11">
        <v>16</v>
      </c>
      <c r="AQ1319" s="11">
        <v>26</v>
      </c>
      <c r="AR1319" s="11">
        <v>30</v>
      </c>
      <c r="AS1319" s="11">
        <v>25</v>
      </c>
      <c r="AT1319" s="11">
        <v>20</v>
      </c>
      <c r="AU1319" s="11">
        <v>15</v>
      </c>
      <c r="AV1319" s="11">
        <v>24</v>
      </c>
      <c r="AW1319" s="12">
        <v>20</v>
      </c>
      <c r="AX1319" s="13">
        <v>32</v>
      </c>
      <c r="AY1319" s="13">
        <v>46</v>
      </c>
      <c r="AZ1319" s="13">
        <v>62</v>
      </c>
      <c r="BA1319" s="13">
        <v>61</v>
      </c>
      <c r="BB1319" s="14">
        <v>60</v>
      </c>
      <c r="BC1319" s="19">
        <f t="shared" si="104"/>
        <v>46</v>
      </c>
      <c r="BD1319" s="55">
        <f t="shared" si="102"/>
        <v>0.89620006495615456</v>
      </c>
      <c r="BE1319" s="19">
        <f t="shared" si="103"/>
        <v>0.9473530367002273</v>
      </c>
      <c r="BF1319" s="19">
        <f t="shared" si="105"/>
        <v>0.95349139330951604</v>
      </c>
      <c r="BG1319" s="19">
        <f t="shared" si="101"/>
        <v>0.99236765183501141</v>
      </c>
    </row>
    <row r="1320" spans="1:59">
      <c r="A1320" s="24">
        <v>1319</v>
      </c>
      <c r="B1320" s="31">
        <v>2012034</v>
      </c>
      <c r="C1320" s="32" t="s">
        <v>1318</v>
      </c>
      <c r="D1320" s="21">
        <v>2</v>
      </c>
      <c r="E1320" s="22">
        <v>3</v>
      </c>
      <c r="F1320" s="22">
        <v>8</v>
      </c>
      <c r="G1320" s="22">
        <v>23</v>
      </c>
      <c r="H1320" s="22">
        <v>32</v>
      </c>
      <c r="I1320" s="22">
        <v>33</v>
      </c>
      <c r="J1320" s="23">
        <v>16</v>
      </c>
      <c r="Q1320" s="33"/>
      <c r="R1320" s="33"/>
      <c r="S1320" s="33"/>
      <c r="T1320" s="33"/>
      <c r="U1320" s="33"/>
      <c r="V1320" s="33"/>
      <c r="X1320" s="34"/>
      <c r="Y1320" s="33"/>
      <c r="Z1320" s="33"/>
      <c r="AA1320" s="33"/>
      <c r="AB1320" s="33"/>
      <c r="AC1320" s="35"/>
      <c r="AD1320" s="33"/>
      <c r="AE1320" s="33"/>
      <c r="AF1320" s="33"/>
      <c r="AG1320" s="33"/>
      <c r="AH1320" s="33"/>
      <c r="AI1320" s="33"/>
      <c r="AJ1320" s="36"/>
      <c r="AK1320" s="10">
        <v>8</v>
      </c>
      <c r="AL1320" s="11">
        <v>9</v>
      </c>
      <c r="AM1320" s="11">
        <v>16</v>
      </c>
      <c r="AN1320" s="11">
        <v>17</v>
      </c>
      <c r="AO1320" s="11">
        <v>17</v>
      </c>
      <c r="AP1320" s="11">
        <v>13</v>
      </c>
      <c r="AQ1320" s="11">
        <v>29</v>
      </c>
      <c r="AR1320" s="11">
        <v>21</v>
      </c>
      <c r="AS1320" s="11">
        <v>24</v>
      </c>
      <c r="AT1320" s="11">
        <v>41</v>
      </c>
      <c r="AU1320" s="11">
        <v>36</v>
      </c>
      <c r="AV1320" s="11">
        <v>31</v>
      </c>
      <c r="AW1320" s="12">
        <v>26</v>
      </c>
      <c r="AX1320" s="13">
        <v>21</v>
      </c>
      <c r="AY1320" s="13">
        <v>50</v>
      </c>
      <c r="AZ1320" s="13">
        <v>47</v>
      </c>
      <c r="BA1320" s="13">
        <v>44</v>
      </c>
      <c r="BB1320" s="14">
        <v>41</v>
      </c>
      <c r="BC1320" s="19">
        <f t="shared" si="104"/>
        <v>50</v>
      </c>
      <c r="BD1320" s="55">
        <f t="shared" si="102"/>
        <v>0.87983111399805136</v>
      </c>
      <c r="BE1320" s="19">
        <f t="shared" si="103"/>
        <v>0.96576810652809364</v>
      </c>
      <c r="BF1320" s="19">
        <f t="shared" si="105"/>
        <v>0.94367002273465406</v>
      </c>
      <c r="BG1320" s="19">
        <f t="shared" si="101"/>
        <v>0.99277687560896399</v>
      </c>
    </row>
    <row r="1321" spans="1:59">
      <c r="A1321" s="24">
        <v>1320</v>
      </c>
      <c r="B1321" s="31">
        <v>2012035</v>
      </c>
      <c r="C1321" s="32" t="s">
        <v>1319</v>
      </c>
      <c r="D1321" s="21">
        <v>9</v>
      </c>
      <c r="E1321" s="22">
        <v>11</v>
      </c>
      <c r="F1321" s="22">
        <v>12</v>
      </c>
      <c r="G1321" s="22">
        <v>21</v>
      </c>
      <c r="H1321" s="22">
        <v>24</v>
      </c>
      <c r="I1321" s="22">
        <v>26</v>
      </c>
      <c r="J1321" s="23">
        <v>5</v>
      </c>
      <c r="Q1321" s="33"/>
      <c r="R1321" s="33"/>
      <c r="S1321" s="33"/>
      <c r="T1321" s="33"/>
      <c r="U1321" s="33"/>
      <c r="V1321" s="33"/>
      <c r="X1321" s="34"/>
      <c r="Y1321" s="33"/>
      <c r="Z1321" s="33"/>
      <c r="AA1321" s="33"/>
      <c r="AB1321" s="33"/>
      <c r="AC1321" s="35"/>
      <c r="AD1321" s="33"/>
      <c r="AE1321" s="33"/>
      <c r="AF1321" s="33"/>
      <c r="AG1321" s="33"/>
      <c r="AH1321" s="33"/>
      <c r="AI1321" s="33"/>
      <c r="AJ1321" s="36"/>
      <c r="AK1321" s="10">
        <v>4</v>
      </c>
      <c r="AL1321" s="11">
        <v>7</v>
      </c>
      <c r="AM1321" s="11">
        <v>13</v>
      </c>
      <c r="AN1321" s="11">
        <v>13</v>
      </c>
      <c r="AO1321" s="11">
        <v>19</v>
      </c>
      <c r="AP1321" s="11">
        <v>15</v>
      </c>
      <c r="AQ1321" s="11">
        <v>22</v>
      </c>
      <c r="AR1321" s="11">
        <v>23</v>
      </c>
      <c r="AS1321" s="11">
        <v>26</v>
      </c>
      <c r="AT1321" s="11">
        <v>31</v>
      </c>
      <c r="AU1321" s="11">
        <v>51</v>
      </c>
      <c r="AV1321" s="11">
        <v>61</v>
      </c>
      <c r="AW1321" s="12">
        <v>58</v>
      </c>
      <c r="AX1321" s="13">
        <v>55</v>
      </c>
      <c r="AY1321" s="13">
        <v>52</v>
      </c>
      <c r="AZ1321" s="13">
        <v>49</v>
      </c>
      <c r="BA1321" s="13">
        <v>46</v>
      </c>
      <c r="BB1321" s="14">
        <v>43</v>
      </c>
      <c r="BC1321" s="19">
        <f t="shared" si="104"/>
        <v>52</v>
      </c>
      <c r="BD1321" s="55">
        <f t="shared" si="102"/>
        <v>0.93712244235141273</v>
      </c>
      <c r="BE1321" s="19">
        <f t="shared" si="103"/>
        <v>0.99441377070477432</v>
      </c>
      <c r="BF1321" s="19">
        <f t="shared" si="105"/>
        <v>0.95676518350113671</v>
      </c>
      <c r="BG1321" s="19">
        <f t="shared" si="101"/>
        <v>0.99195842806105872</v>
      </c>
    </row>
    <row r="1322" spans="1:59">
      <c r="A1322" s="24">
        <v>1321</v>
      </c>
      <c r="B1322" s="31">
        <v>2012036</v>
      </c>
      <c r="C1322" s="32" t="s">
        <v>1320</v>
      </c>
      <c r="D1322" s="21">
        <v>2</v>
      </c>
      <c r="E1322" s="22">
        <v>11</v>
      </c>
      <c r="F1322" s="22">
        <v>13</v>
      </c>
      <c r="G1322" s="22">
        <v>18</v>
      </c>
      <c r="H1322" s="22">
        <v>19</v>
      </c>
      <c r="I1322" s="22">
        <v>26</v>
      </c>
      <c r="J1322" s="23">
        <v>9</v>
      </c>
      <c r="Q1322" s="33"/>
      <c r="R1322" s="33"/>
      <c r="S1322" s="33"/>
      <c r="T1322" s="33"/>
      <c r="U1322" s="33"/>
      <c r="V1322" s="33"/>
      <c r="X1322" s="34"/>
      <c r="Y1322" s="33"/>
      <c r="Z1322" s="33"/>
      <c r="AA1322" s="33"/>
      <c r="AB1322" s="33"/>
      <c r="AC1322" s="35"/>
      <c r="AD1322" s="33"/>
      <c r="AE1322" s="33"/>
      <c r="AF1322" s="33"/>
      <c r="AG1322" s="33"/>
      <c r="AH1322" s="33"/>
      <c r="AI1322" s="33"/>
      <c r="AJ1322" s="36"/>
      <c r="AK1322" s="10">
        <v>8</v>
      </c>
      <c r="AL1322" s="11">
        <v>13</v>
      </c>
      <c r="AM1322" s="11">
        <v>14</v>
      </c>
      <c r="AN1322" s="11">
        <v>11</v>
      </c>
      <c r="AO1322" s="11">
        <v>26</v>
      </c>
      <c r="AP1322" s="11">
        <v>17</v>
      </c>
      <c r="AQ1322" s="11">
        <v>17</v>
      </c>
      <c r="AR1322" s="11">
        <v>29</v>
      </c>
      <c r="AS1322" s="11">
        <v>23</v>
      </c>
      <c r="AT1322" s="11">
        <v>29</v>
      </c>
      <c r="AU1322" s="11">
        <v>24</v>
      </c>
      <c r="AV1322" s="11">
        <v>47</v>
      </c>
      <c r="AW1322" s="12">
        <v>44</v>
      </c>
      <c r="AX1322" s="13">
        <v>41</v>
      </c>
      <c r="AY1322" s="13">
        <v>38</v>
      </c>
      <c r="AZ1322" s="13">
        <v>35</v>
      </c>
      <c r="BA1322" s="13">
        <v>51</v>
      </c>
      <c r="BB1322" s="14">
        <v>69</v>
      </c>
      <c r="BC1322" s="19">
        <f t="shared" si="104"/>
        <v>38</v>
      </c>
      <c r="BD1322" s="55">
        <f t="shared" si="102"/>
        <v>0.86346216303994805</v>
      </c>
      <c r="BE1322" s="19">
        <f t="shared" si="103"/>
        <v>0.97190646313738227</v>
      </c>
      <c r="BF1322" s="19">
        <f t="shared" si="105"/>
        <v>0.93794088989931801</v>
      </c>
      <c r="BG1322" s="19">
        <f t="shared" si="101"/>
        <v>0.98500162390386492</v>
      </c>
    </row>
    <row r="1323" spans="1:59">
      <c r="A1323" s="24">
        <v>1322</v>
      </c>
      <c r="B1323" s="31">
        <v>2012037</v>
      </c>
      <c r="C1323" s="32" t="s">
        <v>1321</v>
      </c>
      <c r="D1323" s="21">
        <v>5</v>
      </c>
      <c r="E1323" s="22">
        <v>14</v>
      </c>
      <c r="F1323" s="22">
        <v>19</v>
      </c>
      <c r="G1323" s="22">
        <v>24</v>
      </c>
      <c r="H1323" s="22">
        <v>28</v>
      </c>
      <c r="I1323" s="22">
        <v>33</v>
      </c>
      <c r="J1323" s="23">
        <v>9</v>
      </c>
      <c r="Q1323" s="33"/>
      <c r="R1323" s="33"/>
      <c r="S1323" s="33"/>
      <c r="T1323" s="33"/>
      <c r="U1323" s="33"/>
      <c r="V1323" s="33"/>
      <c r="X1323" s="34"/>
      <c r="Y1323" s="33"/>
      <c r="Z1323" s="33"/>
      <c r="AA1323" s="33"/>
      <c r="AB1323" s="33"/>
      <c r="AC1323" s="35"/>
      <c r="AD1323" s="33"/>
      <c r="AE1323" s="33"/>
      <c r="AF1323" s="33"/>
      <c r="AG1323" s="33"/>
      <c r="AH1323" s="33"/>
      <c r="AI1323" s="33"/>
      <c r="AJ1323" s="36"/>
      <c r="AK1323" s="10">
        <v>6</v>
      </c>
      <c r="AL1323" s="11">
        <v>7</v>
      </c>
      <c r="AM1323" s="11">
        <v>18</v>
      </c>
      <c r="AN1323" s="11">
        <v>15</v>
      </c>
      <c r="AO1323" s="11">
        <v>18</v>
      </c>
      <c r="AP1323" s="11">
        <v>19</v>
      </c>
      <c r="AQ1323" s="11">
        <v>24</v>
      </c>
      <c r="AR1323" s="11">
        <v>33</v>
      </c>
      <c r="AS1323" s="11">
        <v>24</v>
      </c>
      <c r="AT1323" s="11">
        <v>27</v>
      </c>
      <c r="AU1323" s="11">
        <v>32</v>
      </c>
      <c r="AV1323" s="11">
        <v>25</v>
      </c>
      <c r="AW1323" s="12">
        <v>48</v>
      </c>
      <c r="AX1323" s="13">
        <v>43</v>
      </c>
      <c r="AY1323" s="13">
        <v>55</v>
      </c>
      <c r="AZ1323" s="13">
        <v>51</v>
      </c>
      <c r="BA1323" s="13">
        <v>47</v>
      </c>
      <c r="BB1323" s="14">
        <v>63</v>
      </c>
      <c r="BC1323" s="19">
        <f t="shared" si="104"/>
        <v>55</v>
      </c>
      <c r="BD1323" s="55">
        <f t="shared" si="102"/>
        <v>0.98622929522572267</v>
      </c>
      <c r="BE1323" s="19">
        <f t="shared" si="103"/>
        <v>0.9616758687885677</v>
      </c>
      <c r="BF1323" s="19">
        <f t="shared" si="105"/>
        <v>0.95430984085742121</v>
      </c>
      <c r="BG1323" s="19">
        <f t="shared" si="101"/>
        <v>0.99318609938291647</v>
      </c>
    </row>
    <row r="1324" spans="1:59">
      <c r="A1324" s="24">
        <v>1323</v>
      </c>
      <c r="B1324" s="31">
        <v>2012038</v>
      </c>
      <c r="C1324" s="32" t="s">
        <v>1322</v>
      </c>
      <c r="D1324" s="21">
        <v>9</v>
      </c>
      <c r="E1324" s="22">
        <v>10</v>
      </c>
      <c r="F1324" s="22">
        <v>11</v>
      </c>
      <c r="G1324" s="22">
        <v>15</v>
      </c>
      <c r="H1324" s="22">
        <v>19</v>
      </c>
      <c r="I1324" s="22">
        <v>33</v>
      </c>
      <c r="J1324" s="23">
        <v>16</v>
      </c>
      <c r="Q1324" s="33"/>
      <c r="R1324" s="33"/>
      <c r="S1324" s="33"/>
      <c r="T1324" s="33"/>
      <c r="U1324" s="33"/>
      <c r="V1324" s="33"/>
      <c r="X1324" s="34"/>
      <c r="Y1324" s="33"/>
      <c r="Z1324" s="33"/>
      <c r="AA1324" s="33"/>
      <c r="AB1324" s="33"/>
      <c r="AC1324" s="35"/>
      <c r="AD1324" s="33"/>
      <c r="AE1324" s="33"/>
      <c r="AF1324" s="33"/>
      <c r="AG1324" s="33"/>
      <c r="AH1324" s="33"/>
      <c r="AI1324" s="33"/>
      <c r="AJ1324" s="36"/>
      <c r="AK1324" s="10">
        <v>4</v>
      </c>
      <c r="AL1324" s="11">
        <v>13</v>
      </c>
      <c r="AM1324" s="11">
        <v>12</v>
      </c>
      <c r="AN1324" s="11">
        <v>19</v>
      </c>
      <c r="AO1324" s="11">
        <v>20</v>
      </c>
      <c r="AP1324" s="11">
        <v>17</v>
      </c>
      <c r="AQ1324" s="11">
        <v>16</v>
      </c>
      <c r="AR1324" s="11">
        <v>27</v>
      </c>
      <c r="AS1324" s="11">
        <v>31</v>
      </c>
      <c r="AT1324" s="11">
        <v>49</v>
      </c>
      <c r="AU1324" s="11">
        <v>45</v>
      </c>
      <c r="AV1324" s="11">
        <v>41</v>
      </c>
      <c r="AW1324" s="12">
        <v>37</v>
      </c>
      <c r="AX1324" s="13">
        <v>49</v>
      </c>
      <c r="AY1324" s="13">
        <v>63</v>
      </c>
      <c r="AZ1324" s="13">
        <v>61</v>
      </c>
      <c r="BA1324" s="13">
        <v>59</v>
      </c>
      <c r="BB1324" s="14">
        <v>77</v>
      </c>
      <c r="BC1324" s="19">
        <f t="shared" si="104"/>
        <v>63</v>
      </c>
      <c r="BD1324" s="55">
        <f t="shared" si="102"/>
        <v>1.0557973367976616</v>
      </c>
      <c r="BE1324" s="19">
        <f t="shared" si="103"/>
        <v>0.9759987008769081</v>
      </c>
      <c r="BF1324" s="19">
        <f t="shared" si="105"/>
        <v>0.95594673595323154</v>
      </c>
      <c r="BG1324" s="19">
        <f t="shared" si="101"/>
        <v>1.0054628126014939</v>
      </c>
    </row>
    <row r="1325" spans="1:59">
      <c r="A1325" s="24">
        <v>1324</v>
      </c>
      <c r="B1325" s="31">
        <v>2012039</v>
      </c>
      <c r="C1325" s="32" t="s">
        <v>1323</v>
      </c>
      <c r="D1325" s="21">
        <v>1</v>
      </c>
      <c r="E1325" s="22">
        <v>2</v>
      </c>
      <c r="F1325" s="22">
        <v>5</v>
      </c>
      <c r="G1325" s="22">
        <v>13</v>
      </c>
      <c r="H1325" s="22">
        <v>22</v>
      </c>
      <c r="I1325" s="22">
        <v>29</v>
      </c>
      <c r="J1325" s="23">
        <v>8</v>
      </c>
      <c r="Q1325" s="33"/>
      <c r="R1325" s="33"/>
      <c r="S1325" s="33"/>
      <c r="T1325" s="33"/>
      <c r="U1325" s="33"/>
      <c r="V1325" s="33"/>
      <c r="X1325" s="34"/>
      <c r="Y1325" s="33"/>
      <c r="Z1325" s="33"/>
      <c r="AA1325" s="33"/>
      <c r="AB1325" s="33"/>
      <c r="AC1325" s="35"/>
      <c r="AD1325" s="33"/>
      <c r="AE1325" s="33"/>
      <c r="AF1325" s="33"/>
      <c r="AG1325" s="33"/>
      <c r="AH1325" s="33"/>
      <c r="AI1325" s="33"/>
      <c r="AJ1325" s="36"/>
      <c r="AK1325" s="10">
        <v>9</v>
      </c>
      <c r="AL1325" s="11">
        <v>8</v>
      </c>
      <c r="AM1325" s="11">
        <v>12</v>
      </c>
      <c r="AN1325" s="11">
        <v>18</v>
      </c>
      <c r="AO1325" s="11">
        <v>16</v>
      </c>
      <c r="AP1325" s="11">
        <v>24</v>
      </c>
      <c r="AQ1325" s="11">
        <v>18</v>
      </c>
      <c r="AR1325" s="11">
        <v>22</v>
      </c>
      <c r="AS1325" s="11">
        <v>17</v>
      </c>
      <c r="AT1325" s="11">
        <v>24</v>
      </c>
      <c r="AU1325" s="11">
        <v>20</v>
      </c>
      <c r="AV1325" s="11">
        <v>30</v>
      </c>
      <c r="AW1325" s="12">
        <v>42</v>
      </c>
      <c r="AX1325" s="13">
        <v>40</v>
      </c>
      <c r="AY1325" s="13">
        <v>38</v>
      </c>
      <c r="AZ1325" s="13">
        <v>36</v>
      </c>
      <c r="BA1325" s="13">
        <v>34</v>
      </c>
      <c r="BB1325" s="14">
        <v>32</v>
      </c>
      <c r="BC1325" s="19">
        <f t="shared" si="104"/>
        <v>38</v>
      </c>
      <c r="BD1325" s="55">
        <f t="shared" si="102"/>
        <v>1.0066904839233517</v>
      </c>
      <c r="BE1325" s="19">
        <f t="shared" si="103"/>
        <v>0.94326079896070159</v>
      </c>
      <c r="BF1325" s="19">
        <f t="shared" si="105"/>
        <v>0.94776226047417989</v>
      </c>
      <c r="BG1325" s="19">
        <f t="shared" si="101"/>
        <v>0.98909386164339075</v>
      </c>
    </row>
    <row r="1326" spans="1:59">
      <c r="A1326" s="24">
        <v>1325</v>
      </c>
      <c r="B1326" s="31">
        <v>2012040</v>
      </c>
      <c r="C1326" s="32" t="s">
        <v>1324</v>
      </c>
      <c r="D1326" s="21">
        <v>3</v>
      </c>
      <c r="E1326" s="22">
        <v>8</v>
      </c>
      <c r="F1326" s="22">
        <v>9</v>
      </c>
      <c r="G1326" s="22">
        <v>22</v>
      </c>
      <c r="H1326" s="22">
        <v>25</v>
      </c>
      <c r="I1326" s="22">
        <v>31</v>
      </c>
      <c r="J1326" s="23">
        <v>10</v>
      </c>
      <c r="Q1326" s="33"/>
      <c r="R1326" s="33"/>
      <c r="S1326" s="33"/>
      <c r="T1326" s="33"/>
      <c r="U1326" s="33"/>
      <c r="V1326" s="33"/>
      <c r="X1326" s="34"/>
      <c r="Y1326" s="33"/>
      <c r="Z1326" s="33"/>
      <c r="AA1326" s="33"/>
      <c r="AB1326" s="33"/>
      <c r="AC1326" s="35"/>
      <c r="AD1326" s="33"/>
      <c r="AE1326" s="33"/>
      <c r="AF1326" s="33"/>
      <c r="AG1326" s="33"/>
      <c r="AH1326" s="33"/>
      <c r="AI1326" s="33"/>
      <c r="AJ1326" s="36"/>
      <c r="AK1326" s="10">
        <v>5</v>
      </c>
      <c r="AL1326" s="11">
        <v>10</v>
      </c>
      <c r="AM1326" s="11">
        <v>13</v>
      </c>
      <c r="AN1326" s="11">
        <v>14</v>
      </c>
      <c r="AO1326" s="11">
        <v>14</v>
      </c>
      <c r="AP1326" s="11">
        <v>18</v>
      </c>
      <c r="AQ1326" s="11">
        <v>26</v>
      </c>
      <c r="AR1326" s="11">
        <v>28</v>
      </c>
      <c r="AS1326" s="11">
        <v>32</v>
      </c>
      <c r="AT1326" s="11">
        <v>38</v>
      </c>
      <c r="AU1326" s="11">
        <v>46</v>
      </c>
      <c r="AV1326" s="11">
        <v>42</v>
      </c>
      <c r="AW1326" s="12">
        <v>38</v>
      </c>
      <c r="AX1326" s="13">
        <v>50</v>
      </c>
      <c r="AY1326" s="13">
        <v>47</v>
      </c>
      <c r="AZ1326" s="13">
        <v>44</v>
      </c>
      <c r="BA1326" s="13">
        <v>41</v>
      </c>
      <c r="BB1326" s="14">
        <v>38</v>
      </c>
      <c r="BC1326" s="19">
        <f t="shared" si="104"/>
        <v>47</v>
      </c>
      <c r="BD1326" s="55">
        <f t="shared" si="102"/>
        <v>0.98622929522572267</v>
      </c>
      <c r="BE1326" s="19">
        <f t="shared" si="103"/>
        <v>0.9616758687885677</v>
      </c>
      <c r="BF1326" s="19">
        <f t="shared" si="105"/>
        <v>0.9616758687885677</v>
      </c>
      <c r="BG1326" s="19">
        <f t="shared" si="101"/>
        <v>0.98009093861643382</v>
      </c>
    </row>
    <row r="1327" spans="1:59">
      <c r="A1327" s="24">
        <v>1326</v>
      </c>
      <c r="B1327" s="31">
        <v>2012041</v>
      </c>
      <c r="C1327" s="32" t="s">
        <v>1325</v>
      </c>
      <c r="D1327" s="21">
        <v>8</v>
      </c>
      <c r="E1327" s="22">
        <v>11</v>
      </c>
      <c r="F1327" s="22">
        <v>15</v>
      </c>
      <c r="G1327" s="22">
        <v>20</v>
      </c>
      <c r="H1327" s="22">
        <v>24</v>
      </c>
      <c r="I1327" s="22">
        <v>32</v>
      </c>
      <c r="J1327" s="23">
        <v>2</v>
      </c>
      <c r="Q1327" s="33"/>
      <c r="R1327" s="33"/>
      <c r="S1327" s="33"/>
      <c r="T1327" s="33"/>
      <c r="U1327" s="33"/>
      <c r="V1327" s="33"/>
      <c r="X1327" s="34"/>
      <c r="Y1327" s="33"/>
      <c r="Z1327" s="33"/>
      <c r="AA1327" s="33"/>
      <c r="AB1327" s="33"/>
      <c r="AC1327" s="35"/>
      <c r="AD1327" s="33"/>
      <c r="AE1327" s="33"/>
      <c r="AF1327" s="33"/>
      <c r="AG1327" s="33"/>
      <c r="AH1327" s="33"/>
      <c r="AI1327" s="33"/>
      <c r="AJ1327" s="36"/>
      <c r="AK1327" s="10">
        <v>8</v>
      </c>
      <c r="AL1327" s="11">
        <v>6</v>
      </c>
      <c r="AM1327" s="11">
        <v>10</v>
      </c>
      <c r="AN1327" s="11">
        <v>14</v>
      </c>
      <c r="AO1327" s="11">
        <v>19</v>
      </c>
      <c r="AP1327" s="11">
        <v>14</v>
      </c>
      <c r="AQ1327" s="11">
        <v>29</v>
      </c>
      <c r="AR1327" s="11">
        <v>20</v>
      </c>
      <c r="AS1327" s="11">
        <v>33</v>
      </c>
      <c r="AT1327" s="11">
        <v>38</v>
      </c>
      <c r="AU1327" s="11">
        <v>45</v>
      </c>
      <c r="AV1327" s="11">
        <v>40</v>
      </c>
      <c r="AW1327" s="12">
        <v>35</v>
      </c>
      <c r="AX1327" s="13">
        <v>46</v>
      </c>
      <c r="AY1327" s="13">
        <v>59</v>
      </c>
      <c r="AZ1327" s="13">
        <v>56</v>
      </c>
      <c r="BA1327" s="13">
        <v>53</v>
      </c>
      <c r="BB1327" s="14">
        <v>50</v>
      </c>
      <c r="BC1327" s="19">
        <f t="shared" si="104"/>
        <v>59</v>
      </c>
      <c r="BD1327" s="55">
        <f t="shared" si="102"/>
        <v>1.0721662877557647</v>
      </c>
      <c r="BE1327" s="19">
        <f t="shared" si="103"/>
        <v>0.96781422539785633</v>
      </c>
      <c r="BF1327" s="19">
        <f t="shared" si="105"/>
        <v>0.98377395258200706</v>
      </c>
      <c r="BG1327" s="19">
        <f t="shared" si="101"/>
        <v>0.98582007145177009</v>
      </c>
    </row>
    <row r="1328" spans="1:59">
      <c r="A1328" s="24">
        <v>1327</v>
      </c>
      <c r="B1328" s="31">
        <v>2012042</v>
      </c>
      <c r="C1328" s="32" t="s">
        <v>1326</v>
      </c>
      <c r="D1328" s="21">
        <v>5</v>
      </c>
      <c r="E1328" s="22">
        <v>6</v>
      </c>
      <c r="F1328" s="22">
        <v>11</v>
      </c>
      <c r="G1328" s="22">
        <v>19</v>
      </c>
      <c r="H1328" s="22">
        <v>24</v>
      </c>
      <c r="I1328" s="22">
        <v>28</v>
      </c>
      <c r="J1328" s="23">
        <v>16</v>
      </c>
      <c r="Q1328" s="33"/>
      <c r="R1328" s="33"/>
      <c r="S1328" s="33"/>
      <c r="T1328" s="33"/>
      <c r="U1328" s="33"/>
      <c r="V1328" s="33"/>
      <c r="X1328" s="34"/>
      <c r="Y1328" s="33"/>
      <c r="Z1328" s="33"/>
      <c r="AA1328" s="33"/>
      <c r="AB1328" s="33"/>
      <c r="AC1328" s="35"/>
      <c r="AD1328" s="33"/>
      <c r="AE1328" s="33"/>
      <c r="AF1328" s="33"/>
      <c r="AG1328" s="33"/>
      <c r="AH1328" s="33"/>
      <c r="AI1328" s="33"/>
      <c r="AJ1328" s="36"/>
      <c r="AK1328" s="10">
        <v>6</v>
      </c>
      <c r="AL1328" s="11">
        <v>9</v>
      </c>
      <c r="AM1328" s="11">
        <v>13</v>
      </c>
      <c r="AN1328" s="11">
        <v>15</v>
      </c>
      <c r="AO1328" s="11">
        <v>23</v>
      </c>
      <c r="AP1328" s="11">
        <v>21</v>
      </c>
      <c r="AQ1328" s="11">
        <v>21</v>
      </c>
      <c r="AR1328" s="11">
        <v>33</v>
      </c>
      <c r="AS1328" s="11">
        <v>27</v>
      </c>
      <c r="AT1328" s="11">
        <v>33</v>
      </c>
      <c r="AU1328" s="11">
        <v>41</v>
      </c>
      <c r="AV1328" s="11">
        <v>37</v>
      </c>
      <c r="AW1328" s="12">
        <v>48</v>
      </c>
      <c r="AX1328" s="13">
        <v>45</v>
      </c>
      <c r="AY1328" s="13">
        <v>42</v>
      </c>
      <c r="AZ1328" s="13">
        <v>39</v>
      </c>
      <c r="BA1328" s="13">
        <v>36</v>
      </c>
      <c r="BB1328" s="14">
        <v>53</v>
      </c>
      <c r="BC1328" s="19">
        <f t="shared" si="104"/>
        <v>42</v>
      </c>
      <c r="BD1328" s="55">
        <f t="shared" si="102"/>
        <v>1.0189671971419292</v>
      </c>
      <c r="BE1328" s="19">
        <f t="shared" si="103"/>
        <v>1.0025982461838259</v>
      </c>
      <c r="BF1328" s="19">
        <f t="shared" si="105"/>
        <v>0.97722637219876574</v>
      </c>
      <c r="BG1328" s="19">
        <f t="shared" si="101"/>
        <v>0.97968171484248134</v>
      </c>
    </row>
    <row r="1329" spans="1:59">
      <c r="A1329" s="24">
        <v>1328</v>
      </c>
      <c r="B1329" s="31">
        <v>2012043</v>
      </c>
      <c r="C1329" s="32" t="s">
        <v>1327</v>
      </c>
      <c r="D1329" s="21">
        <v>2</v>
      </c>
      <c r="E1329" s="22">
        <v>9</v>
      </c>
      <c r="F1329" s="22">
        <v>11</v>
      </c>
      <c r="G1329" s="22">
        <v>21</v>
      </c>
      <c r="H1329" s="22">
        <v>26</v>
      </c>
      <c r="I1329" s="22">
        <v>33</v>
      </c>
      <c r="J1329" s="23">
        <v>3</v>
      </c>
      <c r="Q1329" s="33"/>
      <c r="R1329" s="33"/>
      <c r="S1329" s="33"/>
      <c r="T1329" s="33"/>
      <c r="U1329" s="33"/>
      <c r="V1329" s="33"/>
      <c r="X1329" s="34"/>
      <c r="Y1329" s="33"/>
      <c r="Z1329" s="33"/>
      <c r="AA1329" s="33"/>
      <c r="AB1329" s="33"/>
      <c r="AC1329" s="35"/>
      <c r="AD1329" s="33"/>
      <c r="AE1329" s="33"/>
      <c r="AF1329" s="33"/>
      <c r="AG1329" s="33"/>
      <c r="AH1329" s="33"/>
      <c r="AI1329" s="33"/>
      <c r="AJ1329" s="36"/>
      <c r="AK1329" s="10">
        <v>6</v>
      </c>
      <c r="AL1329" s="11">
        <v>10</v>
      </c>
      <c r="AM1329" s="11">
        <v>12</v>
      </c>
      <c r="AN1329" s="11">
        <v>18</v>
      </c>
      <c r="AO1329" s="11">
        <v>18</v>
      </c>
      <c r="AP1329" s="11">
        <v>14</v>
      </c>
      <c r="AQ1329" s="11">
        <v>21</v>
      </c>
      <c r="AR1329" s="11">
        <v>22</v>
      </c>
      <c r="AS1329" s="11">
        <v>25</v>
      </c>
      <c r="AT1329" s="11">
        <v>42</v>
      </c>
      <c r="AU1329" s="11">
        <v>37</v>
      </c>
      <c r="AV1329" s="11">
        <v>46</v>
      </c>
      <c r="AW1329" s="12">
        <v>42</v>
      </c>
      <c r="AX1329" s="13">
        <v>38</v>
      </c>
      <c r="AY1329" s="13">
        <v>51</v>
      </c>
      <c r="AZ1329" s="13">
        <v>48</v>
      </c>
      <c r="BA1329" s="13">
        <v>45</v>
      </c>
      <c r="BB1329" s="14">
        <v>42</v>
      </c>
      <c r="BC1329" s="19">
        <f t="shared" si="104"/>
        <v>51</v>
      </c>
      <c r="BD1329" s="55">
        <f t="shared" si="102"/>
        <v>0.96986034426761936</v>
      </c>
      <c r="BE1329" s="19">
        <f t="shared" si="103"/>
        <v>1.0128288405326404</v>
      </c>
      <c r="BF1329" s="19">
        <f t="shared" si="105"/>
        <v>0.98377395258200706</v>
      </c>
      <c r="BG1329" s="19">
        <f t="shared" si="101"/>
        <v>0.97272491068528744</v>
      </c>
    </row>
    <row r="1330" spans="1:59">
      <c r="A1330" s="24">
        <v>1329</v>
      </c>
      <c r="B1330" s="31">
        <v>2012044</v>
      </c>
      <c r="C1330" s="32" t="s">
        <v>1328</v>
      </c>
      <c r="D1330" s="21">
        <v>6</v>
      </c>
      <c r="E1330" s="22">
        <v>9</v>
      </c>
      <c r="F1330" s="22">
        <v>10</v>
      </c>
      <c r="G1330" s="22">
        <v>14</v>
      </c>
      <c r="H1330" s="22">
        <v>22</v>
      </c>
      <c r="I1330" s="22">
        <v>25</v>
      </c>
      <c r="J1330" s="23">
        <v>3</v>
      </c>
      <c r="Q1330" s="33"/>
      <c r="R1330" s="33"/>
      <c r="S1330" s="33"/>
      <c r="T1330" s="33"/>
      <c r="U1330" s="33"/>
      <c r="V1330" s="33"/>
      <c r="X1330" s="34"/>
      <c r="Y1330" s="33"/>
      <c r="Z1330" s="33"/>
      <c r="AA1330" s="33"/>
      <c r="AB1330" s="33"/>
      <c r="AC1330" s="35"/>
      <c r="AD1330" s="33"/>
      <c r="AE1330" s="33"/>
      <c r="AF1330" s="33"/>
      <c r="AG1330" s="33"/>
      <c r="AH1330" s="33"/>
      <c r="AI1330" s="33"/>
      <c r="AJ1330" s="36"/>
      <c r="AK1330" s="10">
        <v>5</v>
      </c>
      <c r="AL1330" s="11">
        <v>10</v>
      </c>
      <c r="AM1330" s="11">
        <v>11</v>
      </c>
      <c r="AN1330" s="11">
        <v>14</v>
      </c>
      <c r="AO1330" s="11">
        <v>16</v>
      </c>
      <c r="AP1330" s="11">
        <v>22</v>
      </c>
      <c r="AQ1330" s="11">
        <v>23</v>
      </c>
      <c r="AR1330" s="11">
        <v>26</v>
      </c>
      <c r="AS1330" s="11">
        <v>31</v>
      </c>
      <c r="AT1330" s="11">
        <v>38</v>
      </c>
      <c r="AU1330" s="11">
        <v>47</v>
      </c>
      <c r="AV1330" s="11">
        <v>44</v>
      </c>
      <c r="AW1330" s="12">
        <v>56</v>
      </c>
      <c r="AX1330" s="13">
        <v>54</v>
      </c>
      <c r="AY1330" s="13">
        <v>52</v>
      </c>
      <c r="AZ1330" s="13">
        <v>50</v>
      </c>
      <c r="BA1330" s="13">
        <v>48</v>
      </c>
      <c r="BB1330" s="14">
        <v>46</v>
      </c>
      <c r="BC1330" s="19">
        <f t="shared" si="104"/>
        <v>52</v>
      </c>
      <c r="BD1330" s="55">
        <f t="shared" si="102"/>
        <v>1.0271516726209808</v>
      </c>
      <c r="BE1330" s="19">
        <f t="shared" si="103"/>
        <v>1.0169210782721663</v>
      </c>
      <c r="BF1330" s="19">
        <f t="shared" si="105"/>
        <v>0.99113998051315355</v>
      </c>
      <c r="BG1330" s="19">
        <f t="shared" si="101"/>
        <v>0.9784540435206236</v>
      </c>
    </row>
    <row r="1331" spans="1:59">
      <c r="A1331" s="24">
        <v>1330</v>
      </c>
      <c r="B1331" s="31">
        <v>2012045</v>
      </c>
      <c r="C1331" s="32" t="s">
        <v>1329</v>
      </c>
      <c r="D1331" s="21">
        <v>8</v>
      </c>
      <c r="E1331" s="22">
        <v>11</v>
      </c>
      <c r="F1331" s="22">
        <v>20</v>
      </c>
      <c r="G1331" s="22">
        <v>21</v>
      </c>
      <c r="H1331" s="22">
        <v>27</v>
      </c>
      <c r="I1331" s="22">
        <v>30</v>
      </c>
      <c r="J1331" s="23">
        <v>9</v>
      </c>
      <c r="Q1331" s="33"/>
      <c r="R1331" s="33"/>
      <c r="S1331" s="33"/>
      <c r="T1331" s="33"/>
      <c r="U1331" s="33"/>
      <c r="V1331" s="33"/>
      <c r="X1331" s="34"/>
      <c r="Y1331" s="33"/>
      <c r="Z1331" s="33"/>
      <c r="AA1331" s="33"/>
      <c r="AB1331" s="33"/>
      <c r="AC1331" s="35"/>
      <c r="AD1331" s="33"/>
      <c r="AE1331" s="33"/>
      <c r="AF1331" s="33"/>
      <c r="AG1331" s="33"/>
      <c r="AH1331" s="33"/>
      <c r="AI1331" s="33"/>
      <c r="AJ1331" s="36"/>
      <c r="AK1331" s="10">
        <v>6</v>
      </c>
      <c r="AL1331" s="11">
        <v>9</v>
      </c>
      <c r="AM1331" s="11">
        <v>7</v>
      </c>
      <c r="AN1331" s="11">
        <v>15</v>
      </c>
      <c r="AO1331" s="11">
        <v>19</v>
      </c>
      <c r="AP1331" s="11">
        <v>21</v>
      </c>
      <c r="AQ1331" s="11">
        <v>18</v>
      </c>
      <c r="AR1331" s="11">
        <v>17</v>
      </c>
      <c r="AS1331" s="11">
        <v>40</v>
      </c>
      <c r="AT1331" s="11">
        <v>45</v>
      </c>
      <c r="AU1331" s="11">
        <v>39</v>
      </c>
      <c r="AV1331" s="11">
        <v>47</v>
      </c>
      <c r="AW1331" s="12">
        <v>42</v>
      </c>
      <c r="AX1331" s="13">
        <v>53</v>
      </c>
      <c r="AY1331" s="13">
        <v>49</v>
      </c>
      <c r="AZ1331" s="13">
        <v>45</v>
      </c>
      <c r="BA1331" s="13">
        <v>41</v>
      </c>
      <c r="BB1331" s="14">
        <v>37</v>
      </c>
      <c r="BC1331" s="19">
        <f t="shared" si="104"/>
        <v>49</v>
      </c>
      <c r="BD1331" s="55">
        <f t="shared" si="102"/>
        <v>1.0353361481000325</v>
      </c>
      <c r="BE1331" s="19">
        <f t="shared" si="103"/>
        <v>1.0107827216628775</v>
      </c>
      <c r="BF1331" s="19">
        <f t="shared" si="105"/>
        <v>0.99686911334848971</v>
      </c>
      <c r="BG1331" s="19">
        <f t="shared" si="101"/>
        <v>0.97927249106852876</v>
      </c>
    </row>
    <row r="1332" spans="1:59">
      <c r="A1332" s="24">
        <v>1331</v>
      </c>
      <c r="B1332" s="31">
        <v>2012046</v>
      </c>
      <c r="C1332" s="32" t="s">
        <v>1330</v>
      </c>
      <c r="D1332" s="21">
        <v>4</v>
      </c>
      <c r="E1332" s="22">
        <v>12</v>
      </c>
      <c r="F1332" s="22">
        <v>19</v>
      </c>
      <c r="G1332" s="22">
        <v>20</v>
      </c>
      <c r="H1332" s="22">
        <v>23</v>
      </c>
      <c r="I1332" s="22">
        <v>33</v>
      </c>
      <c r="J1332" s="23">
        <v>6</v>
      </c>
      <c r="Q1332" s="33"/>
      <c r="R1332" s="33"/>
      <c r="S1332" s="33"/>
      <c r="T1332" s="33"/>
      <c r="U1332" s="33"/>
      <c r="V1332" s="33"/>
      <c r="X1332" s="34"/>
      <c r="Y1332" s="33"/>
      <c r="Z1332" s="33"/>
      <c r="AA1332" s="33"/>
      <c r="AB1332" s="33"/>
      <c r="AC1332" s="35"/>
      <c r="AD1332" s="33"/>
      <c r="AE1332" s="33"/>
      <c r="AF1332" s="33"/>
      <c r="AG1332" s="33"/>
      <c r="AH1332" s="33"/>
      <c r="AI1332" s="33"/>
      <c r="AJ1332" s="36"/>
      <c r="AK1332" s="10">
        <v>6</v>
      </c>
      <c r="AL1332" s="11">
        <v>7</v>
      </c>
      <c r="AM1332" s="11">
        <v>16</v>
      </c>
      <c r="AN1332" s="11">
        <v>15</v>
      </c>
      <c r="AO1332" s="11">
        <v>27</v>
      </c>
      <c r="AP1332" s="11">
        <v>23</v>
      </c>
      <c r="AQ1332" s="11">
        <v>21</v>
      </c>
      <c r="AR1332" s="11">
        <v>21</v>
      </c>
      <c r="AS1332" s="11">
        <v>23</v>
      </c>
      <c r="AT1332" s="11">
        <v>39</v>
      </c>
      <c r="AU1332" s="11">
        <v>46</v>
      </c>
      <c r="AV1332" s="11">
        <v>41</v>
      </c>
      <c r="AW1332" s="12">
        <v>36</v>
      </c>
      <c r="AX1332" s="13">
        <v>31</v>
      </c>
      <c r="AY1332" s="13">
        <v>43</v>
      </c>
      <c r="AZ1332" s="13">
        <v>39</v>
      </c>
      <c r="BA1332" s="13">
        <v>35</v>
      </c>
      <c r="BB1332" s="14">
        <v>51</v>
      </c>
      <c r="BC1332" s="19">
        <f t="shared" si="104"/>
        <v>43</v>
      </c>
      <c r="BD1332" s="55">
        <f t="shared" si="102"/>
        <v>0.96986034426761936</v>
      </c>
      <c r="BE1332" s="19">
        <f t="shared" si="103"/>
        <v>1.0210133160116921</v>
      </c>
      <c r="BF1332" s="19">
        <f t="shared" si="105"/>
        <v>0.99032153296524839</v>
      </c>
      <c r="BG1332" s="19">
        <f t="shared" ref="BG1332:BG1395" si="106">IF($B1332="","",SUM($BC1283:$BC1332)/50/$BM$3)</f>
        <v>0.97968171484248134</v>
      </c>
    </row>
    <row r="1333" spans="1:59">
      <c r="A1333" s="24">
        <v>1332</v>
      </c>
      <c r="B1333" s="31">
        <v>2012047</v>
      </c>
      <c r="C1333" s="32" t="s">
        <v>1331</v>
      </c>
      <c r="D1333" s="21">
        <v>6</v>
      </c>
      <c r="E1333" s="22">
        <v>7</v>
      </c>
      <c r="F1333" s="22">
        <v>11</v>
      </c>
      <c r="G1333" s="22">
        <v>16</v>
      </c>
      <c r="H1333" s="22">
        <v>32</v>
      </c>
      <c r="I1333" s="22">
        <v>33</v>
      </c>
      <c r="J1333" s="23">
        <v>11</v>
      </c>
      <c r="Q1333" s="33"/>
      <c r="R1333" s="33"/>
      <c r="S1333" s="33"/>
      <c r="T1333" s="33"/>
      <c r="U1333" s="33"/>
      <c r="V1333" s="33"/>
      <c r="X1333" s="34"/>
      <c r="Y1333" s="33"/>
      <c r="Z1333" s="33"/>
      <c r="AA1333" s="33"/>
      <c r="AB1333" s="33"/>
      <c r="AC1333" s="35"/>
      <c r="AD1333" s="33"/>
      <c r="AE1333" s="33"/>
      <c r="AF1333" s="33"/>
      <c r="AG1333" s="33"/>
      <c r="AH1333" s="33"/>
      <c r="AI1333" s="33"/>
      <c r="AJ1333" s="36"/>
      <c r="AK1333" s="10">
        <v>6</v>
      </c>
      <c r="AL1333" s="11">
        <v>9</v>
      </c>
      <c r="AM1333" s="11">
        <v>10</v>
      </c>
      <c r="AN1333" s="11">
        <v>15</v>
      </c>
      <c r="AO1333" s="11">
        <v>21</v>
      </c>
      <c r="AP1333" s="11">
        <v>17</v>
      </c>
      <c r="AQ1333" s="11">
        <v>33</v>
      </c>
      <c r="AR1333" s="11">
        <v>25</v>
      </c>
      <c r="AS1333" s="11">
        <v>28</v>
      </c>
      <c r="AT1333" s="11">
        <v>45</v>
      </c>
      <c r="AU1333" s="11">
        <v>40</v>
      </c>
      <c r="AV1333" s="11">
        <v>35</v>
      </c>
      <c r="AW1333" s="12">
        <v>30</v>
      </c>
      <c r="AX1333" s="13">
        <v>25</v>
      </c>
      <c r="AY1333" s="13">
        <v>71</v>
      </c>
      <c r="AZ1333" s="13">
        <v>69</v>
      </c>
      <c r="BA1333" s="13">
        <v>67</v>
      </c>
      <c r="BB1333" s="14">
        <v>65</v>
      </c>
      <c r="BC1333" s="19">
        <f t="shared" si="104"/>
        <v>71</v>
      </c>
      <c r="BD1333" s="55">
        <f t="shared" si="102"/>
        <v>1.0885352387138683</v>
      </c>
      <c r="BE1333" s="19">
        <f t="shared" si="103"/>
        <v>1.0537512179278987</v>
      </c>
      <c r="BF1333" s="19">
        <f t="shared" si="105"/>
        <v>1.0075089314712569</v>
      </c>
      <c r="BG1333" s="19">
        <f t="shared" si="106"/>
        <v>0.98418317635595975</v>
      </c>
    </row>
    <row r="1334" spans="1:59">
      <c r="A1334" s="24">
        <v>1333</v>
      </c>
      <c r="B1334" s="31">
        <v>2012048</v>
      </c>
      <c r="C1334" s="32" t="s">
        <v>1332</v>
      </c>
      <c r="D1334" s="21">
        <v>1</v>
      </c>
      <c r="E1334" s="22">
        <v>5</v>
      </c>
      <c r="F1334" s="22">
        <v>14</v>
      </c>
      <c r="G1334" s="22">
        <v>22</v>
      </c>
      <c r="H1334" s="22">
        <v>24</v>
      </c>
      <c r="I1334" s="22">
        <v>30</v>
      </c>
      <c r="J1334" s="23">
        <v>10</v>
      </c>
      <c r="Q1334" s="33"/>
      <c r="R1334" s="33"/>
      <c r="S1334" s="33"/>
      <c r="T1334" s="33"/>
      <c r="U1334" s="33"/>
      <c r="V1334" s="33"/>
      <c r="X1334" s="34"/>
      <c r="Y1334" s="33"/>
      <c r="Z1334" s="33"/>
      <c r="AA1334" s="33"/>
      <c r="AB1334" s="33"/>
      <c r="AC1334" s="35"/>
      <c r="AD1334" s="33"/>
      <c r="AE1334" s="33"/>
      <c r="AF1334" s="33"/>
      <c r="AG1334" s="33"/>
      <c r="AH1334" s="33"/>
      <c r="AI1334" s="33"/>
      <c r="AJ1334" s="36"/>
      <c r="AK1334" s="10">
        <v>6</v>
      </c>
      <c r="AL1334" s="11">
        <v>8</v>
      </c>
      <c r="AM1334" s="11">
        <v>11</v>
      </c>
      <c r="AN1334" s="11">
        <v>12</v>
      </c>
      <c r="AO1334" s="11">
        <v>12</v>
      </c>
      <c r="AP1334" s="11">
        <v>24</v>
      </c>
      <c r="AQ1334" s="11">
        <v>24</v>
      </c>
      <c r="AR1334" s="11">
        <v>16</v>
      </c>
      <c r="AS1334" s="11">
        <v>19</v>
      </c>
      <c r="AT1334" s="11">
        <v>24</v>
      </c>
      <c r="AU1334" s="11">
        <v>31</v>
      </c>
      <c r="AV1334" s="11">
        <v>26</v>
      </c>
      <c r="AW1334" s="12">
        <v>36</v>
      </c>
      <c r="AX1334" s="13">
        <v>48</v>
      </c>
      <c r="AY1334" s="13">
        <v>45</v>
      </c>
      <c r="AZ1334" s="13">
        <v>42</v>
      </c>
      <c r="BA1334" s="13">
        <v>39</v>
      </c>
      <c r="BB1334" s="14">
        <v>36</v>
      </c>
      <c r="BC1334" s="19">
        <f t="shared" si="104"/>
        <v>45</v>
      </c>
      <c r="BD1334" s="55">
        <f t="shared" si="102"/>
        <v>1.0639818122767133</v>
      </c>
      <c r="BE1334" s="19">
        <f t="shared" si="103"/>
        <v>1.0169210782721663</v>
      </c>
      <c r="BF1334" s="19">
        <f t="shared" si="105"/>
        <v>0.99686911334848971</v>
      </c>
      <c r="BG1334" s="19">
        <f t="shared" si="106"/>
        <v>0.97558947710295552</v>
      </c>
    </row>
    <row r="1335" spans="1:59">
      <c r="A1335" s="24">
        <v>1334</v>
      </c>
      <c r="B1335" s="31">
        <v>2012049</v>
      </c>
      <c r="C1335" s="32" t="s">
        <v>1333</v>
      </c>
      <c r="D1335" s="21">
        <v>4</v>
      </c>
      <c r="E1335" s="22">
        <v>12</v>
      </c>
      <c r="F1335" s="22">
        <v>13</v>
      </c>
      <c r="G1335" s="22">
        <v>19</v>
      </c>
      <c r="H1335" s="22">
        <v>20</v>
      </c>
      <c r="I1335" s="22">
        <v>32</v>
      </c>
      <c r="J1335" s="23">
        <v>2</v>
      </c>
      <c r="Q1335" s="33"/>
      <c r="R1335" s="33"/>
      <c r="S1335" s="33"/>
      <c r="T1335" s="33"/>
      <c r="U1335" s="33"/>
      <c r="V1335" s="33"/>
      <c r="X1335" s="34"/>
      <c r="Y1335" s="33"/>
      <c r="Z1335" s="33"/>
      <c r="AA1335" s="33"/>
      <c r="AB1335" s="33"/>
      <c r="AC1335" s="35"/>
      <c r="AD1335" s="33"/>
      <c r="AE1335" s="33"/>
      <c r="AF1335" s="33"/>
      <c r="AG1335" s="33"/>
      <c r="AH1335" s="33"/>
      <c r="AI1335" s="33"/>
      <c r="AJ1335" s="36"/>
      <c r="AK1335" s="10">
        <v>7</v>
      </c>
      <c r="AL1335" s="11">
        <v>4</v>
      </c>
      <c r="AM1335" s="11">
        <v>15</v>
      </c>
      <c r="AN1335" s="11">
        <v>10</v>
      </c>
      <c r="AO1335" s="11">
        <v>30</v>
      </c>
      <c r="AP1335" s="11">
        <v>20</v>
      </c>
      <c r="AQ1335" s="11">
        <v>19</v>
      </c>
      <c r="AR1335" s="11">
        <v>20</v>
      </c>
      <c r="AS1335" s="11">
        <v>34</v>
      </c>
      <c r="AT1335" s="11">
        <v>28</v>
      </c>
      <c r="AU1335" s="11">
        <v>35</v>
      </c>
      <c r="AV1335" s="11">
        <v>44</v>
      </c>
      <c r="AW1335" s="12">
        <v>40</v>
      </c>
      <c r="AX1335" s="13">
        <v>36</v>
      </c>
      <c r="AY1335" s="13">
        <v>49</v>
      </c>
      <c r="AZ1335" s="13">
        <v>46</v>
      </c>
      <c r="BA1335" s="13">
        <v>43</v>
      </c>
      <c r="BB1335" s="14">
        <v>60</v>
      </c>
      <c r="BC1335" s="19">
        <f t="shared" si="104"/>
        <v>49</v>
      </c>
      <c r="BD1335" s="55">
        <f t="shared" si="102"/>
        <v>1.0517050990581358</v>
      </c>
      <c r="BE1335" s="19">
        <f t="shared" si="103"/>
        <v>1.0394283858395583</v>
      </c>
      <c r="BF1335" s="19">
        <f t="shared" si="105"/>
        <v>1.003416693731731</v>
      </c>
      <c r="BG1335" s="19">
        <f t="shared" si="106"/>
        <v>0.97518025332900282</v>
      </c>
    </row>
    <row r="1336" spans="1:59">
      <c r="A1336" s="24">
        <v>1335</v>
      </c>
      <c r="B1336" s="31">
        <v>2012050</v>
      </c>
      <c r="C1336" s="32" t="s">
        <v>1334</v>
      </c>
      <c r="D1336" s="21">
        <v>7</v>
      </c>
      <c r="E1336" s="22">
        <v>13</v>
      </c>
      <c r="F1336" s="22">
        <v>15</v>
      </c>
      <c r="G1336" s="22">
        <v>17</v>
      </c>
      <c r="H1336" s="22">
        <v>19</v>
      </c>
      <c r="I1336" s="22">
        <v>24</v>
      </c>
      <c r="J1336" s="23">
        <v>11</v>
      </c>
      <c r="Q1336" s="33"/>
      <c r="R1336" s="33"/>
      <c r="S1336" s="33"/>
      <c r="T1336" s="33"/>
      <c r="U1336" s="33"/>
      <c r="V1336" s="33"/>
      <c r="X1336" s="34"/>
      <c r="Y1336" s="33"/>
      <c r="Z1336" s="33"/>
      <c r="AA1336" s="33"/>
      <c r="AB1336" s="33"/>
      <c r="AC1336" s="35"/>
      <c r="AD1336" s="33"/>
      <c r="AE1336" s="33"/>
      <c r="AF1336" s="33"/>
      <c r="AG1336" s="33"/>
      <c r="AH1336" s="33"/>
      <c r="AI1336" s="33"/>
      <c r="AJ1336" s="36"/>
      <c r="AK1336" s="10">
        <v>5</v>
      </c>
      <c r="AL1336" s="11">
        <v>11</v>
      </c>
      <c r="AM1336" s="11">
        <v>15</v>
      </c>
      <c r="AN1336" s="11">
        <v>11</v>
      </c>
      <c r="AO1336" s="11">
        <v>18</v>
      </c>
      <c r="AP1336" s="11">
        <v>23</v>
      </c>
      <c r="AQ1336" s="11">
        <v>32</v>
      </c>
      <c r="AR1336" s="11">
        <v>35</v>
      </c>
      <c r="AS1336" s="11">
        <v>29</v>
      </c>
      <c r="AT1336" s="11">
        <v>23</v>
      </c>
      <c r="AU1336" s="11">
        <v>30</v>
      </c>
      <c r="AV1336" s="11">
        <v>39</v>
      </c>
      <c r="AW1336" s="12">
        <v>35</v>
      </c>
      <c r="AX1336" s="13">
        <v>47</v>
      </c>
      <c r="AY1336" s="13">
        <v>44</v>
      </c>
      <c r="AZ1336" s="13">
        <v>59</v>
      </c>
      <c r="BA1336" s="13">
        <v>57</v>
      </c>
      <c r="BB1336" s="14">
        <v>75</v>
      </c>
      <c r="BC1336" s="19">
        <f t="shared" si="104"/>
        <v>44</v>
      </c>
      <c r="BD1336" s="55">
        <f t="shared" si="102"/>
        <v>1.0312439103605067</v>
      </c>
      <c r="BE1336" s="19">
        <f t="shared" si="103"/>
        <v>1.0332900292302696</v>
      </c>
      <c r="BF1336" s="19">
        <f t="shared" si="105"/>
        <v>1.008327379019162</v>
      </c>
      <c r="BG1336" s="19">
        <f t="shared" si="106"/>
        <v>0.97558947710295552</v>
      </c>
    </row>
    <row r="1337" spans="1:59">
      <c r="A1337" s="24">
        <v>1336</v>
      </c>
      <c r="B1337" s="31">
        <v>2012051</v>
      </c>
      <c r="C1337" s="32" t="s">
        <v>1335</v>
      </c>
      <c r="D1337" s="21">
        <v>2</v>
      </c>
      <c r="E1337" s="22">
        <v>12</v>
      </c>
      <c r="F1337" s="22">
        <v>14</v>
      </c>
      <c r="G1337" s="22">
        <v>17</v>
      </c>
      <c r="H1337" s="22">
        <v>30</v>
      </c>
      <c r="I1337" s="22">
        <v>31</v>
      </c>
      <c r="J1337" s="23">
        <v>9</v>
      </c>
      <c r="Q1337" s="33"/>
      <c r="R1337" s="33"/>
      <c r="S1337" s="33"/>
      <c r="T1337" s="33"/>
      <c r="U1337" s="33"/>
      <c r="V1337" s="33"/>
      <c r="X1337" s="34"/>
      <c r="Y1337" s="33"/>
      <c r="Z1337" s="33"/>
      <c r="AA1337" s="33"/>
      <c r="AB1337" s="33"/>
      <c r="AC1337" s="35"/>
      <c r="AD1337" s="33"/>
      <c r="AE1337" s="33"/>
      <c r="AF1337" s="33"/>
      <c r="AG1337" s="33"/>
      <c r="AH1337" s="33"/>
      <c r="AI1337" s="33"/>
      <c r="AJ1337" s="36"/>
      <c r="AK1337" s="10">
        <v>7</v>
      </c>
      <c r="AL1337" s="11">
        <v>10</v>
      </c>
      <c r="AM1337" s="11">
        <v>11</v>
      </c>
      <c r="AN1337" s="11">
        <v>10</v>
      </c>
      <c r="AO1337" s="11">
        <v>15</v>
      </c>
      <c r="AP1337" s="11">
        <v>26</v>
      </c>
      <c r="AQ1337" s="11">
        <v>25</v>
      </c>
      <c r="AR1337" s="11">
        <v>16</v>
      </c>
      <c r="AS1337" s="11">
        <v>29</v>
      </c>
      <c r="AT1337" s="11">
        <v>22</v>
      </c>
      <c r="AU1337" s="11">
        <v>28</v>
      </c>
      <c r="AV1337" s="11">
        <v>22</v>
      </c>
      <c r="AW1337" s="12">
        <v>31</v>
      </c>
      <c r="AX1337" s="13">
        <v>58</v>
      </c>
      <c r="AY1337" s="13">
        <v>55</v>
      </c>
      <c r="AZ1337" s="13">
        <v>70</v>
      </c>
      <c r="BA1337" s="13">
        <v>68</v>
      </c>
      <c r="BB1337" s="14">
        <v>66</v>
      </c>
      <c r="BC1337" s="19">
        <f t="shared" si="104"/>
        <v>55</v>
      </c>
      <c r="BD1337" s="55">
        <f t="shared" si="102"/>
        <v>1.0803507632348164</v>
      </c>
      <c r="BE1337" s="19">
        <f t="shared" si="103"/>
        <v>1.0251055537512179</v>
      </c>
      <c r="BF1337" s="19">
        <f t="shared" si="105"/>
        <v>1.013238064306593</v>
      </c>
      <c r="BG1337" s="19">
        <f t="shared" si="106"/>
        <v>0.98418317635595975</v>
      </c>
    </row>
    <row r="1338" spans="1:59">
      <c r="A1338" s="24">
        <v>1337</v>
      </c>
      <c r="B1338" s="31">
        <v>2012052</v>
      </c>
      <c r="C1338" s="32" t="s">
        <v>1336</v>
      </c>
      <c r="D1338" s="21">
        <v>2</v>
      </c>
      <c r="E1338" s="22">
        <v>3</v>
      </c>
      <c r="F1338" s="22">
        <v>5</v>
      </c>
      <c r="G1338" s="22">
        <v>6</v>
      </c>
      <c r="H1338" s="22">
        <v>20</v>
      </c>
      <c r="I1338" s="22">
        <v>24</v>
      </c>
      <c r="J1338" s="23">
        <v>4</v>
      </c>
      <c r="Q1338" s="33"/>
      <c r="R1338" s="33"/>
      <c r="S1338" s="33"/>
      <c r="T1338" s="33"/>
      <c r="U1338" s="33"/>
      <c r="V1338" s="33"/>
      <c r="X1338" s="34"/>
      <c r="Y1338" s="33"/>
      <c r="Z1338" s="33"/>
      <c r="AA1338" s="33"/>
      <c r="AB1338" s="33"/>
      <c r="AC1338" s="35"/>
      <c r="AD1338" s="33"/>
      <c r="AE1338" s="33"/>
      <c r="AF1338" s="33"/>
      <c r="AG1338" s="33"/>
      <c r="AH1338" s="33"/>
      <c r="AI1338" s="33"/>
      <c r="AJ1338" s="36"/>
      <c r="AK1338" s="10">
        <v>6</v>
      </c>
      <c r="AL1338" s="11">
        <v>8</v>
      </c>
      <c r="AM1338" s="11">
        <v>10</v>
      </c>
      <c r="AN1338" s="11">
        <v>12</v>
      </c>
      <c r="AO1338" s="11">
        <v>25</v>
      </c>
      <c r="AP1338" s="11">
        <v>20</v>
      </c>
      <c r="AQ1338" s="11">
        <v>24</v>
      </c>
      <c r="AR1338" s="11">
        <v>20</v>
      </c>
      <c r="AS1338" s="11">
        <v>27</v>
      </c>
      <c r="AT1338" s="11">
        <v>24</v>
      </c>
      <c r="AU1338" s="11">
        <v>34</v>
      </c>
      <c r="AV1338" s="11">
        <v>32</v>
      </c>
      <c r="AW1338" s="12">
        <v>30</v>
      </c>
      <c r="AX1338" s="13">
        <v>28</v>
      </c>
      <c r="AY1338" s="13">
        <v>26</v>
      </c>
      <c r="AZ1338" s="13">
        <v>24</v>
      </c>
      <c r="BA1338" s="13">
        <v>22</v>
      </c>
      <c r="BB1338" s="14">
        <v>20</v>
      </c>
      <c r="BC1338" s="19">
        <f t="shared" si="104"/>
        <v>26</v>
      </c>
      <c r="BD1338" s="55">
        <f t="shared" si="102"/>
        <v>0.89620006495615456</v>
      </c>
      <c r="BE1338" s="19">
        <f t="shared" si="103"/>
        <v>0.99236765183501141</v>
      </c>
      <c r="BF1338" s="19">
        <f t="shared" si="105"/>
        <v>0.98541084767781739</v>
      </c>
      <c r="BG1338" s="19">
        <f t="shared" si="106"/>
        <v>0.9759987008769081</v>
      </c>
    </row>
    <row r="1339" spans="1:59">
      <c r="A1339" s="24">
        <v>1338</v>
      </c>
      <c r="B1339" s="31">
        <v>2012053</v>
      </c>
      <c r="C1339" s="32" t="s">
        <v>1337</v>
      </c>
      <c r="D1339" s="21">
        <v>4</v>
      </c>
      <c r="E1339" s="22">
        <v>15</v>
      </c>
      <c r="F1339" s="22">
        <v>22</v>
      </c>
      <c r="G1339" s="22">
        <v>25</v>
      </c>
      <c r="H1339" s="22">
        <v>27</v>
      </c>
      <c r="I1339" s="22">
        <v>33</v>
      </c>
      <c r="J1339" s="23">
        <v>4</v>
      </c>
      <c r="Q1339" s="33"/>
      <c r="R1339" s="33"/>
      <c r="S1339" s="33"/>
      <c r="T1339" s="33"/>
      <c r="U1339" s="33"/>
      <c r="V1339" s="33"/>
      <c r="X1339" s="34"/>
      <c r="Y1339" s="33"/>
      <c r="Z1339" s="33"/>
      <c r="AA1339" s="33"/>
      <c r="AB1339" s="33"/>
      <c r="AC1339" s="35"/>
      <c r="AD1339" s="33"/>
      <c r="AE1339" s="33"/>
      <c r="AF1339" s="33"/>
      <c r="AG1339" s="33"/>
      <c r="AH1339" s="33"/>
      <c r="AI1339" s="33"/>
      <c r="AJ1339" s="36"/>
      <c r="AK1339" s="10">
        <v>3</v>
      </c>
      <c r="AL1339" s="11">
        <v>10</v>
      </c>
      <c r="AM1339" s="11">
        <v>11</v>
      </c>
      <c r="AN1339" s="11">
        <v>18</v>
      </c>
      <c r="AO1339" s="11">
        <v>21</v>
      </c>
      <c r="AP1339" s="11">
        <v>22</v>
      </c>
      <c r="AQ1339" s="11">
        <v>27</v>
      </c>
      <c r="AR1339" s="11">
        <v>26</v>
      </c>
      <c r="AS1339" s="11">
        <v>16</v>
      </c>
      <c r="AT1339" s="11">
        <v>30</v>
      </c>
      <c r="AU1339" s="11">
        <v>35</v>
      </c>
      <c r="AV1339" s="11">
        <v>42</v>
      </c>
      <c r="AW1339" s="12">
        <v>36</v>
      </c>
      <c r="AX1339" s="13">
        <v>46</v>
      </c>
      <c r="AY1339" s="13">
        <v>58</v>
      </c>
      <c r="AZ1339" s="13">
        <v>54</v>
      </c>
      <c r="BA1339" s="13">
        <v>50</v>
      </c>
      <c r="BB1339" s="14">
        <v>46</v>
      </c>
      <c r="BC1339" s="19">
        <f t="shared" si="104"/>
        <v>58</v>
      </c>
      <c r="BD1339" s="55">
        <f t="shared" si="102"/>
        <v>0.94939915556999022</v>
      </c>
      <c r="BE1339" s="19">
        <f t="shared" si="103"/>
        <v>1.0066904839233517</v>
      </c>
      <c r="BF1339" s="19">
        <f t="shared" si="105"/>
        <v>0.98704774277362783</v>
      </c>
      <c r="BG1339" s="19">
        <f t="shared" si="106"/>
        <v>0.97927249106852876</v>
      </c>
    </row>
    <row r="1340" spans="1:59">
      <c r="A1340" s="24">
        <v>1339</v>
      </c>
      <c r="B1340" s="31">
        <v>2012054</v>
      </c>
      <c r="C1340" s="32" t="s">
        <v>1338</v>
      </c>
      <c r="D1340" s="21">
        <v>6</v>
      </c>
      <c r="E1340" s="22">
        <v>14</v>
      </c>
      <c r="F1340" s="22">
        <v>18</v>
      </c>
      <c r="G1340" s="22">
        <v>20</v>
      </c>
      <c r="H1340" s="22">
        <v>30</v>
      </c>
      <c r="I1340" s="22">
        <v>33</v>
      </c>
      <c r="J1340" s="23">
        <v>14</v>
      </c>
      <c r="Q1340" s="33"/>
      <c r="R1340" s="33"/>
      <c r="S1340" s="33"/>
      <c r="T1340" s="33"/>
      <c r="U1340" s="33"/>
      <c r="V1340" s="33"/>
      <c r="X1340" s="34"/>
      <c r="Y1340" s="33"/>
      <c r="Z1340" s="33"/>
      <c r="AA1340" s="33"/>
      <c r="AB1340" s="33"/>
      <c r="AC1340" s="35"/>
      <c r="AD1340" s="33"/>
      <c r="AE1340" s="33"/>
      <c r="AF1340" s="33"/>
      <c r="AG1340" s="33"/>
      <c r="AH1340" s="33"/>
      <c r="AI1340" s="33"/>
      <c r="AJ1340" s="36"/>
      <c r="AK1340" s="10">
        <v>4</v>
      </c>
      <c r="AL1340" s="11">
        <v>9</v>
      </c>
      <c r="AM1340" s="11">
        <v>11</v>
      </c>
      <c r="AN1340" s="11">
        <v>7</v>
      </c>
      <c r="AO1340" s="11">
        <v>23</v>
      </c>
      <c r="AP1340" s="11">
        <v>25</v>
      </c>
      <c r="AQ1340" s="11">
        <v>22</v>
      </c>
      <c r="AR1340" s="11">
        <v>21</v>
      </c>
      <c r="AS1340" s="11">
        <v>33</v>
      </c>
      <c r="AT1340" s="11">
        <v>37</v>
      </c>
      <c r="AU1340" s="11">
        <v>30</v>
      </c>
      <c r="AV1340" s="11">
        <v>23</v>
      </c>
      <c r="AW1340" s="12">
        <v>31</v>
      </c>
      <c r="AX1340" s="13">
        <v>41</v>
      </c>
      <c r="AY1340" s="13">
        <v>53</v>
      </c>
      <c r="AZ1340" s="13">
        <v>49</v>
      </c>
      <c r="BA1340" s="13">
        <v>64</v>
      </c>
      <c r="BB1340" s="14">
        <v>61</v>
      </c>
      <c r="BC1340" s="19">
        <f t="shared" si="104"/>
        <v>53</v>
      </c>
      <c r="BD1340" s="55">
        <f t="shared" si="102"/>
        <v>0.96576810652809364</v>
      </c>
      <c r="BE1340" s="19">
        <f t="shared" si="103"/>
        <v>1.0087366027931146</v>
      </c>
      <c r="BF1340" s="19">
        <f t="shared" si="105"/>
        <v>0.98622929522572267</v>
      </c>
      <c r="BG1340" s="19">
        <f t="shared" si="106"/>
        <v>0.98582007145177009</v>
      </c>
    </row>
    <row r="1341" spans="1:59">
      <c r="A1341" s="24">
        <v>1340</v>
      </c>
      <c r="B1341" s="31">
        <v>2012055</v>
      </c>
      <c r="C1341" s="32" t="s">
        <v>1339</v>
      </c>
      <c r="D1341" s="21">
        <v>4</v>
      </c>
      <c r="E1341" s="22">
        <v>6</v>
      </c>
      <c r="F1341" s="22">
        <v>13</v>
      </c>
      <c r="G1341" s="22">
        <v>20</v>
      </c>
      <c r="H1341" s="22">
        <v>24</v>
      </c>
      <c r="I1341" s="22">
        <v>28</v>
      </c>
      <c r="J1341" s="23">
        <v>1</v>
      </c>
      <c r="Q1341" s="33"/>
      <c r="R1341" s="33"/>
      <c r="S1341" s="33"/>
      <c r="T1341" s="33"/>
      <c r="U1341" s="33"/>
      <c r="V1341" s="33"/>
      <c r="X1341" s="34"/>
      <c r="Y1341" s="33"/>
      <c r="Z1341" s="33"/>
      <c r="AA1341" s="33"/>
      <c r="AB1341" s="33"/>
      <c r="AC1341" s="35"/>
      <c r="AD1341" s="33"/>
      <c r="AE1341" s="33"/>
      <c r="AF1341" s="33"/>
      <c r="AG1341" s="33"/>
      <c r="AH1341" s="33"/>
      <c r="AI1341" s="33"/>
      <c r="AJ1341" s="36"/>
      <c r="AK1341" s="10">
        <v>5</v>
      </c>
      <c r="AL1341" s="11">
        <v>3</v>
      </c>
      <c r="AM1341" s="11">
        <v>15</v>
      </c>
      <c r="AN1341" s="11">
        <v>11</v>
      </c>
      <c r="AO1341" s="11">
        <v>25</v>
      </c>
      <c r="AP1341" s="11">
        <v>23</v>
      </c>
      <c r="AQ1341" s="11">
        <v>23</v>
      </c>
      <c r="AR1341" s="11">
        <v>25</v>
      </c>
      <c r="AS1341" s="11">
        <v>29</v>
      </c>
      <c r="AT1341" s="11">
        <v>23</v>
      </c>
      <c r="AU1341" s="11">
        <v>30</v>
      </c>
      <c r="AV1341" s="11">
        <v>39</v>
      </c>
      <c r="AW1341" s="12">
        <v>50</v>
      </c>
      <c r="AX1341" s="13">
        <v>47</v>
      </c>
      <c r="AY1341" s="13">
        <v>44</v>
      </c>
      <c r="AZ1341" s="13">
        <v>41</v>
      </c>
      <c r="BA1341" s="13">
        <v>38</v>
      </c>
      <c r="BB1341" s="14">
        <v>35</v>
      </c>
      <c r="BC1341" s="19">
        <f t="shared" si="104"/>
        <v>44</v>
      </c>
      <c r="BD1341" s="55">
        <f t="shared" si="102"/>
        <v>0.96576810652809364</v>
      </c>
      <c r="BE1341" s="19">
        <f t="shared" si="103"/>
        <v>0.99850600844430004</v>
      </c>
      <c r="BF1341" s="19">
        <f t="shared" si="105"/>
        <v>0.99113998051315355</v>
      </c>
      <c r="BG1341" s="19">
        <f t="shared" si="106"/>
        <v>0.98050016239038651</v>
      </c>
    </row>
    <row r="1342" spans="1:59">
      <c r="A1342" s="24">
        <v>1341</v>
      </c>
      <c r="B1342" s="31">
        <v>2012056</v>
      </c>
      <c r="C1342" s="32" t="s">
        <v>1340</v>
      </c>
      <c r="D1342" s="21">
        <v>4</v>
      </c>
      <c r="E1342" s="22">
        <v>7</v>
      </c>
      <c r="F1342" s="22">
        <v>14</v>
      </c>
      <c r="G1342" s="22">
        <v>17</v>
      </c>
      <c r="H1342" s="22">
        <v>26</v>
      </c>
      <c r="I1342" s="22">
        <v>31</v>
      </c>
      <c r="J1342" s="23">
        <v>10</v>
      </c>
      <c r="Q1342" s="33"/>
      <c r="R1342" s="33"/>
      <c r="S1342" s="33"/>
      <c r="T1342" s="33"/>
      <c r="U1342" s="33"/>
      <c r="V1342" s="33"/>
      <c r="X1342" s="34"/>
      <c r="Y1342" s="33"/>
      <c r="Z1342" s="33"/>
      <c r="AA1342" s="33"/>
      <c r="AB1342" s="33"/>
      <c r="AC1342" s="35"/>
      <c r="AD1342" s="33"/>
      <c r="AE1342" s="33"/>
      <c r="AF1342" s="33"/>
      <c r="AG1342" s="33"/>
      <c r="AH1342" s="33"/>
      <c r="AI1342" s="33"/>
      <c r="AJ1342" s="36"/>
      <c r="AK1342" s="10">
        <v>9</v>
      </c>
      <c r="AL1342" s="11">
        <v>11</v>
      </c>
      <c r="AM1342" s="11">
        <v>14</v>
      </c>
      <c r="AN1342" s="11">
        <v>15</v>
      </c>
      <c r="AO1342" s="11">
        <v>15</v>
      </c>
      <c r="AP1342" s="11">
        <v>27</v>
      </c>
      <c r="AQ1342" s="11">
        <v>36</v>
      </c>
      <c r="AR1342" s="11">
        <v>29</v>
      </c>
      <c r="AS1342" s="11">
        <v>33</v>
      </c>
      <c r="AT1342" s="11">
        <v>27</v>
      </c>
      <c r="AU1342" s="11">
        <v>21</v>
      </c>
      <c r="AV1342" s="11">
        <v>29</v>
      </c>
      <c r="AW1342" s="12">
        <v>39</v>
      </c>
      <c r="AX1342" s="13">
        <v>51</v>
      </c>
      <c r="AY1342" s="13">
        <v>48</v>
      </c>
      <c r="AZ1342" s="13">
        <v>63</v>
      </c>
      <c r="BA1342" s="13">
        <v>61</v>
      </c>
      <c r="BB1342" s="14">
        <v>59</v>
      </c>
      <c r="BC1342" s="19">
        <f t="shared" si="104"/>
        <v>48</v>
      </c>
      <c r="BD1342" s="55">
        <f t="shared" si="102"/>
        <v>0.93712244235141273</v>
      </c>
      <c r="BE1342" s="19">
        <f t="shared" si="103"/>
        <v>1.0087366027931146</v>
      </c>
      <c r="BF1342" s="19">
        <f t="shared" si="105"/>
        <v>0.98459240012991223</v>
      </c>
      <c r="BG1342" s="19">
        <f t="shared" si="106"/>
        <v>0.97640792465086068</v>
      </c>
    </row>
    <row r="1343" spans="1:59">
      <c r="A1343" s="24">
        <v>1342</v>
      </c>
      <c r="B1343" s="31">
        <v>2012057</v>
      </c>
      <c r="C1343" s="32" t="s">
        <v>1341</v>
      </c>
      <c r="D1343" s="21">
        <v>3</v>
      </c>
      <c r="E1343" s="22">
        <v>5</v>
      </c>
      <c r="F1343" s="22">
        <v>19</v>
      </c>
      <c r="G1343" s="22">
        <v>21</v>
      </c>
      <c r="H1343" s="22">
        <v>27</v>
      </c>
      <c r="I1343" s="22">
        <v>31</v>
      </c>
      <c r="J1343" s="23">
        <v>4</v>
      </c>
      <c r="Q1343" s="33"/>
      <c r="R1343" s="33"/>
      <c r="S1343" s="33"/>
      <c r="T1343" s="33"/>
      <c r="U1343" s="33"/>
      <c r="V1343" s="33"/>
      <c r="X1343" s="34"/>
      <c r="Y1343" s="33"/>
      <c r="Z1343" s="33"/>
      <c r="AA1343" s="33"/>
      <c r="AB1343" s="33"/>
      <c r="AC1343" s="35"/>
      <c r="AD1343" s="33"/>
      <c r="AE1343" s="33"/>
      <c r="AF1343" s="33"/>
      <c r="AG1343" s="33"/>
      <c r="AH1343" s="33"/>
      <c r="AI1343" s="33"/>
      <c r="AJ1343" s="36"/>
      <c r="AK1343" s="10">
        <v>4</v>
      </c>
      <c r="AL1343" s="11">
        <v>14</v>
      </c>
      <c r="AM1343" s="11">
        <v>11</v>
      </c>
      <c r="AN1343" s="11">
        <v>16</v>
      </c>
      <c r="AO1343" s="11">
        <v>22</v>
      </c>
      <c r="AP1343" s="11">
        <v>26</v>
      </c>
      <c r="AQ1343" s="11">
        <v>16</v>
      </c>
      <c r="AR1343" s="11">
        <v>26</v>
      </c>
      <c r="AS1343" s="11">
        <v>40</v>
      </c>
      <c r="AT1343" s="11">
        <v>34</v>
      </c>
      <c r="AU1343" s="11">
        <v>28</v>
      </c>
      <c r="AV1343" s="11">
        <v>36</v>
      </c>
      <c r="AW1343" s="12">
        <v>31</v>
      </c>
      <c r="AX1343" s="13">
        <v>42</v>
      </c>
      <c r="AY1343" s="13">
        <v>38</v>
      </c>
      <c r="AZ1343" s="13">
        <v>34</v>
      </c>
      <c r="BA1343" s="13">
        <v>30</v>
      </c>
      <c r="BB1343" s="14">
        <v>46</v>
      </c>
      <c r="BC1343" s="19">
        <f t="shared" si="104"/>
        <v>38</v>
      </c>
      <c r="BD1343" s="55">
        <f t="shared" si="102"/>
        <v>0.98622929522572267</v>
      </c>
      <c r="BE1343" s="19">
        <f t="shared" si="103"/>
        <v>0.94121468009093856</v>
      </c>
      <c r="BF1343" s="19">
        <f t="shared" si="105"/>
        <v>0.99523221825267949</v>
      </c>
      <c r="BG1343" s="19">
        <f t="shared" si="106"/>
        <v>0.97231568691133485</v>
      </c>
    </row>
    <row r="1344" spans="1:59">
      <c r="A1344" s="24">
        <v>1343</v>
      </c>
      <c r="B1344" s="31">
        <v>2012058</v>
      </c>
      <c r="C1344" s="32" t="s">
        <v>1342</v>
      </c>
      <c r="D1344" s="21">
        <v>3</v>
      </c>
      <c r="E1344" s="22">
        <v>6</v>
      </c>
      <c r="F1344" s="22">
        <v>15</v>
      </c>
      <c r="G1344" s="22">
        <v>20</v>
      </c>
      <c r="H1344" s="22">
        <v>25</v>
      </c>
      <c r="I1344" s="22">
        <v>26</v>
      </c>
      <c r="J1344" s="23">
        <v>4</v>
      </c>
      <c r="Q1344" s="33"/>
      <c r="R1344" s="33"/>
      <c r="S1344" s="33"/>
      <c r="T1344" s="33"/>
      <c r="U1344" s="33"/>
      <c r="V1344" s="33"/>
      <c r="X1344" s="34"/>
      <c r="Y1344" s="33"/>
      <c r="Z1344" s="33"/>
      <c r="AA1344" s="33"/>
      <c r="AB1344" s="33"/>
      <c r="AC1344" s="35"/>
      <c r="AD1344" s="33"/>
      <c r="AE1344" s="33"/>
      <c r="AF1344" s="33"/>
      <c r="AG1344" s="33"/>
      <c r="AH1344" s="33"/>
      <c r="AI1344" s="33"/>
      <c r="AJ1344" s="36"/>
      <c r="AK1344" s="10">
        <v>5</v>
      </c>
      <c r="AL1344" s="11">
        <v>11</v>
      </c>
      <c r="AM1344" s="11">
        <v>5</v>
      </c>
      <c r="AN1344" s="11">
        <v>11</v>
      </c>
      <c r="AO1344" s="11">
        <v>25</v>
      </c>
      <c r="AP1344" s="11">
        <v>23</v>
      </c>
      <c r="AQ1344" s="11">
        <v>32</v>
      </c>
      <c r="AR1344" s="11">
        <v>25</v>
      </c>
      <c r="AS1344" s="11">
        <v>29</v>
      </c>
      <c r="AT1344" s="11">
        <v>23</v>
      </c>
      <c r="AU1344" s="11">
        <v>30</v>
      </c>
      <c r="AV1344" s="11">
        <v>39</v>
      </c>
      <c r="AW1344" s="12">
        <v>35</v>
      </c>
      <c r="AX1344" s="13">
        <v>47</v>
      </c>
      <c r="AY1344" s="13">
        <v>44</v>
      </c>
      <c r="AZ1344" s="13">
        <v>41</v>
      </c>
      <c r="BA1344" s="13">
        <v>38</v>
      </c>
      <c r="BB1344" s="14">
        <v>35</v>
      </c>
      <c r="BC1344" s="19">
        <f t="shared" si="104"/>
        <v>44</v>
      </c>
      <c r="BD1344" s="55">
        <f t="shared" si="102"/>
        <v>0.92893796687236108</v>
      </c>
      <c r="BE1344" s="19">
        <f t="shared" si="103"/>
        <v>0.93916856122117565</v>
      </c>
      <c r="BF1344" s="19">
        <f t="shared" si="105"/>
        <v>0.99359532315686916</v>
      </c>
      <c r="BG1344" s="19">
        <f t="shared" si="106"/>
        <v>0.9735433582331926</v>
      </c>
    </row>
    <row r="1345" spans="1:59">
      <c r="A1345" s="24">
        <v>1344</v>
      </c>
      <c r="B1345" s="31">
        <v>2012059</v>
      </c>
      <c r="C1345" s="32" t="s">
        <v>1343</v>
      </c>
      <c r="D1345" s="21">
        <v>4</v>
      </c>
      <c r="E1345" s="22">
        <v>13</v>
      </c>
      <c r="F1345" s="22">
        <v>21</v>
      </c>
      <c r="G1345" s="22">
        <v>22</v>
      </c>
      <c r="H1345" s="22">
        <v>26</v>
      </c>
      <c r="I1345" s="22">
        <v>31</v>
      </c>
      <c r="J1345" s="23">
        <v>1</v>
      </c>
      <c r="Q1345" s="33"/>
      <c r="R1345" s="33"/>
      <c r="S1345" s="33"/>
      <c r="T1345" s="33"/>
      <c r="U1345" s="33"/>
      <c r="V1345" s="33"/>
      <c r="X1345" s="34"/>
      <c r="Y1345" s="33"/>
      <c r="Z1345" s="33"/>
      <c r="AA1345" s="33"/>
      <c r="AB1345" s="33"/>
      <c r="AC1345" s="35"/>
      <c r="AD1345" s="33"/>
      <c r="AE1345" s="33"/>
      <c r="AF1345" s="33"/>
      <c r="AG1345" s="33"/>
      <c r="AH1345" s="33"/>
      <c r="AI1345" s="33"/>
      <c r="AJ1345" s="36"/>
      <c r="AK1345" s="10">
        <v>6</v>
      </c>
      <c r="AL1345" s="11">
        <v>9</v>
      </c>
      <c r="AM1345" s="11">
        <v>12</v>
      </c>
      <c r="AN1345" s="11">
        <v>15</v>
      </c>
      <c r="AO1345" s="11">
        <v>19</v>
      </c>
      <c r="AP1345" s="11">
        <v>29</v>
      </c>
      <c r="AQ1345" s="11">
        <v>27</v>
      </c>
      <c r="AR1345" s="11">
        <v>17</v>
      </c>
      <c r="AS1345" s="11">
        <v>29</v>
      </c>
      <c r="AT1345" s="11">
        <v>33</v>
      </c>
      <c r="AU1345" s="11">
        <v>26</v>
      </c>
      <c r="AV1345" s="11">
        <v>47</v>
      </c>
      <c r="AW1345" s="12">
        <v>42</v>
      </c>
      <c r="AX1345" s="13">
        <v>53</v>
      </c>
      <c r="AY1345" s="13">
        <v>49</v>
      </c>
      <c r="AZ1345" s="13">
        <v>45</v>
      </c>
      <c r="BA1345" s="13">
        <v>41</v>
      </c>
      <c r="BB1345" s="14">
        <v>37</v>
      </c>
      <c r="BC1345" s="19">
        <f t="shared" si="104"/>
        <v>49</v>
      </c>
      <c r="BD1345" s="55">
        <f t="shared" si="102"/>
        <v>0.91256901591425788</v>
      </c>
      <c r="BE1345" s="19">
        <f t="shared" si="103"/>
        <v>0.93916856122117565</v>
      </c>
      <c r="BF1345" s="19">
        <f t="shared" si="105"/>
        <v>0.99277687560896399</v>
      </c>
      <c r="BG1345" s="19">
        <f t="shared" si="106"/>
        <v>0.96822344917180903</v>
      </c>
    </row>
    <row r="1346" spans="1:59">
      <c r="A1346" s="24">
        <v>1345</v>
      </c>
      <c r="B1346" s="31">
        <v>2012060</v>
      </c>
      <c r="C1346" s="32" t="s">
        <v>1344</v>
      </c>
      <c r="D1346" s="21">
        <v>7</v>
      </c>
      <c r="E1346" s="22">
        <v>10</v>
      </c>
      <c r="F1346" s="22">
        <v>13</v>
      </c>
      <c r="G1346" s="22">
        <v>16</v>
      </c>
      <c r="H1346" s="22">
        <v>17</v>
      </c>
      <c r="I1346" s="22">
        <v>29</v>
      </c>
      <c r="J1346" s="23">
        <v>1</v>
      </c>
      <c r="Q1346" s="33"/>
      <c r="R1346" s="33"/>
      <c r="S1346" s="33"/>
      <c r="T1346" s="33"/>
      <c r="U1346" s="33"/>
      <c r="V1346" s="33"/>
      <c r="X1346" s="34"/>
      <c r="Y1346" s="33"/>
      <c r="Z1346" s="33"/>
      <c r="AA1346" s="33"/>
      <c r="AB1346" s="33"/>
      <c r="AC1346" s="35"/>
      <c r="AD1346" s="33"/>
      <c r="AE1346" s="33"/>
      <c r="AF1346" s="33"/>
      <c r="AG1346" s="33"/>
      <c r="AH1346" s="33"/>
      <c r="AI1346" s="33"/>
      <c r="AJ1346" s="36"/>
      <c r="AK1346" s="10">
        <v>8</v>
      </c>
      <c r="AL1346" s="11">
        <v>8</v>
      </c>
      <c r="AM1346" s="11">
        <v>12</v>
      </c>
      <c r="AN1346" s="11">
        <v>20</v>
      </c>
      <c r="AO1346" s="11">
        <v>15</v>
      </c>
      <c r="AP1346" s="11">
        <v>20</v>
      </c>
      <c r="AQ1346" s="11">
        <v>29</v>
      </c>
      <c r="AR1346" s="11">
        <v>32</v>
      </c>
      <c r="AS1346" s="11">
        <v>37</v>
      </c>
      <c r="AT1346" s="11">
        <v>32</v>
      </c>
      <c r="AU1346" s="11">
        <v>27</v>
      </c>
      <c r="AV1346" s="11">
        <v>36</v>
      </c>
      <c r="AW1346" s="12">
        <v>47</v>
      </c>
      <c r="AX1346" s="13">
        <v>44</v>
      </c>
      <c r="AY1346" s="13">
        <v>58</v>
      </c>
      <c r="AZ1346" s="13">
        <v>74</v>
      </c>
      <c r="BA1346" s="13">
        <v>73</v>
      </c>
      <c r="BB1346" s="14">
        <v>72</v>
      </c>
      <c r="BC1346" s="19">
        <f t="shared" si="104"/>
        <v>58</v>
      </c>
      <c r="BD1346" s="55">
        <f t="shared" si="102"/>
        <v>0.96986034426761936</v>
      </c>
      <c r="BE1346" s="19">
        <f t="shared" si="103"/>
        <v>0.96781422539785633</v>
      </c>
      <c r="BF1346" s="19">
        <f t="shared" si="105"/>
        <v>0.99768756089639488</v>
      </c>
      <c r="BG1346" s="19">
        <f t="shared" si="106"/>
        <v>0.97722637219876574</v>
      </c>
    </row>
    <row r="1347" spans="1:59">
      <c r="A1347" s="24">
        <v>1346</v>
      </c>
      <c r="B1347" s="31">
        <v>2012061</v>
      </c>
      <c r="C1347" s="32" t="s">
        <v>1345</v>
      </c>
      <c r="D1347" s="21">
        <v>3</v>
      </c>
      <c r="E1347" s="22">
        <v>8</v>
      </c>
      <c r="F1347" s="22">
        <v>11</v>
      </c>
      <c r="G1347" s="22">
        <v>12</v>
      </c>
      <c r="H1347" s="22">
        <v>14</v>
      </c>
      <c r="I1347" s="22">
        <v>18</v>
      </c>
      <c r="J1347" s="23">
        <v>14</v>
      </c>
      <c r="Q1347" s="33"/>
      <c r="R1347" s="33"/>
      <c r="S1347" s="33"/>
      <c r="T1347" s="33"/>
      <c r="U1347" s="33"/>
      <c r="V1347" s="33"/>
      <c r="X1347" s="34"/>
      <c r="Y1347" s="33"/>
      <c r="Z1347" s="33"/>
      <c r="AA1347" s="33"/>
      <c r="AB1347" s="33"/>
      <c r="AC1347" s="35"/>
      <c r="AD1347" s="33"/>
      <c r="AE1347" s="33"/>
      <c r="AF1347" s="33"/>
      <c r="AG1347" s="33"/>
      <c r="AH1347" s="33"/>
      <c r="AI1347" s="33"/>
      <c r="AJ1347" s="36"/>
      <c r="AK1347" s="10">
        <v>6</v>
      </c>
      <c r="AL1347" s="11">
        <v>10</v>
      </c>
      <c r="AM1347" s="11">
        <v>16</v>
      </c>
      <c r="AN1347" s="11">
        <v>12</v>
      </c>
      <c r="AO1347" s="11">
        <v>17</v>
      </c>
      <c r="AP1347" s="11">
        <v>18</v>
      </c>
      <c r="AQ1347" s="11">
        <v>21</v>
      </c>
      <c r="AR1347" s="11">
        <v>26</v>
      </c>
      <c r="AS1347" s="11">
        <v>22</v>
      </c>
      <c r="AT1347" s="11">
        <v>30</v>
      </c>
      <c r="AU1347" s="11">
        <v>40</v>
      </c>
      <c r="AV1347" s="11">
        <v>38</v>
      </c>
      <c r="AW1347" s="12">
        <v>51</v>
      </c>
      <c r="AX1347" s="13">
        <v>50</v>
      </c>
      <c r="AY1347" s="13">
        <v>49</v>
      </c>
      <c r="AZ1347" s="13">
        <v>48</v>
      </c>
      <c r="BA1347" s="13">
        <v>66</v>
      </c>
      <c r="BB1347" s="14">
        <v>66</v>
      </c>
      <c r="BC1347" s="19">
        <f t="shared" si="104"/>
        <v>49</v>
      </c>
      <c r="BD1347" s="55">
        <f t="shared" si="102"/>
        <v>0.97395258200714518</v>
      </c>
      <c r="BE1347" s="19">
        <f t="shared" si="103"/>
        <v>0.95553751217927907</v>
      </c>
      <c r="BF1347" s="19">
        <f t="shared" si="105"/>
        <v>1.0066904839233517</v>
      </c>
      <c r="BG1347" s="19">
        <f t="shared" si="106"/>
        <v>0.97231568691133485</v>
      </c>
    </row>
    <row r="1348" spans="1:59">
      <c r="A1348" s="24">
        <v>1347</v>
      </c>
      <c r="B1348" s="31">
        <v>2012062</v>
      </c>
      <c r="C1348" s="32" t="s">
        <v>1346</v>
      </c>
      <c r="D1348" s="21">
        <v>2</v>
      </c>
      <c r="E1348" s="22">
        <v>13</v>
      </c>
      <c r="F1348" s="22">
        <v>16</v>
      </c>
      <c r="G1348" s="22">
        <v>17</v>
      </c>
      <c r="H1348" s="22">
        <v>20</v>
      </c>
      <c r="I1348" s="22">
        <v>31</v>
      </c>
      <c r="J1348" s="23">
        <v>7</v>
      </c>
      <c r="Q1348" s="33"/>
      <c r="R1348" s="33"/>
      <c r="S1348" s="33"/>
      <c r="T1348" s="33"/>
      <c r="U1348" s="33"/>
      <c r="V1348" s="33"/>
      <c r="X1348" s="34"/>
      <c r="Y1348" s="33"/>
      <c r="Z1348" s="33"/>
      <c r="AA1348" s="33"/>
      <c r="AB1348" s="33"/>
      <c r="AC1348" s="35"/>
      <c r="AD1348" s="33"/>
      <c r="AE1348" s="33"/>
      <c r="AF1348" s="33"/>
      <c r="AG1348" s="33"/>
      <c r="AH1348" s="33"/>
      <c r="AI1348" s="33"/>
      <c r="AJ1348" s="36"/>
      <c r="AK1348" s="10">
        <v>9</v>
      </c>
      <c r="AL1348" s="11">
        <v>7</v>
      </c>
      <c r="AM1348" s="11">
        <v>9</v>
      </c>
      <c r="AN1348" s="11">
        <v>15</v>
      </c>
      <c r="AO1348" s="11">
        <v>22</v>
      </c>
      <c r="AP1348" s="11">
        <v>19</v>
      </c>
      <c r="AQ1348" s="11">
        <v>27</v>
      </c>
      <c r="AR1348" s="11">
        <v>19</v>
      </c>
      <c r="AS1348" s="11">
        <v>33</v>
      </c>
      <c r="AT1348" s="11">
        <v>27</v>
      </c>
      <c r="AU1348" s="11">
        <v>21</v>
      </c>
      <c r="AV1348" s="11">
        <v>29</v>
      </c>
      <c r="AW1348" s="12">
        <v>24</v>
      </c>
      <c r="AX1348" s="13">
        <v>35</v>
      </c>
      <c r="AY1348" s="13">
        <v>48</v>
      </c>
      <c r="AZ1348" s="13">
        <v>63</v>
      </c>
      <c r="BA1348" s="13">
        <v>61</v>
      </c>
      <c r="BB1348" s="14">
        <v>59</v>
      </c>
      <c r="BC1348" s="19">
        <f t="shared" si="104"/>
        <v>48</v>
      </c>
      <c r="BD1348" s="55">
        <f t="shared" si="102"/>
        <v>1.0148749594024034</v>
      </c>
      <c r="BE1348" s="19">
        <f t="shared" si="103"/>
        <v>1.000552127314063</v>
      </c>
      <c r="BF1348" s="19">
        <f t="shared" si="105"/>
        <v>1.0009613510880155</v>
      </c>
      <c r="BG1348" s="19">
        <f t="shared" si="106"/>
        <v>0.97763559597271843</v>
      </c>
    </row>
    <row r="1349" spans="1:59">
      <c r="A1349" s="24">
        <v>1348</v>
      </c>
      <c r="B1349" s="31">
        <v>2012063</v>
      </c>
      <c r="C1349" s="32" t="s">
        <v>1347</v>
      </c>
      <c r="D1349" s="21">
        <v>2</v>
      </c>
      <c r="E1349" s="22">
        <v>10</v>
      </c>
      <c r="F1349" s="22">
        <v>17</v>
      </c>
      <c r="G1349" s="22">
        <v>19</v>
      </c>
      <c r="H1349" s="22">
        <v>24</v>
      </c>
      <c r="I1349" s="22">
        <v>27</v>
      </c>
      <c r="J1349" s="23">
        <v>12</v>
      </c>
      <c r="Q1349" s="33"/>
      <c r="R1349" s="33"/>
      <c r="S1349" s="33"/>
      <c r="T1349" s="33"/>
      <c r="U1349" s="33"/>
      <c r="V1349" s="33"/>
      <c r="X1349" s="34"/>
      <c r="Y1349" s="33"/>
      <c r="Z1349" s="33"/>
      <c r="AA1349" s="33"/>
      <c r="AB1349" s="33"/>
      <c r="AC1349" s="35"/>
      <c r="AD1349" s="33"/>
      <c r="AE1349" s="33"/>
      <c r="AF1349" s="33"/>
      <c r="AG1349" s="33"/>
      <c r="AH1349" s="33"/>
      <c r="AI1349" s="33"/>
      <c r="AJ1349" s="36"/>
      <c r="AK1349" s="10">
        <v>6</v>
      </c>
      <c r="AL1349" s="11">
        <v>11</v>
      </c>
      <c r="AM1349" s="11">
        <v>14</v>
      </c>
      <c r="AN1349" s="11">
        <v>15</v>
      </c>
      <c r="AO1349" s="11">
        <v>22</v>
      </c>
      <c r="AP1349" s="11">
        <v>11</v>
      </c>
      <c r="AQ1349" s="11">
        <v>18</v>
      </c>
      <c r="AR1349" s="11">
        <v>29</v>
      </c>
      <c r="AS1349" s="11">
        <v>33</v>
      </c>
      <c r="AT1349" s="11">
        <v>27</v>
      </c>
      <c r="AU1349" s="11">
        <v>34</v>
      </c>
      <c r="AV1349" s="11">
        <v>43</v>
      </c>
      <c r="AW1349" s="12">
        <v>39</v>
      </c>
      <c r="AX1349" s="13">
        <v>35</v>
      </c>
      <c r="AY1349" s="13">
        <v>31</v>
      </c>
      <c r="AZ1349" s="13">
        <v>45</v>
      </c>
      <c r="BA1349" s="13">
        <v>42</v>
      </c>
      <c r="BB1349" s="14">
        <v>59</v>
      </c>
      <c r="BC1349" s="19">
        <f t="shared" si="104"/>
        <v>31</v>
      </c>
      <c r="BD1349" s="55">
        <f t="shared" si="102"/>
        <v>0.9616758687885677</v>
      </c>
      <c r="BE1349" s="19">
        <f t="shared" si="103"/>
        <v>0.9453069178304645</v>
      </c>
      <c r="BF1349" s="19">
        <f t="shared" si="105"/>
        <v>0.97477102955505035</v>
      </c>
      <c r="BG1349" s="19">
        <f t="shared" si="106"/>
        <v>0.96535888275414095</v>
      </c>
    </row>
    <row r="1350" spans="1:59">
      <c r="A1350" s="24">
        <v>1349</v>
      </c>
      <c r="B1350" s="31">
        <v>2012064</v>
      </c>
      <c r="C1350" s="32" t="s">
        <v>1348</v>
      </c>
      <c r="D1350" s="21">
        <v>5</v>
      </c>
      <c r="E1350" s="22">
        <v>10</v>
      </c>
      <c r="F1350" s="22">
        <v>11</v>
      </c>
      <c r="G1350" s="22">
        <v>16</v>
      </c>
      <c r="H1350" s="22">
        <v>23</v>
      </c>
      <c r="I1350" s="22">
        <v>24</v>
      </c>
      <c r="J1350" s="23">
        <v>11</v>
      </c>
      <c r="Q1350" s="33"/>
      <c r="R1350" s="33"/>
      <c r="S1350" s="33"/>
      <c r="T1350" s="33"/>
      <c r="U1350" s="33"/>
      <c r="V1350" s="33"/>
      <c r="X1350" s="34"/>
      <c r="Y1350" s="33"/>
      <c r="Z1350" s="33"/>
      <c r="AA1350" s="33"/>
      <c r="AB1350" s="33"/>
      <c r="AC1350" s="35"/>
      <c r="AD1350" s="33"/>
      <c r="AE1350" s="33"/>
      <c r="AF1350" s="33"/>
      <c r="AG1350" s="33"/>
      <c r="AH1350" s="33"/>
      <c r="AI1350" s="33"/>
      <c r="AJ1350" s="36"/>
      <c r="AK1350" s="10">
        <v>8</v>
      </c>
      <c r="AL1350" s="11">
        <v>9</v>
      </c>
      <c r="AM1350" s="11">
        <v>9</v>
      </c>
      <c r="AN1350" s="11">
        <v>23</v>
      </c>
      <c r="AO1350" s="11">
        <v>19</v>
      </c>
      <c r="AP1350" s="11">
        <v>17</v>
      </c>
      <c r="AQ1350" s="11">
        <v>26</v>
      </c>
      <c r="AR1350" s="11">
        <v>19</v>
      </c>
      <c r="AS1350" s="11">
        <v>23</v>
      </c>
      <c r="AT1350" s="11">
        <v>41</v>
      </c>
      <c r="AU1350" s="11">
        <v>50</v>
      </c>
      <c r="AV1350" s="11">
        <v>47</v>
      </c>
      <c r="AW1350" s="12">
        <v>44</v>
      </c>
      <c r="AX1350" s="13">
        <v>41</v>
      </c>
      <c r="AY1350" s="13">
        <v>55</v>
      </c>
      <c r="AZ1350" s="13">
        <v>53</v>
      </c>
      <c r="BA1350" s="13">
        <v>51</v>
      </c>
      <c r="BB1350" s="14">
        <v>49</v>
      </c>
      <c r="BC1350" s="19">
        <f t="shared" si="104"/>
        <v>55</v>
      </c>
      <c r="BD1350" s="55">
        <f t="shared" si="102"/>
        <v>0.98622929522572267</v>
      </c>
      <c r="BE1350" s="19">
        <f t="shared" si="103"/>
        <v>0.94939915556999022</v>
      </c>
      <c r="BF1350" s="19">
        <f t="shared" si="105"/>
        <v>0.98868463786943817</v>
      </c>
      <c r="BG1350" s="19">
        <f t="shared" si="106"/>
        <v>0.96822344917180903</v>
      </c>
    </row>
    <row r="1351" spans="1:59">
      <c r="A1351" s="24">
        <v>1350</v>
      </c>
      <c r="B1351" s="31">
        <v>2012065</v>
      </c>
      <c r="C1351" s="32" t="s">
        <v>1349</v>
      </c>
      <c r="D1351" s="21">
        <v>8</v>
      </c>
      <c r="E1351" s="22">
        <v>10</v>
      </c>
      <c r="F1351" s="22">
        <v>18</v>
      </c>
      <c r="G1351" s="22">
        <v>19</v>
      </c>
      <c r="H1351" s="22">
        <v>27</v>
      </c>
      <c r="I1351" s="22">
        <v>31</v>
      </c>
      <c r="J1351" s="23">
        <v>14</v>
      </c>
      <c r="Q1351" s="33"/>
      <c r="R1351" s="33"/>
      <c r="S1351" s="33"/>
      <c r="T1351" s="33"/>
      <c r="U1351" s="33"/>
      <c r="V1351" s="33"/>
      <c r="X1351" s="34"/>
      <c r="Y1351" s="33"/>
      <c r="Z1351" s="33"/>
      <c r="AA1351" s="33"/>
      <c r="AB1351" s="33"/>
      <c r="AC1351" s="35"/>
      <c r="AD1351" s="33"/>
      <c r="AE1351" s="33"/>
      <c r="AF1351" s="33"/>
      <c r="AG1351" s="33"/>
      <c r="AH1351" s="33"/>
      <c r="AI1351" s="33"/>
      <c r="AJ1351" s="36"/>
      <c r="AK1351" s="10">
        <v>5</v>
      </c>
      <c r="AL1351" s="11">
        <v>13</v>
      </c>
      <c r="AM1351" s="11">
        <v>13</v>
      </c>
      <c r="AN1351" s="11">
        <v>11</v>
      </c>
      <c r="AO1351" s="11">
        <v>22</v>
      </c>
      <c r="AP1351" s="11">
        <v>17</v>
      </c>
      <c r="AQ1351" s="11">
        <v>14</v>
      </c>
      <c r="AR1351" s="11">
        <v>33</v>
      </c>
      <c r="AS1351" s="11">
        <v>47</v>
      </c>
      <c r="AT1351" s="11">
        <v>41</v>
      </c>
      <c r="AU1351" s="11">
        <v>35</v>
      </c>
      <c r="AV1351" s="11">
        <v>43</v>
      </c>
      <c r="AW1351" s="12">
        <v>38</v>
      </c>
      <c r="AX1351" s="13">
        <v>49</v>
      </c>
      <c r="AY1351" s="13">
        <v>45</v>
      </c>
      <c r="AZ1351" s="13">
        <v>41</v>
      </c>
      <c r="BA1351" s="13">
        <v>56</v>
      </c>
      <c r="BB1351" s="14">
        <v>73</v>
      </c>
      <c r="BC1351" s="19">
        <f t="shared" si="104"/>
        <v>45</v>
      </c>
      <c r="BD1351" s="55">
        <f t="shared" si="102"/>
        <v>0.93303020461188702</v>
      </c>
      <c r="BE1351" s="19">
        <f t="shared" si="103"/>
        <v>0.95144527443975313</v>
      </c>
      <c r="BF1351" s="19">
        <f t="shared" si="105"/>
        <v>0.98704774277362783</v>
      </c>
      <c r="BG1351" s="19">
        <f t="shared" si="106"/>
        <v>0.97436180578109766</v>
      </c>
    </row>
    <row r="1352" spans="1:59">
      <c r="A1352" s="24">
        <v>1351</v>
      </c>
      <c r="B1352" s="31">
        <v>2012066</v>
      </c>
      <c r="C1352" s="32" t="s">
        <v>1350</v>
      </c>
      <c r="D1352" s="21">
        <v>1</v>
      </c>
      <c r="E1352" s="22">
        <v>2</v>
      </c>
      <c r="F1352" s="22">
        <v>9</v>
      </c>
      <c r="G1352" s="22">
        <v>26</v>
      </c>
      <c r="H1352" s="22">
        <v>29</v>
      </c>
      <c r="I1352" s="22">
        <v>33</v>
      </c>
      <c r="J1352" s="23">
        <v>12</v>
      </c>
      <c r="Q1352" s="33"/>
      <c r="R1352" s="33"/>
      <c r="S1352" s="33"/>
      <c r="T1352" s="33"/>
      <c r="U1352" s="33"/>
      <c r="V1352" s="33"/>
      <c r="X1352" s="34"/>
      <c r="Y1352" s="33"/>
      <c r="Z1352" s="33"/>
      <c r="AA1352" s="33"/>
      <c r="AB1352" s="33"/>
      <c r="AC1352" s="35"/>
      <c r="AD1352" s="33"/>
      <c r="AE1352" s="33"/>
      <c r="AF1352" s="33"/>
      <c r="AG1352" s="33"/>
      <c r="AH1352" s="33"/>
      <c r="AI1352" s="33"/>
      <c r="AJ1352" s="36"/>
      <c r="AK1352" s="10">
        <v>7</v>
      </c>
      <c r="AL1352" s="11">
        <v>8</v>
      </c>
      <c r="AM1352" s="11">
        <v>15</v>
      </c>
      <c r="AN1352" s="11">
        <v>16</v>
      </c>
      <c r="AO1352" s="11">
        <v>16</v>
      </c>
      <c r="AP1352" s="11">
        <v>12</v>
      </c>
      <c r="AQ1352" s="11">
        <v>19</v>
      </c>
      <c r="AR1352" s="11">
        <v>30</v>
      </c>
      <c r="AS1352" s="11">
        <v>23</v>
      </c>
      <c r="AT1352" s="11">
        <v>28</v>
      </c>
      <c r="AU1352" s="11">
        <v>22</v>
      </c>
      <c r="AV1352" s="11">
        <v>30</v>
      </c>
      <c r="AW1352" s="12">
        <v>40</v>
      </c>
      <c r="AX1352" s="13">
        <v>36</v>
      </c>
      <c r="AY1352" s="13">
        <v>49</v>
      </c>
      <c r="AZ1352" s="13">
        <v>46</v>
      </c>
      <c r="BA1352" s="13">
        <v>43</v>
      </c>
      <c r="BB1352" s="14">
        <v>40</v>
      </c>
      <c r="BC1352" s="19">
        <f t="shared" si="104"/>
        <v>49</v>
      </c>
      <c r="BD1352" s="55">
        <f t="shared" si="102"/>
        <v>0.93303020461188702</v>
      </c>
      <c r="BE1352" s="19">
        <f t="shared" si="103"/>
        <v>0.95349139330951604</v>
      </c>
      <c r="BF1352" s="19">
        <f t="shared" si="105"/>
        <v>0.97886326729457618</v>
      </c>
      <c r="BG1352" s="19">
        <f t="shared" si="106"/>
        <v>0.98131860993829167</v>
      </c>
    </row>
    <row r="1353" spans="1:59">
      <c r="A1353" s="24">
        <v>1352</v>
      </c>
      <c r="B1353" s="31">
        <v>2012067</v>
      </c>
      <c r="C1353" s="32" t="s">
        <v>1351</v>
      </c>
      <c r="D1353" s="21">
        <v>4</v>
      </c>
      <c r="E1353" s="22">
        <v>5</v>
      </c>
      <c r="F1353" s="22">
        <v>10</v>
      </c>
      <c r="G1353" s="22">
        <v>21</v>
      </c>
      <c r="H1353" s="22">
        <v>26</v>
      </c>
      <c r="I1353" s="22">
        <v>30</v>
      </c>
      <c r="J1353" s="23">
        <v>16</v>
      </c>
      <c r="Q1353" s="33"/>
      <c r="R1353" s="33"/>
      <c r="S1353" s="33"/>
      <c r="T1353" s="33"/>
      <c r="U1353" s="33"/>
      <c r="V1353" s="33"/>
      <c r="X1353" s="34"/>
      <c r="Y1353" s="33"/>
      <c r="Z1353" s="33"/>
      <c r="AA1353" s="33"/>
      <c r="AB1353" s="33"/>
      <c r="AC1353" s="35"/>
      <c r="AD1353" s="33"/>
      <c r="AE1353" s="33"/>
      <c r="AF1353" s="33"/>
      <c r="AG1353" s="33"/>
      <c r="AH1353" s="33"/>
      <c r="AI1353" s="33"/>
      <c r="AJ1353" s="36"/>
      <c r="AK1353" s="10">
        <v>6</v>
      </c>
      <c r="AL1353" s="11">
        <v>8</v>
      </c>
      <c r="AM1353" s="11">
        <v>6</v>
      </c>
      <c r="AN1353" s="11">
        <v>18</v>
      </c>
      <c r="AO1353" s="11">
        <v>19</v>
      </c>
      <c r="AP1353" s="11">
        <v>24</v>
      </c>
      <c r="AQ1353" s="11">
        <v>24</v>
      </c>
      <c r="AR1353" s="11">
        <v>16</v>
      </c>
      <c r="AS1353" s="11">
        <v>41</v>
      </c>
      <c r="AT1353" s="11">
        <v>36</v>
      </c>
      <c r="AU1353" s="11">
        <v>31</v>
      </c>
      <c r="AV1353" s="11">
        <v>40</v>
      </c>
      <c r="AW1353" s="12">
        <v>36</v>
      </c>
      <c r="AX1353" s="13">
        <v>48</v>
      </c>
      <c r="AY1353" s="13">
        <v>45</v>
      </c>
      <c r="AZ1353" s="13">
        <v>42</v>
      </c>
      <c r="BA1353" s="13">
        <v>39</v>
      </c>
      <c r="BB1353" s="14">
        <v>36</v>
      </c>
      <c r="BC1353" s="19">
        <f t="shared" si="104"/>
        <v>45</v>
      </c>
      <c r="BD1353" s="55">
        <f t="shared" si="102"/>
        <v>0.92075349139330953</v>
      </c>
      <c r="BE1353" s="19">
        <f t="shared" si="103"/>
        <v>0.96781422539785633</v>
      </c>
      <c r="BF1353" s="19">
        <f t="shared" si="105"/>
        <v>0.98131860993829167</v>
      </c>
      <c r="BG1353" s="19">
        <f t="shared" si="106"/>
        <v>0.97927249106852876</v>
      </c>
    </row>
    <row r="1354" spans="1:59">
      <c r="A1354" s="24">
        <v>1353</v>
      </c>
      <c r="B1354" s="31">
        <v>2012068</v>
      </c>
      <c r="C1354" s="32" t="s">
        <v>1352</v>
      </c>
      <c r="D1354" s="21">
        <v>5</v>
      </c>
      <c r="E1354" s="22">
        <v>17</v>
      </c>
      <c r="F1354" s="22">
        <v>22</v>
      </c>
      <c r="G1354" s="22">
        <v>26</v>
      </c>
      <c r="H1354" s="22">
        <v>32</v>
      </c>
      <c r="I1354" s="22">
        <v>33</v>
      </c>
      <c r="J1354" s="23">
        <v>10</v>
      </c>
      <c r="Q1354" s="33"/>
      <c r="R1354" s="33"/>
      <c r="S1354" s="33"/>
      <c r="T1354" s="33"/>
      <c r="U1354" s="33"/>
      <c r="V1354" s="33"/>
      <c r="X1354" s="34"/>
      <c r="Y1354" s="33"/>
      <c r="Z1354" s="33"/>
      <c r="AA1354" s="33"/>
      <c r="AB1354" s="33"/>
      <c r="AC1354" s="35"/>
      <c r="AD1354" s="33"/>
      <c r="AE1354" s="33"/>
      <c r="AF1354" s="33"/>
      <c r="AG1354" s="33"/>
      <c r="AH1354" s="33"/>
      <c r="AI1354" s="33"/>
      <c r="AJ1354" s="36"/>
      <c r="AK1354" s="10">
        <v>9</v>
      </c>
      <c r="AL1354" s="11">
        <v>7</v>
      </c>
      <c r="AM1354" s="11">
        <v>10</v>
      </c>
      <c r="AN1354" s="11">
        <v>21</v>
      </c>
      <c r="AO1354" s="11">
        <v>23</v>
      </c>
      <c r="AP1354" s="11">
        <v>15</v>
      </c>
      <c r="AQ1354" s="11">
        <v>36</v>
      </c>
      <c r="AR1354" s="11">
        <v>25</v>
      </c>
      <c r="AS1354" s="11">
        <v>25</v>
      </c>
      <c r="AT1354" s="11">
        <v>39</v>
      </c>
      <c r="AU1354" s="11">
        <v>31</v>
      </c>
      <c r="AV1354" s="11">
        <v>37</v>
      </c>
      <c r="AW1354" s="12">
        <v>30</v>
      </c>
      <c r="AX1354" s="13">
        <v>23</v>
      </c>
      <c r="AY1354" s="13">
        <v>50</v>
      </c>
      <c r="AZ1354" s="13">
        <v>63</v>
      </c>
      <c r="BA1354" s="13">
        <v>59</v>
      </c>
      <c r="BB1354" s="14">
        <v>55</v>
      </c>
      <c r="BC1354" s="19">
        <f t="shared" si="104"/>
        <v>50</v>
      </c>
      <c r="BD1354" s="55">
        <f t="shared" si="102"/>
        <v>0.99850600844430004</v>
      </c>
      <c r="BE1354" s="19">
        <f t="shared" si="103"/>
        <v>0.98009093861643382</v>
      </c>
      <c r="BF1354" s="19">
        <f t="shared" si="105"/>
        <v>0.98050016239038651</v>
      </c>
      <c r="BG1354" s="19">
        <f t="shared" si="106"/>
        <v>0.98213705748619684</v>
      </c>
    </row>
    <row r="1355" spans="1:59">
      <c r="A1355" s="24">
        <v>1354</v>
      </c>
      <c r="B1355" s="31">
        <v>2012069</v>
      </c>
      <c r="C1355" s="32" t="s">
        <v>1353</v>
      </c>
      <c r="D1355" s="21">
        <v>8</v>
      </c>
      <c r="E1355" s="22">
        <v>10</v>
      </c>
      <c r="F1355" s="22">
        <v>11</v>
      </c>
      <c r="G1355" s="22">
        <v>18</v>
      </c>
      <c r="H1355" s="22">
        <v>20</v>
      </c>
      <c r="I1355" s="22">
        <v>29</v>
      </c>
      <c r="J1355" s="23">
        <v>6</v>
      </c>
      <c r="Q1355" s="33"/>
      <c r="R1355" s="33"/>
      <c r="S1355" s="33"/>
      <c r="T1355" s="33"/>
      <c r="U1355" s="33"/>
      <c r="V1355" s="33"/>
      <c r="X1355" s="34"/>
      <c r="Y1355" s="33"/>
      <c r="Z1355" s="33"/>
      <c r="AA1355" s="33"/>
      <c r="AB1355" s="33"/>
      <c r="AC1355" s="35"/>
      <c r="AD1355" s="33"/>
      <c r="AE1355" s="33"/>
      <c r="AF1355" s="33"/>
      <c r="AG1355" s="33"/>
      <c r="AH1355" s="33"/>
      <c r="AI1355" s="33"/>
      <c r="AJ1355" s="36"/>
      <c r="AK1355" s="10">
        <v>9</v>
      </c>
      <c r="AL1355" s="11">
        <v>8</v>
      </c>
      <c r="AM1355" s="11">
        <v>11</v>
      </c>
      <c r="AN1355" s="11">
        <v>18</v>
      </c>
      <c r="AO1355" s="11">
        <v>19</v>
      </c>
      <c r="AP1355" s="11">
        <v>16</v>
      </c>
      <c r="AQ1355" s="11">
        <v>15</v>
      </c>
      <c r="AR1355" s="11">
        <v>26</v>
      </c>
      <c r="AS1355" s="11">
        <v>41</v>
      </c>
      <c r="AT1355" s="11">
        <v>48</v>
      </c>
      <c r="AU1355" s="11">
        <v>44</v>
      </c>
      <c r="AV1355" s="11">
        <v>40</v>
      </c>
      <c r="AW1355" s="12">
        <v>51</v>
      </c>
      <c r="AX1355" s="13">
        <v>48</v>
      </c>
      <c r="AY1355" s="13">
        <v>45</v>
      </c>
      <c r="AZ1355" s="13">
        <v>42</v>
      </c>
      <c r="BA1355" s="13">
        <v>58</v>
      </c>
      <c r="BB1355" s="14">
        <v>56</v>
      </c>
      <c r="BC1355" s="19">
        <f t="shared" si="104"/>
        <v>45</v>
      </c>
      <c r="BD1355" s="55">
        <f t="shared" si="102"/>
        <v>0.95758363104904187</v>
      </c>
      <c r="BE1355" s="19">
        <f t="shared" si="103"/>
        <v>0.97190646313738227</v>
      </c>
      <c r="BF1355" s="19">
        <f t="shared" si="105"/>
        <v>0.97477102955505035</v>
      </c>
      <c r="BG1355" s="19">
        <f t="shared" si="106"/>
        <v>0.98295550503410201</v>
      </c>
    </row>
    <row r="1356" spans="1:59">
      <c r="A1356" s="24">
        <v>1355</v>
      </c>
      <c r="B1356" s="31">
        <v>2012070</v>
      </c>
      <c r="C1356" s="32" t="s">
        <v>1354</v>
      </c>
      <c r="D1356" s="21">
        <v>2</v>
      </c>
      <c r="E1356" s="22">
        <v>3</v>
      </c>
      <c r="F1356" s="22">
        <v>4</v>
      </c>
      <c r="G1356" s="22">
        <v>24</v>
      </c>
      <c r="H1356" s="22">
        <v>31</v>
      </c>
      <c r="I1356" s="22">
        <v>32</v>
      </c>
      <c r="J1356" s="23">
        <v>11</v>
      </c>
      <c r="Q1356" s="33"/>
      <c r="R1356" s="33"/>
      <c r="S1356" s="33"/>
      <c r="T1356" s="33"/>
      <c r="U1356" s="33"/>
      <c r="V1356" s="33"/>
      <c r="X1356" s="34"/>
      <c r="Y1356" s="33"/>
      <c r="Z1356" s="33"/>
      <c r="AA1356" s="33"/>
      <c r="AB1356" s="33"/>
      <c r="AC1356" s="35"/>
      <c r="AD1356" s="33"/>
      <c r="AE1356" s="33"/>
      <c r="AF1356" s="33"/>
      <c r="AG1356" s="33"/>
      <c r="AH1356" s="33"/>
      <c r="AI1356" s="33"/>
      <c r="AJ1356" s="36"/>
      <c r="AK1356" s="10">
        <v>6</v>
      </c>
      <c r="AL1356" s="11">
        <v>8</v>
      </c>
      <c r="AM1356" s="11">
        <v>16</v>
      </c>
      <c r="AN1356" s="11">
        <v>12</v>
      </c>
      <c r="AO1356" s="11">
        <v>19</v>
      </c>
      <c r="AP1356" s="11">
        <v>16</v>
      </c>
      <c r="AQ1356" s="11">
        <v>24</v>
      </c>
      <c r="AR1356" s="11">
        <v>16</v>
      </c>
      <c r="AS1356" s="11">
        <v>30</v>
      </c>
      <c r="AT1356" s="11">
        <v>24</v>
      </c>
      <c r="AU1356" s="11">
        <v>31</v>
      </c>
      <c r="AV1356" s="11">
        <v>26</v>
      </c>
      <c r="AW1356" s="12">
        <v>21</v>
      </c>
      <c r="AX1356" s="13">
        <v>32</v>
      </c>
      <c r="AY1356" s="13">
        <v>45</v>
      </c>
      <c r="AZ1356" s="13">
        <v>42</v>
      </c>
      <c r="BA1356" s="13">
        <v>39</v>
      </c>
      <c r="BB1356" s="14">
        <v>36</v>
      </c>
      <c r="BC1356" s="19">
        <f t="shared" si="104"/>
        <v>45</v>
      </c>
      <c r="BD1356" s="55">
        <f t="shared" si="102"/>
        <v>0.95758363104904187</v>
      </c>
      <c r="BE1356" s="19">
        <f t="shared" si="103"/>
        <v>0.9453069178304645</v>
      </c>
      <c r="BF1356" s="19">
        <f t="shared" si="105"/>
        <v>0.97149723936342958</v>
      </c>
      <c r="BG1356" s="19">
        <f t="shared" si="106"/>
        <v>0.98418317635595975</v>
      </c>
    </row>
    <row r="1357" spans="1:59">
      <c r="A1357" s="24">
        <v>1356</v>
      </c>
      <c r="B1357" s="31">
        <v>2012071</v>
      </c>
      <c r="C1357" s="32" t="s">
        <v>1355</v>
      </c>
      <c r="D1357" s="21">
        <v>3</v>
      </c>
      <c r="E1357" s="22">
        <v>4</v>
      </c>
      <c r="F1357" s="22">
        <v>19</v>
      </c>
      <c r="G1357" s="22">
        <v>21</v>
      </c>
      <c r="H1357" s="22">
        <v>22</v>
      </c>
      <c r="I1357" s="22">
        <v>23</v>
      </c>
      <c r="J1357" s="23">
        <v>8</v>
      </c>
      <c r="Q1357" s="33"/>
      <c r="R1357" s="33"/>
      <c r="S1357" s="33"/>
      <c r="T1357" s="33"/>
      <c r="U1357" s="33"/>
      <c r="V1357" s="33"/>
      <c r="X1357" s="34"/>
      <c r="Y1357" s="33"/>
      <c r="Z1357" s="33"/>
      <c r="AA1357" s="33"/>
      <c r="AB1357" s="33"/>
      <c r="AC1357" s="35"/>
      <c r="AD1357" s="33"/>
      <c r="AE1357" s="33"/>
      <c r="AF1357" s="33"/>
      <c r="AG1357" s="33"/>
      <c r="AH1357" s="33"/>
      <c r="AI1357" s="33"/>
      <c r="AJ1357" s="36"/>
      <c r="AK1357" s="10">
        <v>5</v>
      </c>
      <c r="AL1357" s="11">
        <v>12</v>
      </c>
      <c r="AM1357" s="11">
        <v>17</v>
      </c>
      <c r="AN1357" s="11">
        <v>20</v>
      </c>
      <c r="AO1357" s="11">
        <v>15</v>
      </c>
      <c r="AP1357" s="11">
        <v>28</v>
      </c>
      <c r="AQ1357" s="11">
        <v>20</v>
      </c>
      <c r="AR1357" s="11">
        <v>22</v>
      </c>
      <c r="AS1357" s="11">
        <v>26</v>
      </c>
      <c r="AT1357" s="11">
        <v>44</v>
      </c>
      <c r="AU1357" s="11">
        <v>40</v>
      </c>
      <c r="AV1357" s="11">
        <v>36</v>
      </c>
      <c r="AW1357" s="12">
        <v>32</v>
      </c>
      <c r="AX1357" s="13">
        <v>28</v>
      </c>
      <c r="AY1357" s="13">
        <v>24</v>
      </c>
      <c r="AZ1357" s="13">
        <v>20</v>
      </c>
      <c r="BA1357" s="13">
        <v>16</v>
      </c>
      <c r="BB1357" s="14">
        <v>32</v>
      </c>
      <c r="BC1357" s="19">
        <f t="shared" si="104"/>
        <v>24</v>
      </c>
      <c r="BD1357" s="55">
        <f t="shared" ref="BD1357:BD1420" si="107">IF($B1357="","",SUM($BC1353:$BC1357)/5/$BM$3)</f>
        <v>0.85527768756089628</v>
      </c>
      <c r="BE1357" s="19">
        <f t="shared" ref="BE1357:BE1420" si="108">IF($B1357="","",SUM($BC1348:$BC1357)/10/$BM$3)</f>
        <v>0.89415394608639176</v>
      </c>
      <c r="BF1357" s="19">
        <f t="shared" si="105"/>
        <v>0.95594673595323154</v>
      </c>
      <c r="BG1357" s="19">
        <f t="shared" si="106"/>
        <v>0.97313413445924002</v>
      </c>
    </row>
    <row r="1358" spans="1:59">
      <c r="A1358" s="24">
        <v>1357</v>
      </c>
      <c r="B1358" s="31">
        <v>2012072</v>
      </c>
      <c r="C1358" s="32" t="s">
        <v>1356</v>
      </c>
      <c r="D1358" s="21">
        <v>2</v>
      </c>
      <c r="E1358" s="22">
        <v>3</v>
      </c>
      <c r="F1358" s="22">
        <v>7</v>
      </c>
      <c r="G1358" s="22">
        <v>9</v>
      </c>
      <c r="H1358" s="22">
        <v>13</v>
      </c>
      <c r="I1358" s="22">
        <v>30</v>
      </c>
      <c r="J1358" s="23">
        <v>6</v>
      </c>
      <c r="Q1358" s="33"/>
      <c r="R1358" s="33"/>
      <c r="S1358" s="33"/>
      <c r="T1358" s="33"/>
      <c r="U1358" s="33"/>
      <c r="V1358" s="33"/>
      <c r="X1358" s="34"/>
      <c r="Y1358" s="33"/>
      <c r="Z1358" s="33"/>
      <c r="AA1358" s="33"/>
      <c r="AB1358" s="33"/>
      <c r="AC1358" s="35"/>
      <c r="AD1358" s="33"/>
      <c r="AE1358" s="33"/>
      <c r="AF1358" s="33"/>
      <c r="AG1358" s="33"/>
      <c r="AH1358" s="33"/>
      <c r="AI1358" s="33"/>
      <c r="AJ1358" s="36"/>
      <c r="AK1358" s="10">
        <v>4</v>
      </c>
      <c r="AL1358" s="11">
        <v>12</v>
      </c>
      <c r="AM1358" s="11">
        <v>14</v>
      </c>
      <c r="AN1358" s="11">
        <v>10</v>
      </c>
      <c r="AO1358" s="11">
        <v>15</v>
      </c>
      <c r="AP1358" s="11">
        <v>24</v>
      </c>
      <c r="AQ1358" s="11">
        <v>19</v>
      </c>
      <c r="AR1358" s="11">
        <v>24</v>
      </c>
      <c r="AS1358" s="11">
        <v>31</v>
      </c>
      <c r="AT1358" s="11">
        <v>28</v>
      </c>
      <c r="AU1358" s="11">
        <v>25</v>
      </c>
      <c r="AV1358" s="11">
        <v>36</v>
      </c>
      <c r="AW1358" s="12">
        <v>34</v>
      </c>
      <c r="AX1358" s="13">
        <v>48</v>
      </c>
      <c r="AY1358" s="13">
        <v>47</v>
      </c>
      <c r="AZ1358" s="13">
        <v>46</v>
      </c>
      <c r="BA1358" s="13">
        <v>45</v>
      </c>
      <c r="BB1358" s="14">
        <v>44</v>
      </c>
      <c r="BC1358" s="19">
        <f t="shared" si="104"/>
        <v>47</v>
      </c>
      <c r="BD1358" s="55">
        <f t="shared" si="107"/>
        <v>0.86346216303994805</v>
      </c>
      <c r="BE1358" s="19">
        <f t="shared" si="108"/>
        <v>0.89210782721662885</v>
      </c>
      <c r="BF1358" s="19">
        <f t="shared" si="105"/>
        <v>0.93630399480350757</v>
      </c>
      <c r="BG1358" s="19">
        <f t="shared" si="106"/>
        <v>0.97190646313738227</v>
      </c>
    </row>
    <row r="1359" spans="1:59">
      <c r="A1359" s="24">
        <v>1358</v>
      </c>
      <c r="B1359" s="31">
        <v>2012073</v>
      </c>
      <c r="C1359" s="32" t="s">
        <v>1357</v>
      </c>
      <c r="D1359" s="21">
        <v>4</v>
      </c>
      <c r="E1359" s="22">
        <v>7</v>
      </c>
      <c r="F1359" s="22">
        <v>9</v>
      </c>
      <c r="G1359" s="22">
        <v>10</v>
      </c>
      <c r="H1359" s="22">
        <v>17</v>
      </c>
      <c r="I1359" s="22">
        <v>27</v>
      </c>
      <c r="J1359" s="23">
        <v>5</v>
      </c>
      <c r="Q1359" s="33"/>
      <c r="R1359" s="33"/>
      <c r="S1359" s="33"/>
      <c r="T1359" s="33"/>
      <c r="U1359" s="33"/>
      <c r="V1359" s="33"/>
      <c r="X1359" s="34"/>
      <c r="Y1359" s="33"/>
      <c r="Z1359" s="33"/>
      <c r="AA1359" s="33"/>
      <c r="AB1359" s="33"/>
      <c r="AC1359" s="35"/>
      <c r="AD1359" s="33"/>
      <c r="AE1359" s="33"/>
      <c r="AF1359" s="33"/>
      <c r="AG1359" s="33"/>
      <c r="AH1359" s="33"/>
      <c r="AI1359" s="33"/>
      <c r="AJ1359" s="36"/>
      <c r="AK1359" s="10">
        <v>5</v>
      </c>
      <c r="AL1359" s="11">
        <v>10</v>
      </c>
      <c r="AM1359" s="11">
        <v>14</v>
      </c>
      <c r="AN1359" s="11">
        <v>20</v>
      </c>
      <c r="AO1359" s="11">
        <v>18</v>
      </c>
      <c r="AP1359" s="11">
        <v>18</v>
      </c>
      <c r="AQ1359" s="11">
        <v>20</v>
      </c>
      <c r="AR1359" s="11">
        <v>34</v>
      </c>
      <c r="AS1359" s="11">
        <v>41</v>
      </c>
      <c r="AT1359" s="11">
        <v>38</v>
      </c>
      <c r="AU1359" s="11">
        <v>35</v>
      </c>
      <c r="AV1359" s="11">
        <v>46</v>
      </c>
      <c r="AW1359" s="12">
        <v>44</v>
      </c>
      <c r="AX1359" s="13">
        <v>42</v>
      </c>
      <c r="AY1359" s="13">
        <v>40</v>
      </c>
      <c r="AZ1359" s="13">
        <v>56</v>
      </c>
      <c r="BA1359" s="13">
        <v>55</v>
      </c>
      <c r="BB1359" s="14">
        <v>54</v>
      </c>
      <c r="BC1359" s="19">
        <f t="shared" si="104"/>
        <v>40</v>
      </c>
      <c r="BD1359" s="55">
        <f t="shared" si="107"/>
        <v>0.82253978564468988</v>
      </c>
      <c r="BE1359" s="19">
        <f t="shared" si="108"/>
        <v>0.91052289704449496</v>
      </c>
      <c r="BF1359" s="19">
        <f t="shared" si="105"/>
        <v>0.93221175706398185</v>
      </c>
      <c r="BG1359" s="19">
        <f t="shared" si="106"/>
        <v>0.96454043520623578</v>
      </c>
    </row>
    <row r="1360" spans="1:59">
      <c r="A1360" s="24">
        <v>1359</v>
      </c>
      <c r="B1360" s="31">
        <v>2012074</v>
      </c>
      <c r="C1360" s="32" t="s">
        <v>1358</v>
      </c>
      <c r="D1360" s="21">
        <v>15</v>
      </c>
      <c r="E1360" s="22">
        <v>16</v>
      </c>
      <c r="F1360" s="22">
        <v>18</v>
      </c>
      <c r="G1360" s="22">
        <v>19</v>
      </c>
      <c r="H1360" s="22">
        <v>28</v>
      </c>
      <c r="I1360" s="22">
        <v>32</v>
      </c>
      <c r="J1360" s="23">
        <v>8</v>
      </c>
      <c r="Q1360" s="33"/>
      <c r="R1360" s="33"/>
      <c r="S1360" s="33"/>
      <c r="T1360" s="33"/>
      <c r="U1360" s="33"/>
      <c r="V1360" s="33"/>
      <c r="X1360" s="34"/>
      <c r="Y1360" s="33"/>
      <c r="Z1360" s="33"/>
      <c r="AA1360" s="33"/>
      <c r="AB1360" s="33"/>
      <c r="AC1360" s="35"/>
      <c r="AD1360" s="33"/>
      <c r="AE1360" s="33"/>
      <c r="AF1360" s="33"/>
      <c r="AG1360" s="33"/>
      <c r="AH1360" s="33"/>
      <c r="AI1360" s="33"/>
      <c r="AJ1360" s="36"/>
      <c r="AK1360" s="10">
        <v>5</v>
      </c>
      <c r="AL1360" s="11">
        <v>8</v>
      </c>
      <c r="AM1360" s="11">
        <v>13</v>
      </c>
      <c r="AN1360" s="11">
        <v>14</v>
      </c>
      <c r="AO1360" s="11">
        <v>16</v>
      </c>
      <c r="AP1360" s="11">
        <v>16</v>
      </c>
      <c r="AQ1360" s="11">
        <v>20</v>
      </c>
      <c r="AR1360" s="11">
        <v>38</v>
      </c>
      <c r="AS1360" s="11">
        <v>40</v>
      </c>
      <c r="AT1360" s="11">
        <v>32</v>
      </c>
      <c r="AU1360" s="11">
        <v>24</v>
      </c>
      <c r="AV1360" s="11">
        <v>16</v>
      </c>
      <c r="AW1360" s="12">
        <v>23</v>
      </c>
      <c r="AX1360" s="13">
        <v>32</v>
      </c>
      <c r="AY1360" s="13">
        <v>60</v>
      </c>
      <c r="AZ1360" s="13">
        <v>56</v>
      </c>
      <c r="BA1360" s="13">
        <v>71</v>
      </c>
      <c r="BB1360" s="14">
        <v>88</v>
      </c>
      <c r="BC1360" s="19">
        <f t="shared" si="104"/>
        <v>60</v>
      </c>
      <c r="BD1360" s="55">
        <f t="shared" si="107"/>
        <v>0.88392335173757719</v>
      </c>
      <c r="BE1360" s="19">
        <f t="shared" si="108"/>
        <v>0.92075349139330953</v>
      </c>
      <c r="BF1360" s="19">
        <f t="shared" si="105"/>
        <v>0.94121468009093856</v>
      </c>
      <c r="BG1360" s="19">
        <f t="shared" si="106"/>
        <v>0.97231568691133485</v>
      </c>
    </row>
    <row r="1361" spans="1:59">
      <c r="A1361" s="24">
        <v>1360</v>
      </c>
      <c r="B1361" s="31">
        <v>2012075</v>
      </c>
      <c r="C1361" s="32" t="s">
        <v>1359</v>
      </c>
      <c r="D1361" s="21">
        <v>4</v>
      </c>
      <c r="E1361" s="22">
        <v>6</v>
      </c>
      <c r="F1361" s="22">
        <v>22</v>
      </c>
      <c r="G1361" s="22">
        <v>23</v>
      </c>
      <c r="H1361" s="22">
        <v>29</v>
      </c>
      <c r="I1361" s="22">
        <v>32</v>
      </c>
      <c r="J1361" s="23">
        <v>11</v>
      </c>
      <c r="Q1361" s="33"/>
      <c r="R1361" s="33"/>
      <c r="S1361" s="33"/>
      <c r="T1361" s="33"/>
      <c r="U1361" s="33"/>
      <c r="V1361" s="33"/>
      <c r="X1361" s="34"/>
      <c r="Y1361" s="33"/>
      <c r="Z1361" s="33"/>
      <c r="AA1361" s="33"/>
      <c r="AB1361" s="33"/>
      <c r="AC1361" s="35"/>
      <c r="AD1361" s="33"/>
      <c r="AE1361" s="33"/>
      <c r="AF1361" s="33"/>
      <c r="AG1361" s="33"/>
      <c r="AH1361" s="33"/>
      <c r="AI1361" s="33"/>
      <c r="AJ1361" s="36"/>
      <c r="AK1361" s="10">
        <v>8</v>
      </c>
      <c r="AL1361" s="11">
        <v>8</v>
      </c>
      <c r="AM1361" s="11">
        <v>16</v>
      </c>
      <c r="AN1361" s="11">
        <v>20</v>
      </c>
      <c r="AO1361" s="11">
        <v>18</v>
      </c>
      <c r="AP1361" s="11">
        <v>28</v>
      </c>
      <c r="AQ1361" s="11">
        <v>26</v>
      </c>
      <c r="AR1361" s="11">
        <v>26</v>
      </c>
      <c r="AS1361" s="11">
        <v>28</v>
      </c>
      <c r="AT1361" s="11">
        <v>44</v>
      </c>
      <c r="AU1361" s="11">
        <v>38</v>
      </c>
      <c r="AV1361" s="11">
        <v>32</v>
      </c>
      <c r="AW1361" s="12">
        <v>41</v>
      </c>
      <c r="AX1361" s="13">
        <v>36</v>
      </c>
      <c r="AY1361" s="13">
        <v>48</v>
      </c>
      <c r="AZ1361" s="13">
        <v>44</v>
      </c>
      <c r="BA1361" s="13">
        <v>40</v>
      </c>
      <c r="BB1361" s="14">
        <v>36</v>
      </c>
      <c r="BC1361" s="19">
        <f t="shared" si="104"/>
        <v>48</v>
      </c>
      <c r="BD1361" s="55">
        <f t="shared" si="107"/>
        <v>0.89620006495615456</v>
      </c>
      <c r="BE1361" s="19">
        <f t="shared" si="108"/>
        <v>0.92689184800259816</v>
      </c>
      <c r="BF1361" s="19">
        <f t="shared" si="105"/>
        <v>0.94448847028255922</v>
      </c>
      <c r="BG1361" s="19">
        <f t="shared" si="106"/>
        <v>0.97640792465086068</v>
      </c>
    </row>
    <row r="1362" spans="1:59">
      <c r="A1362" s="24">
        <v>1361</v>
      </c>
      <c r="B1362" s="31">
        <v>2012076</v>
      </c>
      <c r="C1362" s="32" t="s">
        <v>1360</v>
      </c>
      <c r="D1362" s="21">
        <v>11</v>
      </c>
      <c r="E1362" s="22">
        <v>18</v>
      </c>
      <c r="F1362" s="22">
        <v>22</v>
      </c>
      <c r="G1362" s="22">
        <v>27</v>
      </c>
      <c r="H1362" s="22">
        <v>29</v>
      </c>
      <c r="I1362" s="22">
        <v>30</v>
      </c>
      <c r="J1362" s="23">
        <v>15</v>
      </c>
      <c r="Q1362" s="33"/>
      <c r="R1362" s="33"/>
      <c r="S1362" s="33"/>
      <c r="T1362" s="33"/>
      <c r="U1362" s="33"/>
      <c r="V1362" s="33"/>
      <c r="X1362" s="34"/>
      <c r="Y1362" s="33"/>
      <c r="Z1362" s="33"/>
      <c r="AA1362" s="33"/>
      <c r="AB1362" s="33"/>
      <c r="AC1362" s="35"/>
      <c r="AD1362" s="33"/>
      <c r="AE1362" s="33"/>
      <c r="AF1362" s="33"/>
      <c r="AG1362" s="33"/>
      <c r="AH1362" s="33"/>
      <c r="AI1362" s="33"/>
      <c r="AJ1362" s="36"/>
      <c r="AK1362" s="10">
        <v>5</v>
      </c>
      <c r="AL1362" s="11">
        <v>13</v>
      </c>
      <c r="AM1362" s="11">
        <v>12</v>
      </c>
      <c r="AN1362" s="11">
        <v>17</v>
      </c>
      <c r="AO1362" s="11">
        <v>18</v>
      </c>
      <c r="AP1362" s="11">
        <v>25</v>
      </c>
      <c r="AQ1362" s="11">
        <v>11</v>
      </c>
      <c r="AR1362" s="11">
        <v>27</v>
      </c>
      <c r="AS1362" s="11">
        <v>27</v>
      </c>
      <c r="AT1362" s="11">
        <v>41</v>
      </c>
      <c r="AU1362" s="11">
        <v>33</v>
      </c>
      <c r="AV1362" s="11">
        <v>39</v>
      </c>
      <c r="AW1362" s="12">
        <v>47</v>
      </c>
      <c r="AX1362" s="13">
        <v>57</v>
      </c>
      <c r="AY1362" s="13">
        <v>52</v>
      </c>
      <c r="AZ1362" s="13">
        <v>47</v>
      </c>
      <c r="BA1362" s="13">
        <v>61</v>
      </c>
      <c r="BB1362" s="14">
        <v>57</v>
      </c>
      <c r="BC1362" s="19">
        <f t="shared" si="104"/>
        <v>52</v>
      </c>
      <c r="BD1362" s="55">
        <f t="shared" si="107"/>
        <v>1.0107827216628775</v>
      </c>
      <c r="BE1362" s="19">
        <f t="shared" si="108"/>
        <v>0.93303020461188702</v>
      </c>
      <c r="BF1362" s="19">
        <f t="shared" si="105"/>
        <v>0.94203312763884373</v>
      </c>
      <c r="BG1362" s="19">
        <f t="shared" si="106"/>
        <v>0.97763559597271843</v>
      </c>
    </row>
    <row r="1363" spans="1:59">
      <c r="A1363" s="24">
        <v>1362</v>
      </c>
      <c r="B1363" s="31">
        <v>2012077</v>
      </c>
      <c r="C1363" s="32" t="s">
        <v>1361</v>
      </c>
      <c r="D1363" s="21">
        <v>2</v>
      </c>
      <c r="E1363" s="22">
        <v>4</v>
      </c>
      <c r="F1363" s="22">
        <v>13</v>
      </c>
      <c r="G1363" s="22">
        <v>18</v>
      </c>
      <c r="H1363" s="22">
        <v>26</v>
      </c>
      <c r="I1363" s="22">
        <v>28</v>
      </c>
      <c r="J1363" s="23">
        <v>12</v>
      </c>
      <c r="Q1363" s="33"/>
      <c r="R1363" s="33"/>
      <c r="S1363" s="33"/>
      <c r="T1363" s="33"/>
      <c r="U1363" s="33"/>
      <c r="V1363" s="33"/>
      <c r="X1363" s="34"/>
      <c r="Y1363" s="33"/>
      <c r="Z1363" s="33"/>
      <c r="AA1363" s="33"/>
      <c r="AB1363" s="33"/>
      <c r="AC1363" s="35"/>
      <c r="AD1363" s="33"/>
      <c r="AE1363" s="33"/>
      <c r="AF1363" s="33"/>
      <c r="AG1363" s="33"/>
      <c r="AH1363" s="33"/>
      <c r="AI1363" s="33"/>
      <c r="AJ1363" s="36"/>
      <c r="AK1363" s="10">
        <v>7</v>
      </c>
      <c r="AL1363" s="11">
        <v>7</v>
      </c>
      <c r="AM1363" s="11">
        <v>16</v>
      </c>
      <c r="AN1363" s="11">
        <v>13</v>
      </c>
      <c r="AO1363" s="11">
        <v>21</v>
      </c>
      <c r="AP1363" s="11">
        <v>19</v>
      </c>
      <c r="AQ1363" s="11">
        <v>19</v>
      </c>
      <c r="AR1363" s="11">
        <v>31</v>
      </c>
      <c r="AS1363" s="11">
        <v>25</v>
      </c>
      <c r="AT1363" s="11">
        <v>19</v>
      </c>
      <c r="AU1363" s="11">
        <v>13</v>
      </c>
      <c r="AV1363" s="11">
        <v>35</v>
      </c>
      <c r="AW1363" s="12">
        <v>46</v>
      </c>
      <c r="AX1363" s="13">
        <v>43</v>
      </c>
      <c r="AY1363" s="13">
        <v>40</v>
      </c>
      <c r="AZ1363" s="13">
        <v>37</v>
      </c>
      <c r="BA1363" s="13">
        <v>53</v>
      </c>
      <c r="BB1363" s="14">
        <v>51</v>
      </c>
      <c r="BC1363" s="19">
        <f t="shared" si="104"/>
        <v>40</v>
      </c>
      <c r="BD1363" s="55">
        <f t="shared" si="107"/>
        <v>0.98213705748619684</v>
      </c>
      <c r="BE1363" s="19">
        <f t="shared" si="108"/>
        <v>0.92279961026307245</v>
      </c>
      <c r="BF1363" s="19">
        <f t="shared" si="105"/>
        <v>0.95349139330951604</v>
      </c>
      <c r="BG1363" s="19">
        <f t="shared" si="106"/>
        <v>0.96945112049366677</v>
      </c>
    </row>
    <row r="1364" spans="1:59">
      <c r="A1364" s="24">
        <v>1363</v>
      </c>
      <c r="B1364" s="31">
        <v>2012078</v>
      </c>
      <c r="C1364" s="32" t="s">
        <v>1362</v>
      </c>
      <c r="D1364" s="21">
        <v>8</v>
      </c>
      <c r="E1364" s="22">
        <v>15</v>
      </c>
      <c r="F1364" s="22">
        <v>22</v>
      </c>
      <c r="G1364" s="22">
        <v>24</v>
      </c>
      <c r="H1364" s="22">
        <v>28</v>
      </c>
      <c r="I1364" s="22">
        <v>33</v>
      </c>
      <c r="J1364" s="23">
        <v>12</v>
      </c>
      <c r="Q1364" s="33"/>
      <c r="R1364" s="33"/>
      <c r="S1364" s="33"/>
      <c r="T1364" s="33"/>
      <c r="U1364" s="33"/>
      <c r="V1364" s="33"/>
      <c r="X1364" s="34"/>
      <c r="Y1364" s="33"/>
      <c r="Z1364" s="33"/>
      <c r="AA1364" s="33"/>
      <c r="AB1364" s="33"/>
      <c r="AC1364" s="35"/>
      <c r="AD1364" s="33"/>
      <c r="AE1364" s="33"/>
      <c r="AF1364" s="33"/>
      <c r="AG1364" s="33"/>
      <c r="AH1364" s="33"/>
      <c r="AI1364" s="33"/>
      <c r="AJ1364" s="36"/>
      <c r="AK1364" s="10">
        <v>4</v>
      </c>
      <c r="AL1364" s="11">
        <v>6</v>
      </c>
      <c r="AM1364" s="11">
        <v>15</v>
      </c>
      <c r="AN1364" s="11">
        <v>16</v>
      </c>
      <c r="AO1364" s="11">
        <v>11</v>
      </c>
      <c r="AP1364" s="11">
        <v>18</v>
      </c>
      <c r="AQ1364" s="11">
        <v>31</v>
      </c>
      <c r="AR1364" s="11">
        <v>30</v>
      </c>
      <c r="AS1364" s="11">
        <v>20</v>
      </c>
      <c r="AT1364" s="11">
        <v>34</v>
      </c>
      <c r="AU1364" s="11">
        <v>39</v>
      </c>
      <c r="AV1364" s="11">
        <v>32</v>
      </c>
      <c r="AW1364" s="12">
        <v>40</v>
      </c>
      <c r="AX1364" s="13">
        <v>50</v>
      </c>
      <c r="AY1364" s="13">
        <v>62</v>
      </c>
      <c r="AZ1364" s="13">
        <v>58</v>
      </c>
      <c r="BA1364" s="13">
        <v>54</v>
      </c>
      <c r="BB1364" s="14">
        <v>50</v>
      </c>
      <c r="BC1364" s="19">
        <f t="shared" si="104"/>
        <v>62</v>
      </c>
      <c r="BD1364" s="55">
        <f t="shared" si="107"/>
        <v>1.0721662877557647</v>
      </c>
      <c r="BE1364" s="19">
        <f t="shared" si="108"/>
        <v>0.9473530367002273</v>
      </c>
      <c r="BF1364" s="19">
        <f t="shared" si="105"/>
        <v>0.95676518350113671</v>
      </c>
      <c r="BG1364" s="19">
        <f t="shared" si="106"/>
        <v>0.97190646313738227</v>
      </c>
    </row>
    <row r="1365" spans="1:59">
      <c r="A1365" s="24">
        <v>1364</v>
      </c>
      <c r="B1365" s="31">
        <v>2012079</v>
      </c>
      <c r="C1365" s="32" t="s">
        <v>1363</v>
      </c>
      <c r="D1365" s="21">
        <v>6</v>
      </c>
      <c r="E1365" s="22">
        <v>7</v>
      </c>
      <c r="F1365" s="22">
        <v>12</v>
      </c>
      <c r="G1365" s="22">
        <v>24</v>
      </c>
      <c r="H1365" s="22">
        <v>30</v>
      </c>
      <c r="I1365" s="22">
        <v>33</v>
      </c>
      <c r="J1365" s="23">
        <v>12</v>
      </c>
      <c r="Q1365" s="33"/>
      <c r="R1365" s="33"/>
      <c r="S1365" s="33"/>
      <c r="T1365" s="33"/>
      <c r="U1365" s="33"/>
      <c r="V1365" s="33"/>
      <c r="X1365" s="34"/>
      <c r="Y1365" s="33"/>
      <c r="Z1365" s="33"/>
      <c r="AA1365" s="33"/>
      <c r="AB1365" s="33"/>
      <c r="AC1365" s="35"/>
      <c r="AD1365" s="33"/>
      <c r="AE1365" s="33"/>
      <c r="AF1365" s="33"/>
      <c r="AG1365" s="33"/>
      <c r="AH1365" s="33"/>
      <c r="AI1365" s="33"/>
      <c r="AJ1365" s="36"/>
      <c r="AK1365" s="10">
        <v>1</v>
      </c>
      <c r="AL1365" s="11">
        <v>8</v>
      </c>
      <c r="AM1365" s="11">
        <v>12</v>
      </c>
      <c r="AN1365" s="11">
        <v>4</v>
      </c>
      <c r="AO1365" s="11">
        <v>21</v>
      </c>
      <c r="AP1365" s="11">
        <v>24</v>
      </c>
      <c r="AQ1365" s="11">
        <v>31</v>
      </c>
      <c r="AR1365" s="11">
        <v>22</v>
      </c>
      <c r="AS1365" s="11">
        <v>24</v>
      </c>
      <c r="AT1365" s="11">
        <v>28</v>
      </c>
      <c r="AU1365" s="11">
        <v>47</v>
      </c>
      <c r="AV1365" s="11">
        <v>42</v>
      </c>
      <c r="AW1365" s="12">
        <v>37</v>
      </c>
      <c r="AX1365" s="13">
        <v>48</v>
      </c>
      <c r="AY1365" s="13">
        <v>61</v>
      </c>
      <c r="AZ1365" s="13">
        <v>58</v>
      </c>
      <c r="BA1365" s="13">
        <v>55</v>
      </c>
      <c r="BB1365" s="14">
        <v>52</v>
      </c>
      <c r="BC1365" s="19">
        <f t="shared" si="104"/>
        <v>61</v>
      </c>
      <c r="BD1365" s="55">
        <f t="shared" si="107"/>
        <v>1.0762585254952908</v>
      </c>
      <c r="BE1365" s="19">
        <f t="shared" si="108"/>
        <v>0.98009093861643382</v>
      </c>
      <c r="BF1365" s="19">
        <f t="shared" si="105"/>
        <v>0.96331276388437803</v>
      </c>
      <c r="BG1365" s="19">
        <f t="shared" si="106"/>
        <v>0.97477102955505035</v>
      </c>
    </row>
    <row r="1366" spans="1:59">
      <c r="A1366" s="24">
        <v>1365</v>
      </c>
      <c r="B1366" s="31">
        <v>2012080</v>
      </c>
      <c r="C1366" s="32" t="s">
        <v>1364</v>
      </c>
      <c r="D1366" s="21">
        <v>4</v>
      </c>
      <c r="E1366" s="22">
        <v>9</v>
      </c>
      <c r="F1366" s="22">
        <v>14</v>
      </c>
      <c r="G1366" s="22">
        <v>15</v>
      </c>
      <c r="H1366" s="22">
        <v>16</v>
      </c>
      <c r="I1366" s="22">
        <v>27</v>
      </c>
      <c r="J1366" s="23">
        <v>3</v>
      </c>
      <c r="Q1366" s="33"/>
      <c r="R1366" s="33"/>
      <c r="S1366" s="33"/>
      <c r="T1366" s="33"/>
      <c r="U1366" s="33"/>
      <c r="V1366" s="33"/>
      <c r="X1366" s="34"/>
      <c r="Y1366" s="33"/>
      <c r="Z1366" s="33"/>
      <c r="AA1366" s="33"/>
      <c r="AB1366" s="33"/>
      <c r="AC1366" s="35"/>
      <c r="AD1366" s="33"/>
      <c r="AE1366" s="33"/>
      <c r="AF1366" s="33"/>
      <c r="AG1366" s="33"/>
      <c r="AH1366" s="33"/>
      <c r="AI1366" s="33"/>
      <c r="AJ1366" s="36"/>
      <c r="AK1366" s="10">
        <v>4</v>
      </c>
      <c r="AL1366" s="11">
        <v>9</v>
      </c>
      <c r="AM1366" s="11">
        <v>15</v>
      </c>
      <c r="AN1366" s="11">
        <v>19</v>
      </c>
      <c r="AO1366" s="11">
        <v>15</v>
      </c>
      <c r="AP1366" s="11">
        <v>21</v>
      </c>
      <c r="AQ1366" s="11">
        <v>22</v>
      </c>
      <c r="AR1366" s="11">
        <v>35</v>
      </c>
      <c r="AS1366" s="11">
        <v>30</v>
      </c>
      <c r="AT1366" s="11">
        <v>25</v>
      </c>
      <c r="AU1366" s="11">
        <v>20</v>
      </c>
      <c r="AV1366" s="11">
        <v>29</v>
      </c>
      <c r="AW1366" s="12">
        <v>40</v>
      </c>
      <c r="AX1366" s="13">
        <v>53</v>
      </c>
      <c r="AY1366" s="13">
        <v>68</v>
      </c>
      <c r="AZ1366" s="13">
        <v>67</v>
      </c>
      <c r="BA1366" s="13">
        <v>66</v>
      </c>
      <c r="BB1366" s="14">
        <v>65</v>
      </c>
      <c r="BC1366" s="19">
        <f t="shared" ref="BC1366:BC1429" si="109">IF($B1366="","",MOD($D1366,$BC$1)+MOD($E1366,$BC$1)+MOD($F1366,$BC$1)+MOD($G1366,$BC$1)+MOD($H1366,$BC$1)+MOD($I1366,$BC$1))</f>
        <v>68</v>
      </c>
      <c r="BD1366" s="55">
        <f t="shared" si="107"/>
        <v>1.1581032802858071</v>
      </c>
      <c r="BE1366" s="19">
        <f t="shared" si="108"/>
        <v>1.0271516726209808</v>
      </c>
      <c r="BF1366" s="19">
        <f t="shared" si="105"/>
        <v>0.98295550503410201</v>
      </c>
      <c r="BG1366" s="19">
        <f t="shared" si="106"/>
        <v>0.98704774277362783</v>
      </c>
    </row>
    <row r="1367" spans="1:59">
      <c r="A1367" s="24">
        <v>1366</v>
      </c>
      <c r="B1367" s="31">
        <v>2012081</v>
      </c>
      <c r="C1367" s="32" t="s">
        <v>1365</v>
      </c>
      <c r="D1367" s="21">
        <v>2</v>
      </c>
      <c r="E1367" s="22">
        <v>5</v>
      </c>
      <c r="F1367" s="22">
        <v>10</v>
      </c>
      <c r="G1367" s="22">
        <v>24</v>
      </c>
      <c r="H1367" s="22">
        <v>25</v>
      </c>
      <c r="I1367" s="22">
        <v>29</v>
      </c>
      <c r="J1367" s="23">
        <v>6</v>
      </c>
      <c r="Q1367" s="33"/>
      <c r="R1367" s="33"/>
      <c r="S1367" s="33"/>
      <c r="T1367" s="33"/>
      <c r="U1367" s="33"/>
      <c r="V1367" s="33"/>
      <c r="X1367" s="34"/>
      <c r="Y1367" s="33"/>
      <c r="Z1367" s="33"/>
      <c r="AA1367" s="33"/>
      <c r="AB1367" s="33"/>
      <c r="AC1367" s="35"/>
      <c r="AD1367" s="33"/>
      <c r="AE1367" s="33"/>
      <c r="AF1367" s="33"/>
      <c r="AG1367" s="33"/>
      <c r="AH1367" s="33"/>
      <c r="AI1367" s="33"/>
      <c r="AJ1367" s="36"/>
      <c r="AK1367" s="10">
        <v>8</v>
      </c>
      <c r="AL1367" s="11">
        <v>7</v>
      </c>
      <c r="AM1367" s="11">
        <v>10</v>
      </c>
      <c r="AN1367" s="11">
        <v>17</v>
      </c>
      <c r="AO1367" s="11">
        <v>18</v>
      </c>
      <c r="AP1367" s="11">
        <v>15</v>
      </c>
      <c r="AQ1367" s="11">
        <v>23</v>
      </c>
      <c r="AR1367" s="11">
        <v>25</v>
      </c>
      <c r="AS1367" s="11">
        <v>29</v>
      </c>
      <c r="AT1367" s="11">
        <v>23</v>
      </c>
      <c r="AU1367" s="11">
        <v>43</v>
      </c>
      <c r="AV1367" s="11">
        <v>39</v>
      </c>
      <c r="AW1367" s="12">
        <v>50</v>
      </c>
      <c r="AX1367" s="13">
        <v>47</v>
      </c>
      <c r="AY1367" s="13">
        <v>44</v>
      </c>
      <c r="AZ1367" s="13">
        <v>41</v>
      </c>
      <c r="BA1367" s="13">
        <v>38</v>
      </c>
      <c r="BB1367" s="14">
        <v>35</v>
      </c>
      <c r="BC1367" s="19">
        <f t="shared" si="109"/>
        <v>44</v>
      </c>
      <c r="BD1367" s="55">
        <f t="shared" si="107"/>
        <v>1.1253653783696005</v>
      </c>
      <c r="BE1367" s="19">
        <f t="shared" si="108"/>
        <v>1.0680740500162391</v>
      </c>
      <c r="BF1367" s="19">
        <f t="shared" si="105"/>
        <v>0.97968171484248134</v>
      </c>
      <c r="BG1367" s="19">
        <f t="shared" si="106"/>
        <v>0.98213705748619684</v>
      </c>
    </row>
    <row r="1368" spans="1:59">
      <c r="A1368" s="24">
        <v>1367</v>
      </c>
      <c r="B1368" s="31">
        <v>2012082</v>
      </c>
      <c r="C1368" s="32" t="s">
        <v>1366</v>
      </c>
      <c r="D1368" s="21">
        <v>2</v>
      </c>
      <c r="E1368" s="22">
        <v>4</v>
      </c>
      <c r="F1368" s="22">
        <v>11</v>
      </c>
      <c r="G1368" s="22">
        <v>18</v>
      </c>
      <c r="H1368" s="22">
        <v>22</v>
      </c>
      <c r="I1368" s="22">
        <v>29</v>
      </c>
      <c r="J1368" s="23">
        <v>6</v>
      </c>
      <c r="Q1368" s="33"/>
      <c r="R1368" s="33"/>
      <c r="S1368" s="33"/>
      <c r="T1368" s="33"/>
      <c r="U1368" s="33"/>
      <c r="V1368" s="33"/>
      <c r="X1368" s="34"/>
      <c r="Y1368" s="33"/>
      <c r="Z1368" s="33"/>
      <c r="AA1368" s="33"/>
      <c r="AB1368" s="33"/>
      <c r="AC1368" s="35"/>
      <c r="AD1368" s="33"/>
      <c r="AE1368" s="33"/>
      <c r="AF1368" s="33"/>
      <c r="AG1368" s="33"/>
      <c r="AH1368" s="33"/>
      <c r="AI1368" s="33"/>
      <c r="AJ1368" s="36"/>
      <c r="AK1368" s="10">
        <v>8</v>
      </c>
      <c r="AL1368" s="11">
        <v>10</v>
      </c>
      <c r="AM1368" s="11">
        <v>16</v>
      </c>
      <c r="AN1368" s="11">
        <v>20</v>
      </c>
      <c r="AO1368" s="11">
        <v>16</v>
      </c>
      <c r="AP1368" s="11">
        <v>22</v>
      </c>
      <c r="AQ1368" s="11">
        <v>14</v>
      </c>
      <c r="AR1368" s="11">
        <v>26</v>
      </c>
      <c r="AS1368" s="11">
        <v>20</v>
      </c>
      <c r="AT1368" s="11">
        <v>38</v>
      </c>
      <c r="AU1368" s="11">
        <v>34</v>
      </c>
      <c r="AV1368" s="11">
        <v>30</v>
      </c>
      <c r="AW1368" s="12">
        <v>41</v>
      </c>
      <c r="AX1368" s="13">
        <v>38</v>
      </c>
      <c r="AY1368" s="13">
        <v>35</v>
      </c>
      <c r="AZ1368" s="13">
        <v>32</v>
      </c>
      <c r="BA1368" s="13">
        <v>48</v>
      </c>
      <c r="BB1368" s="14">
        <v>46</v>
      </c>
      <c r="BC1368" s="19">
        <f t="shared" si="109"/>
        <v>35</v>
      </c>
      <c r="BD1368" s="55">
        <f t="shared" si="107"/>
        <v>1.1049041896719713</v>
      </c>
      <c r="BE1368" s="19">
        <f t="shared" si="108"/>
        <v>1.0435206235790842</v>
      </c>
      <c r="BF1368" s="19">
        <f t="shared" si="105"/>
        <v>0.97722637219876574</v>
      </c>
      <c r="BG1368" s="19">
        <f t="shared" si="106"/>
        <v>0.98622929522572267</v>
      </c>
    </row>
    <row r="1369" spans="1:59">
      <c r="A1369" s="24">
        <v>1368</v>
      </c>
      <c r="B1369" s="31">
        <v>2012083</v>
      </c>
      <c r="C1369" s="32" t="s">
        <v>1367</v>
      </c>
      <c r="D1369" s="21">
        <v>4</v>
      </c>
      <c r="E1369" s="22">
        <v>9</v>
      </c>
      <c r="F1369" s="22">
        <v>14</v>
      </c>
      <c r="G1369" s="22">
        <v>15</v>
      </c>
      <c r="H1369" s="22">
        <v>26</v>
      </c>
      <c r="I1369" s="22">
        <v>33</v>
      </c>
      <c r="J1369" s="23">
        <v>4</v>
      </c>
      <c r="Q1369" s="33"/>
      <c r="R1369" s="33"/>
      <c r="S1369" s="33"/>
      <c r="T1369" s="33"/>
      <c r="U1369" s="33"/>
      <c r="V1369" s="33"/>
      <c r="X1369" s="34"/>
      <c r="Y1369" s="33"/>
      <c r="Z1369" s="33"/>
      <c r="AA1369" s="33"/>
      <c r="AB1369" s="33"/>
      <c r="AC1369" s="35"/>
      <c r="AD1369" s="33"/>
      <c r="AE1369" s="33"/>
      <c r="AF1369" s="33"/>
      <c r="AG1369" s="33"/>
      <c r="AH1369" s="33"/>
      <c r="AI1369" s="33"/>
      <c r="AJ1369" s="36"/>
      <c r="AK1369" s="10">
        <v>5</v>
      </c>
      <c r="AL1369" s="11">
        <v>9</v>
      </c>
      <c r="AM1369" s="11">
        <v>16</v>
      </c>
      <c r="AN1369" s="11">
        <v>17</v>
      </c>
      <c r="AO1369" s="11">
        <v>17</v>
      </c>
      <c r="AP1369" s="11">
        <v>21</v>
      </c>
      <c r="AQ1369" s="11">
        <v>29</v>
      </c>
      <c r="AR1369" s="11">
        <v>31</v>
      </c>
      <c r="AS1369" s="11">
        <v>24</v>
      </c>
      <c r="AT1369" s="11">
        <v>29</v>
      </c>
      <c r="AU1369" s="11">
        <v>23</v>
      </c>
      <c r="AV1369" s="11">
        <v>31</v>
      </c>
      <c r="AW1369" s="12">
        <v>41</v>
      </c>
      <c r="AX1369" s="13">
        <v>53</v>
      </c>
      <c r="AY1369" s="13">
        <v>67</v>
      </c>
      <c r="AZ1369" s="13">
        <v>65</v>
      </c>
      <c r="BA1369" s="13">
        <v>63</v>
      </c>
      <c r="BB1369" s="14">
        <v>61</v>
      </c>
      <c r="BC1369" s="19">
        <f t="shared" si="109"/>
        <v>67</v>
      </c>
      <c r="BD1369" s="55">
        <f t="shared" si="107"/>
        <v>1.1253653783696005</v>
      </c>
      <c r="BE1369" s="19">
        <f t="shared" si="108"/>
        <v>1.0987658330626828</v>
      </c>
      <c r="BF1369" s="19">
        <f t="shared" si="105"/>
        <v>0.99605066580058454</v>
      </c>
      <c r="BG1369" s="19">
        <f t="shared" si="106"/>
        <v>0.9948229944787268</v>
      </c>
    </row>
    <row r="1370" spans="1:59">
      <c r="A1370" s="24">
        <v>1369</v>
      </c>
      <c r="B1370" s="31">
        <v>2012084</v>
      </c>
      <c r="C1370" s="32" t="s">
        <v>1368</v>
      </c>
      <c r="D1370" s="21">
        <v>2</v>
      </c>
      <c r="E1370" s="22">
        <v>10</v>
      </c>
      <c r="F1370" s="22">
        <v>20</v>
      </c>
      <c r="G1370" s="22">
        <v>26</v>
      </c>
      <c r="H1370" s="22">
        <v>28</v>
      </c>
      <c r="I1370" s="22">
        <v>29</v>
      </c>
      <c r="J1370" s="23">
        <v>14</v>
      </c>
      <c r="Q1370" s="33"/>
      <c r="R1370" s="33"/>
      <c r="S1370" s="33"/>
      <c r="T1370" s="33"/>
      <c r="U1370" s="33"/>
      <c r="V1370" s="33"/>
      <c r="X1370" s="34"/>
      <c r="Y1370" s="33"/>
      <c r="Z1370" s="33"/>
      <c r="AA1370" s="33"/>
      <c r="AB1370" s="33"/>
      <c r="AC1370" s="35"/>
      <c r="AD1370" s="33"/>
      <c r="AE1370" s="33"/>
      <c r="AF1370" s="33"/>
      <c r="AG1370" s="33"/>
      <c r="AH1370" s="33"/>
      <c r="AI1370" s="33"/>
      <c r="AJ1370" s="36"/>
      <c r="AK1370" s="10">
        <v>10</v>
      </c>
      <c r="AL1370" s="11">
        <v>7</v>
      </c>
      <c r="AM1370" s="11">
        <v>10</v>
      </c>
      <c r="AN1370" s="11">
        <v>19</v>
      </c>
      <c r="AO1370" s="11">
        <v>17</v>
      </c>
      <c r="AP1370" s="11">
        <v>19</v>
      </c>
      <c r="AQ1370" s="11">
        <v>16</v>
      </c>
      <c r="AR1370" s="11">
        <v>25</v>
      </c>
      <c r="AS1370" s="11">
        <v>38</v>
      </c>
      <c r="AT1370" s="11">
        <v>31</v>
      </c>
      <c r="AU1370" s="11">
        <v>24</v>
      </c>
      <c r="AV1370" s="11">
        <v>31</v>
      </c>
      <c r="AW1370" s="12">
        <v>55</v>
      </c>
      <c r="AX1370" s="13">
        <v>51</v>
      </c>
      <c r="AY1370" s="13">
        <v>47</v>
      </c>
      <c r="AZ1370" s="13">
        <v>43</v>
      </c>
      <c r="BA1370" s="13">
        <v>39</v>
      </c>
      <c r="BB1370" s="14">
        <v>35</v>
      </c>
      <c r="BC1370" s="19">
        <f t="shared" si="109"/>
        <v>47</v>
      </c>
      <c r="BD1370" s="55">
        <f t="shared" si="107"/>
        <v>1.0680740500162391</v>
      </c>
      <c r="BE1370" s="19">
        <f t="shared" si="108"/>
        <v>1.0721662877557647</v>
      </c>
      <c r="BF1370" s="19">
        <f t="shared" si="105"/>
        <v>0.99441377070477432</v>
      </c>
      <c r="BG1370" s="19">
        <f t="shared" si="106"/>
        <v>0.99359532315686916</v>
      </c>
    </row>
    <row r="1371" spans="1:59">
      <c r="A1371" s="24">
        <v>1370</v>
      </c>
      <c r="B1371" s="31">
        <v>2012085</v>
      </c>
      <c r="C1371" s="32" t="s">
        <v>1369</v>
      </c>
      <c r="D1371" s="21">
        <v>5</v>
      </c>
      <c r="E1371" s="22">
        <v>17</v>
      </c>
      <c r="F1371" s="22">
        <v>24</v>
      </c>
      <c r="G1371" s="22">
        <v>30</v>
      </c>
      <c r="H1371" s="22">
        <v>31</v>
      </c>
      <c r="I1371" s="22">
        <v>33</v>
      </c>
      <c r="J1371" s="23">
        <v>5</v>
      </c>
      <c r="Q1371" s="33"/>
      <c r="R1371" s="33"/>
      <c r="S1371" s="33"/>
      <c r="T1371" s="33"/>
      <c r="U1371" s="33"/>
      <c r="V1371" s="33"/>
      <c r="X1371" s="34"/>
      <c r="Y1371" s="33"/>
      <c r="Z1371" s="33"/>
      <c r="AA1371" s="33"/>
      <c r="AB1371" s="33"/>
      <c r="AC1371" s="35"/>
      <c r="AD1371" s="33"/>
      <c r="AE1371" s="33"/>
      <c r="AF1371" s="33"/>
      <c r="AG1371" s="33"/>
      <c r="AH1371" s="33"/>
      <c r="AI1371" s="33"/>
      <c r="AJ1371" s="36"/>
      <c r="AK1371" s="10">
        <v>5</v>
      </c>
      <c r="AL1371" s="11">
        <v>8</v>
      </c>
      <c r="AM1371" s="11">
        <v>10</v>
      </c>
      <c r="AN1371" s="11">
        <v>14</v>
      </c>
      <c r="AO1371" s="11">
        <v>21</v>
      </c>
      <c r="AP1371" s="11">
        <v>20</v>
      </c>
      <c r="AQ1371" s="11">
        <v>32</v>
      </c>
      <c r="AR1371" s="11">
        <v>20</v>
      </c>
      <c r="AS1371" s="11">
        <v>30</v>
      </c>
      <c r="AT1371" s="11">
        <v>32</v>
      </c>
      <c r="AU1371" s="11">
        <v>36</v>
      </c>
      <c r="AV1371" s="11">
        <v>28</v>
      </c>
      <c r="AW1371" s="12">
        <v>20</v>
      </c>
      <c r="AX1371" s="13">
        <v>44</v>
      </c>
      <c r="AY1371" s="13">
        <v>55</v>
      </c>
      <c r="AZ1371" s="13">
        <v>68</v>
      </c>
      <c r="BA1371" s="13">
        <v>64</v>
      </c>
      <c r="BB1371" s="14">
        <v>60</v>
      </c>
      <c r="BC1371" s="19">
        <f t="shared" si="109"/>
        <v>55</v>
      </c>
      <c r="BD1371" s="55">
        <f t="shared" si="107"/>
        <v>1.0148749594024034</v>
      </c>
      <c r="BE1371" s="19">
        <f t="shared" si="108"/>
        <v>1.0864891198441053</v>
      </c>
      <c r="BF1371" s="19">
        <f t="shared" ref="BF1371:BF1434" si="110">IF($B1371="","",SUM($BC1347:$BC1371)/25/$BM$3)</f>
        <v>0.99195842806105872</v>
      </c>
      <c r="BG1371" s="19">
        <f t="shared" si="106"/>
        <v>0.9948229944787268</v>
      </c>
    </row>
    <row r="1372" spans="1:59">
      <c r="A1372" s="24">
        <v>1371</v>
      </c>
      <c r="B1372" s="31">
        <v>2012086</v>
      </c>
      <c r="C1372" s="32" t="s">
        <v>1370</v>
      </c>
      <c r="D1372" s="21">
        <v>8</v>
      </c>
      <c r="E1372" s="22">
        <v>9</v>
      </c>
      <c r="F1372" s="22">
        <v>13</v>
      </c>
      <c r="G1372" s="22">
        <v>15</v>
      </c>
      <c r="H1372" s="22">
        <v>22</v>
      </c>
      <c r="I1372" s="22">
        <v>23</v>
      </c>
      <c r="J1372" s="23">
        <v>8</v>
      </c>
      <c r="Q1372" s="33"/>
      <c r="R1372" s="33"/>
      <c r="S1372" s="33"/>
      <c r="T1372" s="33"/>
      <c r="U1372" s="33"/>
      <c r="V1372" s="33"/>
      <c r="X1372" s="34"/>
      <c r="Y1372" s="33"/>
      <c r="Z1372" s="33"/>
      <c r="AA1372" s="33"/>
      <c r="AB1372" s="33"/>
      <c r="AC1372" s="35"/>
      <c r="AD1372" s="33"/>
      <c r="AE1372" s="33"/>
      <c r="AF1372" s="33"/>
      <c r="AG1372" s="33"/>
      <c r="AH1372" s="33"/>
      <c r="AI1372" s="33"/>
      <c r="AJ1372" s="36"/>
      <c r="AK1372" s="10">
        <v>6</v>
      </c>
      <c r="AL1372" s="11">
        <v>10</v>
      </c>
      <c r="AM1372" s="11">
        <v>15</v>
      </c>
      <c r="AN1372" s="11">
        <v>18</v>
      </c>
      <c r="AO1372" s="11">
        <v>13</v>
      </c>
      <c r="AP1372" s="11">
        <v>26</v>
      </c>
      <c r="AQ1372" s="11">
        <v>27</v>
      </c>
      <c r="AR1372" s="11">
        <v>30</v>
      </c>
      <c r="AS1372" s="11">
        <v>24</v>
      </c>
      <c r="AT1372" s="11">
        <v>42</v>
      </c>
      <c r="AU1372" s="11">
        <v>38</v>
      </c>
      <c r="AV1372" s="11">
        <v>48</v>
      </c>
      <c r="AW1372" s="12">
        <v>45</v>
      </c>
      <c r="AX1372" s="13">
        <v>58</v>
      </c>
      <c r="AY1372" s="13">
        <v>56</v>
      </c>
      <c r="AZ1372" s="13">
        <v>54</v>
      </c>
      <c r="BA1372" s="13">
        <v>52</v>
      </c>
      <c r="BB1372" s="14">
        <v>50</v>
      </c>
      <c r="BC1372" s="19">
        <f t="shared" si="109"/>
        <v>56</v>
      </c>
      <c r="BD1372" s="55">
        <f t="shared" si="107"/>
        <v>1.0639818122767133</v>
      </c>
      <c r="BE1372" s="19">
        <f t="shared" si="108"/>
        <v>1.0946735953231568</v>
      </c>
      <c r="BF1372" s="19">
        <f t="shared" si="110"/>
        <v>0.99768756089639488</v>
      </c>
      <c r="BG1372" s="19">
        <f t="shared" si="106"/>
        <v>1.0021890224098733</v>
      </c>
    </row>
    <row r="1373" spans="1:59">
      <c r="A1373" s="24">
        <v>1372</v>
      </c>
      <c r="B1373" s="31">
        <v>2012087</v>
      </c>
      <c r="C1373" s="32" t="s">
        <v>1371</v>
      </c>
      <c r="D1373" s="21">
        <v>3</v>
      </c>
      <c r="E1373" s="22">
        <v>10</v>
      </c>
      <c r="F1373" s="22">
        <v>11</v>
      </c>
      <c r="G1373" s="22">
        <v>13</v>
      </c>
      <c r="H1373" s="22">
        <v>14</v>
      </c>
      <c r="I1373" s="22">
        <v>22</v>
      </c>
      <c r="J1373" s="23">
        <v>9</v>
      </c>
      <c r="Q1373" s="33"/>
      <c r="R1373" s="33"/>
      <c r="S1373" s="33"/>
      <c r="T1373" s="33"/>
      <c r="U1373" s="33"/>
      <c r="V1373" s="33"/>
      <c r="X1373" s="34"/>
      <c r="Y1373" s="33"/>
      <c r="Z1373" s="33"/>
      <c r="AA1373" s="33"/>
      <c r="AB1373" s="33"/>
      <c r="AC1373" s="35"/>
      <c r="AD1373" s="33"/>
      <c r="AE1373" s="33"/>
      <c r="AF1373" s="33"/>
      <c r="AG1373" s="33"/>
      <c r="AH1373" s="33"/>
      <c r="AI1373" s="33"/>
      <c r="AJ1373" s="36"/>
      <c r="AK1373" s="10">
        <v>7</v>
      </c>
      <c r="AL1373" s="11">
        <v>13</v>
      </c>
      <c r="AM1373" s="11">
        <v>13</v>
      </c>
      <c r="AN1373" s="11">
        <v>19</v>
      </c>
      <c r="AO1373" s="11">
        <v>17</v>
      </c>
      <c r="AP1373" s="11">
        <v>25</v>
      </c>
      <c r="AQ1373" s="11">
        <v>19</v>
      </c>
      <c r="AR1373" s="11">
        <v>13</v>
      </c>
      <c r="AS1373" s="11">
        <v>18</v>
      </c>
      <c r="AT1373" s="11">
        <v>37</v>
      </c>
      <c r="AU1373" s="11">
        <v>34</v>
      </c>
      <c r="AV1373" s="11">
        <v>45</v>
      </c>
      <c r="AW1373" s="12">
        <v>58</v>
      </c>
      <c r="AX1373" s="13">
        <v>57</v>
      </c>
      <c r="AY1373" s="13">
        <v>56</v>
      </c>
      <c r="AZ1373" s="13">
        <v>55</v>
      </c>
      <c r="BA1373" s="13">
        <v>54</v>
      </c>
      <c r="BB1373" s="14">
        <v>53</v>
      </c>
      <c r="BC1373" s="19">
        <f t="shared" si="109"/>
        <v>56</v>
      </c>
      <c r="BD1373" s="55">
        <f t="shared" si="107"/>
        <v>1.1499188048067555</v>
      </c>
      <c r="BE1373" s="19">
        <f t="shared" si="108"/>
        <v>1.1274114972393634</v>
      </c>
      <c r="BF1373" s="19">
        <f t="shared" si="110"/>
        <v>1.0042351412796362</v>
      </c>
      <c r="BG1373" s="19">
        <f t="shared" si="106"/>
        <v>1.0025982461838259</v>
      </c>
    </row>
    <row r="1374" spans="1:59">
      <c r="A1374" s="24">
        <v>1373</v>
      </c>
      <c r="B1374" s="31">
        <v>2012088</v>
      </c>
      <c r="C1374" s="32" t="s">
        <v>1372</v>
      </c>
      <c r="D1374" s="21">
        <v>3</v>
      </c>
      <c r="E1374" s="22">
        <v>5</v>
      </c>
      <c r="F1374" s="22">
        <v>23</v>
      </c>
      <c r="G1374" s="22">
        <v>24</v>
      </c>
      <c r="H1374" s="22">
        <v>27</v>
      </c>
      <c r="I1374" s="22">
        <v>31</v>
      </c>
      <c r="J1374" s="23">
        <v>15</v>
      </c>
      <c r="Q1374" s="33"/>
      <c r="R1374" s="33"/>
      <c r="S1374" s="33"/>
      <c r="T1374" s="33"/>
      <c r="U1374" s="33"/>
      <c r="V1374" s="33"/>
      <c r="X1374" s="34"/>
      <c r="Y1374" s="33"/>
      <c r="Z1374" s="33"/>
      <c r="AA1374" s="33"/>
      <c r="AB1374" s="33"/>
      <c r="AC1374" s="35"/>
      <c r="AD1374" s="33"/>
      <c r="AE1374" s="33"/>
      <c r="AF1374" s="33"/>
      <c r="AG1374" s="33"/>
      <c r="AH1374" s="33"/>
      <c r="AI1374" s="33"/>
      <c r="AJ1374" s="36"/>
      <c r="AK1374" s="10">
        <v>5</v>
      </c>
      <c r="AL1374" s="11">
        <v>13</v>
      </c>
      <c r="AM1374" s="11">
        <v>13</v>
      </c>
      <c r="AN1374" s="11">
        <v>17</v>
      </c>
      <c r="AO1374" s="11">
        <v>22</v>
      </c>
      <c r="AP1374" s="11">
        <v>25</v>
      </c>
      <c r="AQ1374" s="11">
        <v>23</v>
      </c>
      <c r="AR1374" s="11">
        <v>23</v>
      </c>
      <c r="AS1374" s="11">
        <v>25</v>
      </c>
      <c r="AT1374" s="11">
        <v>29</v>
      </c>
      <c r="AU1374" s="11">
        <v>35</v>
      </c>
      <c r="AV1374" s="11">
        <v>43</v>
      </c>
      <c r="AW1374" s="12">
        <v>38</v>
      </c>
      <c r="AX1374" s="13">
        <v>49</v>
      </c>
      <c r="AY1374" s="13">
        <v>45</v>
      </c>
      <c r="AZ1374" s="13">
        <v>41</v>
      </c>
      <c r="BA1374" s="13">
        <v>37</v>
      </c>
      <c r="BB1374" s="14">
        <v>33</v>
      </c>
      <c r="BC1374" s="19">
        <f t="shared" si="109"/>
        <v>45</v>
      </c>
      <c r="BD1374" s="55">
        <f t="shared" si="107"/>
        <v>1.0598895745371872</v>
      </c>
      <c r="BE1374" s="19">
        <f t="shared" si="108"/>
        <v>1.0926274764533939</v>
      </c>
      <c r="BF1374" s="19">
        <f t="shared" si="110"/>
        <v>1.0156934069503085</v>
      </c>
      <c r="BG1374" s="19">
        <f t="shared" si="106"/>
        <v>0.99523221825267949</v>
      </c>
    </row>
    <row r="1375" spans="1:59">
      <c r="A1375" s="24">
        <v>1374</v>
      </c>
      <c r="B1375" s="31">
        <v>2012089</v>
      </c>
      <c r="C1375" s="32" t="s">
        <v>1373</v>
      </c>
      <c r="D1375" s="21">
        <v>3</v>
      </c>
      <c r="E1375" s="22">
        <v>7</v>
      </c>
      <c r="F1375" s="22">
        <v>10</v>
      </c>
      <c r="G1375" s="22">
        <v>13</v>
      </c>
      <c r="H1375" s="22">
        <v>14</v>
      </c>
      <c r="I1375" s="22">
        <v>25</v>
      </c>
      <c r="J1375" s="23">
        <v>11</v>
      </c>
      <c r="Q1375" s="33"/>
      <c r="R1375" s="33"/>
      <c r="S1375" s="33"/>
      <c r="T1375" s="33"/>
      <c r="U1375" s="33"/>
      <c r="V1375" s="33"/>
      <c r="X1375" s="34"/>
      <c r="Y1375" s="33"/>
      <c r="Z1375" s="33"/>
      <c r="AA1375" s="33"/>
      <c r="AB1375" s="33"/>
      <c r="AC1375" s="35"/>
      <c r="AD1375" s="33"/>
      <c r="AE1375" s="33"/>
      <c r="AF1375" s="33"/>
      <c r="AG1375" s="33"/>
      <c r="AH1375" s="33"/>
      <c r="AI1375" s="33"/>
      <c r="AJ1375" s="36"/>
      <c r="AK1375" s="10">
        <v>6</v>
      </c>
      <c r="AL1375" s="11">
        <v>12</v>
      </c>
      <c r="AM1375" s="11">
        <v>12</v>
      </c>
      <c r="AN1375" s="11">
        <v>12</v>
      </c>
      <c r="AO1375" s="11">
        <v>16</v>
      </c>
      <c r="AP1375" s="11">
        <v>24</v>
      </c>
      <c r="AQ1375" s="11">
        <v>27</v>
      </c>
      <c r="AR1375" s="11">
        <v>22</v>
      </c>
      <c r="AS1375" s="11">
        <v>28</v>
      </c>
      <c r="AT1375" s="11">
        <v>24</v>
      </c>
      <c r="AU1375" s="11">
        <v>33</v>
      </c>
      <c r="AV1375" s="11">
        <v>44</v>
      </c>
      <c r="AW1375" s="12">
        <v>57</v>
      </c>
      <c r="AX1375" s="13">
        <v>56</v>
      </c>
      <c r="AY1375" s="13">
        <v>55</v>
      </c>
      <c r="AZ1375" s="13">
        <v>54</v>
      </c>
      <c r="BA1375" s="13">
        <v>53</v>
      </c>
      <c r="BB1375" s="14">
        <v>52</v>
      </c>
      <c r="BC1375" s="19">
        <f t="shared" si="109"/>
        <v>55</v>
      </c>
      <c r="BD1375" s="55">
        <f t="shared" si="107"/>
        <v>1.0926274764533939</v>
      </c>
      <c r="BE1375" s="19">
        <f t="shared" si="108"/>
        <v>1.0803507632348164</v>
      </c>
      <c r="BF1375" s="19">
        <f t="shared" si="110"/>
        <v>1.0156934069503085</v>
      </c>
      <c r="BG1375" s="19">
        <f t="shared" si="106"/>
        <v>1.0021890224098733</v>
      </c>
    </row>
    <row r="1376" spans="1:59">
      <c r="A1376" s="24">
        <v>1375</v>
      </c>
      <c r="B1376" s="31">
        <v>2012090</v>
      </c>
      <c r="C1376" s="32" t="s">
        <v>1374</v>
      </c>
      <c r="D1376" s="21">
        <v>2</v>
      </c>
      <c r="E1376" s="22">
        <v>13</v>
      </c>
      <c r="F1376" s="22">
        <v>20</v>
      </c>
      <c r="G1376" s="22">
        <v>25</v>
      </c>
      <c r="H1376" s="22">
        <v>29</v>
      </c>
      <c r="I1376" s="22">
        <v>30</v>
      </c>
      <c r="J1376" s="23">
        <v>11</v>
      </c>
      <c r="Q1376" s="33"/>
      <c r="R1376" s="33"/>
      <c r="S1376" s="33"/>
      <c r="T1376" s="33"/>
      <c r="U1376" s="33"/>
      <c r="V1376" s="33"/>
      <c r="X1376" s="34"/>
      <c r="Y1376" s="33"/>
      <c r="Z1376" s="33"/>
      <c r="AA1376" s="33"/>
      <c r="AB1376" s="33"/>
      <c r="AC1376" s="35"/>
      <c r="AD1376" s="33"/>
      <c r="AE1376" s="33"/>
      <c r="AF1376" s="33"/>
      <c r="AG1376" s="33"/>
      <c r="AH1376" s="33"/>
      <c r="AI1376" s="33"/>
      <c r="AJ1376" s="36"/>
      <c r="AK1376" s="10">
        <v>8</v>
      </c>
      <c r="AL1376" s="11">
        <v>7</v>
      </c>
      <c r="AM1376" s="11">
        <v>9</v>
      </c>
      <c r="AN1376" s="11">
        <v>11</v>
      </c>
      <c r="AO1376" s="11">
        <v>21</v>
      </c>
      <c r="AP1376" s="11">
        <v>23</v>
      </c>
      <c r="AQ1376" s="11">
        <v>20</v>
      </c>
      <c r="AR1376" s="11">
        <v>19</v>
      </c>
      <c r="AS1376" s="11">
        <v>31</v>
      </c>
      <c r="AT1376" s="11">
        <v>23</v>
      </c>
      <c r="AU1376" s="11">
        <v>28</v>
      </c>
      <c r="AV1376" s="11">
        <v>35</v>
      </c>
      <c r="AW1376" s="12">
        <v>44</v>
      </c>
      <c r="AX1376" s="13">
        <v>55</v>
      </c>
      <c r="AY1376" s="13">
        <v>51</v>
      </c>
      <c r="AZ1376" s="13">
        <v>47</v>
      </c>
      <c r="BA1376" s="13">
        <v>43</v>
      </c>
      <c r="BB1376" s="14">
        <v>39</v>
      </c>
      <c r="BC1376" s="19">
        <f t="shared" si="109"/>
        <v>51</v>
      </c>
      <c r="BD1376" s="55">
        <f t="shared" si="107"/>
        <v>1.0762585254952908</v>
      </c>
      <c r="BE1376" s="19">
        <f t="shared" si="108"/>
        <v>1.0455667424488471</v>
      </c>
      <c r="BF1376" s="19">
        <f t="shared" si="110"/>
        <v>1.0206040922377395</v>
      </c>
      <c r="BG1376" s="19">
        <f t="shared" si="106"/>
        <v>1.0038259175056836</v>
      </c>
    </row>
    <row r="1377" spans="1:59">
      <c r="A1377" s="24">
        <v>1376</v>
      </c>
      <c r="B1377" s="31">
        <v>2012091</v>
      </c>
      <c r="C1377" s="32" t="s">
        <v>1375</v>
      </c>
      <c r="D1377" s="21">
        <v>1</v>
      </c>
      <c r="E1377" s="22">
        <v>5</v>
      </c>
      <c r="F1377" s="22">
        <v>7</v>
      </c>
      <c r="G1377" s="22">
        <v>8</v>
      </c>
      <c r="H1377" s="22">
        <v>19</v>
      </c>
      <c r="I1377" s="22">
        <v>21</v>
      </c>
      <c r="J1377" s="23">
        <v>16</v>
      </c>
      <c r="Q1377" s="33"/>
      <c r="R1377" s="33"/>
      <c r="S1377" s="33"/>
      <c r="T1377" s="33"/>
      <c r="U1377" s="33"/>
      <c r="V1377" s="33"/>
      <c r="X1377" s="34"/>
      <c r="Y1377" s="33"/>
      <c r="Z1377" s="33"/>
      <c r="AA1377" s="33"/>
      <c r="AB1377" s="33"/>
      <c r="AC1377" s="35"/>
      <c r="AD1377" s="33"/>
      <c r="AE1377" s="33"/>
      <c r="AF1377" s="33"/>
      <c r="AG1377" s="33"/>
      <c r="AH1377" s="33"/>
      <c r="AI1377" s="33"/>
      <c r="AJ1377" s="36"/>
      <c r="AK1377" s="10">
        <v>7</v>
      </c>
      <c r="AL1377" s="11">
        <v>9</v>
      </c>
      <c r="AM1377" s="11">
        <v>11</v>
      </c>
      <c r="AN1377" s="11">
        <v>13</v>
      </c>
      <c r="AO1377" s="11">
        <v>12</v>
      </c>
      <c r="AP1377" s="11">
        <v>21</v>
      </c>
      <c r="AQ1377" s="11">
        <v>25</v>
      </c>
      <c r="AR1377" s="11">
        <v>31</v>
      </c>
      <c r="AS1377" s="11">
        <v>39</v>
      </c>
      <c r="AT1377" s="11">
        <v>37</v>
      </c>
      <c r="AU1377" s="11">
        <v>35</v>
      </c>
      <c r="AV1377" s="11">
        <v>33</v>
      </c>
      <c r="AW1377" s="12">
        <v>31</v>
      </c>
      <c r="AX1377" s="13">
        <v>29</v>
      </c>
      <c r="AY1377" s="13">
        <v>27</v>
      </c>
      <c r="AZ1377" s="13">
        <v>25</v>
      </c>
      <c r="BA1377" s="13">
        <v>23</v>
      </c>
      <c r="BB1377" s="14">
        <v>41</v>
      </c>
      <c r="BC1377" s="19">
        <f t="shared" si="109"/>
        <v>27</v>
      </c>
      <c r="BD1377" s="55">
        <f t="shared" si="107"/>
        <v>0.95758363104904187</v>
      </c>
      <c r="BE1377" s="19">
        <f t="shared" si="108"/>
        <v>1.0107827216628775</v>
      </c>
      <c r="BF1377" s="19">
        <f t="shared" si="110"/>
        <v>1.0025982461838259</v>
      </c>
      <c r="BG1377" s="19">
        <f t="shared" si="106"/>
        <v>0.99073075673920108</v>
      </c>
    </row>
    <row r="1378" spans="1:59">
      <c r="A1378" s="24">
        <v>1377</v>
      </c>
      <c r="B1378" s="31">
        <v>2012092</v>
      </c>
      <c r="C1378" s="32" t="s">
        <v>1376</v>
      </c>
      <c r="D1378" s="21">
        <v>6</v>
      </c>
      <c r="E1378" s="22">
        <v>13</v>
      </c>
      <c r="F1378" s="22">
        <v>17</v>
      </c>
      <c r="G1378" s="22">
        <v>18</v>
      </c>
      <c r="H1378" s="22">
        <v>28</v>
      </c>
      <c r="I1378" s="22">
        <v>32</v>
      </c>
      <c r="J1378" s="23">
        <v>3</v>
      </c>
      <c r="Q1378" s="33"/>
      <c r="R1378" s="33"/>
      <c r="S1378" s="33"/>
      <c r="T1378" s="33"/>
      <c r="U1378" s="33"/>
      <c r="V1378" s="33"/>
      <c r="X1378" s="34"/>
      <c r="Y1378" s="33"/>
      <c r="Z1378" s="33"/>
      <c r="AA1378" s="33"/>
      <c r="AB1378" s="33"/>
      <c r="AC1378" s="35"/>
      <c r="AD1378" s="33"/>
      <c r="AE1378" s="33"/>
      <c r="AF1378" s="33"/>
      <c r="AG1378" s="33"/>
      <c r="AH1378" s="33"/>
      <c r="AI1378" s="33"/>
      <c r="AJ1378" s="36"/>
      <c r="AK1378" s="10">
        <v>6</v>
      </c>
      <c r="AL1378" s="11">
        <v>6</v>
      </c>
      <c r="AM1378" s="11">
        <v>14</v>
      </c>
      <c r="AN1378" s="11">
        <v>12</v>
      </c>
      <c r="AO1378" s="11">
        <v>23</v>
      </c>
      <c r="AP1378" s="11">
        <v>18</v>
      </c>
      <c r="AQ1378" s="11">
        <v>24</v>
      </c>
      <c r="AR1378" s="11">
        <v>34</v>
      </c>
      <c r="AS1378" s="11">
        <v>37</v>
      </c>
      <c r="AT1378" s="11">
        <v>30</v>
      </c>
      <c r="AU1378" s="11">
        <v>23</v>
      </c>
      <c r="AV1378" s="11">
        <v>30</v>
      </c>
      <c r="AW1378" s="12">
        <v>39</v>
      </c>
      <c r="AX1378" s="13">
        <v>34</v>
      </c>
      <c r="AY1378" s="13">
        <v>46</v>
      </c>
      <c r="AZ1378" s="13">
        <v>60</v>
      </c>
      <c r="BA1378" s="13">
        <v>76</v>
      </c>
      <c r="BB1378" s="14">
        <v>74</v>
      </c>
      <c r="BC1378" s="19">
        <f t="shared" si="109"/>
        <v>46</v>
      </c>
      <c r="BD1378" s="55">
        <f t="shared" si="107"/>
        <v>0.91666125365378359</v>
      </c>
      <c r="BE1378" s="19">
        <f t="shared" si="108"/>
        <v>1.0332900292302696</v>
      </c>
      <c r="BF1378" s="19">
        <f t="shared" si="110"/>
        <v>1.003416693731731</v>
      </c>
      <c r="BG1378" s="19">
        <f t="shared" si="106"/>
        <v>0.99236765183501141</v>
      </c>
    </row>
    <row r="1379" spans="1:59">
      <c r="A1379" s="24">
        <v>1378</v>
      </c>
      <c r="B1379" s="31">
        <v>2012093</v>
      </c>
      <c r="C1379" s="32" t="s">
        <v>1377</v>
      </c>
      <c r="D1379" s="21">
        <v>3</v>
      </c>
      <c r="E1379" s="22">
        <v>5</v>
      </c>
      <c r="F1379" s="22">
        <v>19</v>
      </c>
      <c r="G1379" s="22">
        <v>21</v>
      </c>
      <c r="H1379" s="22">
        <v>24</v>
      </c>
      <c r="I1379" s="22">
        <v>33</v>
      </c>
      <c r="J1379" s="23">
        <v>13</v>
      </c>
      <c r="Q1379" s="33"/>
      <c r="R1379" s="33"/>
      <c r="S1379" s="33"/>
      <c r="T1379" s="33"/>
      <c r="U1379" s="33"/>
      <c r="V1379" s="33"/>
      <c r="X1379" s="34"/>
      <c r="Y1379" s="33"/>
      <c r="Z1379" s="33"/>
      <c r="AA1379" s="33"/>
      <c r="AB1379" s="33"/>
      <c r="AC1379" s="35"/>
      <c r="AD1379" s="33"/>
      <c r="AE1379" s="33"/>
      <c r="AF1379" s="33"/>
      <c r="AG1379" s="33"/>
      <c r="AH1379" s="33"/>
      <c r="AI1379" s="33"/>
      <c r="AJ1379" s="36"/>
      <c r="AK1379" s="10">
        <v>3</v>
      </c>
      <c r="AL1379" s="11">
        <v>9</v>
      </c>
      <c r="AM1379" s="11">
        <v>15</v>
      </c>
      <c r="AN1379" s="11">
        <v>15</v>
      </c>
      <c r="AO1379" s="11">
        <v>21</v>
      </c>
      <c r="AP1379" s="11">
        <v>17</v>
      </c>
      <c r="AQ1379" s="11">
        <v>24</v>
      </c>
      <c r="AR1379" s="11">
        <v>25</v>
      </c>
      <c r="AS1379" s="11">
        <v>28</v>
      </c>
      <c r="AT1379" s="11">
        <v>33</v>
      </c>
      <c r="AU1379" s="11">
        <v>40</v>
      </c>
      <c r="AV1379" s="11">
        <v>35</v>
      </c>
      <c r="AW1379" s="12">
        <v>30</v>
      </c>
      <c r="AX1379" s="13">
        <v>25</v>
      </c>
      <c r="AY1379" s="13">
        <v>37</v>
      </c>
      <c r="AZ1379" s="13">
        <v>33</v>
      </c>
      <c r="BA1379" s="13">
        <v>29</v>
      </c>
      <c r="BB1379" s="14">
        <v>45</v>
      </c>
      <c r="BC1379" s="19">
        <f t="shared" si="109"/>
        <v>37</v>
      </c>
      <c r="BD1379" s="55">
        <f t="shared" si="107"/>
        <v>0.88392335173757719</v>
      </c>
      <c r="BE1379" s="19">
        <f t="shared" si="108"/>
        <v>0.97190646313738227</v>
      </c>
      <c r="BF1379" s="19">
        <f t="shared" si="110"/>
        <v>0.99277687560896399</v>
      </c>
      <c r="BG1379" s="19">
        <f t="shared" si="106"/>
        <v>0.98663851899967514</v>
      </c>
    </row>
    <row r="1380" spans="1:59">
      <c r="A1380" s="24">
        <v>1379</v>
      </c>
      <c r="B1380" s="31">
        <v>2012094</v>
      </c>
      <c r="C1380" s="32" t="s">
        <v>1378</v>
      </c>
      <c r="D1380" s="21">
        <v>6</v>
      </c>
      <c r="E1380" s="22">
        <v>9</v>
      </c>
      <c r="F1380" s="22">
        <v>14</v>
      </c>
      <c r="G1380" s="22">
        <v>16</v>
      </c>
      <c r="H1380" s="22">
        <v>23</v>
      </c>
      <c r="I1380" s="22">
        <v>33</v>
      </c>
      <c r="J1380" s="23">
        <v>15</v>
      </c>
      <c r="Q1380" s="33"/>
      <c r="R1380" s="33"/>
      <c r="S1380" s="33"/>
      <c r="T1380" s="33"/>
      <c r="U1380" s="33"/>
      <c r="V1380" s="33"/>
      <c r="X1380" s="34"/>
      <c r="Y1380" s="33"/>
      <c r="Z1380" s="33"/>
      <c r="AA1380" s="33"/>
      <c r="AB1380" s="33"/>
      <c r="AC1380" s="35"/>
      <c r="AD1380" s="33"/>
      <c r="AE1380" s="33"/>
      <c r="AF1380" s="33"/>
      <c r="AG1380" s="33"/>
      <c r="AH1380" s="33"/>
      <c r="AI1380" s="33"/>
      <c r="AJ1380" s="36"/>
      <c r="AK1380" s="10">
        <v>5</v>
      </c>
      <c r="AL1380" s="11">
        <v>9</v>
      </c>
      <c r="AM1380" s="11">
        <v>16</v>
      </c>
      <c r="AN1380" s="11">
        <v>17</v>
      </c>
      <c r="AO1380" s="11">
        <v>17</v>
      </c>
      <c r="AP1380" s="11">
        <v>21</v>
      </c>
      <c r="AQ1380" s="11">
        <v>29</v>
      </c>
      <c r="AR1380" s="11">
        <v>31</v>
      </c>
      <c r="AS1380" s="11">
        <v>24</v>
      </c>
      <c r="AT1380" s="11">
        <v>41</v>
      </c>
      <c r="AU1380" s="11">
        <v>36</v>
      </c>
      <c r="AV1380" s="11">
        <v>31</v>
      </c>
      <c r="AW1380" s="12">
        <v>41</v>
      </c>
      <c r="AX1380" s="13">
        <v>37</v>
      </c>
      <c r="AY1380" s="13">
        <v>67</v>
      </c>
      <c r="AZ1380" s="13">
        <v>65</v>
      </c>
      <c r="BA1380" s="13">
        <v>63</v>
      </c>
      <c r="BB1380" s="14">
        <v>61</v>
      </c>
      <c r="BC1380" s="19">
        <f t="shared" si="109"/>
        <v>67</v>
      </c>
      <c r="BD1380" s="55">
        <f t="shared" si="107"/>
        <v>0.93303020461188702</v>
      </c>
      <c r="BE1380" s="19">
        <f t="shared" si="108"/>
        <v>1.0128288405326404</v>
      </c>
      <c r="BF1380" s="19">
        <f t="shared" si="110"/>
        <v>1.0107827216628775</v>
      </c>
      <c r="BG1380" s="19">
        <f t="shared" si="106"/>
        <v>0.99277687560896399</v>
      </c>
    </row>
    <row r="1381" spans="1:59">
      <c r="A1381" s="24">
        <v>1380</v>
      </c>
      <c r="B1381" s="31">
        <v>2012095</v>
      </c>
      <c r="C1381" s="32" t="s">
        <v>1379</v>
      </c>
      <c r="D1381" s="21">
        <v>17</v>
      </c>
      <c r="E1381" s="22">
        <v>24</v>
      </c>
      <c r="F1381" s="22">
        <v>27</v>
      </c>
      <c r="G1381" s="22">
        <v>28</v>
      </c>
      <c r="H1381" s="22">
        <v>29</v>
      </c>
      <c r="I1381" s="22">
        <v>30</v>
      </c>
      <c r="J1381" s="23">
        <v>2</v>
      </c>
      <c r="Q1381" s="33"/>
      <c r="R1381" s="33"/>
      <c r="S1381" s="33"/>
      <c r="T1381" s="33"/>
      <c r="U1381" s="33"/>
      <c r="V1381" s="33"/>
      <c r="X1381" s="34"/>
      <c r="Y1381" s="33"/>
      <c r="Z1381" s="33"/>
      <c r="AA1381" s="33"/>
      <c r="AB1381" s="33"/>
      <c r="AC1381" s="35"/>
      <c r="AD1381" s="33"/>
      <c r="AE1381" s="33"/>
      <c r="AF1381" s="33"/>
      <c r="AG1381" s="33"/>
      <c r="AH1381" s="33"/>
      <c r="AI1381" s="33"/>
      <c r="AJ1381" s="36"/>
      <c r="AK1381" s="10">
        <v>5</v>
      </c>
      <c r="AL1381" s="11">
        <v>7</v>
      </c>
      <c r="AM1381" s="11">
        <v>15</v>
      </c>
      <c r="AN1381" s="11">
        <v>17</v>
      </c>
      <c r="AO1381" s="11">
        <v>15</v>
      </c>
      <c r="AP1381" s="11">
        <v>19</v>
      </c>
      <c r="AQ1381" s="11">
        <v>20</v>
      </c>
      <c r="AR1381" s="11">
        <v>35</v>
      </c>
      <c r="AS1381" s="11">
        <v>34</v>
      </c>
      <c r="AT1381" s="11">
        <v>23</v>
      </c>
      <c r="AU1381" s="11">
        <v>25</v>
      </c>
      <c r="AV1381" s="11">
        <v>29</v>
      </c>
      <c r="AW1381" s="12">
        <v>50</v>
      </c>
      <c r="AX1381" s="13">
        <v>59</v>
      </c>
      <c r="AY1381" s="13">
        <v>53</v>
      </c>
      <c r="AZ1381" s="13">
        <v>65</v>
      </c>
      <c r="BA1381" s="13">
        <v>60</v>
      </c>
      <c r="BB1381" s="14">
        <v>55</v>
      </c>
      <c r="BC1381" s="19">
        <f t="shared" si="109"/>
        <v>53</v>
      </c>
      <c r="BD1381" s="55">
        <f t="shared" si="107"/>
        <v>0.94121468009093856</v>
      </c>
      <c r="BE1381" s="19">
        <f t="shared" si="108"/>
        <v>1.0087366027931146</v>
      </c>
      <c r="BF1381" s="19">
        <f t="shared" si="110"/>
        <v>1.0173303020461189</v>
      </c>
      <c r="BG1381" s="19">
        <f t="shared" si="106"/>
        <v>0.99441377070477432</v>
      </c>
    </row>
    <row r="1382" spans="1:59">
      <c r="A1382" s="24">
        <v>1381</v>
      </c>
      <c r="B1382" s="31">
        <v>2012096</v>
      </c>
      <c r="C1382" s="32" t="s">
        <v>1380</v>
      </c>
      <c r="D1382" s="21">
        <v>4</v>
      </c>
      <c r="E1382" s="22">
        <v>7</v>
      </c>
      <c r="F1382" s="22">
        <v>11</v>
      </c>
      <c r="G1382" s="22">
        <v>16</v>
      </c>
      <c r="H1382" s="22">
        <v>29</v>
      </c>
      <c r="I1382" s="22">
        <v>33</v>
      </c>
      <c r="J1382" s="23">
        <v>7</v>
      </c>
      <c r="Q1382" s="33"/>
      <c r="R1382" s="33"/>
      <c r="S1382" s="33"/>
      <c r="T1382" s="33"/>
      <c r="U1382" s="33"/>
      <c r="V1382" s="33"/>
      <c r="X1382" s="34"/>
      <c r="Y1382" s="33"/>
      <c r="Z1382" s="33"/>
      <c r="AA1382" s="33"/>
      <c r="AB1382" s="33"/>
      <c r="AC1382" s="35"/>
      <c r="AD1382" s="33"/>
      <c r="AE1382" s="33"/>
      <c r="AF1382" s="33"/>
      <c r="AG1382" s="33"/>
      <c r="AH1382" s="33"/>
      <c r="AI1382" s="33"/>
      <c r="AJ1382" s="36"/>
      <c r="AK1382" s="10">
        <v>7</v>
      </c>
      <c r="AL1382" s="11">
        <v>8</v>
      </c>
      <c r="AM1382" s="11">
        <v>15</v>
      </c>
      <c r="AN1382" s="11">
        <v>22</v>
      </c>
      <c r="AO1382" s="11">
        <v>16</v>
      </c>
      <c r="AP1382" s="11">
        <v>20</v>
      </c>
      <c r="AQ1382" s="11">
        <v>28</v>
      </c>
      <c r="AR1382" s="11">
        <v>30</v>
      </c>
      <c r="AS1382" s="11">
        <v>23</v>
      </c>
      <c r="AT1382" s="11">
        <v>40</v>
      </c>
      <c r="AU1382" s="11">
        <v>35</v>
      </c>
      <c r="AV1382" s="11">
        <v>30</v>
      </c>
      <c r="AW1382" s="12">
        <v>40</v>
      </c>
      <c r="AX1382" s="13">
        <v>36</v>
      </c>
      <c r="AY1382" s="13">
        <v>66</v>
      </c>
      <c r="AZ1382" s="13">
        <v>64</v>
      </c>
      <c r="BA1382" s="13">
        <v>62</v>
      </c>
      <c r="BB1382" s="14">
        <v>60</v>
      </c>
      <c r="BC1382" s="19">
        <f t="shared" si="109"/>
        <v>66</v>
      </c>
      <c r="BD1382" s="55">
        <f t="shared" si="107"/>
        <v>1.1008119519324455</v>
      </c>
      <c r="BE1382" s="19">
        <f t="shared" si="108"/>
        <v>1.0291977914907438</v>
      </c>
      <c r="BF1382" s="19">
        <f t="shared" si="110"/>
        <v>1.0517050990581358</v>
      </c>
      <c r="BG1382" s="19">
        <f t="shared" si="106"/>
        <v>1.0038259175056836</v>
      </c>
    </row>
    <row r="1383" spans="1:59">
      <c r="A1383" s="24">
        <v>1382</v>
      </c>
      <c r="B1383" s="31">
        <v>2012097</v>
      </c>
      <c r="C1383" s="32" t="s">
        <v>1381</v>
      </c>
      <c r="D1383" s="21">
        <v>5</v>
      </c>
      <c r="E1383" s="22">
        <v>8</v>
      </c>
      <c r="F1383" s="22">
        <v>13</v>
      </c>
      <c r="G1383" s="22">
        <v>14</v>
      </c>
      <c r="H1383" s="22">
        <v>19</v>
      </c>
      <c r="I1383" s="22">
        <v>22</v>
      </c>
      <c r="J1383" s="23">
        <v>6</v>
      </c>
      <c r="Q1383" s="33"/>
      <c r="R1383" s="33"/>
      <c r="S1383" s="33"/>
      <c r="T1383" s="33"/>
      <c r="U1383" s="33"/>
      <c r="V1383" s="33"/>
      <c r="X1383" s="34"/>
      <c r="Y1383" s="33"/>
      <c r="Z1383" s="33"/>
      <c r="AA1383" s="33"/>
      <c r="AB1383" s="33"/>
      <c r="AC1383" s="35"/>
      <c r="AD1383" s="33"/>
      <c r="AE1383" s="33"/>
      <c r="AF1383" s="33"/>
      <c r="AG1383" s="33"/>
      <c r="AH1383" s="33"/>
      <c r="AI1383" s="33"/>
      <c r="AJ1383" s="36"/>
      <c r="AK1383" s="10">
        <v>9</v>
      </c>
      <c r="AL1383" s="11">
        <v>9</v>
      </c>
      <c r="AM1383" s="11">
        <v>16</v>
      </c>
      <c r="AN1383" s="11">
        <v>15</v>
      </c>
      <c r="AO1383" s="11">
        <v>18</v>
      </c>
      <c r="AP1383" s="11">
        <v>25</v>
      </c>
      <c r="AQ1383" s="11">
        <v>27</v>
      </c>
      <c r="AR1383" s="11">
        <v>31</v>
      </c>
      <c r="AS1383" s="11">
        <v>26</v>
      </c>
      <c r="AT1383" s="11">
        <v>33</v>
      </c>
      <c r="AU1383" s="11">
        <v>29</v>
      </c>
      <c r="AV1383" s="11">
        <v>39</v>
      </c>
      <c r="AW1383" s="12">
        <v>51</v>
      </c>
      <c r="AX1383" s="13">
        <v>49</v>
      </c>
      <c r="AY1383" s="13">
        <v>47</v>
      </c>
      <c r="AZ1383" s="13">
        <v>45</v>
      </c>
      <c r="BA1383" s="13">
        <v>43</v>
      </c>
      <c r="BB1383" s="14">
        <v>61</v>
      </c>
      <c r="BC1383" s="19">
        <f t="shared" si="109"/>
        <v>47</v>
      </c>
      <c r="BD1383" s="55">
        <f t="shared" si="107"/>
        <v>1.1049041896719713</v>
      </c>
      <c r="BE1383" s="19">
        <f t="shared" si="108"/>
        <v>1.0107827216628775</v>
      </c>
      <c r="BF1383" s="19">
        <f t="shared" si="110"/>
        <v>1.0517050990581358</v>
      </c>
      <c r="BG1383" s="19">
        <f t="shared" si="106"/>
        <v>0.99400454693082163</v>
      </c>
    </row>
    <row r="1384" spans="1:59">
      <c r="A1384" s="24">
        <v>1383</v>
      </c>
      <c r="B1384" s="31">
        <v>2012098</v>
      </c>
      <c r="C1384" s="32" t="s">
        <v>1382</v>
      </c>
      <c r="D1384" s="21">
        <v>2</v>
      </c>
      <c r="E1384" s="22">
        <v>12</v>
      </c>
      <c r="F1384" s="22">
        <v>19</v>
      </c>
      <c r="G1384" s="22">
        <v>26</v>
      </c>
      <c r="H1384" s="22">
        <v>29</v>
      </c>
      <c r="I1384" s="22">
        <v>31</v>
      </c>
      <c r="J1384" s="23">
        <v>9</v>
      </c>
      <c r="Q1384" s="33"/>
      <c r="R1384" s="33"/>
      <c r="S1384" s="33"/>
      <c r="T1384" s="33"/>
      <c r="U1384" s="33"/>
      <c r="V1384" s="33"/>
      <c r="X1384" s="34"/>
      <c r="Y1384" s="33"/>
      <c r="Z1384" s="33"/>
      <c r="AA1384" s="33"/>
      <c r="AB1384" s="33"/>
      <c r="AC1384" s="35"/>
      <c r="AD1384" s="33"/>
      <c r="AE1384" s="33"/>
      <c r="AF1384" s="33"/>
      <c r="AG1384" s="33"/>
      <c r="AH1384" s="33"/>
      <c r="AI1384" s="33"/>
      <c r="AJ1384" s="36"/>
      <c r="AK1384" s="10">
        <v>8</v>
      </c>
      <c r="AL1384" s="11">
        <v>11</v>
      </c>
      <c r="AM1384" s="11">
        <v>14</v>
      </c>
      <c r="AN1384" s="11">
        <v>11</v>
      </c>
      <c r="AO1384" s="11">
        <v>21</v>
      </c>
      <c r="AP1384" s="11">
        <v>23</v>
      </c>
      <c r="AQ1384" s="11">
        <v>20</v>
      </c>
      <c r="AR1384" s="11">
        <v>29</v>
      </c>
      <c r="AS1384" s="11">
        <v>31</v>
      </c>
      <c r="AT1384" s="11">
        <v>23</v>
      </c>
      <c r="AU1384" s="11">
        <v>28</v>
      </c>
      <c r="AV1384" s="11">
        <v>35</v>
      </c>
      <c r="AW1384" s="12">
        <v>44</v>
      </c>
      <c r="AX1384" s="13">
        <v>55</v>
      </c>
      <c r="AY1384" s="13">
        <v>51</v>
      </c>
      <c r="AZ1384" s="13">
        <v>47</v>
      </c>
      <c r="BA1384" s="13">
        <v>43</v>
      </c>
      <c r="BB1384" s="14">
        <v>59</v>
      </c>
      <c r="BC1384" s="19">
        <f t="shared" si="109"/>
        <v>51</v>
      </c>
      <c r="BD1384" s="55">
        <f t="shared" si="107"/>
        <v>1.1621955180253329</v>
      </c>
      <c r="BE1384" s="19">
        <f t="shared" si="108"/>
        <v>1.023059434881455</v>
      </c>
      <c r="BF1384" s="19">
        <f t="shared" si="110"/>
        <v>1.0607080220850926</v>
      </c>
      <c r="BG1384" s="19">
        <f t="shared" si="106"/>
        <v>0.99645988957453724</v>
      </c>
    </row>
    <row r="1385" spans="1:59">
      <c r="A1385" s="24">
        <v>1384</v>
      </c>
      <c r="B1385" s="31">
        <v>2012099</v>
      </c>
      <c r="C1385" s="32" t="s">
        <v>1383</v>
      </c>
      <c r="D1385" s="21">
        <v>8</v>
      </c>
      <c r="E1385" s="22">
        <v>12</v>
      </c>
      <c r="F1385" s="22">
        <v>15</v>
      </c>
      <c r="G1385" s="22">
        <v>16</v>
      </c>
      <c r="H1385" s="22">
        <v>21</v>
      </c>
      <c r="I1385" s="22">
        <v>27</v>
      </c>
      <c r="J1385" s="23">
        <v>16</v>
      </c>
      <c r="Q1385" s="33"/>
      <c r="R1385" s="33"/>
      <c r="S1385" s="33"/>
      <c r="T1385" s="33"/>
      <c r="U1385" s="33"/>
      <c r="V1385" s="33"/>
      <c r="X1385" s="34"/>
      <c r="Y1385" s="33"/>
      <c r="Z1385" s="33"/>
      <c r="AA1385" s="33"/>
      <c r="AB1385" s="33"/>
      <c r="AC1385" s="35"/>
      <c r="AD1385" s="33"/>
      <c r="AE1385" s="33"/>
      <c r="AF1385" s="33"/>
      <c r="AG1385" s="33"/>
      <c r="AH1385" s="33"/>
      <c r="AI1385" s="33"/>
      <c r="AJ1385" s="36"/>
      <c r="AK1385" s="10">
        <v>3</v>
      </c>
      <c r="AL1385" s="11">
        <v>7</v>
      </c>
      <c r="AM1385" s="11">
        <v>9</v>
      </c>
      <c r="AN1385" s="11">
        <v>15</v>
      </c>
      <c r="AO1385" s="11">
        <v>15</v>
      </c>
      <c r="AP1385" s="11">
        <v>19</v>
      </c>
      <c r="AQ1385" s="11">
        <v>27</v>
      </c>
      <c r="AR1385" s="11">
        <v>29</v>
      </c>
      <c r="AS1385" s="11">
        <v>33</v>
      </c>
      <c r="AT1385" s="11">
        <v>27</v>
      </c>
      <c r="AU1385" s="11">
        <v>34</v>
      </c>
      <c r="AV1385" s="11">
        <v>43</v>
      </c>
      <c r="AW1385" s="12">
        <v>39</v>
      </c>
      <c r="AX1385" s="13">
        <v>51</v>
      </c>
      <c r="AY1385" s="13">
        <v>65</v>
      </c>
      <c r="AZ1385" s="13">
        <v>63</v>
      </c>
      <c r="BA1385" s="13">
        <v>61</v>
      </c>
      <c r="BB1385" s="14">
        <v>59</v>
      </c>
      <c r="BC1385" s="19">
        <f t="shared" si="109"/>
        <v>65</v>
      </c>
      <c r="BD1385" s="55">
        <f t="shared" si="107"/>
        <v>1.1540110425462813</v>
      </c>
      <c r="BE1385" s="19">
        <f t="shared" si="108"/>
        <v>1.0435206235790842</v>
      </c>
      <c r="BF1385" s="19">
        <f t="shared" si="110"/>
        <v>1.0648002598246185</v>
      </c>
      <c r="BG1385" s="19">
        <f t="shared" si="106"/>
        <v>1.0030074699577785</v>
      </c>
    </row>
    <row r="1386" spans="1:59">
      <c r="A1386" s="24">
        <v>1385</v>
      </c>
      <c r="B1386" s="31">
        <v>2012100</v>
      </c>
      <c r="C1386" s="32" t="s">
        <v>1384</v>
      </c>
      <c r="D1386" s="21">
        <v>5</v>
      </c>
      <c r="E1386" s="22">
        <v>7</v>
      </c>
      <c r="F1386" s="22">
        <v>15</v>
      </c>
      <c r="G1386" s="22">
        <v>18</v>
      </c>
      <c r="H1386" s="22">
        <v>25</v>
      </c>
      <c r="I1386" s="22">
        <v>33</v>
      </c>
      <c r="J1386" s="23">
        <v>10</v>
      </c>
      <c r="Q1386" s="33"/>
      <c r="R1386" s="33"/>
      <c r="S1386" s="33"/>
      <c r="T1386" s="33"/>
      <c r="U1386" s="33"/>
      <c r="V1386" s="33"/>
      <c r="X1386" s="34"/>
      <c r="Y1386" s="33"/>
      <c r="Z1386" s="33"/>
      <c r="AA1386" s="33"/>
      <c r="AB1386" s="33"/>
      <c r="AC1386" s="35"/>
      <c r="AD1386" s="33"/>
      <c r="AE1386" s="33"/>
      <c r="AF1386" s="33"/>
      <c r="AG1386" s="33"/>
      <c r="AH1386" s="33"/>
      <c r="AI1386" s="33"/>
      <c r="AJ1386" s="36"/>
      <c r="AK1386" s="10">
        <v>4</v>
      </c>
      <c r="AL1386" s="11">
        <v>11</v>
      </c>
      <c r="AM1386" s="11">
        <v>8</v>
      </c>
      <c r="AN1386" s="11">
        <v>13</v>
      </c>
      <c r="AO1386" s="11">
        <v>19</v>
      </c>
      <c r="AP1386" s="11">
        <v>23</v>
      </c>
      <c r="AQ1386" s="11">
        <v>31</v>
      </c>
      <c r="AR1386" s="11">
        <v>33</v>
      </c>
      <c r="AS1386" s="11">
        <v>26</v>
      </c>
      <c r="AT1386" s="11">
        <v>31</v>
      </c>
      <c r="AU1386" s="11">
        <v>38</v>
      </c>
      <c r="AV1386" s="11">
        <v>33</v>
      </c>
      <c r="AW1386" s="12">
        <v>28</v>
      </c>
      <c r="AX1386" s="13">
        <v>39</v>
      </c>
      <c r="AY1386" s="13">
        <v>52</v>
      </c>
      <c r="AZ1386" s="13">
        <v>49</v>
      </c>
      <c r="BA1386" s="13">
        <v>65</v>
      </c>
      <c r="BB1386" s="14">
        <v>63</v>
      </c>
      <c r="BC1386" s="19">
        <f t="shared" si="109"/>
        <v>52</v>
      </c>
      <c r="BD1386" s="55">
        <f t="shared" si="107"/>
        <v>1.1499188048067555</v>
      </c>
      <c r="BE1386" s="19">
        <f t="shared" si="108"/>
        <v>1.0455667424488471</v>
      </c>
      <c r="BF1386" s="19">
        <f t="shared" si="110"/>
        <v>1.0680740500162391</v>
      </c>
      <c r="BG1386" s="19">
        <f t="shared" si="106"/>
        <v>1.0062812601493991</v>
      </c>
    </row>
    <row r="1387" spans="1:59">
      <c r="A1387" s="24">
        <v>1386</v>
      </c>
      <c r="B1387" s="31">
        <v>2012101</v>
      </c>
      <c r="C1387" s="32" t="s">
        <v>1385</v>
      </c>
      <c r="D1387" s="21">
        <v>9</v>
      </c>
      <c r="E1387" s="22">
        <v>12</v>
      </c>
      <c r="F1387" s="22">
        <v>17</v>
      </c>
      <c r="G1387" s="22">
        <v>18</v>
      </c>
      <c r="H1387" s="22">
        <v>20</v>
      </c>
      <c r="I1387" s="22">
        <v>33</v>
      </c>
      <c r="J1387" s="23">
        <v>2</v>
      </c>
      <c r="Q1387" s="33"/>
      <c r="R1387" s="33"/>
      <c r="S1387" s="33"/>
      <c r="T1387" s="33"/>
      <c r="U1387" s="33"/>
      <c r="V1387" s="33"/>
      <c r="X1387" s="34"/>
      <c r="Y1387" s="33"/>
      <c r="Z1387" s="33"/>
      <c r="AA1387" s="33"/>
      <c r="AB1387" s="33"/>
      <c r="AC1387" s="35"/>
      <c r="AD1387" s="33"/>
      <c r="AE1387" s="33"/>
      <c r="AF1387" s="33"/>
      <c r="AG1387" s="33"/>
      <c r="AH1387" s="33"/>
      <c r="AI1387" s="33"/>
      <c r="AJ1387" s="36"/>
      <c r="AK1387" s="10">
        <v>4</v>
      </c>
      <c r="AL1387" s="11">
        <v>5</v>
      </c>
      <c r="AM1387" s="11">
        <v>14</v>
      </c>
      <c r="AN1387" s="11">
        <v>13</v>
      </c>
      <c r="AO1387" s="11">
        <v>25</v>
      </c>
      <c r="AP1387" s="11">
        <v>13</v>
      </c>
      <c r="AQ1387" s="11">
        <v>19</v>
      </c>
      <c r="AR1387" s="11">
        <v>29</v>
      </c>
      <c r="AS1387" s="11">
        <v>32</v>
      </c>
      <c r="AT1387" s="11">
        <v>37</v>
      </c>
      <c r="AU1387" s="11">
        <v>44</v>
      </c>
      <c r="AV1387" s="11">
        <v>39</v>
      </c>
      <c r="AW1387" s="12">
        <v>34</v>
      </c>
      <c r="AX1387" s="13">
        <v>29</v>
      </c>
      <c r="AY1387" s="13">
        <v>41</v>
      </c>
      <c r="AZ1387" s="13">
        <v>55</v>
      </c>
      <c r="BA1387" s="13">
        <v>71</v>
      </c>
      <c r="BB1387" s="14">
        <v>69</v>
      </c>
      <c r="BC1387" s="19">
        <f t="shared" si="109"/>
        <v>41</v>
      </c>
      <c r="BD1387" s="55">
        <f t="shared" si="107"/>
        <v>1.04761286131861</v>
      </c>
      <c r="BE1387" s="19">
        <f t="shared" si="108"/>
        <v>1.0742124066255279</v>
      </c>
      <c r="BF1387" s="19">
        <f t="shared" si="110"/>
        <v>1.0590711269892821</v>
      </c>
      <c r="BG1387" s="19">
        <f t="shared" si="106"/>
        <v>1.000552127314063</v>
      </c>
    </row>
    <row r="1388" spans="1:59">
      <c r="A1388" s="24">
        <v>1387</v>
      </c>
      <c r="B1388" s="31">
        <v>2012102</v>
      </c>
      <c r="C1388" s="32" t="s">
        <v>1386</v>
      </c>
      <c r="D1388" s="21">
        <v>13</v>
      </c>
      <c r="E1388" s="22">
        <v>25</v>
      </c>
      <c r="F1388" s="22">
        <v>27</v>
      </c>
      <c r="G1388" s="22">
        <v>28</v>
      </c>
      <c r="H1388" s="22">
        <v>29</v>
      </c>
      <c r="I1388" s="22">
        <v>30</v>
      </c>
      <c r="J1388" s="23">
        <v>15</v>
      </c>
      <c r="Q1388" s="33"/>
      <c r="R1388" s="33"/>
      <c r="S1388" s="33"/>
      <c r="T1388" s="33"/>
      <c r="U1388" s="33"/>
      <c r="V1388" s="33"/>
      <c r="X1388" s="34"/>
      <c r="Y1388" s="33"/>
      <c r="Z1388" s="33"/>
      <c r="AA1388" s="33"/>
      <c r="AB1388" s="33"/>
      <c r="AC1388" s="35"/>
      <c r="AD1388" s="33"/>
      <c r="AE1388" s="33"/>
      <c r="AF1388" s="33"/>
      <c r="AG1388" s="33"/>
      <c r="AH1388" s="33"/>
      <c r="AI1388" s="33"/>
      <c r="AJ1388" s="36"/>
      <c r="AK1388" s="10">
        <v>5</v>
      </c>
      <c r="AL1388" s="11">
        <v>8</v>
      </c>
      <c r="AM1388" s="11">
        <v>12</v>
      </c>
      <c r="AN1388" s="11">
        <v>14</v>
      </c>
      <c r="AO1388" s="11">
        <v>19</v>
      </c>
      <c r="AP1388" s="11">
        <v>24</v>
      </c>
      <c r="AQ1388" s="11">
        <v>17</v>
      </c>
      <c r="AR1388" s="11">
        <v>32</v>
      </c>
      <c r="AS1388" s="11">
        <v>31</v>
      </c>
      <c r="AT1388" s="11">
        <v>20</v>
      </c>
      <c r="AU1388" s="11">
        <v>22</v>
      </c>
      <c r="AV1388" s="11">
        <v>40</v>
      </c>
      <c r="AW1388" s="12">
        <v>62</v>
      </c>
      <c r="AX1388" s="13">
        <v>72</v>
      </c>
      <c r="AY1388" s="13">
        <v>67</v>
      </c>
      <c r="AZ1388" s="13">
        <v>62</v>
      </c>
      <c r="BA1388" s="13">
        <v>57</v>
      </c>
      <c r="BB1388" s="14">
        <v>52</v>
      </c>
      <c r="BC1388" s="19">
        <f t="shared" si="109"/>
        <v>67</v>
      </c>
      <c r="BD1388" s="55">
        <f t="shared" si="107"/>
        <v>1.1294576161091263</v>
      </c>
      <c r="BE1388" s="19">
        <f t="shared" si="108"/>
        <v>1.1171809028905488</v>
      </c>
      <c r="BF1388" s="19">
        <f t="shared" si="110"/>
        <v>1.0811692107827218</v>
      </c>
      <c r="BG1388" s="19">
        <f t="shared" si="106"/>
        <v>1.0173303020461189</v>
      </c>
    </row>
    <row r="1389" spans="1:59">
      <c r="A1389" s="24">
        <v>1388</v>
      </c>
      <c r="B1389" s="31">
        <v>2012103</v>
      </c>
      <c r="C1389" s="32" t="s">
        <v>1387</v>
      </c>
      <c r="D1389" s="21">
        <v>4</v>
      </c>
      <c r="E1389" s="22">
        <v>9</v>
      </c>
      <c r="F1389" s="22">
        <v>11</v>
      </c>
      <c r="G1389" s="22">
        <v>14</v>
      </c>
      <c r="H1389" s="22">
        <v>32</v>
      </c>
      <c r="I1389" s="22">
        <v>33</v>
      </c>
      <c r="J1389" s="23">
        <v>2</v>
      </c>
      <c r="Q1389" s="33"/>
      <c r="R1389" s="33"/>
      <c r="S1389" s="33"/>
      <c r="T1389" s="33"/>
      <c r="U1389" s="33"/>
      <c r="V1389" s="33"/>
      <c r="X1389" s="34"/>
      <c r="Y1389" s="33"/>
      <c r="Z1389" s="33"/>
      <c r="AA1389" s="33"/>
      <c r="AB1389" s="33"/>
      <c r="AC1389" s="35"/>
      <c r="AD1389" s="33"/>
      <c r="AE1389" s="33"/>
      <c r="AF1389" s="33"/>
      <c r="AG1389" s="33"/>
      <c r="AH1389" s="33"/>
      <c r="AI1389" s="33"/>
      <c r="AJ1389" s="36"/>
      <c r="AK1389" s="10">
        <v>7</v>
      </c>
      <c r="AL1389" s="11">
        <v>7</v>
      </c>
      <c r="AM1389" s="11">
        <v>18</v>
      </c>
      <c r="AN1389" s="11">
        <v>19</v>
      </c>
      <c r="AO1389" s="11">
        <v>19</v>
      </c>
      <c r="AP1389" s="11">
        <v>15</v>
      </c>
      <c r="AQ1389" s="11">
        <v>22</v>
      </c>
      <c r="AR1389" s="11">
        <v>23</v>
      </c>
      <c r="AS1389" s="11">
        <v>26</v>
      </c>
      <c r="AT1389" s="11">
        <v>43</v>
      </c>
      <c r="AU1389" s="11">
        <v>38</v>
      </c>
      <c r="AV1389" s="11">
        <v>33</v>
      </c>
      <c r="AW1389" s="12">
        <v>43</v>
      </c>
      <c r="AX1389" s="13">
        <v>39</v>
      </c>
      <c r="AY1389" s="13">
        <v>69</v>
      </c>
      <c r="AZ1389" s="13">
        <v>67</v>
      </c>
      <c r="BA1389" s="13">
        <v>65</v>
      </c>
      <c r="BB1389" s="14">
        <v>63</v>
      </c>
      <c r="BC1389" s="19">
        <f t="shared" si="109"/>
        <v>69</v>
      </c>
      <c r="BD1389" s="55">
        <f t="shared" si="107"/>
        <v>1.203117895420591</v>
      </c>
      <c r="BE1389" s="19">
        <f t="shared" si="108"/>
        <v>1.1826567067229619</v>
      </c>
      <c r="BF1389" s="19">
        <f t="shared" si="110"/>
        <v>1.0868983436180577</v>
      </c>
      <c r="BG1389" s="19">
        <f t="shared" si="106"/>
        <v>1.0218317635595973</v>
      </c>
    </row>
    <row r="1390" spans="1:59">
      <c r="A1390" s="24">
        <v>1389</v>
      </c>
      <c r="B1390" s="31">
        <v>2012104</v>
      </c>
      <c r="C1390" s="32" t="s">
        <v>1388</v>
      </c>
      <c r="D1390" s="21">
        <v>4</v>
      </c>
      <c r="E1390" s="22">
        <v>5</v>
      </c>
      <c r="F1390" s="22">
        <v>9</v>
      </c>
      <c r="G1390" s="22">
        <v>10</v>
      </c>
      <c r="H1390" s="22">
        <v>19</v>
      </c>
      <c r="I1390" s="22">
        <v>28</v>
      </c>
      <c r="J1390" s="23">
        <v>3</v>
      </c>
      <c r="Q1390" s="33"/>
      <c r="R1390" s="33"/>
      <c r="S1390" s="33"/>
      <c r="T1390" s="33"/>
      <c r="U1390" s="33"/>
      <c r="V1390" s="33"/>
      <c r="X1390" s="34"/>
      <c r="Y1390" s="33"/>
      <c r="Z1390" s="33"/>
      <c r="AA1390" s="33"/>
      <c r="AB1390" s="33"/>
      <c r="AC1390" s="35"/>
      <c r="AD1390" s="33"/>
      <c r="AE1390" s="33"/>
      <c r="AF1390" s="33"/>
      <c r="AG1390" s="33"/>
      <c r="AH1390" s="33"/>
      <c r="AI1390" s="33"/>
      <c r="AJ1390" s="36"/>
      <c r="AK1390" s="10">
        <v>6</v>
      </c>
      <c r="AL1390" s="11">
        <v>7</v>
      </c>
      <c r="AM1390" s="11">
        <v>15</v>
      </c>
      <c r="AN1390" s="11">
        <v>21</v>
      </c>
      <c r="AO1390" s="11">
        <v>19</v>
      </c>
      <c r="AP1390" s="11">
        <v>19</v>
      </c>
      <c r="AQ1390" s="11">
        <v>12</v>
      </c>
      <c r="AR1390" s="11">
        <v>35</v>
      </c>
      <c r="AS1390" s="11">
        <v>42</v>
      </c>
      <c r="AT1390" s="11">
        <v>39</v>
      </c>
      <c r="AU1390" s="11">
        <v>36</v>
      </c>
      <c r="AV1390" s="11">
        <v>33</v>
      </c>
      <c r="AW1390" s="12">
        <v>45</v>
      </c>
      <c r="AX1390" s="13">
        <v>43</v>
      </c>
      <c r="AY1390" s="13">
        <v>41</v>
      </c>
      <c r="AZ1390" s="13">
        <v>39</v>
      </c>
      <c r="BA1390" s="13">
        <v>37</v>
      </c>
      <c r="BB1390" s="14">
        <v>55</v>
      </c>
      <c r="BC1390" s="19">
        <f t="shared" si="109"/>
        <v>41</v>
      </c>
      <c r="BD1390" s="55">
        <f t="shared" si="107"/>
        <v>1.1049041896719713</v>
      </c>
      <c r="BE1390" s="19">
        <f t="shared" si="108"/>
        <v>1.1294576161091263</v>
      </c>
      <c r="BF1390" s="19">
        <f t="shared" si="110"/>
        <v>1.0705293926599546</v>
      </c>
      <c r="BG1390" s="19">
        <f t="shared" si="106"/>
        <v>1.0169210782721663</v>
      </c>
    </row>
    <row r="1391" spans="1:59">
      <c r="A1391" s="24">
        <v>1390</v>
      </c>
      <c r="B1391" s="31">
        <v>2012105</v>
      </c>
      <c r="C1391" s="32" t="s">
        <v>1389</v>
      </c>
      <c r="D1391" s="21">
        <v>6</v>
      </c>
      <c r="E1391" s="22">
        <v>13</v>
      </c>
      <c r="F1391" s="22">
        <v>14</v>
      </c>
      <c r="G1391" s="22">
        <v>15</v>
      </c>
      <c r="H1391" s="22">
        <v>17</v>
      </c>
      <c r="I1391" s="22">
        <v>30</v>
      </c>
      <c r="J1391" s="23">
        <v>4</v>
      </c>
      <c r="Q1391" s="33"/>
      <c r="R1391" s="33"/>
      <c r="S1391" s="33"/>
      <c r="T1391" s="33"/>
      <c r="U1391" s="33"/>
      <c r="V1391" s="33"/>
      <c r="X1391" s="34"/>
      <c r="Y1391" s="33"/>
      <c r="Z1391" s="33"/>
      <c r="AA1391" s="33"/>
      <c r="AB1391" s="33"/>
      <c r="AC1391" s="35"/>
      <c r="AD1391" s="33"/>
      <c r="AE1391" s="33"/>
      <c r="AF1391" s="33"/>
      <c r="AG1391" s="33"/>
      <c r="AH1391" s="33"/>
      <c r="AI1391" s="33"/>
      <c r="AJ1391" s="36"/>
      <c r="AK1391" s="10">
        <v>5</v>
      </c>
      <c r="AL1391" s="11">
        <v>11</v>
      </c>
      <c r="AM1391" s="11">
        <v>10</v>
      </c>
      <c r="AN1391" s="11">
        <v>11</v>
      </c>
      <c r="AO1391" s="11">
        <v>18</v>
      </c>
      <c r="AP1391" s="11">
        <v>31</v>
      </c>
      <c r="AQ1391" s="11">
        <v>32</v>
      </c>
      <c r="AR1391" s="11">
        <v>25</v>
      </c>
      <c r="AS1391" s="11">
        <v>29</v>
      </c>
      <c r="AT1391" s="11">
        <v>23</v>
      </c>
      <c r="AU1391" s="11">
        <v>17</v>
      </c>
      <c r="AV1391" s="11">
        <v>25</v>
      </c>
      <c r="AW1391" s="12">
        <v>35</v>
      </c>
      <c r="AX1391" s="13">
        <v>63</v>
      </c>
      <c r="AY1391" s="13">
        <v>61</v>
      </c>
      <c r="AZ1391" s="13">
        <v>77</v>
      </c>
      <c r="BA1391" s="13">
        <v>76</v>
      </c>
      <c r="BB1391" s="14">
        <v>75</v>
      </c>
      <c r="BC1391" s="19">
        <f t="shared" si="109"/>
        <v>61</v>
      </c>
      <c r="BD1391" s="55">
        <f t="shared" si="107"/>
        <v>1.1417343293277038</v>
      </c>
      <c r="BE1391" s="19">
        <f t="shared" si="108"/>
        <v>1.1458265670672296</v>
      </c>
      <c r="BF1391" s="19">
        <f t="shared" si="110"/>
        <v>1.0648002598246185</v>
      </c>
      <c r="BG1391" s="19">
        <f t="shared" si="106"/>
        <v>1.0238778824293602</v>
      </c>
    </row>
    <row r="1392" spans="1:59">
      <c r="A1392" s="24">
        <v>1391</v>
      </c>
      <c r="B1392" s="31">
        <v>2012106</v>
      </c>
      <c r="C1392" s="32" t="s">
        <v>1390</v>
      </c>
      <c r="D1392" s="21">
        <v>13</v>
      </c>
      <c r="E1392" s="22">
        <v>14</v>
      </c>
      <c r="F1392" s="22">
        <v>20</v>
      </c>
      <c r="G1392" s="22">
        <v>22</v>
      </c>
      <c r="H1392" s="22">
        <v>23</v>
      </c>
      <c r="I1392" s="22">
        <v>32</v>
      </c>
      <c r="J1392" s="23">
        <v>16</v>
      </c>
      <c r="Q1392" s="33"/>
      <c r="R1392" s="33"/>
      <c r="S1392" s="33"/>
      <c r="T1392" s="33"/>
      <c r="U1392" s="33"/>
      <c r="V1392" s="33"/>
      <c r="X1392" s="34"/>
      <c r="Y1392" s="33"/>
      <c r="Z1392" s="33"/>
      <c r="AA1392" s="33"/>
      <c r="AB1392" s="33"/>
      <c r="AC1392" s="35"/>
      <c r="AD1392" s="33"/>
      <c r="AE1392" s="33"/>
      <c r="AF1392" s="33"/>
      <c r="AG1392" s="33"/>
      <c r="AH1392" s="33"/>
      <c r="AI1392" s="33"/>
      <c r="AJ1392" s="36"/>
      <c r="AK1392" s="10">
        <v>10</v>
      </c>
      <c r="AL1392" s="11">
        <v>8</v>
      </c>
      <c r="AM1392" s="11">
        <v>14</v>
      </c>
      <c r="AN1392" s="11">
        <v>16</v>
      </c>
      <c r="AO1392" s="11">
        <v>19</v>
      </c>
      <c r="AP1392" s="11">
        <v>28</v>
      </c>
      <c r="AQ1392" s="11">
        <v>25</v>
      </c>
      <c r="AR1392" s="11">
        <v>14</v>
      </c>
      <c r="AS1392" s="11">
        <v>25</v>
      </c>
      <c r="AT1392" s="11">
        <v>40</v>
      </c>
      <c r="AU1392" s="11">
        <v>33</v>
      </c>
      <c r="AV1392" s="11">
        <v>40</v>
      </c>
      <c r="AW1392" s="12">
        <v>49</v>
      </c>
      <c r="AX1392" s="13">
        <v>44</v>
      </c>
      <c r="AY1392" s="13">
        <v>56</v>
      </c>
      <c r="AZ1392" s="13">
        <v>52</v>
      </c>
      <c r="BA1392" s="13">
        <v>48</v>
      </c>
      <c r="BB1392" s="14">
        <v>44</v>
      </c>
      <c r="BC1392" s="19">
        <f t="shared" si="109"/>
        <v>56</v>
      </c>
      <c r="BD1392" s="55">
        <f t="shared" si="107"/>
        <v>1.203117895420591</v>
      </c>
      <c r="BE1392" s="19">
        <f t="shared" si="108"/>
        <v>1.1253653783696005</v>
      </c>
      <c r="BF1392" s="19">
        <f t="shared" si="110"/>
        <v>1.0746216303994804</v>
      </c>
      <c r="BG1392" s="19">
        <f t="shared" si="106"/>
        <v>1.0271516726209808</v>
      </c>
    </row>
    <row r="1393" spans="1:59">
      <c r="A1393" s="24">
        <v>1392</v>
      </c>
      <c r="B1393" s="31">
        <v>2012107</v>
      </c>
      <c r="C1393" s="32" t="s">
        <v>1391</v>
      </c>
      <c r="D1393" s="21">
        <v>11</v>
      </c>
      <c r="E1393" s="22">
        <v>12</v>
      </c>
      <c r="F1393" s="22">
        <v>15</v>
      </c>
      <c r="G1393" s="22">
        <v>24</v>
      </c>
      <c r="H1393" s="22">
        <v>25</v>
      </c>
      <c r="I1393" s="22">
        <v>31</v>
      </c>
      <c r="J1393" s="23">
        <v>9</v>
      </c>
      <c r="Q1393" s="33"/>
      <c r="R1393" s="33"/>
      <c r="S1393" s="33"/>
      <c r="T1393" s="33"/>
      <c r="U1393" s="33"/>
      <c r="V1393" s="33"/>
      <c r="X1393" s="34"/>
      <c r="Y1393" s="33"/>
      <c r="Z1393" s="33"/>
      <c r="AA1393" s="33"/>
      <c r="AB1393" s="33"/>
      <c r="AC1393" s="35"/>
      <c r="AD1393" s="33"/>
      <c r="AE1393" s="33"/>
      <c r="AF1393" s="33"/>
      <c r="AG1393" s="33"/>
      <c r="AH1393" s="33"/>
      <c r="AI1393" s="33"/>
      <c r="AJ1393" s="36"/>
      <c r="AK1393" s="10">
        <v>4</v>
      </c>
      <c r="AL1393" s="11">
        <v>10</v>
      </c>
      <c r="AM1393" s="11">
        <v>8</v>
      </c>
      <c r="AN1393" s="11">
        <v>10</v>
      </c>
      <c r="AO1393" s="11">
        <v>20</v>
      </c>
      <c r="AP1393" s="11">
        <v>22</v>
      </c>
      <c r="AQ1393" s="11">
        <v>28</v>
      </c>
      <c r="AR1393" s="11">
        <v>18</v>
      </c>
      <c r="AS1393" s="11">
        <v>19</v>
      </c>
      <c r="AT1393" s="11">
        <v>22</v>
      </c>
      <c r="AU1393" s="11">
        <v>53</v>
      </c>
      <c r="AV1393" s="11">
        <v>48</v>
      </c>
      <c r="AW1393" s="12">
        <v>43</v>
      </c>
      <c r="AX1393" s="13">
        <v>70</v>
      </c>
      <c r="AY1393" s="13">
        <v>67</v>
      </c>
      <c r="AZ1393" s="13">
        <v>64</v>
      </c>
      <c r="BA1393" s="13">
        <v>61</v>
      </c>
      <c r="BB1393" s="14">
        <v>58</v>
      </c>
      <c r="BC1393" s="19">
        <f t="shared" si="109"/>
        <v>67</v>
      </c>
      <c r="BD1393" s="55">
        <f t="shared" si="107"/>
        <v>1.203117895420591</v>
      </c>
      <c r="BE1393" s="19">
        <f t="shared" si="108"/>
        <v>1.1662877557648588</v>
      </c>
      <c r="BF1393" s="19">
        <f t="shared" si="110"/>
        <v>1.1008119519324455</v>
      </c>
      <c r="BG1393" s="19">
        <f t="shared" si="106"/>
        <v>1.0390191620656057</v>
      </c>
    </row>
    <row r="1394" spans="1:59">
      <c r="A1394" s="24">
        <v>1393</v>
      </c>
      <c r="B1394" s="31">
        <v>2012108</v>
      </c>
      <c r="C1394" s="32" t="s">
        <v>1392</v>
      </c>
      <c r="D1394" s="21">
        <v>1</v>
      </c>
      <c r="E1394" s="22">
        <v>9</v>
      </c>
      <c r="F1394" s="22">
        <v>12</v>
      </c>
      <c r="G1394" s="22">
        <v>13</v>
      </c>
      <c r="H1394" s="22">
        <v>19</v>
      </c>
      <c r="I1394" s="22">
        <v>28</v>
      </c>
      <c r="J1394" s="23">
        <v>13</v>
      </c>
      <c r="Q1394" s="33"/>
      <c r="R1394" s="33"/>
      <c r="S1394" s="33"/>
      <c r="T1394" s="33"/>
      <c r="U1394" s="33"/>
      <c r="V1394" s="33"/>
      <c r="X1394" s="34"/>
      <c r="Y1394" s="33"/>
      <c r="Z1394" s="33"/>
      <c r="AA1394" s="33"/>
      <c r="AB1394" s="33"/>
      <c r="AC1394" s="35"/>
      <c r="AD1394" s="33"/>
      <c r="AE1394" s="33"/>
      <c r="AF1394" s="33"/>
      <c r="AG1394" s="33"/>
      <c r="AH1394" s="33"/>
      <c r="AI1394" s="33"/>
      <c r="AJ1394" s="36"/>
      <c r="AK1394" s="10">
        <v>4</v>
      </c>
      <c r="AL1394" s="11">
        <v>6</v>
      </c>
      <c r="AM1394" s="11">
        <v>17</v>
      </c>
      <c r="AN1394" s="11">
        <v>10</v>
      </c>
      <c r="AO1394" s="11">
        <v>19</v>
      </c>
      <c r="AP1394" s="11">
        <v>18</v>
      </c>
      <c r="AQ1394" s="11">
        <v>10</v>
      </c>
      <c r="AR1394" s="11">
        <v>32</v>
      </c>
      <c r="AS1394" s="11">
        <v>27</v>
      </c>
      <c r="AT1394" s="11">
        <v>22</v>
      </c>
      <c r="AU1394" s="11">
        <v>30</v>
      </c>
      <c r="AV1394" s="11">
        <v>40</v>
      </c>
      <c r="AW1394" s="12">
        <v>52</v>
      </c>
      <c r="AX1394" s="13">
        <v>50</v>
      </c>
      <c r="AY1394" s="13">
        <v>48</v>
      </c>
      <c r="AZ1394" s="13">
        <v>46</v>
      </c>
      <c r="BA1394" s="13">
        <v>44</v>
      </c>
      <c r="BB1394" s="14">
        <v>62</v>
      </c>
      <c r="BC1394" s="19">
        <f t="shared" si="109"/>
        <v>48</v>
      </c>
      <c r="BD1394" s="55">
        <f t="shared" si="107"/>
        <v>1.1171809028905488</v>
      </c>
      <c r="BE1394" s="19">
        <f t="shared" si="108"/>
        <v>1.16014939915557</v>
      </c>
      <c r="BF1394" s="19">
        <f t="shared" si="110"/>
        <v>1.0852614485222474</v>
      </c>
      <c r="BG1394" s="19">
        <f t="shared" si="106"/>
        <v>1.0406560571614161</v>
      </c>
    </row>
    <row r="1395" spans="1:59">
      <c r="A1395" s="24">
        <v>1394</v>
      </c>
      <c r="B1395" s="31">
        <v>2012109</v>
      </c>
      <c r="C1395" s="32" t="s">
        <v>1393</v>
      </c>
      <c r="D1395" s="21">
        <v>2</v>
      </c>
      <c r="E1395" s="22">
        <v>12</v>
      </c>
      <c r="F1395" s="22">
        <v>24</v>
      </c>
      <c r="G1395" s="22">
        <v>26</v>
      </c>
      <c r="H1395" s="22">
        <v>29</v>
      </c>
      <c r="I1395" s="22">
        <v>31</v>
      </c>
      <c r="J1395" s="23">
        <v>3</v>
      </c>
      <c r="Q1395" s="33"/>
      <c r="R1395" s="33"/>
      <c r="S1395" s="33"/>
      <c r="T1395" s="33"/>
      <c r="U1395" s="33"/>
      <c r="V1395" s="33"/>
      <c r="X1395" s="34"/>
      <c r="Y1395" s="33"/>
      <c r="Z1395" s="33"/>
      <c r="AA1395" s="33"/>
      <c r="AB1395" s="33"/>
      <c r="AC1395" s="35"/>
      <c r="AD1395" s="33"/>
      <c r="AE1395" s="33"/>
      <c r="AF1395" s="33"/>
      <c r="AG1395" s="33"/>
      <c r="AH1395" s="33"/>
      <c r="AI1395" s="33"/>
      <c r="AJ1395" s="36"/>
      <c r="AK1395" s="10">
        <v>7</v>
      </c>
      <c r="AL1395" s="11">
        <v>8</v>
      </c>
      <c r="AM1395" s="11">
        <v>14</v>
      </c>
      <c r="AN1395" s="11">
        <v>10</v>
      </c>
      <c r="AO1395" s="11">
        <v>19</v>
      </c>
      <c r="AP1395" s="11">
        <v>20</v>
      </c>
      <c r="AQ1395" s="11">
        <v>25</v>
      </c>
      <c r="AR1395" s="11">
        <v>24</v>
      </c>
      <c r="AS1395" s="11">
        <v>25</v>
      </c>
      <c r="AT1395" s="11">
        <v>16</v>
      </c>
      <c r="AU1395" s="11">
        <v>33</v>
      </c>
      <c r="AV1395" s="11">
        <v>40</v>
      </c>
      <c r="AW1395" s="12">
        <v>49</v>
      </c>
      <c r="AX1395" s="13">
        <v>60</v>
      </c>
      <c r="AY1395" s="13">
        <v>56</v>
      </c>
      <c r="AZ1395" s="13">
        <v>52</v>
      </c>
      <c r="BA1395" s="13">
        <v>48</v>
      </c>
      <c r="BB1395" s="14">
        <v>44</v>
      </c>
      <c r="BC1395" s="19">
        <f t="shared" si="109"/>
        <v>56</v>
      </c>
      <c r="BD1395" s="55">
        <f t="shared" si="107"/>
        <v>1.1785644689834363</v>
      </c>
      <c r="BE1395" s="19">
        <f t="shared" si="108"/>
        <v>1.1417343293277038</v>
      </c>
      <c r="BF1395" s="19">
        <f t="shared" si="110"/>
        <v>1.0926274764533939</v>
      </c>
      <c r="BG1395" s="19">
        <f t="shared" si="106"/>
        <v>1.0435206235790842</v>
      </c>
    </row>
    <row r="1396" spans="1:59">
      <c r="A1396" s="24">
        <v>1395</v>
      </c>
      <c r="B1396" s="31">
        <v>2012110</v>
      </c>
      <c r="C1396" s="32" t="s">
        <v>1394</v>
      </c>
      <c r="D1396" s="21">
        <v>3</v>
      </c>
      <c r="E1396" s="22">
        <v>7</v>
      </c>
      <c r="F1396" s="22">
        <v>10</v>
      </c>
      <c r="G1396" s="22">
        <v>13</v>
      </c>
      <c r="H1396" s="22">
        <v>22</v>
      </c>
      <c r="I1396" s="22">
        <v>32</v>
      </c>
      <c r="J1396" s="23">
        <v>9</v>
      </c>
      <c r="Q1396" s="33"/>
      <c r="R1396" s="33"/>
      <c r="S1396" s="33"/>
      <c r="T1396" s="33"/>
      <c r="U1396" s="33"/>
      <c r="V1396" s="33"/>
      <c r="X1396" s="34"/>
      <c r="Y1396" s="33"/>
      <c r="Z1396" s="33"/>
      <c r="AA1396" s="33"/>
      <c r="AB1396" s="33"/>
      <c r="AC1396" s="35"/>
      <c r="AD1396" s="33"/>
      <c r="AE1396" s="33"/>
      <c r="AF1396" s="33"/>
      <c r="AG1396" s="33"/>
      <c r="AH1396" s="33"/>
      <c r="AI1396" s="33"/>
      <c r="AJ1396" s="36"/>
      <c r="AK1396" s="10">
        <v>6</v>
      </c>
      <c r="AL1396" s="11">
        <v>11</v>
      </c>
      <c r="AM1396" s="11">
        <v>12</v>
      </c>
      <c r="AN1396" s="11">
        <v>15</v>
      </c>
      <c r="AO1396" s="11">
        <v>17</v>
      </c>
      <c r="AP1396" s="11">
        <v>23</v>
      </c>
      <c r="AQ1396" s="11">
        <v>24</v>
      </c>
      <c r="AR1396" s="11">
        <v>17</v>
      </c>
      <c r="AS1396" s="11">
        <v>32</v>
      </c>
      <c r="AT1396" s="11">
        <v>39</v>
      </c>
      <c r="AU1396" s="11">
        <v>35</v>
      </c>
      <c r="AV1396" s="11">
        <v>45</v>
      </c>
      <c r="AW1396" s="12">
        <v>42</v>
      </c>
      <c r="AX1396" s="13">
        <v>39</v>
      </c>
      <c r="AY1396" s="13">
        <v>53</v>
      </c>
      <c r="AZ1396" s="13">
        <v>51</v>
      </c>
      <c r="BA1396" s="13">
        <v>49</v>
      </c>
      <c r="BB1396" s="14">
        <v>47</v>
      </c>
      <c r="BC1396" s="19">
        <f t="shared" si="109"/>
        <v>53</v>
      </c>
      <c r="BD1396" s="55">
        <f t="shared" si="107"/>
        <v>1.1458265670672296</v>
      </c>
      <c r="BE1396" s="19">
        <f t="shared" si="108"/>
        <v>1.1437804481974667</v>
      </c>
      <c r="BF1396" s="19">
        <f t="shared" si="110"/>
        <v>1.0909905813575835</v>
      </c>
      <c r="BG1396" s="19">
        <f t="shared" ref="BG1396:BG1459" si="111">IF($B1396="","",SUM($BC1347:$BC1396)/50/$BM$3)</f>
        <v>1.0414745047093212</v>
      </c>
    </row>
    <row r="1397" spans="1:59">
      <c r="A1397" s="24">
        <v>1396</v>
      </c>
      <c r="B1397" s="31">
        <v>2012111</v>
      </c>
      <c r="C1397" s="32" t="s">
        <v>1395</v>
      </c>
      <c r="D1397" s="21">
        <v>2</v>
      </c>
      <c r="E1397" s="22">
        <v>9</v>
      </c>
      <c r="F1397" s="22">
        <v>10</v>
      </c>
      <c r="G1397" s="22">
        <v>20</v>
      </c>
      <c r="H1397" s="22">
        <v>22</v>
      </c>
      <c r="I1397" s="22">
        <v>31</v>
      </c>
      <c r="J1397" s="23">
        <v>13</v>
      </c>
      <c r="Q1397" s="33"/>
      <c r="R1397" s="33"/>
      <c r="S1397" s="33"/>
      <c r="T1397" s="33"/>
      <c r="U1397" s="33"/>
      <c r="V1397" s="33"/>
      <c r="X1397" s="34"/>
      <c r="Y1397" s="33"/>
      <c r="Z1397" s="33"/>
      <c r="AA1397" s="33"/>
      <c r="AB1397" s="33"/>
      <c r="AC1397" s="35"/>
      <c r="AD1397" s="33"/>
      <c r="AE1397" s="33"/>
      <c r="AF1397" s="33"/>
      <c r="AG1397" s="33"/>
      <c r="AH1397" s="33"/>
      <c r="AI1397" s="33"/>
      <c r="AJ1397" s="36"/>
      <c r="AK1397" s="10">
        <v>7</v>
      </c>
      <c r="AL1397" s="11">
        <v>10</v>
      </c>
      <c r="AM1397" s="11">
        <v>9</v>
      </c>
      <c r="AN1397" s="11">
        <v>16</v>
      </c>
      <c r="AO1397" s="11">
        <v>17</v>
      </c>
      <c r="AP1397" s="11">
        <v>22</v>
      </c>
      <c r="AQ1397" s="11">
        <v>13</v>
      </c>
      <c r="AR1397" s="11">
        <v>14</v>
      </c>
      <c r="AS1397" s="11">
        <v>39</v>
      </c>
      <c r="AT1397" s="11">
        <v>46</v>
      </c>
      <c r="AU1397" s="11">
        <v>42</v>
      </c>
      <c r="AV1397" s="11">
        <v>38</v>
      </c>
      <c r="AW1397" s="12">
        <v>34</v>
      </c>
      <c r="AX1397" s="13">
        <v>46</v>
      </c>
      <c r="AY1397" s="13">
        <v>43</v>
      </c>
      <c r="AZ1397" s="13">
        <v>40</v>
      </c>
      <c r="BA1397" s="13">
        <v>37</v>
      </c>
      <c r="BB1397" s="14">
        <v>34</v>
      </c>
      <c r="BC1397" s="19">
        <f t="shared" si="109"/>
        <v>43</v>
      </c>
      <c r="BD1397" s="55">
        <f t="shared" si="107"/>
        <v>1.0926274764533939</v>
      </c>
      <c r="BE1397" s="19">
        <f t="shared" si="108"/>
        <v>1.1478726859369925</v>
      </c>
      <c r="BF1397" s="19">
        <f t="shared" si="110"/>
        <v>1.0803507632348164</v>
      </c>
      <c r="BG1397" s="19">
        <f t="shared" si="111"/>
        <v>1.0390191620656057</v>
      </c>
    </row>
    <row r="1398" spans="1:59">
      <c r="A1398" s="24">
        <v>1397</v>
      </c>
      <c r="B1398" s="31">
        <v>2012112</v>
      </c>
      <c r="C1398" s="32" t="s">
        <v>1396</v>
      </c>
      <c r="D1398" s="21">
        <v>8</v>
      </c>
      <c r="E1398" s="22">
        <v>15</v>
      </c>
      <c r="F1398" s="22">
        <v>20</v>
      </c>
      <c r="G1398" s="22">
        <v>21</v>
      </c>
      <c r="H1398" s="22">
        <v>27</v>
      </c>
      <c r="I1398" s="22">
        <v>31</v>
      </c>
      <c r="J1398" s="23">
        <v>6</v>
      </c>
      <c r="Q1398" s="33"/>
      <c r="R1398" s="33"/>
      <c r="S1398" s="33"/>
      <c r="T1398" s="33"/>
      <c r="U1398" s="33"/>
      <c r="V1398" s="33"/>
      <c r="X1398" s="34"/>
      <c r="Y1398" s="33"/>
      <c r="Z1398" s="33"/>
      <c r="AA1398" s="33"/>
      <c r="AB1398" s="33"/>
      <c r="AC1398" s="35"/>
      <c r="AD1398" s="33"/>
      <c r="AE1398" s="33"/>
      <c r="AF1398" s="33"/>
      <c r="AG1398" s="33"/>
      <c r="AH1398" s="33"/>
      <c r="AI1398" s="33"/>
      <c r="AJ1398" s="36"/>
      <c r="AK1398" s="10">
        <v>5</v>
      </c>
      <c r="AL1398" s="11">
        <v>10</v>
      </c>
      <c r="AM1398" s="11">
        <v>7</v>
      </c>
      <c r="AN1398" s="11">
        <v>14</v>
      </c>
      <c r="AO1398" s="11">
        <v>17</v>
      </c>
      <c r="AP1398" s="11">
        <v>26</v>
      </c>
      <c r="AQ1398" s="11">
        <v>23</v>
      </c>
      <c r="AR1398" s="11">
        <v>22</v>
      </c>
      <c r="AS1398" s="11">
        <v>45</v>
      </c>
      <c r="AT1398" s="11">
        <v>38</v>
      </c>
      <c r="AU1398" s="11">
        <v>31</v>
      </c>
      <c r="AV1398" s="11">
        <v>38</v>
      </c>
      <c r="AW1398" s="12">
        <v>32</v>
      </c>
      <c r="AX1398" s="13">
        <v>58</v>
      </c>
      <c r="AY1398" s="13">
        <v>54</v>
      </c>
      <c r="AZ1398" s="13">
        <v>50</v>
      </c>
      <c r="BA1398" s="13">
        <v>46</v>
      </c>
      <c r="BB1398" s="14">
        <v>42</v>
      </c>
      <c r="BC1398" s="19">
        <f t="shared" si="109"/>
        <v>54</v>
      </c>
      <c r="BD1398" s="55">
        <f t="shared" si="107"/>
        <v>1.0394283858395583</v>
      </c>
      <c r="BE1398" s="19">
        <f t="shared" si="108"/>
        <v>1.1212731406300747</v>
      </c>
      <c r="BF1398" s="19">
        <f t="shared" si="110"/>
        <v>1.078713868139006</v>
      </c>
      <c r="BG1398" s="19">
        <f t="shared" si="111"/>
        <v>1.0414745047093212</v>
      </c>
    </row>
    <row r="1399" spans="1:59">
      <c r="A1399" s="24">
        <v>1398</v>
      </c>
      <c r="B1399" s="31">
        <v>2012113</v>
      </c>
      <c r="C1399" s="32" t="s">
        <v>1397</v>
      </c>
      <c r="D1399" s="21">
        <v>3</v>
      </c>
      <c r="E1399" s="22">
        <v>6</v>
      </c>
      <c r="F1399" s="22">
        <v>9</v>
      </c>
      <c r="G1399" s="22">
        <v>13</v>
      </c>
      <c r="H1399" s="22">
        <v>18</v>
      </c>
      <c r="I1399" s="22">
        <v>32</v>
      </c>
      <c r="J1399" s="23">
        <v>6</v>
      </c>
      <c r="Q1399" s="33"/>
      <c r="R1399" s="33"/>
      <c r="S1399" s="33"/>
      <c r="T1399" s="33"/>
      <c r="U1399" s="33"/>
      <c r="V1399" s="33"/>
      <c r="X1399" s="34"/>
      <c r="Y1399" s="33"/>
      <c r="Z1399" s="33"/>
      <c r="AA1399" s="33"/>
      <c r="AB1399" s="33"/>
      <c r="AC1399" s="35"/>
      <c r="AD1399" s="33"/>
      <c r="AE1399" s="33"/>
      <c r="AF1399" s="33"/>
      <c r="AG1399" s="33"/>
      <c r="AH1399" s="33"/>
      <c r="AI1399" s="33"/>
      <c r="AJ1399" s="36"/>
      <c r="AK1399" s="10">
        <v>3</v>
      </c>
      <c r="AL1399" s="11">
        <v>9</v>
      </c>
      <c r="AM1399" s="11">
        <v>16</v>
      </c>
      <c r="AN1399" s="11">
        <v>9</v>
      </c>
      <c r="AO1399" s="11">
        <v>25</v>
      </c>
      <c r="AP1399" s="11">
        <v>17</v>
      </c>
      <c r="AQ1399" s="11">
        <v>18</v>
      </c>
      <c r="AR1399" s="11">
        <v>31</v>
      </c>
      <c r="AS1399" s="11">
        <v>37</v>
      </c>
      <c r="AT1399" s="11">
        <v>33</v>
      </c>
      <c r="AU1399" s="11">
        <v>29</v>
      </c>
      <c r="AV1399" s="11">
        <v>39</v>
      </c>
      <c r="AW1399" s="12">
        <v>36</v>
      </c>
      <c r="AX1399" s="13">
        <v>33</v>
      </c>
      <c r="AY1399" s="13">
        <v>47</v>
      </c>
      <c r="AZ1399" s="13">
        <v>45</v>
      </c>
      <c r="BA1399" s="13">
        <v>62</v>
      </c>
      <c r="BB1399" s="14">
        <v>61</v>
      </c>
      <c r="BC1399" s="19">
        <f t="shared" si="109"/>
        <v>47</v>
      </c>
      <c r="BD1399" s="55">
        <f t="shared" si="107"/>
        <v>1.0353361481000325</v>
      </c>
      <c r="BE1399" s="19">
        <f t="shared" si="108"/>
        <v>1.0762585254952908</v>
      </c>
      <c r="BF1399" s="19">
        <f t="shared" si="110"/>
        <v>1.0803507632348164</v>
      </c>
      <c r="BG1399" s="19">
        <f t="shared" si="111"/>
        <v>1.0480220850925626</v>
      </c>
    </row>
    <row r="1400" spans="1:59">
      <c r="A1400" s="24">
        <v>1399</v>
      </c>
      <c r="B1400" s="31">
        <v>2012114</v>
      </c>
      <c r="C1400" s="32" t="s">
        <v>1398</v>
      </c>
      <c r="D1400" s="21">
        <v>1</v>
      </c>
      <c r="E1400" s="22">
        <v>6</v>
      </c>
      <c r="F1400" s="22">
        <v>11</v>
      </c>
      <c r="G1400" s="22">
        <v>26</v>
      </c>
      <c r="H1400" s="22">
        <v>27</v>
      </c>
      <c r="I1400" s="22">
        <v>29</v>
      </c>
      <c r="J1400" s="23">
        <v>15</v>
      </c>
      <c r="Q1400" s="33"/>
      <c r="R1400" s="33"/>
      <c r="S1400" s="33"/>
      <c r="T1400" s="33"/>
      <c r="U1400" s="33"/>
      <c r="V1400" s="33"/>
      <c r="X1400" s="34"/>
      <c r="Y1400" s="33"/>
      <c r="Z1400" s="33"/>
      <c r="AA1400" s="33"/>
      <c r="AB1400" s="33"/>
      <c r="AC1400" s="35"/>
      <c r="AD1400" s="33"/>
      <c r="AE1400" s="33"/>
      <c r="AF1400" s="33"/>
      <c r="AG1400" s="33"/>
      <c r="AH1400" s="33"/>
      <c r="AI1400" s="33"/>
      <c r="AJ1400" s="36"/>
      <c r="AK1400" s="10">
        <v>7</v>
      </c>
      <c r="AL1400" s="11">
        <v>12</v>
      </c>
      <c r="AM1400" s="11">
        <v>10</v>
      </c>
      <c r="AN1400" s="11">
        <v>16</v>
      </c>
      <c r="AO1400" s="11">
        <v>23</v>
      </c>
      <c r="AP1400" s="11">
        <v>20</v>
      </c>
      <c r="AQ1400" s="11">
        <v>19</v>
      </c>
      <c r="AR1400" s="11">
        <v>30</v>
      </c>
      <c r="AS1400" s="11">
        <v>23</v>
      </c>
      <c r="AT1400" s="11">
        <v>28</v>
      </c>
      <c r="AU1400" s="11">
        <v>22</v>
      </c>
      <c r="AV1400" s="11">
        <v>44</v>
      </c>
      <c r="AW1400" s="12">
        <v>55</v>
      </c>
      <c r="AX1400" s="13">
        <v>52</v>
      </c>
      <c r="AY1400" s="13">
        <v>49</v>
      </c>
      <c r="AZ1400" s="13">
        <v>46</v>
      </c>
      <c r="BA1400" s="13">
        <v>43</v>
      </c>
      <c r="BB1400" s="14">
        <v>40</v>
      </c>
      <c r="BC1400" s="19">
        <f t="shared" si="109"/>
        <v>49</v>
      </c>
      <c r="BD1400" s="55">
        <f t="shared" si="107"/>
        <v>1.0066904839233517</v>
      </c>
      <c r="BE1400" s="19">
        <f t="shared" si="108"/>
        <v>1.0926274764533939</v>
      </c>
      <c r="BF1400" s="19">
        <f t="shared" si="110"/>
        <v>1.0754400779473856</v>
      </c>
      <c r="BG1400" s="19">
        <f t="shared" si="111"/>
        <v>1.0455667424488471</v>
      </c>
    </row>
    <row r="1401" spans="1:59">
      <c r="A1401" s="24">
        <v>1400</v>
      </c>
      <c r="B1401" s="31">
        <v>2012115</v>
      </c>
      <c r="C1401" s="32" t="s">
        <v>1399</v>
      </c>
      <c r="D1401" s="21">
        <v>3</v>
      </c>
      <c r="E1401" s="22">
        <v>8</v>
      </c>
      <c r="F1401" s="22">
        <v>20</v>
      </c>
      <c r="G1401" s="22">
        <v>24</v>
      </c>
      <c r="H1401" s="22">
        <v>26</v>
      </c>
      <c r="I1401" s="22">
        <v>32</v>
      </c>
      <c r="J1401" s="23">
        <v>14</v>
      </c>
      <c r="Q1401" s="33"/>
      <c r="R1401" s="33"/>
      <c r="S1401" s="33"/>
      <c r="T1401" s="33"/>
      <c r="U1401" s="33"/>
      <c r="V1401" s="33"/>
      <c r="X1401" s="34"/>
      <c r="Y1401" s="33"/>
      <c r="Z1401" s="33"/>
      <c r="AA1401" s="33"/>
      <c r="AB1401" s="33"/>
      <c r="AC1401" s="35"/>
      <c r="AD1401" s="33"/>
      <c r="AE1401" s="33"/>
      <c r="AF1401" s="33"/>
      <c r="AG1401" s="33"/>
      <c r="AH1401" s="33"/>
      <c r="AI1401" s="33"/>
      <c r="AJ1401" s="36"/>
      <c r="AK1401" s="10">
        <v>8</v>
      </c>
      <c r="AL1401" s="11">
        <v>5</v>
      </c>
      <c r="AM1401" s="11">
        <v>13</v>
      </c>
      <c r="AN1401" s="11">
        <v>11</v>
      </c>
      <c r="AO1401" s="11">
        <v>22</v>
      </c>
      <c r="AP1401" s="11">
        <v>9</v>
      </c>
      <c r="AQ1401" s="11">
        <v>32</v>
      </c>
      <c r="AR1401" s="11">
        <v>23</v>
      </c>
      <c r="AS1401" s="11">
        <v>36</v>
      </c>
      <c r="AT1401" s="11">
        <v>29</v>
      </c>
      <c r="AU1401" s="11">
        <v>35</v>
      </c>
      <c r="AV1401" s="11">
        <v>43</v>
      </c>
      <c r="AW1401" s="12">
        <v>38</v>
      </c>
      <c r="AX1401" s="13">
        <v>33</v>
      </c>
      <c r="AY1401" s="13">
        <v>45</v>
      </c>
      <c r="AZ1401" s="13">
        <v>41</v>
      </c>
      <c r="BA1401" s="13">
        <v>37</v>
      </c>
      <c r="BB1401" s="14">
        <v>33</v>
      </c>
      <c r="BC1401" s="19">
        <f t="shared" si="109"/>
        <v>45</v>
      </c>
      <c r="BD1401" s="55">
        <f t="shared" si="107"/>
        <v>0.97395258200714518</v>
      </c>
      <c r="BE1401" s="19">
        <f t="shared" si="108"/>
        <v>1.0598895745371872</v>
      </c>
      <c r="BF1401" s="19">
        <f t="shared" si="110"/>
        <v>1.0705293926599546</v>
      </c>
      <c r="BG1401" s="19">
        <f t="shared" si="111"/>
        <v>1.0455667424488471</v>
      </c>
    </row>
    <row r="1402" spans="1:59">
      <c r="A1402" s="24">
        <v>1401</v>
      </c>
      <c r="B1402" s="31">
        <v>2012116</v>
      </c>
      <c r="C1402" s="32" t="s">
        <v>1400</v>
      </c>
      <c r="D1402" s="21">
        <v>3</v>
      </c>
      <c r="E1402" s="22">
        <v>21</v>
      </c>
      <c r="F1402" s="22">
        <v>26</v>
      </c>
      <c r="G1402" s="22">
        <v>29</v>
      </c>
      <c r="H1402" s="22">
        <v>31</v>
      </c>
      <c r="I1402" s="22">
        <v>32</v>
      </c>
      <c r="J1402" s="23">
        <v>3</v>
      </c>
      <c r="Q1402" s="33"/>
      <c r="R1402" s="33"/>
      <c r="S1402" s="33"/>
      <c r="T1402" s="33"/>
      <c r="U1402" s="33"/>
      <c r="V1402" s="33"/>
      <c r="X1402" s="34"/>
      <c r="Y1402" s="33"/>
      <c r="Z1402" s="33"/>
      <c r="AA1402" s="33"/>
      <c r="AB1402" s="33"/>
      <c r="AC1402" s="35"/>
      <c r="AD1402" s="33"/>
      <c r="AE1402" s="33"/>
      <c r="AF1402" s="33"/>
      <c r="AG1402" s="33"/>
      <c r="AH1402" s="33"/>
      <c r="AI1402" s="33"/>
      <c r="AJ1402" s="36"/>
      <c r="AK1402" s="10">
        <v>7</v>
      </c>
      <c r="AL1402" s="11">
        <v>10</v>
      </c>
      <c r="AM1402" s="11">
        <v>12</v>
      </c>
      <c r="AN1402" s="11">
        <v>16</v>
      </c>
      <c r="AO1402" s="11">
        <v>16</v>
      </c>
      <c r="AP1402" s="11">
        <v>22</v>
      </c>
      <c r="AQ1402" s="11">
        <v>25</v>
      </c>
      <c r="AR1402" s="11">
        <v>22</v>
      </c>
      <c r="AS1402" s="11">
        <v>43</v>
      </c>
      <c r="AT1402" s="11">
        <v>34</v>
      </c>
      <c r="AU1402" s="11">
        <v>25</v>
      </c>
      <c r="AV1402" s="11">
        <v>30</v>
      </c>
      <c r="AW1402" s="12">
        <v>37</v>
      </c>
      <c r="AX1402" s="13">
        <v>46</v>
      </c>
      <c r="AY1402" s="13">
        <v>57</v>
      </c>
      <c r="AZ1402" s="13">
        <v>52</v>
      </c>
      <c r="BA1402" s="13">
        <v>47</v>
      </c>
      <c r="BB1402" s="14">
        <v>42</v>
      </c>
      <c r="BC1402" s="19">
        <f t="shared" si="109"/>
        <v>57</v>
      </c>
      <c r="BD1402" s="55">
        <f t="shared" si="107"/>
        <v>1.0312439103605067</v>
      </c>
      <c r="BE1402" s="19">
        <f t="shared" si="108"/>
        <v>1.0619356934069504</v>
      </c>
      <c r="BF1402" s="19">
        <f t="shared" si="110"/>
        <v>1.0950828190971096</v>
      </c>
      <c r="BG1402" s="19">
        <f t="shared" si="111"/>
        <v>1.0488405326404677</v>
      </c>
    </row>
    <row r="1403" spans="1:59">
      <c r="A1403" s="24">
        <v>1402</v>
      </c>
      <c r="B1403" s="31">
        <v>2012117</v>
      </c>
      <c r="C1403" s="32" t="s">
        <v>1401</v>
      </c>
      <c r="D1403" s="21">
        <v>13</v>
      </c>
      <c r="E1403" s="22">
        <v>15</v>
      </c>
      <c r="F1403" s="22">
        <v>18</v>
      </c>
      <c r="G1403" s="22">
        <v>20</v>
      </c>
      <c r="H1403" s="22">
        <v>24</v>
      </c>
      <c r="I1403" s="22">
        <v>28</v>
      </c>
      <c r="J1403" s="23">
        <v>9</v>
      </c>
      <c r="Q1403" s="33"/>
      <c r="R1403" s="33"/>
      <c r="S1403" s="33"/>
      <c r="T1403" s="33"/>
      <c r="U1403" s="33"/>
      <c r="V1403" s="33"/>
      <c r="X1403" s="34"/>
      <c r="Y1403" s="33"/>
      <c r="Z1403" s="33"/>
      <c r="AA1403" s="33"/>
      <c r="AB1403" s="33"/>
      <c r="AC1403" s="35"/>
      <c r="AD1403" s="33"/>
      <c r="AE1403" s="33"/>
      <c r="AF1403" s="33"/>
      <c r="AG1403" s="33"/>
      <c r="AH1403" s="33"/>
      <c r="AI1403" s="33"/>
      <c r="AJ1403" s="36"/>
      <c r="AK1403" s="10">
        <v>4</v>
      </c>
      <c r="AL1403" s="11">
        <v>6</v>
      </c>
      <c r="AM1403" s="11">
        <v>13</v>
      </c>
      <c r="AN1403" s="11">
        <v>10</v>
      </c>
      <c r="AO1403" s="11">
        <v>20</v>
      </c>
      <c r="AP1403" s="11">
        <v>22</v>
      </c>
      <c r="AQ1403" s="11">
        <v>19</v>
      </c>
      <c r="AR1403" s="11">
        <v>28</v>
      </c>
      <c r="AS1403" s="11">
        <v>30</v>
      </c>
      <c r="AT1403" s="11">
        <v>22</v>
      </c>
      <c r="AU1403" s="11">
        <v>27</v>
      </c>
      <c r="AV1403" s="11">
        <v>34</v>
      </c>
      <c r="AW1403" s="12">
        <v>43</v>
      </c>
      <c r="AX1403" s="13">
        <v>54</v>
      </c>
      <c r="AY1403" s="13">
        <v>50</v>
      </c>
      <c r="AZ1403" s="13">
        <v>46</v>
      </c>
      <c r="BA1403" s="13">
        <v>61</v>
      </c>
      <c r="BB1403" s="14">
        <v>58</v>
      </c>
      <c r="BC1403" s="19">
        <f t="shared" si="109"/>
        <v>50</v>
      </c>
      <c r="BD1403" s="55">
        <f t="shared" si="107"/>
        <v>1.0148749594024034</v>
      </c>
      <c r="BE1403" s="19">
        <f t="shared" si="108"/>
        <v>1.0271516726209808</v>
      </c>
      <c r="BF1403" s="19">
        <f t="shared" si="110"/>
        <v>1.09835660928873</v>
      </c>
      <c r="BG1403" s="19">
        <f t="shared" si="111"/>
        <v>1.0508866515102306</v>
      </c>
    </row>
    <row r="1404" spans="1:59">
      <c r="A1404" s="24">
        <v>1403</v>
      </c>
      <c r="B1404" s="31">
        <v>2012118</v>
      </c>
      <c r="C1404" s="32" t="s">
        <v>1402</v>
      </c>
      <c r="D1404" s="21">
        <v>5</v>
      </c>
      <c r="E1404" s="22">
        <v>6</v>
      </c>
      <c r="F1404" s="22">
        <v>7</v>
      </c>
      <c r="G1404" s="22">
        <v>12</v>
      </c>
      <c r="H1404" s="22">
        <v>15</v>
      </c>
      <c r="I1404" s="22">
        <v>28</v>
      </c>
      <c r="J1404" s="23">
        <v>11</v>
      </c>
      <c r="Q1404" s="33"/>
      <c r="R1404" s="33"/>
      <c r="S1404" s="33"/>
      <c r="T1404" s="33"/>
      <c r="U1404" s="33"/>
      <c r="V1404" s="33"/>
      <c r="X1404" s="34"/>
      <c r="Y1404" s="33"/>
      <c r="Z1404" s="33"/>
      <c r="AA1404" s="33"/>
      <c r="AB1404" s="33"/>
      <c r="AC1404" s="35"/>
      <c r="AD1404" s="33"/>
      <c r="AE1404" s="33"/>
      <c r="AF1404" s="33"/>
      <c r="AG1404" s="33"/>
      <c r="AH1404" s="33"/>
      <c r="AI1404" s="33"/>
      <c r="AJ1404" s="36"/>
      <c r="AK1404" s="10">
        <v>4</v>
      </c>
      <c r="AL1404" s="11">
        <v>9</v>
      </c>
      <c r="AM1404" s="11">
        <v>8</v>
      </c>
      <c r="AN1404" s="11">
        <v>13</v>
      </c>
      <c r="AO1404" s="11">
        <v>17</v>
      </c>
      <c r="AP1404" s="11">
        <v>33</v>
      </c>
      <c r="AQ1404" s="11">
        <v>28</v>
      </c>
      <c r="AR1404" s="11">
        <v>33</v>
      </c>
      <c r="AS1404" s="11">
        <v>29</v>
      </c>
      <c r="AT1404" s="11">
        <v>25</v>
      </c>
      <c r="AU1404" s="11">
        <v>34</v>
      </c>
      <c r="AV1404" s="11">
        <v>31</v>
      </c>
      <c r="AW1404" s="12">
        <v>43</v>
      </c>
      <c r="AX1404" s="13">
        <v>57</v>
      </c>
      <c r="AY1404" s="13">
        <v>56</v>
      </c>
      <c r="AZ1404" s="13">
        <v>55</v>
      </c>
      <c r="BA1404" s="13">
        <v>54</v>
      </c>
      <c r="BB1404" s="14">
        <v>53</v>
      </c>
      <c r="BC1404" s="19">
        <f t="shared" si="109"/>
        <v>56</v>
      </c>
      <c r="BD1404" s="55">
        <f t="shared" si="107"/>
        <v>1.0517050990581358</v>
      </c>
      <c r="BE1404" s="19">
        <f t="shared" si="108"/>
        <v>1.0435206235790842</v>
      </c>
      <c r="BF1404" s="19">
        <f t="shared" si="110"/>
        <v>1.1139071126989282</v>
      </c>
      <c r="BG1404" s="19">
        <f t="shared" si="111"/>
        <v>1.0533419941539459</v>
      </c>
    </row>
    <row r="1405" spans="1:59">
      <c r="A1405" s="24">
        <v>1404</v>
      </c>
      <c r="B1405" s="31">
        <v>2012119</v>
      </c>
      <c r="C1405" s="32" t="s">
        <v>1403</v>
      </c>
      <c r="D1405" s="21">
        <v>12</v>
      </c>
      <c r="E1405" s="22">
        <v>20</v>
      </c>
      <c r="F1405" s="22">
        <v>25</v>
      </c>
      <c r="G1405" s="22">
        <v>26</v>
      </c>
      <c r="H1405" s="22">
        <v>27</v>
      </c>
      <c r="I1405" s="22">
        <v>28</v>
      </c>
      <c r="J1405" s="23">
        <v>13</v>
      </c>
      <c r="Q1405" s="33"/>
      <c r="R1405" s="33"/>
      <c r="S1405" s="33"/>
      <c r="T1405" s="33"/>
      <c r="U1405" s="33"/>
      <c r="V1405" s="33"/>
      <c r="X1405" s="34"/>
      <c r="Y1405" s="33"/>
      <c r="Z1405" s="33"/>
      <c r="AA1405" s="33"/>
      <c r="AB1405" s="33"/>
      <c r="AC1405" s="35"/>
      <c r="AD1405" s="33"/>
      <c r="AE1405" s="33"/>
      <c r="AF1405" s="33"/>
      <c r="AG1405" s="33"/>
      <c r="AH1405" s="33"/>
      <c r="AI1405" s="33"/>
      <c r="AJ1405" s="36"/>
      <c r="AK1405" s="10">
        <v>6</v>
      </c>
      <c r="AL1405" s="11">
        <v>6</v>
      </c>
      <c r="AM1405" s="11">
        <v>8</v>
      </c>
      <c r="AN1405" s="11">
        <v>12</v>
      </c>
      <c r="AO1405" s="11">
        <v>26</v>
      </c>
      <c r="AP1405" s="11">
        <v>18</v>
      </c>
      <c r="AQ1405" s="11">
        <v>21</v>
      </c>
      <c r="AR1405" s="11">
        <v>28</v>
      </c>
      <c r="AS1405" s="11">
        <v>28</v>
      </c>
      <c r="AT1405" s="11">
        <v>18</v>
      </c>
      <c r="AU1405" s="11">
        <v>34</v>
      </c>
      <c r="AV1405" s="11">
        <v>54</v>
      </c>
      <c r="AW1405" s="12">
        <v>63</v>
      </c>
      <c r="AX1405" s="13">
        <v>58</v>
      </c>
      <c r="AY1405" s="13">
        <v>53</v>
      </c>
      <c r="AZ1405" s="13">
        <v>48</v>
      </c>
      <c r="BA1405" s="13">
        <v>43</v>
      </c>
      <c r="BB1405" s="14">
        <v>38</v>
      </c>
      <c r="BC1405" s="19">
        <f t="shared" si="109"/>
        <v>53</v>
      </c>
      <c r="BD1405" s="55">
        <f t="shared" si="107"/>
        <v>1.0680740500162391</v>
      </c>
      <c r="BE1405" s="19">
        <f t="shared" si="108"/>
        <v>1.0373822669697954</v>
      </c>
      <c r="BF1405" s="19">
        <f t="shared" si="110"/>
        <v>1.1024488470282561</v>
      </c>
      <c r="BG1405" s="19">
        <f t="shared" si="111"/>
        <v>1.0566157843455668</v>
      </c>
    </row>
    <row r="1406" spans="1:59">
      <c r="A1406" s="24">
        <v>1405</v>
      </c>
      <c r="B1406" s="31">
        <v>2012120</v>
      </c>
      <c r="C1406" s="32" t="s">
        <v>1404</v>
      </c>
      <c r="D1406" s="21">
        <v>1</v>
      </c>
      <c r="E1406" s="22">
        <v>4</v>
      </c>
      <c r="F1406" s="22">
        <v>20</v>
      </c>
      <c r="G1406" s="22">
        <v>24</v>
      </c>
      <c r="H1406" s="22">
        <v>28</v>
      </c>
      <c r="I1406" s="22">
        <v>29</v>
      </c>
      <c r="J1406" s="23">
        <v>16</v>
      </c>
      <c r="Q1406" s="33"/>
      <c r="R1406" s="33"/>
      <c r="S1406" s="33"/>
      <c r="T1406" s="33"/>
      <c r="U1406" s="33"/>
      <c r="V1406" s="33"/>
      <c r="X1406" s="34"/>
      <c r="Y1406" s="33"/>
      <c r="Z1406" s="33"/>
      <c r="AA1406" s="33"/>
      <c r="AB1406" s="33"/>
      <c r="AC1406" s="35"/>
      <c r="AD1406" s="33"/>
      <c r="AE1406" s="33"/>
      <c r="AF1406" s="33"/>
      <c r="AG1406" s="33"/>
      <c r="AH1406" s="33"/>
      <c r="AI1406" s="33"/>
      <c r="AJ1406" s="36"/>
      <c r="AK1406" s="10">
        <v>7</v>
      </c>
      <c r="AL1406" s="11">
        <v>2</v>
      </c>
      <c r="AM1406" s="11">
        <v>16</v>
      </c>
      <c r="AN1406" s="11">
        <v>16</v>
      </c>
      <c r="AO1406" s="11">
        <v>15</v>
      </c>
      <c r="AP1406" s="11">
        <v>18</v>
      </c>
      <c r="AQ1406" s="11">
        <v>16</v>
      </c>
      <c r="AR1406" s="11">
        <v>26</v>
      </c>
      <c r="AS1406" s="11">
        <v>29</v>
      </c>
      <c r="AT1406" s="11">
        <v>22</v>
      </c>
      <c r="AU1406" s="11">
        <v>28</v>
      </c>
      <c r="AV1406" s="11">
        <v>22</v>
      </c>
      <c r="AW1406" s="12">
        <v>46</v>
      </c>
      <c r="AX1406" s="13">
        <v>42</v>
      </c>
      <c r="AY1406" s="13">
        <v>38</v>
      </c>
      <c r="AZ1406" s="13">
        <v>34</v>
      </c>
      <c r="BA1406" s="13">
        <v>30</v>
      </c>
      <c r="BB1406" s="14">
        <v>26</v>
      </c>
      <c r="BC1406" s="19">
        <f t="shared" si="109"/>
        <v>38</v>
      </c>
      <c r="BD1406" s="55">
        <f t="shared" si="107"/>
        <v>1.0394283858395583</v>
      </c>
      <c r="BE1406" s="19">
        <f t="shared" si="108"/>
        <v>1.0066904839233517</v>
      </c>
      <c r="BF1406" s="19">
        <f t="shared" si="110"/>
        <v>1.0901721338096786</v>
      </c>
      <c r="BG1406" s="19">
        <f t="shared" si="111"/>
        <v>1.0537512179278987</v>
      </c>
    </row>
    <row r="1407" spans="1:59">
      <c r="A1407" s="24">
        <v>1406</v>
      </c>
      <c r="B1407" s="31">
        <v>2012121</v>
      </c>
      <c r="C1407" s="32" t="s">
        <v>1405</v>
      </c>
      <c r="D1407" s="21">
        <v>1</v>
      </c>
      <c r="E1407" s="22">
        <v>7</v>
      </c>
      <c r="F1407" s="22">
        <v>8</v>
      </c>
      <c r="G1407" s="22">
        <v>20</v>
      </c>
      <c r="H1407" s="22">
        <v>23</v>
      </c>
      <c r="I1407" s="22">
        <v>24</v>
      </c>
      <c r="J1407" s="23">
        <v>11</v>
      </c>
      <c r="Q1407" s="33"/>
      <c r="R1407" s="33"/>
      <c r="S1407" s="33"/>
      <c r="T1407" s="33"/>
      <c r="U1407" s="33"/>
      <c r="V1407" s="33"/>
      <c r="X1407" s="34"/>
      <c r="Y1407" s="33"/>
      <c r="Z1407" s="33"/>
      <c r="AA1407" s="33"/>
      <c r="AB1407" s="33"/>
      <c r="AC1407" s="35"/>
      <c r="AD1407" s="33"/>
      <c r="AE1407" s="33"/>
      <c r="AF1407" s="33"/>
      <c r="AG1407" s="33"/>
      <c r="AH1407" s="33"/>
      <c r="AI1407" s="33"/>
      <c r="AJ1407" s="36"/>
      <c r="AK1407" s="10">
        <v>8</v>
      </c>
      <c r="AL1407" s="11">
        <v>7</v>
      </c>
      <c r="AM1407" s="11">
        <v>13</v>
      </c>
      <c r="AN1407" s="11">
        <v>11</v>
      </c>
      <c r="AO1407" s="11">
        <v>13</v>
      </c>
      <c r="AP1407" s="11">
        <v>19</v>
      </c>
      <c r="AQ1407" s="11">
        <v>29</v>
      </c>
      <c r="AR1407" s="11">
        <v>23</v>
      </c>
      <c r="AS1407" s="11">
        <v>28</v>
      </c>
      <c r="AT1407" s="11">
        <v>35</v>
      </c>
      <c r="AU1407" s="11">
        <v>44</v>
      </c>
      <c r="AV1407" s="11">
        <v>41</v>
      </c>
      <c r="AW1407" s="12">
        <v>38</v>
      </c>
      <c r="AX1407" s="13">
        <v>35</v>
      </c>
      <c r="AY1407" s="13">
        <v>32</v>
      </c>
      <c r="AZ1407" s="13">
        <v>29</v>
      </c>
      <c r="BA1407" s="13">
        <v>26</v>
      </c>
      <c r="BB1407" s="14">
        <v>23</v>
      </c>
      <c r="BC1407" s="19">
        <f t="shared" si="109"/>
        <v>32</v>
      </c>
      <c r="BD1407" s="55">
        <f t="shared" si="107"/>
        <v>0.93712244235141273</v>
      </c>
      <c r="BE1407" s="19">
        <f t="shared" si="108"/>
        <v>0.98418317635595975</v>
      </c>
      <c r="BF1407" s="19">
        <f t="shared" si="110"/>
        <v>1.062344917180903</v>
      </c>
      <c r="BG1407" s="19">
        <f t="shared" si="111"/>
        <v>1.0570250081195192</v>
      </c>
    </row>
    <row r="1408" spans="1:59">
      <c r="A1408" s="24">
        <v>1407</v>
      </c>
      <c r="B1408" s="31">
        <v>2012122</v>
      </c>
      <c r="C1408" s="32" t="s">
        <v>1406</v>
      </c>
      <c r="D1408" s="21">
        <v>12</v>
      </c>
      <c r="E1408" s="22">
        <v>13</v>
      </c>
      <c r="F1408" s="22">
        <v>19</v>
      </c>
      <c r="G1408" s="22">
        <v>22</v>
      </c>
      <c r="H1408" s="22">
        <v>28</v>
      </c>
      <c r="I1408" s="22">
        <v>29</v>
      </c>
      <c r="J1408" s="23">
        <v>11</v>
      </c>
      <c r="Q1408" s="33"/>
      <c r="R1408" s="33"/>
      <c r="S1408" s="33"/>
      <c r="T1408" s="33"/>
      <c r="U1408" s="33"/>
      <c r="V1408" s="33"/>
      <c r="X1408" s="34"/>
      <c r="Y1408" s="33"/>
      <c r="Z1408" s="33"/>
      <c r="AA1408" s="33"/>
      <c r="AB1408" s="33"/>
      <c r="AC1408" s="35"/>
      <c r="AD1408" s="33"/>
      <c r="AE1408" s="33"/>
      <c r="AF1408" s="33"/>
      <c r="AG1408" s="33"/>
      <c r="AH1408" s="33"/>
      <c r="AI1408" s="33"/>
      <c r="AJ1408" s="36"/>
      <c r="AK1408" s="10">
        <v>6</v>
      </c>
      <c r="AL1408" s="11">
        <v>7</v>
      </c>
      <c r="AM1408" s="11">
        <v>18</v>
      </c>
      <c r="AN1408" s="11">
        <v>15</v>
      </c>
      <c r="AO1408" s="11">
        <v>18</v>
      </c>
      <c r="AP1408" s="11">
        <v>27</v>
      </c>
      <c r="AQ1408" s="11">
        <v>15</v>
      </c>
      <c r="AR1408" s="11">
        <v>33</v>
      </c>
      <c r="AS1408" s="11">
        <v>24</v>
      </c>
      <c r="AT1408" s="11">
        <v>27</v>
      </c>
      <c r="AU1408" s="11">
        <v>32</v>
      </c>
      <c r="AV1408" s="11">
        <v>39</v>
      </c>
      <c r="AW1408" s="12">
        <v>63</v>
      </c>
      <c r="AX1408" s="13">
        <v>59</v>
      </c>
      <c r="AY1408" s="13">
        <v>55</v>
      </c>
      <c r="AZ1408" s="13">
        <v>51</v>
      </c>
      <c r="BA1408" s="13">
        <v>47</v>
      </c>
      <c r="BB1408" s="14">
        <v>63</v>
      </c>
      <c r="BC1408" s="19">
        <f t="shared" si="109"/>
        <v>55</v>
      </c>
      <c r="BD1408" s="55">
        <f t="shared" si="107"/>
        <v>0.95758363104904187</v>
      </c>
      <c r="BE1408" s="19">
        <f t="shared" si="108"/>
        <v>0.98622929522572267</v>
      </c>
      <c r="BF1408" s="19">
        <f t="shared" si="110"/>
        <v>1.0688924975641443</v>
      </c>
      <c r="BG1408" s="19">
        <f t="shared" si="111"/>
        <v>1.06029879831114</v>
      </c>
    </row>
    <row r="1409" spans="1:59">
      <c r="A1409" s="24">
        <v>1408</v>
      </c>
      <c r="B1409" s="31">
        <v>2012123</v>
      </c>
      <c r="C1409" s="32" t="s">
        <v>1407</v>
      </c>
      <c r="D1409" s="21">
        <v>8</v>
      </c>
      <c r="E1409" s="22">
        <v>10</v>
      </c>
      <c r="F1409" s="22">
        <v>16</v>
      </c>
      <c r="G1409" s="22">
        <v>25</v>
      </c>
      <c r="H1409" s="22">
        <v>28</v>
      </c>
      <c r="I1409" s="22">
        <v>33</v>
      </c>
      <c r="J1409" s="23">
        <v>9</v>
      </c>
      <c r="Q1409" s="33"/>
      <c r="R1409" s="33"/>
      <c r="S1409" s="33"/>
      <c r="T1409" s="33"/>
      <c r="U1409" s="33"/>
      <c r="V1409" s="33"/>
      <c r="X1409" s="34"/>
      <c r="Y1409" s="33"/>
      <c r="Z1409" s="33"/>
      <c r="AA1409" s="33"/>
      <c r="AB1409" s="33"/>
      <c r="AC1409" s="35"/>
      <c r="AD1409" s="33"/>
      <c r="AE1409" s="33"/>
      <c r="AF1409" s="33"/>
      <c r="AG1409" s="33"/>
      <c r="AH1409" s="33"/>
      <c r="AI1409" s="33"/>
      <c r="AJ1409" s="36"/>
      <c r="AK1409" s="10">
        <v>6</v>
      </c>
      <c r="AL1409" s="11">
        <v>4</v>
      </c>
      <c r="AM1409" s="11">
        <v>10</v>
      </c>
      <c r="AN1409" s="11">
        <v>18</v>
      </c>
      <c r="AO1409" s="11">
        <v>15</v>
      </c>
      <c r="AP1409" s="11">
        <v>8</v>
      </c>
      <c r="AQ1409" s="11">
        <v>30</v>
      </c>
      <c r="AR1409" s="11">
        <v>30</v>
      </c>
      <c r="AS1409" s="11">
        <v>32</v>
      </c>
      <c r="AT1409" s="11">
        <v>36</v>
      </c>
      <c r="AU1409" s="11">
        <v>42</v>
      </c>
      <c r="AV1409" s="11">
        <v>36</v>
      </c>
      <c r="AW1409" s="12">
        <v>45</v>
      </c>
      <c r="AX1409" s="13">
        <v>40</v>
      </c>
      <c r="AY1409" s="13">
        <v>69</v>
      </c>
      <c r="AZ1409" s="13">
        <v>66</v>
      </c>
      <c r="BA1409" s="13">
        <v>63</v>
      </c>
      <c r="BB1409" s="14">
        <v>60</v>
      </c>
      <c r="BC1409" s="19">
        <f t="shared" si="109"/>
        <v>69</v>
      </c>
      <c r="BD1409" s="55">
        <f t="shared" si="107"/>
        <v>1.0107827216628775</v>
      </c>
      <c r="BE1409" s="19">
        <f t="shared" si="108"/>
        <v>1.0312439103605067</v>
      </c>
      <c r="BF1409" s="19">
        <f t="shared" si="110"/>
        <v>1.0836245534264373</v>
      </c>
      <c r="BG1409" s="19">
        <f t="shared" si="111"/>
        <v>1.0721662877557647</v>
      </c>
    </row>
    <row r="1410" spans="1:59">
      <c r="A1410" s="24">
        <v>1409</v>
      </c>
      <c r="B1410" s="31">
        <v>2012124</v>
      </c>
      <c r="C1410" s="32" t="s">
        <v>1408</v>
      </c>
      <c r="D1410" s="21">
        <v>6</v>
      </c>
      <c r="E1410" s="22">
        <v>7</v>
      </c>
      <c r="F1410" s="22">
        <v>21</v>
      </c>
      <c r="G1410" s="22">
        <v>25</v>
      </c>
      <c r="H1410" s="22">
        <v>27</v>
      </c>
      <c r="I1410" s="22">
        <v>33</v>
      </c>
      <c r="J1410" s="23">
        <v>11</v>
      </c>
      <c r="Q1410" s="33"/>
      <c r="R1410" s="33"/>
      <c r="S1410" s="33"/>
      <c r="T1410" s="33"/>
      <c r="U1410" s="33"/>
      <c r="V1410" s="33"/>
      <c r="X1410" s="34"/>
      <c r="Y1410" s="33"/>
      <c r="Z1410" s="33"/>
      <c r="AA1410" s="33"/>
      <c r="AB1410" s="33"/>
      <c r="AC1410" s="35"/>
      <c r="AD1410" s="33"/>
      <c r="AE1410" s="33"/>
      <c r="AF1410" s="33"/>
      <c r="AG1410" s="33"/>
      <c r="AH1410" s="33"/>
      <c r="AI1410" s="33"/>
      <c r="AJ1410" s="36"/>
      <c r="AK1410" s="10">
        <v>2</v>
      </c>
      <c r="AL1410" s="11">
        <v>11</v>
      </c>
      <c r="AM1410" s="11">
        <v>9</v>
      </c>
      <c r="AN1410" s="11">
        <v>11</v>
      </c>
      <c r="AO1410" s="11">
        <v>21</v>
      </c>
      <c r="AP1410" s="11">
        <v>23</v>
      </c>
      <c r="AQ1410" s="11">
        <v>29</v>
      </c>
      <c r="AR1410" s="11">
        <v>29</v>
      </c>
      <c r="AS1410" s="11">
        <v>31</v>
      </c>
      <c r="AT1410" s="11">
        <v>35</v>
      </c>
      <c r="AU1410" s="11">
        <v>41</v>
      </c>
      <c r="AV1410" s="11">
        <v>49</v>
      </c>
      <c r="AW1410" s="12">
        <v>44</v>
      </c>
      <c r="AX1410" s="13">
        <v>39</v>
      </c>
      <c r="AY1410" s="13">
        <v>51</v>
      </c>
      <c r="AZ1410" s="13">
        <v>47</v>
      </c>
      <c r="BA1410" s="13">
        <v>43</v>
      </c>
      <c r="BB1410" s="14">
        <v>39</v>
      </c>
      <c r="BC1410" s="19">
        <f t="shared" si="109"/>
        <v>51</v>
      </c>
      <c r="BD1410" s="55">
        <f t="shared" si="107"/>
        <v>1.0025982461838259</v>
      </c>
      <c r="BE1410" s="19">
        <f t="shared" si="108"/>
        <v>1.0353361481000325</v>
      </c>
      <c r="BF1410" s="19">
        <f t="shared" si="110"/>
        <v>1.0721662877557647</v>
      </c>
      <c r="BG1410" s="19">
        <f t="shared" si="111"/>
        <v>1.0684832737901915</v>
      </c>
    </row>
    <row r="1411" spans="1:59">
      <c r="A1411" s="24">
        <v>1410</v>
      </c>
      <c r="B1411" s="31">
        <v>2012125</v>
      </c>
      <c r="C1411" s="32" t="s">
        <v>1409</v>
      </c>
      <c r="D1411" s="21">
        <v>8</v>
      </c>
      <c r="E1411" s="22">
        <v>12</v>
      </c>
      <c r="F1411" s="22">
        <v>13</v>
      </c>
      <c r="G1411" s="22">
        <v>26</v>
      </c>
      <c r="H1411" s="22">
        <v>29</v>
      </c>
      <c r="I1411" s="22">
        <v>33</v>
      </c>
      <c r="J1411" s="23">
        <v>1</v>
      </c>
      <c r="Q1411" s="33"/>
      <c r="R1411" s="33"/>
      <c r="S1411" s="33"/>
      <c r="T1411" s="33"/>
      <c r="U1411" s="33"/>
      <c r="V1411" s="33"/>
      <c r="X1411" s="34"/>
      <c r="Y1411" s="33"/>
      <c r="Z1411" s="33"/>
      <c r="AA1411" s="33"/>
      <c r="AB1411" s="33"/>
      <c r="AC1411" s="35"/>
      <c r="AD1411" s="33"/>
      <c r="AE1411" s="33"/>
      <c r="AF1411" s="33"/>
      <c r="AG1411" s="33"/>
      <c r="AH1411" s="33"/>
      <c r="AI1411" s="33"/>
      <c r="AJ1411" s="36"/>
      <c r="AK1411" s="10">
        <v>7</v>
      </c>
      <c r="AL1411" s="11">
        <v>5</v>
      </c>
      <c r="AM1411" s="11">
        <v>16</v>
      </c>
      <c r="AN1411" s="11">
        <v>13</v>
      </c>
      <c r="AO1411" s="11">
        <v>23</v>
      </c>
      <c r="AP1411" s="11">
        <v>17</v>
      </c>
      <c r="AQ1411" s="11">
        <v>31</v>
      </c>
      <c r="AR1411" s="11">
        <v>31</v>
      </c>
      <c r="AS1411" s="11">
        <v>22</v>
      </c>
      <c r="AT1411" s="11">
        <v>25</v>
      </c>
      <c r="AU1411" s="11">
        <v>30</v>
      </c>
      <c r="AV1411" s="11">
        <v>51</v>
      </c>
      <c r="AW1411" s="12">
        <v>61</v>
      </c>
      <c r="AX1411" s="13">
        <v>57</v>
      </c>
      <c r="AY1411" s="13">
        <v>70</v>
      </c>
      <c r="AZ1411" s="13">
        <v>67</v>
      </c>
      <c r="BA1411" s="13">
        <v>64</v>
      </c>
      <c r="BB1411" s="14">
        <v>61</v>
      </c>
      <c r="BC1411" s="19">
        <f t="shared" si="109"/>
        <v>70</v>
      </c>
      <c r="BD1411" s="55">
        <f t="shared" si="107"/>
        <v>1.1335498538486521</v>
      </c>
      <c r="BE1411" s="19">
        <f t="shared" si="108"/>
        <v>1.0864891198441053</v>
      </c>
      <c r="BF1411" s="19">
        <f t="shared" si="110"/>
        <v>1.0868983436180577</v>
      </c>
      <c r="BG1411" s="19">
        <f t="shared" si="111"/>
        <v>1.0774861968171483</v>
      </c>
    </row>
    <row r="1412" spans="1:59">
      <c r="A1412" s="24">
        <v>1411</v>
      </c>
      <c r="B1412" s="31">
        <v>2012126</v>
      </c>
      <c r="C1412" s="32" t="s">
        <v>1410</v>
      </c>
      <c r="D1412" s="21">
        <v>3</v>
      </c>
      <c r="E1412" s="22">
        <v>5</v>
      </c>
      <c r="F1412" s="22">
        <v>12</v>
      </c>
      <c r="G1412" s="22">
        <v>15</v>
      </c>
      <c r="H1412" s="22">
        <v>23</v>
      </c>
      <c r="I1412" s="22">
        <v>24</v>
      </c>
      <c r="J1412" s="23">
        <v>7</v>
      </c>
      <c r="Q1412" s="33"/>
      <c r="R1412" s="33"/>
      <c r="S1412" s="33"/>
      <c r="T1412" s="33"/>
      <c r="U1412" s="33"/>
      <c r="V1412" s="33"/>
      <c r="X1412" s="34"/>
      <c r="Y1412" s="33"/>
      <c r="Z1412" s="33"/>
      <c r="AA1412" s="33"/>
      <c r="AB1412" s="33"/>
      <c r="AC1412" s="35"/>
      <c r="AD1412" s="33"/>
      <c r="AE1412" s="33"/>
      <c r="AF1412" s="33"/>
      <c r="AG1412" s="33"/>
      <c r="AH1412" s="33"/>
      <c r="AI1412" s="33"/>
      <c r="AJ1412" s="36"/>
      <c r="AK1412" s="10">
        <v>4</v>
      </c>
      <c r="AL1412" s="11">
        <v>10</v>
      </c>
      <c r="AM1412" s="11">
        <v>12</v>
      </c>
      <c r="AN1412" s="11">
        <v>16</v>
      </c>
      <c r="AO1412" s="11">
        <v>19</v>
      </c>
      <c r="AP1412" s="11">
        <v>26</v>
      </c>
      <c r="AQ1412" s="11">
        <v>28</v>
      </c>
      <c r="AR1412" s="11">
        <v>22</v>
      </c>
      <c r="AS1412" s="11">
        <v>16</v>
      </c>
      <c r="AT1412" s="11">
        <v>22</v>
      </c>
      <c r="AU1412" s="11">
        <v>43</v>
      </c>
      <c r="AV1412" s="11">
        <v>40</v>
      </c>
      <c r="AW1412" s="12">
        <v>37</v>
      </c>
      <c r="AX1412" s="13">
        <v>50</v>
      </c>
      <c r="AY1412" s="13">
        <v>48</v>
      </c>
      <c r="AZ1412" s="13">
        <v>46</v>
      </c>
      <c r="BA1412" s="13">
        <v>44</v>
      </c>
      <c r="BB1412" s="14">
        <v>42</v>
      </c>
      <c r="BC1412" s="19">
        <f t="shared" si="109"/>
        <v>48</v>
      </c>
      <c r="BD1412" s="55">
        <f t="shared" si="107"/>
        <v>1.1990256576810654</v>
      </c>
      <c r="BE1412" s="19">
        <f t="shared" si="108"/>
        <v>1.0680740500162391</v>
      </c>
      <c r="BF1412" s="19">
        <f t="shared" si="110"/>
        <v>1.0926274764533939</v>
      </c>
      <c r="BG1412" s="19">
        <f t="shared" si="111"/>
        <v>1.075849301721338</v>
      </c>
    </row>
    <row r="1413" spans="1:59">
      <c r="A1413" s="24">
        <v>1412</v>
      </c>
      <c r="B1413" s="31">
        <v>2012127</v>
      </c>
      <c r="C1413" s="32" t="s">
        <v>1411</v>
      </c>
      <c r="D1413" s="21">
        <v>1</v>
      </c>
      <c r="E1413" s="22">
        <v>9</v>
      </c>
      <c r="F1413" s="22">
        <v>11</v>
      </c>
      <c r="G1413" s="22">
        <v>21</v>
      </c>
      <c r="H1413" s="22">
        <v>26</v>
      </c>
      <c r="I1413" s="22">
        <v>32</v>
      </c>
      <c r="J1413" s="23">
        <v>8</v>
      </c>
      <c r="Q1413" s="33"/>
      <c r="R1413" s="33"/>
      <c r="S1413" s="33"/>
      <c r="T1413" s="33"/>
      <c r="U1413" s="33"/>
      <c r="V1413" s="33"/>
      <c r="X1413" s="34"/>
      <c r="Y1413" s="33"/>
      <c r="Z1413" s="33"/>
      <c r="AA1413" s="33"/>
      <c r="AB1413" s="33"/>
      <c r="AC1413" s="35"/>
      <c r="AD1413" s="33"/>
      <c r="AE1413" s="33"/>
      <c r="AF1413" s="33"/>
      <c r="AG1413" s="33"/>
      <c r="AH1413" s="33"/>
      <c r="AI1413" s="33"/>
      <c r="AJ1413" s="36"/>
      <c r="AK1413" s="10">
        <v>7</v>
      </c>
      <c r="AL1413" s="11">
        <v>8</v>
      </c>
      <c r="AM1413" s="11">
        <v>10</v>
      </c>
      <c r="AN1413" s="11">
        <v>16</v>
      </c>
      <c r="AO1413" s="11">
        <v>16</v>
      </c>
      <c r="AP1413" s="11">
        <v>12</v>
      </c>
      <c r="AQ1413" s="11">
        <v>19</v>
      </c>
      <c r="AR1413" s="11">
        <v>20</v>
      </c>
      <c r="AS1413" s="11">
        <v>34</v>
      </c>
      <c r="AT1413" s="11">
        <v>40</v>
      </c>
      <c r="AU1413" s="11">
        <v>35</v>
      </c>
      <c r="AV1413" s="11">
        <v>44</v>
      </c>
      <c r="AW1413" s="12">
        <v>40</v>
      </c>
      <c r="AX1413" s="13">
        <v>36</v>
      </c>
      <c r="AY1413" s="13">
        <v>49</v>
      </c>
      <c r="AZ1413" s="13">
        <v>46</v>
      </c>
      <c r="BA1413" s="13">
        <v>43</v>
      </c>
      <c r="BB1413" s="14">
        <v>40</v>
      </c>
      <c r="BC1413" s="19">
        <f t="shared" si="109"/>
        <v>49</v>
      </c>
      <c r="BD1413" s="55">
        <f t="shared" si="107"/>
        <v>1.1744722312439104</v>
      </c>
      <c r="BE1413" s="19">
        <f t="shared" si="108"/>
        <v>1.0660279311464762</v>
      </c>
      <c r="BF1413" s="19">
        <f t="shared" si="110"/>
        <v>1.0778954205911009</v>
      </c>
      <c r="BG1413" s="19">
        <f t="shared" si="111"/>
        <v>1.0795323156869112</v>
      </c>
    </row>
    <row r="1414" spans="1:59">
      <c r="A1414" s="24">
        <v>1413</v>
      </c>
      <c r="B1414" s="31">
        <v>2012128</v>
      </c>
      <c r="C1414" s="32" t="s">
        <v>1412</v>
      </c>
      <c r="D1414" s="21">
        <v>5</v>
      </c>
      <c r="E1414" s="22">
        <v>9</v>
      </c>
      <c r="F1414" s="22">
        <v>12</v>
      </c>
      <c r="G1414" s="22">
        <v>29</v>
      </c>
      <c r="H1414" s="22">
        <v>30</v>
      </c>
      <c r="I1414" s="22">
        <v>31</v>
      </c>
      <c r="J1414" s="23">
        <v>5</v>
      </c>
      <c r="Q1414" s="33"/>
      <c r="R1414" s="33"/>
      <c r="S1414" s="33"/>
      <c r="T1414" s="33"/>
      <c r="U1414" s="33"/>
      <c r="V1414" s="33"/>
      <c r="X1414" s="34"/>
      <c r="Y1414" s="33"/>
      <c r="Z1414" s="33"/>
      <c r="AA1414" s="33"/>
      <c r="AB1414" s="33"/>
      <c r="AC1414" s="35"/>
      <c r="AD1414" s="33"/>
      <c r="AE1414" s="33"/>
      <c r="AF1414" s="33"/>
      <c r="AG1414" s="33"/>
      <c r="AH1414" s="33"/>
      <c r="AI1414" s="33"/>
      <c r="AJ1414" s="36"/>
      <c r="AK1414" s="10">
        <v>5</v>
      </c>
      <c r="AL1414" s="11">
        <v>8</v>
      </c>
      <c r="AM1414" s="11">
        <v>11</v>
      </c>
      <c r="AN1414" s="11">
        <v>14</v>
      </c>
      <c r="AO1414" s="11">
        <v>18</v>
      </c>
      <c r="AP1414" s="11">
        <v>28</v>
      </c>
      <c r="AQ1414" s="11">
        <v>17</v>
      </c>
      <c r="AR1414" s="11">
        <v>26</v>
      </c>
      <c r="AS1414" s="11">
        <v>39</v>
      </c>
      <c r="AT1414" s="11">
        <v>32</v>
      </c>
      <c r="AU1414" s="11">
        <v>38</v>
      </c>
      <c r="AV1414" s="11">
        <v>32</v>
      </c>
      <c r="AW1414" s="12">
        <v>41</v>
      </c>
      <c r="AX1414" s="13">
        <v>68</v>
      </c>
      <c r="AY1414" s="13">
        <v>65</v>
      </c>
      <c r="AZ1414" s="13">
        <v>62</v>
      </c>
      <c r="BA1414" s="13">
        <v>59</v>
      </c>
      <c r="BB1414" s="14">
        <v>56</v>
      </c>
      <c r="BC1414" s="19">
        <f t="shared" si="109"/>
        <v>65</v>
      </c>
      <c r="BD1414" s="55">
        <f t="shared" si="107"/>
        <v>1.1581032802858071</v>
      </c>
      <c r="BE1414" s="19">
        <f t="shared" si="108"/>
        <v>1.0844430009743422</v>
      </c>
      <c r="BF1414" s="19">
        <f t="shared" si="110"/>
        <v>1.0746216303994804</v>
      </c>
      <c r="BG1414" s="19">
        <f t="shared" si="111"/>
        <v>1.0807599870087692</v>
      </c>
    </row>
    <row r="1415" spans="1:59">
      <c r="A1415" s="24">
        <v>1414</v>
      </c>
      <c r="B1415" s="31">
        <v>2012129</v>
      </c>
      <c r="C1415" s="32" t="s">
        <v>1413</v>
      </c>
      <c r="D1415" s="21">
        <v>1</v>
      </c>
      <c r="E1415" s="22">
        <v>7</v>
      </c>
      <c r="F1415" s="22">
        <v>9</v>
      </c>
      <c r="G1415" s="22">
        <v>17</v>
      </c>
      <c r="H1415" s="22">
        <v>21</v>
      </c>
      <c r="I1415" s="22">
        <v>29</v>
      </c>
      <c r="J1415" s="23">
        <v>1</v>
      </c>
      <c r="Q1415" s="33"/>
      <c r="R1415" s="33"/>
      <c r="S1415" s="33"/>
      <c r="T1415" s="33"/>
      <c r="U1415" s="33"/>
      <c r="V1415" s="33"/>
      <c r="X1415" s="34"/>
      <c r="Y1415" s="33"/>
      <c r="Z1415" s="33"/>
      <c r="AA1415" s="33"/>
      <c r="AB1415" s="33"/>
      <c r="AC1415" s="35"/>
      <c r="AD1415" s="33"/>
      <c r="AE1415" s="33"/>
      <c r="AF1415" s="33"/>
      <c r="AG1415" s="33"/>
      <c r="AH1415" s="33"/>
      <c r="AI1415" s="33"/>
      <c r="AJ1415" s="36"/>
      <c r="AK1415" s="10">
        <v>6</v>
      </c>
      <c r="AL1415" s="11">
        <v>8</v>
      </c>
      <c r="AM1415" s="11">
        <v>14</v>
      </c>
      <c r="AN1415" s="11">
        <v>18</v>
      </c>
      <c r="AO1415" s="11">
        <v>7</v>
      </c>
      <c r="AP1415" s="11">
        <v>20</v>
      </c>
      <c r="AQ1415" s="11">
        <v>21</v>
      </c>
      <c r="AR1415" s="11">
        <v>34</v>
      </c>
      <c r="AS1415" s="11">
        <v>40</v>
      </c>
      <c r="AT1415" s="11">
        <v>36</v>
      </c>
      <c r="AU1415" s="11">
        <v>32</v>
      </c>
      <c r="AV1415" s="11">
        <v>28</v>
      </c>
      <c r="AW1415" s="12">
        <v>39</v>
      </c>
      <c r="AX1415" s="13">
        <v>36</v>
      </c>
      <c r="AY1415" s="13">
        <v>33</v>
      </c>
      <c r="AZ1415" s="13">
        <v>48</v>
      </c>
      <c r="BA1415" s="13">
        <v>46</v>
      </c>
      <c r="BB1415" s="14">
        <v>44</v>
      </c>
      <c r="BC1415" s="19">
        <f t="shared" si="109"/>
        <v>33</v>
      </c>
      <c r="BD1415" s="55">
        <f t="shared" si="107"/>
        <v>1.0844430009743422</v>
      </c>
      <c r="BE1415" s="19">
        <f t="shared" si="108"/>
        <v>1.0435206235790842</v>
      </c>
      <c r="BF1415" s="19">
        <f t="shared" si="110"/>
        <v>1.0680740500162391</v>
      </c>
      <c r="BG1415" s="19">
        <f t="shared" si="111"/>
        <v>1.0693017213380966</v>
      </c>
    </row>
    <row r="1416" spans="1:59">
      <c r="A1416" s="24">
        <v>1415</v>
      </c>
      <c r="B1416" s="31">
        <v>2012130</v>
      </c>
      <c r="C1416" s="32" t="s">
        <v>1414</v>
      </c>
      <c r="D1416" s="21">
        <v>1</v>
      </c>
      <c r="E1416" s="22">
        <v>3</v>
      </c>
      <c r="F1416" s="22">
        <v>15</v>
      </c>
      <c r="G1416" s="22">
        <v>20</v>
      </c>
      <c r="H1416" s="22">
        <v>22</v>
      </c>
      <c r="I1416" s="22">
        <v>31</v>
      </c>
      <c r="J1416" s="23">
        <v>3</v>
      </c>
      <c r="Q1416" s="33"/>
      <c r="R1416" s="33"/>
      <c r="S1416" s="33"/>
      <c r="T1416" s="33"/>
      <c r="U1416" s="33"/>
      <c r="V1416" s="33"/>
      <c r="X1416" s="34"/>
      <c r="Y1416" s="33"/>
      <c r="Z1416" s="33"/>
      <c r="AA1416" s="33"/>
      <c r="AB1416" s="33"/>
      <c r="AC1416" s="35"/>
      <c r="AD1416" s="33"/>
      <c r="AE1416" s="33"/>
      <c r="AF1416" s="33"/>
      <c r="AG1416" s="33"/>
      <c r="AH1416" s="33"/>
      <c r="AI1416" s="33"/>
      <c r="AJ1416" s="36"/>
      <c r="AK1416" s="10">
        <v>5</v>
      </c>
      <c r="AL1416" s="11">
        <v>12</v>
      </c>
      <c r="AM1416" s="11">
        <v>7</v>
      </c>
      <c r="AN1416" s="11">
        <v>14</v>
      </c>
      <c r="AO1416" s="11">
        <v>15</v>
      </c>
      <c r="AP1416" s="11">
        <v>28</v>
      </c>
      <c r="AQ1416" s="11">
        <v>20</v>
      </c>
      <c r="AR1416" s="11">
        <v>12</v>
      </c>
      <c r="AS1416" s="11">
        <v>26</v>
      </c>
      <c r="AT1416" s="11">
        <v>32</v>
      </c>
      <c r="AU1416" s="11">
        <v>27</v>
      </c>
      <c r="AV1416" s="11">
        <v>22</v>
      </c>
      <c r="AW1416" s="12">
        <v>17</v>
      </c>
      <c r="AX1416" s="13">
        <v>44</v>
      </c>
      <c r="AY1416" s="13">
        <v>41</v>
      </c>
      <c r="AZ1416" s="13">
        <v>38</v>
      </c>
      <c r="BA1416" s="13">
        <v>35</v>
      </c>
      <c r="BB1416" s="14">
        <v>32</v>
      </c>
      <c r="BC1416" s="19">
        <f t="shared" si="109"/>
        <v>41</v>
      </c>
      <c r="BD1416" s="55">
        <f t="shared" si="107"/>
        <v>0.96576810652809364</v>
      </c>
      <c r="BE1416" s="19">
        <f t="shared" si="108"/>
        <v>1.0496589801883727</v>
      </c>
      <c r="BF1416" s="19">
        <f t="shared" si="110"/>
        <v>1.0517050990581358</v>
      </c>
      <c r="BG1416" s="19">
        <f t="shared" si="111"/>
        <v>1.0582526794413771</v>
      </c>
    </row>
    <row r="1417" spans="1:59">
      <c r="A1417" s="24">
        <v>1416</v>
      </c>
      <c r="B1417" s="31">
        <v>2012131</v>
      </c>
      <c r="C1417" s="32" t="s">
        <v>1415</v>
      </c>
      <c r="D1417" s="21">
        <v>6</v>
      </c>
      <c r="E1417" s="22">
        <v>18</v>
      </c>
      <c r="F1417" s="22">
        <v>19</v>
      </c>
      <c r="G1417" s="22">
        <v>26</v>
      </c>
      <c r="H1417" s="22">
        <v>28</v>
      </c>
      <c r="I1417" s="22">
        <v>32</v>
      </c>
      <c r="J1417" s="23">
        <v>12</v>
      </c>
      <c r="Q1417" s="33"/>
      <c r="R1417" s="33"/>
      <c r="S1417" s="33"/>
      <c r="T1417" s="33"/>
      <c r="U1417" s="33"/>
      <c r="V1417" s="33"/>
      <c r="X1417" s="34"/>
      <c r="Y1417" s="33"/>
      <c r="Z1417" s="33"/>
      <c r="AA1417" s="33"/>
      <c r="AB1417" s="33"/>
      <c r="AC1417" s="35"/>
      <c r="AD1417" s="33"/>
      <c r="AE1417" s="33"/>
      <c r="AF1417" s="33"/>
      <c r="AG1417" s="33"/>
      <c r="AH1417" s="33"/>
      <c r="AI1417" s="33"/>
      <c r="AJ1417" s="36"/>
      <c r="AK1417" s="10">
        <v>6</v>
      </c>
      <c r="AL1417" s="11">
        <v>9</v>
      </c>
      <c r="AM1417" s="11">
        <v>14</v>
      </c>
      <c r="AN1417" s="11">
        <v>9</v>
      </c>
      <c r="AO1417" s="11">
        <v>24</v>
      </c>
      <c r="AP1417" s="11">
        <v>17</v>
      </c>
      <c r="AQ1417" s="11">
        <v>21</v>
      </c>
      <c r="AR1417" s="11">
        <v>39</v>
      </c>
      <c r="AS1417" s="11">
        <v>41</v>
      </c>
      <c r="AT1417" s="11">
        <v>33</v>
      </c>
      <c r="AU1417" s="11">
        <v>25</v>
      </c>
      <c r="AV1417" s="11">
        <v>31</v>
      </c>
      <c r="AW1417" s="12">
        <v>39</v>
      </c>
      <c r="AX1417" s="13">
        <v>33</v>
      </c>
      <c r="AY1417" s="13">
        <v>44</v>
      </c>
      <c r="AZ1417" s="13">
        <v>39</v>
      </c>
      <c r="BA1417" s="13">
        <v>53</v>
      </c>
      <c r="BB1417" s="14">
        <v>69</v>
      </c>
      <c r="BC1417" s="19">
        <f t="shared" si="109"/>
        <v>44</v>
      </c>
      <c r="BD1417" s="55">
        <f t="shared" si="107"/>
        <v>0.94939915556999022</v>
      </c>
      <c r="BE1417" s="19">
        <f t="shared" si="108"/>
        <v>1.0742124066255279</v>
      </c>
      <c r="BF1417" s="19">
        <f t="shared" si="110"/>
        <v>1.0418837284832738</v>
      </c>
      <c r="BG1417" s="19">
        <f t="shared" si="111"/>
        <v>1.0582526794413771</v>
      </c>
    </row>
    <row r="1418" spans="1:59">
      <c r="A1418" s="24">
        <v>1417</v>
      </c>
      <c r="B1418" s="31">
        <v>2012132</v>
      </c>
      <c r="C1418" s="32" t="s">
        <v>1416</v>
      </c>
      <c r="D1418" s="21">
        <v>7</v>
      </c>
      <c r="E1418" s="22">
        <v>12</v>
      </c>
      <c r="F1418" s="22">
        <v>16</v>
      </c>
      <c r="G1418" s="22">
        <v>17</v>
      </c>
      <c r="H1418" s="22">
        <v>21</v>
      </c>
      <c r="I1418" s="22">
        <v>25</v>
      </c>
      <c r="J1418" s="23">
        <v>10</v>
      </c>
      <c r="Q1418" s="33"/>
      <c r="R1418" s="33"/>
      <c r="S1418" s="33"/>
      <c r="T1418" s="33"/>
      <c r="U1418" s="33"/>
      <c r="V1418" s="33"/>
      <c r="X1418" s="34"/>
      <c r="Y1418" s="33"/>
      <c r="Z1418" s="33"/>
      <c r="AA1418" s="33"/>
      <c r="AB1418" s="33"/>
      <c r="AC1418" s="35"/>
      <c r="AD1418" s="33"/>
      <c r="AE1418" s="33"/>
      <c r="AF1418" s="33"/>
      <c r="AG1418" s="33"/>
      <c r="AH1418" s="33"/>
      <c r="AI1418" s="33"/>
      <c r="AJ1418" s="36"/>
      <c r="AK1418" s="10">
        <v>5</v>
      </c>
      <c r="AL1418" s="11">
        <v>6</v>
      </c>
      <c r="AM1418" s="11">
        <v>8</v>
      </c>
      <c r="AN1418" s="11">
        <v>14</v>
      </c>
      <c r="AO1418" s="11">
        <v>14</v>
      </c>
      <c r="AP1418" s="11">
        <v>18</v>
      </c>
      <c r="AQ1418" s="11">
        <v>35</v>
      </c>
      <c r="AR1418" s="11">
        <v>28</v>
      </c>
      <c r="AS1418" s="11">
        <v>32</v>
      </c>
      <c r="AT1418" s="11">
        <v>26</v>
      </c>
      <c r="AU1418" s="11">
        <v>46</v>
      </c>
      <c r="AV1418" s="11">
        <v>42</v>
      </c>
      <c r="AW1418" s="12">
        <v>38</v>
      </c>
      <c r="AX1418" s="13">
        <v>34</v>
      </c>
      <c r="AY1418" s="13">
        <v>47</v>
      </c>
      <c r="AZ1418" s="13">
        <v>62</v>
      </c>
      <c r="BA1418" s="13">
        <v>60</v>
      </c>
      <c r="BB1418" s="14">
        <v>58</v>
      </c>
      <c r="BC1418" s="19">
        <f t="shared" si="109"/>
        <v>47</v>
      </c>
      <c r="BD1418" s="55">
        <f t="shared" si="107"/>
        <v>0.94121468009093856</v>
      </c>
      <c r="BE1418" s="19">
        <f t="shared" si="108"/>
        <v>1.0578434556674245</v>
      </c>
      <c r="BF1418" s="19">
        <f t="shared" si="110"/>
        <v>1.0255147775251705</v>
      </c>
      <c r="BG1418" s="19">
        <f t="shared" si="111"/>
        <v>1.0631633647288081</v>
      </c>
    </row>
    <row r="1419" spans="1:59">
      <c r="A1419" s="24">
        <v>1418</v>
      </c>
      <c r="B1419" s="31">
        <v>2012133</v>
      </c>
      <c r="C1419" s="32" t="s">
        <v>1417</v>
      </c>
      <c r="D1419" s="21">
        <v>1</v>
      </c>
      <c r="E1419" s="22">
        <v>8</v>
      </c>
      <c r="F1419" s="22">
        <v>11</v>
      </c>
      <c r="G1419" s="22">
        <v>20</v>
      </c>
      <c r="H1419" s="22">
        <v>21</v>
      </c>
      <c r="I1419" s="22">
        <v>29</v>
      </c>
      <c r="J1419" s="23">
        <v>2</v>
      </c>
      <c r="Q1419" s="33"/>
      <c r="R1419" s="33"/>
      <c r="S1419" s="33"/>
      <c r="T1419" s="33"/>
      <c r="U1419" s="33"/>
      <c r="V1419" s="33"/>
      <c r="X1419" s="34"/>
      <c r="Y1419" s="33"/>
      <c r="Z1419" s="33"/>
      <c r="AA1419" s="33"/>
      <c r="AB1419" s="33"/>
      <c r="AC1419" s="35"/>
      <c r="AD1419" s="33"/>
      <c r="AE1419" s="33"/>
      <c r="AF1419" s="33"/>
      <c r="AG1419" s="33"/>
      <c r="AH1419" s="33"/>
      <c r="AI1419" s="33"/>
      <c r="AJ1419" s="36"/>
      <c r="AK1419" s="10">
        <v>9</v>
      </c>
      <c r="AL1419" s="11">
        <v>6</v>
      </c>
      <c r="AM1419" s="11">
        <v>10</v>
      </c>
      <c r="AN1419" s="11">
        <v>18</v>
      </c>
      <c r="AO1419" s="11">
        <v>13</v>
      </c>
      <c r="AP1419" s="11">
        <v>18</v>
      </c>
      <c r="AQ1419" s="11">
        <v>18</v>
      </c>
      <c r="AR1419" s="11">
        <v>20</v>
      </c>
      <c r="AS1419" s="11">
        <v>35</v>
      </c>
      <c r="AT1419" s="11">
        <v>42</v>
      </c>
      <c r="AU1419" s="11">
        <v>38</v>
      </c>
      <c r="AV1419" s="11">
        <v>34</v>
      </c>
      <c r="AW1419" s="12">
        <v>45</v>
      </c>
      <c r="AX1419" s="13">
        <v>42</v>
      </c>
      <c r="AY1419" s="13">
        <v>39</v>
      </c>
      <c r="AZ1419" s="13">
        <v>36</v>
      </c>
      <c r="BA1419" s="13">
        <v>33</v>
      </c>
      <c r="BB1419" s="14">
        <v>30</v>
      </c>
      <c r="BC1419" s="19">
        <f t="shared" si="109"/>
        <v>39</v>
      </c>
      <c r="BD1419" s="55">
        <f t="shared" si="107"/>
        <v>0.83481649886326725</v>
      </c>
      <c r="BE1419" s="19">
        <f t="shared" si="108"/>
        <v>0.99645988957453724</v>
      </c>
      <c r="BF1419" s="19">
        <f t="shared" si="110"/>
        <v>1.018148749594024</v>
      </c>
      <c r="BG1419" s="19">
        <f t="shared" si="111"/>
        <v>1.0517050990581358</v>
      </c>
    </row>
    <row r="1420" spans="1:59">
      <c r="A1420" s="24">
        <v>1419</v>
      </c>
      <c r="B1420" s="31">
        <v>2012134</v>
      </c>
      <c r="C1420" s="32" t="s">
        <v>1418</v>
      </c>
      <c r="D1420" s="21">
        <v>2</v>
      </c>
      <c r="E1420" s="22">
        <v>5</v>
      </c>
      <c r="F1420" s="22">
        <v>6</v>
      </c>
      <c r="G1420" s="22">
        <v>7</v>
      </c>
      <c r="H1420" s="22">
        <v>13</v>
      </c>
      <c r="I1420" s="22">
        <v>23</v>
      </c>
      <c r="J1420" s="23">
        <v>15</v>
      </c>
      <c r="Q1420" s="33"/>
      <c r="R1420" s="33"/>
      <c r="S1420" s="33"/>
      <c r="T1420" s="33"/>
      <c r="U1420" s="33"/>
      <c r="V1420" s="33"/>
      <c r="X1420" s="34"/>
      <c r="Y1420" s="33"/>
      <c r="Z1420" s="33"/>
      <c r="AA1420" s="33"/>
      <c r="AB1420" s="33"/>
      <c r="AC1420" s="35"/>
      <c r="AD1420" s="33"/>
      <c r="AE1420" s="33"/>
      <c r="AF1420" s="33"/>
      <c r="AG1420" s="33"/>
      <c r="AH1420" s="33"/>
      <c r="AI1420" s="33"/>
      <c r="AJ1420" s="36"/>
      <c r="AK1420" s="10">
        <v>8</v>
      </c>
      <c r="AL1420" s="11">
        <v>12</v>
      </c>
      <c r="AM1420" s="11">
        <v>11</v>
      </c>
      <c r="AN1420" s="11">
        <v>14</v>
      </c>
      <c r="AO1420" s="11">
        <v>21</v>
      </c>
      <c r="AP1420" s="11">
        <v>32</v>
      </c>
      <c r="AQ1420" s="11">
        <v>29</v>
      </c>
      <c r="AR1420" s="11">
        <v>26</v>
      </c>
      <c r="AS1420" s="11">
        <v>23</v>
      </c>
      <c r="AT1420" s="11">
        <v>32</v>
      </c>
      <c r="AU1420" s="11">
        <v>30</v>
      </c>
      <c r="AV1420" s="11">
        <v>42</v>
      </c>
      <c r="AW1420" s="12">
        <v>41</v>
      </c>
      <c r="AX1420" s="13">
        <v>40</v>
      </c>
      <c r="AY1420" s="13">
        <v>39</v>
      </c>
      <c r="AZ1420" s="13">
        <v>38</v>
      </c>
      <c r="BA1420" s="13">
        <v>37</v>
      </c>
      <c r="BB1420" s="14">
        <v>36</v>
      </c>
      <c r="BC1420" s="19">
        <f t="shared" si="109"/>
        <v>39</v>
      </c>
      <c r="BD1420" s="55">
        <f t="shared" si="107"/>
        <v>0.85936992530042222</v>
      </c>
      <c r="BE1420" s="19">
        <f t="shared" si="108"/>
        <v>0.97190646313738227</v>
      </c>
      <c r="BF1420" s="19">
        <f t="shared" si="110"/>
        <v>1.0042351412796362</v>
      </c>
      <c r="BG1420" s="19">
        <f t="shared" si="111"/>
        <v>1.0484313088665151</v>
      </c>
    </row>
    <row r="1421" spans="1:59">
      <c r="A1421" s="24">
        <v>1420</v>
      </c>
      <c r="B1421" s="31">
        <v>2012135</v>
      </c>
      <c r="C1421" s="32" t="s">
        <v>1419</v>
      </c>
      <c r="D1421" s="21">
        <v>2</v>
      </c>
      <c r="E1421" s="22">
        <v>5</v>
      </c>
      <c r="F1421" s="22">
        <v>7</v>
      </c>
      <c r="G1421" s="22">
        <v>8</v>
      </c>
      <c r="H1421" s="22">
        <v>11</v>
      </c>
      <c r="I1421" s="22">
        <v>17</v>
      </c>
      <c r="J1421" s="23">
        <v>16</v>
      </c>
      <c r="Q1421" s="33"/>
      <c r="R1421" s="33"/>
      <c r="S1421" s="33"/>
      <c r="T1421" s="33"/>
      <c r="U1421" s="33"/>
      <c r="V1421" s="33"/>
      <c r="X1421" s="34"/>
      <c r="Y1421" s="33"/>
      <c r="Z1421" s="33"/>
      <c r="AA1421" s="33"/>
      <c r="AB1421" s="33"/>
      <c r="AC1421" s="35"/>
      <c r="AD1421" s="33"/>
      <c r="AE1421" s="33"/>
      <c r="AF1421" s="33"/>
      <c r="AG1421" s="33"/>
      <c r="AH1421" s="33"/>
      <c r="AI1421" s="33"/>
      <c r="AJ1421" s="36"/>
      <c r="AK1421" s="10">
        <v>11</v>
      </c>
      <c r="AL1421" s="11">
        <v>10</v>
      </c>
      <c r="AM1421" s="11">
        <v>10</v>
      </c>
      <c r="AN1421" s="11">
        <v>20</v>
      </c>
      <c r="AO1421" s="11">
        <v>15</v>
      </c>
      <c r="AP1421" s="11">
        <v>18</v>
      </c>
      <c r="AQ1421" s="11">
        <v>32</v>
      </c>
      <c r="AR1421" s="11">
        <v>30</v>
      </c>
      <c r="AS1421" s="11">
        <v>28</v>
      </c>
      <c r="AT1421" s="11">
        <v>38</v>
      </c>
      <c r="AU1421" s="11">
        <v>37</v>
      </c>
      <c r="AV1421" s="11">
        <v>36</v>
      </c>
      <c r="AW1421" s="12">
        <v>35</v>
      </c>
      <c r="AX1421" s="13">
        <v>34</v>
      </c>
      <c r="AY1421" s="13">
        <v>33</v>
      </c>
      <c r="AZ1421" s="13">
        <v>50</v>
      </c>
      <c r="BA1421" s="13">
        <v>50</v>
      </c>
      <c r="BB1421" s="14">
        <v>50</v>
      </c>
      <c r="BC1421" s="19">
        <f t="shared" si="109"/>
        <v>33</v>
      </c>
      <c r="BD1421" s="55">
        <f t="shared" ref="BD1421:BD1484" si="112">IF($B1421="","",SUM($BC1417:$BC1421)/5/$BM$3)</f>
        <v>0.8266320233842156</v>
      </c>
      <c r="BE1421" s="19">
        <f t="shared" ref="BE1421:BE1484" si="113">IF($B1421="","",SUM($BC1412:$BC1421)/10/$BM$3)</f>
        <v>0.89620006495615456</v>
      </c>
      <c r="BF1421" s="19">
        <f t="shared" si="110"/>
        <v>0.987866190321533</v>
      </c>
      <c r="BG1421" s="19">
        <f t="shared" si="111"/>
        <v>1.0394283858395583</v>
      </c>
    </row>
    <row r="1422" spans="1:59">
      <c r="A1422" s="24">
        <v>1421</v>
      </c>
      <c r="B1422" s="31">
        <v>2012136</v>
      </c>
      <c r="C1422" s="32" t="s">
        <v>1420</v>
      </c>
      <c r="D1422" s="21">
        <v>2</v>
      </c>
      <c r="E1422" s="22">
        <v>7</v>
      </c>
      <c r="F1422" s="22">
        <v>8</v>
      </c>
      <c r="G1422" s="22">
        <v>17</v>
      </c>
      <c r="H1422" s="22">
        <v>21</v>
      </c>
      <c r="I1422" s="22">
        <v>28</v>
      </c>
      <c r="J1422" s="23">
        <v>11</v>
      </c>
      <c r="Q1422" s="33"/>
      <c r="R1422" s="33"/>
      <c r="S1422" s="33"/>
      <c r="T1422" s="33"/>
      <c r="U1422" s="33"/>
      <c r="V1422" s="33"/>
      <c r="X1422" s="34"/>
      <c r="Y1422" s="33"/>
      <c r="Z1422" s="33"/>
      <c r="AA1422" s="33"/>
      <c r="AB1422" s="33"/>
      <c r="AC1422" s="35"/>
      <c r="AD1422" s="33"/>
      <c r="AE1422" s="33"/>
      <c r="AF1422" s="33"/>
      <c r="AG1422" s="33"/>
      <c r="AH1422" s="33"/>
      <c r="AI1422" s="33"/>
      <c r="AJ1422" s="36"/>
      <c r="AK1422" s="10">
        <v>8</v>
      </c>
      <c r="AL1422" s="11">
        <v>7</v>
      </c>
      <c r="AM1422" s="11">
        <v>13</v>
      </c>
      <c r="AN1422" s="11">
        <v>17</v>
      </c>
      <c r="AO1422" s="11">
        <v>6</v>
      </c>
      <c r="AP1422" s="11">
        <v>19</v>
      </c>
      <c r="AQ1422" s="11">
        <v>29</v>
      </c>
      <c r="AR1422" s="11">
        <v>33</v>
      </c>
      <c r="AS1422" s="11">
        <v>39</v>
      </c>
      <c r="AT1422" s="11">
        <v>35</v>
      </c>
      <c r="AU1422" s="11">
        <v>31</v>
      </c>
      <c r="AV1422" s="11">
        <v>27</v>
      </c>
      <c r="AW1422" s="12">
        <v>38</v>
      </c>
      <c r="AX1422" s="13">
        <v>35</v>
      </c>
      <c r="AY1422" s="13">
        <v>32</v>
      </c>
      <c r="AZ1422" s="13">
        <v>47</v>
      </c>
      <c r="BA1422" s="13">
        <v>45</v>
      </c>
      <c r="BB1422" s="14">
        <v>43</v>
      </c>
      <c r="BC1422" s="19">
        <f t="shared" si="109"/>
        <v>32</v>
      </c>
      <c r="BD1422" s="55">
        <f t="shared" si="112"/>
        <v>0.77752517050990577</v>
      </c>
      <c r="BE1422" s="19">
        <f t="shared" si="113"/>
        <v>0.86346216303994805</v>
      </c>
      <c r="BF1422" s="19">
        <f t="shared" si="110"/>
        <v>0.97886326729457618</v>
      </c>
      <c r="BG1422" s="19">
        <f t="shared" si="111"/>
        <v>1.0296070152646963</v>
      </c>
    </row>
    <row r="1423" spans="1:59">
      <c r="A1423" s="24">
        <v>1422</v>
      </c>
      <c r="B1423" s="31">
        <v>2012137</v>
      </c>
      <c r="C1423" s="32" t="s">
        <v>1421</v>
      </c>
      <c r="D1423" s="21">
        <v>1</v>
      </c>
      <c r="E1423" s="22">
        <v>2</v>
      </c>
      <c r="F1423" s="22">
        <v>4</v>
      </c>
      <c r="G1423" s="22">
        <v>6</v>
      </c>
      <c r="H1423" s="22">
        <v>13</v>
      </c>
      <c r="I1423" s="22">
        <v>17</v>
      </c>
      <c r="J1423" s="23">
        <v>7</v>
      </c>
      <c r="Q1423" s="33"/>
      <c r="R1423" s="33"/>
      <c r="S1423" s="33"/>
      <c r="T1423" s="33"/>
      <c r="U1423" s="33"/>
      <c r="V1423" s="33"/>
      <c r="X1423" s="34"/>
      <c r="Y1423" s="33"/>
      <c r="Z1423" s="33"/>
      <c r="AA1423" s="33"/>
      <c r="AB1423" s="33"/>
      <c r="AC1423" s="35"/>
      <c r="AD1423" s="33"/>
      <c r="AE1423" s="33"/>
      <c r="AF1423" s="33"/>
      <c r="AG1423" s="33"/>
      <c r="AH1423" s="33"/>
      <c r="AI1423" s="33"/>
      <c r="AJ1423" s="36"/>
      <c r="AK1423" s="10">
        <v>7</v>
      </c>
      <c r="AL1423" s="11">
        <v>7</v>
      </c>
      <c r="AM1423" s="11">
        <v>13</v>
      </c>
      <c r="AN1423" s="11">
        <v>13</v>
      </c>
      <c r="AO1423" s="11">
        <v>22</v>
      </c>
      <c r="AP1423" s="11">
        <v>19</v>
      </c>
      <c r="AQ1423" s="11">
        <v>25</v>
      </c>
      <c r="AR1423" s="11">
        <v>23</v>
      </c>
      <c r="AS1423" s="11">
        <v>21</v>
      </c>
      <c r="AT1423" s="11">
        <v>19</v>
      </c>
      <c r="AU1423" s="11">
        <v>17</v>
      </c>
      <c r="AV1423" s="11">
        <v>29</v>
      </c>
      <c r="AW1423" s="12">
        <v>28</v>
      </c>
      <c r="AX1423" s="13">
        <v>27</v>
      </c>
      <c r="AY1423" s="13">
        <v>26</v>
      </c>
      <c r="AZ1423" s="13">
        <v>43</v>
      </c>
      <c r="BA1423" s="13">
        <v>43</v>
      </c>
      <c r="BB1423" s="14">
        <v>43</v>
      </c>
      <c r="BC1423" s="19">
        <f t="shared" si="109"/>
        <v>26</v>
      </c>
      <c r="BD1423" s="55">
        <f t="shared" si="112"/>
        <v>0.69158817797986349</v>
      </c>
      <c r="BE1423" s="19">
        <f t="shared" si="113"/>
        <v>0.81640142903540103</v>
      </c>
      <c r="BF1423" s="19">
        <f t="shared" si="110"/>
        <v>0.95594673595323154</v>
      </c>
      <c r="BG1423" s="19">
        <f t="shared" si="111"/>
        <v>1.0173303020461189</v>
      </c>
    </row>
    <row r="1424" spans="1:59">
      <c r="A1424" s="24">
        <v>1423</v>
      </c>
      <c r="B1424" s="31">
        <v>2012138</v>
      </c>
      <c r="C1424" s="32" t="s">
        <v>1422</v>
      </c>
      <c r="D1424" s="21">
        <v>1</v>
      </c>
      <c r="E1424" s="22">
        <v>7</v>
      </c>
      <c r="F1424" s="22">
        <v>16</v>
      </c>
      <c r="G1424" s="22">
        <v>17</v>
      </c>
      <c r="H1424" s="22">
        <v>19</v>
      </c>
      <c r="I1424" s="22">
        <v>21</v>
      </c>
      <c r="J1424" s="23">
        <v>14</v>
      </c>
      <c r="Q1424" s="33"/>
      <c r="R1424" s="33"/>
      <c r="S1424" s="33"/>
      <c r="T1424" s="33"/>
      <c r="U1424" s="33"/>
      <c r="V1424" s="33"/>
      <c r="X1424" s="34"/>
      <c r="Y1424" s="33"/>
      <c r="Z1424" s="33"/>
      <c r="AA1424" s="33"/>
      <c r="AB1424" s="33"/>
      <c r="AC1424" s="35"/>
      <c r="AD1424" s="33"/>
      <c r="AE1424" s="33"/>
      <c r="AF1424" s="33"/>
      <c r="AG1424" s="33"/>
      <c r="AH1424" s="33"/>
      <c r="AI1424" s="33"/>
      <c r="AJ1424" s="36"/>
      <c r="AK1424" s="10">
        <v>6</v>
      </c>
      <c r="AL1424" s="11">
        <v>9</v>
      </c>
      <c r="AM1424" s="11">
        <v>11</v>
      </c>
      <c r="AN1424" s="11">
        <v>15</v>
      </c>
      <c r="AO1424" s="11">
        <v>11</v>
      </c>
      <c r="AP1424" s="11">
        <v>17</v>
      </c>
      <c r="AQ1424" s="11">
        <v>27</v>
      </c>
      <c r="AR1424" s="11">
        <v>31</v>
      </c>
      <c r="AS1424" s="11">
        <v>37</v>
      </c>
      <c r="AT1424" s="11">
        <v>33</v>
      </c>
      <c r="AU1424" s="11">
        <v>29</v>
      </c>
      <c r="AV1424" s="11">
        <v>25</v>
      </c>
      <c r="AW1424" s="12">
        <v>21</v>
      </c>
      <c r="AX1424" s="13">
        <v>17</v>
      </c>
      <c r="AY1424" s="13">
        <v>30</v>
      </c>
      <c r="AZ1424" s="13">
        <v>45</v>
      </c>
      <c r="BA1424" s="13">
        <v>43</v>
      </c>
      <c r="BB1424" s="14">
        <v>61</v>
      </c>
      <c r="BC1424" s="19">
        <f t="shared" si="109"/>
        <v>30</v>
      </c>
      <c r="BD1424" s="55">
        <f t="shared" si="112"/>
        <v>0.65475803832413115</v>
      </c>
      <c r="BE1424" s="19">
        <f t="shared" si="113"/>
        <v>0.74478726859369926</v>
      </c>
      <c r="BF1424" s="19">
        <f t="shared" si="110"/>
        <v>0.94203312763884373</v>
      </c>
      <c r="BG1424" s="19">
        <f t="shared" si="111"/>
        <v>1.0111919454368301</v>
      </c>
    </row>
    <row r="1425" spans="1:59">
      <c r="A1425" s="24">
        <v>1424</v>
      </c>
      <c r="B1425" s="31">
        <v>2012139</v>
      </c>
      <c r="C1425" s="32" t="s">
        <v>1423</v>
      </c>
      <c r="D1425" s="21">
        <v>8</v>
      </c>
      <c r="E1425" s="22">
        <v>19</v>
      </c>
      <c r="F1425" s="22">
        <v>21</v>
      </c>
      <c r="G1425" s="22">
        <v>24</v>
      </c>
      <c r="H1425" s="22">
        <v>28</v>
      </c>
      <c r="I1425" s="22">
        <v>31</v>
      </c>
      <c r="J1425" s="23">
        <v>15</v>
      </c>
      <c r="Q1425" s="33"/>
      <c r="R1425" s="33"/>
      <c r="S1425" s="33"/>
      <c r="T1425" s="33"/>
      <c r="U1425" s="33"/>
      <c r="V1425" s="33"/>
      <c r="X1425" s="34"/>
      <c r="Y1425" s="33"/>
      <c r="Z1425" s="33"/>
      <c r="AA1425" s="33"/>
      <c r="AB1425" s="33"/>
      <c r="AC1425" s="35"/>
      <c r="AD1425" s="33"/>
      <c r="AE1425" s="33"/>
      <c r="AF1425" s="33"/>
      <c r="AG1425" s="33"/>
      <c r="AH1425" s="33"/>
      <c r="AI1425" s="33"/>
      <c r="AJ1425" s="36"/>
      <c r="AK1425" s="10">
        <v>5</v>
      </c>
      <c r="AL1425" s="11">
        <v>7</v>
      </c>
      <c r="AM1425" s="11">
        <v>16</v>
      </c>
      <c r="AN1425" s="11">
        <v>11</v>
      </c>
      <c r="AO1425" s="11">
        <v>12</v>
      </c>
      <c r="AP1425" s="11">
        <v>19</v>
      </c>
      <c r="AQ1425" s="11">
        <v>23</v>
      </c>
      <c r="AR1425" s="11">
        <v>31</v>
      </c>
      <c r="AS1425" s="11">
        <v>43</v>
      </c>
      <c r="AT1425" s="11">
        <v>35</v>
      </c>
      <c r="AU1425" s="11">
        <v>40</v>
      </c>
      <c r="AV1425" s="11">
        <v>33</v>
      </c>
      <c r="AW1425" s="12">
        <v>41</v>
      </c>
      <c r="AX1425" s="13">
        <v>51</v>
      </c>
      <c r="AY1425" s="13">
        <v>46</v>
      </c>
      <c r="AZ1425" s="13">
        <v>41</v>
      </c>
      <c r="BA1425" s="13">
        <v>36</v>
      </c>
      <c r="BB1425" s="14">
        <v>51</v>
      </c>
      <c r="BC1425" s="19">
        <f t="shared" si="109"/>
        <v>46</v>
      </c>
      <c r="BD1425" s="55">
        <f t="shared" si="112"/>
        <v>0.68340370250081195</v>
      </c>
      <c r="BE1425" s="19">
        <f t="shared" si="113"/>
        <v>0.77138681390061714</v>
      </c>
      <c r="BF1425" s="19">
        <f t="shared" si="110"/>
        <v>0.93957778499512834</v>
      </c>
      <c r="BG1425" s="19">
        <f t="shared" si="111"/>
        <v>1.0075089314712569</v>
      </c>
    </row>
    <row r="1426" spans="1:59">
      <c r="A1426" s="24">
        <v>1425</v>
      </c>
      <c r="B1426" s="31">
        <v>2012140</v>
      </c>
      <c r="C1426" s="32" t="s">
        <v>1424</v>
      </c>
      <c r="D1426" s="21">
        <v>14</v>
      </c>
      <c r="E1426" s="22">
        <v>18</v>
      </c>
      <c r="F1426" s="22">
        <v>27</v>
      </c>
      <c r="G1426" s="22">
        <v>30</v>
      </c>
      <c r="H1426" s="22">
        <v>31</v>
      </c>
      <c r="I1426" s="22">
        <v>33</v>
      </c>
      <c r="J1426" s="23">
        <v>15</v>
      </c>
      <c r="Q1426" s="33"/>
      <c r="R1426" s="33"/>
      <c r="S1426" s="33"/>
      <c r="T1426" s="33"/>
      <c r="U1426" s="33"/>
      <c r="V1426" s="33"/>
      <c r="X1426" s="34"/>
      <c r="Y1426" s="33"/>
      <c r="Z1426" s="33"/>
      <c r="AA1426" s="33"/>
      <c r="AB1426" s="33"/>
      <c r="AC1426" s="35"/>
      <c r="AD1426" s="33"/>
      <c r="AE1426" s="33"/>
      <c r="AF1426" s="33"/>
      <c r="AG1426" s="33"/>
      <c r="AH1426" s="33"/>
      <c r="AI1426" s="33"/>
      <c r="AJ1426" s="36"/>
      <c r="AK1426" s="10">
        <v>3</v>
      </c>
      <c r="AL1426" s="11">
        <v>13</v>
      </c>
      <c r="AM1426" s="11">
        <v>13</v>
      </c>
      <c r="AN1426" s="11">
        <v>9</v>
      </c>
      <c r="AO1426" s="11">
        <v>20</v>
      </c>
      <c r="AP1426" s="11">
        <v>25</v>
      </c>
      <c r="AQ1426" s="11">
        <v>18</v>
      </c>
      <c r="AR1426" s="11">
        <v>23</v>
      </c>
      <c r="AS1426" s="11">
        <v>32</v>
      </c>
      <c r="AT1426" s="11">
        <v>33</v>
      </c>
      <c r="AU1426" s="11">
        <v>23</v>
      </c>
      <c r="AV1426" s="11">
        <v>27</v>
      </c>
      <c r="AW1426" s="12">
        <v>33</v>
      </c>
      <c r="AX1426" s="13">
        <v>57</v>
      </c>
      <c r="AY1426" s="13">
        <v>68</v>
      </c>
      <c r="AZ1426" s="13">
        <v>63</v>
      </c>
      <c r="BA1426" s="13">
        <v>77</v>
      </c>
      <c r="BB1426" s="14">
        <v>73</v>
      </c>
      <c r="BC1426" s="19">
        <f t="shared" si="109"/>
        <v>68</v>
      </c>
      <c r="BD1426" s="55">
        <f t="shared" si="112"/>
        <v>0.8266320233842156</v>
      </c>
      <c r="BE1426" s="19">
        <f t="shared" si="113"/>
        <v>0.8266320233842156</v>
      </c>
      <c r="BF1426" s="19">
        <f t="shared" si="110"/>
        <v>0.95840207859694715</v>
      </c>
      <c r="BG1426" s="19">
        <f t="shared" si="111"/>
        <v>1.0144657356284508</v>
      </c>
    </row>
    <row r="1427" spans="1:59">
      <c r="A1427" s="24">
        <v>1426</v>
      </c>
      <c r="B1427" s="31">
        <v>2012141</v>
      </c>
      <c r="C1427" s="32" t="s">
        <v>1425</v>
      </c>
      <c r="D1427" s="21">
        <v>3</v>
      </c>
      <c r="E1427" s="22">
        <v>5</v>
      </c>
      <c r="F1427" s="22">
        <v>8</v>
      </c>
      <c r="G1427" s="22">
        <v>19</v>
      </c>
      <c r="H1427" s="22">
        <v>20</v>
      </c>
      <c r="I1427" s="22">
        <v>27</v>
      </c>
      <c r="J1427" s="23">
        <v>9</v>
      </c>
      <c r="Q1427" s="33"/>
      <c r="R1427" s="33"/>
      <c r="S1427" s="33"/>
      <c r="T1427" s="33"/>
      <c r="U1427" s="33"/>
      <c r="V1427" s="33"/>
      <c r="X1427" s="34"/>
      <c r="Y1427" s="33"/>
      <c r="Z1427" s="33"/>
      <c r="AA1427" s="33"/>
      <c r="AB1427" s="33"/>
      <c r="AC1427" s="35"/>
      <c r="AD1427" s="33"/>
      <c r="AE1427" s="33"/>
      <c r="AF1427" s="33"/>
      <c r="AG1427" s="33"/>
      <c r="AH1427" s="33"/>
      <c r="AI1427" s="33"/>
      <c r="AJ1427" s="36"/>
      <c r="AK1427" s="10">
        <v>7</v>
      </c>
      <c r="AL1427" s="11">
        <v>10</v>
      </c>
      <c r="AM1427" s="11">
        <v>12</v>
      </c>
      <c r="AN1427" s="11">
        <v>16</v>
      </c>
      <c r="AO1427" s="11">
        <v>26</v>
      </c>
      <c r="AP1427" s="11">
        <v>18</v>
      </c>
      <c r="AQ1427" s="11">
        <v>19</v>
      </c>
      <c r="AR1427" s="11">
        <v>32</v>
      </c>
      <c r="AS1427" s="11">
        <v>38</v>
      </c>
      <c r="AT1427" s="11">
        <v>34</v>
      </c>
      <c r="AU1427" s="11">
        <v>30</v>
      </c>
      <c r="AV1427" s="11">
        <v>40</v>
      </c>
      <c r="AW1427" s="12">
        <v>37</v>
      </c>
      <c r="AX1427" s="13">
        <v>34</v>
      </c>
      <c r="AY1427" s="13">
        <v>31</v>
      </c>
      <c r="AZ1427" s="13">
        <v>28</v>
      </c>
      <c r="BA1427" s="13">
        <v>25</v>
      </c>
      <c r="BB1427" s="14">
        <v>42</v>
      </c>
      <c r="BC1427" s="19">
        <f t="shared" si="109"/>
        <v>31</v>
      </c>
      <c r="BD1427" s="55">
        <f t="shared" si="112"/>
        <v>0.82253978564468988</v>
      </c>
      <c r="BE1427" s="19">
        <f t="shared" si="113"/>
        <v>0.80003247807729783</v>
      </c>
      <c r="BF1427" s="19">
        <f t="shared" si="110"/>
        <v>0.93712244235141273</v>
      </c>
      <c r="BG1427" s="19">
        <f t="shared" si="111"/>
        <v>1.0161026307242611</v>
      </c>
    </row>
    <row r="1428" spans="1:59">
      <c r="A1428" s="24">
        <v>1427</v>
      </c>
      <c r="B1428" s="31">
        <v>2012142</v>
      </c>
      <c r="C1428" s="32" t="s">
        <v>1426</v>
      </c>
      <c r="D1428" s="21">
        <v>5</v>
      </c>
      <c r="E1428" s="22">
        <v>18</v>
      </c>
      <c r="F1428" s="22">
        <v>22</v>
      </c>
      <c r="G1428" s="22">
        <v>28</v>
      </c>
      <c r="H1428" s="22">
        <v>29</v>
      </c>
      <c r="I1428" s="22">
        <v>31</v>
      </c>
      <c r="J1428" s="23">
        <v>6</v>
      </c>
      <c r="Q1428" s="33"/>
      <c r="R1428" s="33"/>
      <c r="S1428" s="33"/>
      <c r="T1428" s="33"/>
      <c r="U1428" s="33"/>
      <c r="V1428" s="33"/>
      <c r="X1428" s="34"/>
      <c r="Y1428" s="33"/>
      <c r="Z1428" s="33"/>
      <c r="AA1428" s="33"/>
      <c r="AB1428" s="33"/>
      <c r="AC1428" s="35"/>
      <c r="AD1428" s="33"/>
      <c r="AE1428" s="33"/>
      <c r="AF1428" s="33"/>
      <c r="AG1428" s="33"/>
      <c r="AH1428" s="33"/>
      <c r="AI1428" s="33"/>
      <c r="AJ1428" s="36"/>
      <c r="AK1428" s="10">
        <v>7</v>
      </c>
      <c r="AL1428" s="11">
        <v>9</v>
      </c>
      <c r="AM1428" s="11">
        <v>13</v>
      </c>
      <c r="AN1428" s="11">
        <v>19</v>
      </c>
      <c r="AO1428" s="11">
        <v>14</v>
      </c>
      <c r="AP1428" s="11">
        <v>29</v>
      </c>
      <c r="AQ1428" s="11">
        <v>16</v>
      </c>
      <c r="AR1428" s="11">
        <v>33</v>
      </c>
      <c r="AS1428" s="11">
        <v>34</v>
      </c>
      <c r="AT1428" s="11">
        <v>37</v>
      </c>
      <c r="AU1428" s="11">
        <v>29</v>
      </c>
      <c r="AV1428" s="11">
        <v>21</v>
      </c>
      <c r="AW1428" s="12">
        <v>43</v>
      </c>
      <c r="AX1428" s="13">
        <v>53</v>
      </c>
      <c r="AY1428" s="13">
        <v>48</v>
      </c>
      <c r="AZ1428" s="13">
        <v>43</v>
      </c>
      <c r="BA1428" s="13">
        <v>57</v>
      </c>
      <c r="BB1428" s="14">
        <v>53</v>
      </c>
      <c r="BC1428" s="19">
        <f t="shared" si="109"/>
        <v>48</v>
      </c>
      <c r="BD1428" s="55">
        <f t="shared" si="112"/>
        <v>0.91256901591425788</v>
      </c>
      <c r="BE1428" s="19">
        <f t="shared" si="113"/>
        <v>0.80207859694706074</v>
      </c>
      <c r="BF1428" s="19">
        <f t="shared" si="110"/>
        <v>0.9354855472556024</v>
      </c>
      <c r="BG1428" s="19">
        <f t="shared" si="111"/>
        <v>1.0169210782721663</v>
      </c>
    </row>
    <row r="1429" spans="1:59">
      <c r="A1429" s="24">
        <v>1428</v>
      </c>
      <c r="B1429" s="31">
        <v>2012143</v>
      </c>
      <c r="C1429" s="32" t="s">
        <v>1427</v>
      </c>
      <c r="D1429" s="21">
        <v>7</v>
      </c>
      <c r="E1429" s="22">
        <v>8</v>
      </c>
      <c r="F1429" s="22">
        <v>18</v>
      </c>
      <c r="G1429" s="22">
        <v>25</v>
      </c>
      <c r="H1429" s="22">
        <v>30</v>
      </c>
      <c r="I1429" s="22">
        <v>32</v>
      </c>
      <c r="J1429" s="23">
        <v>6</v>
      </c>
      <c r="Q1429" s="33"/>
      <c r="R1429" s="33"/>
      <c r="S1429" s="33"/>
      <c r="T1429" s="33"/>
      <c r="U1429" s="33"/>
      <c r="V1429" s="33"/>
      <c r="X1429" s="34"/>
      <c r="Y1429" s="33"/>
      <c r="Z1429" s="33"/>
      <c r="AA1429" s="33"/>
      <c r="AB1429" s="33"/>
      <c r="AC1429" s="35"/>
      <c r="AD1429" s="33"/>
      <c r="AE1429" s="33"/>
      <c r="AF1429" s="33"/>
      <c r="AG1429" s="33"/>
      <c r="AH1429" s="33"/>
      <c r="AI1429" s="33"/>
      <c r="AJ1429" s="36"/>
      <c r="AK1429" s="10">
        <v>6</v>
      </c>
      <c r="AL1429" s="11">
        <v>8</v>
      </c>
      <c r="AM1429" s="11">
        <v>10</v>
      </c>
      <c r="AN1429" s="11">
        <v>6</v>
      </c>
      <c r="AO1429" s="11">
        <v>15</v>
      </c>
      <c r="AP1429" s="11">
        <v>16</v>
      </c>
      <c r="AQ1429" s="11">
        <v>30</v>
      </c>
      <c r="AR1429" s="11">
        <v>30</v>
      </c>
      <c r="AS1429" s="11">
        <v>43</v>
      </c>
      <c r="AT1429" s="11">
        <v>36</v>
      </c>
      <c r="AU1429" s="11">
        <v>42</v>
      </c>
      <c r="AV1429" s="11">
        <v>36</v>
      </c>
      <c r="AW1429" s="12">
        <v>30</v>
      </c>
      <c r="AX1429" s="13">
        <v>40</v>
      </c>
      <c r="AY1429" s="13">
        <v>52</v>
      </c>
      <c r="AZ1429" s="13">
        <v>48</v>
      </c>
      <c r="BA1429" s="13">
        <v>63</v>
      </c>
      <c r="BB1429" s="14">
        <v>60</v>
      </c>
      <c r="BC1429" s="19">
        <f t="shared" si="109"/>
        <v>52</v>
      </c>
      <c r="BD1429" s="55">
        <f t="shared" si="112"/>
        <v>1.0025982461838259</v>
      </c>
      <c r="BE1429" s="19">
        <f t="shared" si="113"/>
        <v>0.82867814225397851</v>
      </c>
      <c r="BF1429" s="19">
        <f t="shared" si="110"/>
        <v>0.93221175706398185</v>
      </c>
      <c r="BG1429" s="19">
        <f t="shared" si="111"/>
        <v>1.023059434881455</v>
      </c>
    </row>
    <row r="1430" spans="1:59">
      <c r="A1430" s="24">
        <v>1429</v>
      </c>
      <c r="B1430" s="31">
        <v>2012144</v>
      </c>
      <c r="C1430" s="32" t="s">
        <v>1428</v>
      </c>
      <c r="D1430" s="21">
        <v>3</v>
      </c>
      <c r="E1430" s="22">
        <v>10</v>
      </c>
      <c r="F1430" s="22">
        <v>12</v>
      </c>
      <c r="G1430" s="22">
        <v>13</v>
      </c>
      <c r="H1430" s="22">
        <v>27</v>
      </c>
      <c r="I1430" s="22">
        <v>30</v>
      </c>
      <c r="J1430" s="23">
        <v>4</v>
      </c>
      <c r="Q1430" s="33"/>
      <c r="R1430" s="33"/>
      <c r="S1430" s="33"/>
      <c r="T1430" s="33"/>
      <c r="U1430" s="33"/>
      <c r="V1430" s="33"/>
      <c r="X1430" s="34"/>
      <c r="Y1430" s="33"/>
      <c r="Z1430" s="33"/>
      <c r="AA1430" s="33"/>
      <c r="AB1430" s="33"/>
      <c r="AC1430" s="35"/>
      <c r="AD1430" s="33"/>
      <c r="AE1430" s="33"/>
      <c r="AF1430" s="33"/>
      <c r="AG1430" s="33"/>
      <c r="AH1430" s="33"/>
      <c r="AI1430" s="33"/>
      <c r="AJ1430" s="36"/>
      <c r="AK1430" s="10">
        <v>2</v>
      </c>
      <c r="AL1430" s="11">
        <v>11</v>
      </c>
      <c r="AM1430" s="11">
        <v>10</v>
      </c>
      <c r="AN1430" s="11">
        <v>11</v>
      </c>
      <c r="AO1430" s="11">
        <v>25</v>
      </c>
      <c r="AP1430" s="11">
        <v>23</v>
      </c>
      <c r="AQ1430" s="11">
        <v>14</v>
      </c>
      <c r="AR1430" s="11">
        <v>15</v>
      </c>
      <c r="AS1430" s="11">
        <v>29</v>
      </c>
      <c r="AT1430" s="11">
        <v>23</v>
      </c>
      <c r="AU1430" s="11">
        <v>30</v>
      </c>
      <c r="AV1430" s="11">
        <v>53</v>
      </c>
      <c r="AW1430" s="12">
        <v>50</v>
      </c>
      <c r="AX1430" s="13">
        <v>63</v>
      </c>
      <c r="AY1430" s="13">
        <v>61</v>
      </c>
      <c r="AZ1430" s="13">
        <v>59</v>
      </c>
      <c r="BA1430" s="13">
        <v>57</v>
      </c>
      <c r="BB1430" s="14">
        <v>55</v>
      </c>
      <c r="BC1430" s="19">
        <f t="shared" ref="BC1430:BC1493" si="114">IF($B1430="","",MOD($D1430,$BC$1)+MOD($E1430,$BC$1)+MOD($F1430,$BC$1)+MOD($G1430,$BC$1)+MOD($H1430,$BC$1)+MOD($I1430,$BC$1))</f>
        <v>61</v>
      </c>
      <c r="BD1430" s="55">
        <f t="shared" si="112"/>
        <v>1.0639818122767133</v>
      </c>
      <c r="BE1430" s="19">
        <f t="shared" si="113"/>
        <v>0.87369275738876262</v>
      </c>
      <c r="BF1430" s="19">
        <f t="shared" si="110"/>
        <v>0.93875933744722317</v>
      </c>
      <c r="BG1430" s="19">
        <f t="shared" si="111"/>
        <v>1.0206040922377395</v>
      </c>
    </row>
    <row r="1431" spans="1:59">
      <c r="A1431" s="24">
        <v>1430</v>
      </c>
      <c r="B1431" s="31">
        <v>2012145</v>
      </c>
      <c r="C1431" s="32" t="s">
        <v>1429</v>
      </c>
      <c r="D1431" s="21">
        <v>5</v>
      </c>
      <c r="E1431" s="22">
        <v>20</v>
      </c>
      <c r="F1431" s="22">
        <v>26</v>
      </c>
      <c r="G1431" s="22">
        <v>27</v>
      </c>
      <c r="H1431" s="22">
        <v>28</v>
      </c>
      <c r="I1431" s="22">
        <v>33</v>
      </c>
      <c r="J1431" s="23">
        <v>3</v>
      </c>
      <c r="Q1431" s="33"/>
      <c r="R1431" s="33"/>
      <c r="S1431" s="33"/>
      <c r="T1431" s="33"/>
      <c r="U1431" s="33"/>
      <c r="V1431" s="33"/>
      <c r="X1431" s="34"/>
      <c r="Y1431" s="33"/>
      <c r="Z1431" s="33"/>
      <c r="AA1431" s="33"/>
      <c r="AB1431" s="33"/>
      <c r="AC1431" s="35"/>
      <c r="AD1431" s="33"/>
      <c r="AE1431" s="33"/>
      <c r="AF1431" s="33"/>
      <c r="AG1431" s="33"/>
      <c r="AH1431" s="33"/>
      <c r="AI1431" s="33"/>
      <c r="AJ1431" s="36"/>
      <c r="AK1431" s="10">
        <v>7</v>
      </c>
      <c r="AL1431" s="11">
        <v>7</v>
      </c>
      <c r="AM1431" s="11">
        <v>9</v>
      </c>
      <c r="AN1431" s="11">
        <v>19</v>
      </c>
      <c r="AO1431" s="11">
        <v>27</v>
      </c>
      <c r="AP1431" s="11">
        <v>19</v>
      </c>
      <c r="AQ1431" s="11">
        <v>22</v>
      </c>
      <c r="AR1431" s="11">
        <v>29</v>
      </c>
      <c r="AS1431" s="11">
        <v>29</v>
      </c>
      <c r="AT1431" s="11">
        <v>31</v>
      </c>
      <c r="AU1431" s="11">
        <v>22</v>
      </c>
      <c r="AV1431" s="11">
        <v>41</v>
      </c>
      <c r="AW1431" s="12">
        <v>49</v>
      </c>
      <c r="AX1431" s="13">
        <v>43</v>
      </c>
      <c r="AY1431" s="13">
        <v>54</v>
      </c>
      <c r="AZ1431" s="13">
        <v>49</v>
      </c>
      <c r="BA1431" s="13">
        <v>44</v>
      </c>
      <c r="BB1431" s="14">
        <v>39</v>
      </c>
      <c r="BC1431" s="19">
        <f t="shared" si="114"/>
        <v>54</v>
      </c>
      <c r="BD1431" s="55">
        <f t="shared" si="112"/>
        <v>1.0066904839233517</v>
      </c>
      <c r="BE1431" s="19">
        <f t="shared" si="113"/>
        <v>0.91666125365378359</v>
      </c>
      <c r="BF1431" s="19">
        <f t="shared" si="110"/>
        <v>0.95185449821370582</v>
      </c>
      <c r="BG1431" s="19">
        <f t="shared" si="111"/>
        <v>1.0210133160116921</v>
      </c>
    </row>
    <row r="1432" spans="1:59">
      <c r="A1432" s="24">
        <v>1431</v>
      </c>
      <c r="B1432" s="31">
        <v>2012146</v>
      </c>
      <c r="C1432" s="32" t="s">
        <v>1430</v>
      </c>
      <c r="D1432" s="21">
        <v>1</v>
      </c>
      <c r="E1432" s="22">
        <v>5</v>
      </c>
      <c r="F1432" s="22">
        <v>7</v>
      </c>
      <c r="G1432" s="22">
        <v>13</v>
      </c>
      <c r="H1432" s="22">
        <v>29</v>
      </c>
      <c r="I1432" s="22">
        <v>32</v>
      </c>
      <c r="J1432" s="23">
        <v>13</v>
      </c>
      <c r="Q1432" s="33"/>
      <c r="R1432" s="33"/>
      <c r="S1432" s="33"/>
      <c r="T1432" s="33"/>
      <c r="U1432" s="33"/>
      <c r="V1432" s="33"/>
      <c r="X1432" s="34"/>
      <c r="Y1432" s="33"/>
      <c r="Z1432" s="33"/>
      <c r="AA1432" s="33"/>
      <c r="AB1432" s="33"/>
      <c r="AC1432" s="35"/>
      <c r="AD1432" s="33"/>
      <c r="AE1432" s="33"/>
      <c r="AF1432" s="33"/>
      <c r="AG1432" s="33"/>
      <c r="AH1432" s="33"/>
      <c r="AI1432" s="33"/>
      <c r="AJ1432" s="36"/>
      <c r="AK1432" s="10">
        <v>9</v>
      </c>
      <c r="AL1432" s="11">
        <v>7</v>
      </c>
      <c r="AM1432" s="11">
        <v>12</v>
      </c>
      <c r="AN1432" s="11">
        <v>15</v>
      </c>
      <c r="AO1432" s="11">
        <v>17</v>
      </c>
      <c r="AP1432" s="11">
        <v>23</v>
      </c>
      <c r="AQ1432" s="11">
        <v>24</v>
      </c>
      <c r="AR1432" s="11">
        <v>27</v>
      </c>
      <c r="AS1432" s="11">
        <v>32</v>
      </c>
      <c r="AT1432" s="11">
        <v>27</v>
      </c>
      <c r="AU1432" s="11">
        <v>22</v>
      </c>
      <c r="AV1432" s="11">
        <v>31</v>
      </c>
      <c r="AW1432" s="12">
        <v>42</v>
      </c>
      <c r="AX1432" s="13">
        <v>39</v>
      </c>
      <c r="AY1432" s="13">
        <v>53</v>
      </c>
      <c r="AZ1432" s="13">
        <v>51</v>
      </c>
      <c r="BA1432" s="13">
        <v>49</v>
      </c>
      <c r="BB1432" s="14">
        <v>47</v>
      </c>
      <c r="BC1432" s="19">
        <f t="shared" si="114"/>
        <v>53</v>
      </c>
      <c r="BD1432" s="55">
        <f t="shared" si="112"/>
        <v>1.0967197141929197</v>
      </c>
      <c r="BE1432" s="19">
        <f t="shared" si="113"/>
        <v>0.95962974991880479</v>
      </c>
      <c r="BF1432" s="19">
        <f t="shared" si="110"/>
        <v>0.96904189671971419</v>
      </c>
      <c r="BG1432" s="19">
        <f t="shared" si="111"/>
        <v>1.0156934069503085</v>
      </c>
    </row>
    <row r="1433" spans="1:59">
      <c r="A1433" s="24">
        <v>1432</v>
      </c>
      <c r="B1433" s="31">
        <v>2012147</v>
      </c>
      <c r="C1433" s="32" t="s">
        <v>1431</v>
      </c>
      <c r="D1433" s="21">
        <v>2</v>
      </c>
      <c r="E1433" s="22">
        <v>12</v>
      </c>
      <c r="F1433" s="22">
        <v>15</v>
      </c>
      <c r="G1433" s="22">
        <v>23</v>
      </c>
      <c r="H1433" s="22">
        <v>24</v>
      </c>
      <c r="I1433" s="22">
        <v>32</v>
      </c>
      <c r="J1433" s="23">
        <v>9</v>
      </c>
      <c r="Q1433" s="33"/>
      <c r="R1433" s="33"/>
      <c r="S1433" s="33"/>
      <c r="T1433" s="33"/>
      <c r="U1433" s="33"/>
      <c r="V1433" s="33"/>
      <c r="X1433" s="34"/>
      <c r="Y1433" s="33"/>
      <c r="Z1433" s="33"/>
      <c r="AA1433" s="33"/>
      <c r="AB1433" s="33"/>
      <c r="AC1433" s="35"/>
      <c r="AD1433" s="33"/>
      <c r="AE1433" s="33"/>
      <c r="AF1433" s="33"/>
      <c r="AG1433" s="33"/>
      <c r="AH1433" s="33"/>
      <c r="AI1433" s="33"/>
      <c r="AJ1433" s="36"/>
      <c r="AK1433" s="10">
        <v>6</v>
      </c>
      <c r="AL1433" s="11">
        <v>8</v>
      </c>
      <c r="AM1433" s="11">
        <v>13</v>
      </c>
      <c r="AN1433" s="11">
        <v>12</v>
      </c>
      <c r="AO1433" s="11">
        <v>17</v>
      </c>
      <c r="AP1433" s="11">
        <v>20</v>
      </c>
      <c r="AQ1433" s="11">
        <v>27</v>
      </c>
      <c r="AR1433" s="11">
        <v>18</v>
      </c>
      <c r="AS1433" s="11">
        <v>20</v>
      </c>
      <c r="AT1433" s="11">
        <v>24</v>
      </c>
      <c r="AU1433" s="11">
        <v>43</v>
      </c>
      <c r="AV1433" s="11">
        <v>38</v>
      </c>
      <c r="AW1433" s="12">
        <v>33</v>
      </c>
      <c r="AX1433" s="13">
        <v>44</v>
      </c>
      <c r="AY1433" s="13">
        <v>57</v>
      </c>
      <c r="AZ1433" s="13">
        <v>54</v>
      </c>
      <c r="BA1433" s="13">
        <v>51</v>
      </c>
      <c r="BB1433" s="14">
        <v>48</v>
      </c>
      <c r="BC1433" s="19">
        <f t="shared" si="114"/>
        <v>57</v>
      </c>
      <c r="BD1433" s="55">
        <f t="shared" si="112"/>
        <v>1.1335498538486521</v>
      </c>
      <c r="BE1433" s="19">
        <f t="shared" si="113"/>
        <v>1.023059434881455</v>
      </c>
      <c r="BF1433" s="19">
        <f t="shared" si="110"/>
        <v>0.97067879181552441</v>
      </c>
      <c r="BG1433" s="19">
        <f t="shared" si="111"/>
        <v>1.0197856446898343</v>
      </c>
    </row>
    <row r="1434" spans="1:59">
      <c r="A1434" s="24">
        <v>1433</v>
      </c>
      <c r="B1434" s="31">
        <v>2012148</v>
      </c>
      <c r="C1434" s="32" t="s">
        <v>1432</v>
      </c>
      <c r="D1434" s="21">
        <v>3</v>
      </c>
      <c r="E1434" s="22">
        <v>6</v>
      </c>
      <c r="F1434" s="22">
        <v>11</v>
      </c>
      <c r="G1434" s="22">
        <v>17</v>
      </c>
      <c r="H1434" s="22">
        <v>21</v>
      </c>
      <c r="I1434" s="22">
        <v>31</v>
      </c>
      <c r="J1434" s="23">
        <v>7</v>
      </c>
      <c r="Q1434" s="33"/>
      <c r="R1434" s="33"/>
      <c r="S1434" s="33"/>
      <c r="T1434" s="33"/>
      <c r="U1434" s="33"/>
      <c r="V1434" s="33"/>
      <c r="X1434" s="34"/>
      <c r="Y1434" s="33"/>
      <c r="Z1434" s="33"/>
      <c r="AA1434" s="33"/>
      <c r="AB1434" s="33"/>
      <c r="AC1434" s="35"/>
      <c r="AD1434" s="33"/>
      <c r="AE1434" s="33"/>
      <c r="AF1434" s="33"/>
      <c r="AG1434" s="33"/>
      <c r="AH1434" s="33"/>
      <c r="AI1434" s="33"/>
      <c r="AJ1434" s="36"/>
      <c r="AK1434" s="10">
        <v>5</v>
      </c>
      <c r="AL1434" s="11">
        <v>13</v>
      </c>
      <c r="AM1434" s="11">
        <v>9</v>
      </c>
      <c r="AN1434" s="11">
        <v>17</v>
      </c>
      <c r="AO1434" s="11">
        <v>19</v>
      </c>
      <c r="AP1434" s="11">
        <v>25</v>
      </c>
      <c r="AQ1434" s="11">
        <v>26</v>
      </c>
      <c r="AR1434" s="11">
        <v>19</v>
      </c>
      <c r="AS1434" s="11">
        <v>34</v>
      </c>
      <c r="AT1434" s="11">
        <v>41</v>
      </c>
      <c r="AU1434" s="11">
        <v>37</v>
      </c>
      <c r="AV1434" s="11">
        <v>33</v>
      </c>
      <c r="AW1434" s="12">
        <v>29</v>
      </c>
      <c r="AX1434" s="13">
        <v>41</v>
      </c>
      <c r="AY1434" s="13">
        <v>38</v>
      </c>
      <c r="AZ1434" s="13">
        <v>53</v>
      </c>
      <c r="BA1434" s="13">
        <v>51</v>
      </c>
      <c r="BB1434" s="14">
        <v>49</v>
      </c>
      <c r="BC1434" s="19">
        <f t="shared" si="114"/>
        <v>38</v>
      </c>
      <c r="BD1434" s="55">
        <f t="shared" si="112"/>
        <v>1.0762585254952908</v>
      </c>
      <c r="BE1434" s="19">
        <f t="shared" si="113"/>
        <v>1.0394283858395583</v>
      </c>
      <c r="BF1434" s="19">
        <f t="shared" si="110"/>
        <v>0.9453069178304645</v>
      </c>
      <c r="BG1434" s="19">
        <f t="shared" si="111"/>
        <v>1.0144657356284508</v>
      </c>
    </row>
    <row r="1435" spans="1:59">
      <c r="A1435" s="24">
        <v>1434</v>
      </c>
      <c r="B1435" s="31">
        <v>2012149</v>
      </c>
      <c r="C1435" s="32" t="s">
        <v>1433</v>
      </c>
      <c r="D1435" s="21">
        <v>1</v>
      </c>
      <c r="E1435" s="22">
        <v>5</v>
      </c>
      <c r="F1435" s="22">
        <v>13</v>
      </c>
      <c r="G1435" s="22">
        <v>25</v>
      </c>
      <c r="H1435" s="22">
        <v>26</v>
      </c>
      <c r="I1435" s="22">
        <v>32</v>
      </c>
      <c r="J1435" s="23">
        <v>13</v>
      </c>
      <c r="Q1435" s="33"/>
      <c r="R1435" s="33"/>
      <c r="S1435" s="33"/>
      <c r="T1435" s="33"/>
      <c r="U1435" s="33"/>
      <c r="V1435" s="33"/>
      <c r="X1435" s="34"/>
      <c r="Y1435" s="33"/>
      <c r="Z1435" s="33"/>
      <c r="AA1435" s="33"/>
      <c r="AB1435" s="33"/>
      <c r="AC1435" s="35"/>
      <c r="AD1435" s="33"/>
      <c r="AE1435" s="33"/>
      <c r="AF1435" s="33"/>
      <c r="AG1435" s="33"/>
      <c r="AH1435" s="33"/>
      <c r="AI1435" s="33"/>
      <c r="AJ1435" s="36"/>
      <c r="AK1435" s="10">
        <v>9</v>
      </c>
      <c r="AL1435" s="11">
        <v>6</v>
      </c>
      <c r="AM1435" s="11">
        <v>7</v>
      </c>
      <c r="AN1435" s="11">
        <v>12</v>
      </c>
      <c r="AO1435" s="11">
        <v>25</v>
      </c>
      <c r="AP1435" s="11">
        <v>14</v>
      </c>
      <c r="AQ1435" s="11">
        <v>30</v>
      </c>
      <c r="AR1435" s="11">
        <v>22</v>
      </c>
      <c r="AS1435" s="11">
        <v>25</v>
      </c>
      <c r="AT1435" s="11">
        <v>18</v>
      </c>
      <c r="AU1435" s="11">
        <v>24</v>
      </c>
      <c r="AV1435" s="11">
        <v>46</v>
      </c>
      <c r="AW1435" s="12">
        <v>42</v>
      </c>
      <c r="AX1435" s="13">
        <v>38</v>
      </c>
      <c r="AY1435" s="13">
        <v>51</v>
      </c>
      <c r="AZ1435" s="13">
        <v>48</v>
      </c>
      <c r="BA1435" s="13">
        <v>45</v>
      </c>
      <c r="BB1435" s="14">
        <v>42</v>
      </c>
      <c r="BC1435" s="19">
        <f t="shared" si="114"/>
        <v>51</v>
      </c>
      <c r="BD1435" s="55">
        <f t="shared" si="112"/>
        <v>1.0353361481000325</v>
      </c>
      <c r="BE1435" s="19">
        <f t="shared" si="113"/>
        <v>1.0496589801883727</v>
      </c>
      <c r="BF1435" s="19">
        <f t="shared" ref="BF1435:BF1498" si="115">IF($B1435="","",SUM($BC1411:$BC1435)/25/$BM$3)</f>
        <v>0.9453069178304645</v>
      </c>
      <c r="BG1435" s="19">
        <f t="shared" si="111"/>
        <v>1.0087366027931146</v>
      </c>
    </row>
    <row r="1436" spans="1:59">
      <c r="A1436" s="24">
        <v>1435</v>
      </c>
      <c r="B1436" s="31">
        <v>2012150</v>
      </c>
      <c r="C1436" s="32" t="s">
        <v>1434</v>
      </c>
      <c r="D1436" s="21">
        <v>9</v>
      </c>
      <c r="E1436" s="22">
        <v>11</v>
      </c>
      <c r="F1436" s="22">
        <v>17</v>
      </c>
      <c r="G1436" s="22">
        <v>23</v>
      </c>
      <c r="H1436" s="22">
        <v>24</v>
      </c>
      <c r="I1436" s="22">
        <v>26</v>
      </c>
      <c r="J1436" s="23">
        <v>7</v>
      </c>
      <c r="Q1436" s="33"/>
      <c r="R1436" s="33"/>
      <c r="S1436" s="33"/>
      <c r="T1436" s="33"/>
      <c r="U1436" s="33"/>
      <c r="V1436" s="33"/>
      <c r="X1436" s="34"/>
      <c r="Y1436" s="33"/>
      <c r="Z1436" s="33"/>
      <c r="AA1436" s="33"/>
      <c r="AB1436" s="33"/>
      <c r="AC1436" s="35"/>
      <c r="AD1436" s="33"/>
      <c r="AE1436" s="33"/>
      <c r="AF1436" s="33"/>
      <c r="AG1436" s="33"/>
      <c r="AH1436" s="33"/>
      <c r="AI1436" s="33"/>
      <c r="AJ1436" s="36"/>
      <c r="AK1436" s="10">
        <v>8</v>
      </c>
      <c r="AL1436" s="11">
        <v>10</v>
      </c>
      <c r="AM1436" s="11">
        <v>15</v>
      </c>
      <c r="AN1436" s="11">
        <v>20</v>
      </c>
      <c r="AO1436" s="11">
        <v>19</v>
      </c>
      <c r="AP1436" s="11">
        <v>14</v>
      </c>
      <c r="AQ1436" s="11">
        <v>29</v>
      </c>
      <c r="AR1436" s="11">
        <v>30</v>
      </c>
      <c r="AS1436" s="11">
        <v>22</v>
      </c>
      <c r="AT1436" s="11">
        <v>38</v>
      </c>
      <c r="AU1436" s="11">
        <v>45</v>
      </c>
      <c r="AV1436" s="11">
        <v>54</v>
      </c>
      <c r="AW1436" s="12">
        <v>50</v>
      </c>
      <c r="AX1436" s="13">
        <v>46</v>
      </c>
      <c r="AY1436" s="13">
        <v>42</v>
      </c>
      <c r="AZ1436" s="13">
        <v>56</v>
      </c>
      <c r="BA1436" s="13">
        <v>53</v>
      </c>
      <c r="BB1436" s="14">
        <v>50</v>
      </c>
      <c r="BC1436" s="19">
        <f t="shared" si="114"/>
        <v>42</v>
      </c>
      <c r="BD1436" s="55">
        <f t="shared" si="112"/>
        <v>0.98622929522572267</v>
      </c>
      <c r="BE1436" s="19">
        <f t="shared" si="113"/>
        <v>0.99645988957453724</v>
      </c>
      <c r="BF1436" s="19">
        <f t="shared" si="115"/>
        <v>0.92239038648911975</v>
      </c>
      <c r="BG1436" s="19">
        <f t="shared" si="111"/>
        <v>1.0046443650535888</v>
      </c>
    </row>
    <row r="1437" spans="1:59">
      <c r="A1437" s="24">
        <v>1436</v>
      </c>
      <c r="B1437" s="31">
        <v>2012151</v>
      </c>
      <c r="C1437" s="32" t="s">
        <v>1435</v>
      </c>
      <c r="D1437" s="21">
        <v>5</v>
      </c>
      <c r="E1437" s="22">
        <v>14</v>
      </c>
      <c r="F1437" s="22">
        <v>24</v>
      </c>
      <c r="G1437" s="22">
        <v>25</v>
      </c>
      <c r="H1437" s="22">
        <v>26</v>
      </c>
      <c r="I1437" s="22">
        <v>32</v>
      </c>
      <c r="J1437" s="23">
        <v>1</v>
      </c>
      <c r="Q1437" s="33"/>
      <c r="R1437" s="33"/>
      <c r="S1437" s="33"/>
      <c r="T1437" s="33"/>
      <c r="U1437" s="33"/>
      <c r="V1437" s="33"/>
      <c r="X1437" s="34"/>
      <c r="Y1437" s="33"/>
      <c r="Z1437" s="33"/>
      <c r="AA1437" s="33"/>
      <c r="AB1437" s="33"/>
      <c r="AC1437" s="35"/>
      <c r="AD1437" s="33"/>
      <c r="AE1437" s="33"/>
      <c r="AF1437" s="33"/>
      <c r="AG1437" s="33"/>
      <c r="AH1437" s="33"/>
      <c r="AI1437" s="33"/>
      <c r="AJ1437" s="36"/>
      <c r="AK1437" s="10">
        <v>9</v>
      </c>
      <c r="AL1437" s="11">
        <v>6</v>
      </c>
      <c r="AM1437" s="11">
        <v>11</v>
      </c>
      <c r="AN1437" s="11">
        <v>12</v>
      </c>
      <c r="AO1437" s="11">
        <v>21</v>
      </c>
      <c r="AP1437" s="11">
        <v>14</v>
      </c>
      <c r="AQ1437" s="11">
        <v>36</v>
      </c>
      <c r="AR1437" s="11">
        <v>26</v>
      </c>
      <c r="AS1437" s="11">
        <v>27</v>
      </c>
      <c r="AT1437" s="11">
        <v>18</v>
      </c>
      <c r="AU1437" s="11">
        <v>35</v>
      </c>
      <c r="AV1437" s="11">
        <v>42</v>
      </c>
      <c r="AW1437" s="12">
        <v>51</v>
      </c>
      <c r="AX1437" s="13">
        <v>46</v>
      </c>
      <c r="AY1437" s="13">
        <v>58</v>
      </c>
      <c r="AZ1437" s="13">
        <v>54</v>
      </c>
      <c r="BA1437" s="13">
        <v>50</v>
      </c>
      <c r="BB1437" s="14">
        <v>46</v>
      </c>
      <c r="BC1437" s="19">
        <f t="shared" si="114"/>
        <v>58</v>
      </c>
      <c r="BD1437" s="55">
        <f t="shared" si="112"/>
        <v>1.0066904839233517</v>
      </c>
      <c r="BE1437" s="19">
        <f t="shared" si="113"/>
        <v>1.0517050990581358</v>
      </c>
      <c r="BF1437" s="19">
        <f t="shared" si="115"/>
        <v>0.93057486196817141</v>
      </c>
      <c r="BG1437" s="19">
        <f t="shared" si="111"/>
        <v>1.0116011692107827</v>
      </c>
    </row>
    <row r="1438" spans="1:59">
      <c r="A1438" s="24">
        <v>1437</v>
      </c>
      <c r="B1438" s="31">
        <v>2012152</v>
      </c>
      <c r="C1438" s="32" t="s">
        <v>1436</v>
      </c>
      <c r="D1438" s="21">
        <v>10</v>
      </c>
      <c r="E1438" s="22">
        <v>12</v>
      </c>
      <c r="F1438" s="22">
        <v>18</v>
      </c>
      <c r="G1438" s="22">
        <v>22</v>
      </c>
      <c r="H1438" s="22">
        <v>28</v>
      </c>
      <c r="I1438" s="22">
        <v>29</v>
      </c>
      <c r="J1438" s="23">
        <v>7</v>
      </c>
      <c r="Q1438" s="33"/>
      <c r="R1438" s="33"/>
      <c r="S1438" s="33"/>
      <c r="T1438" s="33"/>
      <c r="U1438" s="33"/>
      <c r="V1438" s="33"/>
      <c r="X1438" s="34"/>
      <c r="Y1438" s="33"/>
      <c r="Z1438" s="33"/>
      <c r="AA1438" s="33"/>
      <c r="AB1438" s="33"/>
      <c r="AC1438" s="35"/>
      <c r="AD1438" s="33"/>
      <c r="AE1438" s="33"/>
      <c r="AF1438" s="33"/>
      <c r="AG1438" s="33"/>
      <c r="AH1438" s="33"/>
      <c r="AI1438" s="33"/>
      <c r="AJ1438" s="36"/>
      <c r="AK1438" s="10">
        <v>5</v>
      </c>
      <c r="AL1438" s="11">
        <v>7</v>
      </c>
      <c r="AM1438" s="11">
        <v>14</v>
      </c>
      <c r="AN1438" s="11">
        <v>17</v>
      </c>
      <c r="AO1438" s="11">
        <v>14</v>
      </c>
      <c r="AP1438" s="11">
        <v>23</v>
      </c>
      <c r="AQ1438" s="11">
        <v>11</v>
      </c>
      <c r="AR1438" s="11">
        <v>29</v>
      </c>
      <c r="AS1438" s="11">
        <v>31</v>
      </c>
      <c r="AT1438" s="11">
        <v>35</v>
      </c>
      <c r="AU1438" s="11">
        <v>41</v>
      </c>
      <c r="AV1438" s="11">
        <v>35</v>
      </c>
      <c r="AW1438" s="12">
        <v>59</v>
      </c>
      <c r="AX1438" s="13">
        <v>55</v>
      </c>
      <c r="AY1438" s="13">
        <v>51</v>
      </c>
      <c r="AZ1438" s="13">
        <v>47</v>
      </c>
      <c r="BA1438" s="13">
        <v>62</v>
      </c>
      <c r="BB1438" s="14">
        <v>59</v>
      </c>
      <c r="BC1438" s="19">
        <f t="shared" si="114"/>
        <v>51</v>
      </c>
      <c r="BD1438" s="55">
        <f t="shared" si="112"/>
        <v>0.98213705748619684</v>
      </c>
      <c r="BE1438" s="19">
        <f t="shared" si="113"/>
        <v>1.0578434556674245</v>
      </c>
      <c r="BF1438" s="19">
        <f t="shared" si="115"/>
        <v>0.93221175706398185</v>
      </c>
      <c r="BG1438" s="19">
        <f t="shared" si="111"/>
        <v>1.0050535888275414</v>
      </c>
    </row>
    <row r="1439" spans="1:59">
      <c r="A1439" s="24">
        <v>1438</v>
      </c>
      <c r="B1439" s="31">
        <v>2012153</v>
      </c>
      <c r="C1439" s="32" t="s">
        <v>1437</v>
      </c>
      <c r="D1439" s="21">
        <v>4</v>
      </c>
      <c r="E1439" s="22">
        <v>5</v>
      </c>
      <c r="F1439" s="22">
        <v>11</v>
      </c>
      <c r="G1439" s="22">
        <v>21</v>
      </c>
      <c r="H1439" s="22">
        <v>27</v>
      </c>
      <c r="I1439" s="22">
        <v>28</v>
      </c>
      <c r="J1439" s="23">
        <v>10</v>
      </c>
      <c r="Q1439" s="33"/>
      <c r="R1439" s="33"/>
      <c r="S1439" s="33"/>
      <c r="T1439" s="33"/>
      <c r="U1439" s="33"/>
      <c r="V1439" s="33"/>
      <c r="X1439" s="34"/>
      <c r="Y1439" s="33"/>
      <c r="Z1439" s="33"/>
      <c r="AA1439" s="33"/>
      <c r="AB1439" s="33"/>
      <c r="AC1439" s="35"/>
      <c r="AD1439" s="33"/>
      <c r="AE1439" s="33"/>
      <c r="AF1439" s="33"/>
      <c r="AG1439" s="33"/>
      <c r="AH1439" s="33"/>
      <c r="AI1439" s="33"/>
      <c r="AJ1439" s="36"/>
      <c r="AK1439" s="10">
        <v>6</v>
      </c>
      <c r="AL1439" s="11">
        <v>8</v>
      </c>
      <c r="AM1439" s="11">
        <v>11</v>
      </c>
      <c r="AN1439" s="11">
        <v>24</v>
      </c>
      <c r="AO1439" s="11">
        <v>19</v>
      </c>
      <c r="AP1439" s="11">
        <v>24</v>
      </c>
      <c r="AQ1439" s="11">
        <v>15</v>
      </c>
      <c r="AR1439" s="11">
        <v>26</v>
      </c>
      <c r="AS1439" s="11">
        <v>30</v>
      </c>
      <c r="AT1439" s="11">
        <v>36</v>
      </c>
      <c r="AU1439" s="11">
        <v>31</v>
      </c>
      <c r="AV1439" s="11">
        <v>40</v>
      </c>
      <c r="AW1439" s="12">
        <v>51</v>
      </c>
      <c r="AX1439" s="13">
        <v>48</v>
      </c>
      <c r="AY1439" s="13">
        <v>45</v>
      </c>
      <c r="AZ1439" s="13">
        <v>42</v>
      </c>
      <c r="BA1439" s="13">
        <v>39</v>
      </c>
      <c r="BB1439" s="14">
        <v>36</v>
      </c>
      <c r="BC1439" s="19">
        <f t="shared" si="114"/>
        <v>45</v>
      </c>
      <c r="BD1439" s="55">
        <f t="shared" si="112"/>
        <v>1.0107827216628775</v>
      </c>
      <c r="BE1439" s="19">
        <f t="shared" si="113"/>
        <v>1.0435206235790842</v>
      </c>
      <c r="BF1439" s="19">
        <f t="shared" si="115"/>
        <v>0.91584280610587854</v>
      </c>
      <c r="BG1439" s="19">
        <f t="shared" si="111"/>
        <v>0.99523221825267949</v>
      </c>
    </row>
    <row r="1440" spans="1:59">
      <c r="A1440" s="24">
        <v>1439</v>
      </c>
      <c r="B1440" s="31">
        <v>2012154</v>
      </c>
      <c r="C1440" s="32" t="s">
        <v>1438</v>
      </c>
      <c r="D1440" s="21">
        <v>5</v>
      </c>
      <c r="E1440" s="22">
        <v>7</v>
      </c>
      <c r="F1440" s="22">
        <v>12</v>
      </c>
      <c r="G1440" s="22">
        <v>16</v>
      </c>
      <c r="H1440" s="22">
        <v>28</v>
      </c>
      <c r="I1440" s="22">
        <v>32</v>
      </c>
      <c r="J1440" s="23">
        <v>4</v>
      </c>
      <c r="Q1440" s="33"/>
      <c r="R1440" s="33"/>
      <c r="S1440" s="33"/>
      <c r="T1440" s="33"/>
      <c r="U1440" s="33"/>
      <c r="V1440" s="33"/>
      <c r="X1440" s="34"/>
      <c r="Y1440" s="33"/>
      <c r="Z1440" s="33"/>
      <c r="AA1440" s="33"/>
      <c r="AB1440" s="33"/>
      <c r="AC1440" s="35"/>
      <c r="AD1440" s="33"/>
      <c r="AE1440" s="33"/>
      <c r="AF1440" s="33"/>
      <c r="AG1440" s="33"/>
      <c r="AH1440" s="33"/>
      <c r="AI1440" s="33"/>
      <c r="AJ1440" s="36"/>
      <c r="AK1440" s="10">
        <v>7</v>
      </c>
      <c r="AL1440" s="11">
        <v>4</v>
      </c>
      <c r="AM1440" s="11">
        <v>10</v>
      </c>
      <c r="AN1440" s="11">
        <v>16</v>
      </c>
      <c r="AO1440" s="11">
        <v>16</v>
      </c>
      <c r="AP1440" s="11">
        <v>20</v>
      </c>
      <c r="AQ1440" s="11">
        <v>28</v>
      </c>
      <c r="AR1440" s="11">
        <v>30</v>
      </c>
      <c r="AS1440" s="11">
        <v>34</v>
      </c>
      <c r="AT1440" s="11">
        <v>28</v>
      </c>
      <c r="AU1440" s="11">
        <v>35</v>
      </c>
      <c r="AV1440" s="11">
        <v>30</v>
      </c>
      <c r="AW1440" s="12">
        <v>40</v>
      </c>
      <c r="AX1440" s="13">
        <v>36</v>
      </c>
      <c r="AY1440" s="13">
        <v>66</v>
      </c>
      <c r="AZ1440" s="13">
        <v>64</v>
      </c>
      <c r="BA1440" s="13">
        <v>62</v>
      </c>
      <c r="BB1440" s="14">
        <v>60</v>
      </c>
      <c r="BC1440" s="19">
        <f t="shared" si="114"/>
        <v>66</v>
      </c>
      <c r="BD1440" s="55">
        <f t="shared" si="112"/>
        <v>1.0721662877557647</v>
      </c>
      <c r="BE1440" s="19">
        <f t="shared" si="113"/>
        <v>1.0537512179278987</v>
      </c>
      <c r="BF1440" s="19">
        <f t="shared" si="115"/>
        <v>0.94285157518674889</v>
      </c>
      <c r="BG1440" s="19">
        <f t="shared" si="111"/>
        <v>1.0054628126014939</v>
      </c>
    </row>
    <row r="1441" spans="1:59">
      <c r="A1441" s="24">
        <v>1440</v>
      </c>
      <c r="B1441" s="31">
        <v>2013001</v>
      </c>
      <c r="C1441" s="32" t="s">
        <v>1439</v>
      </c>
      <c r="D1441" s="21">
        <v>6</v>
      </c>
      <c r="E1441" s="22">
        <v>8</v>
      </c>
      <c r="F1441" s="22">
        <v>14</v>
      </c>
      <c r="G1441" s="22">
        <v>15</v>
      </c>
      <c r="H1441" s="22">
        <v>24</v>
      </c>
      <c r="I1441" s="22">
        <v>25</v>
      </c>
      <c r="J1441" s="23">
        <v>6</v>
      </c>
      <c r="Q1441" s="33"/>
      <c r="R1441" s="33"/>
      <c r="S1441" s="33"/>
      <c r="T1441" s="33"/>
      <c r="U1441" s="33"/>
      <c r="V1441" s="33"/>
      <c r="X1441" s="34"/>
      <c r="Y1441" s="33"/>
      <c r="Z1441" s="33"/>
      <c r="AA1441" s="33"/>
      <c r="AB1441" s="33"/>
      <c r="AC1441" s="35"/>
      <c r="AD1441" s="33"/>
      <c r="AE1441" s="33"/>
      <c r="AF1441" s="33"/>
      <c r="AG1441" s="33"/>
      <c r="AH1441" s="33"/>
      <c r="AI1441" s="33"/>
      <c r="AJ1441" s="36"/>
      <c r="AK1441" s="10">
        <v>5</v>
      </c>
      <c r="AL1441" s="11">
        <v>8</v>
      </c>
      <c r="AM1441" s="11">
        <v>12</v>
      </c>
      <c r="AN1441" s="11">
        <v>8</v>
      </c>
      <c r="AO1441" s="11">
        <v>15</v>
      </c>
      <c r="AP1441" s="11">
        <v>20</v>
      </c>
      <c r="AQ1441" s="11">
        <v>38</v>
      </c>
      <c r="AR1441" s="11">
        <v>32</v>
      </c>
      <c r="AS1441" s="11">
        <v>26</v>
      </c>
      <c r="AT1441" s="11">
        <v>20</v>
      </c>
      <c r="AU1441" s="11">
        <v>40</v>
      </c>
      <c r="AV1441" s="11">
        <v>36</v>
      </c>
      <c r="AW1441" s="12">
        <v>47</v>
      </c>
      <c r="AX1441" s="13">
        <v>60</v>
      </c>
      <c r="AY1441" s="13">
        <v>58</v>
      </c>
      <c r="AZ1441" s="13">
        <v>56</v>
      </c>
      <c r="BA1441" s="13">
        <v>54</v>
      </c>
      <c r="BB1441" s="14">
        <v>52</v>
      </c>
      <c r="BC1441" s="19">
        <f t="shared" si="114"/>
        <v>58</v>
      </c>
      <c r="BD1441" s="55">
        <f t="shared" si="112"/>
        <v>1.137642091588178</v>
      </c>
      <c r="BE1441" s="19">
        <f t="shared" si="113"/>
        <v>1.0619356934069504</v>
      </c>
      <c r="BF1441" s="19">
        <f t="shared" si="115"/>
        <v>0.95676518350113671</v>
      </c>
      <c r="BG1441" s="19">
        <f t="shared" si="111"/>
        <v>1.0042351412796362</v>
      </c>
    </row>
    <row r="1442" spans="1:59">
      <c r="A1442" s="24">
        <v>1441</v>
      </c>
      <c r="B1442" s="31">
        <v>2013002</v>
      </c>
      <c r="C1442" s="32" t="s">
        <v>1440</v>
      </c>
      <c r="D1442" s="21">
        <v>1</v>
      </c>
      <c r="E1442" s="22">
        <v>16</v>
      </c>
      <c r="F1442" s="22">
        <v>18</v>
      </c>
      <c r="G1442" s="22">
        <v>22</v>
      </c>
      <c r="H1442" s="22">
        <v>28</v>
      </c>
      <c r="I1442" s="22">
        <v>30</v>
      </c>
      <c r="J1442" s="23">
        <v>12</v>
      </c>
      <c r="Q1442" s="33"/>
      <c r="R1442" s="33"/>
      <c r="S1442" s="33"/>
      <c r="T1442" s="33"/>
      <c r="U1442" s="33"/>
      <c r="V1442" s="33"/>
      <c r="X1442" s="34"/>
      <c r="Y1442" s="33"/>
      <c r="Z1442" s="33"/>
      <c r="AA1442" s="33"/>
      <c r="AB1442" s="33"/>
      <c r="AC1442" s="35"/>
      <c r="AD1442" s="33"/>
      <c r="AE1442" s="33"/>
      <c r="AF1442" s="33"/>
      <c r="AG1442" s="33"/>
      <c r="AH1442" s="33"/>
      <c r="AI1442" s="33"/>
      <c r="AJ1442" s="36"/>
      <c r="AK1442" s="10">
        <v>4</v>
      </c>
      <c r="AL1442" s="11">
        <v>7</v>
      </c>
      <c r="AM1442" s="11">
        <v>10</v>
      </c>
      <c r="AN1442" s="11">
        <v>13</v>
      </c>
      <c r="AO1442" s="11">
        <v>10</v>
      </c>
      <c r="AP1442" s="11">
        <v>19</v>
      </c>
      <c r="AQ1442" s="11">
        <v>16</v>
      </c>
      <c r="AR1442" s="11">
        <v>25</v>
      </c>
      <c r="AS1442" s="11">
        <v>27</v>
      </c>
      <c r="AT1442" s="11">
        <v>31</v>
      </c>
      <c r="AU1442" s="11">
        <v>24</v>
      </c>
      <c r="AV1442" s="11">
        <v>17</v>
      </c>
      <c r="AW1442" s="12">
        <v>25</v>
      </c>
      <c r="AX1442" s="13">
        <v>35</v>
      </c>
      <c r="AY1442" s="13">
        <v>47</v>
      </c>
      <c r="AZ1442" s="13">
        <v>43</v>
      </c>
      <c r="BA1442" s="13">
        <v>58</v>
      </c>
      <c r="BB1442" s="14">
        <v>55</v>
      </c>
      <c r="BC1442" s="19">
        <f t="shared" si="114"/>
        <v>47</v>
      </c>
      <c r="BD1442" s="55">
        <f t="shared" si="112"/>
        <v>1.0926274764533939</v>
      </c>
      <c r="BE1442" s="19">
        <f t="shared" si="113"/>
        <v>1.0496589801883727</v>
      </c>
      <c r="BF1442" s="19">
        <f t="shared" si="115"/>
        <v>0.95922052614485231</v>
      </c>
      <c r="BG1442" s="19">
        <f t="shared" si="111"/>
        <v>1.000552127314063</v>
      </c>
    </row>
    <row r="1443" spans="1:59">
      <c r="A1443" s="24">
        <v>1442</v>
      </c>
      <c r="B1443" s="31">
        <v>2013003</v>
      </c>
      <c r="C1443" s="32" t="s">
        <v>1441</v>
      </c>
      <c r="D1443" s="21">
        <v>22</v>
      </c>
      <c r="E1443" s="22">
        <v>23</v>
      </c>
      <c r="F1443" s="22">
        <v>26</v>
      </c>
      <c r="G1443" s="22">
        <v>27</v>
      </c>
      <c r="H1443" s="22">
        <v>28</v>
      </c>
      <c r="I1443" s="22">
        <v>33</v>
      </c>
      <c r="J1443" s="23">
        <v>9</v>
      </c>
      <c r="Q1443" s="33"/>
      <c r="R1443" s="33"/>
      <c r="S1443" s="33"/>
      <c r="T1443" s="33"/>
      <c r="U1443" s="33"/>
      <c r="V1443" s="33"/>
      <c r="X1443" s="34"/>
      <c r="Y1443" s="33"/>
      <c r="Z1443" s="33"/>
      <c r="AA1443" s="33"/>
      <c r="AB1443" s="33"/>
      <c r="AC1443" s="35"/>
      <c r="AD1443" s="33"/>
      <c r="AE1443" s="33"/>
      <c r="AF1443" s="33"/>
      <c r="AG1443" s="33"/>
      <c r="AH1443" s="33"/>
      <c r="AI1443" s="33"/>
      <c r="AJ1443" s="36"/>
      <c r="AK1443" s="10">
        <v>6</v>
      </c>
      <c r="AL1443" s="11">
        <v>11</v>
      </c>
      <c r="AM1443" s="11">
        <v>14</v>
      </c>
      <c r="AN1443" s="11">
        <v>21</v>
      </c>
      <c r="AO1443" s="11">
        <v>19</v>
      </c>
      <c r="AP1443" s="11">
        <v>23</v>
      </c>
      <c r="AQ1443" s="11">
        <v>24</v>
      </c>
      <c r="AR1443" s="11">
        <v>29</v>
      </c>
      <c r="AS1443" s="11">
        <v>16</v>
      </c>
      <c r="AT1443" s="11">
        <v>39</v>
      </c>
      <c r="AU1443" s="11">
        <v>29</v>
      </c>
      <c r="AV1443" s="11">
        <v>47</v>
      </c>
      <c r="AW1443" s="12">
        <v>54</v>
      </c>
      <c r="AX1443" s="13">
        <v>47</v>
      </c>
      <c r="AY1443" s="13">
        <v>57</v>
      </c>
      <c r="AZ1443" s="13">
        <v>51</v>
      </c>
      <c r="BA1443" s="13">
        <v>45</v>
      </c>
      <c r="BB1443" s="14">
        <v>39</v>
      </c>
      <c r="BC1443" s="19">
        <f t="shared" si="114"/>
        <v>57</v>
      </c>
      <c r="BD1443" s="55">
        <f t="shared" si="112"/>
        <v>1.1171809028905488</v>
      </c>
      <c r="BE1443" s="19">
        <f t="shared" si="113"/>
        <v>1.0496589801883727</v>
      </c>
      <c r="BF1443" s="19">
        <f t="shared" si="115"/>
        <v>0.96740500162390386</v>
      </c>
      <c r="BG1443" s="19">
        <f t="shared" si="111"/>
        <v>0.99645988957453724</v>
      </c>
    </row>
    <row r="1444" spans="1:59">
      <c r="A1444" s="24">
        <v>1443</v>
      </c>
      <c r="B1444" s="31">
        <v>2013004</v>
      </c>
      <c r="C1444" s="32" t="s">
        <v>1442</v>
      </c>
      <c r="D1444" s="21">
        <v>6</v>
      </c>
      <c r="E1444" s="22">
        <v>10</v>
      </c>
      <c r="F1444" s="22">
        <v>16</v>
      </c>
      <c r="G1444" s="22">
        <v>20</v>
      </c>
      <c r="H1444" s="22">
        <v>27</v>
      </c>
      <c r="I1444" s="22">
        <v>32</v>
      </c>
      <c r="J1444" s="23">
        <v>8</v>
      </c>
      <c r="Q1444" s="33"/>
      <c r="R1444" s="33"/>
      <c r="S1444" s="33"/>
      <c r="T1444" s="33"/>
      <c r="U1444" s="33"/>
      <c r="V1444" s="33"/>
      <c r="X1444" s="34"/>
      <c r="Y1444" s="33"/>
      <c r="Z1444" s="33"/>
      <c r="AA1444" s="33"/>
      <c r="AB1444" s="33"/>
      <c r="AC1444" s="35"/>
      <c r="AD1444" s="33"/>
      <c r="AE1444" s="33"/>
      <c r="AF1444" s="33"/>
      <c r="AG1444" s="33"/>
      <c r="AH1444" s="33"/>
      <c r="AI1444" s="33"/>
      <c r="AJ1444" s="36"/>
      <c r="AK1444" s="10">
        <v>6</v>
      </c>
      <c r="AL1444" s="11">
        <v>7</v>
      </c>
      <c r="AM1444" s="11">
        <v>6</v>
      </c>
      <c r="AN1444" s="11">
        <v>15</v>
      </c>
      <c r="AO1444" s="11">
        <v>27</v>
      </c>
      <c r="AP1444" s="11">
        <v>15</v>
      </c>
      <c r="AQ1444" s="11">
        <v>21</v>
      </c>
      <c r="AR1444" s="11">
        <v>21</v>
      </c>
      <c r="AS1444" s="11">
        <v>45</v>
      </c>
      <c r="AT1444" s="11">
        <v>39</v>
      </c>
      <c r="AU1444" s="11">
        <v>33</v>
      </c>
      <c r="AV1444" s="11">
        <v>41</v>
      </c>
      <c r="AW1444" s="12">
        <v>36</v>
      </c>
      <c r="AX1444" s="13">
        <v>31</v>
      </c>
      <c r="AY1444" s="13">
        <v>60</v>
      </c>
      <c r="AZ1444" s="13">
        <v>57</v>
      </c>
      <c r="BA1444" s="13">
        <v>54</v>
      </c>
      <c r="BB1444" s="14">
        <v>51</v>
      </c>
      <c r="BC1444" s="19">
        <f t="shared" si="114"/>
        <v>60</v>
      </c>
      <c r="BD1444" s="55">
        <f t="shared" si="112"/>
        <v>1.1785644689834363</v>
      </c>
      <c r="BE1444" s="19">
        <f t="shared" si="113"/>
        <v>1.0946735953231568</v>
      </c>
      <c r="BF1444" s="19">
        <f t="shared" si="115"/>
        <v>0.98459240012991223</v>
      </c>
      <c r="BG1444" s="19">
        <f t="shared" si="111"/>
        <v>1.0013705748619681</v>
      </c>
    </row>
    <row r="1445" spans="1:59">
      <c r="A1445" s="24">
        <v>1444</v>
      </c>
      <c r="B1445" s="31">
        <v>2013005</v>
      </c>
      <c r="C1445" s="32" t="s">
        <v>1443</v>
      </c>
      <c r="D1445" s="21">
        <v>1</v>
      </c>
      <c r="E1445" s="22">
        <v>13</v>
      </c>
      <c r="F1445" s="22">
        <v>14</v>
      </c>
      <c r="G1445" s="22">
        <v>25</v>
      </c>
      <c r="H1445" s="22">
        <v>31</v>
      </c>
      <c r="I1445" s="22">
        <v>32</v>
      </c>
      <c r="J1445" s="23">
        <v>12</v>
      </c>
      <c r="Q1445" s="33"/>
      <c r="R1445" s="33"/>
      <c r="S1445" s="33"/>
      <c r="T1445" s="33"/>
      <c r="U1445" s="33"/>
      <c r="V1445" s="33"/>
      <c r="X1445" s="34"/>
      <c r="Y1445" s="33"/>
      <c r="Z1445" s="33"/>
      <c r="AA1445" s="33"/>
      <c r="AB1445" s="33"/>
      <c r="AC1445" s="35"/>
      <c r="AD1445" s="33"/>
      <c r="AE1445" s="33"/>
      <c r="AF1445" s="33"/>
      <c r="AG1445" s="33"/>
      <c r="AH1445" s="33"/>
      <c r="AI1445" s="33"/>
      <c r="AJ1445" s="36"/>
      <c r="AK1445" s="10">
        <v>8</v>
      </c>
      <c r="AL1445" s="11">
        <v>8</v>
      </c>
      <c r="AM1445" s="11">
        <v>11</v>
      </c>
      <c r="AN1445" s="11">
        <v>8</v>
      </c>
      <c r="AO1445" s="11">
        <v>18</v>
      </c>
      <c r="AP1445" s="11">
        <v>20</v>
      </c>
      <c r="AQ1445" s="11">
        <v>26</v>
      </c>
      <c r="AR1445" s="11">
        <v>16</v>
      </c>
      <c r="AS1445" s="11">
        <v>28</v>
      </c>
      <c r="AT1445" s="11">
        <v>20</v>
      </c>
      <c r="AU1445" s="11">
        <v>25</v>
      </c>
      <c r="AV1445" s="11">
        <v>32</v>
      </c>
      <c r="AW1445" s="12">
        <v>41</v>
      </c>
      <c r="AX1445" s="13">
        <v>52</v>
      </c>
      <c r="AY1445" s="13">
        <v>65</v>
      </c>
      <c r="AZ1445" s="13">
        <v>62</v>
      </c>
      <c r="BA1445" s="13">
        <v>59</v>
      </c>
      <c r="BB1445" s="14">
        <v>56</v>
      </c>
      <c r="BC1445" s="19">
        <f t="shared" si="114"/>
        <v>65</v>
      </c>
      <c r="BD1445" s="55">
        <f t="shared" si="112"/>
        <v>1.1744722312439104</v>
      </c>
      <c r="BE1445" s="19">
        <f t="shared" si="113"/>
        <v>1.1233192594998376</v>
      </c>
      <c r="BF1445" s="19">
        <f t="shared" si="115"/>
        <v>1.0058720363754465</v>
      </c>
      <c r="BG1445" s="19">
        <f t="shared" si="111"/>
        <v>1.0050535888275414</v>
      </c>
    </row>
    <row r="1446" spans="1:59">
      <c r="A1446" s="24">
        <v>1445</v>
      </c>
      <c r="B1446" s="31">
        <v>2013006</v>
      </c>
      <c r="C1446" s="32" t="s">
        <v>1444</v>
      </c>
      <c r="D1446" s="21">
        <v>9</v>
      </c>
      <c r="E1446" s="22">
        <v>10</v>
      </c>
      <c r="F1446" s="22">
        <v>13</v>
      </c>
      <c r="G1446" s="22">
        <v>17</v>
      </c>
      <c r="H1446" s="22">
        <v>22</v>
      </c>
      <c r="I1446" s="22">
        <v>30</v>
      </c>
      <c r="J1446" s="23">
        <v>13</v>
      </c>
      <c r="Q1446" s="33"/>
      <c r="R1446" s="33"/>
      <c r="S1446" s="33"/>
      <c r="T1446" s="33"/>
      <c r="U1446" s="33"/>
      <c r="V1446" s="33"/>
      <c r="X1446" s="34"/>
      <c r="Y1446" s="33"/>
      <c r="Z1446" s="33"/>
      <c r="AA1446" s="33"/>
      <c r="AB1446" s="33"/>
      <c r="AC1446" s="35"/>
      <c r="AD1446" s="33"/>
      <c r="AE1446" s="33"/>
      <c r="AF1446" s="33"/>
      <c r="AG1446" s="33"/>
      <c r="AH1446" s="33"/>
      <c r="AI1446" s="33"/>
      <c r="AJ1446" s="36"/>
      <c r="AK1446" s="10">
        <v>5</v>
      </c>
      <c r="AL1446" s="11">
        <v>9</v>
      </c>
      <c r="AM1446" s="11">
        <v>11</v>
      </c>
      <c r="AN1446" s="11">
        <v>17</v>
      </c>
      <c r="AO1446" s="11">
        <v>17</v>
      </c>
      <c r="AP1446" s="11">
        <v>21</v>
      </c>
      <c r="AQ1446" s="11">
        <v>20</v>
      </c>
      <c r="AR1446" s="11">
        <v>21</v>
      </c>
      <c r="AS1446" s="11">
        <v>35</v>
      </c>
      <c r="AT1446" s="11">
        <v>41</v>
      </c>
      <c r="AU1446" s="11">
        <v>36</v>
      </c>
      <c r="AV1446" s="11">
        <v>45</v>
      </c>
      <c r="AW1446" s="12">
        <v>41</v>
      </c>
      <c r="AX1446" s="13">
        <v>53</v>
      </c>
      <c r="AY1446" s="13">
        <v>50</v>
      </c>
      <c r="AZ1446" s="13">
        <v>65</v>
      </c>
      <c r="BA1446" s="13">
        <v>63</v>
      </c>
      <c r="BB1446" s="14">
        <v>61</v>
      </c>
      <c r="BC1446" s="19">
        <f t="shared" si="114"/>
        <v>50</v>
      </c>
      <c r="BD1446" s="55">
        <f t="shared" si="112"/>
        <v>1.1417343293277038</v>
      </c>
      <c r="BE1446" s="19">
        <f t="shared" si="113"/>
        <v>1.1396882104579409</v>
      </c>
      <c r="BF1446" s="19">
        <f t="shared" si="115"/>
        <v>1.0197856446898343</v>
      </c>
      <c r="BG1446" s="19">
        <f t="shared" si="111"/>
        <v>1.0038259175056836</v>
      </c>
    </row>
    <row r="1447" spans="1:59">
      <c r="A1447" s="24">
        <v>1446</v>
      </c>
      <c r="B1447" s="31">
        <v>2013007</v>
      </c>
      <c r="C1447" s="32" t="s">
        <v>1445</v>
      </c>
      <c r="D1447" s="21">
        <v>2</v>
      </c>
      <c r="E1447" s="22">
        <v>9</v>
      </c>
      <c r="F1447" s="22">
        <v>15</v>
      </c>
      <c r="G1447" s="22">
        <v>22</v>
      </c>
      <c r="H1447" s="22">
        <v>26</v>
      </c>
      <c r="I1447" s="22">
        <v>32</v>
      </c>
      <c r="J1447" s="23">
        <v>1</v>
      </c>
      <c r="Q1447" s="33"/>
      <c r="R1447" s="33"/>
      <c r="S1447" s="33"/>
      <c r="T1447" s="33"/>
      <c r="U1447" s="33"/>
      <c r="V1447" s="33"/>
      <c r="X1447" s="34"/>
      <c r="Y1447" s="33"/>
      <c r="Z1447" s="33"/>
      <c r="AA1447" s="33"/>
      <c r="AB1447" s="33"/>
      <c r="AC1447" s="35"/>
      <c r="AD1447" s="33"/>
      <c r="AE1447" s="33"/>
      <c r="AF1447" s="33"/>
      <c r="AG1447" s="33"/>
      <c r="AH1447" s="33"/>
      <c r="AI1447" s="33"/>
      <c r="AJ1447" s="36"/>
      <c r="AK1447" s="10">
        <v>7</v>
      </c>
      <c r="AL1447" s="11">
        <v>10</v>
      </c>
      <c r="AM1447" s="11">
        <v>11</v>
      </c>
      <c r="AN1447" s="11">
        <v>16</v>
      </c>
      <c r="AO1447" s="11">
        <v>15</v>
      </c>
      <c r="AP1447" s="11">
        <v>18</v>
      </c>
      <c r="AQ1447" s="11">
        <v>25</v>
      </c>
      <c r="AR1447" s="11">
        <v>26</v>
      </c>
      <c r="AS1447" s="11">
        <v>29</v>
      </c>
      <c r="AT1447" s="11">
        <v>34</v>
      </c>
      <c r="AU1447" s="11">
        <v>28</v>
      </c>
      <c r="AV1447" s="11">
        <v>36</v>
      </c>
      <c r="AW1447" s="12">
        <v>31</v>
      </c>
      <c r="AX1447" s="13">
        <v>42</v>
      </c>
      <c r="AY1447" s="13">
        <v>55</v>
      </c>
      <c r="AZ1447" s="13">
        <v>52</v>
      </c>
      <c r="BA1447" s="13">
        <v>49</v>
      </c>
      <c r="BB1447" s="14">
        <v>46</v>
      </c>
      <c r="BC1447" s="19">
        <f t="shared" si="114"/>
        <v>55</v>
      </c>
      <c r="BD1447" s="55">
        <f t="shared" si="112"/>
        <v>1.1744722312439104</v>
      </c>
      <c r="BE1447" s="19">
        <f t="shared" si="113"/>
        <v>1.1335498538486521</v>
      </c>
      <c r="BF1447" s="19">
        <f t="shared" si="115"/>
        <v>1.0386099382916532</v>
      </c>
      <c r="BG1447" s="19">
        <f t="shared" si="111"/>
        <v>1.0087366027931146</v>
      </c>
    </row>
    <row r="1448" spans="1:59">
      <c r="A1448" s="24">
        <v>1447</v>
      </c>
      <c r="B1448" s="31">
        <v>2013008</v>
      </c>
      <c r="C1448" s="32" t="s">
        <v>1446</v>
      </c>
      <c r="D1448" s="21">
        <v>3</v>
      </c>
      <c r="E1448" s="22">
        <v>8</v>
      </c>
      <c r="F1448" s="22">
        <v>17</v>
      </c>
      <c r="G1448" s="22">
        <v>21</v>
      </c>
      <c r="H1448" s="22">
        <v>25</v>
      </c>
      <c r="I1448" s="22">
        <v>32</v>
      </c>
      <c r="J1448" s="23">
        <v>15</v>
      </c>
      <c r="Q1448" s="33"/>
      <c r="R1448" s="33"/>
      <c r="S1448" s="33"/>
      <c r="T1448" s="33"/>
      <c r="U1448" s="33"/>
      <c r="V1448" s="33"/>
      <c r="X1448" s="34"/>
      <c r="Y1448" s="33"/>
      <c r="Z1448" s="33"/>
      <c r="AA1448" s="33"/>
      <c r="AB1448" s="33"/>
      <c r="AC1448" s="35"/>
      <c r="AD1448" s="33"/>
      <c r="AE1448" s="33"/>
      <c r="AF1448" s="33"/>
      <c r="AG1448" s="33"/>
      <c r="AH1448" s="33"/>
      <c r="AI1448" s="33"/>
      <c r="AJ1448" s="36"/>
      <c r="AK1448" s="10">
        <v>7</v>
      </c>
      <c r="AL1448" s="11">
        <v>6</v>
      </c>
      <c r="AM1448" s="11">
        <v>11</v>
      </c>
      <c r="AN1448" s="11">
        <v>16</v>
      </c>
      <c r="AO1448" s="11">
        <v>15</v>
      </c>
      <c r="AP1448" s="11">
        <v>10</v>
      </c>
      <c r="AQ1448" s="11">
        <v>34</v>
      </c>
      <c r="AR1448" s="11">
        <v>26</v>
      </c>
      <c r="AS1448" s="11">
        <v>40</v>
      </c>
      <c r="AT1448" s="11">
        <v>34</v>
      </c>
      <c r="AU1448" s="11">
        <v>41</v>
      </c>
      <c r="AV1448" s="11">
        <v>36</v>
      </c>
      <c r="AW1448" s="12">
        <v>31</v>
      </c>
      <c r="AX1448" s="13">
        <v>26</v>
      </c>
      <c r="AY1448" s="13">
        <v>38</v>
      </c>
      <c r="AZ1448" s="13">
        <v>52</v>
      </c>
      <c r="BA1448" s="13">
        <v>49</v>
      </c>
      <c r="BB1448" s="14">
        <v>46</v>
      </c>
      <c r="BC1448" s="19">
        <f t="shared" si="114"/>
        <v>38</v>
      </c>
      <c r="BD1448" s="55">
        <f t="shared" si="112"/>
        <v>1.0967197141929197</v>
      </c>
      <c r="BE1448" s="19">
        <f t="shared" si="113"/>
        <v>1.1069503085417343</v>
      </c>
      <c r="BF1448" s="19">
        <f t="shared" si="115"/>
        <v>1.0484313088665151</v>
      </c>
      <c r="BG1448" s="19">
        <f t="shared" si="111"/>
        <v>1.0021890224098733</v>
      </c>
    </row>
    <row r="1449" spans="1:59">
      <c r="A1449" s="24">
        <v>1448</v>
      </c>
      <c r="B1449" s="31">
        <v>2013009</v>
      </c>
      <c r="C1449" s="32" t="s">
        <v>1447</v>
      </c>
      <c r="D1449" s="21">
        <v>1</v>
      </c>
      <c r="E1449" s="22">
        <v>4</v>
      </c>
      <c r="F1449" s="22">
        <v>9</v>
      </c>
      <c r="G1449" s="22">
        <v>13</v>
      </c>
      <c r="H1449" s="22">
        <v>16</v>
      </c>
      <c r="I1449" s="22">
        <v>23</v>
      </c>
      <c r="J1449" s="23">
        <v>2</v>
      </c>
      <c r="Q1449" s="33"/>
      <c r="R1449" s="33"/>
      <c r="S1449" s="33"/>
      <c r="T1449" s="33"/>
      <c r="U1449" s="33"/>
      <c r="V1449" s="33"/>
      <c r="X1449" s="34"/>
      <c r="Y1449" s="33"/>
      <c r="Z1449" s="33"/>
      <c r="AA1449" s="33"/>
      <c r="AB1449" s="33"/>
      <c r="AC1449" s="35"/>
      <c r="AD1449" s="33"/>
      <c r="AE1449" s="33"/>
      <c r="AF1449" s="33"/>
      <c r="AG1449" s="33"/>
      <c r="AH1449" s="33"/>
      <c r="AI1449" s="33"/>
      <c r="AJ1449" s="36"/>
      <c r="AK1449" s="10">
        <v>6</v>
      </c>
      <c r="AL1449" s="11">
        <v>6</v>
      </c>
      <c r="AM1449" s="11">
        <v>16</v>
      </c>
      <c r="AN1449" s="11">
        <v>18</v>
      </c>
      <c r="AO1449" s="11">
        <v>17</v>
      </c>
      <c r="AP1449" s="11">
        <v>18</v>
      </c>
      <c r="AQ1449" s="11">
        <v>21</v>
      </c>
      <c r="AR1449" s="11">
        <v>26</v>
      </c>
      <c r="AS1449" s="11">
        <v>22</v>
      </c>
      <c r="AT1449" s="11">
        <v>30</v>
      </c>
      <c r="AU1449" s="11">
        <v>27</v>
      </c>
      <c r="AV1449" s="11">
        <v>38</v>
      </c>
      <c r="AW1449" s="12">
        <v>36</v>
      </c>
      <c r="AX1449" s="13">
        <v>34</v>
      </c>
      <c r="AY1449" s="13">
        <v>49</v>
      </c>
      <c r="AZ1449" s="13">
        <v>48</v>
      </c>
      <c r="BA1449" s="13">
        <v>47</v>
      </c>
      <c r="BB1449" s="14">
        <v>46</v>
      </c>
      <c r="BC1449" s="19">
        <f t="shared" si="114"/>
        <v>49</v>
      </c>
      <c r="BD1449" s="55">
        <f t="shared" si="112"/>
        <v>1.0517050990581358</v>
      </c>
      <c r="BE1449" s="19">
        <f t="shared" si="113"/>
        <v>1.1151347840207859</v>
      </c>
      <c r="BF1449" s="19">
        <f t="shared" si="115"/>
        <v>1.0639818122767133</v>
      </c>
      <c r="BG1449" s="19">
        <f t="shared" si="111"/>
        <v>1.0030074699577785</v>
      </c>
    </row>
    <row r="1450" spans="1:59">
      <c r="A1450" s="24">
        <v>1449</v>
      </c>
      <c r="B1450" s="31">
        <v>2013010</v>
      </c>
      <c r="C1450" s="32" t="s">
        <v>1448</v>
      </c>
      <c r="D1450" s="21">
        <v>1</v>
      </c>
      <c r="E1450" s="22">
        <v>9</v>
      </c>
      <c r="F1450" s="22">
        <v>11</v>
      </c>
      <c r="G1450" s="22">
        <v>17</v>
      </c>
      <c r="H1450" s="22">
        <v>32</v>
      </c>
      <c r="I1450" s="22">
        <v>33</v>
      </c>
      <c r="J1450" s="23">
        <v>12</v>
      </c>
      <c r="Q1450" s="33"/>
      <c r="R1450" s="33"/>
      <c r="S1450" s="33"/>
      <c r="T1450" s="33"/>
      <c r="U1450" s="33"/>
      <c r="V1450" s="33"/>
      <c r="X1450" s="34"/>
      <c r="Y1450" s="33"/>
      <c r="Z1450" s="33"/>
      <c r="AA1450" s="33"/>
      <c r="AB1450" s="33"/>
      <c r="AC1450" s="35"/>
      <c r="AD1450" s="33"/>
      <c r="AE1450" s="33"/>
      <c r="AF1450" s="33"/>
      <c r="AG1450" s="33"/>
      <c r="AH1450" s="33"/>
      <c r="AI1450" s="33"/>
      <c r="AJ1450" s="36"/>
      <c r="AK1450" s="10">
        <v>7</v>
      </c>
      <c r="AL1450" s="11">
        <v>7</v>
      </c>
      <c r="AM1450" s="11">
        <v>13</v>
      </c>
      <c r="AN1450" s="11">
        <v>19</v>
      </c>
      <c r="AO1450" s="11">
        <v>19</v>
      </c>
      <c r="AP1450" s="11">
        <v>7</v>
      </c>
      <c r="AQ1450" s="11">
        <v>22</v>
      </c>
      <c r="AR1450" s="11">
        <v>23</v>
      </c>
      <c r="AS1450" s="11">
        <v>26</v>
      </c>
      <c r="AT1450" s="11">
        <v>43</v>
      </c>
      <c r="AU1450" s="11">
        <v>38</v>
      </c>
      <c r="AV1450" s="11">
        <v>33</v>
      </c>
      <c r="AW1450" s="12">
        <v>28</v>
      </c>
      <c r="AX1450" s="13">
        <v>23</v>
      </c>
      <c r="AY1450" s="13">
        <v>52</v>
      </c>
      <c r="AZ1450" s="13">
        <v>67</v>
      </c>
      <c r="BA1450" s="13">
        <v>65</v>
      </c>
      <c r="BB1450" s="14">
        <v>63</v>
      </c>
      <c r="BC1450" s="19">
        <f t="shared" si="114"/>
        <v>52</v>
      </c>
      <c r="BD1450" s="55">
        <f t="shared" si="112"/>
        <v>0.99850600844430004</v>
      </c>
      <c r="BE1450" s="19">
        <f t="shared" si="113"/>
        <v>1.0864891198441053</v>
      </c>
      <c r="BF1450" s="19">
        <f t="shared" si="115"/>
        <v>1.0688924975641443</v>
      </c>
      <c r="BG1450" s="19">
        <f t="shared" si="111"/>
        <v>1.0042351412796362</v>
      </c>
    </row>
    <row r="1451" spans="1:59">
      <c r="A1451" s="24">
        <v>1450</v>
      </c>
      <c r="B1451" s="31">
        <v>2013011</v>
      </c>
      <c r="C1451" s="32" t="s">
        <v>1449</v>
      </c>
      <c r="D1451" s="21">
        <v>3</v>
      </c>
      <c r="E1451" s="22">
        <v>12</v>
      </c>
      <c r="F1451" s="22">
        <v>17</v>
      </c>
      <c r="G1451" s="22">
        <v>24</v>
      </c>
      <c r="H1451" s="22">
        <v>27</v>
      </c>
      <c r="I1451" s="22">
        <v>29</v>
      </c>
      <c r="J1451" s="23">
        <v>9</v>
      </c>
      <c r="Q1451" s="33"/>
      <c r="R1451" s="33"/>
      <c r="S1451" s="33"/>
      <c r="T1451" s="33"/>
      <c r="U1451" s="33"/>
      <c r="V1451" s="33"/>
      <c r="X1451" s="34"/>
      <c r="Y1451" s="33"/>
      <c r="Z1451" s="33"/>
      <c r="AA1451" s="33"/>
      <c r="AB1451" s="33"/>
      <c r="AC1451" s="35"/>
      <c r="AD1451" s="33"/>
      <c r="AE1451" s="33"/>
      <c r="AF1451" s="33"/>
      <c r="AG1451" s="33"/>
      <c r="AH1451" s="33"/>
      <c r="AI1451" s="33"/>
      <c r="AJ1451" s="36"/>
      <c r="AK1451" s="10">
        <v>4</v>
      </c>
      <c r="AL1451" s="11">
        <v>8</v>
      </c>
      <c r="AM1451" s="11">
        <v>17</v>
      </c>
      <c r="AN1451" s="11">
        <v>16</v>
      </c>
      <c r="AO1451" s="11">
        <v>21</v>
      </c>
      <c r="AP1451" s="11">
        <v>16</v>
      </c>
      <c r="AQ1451" s="11">
        <v>22</v>
      </c>
      <c r="AR1451" s="11">
        <v>32</v>
      </c>
      <c r="AS1451" s="11">
        <v>24</v>
      </c>
      <c r="AT1451" s="11">
        <v>16</v>
      </c>
      <c r="AU1451" s="11">
        <v>34</v>
      </c>
      <c r="AV1451" s="11">
        <v>42</v>
      </c>
      <c r="AW1451" s="12">
        <v>52</v>
      </c>
      <c r="AX1451" s="13">
        <v>48</v>
      </c>
      <c r="AY1451" s="13">
        <v>44</v>
      </c>
      <c r="AZ1451" s="13">
        <v>58</v>
      </c>
      <c r="BA1451" s="13">
        <v>55</v>
      </c>
      <c r="BB1451" s="14">
        <v>52</v>
      </c>
      <c r="BC1451" s="19">
        <f t="shared" si="114"/>
        <v>44</v>
      </c>
      <c r="BD1451" s="55">
        <f t="shared" si="112"/>
        <v>0.97395258200714518</v>
      </c>
      <c r="BE1451" s="19">
        <f t="shared" si="113"/>
        <v>1.0578434556674245</v>
      </c>
      <c r="BF1451" s="19">
        <f t="shared" si="115"/>
        <v>1.0492497564144203</v>
      </c>
      <c r="BG1451" s="19">
        <f t="shared" si="111"/>
        <v>1.0038259175056836</v>
      </c>
    </row>
    <row r="1452" spans="1:59">
      <c r="A1452" s="24">
        <v>1451</v>
      </c>
      <c r="B1452" s="31">
        <v>2013012</v>
      </c>
      <c r="C1452" s="32" t="s">
        <v>1450</v>
      </c>
      <c r="D1452" s="21">
        <v>6</v>
      </c>
      <c r="E1452" s="22">
        <v>14</v>
      </c>
      <c r="F1452" s="22">
        <v>17</v>
      </c>
      <c r="G1452" s="22">
        <v>22</v>
      </c>
      <c r="H1452" s="22">
        <v>28</v>
      </c>
      <c r="I1452" s="22">
        <v>29</v>
      </c>
      <c r="J1452" s="23">
        <v>2</v>
      </c>
      <c r="Q1452" s="33"/>
      <c r="R1452" s="33"/>
      <c r="S1452" s="33"/>
      <c r="T1452" s="33"/>
      <c r="U1452" s="33"/>
      <c r="V1452" s="33"/>
      <c r="X1452" s="34"/>
      <c r="Y1452" s="33"/>
      <c r="Z1452" s="33"/>
      <c r="AA1452" s="33"/>
      <c r="AB1452" s="33"/>
      <c r="AC1452" s="35"/>
      <c r="AD1452" s="33"/>
      <c r="AE1452" s="33"/>
      <c r="AF1452" s="33"/>
      <c r="AG1452" s="33"/>
      <c r="AH1452" s="33"/>
      <c r="AI1452" s="33"/>
      <c r="AJ1452" s="36"/>
      <c r="AK1452" s="10">
        <v>8</v>
      </c>
      <c r="AL1452" s="11">
        <v>8</v>
      </c>
      <c r="AM1452" s="11">
        <v>16</v>
      </c>
      <c r="AN1452" s="11">
        <v>20</v>
      </c>
      <c r="AO1452" s="11">
        <v>11</v>
      </c>
      <c r="AP1452" s="11">
        <v>28</v>
      </c>
      <c r="AQ1452" s="11">
        <v>26</v>
      </c>
      <c r="AR1452" s="11">
        <v>36</v>
      </c>
      <c r="AS1452" s="11">
        <v>28</v>
      </c>
      <c r="AT1452" s="11">
        <v>32</v>
      </c>
      <c r="AU1452" s="11">
        <v>25</v>
      </c>
      <c r="AV1452" s="11">
        <v>18</v>
      </c>
      <c r="AW1452" s="12">
        <v>56</v>
      </c>
      <c r="AX1452" s="13">
        <v>52</v>
      </c>
      <c r="AY1452" s="13">
        <v>48</v>
      </c>
      <c r="AZ1452" s="13">
        <v>62</v>
      </c>
      <c r="BA1452" s="13">
        <v>59</v>
      </c>
      <c r="BB1452" s="14">
        <v>56</v>
      </c>
      <c r="BC1452" s="19">
        <f t="shared" si="114"/>
        <v>48</v>
      </c>
      <c r="BD1452" s="55">
        <f t="shared" si="112"/>
        <v>0.9453069178304645</v>
      </c>
      <c r="BE1452" s="19">
        <f t="shared" si="113"/>
        <v>1.0598895745371872</v>
      </c>
      <c r="BF1452" s="19">
        <f t="shared" si="115"/>
        <v>1.0631633647288081</v>
      </c>
      <c r="BG1452" s="19">
        <f t="shared" si="111"/>
        <v>1.0001429035401104</v>
      </c>
    </row>
    <row r="1453" spans="1:59">
      <c r="A1453" s="24">
        <v>1452</v>
      </c>
      <c r="B1453" s="31">
        <v>2013013</v>
      </c>
      <c r="C1453" s="32" t="s">
        <v>1451</v>
      </c>
      <c r="D1453" s="21">
        <v>5</v>
      </c>
      <c r="E1453" s="22">
        <v>6</v>
      </c>
      <c r="F1453" s="22">
        <v>13</v>
      </c>
      <c r="G1453" s="22">
        <v>19</v>
      </c>
      <c r="H1453" s="22">
        <v>22</v>
      </c>
      <c r="I1453" s="22">
        <v>28</v>
      </c>
      <c r="J1453" s="23">
        <v>9</v>
      </c>
      <c r="Q1453" s="33"/>
      <c r="R1453" s="33"/>
      <c r="S1453" s="33"/>
      <c r="T1453" s="33"/>
      <c r="U1453" s="33"/>
      <c r="V1453" s="33"/>
      <c r="X1453" s="34"/>
      <c r="Y1453" s="33"/>
      <c r="Z1453" s="33"/>
      <c r="AA1453" s="33"/>
      <c r="AB1453" s="33"/>
      <c r="AC1453" s="35"/>
      <c r="AD1453" s="33"/>
      <c r="AE1453" s="33"/>
      <c r="AF1453" s="33"/>
      <c r="AG1453" s="33"/>
      <c r="AH1453" s="33"/>
      <c r="AI1453" s="33"/>
      <c r="AJ1453" s="36"/>
      <c r="AK1453" s="10">
        <v>6</v>
      </c>
      <c r="AL1453" s="11">
        <v>9</v>
      </c>
      <c r="AM1453" s="11">
        <v>13</v>
      </c>
      <c r="AN1453" s="11">
        <v>15</v>
      </c>
      <c r="AO1453" s="11">
        <v>23</v>
      </c>
      <c r="AP1453" s="11">
        <v>29</v>
      </c>
      <c r="AQ1453" s="11">
        <v>21</v>
      </c>
      <c r="AR1453" s="11">
        <v>33</v>
      </c>
      <c r="AS1453" s="11">
        <v>27</v>
      </c>
      <c r="AT1453" s="11">
        <v>33</v>
      </c>
      <c r="AU1453" s="11">
        <v>28</v>
      </c>
      <c r="AV1453" s="11">
        <v>37</v>
      </c>
      <c r="AW1453" s="12">
        <v>48</v>
      </c>
      <c r="AX1453" s="13">
        <v>45</v>
      </c>
      <c r="AY1453" s="13">
        <v>42</v>
      </c>
      <c r="AZ1453" s="13">
        <v>39</v>
      </c>
      <c r="BA1453" s="13">
        <v>36</v>
      </c>
      <c r="BB1453" s="14">
        <v>53</v>
      </c>
      <c r="BC1453" s="19">
        <f t="shared" si="114"/>
        <v>42</v>
      </c>
      <c r="BD1453" s="55">
        <f t="shared" si="112"/>
        <v>0.9616758687885677</v>
      </c>
      <c r="BE1453" s="19">
        <f t="shared" si="113"/>
        <v>1.0291977914907438</v>
      </c>
      <c r="BF1453" s="19">
        <f t="shared" si="115"/>
        <v>1.0582526794413771</v>
      </c>
      <c r="BG1453" s="19">
        <f t="shared" si="111"/>
        <v>0.99686911334848971</v>
      </c>
    </row>
    <row r="1454" spans="1:59">
      <c r="A1454" s="24">
        <v>1453</v>
      </c>
      <c r="B1454" s="31">
        <v>2013014</v>
      </c>
      <c r="C1454" s="32" t="s">
        <v>1452</v>
      </c>
      <c r="D1454" s="21">
        <v>2</v>
      </c>
      <c r="E1454" s="22">
        <v>4</v>
      </c>
      <c r="F1454" s="22">
        <v>5</v>
      </c>
      <c r="G1454" s="22">
        <v>17</v>
      </c>
      <c r="H1454" s="22">
        <v>19</v>
      </c>
      <c r="I1454" s="22">
        <v>20</v>
      </c>
      <c r="J1454" s="23">
        <v>8</v>
      </c>
      <c r="Q1454" s="33"/>
      <c r="R1454" s="33"/>
      <c r="S1454" s="33"/>
      <c r="T1454" s="33"/>
      <c r="U1454" s="33"/>
      <c r="V1454" s="33"/>
      <c r="X1454" s="34"/>
      <c r="Y1454" s="33"/>
      <c r="Z1454" s="33"/>
      <c r="AA1454" s="33"/>
      <c r="AB1454" s="33"/>
      <c r="AC1454" s="35"/>
      <c r="AD1454" s="33"/>
      <c r="AE1454" s="33"/>
      <c r="AF1454" s="33"/>
      <c r="AG1454" s="33"/>
      <c r="AH1454" s="33"/>
      <c r="AI1454" s="33"/>
      <c r="AJ1454" s="36"/>
      <c r="AK1454" s="10">
        <v>10</v>
      </c>
      <c r="AL1454" s="11">
        <v>7</v>
      </c>
      <c r="AM1454" s="11">
        <v>12</v>
      </c>
      <c r="AN1454" s="11">
        <v>19</v>
      </c>
      <c r="AO1454" s="11">
        <v>25</v>
      </c>
      <c r="AP1454" s="11">
        <v>19</v>
      </c>
      <c r="AQ1454" s="11">
        <v>22</v>
      </c>
      <c r="AR1454" s="11">
        <v>27</v>
      </c>
      <c r="AS1454" s="11">
        <v>34</v>
      </c>
      <c r="AT1454" s="11">
        <v>31</v>
      </c>
      <c r="AU1454" s="11">
        <v>28</v>
      </c>
      <c r="AV1454" s="11">
        <v>25</v>
      </c>
      <c r="AW1454" s="12">
        <v>22</v>
      </c>
      <c r="AX1454" s="13">
        <v>19</v>
      </c>
      <c r="AY1454" s="13">
        <v>16</v>
      </c>
      <c r="AZ1454" s="13">
        <v>31</v>
      </c>
      <c r="BA1454" s="13">
        <v>29</v>
      </c>
      <c r="BB1454" s="14">
        <v>47</v>
      </c>
      <c r="BC1454" s="19">
        <f t="shared" si="114"/>
        <v>16</v>
      </c>
      <c r="BD1454" s="55">
        <f t="shared" si="112"/>
        <v>0.8266320233842156</v>
      </c>
      <c r="BE1454" s="19">
        <f t="shared" si="113"/>
        <v>0.93916856122117565</v>
      </c>
      <c r="BF1454" s="19">
        <f t="shared" si="115"/>
        <v>1.0287885677167912</v>
      </c>
      <c r="BG1454" s="19">
        <f t="shared" si="111"/>
        <v>0.98050016239038651</v>
      </c>
    </row>
    <row r="1455" spans="1:59">
      <c r="A1455" s="24">
        <v>1454</v>
      </c>
      <c r="B1455" s="31">
        <v>2013015</v>
      </c>
      <c r="C1455" s="32" t="s">
        <v>1453</v>
      </c>
      <c r="D1455" s="21">
        <v>5</v>
      </c>
      <c r="E1455" s="22">
        <v>6</v>
      </c>
      <c r="F1455" s="22">
        <v>7</v>
      </c>
      <c r="G1455" s="22">
        <v>11</v>
      </c>
      <c r="H1455" s="22">
        <v>13</v>
      </c>
      <c r="I1455" s="22">
        <v>18</v>
      </c>
      <c r="J1455" s="23">
        <v>15</v>
      </c>
      <c r="Q1455" s="33"/>
      <c r="R1455" s="33"/>
      <c r="S1455" s="33"/>
      <c r="T1455" s="33"/>
      <c r="U1455" s="33"/>
      <c r="V1455" s="33"/>
      <c r="X1455" s="34"/>
      <c r="Y1455" s="33"/>
      <c r="Z1455" s="33"/>
      <c r="AA1455" s="33"/>
      <c r="AB1455" s="33"/>
      <c r="AC1455" s="35"/>
      <c r="AD1455" s="33"/>
      <c r="AE1455" s="33"/>
      <c r="AF1455" s="33"/>
      <c r="AG1455" s="33"/>
      <c r="AH1455" s="33"/>
      <c r="AI1455" s="33"/>
      <c r="AJ1455" s="36"/>
      <c r="AK1455" s="10">
        <v>6</v>
      </c>
      <c r="AL1455" s="11">
        <v>12</v>
      </c>
      <c r="AM1455" s="11">
        <v>10</v>
      </c>
      <c r="AN1455" s="11">
        <v>12</v>
      </c>
      <c r="AO1455" s="11">
        <v>25</v>
      </c>
      <c r="AP1455" s="11">
        <v>28</v>
      </c>
      <c r="AQ1455" s="11">
        <v>24</v>
      </c>
      <c r="AR1455" s="11">
        <v>30</v>
      </c>
      <c r="AS1455" s="11">
        <v>27</v>
      </c>
      <c r="AT1455" s="11">
        <v>36</v>
      </c>
      <c r="AU1455" s="11">
        <v>34</v>
      </c>
      <c r="AV1455" s="11">
        <v>46</v>
      </c>
      <c r="AW1455" s="12">
        <v>45</v>
      </c>
      <c r="AX1455" s="13">
        <v>44</v>
      </c>
      <c r="AY1455" s="13">
        <v>43</v>
      </c>
      <c r="AZ1455" s="13">
        <v>42</v>
      </c>
      <c r="BA1455" s="13">
        <v>60</v>
      </c>
      <c r="BB1455" s="14">
        <v>60</v>
      </c>
      <c r="BC1455" s="19">
        <f t="shared" si="114"/>
        <v>43</v>
      </c>
      <c r="BD1455" s="55">
        <f t="shared" si="112"/>
        <v>0.78980188372848326</v>
      </c>
      <c r="BE1455" s="19">
        <f t="shared" si="113"/>
        <v>0.89415394608639176</v>
      </c>
      <c r="BF1455" s="19">
        <f t="shared" si="115"/>
        <v>1.0140565118544982</v>
      </c>
      <c r="BG1455" s="19">
        <f t="shared" si="111"/>
        <v>0.97640792465086068</v>
      </c>
    </row>
    <row r="1456" spans="1:59">
      <c r="A1456" s="24">
        <v>1455</v>
      </c>
      <c r="B1456" s="31">
        <v>2013016</v>
      </c>
      <c r="C1456" s="32" t="s">
        <v>1454</v>
      </c>
      <c r="D1456" s="21">
        <v>2</v>
      </c>
      <c r="E1456" s="22">
        <v>5</v>
      </c>
      <c r="F1456" s="22">
        <v>6</v>
      </c>
      <c r="G1456" s="22">
        <v>12</v>
      </c>
      <c r="H1456" s="22">
        <v>14</v>
      </c>
      <c r="I1456" s="22">
        <v>28</v>
      </c>
      <c r="J1456" s="23">
        <v>5</v>
      </c>
      <c r="Q1456" s="33"/>
      <c r="R1456" s="33"/>
      <c r="S1456" s="33"/>
      <c r="T1456" s="33"/>
      <c r="U1456" s="33"/>
      <c r="V1456" s="33"/>
      <c r="X1456" s="34"/>
      <c r="Y1456" s="33"/>
      <c r="Z1456" s="33"/>
      <c r="AA1456" s="33"/>
      <c r="AB1456" s="33"/>
      <c r="AC1456" s="35"/>
      <c r="AD1456" s="33"/>
      <c r="AE1456" s="33"/>
      <c r="AF1456" s="33"/>
      <c r="AG1456" s="33"/>
      <c r="AH1456" s="33"/>
      <c r="AI1456" s="33"/>
      <c r="AJ1456" s="36"/>
      <c r="AK1456" s="10">
        <v>7</v>
      </c>
      <c r="AL1456" s="11">
        <v>7</v>
      </c>
      <c r="AM1456" s="11">
        <v>12</v>
      </c>
      <c r="AN1456" s="11">
        <v>13</v>
      </c>
      <c r="AO1456" s="11">
        <v>18</v>
      </c>
      <c r="AP1456" s="11">
        <v>27</v>
      </c>
      <c r="AQ1456" s="11">
        <v>22</v>
      </c>
      <c r="AR1456" s="11">
        <v>27</v>
      </c>
      <c r="AS1456" s="11">
        <v>23</v>
      </c>
      <c r="AT1456" s="11">
        <v>19</v>
      </c>
      <c r="AU1456" s="11">
        <v>28</v>
      </c>
      <c r="AV1456" s="11">
        <v>25</v>
      </c>
      <c r="AW1456" s="12">
        <v>52</v>
      </c>
      <c r="AX1456" s="13">
        <v>51</v>
      </c>
      <c r="AY1456" s="13">
        <v>50</v>
      </c>
      <c r="AZ1456" s="13">
        <v>49</v>
      </c>
      <c r="BA1456" s="13">
        <v>48</v>
      </c>
      <c r="BB1456" s="14">
        <v>47</v>
      </c>
      <c r="BC1456" s="19">
        <f t="shared" si="114"/>
        <v>50</v>
      </c>
      <c r="BD1456" s="55">
        <f t="shared" si="112"/>
        <v>0.81435531016563811</v>
      </c>
      <c r="BE1456" s="19">
        <f t="shared" si="113"/>
        <v>0.89415394608639176</v>
      </c>
      <c r="BF1456" s="19">
        <f t="shared" si="115"/>
        <v>1.0107827216628775</v>
      </c>
      <c r="BG1456" s="19">
        <f t="shared" si="111"/>
        <v>0.98131860993829167</v>
      </c>
    </row>
    <row r="1457" spans="1:59">
      <c r="A1457" s="24">
        <v>1456</v>
      </c>
      <c r="B1457" s="31">
        <v>2013017</v>
      </c>
      <c r="C1457" s="32" t="s">
        <v>1455</v>
      </c>
      <c r="D1457" s="21">
        <v>4</v>
      </c>
      <c r="E1457" s="22">
        <v>6</v>
      </c>
      <c r="F1457" s="22">
        <v>12</v>
      </c>
      <c r="G1457" s="22">
        <v>30</v>
      </c>
      <c r="H1457" s="22">
        <v>31</v>
      </c>
      <c r="I1457" s="22">
        <v>32</v>
      </c>
      <c r="J1457" s="23">
        <v>9</v>
      </c>
      <c r="Q1457" s="33"/>
      <c r="R1457" s="33"/>
      <c r="S1457" s="33"/>
      <c r="T1457" s="33"/>
      <c r="U1457" s="33"/>
      <c r="V1457" s="33"/>
      <c r="X1457" s="34"/>
      <c r="Y1457" s="33"/>
      <c r="Z1457" s="33"/>
      <c r="AA1457" s="33"/>
      <c r="AB1457" s="33"/>
      <c r="AC1457" s="35"/>
      <c r="AD1457" s="33"/>
      <c r="AE1457" s="33"/>
      <c r="AF1457" s="33"/>
      <c r="AG1457" s="33"/>
      <c r="AH1457" s="33"/>
      <c r="AI1457" s="33"/>
      <c r="AJ1457" s="36"/>
      <c r="AK1457" s="10">
        <v>4</v>
      </c>
      <c r="AL1457" s="11">
        <v>7</v>
      </c>
      <c r="AM1457" s="11">
        <v>10</v>
      </c>
      <c r="AN1457" s="11">
        <v>7</v>
      </c>
      <c r="AO1457" s="11">
        <v>24</v>
      </c>
      <c r="AP1457" s="11">
        <v>27</v>
      </c>
      <c r="AQ1457" s="11">
        <v>25</v>
      </c>
      <c r="AR1457" s="11">
        <v>15</v>
      </c>
      <c r="AS1457" s="11">
        <v>38</v>
      </c>
      <c r="AT1457" s="11">
        <v>31</v>
      </c>
      <c r="AU1457" s="11">
        <v>37</v>
      </c>
      <c r="AV1457" s="11">
        <v>31</v>
      </c>
      <c r="AW1457" s="12">
        <v>25</v>
      </c>
      <c r="AX1457" s="13">
        <v>51</v>
      </c>
      <c r="AY1457" s="13">
        <v>64</v>
      </c>
      <c r="AZ1457" s="13">
        <v>61</v>
      </c>
      <c r="BA1457" s="13">
        <v>58</v>
      </c>
      <c r="BB1457" s="14">
        <v>55</v>
      </c>
      <c r="BC1457" s="19">
        <f t="shared" si="114"/>
        <v>64</v>
      </c>
      <c r="BD1457" s="55">
        <f t="shared" si="112"/>
        <v>0.87983111399805136</v>
      </c>
      <c r="BE1457" s="19">
        <f t="shared" si="113"/>
        <v>0.91256901591425788</v>
      </c>
      <c r="BF1457" s="19">
        <f t="shared" si="115"/>
        <v>1.0197856446898343</v>
      </c>
      <c r="BG1457" s="19">
        <f t="shared" si="111"/>
        <v>0.99441377070477432</v>
      </c>
    </row>
    <row r="1458" spans="1:59">
      <c r="A1458" s="24">
        <v>1457</v>
      </c>
      <c r="B1458" s="31">
        <v>2013018</v>
      </c>
      <c r="C1458" s="32" t="s">
        <v>1456</v>
      </c>
      <c r="D1458" s="21">
        <v>2</v>
      </c>
      <c r="E1458" s="22">
        <v>8</v>
      </c>
      <c r="F1458" s="22">
        <v>13</v>
      </c>
      <c r="G1458" s="22">
        <v>28</v>
      </c>
      <c r="H1458" s="22">
        <v>29</v>
      </c>
      <c r="I1458" s="22">
        <v>30</v>
      </c>
      <c r="J1458" s="23">
        <v>5</v>
      </c>
      <c r="Q1458" s="33"/>
      <c r="R1458" s="33"/>
      <c r="S1458" s="33"/>
      <c r="T1458" s="33"/>
      <c r="U1458" s="33"/>
      <c r="V1458" s="33"/>
      <c r="X1458" s="34"/>
      <c r="Y1458" s="33"/>
      <c r="Z1458" s="33"/>
      <c r="AA1458" s="33"/>
      <c r="AB1458" s="33"/>
      <c r="AC1458" s="35"/>
      <c r="AD1458" s="33"/>
      <c r="AE1458" s="33"/>
      <c r="AF1458" s="33"/>
      <c r="AG1458" s="33"/>
      <c r="AH1458" s="33"/>
      <c r="AI1458" s="33"/>
      <c r="AJ1458" s="36"/>
      <c r="AK1458" s="10">
        <v>8</v>
      </c>
      <c r="AL1458" s="11">
        <v>6</v>
      </c>
      <c r="AM1458" s="11">
        <v>15</v>
      </c>
      <c r="AN1458" s="11">
        <v>14</v>
      </c>
      <c r="AO1458" s="11">
        <v>12</v>
      </c>
      <c r="AP1458" s="11">
        <v>22</v>
      </c>
      <c r="AQ1458" s="11">
        <v>20</v>
      </c>
      <c r="AR1458" s="11">
        <v>30</v>
      </c>
      <c r="AS1458" s="11">
        <v>33</v>
      </c>
      <c r="AT1458" s="11">
        <v>26</v>
      </c>
      <c r="AU1458" s="11">
        <v>19</v>
      </c>
      <c r="AV1458" s="11">
        <v>26</v>
      </c>
      <c r="AW1458" s="12">
        <v>50</v>
      </c>
      <c r="AX1458" s="13">
        <v>62</v>
      </c>
      <c r="AY1458" s="13">
        <v>59</v>
      </c>
      <c r="AZ1458" s="13">
        <v>56</v>
      </c>
      <c r="BA1458" s="13">
        <v>53</v>
      </c>
      <c r="BB1458" s="14">
        <v>50</v>
      </c>
      <c r="BC1458" s="19">
        <f t="shared" si="114"/>
        <v>59</v>
      </c>
      <c r="BD1458" s="55">
        <f t="shared" si="112"/>
        <v>0.94939915556999022</v>
      </c>
      <c r="BE1458" s="19">
        <f t="shared" si="113"/>
        <v>0.95553751217927907</v>
      </c>
      <c r="BF1458" s="19">
        <f t="shared" si="115"/>
        <v>1.0214225397856447</v>
      </c>
      <c r="BG1458" s="19">
        <f t="shared" si="111"/>
        <v>0.99605066580058454</v>
      </c>
    </row>
    <row r="1459" spans="1:59">
      <c r="A1459" s="24">
        <v>1458</v>
      </c>
      <c r="B1459" s="31">
        <v>2013019</v>
      </c>
      <c r="C1459" s="32" t="s">
        <v>1457</v>
      </c>
      <c r="D1459" s="21">
        <v>1</v>
      </c>
      <c r="E1459" s="22">
        <v>2</v>
      </c>
      <c r="F1459" s="22">
        <v>5</v>
      </c>
      <c r="G1459" s="22">
        <v>16</v>
      </c>
      <c r="H1459" s="22">
        <v>20</v>
      </c>
      <c r="I1459" s="22">
        <v>26</v>
      </c>
      <c r="J1459" s="23">
        <v>6</v>
      </c>
      <c r="Q1459" s="33"/>
      <c r="R1459" s="33"/>
      <c r="S1459" s="33"/>
      <c r="T1459" s="33"/>
      <c r="U1459" s="33"/>
      <c r="V1459" s="33"/>
      <c r="X1459" s="34"/>
      <c r="Y1459" s="33"/>
      <c r="Z1459" s="33"/>
      <c r="AA1459" s="33"/>
      <c r="AB1459" s="33"/>
      <c r="AC1459" s="35"/>
      <c r="AD1459" s="33"/>
      <c r="AE1459" s="33"/>
      <c r="AF1459" s="33"/>
      <c r="AG1459" s="33"/>
      <c r="AH1459" s="33"/>
      <c r="AI1459" s="33"/>
      <c r="AJ1459" s="36"/>
      <c r="AK1459" s="10">
        <v>10</v>
      </c>
      <c r="AL1459" s="11">
        <v>6</v>
      </c>
      <c r="AM1459" s="11">
        <v>5</v>
      </c>
      <c r="AN1459" s="11">
        <v>16</v>
      </c>
      <c r="AO1459" s="11">
        <v>21</v>
      </c>
      <c r="AP1459" s="11">
        <v>14</v>
      </c>
      <c r="AQ1459" s="11">
        <v>25</v>
      </c>
      <c r="AR1459" s="11">
        <v>20</v>
      </c>
      <c r="AS1459" s="11">
        <v>26</v>
      </c>
      <c r="AT1459" s="11">
        <v>22</v>
      </c>
      <c r="AU1459" s="11">
        <v>18</v>
      </c>
      <c r="AV1459" s="11">
        <v>28</v>
      </c>
      <c r="AW1459" s="12">
        <v>25</v>
      </c>
      <c r="AX1459" s="13">
        <v>22</v>
      </c>
      <c r="AY1459" s="13">
        <v>36</v>
      </c>
      <c r="AZ1459" s="13">
        <v>34</v>
      </c>
      <c r="BA1459" s="13">
        <v>32</v>
      </c>
      <c r="BB1459" s="14">
        <v>30</v>
      </c>
      <c r="BC1459" s="19">
        <f t="shared" si="114"/>
        <v>36</v>
      </c>
      <c r="BD1459" s="55">
        <f t="shared" si="112"/>
        <v>1.0312439103605067</v>
      </c>
      <c r="BE1459" s="19">
        <f t="shared" si="113"/>
        <v>0.92893796687236108</v>
      </c>
      <c r="BF1459" s="19">
        <f t="shared" si="115"/>
        <v>1.0197856446898343</v>
      </c>
      <c r="BG1459" s="19">
        <f t="shared" si="111"/>
        <v>0.98254628126014942</v>
      </c>
    </row>
    <row r="1460" spans="1:59">
      <c r="A1460" s="24">
        <v>1459</v>
      </c>
      <c r="B1460" s="31">
        <v>2013020</v>
      </c>
      <c r="C1460" s="32" t="s">
        <v>1458</v>
      </c>
      <c r="D1460" s="21">
        <v>1</v>
      </c>
      <c r="E1460" s="22">
        <v>7</v>
      </c>
      <c r="F1460" s="22">
        <v>8</v>
      </c>
      <c r="G1460" s="22">
        <v>12</v>
      </c>
      <c r="H1460" s="22">
        <v>16</v>
      </c>
      <c r="I1460" s="22">
        <v>21</v>
      </c>
      <c r="J1460" s="23">
        <v>1</v>
      </c>
      <c r="Q1460" s="33"/>
      <c r="R1460" s="33"/>
      <c r="S1460" s="33"/>
      <c r="T1460" s="33"/>
      <c r="U1460" s="33"/>
      <c r="V1460" s="33"/>
      <c r="X1460" s="34"/>
      <c r="Y1460" s="33"/>
      <c r="Z1460" s="33"/>
      <c r="AA1460" s="33"/>
      <c r="AB1460" s="33"/>
      <c r="AC1460" s="35"/>
      <c r="AD1460" s="33"/>
      <c r="AE1460" s="33"/>
      <c r="AF1460" s="33"/>
      <c r="AG1460" s="33"/>
      <c r="AH1460" s="33"/>
      <c r="AI1460" s="33"/>
      <c r="AJ1460" s="36"/>
      <c r="AK1460" s="10">
        <v>5</v>
      </c>
      <c r="AL1460" s="11">
        <v>5</v>
      </c>
      <c r="AM1460" s="11">
        <v>10</v>
      </c>
      <c r="AN1460" s="11">
        <v>11</v>
      </c>
      <c r="AO1460" s="11">
        <v>9</v>
      </c>
      <c r="AP1460" s="11">
        <v>17</v>
      </c>
      <c r="AQ1460" s="11">
        <v>29</v>
      </c>
      <c r="AR1460" s="11">
        <v>25</v>
      </c>
      <c r="AS1460" s="11">
        <v>32</v>
      </c>
      <c r="AT1460" s="11">
        <v>29</v>
      </c>
      <c r="AU1460" s="11">
        <v>39</v>
      </c>
      <c r="AV1460" s="11">
        <v>37</v>
      </c>
      <c r="AW1460" s="12">
        <v>35</v>
      </c>
      <c r="AX1460" s="13">
        <v>33</v>
      </c>
      <c r="AY1460" s="13">
        <v>48</v>
      </c>
      <c r="AZ1460" s="13">
        <v>47</v>
      </c>
      <c r="BA1460" s="13">
        <v>46</v>
      </c>
      <c r="BB1460" s="14">
        <v>45</v>
      </c>
      <c r="BC1460" s="19">
        <f t="shared" si="114"/>
        <v>48</v>
      </c>
      <c r="BD1460" s="55">
        <f t="shared" si="112"/>
        <v>1.0517050990581358</v>
      </c>
      <c r="BE1460" s="19">
        <f t="shared" si="113"/>
        <v>0.92075349139330953</v>
      </c>
      <c r="BF1460" s="19">
        <f t="shared" si="115"/>
        <v>1.0173303020461189</v>
      </c>
      <c r="BG1460" s="19">
        <f t="shared" ref="BG1460:BG1523" si="116">IF($B1460="","",SUM($BC1411:$BC1460)/50/$BM$3)</f>
        <v>0.98131860993829167</v>
      </c>
    </row>
    <row r="1461" spans="1:59">
      <c r="A1461" s="24">
        <v>1460</v>
      </c>
      <c r="B1461" s="31">
        <v>2013021</v>
      </c>
      <c r="C1461" s="32" t="s">
        <v>1459</v>
      </c>
      <c r="D1461" s="21">
        <v>1</v>
      </c>
      <c r="E1461" s="22">
        <v>6</v>
      </c>
      <c r="F1461" s="22">
        <v>17</v>
      </c>
      <c r="G1461" s="22">
        <v>19</v>
      </c>
      <c r="H1461" s="22">
        <v>26</v>
      </c>
      <c r="I1461" s="22">
        <v>31</v>
      </c>
      <c r="J1461" s="23">
        <v>11</v>
      </c>
      <c r="Q1461" s="33"/>
      <c r="R1461" s="33"/>
      <c r="S1461" s="33"/>
      <c r="T1461" s="33"/>
      <c r="U1461" s="33"/>
      <c r="V1461" s="33"/>
      <c r="X1461" s="34"/>
      <c r="Y1461" s="33"/>
      <c r="Z1461" s="33"/>
      <c r="AA1461" s="33"/>
      <c r="AB1461" s="33"/>
      <c r="AC1461" s="35"/>
      <c r="AD1461" s="33"/>
      <c r="AE1461" s="33"/>
      <c r="AF1461" s="33"/>
      <c r="AG1461" s="33"/>
      <c r="AH1461" s="33"/>
      <c r="AI1461" s="33"/>
      <c r="AJ1461" s="36"/>
      <c r="AK1461" s="10">
        <v>7</v>
      </c>
      <c r="AL1461" s="11">
        <v>12</v>
      </c>
      <c r="AM1461" s="11">
        <v>10</v>
      </c>
      <c r="AN1461" s="11">
        <v>10</v>
      </c>
      <c r="AO1461" s="11">
        <v>23</v>
      </c>
      <c r="AP1461" s="11">
        <v>20</v>
      </c>
      <c r="AQ1461" s="11">
        <v>28</v>
      </c>
      <c r="AR1461" s="11">
        <v>30</v>
      </c>
      <c r="AS1461" s="11">
        <v>34</v>
      </c>
      <c r="AT1461" s="11">
        <v>28</v>
      </c>
      <c r="AU1461" s="11">
        <v>22</v>
      </c>
      <c r="AV1461" s="11">
        <v>30</v>
      </c>
      <c r="AW1461" s="12">
        <v>25</v>
      </c>
      <c r="AX1461" s="13">
        <v>36</v>
      </c>
      <c r="AY1461" s="13">
        <v>32</v>
      </c>
      <c r="AZ1461" s="13">
        <v>46</v>
      </c>
      <c r="BA1461" s="13">
        <v>43</v>
      </c>
      <c r="BB1461" s="14">
        <v>60</v>
      </c>
      <c r="BC1461" s="19">
        <f t="shared" si="114"/>
        <v>32</v>
      </c>
      <c r="BD1461" s="55">
        <f t="shared" si="112"/>
        <v>0.9780448197466709</v>
      </c>
      <c r="BE1461" s="19">
        <f t="shared" si="113"/>
        <v>0.89620006495615456</v>
      </c>
      <c r="BF1461" s="19">
        <f t="shared" si="115"/>
        <v>1.0091458265670672</v>
      </c>
      <c r="BG1461" s="19">
        <f t="shared" si="116"/>
        <v>0.96576810652809364</v>
      </c>
    </row>
    <row r="1462" spans="1:59">
      <c r="A1462" s="24">
        <v>1461</v>
      </c>
      <c r="B1462" s="31">
        <v>2013022</v>
      </c>
      <c r="C1462" s="32" t="s">
        <v>1460</v>
      </c>
      <c r="D1462" s="21">
        <v>2</v>
      </c>
      <c r="E1462" s="22">
        <v>4</v>
      </c>
      <c r="F1462" s="22">
        <v>7</v>
      </c>
      <c r="G1462" s="22">
        <v>9</v>
      </c>
      <c r="H1462" s="22">
        <v>15</v>
      </c>
      <c r="I1462" s="22">
        <v>20</v>
      </c>
      <c r="J1462" s="23">
        <v>7</v>
      </c>
      <c r="Q1462" s="33"/>
      <c r="R1462" s="33"/>
      <c r="S1462" s="33"/>
      <c r="T1462" s="33"/>
      <c r="U1462" s="33"/>
      <c r="V1462" s="33"/>
      <c r="X1462" s="34"/>
      <c r="Y1462" s="33"/>
      <c r="Z1462" s="33"/>
      <c r="AA1462" s="33"/>
      <c r="AB1462" s="33"/>
      <c r="AC1462" s="35"/>
      <c r="AD1462" s="33"/>
      <c r="AE1462" s="33"/>
      <c r="AF1462" s="33"/>
      <c r="AG1462" s="33"/>
      <c r="AH1462" s="33"/>
      <c r="AI1462" s="33"/>
      <c r="AJ1462" s="36"/>
      <c r="AK1462" s="10">
        <v>6</v>
      </c>
      <c r="AL1462" s="11">
        <v>9</v>
      </c>
      <c r="AM1462" s="11">
        <v>12</v>
      </c>
      <c r="AN1462" s="11">
        <v>15</v>
      </c>
      <c r="AO1462" s="11">
        <v>15</v>
      </c>
      <c r="AP1462" s="11">
        <v>25</v>
      </c>
      <c r="AQ1462" s="11">
        <v>21</v>
      </c>
      <c r="AR1462" s="11">
        <v>27</v>
      </c>
      <c r="AS1462" s="11">
        <v>35</v>
      </c>
      <c r="AT1462" s="11">
        <v>33</v>
      </c>
      <c r="AU1462" s="11">
        <v>31</v>
      </c>
      <c r="AV1462" s="11">
        <v>29</v>
      </c>
      <c r="AW1462" s="12">
        <v>27</v>
      </c>
      <c r="AX1462" s="13">
        <v>41</v>
      </c>
      <c r="AY1462" s="13">
        <v>40</v>
      </c>
      <c r="AZ1462" s="13">
        <v>39</v>
      </c>
      <c r="BA1462" s="13">
        <v>38</v>
      </c>
      <c r="BB1462" s="14">
        <v>37</v>
      </c>
      <c r="BC1462" s="19">
        <f t="shared" si="114"/>
        <v>40</v>
      </c>
      <c r="BD1462" s="55">
        <f t="shared" si="112"/>
        <v>0.87983111399805136</v>
      </c>
      <c r="BE1462" s="19">
        <f t="shared" si="113"/>
        <v>0.87983111399805136</v>
      </c>
      <c r="BF1462" s="19">
        <f t="shared" si="115"/>
        <v>0.99441377070477432</v>
      </c>
      <c r="BG1462" s="19">
        <f t="shared" si="116"/>
        <v>0.96249431633647287</v>
      </c>
    </row>
    <row r="1463" spans="1:59">
      <c r="A1463" s="24">
        <v>1462</v>
      </c>
      <c r="B1463" s="31">
        <v>2013023</v>
      </c>
      <c r="C1463" s="32" t="s">
        <v>1461</v>
      </c>
      <c r="D1463" s="21">
        <v>3</v>
      </c>
      <c r="E1463" s="22">
        <v>6</v>
      </c>
      <c r="F1463" s="22">
        <v>15</v>
      </c>
      <c r="G1463" s="22">
        <v>18</v>
      </c>
      <c r="H1463" s="22">
        <v>30</v>
      </c>
      <c r="I1463" s="22">
        <v>32</v>
      </c>
      <c r="J1463" s="23">
        <v>5</v>
      </c>
      <c r="Q1463" s="33"/>
      <c r="R1463" s="33"/>
      <c r="S1463" s="33"/>
      <c r="T1463" s="33"/>
      <c r="U1463" s="33"/>
      <c r="V1463" s="33"/>
      <c r="X1463" s="34"/>
      <c r="Y1463" s="33"/>
      <c r="Z1463" s="33"/>
      <c r="AA1463" s="33"/>
      <c r="AB1463" s="33"/>
      <c r="AC1463" s="35"/>
      <c r="AD1463" s="33"/>
      <c r="AE1463" s="33"/>
      <c r="AF1463" s="33"/>
      <c r="AG1463" s="33"/>
      <c r="AH1463" s="33"/>
      <c r="AI1463" s="33"/>
      <c r="AJ1463" s="36"/>
      <c r="AK1463" s="10">
        <v>2</v>
      </c>
      <c r="AL1463" s="11">
        <v>12</v>
      </c>
      <c r="AM1463" s="11">
        <v>9</v>
      </c>
      <c r="AN1463" s="11">
        <v>8</v>
      </c>
      <c r="AO1463" s="11">
        <v>20</v>
      </c>
      <c r="AP1463" s="11">
        <v>24</v>
      </c>
      <c r="AQ1463" s="11">
        <v>23</v>
      </c>
      <c r="AR1463" s="11">
        <v>24</v>
      </c>
      <c r="AS1463" s="11">
        <v>38</v>
      </c>
      <c r="AT1463" s="11">
        <v>32</v>
      </c>
      <c r="AU1463" s="11">
        <v>26</v>
      </c>
      <c r="AV1463" s="11">
        <v>20</v>
      </c>
      <c r="AW1463" s="12">
        <v>14</v>
      </c>
      <c r="AX1463" s="13">
        <v>40</v>
      </c>
      <c r="AY1463" s="13">
        <v>53</v>
      </c>
      <c r="AZ1463" s="13">
        <v>50</v>
      </c>
      <c r="BA1463" s="13">
        <v>66</v>
      </c>
      <c r="BB1463" s="14">
        <v>64</v>
      </c>
      <c r="BC1463" s="19">
        <f t="shared" si="114"/>
        <v>53</v>
      </c>
      <c r="BD1463" s="55">
        <f t="shared" si="112"/>
        <v>0.85527768756089628</v>
      </c>
      <c r="BE1463" s="19">
        <f t="shared" si="113"/>
        <v>0.9023384215654433</v>
      </c>
      <c r="BF1463" s="19">
        <f t="shared" si="115"/>
        <v>0.99605066580058454</v>
      </c>
      <c r="BG1463" s="19">
        <f t="shared" si="116"/>
        <v>0.9641312114322832</v>
      </c>
    </row>
    <row r="1464" spans="1:59">
      <c r="A1464" s="24">
        <v>1463</v>
      </c>
      <c r="B1464" s="31">
        <v>2013024</v>
      </c>
      <c r="C1464" s="32" t="s">
        <v>1462</v>
      </c>
      <c r="D1464" s="21">
        <v>4</v>
      </c>
      <c r="E1464" s="22">
        <v>5</v>
      </c>
      <c r="F1464" s="22">
        <v>13</v>
      </c>
      <c r="G1464" s="22">
        <v>23</v>
      </c>
      <c r="H1464" s="22">
        <v>27</v>
      </c>
      <c r="I1464" s="22">
        <v>30</v>
      </c>
      <c r="J1464" s="23">
        <v>9</v>
      </c>
      <c r="Q1464" s="33"/>
      <c r="R1464" s="33"/>
      <c r="S1464" s="33"/>
      <c r="T1464" s="33"/>
      <c r="U1464" s="33"/>
      <c r="V1464" s="33"/>
      <c r="X1464" s="34"/>
      <c r="Y1464" s="33"/>
      <c r="Z1464" s="33"/>
      <c r="AA1464" s="33"/>
      <c r="AB1464" s="33"/>
      <c r="AC1464" s="35"/>
      <c r="AD1464" s="33"/>
      <c r="AE1464" s="33"/>
      <c r="AF1464" s="33"/>
      <c r="AG1464" s="33"/>
      <c r="AH1464" s="33"/>
      <c r="AI1464" s="33"/>
      <c r="AJ1464" s="36"/>
      <c r="AK1464" s="10">
        <v>6</v>
      </c>
      <c r="AL1464" s="11">
        <v>10</v>
      </c>
      <c r="AM1464" s="11">
        <v>12</v>
      </c>
      <c r="AN1464" s="11">
        <v>18</v>
      </c>
      <c r="AO1464" s="11">
        <v>25</v>
      </c>
      <c r="AP1464" s="11">
        <v>30</v>
      </c>
      <c r="AQ1464" s="11">
        <v>21</v>
      </c>
      <c r="AR1464" s="11">
        <v>22</v>
      </c>
      <c r="AS1464" s="11">
        <v>25</v>
      </c>
      <c r="AT1464" s="11">
        <v>30</v>
      </c>
      <c r="AU1464" s="11">
        <v>24</v>
      </c>
      <c r="AV1464" s="11">
        <v>46</v>
      </c>
      <c r="AW1464" s="12">
        <v>42</v>
      </c>
      <c r="AX1464" s="13">
        <v>54</v>
      </c>
      <c r="AY1464" s="13">
        <v>51</v>
      </c>
      <c r="AZ1464" s="13">
        <v>48</v>
      </c>
      <c r="BA1464" s="13">
        <v>45</v>
      </c>
      <c r="BB1464" s="14">
        <v>42</v>
      </c>
      <c r="BC1464" s="19">
        <f t="shared" si="114"/>
        <v>51</v>
      </c>
      <c r="BD1464" s="55">
        <f t="shared" si="112"/>
        <v>0.91666125365378359</v>
      </c>
      <c r="BE1464" s="19">
        <f t="shared" si="113"/>
        <v>0.97395258200714518</v>
      </c>
      <c r="BF1464" s="19">
        <f t="shared" si="115"/>
        <v>1.0009613510880155</v>
      </c>
      <c r="BG1464" s="19">
        <f t="shared" si="116"/>
        <v>0.95840207859694715</v>
      </c>
    </row>
    <row r="1465" spans="1:59">
      <c r="A1465" s="24">
        <v>1464</v>
      </c>
      <c r="B1465" s="31">
        <v>2013025</v>
      </c>
      <c r="C1465" s="32" t="s">
        <v>1463</v>
      </c>
      <c r="D1465" s="21">
        <v>16</v>
      </c>
      <c r="E1465" s="22">
        <v>17</v>
      </c>
      <c r="F1465" s="22">
        <v>18</v>
      </c>
      <c r="G1465" s="22">
        <v>24</v>
      </c>
      <c r="H1465" s="22">
        <v>25</v>
      </c>
      <c r="I1465" s="22">
        <v>30</v>
      </c>
      <c r="J1465" s="23">
        <v>8</v>
      </c>
      <c r="Q1465" s="33"/>
      <c r="R1465" s="33"/>
      <c r="S1465" s="33"/>
      <c r="T1465" s="33"/>
      <c r="U1465" s="33"/>
      <c r="V1465" s="33"/>
      <c r="X1465" s="34"/>
      <c r="Y1465" s="33"/>
      <c r="Z1465" s="33"/>
      <c r="AA1465" s="33"/>
      <c r="AB1465" s="33"/>
      <c r="AC1465" s="35"/>
      <c r="AD1465" s="33"/>
      <c r="AE1465" s="33"/>
      <c r="AF1465" s="33"/>
      <c r="AG1465" s="33"/>
      <c r="AH1465" s="33"/>
      <c r="AI1465" s="33"/>
      <c r="AJ1465" s="36"/>
      <c r="AK1465" s="10">
        <v>4</v>
      </c>
      <c r="AL1465" s="11">
        <v>6</v>
      </c>
      <c r="AM1465" s="11">
        <v>10</v>
      </c>
      <c r="AN1465" s="11">
        <v>10</v>
      </c>
      <c r="AO1465" s="11">
        <v>18</v>
      </c>
      <c r="AP1465" s="11">
        <v>10</v>
      </c>
      <c r="AQ1465" s="11">
        <v>31</v>
      </c>
      <c r="AR1465" s="11">
        <v>30</v>
      </c>
      <c r="AS1465" s="11">
        <v>31</v>
      </c>
      <c r="AT1465" s="11">
        <v>22</v>
      </c>
      <c r="AU1465" s="11">
        <v>39</v>
      </c>
      <c r="AV1465" s="11">
        <v>32</v>
      </c>
      <c r="AW1465" s="12">
        <v>25</v>
      </c>
      <c r="AX1465" s="13">
        <v>34</v>
      </c>
      <c r="AY1465" s="13">
        <v>45</v>
      </c>
      <c r="AZ1465" s="13">
        <v>58</v>
      </c>
      <c r="BA1465" s="13">
        <v>73</v>
      </c>
      <c r="BB1465" s="14">
        <v>70</v>
      </c>
      <c r="BC1465" s="19">
        <f t="shared" si="114"/>
        <v>45</v>
      </c>
      <c r="BD1465" s="55">
        <f t="shared" si="112"/>
        <v>0.90438454043520633</v>
      </c>
      <c r="BE1465" s="19">
        <f t="shared" si="113"/>
        <v>0.9780448197466709</v>
      </c>
      <c r="BF1465" s="19">
        <f t="shared" si="115"/>
        <v>0.98377395258200706</v>
      </c>
      <c r="BG1465" s="19">
        <f t="shared" si="116"/>
        <v>0.96331276388437803</v>
      </c>
    </row>
    <row r="1466" spans="1:59">
      <c r="A1466" s="24">
        <v>1465</v>
      </c>
      <c r="B1466" s="31">
        <v>2013026</v>
      </c>
      <c r="C1466" s="32" t="s">
        <v>1464</v>
      </c>
      <c r="D1466" s="21">
        <v>4</v>
      </c>
      <c r="E1466" s="22">
        <v>11</v>
      </c>
      <c r="F1466" s="22">
        <v>14</v>
      </c>
      <c r="G1466" s="22">
        <v>15</v>
      </c>
      <c r="H1466" s="22">
        <v>22</v>
      </c>
      <c r="I1466" s="22">
        <v>31</v>
      </c>
      <c r="J1466" s="23">
        <v>11</v>
      </c>
      <c r="Q1466" s="33"/>
      <c r="R1466" s="33"/>
      <c r="S1466" s="33"/>
      <c r="T1466" s="33"/>
      <c r="U1466" s="33"/>
      <c r="V1466" s="33"/>
      <c r="X1466" s="34"/>
      <c r="Y1466" s="33"/>
      <c r="Z1466" s="33"/>
      <c r="AA1466" s="33"/>
      <c r="AB1466" s="33"/>
      <c r="AC1466" s="35"/>
      <c r="AD1466" s="33"/>
      <c r="AE1466" s="33"/>
      <c r="AF1466" s="33"/>
      <c r="AG1466" s="33"/>
      <c r="AH1466" s="33"/>
      <c r="AI1466" s="33"/>
      <c r="AJ1466" s="36"/>
      <c r="AK1466" s="10">
        <v>7</v>
      </c>
      <c r="AL1466" s="11">
        <v>13</v>
      </c>
      <c r="AM1466" s="11">
        <v>12</v>
      </c>
      <c r="AN1466" s="11">
        <v>19</v>
      </c>
      <c r="AO1466" s="11">
        <v>13</v>
      </c>
      <c r="AP1466" s="11">
        <v>33</v>
      </c>
      <c r="AQ1466" s="11">
        <v>25</v>
      </c>
      <c r="AR1466" s="11">
        <v>17</v>
      </c>
      <c r="AS1466" s="11">
        <v>20</v>
      </c>
      <c r="AT1466" s="11">
        <v>37</v>
      </c>
      <c r="AU1466" s="11">
        <v>32</v>
      </c>
      <c r="AV1466" s="11">
        <v>27</v>
      </c>
      <c r="AW1466" s="12">
        <v>37</v>
      </c>
      <c r="AX1466" s="13">
        <v>65</v>
      </c>
      <c r="AY1466" s="13">
        <v>63</v>
      </c>
      <c r="AZ1466" s="13">
        <v>61</v>
      </c>
      <c r="BA1466" s="13">
        <v>59</v>
      </c>
      <c r="BB1466" s="14">
        <v>57</v>
      </c>
      <c r="BC1466" s="19">
        <f t="shared" si="114"/>
        <v>63</v>
      </c>
      <c r="BD1466" s="55">
        <f t="shared" si="112"/>
        <v>1.0312439103605067</v>
      </c>
      <c r="BE1466" s="19">
        <f t="shared" si="113"/>
        <v>1.0046443650535888</v>
      </c>
      <c r="BF1466" s="19">
        <f t="shared" si="115"/>
        <v>0.987866190321533</v>
      </c>
      <c r="BG1466" s="19">
        <f t="shared" si="116"/>
        <v>0.97231568691133485</v>
      </c>
    </row>
    <row r="1467" spans="1:59">
      <c r="A1467" s="24">
        <v>1466</v>
      </c>
      <c r="B1467" s="31">
        <v>2013027</v>
      </c>
      <c r="C1467" s="32" t="s">
        <v>1465</v>
      </c>
      <c r="D1467" s="21">
        <v>1</v>
      </c>
      <c r="E1467" s="22">
        <v>2</v>
      </c>
      <c r="F1467" s="22">
        <v>4</v>
      </c>
      <c r="G1467" s="22">
        <v>12</v>
      </c>
      <c r="H1467" s="22">
        <v>21</v>
      </c>
      <c r="I1467" s="22">
        <v>24</v>
      </c>
      <c r="J1467" s="23">
        <v>12</v>
      </c>
      <c r="Q1467" s="33"/>
      <c r="R1467" s="33"/>
      <c r="S1467" s="33"/>
      <c r="T1467" s="33"/>
      <c r="U1467" s="33"/>
      <c r="V1467" s="33"/>
      <c r="X1467" s="34"/>
      <c r="Y1467" s="33"/>
      <c r="Z1467" s="33"/>
      <c r="AA1467" s="33"/>
      <c r="AB1467" s="33"/>
      <c r="AC1467" s="35"/>
      <c r="AD1467" s="33"/>
      <c r="AE1467" s="33"/>
      <c r="AF1467" s="33"/>
      <c r="AG1467" s="33"/>
      <c r="AH1467" s="33"/>
      <c r="AI1467" s="33"/>
      <c r="AJ1467" s="36"/>
      <c r="AK1467" s="10">
        <v>4</v>
      </c>
      <c r="AL1467" s="11">
        <v>4</v>
      </c>
      <c r="AM1467" s="11">
        <v>14</v>
      </c>
      <c r="AN1467" s="11">
        <v>10</v>
      </c>
      <c r="AO1467" s="11">
        <v>15</v>
      </c>
      <c r="AP1467" s="11">
        <v>16</v>
      </c>
      <c r="AQ1467" s="11">
        <v>19</v>
      </c>
      <c r="AR1467" s="11">
        <v>14</v>
      </c>
      <c r="AS1467" s="11">
        <v>20</v>
      </c>
      <c r="AT1467" s="11">
        <v>16</v>
      </c>
      <c r="AU1467" s="11">
        <v>38</v>
      </c>
      <c r="AV1467" s="11">
        <v>36</v>
      </c>
      <c r="AW1467" s="12">
        <v>34</v>
      </c>
      <c r="AX1467" s="13">
        <v>32</v>
      </c>
      <c r="AY1467" s="13">
        <v>30</v>
      </c>
      <c r="AZ1467" s="13">
        <v>28</v>
      </c>
      <c r="BA1467" s="13">
        <v>26</v>
      </c>
      <c r="BB1467" s="14">
        <v>24</v>
      </c>
      <c r="BC1467" s="19">
        <f t="shared" si="114"/>
        <v>30</v>
      </c>
      <c r="BD1467" s="55">
        <f t="shared" si="112"/>
        <v>0.99032153296524839</v>
      </c>
      <c r="BE1467" s="19">
        <f t="shared" si="113"/>
        <v>0.93507632348164993</v>
      </c>
      <c r="BF1467" s="19">
        <f t="shared" si="115"/>
        <v>0.97395258200714518</v>
      </c>
      <c r="BG1467" s="19">
        <f t="shared" si="116"/>
        <v>0.96658655407599869</v>
      </c>
    </row>
    <row r="1468" spans="1:59">
      <c r="A1468" s="24">
        <v>1467</v>
      </c>
      <c r="B1468" s="31">
        <v>2013028</v>
      </c>
      <c r="C1468" s="32" t="s">
        <v>1466</v>
      </c>
      <c r="D1468" s="21">
        <v>7</v>
      </c>
      <c r="E1468" s="22">
        <v>8</v>
      </c>
      <c r="F1468" s="22">
        <v>14</v>
      </c>
      <c r="G1468" s="22">
        <v>25</v>
      </c>
      <c r="H1468" s="22">
        <v>26</v>
      </c>
      <c r="I1468" s="22">
        <v>28</v>
      </c>
      <c r="J1468" s="23">
        <v>13</v>
      </c>
      <c r="Q1468" s="33"/>
      <c r="R1468" s="33"/>
      <c r="S1468" s="33"/>
      <c r="T1468" s="33"/>
      <c r="U1468" s="33"/>
      <c r="V1468" s="33"/>
      <c r="X1468" s="34"/>
      <c r="Y1468" s="33"/>
      <c r="Z1468" s="33"/>
      <c r="AA1468" s="33"/>
      <c r="AB1468" s="33"/>
      <c r="AC1468" s="35"/>
      <c r="AD1468" s="33"/>
      <c r="AE1468" s="33"/>
      <c r="AF1468" s="33"/>
      <c r="AG1468" s="33"/>
      <c r="AH1468" s="33"/>
      <c r="AI1468" s="33"/>
      <c r="AJ1468" s="36"/>
      <c r="AK1468" s="10">
        <v>9</v>
      </c>
      <c r="AL1468" s="11">
        <v>8</v>
      </c>
      <c r="AM1468" s="11">
        <v>13</v>
      </c>
      <c r="AN1468" s="11">
        <v>12</v>
      </c>
      <c r="AO1468" s="11">
        <v>10</v>
      </c>
      <c r="AP1468" s="11">
        <v>20</v>
      </c>
      <c r="AQ1468" s="11">
        <v>36</v>
      </c>
      <c r="AR1468" s="11">
        <v>38</v>
      </c>
      <c r="AS1468" s="11">
        <v>31</v>
      </c>
      <c r="AT1468" s="11">
        <v>24</v>
      </c>
      <c r="AU1468" s="11">
        <v>30</v>
      </c>
      <c r="AV1468" s="11">
        <v>38</v>
      </c>
      <c r="AW1468" s="12">
        <v>63</v>
      </c>
      <c r="AX1468" s="13">
        <v>60</v>
      </c>
      <c r="AY1468" s="13">
        <v>57</v>
      </c>
      <c r="AZ1468" s="13">
        <v>54</v>
      </c>
      <c r="BA1468" s="13">
        <v>51</v>
      </c>
      <c r="BB1468" s="14">
        <v>48</v>
      </c>
      <c r="BC1468" s="19">
        <f t="shared" si="114"/>
        <v>57</v>
      </c>
      <c r="BD1468" s="55">
        <f t="shared" si="112"/>
        <v>1.0066904839233517</v>
      </c>
      <c r="BE1468" s="19">
        <f t="shared" si="113"/>
        <v>0.9309840857421241</v>
      </c>
      <c r="BF1468" s="19">
        <f t="shared" si="115"/>
        <v>0.97395258200714518</v>
      </c>
      <c r="BG1468" s="19">
        <f t="shared" si="116"/>
        <v>0.97067879181552441</v>
      </c>
    </row>
    <row r="1469" spans="1:59">
      <c r="A1469" s="24">
        <v>1468</v>
      </c>
      <c r="B1469" s="31">
        <v>2013029</v>
      </c>
      <c r="C1469" s="32" t="s">
        <v>1467</v>
      </c>
      <c r="D1469" s="21">
        <v>6</v>
      </c>
      <c r="E1469" s="22">
        <v>7</v>
      </c>
      <c r="F1469" s="22">
        <v>10</v>
      </c>
      <c r="G1469" s="22">
        <v>19</v>
      </c>
      <c r="H1469" s="22">
        <v>23</v>
      </c>
      <c r="I1469" s="22">
        <v>29</v>
      </c>
      <c r="J1469" s="23">
        <v>12</v>
      </c>
      <c r="Q1469" s="33"/>
      <c r="R1469" s="33"/>
      <c r="S1469" s="33"/>
      <c r="T1469" s="33"/>
      <c r="U1469" s="33"/>
      <c r="V1469" s="33"/>
      <c r="X1469" s="34"/>
      <c r="Y1469" s="33"/>
      <c r="Z1469" s="33"/>
      <c r="AA1469" s="33"/>
      <c r="AB1469" s="33"/>
      <c r="AC1469" s="35"/>
      <c r="AD1469" s="33"/>
      <c r="AE1469" s="33"/>
      <c r="AF1469" s="33"/>
      <c r="AG1469" s="33"/>
      <c r="AH1469" s="33"/>
      <c r="AI1469" s="33"/>
      <c r="AJ1469" s="36"/>
      <c r="AK1469" s="10">
        <v>7</v>
      </c>
      <c r="AL1469" s="11">
        <v>14</v>
      </c>
      <c r="AM1469" s="11">
        <v>14</v>
      </c>
      <c r="AN1469" s="11">
        <v>16</v>
      </c>
      <c r="AO1469" s="11">
        <v>17</v>
      </c>
      <c r="AP1469" s="11">
        <v>30</v>
      </c>
      <c r="AQ1469" s="11">
        <v>22</v>
      </c>
      <c r="AR1469" s="11">
        <v>34</v>
      </c>
      <c r="AS1469" s="11">
        <v>39</v>
      </c>
      <c r="AT1469" s="11">
        <v>46</v>
      </c>
      <c r="AU1469" s="11">
        <v>42</v>
      </c>
      <c r="AV1469" s="11">
        <v>38</v>
      </c>
      <c r="AW1469" s="12">
        <v>49</v>
      </c>
      <c r="AX1469" s="13">
        <v>46</v>
      </c>
      <c r="AY1469" s="13">
        <v>43</v>
      </c>
      <c r="AZ1469" s="13">
        <v>40</v>
      </c>
      <c r="BA1469" s="13">
        <v>37</v>
      </c>
      <c r="BB1469" s="14">
        <v>54</v>
      </c>
      <c r="BC1469" s="19">
        <f t="shared" si="114"/>
        <v>43</v>
      </c>
      <c r="BD1469" s="55">
        <f t="shared" si="112"/>
        <v>0.97395258200714518</v>
      </c>
      <c r="BE1469" s="19">
        <f t="shared" si="113"/>
        <v>0.9453069178304645</v>
      </c>
      <c r="BF1469" s="19">
        <f t="shared" si="115"/>
        <v>0.96003897369275737</v>
      </c>
      <c r="BG1469" s="19">
        <f t="shared" si="116"/>
        <v>0.97231568691133485</v>
      </c>
    </row>
    <row r="1470" spans="1:59">
      <c r="A1470" s="24">
        <v>1469</v>
      </c>
      <c r="B1470" s="31">
        <v>2013030</v>
      </c>
      <c r="C1470" s="32" t="s">
        <v>1468</v>
      </c>
      <c r="D1470" s="21">
        <v>7</v>
      </c>
      <c r="E1470" s="22">
        <v>14</v>
      </c>
      <c r="F1470" s="22">
        <v>18</v>
      </c>
      <c r="G1470" s="22">
        <v>25</v>
      </c>
      <c r="H1470" s="22">
        <v>26</v>
      </c>
      <c r="I1470" s="22">
        <v>29</v>
      </c>
      <c r="J1470" s="23">
        <v>6</v>
      </c>
      <c r="Q1470" s="33"/>
      <c r="R1470" s="33"/>
      <c r="S1470" s="33"/>
      <c r="T1470" s="33"/>
      <c r="U1470" s="33"/>
      <c r="V1470" s="33"/>
      <c r="X1470" s="34"/>
      <c r="Y1470" s="33"/>
      <c r="Z1470" s="33"/>
      <c r="AA1470" s="33"/>
      <c r="AB1470" s="33"/>
      <c r="AC1470" s="35"/>
      <c r="AD1470" s="33"/>
      <c r="AE1470" s="33"/>
      <c r="AF1470" s="33"/>
      <c r="AG1470" s="33"/>
      <c r="AH1470" s="33"/>
      <c r="AI1470" s="33"/>
      <c r="AJ1470" s="36"/>
      <c r="AK1470" s="10">
        <v>8</v>
      </c>
      <c r="AL1470" s="11">
        <v>11</v>
      </c>
      <c r="AM1470" s="11">
        <v>14</v>
      </c>
      <c r="AN1470" s="11">
        <v>11</v>
      </c>
      <c r="AO1470" s="11">
        <v>14</v>
      </c>
      <c r="AP1470" s="11">
        <v>23</v>
      </c>
      <c r="AQ1470" s="11">
        <v>29</v>
      </c>
      <c r="AR1470" s="11">
        <v>39</v>
      </c>
      <c r="AS1470" s="11">
        <v>31</v>
      </c>
      <c r="AT1470" s="11">
        <v>23</v>
      </c>
      <c r="AU1470" s="11">
        <v>28</v>
      </c>
      <c r="AV1470" s="11">
        <v>35</v>
      </c>
      <c r="AW1470" s="12">
        <v>59</v>
      </c>
      <c r="AX1470" s="13">
        <v>55</v>
      </c>
      <c r="AY1470" s="13">
        <v>51</v>
      </c>
      <c r="AZ1470" s="13">
        <v>47</v>
      </c>
      <c r="BA1470" s="13">
        <v>62</v>
      </c>
      <c r="BB1470" s="14">
        <v>59</v>
      </c>
      <c r="BC1470" s="19">
        <f t="shared" si="114"/>
        <v>51</v>
      </c>
      <c r="BD1470" s="55">
        <f t="shared" si="112"/>
        <v>0.99850600844430004</v>
      </c>
      <c r="BE1470" s="19">
        <f t="shared" si="113"/>
        <v>0.95144527443975313</v>
      </c>
      <c r="BF1470" s="19">
        <f t="shared" si="115"/>
        <v>0.94858070802208505</v>
      </c>
      <c r="BG1470" s="19">
        <f t="shared" si="116"/>
        <v>0.97722637219876574</v>
      </c>
    </row>
    <row r="1471" spans="1:59">
      <c r="A1471" s="24">
        <v>1470</v>
      </c>
      <c r="B1471" s="31">
        <v>2013031</v>
      </c>
      <c r="C1471" s="32" t="s">
        <v>1469</v>
      </c>
      <c r="D1471" s="21">
        <v>3</v>
      </c>
      <c r="E1471" s="22">
        <v>13</v>
      </c>
      <c r="F1471" s="22">
        <v>14</v>
      </c>
      <c r="G1471" s="22">
        <v>15</v>
      </c>
      <c r="H1471" s="22">
        <v>21</v>
      </c>
      <c r="I1471" s="22">
        <v>33</v>
      </c>
      <c r="J1471" s="23">
        <v>3</v>
      </c>
      <c r="Q1471" s="33"/>
      <c r="R1471" s="33"/>
      <c r="S1471" s="33"/>
      <c r="T1471" s="33"/>
      <c r="U1471" s="33"/>
      <c r="V1471" s="33"/>
      <c r="X1471" s="34"/>
      <c r="Y1471" s="33"/>
      <c r="Z1471" s="33"/>
      <c r="AA1471" s="33"/>
      <c r="AB1471" s="33"/>
      <c r="AC1471" s="35"/>
      <c r="AD1471" s="33"/>
      <c r="AE1471" s="33"/>
      <c r="AF1471" s="33"/>
      <c r="AG1471" s="33"/>
      <c r="AH1471" s="33"/>
      <c r="AI1471" s="33"/>
      <c r="AJ1471" s="36"/>
      <c r="AK1471" s="10">
        <v>3</v>
      </c>
      <c r="AL1471" s="11">
        <v>11</v>
      </c>
      <c r="AM1471" s="11">
        <v>14</v>
      </c>
      <c r="AN1471" s="11">
        <v>15</v>
      </c>
      <c r="AO1471" s="11">
        <v>15</v>
      </c>
      <c r="AP1471" s="11">
        <v>27</v>
      </c>
      <c r="AQ1471" s="11">
        <v>27</v>
      </c>
      <c r="AR1471" s="11">
        <v>19</v>
      </c>
      <c r="AS1471" s="11">
        <v>22</v>
      </c>
      <c r="AT1471" s="11">
        <v>27</v>
      </c>
      <c r="AU1471" s="11">
        <v>21</v>
      </c>
      <c r="AV1471" s="11">
        <v>29</v>
      </c>
      <c r="AW1471" s="12">
        <v>39</v>
      </c>
      <c r="AX1471" s="13">
        <v>51</v>
      </c>
      <c r="AY1471" s="13">
        <v>65</v>
      </c>
      <c r="AZ1471" s="13">
        <v>63</v>
      </c>
      <c r="BA1471" s="13">
        <v>61</v>
      </c>
      <c r="BB1471" s="14">
        <v>59</v>
      </c>
      <c r="BC1471" s="19">
        <f t="shared" si="114"/>
        <v>65</v>
      </c>
      <c r="BD1471" s="55">
        <f t="shared" si="112"/>
        <v>1.0066904839233517</v>
      </c>
      <c r="BE1471" s="19">
        <f t="shared" si="113"/>
        <v>1.0189671971419292</v>
      </c>
      <c r="BF1471" s="19">
        <f t="shared" si="115"/>
        <v>0.96085742124066253</v>
      </c>
      <c r="BG1471" s="19">
        <f t="shared" si="116"/>
        <v>0.99032153296524839</v>
      </c>
    </row>
    <row r="1472" spans="1:59">
      <c r="A1472" s="24">
        <v>1471</v>
      </c>
      <c r="B1472" s="31">
        <v>2013032</v>
      </c>
      <c r="C1472" s="32" t="s">
        <v>1470</v>
      </c>
      <c r="D1472" s="21">
        <v>4</v>
      </c>
      <c r="E1472" s="22">
        <v>21</v>
      </c>
      <c r="F1472" s="22">
        <v>25</v>
      </c>
      <c r="G1472" s="22">
        <v>29</v>
      </c>
      <c r="H1472" s="22">
        <v>30</v>
      </c>
      <c r="I1472" s="22">
        <v>33</v>
      </c>
      <c r="J1472" s="23">
        <v>3</v>
      </c>
      <c r="Q1472" s="33"/>
      <c r="R1472" s="33"/>
      <c r="S1472" s="33"/>
      <c r="T1472" s="33"/>
      <c r="U1472" s="33"/>
      <c r="V1472" s="33"/>
      <c r="X1472" s="34"/>
      <c r="Y1472" s="33"/>
      <c r="Z1472" s="33"/>
      <c r="AA1472" s="33"/>
      <c r="AB1472" s="33"/>
      <c r="AC1472" s="35"/>
      <c r="AD1472" s="33"/>
      <c r="AE1472" s="33"/>
      <c r="AF1472" s="33"/>
      <c r="AG1472" s="33"/>
      <c r="AH1472" s="33"/>
      <c r="AI1472" s="33"/>
      <c r="AJ1472" s="36"/>
      <c r="AK1472" s="10">
        <v>4</v>
      </c>
      <c r="AL1472" s="11">
        <v>6</v>
      </c>
      <c r="AM1472" s="11">
        <v>12</v>
      </c>
      <c r="AN1472" s="11">
        <v>16</v>
      </c>
      <c r="AO1472" s="11">
        <v>16</v>
      </c>
      <c r="AP1472" s="11">
        <v>22</v>
      </c>
      <c r="AQ1472" s="11">
        <v>25</v>
      </c>
      <c r="AR1472" s="11">
        <v>22</v>
      </c>
      <c r="AS1472" s="11">
        <v>32</v>
      </c>
      <c r="AT1472" s="11">
        <v>34</v>
      </c>
      <c r="AU1472" s="11">
        <v>38</v>
      </c>
      <c r="AV1472" s="11">
        <v>30</v>
      </c>
      <c r="AW1472" s="12">
        <v>37</v>
      </c>
      <c r="AX1472" s="13">
        <v>46</v>
      </c>
      <c r="AY1472" s="13">
        <v>57</v>
      </c>
      <c r="AZ1472" s="13">
        <v>52</v>
      </c>
      <c r="BA1472" s="13">
        <v>47</v>
      </c>
      <c r="BB1472" s="14">
        <v>42</v>
      </c>
      <c r="BC1472" s="19">
        <f t="shared" si="114"/>
        <v>57</v>
      </c>
      <c r="BD1472" s="55">
        <f t="shared" si="112"/>
        <v>1.1171809028905488</v>
      </c>
      <c r="BE1472" s="19">
        <f t="shared" si="113"/>
        <v>1.0537512179278987</v>
      </c>
      <c r="BF1472" s="19">
        <f t="shared" si="115"/>
        <v>0.96249431633647287</v>
      </c>
      <c r="BG1472" s="19">
        <f t="shared" si="116"/>
        <v>1.000552127314063</v>
      </c>
    </row>
    <row r="1473" spans="1:59">
      <c r="A1473" s="24">
        <v>1472</v>
      </c>
      <c r="B1473" s="31">
        <v>2013033</v>
      </c>
      <c r="C1473" s="32" t="s">
        <v>1471</v>
      </c>
      <c r="D1473" s="21">
        <v>5</v>
      </c>
      <c r="E1473" s="22">
        <v>6</v>
      </c>
      <c r="F1473" s="22">
        <v>13</v>
      </c>
      <c r="G1473" s="22">
        <v>17</v>
      </c>
      <c r="H1473" s="22">
        <v>19</v>
      </c>
      <c r="I1473" s="22">
        <v>28</v>
      </c>
      <c r="J1473" s="23">
        <v>1</v>
      </c>
      <c r="Q1473" s="33"/>
      <c r="R1473" s="33"/>
      <c r="S1473" s="33"/>
      <c r="T1473" s="33"/>
      <c r="U1473" s="33"/>
      <c r="V1473" s="33"/>
      <c r="X1473" s="34"/>
      <c r="Y1473" s="33"/>
      <c r="Z1473" s="33"/>
      <c r="AA1473" s="33"/>
      <c r="AB1473" s="33"/>
      <c r="AC1473" s="35"/>
      <c r="AD1473" s="33"/>
      <c r="AE1473" s="33"/>
      <c r="AF1473" s="33"/>
      <c r="AG1473" s="33"/>
      <c r="AH1473" s="33"/>
      <c r="AI1473" s="33"/>
      <c r="AJ1473" s="36"/>
      <c r="AK1473" s="10">
        <v>7</v>
      </c>
      <c r="AL1473" s="11">
        <v>8</v>
      </c>
      <c r="AM1473" s="11">
        <v>13</v>
      </c>
      <c r="AN1473" s="11">
        <v>16</v>
      </c>
      <c r="AO1473" s="11">
        <v>25</v>
      </c>
      <c r="AP1473" s="11">
        <v>24</v>
      </c>
      <c r="AQ1473" s="11">
        <v>25</v>
      </c>
      <c r="AR1473" s="11">
        <v>38</v>
      </c>
      <c r="AS1473" s="11">
        <v>33</v>
      </c>
      <c r="AT1473" s="11">
        <v>28</v>
      </c>
      <c r="AU1473" s="11">
        <v>23</v>
      </c>
      <c r="AV1473" s="11">
        <v>32</v>
      </c>
      <c r="AW1473" s="12">
        <v>43</v>
      </c>
      <c r="AX1473" s="13">
        <v>40</v>
      </c>
      <c r="AY1473" s="13">
        <v>37</v>
      </c>
      <c r="AZ1473" s="13">
        <v>52</v>
      </c>
      <c r="BA1473" s="13">
        <v>50</v>
      </c>
      <c r="BB1473" s="14">
        <v>68</v>
      </c>
      <c r="BC1473" s="19">
        <f t="shared" si="114"/>
        <v>37</v>
      </c>
      <c r="BD1473" s="55">
        <f t="shared" si="112"/>
        <v>1.0353361481000325</v>
      </c>
      <c r="BE1473" s="19">
        <f t="shared" si="113"/>
        <v>1.0210133160116921</v>
      </c>
      <c r="BF1473" s="19">
        <f t="shared" si="115"/>
        <v>0.9616758687885677</v>
      </c>
      <c r="BG1473" s="19">
        <f t="shared" si="116"/>
        <v>1.0050535888275414</v>
      </c>
    </row>
    <row r="1474" spans="1:59">
      <c r="A1474" s="24">
        <v>1473</v>
      </c>
      <c r="B1474" s="31">
        <v>2013034</v>
      </c>
      <c r="C1474" s="32" t="s">
        <v>1472</v>
      </c>
      <c r="D1474" s="21">
        <v>6</v>
      </c>
      <c r="E1474" s="22">
        <v>15</v>
      </c>
      <c r="F1474" s="22">
        <v>20</v>
      </c>
      <c r="G1474" s="22">
        <v>22</v>
      </c>
      <c r="H1474" s="22">
        <v>26</v>
      </c>
      <c r="I1474" s="22">
        <v>33</v>
      </c>
      <c r="J1474" s="23">
        <v>9</v>
      </c>
      <c r="Q1474" s="33"/>
      <c r="R1474" s="33"/>
      <c r="S1474" s="33"/>
      <c r="T1474" s="33"/>
      <c r="U1474" s="33"/>
      <c r="V1474" s="33"/>
      <c r="X1474" s="34"/>
      <c r="Y1474" s="33"/>
      <c r="Z1474" s="33"/>
      <c r="AA1474" s="33"/>
      <c r="AB1474" s="33"/>
      <c r="AC1474" s="35"/>
      <c r="AD1474" s="33"/>
      <c r="AE1474" s="33"/>
      <c r="AF1474" s="33"/>
      <c r="AG1474" s="33"/>
      <c r="AH1474" s="33"/>
      <c r="AI1474" s="33"/>
      <c r="AJ1474" s="36"/>
      <c r="AK1474" s="10">
        <v>5</v>
      </c>
      <c r="AL1474" s="11">
        <v>10</v>
      </c>
      <c r="AM1474" s="11">
        <v>7</v>
      </c>
      <c r="AN1474" s="11">
        <v>14</v>
      </c>
      <c r="AO1474" s="11">
        <v>24</v>
      </c>
      <c r="AP1474" s="11">
        <v>26</v>
      </c>
      <c r="AQ1474" s="11">
        <v>32</v>
      </c>
      <c r="AR1474" s="11">
        <v>22</v>
      </c>
      <c r="AS1474" s="11">
        <v>23</v>
      </c>
      <c r="AT1474" s="11">
        <v>38</v>
      </c>
      <c r="AU1474" s="11">
        <v>31</v>
      </c>
      <c r="AV1474" s="11">
        <v>38</v>
      </c>
      <c r="AW1474" s="12">
        <v>32</v>
      </c>
      <c r="AX1474" s="13">
        <v>42</v>
      </c>
      <c r="AY1474" s="13">
        <v>54</v>
      </c>
      <c r="AZ1474" s="13">
        <v>50</v>
      </c>
      <c r="BA1474" s="13">
        <v>46</v>
      </c>
      <c r="BB1474" s="14">
        <v>42</v>
      </c>
      <c r="BC1474" s="19">
        <f t="shared" si="114"/>
        <v>54</v>
      </c>
      <c r="BD1474" s="55">
        <f t="shared" si="112"/>
        <v>1.0803507632348164</v>
      </c>
      <c r="BE1474" s="19">
        <f t="shared" si="113"/>
        <v>1.0271516726209808</v>
      </c>
      <c r="BF1474" s="19">
        <f t="shared" si="115"/>
        <v>0.96576810652809364</v>
      </c>
      <c r="BG1474" s="19">
        <f t="shared" si="116"/>
        <v>1.0148749594024034</v>
      </c>
    </row>
    <row r="1475" spans="1:59">
      <c r="A1475" s="24">
        <v>1474</v>
      </c>
      <c r="B1475" s="31">
        <v>2013035</v>
      </c>
      <c r="C1475" s="32" t="s">
        <v>1473</v>
      </c>
      <c r="D1475" s="21">
        <v>1</v>
      </c>
      <c r="E1475" s="22">
        <v>14</v>
      </c>
      <c r="F1475" s="22">
        <v>15</v>
      </c>
      <c r="G1475" s="22">
        <v>17</v>
      </c>
      <c r="H1475" s="22">
        <v>26</v>
      </c>
      <c r="I1475" s="22">
        <v>30</v>
      </c>
      <c r="J1475" s="23">
        <v>2</v>
      </c>
      <c r="Q1475" s="33"/>
      <c r="R1475" s="33"/>
      <c r="S1475" s="33"/>
      <c r="T1475" s="33"/>
      <c r="U1475" s="33"/>
      <c r="V1475" s="33"/>
      <c r="X1475" s="34"/>
      <c r="Y1475" s="33"/>
      <c r="Z1475" s="33"/>
      <c r="AA1475" s="33"/>
      <c r="AB1475" s="33"/>
      <c r="AC1475" s="35"/>
      <c r="AD1475" s="33"/>
      <c r="AE1475" s="33"/>
      <c r="AF1475" s="33"/>
      <c r="AG1475" s="33"/>
      <c r="AH1475" s="33"/>
      <c r="AI1475" s="33"/>
      <c r="AJ1475" s="36"/>
      <c r="AK1475" s="10">
        <v>7</v>
      </c>
      <c r="AL1475" s="11">
        <v>11</v>
      </c>
      <c r="AM1475" s="11">
        <v>8</v>
      </c>
      <c r="AN1475" s="11">
        <v>13</v>
      </c>
      <c r="AO1475" s="11">
        <v>12</v>
      </c>
      <c r="AP1475" s="11">
        <v>23</v>
      </c>
      <c r="AQ1475" s="11">
        <v>31</v>
      </c>
      <c r="AR1475" s="11">
        <v>23</v>
      </c>
      <c r="AS1475" s="11">
        <v>26</v>
      </c>
      <c r="AT1475" s="11">
        <v>19</v>
      </c>
      <c r="AU1475" s="11">
        <v>12</v>
      </c>
      <c r="AV1475" s="11">
        <v>19</v>
      </c>
      <c r="AW1475" s="12">
        <v>28</v>
      </c>
      <c r="AX1475" s="13">
        <v>55</v>
      </c>
      <c r="AY1475" s="13">
        <v>52</v>
      </c>
      <c r="AZ1475" s="13">
        <v>67</v>
      </c>
      <c r="BA1475" s="13">
        <v>65</v>
      </c>
      <c r="BB1475" s="14">
        <v>63</v>
      </c>
      <c r="BC1475" s="19">
        <f t="shared" si="114"/>
        <v>52</v>
      </c>
      <c r="BD1475" s="55">
        <f t="shared" si="112"/>
        <v>1.0844430009743422</v>
      </c>
      <c r="BE1475" s="19">
        <f t="shared" si="113"/>
        <v>1.0414745047093212</v>
      </c>
      <c r="BF1475" s="19">
        <f t="shared" si="115"/>
        <v>0.96576810652809364</v>
      </c>
      <c r="BG1475" s="19">
        <f t="shared" si="116"/>
        <v>1.0173303020461189</v>
      </c>
    </row>
    <row r="1476" spans="1:59">
      <c r="A1476" s="24">
        <v>1475</v>
      </c>
      <c r="B1476" s="31">
        <v>2013036</v>
      </c>
      <c r="C1476" s="32" t="s">
        <v>1474</v>
      </c>
      <c r="D1476" s="21">
        <v>4</v>
      </c>
      <c r="E1476" s="22">
        <v>5</v>
      </c>
      <c r="F1476" s="22">
        <v>9</v>
      </c>
      <c r="G1476" s="22">
        <v>27</v>
      </c>
      <c r="H1476" s="22">
        <v>29</v>
      </c>
      <c r="I1476" s="22">
        <v>31</v>
      </c>
      <c r="J1476" s="23">
        <v>13</v>
      </c>
      <c r="Q1476" s="33"/>
      <c r="R1476" s="33"/>
      <c r="S1476" s="33"/>
      <c r="T1476" s="33"/>
      <c r="U1476" s="33"/>
      <c r="V1476" s="33"/>
      <c r="X1476" s="34"/>
      <c r="Y1476" s="33"/>
      <c r="Z1476" s="33"/>
      <c r="AA1476" s="33"/>
      <c r="AB1476" s="33"/>
      <c r="AC1476" s="35"/>
      <c r="AD1476" s="33"/>
      <c r="AE1476" s="33"/>
      <c r="AF1476" s="33"/>
      <c r="AG1476" s="33"/>
      <c r="AH1476" s="33"/>
      <c r="AI1476" s="33"/>
      <c r="AJ1476" s="36"/>
      <c r="AK1476" s="10">
        <v>6</v>
      </c>
      <c r="AL1476" s="11">
        <v>9</v>
      </c>
      <c r="AM1476" s="11">
        <v>15</v>
      </c>
      <c r="AN1476" s="11">
        <v>21</v>
      </c>
      <c r="AO1476" s="11">
        <v>21</v>
      </c>
      <c r="AP1476" s="11">
        <v>25</v>
      </c>
      <c r="AQ1476" s="11">
        <v>15</v>
      </c>
      <c r="AR1476" s="11">
        <v>35</v>
      </c>
      <c r="AS1476" s="11">
        <v>39</v>
      </c>
      <c r="AT1476" s="11">
        <v>33</v>
      </c>
      <c r="AU1476" s="11">
        <v>27</v>
      </c>
      <c r="AV1476" s="11">
        <v>35</v>
      </c>
      <c r="AW1476" s="12">
        <v>45</v>
      </c>
      <c r="AX1476" s="13">
        <v>57</v>
      </c>
      <c r="AY1476" s="13">
        <v>54</v>
      </c>
      <c r="AZ1476" s="13">
        <v>51</v>
      </c>
      <c r="BA1476" s="13">
        <v>48</v>
      </c>
      <c r="BB1476" s="14">
        <v>45</v>
      </c>
      <c r="BC1476" s="19">
        <f t="shared" si="114"/>
        <v>54</v>
      </c>
      <c r="BD1476" s="55">
        <f t="shared" si="112"/>
        <v>1.0394283858395583</v>
      </c>
      <c r="BE1476" s="19">
        <f t="shared" si="113"/>
        <v>1.023059434881455</v>
      </c>
      <c r="BF1476" s="19">
        <f t="shared" si="115"/>
        <v>0.97395258200714518</v>
      </c>
      <c r="BG1476" s="19">
        <f t="shared" si="116"/>
        <v>1.0116011692107827</v>
      </c>
    </row>
    <row r="1477" spans="1:59">
      <c r="A1477" s="24">
        <v>1476</v>
      </c>
      <c r="B1477" s="31">
        <v>2013037</v>
      </c>
      <c r="C1477" s="32" t="s">
        <v>1475</v>
      </c>
      <c r="D1477" s="21">
        <v>2</v>
      </c>
      <c r="E1477" s="22">
        <v>15</v>
      </c>
      <c r="F1477" s="22">
        <v>18</v>
      </c>
      <c r="G1477" s="22">
        <v>27</v>
      </c>
      <c r="H1477" s="22">
        <v>28</v>
      </c>
      <c r="I1477" s="22">
        <v>32</v>
      </c>
      <c r="J1477" s="23">
        <v>14</v>
      </c>
      <c r="Q1477" s="33"/>
      <c r="R1477" s="33"/>
      <c r="S1477" s="33"/>
      <c r="T1477" s="33"/>
      <c r="U1477" s="33"/>
      <c r="V1477" s="33"/>
      <c r="X1477" s="34"/>
      <c r="Y1477" s="33"/>
      <c r="Z1477" s="33"/>
      <c r="AA1477" s="33"/>
      <c r="AB1477" s="33"/>
      <c r="AC1477" s="35"/>
      <c r="AD1477" s="33"/>
      <c r="AE1477" s="33"/>
      <c r="AF1477" s="33"/>
      <c r="AG1477" s="33"/>
      <c r="AH1477" s="33"/>
      <c r="AI1477" s="33"/>
      <c r="AJ1477" s="36"/>
      <c r="AK1477" s="10">
        <v>5</v>
      </c>
      <c r="AL1477" s="11">
        <v>10</v>
      </c>
      <c r="AM1477" s="11">
        <v>12</v>
      </c>
      <c r="AN1477" s="11">
        <v>14</v>
      </c>
      <c r="AO1477" s="11">
        <v>17</v>
      </c>
      <c r="AP1477" s="11">
        <v>18</v>
      </c>
      <c r="AQ1477" s="11">
        <v>14</v>
      </c>
      <c r="AR1477" s="11">
        <v>32</v>
      </c>
      <c r="AS1477" s="11">
        <v>34</v>
      </c>
      <c r="AT1477" s="11">
        <v>26</v>
      </c>
      <c r="AU1477" s="11">
        <v>18</v>
      </c>
      <c r="AV1477" s="11">
        <v>24</v>
      </c>
      <c r="AW1477" s="12">
        <v>32</v>
      </c>
      <c r="AX1477" s="13">
        <v>42</v>
      </c>
      <c r="AY1477" s="13">
        <v>54</v>
      </c>
      <c r="AZ1477" s="13">
        <v>50</v>
      </c>
      <c r="BA1477" s="13">
        <v>65</v>
      </c>
      <c r="BB1477" s="14">
        <v>62</v>
      </c>
      <c r="BC1477" s="19">
        <f t="shared" si="114"/>
        <v>54</v>
      </c>
      <c r="BD1477" s="55">
        <f t="shared" si="112"/>
        <v>1.0271516726209808</v>
      </c>
      <c r="BE1477" s="19">
        <f t="shared" si="113"/>
        <v>1.0721662877557647</v>
      </c>
      <c r="BF1477" s="19">
        <f t="shared" si="115"/>
        <v>0.97886326729457618</v>
      </c>
      <c r="BG1477" s="19">
        <f t="shared" si="116"/>
        <v>1.0210133160116921</v>
      </c>
    </row>
    <row r="1478" spans="1:59">
      <c r="A1478" s="24">
        <v>1477</v>
      </c>
      <c r="B1478" s="31">
        <v>2013038</v>
      </c>
      <c r="C1478" s="32" t="s">
        <v>1476</v>
      </c>
      <c r="D1478" s="21">
        <v>9</v>
      </c>
      <c r="E1478" s="22">
        <v>10</v>
      </c>
      <c r="F1478" s="22">
        <v>12</v>
      </c>
      <c r="G1478" s="22">
        <v>14</v>
      </c>
      <c r="H1478" s="22">
        <v>15</v>
      </c>
      <c r="I1478" s="22">
        <v>19</v>
      </c>
      <c r="J1478" s="23">
        <v>11</v>
      </c>
      <c r="Q1478" s="33"/>
      <c r="R1478" s="33"/>
      <c r="S1478" s="33"/>
      <c r="T1478" s="33"/>
      <c r="U1478" s="33"/>
      <c r="V1478" s="33"/>
      <c r="X1478" s="34"/>
      <c r="Y1478" s="33"/>
      <c r="Z1478" s="33"/>
      <c r="AA1478" s="33"/>
      <c r="AB1478" s="33"/>
      <c r="AC1478" s="35"/>
      <c r="AD1478" s="33"/>
      <c r="AE1478" s="33"/>
      <c r="AF1478" s="33"/>
      <c r="AG1478" s="33"/>
      <c r="AH1478" s="33"/>
      <c r="AI1478" s="33"/>
      <c r="AJ1478" s="36"/>
      <c r="AK1478" s="10">
        <v>4</v>
      </c>
      <c r="AL1478" s="11">
        <v>11</v>
      </c>
      <c r="AM1478" s="11">
        <v>14</v>
      </c>
      <c r="AN1478" s="11">
        <v>13</v>
      </c>
      <c r="AO1478" s="11">
        <v>16</v>
      </c>
      <c r="AP1478" s="11">
        <v>23</v>
      </c>
      <c r="AQ1478" s="11">
        <v>16</v>
      </c>
      <c r="AR1478" s="11">
        <v>29</v>
      </c>
      <c r="AS1478" s="11">
        <v>35</v>
      </c>
      <c r="AT1478" s="11">
        <v>31</v>
      </c>
      <c r="AU1478" s="11">
        <v>40</v>
      </c>
      <c r="AV1478" s="11">
        <v>37</v>
      </c>
      <c r="AW1478" s="12">
        <v>49</v>
      </c>
      <c r="AX1478" s="13">
        <v>63</v>
      </c>
      <c r="AY1478" s="13">
        <v>62</v>
      </c>
      <c r="AZ1478" s="13">
        <v>61</v>
      </c>
      <c r="BA1478" s="13">
        <v>60</v>
      </c>
      <c r="BB1478" s="14">
        <v>79</v>
      </c>
      <c r="BC1478" s="19">
        <f t="shared" si="114"/>
        <v>62</v>
      </c>
      <c r="BD1478" s="55">
        <f t="shared" si="112"/>
        <v>1.1294576161091263</v>
      </c>
      <c r="BE1478" s="19">
        <f t="shared" si="113"/>
        <v>1.0823968821045793</v>
      </c>
      <c r="BF1478" s="19">
        <f t="shared" si="115"/>
        <v>0.99523221825267949</v>
      </c>
      <c r="BG1478" s="19">
        <f t="shared" si="116"/>
        <v>1.0267424488470283</v>
      </c>
    </row>
    <row r="1479" spans="1:59">
      <c r="A1479" s="24">
        <v>1478</v>
      </c>
      <c r="B1479" s="31">
        <v>2013039</v>
      </c>
      <c r="C1479" s="32" t="s">
        <v>1477</v>
      </c>
      <c r="D1479" s="21">
        <v>1</v>
      </c>
      <c r="E1479" s="22">
        <v>2</v>
      </c>
      <c r="F1479" s="22">
        <v>14</v>
      </c>
      <c r="G1479" s="22">
        <v>15</v>
      </c>
      <c r="H1479" s="22">
        <v>24</v>
      </c>
      <c r="I1479" s="22">
        <v>29</v>
      </c>
      <c r="J1479" s="23">
        <v>6</v>
      </c>
      <c r="Q1479" s="33"/>
      <c r="R1479" s="33"/>
      <c r="S1479" s="33"/>
      <c r="T1479" s="33"/>
      <c r="U1479" s="33"/>
      <c r="V1479" s="33"/>
      <c r="X1479" s="34"/>
      <c r="Y1479" s="33"/>
      <c r="Z1479" s="33"/>
      <c r="AA1479" s="33"/>
      <c r="AB1479" s="33"/>
      <c r="AC1479" s="35"/>
      <c r="AD1479" s="33"/>
      <c r="AE1479" s="33"/>
      <c r="AF1479" s="33"/>
      <c r="AG1479" s="33"/>
      <c r="AH1479" s="33"/>
      <c r="AI1479" s="33"/>
      <c r="AJ1479" s="36"/>
      <c r="AK1479" s="10">
        <v>7</v>
      </c>
      <c r="AL1479" s="11">
        <v>9</v>
      </c>
      <c r="AM1479" s="11">
        <v>15</v>
      </c>
      <c r="AN1479" s="11">
        <v>13</v>
      </c>
      <c r="AO1479" s="11">
        <v>8</v>
      </c>
      <c r="AP1479" s="11">
        <v>21</v>
      </c>
      <c r="AQ1479" s="11">
        <v>22</v>
      </c>
      <c r="AR1479" s="11">
        <v>25</v>
      </c>
      <c r="AS1479" s="11">
        <v>19</v>
      </c>
      <c r="AT1479" s="11">
        <v>13</v>
      </c>
      <c r="AU1479" s="11">
        <v>20</v>
      </c>
      <c r="AV1479" s="11">
        <v>15</v>
      </c>
      <c r="AW1479" s="12">
        <v>40</v>
      </c>
      <c r="AX1479" s="13">
        <v>53</v>
      </c>
      <c r="AY1479" s="13">
        <v>51</v>
      </c>
      <c r="AZ1479" s="13">
        <v>49</v>
      </c>
      <c r="BA1479" s="13">
        <v>47</v>
      </c>
      <c r="BB1479" s="14">
        <v>45</v>
      </c>
      <c r="BC1479" s="19">
        <f t="shared" si="114"/>
        <v>51</v>
      </c>
      <c r="BD1479" s="55">
        <f t="shared" si="112"/>
        <v>1.1171809028905488</v>
      </c>
      <c r="BE1479" s="19">
        <f t="shared" si="113"/>
        <v>1.0987658330626828</v>
      </c>
      <c r="BF1479" s="19">
        <f t="shared" si="115"/>
        <v>1.0238778824293602</v>
      </c>
      <c r="BG1479" s="19">
        <f t="shared" si="116"/>
        <v>1.0263332250730757</v>
      </c>
    </row>
    <row r="1480" spans="1:59">
      <c r="A1480" s="24">
        <v>1479</v>
      </c>
      <c r="B1480" s="31">
        <v>2013040</v>
      </c>
      <c r="C1480" s="32" t="s">
        <v>1478</v>
      </c>
      <c r="D1480" s="21">
        <v>2</v>
      </c>
      <c r="E1480" s="22">
        <v>4</v>
      </c>
      <c r="F1480" s="22">
        <v>10</v>
      </c>
      <c r="G1480" s="22">
        <v>12</v>
      </c>
      <c r="H1480" s="22">
        <v>17</v>
      </c>
      <c r="I1480" s="22">
        <v>30</v>
      </c>
      <c r="J1480" s="23">
        <v>10</v>
      </c>
      <c r="Q1480" s="33"/>
      <c r="R1480" s="33"/>
      <c r="S1480" s="33"/>
      <c r="T1480" s="33"/>
      <c r="U1480" s="33"/>
      <c r="V1480" s="33"/>
      <c r="X1480" s="34"/>
      <c r="Y1480" s="33"/>
      <c r="Z1480" s="33"/>
      <c r="AA1480" s="33"/>
      <c r="AB1480" s="33"/>
      <c r="AC1480" s="35"/>
      <c r="AD1480" s="33"/>
      <c r="AE1480" s="33"/>
      <c r="AF1480" s="33"/>
      <c r="AG1480" s="33"/>
      <c r="AH1480" s="33"/>
      <c r="AI1480" s="33"/>
      <c r="AJ1480" s="36"/>
      <c r="AK1480" s="10">
        <v>6</v>
      </c>
      <c r="AL1480" s="11">
        <v>7</v>
      </c>
      <c r="AM1480" s="11">
        <v>10</v>
      </c>
      <c r="AN1480" s="11">
        <v>15</v>
      </c>
      <c r="AO1480" s="11">
        <v>19</v>
      </c>
      <c r="AP1480" s="11">
        <v>19</v>
      </c>
      <c r="AQ1480" s="11">
        <v>21</v>
      </c>
      <c r="AR1480" s="11">
        <v>15</v>
      </c>
      <c r="AS1480" s="11">
        <v>31</v>
      </c>
      <c r="AT1480" s="11">
        <v>27</v>
      </c>
      <c r="AU1480" s="11">
        <v>36</v>
      </c>
      <c r="AV1480" s="11">
        <v>33</v>
      </c>
      <c r="AW1480" s="12">
        <v>30</v>
      </c>
      <c r="AX1480" s="13">
        <v>43</v>
      </c>
      <c r="AY1480" s="13">
        <v>41</v>
      </c>
      <c r="AZ1480" s="13">
        <v>57</v>
      </c>
      <c r="BA1480" s="13">
        <v>56</v>
      </c>
      <c r="BB1480" s="14">
        <v>55</v>
      </c>
      <c r="BC1480" s="19">
        <f t="shared" si="114"/>
        <v>41</v>
      </c>
      <c r="BD1480" s="55">
        <f t="shared" si="112"/>
        <v>1.0721662877557647</v>
      </c>
      <c r="BE1480" s="19">
        <f t="shared" si="113"/>
        <v>1.0783046443650537</v>
      </c>
      <c r="BF1480" s="19">
        <f t="shared" si="115"/>
        <v>1.0222409873335498</v>
      </c>
      <c r="BG1480" s="19">
        <f t="shared" si="116"/>
        <v>1.018148749594024</v>
      </c>
    </row>
    <row r="1481" spans="1:59">
      <c r="A1481" s="24">
        <v>1480</v>
      </c>
      <c r="B1481" s="31">
        <v>2013041</v>
      </c>
      <c r="C1481" s="32" t="s">
        <v>1479</v>
      </c>
      <c r="D1481" s="21">
        <v>2</v>
      </c>
      <c r="E1481" s="22">
        <v>10</v>
      </c>
      <c r="F1481" s="22">
        <v>12</v>
      </c>
      <c r="G1481" s="22">
        <v>17</v>
      </c>
      <c r="H1481" s="22">
        <v>23</v>
      </c>
      <c r="I1481" s="22">
        <v>24</v>
      </c>
      <c r="J1481" s="23">
        <v>5</v>
      </c>
      <c r="Q1481" s="33"/>
      <c r="R1481" s="33"/>
      <c r="S1481" s="33"/>
      <c r="T1481" s="33"/>
      <c r="U1481" s="33"/>
      <c r="V1481" s="33"/>
      <c r="X1481" s="34"/>
      <c r="Y1481" s="33"/>
      <c r="Z1481" s="33"/>
      <c r="AA1481" s="33"/>
      <c r="AB1481" s="33"/>
      <c r="AC1481" s="35"/>
      <c r="AD1481" s="33"/>
      <c r="AE1481" s="33"/>
      <c r="AF1481" s="33"/>
      <c r="AG1481" s="33"/>
      <c r="AH1481" s="33"/>
      <c r="AI1481" s="33"/>
      <c r="AJ1481" s="36"/>
      <c r="AK1481" s="10">
        <v>7</v>
      </c>
      <c r="AL1481" s="11">
        <v>8</v>
      </c>
      <c r="AM1481" s="11">
        <v>13</v>
      </c>
      <c r="AN1481" s="11">
        <v>16</v>
      </c>
      <c r="AO1481" s="11">
        <v>18</v>
      </c>
      <c r="AP1481" s="11">
        <v>16</v>
      </c>
      <c r="AQ1481" s="11">
        <v>25</v>
      </c>
      <c r="AR1481" s="11">
        <v>18</v>
      </c>
      <c r="AS1481" s="11">
        <v>22</v>
      </c>
      <c r="AT1481" s="11">
        <v>28</v>
      </c>
      <c r="AU1481" s="11">
        <v>49</v>
      </c>
      <c r="AV1481" s="11">
        <v>46</v>
      </c>
      <c r="AW1481" s="12">
        <v>43</v>
      </c>
      <c r="AX1481" s="13">
        <v>40</v>
      </c>
      <c r="AY1481" s="13">
        <v>37</v>
      </c>
      <c r="AZ1481" s="13">
        <v>52</v>
      </c>
      <c r="BA1481" s="13">
        <v>50</v>
      </c>
      <c r="BB1481" s="14">
        <v>48</v>
      </c>
      <c r="BC1481" s="19">
        <f t="shared" si="114"/>
        <v>37</v>
      </c>
      <c r="BD1481" s="55">
        <f t="shared" si="112"/>
        <v>1.0025982461838259</v>
      </c>
      <c r="BE1481" s="19">
        <f t="shared" si="113"/>
        <v>1.0210133160116921</v>
      </c>
      <c r="BF1481" s="19">
        <f t="shared" si="115"/>
        <v>1.0116011692107827</v>
      </c>
      <c r="BG1481" s="19">
        <f t="shared" si="116"/>
        <v>1.0111919454368301</v>
      </c>
    </row>
    <row r="1482" spans="1:59">
      <c r="A1482" s="24">
        <v>1481</v>
      </c>
      <c r="B1482" s="31">
        <v>2013042</v>
      </c>
      <c r="C1482" s="32" t="s">
        <v>1480</v>
      </c>
      <c r="D1482" s="21">
        <v>1</v>
      </c>
      <c r="E1482" s="22">
        <v>8</v>
      </c>
      <c r="F1482" s="22">
        <v>12</v>
      </c>
      <c r="G1482" s="22">
        <v>13</v>
      </c>
      <c r="H1482" s="22">
        <v>15</v>
      </c>
      <c r="I1482" s="22">
        <v>33</v>
      </c>
      <c r="J1482" s="23">
        <v>3</v>
      </c>
      <c r="Q1482" s="33"/>
      <c r="R1482" s="33"/>
      <c r="S1482" s="33"/>
      <c r="T1482" s="33"/>
      <c r="U1482" s="33"/>
      <c r="V1482" s="33"/>
      <c r="X1482" s="34"/>
      <c r="Y1482" s="33"/>
      <c r="Z1482" s="33"/>
      <c r="AA1482" s="33"/>
      <c r="AB1482" s="33"/>
      <c r="AC1482" s="35"/>
      <c r="AD1482" s="33"/>
      <c r="AE1482" s="33"/>
      <c r="AF1482" s="33"/>
      <c r="AG1482" s="33"/>
      <c r="AH1482" s="33"/>
      <c r="AI1482" s="33"/>
      <c r="AJ1482" s="36"/>
      <c r="AK1482" s="10">
        <v>4</v>
      </c>
      <c r="AL1482" s="11">
        <v>6</v>
      </c>
      <c r="AM1482" s="11">
        <v>12</v>
      </c>
      <c r="AN1482" s="11">
        <v>10</v>
      </c>
      <c r="AO1482" s="11">
        <v>19</v>
      </c>
      <c r="AP1482" s="11">
        <v>18</v>
      </c>
      <c r="AQ1482" s="11">
        <v>28</v>
      </c>
      <c r="AR1482" s="11">
        <v>22</v>
      </c>
      <c r="AS1482" s="11">
        <v>16</v>
      </c>
      <c r="AT1482" s="11">
        <v>22</v>
      </c>
      <c r="AU1482" s="11">
        <v>30</v>
      </c>
      <c r="AV1482" s="11">
        <v>40</v>
      </c>
      <c r="AW1482" s="12">
        <v>37</v>
      </c>
      <c r="AX1482" s="13">
        <v>50</v>
      </c>
      <c r="AY1482" s="13">
        <v>65</v>
      </c>
      <c r="AZ1482" s="13">
        <v>64</v>
      </c>
      <c r="BA1482" s="13">
        <v>63</v>
      </c>
      <c r="BB1482" s="14">
        <v>62</v>
      </c>
      <c r="BC1482" s="19">
        <f t="shared" si="114"/>
        <v>65</v>
      </c>
      <c r="BD1482" s="55">
        <f t="shared" si="112"/>
        <v>1.04761286131861</v>
      </c>
      <c r="BE1482" s="19">
        <f t="shared" si="113"/>
        <v>1.0373822669697954</v>
      </c>
      <c r="BF1482" s="19">
        <f t="shared" si="115"/>
        <v>1.0124196167586879</v>
      </c>
      <c r="BG1482" s="19">
        <f t="shared" si="116"/>
        <v>1.0161026307242611</v>
      </c>
    </row>
    <row r="1483" spans="1:59">
      <c r="A1483" s="24">
        <v>1482</v>
      </c>
      <c r="B1483" s="31">
        <v>2013043</v>
      </c>
      <c r="C1483" s="32" t="s">
        <v>1481</v>
      </c>
      <c r="D1483" s="21">
        <v>3</v>
      </c>
      <c r="E1483" s="22">
        <v>6</v>
      </c>
      <c r="F1483" s="22">
        <v>14</v>
      </c>
      <c r="G1483" s="22">
        <v>15</v>
      </c>
      <c r="H1483" s="22">
        <v>17</v>
      </c>
      <c r="I1483" s="22">
        <v>25</v>
      </c>
      <c r="J1483" s="23">
        <v>16</v>
      </c>
      <c r="Q1483" s="33"/>
      <c r="R1483" s="33"/>
      <c r="S1483" s="33"/>
      <c r="T1483" s="33"/>
      <c r="U1483" s="33"/>
      <c r="V1483" s="33"/>
      <c r="X1483" s="34"/>
      <c r="Y1483" s="33"/>
      <c r="Z1483" s="33"/>
      <c r="AA1483" s="33"/>
      <c r="AB1483" s="33"/>
      <c r="AC1483" s="35"/>
      <c r="AD1483" s="33"/>
      <c r="AE1483" s="33"/>
      <c r="AF1483" s="33"/>
      <c r="AG1483" s="33"/>
      <c r="AH1483" s="33"/>
      <c r="AI1483" s="33"/>
      <c r="AJ1483" s="36"/>
      <c r="AK1483" s="10">
        <v>5</v>
      </c>
      <c r="AL1483" s="11">
        <v>12</v>
      </c>
      <c r="AM1483" s="11">
        <v>10</v>
      </c>
      <c r="AN1483" s="11">
        <v>14</v>
      </c>
      <c r="AO1483" s="11">
        <v>17</v>
      </c>
      <c r="AP1483" s="11">
        <v>24</v>
      </c>
      <c r="AQ1483" s="11">
        <v>35</v>
      </c>
      <c r="AR1483" s="11">
        <v>30</v>
      </c>
      <c r="AS1483" s="11">
        <v>25</v>
      </c>
      <c r="AT1483" s="11">
        <v>20</v>
      </c>
      <c r="AU1483" s="11">
        <v>28</v>
      </c>
      <c r="AV1483" s="11">
        <v>24</v>
      </c>
      <c r="AW1483" s="12">
        <v>35</v>
      </c>
      <c r="AX1483" s="13">
        <v>48</v>
      </c>
      <c r="AY1483" s="13">
        <v>46</v>
      </c>
      <c r="AZ1483" s="13">
        <v>62</v>
      </c>
      <c r="BA1483" s="13">
        <v>61</v>
      </c>
      <c r="BB1483" s="14">
        <v>60</v>
      </c>
      <c r="BC1483" s="19">
        <f t="shared" si="114"/>
        <v>46</v>
      </c>
      <c r="BD1483" s="55">
        <f t="shared" si="112"/>
        <v>0.98213705748619684</v>
      </c>
      <c r="BE1483" s="19">
        <f t="shared" si="113"/>
        <v>1.0557973367976616</v>
      </c>
      <c r="BF1483" s="19">
        <f t="shared" si="115"/>
        <v>1.0017797986359207</v>
      </c>
      <c r="BG1483" s="19">
        <f t="shared" si="116"/>
        <v>1.0116011692107827</v>
      </c>
    </row>
    <row r="1484" spans="1:59">
      <c r="A1484" s="24">
        <v>1483</v>
      </c>
      <c r="B1484" s="31">
        <v>2013044</v>
      </c>
      <c r="C1484" s="32" t="s">
        <v>1482</v>
      </c>
      <c r="D1484" s="21">
        <v>3</v>
      </c>
      <c r="E1484" s="22">
        <v>5</v>
      </c>
      <c r="F1484" s="22">
        <v>11</v>
      </c>
      <c r="G1484" s="22">
        <v>18</v>
      </c>
      <c r="H1484" s="22">
        <v>26</v>
      </c>
      <c r="I1484" s="22">
        <v>28</v>
      </c>
      <c r="J1484" s="23">
        <v>6</v>
      </c>
      <c r="Q1484" s="33"/>
      <c r="R1484" s="33"/>
      <c r="S1484" s="33"/>
      <c r="T1484" s="33"/>
      <c r="U1484" s="33"/>
      <c r="V1484" s="33"/>
      <c r="X1484" s="34"/>
      <c r="Y1484" s="33"/>
      <c r="Z1484" s="33"/>
      <c r="AA1484" s="33"/>
      <c r="AB1484" s="33"/>
      <c r="AC1484" s="35"/>
      <c r="AD1484" s="33"/>
      <c r="AE1484" s="33"/>
      <c r="AF1484" s="33"/>
      <c r="AG1484" s="33"/>
      <c r="AH1484" s="33"/>
      <c r="AI1484" s="33"/>
      <c r="AJ1484" s="36"/>
      <c r="AK1484" s="10">
        <v>7</v>
      </c>
      <c r="AL1484" s="11">
        <v>11</v>
      </c>
      <c r="AM1484" s="11">
        <v>11</v>
      </c>
      <c r="AN1484" s="11">
        <v>19</v>
      </c>
      <c r="AO1484" s="11">
        <v>21</v>
      </c>
      <c r="AP1484" s="11">
        <v>19</v>
      </c>
      <c r="AQ1484" s="11">
        <v>19</v>
      </c>
      <c r="AR1484" s="11">
        <v>31</v>
      </c>
      <c r="AS1484" s="11">
        <v>25</v>
      </c>
      <c r="AT1484" s="11">
        <v>31</v>
      </c>
      <c r="AU1484" s="11">
        <v>26</v>
      </c>
      <c r="AV1484" s="11">
        <v>35</v>
      </c>
      <c r="AW1484" s="12">
        <v>46</v>
      </c>
      <c r="AX1484" s="13">
        <v>43</v>
      </c>
      <c r="AY1484" s="13">
        <v>40</v>
      </c>
      <c r="AZ1484" s="13">
        <v>37</v>
      </c>
      <c r="BA1484" s="13">
        <v>53</v>
      </c>
      <c r="BB1484" s="14">
        <v>51</v>
      </c>
      <c r="BC1484" s="19">
        <f t="shared" si="114"/>
        <v>40</v>
      </c>
      <c r="BD1484" s="55">
        <f t="shared" si="112"/>
        <v>0.93712244235141273</v>
      </c>
      <c r="BE1484" s="19">
        <f t="shared" si="113"/>
        <v>1.0271516726209808</v>
      </c>
      <c r="BF1484" s="19">
        <f t="shared" si="115"/>
        <v>1.0050535888275414</v>
      </c>
      <c r="BG1484" s="19">
        <f t="shared" si="116"/>
        <v>1.0124196167586879</v>
      </c>
    </row>
    <row r="1485" spans="1:59">
      <c r="A1485" s="24">
        <v>1484</v>
      </c>
      <c r="B1485" s="31">
        <v>2013045</v>
      </c>
      <c r="C1485" s="32" t="s">
        <v>1483</v>
      </c>
      <c r="D1485" s="21">
        <v>6</v>
      </c>
      <c r="E1485" s="22">
        <v>7</v>
      </c>
      <c r="F1485" s="22">
        <v>8</v>
      </c>
      <c r="G1485" s="22">
        <v>14</v>
      </c>
      <c r="H1485" s="22">
        <v>23</v>
      </c>
      <c r="I1485" s="22">
        <v>31</v>
      </c>
      <c r="J1485" s="23">
        <v>12</v>
      </c>
      <c r="Q1485" s="33"/>
      <c r="R1485" s="33"/>
      <c r="S1485" s="33"/>
      <c r="T1485" s="33"/>
      <c r="U1485" s="33"/>
      <c r="V1485" s="33"/>
      <c r="X1485" s="34"/>
      <c r="Y1485" s="33"/>
      <c r="Z1485" s="33"/>
      <c r="AA1485" s="33"/>
      <c r="AB1485" s="33"/>
      <c r="AC1485" s="35"/>
      <c r="AD1485" s="33"/>
      <c r="AE1485" s="33"/>
      <c r="AF1485" s="33"/>
      <c r="AG1485" s="33"/>
      <c r="AH1485" s="33"/>
      <c r="AI1485" s="33"/>
      <c r="AJ1485" s="36"/>
      <c r="AK1485" s="10">
        <v>8</v>
      </c>
      <c r="AL1485" s="11">
        <v>13</v>
      </c>
      <c r="AM1485" s="11">
        <v>14</v>
      </c>
      <c r="AN1485" s="11">
        <v>11</v>
      </c>
      <c r="AO1485" s="11">
        <v>12</v>
      </c>
      <c r="AP1485" s="11">
        <v>33</v>
      </c>
      <c r="AQ1485" s="11">
        <v>35</v>
      </c>
      <c r="AR1485" s="11">
        <v>29</v>
      </c>
      <c r="AS1485" s="11">
        <v>34</v>
      </c>
      <c r="AT1485" s="11">
        <v>41</v>
      </c>
      <c r="AU1485" s="11">
        <v>37</v>
      </c>
      <c r="AV1485" s="11">
        <v>33</v>
      </c>
      <c r="AW1485" s="12">
        <v>44</v>
      </c>
      <c r="AX1485" s="13">
        <v>57</v>
      </c>
      <c r="AY1485" s="13">
        <v>55</v>
      </c>
      <c r="AZ1485" s="13">
        <v>53</v>
      </c>
      <c r="BA1485" s="13">
        <v>51</v>
      </c>
      <c r="BB1485" s="14">
        <v>49</v>
      </c>
      <c r="BC1485" s="19">
        <f t="shared" si="114"/>
        <v>55</v>
      </c>
      <c r="BD1485" s="55">
        <f t="shared" ref="BD1485:BD1548" si="117">IF($B1485="","",SUM($BC1481:$BC1485)/5/$BM$3)</f>
        <v>0.99441377070477432</v>
      </c>
      <c r="BE1485" s="19">
        <f t="shared" ref="BE1485:BE1548" si="118">IF($B1485="","",SUM($BC1476:$BC1485)/10/$BM$3)</f>
        <v>1.0332900292302696</v>
      </c>
      <c r="BF1485" s="19">
        <f t="shared" si="115"/>
        <v>1.0107827216628775</v>
      </c>
      <c r="BG1485" s="19">
        <f t="shared" si="116"/>
        <v>1.0140565118544982</v>
      </c>
    </row>
    <row r="1486" spans="1:59">
      <c r="A1486" s="24">
        <v>1485</v>
      </c>
      <c r="B1486" s="31">
        <v>2013046</v>
      </c>
      <c r="C1486" s="32" t="s">
        <v>1484</v>
      </c>
      <c r="D1486" s="21">
        <v>3</v>
      </c>
      <c r="E1486" s="22">
        <v>16</v>
      </c>
      <c r="F1486" s="22">
        <v>19</v>
      </c>
      <c r="G1486" s="22">
        <v>20</v>
      </c>
      <c r="H1486" s="22">
        <v>24</v>
      </c>
      <c r="I1486" s="22">
        <v>26</v>
      </c>
      <c r="J1486" s="23">
        <v>6</v>
      </c>
      <c r="Q1486" s="33"/>
      <c r="R1486" s="33"/>
      <c r="S1486" s="33"/>
      <c r="T1486" s="33"/>
      <c r="U1486" s="33"/>
      <c r="V1486" s="33"/>
      <c r="X1486" s="34"/>
      <c r="Y1486" s="33"/>
      <c r="Z1486" s="33"/>
      <c r="AA1486" s="33"/>
      <c r="AB1486" s="33"/>
      <c r="AC1486" s="35"/>
      <c r="AD1486" s="33"/>
      <c r="AE1486" s="33"/>
      <c r="AF1486" s="33"/>
      <c r="AG1486" s="33"/>
      <c r="AH1486" s="33"/>
      <c r="AI1486" s="33"/>
      <c r="AJ1486" s="36"/>
      <c r="AK1486" s="10">
        <v>6</v>
      </c>
      <c r="AL1486" s="11">
        <v>8</v>
      </c>
      <c r="AM1486" s="11">
        <v>13</v>
      </c>
      <c r="AN1486" s="11">
        <v>12</v>
      </c>
      <c r="AO1486" s="11">
        <v>24</v>
      </c>
      <c r="AP1486" s="11">
        <v>12</v>
      </c>
      <c r="AQ1486" s="11">
        <v>27</v>
      </c>
      <c r="AR1486" s="11">
        <v>28</v>
      </c>
      <c r="AS1486" s="11">
        <v>31</v>
      </c>
      <c r="AT1486" s="11">
        <v>24</v>
      </c>
      <c r="AU1486" s="11">
        <v>30</v>
      </c>
      <c r="AV1486" s="11">
        <v>38</v>
      </c>
      <c r="AW1486" s="12">
        <v>33</v>
      </c>
      <c r="AX1486" s="13">
        <v>28</v>
      </c>
      <c r="AY1486" s="13">
        <v>40</v>
      </c>
      <c r="AZ1486" s="13">
        <v>36</v>
      </c>
      <c r="BA1486" s="13">
        <v>32</v>
      </c>
      <c r="BB1486" s="14">
        <v>48</v>
      </c>
      <c r="BC1486" s="19">
        <f t="shared" si="114"/>
        <v>40</v>
      </c>
      <c r="BD1486" s="55">
        <f t="shared" si="117"/>
        <v>1.0066904839233517</v>
      </c>
      <c r="BE1486" s="19">
        <f t="shared" si="118"/>
        <v>1.0046443650535888</v>
      </c>
      <c r="BF1486" s="19">
        <f t="shared" si="115"/>
        <v>1.0173303020461189</v>
      </c>
      <c r="BG1486" s="19">
        <f t="shared" si="116"/>
        <v>1.013238064306593</v>
      </c>
    </row>
    <row r="1487" spans="1:59">
      <c r="A1487" s="24">
        <v>1486</v>
      </c>
      <c r="B1487" s="31">
        <v>2013047</v>
      </c>
      <c r="C1487" s="32" t="s">
        <v>1485</v>
      </c>
      <c r="D1487" s="21">
        <v>1</v>
      </c>
      <c r="E1487" s="22">
        <v>8</v>
      </c>
      <c r="F1487" s="22">
        <v>11</v>
      </c>
      <c r="G1487" s="22">
        <v>17</v>
      </c>
      <c r="H1487" s="22">
        <v>27</v>
      </c>
      <c r="I1487" s="22">
        <v>30</v>
      </c>
      <c r="J1487" s="23">
        <v>12</v>
      </c>
      <c r="Q1487" s="33"/>
      <c r="R1487" s="33"/>
      <c r="S1487" s="33"/>
      <c r="T1487" s="33"/>
      <c r="U1487" s="33"/>
      <c r="V1487" s="33"/>
      <c r="X1487" s="34"/>
      <c r="Y1487" s="33"/>
      <c r="Z1487" s="33"/>
      <c r="AA1487" s="33"/>
      <c r="AB1487" s="33"/>
      <c r="AC1487" s="35"/>
      <c r="AD1487" s="33"/>
      <c r="AE1487" s="33"/>
      <c r="AF1487" s="33"/>
      <c r="AG1487" s="33"/>
      <c r="AH1487" s="33"/>
      <c r="AI1487" s="33"/>
      <c r="AJ1487" s="36"/>
      <c r="AK1487" s="10">
        <v>7</v>
      </c>
      <c r="AL1487" s="11">
        <v>10</v>
      </c>
      <c r="AM1487" s="11">
        <v>9</v>
      </c>
      <c r="AN1487" s="11">
        <v>16</v>
      </c>
      <c r="AO1487" s="11">
        <v>17</v>
      </c>
      <c r="AP1487" s="11">
        <v>14</v>
      </c>
      <c r="AQ1487" s="11">
        <v>22</v>
      </c>
      <c r="AR1487" s="11">
        <v>24</v>
      </c>
      <c r="AS1487" s="11">
        <v>28</v>
      </c>
      <c r="AT1487" s="11">
        <v>34</v>
      </c>
      <c r="AU1487" s="11">
        <v>29</v>
      </c>
      <c r="AV1487" s="11">
        <v>38</v>
      </c>
      <c r="AW1487" s="12">
        <v>34</v>
      </c>
      <c r="AX1487" s="13">
        <v>46</v>
      </c>
      <c r="AY1487" s="13">
        <v>43</v>
      </c>
      <c r="AZ1487" s="13">
        <v>58</v>
      </c>
      <c r="BA1487" s="13">
        <v>56</v>
      </c>
      <c r="BB1487" s="14">
        <v>54</v>
      </c>
      <c r="BC1487" s="19">
        <f t="shared" si="114"/>
        <v>43</v>
      </c>
      <c r="BD1487" s="55">
        <f t="shared" si="117"/>
        <v>0.91666125365378359</v>
      </c>
      <c r="BE1487" s="19">
        <f t="shared" si="118"/>
        <v>0.98213705748619684</v>
      </c>
      <c r="BF1487" s="19">
        <f t="shared" si="115"/>
        <v>1.0197856446898343</v>
      </c>
      <c r="BG1487" s="19">
        <f t="shared" si="116"/>
        <v>1.0070997076973043</v>
      </c>
    </row>
    <row r="1488" spans="1:59">
      <c r="A1488" s="24">
        <v>1487</v>
      </c>
      <c r="B1488" s="31">
        <v>2013048</v>
      </c>
      <c r="C1488" s="32" t="s">
        <v>1486</v>
      </c>
      <c r="D1488" s="21">
        <v>10</v>
      </c>
      <c r="E1488" s="22">
        <v>13</v>
      </c>
      <c r="F1488" s="22">
        <v>17</v>
      </c>
      <c r="G1488" s="22">
        <v>28</v>
      </c>
      <c r="H1488" s="22">
        <v>30</v>
      </c>
      <c r="I1488" s="22">
        <v>32</v>
      </c>
      <c r="J1488" s="23">
        <v>4</v>
      </c>
      <c r="Q1488" s="33"/>
      <c r="R1488" s="33"/>
      <c r="S1488" s="33"/>
      <c r="T1488" s="33"/>
      <c r="U1488" s="33"/>
      <c r="V1488" s="33"/>
      <c r="X1488" s="34"/>
      <c r="Y1488" s="33"/>
      <c r="Z1488" s="33"/>
      <c r="AA1488" s="33"/>
      <c r="AB1488" s="33"/>
      <c r="AC1488" s="35"/>
      <c r="AD1488" s="33"/>
      <c r="AE1488" s="33"/>
      <c r="AF1488" s="33"/>
      <c r="AG1488" s="33"/>
      <c r="AH1488" s="33"/>
      <c r="AI1488" s="33"/>
      <c r="AJ1488" s="36"/>
      <c r="AK1488" s="10">
        <v>7</v>
      </c>
      <c r="AL1488" s="11">
        <v>6</v>
      </c>
      <c r="AM1488" s="11">
        <v>10</v>
      </c>
      <c r="AN1488" s="11">
        <v>16</v>
      </c>
      <c r="AO1488" s="11">
        <v>18</v>
      </c>
      <c r="AP1488" s="11">
        <v>18</v>
      </c>
      <c r="AQ1488" s="11">
        <v>22</v>
      </c>
      <c r="AR1488" s="11">
        <v>20</v>
      </c>
      <c r="AS1488" s="11">
        <v>42</v>
      </c>
      <c r="AT1488" s="11">
        <v>34</v>
      </c>
      <c r="AU1488" s="11">
        <v>26</v>
      </c>
      <c r="AV1488" s="11">
        <v>32</v>
      </c>
      <c r="AW1488" s="12">
        <v>40</v>
      </c>
      <c r="AX1488" s="13">
        <v>50</v>
      </c>
      <c r="AY1488" s="13">
        <v>62</v>
      </c>
      <c r="AZ1488" s="13">
        <v>76</v>
      </c>
      <c r="BA1488" s="13">
        <v>73</v>
      </c>
      <c r="BB1488" s="14">
        <v>70</v>
      </c>
      <c r="BC1488" s="19">
        <f t="shared" si="114"/>
        <v>62</v>
      </c>
      <c r="BD1488" s="55">
        <f t="shared" si="117"/>
        <v>0.98213705748619684</v>
      </c>
      <c r="BE1488" s="19">
        <f t="shared" si="118"/>
        <v>0.98213705748619684</v>
      </c>
      <c r="BF1488" s="19">
        <f t="shared" si="115"/>
        <v>1.0271516726209808</v>
      </c>
      <c r="BG1488" s="19">
        <f t="shared" si="116"/>
        <v>1.0116011692107827</v>
      </c>
    </row>
    <row r="1489" spans="1:59">
      <c r="A1489" s="24">
        <v>1488</v>
      </c>
      <c r="B1489" s="31">
        <v>2013049</v>
      </c>
      <c r="C1489" s="32" t="s">
        <v>1487</v>
      </c>
      <c r="D1489" s="21">
        <v>10</v>
      </c>
      <c r="E1489" s="22">
        <v>13</v>
      </c>
      <c r="F1489" s="22">
        <v>14</v>
      </c>
      <c r="G1489" s="22">
        <v>16</v>
      </c>
      <c r="H1489" s="22">
        <v>21</v>
      </c>
      <c r="I1489" s="22">
        <v>32</v>
      </c>
      <c r="J1489" s="23">
        <v>14</v>
      </c>
      <c r="Q1489" s="33"/>
      <c r="R1489" s="33"/>
      <c r="S1489" s="33"/>
      <c r="T1489" s="33"/>
      <c r="U1489" s="33"/>
      <c r="V1489" s="33"/>
      <c r="X1489" s="34"/>
      <c r="Y1489" s="33"/>
      <c r="Z1489" s="33"/>
      <c r="AA1489" s="33"/>
      <c r="AB1489" s="33"/>
      <c r="AC1489" s="35"/>
      <c r="AD1489" s="33"/>
      <c r="AE1489" s="33"/>
      <c r="AF1489" s="33"/>
      <c r="AG1489" s="33"/>
      <c r="AH1489" s="33"/>
      <c r="AI1489" s="33"/>
      <c r="AJ1489" s="36"/>
      <c r="AK1489" s="10">
        <v>7</v>
      </c>
      <c r="AL1489" s="11">
        <v>6</v>
      </c>
      <c r="AM1489" s="11">
        <v>11</v>
      </c>
      <c r="AN1489" s="11">
        <v>16</v>
      </c>
      <c r="AO1489" s="11">
        <v>15</v>
      </c>
      <c r="AP1489" s="11">
        <v>18</v>
      </c>
      <c r="AQ1489" s="11">
        <v>25</v>
      </c>
      <c r="AR1489" s="11">
        <v>16</v>
      </c>
      <c r="AS1489" s="11">
        <v>40</v>
      </c>
      <c r="AT1489" s="11">
        <v>34</v>
      </c>
      <c r="AU1489" s="11">
        <v>28</v>
      </c>
      <c r="AV1489" s="11">
        <v>36</v>
      </c>
      <c r="AW1489" s="12">
        <v>46</v>
      </c>
      <c r="AX1489" s="13">
        <v>42</v>
      </c>
      <c r="AY1489" s="13">
        <v>72</v>
      </c>
      <c r="AZ1489" s="13">
        <v>70</v>
      </c>
      <c r="BA1489" s="13">
        <v>68</v>
      </c>
      <c r="BB1489" s="14">
        <v>66</v>
      </c>
      <c r="BC1489" s="19">
        <f t="shared" si="114"/>
        <v>72</v>
      </c>
      <c r="BD1489" s="55">
        <f t="shared" si="117"/>
        <v>1.113088665151023</v>
      </c>
      <c r="BE1489" s="19">
        <f t="shared" si="118"/>
        <v>1.0251055537512179</v>
      </c>
      <c r="BF1489" s="19">
        <f t="shared" si="115"/>
        <v>1.0443390711269893</v>
      </c>
      <c r="BG1489" s="19">
        <f t="shared" si="116"/>
        <v>1.0226502111075024</v>
      </c>
    </row>
    <row r="1490" spans="1:59">
      <c r="A1490" s="24">
        <v>1489</v>
      </c>
      <c r="B1490" s="31">
        <v>2013050</v>
      </c>
      <c r="C1490" s="32" t="s">
        <v>1488</v>
      </c>
      <c r="D1490" s="21">
        <v>3</v>
      </c>
      <c r="E1490" s="22">
        <v>7</v>
      </c>
      <c r="F1490" s="22">
        <v>13</v>
      </c>
      <c r="G1490" s="22">
        <v>18</v>
      </c>
      <c r="H1490" s="22">
        <v>22</v>
      </c>
      <c r="I1490" s="22">
        <v>25</v>
      </c>
      <c r="J1490" s="23">
        <v>3</v>
      </c>
      <c r="Q1490" s="33"/>
      <c r="R1490" s="33"/>
      <c r="S1490" s="33"/>
      <c r="T1490" s="33"/>
      <c r="U1490" s="33"/>
      <c r="V1490" s="33"/>
      <c r="X1490" s="34"/>
      <c r="Y1490" s="33"/>
      <c r="Z1490" s="33"/>
      <c r="AA1490" s="33"/>
      <c r="AB1490" s="33"/>
      <c r="AC1490" s="35"/>
      <c r="AD1490" s="33"/>
      <c r="AE1490" s="33"/>
      <c r="AF1490" s="33"/>
      <c r="AG1490" s="33"/>
      <c r="AH1490" s="33"/>
      <c r="AI1490" s="33"/>
      <c r="AJ1490" s="36"/>
      <c r="AK1490" s="10">
        <v>4</v>
      </c>
      <c r="AL1490" s="11">
        <v>12</v>
      </c>
      <c r="AM1490" s="11">
        <v>13</v>
      </c>
      <c r="AN1490" s="11">
        <v>10</v>
      </c>
      <c r="AO1490" s="11">
        <v>18</v>
      </c>
      <c r="AP1490" s="11">
        <v>24</v>
      </c>
      <c r="AQ1490" s="11">
        <v>25</v>
      </c>
      <c r="AR1490" s="11">
        <v>28</v>
      </c>
      <c r="AS1490" s="11">
        <v>22</v>
      </c>
      <c r="AT1490" s="11">
        <v>28</v>
      </c>
      <c r="AU1490" s="11">
        <v>36</v>
      </c>
      <c r="AV1490" s="11">
        <v>46</v>
      </c>
      <c r="AW1490" s="12">
        <v>43</v>
      </c>
      <c r="AX1490" s="13">
        <v>40</v>
      </c>
      <c r="AY1490" s="13">
        <v>37</v>
      </c>
      <c r="AZ1490" s="13">
        <v>34</v>
      </c>
      <c r="BA1490" s="13">
        <v>50</v>
      </c>
      <c r="BB1490" s="14">
        <v>48</v>
      </c>
      <c r="BC1490" s="19">
        <f t="shared" si="114"/>
        <v>37</v>
      </c>
      <c r="BD1490" s="55">
        <f t="shared" si="117"/>
        <v>1.0394283858395583</v>
      </c>
      <c r="BE1490" s="19">
        <f t="shared" si="118"/>
        <v>1.0169210782721663</v>
      </c>
      <c r="BF1490" s="19">
        <f t="shared" si="115"/>
        <v>1.037791490743748</v>
      </c>
      <c r="BG1490" s="19">
        <f t="shared" si="116"/>
        <v>1.0107827216628775</v>
      </c>
    </row>
    <row r="1491" spans="1:59">
      <c r="A1491" s="24">
        <v>1490</v>
      </c>
      <c r="B1491" s="31">
        <v>2013051</v>
      </c>
      <c r="C1491" s="32" t="s">
        <v>1489</v>
      </c>
      <c r="D1491" s="21">
        <v>8</v>
      </c>
      <c r="E1491" s="22">
        <v>12</v>
      </c>
      <c r="F1491" s="22">
        <v>15</v>
      </c>
      <c r="G1491" s="22">
        <v>19</v>
      </c>
      <c r="H1491" s="22">
        <v>28</v>
      </c>
      <c r="I1491" s="22">
        <v>29</v>
      </c>
      <c r="J1491" s="23">
        <v>2</v>
      </c>
      <c r="Q1491" s="33"/>
      <c r="R1491" s="33"/>
      <c r="S1491" s="33"/>
      <c r="T1491" s="33"/>
      <c r="U1491" s="33"/>
      <c r="V1491" s="33"/>
      <c r="X1491" s="34"/>
      <c r="Y1491" s="33"/>
      <c r="Z1491" s="33"/>
      <c r="AA1491" s="33"/>
      <c r="AB1491" s="33"/>
      <c r="AC1491" s="35"/>
      <c r="AD1491" s="33"/>
      <c r="AE1491" s="33"/>
      <c r="AF1491" s="33"/>
      <c r="AG1491" s="33"/>
      <c r="AH1491" s="33"/>
      <c r="AI1491" s="33"/>
      <c r="AJ1491" s="36"/>
      <c r="AK1491" s="10">
        <v>6</v>
      </c>
      <c r="AL1491" s="11">
        <v>7</v>
      </c>
      <c r="AM1491" s="11">
        <v>16</v>
      </c>
      <c r="AN1491" s="11">
        <v>15</v>
      </c>
      <c r="AO1491" s="11">
        <v>13</v>
      </c>
      <c r="AP1491" s="11">
        <v>23</v>
      </c>
      <c r="AQ1491" s="11">
        <v>21</v>
      </c>
      <c r="AR1491" s="11">
        <v>41</v>
      </c>
      <c r="AS1491" s="11">
        <v>34</v>
      </c>
      <c r="AT1491" s="11">
        <v>27</v>
      </c>
      <c r="AU1491" s="11">
        <v>33</v>
      </c>
      <c r="AV1491" s="11">
        <v>27</v>
      </c>
      <c r="AW1491" s="12">
        <v>51</v>
      </c>
      <c r="AX1491" s="13">
        <v>63</v>
      </c>
      <c r="AY1491" s="13">
        <v>60</v>
      </c>
      <c r="AZ1491" s="13">
        <v>57</v>
      </c>
      <c r="BA1491" s="13">
        <v>54</v>
      </c>
      <c r="BB1491" s="14">
        <v>71</v>
      </c>
      <c r="BC1491" s="19">
        <f t="shared" si="114"/>
        <v>60</v>
      </c>
      <c r="BD1491" s="55">
        <f t="shared" si="117"/>
        <v>1.1212731406300747</v>
      </c>
      <c r="BE1491" s="19">
        <f t="shared" si="118"/>
        <v>1.0639818122767133</v>
      </c>
      <c r="BF1491" s="19">
        <f t="shared" si="115"/>
        <v>1.0353361481000325</v>
      </c>
      <c r="BG1491" s="19">
        <f t="shared" si="116"/>
        <v>1.0116011692107827</v>
      </c>
    </row>
    <row r="1492" spans="1:59">
      <c r="A1492" s="24">
        <v>1491</v>
      </c>
      <c r="B1492" s="31">
        <v>2013052</v>
      </c>
      <c r="C1492" s="32" t="s">
        <v>1490</v>
      </c>
      <c r="D1492" s="21">
        <v>6</v>
      </c>
      <c r="E1492" s="22">
        <v>7</v>
      </c>
      <c r="F1492" s="22">
        <v>14</v>
      </c>
      <c r="G1492" s="22">
        <v>21</v>
      </c>
      <c r="H1492" s="22">
        <v>22</v>
      </c>
      <c r="I1492" s="22">
        <v>24</v>
      </c>
      <c r="J1492" s="23">
        <v>13</v>
      </c>
      <c r="Q1492" s="33"/>
      <c r="R1492" s="33"/>
      <c r="S1492" s="33"/>
      <c r="T1492" s="33"/>
      <c r="U1492" s="33"/>
      <c r="V1492" s="33"/>
      <c r="X1492" s="34"/>
      <c r="Y1492" s="33"/>
      <c r="Z1492" s="33"/>
      <c r="AA1492" s="33"/>
      <c r="AB1492" s="33"/>
      <c r="AC1492" s="35"/>
      <c r="AD1492" s="33"/>
      <c r="AE1492" s="33"/>
      <c r="AF1492" s="33"/>
      <c r="AG1492" s="33"/>
      <c r="AH1492" s="33"/>
      <c r="AI1492" s="33"/>
      <c r="AJ1492" s="36"/>
      <c r="AK1492" s="10">
        <v>4</v>
      </c>
      <c r="AL1492" s="11">
        <v>10</v>
      </c>
      <c r="AM1492" s="11">
        <v>14</v>
      </c>
      <c r="AN1492" s="11">
        <v>10</v>
      </c>
      <c r="AO1492" s="11">
        <v>10</v>
      </c>
      <c r="AP1492" s="11">
        <v>30</v>
      </c>
      <c r="AQ1492" s="11">
        <v>31</v>
      </c>
      <c r="AR1492" s="11">
        <v>24</v>
      </c>
      <c r="AS1492" s="11">
        <v>28</v>
      </c>
      <c r="AT1492" s="11">
        <v>34</v>
      </c>
      <c r="AU1492" s="11">
        <v>42</v>
      </c>
      <c r="AV1492" s="11">
        <v>38</v>
      </c>
      <c r="AW1492" s="12">
        <v>49</v>
      </c>
      <c r="AX1492" s="13">
        <v>46</v>
      </c>
      <c r="AY1492" s="13">
        <v>43</v>
      </c>
      <c r="AZ1492" s="13">
        <v>40</v>
      </c>
      <c r="BA1492" s="13">
        <v>37</v>
      </c>
      <c r="BB1492" s="14">
        <v>34</v>
      </c>
      <c r="BC1492" s="19">
        <f t="shared" si="114"/>
        <v>43</v>
      </c>
      <c r="BD1492" s="55">
        <f t="shared" si="117"/>
        <v>1.1212731406300747</v>
      </c>
      <c r="BE1492" s="19">
        <f t="shared" si="118"/>
        <v>1.0189671971419292</v>
      </c>
      <c r="BF1492" s="19">
        <f t="shared" si="115"/>
        <v>1.0459759662227996</v>
      </c>
      <c r="BG1492" s="19">
        <f t="shared" si="116"/>
        <v>1.0099642741149724</v>
      </c>
    </row>
    <row r="1493" spans="1:59">
      <c r="A1493" s="24">
        <v>1492</v>
      </c>
      <c r="B1493" s="31">
        <v>2013053</v>
      </c>
      <c r="C1493" s="32" t="s">
        <v>1491</v>
      </c>
      <c r="D1493" s="21">
        <v>3</v>
      </c>
      <c r="E1493" s="22">
        <v>12</v>
      </c>
      <c r="F1493" s="22">
        <v>13</v>
      </c>
      <c r="G1493" s="22">
        <v>22</v>
      </c>
      <c r="H1493" s="22">
        <v>30</v>
      </c>
      <c r="I1493" s="22">
        <v>33</v>
      </c>
      <c r="J1493" s="23">
        <v>14</v>
      </c>
      <c r="Q1493" s="33"/>
      <c r="R1493" s="33"/>
      <c r="S1493" s="33"/>
      <c r="T1493" s="33"/>
      <c r="U1493" s="33"/>
      <c r="V1493" s="33"/>
      <c r="X1493" s="34"/>
      <c r="Y1493" s="33"/>
      <c r="Z1493" s="33"/>
      <c r="AA1493" s="33"/>
      <c r="AB1493" s="33"/>
      <c r="AC1493" s="35"/>
      <c r="AD1493" s="33"/>
      <c r="AE1493" s="33"/>
      <c r="AF1493" s="33"/>
      <c r="AG1493" s="33"/>
      <c r="AH1493" s="33"/>
      <c r="AI1493" s="33"/>
      <c r="AJ1493" s="36"/>
      <c r="AK1493" s="10">
        <v>2</v>
      </c>
      <c r="AL1493" s="11">
        <v>9</v>
      </c>
      <c r="AM1493" s="11">
        <v>13</v>
      </c>
      <c r="AN1493" s="11">
        <v>11</v>
      </c>
      <c r="AO1493" s="11">
        <v>22</v>
      </c>
      <c r="AP1493" s="11">
        <v>25</v>
      </c>
      <c r="AQ1493" s="11">
        <v>23</v>
      </c>
      <c r="AR1493" s="11">
        <v>13</v>
      </c>
      <c r="AS1493" s="11">
        <v>14</v>
      </c>
      <c r="AT1493" s="11">
        <v>29</v>
      </c>
      <c r="AU1493" s="11">
        <v>35</v>
      </c>
      <c r="AV1493" s="11">
        <v>43</v>
      </c>
      <c r="AW1493" s="12">
        <v>38</v>
      </c>
      <c r="AX1493" s="13">
        <v>49</v>
      </c>
      <c r="AY1493" s="13">
        <v>62</v>
      </c>
      <c r="AZ1493" s="13">
        <v>59</v>
      </c>
      <c r="BA1493" s="13">
        <v>56</v>
      </c>
      <c r="BB1493" s="14">
        <v>53</v>
      </c>
      <c r="BC1493" s="19">
        <f t="shared" si="114"/>
        <v>62</v>
      </c>
      <c r="BD1493" s="55">
        <f t="shared" si="117"/>
        <v>1.1212731406300747</v>
      </c>
      <c r="BE1493" s="19">
        <f t="shared" si="118"/>
        <v>1.0517050990581358</v>
      </c>
      <c r="BF1493" s="19">
        <f t="shared" si="115"/>
        <v>1.0500682039623255</v>
      </c>
      <c r="BG1493" s="19">
        <f t="shared" si="116"/>
        <v>1.0120103929847353</v>
      </c>
    </row>
    <row r="1494" spans="1:59">
      <c r="A1494" s="24">
        <v>1493</v>
      </c>
      <c r="B1494" s="31">
        <v>2013054</v>
      </c>
      <c r="C1494" s="32" t="s">
        <v>1492</v>
      </c>
      <c r="D1494" s="21">
        <v>3</v>
      </c>
      <c r="E1494" s="22">
        <v>4</v>
      </c>
      <c r="F1494" s="22">
        <v>8</v>
      </c>
      <c r="G1494" s="22">
        <v>14</v>
      </c>
      <c r="H1494" s="22">
        <v>21</v>
      </c>
      <c r="I1494" s="22">
        <v>28</v>
      </c>
      <c r="J1494" s="23">
        <v>14</v>
      </c>
      <c r="Q1494" s="33"/>
      <c r="R1494" s="33"/>
      <c r="S1494" s="33"/>
      <c r="T1494" s="33"/>
      <c r="U1494" s="33"/>
      <c r="V1494" s="33"/>
      <c r="X1494" s="34"/>
      <c r="Y1494" s="33"/>
      <c r="Z1494" s="33"/>
      <c r="AA1494" s="33"/>
      <c r="AB1494" s="33"/>
      <c r="AC1494" s="35"/>
      <c r="AD1494" s="33"/>
      <c r="AE1494" s="33"/>
      <c r="AF1494" s="33"/>
      <c r="AG1494" s="33"/>
      <c r="AH1494" s="33"/>
      <c r="AI1494" s="33"/>
      <c r="AJ1494" s="36"/>
      <c r="AK1494" s="10">
        <v>6</v>
      </c>
      <c r="AL1494" s="11">
        <v>6</v>
      </c>
      <c r="AM1494" s="11">
        <v>18</v>
      </c>
      <c r="AN1494" s="11">
        <v>18</v>
      </c>
      <c r="AO1494" s="11">
        <v>8</v>
      </c>
      <c r="AP1494" s="11">
        <v>22</v>
      </c>
      <c r="AQ1494" s="11">
        <v>24</v>
      </c>
      <c r="AR1494" s="11">
        <v>28</v>
      </c>
      <c r="AS1494" s="11">
        <v>34</v>
      </c>
      <c r="AT1494" s="11">
        <v>30</v>
      </c>
      <c r="AU1494" s="11">
        <v>26</v>
      </c>
      <c r="AV1494" s="11">
        <v>22</v>
      </c>
      <c r="AW1494" s="12">
        <v>48</v>
      </c>
      <c r="AX1494" s="13">
        <v>46</v>
      </c>
      <c r="AY1494" s="13">
        <v>44</v>
      </c>
      <c r="AZ1494" s="13">
        <v>42</v>
      </c>
      <c r="BA1494" s="13">
        <v>40</v>
      </c>
      <c r="BB1494" s="14">
        <v>38</v>
      </c>
      <c r="BC1494" s="19">
        <f t="shared" ref="BC1494:BC1557" si="119">IF($B1494="","",MOD($D1494,$BC$1)+MOD($E1494,$BC$1)+MOD($F1494,$BC$1)+MOD($G1494,$BC$1)+MOD($H1494,$BC$1)+MOD($I1494,$BC$1))</f>
        <v>44</v>
      </c>
      <c r="BD1494" s="55">
        <f t="shared" si="117"/>
        <v>1.0066904839233517</v>
      </c>
      <c r="BE1494" s="19">
        <f t="shared" si="118"/>
        <v>1.0598895745371872</v>
      </c>
      <c r="BF1494" s="19">
        <f t="shared" si="115"/>
        <v>1.0508866515102306</v>
      </c>
      <c r="BG1494" s="19">
        <f t="shared" si="116"/>
        <v>1.0054628126014939</v>
      </c>
    </row>
    <row r="1495" spans="1:59">
      <c r="A1495" s="24">
        <v>1494</v>
      </c>
      <c r="B1495" s="31">
        <v>2013055</v>
      </c>
      <c r="C1495" s="32" t="s">
        <v>1493</v>
      </c>
      <c r="D1495" s="21">
        <v>8</v>
      </c>
      <c r="E1495" s="22">
        <v>18</v>
      </c>
      <c r="F1495" s="22">
        <v>19</v>
      </c>
      <c r="G1495" s="22">
        <v>22</v>
      </c>
      <c r="H1495" s="22">
        <v>27</v>
      </c>
      <c r="I1495" s="22">
        <v>32</v>
      </c>
      <c r="J1495" s="23">
        <v>6</v>
      </c>
      <c r="Q1495" s="33"/>
      <c r="R1495" s="33"/>
      <c r="S1495" s="33"/>
      <c r="T1495" s="33"/>
      <c r="U1495" s="33"/>
      <c r="V1495" s="33"/>
      <c r="X1495" s="34"/>
      <c r="Y1495" s="33"/>
      <c r="Z1495" s="33"/>
      <c r="AA1495" s="33"/>
      <c r="AB1495" s="33"/>
      <c r="AC1495" s="35"/>
      <c r="AD1495" s="33"/>
      <c r="AE1495" s="33"/>
      <c r="AF1495" s="33"/>
      <c r="AG1495" s="33"/>
      <c r="AH1495" s="33"/>
      <c r="AI1495" s="33"/>
      <c r="AJ1495" s="36"/>
      <c r="AK1495" s="10">
        <v>6</v>
      </c>
      <c r="AL1495" s="11">
        <v>10</v>
      </c>
      <c r="AM1495" s="11">
        <v>16</v>
      </c>
      <c r="AN1495" s="11">
        <v>12</v>
      </c>
      <c r="AO1495" s="11">
        <v>21</v>
      </c>
      <c r="AP1495" s="11">
        <v>14</v>
      </c>
      <c r="AQ1495" s="11">
        <v>18</v>
      </c>
      <c r="AR1495" s="11">
        <v>36</v>
      </c>
      <c r="AS1495" s="11">
        <v>38</v>
      </c>
      <c r="AT1495" s="11">
        <v>42</v>
      </c>
      <c r="AU1495" s="11">
        <v>35</v>
      </c>
      <c r="AV1495" s="11">
        <v>42</v>
      </c>
      <c r="AW1495" s="12">
        <v>36</v>
      </c>
      <c r="AX1495" s="13">
        <v>30</v>
      </c>
      <c r="AY1495" s="13">
        <v>41</v>
      </c>
      <c r="AZ1495" s="13">
        <v>36</v>
      </c>
      <c r="BA1495" s="13">
        <v>50</v>
      </c>
      <c r="BB1495" s="14">
        <v>66</v>
      </c>
      <c r="BC1495" s="19">
        <f t="shared" si="119"/>
        <v>41</v>
      </c>
      <c r="BD1495" s="55">
        <f t="shared" si="117"/>
        <v>1.023059434881455</v>
      </c>
      <c r="BE1495" s="19">
        <f t="shared" si="118"/>
        <v>1.0312439103605067</v>
      </c>
      <c r="BF1495" s="19">
        <f t="shared" si="115"/>
        <v>1.042702176031179</v>
      </c>
      <c r="BG1495" s="19">
        <f t="shared" si="116"/>
        <v>0.99564144202663196</v>
      </c>
    </row>
    <row r="1496" spans="1:59">
      <c r="A1496" s="24">
        <v>1495</v>
      </c>
      <c r="B1496" s="31">
        <v>2013056</v>
      </c>
      <c r="C1496" s="32" t="s">
        <v>1494</v>
      </c>
      <c r="D1496" s="21">
        <v>3</v>
      </c>
      <c r="E1496" s="22">
        <v>12</v>
      </c>
      <c r="F1496" s="22">
        <v>25</v>
      </c>
      <c r="G1496" s="22">
        <v>26</v>
      </c>
      <c r="H1496" s="22">
        <v>28</v>
      </c>
      <c r="I1496" s="22">
        <v>29</v>
      </c>
      <c r="J1496" s="23">
        <v>16</v>
      </c>
      <c r="Q1496" s="33"/>
      <c r="R1496" s="33"/>
      <c r="S1496" s="33"/>
      <c r="T1496" s="33"/>
      <c r="U1496" s="33"/>
      <c r="V1496" s="33"/>
      <c r="X1496" s="34"/>
      <c r="Y1496" s="33"/>
      <c r="Z1496" s="33"/>
      <c r="AA1496" s="33"/>
      <c r="AB1496" s="33"/>
      <c r="AC1496" s="35"/>
      <c r="AD1496" s="33"/>
      <c r="AE1496" s="33"/>
      <c r="AF1496" s="33"/>
      <c r="AG1496" s="33"/>
      <c r="AH1496" s="33"/>
      <c r="AI1496" s="33"/>
      <c r="AJ1496" s="36"/>
      <c r="AK1496" s="10">
        <v>6</v>
      </c>
      <c r="AL1496" s="11">
        <v>7</v>
      </c>
      <c r="AM1496" s="11">
        <v>13</v>
      </c>
      <c r="AN1496" s="11">
        <v>15</v>
      </c>
      <c r="AO1496" s="11">
        <v>18</v>
      </c>
      <c r="AP1496" s="11">
        <v>19</v>
      </c>
      <c r="AQ1496" s="11">
        <v>24</v>
      </c>
      <c r="AR1496" s="11">
        <v>33</v>
      </c>
      <c r="AS1496" s="11">
        <v>24</v>
      </c>
      <c r="AT1496" s="11">
        <v>15</v>
      </c>
      <c r="AU1496" s="11">
        <v>32</v>
      </c>
      <c r="AV1496" s="11">
        <v>39</v>
      </c>
      <c r="AW1496" s="12">
        <v>63</v>
      </c>
      <c r="AX1496" s="13">
        <v>59</v>
      </c>
      <c r="AY1496" s="13">
        <v>55</v>
      </c>
      <c r="AZ1496" s="13">
        <v>51</v>
      </c>
      <c r="BA1496" s="13">
        <v>47</v>
      </c>
      <c r="BB1496" s="14">
        <v>43</v>
      </c>
      <c r="BC1496" s="19">
        <f t="shared" si="119"/>
        <v>55</v>
      </c>
      <c r="BD1496" s="55">
        <f t="shared" si="117"/>
        <v>1.0025982461838259</v>
      </c>
      <c r="BE1496" s="19">
        <f t="shared" si="118"/>
        <v>1.0619356934069504</v>
      </c>
      <c r="BF1496" s="19">
        <f t="shared" si="115"/>
        <v>1.0345177005521273</v>
      </c>
      <c r="BG1496" s="19">
        <f t="shared" si="116"/>
        <v>0.99768756089639488</v>
      </c>
    </row>
    <row r="1497" spans="1:59">
      <c r="A1497" s="24">
        <v>1496</v>
      </c>
      <c r="B1497" s="31">
        <v>2013057</v>
      </c>
      <c r="C1497" s="32" t="s">
        <v>1495</v>
      </c>
      <c r="D1497" s="21">
        <v>13</v>
      </c>
      <c r="E1497" s="22">
        <v>16</v>
      </c>
      <c r="F1497" s="22">
        <v>19</v>
      </c>
      <c r="G1497" s="22">
        <v>23</v>
      </c>
      <c r="H1497" s="22">
        <v>26</v>
      </c>
      <c r="I1497" s="22">
        <v>28</v>
      </c>
      <c r="J1497" s="23">
        <v>5</v>
      </c>
      <c r="Q1497" s="33"/>
      <c r="R1497" s="33"/>
      <c r="S1497" s="33"/>
      <c r="T1497" s="33"/>
      <c r="U1497" s="33"/>
      <c r="V1497" s="33"/>
      <c r="X1497" s="34"/>
      <c r="Y1497" s="33"/>
      <c r="Z1497" s="33"/>
      <c r="AA1497" s="33"/>
      <c r="AB1497" s="33"/>
      <c r="AC1497" s="35"/>
      <c r="AD1497" s="33"/>
      <c r="AE1497" s="33"/>
      <c r="AF1497" s="33"/>
      <c r="AG1497" s="33"/>
      <c r="AH1497" s="33"/>
      <c r="AI1497" s="33"/>
      <c r="AJ1497" s="36"/>
      <c r="AK1497" s="10">
        <v>8</v>
      </c>
      <c r="AL1497" s="11">
        <v>9</v>
      </c>
      <c r="AM1497" s="11">
        <v>15</v>
      </c>
      <c r="AN1497" s="11">
        <v>17</v>
      </c>
      <c r="AO1497" s="11">
        <v>20</v>
      </c>
      <c r="AP1497" s="11">
        <v>21</v>
      </c>
      <c r="AQ1497" s="11">
        <v>26</v>
      </c>
      <c r="AR1497" s="11">
        <v>35</v>
      </c>
      <c r="AS1497" s="11">
        <v>26</v>
      </c>
      <c r="AT1497" s="11">
        <v>29</v>
      </c>
      <c r="AU1497" s="11">
        <v>21</v>
      </c>
      <c r="AV1497" s="11">
        <v>41</v>
      </c>
      <c r="AW1497" s="12">
        <v>50</v>
      </c>
      <c r="AX1497" s="13">
        <v>45</v>
      </c>
      <c r="AY1497" s="13">
        <v>57</v>
      </c>
      <c r="AZ1497" s="13">
        <v>53</v>
      </c>
      <c r="BA1497" s="13">
        <v>49</v>
      </c>
      <c r="BB1497" s="14">
        <v>65</v>
      </c>
      <c r="BC1497" s="19">
        <f t="shared" si="119"/>
        <v>57</v>
      </c>
      <c r="BD1497" s="55">
        <f t="shared" si="117"/>
        <v>1.0598895745371872</v>
      </c>
      <c r="BE1497" s="19">
        <f t="shared" si="118"/>
        <v>1.090581357583631</v>
      </c>
      <c r="BF1497" s="19">
        <f t="shared" si="115"/>
        <v>1.0345177005521273</v>
      </c>
      <c r="BG1497" s="19">
        <f t="shared" si="116"/>
        <v>0.99850600844430004</v>
      </c>
    </row>
    <row r="1498" spans="1:59">
      <c r="A1498" s="24">
        <v>1497</v>
      </c>
      <c r="B1498" s="31">
        <v>2013058</v>
      </c>
      <c r="C1498" s="32" t="s">
        <v>1496</v>
      </c>
      <c r="D1498" s="21">
        <v>8</v>
      </c>
      <c r="E1498" s="22">
        <v>11</v>
      </c>
      <c r="F1498" s="22">
        <v>17</v>
      </c>
      <c r="G1498" s="22">
        <v>21</v>
      </c>
      <c r="H1498" s="22">
        <v>23</v>
      </c>
      <c r="I1498" s="22">
        <v>24</v>
      </c>
      <c r="J1498" s="23">
        <v>5</v>
      </c>
      <c r="Q1498" s="33"/>
      <c r="R1498" s="33"/>
      <c r="S1498" s="33"/>
      <c r="T1498" s="33"/>
      <c r="U1498" s="33"/>
      <c r="V1498" s="33"/>
      <c r="X1498" s="34"/>
      <c r="Y1498" s="33"/>
      <c r="Z1498" s="33"/>
      <c r="AA1498" s="33"/>
      <c r="AB1498" s="33"/>
      <c r="AC1498" s="35"/>
      <c r="AD1498" s="33"/>
      <c r="AE1498" s="33"/>
      <c r="AF1498" s="33"/>
      <c r="AG1498" s="33"/>
      <c r="AH1498" s="33"/>
      <c r="AI1498" s="33"/>
      <c r="AJ1498" s="36"/>
      <c r="AK1498" s="10">
        <v>8</v>
      </c>
      <c r="AL1498" s="11">
        <v>8</v>
      </c>
      <c r="AM1498" s="11">
        <v>14</v>
      </c>
      <c r="AN1498" s="11">
        <v>20</v>
      </c>
      <c r="AO1498" s="11">
        <v>13</v>
      </c>
      <c r="AP1498" s="11">
        <v>16</v>
      </c>
      <c r="AQ1498" s="11">
        <v>32</v>
      </c>
      <c r="AR1498" s="11">
        <v>24</v>
      </c>
      <c r="AS1498" s="11">
        <v>27</v>
      </c>
      <c r="AT1498" s="11">
        <v>44</v>
      </c>
      <c r="AU1498" s="11">
        <v>52</v>
      </c>
      <c r="AV1498" s="11">
        <v>48</v>
      </c>
      <c r="AW1498" s="12">
        <v>44</v>
      </c>
      <c r="AX1498" s="13">
        <v>40</v>
      </c>
      <c r="AY1498" s="13">
        <v>36</v>
      </c>
      <c r="AZ1498" s="13">
        <v>50</v>
      </c>
      <c r="BA1498" s="13">
        <v>47</v>
      </c>
      <c r="BB1498" s="14">
        <v>44</v>
      </c>
      <c r="BC1498" s="19">
        <f t="shared" si="119"/>
        <v>36</v>
      </c>
      <c r="BD1498" s="55">
        <f t="shared" si="117"/>
        <v>0.95349139330951604</v>
      </c>
      <c r="BE1498" s="19">
        <f t="shared" si="118"/>
        <v>1.0373822669697954</v>
      </c>
      <c r="BF1498" s="19">
        <f t="shared" si="115"/>
        <v>1.0336992530042222</v>
      </c>
      <c r="BG1498" s="19">
        <f t="shared" si="116"/>
        <v>0.99768756089639488</v>
      </c>
    </row>
    <row r="1499" spans="1:59">
      <c r="A1499" s="24">
        <v>1498</v>
      </c>
      <c r="B1499" s="31">
        <v>2013059</v>
      </c>
      <c r="C1499" s="32" t="s">
        <v>1497</v>
      </c>
      <c r="D1499" s="21">
        <v>3</v>
      </c>
      <c r="E1499" s="22">
        <v>10</v>
      </c>
      <c r="F1499" s="22">
        <v>18</v>
      </c>
      <c r="G1499" s="22">
        <v>24</v>
      </c>
      <c r="H1499" s="22">
        <v>27</v>
      </c>
      <c r="I1499" s="22">
        <v>29</v>
      </c>
      <c r="J1499" s="23">
        <v>9</v>
      </c>
      <c r="Q1499" s="33"/>
      <c r="R1499" s="33"/>
      <c r="S1499" s="33"/>
      <c r="T1499" s="33"/>
      <c r="U1499" s="33"/>
      <c r="V1499" s="33"/>
      <c r="X1499" s="34"/>
      <c r="Y1499" s="33"/>
      <c r="Z1499" s="33"/>
      <c r="AA1499" s="33"/>
      <c r="AB1499" s="33"/>
      <c r="AC1499" s="35"/>
      <c r="AD1499" s="33"/>
      <c r="AE1499" s="33"/>
      <c r="AF1499" s="33"/>
      <c r="AG1499" s="33"/>
      <c r="AH1499" s="33"/>
      <c r="AI1499" s="33"/>
      <c r="AJ1499" s="36"/>
      <c r="AK1499" s="10">
        <v>3</v>
      </c>
      <c r="AL1499" s="11">
        <v>11</v>
      </c>
      <c r="AM1499" s="11">
        <v>16</v>
      </c>
      <c r="AN1499" s="11">
        <v>15</v>
      </c>
      <c r="AO1499" s="11">
        <v>20</v>
      </c>
      <c r="AP1499" s="11">
        <v>15</v>
      </c>
      <c r="AQ1499" s="11">
        <v>12</v>
      </c>
      <c r="AR1499" s="11">
        <v>31</v>
      </c>
      <c r="AS1499" s="11">
        <v>34</v>
      </c>
      <c r="AT1499" s="11">
        <v>27</v>
      </c>
      <c r="AU1499" s="11">
        <v>33</v>
      </c>
      <c r="AV1499" s="11">
        <v>41</v>
      </c>
      <c r="AW1499" s="12">
        <v>51</v>
      </c>
      <c r="AX1499" s="13">
        <v>47</v>
      </c>
      <c r="AY1499" s="13">
        <v>43</v>
      </c>
      <c r="AZ1499" s="13">
        <v>39</v>
      </c>
      <c r="BA1499" s="13">
        <v>54</v>
      </c>
      <c r="BB1499" s="14">
        <v>51</v>
      </c>
      <c r="BC1499" s="19">
        <f t="shared" si="119"/>
        <v>43</v>
      </c>
      <c r="BD1499" s="55">
        <f t="shared" si="117"/>
        <v>0.94939915556999022</v>
      </c>
      <c r="BE1499" s="19">
        <f t="shared" si="118"/>
        <v>0.9780448197466709</v>
      </c>
      <c r="BF1499" s="19">
        <f t="shared" ref="BF1499:BF1562" si="120">IF($B1499="","",SUM($BC1475:$BC1499)/25/$BM$3)</f>
        <v>1.0246963299772653</v>
      </c>
      <c r="BG1499" s="19">
        <f t="shared" si="116"/>
        <v>0.99523221825267949</v>
      </c>
    </row>
    <row r="1500" spans="1:59">
      <c r="A1500" s="24">
        <v>1499</v>
      </c>
      <c r="B1500" s="31">
        <v>2013060</v>
      </c>
      <c r="C1500" s="32" t="s">
        <v>1498</v>
      </c>
      <c r="D1500" s="21">
        <v>5</v>
      </c>
      <c r="E1500" s="22">
        <v>7</v>
      </c>
      <c r="F1500" s="22">
        <v>10</v>
      </c>
      <c r="G1500" s="22">
        <v>13</v>
      </c>
      <c r="H1500" s="22">
        <v>19</v>
      </c>
      <c r="I1500" s="22">
        <v>20</v>
      </c>
      <c r="J1500" s="23">
        <v>15</v>
      </c>
      <c r="Q1500" s="33"/>
      <c r="R1500" s="33"/>
      <c r="S1500" s="33"/>
      <c r="T1500" s="33"/>
      <c r="U1500" s="33"/>
      <c r="V1500" s="33"/>
      <c r="X1500" s="34"/>
      <c r="Y1500" s="33"/>
      <c r="Z1500" s="33"/>
      <c r="AA1500" s="33"/>
      <c r="AB1500" s="33"/>
      <c r="AC1500" s="35"/>
      <c r="AD1500" s="33"/>
      <c r="AE1500" s="33"/>
      <c r="AF1500" s="33"/>
      <c r="AG1500" s="33"/>
      <c r="AH1500" s="33"/>
      <c r="AI1500" s="33"/>
      <c r="AJ1500" s="36"/>
      <c r="AK1500" s="10">
        <v>8</v>
      </c>
      <c r="AL1500" s="11">
        <v>10</v>
      </c>
      <c r="AM1500" s="11">
        <v>9</v>
      </c>
      <c r="AN1500" s="11">
        <v>14</v>
      </c>
      <c r="AO1500" s="11">
        <v>25</v>
      </c>
      <c r="AP1500" s="11">
        <v>26</v>
      </c>
      <c r="AQ1500" s="11">
        <v>20</v>
      </c>
      <c r="AR1500" s="11">
        <v>24</v>
      </c>
      <c r="AS1500" s="11">
        <v>41</v>
      </c>
      <c r="AT1500" s="11">
        <v>38</v>
      </c>
      <c r="AU1500" s="11">
        <v>35</v>
      </c>
      <c r="AV1500" s="11">
        <v>46</v>
      </c>
      <c r="AW1500" s="12">
        <v>44</v>
      </c>
      <c r="AX1500" s="13">
        <v>42</v>
      </c>
      <c r="AY1500" s="13">
        <v>40</v>
      </c>
      <c r="AZ1500" s="13">
        <v>38</v>
      </c>
      <c r="BA1500" s="13">
        <v>36</v>
      </c>
      <c r="BB1500" s="14">
        <v>54</v>
      </c>
      <c r="BC1500" s="19">
        <f t="shared" si="119"/>
        <v>40</v>
      </c>
      <c r="BD1500" s="55">
        <f t="shared" si="117"/>
        <v>0.9453069178304645</v>
      </c>
      <c r="BE1500" s="19">
        <f t="shared" si="118"/>
        <v>0.98418317635595975</v>
      </c>
      <c r="BF1500" s="19">
        <f t="shared" si="120"/>
        <v>1.0148749594024034</v>
      </c>
      <c r="BG1500" s="19">
        <f t="shared" si="116"/>
        <v>0.99032153296524839</v>
      </c>
    </row>
    <row r="1501" spans="1:59">
      <c r="A1501" s="24">
        <v>1500</v>
      </c>
      <c r="B1501" s="31">
        <v>2013061</v>
      </c>
      <c r="C1501" s="32" t="s">
        <v>1499</v>
      </c>
      <c r="D1501" s="21">
        <v>5</v>
      </c>
      <c r="E1501" s="22">
        <v>6</v>
      </c>
      <c r="F1501" s="22">
        <v>7</v>
      </c>
      <c r="G1501" s="22">
        <v>12</v>
      </c>
      <c r="H1501" s="22">
        <v>13</v>
      </c>
      <c r="I1501" s="22">
        <v>18</v>
      </c>
      <c r="J1501" s="23">
        <v>12</v>
      </c>
      <c r="Q1501" s="33"/>
      <c r="R1501" s="33"/>
      <c r="S1501" s="33"/>
      <c r="T1501" s="33"/>
      <c r="U1501" s="33"/>
      <c r="V1501" s="33"/>
      <c r="X1501" s="34"/>
      <c r="Y1501" s="33"/>
      <c r="Z1501" s="33"/>
      <c r="AA1501" s="33"/>
      <c r="AB1501" s="33"/>
      <c r="AC1501" s="35"/>
      <c r="AD1501" s="33"/>
      <c r="AE1501" s="33"/>
      <c r="AF1501" s="33"/>
      <c r="AG1501" s="33"/>
      <c r="AH1501" s="33"/>
      <c r="AI1501" s="33"/>
      <c r="AJ1501" s="36"/>
      <c r="AK1501" s="10">
        <v>4</v>
      </c>
      <c r="AL1501" s="11">
        <v>9</v>
      </c>
      <c r="AM1501" s="11">
        <v>11</v>
      </c>
      <c r="AN1501" s="11">
        <v>7</v>
      </c>
      <c r="AO1501" s="11">
        <v>26</v>
      </c>
      <c r="AP1501" s="11">
        <v>29</v>
      </c>
      <c r="AQ1501" s="11">
        <v>25</v>
      </c>
      <c r="AR1501" s="11">
        <v>31</v>
      </c>
      <c r="AS1501" s="11">
        <v>28</v>
      </c>
      <c r="AT1501" s="11">
        <v>25</v>
      </c>
      <c r="AU1501" s="11">
        <v>35</v>
      </c>
      <c r="AV1501" s="11">
        <v>47</v>
      </c>
      <c r="AW1501" s="12">
        <v>46</v>
      </c>
      <c r="AX1501" s="13">
        <v>45</v>
      </c>
      <c r="AY1501" s="13">
        <v>44</v>
      </c>
      <c r="AZ1501" s="13">
        <v>43</v>
      </c>
      <c r="BA1501" s="13">
        <v>61</v>
      </c>
      <c r="BB1501" s="14">
        <v>61</v>
      </c>
      <c r="BC1501" s="19">
        <f t="shared" si="119"/>
        <v>44</v>
      </c>
      <c r="BD1501" s="55">
        <f t="shared" si="117"/>
        <v>0.90029230269568039</v>
      </c>
      <c r="BE1501" s="19">
        <f t="shared" si="118"/>
        <v>0.95144527443975313</v>
      </c>
      <c r="BF1501" s="19">
        <f t="shared" si="120"/>
        <v>1.0066904839233517</v>
      </c>
      <c r="BG1501" s="19">
        <f t="shared" si="116"/>
        <v>0.99032153296524839</v>
      </c>
    </row>
    <row r="1502" spans="1:59">
      <c r="A1502" s="24">
        <v>1501</v>
      </c>
      <c r="B1502" s="31">
        <v>2013062</v>
      </c>
      <c r="C1502" s="32" t="s">
        <v>1500</v>
      </c>
      <c r="D1502" s="21">
        <v>1</v>
      </c>
      <c r="E1502" s="22">
        <v>6</v>
      </c>
      <c r="F1502" s="22">
        <v>7</v>
      </c>
      <c r="G1502" s="22">
        <v>19</v>
      </c>
      <c r="H1502" s="22">
        <v>22</v>
      </c>
      <c r="I1502" s="22">
        <v>27</v>
      </c>
      <c r="J1502" s="23">
        <v>2</v>
      </c>
      <c r="Q1502" s="33"/>
      <c r="R1502" s="33"/>
      <c r="S1502" s="33"/>
      <c r="T1502" s="33"/>
      <c r="U1502" s="33"/>
      <c r="V1502" s="33"/>
      <c r="X1502" s="34"/>
      <c r="Y1502" s="33"/>
      <c r="Z1502" s="33"/>
      <c r="AA1502" s="33"/>
      <c r="AB1502" s="33"/>
      <c r="AC1502" s="35"/>
      <c r="AD1502" s="33"/>
      <c r="AE1502" s="33"/>
      <c r="AF1502" s="33"/>
      <c r="AG1502" s="33"/>
      <c r="AH1502" s="33"/>
      <c r="AI1502" s="33"/>
      <c r="AJ1502" s="36"/>
      <c r="AK1502" s="10">
        <v>4</v>
      </c>
      <c r="AL1502" s="11">
        <v>14</v>
      </c>
      <c r="AM1502" s="11">
        <v>12</v>
      </c>
      <c r="AN1502" s="11">
        <v>10</v>
      </c>
      <c r="AO1502" s="11">
        <v>19</v>
      </c>
      <c r="AP1502" s="11">
        <v>26</v>
      </c>
      <c r="AQ1502" s="11">
        <v>19</v>
      </c>
      <c r="AR1502" s="11">
        <v>32</v>
      </c>
      <c r="AS1502" s="11">
        <v>27</v>
      </c>
      <c r="AT1502" s="11">
        <v>34</v>
      </c>
      <c r="AU1502" s="11">
        <v>30</v>
      </c>
      <c r="AV1502" s="11">
        <v>40</v>
      </c>
      <c r="AW1502" s="12">
        <v>37</v>
      </c>
      <c r="AX1502" s="13">
        <v>34</v>
      </c>
      <c r="AY1502" s="13">
        <v>31</v>
      </c>
      <c r="AZ1502" s="13">
        <v>28</v>
      </c>
      <c r="BA1502" s="13">
        <v>25</v>
      </c>
      <c r="BB1502" s="14">
        <v>42</v>
      </c>
      <c r="BC1502" s="19">
        <f t="shared" si="119"/>
        <v>31</v>
      </c>
      <c r="BD1502" s="55">
        <f t="shared" si="117"/>
        <v>0.79389412146800897</v>
      </c>
      <c r="BE1502" s="19">
        <f t="shared" si="118"/>
        <v>0.92689184800259816</v>
      </c>
      <c r="BF1502" s="19">
        <f t="shared" si="120"/>
        <v>0.987866190321533</v>
      </c>
      <c r="BG1502" s="19">
        <f t="shared" si="116"/>
        <v>0.98336472880805459</v>
      </c>
    </row>
    <row r="1503" spans="1:59">
      <c r="A1503" s="24">
        <v>1502</v>
      </c>
      <c r="B1503" s="31">
        <v>2013063</v>
      </c>
      <c r="C1503" s="32" t="s">
        <v>1501</v>
      </c>
      <c r="D1503" s="21">
        <v>10</v>
      </c>
      <c r="E1503" s="22">
        <v>15</v>
      </c>
      <c r="F1503" s="22">
        <v>18</v>
      </c>
      <c r="G1503" s="22">
        <v>20</v>
      </c>
      <c r="H1503" s="22">
        <v>23</v>
      </c>
      <c r="I1503" s="22">
        <v>31</v>
      </c>
      <c r="J1503" s="23">
        <v>12</v>
      </c>
      <c r="Q1503" s="33"/>
      <c r="R1503" s="33"/>
      <c r="S1503" s="33"/>
      <c r="T1503" s="33"/>
      <c r="U1503" s="33"/>
      <c r="V1503" s="33"/>
      <c r="X1503" s="34"/>
      <c r="Y1503" s="33"/>
      <c r="Z1503" s="33"/>
      <c r="AA1503" s="33"/>
      <c r="AB1503" s="33"/>
      <c r="AC1503" s="35"/>
      <c r="AD1503" s="33"/>
      <c r="AE1503" s="33"/>
      <c r="AF1503" s="33"/>
      <c r="AG1503" s="33"/>
      <c r="AH1503" s="33"/>
      <c r="AI1503" s="33"/>
      <c r="AJ1503" s="36"/>
      <c r="AK1503" s="10">
        <v>6</v>
      </c>
      <c r="AL1503" s="11">
        <v>13</v>
      </c>
      <c r="AM1503" s="11">
        <v>7</v>
      </c>
      <c r="AN1503" s="11">
        <v>15</v>
      </c>
      <c r="AO1503" s="11">
        <v>19</v>
      </c>
      <c r="AP1503" s="11">
        <v>29</v>
      </c>
      <c r="AQ1503" s="11">
        <v>18</v>
      </c>
      <c r="AR1503" s="11">
        <v>17</v>
      </c>
      <c r="AS1503" s="11">
        <v>40</v>
      </c>
      <c r="AT1503" s="11">
        <v>45</v>
      </c>
      <c r="AU1503" s="11">
        <v>39</v>
      </c>
      <c r="AV1503" s="11">
        <v>33</v>
      </c>
      <c r="AW1503" s="12">
        <v>27</v>
      </c>
      <c r="AX1503" s="13">
        <v>53</v>
      </c>
      <c r="AY1503" s="13">
        <v>49</v>
      </c>
      <c r="AZ1503" s="13">
        <v>45</v>
      </c>
      <c r="BA1503" s="13">
        <v>60</v>
      </c>
      <c r="BB1503" s="14">
        <v>57</v>
      </c>
      <c r="BC1503" s="19">
        <f t="shared" si="119"/>
        <v>49</v>
      </c>
      <c r="BD1503" s="55">
        <f t="shared" si="117"/>
        <v>0.84709321208184474</v>
      </c>
      <c r="BE1503" s="19">
        <f t="shared" si="118"/>
        <v>0.90029230269568039</v>
      </c>
      <c r="BF1503" s="19">
        <f t="shared" si="120"/>
        <v>0.97722637219876574</v>
      </c>
      <c r="BG1503" s="19">
        <f t="shared" si="116"/>
        <v>0.98622929522572267</v>
      </c>
    </row>
    <row r="1504" spans="1:59">
      <c r="A1504" s="24">
        <v>1503</v>
      </c>
      <c r="B1504" s="31">
        <v>2013064</v>
      </c>
      <c r="C1504" s="32" t="s">
        <v>1502</v>
      </c>
      <c r="D1504" s="21">
        <v>1</v>
      </c>
      <c r="E1504" s="22">
        <v>9</v>
      </c>
      <c r="F1504" s="22">
        <v>13</v>
      </c>
      <c r="G1504" s="22">
        <v>22</v>
      </c>
      <c r="H1504" s="22">
        <v>25</v>
      </c>
      <c r="I1504" s="22">
        <v>32</v>
      </c>
      <c r="J1504" s="23">
        <v>12</v>
      </c>
      <c r="Q1504" s="33"/>
      <c r="R1504" s="33"/>
      <c r="S1504" s="33"/>
      <c r="T1504" s="33"/>
      <c r="U1504" s="33"/>
      <c r="V1504" s="33"/>
      <c r="X1504" s="34"/>
      <c r="Y1504" s="33"/>
      <c r="Z1504" s="33"/>
      <c r="AA1504" s="33"/>
      <c r="AB1504" s="33"/>
      <c r="AC1504" s="35"/>
      <c r="AD1504" s="33"/>
      <c r="AE1504" s="33"/>
      <c r="AF1504" s="33"/>
      <c r="AG1504" s="33"/>
      <c r="AH1504" s="33"/>
      <c r="AI1504" s="33"/>
      <c r="AJ1504" s="36"/>
      <c r="AK1504" s="10">
        <v>6</v>
      </c>
      <c r="AL1504" s="11">
        <v>6</v>
      </c>
      <c r="AM1504" s="11">
        <v>12</v>
      </c>
      <c r="AN1504" s="11">
        <v>12</v>
      </c>
      <c r="AO1504" s="11">
        <v>18</v>
      </c>
      <c r="AP1504" s="11">
        <v>14</v>
      </c>
      <c r="AQ1504" s="11">
        <v>21</v>
      </c>
      <c r="AR1504" s="11">
        <v>22</v>
      </c>
      <c r="AS1504" s="11">
        <v>25</v>
      </c>
      <c r="AT1504" s="11">
        <v>30</v>
      </c>
      <c r="AU1504" s="11">
        <v>37</v>
      </c>
      <c r="AV1504" s="11">
        <v>46</v>
      </c>
      <c r="AW1504" s="12">
        <v>42</v>
      </c>
      <c r="AX1504" s="13">
        <v>38</v>
      </c>
      <c r="AY1504" s="13">
        <v>51</v>
      </c>
      <c r="AZ1504" s="13">
        <v>48</v>
      </c>
      <c r="BA1504" s="13">
        <v>45</v>
      </c>
      <c r="BB1504" s="14">
        <v>42</v>
      </c>
      <c r="BC1504" s="19">
        <f t="shared" si="119"/>
        <v>51</v>
      </c>
      <c r="BD1504" s="55">
        <f t="shared" si="117"/>
        <v>0.87983111399805136</v>
      </c>
      <c r="BE1504" s="19">
        <f t="shared" si="118"/>
        <v>0.91461513478402079</v>
      </c>
      <c r="BF1504" s="19">
        <f t="shared" si="120"/>
        <v>0.97722637219876574</v>
      </c>
      <c r="BG1504" s="19">
        <f t="shared" si="116"/>
        <v>1.000552127314063</v>
      </c>
    </row>
    <row r="1505" spans="1:59">
      <c r="A1505" s="24">
        <v>1504</v>
      </c>
      <c r="B1505" s="31">
        <v>2013065</v>
      </c>
      <c r="C1505" s="32" t="s">
        <v>1503</v>
      </c>
      <c r="D1505" s="21">
        <v>7</v>
      </c>
      <c r="E1505" s="22">
        <v>18</v>
      </c>
      <c r="F1505" s="22">
        <v>19</v>
      </c>
      <c r="G1505" s="22">
        <v>23</v>
      </c>
      <c r="H1505" s="22">
        <v>29</v>
      </c>
      <c r="I1505" s="22">
        <v>30</v>
      </c>
      <c r="J1505" s="23">
        <v>2</v>
      </c>
      <c r="Q1505" s="33"/>
      <c r="R1505" s="33"/>
      <c r="S1505" s="33"/>
      <c r="T1505" s="33"/>
      <c r="U1505" s="33"/>
      <c r="V1505" s="33"/>
      <c r="X1505" s="34"/>
      <c r="Y1505" s="33"/>
      <c r="Z1505" s="33"/>
      <c r="AA1505" s="33"/>
      <c r="AB1505" s="33"/>
      <c r="AC1505" s="35"/>
      <c r="AD1505" s="33"/>
      <c r="AE1505" s="33"/>
      <c r="AF1505" s="33"/>
      <c r="AG1505" s="33"/>
      <c r="AH1505" s="33"/>
      <c r="AI1505" s="33"/>
      <c r="AJ1505" s="36"/>
      <c r="AK1505" s="10">
        <v>6</v>
      </c>
      <c r="AL1505" s="11">
        <v>14</v>
      </c>
      <c r="AM1505" s="11">
        <v>16</v>
      </c>
      <c r="AN1505" s="11">
        <v>12</v>
      </c>
      <c r="AO1505" s="11">
        <v>14</v>
      </c>
      <c r="AP1505" s="11">
        <v>30</v>
      </c>
      <c r="AQ1505" s="11">
        <v>18</v>
      </c>
      <c r="AR1505" s="11">
        <v>36</v>
      </c>
      <c r="AS1505" s="11">
        <v>38</v>
      </c>
      <c r="AT1505" s="11">
        <v>42</v>
      </c>
      <c r="AU1505" s="11">
        <v>35</v>
      </c>
      <c r="AV1505" s="11">
        <v>28</v>
      </c>
      <c r="AW1505" s="12">
        <v>36</v>
      </c>
      <c r="AX1505" s="13">
        <v>46</v>
      </c>
      <c r="AY1505" s="13">
        <v>41</v>
      </c>
      <c r="AZ1505" s="13">
        <v>36</v>
      </c>
      <c r="BA1505" s="13">
        <v>50</v>
      </c>
      <c r="BB1505" s="14">
        <v>66</v>
      </c>
      <c r="BC1505" s="19">
        <f t="shared" si="119"/>
        <v>41</v>
      </c>
      <c r="BD1505" s="55">
        <f t="shared" si="117"/>
        <v>0.88392335173757719</v>
      </c>
      <c r="BE1505" s="19">
        <f t="shared" si="118"/>
        <v>0.91461513478402079</v>
      </c>
      <c r="BF1505" s="19">
        <f t="shared" si="120"/>
        <v>0.97722637219876574</v>
      </c>
      <c r="BG1505" s="19">
        <f t="shared" si="116"/>
        <v>0.99973367976615779</v>
      </c>
    </row>
    <row r="1506" spans="1:59">
      <c r="A1506" s="24">
        <v>1505</v>
      </c>
      <c r="B1506" s="31">
        <v>2013066</v>
      </c>
      <c r="C1506" s="32" t="s">
        <v>1504</v>
      </c>
      <c r="D1506" s="21">
        <v>1</v>
      </c>
      <c r="E1506" s="22">
        <v>3</v>
      </c>
      <c r="F1506" s="22">
        <v>16</v>
      </c>
      <c r="G1506" s="22">
        <v>17</v>
      </c>
      <c r="H1506" s="22">
        <v>20</v>
      </c>
      <c r="I1506" s="22">
        <v>32</v>
      </c>
      <c r="J1506" s="23">
        <v>7</v>
      </c>
      <c r="Q1506" s="33"/>
      <c r="R1506" s="33"/>
      <c r="S1506" s="33"/>
      <c r="T1506" s="33"/>
      <c r="U1506" s="33"/>
      <c r="V1506" s="33"/>
      <c r="X1506" s="34"/>
      <c r="Y1506" s="33"/>
      <c r="Z1506" s="33"/>
      <c r="AA1506" s="33"/>
      <c r="AB1506" s="33"/>
      <c r="AC1506" s="35"/>
      <c r="AD1506" s="33"/>
      <c r="AE1506" s="33"/>
      <c r="AF1506" s="33"/>
      <c r="AG1506" s="33"/>
      <c r="AH1506" s="33"/>
      <c r="AI1506" s="33"/>
      <c r="AJ1506" s="36"/>
      <c r="AK1506" s="10">
        <v>8</v>
      </c>
      <c r="AL1506" s="11">
        <v>5</v>
      </c>
      <c r="AM1506" s="11">
        <v>9</v>
      </c>
      <c r="AN1506" s="11">
        <v>17</v>
      </c>
      <c r="AO1506" s="11">
        <v>19</v>
      </c>
      <c r="AP1506" s="11">
        <v>9</v>
      </c>
      <c r="AQ1506" s="11">
        <v>26</v>
      </c>
      <c r="AR1506" s="11">
        <v>19</v>
      </c>
      <c r="AS1506" s="11">
        <v>34</v>
      </c>
      <c r="AT1506" s="11">
        <v>29</v>
      </c>
      <c r="AU1506" s="11">
        <v>24</v>
      </c>
      <c r="AV1506" s="11">
        <v>19</v>
      </c>
      <c r="AW1506" s="12">
        <v>14</v>
      </c>
      <c r="AX1506" s="13">
        <v>9</v>
      </c>
      <c r="AY1506" s="13">
        <v>38</v>
      </c>
      <c r="AZ1506" s="13">
        <v>53</v>
      </c>
      <c r="BA1506" s="13">
        <v>51</v>
      </c>
      <c r="BB1506" s="14">
        <v>49</v>
      </c>
      <c r="BC1506" s="19">
        <f t="shared" si="119"/>
        <v>38</v>
      </c>
      <c r="BD1506" s="55">
        <f t="shared" si="117"/>
        <v>0.85936992530042222</v>
      </c>
      <c r="BE1506" s="19">
        <f t="shared" si="118"/>
        <v>0.87983111399805136</v>
      </c>
      <c r="BF1506" s="19">
        <f t="shared" si="120"/>
        <v>0.9780448197466709</v>
      </c>
      <c r="BG1506" s="19">
        <f t="shared" si="116"/>
        <v>0.9948229944787268</v>
      </c>
    </row>
    <row r="1507" spans="1:59">
      <c r="A1507" s="24">
        <v>1506</v>
      </c>
      <c r="B1507" s="31">
        <v>2013067</v>
      </c>
      <c r="C1507" s="32" t="s">
        <v>1505</v>
      </c>
      <c r="D1507" s="21">
        <v>1</v>
      </c>
      <c r="E1507" s="22">
        <v>4</v>
      </c>
      <c r="F1507" s="22">
        <v>9</v>
      </c>
      <c r="G1507" s="22">
        <v>15</v>
      </c>
      <c r="H1507" s="22">
        <v>22</v>
      </c>
      <c r="I1507" s="22">
        <v>30</v>
      </c>
      <c r="J1507" s="23">
        <v>6</v>
      </c>
      <c r="Q1507" s="33"/>
      <c r="R1507" s="33"/>
      <c r="S1507" s="33"/>
      <c r="T1507" s="33"/>
      <c r="U1507" s="33"/>
      <c r="V1507" s="33"/>
      <c r="X1507" s="34"/>
      <c r="Y1507" s="33"/>
      <c r="Z1507" s="33"/>
      <c r="AA1507" s="33"/>
      <c r="AB1507" s="33"/>
      <c r="AC1507" s="35"/>
      <c r="AD1507" s="33"/>
      <c r="AE1507" s="33"/>
      <c r="AF1507" s="33"/>
      <c r="AG1507" s="33"/>
      <c r="AH1507" s="33"/>
      <c r="AI1507" s="33"/>
      <c r="AJ1507" s="36"/>
      <c r="AK1507" s="10">
        <v>3</v>
      </c>
      <c r="AL1507" s="11">
        <v>9</v>
      </c>
      <c r="AM1507" s="11">
        <v>11</v>
      </c>
      <c r="AN1507" s="11">
        <v>15</v>
      </c>
      <c r="AO1507" s="11">
        <v>11</v>
      </c>
      <c r="AP1507" s="11">
        <v>25</v>
      </c>
      <c r="AQ1507" s="11">
        <v>18</v>
      </c>
      <c r="AR1507" s="11">
        <v>21</v>
      </c>
      <c r="AS1507" s="11">
        <v>26</v>
      </c>
      <c r="AT1507" s="11">
        <v>33</v>
      </c>
      <c r="AU1507" s="11">
        <v>29</v>
      </c>
      <c r="AV1507" s="11">
        <v>25</v>
      </c>
      <c r="AW1507" s="12">
        <v>21</v>
      </c>
      <c r="AX1507" s="13">
        <v>49</v>
      </c>
      <c r="AY1507" s="13">
        <v>47</v>
      </c>
      <c r="AZ1507" s="13">
        <v>45</v>
      </c>
      <c r="BA1507" s="13">
        <v>43</v>
      </c>
      <c r="BB1507" s="14">
        <v>41</v>
      </c>
      <c r="BC1507" s="19">
        <f t="shared" si="119"/>
        <v>47</v>
      </c>
      <c r="BD1507" s="55">
        <f t="shared" si="117"/>
        <v>0.92484572913283536</v>
      </c>
      <c r="BE1507" s="19">
        <f t="shared" si="118"/>
        <v>0.85936992530042222</v>
      </c>
      <c r="BF1507" s="19">
        <f t="shared" si="120"/>
        <v>0.96331276388437803</v>
      </c>
      <c r="BG1507" s="19">
        <f t="shared" si="116"/>
        <v>0.987866190321533</v>
      </c>
    </row>
    <row r="1508" spans="1:59">
      <c r="A1508" s="24">
        <v>1507</v>
      </c>
      <c r="B1508" s="31">
        <v>2013068</v>
      </c>
      <c r="C1508" s="32" t="s">
        <v>1506</v>
      </c>
      <c r="D1508" s="21">
        <v>2</v>
      </c>
      <c r="E1508" s="22">
        <v>7</v>
      </c>
      <c r="F1508" s="22">
        <v>13</v>
      </c>
      <c r="G1508" s="22">
        <v>20</v>
      </c>
      <c r="H1508" s="22">
        <v>25</v>
      </c>
      <c r="I1508" s="22">
        <v>27</v>
      </c>
      <c r="J1508" s="23">
        <v>6</v>
      </c>
      <c r="Q1508" s="33"/>
      <c r="R1508" s="33"/>
      <c r="S1508" s="33"/>
      <c r="T1508" s="33"/>
      <c r="U1508" s="33"/>
      <c r="V1508" s="33"/>
      <c r="X1508" s="34"/>
      <c r="Y1508" s="33"/>
      <c r="Z1508" s="33"/>
      <c r="AA1508" s="33"/>
      <c r="AB1508" s="33"/>
      <c r="AC1508" s="35"/>
      <c r="AD1508" s="33"/>
      <c r="AE1508" s="33"/>
      <c r="AF1508" s="33"/>
      <c r="AG1508" s="33"/>
      <c r="AH1508" s="33"/>
      <c r="AI1508" s="33"/>
      <c r="AJ1508" s="36"/>
      <c r="AK1508" s="10">
        <v>7</v>
      </c>
      <c r="AL1508" s="11">
        <v>10</v>
      </c>
      <c r="AM1508" s="11">
        <v>9</v>
      </c>
      <c r="AN1508" s="11">
        <v>10</v>
      </c>
      <c r="AO1508" s="11">
        <v>24</v>
      </c>
      <c r="AP1508" s="11">
        <v>22</v>
      </c>
      <c r="AQ1508" s="11">
        <v>22</v>
      </c>
      <c r="AR1508" s="11">
        <v>24</v>
      </c>
      <c r="AS1508" s="11">
        <v>28</v>
      </c>
      <c r="AT1508" s="11">
        <v>22</v>
      </c>
      <c r="AU1508" s="11">
        <v>29</v>
      </c>
      <c r="AV1508" s="11">
        <v>52</v>
      </c>
      <c r="AW1508" s="12">
        <v>49</v>
      </c>
      <c r="AX1508" s="13">
        <v>46</v>
      </c>
      <c r="AY1508" s="13">
        <v>43</v>
      </c>
      <c r="AZ1508" s="13">
        <v>40</v>
      </c>
      <c r="BA1508" s="13">
        <v>37</v>
      </c>
      <c r="BB1508" s="14">
        <v>34</v>
      </c>
      <c r="BC1508" s="19">
        <f t="shared" si="119"/>
        <v>43</v>
      </c>
      <c r="BD1508" s="55">
        <f t="shared" si="117"/>
        <v>0.90029230269568039</v>
      </c>
      <c r="BE1508" s="19">
        <f t="shared" si="118"/>
        <v>0.87369275738876262</v>
      </c>
      <c r="BF1508" s="19">
        <f t="shared" si="120"/>
        <v>0.96085742124066253</v>
      </c>
      <c r="BG1508" s="19">
        <f t="shared" si="116"/>
        <v>0.98131860993829167</v>
      </c>
    </row>
    <row r="1509" spans="1:59">
      <c r="A1509" s="24">
        <v>1508</v>
      </c>
      <c r="B1509" s="31">
        <v>2013069</v>
      </c>
      <c r="C1509" s="32" t="s">
        <v>1507</v>
      </c>
      <c r="D1509" s="21">
        <v>7</v>
      </c>
      <c r="E1509" s="22">
        <v>16</v>
      </c>
      <c r="F1509" s="22">
        <v>17</v>
      </c>
      <c r="G1509" s="22">
        <v>18</v>
      </c>
      <c r="H1509" s="22">
        <v>30</v>
      </c>
      <c r="I1509" s="22">
        <v>33</v>
      </c>
      <c r="J1509" s="23">
        <v>6</v>
      </c>
      <c r="Q1509" s="33"/>
      <c r="R1509" s="33"/>
      <c r="S1509" s="33"/>
      <c r="T1509" s="33"/>
      <c r="U1509" s="33"/>
      <c r="V1509" s="33"/>
      <c r="X1509" s="34"/>
      <c r="Y1509" s="33"/>
      <c r="Z1509" s="33"/>
      <c r="AA1509" s="33"/>
      <c r="AB1509" s="33"/>
      <c r="AC1509" s="35"/>
      <c r="AD1509" s="33"/>
      <c r="AE1509" s="33"/>
      <c r="AF1509" s="33"/>
      <c r="AG1509" s="33"/>
      <c r="AH1509" s="33"/>
      <c r="AI1509" s="33"/>
      <c r="AJ1509" s="36"/>
      <c r="AK1509" s="10">
        <v>4</v>
      </c>
      <c r="AL1509" s="11">
        <v>9</v>
      </c>
      <c r="AM1509" s="11">
        <v>11</v>
      </c>
      <c r="AN1509" s="11">
        <v>13</v>
      </c>
      <c r="AO1509" s="11">
        <v>16</v>
      </c>
      <c r="AP1509" s="11">
        <v>17</v>
      </c>
      <c r="AQ1509" s="11">
        <v>31</v>
      </c>
      <c r="AR1509" s="11">
        <v>31</v>
      </c>
      <c r="AS1509" s="11">
        <v>33</v>
      </c>
      <c r="AT1509" s="11">
        <v>37</v>
      </c>
      <c r="AU1509" s="11">
        <v>30</v>
      </c>
      <c r="AV1509" s="11">
        <v>23</v>
      </c>
      <c r="AW1509" s="12">
        <v>16</v>
      </c>
      <c r="AX1509" s="13">
        <v>25</v>
      </c>
      <c r="AY1509" s="13">
        <v>53</v>
      </c>
      <c r="AZ1509" s="13">
        <v>67</v>
      </c>
      <c r="BA1509" s="13">
        <v>83</v>
      </c>
      <c r="BB1509" s="14">
        <v>81</v>
      </c>
      <c r="BC1509" s="19">
        <f t="shared" si="119"/>
        <v>53</v>
      </c>
      <c r="BD1509" s="55">
        <f t="shared" si="117"/>
        <v>0.90847677817473205</v>
      </c>
      <c r="BE1509" s="19">
        <f t="shared" si="118"/>
        <v>0.89415394608639176</v>
      </c>
      <c r="BF1509" s="19">
        <f t="shared" si="120"/>
        <v>0.97149723936342958</v>
      </c>
      <c r="BG1509" s="19">
        <f t="shared" si="116"/>
        <v>0.98827541409548547</v>
      </c>
    </row>
    <row r="1510" spans="1:59">
      <c r="A1510" s="24">
        <v>1509</v>
      </c>
      <c r="B1510" s="31">
        <v>2013070</v>
      </c>
      <c r="C1510" s="32" t="s">
        <v>1508</v>
      </c>
      <c r="D1510" s="21">
        <v>2</v>
      </c>
      <c r="E1510" s="22">
        <v>3</v>
      </c>
      <c r="F1510" s="22">
        <v>9</v>
      </c>
      <c r="G1510" s="22">
        <v>10</v>
      </c>
      <c r="H1510" s="22">
        <v>28</v>
      </c>
      <c r="I1510" s="22">
        <v>30</v>
      </c>
      <c r="J1510" s="23">
        <v>6</v>
      </c>
      <c r="Q1510" s="33"/>
      <c r="R1510" s="33"/>
      <c r="S1510" s="33"/>
      <c r="T1510" s="33"/>
      <c r="U1510" s="33"/>
      <c r="V1510" s="33"/>
      <c r="X1510" s="34"/>
      <c r="Y1510" s="33"/>
      <c r="Z1510" s="33"/>
      <c r="AA1510" s="33"/>
      <c r="AB1510" s="33"/>
      <c r="AC1510" s="35"/>
      <c r="AD1510" s="33"/>
      <c r="AE1510" s="33"/>
      <c r="AF1510" s="33"/>
      <c r="AG1510" s="33"/>
      <c r="AH1510" s="33"/>
      <c r="AI1510" s="33"/>
      <c r="AJ1510" s="36"/>
      <c r="AK1510" s="10">
        <v>4</v>
      </c>
      <c r="AL1510" s="11">
        <v>10</v>
      </c>
      <c r="AM1510" s="11">
        <v>12</v>
      </c>
      <c r="AN1510" s="11">
        <v>16</v>
      </c>
      <c r="AO1510" s="11">
        <v>12</v>
      </c>
      <c r="AP1510" s="11">
        <v>18</v>
      </c>
      <c r="AQ1510" s="11">
        <v>10</v>
      </c>
      <c r="AR1510" s="11">
        <v>22</v>
      </c>
      <c r="AS1510" s="11">
        <v>38</v>
      </c>
      <c r="AT1510" s="11">
        <v>34</v>
      </c>
      <c r="AU1510" s="11">
        <v>30</v>
      </c>
      <c r="AV1510" s="11">
        <v>26</v>
      </c>
      <c r="AW1510" s="12">
        <v>37</v>
      </c>
      <c r="AX1510" s="13">
        <v>50</v>
      </c>
      <c r="AY1510" s="13">
        <v>48</v>
      </c>
      <c r="AZ1510" s="13">
        <v>46</v>
      </c>
      <c r="BA1510" s="13">
        <v>44</v>
      </c>
      <c r="BB1510" s="14">
        <v>42</v>
      </c>
      <c r="BC1510" s="19">
        <f t="shared" si="119"/>
        <v>48</v>
      </c>
      <c r="BD1510" s="55">
        <f t="shared" si="117"/>
        <v>0.93712244235141273</v>
      </c>
      <c r="BE1510" s="19">
        <f t="shared" si="118"/>
        <v>0.91052289704449496</v>
      </c>
      <c r="BF1510" s="19">
        <f t="shared" si="120"/>
        <v>0.96576810652809364</v>
      </c>
      <c r="BG1510" s="19">
        <f t="shared" si="116"/>
        <v>0.98827541409548547</v>
      </c>
    </row>
    <row r="1511" spans="1:59">
      <c r="A1511" s="24">
        <v>1510</v>
      </c>
      <c r="B1511" s="31">
        <v>2013071</v>
      </c>
      <c r="C1511" s="32" t="s">
        <v>1509</v>
      </c>
      <c r="D1511" s="21">
        <v>5</v>
      </c>
      <c r="E1511" s="22">
        <v>12</v>
      </c>
      <c r="F1511" s="22">
        <v>21</v>
      </c>
      <c r="G1511" s="22">
        <v>23</v>
      </c>
      <c r="H1511" s="22">
        <v>26</v>
      </c>
      <c r="I1511" s="22">
        <v>28</v>
      </c>
      <c r="J1511" s="23">
        <v>9</v>
      </c>
      <c r="Q1511" s="33"/>
      <c r="R1511" s="33"/>
      <c r="S1511" s="33"/>
      <c r="T1511" s="33"/>
      <c r="U1511" s="33"/>
      <c r="V1511" s="33"/>
      <c r="X1511" s="34"/>
      <c r="Y1511" s="33"/>
      <c r="Z1511" s="33"/>
      <c r="AA1511" s="33"/>
      <c r="AB1511" s="33"/>
      <c r="AC1511" s="35"/>
      <c r="AD1511" s="33"/>
      <c r="AE1511" s="33"/>
      <c r="AF1511" s="33"/>
      <c r="AG1511" s="33"/>
      <c r="AH1511" s="33"/>
      <c r="AI1511" s="33"/>
      <c r="AJ1511" s="36"/>
      <c r="AK1511" s="10">
        <v>7</v>
      </c>
      <c r="AL1511" s="11">
        <v>7</v>
      </c>
      <c r="AM1511" s="11">
        <v>10</v>
      </c>
      <c r="AN1511" s="11">
        <v>19</v>
      </c>
      <c r="AO1511" s="11">
        <v>17</v>
      </c>
      <c r="AP1511" s="11">
        <v>27</v>
      </c>
      <c r="AQ1511" s="11">
        <v>25</v>
      </c>
      <c r="AR1511" s="11">
        <v>25</v>
      </c>
      <c r="AS1511" s="11">
        <v>27</v>
      </c>
      <c r="AT1511" s="11">
        <v>31</v>
      </c>
      <c r="AU1511" s="11">
        <v>37</v>
      </c>
      <c r="AV1511" s="11">
        <v>45</v>
      </c>
      <c r="AW1511" s="12">
        <v>55</v>
      </c>
      <c r="AX1511" s="13">
        <v>51</v>
      </c>
      <c r="AY1511" s="13">
        <v>47</v>
      </c>
      <c r="AZ1511" s="13">
        <v>43</v>
      </c>
      <c r="BA1511" s="13">
        <v>39</v>
      </c>
      <c r="BB1511" s="14">
        <v>35</v>
      </c>
      <c r="BC1511" s="19">
        <f t="shared" si="119"/>
        <v>47</v>
      </c>
      <c r="BD1511" s="55">
        <f t="shared" si="117"/>
        <v>0.97395258200714518</v>
      </c>
      <c r="BE1511" s="19">
        <f t="shared" si="118"/>
        <v>0.91666125365378359</v>
      </c>
      <c r="BF1511" s="19">
        <f t="shared" si="120"/>
        <v>0.97149723936342958</v>
      </c>
      <c r="BG1511" s="19">
        <f t="shared" si="116"/>
        <v>0.99441377070477432</v>
      </c>
    </row>
    <row r="1512" spans="1:59">
      <c r="A1512" s="24">
        <v>1511</v>
      </c>
      <c r="B1512" s="31">
        <v>2013072</v>
      </c>
      <c r="C1512" s="32" t="s">
        <v>1510</v>
      </c>
      <c r="D1512" s="21">
        <v>2</v>
      </c>
      <c r="E1512" s="22">
        <v>8</v>
      </c>
      <c r="F1512" s="22">
        <v>11</v>
      </c>
      <c r="G1512" s="22">
        <v>14</v>
      </c>
      <c r="H1512" s="22">
        <v>19</v>
      </c>
      <c r="I1512" s="22">
        <v>33</v>
      </c>
      <c r="J1512" s="23">
        <v>9</v>
      </c>
      <c r="Q1512" s="33"/>
      <c r="R1512" s="33"/>
      <c r="S1512" s="33"/>
      <c r="T1512" s="33"/>
      <c r="U1512" s="33"/>
      <c r="V1512" s="33"/>
      <c r="X1512" s="34"/>
      <c r="Y1512" s="33"/>
      <c r="Z1512" s="33"/>
      <c r="AA1512" s="33"/>
      <c r="AB1512" s="33"/>
      <c r="AC1512" s="35"/>
      <c r="AD1512" s="33"/>
      <c r="AE1512" s="33"/>
      <c r="AF1512" s="33"/>
      <c r="AG1512" s="33"/>
      <c r="AH1512" s="33"/>
      <c r="AI1512" s="33"/>
      <c r="AJ1512" s="36"/>
      <c r="AK1512" s="10">
        <v>9</v>
      </c>
      <c r="AL1512" s="11">
        <v>11</v>
      </c>
      <c r="AM1512" s="11">
        <v>17</v>
      </c>
      <c r="AN1512" s="11">
        <v>15</v>
      </c>
      <c r="AO1512" s="11">
        <v>17</v>
      </c>
      <c r="AP1512" s="11">
        <v>15</v>
      </c>
      <c r="AQ1512" s="11">
        <v>24</v>
      </c>
      <c r="AR1512" s="11">
        <v>27</v>
      </c>
      <c r="AS1512" s="11">
        <v>21</v>
      </c>
      <c r="AT1512" s="11">
        <v>39</v>
      </c>
      <c r="AU1512" s="11">
        <v>35</v>
      </c>
      <c r="AV1512" s="11">
        <v>31</v>
      </c>
      <c r="AW1512" s="12">
        <v>42</v>
      </c>
      <c r="AX1512" s="13">
        <v>39</v>
      </c>
      <c r="AY1512" s="13">
        <v>53</v>
      </c>
      <c r="AZ1512" s="13">
        <v>51</v>
      </c>
      <c r="BA1512" s="13">
        <v>49</v>
      </c>
      <c r="BB1512" s="14">
        <v>67</v>
      </c>
      <c r="BC1512" s="19">
        <f t="shared" si="119"/>
        <v>53</v>
      </c>
      <c r="BD1512" s="55">
        <f t="shared" si="117"/>
        <v>0.99850600844430004</v>
      </c>
      <c r="BE1512" s="19">
        <f t="shared" si="118"/>
        <v>0.9616758687885677</v>
      </c>
      <c r="BF1512" s="19">
        <f t="shared" si="120"/>
        <v>0.97968171484248134</v>
      </c>
      <c r="BG1512" s="19">
        <f t="shared" si="116"/>
        <v>0.99973367976615779</v>
      </c>
    </row>
    <row r="1513" spans="1:59">
      <c r="A1513" s="24">
        <v>1512</v>
      </c>
      <c r="B1513" s="31">
        <v>2013073</v>
      </c>
      <c r="C1513" s="32" t="s">
        <v>1511</v>
      </c>
      <c r="D1513" s="21">
        <v>2</v>
      </c>
      <c r="E1513" s="22">
        <v>9</v>
      </c>
      <c r="F1513" s="22">
        <v>13</v>
      </c>
      <c r="G1513" s="22">
        <v>17</v>
      </c>
      <c r="H1513" s="22">
        <v>20</v>
      </c>
      <c r="I1513" s="22">
        <v>28</v>
      </c>
      <c r="J1513" s="23">
        <v>11</v>
      </c>
      <c r="Q1513" s="33"/>
      <c r="R1513" s="33"/>
      <c r="S1513" s="33"/>
      <c r="T1513" s="33"/>
      <c r="U1513" s="33"/>
      <c r="V1513" s="33"/>
      <c r="X1513" s="34"/>
      <c r="Y1513" s="33"/>
      <c r="Z1513" s="33"/>
      <c r="AA1513" s="33"/>
      <c r="AB1513" s="33"/>
      <c r="AC1513" s="35"/>
      <c r="AD1513" s="33"/>
      <c r="AE1513" s="33"/>
      <c r="AF1513" s="33"/>
      <c r="AG1513" s="33"/>
      <c r="AH1513" s="33"/>
      <c r="AI1513" s="33"/>
      <c r="AJ1513" s="36"/>
      <c r="AK1513" s="10">
        <v>8</v>
      </c>
      <c r="AL1513" s="11">
        <v>5</v>
      </c>
      <c r="AM1513" s="11">
        <v>14</v>
      </c>
      <c r="AN1513" s="11">
        <v>17</v>
      </c>
      <c r="AO1513" s="11">
        <v>19</v>
      </c>
      <c r="AP1513" s="11">
        <v>17</v>
      </c>
      <c r="AQ1513" s="11">
        <v>17</v>
      </c>
      <c r="AR1513" s="11">
        <v>29</v>
      </c>
      <c r="AS1513" s="11">
        <v>34</v>
      </c>
      <c r="AT1513" s="11">
        <v>29</v>
      </c>
      <c r="AU1513" s="11">
        <v>24</v>
      </c>
      <c r="AV1513" s="11">
        <v>33</v>
      </c>
      <c r="AW1513" s="12">
        <v>44</v>
      </c>
      <c r="AX1513" s="13">
        <v>41</v>
      </c>
      <c r="AY1513" s="13">
        <v>38</v>
      </c>
      <c r="AZ1513" s="13">
        <v>53</v>
      </c>
      <c r="BA1513" s="13">
        <v>51</v>
      </c>
      <c r="BB1513" s="14">
        <v>49</v>
      </c>
      <c r="BC1513" s="19">
        <f t="shared" si="119"/>
        <v>38</v>
      </c>
      <c r="BD1513" s="55">
        <f t="shared" si="117"/>
        <v>0.9780448197466709</v>
      </c>
      <c r="BE1513" s="19">
        <f t="shared" si="118"/>
        <v>0.93916856122117565</v>
      </c>
      <c r="BF1513" s="19">
        <f t="shared" si="120"/>
        <v>0.96003897369275737</v>
      </c>
      <c r="BG1513" s="19">
        <f t="shared" si="116"/>
        <v>0.99359532315686916</v>
      </c>
    </row>
    <row r="1514" spans="1:59">
      <c r="A1514" s="24">
        <v>1513</v>
      </c>
      <c r="B1514" s="31">
        <v>2013074</v>
      </c>
      <c r="C1514" s="32" t="s">
        <v>1512</v>
      </c>
      <c r="D1514" s="21">
        <v>3</v>
      </c>
      <c r="E1514" s="22">
        <v>6</v>
      </c>
      <c r="F1514" s="22">
        <v>8</v>
      </c>
      <c r="G1514" s="22">
        <v>14</v>
      </c>
      <c r="H1514" s="22">
        <v>19</v>
      </c>
      <c r="I1514" s="22">
        <v>32</v>
      </c>
      <c r="J1514" s="23">
        <v>3</v>
      </c>
      <c r="Q1514" s="33"/>
      <c r="R1514" s="33"/>
      <c r="S1514" s="33"/>
      <c r="T1514" s="33"/>
      <c r="U1514" s="33"/>
      <c r="V1514" s="33"/>
      <c r="X1514" s="34"/>
      <c r="Y1514" s="33"/>
      <c r="Z1514" s="33"/>
      <c r="AA1514" s="33"/>
      <c r="AB1514" s="33"/>
      <c r="AC1514" s="35"/>
      <c r="AD1514" s="33"/>
      <c r="AE1514" s="33"/>
      <c r="AF1514" s="33"/>
      <c r="AG1514" s="33"/>
      <c r="AH1514" s="33"/>
      <c r="AI1514" s="33"/>
      <c r="AJ1514" s="36"/>
      <c r="AK1514" s="10">
        <v>7</v>
      </c>
      <c r="AL1514" s="11">
        <v>10</v>
      </c>
      <c r="AM1514" s="11">
        <v>17</v>
      </c>
      <c r="AN1514" s="11">
        <v>10</v>
      </c>
      <c r="AO1514" s="11">
        <v>19</v>
      </c>
      <c r="AP1514" s="11">
        <v>18</v>
      </c>
      <c r="AQ1514" s="11">
        <v>28</v>
      </c>
      <c r="AR1514" s="11">
        <v>32</v>
      </c>
      <c r="AS1514" s="11">
        <v>38</v>
      </c>
      <c r="AT1514" s="11">
        <v>34</v>
      </c>
      <c r="AU1514" s="11">
        <v>30</v>
      </c>
      <c r="AV1514" s="11">
        <v>26</v>
      </c>
      <c r="AW1514" s="12">
        <v>37</v>
      </c>
      <c r="AX1514" s="13">
        <v>34</v>
      </c>
      <c r="AY1514" s="13">
        <v>48</v>
      </c>
      <c r="AZ1514" s="13">
        <v>46</v>
      </c>
      <c r="BA1514" s="13">
        <v>44</v>
      </c>
      <c r="BB1514" s="14">
        <v>62</v>
      </c>
      <c r="BC1514" s="19">
        <f t="shared" si="119"/>
        <v>48</v>
      </c>
      <c r="BD1514" s="55">
        <f t="shared" si="117"/>
        <v>0.95758363104904187</v>
      </c>
      <c r="BE1514" s="19">
        <f t="shared" si="118"/>
        <v>0.93303020461188702</v>
      </c>
      <c r="BF1514" s="19">
        <f t="shared" si="120"/>
        <v>0.94039623254303351</v>
      </c>
      <c r="BG1514" s="19">
        <f t="shared" si="116"/>
        <v>0.99236765183501141</v>
      </c>
    </row>
    <row r="1515" spans="1:59">
      <c r="A1515" s="24">
        <v>1514</v>
      </c>
      <c r="B1515" s="31">
        <v>2013075</v>
      </c>
      <c r="C1515" s="32" t="s">
        <v>1513</v>
      </c>
      <c r="D1515" s="21">
        <v>4</v>
      </c>
      <c r="E1515" s="22">
        <v>6</v>
      </c>
      <c r="F1515" s="22">
        <v>9</v>
      </c>
      <c r="G1515" s="22">
        <v>25</v>
      </c>
      <c r="H1515" s="22">
        <v>30</v>
      </c>
      <c r="I1515" s="22">
        <v>33</v>
      </c>
      <c r="J1515" s="23">
        <v>14</v>
      </c>
      <c r="Q1515" s="33"/>
      <c r="R1515" s="33"/>
      <c r="S1515" s="33"/>
      <c r="T1515" s="33"/>
      <c r="U1515" s="33"/>
      <c r="V1515" s="33"/>
      <c r="X1515" s="34"/>
      <c r="Y1515" s="33"/>
      <c r="Z1515" s="33"/>
      <c r="AA1515" s="33"/>
      <c r="AB1515" s="33"/>
      <c r="AC1515" s="35"/>
      <c r="AD1515" s="33"/>
      <c r="AE1515" s="33"/>
      <c r="AF1515" s="33"/>
      <c r="AG1515" s="33"/>
      <c r="AH1515" s="33"/>
      <c r="AI1515" s="33"/>
      <c r="AJ1515" s="36"/>
      <c r="AK1515" s="10">
        <v>2</v>
      </c>
      <c r="AL1515" s="11">
        <v>7</v>
      </c>
      <c r="AM1515" s="11">
        <v>12</v>
      </c>
      <c r="AN1515" s="11">
        <v>11</v>
      </c>
      <c r="AO1515" s="11">
        <v>23</v>
      </c>
      <c r="AP1515" s="11">
        <v>19</v>
      </c>
      <c r="AQ1515" s="11">
        <v>26</v>
      </c>
      <c r="AR1515" s="11">
        <v>27</v>
      </c>
      <c r="AS1515" s="11">
        <v>30</v>
      </c>
      <c r="AT1515" s="11">
        <v>35</v>
      </c>
      <c r="AU1515" s="11">
        <v>42</v>
      </c>
      <c r="AV1515" s="11">
        <v>37</v>
      </c>
      <c r="AW1515" s="12">
        <v>32</v>
      </c>
      <c r="AX1515" s="13">
        <v>43</v>
      </c>
      <c r="AY1515" s="13">
        <v>56</v>
      </c>
      <c r="AZ1515" s="13">
        <v>53</v>
      </c>
      <c r="BA1515" s="13">
        <v>50</v>
      </c>
      <c r="BB1515" s="14">
        <v>47</v>
      </c>
      <c r="BC1515" s="19">
        <f t="shared" si="119"/>
        <v>56</v>
      </c>
      <c r="BD1515" s="55">
        <f t="shared" si="117"/>
        <v>0.99032153296524839</v>
      </c>
      <c r="BE1515" s="19">
        <f t="shared" si="118"/>
        <v>0.96372198765833061</v>
      </c>
      <c r="BF1515" s="19">
        <f t="shared" si="120"/>
        <v>0.95594673595323154</v>
      </c>
      <c r="BG1515" s="19">
        <f t="shared" si="116"/>
        <v>0.99686911334848971</v>
      </c>
    </row>
    <row r="1516" spans="1:59">
      <c r="A1516" s="24">
        <v>1515</v>
      </c>
      <c r="B1516" s="31">
        <v>2013076</v>
      </c>
      <c r="C1516" s="32" t="s">
        <v>1514</v>
      </c>
      <c r="D1516" s="21">
        <v>14</v>
      </c>
      <c r="E1516" s="22">
        <v>23</v>
      </c>
      <c r="F1516" s="22">
        <v>24</v>
      </c>
      <c r="G1516" s="22">
        <v>26</v>
      </c>
      <c r="H1516" s="22">
        <v>29</v>
      </c>
      <c r="I1516" s="22">
        <v>30</v>
      </c>
      <c r="J1516" s="23">
        <v>3</v>
      </c>
      <c r="Q1516" s="33"/>
      <c r="R1516" s="33"/>
      <c r="S1516" s="33"/>
      <c r="T1516" s="33"/>
      <c r="U1516" s="33"/>
      <c r="V1516" s="33"/>
      <c r="X1516" s="34"/>
      <c r="Y1516" s="33"/>
      <c r="Z1516" s="33"/>
      <c r="AA1516" s="33"/>
      <c r="AB1516" s="33"/>
      <c r="AC1516" s="35"/>
      <c r="AD1516" s="33"/>
      <c r="AE1516" s="33"/>
      <c r="AF1516" s="33"/>
      <c r="AG1516" s="33"/>
      <c r="AH1516" s="33"/>
      <c r="AI1516" s="33"/>
      <c r="AJ1516" s="36"/>
      <c r="AK1516" s="10">
        <v>8</v>
      </c>
      <c r="AL1516" s="11">
        <v>10</v>
      </c>
      <c r="AM1516" s="11">
        <v>16</v>
      </c>
      <c r="AN1516" s="11">
        <v>14</v>
      </c>
      <c r="AO1516" s="11">
        <v>13</v>
      </c>
      <c r="AP1516" s="11">
        <v>26</v>
      </c>
      <c r="AQ1516" s="11">
        <v>29</v>
      </c>
      <c r="AR1516" s="11">
        <v>26</v>
      </c>
      <c r="AS1516" s="11">
        <v>25</v>
      </c>
      <c r="AT1516" s="11">
        <v>26</v>
      </c>
      <c r="AU1516" s="11">
        <v>29</v>
      </c>
      <c r="AV1516" s="11">
        <v>34</v>
      </c>
      <c r="AW1516" s="12">
        <v>56</v>
      </c>
      <c r="AX1516" s="13">
        <v>66</v>
      </c>
      <c r="AY1516" s="13">
        <v>61</v>
      </c>
      <c r="AZ1516" s="13">
        <v>56</v>
      </c>
      <c r="BA1516" s="13">
        <v>51</v>
      </c>
      <c r="BB1516" s="14">
        <v>46</v>
      </c>
      <c r="BC1516" s="19">
        <f t="shared" si="119"/>
        <v>61</v>
      </c>
      <c r="BD1516" s="55">
        <f t="shared" si="117"/>
        <v>1.04761286131861</v>
      </c>
      <c r="BE1516" s="19">
        <f t="shared" si="118"/>
        <v>1.0107827216628775</v>
      </c>
      <c r="BF1516" s="19">
        <f t="shared" si="120"/>
        <v>0.95676518350113671</v>
      </c>
      <c r="BG1516" s="19">
        <f t="shared" si="116"/>
        <v>0.99605066580058454</v>
      </c>
    </row>
    <row r="1517" spans="1:59">
      <c r="A1517" s="24">
        <v>1516</v>
      </c>
      <c r="B1517" s="31">
        <v>2013077</v>
      </c>
      <c r="C1517" s="32" t="s">
        <v>1515</v>
      </c>
      <c r="D1517" s="21">
        <v>9</v>
      </c>
      <c r="E1517" s="22">
        <v>14</v>
      </c>
      <c r="F1517" s="22">
        <v>23</v>
      </c>
      <c r="G1517" s="22">
        <v>24</v>
      </c>
      <c r="H1517" s="22">
        <v>26</v>
      </c>
      <c r="I1517" s="22">
        <v>29</v>
      </c>
      <c r="J1517" s="23">
        <v>3</v>
      </c>
      <c r="Q1517" s="33"/>
      <c r="R1517" s="33"/>
      <c r="S1517" s="33"/>
      <c r="T1517" s="33"/>
      <c r="U1517" s="33"/>
      <c r="V1517" s="33"/>
      <c r="X1517" s="34"/>
      <c r="Y1517" s="33"/>
      <c r="Z1517" s="33"/>
      <c r="AA1517" s="33"/>
      <c r="AB1517" s="33"/>
      <c r="AC1517" s="35"/>
      <c r="AD1517" s="33"/>
      <c r="AE1517" s="33"/>
      <c r="AF1517" s="33"/>
      <c r="AG1517" s="33"/>
      <c r="AH1517" s="33"/>
      <c r="AI1517" s="33"/>
      <c r="AJ1517" s="36"/>
      <c r="AK1517" s="10">
        <v>8</v>
      </c>
      <c r="AL1517" s="11">
        <v>9</v>
      </c>
      <c r="AM1517" s="11">
        <v>20</v>
      </c>
      <c r="AN1517" s="11">
        <v>17</v>
      </c>
      <c r="AO1517" s="11">
        <v>13</v>
      </c>
      <c r="AP1517" s="11">
        <v>21</v>
      </c>
      <c r="AQ1517" s="11">
        <v>26</v>
      </c>
      <c r="AR1517" s="11">
        <v>35</v>
      </c>
      <c r="AS1517" s="11">
        <v>26</v>
      </c>
      <c r="AT1517" s="11">
        <v>29</v>
      </c>
      <c r="AU1517" s="11">
        <v>34</v>
      </c>
      <c r="AV1517" s="11">
        <v>41</v>
      </c>
      <c r="AW1517" s="12">
        <v>65</v>
      </c>
      <c r="AX1517" s="13">
        <v>61</v>
      </c>
      <c r="AY1517" s="13">
        <v>57</v>
      </c>
      <c r="AZ1517" s="13">
        <v>53</v>
      </c>
      <c r="BA1517" s="13">
        <v>49</v>
      </c>
      <c r="BB1517" s="14">
        <v>45</v>
      </c>
      <c r="BC1517" s="19">
        <f t="shared" si="119"/>
        <v>57</v>
      </c>
      <c r="BD1517" s="55">
        <f t="shared" si="117"/>
        <v>1.0639818122767133</v>
      </c>
      <c r="BE1517" s="19">
        <f t="shared" si="118"/>
        <v>1.0312439103605067</v>
      </c>
      <c r="BF1517" s="19">
        <f t="shared" si="120"/>
        <v>0.96822344917180903</v>
      </c>
      <c r="BG1517" s="19">
        <f t="shared" si="116"/>
        <v>1.0070997076973043</v>
      </c>
    </row>
    <row r="1518" spans="1:59">
      <c r="A1518" s="24">
        <v>1517</v>
      </c>
      <c r="B1518" s="31">
        <v>2013078</v>
      </c>
      <c r="C1518" s="32" t="s">
        <v>1516</v>
      </c>
      <c r="D1518" s="21">
        <v>3</v>
      </c>
      <c r="E1518" s="22">
        <v>5</v>
      </c>
      <c r="F1518" s="22">
        <v>17</v>
      </c>
      <c r="G1518" s="22">
        <v>18</v>
      </c>
      <c r="H1518" s="22">
        <v>26</v>
      </c>
      <c r="I1518" s="22">
        <v>27</v>
      </c>
      <c r="J1518" s="23">
        <v>15</v>
      </c>
      <c r="Q1518" s="33"/>
      <c r="R1518" s="33"/>
      <c r="S1518" s="33"/>
      <c r="T1518" s="33"/>
      <c r="U1518" s="33"/>
      <c r="V1518" s="33"/>
      <c r="X1518" s="34"/>
      <c r="Y1518" s="33"/>
      <c r="Z1518" s="33"/>
      <c r="AA1518" s="33"/>
      <c r="AB1518" s="33"/>
      <c r="AC1518" s="35"/>
      <c r="AD1518" s="33"/>
      <c r="AE1518" s="33"/>
      <c r="AF1518" s="33"/>
      <c r="AG1518" s="33"/>
      <c r="AH1518" s="33"/>
      <c r="AI1518" s="33"/>
      <c r="AJ1518" s="36"/>
      <c r="AK1518" s="10">
        <v>6</v>
      </c>
      <c r="AL1518" s="11">
        <v>12</v>
      </c>
      <c r="AM1518" s="11">
        <v>11</v>
      </c>
      <c r="AN1518" s="11">
        <v>18</v>
      </c>
      <c r="AO1518" s="11">
        <v>26</v>
      </c>
      <c r="AP1518" s="11">
        <v>16</v>
      </c>
      <c r="AQ1518" s="11">
        <v>24</v>
      </c>
      <c r="AR1518" s="11">
        <v>36</v>
      </c>
      <c r="AS1518" s="11">
        <v>30</v>
      </c>
      <c r="AT1518" s="11">
        <v>24</v>
      </c>
      <c r="AU1518" s="11">
        <v>18</v>
      </c>
      <c r="AV1518" s="11">
        <v>40</v>
      </c>
      <c r="AW1518" s="12">
        <v>36</v>
      </c>
      <c r="AX1518" s="13">
        <v>32</v>
      </c>
      <c r="AY1518" s="13">
        <v>28</v>
      </c>
      <c r="AZ1518" s="13">
        <v>42</v>
      </c>
      <c r="BA1518" s="13">
        <v>58</v>
      </c>
      <c r="BB1518" s="14">
        <v>56</v>
      </c>
      <c r="BC1518" s="19">
        <f t="shared" si="119"/>
        <v>28</v>
      </c>
      <c r="BD1518" s="55">
        <f t="shared" si="117"/>
        <v>1.023059434881455</v>
      </c>
      <c r="BE1518" s="19">
        <f t="shared" si="118"/>
        <v>1.000552127314063</v>
      </c>
      <c r="BF1518" s="19">
        <f t="shared" si="120"/>
        <v>0.94039623254303351</v>
      </c>
      <c r="BG1518" s="19">
        <f t="shared" si="116"/>
        <v>0.99523221825267949</v>
      </c>
    </row>
    <row r="1519" spans="1:59">
      <c r="A1519" s="24">
        <v>1518</v>
      </c>
      <c r="B1519" s="31">
        <v>2013079</v>
      </c>
      <c r="C1519" s="32" t="s">
        <v>1517</v>
      </c>
      <c r="D1519" s="21">
        <v>7</v>
      </c>
      <c r="E1519" s="22">
        <v>13</v>
      </c>
      <c r="F1519" s="22">
        <v>17</v>
      </c>
      <c r="G1519" s="22">
        <v>19</v>
      </c>
      <c r="H1519" s="22">
        <v>22</v>
      </c>
      <c r="I1519" s="22">
        <v>26</v>
      </c>
      <c r="J1519" s="23">
        <v>13</v>
      </c>
      <c r="Q1519" s="33"/>
      <c r="R1519" s="33"/>
      <c r="S1519" s="33"/>
      <c r="T1519" s="33"/>
      <c r="U1519" s="33"/>
      <c r="V1519" s="33"/>
      <c r="X1519" s="34"/>
      <c r="Y1519" s="33"/>
      <c r="Z1519" s="33"/>
      <c r="AA1519" s="33"/>
      <c r="AB1519" s="33"/>
      <c r="AC1519" s="35"/>
      <c r="AD1519" s="33"/>
      <c r="AE1519" s="33"/>
      <c r="AF1519" s="33"/>
      <c r="AG1519" s="33"/>
      <c r="AH1519" s="33"/>
      <c r="AI1519" s="33"/>
      <c r="AJ1519" s="36"/>
      <c r="AK1519" s="10">
        <v>8</v>
      </c>
      <c r="AL1519" s="11">
        <v>12</v>
      </c>
      <c r="AM1519" s="11">
        <v>14</v>
      </c>
      <c r="AN1519" s="11">
        <v>14</v>
      </c>
      <c r="AO1519" s="11">
        <v>20</v>
      </c>
      <c r="AP1519" s="11">
        <v>24</v>
      </c>
      <c r="AQ1519" s="11">
        <v>32</v>
      </c>
      <c r="AR1519" s="11">
        <v>34</v>
      </c>
      <c r="AS1519" s="11">
        <v>27</v>
      </c>
      <c r="AT1519" s="11">
        <v>32</v>
      </c>
      <c r="AU1519" s="11">
        <v>26</v>
      </c>
      <c r="AV1519" s="11">
        <v>48</v>
      </c>
      <c r="AW1519" s="12">
        <v>44</v>
      </c>
      <c r="AX1519" s="13">
        <v>40</v>
      </c>
      <c r="AY1519" s="13">
        <v>36</v>
      </c>
      <c r="AZ1519" s="13">
        <v>50</v>
      </c>
      <c r="BA1519" s="13">
        <v>47</v>
      </c>
      <c r="BB1519" s="14">
        <v>64</v>
      </c>
      <c r="BC1519" s="19">
        <f t="shared" si="119"/>
        <v>36</v>
      </c>
      <c r="BD1519" s="55">
        <f t="shared" si="117"/>
        <v>0.97395258200714518</v>
      </c>
      <c r="BE1519" s="19">
        <f t="shared" si="118"/>
        <v>0.96576810652809364</v>
      </c>
      <c r="BF1519" s="19">
        <f t="shared" si="120"/>
        <v>0.93384865215979218</v>
      </c>
      <c r="BG1519" s="19">
        <f t="shared" si="116"/>
        <v>0.99236765183501141</v>
      </c>
    </row>
    <row r="1520" spans="1:59">
      <c r="A1520" s="24">
        <v>1519</v>
      </c>
      <c r="B1520" s="31">
        <v>2013080</v>
      </c>
      <c r="C1520" s="32" t="s">
        <v>1518</v>
      </c>
      <c r="D1520" s="21">
        <v>10</v>
      </c>
      <c r="E1520" s="22">
        <v>11</v>
      </c>
      <c r="F1520" s="22">
        <v>12</v>
      </c>
      <c r="G1520" s="22">
        <v>23</v>
      </c>
      <c r="H1520" s="22">
        <v>28</v>
      </c>
      <c r="I1520" s="22">
        <v>32</v>
      </c>
      <c r="J1520" s="23">
        <v>16</v>
      </c>
      <c r="Q1520" s="33"/>
      <c r="R1520" s="33"/>
      <c r="S1520" s="33"/>
      <c r="T1520" s="33"/>
      <c r="U1520" s="33"/>
      <c r="V1520" s="33"/>
      <c r="X1520" s="34"/>
      <c r="Y1520" s="33"/>
      <c r="Z1520" s="33"/>
      <c r="AA1520" s="33"/>
      <c r="AB1520" s="33"/>
      <c r="AC1520" s="35"/>
      <c r="AD1520" s="33"/>
      <c r="AE1520" s="33"/>
      <c r="AF1520" s="33"/>
      <c r="AG1520" s="33"/>
      <c r="AH1520" s="33"/>
      <c r="AI1520" s="33"/>
      <c r="AJ1520" s="36"/>
      <c r="AK1520" s="10">
        <v>8</v>
      </c>
      <c r="AL1520" s="11">
        <v>8</v>
      </c>
      <c r="AM1520" s="11">
        <v>11</v>
      </c>
      <c r="AN1520" s="11">
        <v>20</v>
      </c>
      <c r="AO1520" s="11">
        <v>18</v>
      </c>
      <c r="AP1520" s="11">
        <v>20</v>
      </c>
      <c r="AQ1520" s="11">
        <v>17</v>
      </c>
      <c r="AR1520" s="11">
        <v>16</v>
      </c>
      <c r="AS1520" s="11">
        <v>28</v>
      </c>
      <c r="AT1520" s="11">
        <v>44</v>
      </c>
      <c r="AU1520" s="11">
        <v>51</v>
      </c>
      <c r="AV1520" s="11">
        <v>46</v>
      </c>
      <c r="AW1520" s="12">
        <v>56</v>
      </c>
      <c r="AX1520" s="13">
        <v>52</v>
      </c>
      <c r="AY1520" s="13">
        <v>65</v>
      </c>
      <c r="AZ1520" s="13">
        <v>62</v>
      </c>
      <c r="BA1520" s="13">
        <v>59</v>
      </c>
      <c r="BB1520" s="14">
        <v>56</v>
      </c>
      <c r="BC1520" s="19">
        <f t="shared" si="119"/>
        <v>65</v>
      </c>
      <c r="BD1520" s="55">
        <f t="shared" si="117"/>
        <v>1.0107827216628775</v>
      </c>
      <c r="BE1520" s="19">
        <f t="shared" si="118"/>
        <v>1.000552127314063</v>
      </c>
      <c r="BF1520" s="19">
        <f t="shared" si="120"/>
        <v>0.95349139330951604</v>
      </c>
      <c r="BG1520" s="19">
        <f t="shared" si="116"/>
        <v>0.99809678467034757</v>
      </c>
    </row>
    <row r="1521" spans="1:59">
      <c r="A1521" s="24">
        <v>1520</v>
      </c>
      <c r="B1521" s="31">
        <v>2013081</v>
      </c>
      <c r="C1521" s="32" t="s">
        <v>1519</v>
      </c>
      <c r="D1521" s="21">
        <v>1</v>
      </c>
      <c r="E1521" s="22">
        <v>4</v>
      </c>
      <c r="F1521" s="22">
        <v>10</v>
      </c>
      <c r="G1521" s="22">
        <v>13</v>
      </c>
      <c r="H1521" s="22">
        <v>21</v>
      </c>
      <c r="I1521" s="22">
        <v>31</v>
      </c>
      <c r="J1521" s="23">
        <v>13</v>
      </c>
      <c r="Q1521" s="33"/>
      <c r="R1521" s="33"/>
      <c r="S1521" s="33"/>
      <c r="T1521" s="33"/>
      <c r="U1521" s="33"/>
      <c r="V1521" s="33"/>
      <c r="X1521" s="34"/>
      <c r="Y1521" s="33"/>
      <c r="Z1521" s="33"/>
      <c r="AA1521" s="33"/>
      <c r="AB1521" s="33"/>
      <c r="AC1521" s="35"/>
      <c r="AD1521" s="33"/>
      <c r="AE1521" s="33"/>
      <c r="AF1521" s="33"/>
      <c r="AG1521" s="33"/>
      <c r="AH1521" s="33"/>
      <c r="AI1521" s="33"/>
      <c r="AJ1521" s="36"/>
      <c r="AK1521" s="10">
        <v>5</v>
      </c>
      <c r="AL1521" s="11">
        <v>8</v>
      </c>
      <c r="AM1521" s="11">
        <v>10</v>
      </c>
      <c r="AN1521" s="11">
        <v>14</v>
      </c>
      <c r="AO1521" s="11">
        <v>17</v>
      </c>
      <c r="AP1521" s="11">
        <v>24</v>
      </c>
      <c r="AQ1521" s="11">
        <v>17</v>
      </c>
      <c r="AR1521" s="11">
        <v>10</v>
      </c>
      <c r="AS1521" s="11">
        <v>36</v>
      </c>
      <c r="AT1521" s="11">
        <v>32</v>
      </c>
      <c r="AU1521" s="11">
        <v>28</v>
      </c>
      <c r="AV1521" s="11">
        <v>38</v>
      </c>
      <c r="AW1521" s="12">
        <v>35</v>
      </c>
      <c r="AX1521" s="13">
        <v>48</v>
      </c>
      <c r="AY1521" s="13">
        <v>46</v>
      </c>
      <c r="AZ1521" s="13">
        <v>44</v>
      </c>
      <c r="BA1521" s="13">
        <v>42</v>
      </c>
      <c r="BB1521" s="14">
        <v>40</v>
      </c>
      <c r="BC1521" s="19">
        <f t="shared" si="119"/>
        <v>46</v>
      </c>
      <c r="BD1521" s="55">
        <f t="shared" si="117"/>
        <v>0.94939915556999022</v>
      </c>
      <c r="BE1521" s="19">
        <f t="shared" si="118"/>
        <v>0.99850600844430004</v>
      </c>
      <c r="BF1521" s="19">
        <f t="shared" si="120"/>
        <v>0.94612536537836966</v>
      </c>
      <c r="BG1521" s="19">
        <f t="shared" si="116"/>
        <v>0.99032153296524839</v>
      </c>
    </row>
    <row r="1522" spans="1:59">
      <c r="A1522" s="24">
        <v>1521</v>
      </c>
      <c r="B1522" s="31">
        <v>2013082</v>
      </c>
      <c r="C1522" s="32" t="s">
        <v>1520</v>
      </c>
      <c r="D1522" s="21">
        <v>4</v>
      </c>
      <c r="E1522" s="22">
        <v>13</v>
      </c>
      <c r="F1522" s="22">
        <v>14</v>
      </c>
      <c r="G1522" s="22">
        <v>20</v>
      </c>
      <c r="H1522" s="22">
        <v>22</v>
      </c>
      <c r="I1522" s="22">
        <v>30</v>
      </c>
      <c r="J1522" s="23">
        <v>6</v>
      </c>
      <c r="Q1522" s="33"/>
      <c r="R1522" s="33"/>
      <c r="S1522" s="33"/>
      <c r="T1522" s="33"/>
      <c r="U1522" s="33"/>
      <c r="V1522" s="33"/>
      <c r="X1522" s="34"/>
      <c r="Y1522" s="33"/>
      <c r="Z1522" s="33"/>
      <c r="AA1522" s="33"/>
      <c r="AB1522" s="33"/>
      <c r="AC1522" s="35"/>
      <c r="AD1522" s="33"/>
      <c r="AE1522" s="33"/>
      <c r="AF1522" s="33"/>
      <c r="AG1522" s="33"/>
      <c r="AH1522" s="33"/>
      <c r="AI1522" s="33"/>
      <c r="AJ1522" s="36"/>
      <c r="AK1522" s="10">
        <v>7</v>
      </c>
      <c r="AL1522" s="11">
        <v>7</v>
      </c>
      <c r="AM1522" s="11">
        <v>13</v>
      </c>
      <c r="AN1522" s="11">
        <v>13</v>
      </c>
      <c r="AO1522" s="11">
        <v>19</v>
      </c>
      <c r="AP1522" s="11">
        <v>31</v>
      </c>
      <c r="AQ1522" s="11">
        <v>22</v>
      </c>
      <c r="AR1522" s="11">
        <v>13</v>
      </c>
      <c r="AS1522" s="11">
        <v>26</v>
      </c>
      <c r="AT1522" s="11">
        <v>31</v>
      </c>
      <c r="AU1522" s="11">
        <v>25</v>
      </c>
      <c r="AV1522" s="11">
        <v>33</v>
      </c>
      <c r="AW1522" s="12">
        <v>43</v>
      </c>
      <c r="AX1522" s="13">
        <v>55</v>
      </c>
      <c r="AY1522" s="13">
        <v>52</v>
      </c>
      <c r="AZ1522" s="13">
        <v>49</v>
      </c>
      <c r="BA1522" s="13">
        <v>46</v>
      </c>
      <c r="BB1522" s="14">
        <v>43</v>
      </c>
      <c r="BC1522" s="19">
        <f t="shared" si="119"/>
        <v>52</v>
      </c>
      <c r="BD1522" s="55">
        <f t="shared" si="117"/>
        <v>0.92893796687236108</v>
      </c>
      <c r="BE1522" s="19">
        <f t="shared" si="118"/>
        <v>0.99645988957453724</v>
      </c>
      <c r="BF1522" s="19">
        <f t="shared" si="120"/>
        <v>0.94203312763884373</v>
      </c>
      <c r="BG1522" s="19">
        <f t="shared" si="116"/>
        <v>0.98827541409548547</v>
      </c>
    </row>
    <row r="1523" spans="1:59">
      <c r="A1523" s="24">
        <v>1522</v>
      </c>
      <c r="B1523" s="31">
        <v>2013083</v>
      </c>
      <c r="C1523" s="32" t="s">
        <v>1521</v>
      </c>
      <c r="D1523" s="21">
        <v>5</v>
      </c>
      <c r="E1523" s="22">
        <v>6</v>
      </c>
      <c r="F1523" s="22">
        <v>12</v>
      </c>
      <c r="G1523" s="22">
        <v>14</v>
      </c>
      <c r="H1523" s="22">
        <v>19</v>
      </c>
      <c r="I1523" s="22">
        <v>23</v>
      </c>
      <c r="J1523" s="23">
        <v>9</v>
      </c>
      <c r="Q1523" s="33"/>
      <c r="R1523" s="33"/>
      <c r="S1523" s="33"/>
      <c r="T1523" s="33"/>
      <c r="U1523" s="33"/>
      <c r="V1523" s="33"/>
      <c r="X1523" s="34"/>
      <c r="Y1523" s="33"/>
      <c r="Z1523" s="33"/>
      <c r="AA1523" s="33"/>
      <c r="AB1523" s="33"/>
      <c r="AC1523" s="35"/>
      <c r="AD1523" s="33"/>
      <c r="AE1523" s="33"/>
      <c r="AF1523" s="33"/>
      <c r="AG1523" s="33"/>
      <c r="AH1523" s="33"/>
      <c r="AI1523" s="33"/>
      <c r="AJ1523" s="36"/>
      <c r="AK1523" s="10">
        <v>7</v>
      </c>
      <c r="AL1523" s="11">
        <v>11</v>
      </c>
      <c r="AM1523" s="11">
        <v>14</v>
      </c>
      <c r="AN1523" s="11">
        <v>13</v>
      </c>
      <c r="AO1523" s="11">
        <v>23</v>
      </c>
      <c r="AP1523" s="11">
        <v>31</v>
      </c>
      <c r="AQ1523" s="11">
        <v>25</v>
      </c>
      <c r="AR1523" s="11">
        <v>29</v>
      </c>
      <c r="AS1523" s="11">
        <v>24</v>
      </c>
      <c r="AT1523" s="11">
        <v>31</v>
      </c>
      <c r="AU1523" s="11">
        <v>40</v>
      </c>
      <c r="AV1523" s="11">
        <v>37</v>
      </c>
      <c r="AW1523" s="12">
        <v>49</v>
      </c>
      <c r="AX1523" s="13">
        <v>47</v>
      </c>
      <c r="AY1523" s="13">
        <v>45</v>
      </c>
      <c r="AZ1523" s="13">
        <v>43</v>
      </c>
      <c r="BA1523" s="13">
        <v>41</v>
      </c>
      <c r="BB1523" s="14">
        <v>59</v>
      </c>
      <c r="BC1523" s="19">
        <f t="shared" si="119"/>
        <v>45</v>
      </c>
      <c r="BD1523" s="55">
        <f t="shared" si="117"/>
        <v>0.99850600844430004</v>
      </c>
      <c r="BE1523" s="19">
        <f t="shared" si="118"/>
        <v>1.0107827216628775</v>
      </c>
      <c r="BF1523" s="19">
        <f t="shared" si="120"/>
        <v>0.94939915556999022</v>
      </c>
      <c r="BG1523" s="19">
        <f t="shared" si="116"/>
        <v>0.99154920428710625</v>
      </c>
    </row>
    <row r="1524" spans="1:59">
      <c r="A1524" s="24">
        <v>1523</v>
      </c>
      <c r="B1524" s="31">
        <v>2013084</v>
      </c>
      <c r="C1524" s="32" t="s">
        <v>1522</v>
      </c>
      <c r="D1524" s="21">
        <v>5</v>
      </c>
      <c r="E1524" s="22">
        <v>7</v>
      </c>
      <c r="F1524" s="22">
        <v>9</v>
      </c>
      <c r="G1524" s="22">
        <v>11</v>
      </c>
      <c r="H1524" s="22">
        <v>20</v>
      </c>
      <c r="I1524" s="22">
        <v>21</v>
      </c>
      <c r="J1524" s="23">
        <v>3</v>
      </c>
      <c r="Q1524" s="33"/>
      <c r="R1524" s="33"/>
      <c r="S1524" s="33"/>
      <c r="T1524" s="33"/>
      <c r="U1524" s="33"/>
      <c r="V1524" s="33"/>
      <c r="X1524" s="34"/>
      <c r="Y1524" s="33"/>
      <c r="Z1524" s="33"/>
      <c r="AA1524" s="33"/>
      <c r="AB1524" s="33"/>
      <c r="AC1524" s="35"/>
      <c r="AD1524" s="33"/>
      <c r="AE1524" s="33"/>
      <c r="AF1524" s="33"/>
      <c r="AG1524" s="33"/>
      <c r="AH1524" s="33"/>
      <c r="AI1524" s="33"/>
      <c r="AJ1524" s="36"/>
      <c r="AK1524" s="10">
        <v>7</v>
      </c>
      <c r="AL1524" s="11">
        <v>9</v>
      </c>
      <c r="AM1524" s="11">
        <v>8</v>
      </c>
      <c r="AN1524" s="11">
        <v>19</v>
      </c>
      <c r="AO1524" s="11">
        <v>17</v>
      </c>
      <c r="AP1524" s="11">
        <v>25</v>
      </c>
      <c r="AQ1524" s="11">
        <v>19</v>
      </c>
      <c r="AR1524" s="11">
        <v>23</v>
      </c>
      <c r="AS1524" s="11">
        <v>40</v>
      </c>
      <c r="AT1524" s="11">
        <v>49</v>
      </c>
      <c r="AU1524" s="11">
        <v>47</v>
      </c>
      <c r="AV1524" s="11">
        <v>45</v>
      </c>
      <c r="AW1524" s="12">
        <v>43</v>
      </c>
      <c r="AX1524" s="13">
        <v>41</v>
      </c>
      <c r="AY1524" s="13">
        <v>39</v>
      </c>
      <c r="AZ1524" s="13">
        <v>37</v>
      </c>
      <c r="BA1524" s="13">
        <v>35</v>
      </c>
      <c r="BB1524" s="14">
        <v>33</v>
      </c>
      <c r="BC1524" s="19">
        <f t="shared" si="119"/>
        <v>39</v>
      </c>
      <c r="BD1524" s="55">
        <f t="shared" si="117"/>
        <v>1.0107827216628775</v>
      </c>
      <c r="BE1524" s="19">
        <f t="shared" si="118"/>
        <v>0.99236765183501141</v>
      </c>
      <c r="BF1524" s="19">
        <f t="shared" si="120"/>
        <v>0.94612536537836966</v>
      </c>
      <c r="BG1524" s="19">
        <f t="shared" ref="BG1524:BG1587" si="121">IF($B1524="","",SUM($BC1475:$BC1524)/50/$BM$3)</f>
        <v>0.98541084767781739</v>
      </c>
    </row>
    <row r="1525" spans="1:59">
      <c r="A1525" s="24">
        <v>1524</v>
      </c>
      <c r="B1525" s="31">
        <v>2013085</v>
      </c>
      <c r="C1525" s="32" t="s">
        <v>1523</v>
      </c>
      <c r="D1525" s="21">
        <v>2</v>
      </c>
      <c r="E1525" s="22">
        <v>8</v>
      </c>
      <c r="F1525" s="22">
        <v>12</v>
      </c>
      <c r="G1525" s="22">
        <v>14</v>
      </c>
      <c r="H1525" s="22">
        <v>16</v>
      </c>
      <c r="I1525" s="22">
        <v>32</v>
      </c>
      <c r="J1525" s="23">
        <v>16</v>
      </c>
      <c r="Q1525" s="33"/>
      <c r="R1525" s="33"/>
      <c r="S1525" s="33"/>
      <c r="T1525" s="33"/>
      <c r="U1525" s="33"/>
      <c r="V1525" s="33"/>
      <c r="X1525" s="34"/>
      <c r="Y1525" s="33"/>
      <c r="Z1525" s="33"/>
      <c r="AA1525" s="33"/>
      <c r="AB1525" s="33"/>
      <c r="AC1525" s="35"/>
      <c r="AD1525" s="33"/>
      <c r="AE1525" s="33"/>
      <c r="AF1525" s="33"/>
      <c r="AG1525" s="33"/>
      <c r="AH1525" s="33"/>
      <c r="AI1525" s="33"/>
      <c r="AJ1525" s="36"/>
      <c r="AK1525" s="10">
        <v>9</v>
      </c>
      <c r="AL1525" s="11">
        <v>4</v>
      </c>
      <c r="AM1525" s="11">
        <v>14</v>
      </c>
      <c r="AN1525" s="11">
        <v>12</v>
      </c>
      <c r="AO1525" s="11">
        <v>14</v>
      </c>
      <c r="AP1525" s="11">
        <v>12</v>
      </c>
      <c r="AQ1525" s="11">
        <v>30</v>
      </c>
      <c r="AR1525" s="11">
        <v>24</v>
      </c>
      <c r="AS1525" s="11">
        <v>29</v>
      </c>
      <c r="AT1525" s="11">
        <v>24</v>
      </c>
      <c r="AU1525" s="11">
        <v>32</v>
      </c>
      <c r="AV1525" s="11">
        <v>28</v>
      </c>
      <c r="AW1525" s="12">
        <v>39</v>
      </c>
      <c r="AX1525" s="13">
        <v>36</v>
      </c>
      <c r="AY1525" s="13">
        <v>67</v>
      </c>
      <c r="AZ1525" s="13">
        <v>66</v>
      </c>
      <c r="BA1525" s="13">
        <v>65</v>
      </c>
      <c r="BB1525" s="14">
        <v>64</v>
      </c>
      <c r="BC1525" s="19">
        <f t="shared" si="119"/>
        <v>67</v>
      </c>
      <c r="BD1525" s="55">
        <f t="shared" si="117"/>
        <v>1.0189671971419292</v>
      </c>
      <c r="BE1525" s="19">
        <f t="shared" si="118"/>
        <v>1.0148749594024034</v>
      </c>
      <c r="BF1525" s="19">
        <f t="shared" si="120"/>
        <v>0.96822344917180903</v>
      </c>
      <c r="BG1525" s="19">
        <f t="shared" si="121"/>
        <v>0.99154920428710625</v>
      </c>
    </row>
    <row r="1526" spans="1:59">
      <c r="A1526" s="24">
        <v>1525</v>
      </c>
      <c r="B1526" s="31">
        <v>2013086</v>
      </c>
      <c r="C1526" s="32" t="s">
        <v>1524</v>
      </c>
      <c r="D1526" s="21">
        <v>2</v>
      </c>
      <c r="E1526" s="22">
        <v>4</v>
      </c>
      <c r="F1526" s="22">
        <v>11</v>
      </c>
      <c r="G1526" s="22">
        <v>13</v>
      </c>
      <c r="H1526" s="22">
        <v>16</v>
      </c>
      <c r="I1526" s="22">
        <v>26</v>
      </c>
      <c r="J1526" s="23">
        <v>11</v>
      </c>
      <c r="Q1526" s="33"/>
      <c r="R1526" s="33"/>
      <c r="S1526" s="33"/>
      <c r="T1526" s="33"/>
      <c r="U1526" s="33"/>
      <c r="V1526" s="33"/>
      <c r="X1526" s="34"/>
      <c r="Y1526" s="33"/>
      <c r="Z1526" s="33"/>
      <c r="AA1526" s="33"/>
      <c r="AB1526" s="33"/>
      <c r="AC1526" s="35"/>
      <c r="AD1526" s="33"/>
      <c r="AE1526" s="33"/>
      <c r="AF1526" s="33"/>
      <c r="AG1526" s="33"/>
      <c r="AH1526" s="33"/>
      <c r="AI1526" s="33"/>
      <c r="AJ1526" s="36"/>
      <c r="AK1526" s="10">
        <v>9</v>
      </c>
      <c r="AL1526" s="11">
        <v>8</v>
      </c>
      <c r="AM1526" s="11">
        <v>12</v>
      </c>
      <c r="AN1526" s="11">
        <v>18</v>
      </c>
      <c r="AO1526" s="11">
        <v>23</v>
      </c>
      <c r="AP1526" s="11">
        <v>16</v>
      </c>
      <c r="AQ1526" s="11">
        <v>27</v>
      </c>
      <c r="AR1526" s="11">
        <v>22</v>
      </c>
      <c r="AS1526" s="11">
        <v>17</v>
      </c>
      <c r="AT1526" s="11">
        <v>24</v>
      </c>
      <c r="AU1526" s="11">
        <v>20</v>
      </c>
      <c r="AV1526" s="11">
        <v>44</v>
      </c>
      <c r="AW1526" s="12">
        <v>42</v>
      </c>
      <c r="AX1526" s="13">
        <v>40</v>
      </c>
      <c r="AY1526" s="13">
        <v>55</v>
      </c>
      <c r="AZ1526" s="13">
        <v>54</v>
      </c>
      <c r="BA1526" s="13">
        <v>53</v>
      </c>
      <c r="BB1526" s="14">
        <v>52</v>
      </c>
      <c r="BC1526" s="19">
        <f t="shared" si="119"/>
        <v>55</v>
      </c>
      <c r="BD1526" s="55">
        <f t="shared" si="117"/>
        <v>1.0557973367976616</v>
      </c>
      <c r="BE1526" s="19">
        <f t="shared" si="118"/>
        <v>1.0025982461838259</v>
      </c>
      <c r="BF1526" s="19">
        <f t="shared" si="120"/>
        <v>0.97722637219876574</v>
      </c>
      <c r="BG1526" s="19">
        <f t="shared" si="121"/>
        <v>0.99195842806105872</v>
      </c>
    </row>
    <row r="1527" spans="1:59">
      <c r="A1527" s="24">
        <v>1526</v>
      </c>
      <c r="B1527" s="31">
        <v>2013087</v>
      </c>
      <c r="C1527" s="32" t="s">
        <v>1525</v>
      </c>
      <c r="D1527" s="21">
        <v>2</v>
      </c>
      <c r="E1527" s="22">
        <v>13</v>
      </c>
      <c r="F1527" s="22">
        <v>19</v>
      </c>
      <c r="G1527" s="22">
        <v>23</v>
      </c>
      <c r="H1527" s="22">
        <v>24</v>
      </c>
      <c r="I1527" s="22">
        <v>28</v>
      </c>
      <c r="J1527" s="23">
        <v>5</v>
      </c>
      <c r="Q1527" s="33"/>
      <c r="R1527" s="33"/>
      <c r="S1527" s="33"/>
      <c r="T1527" s="33"/>
      <c r="U1527" s="33"/>
      <c r="V1527" s="33"/>
      <c r="X1527" s="34"/>
      <c r="Y1527" s="33"/>
      <c r="Z1527" s="33"/>
      <c r="AA1527" s="33"/>
      <c r="AB1527" s="33"/>
      <c r="AC1527" s="35"/>
      <c r="AD1527" s="33"/>
      <c r="AE1527" s="33"/>
      <c r="AF1527" s="33"/>
      <c r="AG1527" s="33"/>
      <c r="AH1527" s="33"/>
      <c r="AI1527" s="33"/>
      <c r="AJ1527" s="36"/>
      <c r="AK1527" s="10">
        <v>7</v>
      </c>
      <c r="AL1527" s="11">
        <v>9</v>
      </c>
      <c r="AM1527" s="11">
        <v>19</v>
      </c>
      <c r="AN1527" s="11">
        <v>13</v>
      </c>
      <c r="AO1527" s="11">
        <v>18</v>
      </c>
      <c r="AP1527" s="11">
        <v>21</v>
      </c>
      <c r="AQ1527" s="11">
        <v>19</v>
      </c>
      <c r="AR1527" s="11">
        <v>29</v>
      </c>
      <c r="AS1527" s="11">
        <v>21</v>
      </c>
      <c r="AT1527" s="11">
        <v>25</v>
      </c>
      <c r="AU1527" s="11">
        <v>31</v>
      </c>
      <c r="AV1527" s="11">
        <v>39</v>
      </c>
      <c r="AW1527" s="12">
        <v>49</v>
      </c>
      <c r="AX1527" s="13">
        <v>45</v>
      </c>
      <c r="AY1527" s="13">
        <v>41</v>
      </c>
      <c r="AZ1527" s="13">
        <v>37</v>
      </c>
      <c r="BA1527" s="13">
        <v>33</v>
      </c>
      <c r="BB1527" s="14">
        <v>49</v>
      </c>
      <c r="BC1527" s="19">
        <f t="shared" si="119"/>
        <v>41</v>
      </c>
      <c r="BD1527" s="55">
        <f t="shared" si="117"/>
        <v>1.0107827216628775</v>
      </c>
      <c r="BE1527" s="19">
        <f t="shared" si="118"/>
        <v>0.96986034426761936</v>
      </c>
      <c r="BF1527" s="19">
        <f t="shared" si="120"/>
        <v>0.98541084767781739</v>
      </c>
      <c r="BG1527" s="19">
        <f t="shared" si="121"/>
        <v>0.98663851899967514</v>
      </c>
    </row>
    <row r="1528" spans="1:59">
      <c r="A1528" s="24">
        <v>1527</v>
      </c>
      <c r="B1528" s="31">
        <v>2013088</v>
      </c>
      <c r="C1528" s="32" t="s">
        <v>1526</v>
      </c>
      <c r="D1528" s="21">
        <v>9</v>
      </c>
      <c r="E1528" s="22">
        <v>15</v>
      </c>
      <c r="F1528" s="22">
        <v>20</v>
      </c>
      <c r="G1528" s="22">
        <v>21</v>
      </c>
      <c r="H1528" s="22">
        <v>22</v>
      </c>
      <c r="I1528" s="22">
        <v>24</v>
      </c>
      <c r="J1528" s="23">
        <v>14</v>
      </c>
      <c r="Q1528" s="33"/>
      <c r="R1528" s="33"/>
      <c r="S1528" s="33"/>
      <c r="T1528" s="33"/>
      <c r="U1528" s="33"/>
      <c r="V1528" s="33"/>
      <c r="X1528" s="34"/>
      <c r="Y1528" s="33"/>
      <c r="Z1528" s="33"/>
      <c r="AA1528" s="33"/>
      <c r="AB1528" s="33"/>
      <c r="AC1528" s="35"/>
      <c r="AD1528" s="33"/>
      <c r="AE1528" s="33"/>
      <c r="AF1528" s="33"/>
      <c r="AG1528" s="33"/>
      <c r="AH1528" s="33"/>
      <c r="AI1528" s="33"/>
      <c r="AJ1528" s="36"/>
      <c r="AK1528" s="10">
        <v>3</v>
      </c>
      <c r="AL1528" s="11">
        <v>7</v>
      </c>
      <c r="AM1528" s="11">
        <v>11</v>
      </c>
      <c r="AN1528" s="11">
        <v>15</v>
      </c>
      <c r="AO1528" s="11">
        <v>13</v>
      </c>
      <c r="AP1528" s="11">
        <v>23</v>
      </c>
      <c r="AQ1528" s="11">
        <v>21</v>
      </c>
      <c r="AR1528" s="11">
        <v>21</v>
      </c>
      <c r="AS1528" s="11">
        <v>34</v>
      </c>
      <c r="AT1528" s="11">
        <v>39</v>
      </c>
      <c r="AU1528" s="11">
        <v>46</v>
      </c>
      <c r="AV1528" s="11">
        <v>41</v>
      </c>
      <c r="AW1528" s="12">
        <v>36</v>
      </c>
      <c r="AX1528" s="13">
        <v>47</v>
      </c>
      <c r="AY1528" s="13">
        <v>43</v>
      </c>
      <c r="AZ1528" s="13">
        <v>39</v>
      </c>
      <c r="BA1528" s="13">
        <v>35</v>
      </c>
      <c r="BB1528" s="14">
        <v>31</v>
      </c>
      <c r="BC1528" s="19">
        <f t="shared" si="119"/>
        <v>43</v>
      </c>
      <c r="BD1528" s="55">
        <f t="shared" si="117"/>
        <v>1.0025982461838259</v>
      </c>
      <c r="BE1528" s="19">
        <f t="shared" si="118"/>
        <v>1.000552127314063</v>
      </c>
      <c r="BF1528" s="19">
        <f t="shared" si="120"/>
        <v>0.98050016239038651</v>
      </c>
      <c r="BG1528" s="19">
        <f t="shared" si="121"/>
        <v>0.97886326729457618</v>
      </c>
    </row>
    <row r="1529" spans="1:59">
      <c r="A1529" s="24">
        <v>1528</v>
      </c>
      <c r="B1529" s="31">
        <v>2013089</v>
      </c>
      <c r="C1529" s="32" t="s">
        <v>1527</v>
      </c>
      <c r="D1529" s="21">
        <v>4</v>
      </c>
      <c r="E1529" s="22">
        <v>8</v>
      </c>
      <c r="F1529" s="22">
        <v>12</v>
      </c>
      <c r="G1529" s="22">
        <v>19</v>
      </c>
      <c r="H1529" s="22">
        <v>21</v>
      </c>
      <c r="I1529" s="22">
        <v>25</v>
      </c>
      <c r="J1529" s="23">
        <v>13</v>
      </c>
      <c r="Q1529" s="33"/>
      <c r="R1529" s="33"/>
      <c r="S1529" s="33"/>
      <c r="T1529" s="33"/>
      <c r="U1529" s="33"/>
      <c r="V1529" s="33"/>
      <c r="X1529" s="34"/>
      <c r="Y1529" s="33"/>
      <c r="Z1529" s="33"/>
      <c r="AA1529" s="33"/>
      <c r="AB1529" s="33"/>
      <c r="AC1529" s="35"/>
      <c r="AD1529" s="33"/>
      <c r="AE1529" s="33"/>
      <c r="AF1529" s="33"/>
      <c r="AG1529" s="33"/>
      <c r="AH1529" s="33"/>
      <c r="AI1529" s="33"/>
      <c r="AJ1529" s="36"/>
      <c r="AK1529" s="10">
        <v>5</v>
      </c>
      <c r="AL1529" s="11">
        <v>5</v>
      </c>
      <c r="AM1529" s="11">
        <v>14</v>
      </c>
      <c r="AN1529" s="11">
        <v>11</v>
      </c>
      <c r="AO1529" s="11">
        <v>19</v>
      </c>
      <c r="AP1529" s="11">
        <v>17</v>
      </c>
      <c r="AQ1529" s="11">
        <v>26</v>
      </c>
      <c r="AR1529" s="11">
        <v>29</v>
      </c>
      <c r="AS1529" s="11">
        <v>34</v>
      </c>
      <c r="AT1529" s="11">
        <v>29</v>
      </c>
      <c r="AU1529" s="11">
        <v>50</v>
      </c>
      <c r="AV1529" s="11">
        <v>47</v>
      </c>
      <c r="AW1529" s="12">
        <v>44</v>
      </c>
      <c r="AX1529" s="13">
        <v>41</v>
      </c>
      <c r="AY1529" s="13">
        <v>38</v>
      </c>
      <c r="AZ1529" s="13">
        <v>35</v>
      </c>
      <c r="BA1529" s="13">
        <v>32</v>
      </c>
      <c r="BB1529" s="14">
        <v>49</v>
      </c>
      <c r="BC1529" s="19">
        <f t="shared" si="119"/>
        <v>38</v>
      </c>
      <c r="BD1529" s="55">
        <f t="shared" si="117"/>
        <v>0.99850600844430004</v>
      </c>
      <c r="BE1529" s="19">
        <f t="shared" si="118"/>
        <v>1.0046443650535888</v>
      </c>
      <c r="BF1529" s="19">
        <f t="shared" si="120"/>
        <v>0.96986034426761936</v>
      </c>
      <c r="BG1529" s="19">
        <f t="shared" si="121"/>
        <v>0.9735433582331926</v>
      </c>
    </row>
    <row r="1530" spans="1:59">
      <c r="A1530" s="24">
        <v>1529</v>
      </c>
      <c r="B1530" s="31">
        <v>2013090</v>
      </c>
      <c r="C1530" s="32" t="s">
        <v>1528</v>
      </c>
      <c r="D1530" s="21">
        <v>2</v>
      </c>
      <c r="E1530" s="22">
        <v>5</v>
      </c>
      <c r="F1530" s="22">
        <v>11</v>
      </c>
      <c r="G1530" s="22">
        <v>23</v>
      </c>
      <c r="H1530" s="22">
        <v>24</v>
      </c>
      <c r="I1530" s="22">
        <v>29</v>
      </c>
      <c r="J1530" s="23">
        <v>8</v>
      </c>
      <c r="Q1530" s="33"/>
      <c r="R1530" s="33"/>
      <c r="S1530" s="33"/>
      <c r="T1530" s="33"/>
      <c r="U1530" s="33"/>
      <c r="V1530" s="33"/>
      <c r="X1530" s="34"/>
      <c r="Y1530" s="33"/>
      <c r="Z1530" s="33"/>
      <c r="AA1530" s="33"/>
      <c r="AB1530" s="33"/>
      <c r="AC1530" s="35"/>
      <c r="AD1530" s="33"/>
      <c r="AE1530" s="33"/>
      <c r="AF1530" s="33"/>
      <c r="AG1530" s="33"/>
      <c r="AH1530" s="33"/>
      <c r="AI1530" s="33"/>
      <c r="AJ1530" s="36"/>
      <c r="AK1530" s="10">
        <v>10</v>
      </c>
      <c r="AL1530" s="11">
        <v>10</v>
      </c>
      <c r="AM1530" s="11">
        <v>14</v>
      </c>
      <c r="AN1530" s="11">
        <v>22</v>
      </c>
      <c r="AO1530" s="11">
        <v>17</v>
      </c>
      <c r="AP1530" s="11">
        <v>22</v>
      </c>
      <c r="AQ1530" s="11">
        <v>22</v>
      </c>
      <c r="AR1530" s="11">
        <v>24</v>
      </c>
      <c r="AS1530" s="11">
        <v>17</v>
      </c>
      <c r="AT1530" s="11">
        <v>34</v>
      </c>
      <c r="AU1530" s="11">
        <v>42</v>
      </c>
      <c r="AV1530" s="11">
        <v>38</v>
      </c>
      <c r="AW1530" s="12">
        <v>49</v>
      </c>
      <c r="AX1530" s="13">
        <v>46</v>
      </c>
      <c r="AY1530" s="13">
        <v>43</v>
      </c>
      <c r="AZ1530" s="13">
        <v>40</v>
      </c>
      <c r="BA1530" s="13">
        <v>37</v>
      </c>
      <c r="BB1530" s="14">
        <v>34</v>
      </c>
      <c r="BC1530" s="19">
        <f t="shared" si="119"/>
        <v>43</v>
      </c>
      <c r="BD1530" s="55">
        <f t="shared" si="117"/>
        <v>0.90029230269568039</v>
      </c>
      <c r="BE1530" s="19">
        <f t="shared" si="118"/>
        <v>0.95962974991880479</v>
      </c>
      <c r="BF1530" s="19">
        <f t="shared" si="120"/>
        <v>0.97149723936342958</v>
      </c>
      <c r="BG1530" s="19">
        <f t="shared" si="121"/>
        <v>0.97436180578109766</v>
      </c>
    </row>
    <row r="1531" spans="1:59">
      <c r="A1531" s="24">
        <v>1530</v>
      </c>
      <c r="B1531" s="31">
        <v>2013091</v>
      </c>
      <c r="C1531" s="32" t="s">
        <v>1529</v>
      </c>
      <c r="D1531" s="21">
        <v>4</v>
      </c>
      <c r="E1531" s="22">
        <v>14</v>
      </c>
      <c r="F1531" s="22">
        <v>24</v>
      </c>
      <c r="G1531" s="22">
        <v>25</v>
      </c>
      <c r="H1531" s="22">
        <v>28</v>
      </c>
      <c r="I1531" s="22">
        <v>31</v>
      </c>
      <c r="J1531" s="23">
        <v>10</v>
      </c>
      <c r="Q1531" s="33"/>
      <c r="R1531" s="33"/>
      <c r="S1531" s="33"/>
      <c r="T1531" s="33"/>
      <c r="U1531" s="33"/>
      <c r="V1531" s="33"/>
      <c r="X1531" s="34"/>
      <c r="Y1531" s="33"/>
      <c r="Z1531" s="33"/>
      <c r="AA1531" s="33"/>
      <c r="AB1531" s="33"/>
      <c r="AC1531" s="35"/>
      <c r="AD1531" s="33"/>
      <c r="AE1531" s="33"/>
      <c r="AF1531" s="33"/>
      <c r="AG1531" s="33"/>
      <c r="AH1531" s="33"/>
      <c r="AI1531" s="33"/>
      <c r="AJ1531" s="36"/>
      <c r="AK1531" s="10">
        <v>6</v>
      </c>
      <c r="AL1531" s="11">
        <v>6</v>
      </c>
      <c r="AM1531" s="11">
        <v>16</v>
      </c>
      <c r="AN1531" s="11">
        <v>12</v>
      </c>
      <c r="AO1531" s="11">
        <v>14</v>
      </c>
      <c r="AP1531" s="11">
        <v>22</v>
      </c>
      <c r="AQ1531" s="11">
        <v>27</v>
      </c>
      <c r="AR1531" s="11">
        <v>26</v>
      </c>
      <c r="AS1531" s="11">
        <v>27</v>
      </c>
      <c r="AT1531" s="11">
        <v>18</v>
      </c>
      <c r="AU1531" s="11">
        <v>35</v>
      </c>
      <c r="AV1531" s="11">
        <v>28</v>
      </c>
      <c r="AW1531" s="12">
        <v>51</v>
      </c>
      <c r="AX1531" s="13">
        <v>62</v>
      </c>
      <c r="AY1531" s="13">
        <v>58</v>
      </c>
      <c r="AZ1531" s="13">
        <v>54</v>
      </c>
      <c r="BA1531" s="13">
        <v>50</v>
      </c>
      <c r="BB1531" s="14">
        <v>46</v>
      </c>
      <c r="BC1531" s="19">
        <f t="shared" si="119"/>
        <v>58</v>
      </c>
      <c r="BD1531" s="55">
        <f t="shared" si="117"/>
        <v>0.91256901591425788</v>
      </c>
      <c r="BE1531" s="19">
        <f t="shared" si="118"/>
        <v>0.98418317635595975</v>
      </c>
      <c r="BF1531" s="19">
        <f t="shared" si="120"/>
        <v>0.987866190321533</v>
      </c>
      <c r="BG1531" s="19">
        <f t="shared" si="121"/>
        <v>0.98295550503410201</v>
      </c>
    </row>
    <row r="1532" spans="1:59">
      <c r="A1532" s="24">
        <v>1531</v>
      </c>
      <c r="B1532" s="31">
        <v>2013092</v>
      </c>
      <c r="C1532" s="32" t="s">
        <v>1530</v>
      </c>
      <c r="D1532" s="21">
        <v>7</v>
      </c>
      <c r="E1532" s="22">
        <v>11</v>
      </c>
      <c r="F1532" s="22">
        <v>15</v>
      </c>
      <c r="G1532" s="22">
        <v>21</v>
      </c>
      <c r="H1532" s="22">
        <v>26</v>
      </c>
      <c r="I1532" s="22">
        <v>31</v>
      </c>
      <c r="J1532" s="23">
        <v>6</v>
      </c>
      <c r="Q1532" s="33"/>
      <c r="R1532" s="33"/>
      <c r="S1532" s="33"/>
      <c r="T1532" s="33"/>
      <c r="U1532" s="33"/>
      <c r="V1532" s="33"/>
      <c r="X1532" s="34"/>
      <c r="Y1532" s="33"/>
      <c r="Z1532" s="33"/>
      <c r="AA1532" s="33"/>
      <c r="AB1532" s="33"/>
      <c r="AC1532" s="35"/>
      <c r="AD1532" s="33"/>
      <c r="AE1532" s="33"/>
      <c r="AF1532" s="33"/>
      <c r="AG1532" s="33"/>
      <c r="AH1532" s="33"/>
      <c r="AI1532" s="33"/>
      <c r="AJ1532" s="36"/>
      <c r="AK1532" s="10">
        <v>6</v>
      </c>
      <c r="AL1532" s="11">
        <v>15</v>
      </c>
      <c r="AM1532" s="11">
        <v>6</v>
      </c>
      <c r="AN1532" s="11">
        <v>15</v>
      </c>
      <c r="AO1532" s="11">
        <v>13</v>
      </c>
      <c r="AP1532" s="11">
        <v>31</v>
      </c>
      <c r="AQ1532" s="11">
        <v>30</v>
      </c>
      <c r="AR1532" s="11">
        <v>21</v>
      </c>
      <c r="AS1532" s="11">
        <v>34</v>
      </c>
      <c r="AT1532" s="11">
        <v>39</v>
      </c>
      <c r="AU1532" s="11">
        <v>33</v>
      </c>
      <c r="AV1532" s="11">
        <v>41</v>
      </c>
      <c r="AW1532" s="12">
        <v>36</v>
      </c>
      <c r="AX1532" s="13">
        <v>63</v>
      </c>
      <c r="AY1532" s="13">
        <v>60</v>
      </c>
      <c r="AZ1532" s="13">
        <v>57</v>
      </c>
      <c r="BA1532" s="13">
        <v>54</v>
      </c>
      <c r="BB1532" s="14">
        <v>51</v>
      </c>
      <c r="BC1532" s="19">
        <f t="shared" si="119"/>
        <v>60</v>
      </c>
      <c r="BD1532" s="55">
        <f t="shared" si="117"/>
        <v>0.99032153296524839</v>
      </c>
      <c r="BE1532" s="19">
        <f t="shared" si="118"/>
        <v>1.000552127314063</v>
      </c>
      <c r="BF1532" s="19">
        <f t="shared" si="120"/>
        <v>0.99850600844430004</v>
      </c>
      <c r="BG1532" s="19">
        <f t="shared" si="121"/>
        <v>0.98090938616433898</v>
      </c>
    </row>
    <row r="1533" spans="1:59">
      <c r="A1533" s="24">
        <v>1532</v>
      </c>
      <c r="B1533" s="31">
        <v>2013093</v>
      </c>
      <c r="C1533" s="32" t="s">
        <v>1531</v>
      </c>
      <c r="D1533" s="21">
        <v>1</v>
      </c>
      <c r="E1533" s="22">
        <v>2</v>
      </c>
      <c r="F1533" s="22">
        <v>8</v>
      </c>
      <c r="G1533" s="22">
        <v>26</v>
      </c>
      <c r="H1533" s="22">
        <v>29</v>
      </c>
      <c r="I1533" s="22">
        <v>31</v>
      </c>
      <c r="J1533" s="23">
        <v>14</v>
      </c>
      <c r="Q1533" s="33"/>
      <c r="R1533" s="33"/>
      <c r="S1533" s="33"/>
      <c r="T1533" s="33"/>
      <c r="U1533" s="33"/>
      <c r="V1533" s="33"/>
      <c r="X1533" s="34"/>
      <c r="Y1533" s="33"/>
      <c r="Z1533" s="33"/>
      <c r="AA1533" s="33"/>
      <c r="AB1533" s="33"/>
      <c r="AC1533" s="35"/>
      <c r="AD1533" s="33"/>
      <c r="AE1533" s="33"/>
      <c r="AF1533" s="33"/>
      <c r="AG1533" s="33"/>
      <c r="AH1533" s="33"/>
      <c r="AI1533" s="33"/>
      <c r="AJ1533" s="36"/>
      <c r="AK1533" s="10">
        <v>10</v>
      </c>
      <c r="AL1533" s="11">
        <v>9</v>
      </c>
      <c r="AM1533" s="11">
        <v>12</v>
      </c>
      <c r="AN1533" s="11">
        <v>13</v>
      </c>
      <c r="AO1533" s="11">
        <v>13</v>
      </c>
      <c r="AP1533" s="11">
        <v>17</v>
      </c>
      <c r="AQ1533" s="11">
        <v>25</v>
      </c>
      <c r="AR1533" s="11">
        <v>27</v>
      </c>
      <c r="AS1533" s="11">
        <v>31</v>
      </c>
      <c r="AT1533" s="11">
        <v>25</v>
      </c>
      <c r="AU1533" s="11">
        <v>19</v>
      </c>
      <c r="AV1533" s="11">
        <v>27</v>
      </c>
      <c r="AW1533" s="12">
        <v>37</v>
      </c>
      <c r="AX1533" s="13">
        <v>49</v>
      </c>
      <c r="AY1533" s="13">
        <v>46</v>
      </c>
      <c r="AZ1533" s="13">
        <v>43</v>
      </c>
      <c r="BA1533" s="13">
        <v>40</v>
      </c>
      <c r="BB1533" s="14">
        <v>37</v>
      </c>
      <c r="BC1533" s="19">
        <f t="shared" si="119"/>
        <v>46</v>
      </c>
      <c r="BD1533" s="55">
        <f t="shared" si="117"/>
        <v>1.0025982461838259</v>
      </c>
      <c r="BE1533" s="19">
        <f t="shared" si="118"/>
        <v>1.0025982461838259</v>
      </c>
      <c r="BF1533" s="19">
        <f t="shared" si="120"/>
        <v>1.0009613510880155</v>
      </c>
      <c r="BG1533" s="19">
        <f t="shared" si="121"/>
        <v>0.98090938616433898</v>
      </c>
    </row>
    <row r="1534" spans="1:59">
      <c r="A1534" s="24">
        <v>1533</v>
      </c>
      <c r="B1534" s="31">
        <v>2013094</v>
      </c>
      <c r="C1534" s="32" t="s">
        <v>1532</v>
      </c>
      <c r="D1534" s="21">
        <v>2</v>
      </c>
      <c r="E1534" s="22">
        <v>4</v>
      </c>
      <c r="F1534" s="22">
        <v>14</v>
      </c>
      <c r="G1534" s="22">
        <v>18</v>
      </c>
      <c r="H1534" s="22">
        <v>20</v>
      </c>
      <c r="I1534" s="22">
        <v>22</v>
      </c>
      <c r="J1534" s="23">
        <v>7</v>
      </c>
      <c r="Q1534" s="33"/>
      <c r="R1534" s="33"/>
      <c r="S1534" s="33"/>
      <c r="T1534" s="33"/>
      <c r="U1534" s="33"/>
      <c r="V1534" s="33"/>
      <c r="X1534" s="34"/>
      <c r="Y1534" s="33"/>
      <c r="Z1534" s="33"/>
      <c r="AA1534" s="33"/>
      <c r="AB1534" s="33"/>
      <c r="AC1534" s="35"/>
      <c r="AD1534" s="33"/>
      <c r="AE1534" s="33"/>
      <c r="AF1534" s="33"/>
      <c r="AG1534" s="33"/>
      <c r="AH1534" s="33"/>
      <c r="AI1534" s="33"/>
      <c r="AJ1534" s="36"/>
      <c r="AK1534" s="10">
        <v>8</v>
      </c>
      <c r="AL1534" s="11">
        <v>8</v>
      </c>
      <c r="AM1534" s="11">
        <v>15</v>
      </c>
      <c r="AN1534" s="11">
        <v>14</v>
      </c>
      <c r="AO1534" s="11">
        <v>17</v>
      </c>
      <c r="AP1534" s="11">
        <v>24</v>
      </c>
      <c r="AQ1534" s="11">
        <v>17</v>
      </c>
      <c r="AR1534" s="11">
        <v>20</v>
      </c>
      <c r="AS1534" s="11">
        <v>25</v>
      </c>
      <c r="AT1534" s="11">
        <v>32</v>
      </c>
      <c r="AU1534" s="11">
        <v>28</v>
      </c>
      <c r="AV1534" s="11">
        <v>24</v>
      </c>
      <c r="AW1534" s="12">
        <v>35</v>
      </c>
      <c r="AX1534" s="13">
        <v>32</v>
      </c>
      <c r="AY1534" s="13">
        <v>29</v>
      </c>
      <c r="AZ1534" s="13">
        <v>26</v>
      </c>
      <c r="BA1534" s="13">
        <v>42</v>
      </c>
      <c r="BB1534" s="14">
        <v>40</v>
      </c>
      <c r="BC1534" s="19">
        <f t="shared" si="119"/>
        <v>29</v>
      </c>
      <c r="BD1534" s="55">
        <f t="shared" si="117"/>
        <v>0.96576810652809364</v>
      </c>
      <c r="BE1534" s="19">
        <f t="shared" si="118"/>
        <v>0.98213705748619684</v>
      </c>
      <c r="BF1534" s="19">
        <f t="shared" si="120"/>
        <v>0.98131860993829167</v>
      </c>
      <c r="BG1534" s="19">
        <f t="shared" si="121"/>
        <v>0.97640792465086068</v>
      </c>
    </row>
    <row r="1535" spans="1:59">
      <c r="A1535" s="24">
        <v>1534</v>
      </c>
      <c r="B1535" s="31">
        <v>2013095</v>
      </c>
      <c r="C1535" s="32" t="s">
        <v>1533</v>
      </c>
      <c r="D1535" s="21">
        <v>1</v>
      </c>
      <c r="E1535" s="22">
        <v>6</v>
      </c>
      <c r="F1535" s="22">
        <v>15</v>
      </c>
      <c r="G1535" s="22">
        <v>19</v>
      </c>
      <c r="H1535" s="22">
        <v>28</v>
      </c>
      <c r="I1535" s="22">
        <v>29</v>
      </c>
      <c r="J1535" s="23">
        <v>10</v>
      </c>
      <c r="Q1535" s="33"/>
      <c r="R1535" s="33"/>
      <c r="S1535" s="33"/>
      <c r="T1535" s="33"/>
      <c r="U1535" s="33"/>
      <c r="V1535" s="33"/>
      <c r="X1535" s="34"/>
      <c r="Y1535" s="33"/>
      <c r="Z1535" s="33"/>
      <c r="AA1535" s="33"/>
      <c r="AB1535" s="33"/>
      <c r="AC1535" s="35"/>
      <c r="AD1535" s="33"/>
      <c r="AE1535" s="33"/>
      <c r="AF1535" s="33"/>
      <c r="AG1535" s="33"/>
      <c r="AH1535" s="33"/>
      <c r="AI1535" s="33"/>
      <c r="AJ1535" s="36"/>
      <c r="AK1535" s="10">
        <v>5</v>
      </c>
      <c r="AL1535" s="11">
        <v>10</v>
      </c>
      <c r="AM1535" s="11">
        <v>13</v>
      </c>
      <c r="AN1535" s="11">
        <v>14</v>
      </c>
      <c r="AO1535" s="11">
        <v>14</v>
      </c>
      <c r="AP1535" s="11">
        <v>26</v>
      </c>
      <c r="AQ1535" s="11">
        <v>17</v>
      </c>
      <c r="AR1535" s="11">
        <v>38</v>
      </c>
      <c r="AS1535" s="11">
        <v>32</v>
      </c>
      <c r="AT1535" s="11">
        <v>26</v>
      </c>
      <c r="AU1535" s="11">
        <v>20</v>
      </c>
      <c r="AV1535" s="11">
        <v>14</v>
      </c>
      <c r="AW1535" s="12">
        <v>38</v>
      </c>
      <c r="AX1535" s="13">
        <v>50</v>
      </c>
      <c r="AY1535" s="13">
        <v>47</v>
      </c>
      <c r="AZ1535" s="13">
        <v>44</v>
      </c>
      <c r="BA1535" s="13">
        <v>41</v>
      </c>
      <c r="BB1535" s="14">
        <v>58</v>
      </c>
      <c r="BC1535" s="19">
        <f t="shared" si="119"/>
        <v>47</v>
      </c>
      <c r="BD1535" s="55">
        <f t="shared" si="117"/>
        <v>0.98213705748619684</v>
      </c>
      <c r="BE1535" s="19">
        <f t="shared" si="118"/>
        <v>0.94121468009093856</v>
      </c>
      <c r="BF1535" s="19">
        <f t="shared" si="120"/>
        <v>0.98050016239038651</v>
      </c>
      <c r="BG1535" s="19">
        <f t="shared" si="121"/>
        <v>0.97313413445924002</v>
      </c>
    </row>
    <row r="1536" spans="1:59">
      <c r="A1536" s="24">
        <v>1535</v>
      </c>
      <c r="B1536" s="31">
        <v>2013096</v>
      </c>
      <c r="C1536" s="32" t="s">
        <v>1534</v>
      </c>
      <c r="D1536" s="21">
        <v>1</v>
      </c>
      <c r="E1536" s="22">
        <v>2</v>
      </c>
      <c r="F1536" s="22">
        <v>22</v>
      </c>
      <c r="G1536" s="22">
        <v>28</v>
      </c>
      <c r="H1536" s="22">
        <v>29</v>
      </c>
      <c r="I1536" s="22">
        <v>30</v>
      </c>
      <c r="J1536" s="23">
        <v>15</v>
      </c>
      <c r="Q1536" s="33"/>
      <c r="R1536" s="33"/>
      <c r="S1536" s="33"/>
      <c r="T1536" s="33"/>
      <c r="U1536" s="33"/>
      <c r="V1536" s="33"/>
      <c r="X1536" s="34"/>
      <c r="Y1536" s="33"/>
      <c r="Z1536" s="33"/>
      <c r="AA1536" s="33"/>
      <c r="AB1536" s="33"/>
      <c r="AC1536" s="35"/>
      <c r="AD1536" s="33"/>
      <c r="AE1536" s="33"/>
      <c r="AF1536" s="33"/>
      <c r="AG1536" s="33"/>
      <c r="AH1536" s="33"/>
      <c r="AI1536" s="33"/>
      <c r="AJ1536" s="36"/>
      <c r="AK1536" s="10">
        <v>7</v>
      </c>
      <c r="AL1536" s="11">
        <v>8</v>
      </c>
      <c r="AM1536" s="11">
        <v>12</v>
      </c>
      <c r="AN1536" s="11">
        <v>16</v>
      </c>
      <c r="AO1536" s="11">
        <v>7</v>
      </c>
      <c r="AP1536" s="11">
        <v>24</v>
      </c>
      <c r="AQ1536" s="11">
        <v>13</v>
      </c>
      <c r="AR1536" s="11">
        <v>22</v>
      </c>
      <c r="AS1536" s="11">
        <v>24</v>
      </c>
      <c r="AT1536" s="11">
        <v>28</v>
      </c>
      <c r="AU1536" s="11">
        <v>21</v>
      </c>
      <c r="AV1536" s="11">
        <v>14</v>
      </c>
      <c r="AW1536" s="12">
        <v>37</v>
      </c>
      <c r="AX1536" s="13">
        <v>48</v>
      </c>
      <c r="AY1536" s="13">
        <v>44</v>
      </c>
      <c r="AZ1536" s="13">
        <v>40</v>
      </c>
      <c r="BA1536" s="13">
        <v>36</v>
      </c>
      <c r="BB1536" s="14">
        <v>32</v>
      </c>
      <c r="BC1536" s="19">
        <f t="shared" si="119"/>
        <v>44</v>
      </c>
      <c r="BD1536" s="55">
        <f t="shared" si="117"/>
        <v>0.92484572913283536</v>
      </c>
      <c r="BE1536" s="19">
        <f t="shared" si="118"/>
        <v>0.91870737252354662</v>
      </c>
      <c r="BF1536" s="19">
        <f t="shared" si="120"/>
        <v>0.9780448197466709</v>
      </c>
      <c r="BG1536" s="19">
        <f t="shared" si="121"/>
        <v>0.97477102955505035</v>
      </c>
    </row>
    <row r="1537" spans="1:59">
      <c r="A1537" s="24">
        <v>1536</v>
      </c>
      <c r="B1537" s="31">
        <v>2013097</v>
      </c>
      <c r="C1537" s="32" t="s">
        <v>1535</v>
      </c>
      <c r="D1537" s="21">
        <v>5</v>
      </c>
      <c r="E1537" s="22">
        <v>14</v>
      </c>
      <c r="F1537" s="22">
        <v>17</v>
      </c>
      <c r="G1537" s="22">
        <v>22</v>
      </c>
      <c r="H1537" s="22">
        <v>23</v>
      </c>
      <c r="I1537" s="22">
        <v>25</v>
      </c>
      <c r="J1537" s="23">
        <v>7</v>
      </c>
      <c r="Q1537" s="33"/>
      <c r="R1537" s="33"/>
      <c r="S1537" s="33"/>
      <c r="T1537" s="33"/>
      <c r="U1537" s="33"/>
      <c r="V1537" s="33"/>
      <c r="X1537" s="34"/>
      <c r="Y1537" s="33"/>
      <c r="Z1537" s="33"/>
      <c r="AA1537" s="33"/>
      <c r="AB1537" s="33"/>
      <c r="AC1537" s="35"/>
      <c r="AD1537" s="33"/>
      <c r="AE1537" s="33"/>
      <c r="AF1537" s="33"/>
      <c r="AG1537" s="33"/>
      <c r="AH1537" s="33"/>
      <c r="AI1537" s="33"/>
      <c r="AJ1537" s="36"/>
      <c r="AK1537" s="10">
        <v>10</v>
      </c>
      <c r="AL1537" s="11">
        <v>10</v>
      </c>
      <c r="AM1537" s="11">
        <v>11</v>
      </c>
      <c r="AN1537" s="11">
        <v>22</v>
      </c>
      <c r="AO1537" s="11">
        <v>15</v>
      </c>
      <c r="AP1537" s="11">
        <v>26</v>
      </c>
      <c r="AQ1537" s="11">
        <v>34</v>
      </c>
      <c r="AR1537" s="11">
        <v>26</v>
      </c>
      <c r="AS1537" s="11">
        <v>18</v>
      </c>
      <c r="AT1537" s="11">
        <v>34</v>
      </c>
      <c r="AU1537" s="11">
        <v>41</v>
      </c>
      <c r="AV1537" s="11">
        <v>36</v>
      </c>
      <c r="AW1537" s="12">
        <v>46</v>
      </c>
      <c r="AX1537" s="13">
        <v>42</v>
      </c>
      <c r="AY1537" s="13">
        <v>38</v>
      </c>
      <c r="AZ1537" s="13">
        <v>52</v>
      </c>
      <c r="BA1537" s="13">
        <v>49</v>
      </c>
      <c r="BB1537" s="14">
        <v>46</v>
      </c>
      <c r="BC1537" s="19">
        <f t="shared" si="119"/>
        <v>38</v>
      </c>
      <c r="BD1537" s="55">
        <f t="shared" si="117"/>
        <v>0.83481649886326725</v>
      </c>
      <c r="BE1537" s="19">
        <f t="shared" si="118"/>
        <v>0.91256901591425788</v>
      </c>
      <c r="BF1537" s="19">
        <f t="shared" si="120"/>
        <v>0.96576810652809364</v>
      </c>
      <c r="BG1537" s="19">
        <f t="shared" si="121"/>
        <v>0.97272491068528744</v>
      </c>
    </row>
    <row r="1538" spans="1:59">
      <c r="A1538" s="24">
        <v>1537</v>
      </c>
      <c r="B1538" s="31">
        <v>2013098</v>
      </c>
      <c r="C1538" s="32" t="s">
        <v>1536</v>
      </c>
      <c r="D1538" s="21">
        <v>7</v>
      </c>
      <c r="E1538" s="22">
        <v>15</v>
      </c>
      <c r="F1538" s="22">
        <v>18</v>
      </c>
      <c r="G1538" s="22">
        <v>19</v>
      </c>
      <c r="H1538" s="22">
        <v>20</v>
      </c>
      <c r="I1538" s="22">
        <v>26</v>
      </c>
      <c r="J1538" s="23">
        <v>14</v>
      </c>
      <c r="Q1538" s="33"/>
      <c r="R1538" s="33"/>
      <c r="S1538" s="33"/>
      <c r="T1538" s="33"/>
      <c r="U1538" s="33"/>
      <c r="V1538" s="33"/>
      <c r="X1538" s="34"/>
      <c r="Y1538" s="33"/>
      <c r="Z1538" s="33"/>
      <c r="AA1538" s="33"/>
      <c r="AB1538" s="33"/>
      <c r="AC1538" s="35"/>
      <c r="AD1538" s="33"/>
      <c r="AE1538" s="33"/>
      <c r="AF1538" s="33"/>
      <c r="AG1538" s="33"/>
      <c r="AH1538" s="33"/>
      <c r="AI1538" s="33"/>
      <c r="AJ1538" s="36"/>
      <c r="AK1538" s="10">
        <v>6</v>
      </c>
      <c r="AL1538" s="11">
        <v>13</v>
      </c>
      <c r="AM1538" s="11">
        <v>10</v>
      </c>
      <c r="AN1538" s="11">
        <v>9</v>
      </c>
      <c r="AO1538" s="11">
        <v>21</v>
      </c>
      <c r="AP1538" s="11">
        <v>25</v>
      </c>
      <c r="AQ1538" s="11">
        <v>24</v>
      </c>
      <c r="AR1538" s="11">
        <v>35</v>
      </c>
      <c r="AS1538" s="11">
        <v>39</v>
      </c>
      <c r="AT1538" s="11">
        <v>33</v>
      </c>
      <c r="AU1538" s="11">
        <v>27</v>
      </c>
      <c r="AV1538" s="11">
        <v>35</v>
      </c>
      <c r="AW1538" s="12">
        <v>30</v>
      </c>
      <c r="AX1538" s="13">
        <v>41</v>
      </c>
      <c r="AY1538" s="13">
        <v>37</v>
      </c>
      <c r="AZ1538" s="13">
        <v>33</v>
      </c>
      <c r="BA1538" s="13">
        <v>48</v>
      </c>
      <c r="BB1538" s="14">
        <v>65</v>
      </c>
      <c r="BC1538" s="19">
        <f t="shared" si="119"/>
        <v>37</v>
      </c>
      <c r="BD1538" s="55">
        <f t="shared" si="117"/>
        <v>0.79798635920753491</v>
      </c>
      <c r="BE1538" s="19">
        <f t="shared" si="118"/>
        <v>0.90029230269568039</v>
      </c>
      <c r="BF1538" s="19">
        <f t="shared" si="120"/>
        <v>0.96494965898018825</v>
      </c>
      <c r="BG1538" s="19">
        <f t="shared" si="121"/>
        <v>0.96249431633647287</v>
      </c>
    </row>
    <row r="1539" spans="1:59">
      <c r="A1539" s="24">
        <v>1538</v>
      </c>
      <c r="B1539" s="31">
        <v>2013099</v>
      </c>
      <c r="C1539" s="32" t="s">
        <v>1537</v>
      </c>
      <c r="D1539" s="21">
        <v>5</v>
      </c>
      <c r="E1539" s="22">
        <v>11</v>
      </c>
      <c r="F1539" s="22">
        <v>20</v>
      </c>
      <c r="G1539" s="22">
        <v>21</v>
      </c>
      <c r="H1539" s="22">
        <v>26</v>
      </c>
      <c r="I1539" s="22">
        <v>31</v>
      </c>
      <c r="J1539" s="23">
        <v>3</v>
      </c>
      <c r="Q1539" s="33"/>
      <c r="R1539" s="33"/>
      <c r="S1539" s="33"/>
      <c r="T1539" s="33"/>
      <c r="U1539" s="33"/>
      <c r="V1539" s="33"/>
      <c r="X1539" s="34"/>
      <c r="Y1539" s="33"/>
      <c r="Z1539" s="33"/>
      <c r="AA1539" s="33"/>
      <c r="AB1539" s="33"/>
      <c r="AC1539" s="35"/>
      <c r="AD1539" s="33"/>
      <c r="AE1539" s="33"/>
      <c r="AF1539" s="33"/>
      <c r="AG1539" s="33"/>
      <c r="AH1539" s="33"/>
      <c r="AI1539" s="33"/>
      <c r="AJ1539" s="36"/>
      <c r="AK1539" s="10">
        <v>9</v>
      </c>
      <c r="AL1539" s="11">
        <v>10</v>
      </c>
      <c r="AM1539" s="11">
        <v>4</v>
      </c>
      <c r="AN1539" s="11">
        <v>18</v>
      </c>
      <c r="AO1539" s="11">
        <v>23</v>
      </c>
      <c r="AP1539" s="11">
        <v>26</v>
      </c>
      <c r="AQ1539" s="11">
        <v>24</v>
      </c>
      <c r="AR1539" s="11">
        <v>14</v>
      </c>
      <c r="AS1539" s="11">
        <v>37</v>
      </c>
      <c r="AT1539" s="11">
        <v>42</v>
      </c>
      <c r="AU1539" s="11">
        <v>36</v>
      </c>
      <c r="AV1539" s="11">
        <v>44</v>
      </c>
      <c r="AW1539" s="12">
        <v>39</v>
      </c>
      <c r="AX1539" s="13">
        <v>50</v>
      </c>
      <c r="AY1539" s="13">
        <v>46</v>
      </c>
      <c r="AZ1539" s="13">
        <v>42</v>
      </c>
      <c r="BA1539" s="13">
        <v>38</v>
      </c>
      <c r="BB1539" s="14">
        <v>34</v>
      </c>
      <c r="BC1539" s="19">
        <f t="shared" si="119"/>
        <v>46</v>
      </c>
      <c r="BD1539" s="55">
        <f t="shared" si="117"/>
        <v>0.86755440077947377</v>
      </c>
      <c r="BE1539" s="19">
        <f t="shared" si="118"/>
        <v>0.91666125365378359</v>
      </c>
      <c r="BF1539" s="19">
        <f t="shared" si="120"/>
        <v>0.96331276388437803</v>
      </c>
      <c r="BG1539" s="19">
        <f t="shared" si="121"/>
        <v>0.95185449821370582</v>
      </c>
    </row>
    <row r="1540" spans="1:59">
      <c r="A1540" s="24">
        <v>1539</v>
      </c>
      <c r="B1540" s="31">
        <v>2013100</v>
      </c>
      <c r="C1540" s="32" t="s">
        <v>1538</v>
      </c>
      <c r="D1540" s="21">
        <v>4</v>
      </c>
      <c r="E1540" s="22">
        <v>8</v>
      </c>
      <c r="F1540" s="22">
        <v>11</v>
      </c>
      <c r="G1540" s="22">
        <v>14</v>
      </c>
      <c r="H1540" s="22">
        <v>16</v>
      </c>
      <c r="I1540" s="22">
        <v>20</v>
      </c>
      <c r="J1540" s="23">
        <v>11</v>
      </c>
      <c r="Q1540" s="33"/>
      <c r="R1540" s="33"/>
      <c r="S1540" s="33"/>
      <c r="T1540" s="33"/>
      <c r="U1540" s="33"/>
      <c r="V1540" s="33"/>
      <c r="X1540" s="34"/>
      <c r="Y1540" s="33"/>
      <c r="Z1540" s="33"/>
      <c r="AA1540" s="33"/>
      <c r="AB1540" s="33"/>
      <c r="AC1540" s="35"/>
      <c r="AD1540" s="33"/>
      <c r="AE1540" s="33"/>
      <c r="AF1540" s="33"/>
      <c r="AG1540" s="33"/>
      <c r="AH1540" s="33"/>
      <c r="AI1540" s="33"/>
      <c r="AJ1540" s="36"/>
      <c r="AK1540" s="10">
        <v>10</v>
      </c>
      <c r="AL1540" s="11">
        <v>5</v>
      </c>
      <c r="AM1540" s="11">
        <v>13</v>
      </c>
      <c r="AN1540" s="11">
        <v>19</v>
      </c>
      <c r="AO1540" s="11">
        <v>17</v>
      </c>
      <c r="AP1540" s="11">
        <v>17</v>
      </c>
      <c r="AQ1540" s="11">
        <v>28</v>
      </c>
      <c r="AR1540" s="11">
        <v>23</v>
      </c>
      <c r="AS1540" s="11">
        <v>29</v>
      </c>
      <c r="AT1540" s="11">
        <v>37</v>
      </c>
      <c r="AU1540" s="11">
        <v>34</v>
      </c>
      <c r="AV1540" s="11">
        <v>31</v>
      </c>
      <c r="AW1540" s="12">
        <v>43</v>
      </c>
      <c r="AX1540" s="13">
        <v>41</v>
      </c>
      <c r="AY1540" s="13">
        <v>56</v>
      </c>
      <c r="AZ1540" s="13">
        <v>55</v>
      </c>
      <c r="BA1540" s="13">
        <v>54</v>
      </c>
      <c r="BB1540" s="14">
        <v>53</v>
      </c>
      <c r="BC1540" s="19">
        <f t="shared" si="119"/>
        <v>56</v>
      </c>
      <c r="BD1540" s="55">
        <f t="shared" si="117"/>
        <v>0.90438454043520633</v>
      </c>
      <c r="BE1540" s="19">
        <f t="shared" si="118"/>
        <v>0.94326079896070159</v>
      </c>
      <c r="BF1540" s="19">
        <f t="shared" si="120"/>
        <v>0.96331276388437803</v>
      </c>
      <c r="BG1540" s="19">
        <f t="shared" si="121"/>
        <v>0.95962974991880479</v>
      </c>
    </row>
    <row r="1541" spans="1:59">
      <c r="A1541" s="24">
        <v>1540</v>
      </c>
      <c r="B1541" s="31">
        <v>2013101</v>
      </c>
      <c r="C1541" s="32" t="s">
        <v>1539</v>
      </c>
      <c r="D1541" s="21">
        <v>5</v>
      </c>
      <c r="E1541" s="22">
        <v>7</v>
      </c>
      <c r="F1541" s="22">
        <v>9</v>
      </c>
      <c r="G1541" s="22">
        <v>23</v>
      </c>
      <c r="H1541" s="22">
        <v>27</v>
      </c>
      <c r="I1541" s="22">
        <v>32</v>
      </c>
      <c r="J1541" s="23">
        <v>1</v>
      </c>
      <c r="Q1541" s="33"/>
      <c r="R1541" s="33"/>
      <c r="S1541" s="33"/>
      <c r="T1541" s="33"/>
      <c r="U1541" s="33"/>
      <c r="V1541" s="33"/>
      <c r="X1541" s="34"/>
      <c r="Y1541" s="33"/>
      <c r="Z1541" s="33"/>
      <c r="AA1541" s="33"/>
      <c r="AB1541" s="33"/>
      <c r="AC1541" s="35"/>
      <c r="AD1541" s="33"/>
      <c r="AE1541" s="33"/>
      <c r="AF1541" s="33"/>
      <c r="AG1541" s="33"/>
      <c r="AH1541" s="33"/>
      <c r="AI1541" s="33"/>
      <c r="AJ1541" s="36"/>
      <c r="AK1541" s="10">
        <v>7</v>
      </c>
      <c r="AL1541" s="11">
        <v>11</v>
      </c>
      <c r="AM1541" s="11">
        <v>13</v>
      </c>
      <c r="AN1541" s="11">
        <v>19</v>
      </c>
      <c r="AO1541" s="11">
        <v>19</v>
      </c>
      <c r="AP1541" s="11">
        <v>23</v>
      </c>
      <c r="AQ1541" s="11">
        <v>22</v>
      </c>
      <c r="AR1541" s="11">
        <v>33</v>
      </c>
      <c r="AS1541" s="11">
        <v>37</v>
      </c>
      <c r="AT1541" s="11">
        <v>43</v>
      </c>
      <c r="AU1541" s="11">
        <v>38</v>
      </c>
      <c r="AV1541" s="11">
        <v>47</v>
      </c>
      <c r="AW1541" s="12">
        <v>43</v>
      </c>
      <c r="AX1541" s="13">
        <v>39</v>
      </c>
      <c r="AY1541" s="13">
        <v>52</v>
      </c>
      <c r="AZ1541" s="13">
        <v>49</v>
      </c>
      <c r="BA1541" s="13">
        <v>46</v>
      </c>
      <c r="BB1541" s="14">
        <v>43</v>
      </c>
      <c r="BC1541" s="19">
        <f t="shared" si="119"/>
        <v>52</v>
      </c>
      <c r="BD1541" s="55">
        <f t="shared" si="117"/>
        <v>0.93712244235141273</v>
      </c>
      <c r="BE1541" s="19">
        <f t="shared" si="118"/>
        <v>0.9309840857421241</v>
      </c>
      <c r="BF1541" s="19">
        <f t="shared" si="120"/>
        <v>0.95594673595323154</v>
      </c>
      <c r="BG1541" s="19">
        <f t="shared" si="121"/>
        <v>0.95635595972718423</v>
      </c>
    </row>
    <row r="1542" spans="1:59">
      <c r="A1542" s="24">
        <v>1541</v>
      </c>
      <c r="B1542" s="31">
        <v>2013102</v>
      </c>
      <c r="C1542" s="32" t="s">
        <v>1540</v>
      </c>
      <c r="D1542" s="21">
        <v>2</v>
      </c>
      <c r="E1542" s="22">
        <v>4</v>
      </c>
      <c r="F1542" s="22">
        <v>5</v>
      </c>
      <c r="G1542" s="22">
        <v>6</v>
      </c>
      <c r="H1542" s="22">
        <v>8</v>
      </c>
      <c r="I1542" s="22">
        <v>16</v>
      </c>
      <c r="J1542" s="23">
        <v>3</v>
      </c>
      <c r="Q1542" s="33"/>
      <c r="R1542" s="33"/>
      <c r="S1542" s="33"/>
      <c r="T1542" s="33"/>
      <c r="U1542" s="33"/>
      <c r="V1542" s="33"/>
      <c r="X1542" s="34"/>
      <c r="Y1542" s="33"/>
      <c r="Z1542" s="33"/>
      <c r="AA1542" s="33"/>
      <c r="AB1542" s="33"/>
      <c r="AC1542" s="35"/>
      <c r="AD1542" s="33"/>
      <c r="AE1542" s="33"/>
      <c r="AF1542" s="33"/>
      <c r="AG1542" s="33"/>
      <c r="AH1542" s="33"/>
      <c r="AI1542" s="33"/>
      <c r="AJ1542" s="36"/>
      <c r="AK1542" s="10">
        <v>8</v>
      </c>
      <c r="AL1542" s="11">
        <v>5</v>
      </c>
      <c r="AM1542" s="11">
        <v>11</v>
      </c>
      <c r="AN1542" s="11">
        <v>17</v>
      </c>
      <c r="AO1542" s="11">
        <v>20</v>
      </c>
      <c r="AP1542" s="11">
        <v>17</v>
      </c>
      <c r="AQ1542" s="11">
        <v>32</v>
      </c>
      <c r="AR1542" s="11">
        <v>31</v>
      </c>
      <c r="AS1542" s="11">
        <v>30</v>
      </c>
      <c r="AT1542" s="11">
        <v>29</v>
      </c>
      <c r="AU1542" s="11">
        <v>28</v>
      </c>
      <c r="AV1542" s="11">
        <v>27</v>
      </c>
      <c r="AW1542" s="12">
        <v>26</v>
      </c>
      <c r="AX1542" s="13">
        <v>25</v>
      </c>
      <c r="AY1542" s="13">
        <v>41</v>
      </c>
      <c r="AZ1542" s="13">
        <v>41</v>
      </c>
      <c r="BA1542" s="13">
        <v>41</v>
      </c>
      <c r="BB1542" s="14">
        <v>41</v>
      </c>
      <c r="BC1542" s="19">
        <f t="shared" si="119"/>
        <v>41</v>
      </c>
      <c r="BD1542" s="55">
        <f t="shared" si="117"/>
        <v>0.94939915556999022</v>
      </c>
      <c r="BE1542" s="19">
        <f t="shared" si="118"/>
        <v>0.89210782721662885</v>
      </c>
      <c r="BF1542" s="19">
        <f t="shared" si="120"/>
        <v>0.94285157518674889</v>
      </c>
      <c r="BG1542" s="19">
        <f t="shared" si="121"/>
        <v>0.95553751217927907</v>
      </c>
    </row>
    <row r="1543" spans="1:59">
      <c r="A1543" s="24">
        <v>1542</v>
      </c>
      <c r="B1543" s="31">
        <v>2013103</v>
      </c>
      <c r="C1543" s="32" t="s">
        <v>1541</v>
      </c>
      <c r="D1543" s="21">
        <v>2</v>
      </c>
      <c r="E1543" s="22">
        <v>4</v>
      </c>
      <c r="F1543" s="22">
        <v>9</v>
      </c>
      <c r="G1543" s="22">
        <v>13</v>
      </c>
      <c r="H1543" s="22">
        <v>18</v>
      </c>
      <c r="I1543" s="22">
        <v>20</v>
      </c>
      <c r="J1543" s="23">
        <v>7</v>
      </c>
      <c r="Q1543" s="33"/>
      <c r="R1543" s="33"/>
      <c r="S1543" s="33"/>
      <c r="T1543" s="33"/>
      <c r="U1543" s="33"/>
      <c r="V1543" s="33"/>
      <c r="X1543" s="34"/>
      <c r="Y1543" s="33"/>
      <c r="Z1543" s="33"/>
      <c r="AA1543" s="33"/>
      <c r="AB1543" s="33"/>
      <c r="AC1543" s="35"/>
      <c r="AD1543" s="33"/>
      <c r="AE1543" s="33"/>
      <c r="AF1543" s="33"/>
      <c r="AG1543" s="33"/>
      <c r="AH1543" s="33"/>
      <c r="AI1543" s="33"/>
      <c r="AJ1543" s="36"/>
      <c r="AK1543" s="10">
        <v>6</v>
      </c>
      <c r="AL1543" s="11">
        <v>6</v>
      </c>
      <c r="AM1543" s="11">
        <v>16</v>
      </c>
      <c r="AN1543" s="11">
        <v>12</v>
      </c>
      <c r="AO1543" s="11">
        <v>24</v>
      </c>
      <c r="AP1543" s="11">
        <v>18</v>
      </c>
      <c r="AQ1543" s="11">
        <v>12</v>
      </c>
      <c r="AR1543" s="11">
        <v>26</v>
      </c>
      <c r="AS1543" s="11">
        <v>33</v>
      </c>
      <c r="AT1543" s="11">
        <v>30</v>
      </c>
      <c r="AU1543" s="11">
        <v>27</v>
      </c>
      <c r="AV1543" s="11">
        <v>38</v>
      </c>
      <c r="AW1543" s="12">
        <v>36</v>
      </c>
      <c r="AX1543" s="13">
        <v>34</v>
      </c>
      <c r="AY1543" s="13">
        <v>32</v>
      </c>
      <c r="AZ1543" s="13">
        <v>30</v>
      </c>
      <c r="BA1543" s="13">
        <v>47</v>
      </c>
      <c r="BB1543" s="14">
        <v>46</v>
      </c>
      <c r="BC1543" s="19">
        <f t="shared" si="119"/>
        <v>32</v>
      </c>
      <c r="BD1543" s="55">
        <f t="shared" si="117"/>
        <v>0.92893796687236108</v>
      </c>
      <c r="BE1543" s="19">
        <f t="shared" si="118"/>
        <v>0.86346216303994805</v>
      </c>
      <c r="BF1543" s="19">
        <f t="shared" si="120"/>
        <v>0.94612536537836966</v>
      </c>
      <c r="BG1543" s="19">
        <f t="shared" si="121"/>
        <v>0.94326079896070159</v>
      </c>
    </row>
    <row r="1544" spans="1:59">
      <c r="A1544" s="24">
        <v>1543</v>
      </c>
      <c r="B1544" s="31">
        <v>2013104</v>
      </c>
      <c r="C1544" s="32" t="s">
        <v>1542</v>
      </c>
      <c r="D1544" s="21">
        <v>1</v>
      </c>
      <c r="E1544" s="22">
        <v>2</v>
      </c>
      <c r="F1544" s="22">
        <v>4</v>
      </c>
      <c r="G1544" s="22">
        <v>15</v>
      </c>
      <c r="H1544" s="22">
        <v>17</v>
      </c>
      <c r="I1544" s="22">
        <v>28</v>
      </c>
      <c r="J1544" s="23">
        <v>11</v>
      </c>
      <c r="Q1544" s="33"/>
      <c r="R1544" s="33"/>
      <c r="S1544" s="33"/>
      <c r="T1544" s="33"/>
      <c r="U1544" s="33"/>
      <c r="V1544" s="33"/>
      <c r="X1544" s="34"/>
      <c r="Y1544" s="33"/>
      <c r="Z1544" s="33"/>
      <c r="AA1544" s="33"/>
      <c r="AB1544" s="33"/>
      <c r="AC1544" s="35"/>
      <c r="AD1544" s="33"/>
      <c r="AE1544" s="33"/>
      <c r="AF1544" s="33"/>
      <c r="AG1544" s="33"/>
      <c r="AH1544" s="33"/>
      <c r="AI1544" s="33"/>
      <c r="AJ1544" s="36"/>
      <c r="AK1544" s="10">
        <v>7</v>
      </c>
      <c r="AL1544" s="11">
        <v>7</v>
      </c>
      <c r="AM1544" s="11">
        <v>12</v>
      </c>
      <c r="AN1544" s="11">
        <v>19</v>
      </c>
      <c r="AO1544" s="11">
        <v>11</v>
      </c>
      <c r="AP1544" s="11">
        <v>19</v>
      </c>
      <c r="AQ1544" s="11">
        <v>22</v>
      </c>
      <c r="AR1544" s="11">
        <v>27</v>
      </c>
      <c r="AS1544" s="11">
        <v>23</v>
      </c>
      <c r="AT1544" s="11">
        <v>19</v>
      </c>
      <c r="AU1544" s="11">
        <v>15</v>
      </c>
      <c r="AV1544" s="11">
        <v>11</v>
      </c>
      <c r="AW1544" s="12">
        <v>22</v>
      </c>
      <c r="AX1544" s="13">
        <v>35</v>
      </c>
      <c r="AY1544" s="13">
        <v>33</v>
      </c>
      <c r="AZ1544" s="13">
        <v>49</v>
      </c>
      <c r="BA1544" s="13">
        <v>48</v>
      </c>
      <c r="BB1544" s="14">
        <v>47</v>
      </c>
      <c r="BC1544" s="19">
        <f t="shared" si="119"/>
        <v>33</v>
      </c>
      <c r="BD1544" s="55">
        <f t="shared" si="117"/>
        <v>0.87573887625852542</v>
      </c>
      <c r="BE1544" s="19">
        <f t="shared" si="118"/>
        <v>0.87164663851899971</v>
      </c>
      <c r="BF1544" s="19">
        <f t="shared" si="120"/>
        <v>0.94367002273465406</v>
      </c>
      <c r="BG1544" s="19">
        <f t="shared" si="121"/>
        <v>0.93875933744722317</v>
      </c>
    </row>
    <row r="1545" spans="1:59">
      <c r="A1545" s="24">
        <v>1544</v>
      </c>
      <c r="B1545" s="31">
        <v>2013105</v>
      </c>
      <c r="C1545" s="32" t="s">
        <v>1543</v>
      </c>
      <c r="D1545" s="21">
        <v>1</v>
      </c>
      <c r="E1545" s="22">
        <v>11</v>
      </c>
      <c r="F1545" s="22">
        <v>23</v>
      </c>
      <c r="G1545" s="22">
        <v>27</v>
      </c>
      <c r="H1545" s="22">
        <v>31</v>
      </c>
      <c r="I1545" s="22">
        <v>32</v>
      </c>
      <c r="J1545" s="23">
        <v>9</v>
      </c>
      <c r="Q1545" s="33"/>
      <c r="R1545" s="33"/>
      <c r="S1545" s="33"/>
      <c r="T1545" s="33"/>
      <c r="U1545" s="33"/>
      <c r="V1545" s="33"/>
      <c r="X1545" s="34"/>
      <c r="Y1545" s="33"/>
      <c r="Z1545" s="33"/>
      <c r="AA1545" s="33"/>
      <c r="AB1545" s="33"/>
      <c r="AC1545" s="35"/>
      <c r="AD1545" s="33"/>
      <c r="AE1545" s="33"/>
      <c r="AF1545" s="33"/>
      <c r="AG1545" s="33"/>
      <c r="AH1545" s="33"/>
      <c r="AI1545" s="33"/>
      <c r="AJ1545" s="36"/>
      <c r="AK1545" s="10">
        <v>8</v>
      </c>
      <c r="AL1545" s="11">
        <v>13</v>
      </c>
      <c r="AM1545" s="11">
        <v>10</v>
      </c>
      <c r="AN1545" s="11">
        <v>17</v>
      </c>
      <c r="AO1545" s="11">
        <v>20</v>
      </c>
      <c r="AP1545" s="11">
        <v>21</v>
      </c>
      <c r="AQ1545" s="11">
        <v>17</v>
      </c>
      <c r="AR1545" s="11">
        <v>15</v>
      </c>
      <c r="AS1545" s="11">
        <v>26</v>
      </c>
      <c r="AT1545" s="11">
        <v>41</v>
      </c>
      <c r="AU1545" s="11">
        <v>34</v>
      </c>
      <c r="AV1545" s="11">
        <v>41</v>
      </c>
      <c r="AW1545" s="12">
        <v>35</v>
      </c>
      <c r="AX1545" s="13">
        <v>45</v>
      </c>
      <c r="AY1545" s="13">
        <v>57</v>
      </c>
      <c r="AZ1545" s="13">
        <v>53</v>
      </c>
      <c r="BA1545" s="13">
        <v>49</v>
      </c>
      <c r="BB1545" s="14">
        <v>45</v>
      </c>
      <c r="BC1545" s="19">
        <f t="shared" si="119"/>
        <v>57</v>
      </c>
      <c r="BD1545" s="55">
        <f t="shared" si="117"/>
        <v>0.87983111399805136</v>
      </c>
      <c r="BE1545" s="19">
        <f t="shared" si="118"/>
        <v>0.89210782721662885</v>
      </c>
      <c r="BF1545" s="19">
        <f t="shared" si="120"/>
        <v>0.93712244235141273</v>
      </c>
      <c r="BG1545" s="19">
        <f t="shared" si="121"/>
        <v>0.9453069178304645</v>
      </c>
    </row>
    <row r="1546" spans="1:59">
      <c r="A1546" s="24">
        <v>1545</v>
      </c>
      <c r="B1546" s="31">
        <v>2013106</v>
      </c>
      <c r="C1546" s="32" t="s">
        <v>1544</v>
      </c>
      <c r="D1546" s="21">
        <v>9</v>
      </c>
      <c r="E1546" s="22">
        <v>11</v>
      </c>
      <c r="F1546" s="22">
        <v>23</v>
      </c>
      <c r="G1546" s="22">
        <v>30</v>
      </c>
      <c r="H1546" s="22">
        <v>31</v>
      </c>
      <c r="I1546" s="22">
        <v>32</v>
      </c>
      <c r="J1546" s="23">
        <v>6</v>
      </c>
      <c r="Q1546" s="33"/>
      <c r="R1546" s="33"/>
      <c r="S1546" s="33"/>
      <c r="T1546" s="33"/>
      <c r="U1546" s="33"/>
      <c r="V1546" s="33"/>
      <c r="X1546" s="34"/>
      <c r="Y1546" s="33"/>
      <c r="Z1546" s="33"/>
      <c r="AA1546" s="33"/>
      <c r="AB1546" s="33"/>
      <c r="AC1546" s="35"/>
      <c r="AD1546" s="33"/>
      <c r="AE1546" s="33"/>
      <c r="AF1546" s="33"/>
      <c r="AG1546" s="33"/>
      <c r="AH1546" s="33"/>
      <c r="AI1546" s="33"/>
      <c r="AJ1546" s="36"/>
      <c r="AK1546" s="10">
        <v>7</v>
      </c>
      <c r="AL1546" s="11">
        <v>12</v>
      </c>
      <c r="AM1546" s="11">
        <v>11</v>
      </c>
      <c r="AN1546" s="11">
        <v>16</v>
      </c>
      <c r="AO1546" s="11">
        <v>17</v>
      </c>
      <c r="AP1546" s="11">
        <v>24</v>
      </c>
      <c r="AQ1546" s="11">
        <v>19</v>
      </c>
      <c r="AR1546" s="11">
        <v>16</v>
      </c>
      <c r="AS1546" s="11">
        <v>37</v>
      </c>
      <c r="AT1546" s="11">
        <v>52</v>
      </c>
      <c r="AU1546" s="11">
        <v>45</v>
      </c>
      <c r="AV1546" s="11">
        <v>38</v>
      </c>
      <c r="AW1546" s="12">
        <v>31</v>
      </c>
      <c r="AX1546" s="13">
        <v>56</v>
      </c>
      <c r="AY1546" s="13">
        <v>68</v>
      </c>
      <c r="AZ1546" s="13">
        <v>64</v>
      </c>
      <c r="BA1546" s="13">
        <v>60</v>
      </c>
      <c r="BB1546" s="14">
        <v>56</v>
      </c>
      <c r="BC1546" s="19">
        <f t="shared" si="119"/>
        <v>68</v>
      </c>
      <c r="BD1546" s="55">
        <f t="shared" si="117"/>
        <v>0.9453069178304645</v>
      </c>
      <c r="BE1546" s="19">
        <f t="shared" si="118"/>
        <v>0.94121468009093856</v>
      </c>
      <c r="BF1546" s="19">
        <f t="shared" si="120"/>
        <v>0.95512828840532638</v>
      </c>
      <c r="BG1546" s="19">
        <f t="shared" si="121"/>
        <v>0.95062682689184796</v>
      </c>
    </row>
    <row r="1547" spans="1:59">
      <c r="A1547" s="24">
        <v>1546</v>
      </c>
      <c r="B1547" s="31">
        <v>2013107</v>
      </c>
      <c r="C1547" s="32" t="s">
        <v>1545</v>
      </c>
      <c r="D1547" s="21">
        <v>7</v>
      </c>
      <c r="E1547" s="22">
        <v>9</v>
      </c>
      <c r="F1547" s="22">
        <v>11</v>
      </c>
      <c r="G1547" s="22">
        <v>17</v>
      </c>
      <c r="H1547" s="22">
        <v>28</v>
      </c>
      <c r="I1547" s="22">
        <v>31</v>
      </c>
      <c r="J1547" s="23">
        <v>11</v>
      </c>
      <c r="Q1547" s="33"/>
      <c r="R1547" s="33"/>
      <c r="S1547" s="33"/>
      <c r="T1547" s="33"/>
      <c r="U1547" s="33"/>
      <c r="V1547" s="33"/>
      <c r="X1547" s="34"/>
      <c r="Y1547" s="33"/>
      <c r="Z1547" s="33"/>
      <c r="AA1547" s="33"/>
      <c r="AB1547" s="33"/>
      <c r="AC1547" s="35"/>
      <c r="AD1547" s="33"/>
      <c r="AE1547" s="33"/>
      <c r="AF1547" s="33"/>
      <c r="AG1547" s="33"/>
      <c r="AH1547" s="33"/>
      <c r="AI1547" s="33"/>
      <c r="AJ1547" s="36"/>
      <c r="AK1547" s="10">
        <v>7</v>
      </c>
      <c r="AL1547" s="11">
        <v>11</v>
      </c>
      <c r="AM1547" s="11">
        <v>13</v>
      </c>
      <c r="AN1547" s="11">
        <v>19</v>
      </c>
      <c r="AO1547" s="11">
        <v>12</v>
      </c>
      <c r="AP1547" s="11">
        <v>23</v>
      </c>
      <c r="AQ1547" s="11">
        <v>22</v>
      </c>
      <c r="AR1547" s="11">
        <v>33</v>
      </c>
      <c r="AS1547" s="11">
        <v>37</v>
      </c>
      <c r="AT1547" s="11">
        <v>43</v>
      </c>
      <c r="AU1547" s="11">
        <v>38</v>
      </c>
      <c r="AV1547" s="11">
        <v>33</v>
      </c>
      <c r="AW1547" s="12">
        <v>43</v>
      </c>
      <c r="AX1547" s="13">
        <v>55</v>
      </c>
      <c r="AY1547" s="13">
        <v>52</v>
      </c>
      <c r="AZ1547" s="13">
        <v>67</v>
      </c>
      <c r="BA1547" s="13">
        <v>65</v>
      </c>
      <c r="BB1547" s="14">
        <v>63</v>
      </c>
      <c r="BC1547" s="19">
        <f t="shared" si="119"/>
        <v>52</v>
      </c>
      <c r="BD1547" s="55">
        <f t="shared" si="117"/>
        <v>0.99032153296524839</v>
      </c>
      <c r="BE1547" s="19">
        <f t="shared" si="118"/>
        <v>0.96986034426761936</v>
      </c>
      <c r="BF1547" s="19">
        <f t="shared" si="120"/>
        <v>0.95512828840532638</v>
      </c>
      <c r="BG1547" s="19">
        <f t="shared" si="121"/>
        <v>0.94858070802208505</v>
      </c>
    </row>
    <row r="1548" spans="1:59">
      <c r="A1548" s="24">
        <v>1547</v>
      </c>
      <c r="B1548" s="31">
        <v>2013108</v>
      </c>
      <c r="C1548" s="32" t="s">
        <v>1546</v>
      </c>
      <c r="D1548" s="21">
        <v>16</v>
      </c>
      <c r="E1548" s="22">
        <v>21</v>
      </c>
      <c r="F1548" s="22">
        <v>22</v>
      </c>
      <c r="G1548" s="22">
        <v>28</v>
      </c>
      <c r="H1548" s="22">
        <v>31</v>
      </c>
      <c r="I1548" s="22">
        <v>32</v>
      </c>
      <c r="J1548" s="23">
        <v>5</v>
      </c>
      <c r="Q1548" s="33"/>
      <c r="R1548" s="33"/>
      <c r="S1548" s="33"/>
      <c r="T1548" s="33"/>
      <c r="U1548" s="33"/>
      <c r="V1548" s="33"/>
      <c r="X1548" s="34"/>
      <c r="Y1548" s="33"/>
      <c r="Z1548" s="33"/>
      <c r="AA1548" s="33"/>
      <c r="AB1548" s="33"/>
      <c r="AC1548" s="35"/>
      <c r="AD1548" s="33"/>
      <c r="AE1548" s="33"/>
      <c r="AF1548" s="33"/>
      <c r="AG1548" s="33"/>
      <c r="AH1548" s="33"/>
      <c r="AI1548" s="33"/>
      <c r="AJ1548" s="36"/>
      <c r="AK1548" s="10">
        <v>6</v>
      </c>
      <c r="AL1548" s="11">
        <v>6</v>
      </c>
      <c r="AM1548" s="11">
        <v>10</v>
      </c>
      <c r="AN1548" s="11">
        <v>18</v>
      </c>
      <c r="AO1548" s="11">
        <v>10</v>
      </c>
      <c r="AP1548" s="11">
        <v>22</v>
      </c>
      <c r="AQ1548" s="11">
        <v>24</v>
      </c>
      <c r="AR1548" s="11">
        <v>20</v>
      </c>
      <c r="AS1548" s="11">
        <v>40</v>
      </c>
      <c r="AT1548" s="11">
        <v>42</v>
      </c>
      <c r="AU1548" s="11">
        <v>33</v>
      </c>
      <c r="AV1548" s="11">
        <v>24</v>
      </c>
      <c r="AW1548" s="12">
        <v>30</v>
      </c>
      <c r="AX1548" s="13">
        <v>38</v>
      </c>
      <c r="AY1548" s="13">
        <v>65</v>
      </c>
      <c r="AZ1548" s="13">
        <v>60</v>
      </c>
      <c r="BA1548" s="13">
        <v>55</v>
      </c>
      <c r="BB1548" s="14">
        <v>50</v>
      </c>
      <c r="BC1548" s="19">
        <f t="shared" si="119"/>
        <v>65</v>
      </c>
      <c r="BD1548" s="55">
        <f t="shared" si="117"/>
        <v>1.1253653783696005</v>
      </c>
      <c r="BE1548" s="19">
        <f t="shared" si="118"/>
        <v>1.0271516726209808</v>
      </c>
      <c r="BF1548" s="19">
        <f t="shared" si="120"/>
        <v>0.97149723936342958</v>
      </c>
      <c r="BG1548" s="19">
        <f t="shared" si="121"/>
        <v>0.96044819746670995</v>
      </c>
    </row>
    <row r="1549" spans="1:59">
      <c r="A1549" s="24">
        <v>1548</v>
      </c>
      <c r="B1549" s="31">
        <v>2013109</v>
      </c>
      <c r="C1549" s="32" t="s">
        <v>1547</v>
      </c>
      <c r="D1549" s="21">
        <v>9</v>
      </c>
      <c r="E1549" s="22">
        <v>23</v>
      </c>
      <c r="F1549" s="22">
        <v>24</v>
      </c>
      <c r="G1549" s="22">
        <v>27</v>
      </c>
      <c r="H1549" s="22">
        <v>29</v>
      </c>
      <c r="I1549" s="22">
        <v>32</v>
      </c>
      <c r="J1549" s="23">
        <v>8</v>
      </c>
      <c r="Q1549" s="33"/>
      <c r="R1549" s="33"/>
      <c r="S1549" s="33"/>
      <c r="T1549" s="33"/>
      <c r="U1549" s="33"/>
      <c r="V1549" s="33"/>
      <c r="X1549" s="34"/>
      <c r="Y1549" s="33"/>
      <c r="Z1549" s="33"/>
      <c r="AA1549" s="33"/>
      <c r="AB1549" s="33"/>
      <c r="AC1549" s="35"/>
      <c r="AD1549" s="33"/>
      <c r="AE1549" s="33"/>
      <c r="AF1549" s="33"/>
      <c r="AG1549" s="33"/>
      <c r="AH1549" s="33"/>
      <c r="AI1549" s="33"/>
      <c r="AJ1549" s="36"/>
      <c r="AK1549" s="10">
        <v>6</v>
      </c>
      <c r="AL1549" s="11">
        <v>8</v>
      </c>
      <c r="AM1549" s="11">
        <v>19</v>
      </c>
      <c r="AN1549" s="11">
        <v>18</v>
      </c>
      <c r="AO1549" s="11">
        <v>18</v>
      </c>
      <c r="AP1549" s="11">
        <v>16</v>
      </c>
      <c r="AQ1549" s="11">
        <v>18</v>
      </c>
      <c r="AR1549" s="11">
        <v>34</v>
      </c>
      <c r="AS1549" s="11">
        <v>34</v>
      </c>
      <c r="AT1549" s="11">
        <v>36</v>
      </c>
      <c r="AU1549" s="11">
        <v>40</v>
      </c>
      <c r="AV1549" s="11">
        <v>46</v>
      </c>
      <c r="AW1549" s="12">
        <v>54</v>
      </c>
      <c r="AX1549" s="13">
        <v>48</v>
      </c>
      <c r="AY1549" s="13">
        <v>59</v>
      </c>
      <c r="AZ1549" s="13">
        <v>54</v>
      </c>
      <c r="BA1549" s="13">
        <v>49</v>
      </c>
      <c r="BB1549" s="14">
        <v>44</v>
      </c>
      <c r="BC1549" s="19">
        <f t="shared" si="119"/>
        <v>59</v>
      </c>
      <c r="BD1549" s="55">
        <f t="shared" ref="BD1549:BD1612" si="122">IF($B1549="","",SUM($BC1545:$BC1549)/5/$BM$3)</f>
        <v>1.2317635595972718</v>
      </c>
      <c r="BE1549" s="19">
        <f t="shared" ref="BE1549:BE1612" si="123">IF($B1549="","",SUM($BC1540:$BC1549)/10/$BM$3)</f>
        <v>1.0537512179278987</v>
      </c>
      <c r="BF1549" s="19">
        <f t="shared" si="120"/>
        <v>0.987866190321533</v>
      </c>
      <c r="BG1549" s="19">
        <f t="shared" si="121"/>
        <v>0.96699577784995128</v>
      </c>
    </row>
    <row r="1550" spans="1:59">
      <c r="A1550" s="24">
        <v>1549</v>
      </c>
      <c r="B1550" s="31">
        <v>2013110</v>
      </c>
      <c r="C1550" s="32" t="s">
        <v>1548</v>
      </c>
      <c r="D1550" s="21">
        <v>15</v>
      </c>
      <c r="E1550" s="22">
        <v>17</v>
      </c>
      <c r="F1550" s="22">
        <v>18</v>
      </c>
      <c r="G1550" s="22">
        <v>21</v>
      </c>
      <c r="H1550" s="22">
        <v>29</v>
      </c>
      <c r="I1550" s="22">
        <v>32</v>
      </c>
      <c r="J1550" s="23">
        <v>13</v>
      </c>
      <c r="Q1550" s="33"/>
      <c r="R1550" s="33"/>
      <c r="S1550" s="33"/>
      <c r="T1550" s="33"/>
      <c r="U1550" s="33"/>
      <c r="V1550" s="33"/>
      <c r="X1550" s="34"/>
      <c r="Y1550" s="33"/>
      <c r="Z1550" s="33"/>
      <c r="AA1550" s="33"/>
      <c r="AB1550" s="33"/>
      <c r="AC1550" s="35"/>
      <c r="AD1550" s="33"/>
      <c r="AE1550" s="33"/>
      <c r="AF1550" s="33"/>
      <c r="AG1550" s="33"/>
      <c r="AH1550" s="33"/>
      <c r="AI1550" s="33"/>
      <c r="AJ1550" s="36"/>
      <c r="AK1550" s="10">
        <v>6</v>
      </c>
      <c r="AL1550" s="11">
        <v>8</v>
      </c>
      <c r="AM1550" s="11">
        <v>12</v>
      </c>
      <c r="AN1550" s="11">
        <v>18</v>
      </c>
      <c r="AO1550" s="11">
        <v>13</v>
      </c>
      <c r="AP1550" s="11">
        <v>20</v>
      </c>
      <c r="AQ1550" s="11">
        <v>24</v>
      </c>
      <c r="AR1550" s="11">
        <v>32</v>
      </c>
      <c r="AS1550" s="11">
        <v>44</v>
      </c>
      <c r="AT1550" s="11">
        <v>36</v>
      </c>
      <c r="AU1550" s="11">
        <v>28</v>
      </c>
      <c r="AV1550" s="11">
        <v>20</v>
      </c>
      <c r="AW1550" s="12">
        <v>27</v>
      </c>
      <c r="AX1550" s="13">
        <v>36</v>
      </c>
      <c r="AY1550" s="13">
        <v>47</v>
      </c>
      <c r="AZ1550" s="13">
        <v>60</v>
      </c>
      <c r="BA1550" s="13">
        <v>75</v>
      </c>
      <c r="BB1550" s="14">
        <v>72</v>
      </c>
      <c r="BC1550" s="19">
        <f t="shared" si="119"/>
        <v>47</v>
      </c>
      <c r="BD1550" s="55">
        <f t="shared" si="122"/>
        <v>1.1908411822020137</v>
      </c>
      <c r="BE1550" s="19">
        <f t="shared" si="123"/>
        <v>1.0353361481000325</v>
      </c>
      <c r="BF1550" s="19">
        <f t="shared" si="120"/>
        <v>0.97149723936342958</v>
      </c>
      <c r="BG1550" s="19">
        <f t="shared" si="121"/>
        <v>0.96986034426761936</v>
      </c>
    </row>
    <row r="1551" spans="1:59">
      <c r="A1551" s="24">
        <v>1550</v>
      </c>
      <c r="B1551" s="31">
        <v>2013111</v>
      </c>
      <c r="C1551" s="32" t="s">
        <v>1549</v>
      </c>
      <c r="D1551" s="21">
        <v>1</v>
      </c>
      <c r="E1551" s="22">
        <v>2</v>
      </c>
      <c r="F1551" s="22">
        <v>3</v>
      </c>
      <c r="G1551" s="22">
        <v>6</v>
      </c>
      <c r="H1551" s="22">
        <v>8</v>
      </c>
      <c r="I1551" s="22">
        <v>33</v>
      </c>
      <c r="J1551" s="23">
        <v>13</v>
      </c>
      <c r="Q1551" s="33"/>
      <c r="R1551" s="33"/>
      <c r="S1551" s="33"/>
      <c r="T1551" s="33"/>
      <c r="U1551" s="33"/>
      <c r="V1551" s="33"/>
      <c r="X1551" s="34"/>
      <c r="Y1551" s="33"/>
      <c r="Z1551" s="33"/>
      <c r="AA1551" s="33"/>
      <c r="AB1551" s="33"/>
      <c r="AC1551" s="35"/>
      <c r="AD1551" s="33"/>
      <c r="AE1551" s="33"/>
      <c r="AF1551" s="33"/>
      <c r="AG1551" s="33"/>
      <c r="AH1551" s="33"/>
      <c r="AI1551" s="33"/>
      <c r="AJ1551" s="36"/>
      <c r="AK1551" s="10">
        <v>5</v>
      </c>
      <c r="AL1551" s="11">
        <v>9</v>
      </c>
      <c r="AM1551" s="11">
        <v>13</v>
      </c>
      <c r="AN1551" s="11">
        <v>11</v>
      </c>
      <c r="AO1551" s="11">
        <v>18</v>
      </c>
      <c r="AP1551" s="11">
        <v>13</v>
      </c>
      <c r="AQ1551" s="11">
        <v>26</v>
      </c>
      <c r="AR1551" s="11">
        <v>23</v>
      </c>
      <c r="AS1551" s="11">
        <v>20</v>
      </c>
      <c r="AT1551" s="11">
        <v>29</v>
      </c>
      <c r="AU1551" s="11">
        <v>27</v>
      </c>
      <c r="AV1551" s="11">
        <v>25</v>
      </c>
      <c r="AW1551" s="12">
        <v>23</v>
      </c>
      <c r="AX1551" s="13">
        <v>21</v>
      </c>
      <c r="AY1551" s="13">
        <v>36</v>
      </c>
      <c r="AZ1551" s="13">
        <v>35</v>
      </c>
      <c r="BA1551" s="13">
        <v>34</v>
      </c>
      <c r="BB1551" s="14">
        <v>33</v>
      </c>
      <c r="BC1551" s="19">
        <f t="shared" si="119"/>
        <v>36</v>
      </c>
      <c r="BD1551" s="55">
        <f t="shared" si="122"/>
        <v>1.0598895745371872</v>
      </c>
      <c r="BE1551" s="19">
        <f t="shared" si="123"/>
        <v>1.0025982461838259</v>
      </c>
      <c r="BF1551" s="19">
        <f t="shared" si="120"/>
        <v>0.95594673595323154</v>
      </c>
      <c r="BG1551" s="19">
        <f t="shared" si="121"/>
        <v>0.96658655407599869</v>
      </c>
    </row>
    <row r="1552" spans="1:59">
      <c r="A1552" s="24">
        <v>1551</v>
      </c>
      <c r="B1552" s="31">
        <v>2013112</v>
      </c>
      <c r="C1552" s="32" t="s">
        <v>1550</v>
      </c>
      <c r="D1552" s="21">
        <v>1</v>
      </c>
      <c r="E1552" s="22">
        <v>6</v>
      </c>
      <c r="F1552" s="22">
        <v>12</v>
      </c>
      <c r="G1552" s="22">
        <v>13</v>
      </c>
      <c r="H1552" s="22">
        <v>22</v>
      </c>
      <c r="I1552" s="22">
        <v>31</v>
      </c>
      <c r="J1552" s="23">
        <v>7</v>
      </c>
      <c r="Q1552" s="33"/>
      <c r="R1552" s="33"/>
      <c r="S1552" s="33"/>
      <c r="T1552" s="33"/>
      <c r="U1552" s="33"/>
      <c r="V1552" s="33"/>
      <c r="X1552" s="34"/>
      <c r="Y1552" s="33"/>
      <c r="Z1552" s="33"/>
      <c r="AA1552" s="33"/>
      <c r="AB1552" s="33"/>
      <c r="AC1552" s="35"/>
      <c r="AD1552" s="33"/>
      <c r="AE1552" s="33"/>
      <c r="AF1552" s="33"/>
      <c r="AG1552" s="33"/>
      <c r="AH1552" s="33"/>
      <c r="AI1552" s="33"/>
      <c r="AJ1552" s="36"/>
      <c r="AK1552" s="10">
        <v>4</v>
      </c>
      <c r="AL1552" s="11">
        <v>9</v>
      </c>
      <c r="AM1552" s="11">
        <v>10</v>
      </c>
      <c r="AN1552" s="11">
        <v>7</v>
      </c>
      <c r="AO1552" s="11">
        <v>22</v>
      </c>
      <c r="AP1552" s="11">
        <v>29</v>
      </c>
      <c r="AQ1552" s="11">
        <v>22</v>
      </c>
      <c r="AR1552" s="11">
        <v>15</v>
      </c>
      <c r="AS1552" s="11">
        <v>19</v>
      </c>
      <c r="AT1552" s="11">
        <v>25</v>
      </c>
      <c r="AU1552" s="11">
        <v>33</v>
      </c>
      <c r="AV1552" s="11">
        <v>43</v>
      </c>
      <c r="AW1552" s="12">
        <v>40</v>
      </c>
      <c r="AX1552" s="13">
        <v>53</v>
      </c>
      <c r="AY1552" s="13">
        <v>51</v>
      </c>
      <c r="AZ1552" s="13">
        <v>49</v>
      </c>
      <c r="BA1552" s="13">
        <v>47</v>
      </c>
      <c r="BB1552" s="14">
        <v>45</v>
      </c>
      <c r="BC1552" s="19">
        <f t="shared" si="119"/>
        <v>51</v>
      </c>
      <c r="BD1552" s="55">
        <f t="shared" si="122"/>
        <v>1.0557973367976616</v>
      </c>
      <c r="BE1552" s="19">
        <f t="shared" si="123"/>
        <v>1.023059434881455</v>
      </c>
      <c r="BF1552" s="19">
        <f t="shared" si="120"/>
        <v>0.9641312114322832</v>
      </c>
      <c r="BG1552" s="19">
        <f t="shared" si="121"/>
        <v>0.97477102955505035</v>
      </c>
    </row>
    <row r="1553" spans="1:59">
      <c r="A1553" s="24">
        <v>1552</v>
      </c>
      <c r="B1553" s="31">
        <v>2013113</v>
      </c>
      <c r="C1553" s="32" t="s">
        <v>1551</v>
      </c>
      <c r="D1553" s="21">
        <v>4</v>
      </c>
      <c r="E1553" s="22">
        <v>7</v>
      </c>
      <c r="F1553" s="22">
        <v>11</v>
      </c>
      <c r="G1553" s="22">
        <v>17</v>
      </c>
      <c r="H1553" s="22">
        <v>24</v>
      </c>
      <c r="I1553" s="22">
        <v>33</v>
      </c>
      <c r="J1553" s="23">
        <v>9</v>
      </c>
      <c r="Q1553" s="33"/>
      <c r="R1553" s="33"/>
      <c r="S1553" s="33"/>
      <c r="T1553" s="33"/>
      <c r="U1553" s="33"/>
      <c r="V1553" s="33"/>
      <c r="X1553" s="34"/>
      <c r="Y1553" s="33"/>
      <c r="Z1553" s="33"/>
      <c r="AA1553" s="33"/>
      <c r="AB1553" s="33"/>
      <c r="AC1553" s="35"/>
      <c r="AD1553" s="33"/>
      <c r="AE1553" s="33"/>
      <c r="AF1553" s="33"/>
      <c r="AG1553" s="33"/>
      <c r="AH1553" s="33"/>
      <c r="AI1553" s="33"/>
      <c r="AJ1553" s="36"/>
      <c r="AK1553" s="10">
        <v>6</v>
      </c>
      <c r="AL1553" s="11">
        <v>8</v>
      </c>
      <c r="AM1553" s="11">
        <v>16</v>
      </c>
      <c r="AN1553" s="11">
        <v>18</v>
      </c>
      <c r="AO1553" s="11">
        <v>19</v>
      </c>
      <c r="AP1553" s="11">
        <v>16</v>
      </c>
      <c r="AQ1553" s="11">
        <v>33</v>
      </c>
      <c r="AR1553" s="11">
        <v>26</v>
      </c>
      <c r="AS1553" s="11">
        <v>19</v>
      </c>
      <c r="AT1553" s="11">
        <v>36</v>
      </c>
      <c r="AU1553" s="11">
        <v>44</v>
      </c>
      <c r="AV1553" s="11">
        <v>40</v>
      </c>
      <c r="AW1553" s="12">
        <v>36</v>
      </c>
      <c r="AX1553" s="13">
        <v>32</v>
      </c>
      <c r="AY1553" s="13">
        <v>45</v>
      </c>
      <c r="AZ1553" s="13">
        <v>60</v>
      </c>
      <c r="BA1553" s="13">
        <v>58</v>
      </c>
      <c r="BB1553" s="14">
        <v>56</v>
      </c>
      <c r="BC1553" s="19">
        <f t="shared" si="119"/>
        <v>45</v>
      </c>
      <c r="BD1553" s="55">
        <f t="shared" si="122"/>
        <v>0.97395258200714518</v>
      </c>
      <c r="BE1553" s="19">
        <f t="shared" si="123"/>
        <v>1.0496589801883727</v>
      </c>
      <c r="BF1553" s="19">
        <f t="shared" si="120"/>
        <v>0.96576810652809364</v>
      </c>
      <c r="BG1553" s="19">
        <f t="shared" si="121"/>
        <v>0.97313413445924002</v>
      </c>
    </row>
    <row r="1554" spans="1:59">
      <c r="A1554" s="24">
        <v>1553</v>
      </c>
      <c r="B1554" s="31">
        <v>2013114</v>
      </c>
      <c r="C1554" s="32" t="s">
        <v>1552</v>
      </c>
      <c r="D1554" s="21">
        <v>4</v>
      </c>
      <c r="E1554" s="22">
        <v>6</v>
      </c>
      <c r="F1554" s="22">
        <v>17</v>
      </c>
      <c r="G1554" s="22">
        <v>21</v>
      </c>
      <c r="H1554" s="22">
        <v>23</v>
      </c>
      <c r="I1554" s="22">
        <v>33</v>
      </c>
      <c r="J1554" s="23">
        <v>7</v>
      </c>
      <c r="Q1554" s="33"/>
      <c r="R1554" s="33"/>
      <c r="S1554" s="33"/>
      <c r="T1554" s="33"/>
      <c r="U1554" s="33"/>
      <c r="V1554" s="33"/>
      <c r="X1554" s="34"/>
      <c r="Y1554" s="33"/>
      <c r="Z1554" s="33"/>
      <c r="AA1554" s="33"/>
      <c r="AB1554" s="33"/>
      <c r="AC1554" s="35"/>
      <c r="AD1554" s="33"/>
      <c r="AE1554" s="33"/>
      <c r="AF1554" s="33"/>
      <c r="AG1554" s="33"/>
      <c r="AH1554" s="33"/>
      <c r="AI1554" s="33"/>
      <c r="AJ1554" s="36"/>
      <c r="AK1554" s="10">
        <v>5</v>
      </c>
      <c r="AL1554" s="11">
        <v>8</v>
      </c>
      <c r="AM1554" s="11">
        <v>14</v>
      </c>
      <c r="AN1554" s="11">
        <v>20</v>
      </c>
      <c r="AO1554" s="11">
        <v>20</v>
      </c>
      <c r="AP1554" s="11">
        <v>24</v>
      </c>
      <c r="AQ1554" s="11">
        <v>32</v>
      </c>
      <c r="AR1554" s="11">
        <v>24</v>
      </c>
      <c r="AS1554" s="11">
        <v>27</v>
      </c>
      <c r="AT1554" s="11">
        <v>44</v>
      </c>
      <c r="AU1554" s="11">
        <v>39</v>
      </c>
      <c r="AV1554" s="11">
        <v>34</v>
      </c>
      <c r="AW1554" s="12">
        <v>29</v>
      </c>
      <c r="AX1554" s="13">
        <v>24</v>
      </c>
      <c r="AY1554" s="13">
        <v>36</v>
      </c>
      <c r="AZ1554" s="13">
        <v>50</v>
      </c>
      <c r="BA1554" s="13">
        <v>47</v>
      </c>
      <c r="BB1554" s="14">
        <v>44</v>
      </c>
      <c r="BC1554" s="19">
        <f t="shared" si="119"/>
        <v>36</v>
      </c>
      <c r="BD1554" s="55">
        <f t="shared" si="122"/>
        <v>0.87983111399805136</v>
      </c>
      <c r="BE1554" s="19">
        <f t="shared" si="123"/>
        <v>1.0557973367976616</v>
      </c>
      <c r="BF1554" s="19">
        <f t="shared" si="120"/>
        <v>0.9641312114322832</v>
      </c>
      <c r="BG1554" s="19">
        <f t="shared" si="121"/>
        <v>0.96699577784995128</v>
      </c>
    </row>
    <row r="1555" spans="1:59">
      <c r="A1555" s="24">
        <v>1554</v>
      </c>
      <c r="B1555" s="31">
        <v>2013115</v>
      </c>
      <c r="C1555" s="32" t="s">
        <v>1553</v>
      </c>
      <c r="D1555" s="21">
        <v>3</v>
      </c>
      <c r="E1555" s="22">
        <v>12</v>
      </c>
      <c r="F1555" s="22">
        <v>16</v>
      </c>
      <c r="G1555" s="22">
        <v>17</v>
      </c>
      <c r="H1555" s="22">
        <v>18</v>
      </c>
      <c r="I1555" s="22">
        <v>27</v>
      </c>
      <c r="J1555" s="23">
        <v>8</v>
      </c>
      <c r="Q1555" s="33"/>
      <c r="R1555" s="33"/>
      <c r="S1555" s="33"/>
      <c r="T1555" s="33"/>
      <c r="U1555" s="33"/>
      <c r="V1555" s="33"/>
      <c r="X1555" s="34"/>
      <c r="Y1555" s="33"/>
      <c r="Z1555" s="33"/>
      <c r="AA1555" s="33"/>
      <c r="AB1555" s="33"/>
      <c r="AC1555" s="35"/>
      <c r="AD1555" s="33"/>
      <c r="AE1555" s="33"/>
      <c r="AF1555" s="33"/>
      <c r="AG1555" s="33"/>
      <c r="AH1555" s="33"/>
      <c r="AI1555" s="33"/>
      <c r="AJ1555" s="36"/>
      <c r="AK1555" s="10">
        <v>3</v>
      </c>
      <c r="AL1555" s="11">
        <v>9</v>
      </c>
      <c r="AM1555" s="11">
        <v>13</v>
      </c>
      <c r="AN1555" s="11">
        <v>15</v>
      </c>
      <c r="AO1555" s="11">
        <v>23</v>
      </c>
      <c r="AP1555" s="11">
        <v>13</v>
      </c>
      <c r="AQ1555" s="11">
        <v>21</v>
      </c>
      <c r="AR1555" s="11">
        <v>33</v>
      </c>
      <c r="AS1555" s="11">
        <v>27</v>
      </c>
      <c r="AT1555" s="11">
        <v>21</v>
      </c>
      <c r="AU1555" s="11">
        <v>28</v>
      </c>
      <c r="AV1555" s="11">
        <v>37</v>
      </c>
      <c r="AW1555" s="12">
        <v>33</v>
      </c>
      <c r="AX1555" s="13">
        <v>29</v>
      </c>
      <c r="AY1555" s="13">
        <v>42</v>
      </c>
      <c r="AZ1555" s="13">
        <v>57</v>
      </c>
      <c r="BA1555" s="13">
        <v>74</v>
      </c>
      <c r="BB1555" s="14">
        <v>73</v>
      </c>
      <c r="BC1555" s="19">
        <f t="shared" si="119"/>
        <v>42</v>
      </c>
      <c r="BD1555" s="55">
        <f t="shared" si="122"/>
        <v>0.85936992530042222</v>
      </c>
      <c r="BE1555" s="19">
        <f t="shared" si="123"/>
        <v>1.0251055537512179</v>
      </c>
      <c r="BF1555" s="19">
        <f t="shared" si="120"/>
        <v>0.96331276388437803</v>
      </c>
      <c r="BG1555" s="19">
        <f t="shared" si="121"/>
        <v>0.96740500162390386</v>
      </c>
    </row>
    <row r="1556" spans="1:59">
      <c r="A1556" s="24">
        <v>1555</v>
      </c>
      <c r="B1556" s="31">
        <v>2013116</v>
      </c>
      <c r="C1556" s="32" t="s">
        <v>1554</v>
      </c>
      <c r="D1556" s="21">
        <v>12</v>
      </c>
      <c r="E1556" s="22">
        <v>15</v>
      </c>
      <c r="F1556" s="22">
        <v>21</v>
      </c>
      <c r="G1556" s="22">
        <v>26</v>
      </c>
      <c r="H1556" s="22">
        <v>32</v>
      </c>
      <c r="I1556" s="22">
        <v>33</v>
      </c>
      <c r="J1556" s="23">
        <v>7</v>
      </c>
      <c r="Q1556" s="33"/>
      <c r="R1556" s="33"/>
      <c r="S1556" s="33"/>
      <c r="T1556" s="33"/>
      <c r="U1556" s="33"/>
      <c r="V1556" s="33"/>
      <c r="X1556" s="34"/>
      <c r="Y1556" s="33"/>
      <c r="Z1556" s="33"/>
      <c r="AA1556" s="33"/>
      <c r="AB1556" s="33"/>
      <c r="AC1556" s="35"/>
      <c r="AD1556" s="33"/>
      <c r="AE1556" s="33"/>
      <c r="AF1556" s="33"/>
      <c r="AG1556" s="33"/>
      <c r="AH1556" s="33"/>
      <c r="AI1556" s="33"/>
      <c r="AJ1556" s="36"/>
      <c r="AK1556" s="10">
        <v>4</v>
      </c>
      <c r="AL1556" s="11">
        <v>7</v>
      </c>
      <c r="AM1556" s="11">
        <v>9</v>
      </c>
      <c r="AN1556" s="11">
        <v>13</v>
      </c>
      <c r="AO1556" s="11">
        <v>20</v>
      </c>
      <c r="AP1556" s="11">
        <v>19</v>
      </c>
      <c r="AQ1556" s="11">
        <v>31</v>
      </c>
      <c r="AR1556" s="11">
        <v>19</v>
      </c>
      <c r="AS1556" s="11">
        <v>29</v>
      </c>
      <c r="AT1556" s="11">
        <v>31</v>
      </c>
      <c r="AU1556" s="11">
        <v>35</v>
      </c>
      <c r="AV1556" s="11">
        <v>41</v>
      </c>
      <c r="AW1556" s="12">
        <v>34</v>
      </c>
      <c r="AX1556" s="13">
        <v>43</v>
      </c>
      <c r="AY1556" s="13">
        <v>71</v>
      </c>
      <c r="AZ1556" s="13">
        <v>67</v>
      </c>
      <c r="BA1556" s="13">
        <v>63</v>
      </c>
      <c r="BB1556" s="14">
        <v>59</v>
      </c>
      <c r="BC1556" s="19">
        <f t="shared" si="119"/>
        <v>71</v>
      </c>
      <c r="BD1556" s="55">
        <f t="shared" si="122"/>
        <v>1.0025982461838259</v>
      </c>
      <c r="BE1556" s="19">
        <f t="shared" si="123"/>
        <v>1.0312439103605067</v>
      </c>
      <c r="BF1556" s="19">
        <f t="shared" si="120"/>
        <v>0.97395258200714518</v>
      </c>
      <c r="BG1556" s="19">
        <f t="shared" si="121"/>
        <v>0.98090938616433898</v>
      </c>
    </row>
    <row r="1557" spans="1:59">
      <c r="A1557" s="24">
        <v>1556</v>
      </c>
      <c r="B1557" s="31">
        <v>2013117</v>
      </c>
      <c r="C1557" s="32" t="s">
        <v>1555</v>
      </c>
      <c r="D1557" s="21">
        <v>9</v>
      </c>
      <c r="E1557" s="22">
        <v>12</v>
      </c>
      <c r="F1557" s="22">
        <v>13</v>
      </c>
      <c r="G1557" s="22">
        <v>24</v>
      </c>
      <c r="H1557" s="22">
        <v>27</v>
      </c>
      <c r="I1557" s="22">
        <v>33</v>
      </c>
      <c r="J1557" s="23">
        <v>16</v>
      </c>
      <c r="Q1557" s="33"/>
      <c r="R1557" s="33"/>
      <c r="S1557" s="33"/>
      <c r="T1557" s="33"/>
      <c r="U1557" s="33"/>
      <c r="V1557" s="33"/>
      <c r="X1557" s="34"/>
      <c r="Y1557" s="33"/>
      <c r="Z1557" s="33"/>
      <c r="AA1557" s="33"/>
      <c r="AB1557" s="33"/>
      <c r="AC1557" s="35"/>
      <c r="AD1557" s="33"/>
      <c r="AE1557" s="33"/>
      <c r="AF1557" s="33"/>
      <c r="AG1557" s="33"/>
      <c r="AH1557" s="33"/>
      <c r="AI1557" s="33"/>
      <c r="AJ1557" s="36"/>
      <c r="AK1557" s="10">
        <v>1</v>
      </c>
      <c r="AL1557" s="11">
        <v>6</v>
      </c>
      <c r="AM1557" s="11">
        <v>18</v>
      </c>
      <c r="AN1557" s="11">
        <v>10</v>
      </c>
      <c r="AO1557" s="11">
        <v>27</v>
      </c>
      <c r="AP1557" s="11">
        <v>14</v>
      </c>
      <c r="AQ1557" s="11">
        <v>19</v>
      </c>
      <c r="AR1557" s="11">
        <v>28</v>
      </c>
      <c r="AS1557" s="11">
        <v>19</v>
      </c>
      <c r="AT1557" s="11">
        <v>22</v>
      </c>
      <c r="AU1557" s="11">
        <v>40</v>
      </c>
      <c r="AV1557" s="11">
        <v>62</v>
      </c>
      <c r="AW1557" s="12">
        <v>58</v>
      </c>
      <c r="AX1557" s="13">
        <v>54</v>
      </c>
      <c r="AY1557" s="13">
        <v>67</v>
      </c>
      <c r="AZ1557" s="13">
        <v>64</v>
      </c>
      <c r="BA1557" s="13">
        <v>61</v>
      </c>
      <c r="BB1557" s="14">
        <v>58</v>
      </c>
      <c r="BC1557" s="19">
        <f t="shared" si="119"/>
        <v>67</v>
      </c>
      <c r="BD1557" s="55">
        <f t="shared" si="122"/>
        <v>1.0680740500162391</v>
      </c>
      <c r="BE1557" s="19">
        <f t="shared" si="123"/>
        <v>1.0619356934069504</v>
      </c>
      <c r="BF1557" s="19">
        <f t="shared" si="120"/>
        <v>0.97968171484248134</v>
      </c>
      <c r="BG1557" s="19">
        <f t="shared" si="121"/>
        <v>0.98909386164339075</v>
      </c>
    </row>
    <row r="1558" spans="1:59">
      <c r="A1558" s="24">
        <v>1557</v>
      </c>
      <c r="B1558" s="31">
        <v>2013118</v>
      </c>
      <c r="C1558" s="32" t="s">
        <v>1556</v>
      </c>
      <c r="D1558" s="21">
        <v>2</v>
      </c>
      <c r="E1558" s="22">
        <v>3</v>
      </c>
      <c r="F1558" s="22">
        <v>17</v>
      </c>
      <c r="G1558" s="22">
        <v>22</v>
      </c>
      <c r="H1558" s="22">
        <v>32</v>
      </c>
      <c r="I1558" s="22">
        <v>33</v>
      </c>
      <c r="J1558" s="23">
        <v>16</v>
      </c>
      <c r="Q1558" s="33"/>
      <c r="R1558" s="33"/>
      <c r="S1558" s="33"/>
      <c r="T1558" s="33"/>
      <c r="U1558" s="33"/>
      <c r="V1558" s="33"/>
      <c r="X1558" s="34"/>
      <c r="Y1558" s="33"/>
      <c r="Z1558" s="33"/>
      <c r="AA1558" s="33"/>
      <c r="AB1558" s="33"/>
      <c r="AC1558" s="35"/>
      <c r="AD1558" s="33"/>
      <c r="AE1558" s="33"/>
      <c r="AF1558" s="33"/>
      <c r="AG1558" s="33"/>
      <c r="AH1558" s="33"/>
      <c r="AI1558" s="33"/>
      <c r="AJ1558" s="36"/>
      <c r="AK1558" s="10">
        <v>7</v>
      </c>
      <c r="AL1558" s="11">
        <v>9</v>
      </c>
      <c r="AM1558" s="11">
        <v>14</v>
      </c>
      <c r="AN1558" s="11">
        <v>19</v>
      </c>
      <c r="AO1558" s="11">
        <v>18</v>
      </c>
      <c r="AP1558" s="11">
        <v>13</v>
      </c>
      <c r="AQ1558" s="11">
        <v>28</v>
      </c>
      <c r="AR1558" s="11">
        <v>19</v>
      </c>
      <c r="AS1558" s="11">
        <v>21</v>
      </c>
      <c r="AT1558" s="11">
        <v>37</v>
      </c>
      <c r="AU1558" s="11">
        <v>31</v>
      </c>
      <c r="AV1558" s="11">
        <v>25</v>
      </c>
      <c r="AW1558" s="12">
        <v>19</v>
      </c>
      <c r="AX1558" s="13">
        <v>13</v>
      </c>
      <c r="AY1558" s="13">
        <v>41</v>
      </c>
      <c r="AZ1558" s="13">
        <v>55</v>
      </c>
      <c r="BA1558" s="13">
        <v>52</v>
      </c>
      <c r="BB1558" s="14">
        <v>49</v>
      </c>
      <c r="BC1558" s="19">
        <f t="shared" ref="BC1558:BC1621" si="124">IF($B1558="","",MOD($D1558,$BC$1)+MOD($E1558,$BC$1)+MOD($F1558,$BC$1)+MOD($G1558,$BC$1)+MOD($H1558,$BC$1)+MOD($I1558,$BC$1))</f>
        <v>41</v>
      </c>
      <c r="BD1558" s="55">
        <f t="shared" si="122"/>
        <v>1.0517050990581358</v>
      </c>
      <c r="BE1558" s="19">
        <f t="shared" si="123"/>
        <v>1.0128288405326404</v>
      </c>
      <c r="BF1558" s="19">
        <f t="shared" si="120"/>
        <v>0.97558947710295552</v>
      </c>
      <c r="BG1558" s="19">
        <f t="shared" si="121"/>
        <v>0.98827541409548547</v>
      </c>
    </row>
    <row r="1559" spans="1:59">
      <c r="A1559" s="24">
        <v>1558</v>
      </c>
      <c r="B1559" s="31">
        <v>2013119</v>
      </c>
      <c r="C1559" s="32" t="s">
        <v>1557</v>
      </c>
      <c r="D1559" s="21">
        <v>5</v>
      </c>
      <c r="E1559" s="22">
        <v>15</v>
      </c>
      <c r="F1559" s="22">
        <v>20</v>
      </c>
      <c r="G1559" s="22">
        <v>22</v>
      </c>
      <c r="H1559" s="22">
        <v>26</v>
      </c>
      <c r="I1559" s="22">
        <v>32</v>
      </c>
      <c r="J1559" s="23">
        <v>9</v>
      </c>
      <c r="Q1559" s="33"/>
      <c r="R1559" s="33"/>
      <c r="S1559" s="33"/>
      <c r="T1559" s="33"/>
      <c r="U1559" s="33"/>
      <c r="V1559" s="33"/>
      <c r="X1559" s="34"/>
      <c r="Y1559" s="33"/>
      <c r="Z1559" s="33"/>
      <c r="AA1559" s="33"/>
      <c r="AB1559" s="33"/>
      <c r="AC1559" s="35"/>
      <c r="AD1559" s="33"/>
      <c r="AE1559" s="33"/>
      <c r="AF1559" s="33"/>
      <c r="AG1559" s="33"/>
      <c r="AH1559" s="33"/>
      <c r="AI1559" s="33"/>
      <c r="AJ1559" s="36"/>
      <c r="AK1559" s="10">
        <v>9</v>
      </c>
      <c r="AL1559" s="11">
        <v>8</v>
      </c>
      <c r="AM1559" s="11">
        <v>5</v>
      </c>
      <c r="AN1559" s="11">
        <v>18</v>
      </c>
      <c r="AO1559" s="11">
        <v>22</v>
      </c>
      <c r="AP1559" s="11">
        <v>24</v>
      </c>
      <c r="AQ1559" s="11">
        <v>30</v>
      </c>
      <c r="AR1559" s="11">
        <v>20</v>
      </c>
      <c r="AS1559" s="11">
        <v>32</v>
      </c>
      <c r="AT1559" s="11">
        <v>36</v>
      </c>
      <c r="AU1559" s="11">
        <v>29</v>
      </c>
      <c r="AV1559" s="11">
        <v>36</v>
      </c>
      <c r="AW1559" s="12">
        <v>30</v>
      </c>
      <c r="AX1559" s="13">
        <v>40</v>
      </c>
      <c r="AY1559" s="13">
        <v>52</v>
      </c>
      <c r="AZ1559" s="13">
        <v>48</v>
      </c>
      <c r="BA1559" s="13">
        <v>44</v>
      </c>
      <c r="BB1559" s="14">
        <v>40</v>
      </c>
      <c r="BC1559" s="19">
        <f t="shared" si="124"/>
        <v>52</v>
      </c>
      <c r="BD1559" s="55">
        <f t="shared" si="122"/>
        <v>1.1171809028905488</v>
      </c>
      <c r="BE1559" s="19">
        <f t="shared" si="123"/>
        <v>0.99850600844430004</v>
      </c>
      <c r="BF1559" s="19">
        <f t="shared" si="120"/>
        <v>0.99441377070477432</v>
      </c>
      <c r="BG1559" s="19">
        <f t="shared" si="121"/>
        <v>0.987866190321533</v>
      </c>
    </row>
    <row r="1560" spans="1:59">
      <c r="A1560" s="24">
        <v>1559</v>
      </c>
      <c r="B1560" s="31">
        <v>2013120</v>
      </c>
      <c r="C1560" s="32" t="s">
        <v>1558</v>
      </c>
      <c r="D1560" s="21">
        <v>5</v>
      </c>
      <c r="E1560" s="22">
        <v>6</v>
      </c>
      <c r="F1560" s="22">
        <v>13</v>
      </c>
      <c r="G1560" s="22">
        <v>18</v>
      </c>
      <c r="H1560" s="22">
        <v>23</v>
      </c>
      <c r="I1560" s="22">
        <v>31</v>
      </c>
      <c r="J1560" s="23">
        <v>11</v>
      </c>
      <c r="Q1560" s="33"/>
      <c r="R1560" s="33"/>
      <c r="S1560" s="33"/>
      <c r="T1560" s="33"/>
      <c r="U1560" s="33"/>
      <c r="V1560" s="33"/>
      <c r="X1560" s="34"/>
      <c r="Y1560" s="33"/>
      <c r="Z1560" s="33"/>
      <c r="AA1560" s="33"/>
      <c r="AB1560" s="33"/>
      <c r="AC1560" s="35"/>
      <c r="AD1560" s="33"/>
      <c r="AE1560" s="33"/>
      <c r="AF1560" s="33"/>
      <c r="AG1560" s="33"/>
      <c r="AH1560" s="33"/>
      <c r="AI1560" s="33"/>
      <c r="AJ1560" s="36"/>
      <c r="AK1560" s="10">
        <v>6</v>
      </c>
      <c r="AL1560" s="11">
        <v>12</v>
      </c>
      <c r="AM1560" s="11">
        <v>11</v>
      </c>
      <c r="AN1560" s="11">
        <v>12</v>
      </c>
      <c r="AO1560" s="11">
        <v>26</v>
      </c>
      <c r="AP1560" s="11">
        <v>32</v>
      </c>
      <c r="AQ1560" s="11">
        <v>24</v>
      </c>
      <c r="AR1560" s="11">
        <v>26</v>
      </c>
      <c r="AS1560" s="11">
        <v>30</v>
      </c>
      <c r="AT1560" s="11">
        <v>36</v>
      </c>
      <c r="AU1560" s="11">
        <v>31</v>
      </c>
      <c r="AV1560" s="11">
        <v>40</v>
      </c>
      <c r="AW1560" s="12">
        <v>36</v>
      </c>
      <c r="AX1560" s="13">
        <v>48</v>
      </c>
      <c r="AY1560" s="13">
        <v>45</v>
      </c>
      <c r="AZ1560" s="13">
        <v>42</v>
      </c>
      <c r="BA1560" s="13">
        <v>58</v>
      </c>
      <c r="BB1560" s="14">
        <v>56</v>
      </c>
      <c r="BC1560" s="19">
        <f t="shared" si="124"/>
        <v>45</v>
      </c>
      <c r="BD1560" s="55">
        <f t="shared" si="122"/>
        <v>1.1294576161091263</v>
      </c>
      <c r="BE1560" s="19">
        <f t="shared" si="123"/>
        <v>0.99441377070477432</v>
      </c>
      <c r="BF1560" s="19">
        <f t="shared" si="120"/>
        <v>0.99277687560896399</v>
      </c>
      <c r="BG1560" s="19">
        <f t="shared" si="121"/>
        <v>0.98663851899967514</v>
      </c>
    </row>
    <row r="1561" spans="1:59">
      <c r="A1561" s="24">
        <v>1560</v>
      </c>
      <c r="B1561" s="31">
        <v>2013121</v>
      </c>
      <c r="C1561" s="32" t="s">
        <v>1559</v>
      </c>
      <c r="D1561" s="21">
        <v>4</v>
      </c>
      <c r="E1561" s="22">
        <v>5</v>
      </c>
      <c r="F1561" s="22">
        <v>6</v>
      </c>
      <c r="G1561" s="22">
        <v>7</v>
      </c>
      <c r="H1561" s="22">
        <v>25</v>
      </c>
      <c r="I1561" s="22">
        <v>27</v>
      </c>
      <c r="J1561" s="23">
        <v>7</v>
      </c>
      <c r="Q1561" s="33"/>
      <c r="R1561" s="33"/>
      <c r="S1561" s="33"/>
      <c r="T1561" s="33"/>
      <c r="U1561" s="33"/>
      <c r="V1561" s="33"/>
      <c r="X1561" s="34"/>
      <c r="Y1561" s="33"/>
      <c r="Z1561" s="33"/>
      <c r="AA1561" s="33"/>
      <c r="AB1561" s="33"/>
      <c r="AC1561" s="35"/>
      <c r="AD1561" s="33"/>
      <c r="AE1561" s="33"/>
      <c r="AF1561" s="33"/>
      <c r="AG1561" s="33"/>
      <c r="AH1561" s="33"/>
      <c r="AI1561" s="33"/>
      <c r="AJ1561" s="36"/>
      <c r="AK1561" s="10">
        <v>5</v>
      </c>
      <c r="AL1561" s="11">
        <v>10</v>
      </c>
      <c r="AM1561" s="11">
        <v>9</v>
      </c>
      <c r="AN1561" s="11">
        <v>14</v>
      </c>
      <c r="AO1561" s="11">
        <v>25</v>
      </c>
      <c r="AP1561" s="11">
        <v>26</v>
      </c>
      <c r="AQ1561" s="11">
        <v>29</v>
      </c>
      <c r="AR1561" s="11">
        <v>34</v>
      </c>
      <c r="AS1561" s="11">
        <v>30</v>
      </c>
      <c r="AT1561" s="11">
        <v>26</v>
      </c>
      <c r="AU1561" s="11">
        <v>35</v>
      </c>
      <c r="AV1561" s="11">
        <v>46</v>
      </c>
      <c r="AW1561" s="12">
        <v>44</v>
      </c>
      <c r="AX1561" s="13">
        <v>42</v>
      </c>
      <c r="AY1561" s="13">
        <v>40</v>
      </c>
      <c r="AZ1561" s="13">
        <v>38</v>
      </c>
      <c r="BA1561" s="13">
        <v>36</v>
      </c>
      <c r="BB1561" s="14">
        <v>34</v>
      </c>
      <c r="BC1561" s="19">
        <f t="shared" si="124"/>
        <v>40</v>
      </c>
      <c r="BD1561" s="55">
        <f t="shared" si="122"/>
        <v>1.0025982461838259</v>
      </c>
      <c r="BE1561" s="19">
        <f t="shared" si="123"/>
        <v>1.0025982461838259</v>
      </c>
      <c r="BF1561" s="19">
        <f t="shared" si="120"/>
        <v>0.98950308541734322</v>
      </c>
      <c r="BG1561" s="19">
        <f t="shared" si="121"/>
        <v>0.98377395258200706</v>
      </c>
    </row>
    <row r="1562" spans="1:59">
      <c r="A1562" s="24">
        <v>1561</v>
      </c>
      <c r="B1562" s="31">
        <v>2013122</v>
      </c>
      <c r="C1562" s="32" t="s">
        <v>1560</v>
      </c>
      <c r="D1562" s="21">
        <v>7</v>
      </c>
      <c r="E1562" s="22">
        <v>10</v>
      </c>
      <c r="F1562" s="22">
        <v>13</v>
      </c>
      <c r="G1562" s="22">
        <v>15</v>
      </c>
      <c r="H1562" s="22">
        <v>26</v>
      </c>
      <c r="I1562" s="22">
        <v>27</v>
      </c>
      <c r="J1562" s="23">
        <v>11</v>
      </c>
      <c r="Q1562" s="33"/>
      <c r="R1562" s="33"/>
      <c r="S1562" s="33"/>
      <c r="T1562" s="33"/>
      <c r="U1562" s="33"/>
      <c r="V1562" s="33"/>
      <c r="X1562" s="34"/>
      <c r="Y1562" s="33"/>
      <c r="Z1562" s="33"/>
      <c r="AA1562" s="33"/>
      <c r="AB1562" s="33"/>
      <c r="AC1562" s="35"/>
      <c r="AD1562" s="33"/>
      <c r="AE1562" s="33"/>
      <c r="AF1562" s="33"/>
      <c r="AG1562" s="33"/>
      <c r="AH1562" s="33"/>
      <c r="AI1562" s="33"/>
      <c r="AJ1562" s="36"/>
      <c r="AK1562" s="10">
        <v>5</v>
      </c>
      <c r="AL1562" s="11">
        <v>14</v>
      </c>
      <c r="AM1562" s="11">
        <v>8</v>
      </c>
      <c r="AN1562" s="11">
        <v>14</v>
      </c>
      <c r="AO1562" s="11">
        <v>21</v>
      </c>
      <c r="AP1562" s="11">
        <v>26</v>
      </c>
      <c r="AQ1562" s="11">
        <v>26</v>
      </c>
      <c r="AR1562" s="11">
        <v>28</v>
      </c>
      <c r="AS1562" s="11">
        <v>32</v>
      </c>
      <c r="AT1562" s="11">
        <v>26</v>
      </c>
      <c r="AU1562" s="11">
        <v>20</v>
      </c>
      <c r="AV1562" s="11">
        <v>56</v>
      </c>
      <c r="AW1562" s="12">
        <v>53</v>
      </c>
      <c r="AX1562" s="13">
        <v>66</v>
      </c>
      <c r="AY1562" s="13">
        <v>64</v>
      </c>
      <c r="AZ1562" s="13">
        <v>62</v>
      </c>
      <c r="BA1562" s="13">
        <v>60</v>
      </c>
      <c r="BB1562" s="14">
        <v>58</v>
      </c>
      <c r="BC1562" s="19">
        <f t="shared" si="124"/>
        <v>64</v>
      </c>
      <c r="BD1562" s="55">
        <f t="shared" si="122"/>
        <v>0.99032153296524839</v>
      </c>
      <c r="BE1562" s="19">
        <f t="shared" si="123"/>
        <v>1.0291977914907438</v>
      </c>
      <c r="BF1562" s="19">
        <f t="shared" si="120"/>
        <v>1.0107827216628775</v>
      </c>
      <c r="BG1562" s="19">
        <f t="shared" si="121"/>
        <v>0.98827541409548547</v>
      </c>
    </row>
    <row r="1563" spans="1:59">
      <c r="A1563" s="24">
        <v>1562</v>
      </c>
      <c r="B1563" s="31">
        <v>2013123</v>
      </c>
      <c r="C1563" s="32" t="s">
        <v>1561</v>
      </c>
      <c r="D1563" s="21">
        <v>1</v>
      </c>
      <c r="E1563" s="22">
        <v>2</v>
      </c>
      <c r="F1563" s="22">
        <v>6</v>
      </c>
      <c r="G1563" s="22">
        <v>11</v>
      </c>
      <c r="H1563" s="22">
        <v>17</v>
      </c>
      <c r="I1563" s="22">
        <v>25</v>
      </c>
      <c r="J1563" s="23">
        <v>2</v>
      </c>
      <c r="Q1563" s="33"/>
      <c r="R1563" s="33"/>
      <c r="S1563" s="33"/>
      <c r="T1563" s="33"/>
      <c r="U1563" s="33"/>
      <c r="V1563" s="33"/>
      <c r="X1563" s="34"/>
      <c r="Y1563" s="33"/>
      <c r="Z1563" s="33"/>
      <c r="AA1563" s="33"/>
      <c r="AB1563" s="33"/>
      <c r="AC1563" s="35"/>
      <c r="AD1563" s="33"/>
      <c r="AE1563" s="33"/>
      <c r="AF1563" s="33"/>
      <c r="AG1563" s="33"/>
      <c r="AH1563" s="33"/>
      <c r="AI1563" s="33"/>
      <c r="AJ1563" s="36"/>
      <c r="AK1563" s="10">
        <v>8</v>
      </c>
      <c r="AL1563" s="11">
        <v>10</v>
      </c>
      <c r="AM1563" s="11">
        <v>7</v>
      </c>
      <c r="AN1563" s="11">
        <v>14</v>
      </c>
      <c r="AO1563" s="11">
        <v>20</v>
      </c>
      <c r="AP1563" s="11">
        <v>14</v>
      </c>
      <c r="AQ1563" s="11">
        <v>26</v>
      </c>
      <c r="AR1563" s="11">
        <v>22</v>
      </c>
      <c r="AS1563" s="11">
        <v>18</v>
      </c>
      <c r="AT1563" s="11">
        <v>26</v>
      </c>
      <c r="AU1563" s="11">
        <v>36</v>
      </c>
      <c r="AV1563" s="11">
        <v>34</v>
      </c>
      <c r="AW1563" s="12">
        <v>32</v>
      </c>
      <c r="AX1563" s="13">
        <v>30</v>
      </c>
      <c r="AY1563" s="13">
        <v>28</v>
      </c>
      <c r="AZ1563" s="13">
        <v>44</v>
      </c>
      <c r="BA1563" s="13">
        <v>43</v>
      </c>
      <c r="BB1563" s="14">
        <v>42</v>
      </c>
      <c r="BC1563" s="19">
        <f t="shared" si="124"/>
        <v>28</v>
      </c>
      <c r="BD1563" s="55">
        <f t="shared" si="122"/>
        <v>0.93712244235141273</v>
      </c>
      <c r="BE1563" s="19">
        <f t="shared" si="123"/>
        <v>0.99441377070477432</v>
      </c>
      <c r="BF1563" s="19">
        <f t="shared" ref="BF1563:BF1626" si="125">IF($B1563="","",SUM($BC1539:$BC1563)/25/$BM$3)</f>
        <v>1.003416693731731</v>
      </c>
      <c r="BG1563" s="19">
        <f t="shared" si="121"/>
        <v>0.98418317635595975</v>
      </c>
    </row>
    <row r="1564" spans="1:59">
      <c r="A1564" s="24">
        <v>1563</v>
      </c>
      <c r="B1564" s="31">
        <v>2013124</v>
      </c>
      <c r="C1564" s="32" t="s">
        <v>1562</v>
      </c>
      <c r="D1564" s="21">
        <v>3</v>
      </c>
      <c r="E1564" s="22">
        <v>9</v>
      </c>
      <c r="F1564" s="22">
        <v>15</v>
      </c>
      <c r="G1564" s="22">
        <v>23</v>
      </c>
      <c r="H1564" s="22">
        <v>25</v>
      </c>
      <c r="I1564" s="22">
        <v>30</v>
      </c>
      <c r="J1564" s="23">
        <v>7</v>
      </c>
      <c r="Q1564" s="33"/>
      <c r="R1564" s="33"/>
      <c r="S1564" s="33"/>
      <c r="T1564" s="33"/>
      <c r="U1564" s="33"/>
      <c r="V1564" s="33"/>
      <c r="X1564" s="34"/>
      <c r="Y1564" s="33"/>
      <c r="Z1564" s="33"/>
      <c r="AA1564" s="33"/>
      <c r="AB1564" s="33"/>
      <c r="AC1564" s="35"/>
      <c r="AD1564" s="33"/>
      <c r="AE1564" s="33"/>
      <c r="AF1564" s="33"/>
      <c r="AG1564" s="33"/>
      <c r="AH1564" s="33"/>
      <c r="AI1564" s="33"/>
      <c r="AJ1564" s="36"/>
      <c r="AK1564" s="10">
        <v>3</v>
      </c>
      <c r="AL1564" s="11">
        <v>13</v>
      </c>
      <c r="AM1564" s="11">
        <v>10</v>
      </c>
      <c r="AN1564" s="11">
        <v>15</v>
      </c>
      <c r="AO1564" s="11">
        <v>14</v>
      </c>
      <c r="AP1564" s="11">
        <v>25</v>
      </c>
      <c r="AQ1564" s="11">
        <v>24</v>
      </c>
      <c r="AR1564" s="11">
        <v>25</v>
      </c>
      <c r="AS1564" s="11">
        <v>28</v>
      </c>
      <c r="AT1564" s="11">
        <v>33</v>
      </c>
      <c r="AU1564" s="11">
        <v>40</v>
      </c>
      <c r="AV1564" s="11">
        <v>35</v>
      </c>
      <c r="AW1564" s="12">
        <v>30</v>
      </c>
      <c r="AX1564" s="13">
        <v>57</v>
      </c>
      <c r="AY1564" s="13">
        <v>54</v>
      </c>
      <c r="AZ1564" s="13">
        <v>51</v>
      </c>
      <c r="BA1564" s="13">
        <v>48</v>
      </c>
      <c r="BB1564" s="14">
        <v>45</v>
      </c>
      <c r="BC1564" s="19">
        <f t="shared" si="124"/>
        <v>54</v>
      </c>
      <c r="BD1564" s="55">
        <f t="shared" si="122"/>
        <v>0.9453069178304645</v>
      </c>
      <c r="BE1564" s="19">
        <f t="shared" si="123"/>
        <v>1.0312439103605067</v>
      </c>
      <c r="BF1564" s="19">
        <f t="shared" si="125"/>
        <v>1.0099642741149724</v>
      </c>
      <c r="BG1564" s="19">
        <f t="shared" si="121"/>
        <v>0.98663851899967514</v>
      </c>
    </row>
    <row r="1565" spans="1:59">
      <c r="A1565" s="24">
        <v>1564</v>
      </c>
      <c r="B1565" s="31">
        <v>2013125</v>
      </c>
      <c r="C1565" s="32" t="s">
        <v>1563</v>
      </c>
      <c r="D1565" s="21">
        <v>4</v>
      </c>
      <c r="E1565" s="22">
        <v>6</v>
      </c>
      <c r="F1565" s="22">
        <v>8</v>
      </c>
      <c r="G1565" s="22">
        <v>18</v>
      </c>
      <c r="H1565" s="22">
        <v>25</v>
      </c>
      <c r="I1565" s="22">
        <v>28</v>
      </c>
      <c r="J1565" s="23">
        <v>16</v>
      </c>
      <c r="Q1565" s="33"/>
      <c r="R1565" s="33"/>
      <c r="S1565" s="33"/>
      <c r="T1565" s="33"/>
      <c r="U1565" s="33"/>
      <c r="V1565" s="33"/>
      <c r="X1565" s="34"/>
      <c r="Y1565" s="33"/>
      <c r="Z1565" s="33"/>
      <c r="AA1565" s="33"/>
      <c r="AB1565" s="33"/>
      <c r="AC1565" s="35"/>
      <c r="AD1565" s="33"/>
      <c r="AE1565" s="33"/>
      <c r="AF1565" s="33"/>
      <c r="AG1565" s="33"/>
      <c r="AH1565" s="33"/>
      <c r="AI1565" s="33"/>
      <c r="AJ1565" s="36"/>
      <c r="AK1565" s="10">
        <v>5</v>
      </c>
      <c r="AL1565" s="11">
        <v>5</v>
      </c>
      <c r="AM1565" s="11">
        <v>14</v>
      </c>
      <c r="AN1565" s="11">
        <v>11</v>
      </c>
      <c r="AO1565" s="11">
        <v>19</v>
      </c>
      <c r="AP1565" s="11">
        <v>17</v>
      </c>
      <c r="AQ1565" s="11">
        <v>26</v>
      </c>
      <c r="AR1565" s="11">
        <v>39</v>
      </c>
      <c r="AS1565" s="11">
        <v>34</v>
      </c>
      <c r="AT1565" s="11">
        <v>29</v>
      </c>
      <c r="AU1565" s="11">
        <v>37</v>
      </c>
      <c r="AV1565" s="11">
        <v>33</v>
      </c>
      <c r="AW1565" s="12">
        <v>44</v>
      </c>
      <c r="AX1565" s="13">
        <v>41</v>
      </c>
      <c r="AY1565" s="13">
        <v>38</v>
      </c>
      <c r="AZ1565" s="13">
        <v>35</v>
      </c>
      <c r="BA1565" s="13">
        <v>51</v>
      </c>
      <c r="BB1565" s="14">
        <v>49</v>
      </c>
      <c r="BC1565" s="19">
        <f t="shared" si="124"/>
        <v>38</v>
      </c>
      <c r="BD1565" s="55">
        <f t="shared" si="122"/>
        <v>0.91666125365378359</v>
      </c>
      <c r="BE1565" s="19">
        <f t="shared" si="123"/>
        <v>1.023059434881455</v>
      </c>
      <c r="BF1565" s="19">
        <f t="shared" si="125"/>
        <v>0.99523221825267949</v>
      </c>
      <c r="BG1565" s="19">
        <f t="shared" si="121"/>
        <v>0.97927249106852876</v>
      </c>
    </row>
    <row r="1566" spans="1:59">
      <c r="A1566" s="24">
        <v>1565</v>
      </c>
      <c r="B1566" s="31">
        <v>2013126</v>
      </c>
      <c r="C1566" s="32" t="s">
        <v>1564</v>
      </c>
      <c r="D1566" s="21">
        <v>4</v>
      </c>
      <c r="E1566" s="22">
        <v>10</v>
      </c>
      <c r="F1566" s="22">
        <v>19</v>
      </c>
      <c r="G1566" s="22">
        <v>27</v>
      </c>
      <c r="H1566" s="22">
        <v>31</v>
      </c>
      <c r="I1566" s="22">
        <v>33</v>
      </c>
      <c r="J1566" s="23">
        <v>16</v>
      </c>
      <c r="Q1566" s="33"/>
      <c r="R1566" s="33"/>
      <c r="S1566" s="33"/>
      <c r="T1566" s="33"/>
      <c r="U1566" s="33"/>
      <c r="V1566" s="33"/>
      <c r="X1566" s="34"/>
      <c r="Y1566" s="33"/>
      <c r="Z1566" s="33"/>
      <c r="AA1566" s="33"/>
      <c r="AB1566" s="33"/>
      <c r="AC1566" s="35"/>
      <c r="AD1566" s="33"/>
      <c r="AE1566" s="33"/>
      <c r="AF1566" s="33"/>
      <c r="AG1566" s="33"/>
      <c r="AH1566" s="33"/>
      <c r="AI1566" s="33"/>
      <c r="AJ1566" s="36"/>
      <c r="AK1566" s="10">
        <v>4</v>
      </c>
      <c r="AL1566" s="11">
        <v>12</v>
      </c>
      <c r="AM1566" s="11">
        <v>14</v>
      </c>
      <c r="AN1566" s="11">
        <v>16</v>
      </c>
      <c r="AO1566" s="11">
        <v>26</v>
      </c>
      <c r="AP1566" s="11">
        <v>20</v>
      </c>
      <c r="AQ1566" s="11">
        <v>16</v>
      </c>
      <c r="AR1566" s="11">
        <v>24</v>
      </c>
      <c r="AS1566" s="11">
        <v>36</v>
      </c>
      <c r="AT1566" s="11">
        <v>40</v>
      </c>
      <c r="AU1566" s="11">
        <v>33</v>
      </c>
      <c r="AV1566" s="11">
        <v>40</v>
      </c>
      <c r="AW1566" s="12">
        <v>34</v>
      </c>
      <c r="AX1566" s="13">
        <v>44</v>
      </c>
      <c r="AY1566" s="13">
        <v>56</v>
      </c>
      <c r="AZ1566" s="13">
        <v>52</v>
      </c>
      <c r="BA1566" s="13">
        <v>48</v>
      </c>
      <c r="BB1566" s="14">
        <v>64</v>
      </c>
      <c r="BC1566" s="19">
        <f t="shared" si="124"/>
        <v>56</v>
      </c>
      <c r="BD1566" s="55">
        <f t="shared" si="122"/>
        <v>0.98213705748619684</v>
      </c>
      <c r="BE1566" s="19">
        <f t="shared" si="123"/>
        <v>0.99236765183501141</v>
      </c>
      <c r="BF1566" s="19">
        <f t="shared" si="125"/>
        <v>0.99850600844430004</v>
      </c>
      <c r="BG1566" s="19">
        <f t="shared" si="121"/>
        <v>0.97722637219876574</v>
      </c>
    </row>
    <row r="1567" spans="1:59">
      <c r="A1567" s="24">
        <v>1566</v>
      </c>
      <c r="B1567" s="31">
        <v>2013127</v>
      </c>
      <c r="C1567" s="32" t="s">
        <v>1565</v>
      </c>
      <c r="D1567" s="21">
        <v>2</v>
      </c>
      <c r="E1567" s="22">
        <v>3</v>
      </c>
      <c r="F1567" s="22">
        <v>13</v>
      </c>
      <c r="G1567" s="22">
        <v>20</v>
      </c>
      <c r="H1567" s="22">
        <v>22</v>
      </c>
      <c r="I1567" s="22">
        <v>33</v>
      </c>
      <c r="J1567" s="23">
        <v>14</v>
      </c>
      <c r="Q1567" s="33"/>
      <c r="R1567" s="33"/>
      <c r="S1567" s="33"/>
      <c r="T1567" s="33"/>
      <c r="U1567" s="33"/>
      <c r="V1567" s="33"/>
      <c r="X1567" s="34"/>
      <c r="Y1567" s="33"/>
      <c r="Z1567" s="33"/>
      <c r="AA1567" s="33"/>
      <c r="AB1567" s="33"/>
      <c r="AC1567" s="35"/>
      <c r="AD1567" s="33"/>
      <c r="AE1567" s="33"/>
      <c r="AF1567" s="33"/>
      <c r="AG1567" s="33"/>
      <c r="AH1567" s="33"/>
      <c r="AI1567" s="33"/>
      <c r="AJ1567" s="36"/>
      <c r="AK1567" s="10">
        <v>6</v>
      </c>
      <c r="AL1567" s="11">
        <v>9</v>
      </c>
      <c r="AM1567" s="11">
        <v>13</v>
      </c>
      <c r="AN1567" s="11">
        <v>15</v>
      </c>
      <c r="AO1567" s="11">
        <v>23</v>
      </c>
      <c r="AP1567" s="11">
        <v>21</v>
      </c>
      <c r="AQ1567" s="11">
        <v>21</v>
      </c>
      <c r="AR1567" s="11">
        <v>13</v>
      </c>
      <c r="AS1567" s="11">
        <v>16</v>
      </c>
      <c r="AT1567" s="11">
        <v>33</v>
      </c>
      <c r="AU1567" s="11">
        <v>28</v>
      </c>
      <c r="AV1567" s="11">
        <v>37</v>
      </c>
      <c r="AW1567" s="12">
        <v>33</v>
      </c>
      <c r="AX1567" s="13">
        <v>29</v>
      </c>
      <c r="AY1567" s="13">
        <v>42</v>
      </c>
      <c r="AZ1567" s="13">
        <v>39</v>
      </c>
      <c r="BA1567" s="13">
        <v>36</v>
      </c>
      <c r="BB1567" s="14">
        <v>33</v>
      </c>
      <c r="BC1567" s="19">
        <f t="shared" si="124"/>
        <v>42</v>
      </c>
      <c r="BD1567" s="55">
        <f t="shared" si="122"/>
        <v>0.89210782721662885</v>
      </c>
      <c r="BE1567" s="19">
        <f t="shared" si="123"/>
        <v>0.94121468009093856</v>
      </c>
      <c r="BF1567" s="19">
        <f t="shared" si="125"/>
        <v>0.99932445599220532</v>
      </c>
      <c r="BG1567" s="19">
        <f t="shared" si="121"/>
        <v>0.9710880155894771</v>
      </c>
    </row>
    <row r="1568" spans="1:59">
      <c r="A1568" s="24">
        <v>1567</v>
      </c>
      <c r="B1568" s="31">
        <v>2013128</v>
      </c>
      <c r="C1568" s="32" t="s">
        <v>1566</v>
      </c>
      <c r="D1568" s="21">
        <v>7</v>
      </c>
      <c r="E1568" s="22">
        <v>13</v>
      </c>
      <c r="F1568" s="22">
        <v>17</v>
      </c>
      <c r="G1568" s="22">
        <v>19</v>
      </c>
      <c r="H1568" s="22">
        <v>25</v>
      </c>
      <c r="I1568" s="22">
        <v>31</v>
      </c>
      <c r="J1568" s="23">
        <v>8</v>
      </c>
      <c r="Q1568" s="33"/>
      <c r="R1568" s="33"/>
      <c r="S1568" s="33"/>
      <c r="T1568" s="33"/>
      <c r="U1568" s="33"/>
      <c r="V1568" s="33"/>
      <c r="X1568" s="34"/>
      <c r="Y1568" s="33"/>
      <c r="Z1568" s="33"/>
      <c r="AA1568" s="33"/>
      <c r="AB1568" s="33"/>
      <c r="AC1568" s="35"/>
      <c r="AD1568" s="33"/>
      <c r="AE1568" s="33"/>
      <c r="AF1568" s="33"/>
      <c r="AG1568" s="33"/>
      <c r="AH1568" s="33"/>
      <c r="AI1568" s="33"/>
      <c r="AJ1568" s="36"/>
      <c r="AK1568" s="10">
        <v>7</v>
      </c>
      <c r="AL1568" s="11">
        <v>12</v>
      </c>
      <c r="AM1568" s="11">
        <v>12</v>
      </c>
      <c r="AN1568" s="11">
        <v>10</v>
      </c>
      <c r="AO1568" s="11">
        <v>21</v>
      </c>
      <c r="AP1568" s="11">
        <v>24</v>
      </c>
      <c r="AQ1568" s="11">
        <v>31</v>
      </c>
      <c r="AR1568" s="11">
        <v>32</v>
      </c>
      <c r="AS1568" s="11">
        <v>35</v>
      </c>
      <c r="AT1568" s="11">
        <v>28</v>
      </c>
      <c r="AU1568" s="11">
        <v>34</v>
      </c>
      <c r="AV1568" s="11">
        <v>42</v>
      </c>
      <c r="AW1568" s="12">
        <v>37</v>
      </c>
      <c r="AX1568" s="13">
        <v>48</v>
      </c>
      <c r="AY1568" s="13">
        <v>44</v>
      </c>
      <c r="AZ1568" s="13">
        <v>58</v>
      </c>
      <c r="BA1568" s="13">
        <v>55</v>
      </c>
      <c r="BB1568" s="14">
        <v>72</v>
      </c>
      <c r="BC1568" s="19">
        <f t="shared" si="124"/>
        <v>44</v>
      </c>
      <c r="BD1568" s="55">
        <f t="shared" si="122"/>
        <v>0.95758363104904187</v>
      </c>
      <c r="BE1568" s="19">
        <f t="shared" si="123"/>
        <v>0.9473530367002273</v>
      </c>
      <c r="BF1568" s="19">
        <f t="shared" si="125"/>
        <v>1.0091458265670672</v>
      </c>
      <c r="BG1568" s="19">
        <f t="shared" si="121"/>
        <v>0.97763559597271843</v>
      </c>
    </row>
    <row r="1569" spans="1:59">
      <c r="A1569" s="24">
        <v>1568</v>
      </c>
      <c r="B1569" s="31">
        <v>2013129</v>
      </c>
      <c r="C1569" s="32" t="s">
        <v>1567</v>
      </c>
      <c r="D1569" s="21">
        <v>5</v>
      </c>
      <c r="E1569" s="22">
        <v>6</v>
      </c>
      <c r="F1569" s="22">
        <v>10</v>
      </c>
      <c r="G1569" s="22">
        <v>14</v>
      </c>
      <c r="H1569" s="22">
        <v>27</v>
      </c>
      <c r="I1569" s="22">
        <v>31</v>
      </c>
      <c r="J1569" s="23">
        <v>14</v>
      </c>
      <c r="Q1569" s="33"/>
      <c r="R1569" s="33"/>
      <c r="S1569" s="33"/>
      <c r="T1569" s="33"/>
      <c r="U1569" s="33"/>
      <c r="V1569" s="33"/>
      <c r="X1569" s="34"/>
      <c r="Y1569" s="33"/>
      <c r="Z1569" s="33"/>
      <c r="AA1569" s="33"/>
      <c r="AB1569" s="33"/>
      <c r="AC1569" s="35"/>
      <c r="AD1569" s="33"/>
      <c r="AE1569" s="33"/>
      <c r="AF1569" s="33"/>
      <c r="AG1569" s="33"/>
      <c r="AH1569" s="33"/>
      <c r="AI1569" s="33"/>
      <c r="AJ1569" s="36"/>
      <c r="AK1569" s="10">
        <v>6</v>
      </c>
      <c r="AL1569" s="11">
        <v>13</v>
      </c>
      <c r="AM1569" s="11">
        <v>8</v>
      </c>
      <c r="AN1569" s="11">
        <v>15</v>
      </c>
      <c r="AO1569" s="11">
        <v>23</v>
      </c>
      <c r="AP1569" s="11">
        <v>29</v>
      </c>
      <c r="AQ1569" s="11">
        <v>21</v>
      </c>
      <c r="AR1569" s="11">
        <v>23</v>
      </c>
      <c r="AS1569" s="11">
        <v>38</v>
      </c>
      <c r="AT1569" s="11">
        <v>33</v>
      </c>
      <c r="AU1569" s="11">
        <v>28</v>
      </c>
      <c r="AV1569" s="11">
        <v>37</v>
      </c>
      <c r="AW1569" s="12">
        <v>48</v>
      </c>
      <c r="AX1569" s="13">
        <v>61</v>
      </c>
      <c r="AY1569" s="13">
        <v>59</v>
      </c>
      <c r="AZ1569" s="13">
        <v>57</v>
      </c>
      <c r="BA1569" s="13">
        <v>55</v>
      </c>
      <c r="BB1569" s="14">
        <v>53</v>
      </c>
      <c r="BC1569" s="19">
        <f t="shared" si="124"/>
        <v>59</v>
      </c>
      <c r="BD1569" s="55">
        <f t="shared" si="122"/>
        <v>0.9780448197466709</v>
      </c>
      <c r="BE1569" s="19">
        <f t="shared" si="123"/>
        <v>0.9616758687885677</v>
      </c>
      <c r="BF1569" s="19">
        <f t="shared" si="125"/>
        <v>1.0304254628126015</v>
      </c>
      <c r="BG1569" s="19">
        <f t="shared" si="121"/>
        <v>0.98704774277362783</v>
      </c>
    </row>
    <row r="1570" spans="1:59">
      <c r="A1570" s="24">
        <v>1569</v>
      </c>
      <c r="B1570" s="31">
        <v>2013130</v>
      </c>
      <c r="C1570" s="32" t="s">
        <v>1568</v>
      </c>
      <c r="D1570" s="21">
        <v>1</v>
      </c>
      <c r="E1570" s="22">
        <v>3</v>
      </c>
      <c r="F1570" s="22">
        <v>15</v>
      </c>
      <c r="G1570" s="22">
        <v>16</v>
      </c>
      <c r="H1570" s="22">
        <v>31</v>
      </c>
      <c r="I1570" s="22">
        <v>33</v>
      </c>
      <c r="J1570" s="23">
        <v>8</v>
      </c>
      <c r="Q1570" s="33"/>
      <c r="R1570" s="33"/>
      <c r="S1570" s="33"/>
      <c r="T1570" s="33"/>
      <c r="U1570" s="33"/>
      <c r="V1570" s="33"/>
      <c r="X1570" s="34"/>
      <c r="Y1570" s="33"/>
      <c r="Z1570" s="33"/>
      <c r="AA1570" s="33"/>
      <c r="AB1570" s="33"/>
      <c r="AC1570" s="35"/>
      <c r="AD1570" s="33"/>
      <c r="AE1570" s="33"/>
      <c r="AF1570" s="33"/>
      <c r="AG1570" s="33"/>
      <c r="AH1570" s="33"/>
      <c r="AI1570" s="33"/>
      <c r="AJ1570" s="36"/>
      <c r="AK1570" s="10">
        <v>3</v>
      </c>
      <c r="AL1570" s="11">
        <v>11</v>
      </c>
      <c r="AM1570" s="11">
        <v>9</v>
      </c>
      <c r="AN1570" s="11">
        <v>15</v>
      </c>
      <c r="AO1570" s="11">
        <v>15</v>
      </c>
      <c r="AP1570" s="11">
        <v>19</v>
      </c>
      <c r="AQ1570" s="11">
        <v>27</v>
      </c>
      <c r="AR1570" s="11">
        <v>19</v>
      </c>
      <c r="AS1570" s="11">
        <v>22</v>
      </c>
      <c r="AT1570" s="11">
        <v>27</v>
      </c>
      <c r="AU1570" s="11">
        <v>21</v>
      </c>
      <c r="AV1570" s="11">
        <v>15</v>
      </c>
      <c r="AW1570" s="12">
        <v>9</v>
      </c>
      <c r="AX1570" s="13">
        <v>35</v>
      </c>
      <c r="AY1570" s="13">
        <v>65</v>
      </c>
      <c r="AZ1570" s="13">
        <v>63</v>
      </c>
      <c r="BA1570" s="13">
        <v>61</v>
      </c>
      <c r="BB1570" s="14">
        <v>59</v>
      </c>
      <c r="BC1570" s="19">
        <f t="shared" si="124"/>
        <v>65</v>
      </c>
      <c r="BD1570" s="55">
        <f t="shared" si="122"/>
        <v>1.0885352387138683</v>
      </c>
      <c r="BE1570" s="19">
        <f t="shared" si="123"/>
        <v>1.0025982461838259</v>
      </c>
      <c r="BF1570" s="19">
        <f t="shared" si="125"/>
        <v>1.0369730431958428</v>
      </c>
      <c r="BG1570" s="19">
        <f t="shared" si="121"/>
        <v>0.98704774277362783</v>
      </c>
    </row>
    <row r="1571" spans="1:59">
      <c r="A1571" s="24">
        <v>1570</v>
      </c>
      <c r="B1571" s="31">
        <v>2013131</v>
      </c>
      <c r="C1571" s="32" t="s">
        <v>1569</v>
      </c>
      <c r="D1571" s="21">
        <v>4</v>
      </c>
      <c r="E1571" s="22">
        <v>6</v>
      </c>
      <c r="F1571" s="22">
        <v>12</v>
      </c>
      <c r="G1571" s="22">
        <v>17</v>
      </c>
      <c r="H1571" s="22">
        <v>19</v>
      </c>
      <c r="I1571" s="22">
        <v>26</v>
      </c>
      <c r="J1571" s="23">
        <v>9</v>
      </c>
      <c r="Q1571" s="33"/>
      <c r="R1571" s="33"/>
      <c r="S1571" s="33"/>
      <c r="T1571" s="33"/>
      <c r="U1571" s="33"/>
      <c r="V1571" s="33"/>
      <c r="X1571" s="34"/>
      <c r="Y1571" s="33"/>
      <c r="Z1571" s="33"/>
      <c r="AA1571" s="33"/>
      <c r="AB1571" s="33"/>
      <c r="AC1571" s="35"/>
      <c r="AD1571" s="33"/>
      <c r="AE1571" s="33"/>
      <c r="AF1571" s="33"/>
      <c r="AG1571" s="33"/>
      <c r="AH1571" s="33"/>
      <c r="AI1571" s="33"/>
      <c r="AJ1571" s="36"/>
      <c r="AK1571" s="10">
        <v>6</v>
      </c>
      <c r="AL1571" s="11">
        <v>8</v>
      </c>
      <c r="AM1571" s="11">
        <v>14</v>
      </c>
      <c r="AN1571" s="11">
        <v>12</v>
      </c>
      <c r="AO1571" s="11">
        <v>28</v>
      </c>
      <c r="AP1571" s="11">
        <v>20</v>
      </c>
      <c r="AQ1571" s="11">
        <v>30</v>
      </c>
      <c r="AR1571" s="11">
        <v>34</v>
      </c>
      <c r="AS1571" s="11">
        <v>29</v>
      </c>
      <c r="AT1571" s="11">
        <v>24</v>
      </c>
      <c r="AU1571" s="11">
        <v>32</v>
      </c>
      <c r="AV1571" s="11">
        <v>42</v>
      </c>
      <c r="AW1571" s="12">
        <v>39</v>
      </c>
      <c r="AX1571" s="13">
        <v>36</v>
      </c>
      <c r="AY1571" s="13">
        <v>33</v>
      </c>
      <c r="AZ1571" s="13">
        <v>48</v>
      </c>
      <c r="BA1571" s="13">
        <v>46</v>
      </c>
      <c r="BB1571" s="14">
        <v>64</v>
      </c>
      <c r="BC1571" s="19">
        <f t="shared" si="124"/>
        <v>33</v>
      </c>
      <c r="BD1571" s="55">
        <f t="shared" si="122"/>
        <v>0.99441377070477432</v>
      </c>
      <c r="BE1571" s="19">
        <f t="shared" si="123"/>
        <v>0.98827541409548547</v>
      </c>
      <c r="BF1571" s="19">
        <f t="shared" si="125"/>
        <v>1.008327379019162</v>
      </c>
      <c r="BG1571" s="19">
        <f t="shared" si="121"/>
        <v>0.98172783371224415</v>
      </c>
    </row>
    <row r="1572" spans="1:59">
      <c r="A1572" s="24">
        <v>1571</v>
      </c>
      <c r="B1572" s="31">
        <v>2013132</v>
      </c>
      <c r="C1572" s="32" t="s">
        <v>1570</v>
      </c>
      <c r="D1572" s="21">
        <v>20</v>
      </c>
      <c r="E1572" s="22">
        <v>21</v>
      </c>
      <c r="F1572" s="22">
        <v>22</v>
      </c>
      <c r="G1572" s="22">
        <v>23</v>
      </c>
      <c r="H1572" s="22">
        <v>25</v>
      </c>
      <c r="I1572" s="22">
        <v>27</v>
      </c>
      <c r="J1572" s="23">
        <v>12</v>
      </c>
      <c r="Q1572" s="33"/>
      <c r="R1572" s="33"/>
      <c r="S1572" s="33"/>
      <c r="T1572" s="33"/>
      <c r="U1572" s="33"/>
      <c r="V1572" s="33"/>
      <c r="X1572" s="34"/>
      <c r="Y1572" s="33"/>
      <c r="Z1572" s="33"/>
      <c r="AA1572" s="33"/>
      <c r="AB1572" s="33"/>
      <c r="AC1572" s="35"/>
      <c r="AD1572" s="33"/>
      <c r="AE1572" s="33"/>
      <c r="AF1572" s="33"/>
      <c r="AG1572" s="33"/>
      <c r="AH1572" s="33"/>
      <c r="AI1572" s="33"/>
      <c r="AJ1572" s="36"/>
      <c r="AK1572" s="10">
        <v>6</v>
      </c>
      <c r="AL1572" s="11">
        <v>10</v>
      </c>
      <c r="AM1572" s="11">
        <v>8</v>
      </c>
      <c r="AN1572" s="11">
        <v>18</v>
      </c>
      <c r="AO1572" s="11">
        <v>19</v>
      </c>
      <c r="AP1572" s="11">
        <v>26</v>
      </c>
      <c r="AQ1572" s="11">
        <v>21</v>
      </c>
      <c r="AR1572" s="11">
        <v>18</v>
      </c>
      <c r="AS1572" s="11">
        <v>28</v>
      </c>
      <c r="AT1572" s="11">
        <v>42</v>
      </c>
      <c r="AU1572" s="11">
        <v>47</v>
      </c>
      <c r="AV1572" s="11">
        <v>54</v>
      </c>
      <c r="AW1572" s="12">
        <v>48</v>
      </c>
      <c r="AX1572" s="13">
        <v>42</v>
      </c>
      <c r="AY1572" s="13">
        <v>36</v>
      </c>
      <c r="AZ1572" s="13">
        <v>30</v>
      </c>
      <c r="BA1572" s="13">
        <v>24</v>
      </c>
      <c r="BB1572" s="14">
        <v>18</v>
      </c>
      <c r="BC1572" s="19">
        <f t="shared" si="124"/>
        <v>36</v>
      </c>
      <c r="BD1572" s="55">
        <f t="shared" si="122"/>
        <v>0.96986034426761936</v>
      </c>
      <c r="BE1572" s="19">
        <f t="shared" si="123"/>
        <v>0.9309840857421241</v>
      </c>
      <c r="BF1572" s="19">
        <f t="shared" si="125"/>
        <v>0.99523221825267949</v>
      </c>
      <c r="BG1572" s="19">
        <f t="shared" si="121"/>
        <v>0.97518025332900282</v>
      </c>
    </row>
    <row r="1573" spans="1:59">
      <c r="A1573" s="24">
        <v>1572</v>
      </c>
      <c r="B1573" s="31">
        <v>2013133</v>
      </c>
      <c r="C1573" s="32" t="s">
        <v>1571</v>
      </c>
      <c r="D1573" s="21">
        <v>4</v>
      </c>
      <c r="E1573" s="22">
        <v>7</v>
      </c>
      <c r="F1573" s="22">
        <v>12</v>
      </c>
      <c r="G1573" s="22">
        <v>19</v>
      </c>
      <c r="H1573" s="22">
        <v>22</v>
      </c>
      <c r="I1573" s="22">
        <v>25</v>
      </c>
      <c r="J1573" s="23">
        <v>1</v>
      </c>
      <c r="Q1573" s="33"/>
      <c r="R1573" s="33"/>
      <c r="S1573" s="33"/>
      <c r="T1573" s="33"/>
      <c r="U1573" s="33"/>
      <c r="V1573" s="33"/>
      <c r="X1573" s="34"/>
      <c r="Y1573" s="33"/>
      <c r="Z1573" s="33"/>
      <c r="AA1573" s="33"/>
      <c r="AB1573" s="33"/>
      <c r="AC1573" s="35"/>
      <c r="AD1573" s="33"/>
      <c r="AE1573" s="33"/>
      <c r="AF1573" s="33"/>
      <c r="AG1573" s="33"/>
      <c r="AH1573" s="33"/>
      <c r="AI1573" s="33"/>
      <c r="AJ1573" s="36"/>
      <c r="AK1573" s="10">
        <v>5</v>
      </c>
      <c r="AL1573" s="11">
        <v>9</v>
      </c>
      <c r="AM1573" s="11">
        <v>14</v>
      </c>
      <c r="AN1573" s="11">
        <v>11</v>
      </c>
      <c r="AO1573" s="11">
        <v>19</v>
      </c>
      <c r="AP1573" s="11">
        <v>25</v>
      </c>
      <c r="AQ1573" s="11">
        <v>26</v>
      </c>
      <c r="AR1573" s="11">
        <v>29</v>
      </c>
      <c r="AS1573" s="11">
        <v>23</v>
      </c>
      <c r="AT1573" s="11">
        <v>29</v>
      </c>
      <c r="AU1573" s="11">
        <v>50</v>
      </c>
      <c r="AV1573" s="11">
        <v>47</v>
      </c>
      <c r="AW1573" s="12">
        <v>44</v>
      </c>
      <c r="AX1573" s="13">
        <v>41</v>
      </c>
      <c r="AY1573" s="13">
        <v>38</v>
      </c>
      <c r="AZ1573" s="13">
        <v>35</v>
      </c>
      <c r="BA1573" s="13">
        <v>32</v>
      </c>
      <c r="BB1573" s="14">
        <v>49</v>
      </c>
      <c r="BC1573" s="19">
        <f t="shared" si="124"/>
        <v>38</v>
      </c>
      <c r="BD1573" s="55">
        <f t="shared" si="122"/>
        <v>0.9453069178304645</v>
      </c>
      <c r="BE1573" s="19">
        <f t="shared" si="123"/>
        <v>0.95144527443975313</v>
      </c>
      <c r="BF1573" s="19">
        <f t="shared" si="125"/>
        <v>0.97313413445924002</v>
      </c>
      <c r="BG1573" s="19">
        <f t="shared" si="121"/>
        <v>0.97231568691133485</v>
      </c>
    </row>
    <row r="1574" spans="1:59">
      <c r="A1574" s="24">
        <v>1573</v>
      </c>
      <c r="B1574" s="31">
        <v>2013134</v>
      </c>
      <c r="C1574" s="32" t="s">
        <v>1572</v>
      </c>
      <c r="D1574" s="21">
        <v>1</v>
      </c>
      <c r="E1574" s="22">
        <v>17</v>
      </c>
      <c r="F1574" s="22">
        <v>18</v>
      </c>
      <c r="G1574" s="22">
        <v>19</v>
      </c>
      <c r="H1574" s="22">
        <v>25</v>
      </c>
      <c r="I1574" s="22">
        <v>29</v>
      </c>
      <c r="J1574" s="23">
        <v>10</v>
      </c>
      <c r="Q1574" s="33"/>
      <c r="R1574" s="33"/>
      <c r="S1574" s="33"/>
      <c r="T1574" s="33"/>
      <c r="U1574" s="33"/>
      <c r="V1574" s="33"/>
      <c r="X1574" s="34"/>
      <c r="Y1574" s="33"/>
      <c r="Z1574" s="33"/>
      <c r="AA1574" s="33"/>
      <c r="AB1574" s="33"/>
      <c r="AC1574" s="35"/>
      <c r="AD1574" s="33"/>
      <c r="AE1574" s="33"/>
      <c r="AF1574" s="33"/>
      <c r="AG1574" s="33"/>
      <c r="AH1574" s="33"/>
      <c r="AI1574" s="33"/>
      <c r="AJ1574" s="36"/>
      <c r="AK1574" s="10">
        <v>7</v>
      </c>
      <c r="AL1574" s="11">
        <v>9</v>
      </c>
      <c r="AM1574" s="11">
        <v>14</v>
      </c>
      <c r="AN1574" s="11">
        <v>13</v>
      </c>
      <c r="AO1574" s="11">
        <v>18</v>
      </c>
      <c r="AP1574" s="11">
        <v>13</v>
      </c>
      <c r="AQ1574" s="11">
        <v>19</v>
      </c>
      <c r="AR1574" s="11">
        <v>39</v>
      </c>
      <c r="AS1574" s="11">
        <v>32</v>
      </c>
      <c r="AT1574" s="11">
        <v>25</v>
      </c>
      <c r="AU1574" s="11">
        <v>31</v>
      </c>
      <c r="AV1574" s="11">
        <v>25</v>
      </c>
      <c r="AW1574" s="12">
        <v>34</v>
      </c>
      <c r="AX1574" s="13">
        <v>29</v>
      </c>
      <c r="AY1574" s="13">
        <v>24</v>
      </c>
      <c r="AZ1574" s="13">
        <v>37</v>
      </c>
      <c r="BA1574" s="13">
        <v>52</v>
      </c>
      <c r="BB1574" s="14">
        <v>69</v>
      </c>
      <c r="BC1574" s="19">
        <f t="shared" si="124"/>
        <v>24</v>
      </c>
      <c r="BD1574" s="55">
        <f t="shared" si="122"/>
        <v>0.80207859694706074</v>
      </c>
      <c r="BE1574" s="19">
        <f t="shared" si="123"/>
        <v>0.89006170834686582</v>
      </c>
      <c r="BF1574" s="19">
        <f t="shared" si="125"/>
        <v>0.94448847028255922</v>
      </c>
      <c r="BG1574" s="19">
        <f t="shared" si="121"/>
        <v>0.96617733030204611</v>
      </c>
    </row>
    <row r="1575" spans="1:59">
      <c r="A1575" s="24">
        <v>1574</v>
      </c>
      <c r="B1575" s="31">
        <v>2013135</v>
      </c>
      <c r="C1575" s="32" t="s">
        <v>1573</v>
      </c>
      <c r="D1575" s="21">
        <v>9</v>
      </c>
      <c r="E1575" s="22">
        <v>23</v>
      </c>
      <c r="F1575" s="22">
        <v>24</v>
      </c>
      <c r="G1575" s="22">
        <v>25</v>
      </c>
      <c r="H1575" s="22">
        <v>29</v>
      </c>
      <c r="I1575" s="22">
        <v>31</v>
      </c>
      <c r="J1575" s="23">
        <v>12</v>
      </c>
      <c r="Q1575" s="33"/>
      <c r="R1575" s="33"/>
      <c r="S1575" s="33"/>
      <c r="T1575" s="33"/>
      <c r="U1575" s="33"/>
      <c r="V1575" s="33"/>
      <c r="X1575" s="34"/>
      <c r="Y1575" s="33"/>
      <c r="Z1575" s="33"/>
      <c r="AA1575" s="33"/>
      <c r="AB1575" s="33"/>
      <c r="AC1575" s="35"/>
      <c r="AD1575" s="33"/>
      <c r="AE1575" s="33"/>
      <c r="AF1575" s="33"/>
      <c r="AG1575" s="33"/>
      <c r="AH1575" s="33"/>
      <c r="AI1575" s="33"/>
      <c r="AJ1575" s="36"/>
      <c r="AK1575" s="10">
        <v>6</v>
      </c>
      <c r="AL1575" s="11">
        <v>9</v>
      </c>
      <c r="AM1575" s="11">
        <v>16</v>
      </c>
      <c r="AN1575" s="11">
        <v>15</v>
      </c>
      <c r="AO1575" s="11">
        <v>15</v>
      </c>
      <c r="AP1575" s="11">
        <v>21</v>
      </c>
      <c r="AQ1575" s="11">
        <v>24</v>
      </c>
      <c r="AR1575" s="11">
        <v>31</v>
      </c>
      <c r="AS1575" s="11">
        <v>31</v>
      </c>
      <c r="AT1575" s="11">
        <v>33</v>
      </c>
      <c r="AU1575" s="11">
        <v>50</v>
      </c>
      <c r="AV1575" s="11">
        <v>43</v>
      </c>
      <c r="AW1575" s="12">
        <v>51</v>
      </c>
      <c r="AX1575" s="13">
        <v>61</v>
      </c>
      <c r="AY1575" s="13">
        <v>56</v>
      </c>
      <c r="AZ1575" s="13">
        <v>51</v>
      </c>
      <c r="BA1575" s="13">
        <v>46</v>
      </c>
      <c r="BB1575" s="14">
        <v>41</v>
      </c>
      <c r="BC1575" s="19">
        <f t="shared" si="124"/>
        <v>56</v>
      </c>
      <c r="BD1575" s="55">
        <f t="shared" si="122"/>
        <v>0.76524845729132829</v>
      </c>
      <c r="BE1575" s="19">
        <f t="shared" si="123"/>
        <v>0.92689184800259816</v>
      </c>
      <c r="BF1575" s="19">
        <f t="shared" si="125"/>
        <v>0.95185449821370582</v>
      </c>
      <c r="BG1575" s="19">
        <f t="shared" si="121"/>
        <v>0.9616758687885677</v>
      </c>
    </row>
    <row r="1576" spans="1:59">
      <c r="A1576" s="24">
        <v>1575</v>
      </c>
      <c r="B1576" s="31">
        <v>2013136</v>
      </c>
      <c r="C1576" s="32" t="s">
        <v>1574</v>
      </c>
      <c r="D1576" s="21">
        <v>4</v>
      </c>
      <c r="E1576" s="22">
        <v>6</v>
      </c>
      <c r="F1576" s="22">
        <v>14</v>
      </c>
      <c r="G1576" s="22">
        <v>16</v>
      </c>
      <c r="H1576" s="22">
        <v>18</v>
      </c>
      <c r="I1576" s="22">
        <v>26</v>
      </c>
      <c r="J1576" s="23">
        <v>6</v>
      </c>
      <c r="Q1576" s="33"/>
      <c r="R1576" s="33"/>
      <c r="S1576" s="33"/>
      <c r="T1576" s="33"/>
      <c r="U1576" s="33"/>
      <c r="V1576" s="33"/>
      <c r="X1576" s="34"/>
      <c r="Y1576" s="33"/>
      <c r="Z1576" s="33"/>
      <c r="AA1576" s="33"/>
      <c r="AB1576" s="33"/>
      <c r="AC1576" s="35"/>
      <c r="AD1576" s="33"/>
      <c r="AE1576" s="33"/>
      <c r="AF1576" s="33"/>
      <c r="AG1576" s="33"/>
      <c r="AH1576" s="33"/>
      <c r="AI1576" s="33"/>
      <c r="AJ1576" s="36"/>
      <c r="AK1576" s="10">
        <v>6</v>
      </c>
      <c r="AL1576" s="11">
        <v>8</v>
      </c>
      <c r="AM1576" s="11">
        <v>14</v>
      </c>
      <c r="AN1576" s="11">
        <v>12</v>
      </c>
      <c r="AO1576" s="11">
        <v>21</v>
      </c>
      <c r="AP1576" s="11">
        <v>20</v>
      </c>
      <c r="AQ1576" s="11">
        <v>30</v>
      </c>
      <c r="AR1576" s="11">
        <v>34</v>
      </c>
      <c r="AS1576" s="11">
        <v>29</v>
      </c>
      <c r="AT1576" s="11">
        <v>24</v>
      </c>
      <c r="AU1576" s="11">
        <v>19</v>
      </c>
      <c r="AV1576" s="11">
        <v>28</v>
      </c>
      <c r="AW1576" s="12">
        <v>39</v>
      </c>
      <c r="AX1576" s="13">
        <v>36</v>
      </c>
      <c r="AY1576" s="13">
        <v>50</v>
      </c>
      <c r="AZ1576" s="13">
        <v>48</v>
      </c>
      <c r="BA1576" s="13">
        <v>65</v>
      </c>
      <c r="BB1576" s="14">
        <v>64</v>
      </c>
      <c r="BC1576" s="19">
        <f t="shared" si="124"/>
        <v>50</v>
      </c>
      <c r="BD1576" s="55">
        <f t="shared" si="122"/>
        <v>0.83481649886326725</v>
      </c>
      <c r="BE1576" s="19">
        <f t="shared" si="123"/>
        <v>0.91461513478402079</v>
      </c>
      <c r="BF1576" s="19">
        <f t="shared" si="125"/>
        <v>0.96331276388437803</v>
      </c>
      <c r="BG1576" s="19">
        <f t="shared" si="121"/>
        <v>0.95962974991880479</v>
      </c>
    </row>
    <row r="1577" spans="1:59">
      <c r="A1577" s="24">
        <v>1576</v>
      </c>
      <c r="B1577" s="31">
        <v>2013137</v>
      </c>
      <c r="C1577" s="32" t="s">
        <v>1575</v>
      </c>
      <c r="D1577" s="21">
        <v>4</v>
      </c>
      <c r="E1577" s="22">
        <v>17</v>
      </c>
      <c r="F1577" s="22">
        <v>19</v>
      </c>
      <c r="G1577" s="22">
        <v>23</v>
      </c>
      <c r="H1577" s="22">
        <v>24</v>
      </c>
      <c r="I1577" s="22">
        <v>27</v>
      </c>
      <c r="J1577" s="23">
        <v>10</v>
      </c>
      <c r="Q1577" s="33"/>
      <c r="R1577" s="33"/>
      <c r="S1577" s="33"/>
      <c r="T1577" s="33"/>
      <c r="U1577" s="33"/>
      <c r="V1577" s="33"/>
      <c r="X1577" s="34"/>
      <c r="Y1577" s="33"/>
      <c r="Z1577" s="33"/>
      <c r="AA1577" s="33"/>
      <c r="AB1577" s="33"/>
      <c r="AC1577" s="35"/>
      <c r="AD1577" s="33"/>
      <c r="AE1577" s="33"/>
      <c r="AF1577" s="33"/>
      <c r="AG1577" s="33"/>
      <c r="AH1577" s="33"/>
      <c r="AI1577" s="33"/>
      <c r="AJ1577" s="36"/>
      <c r="AK1577" s="10">
        <v>6</v>
      </c>
      <c r="AL1577" s="11">
        <v>10</v>
      </c>
      <c r="AM1577" s="11">
        <v>19</v>
      </c>
      <c r="AN1577" s="11">
        <v>18</v>
      </c>
      <c r="AO1577" s="11">
        <v>23</v>
      </c>
      <c r="AP1577" s="11">
        <v>18</v>
      </c>
      <c r="AQ1577" s="11">
        <v>24</v>
      </c>
      <c r="AR1577" s="11">
        <v>34</v>
      </c>
      <c r="AS1577" s="11">
        <v>26</v>
      </c>
      <c r="AT1577" s="11">
        <v>30</v>
      </c>
      <c r="AU1577" s="11">
        <v>36</v>
      </c>
      <c r="AV1577" s="11">
        <v>44</v>
      </c>
      <c r="AW1577" s="12">
        <v>39</v>
      </c>
      <c r="AX1577" s="13">
        <v>34</v>
      </c>
      <c r="AY1577" s="13">
        <v>29</v>
      </c>
      <c r="AZ1577" s="13">
        <v>42</v>
      </c>
      <c r="BA1577" s="13">
        <v>38</v>
      </c>
      <c r="BB1577" s="14">
        <v>54</v>
      </c>
      <c r="BC1577" s="19">
        <f t="shared" si="124"/>
        <v>29</v>
      </c>
      <c r="BD1577" s="55">
        <f t="shared" si="122"/>
        <v>0.80617083468658657</v>
      </c>
      <c r="BE1577" s="19">
        <f t="shared" si="123"/>
        <v>0.88801558947710291</v>
      </c>
      <c r="BF1577" s="19">
        <f t="shared" si="125"/>
        <v>0.9453069178304645</v>
      </c>
      <c r="BG1577" s="19">
        <f t="shared" si="121"/>
        <v>0.95471906463137379</v>
      </c>
    </row>
    <row r="1578" spans="1:59">
      <c r="A1578" s="24">
        <v>1577</v>
      </c>
      <c r="B1578" s="31">
        <v>2013138</v>
      </c>
      <c r="C1578" s="32" t="s">
        <v>1576</v>
      </c>
      <c r="D1578" s="21">
        <v>4</v>
      </c>
      <c r="E1578" s="22">
        <v>15</v>
      </c>
      <c r="F1578" s="22">
        <v>16</v>
      </c>
      <c r="G1578" s="22">
        <v>24</v>
      </c>
      <c r="H1578" s="22">
        <v>27</v>
      </c>
      <c r="I1578" s="22">
        <v>28</v>
      </c>
      <c r="J1578" s="23">
        <v>3</v>
      </c>
      <c r="Q1578" s="33"/>
      <c r="R1578" s="33"/>
      <c r="S1578" s="33"/>
      <c r="T1578" s="33"/>
      <c r="U1578" s="33"/>
      <c r="V1578" s="33"/>
      <c r="X1578" s="34"/>
      <c r="Y1578" s="33"/>
      <c r="Z1578" s="33"/>
      <c r="AA1578" s="33"/>
      <c r="AB1578" s="33"/>
      <c r="AC1578" s="35"/>
      <c r="AD1578" s="33"/>
      <c r="AE1578" s="33"/>
      <c r="AF1578" s="33"/>
      <c r="AG1578" s="33"/>
      <c r="AH1578" s="33"/>
      <c r="AI1578" s="33"/>
      <c r="AJ1578" s="36"/>
      <c r="AK1578" s="10">
        <v>3</v>
      </c>
      <c r="AL1578" s="11">
        <v>6</v>
      </c>
      <c r="AM1578" s="11">
        <v>14</v>
      </c>
      <c r="AN1578" s="11">
        <v>18</v>
      </c>
      <c r="AO1578" s="11">
        <v>16</v>
      </c>
      <c r="AP1578" s="11">
        <v>18</v>
      </c>
      <c r="AQ1578" s="11">
        <v>24</v>
      </c>
      <c r="AR1578" s="11">
        <v>34</v>
      </c>
      <c r="AS1578" s="11">
        <v>26</v>
      </c>
      <c r="AT1578" s="11">
        <v>18</v>
      </c>
      <c r="AU1578" s="11">
        <v>23</v>
      </c>
      <c r="AV1578" s="11">
        <v>30</v>
      </c>
      <c r="AW1578" s="12">
        <v>39</v>
      </c>
      <c r="AX1578" s="13">
        <v>50</v>
      </c>
      <c r="AY1578" s="13">
        <v>63</v>
      </c>
      <c r="AZ1578" s="13">
        <v>60</v>
      </c>
      <c r="BA1578" s="13">
        <v>57</v>
      </c>
      <c r="BB1578" s="14">
        <v>54</v>
      </c>
      <c r="BC1578" s="19">
        <f t="shared" si="124"/>
        <v>63</v>
      </c>
      <c r="BD1578" s="55">
        <f t="shared" si="122"/>
        <v>0.90847677817473205</v>
      </c>
      <c r="BE1578" s="19">
        <f t="shared" si="123"/>
        <v>0.92689184800259816</v>
      </c>
      <c r="BF1578" s="19">
        <f t="shared" si="125"/>
        <v>0.96003897369275737</v>
      </c>
      <c r="BG1578" s="19">
        <f t="shared" si="121"/>
        <v>0.96290354011042545</v>
      </c>
    </row>
    <row r="1579" spans="1:59">
      <c r="A1579" s="24">
        <v>1578</v>
      </c>
      <c r="B1579" s="31">
        <v>2013139</v>
      </c>
      <c r="C1579" s="32" t="s">
        <v>1577</v>
      </c>
      <c r="D1579" s="21">
        <v>7</v>
      </c>
      <c r="E1579" s="22">
        <v>8</v>
      </c>
      <c r="F1579" s="22">
        <v>11</v>
      </c>
      <c r="G1579" s="22">
        <v>13</v>
      </c>
      <c r="H1579" s="22">
        <v>21</v>
      </c>
      <c r="I1579" s="22">
        <v>27</v>
      </c>
      <c r="J1579" s="23">
        <v>8</v>
      </c>
      <c r="Q1579" s="33"/>
      <c r="R1579" s="33"/>
      <c r="S1579" s="33"/>
      <c r="T1579" s="33"/>
      <c r="U1579" s="33"/>
      <c r="V1579" s="33"/>
      <c r="X1579" s="34"/>
      <c r="Y1579" s="33"/>
      <c r="Z1579" s="33"/>
      <c r="AA1579" s="33"/>
      <c r="AB1579" s="33"/>
      <c r="AC1579" s="35"/>
      <c r="AD1579" s="33"/>
      <c r="AE1579" s="33"/>
      <c r="AF1579" s="33"/>
      <c r="AG1579" s="33"/>
      <c r="AH1579" s="33"/>
      <c r="AI1579" s="33"/>
      <c r="AJ1579" s="36"/>
      <c r="AK1579" s="10">
        <v>6</v>
      </c>
      <c r="AL1579" s="11">
        <v>11</v>
      </c>
      <c r="AM1579" s="11">
        <v>12</v>
      </c>
      <c r="AN1579" s="11">
        <v>15</v>
      </c>
      <c r="AO1579" s="11">
        <v>17</v>
      </c>
      <c r="AP1579" s="11">
        <v>23</v>
      </c>
      <c r="AQ1579" s="11">
        <v>24</v>
      </c>
      <c r="AR1579" s="11">
        <v>27</v>
      </c>
      <c r="AS1579" s="11">
        <v>32</v>
      </c>
      <c r="AT1579" s="11">
        <v>39</v>
      </c>
      <c r="AU1579" s="11">
        <v>35</v>
      </c>
      <c r="AV1579" s="11">
        <v>59</v>
      </c>
      <c r="AW1579" s="12">
        <v>57</v>
      </c>
      <c r="AX1579" s="13">
        <v>55</v>
      </c>
      <c r="AY1579" s="13">
        <v>53</v>
      </c>
      <c r="AZ1579" s="13">
        <v>51</v>
      </c>
      <c r="BA1579" s="13">
        <v>49</v>
      </c>
      <c r="BB1579" s="14">
        <v>47</v>
      </c>
      <c r="BC1579" s="19">
        <f t="shared" si="124"/>
        <v>53</v>
      </c>
      <c r="BD1579" s="55">
        <f t="shared" si="122"/>
        <v>1.0271516726209808</v>
      </c>
      <c r="BE1579" s="19">
        <f t="shared" si="123"/>
        <v>0.91461513478402079</v>
      </c>
      <c r="BF1579" s="19">
        <f t="shared" si="125"/>
        <v>0.97395258200714518</v>
      </c>
      <c r="BG1579" s="19">
        <f t="shared" si="121"/>
        <v>0.96904189671971419</v>
      </c>
    </row>
    <row r="1580" spans="1:59">
      <c r="A1580" s="24">
        <v>1579</v>
      </c>
      <c r="B1580" s="31">
        <v>2013140</v>
      </c>
      <c r="C1580" s="32" t="s">
        <v>1578</v>
      </c>
      <c r="D1580" s="21">
        <v>1</v>
      </c>
      <c r="E1580" s="22">
        <v>5</v>
      </c>
      <c r="F1580" s="22">
        <v>12</v>
      </c>
      <c r="G1580" s="22">
        <v>13</v>
      </c>
      <c r="H1580" s="22">
        <v>21</v>
      </c>
      <c r="I1580" s="22">
        <v>22</v>
      </c>
      <c r="J1580" s="23">
        <v>10</v>
      </c>
      <c r="Q1580" s="33"/>
      <c r="R1580" s="33"/>
      <c r="S1580" s="33"/>
      <c r="T1580" s="33"/>
      <c r="U1580" s="33"/>
      <c r="V1580" s="33"/>
      <c r="X1580" s="34"/>
      <c r="Y1580" s="33"/>
      <c r="Z1580" s="33"/>
      <c r="AA1580" s="33"/>
      <c r="AB1580" s="33"/>
      <c r="AC1580" s="35"/>
      <c r="AD1580" s="33"/>
      <c r="AE1580" s="33"/>
      <c r="AF1580" s="33"/>
      <c r="AG1580" s="33"/>
      <c r="AH1580" s="33"/>
      <c r="AI1580" s="33"/>
      <c r="AJ1580" s="36"/>
      <c r="AK1580" s="10">
        <v>5</v>
      </c>
      <c r="AL1580" s="11">
        <v>6</v>
      </c>
      <c r="AM1580" s="11">
        <v>9</v>
      </c>
      <c r="AN1580" s="11">
        <v>14</v>
      </c>
      <c r="AO1580" s="11">
        <v>18</v>
      </c>
      <c r="AP1580" s="11">
        <v>26</v>
      </c>
      <c r="AQ1580" s="11">
        <v>20</v>
      </c>
      <c r="AR1580" s="11">
        <v>14</v>
      </c>
      <c r="AS1580" s="11">
        <v>19</v>
      </c>
      <c r="AT1580" s="11">
        <v>26</v>
      </c>
      <c r="AU1580" s="11">
        <v>35</v>
      </c>
      <c r="AV1580" s="11">
        <v>46</v>
      </c>
      <c r="AW1580" s="12">
        <v>44</v>
      </c>
      <c r="AX1580" s="13">
        <v>42</v>
      </c>
      <c r="AY1580" s="13">
        <v>40</v>
      </c>
      <c r="AZ1580" s="13">
        <v>38</v>
      </c>
      <c r="BA1580" s="13">
        <v>36</v>
      </c>
      <c r="BB1580" s="14">
        <v>34</v>
      </c>
      <c r="BC1580" s="19">
        <f t="shared" si="124"/>
        <v>40</v>
      </c>
      <c r="BD1580" s="55">
        <f t="shared" si="122"/>
        <v>0.9616758687885677</v>
      </c>
      <c r="BE1580" s="19">
        <f t="shared" si="123"/>
        <v>0.86346216303994805</v>
      </c>
      <c r="BF1580" s="19">
        <f t="shared" si="125"/>
        <v>0.97231568691133485</v>
      </c>
      <c r="BG1580" s="19">
        <f t="shared" si="121"/>
        <v>0.96781422539785633</v>
      </c>
    </row>
    <row r="1581" spans="1:59">
      <c r="A1581" s="24">
        <v>1580</v>
      </c>
      <c r="B1581" s="31">
        <v>2013141</v>
      </c>
      <c r="C1581" s="32" t="s">
        <v>1579</v>
      </c>
      <c r="D1581" s="21">
        <v>3</v>
      </c>
      <c r="E1581" s="22">
        <v>4</v>
      </c>
      <c r="F1581" s="22">
        <v>5</v>
      </c>
      <c r="G1581" s="22">
        <v>25</v>
      </c>
      <c r="H1581" s="22">
        <v>30</v>
      </c>
      <c r="I1581" s="22">
        <v>31</v>
      </c>
      <c r="J1581" s="23">
        <v>4</v>
      </c>
      <c r="Q1581" s="33"/>
      <c r="R1581" s="33"/>
      <c r="S1581" s="33"/>
      <c r="T1581" s="33"/>
      <c r="U1581" s="33"/>
      <c r="V1581" s="33"/>
      <c r="X1581" s="34"/>
      <c r="Y1581" s="33"/>
      <c r="Z1581" s="33"/>
      <c r="AA1581" s="33"/>
      <c r="AB1581" s="33"/>
      <c r="AC1581" s="35"/>
      <c r="AD1581" s="33"/>
      <c r="AE1581" s="33"/>
      <c r="AF1581" s="33"/>
      <c r="AG1581" s="33"/>
      <c r="AH1581" s="33"/>
      <c r="AI1581" s="33"/>
      <c r="AJ1581" s="36"/>
      <c r="AK1581" s="10">
        <v>5</v>
      </c>
      <c r="AL1581" s="11">
        <v>10</v>
      </c>
      <c r="AM1581" s="11">
        <v>8</v>
      </c>
      <c r="AN1581" s="11">
        <v>14</v>
      </c>
      <c r="AO1581" s="11">
        <v>21</v>
      </c>
      <c r="AP1581" s="11">
        <v>26</v>
      </c>
      <c r="AQ1581" s="11">
        <v>26</v>
      </c>
      <c r="AR1581" s="11">
        <v>18</v>
      </c>
      <c r="AS1581" s="11">
        <v>32</v>
      </c>
      <c r="AT1581" s="11">
        <v>26</v>
      </c>
      <c r="AU1581" s="11">
        <v>33</v>
      </c>
      <c r="AV1581" s="11">
        <v>28</v>
      </c>
      <c r="AW1581" s="12">
        <v>23</v>
      </c>
      <c r="AX1581" s="13">
        <v>50</v>
      </c>
      <c r="AY1581" s="13">
        <v>47</v>
      </c>
      <c r="AZ1581" s="13">
        <v>44</v>
      </c>
      <c r="BA1581" s="13">
        <v>41</v>
      </c>
      <c r="BB1581" s="14">
        <v>38</v>
      </c>
      <c r="BC1581" s="19">
        <f t="shared" si="124"/>
        <v>47</v>
      </c>
      <c r="BD1581" s="55">
        <f t="shared" si="122"/>
        <v>0.94939915556999022</v>
      </c>
      <c r="BE1581" s="19">
        <f t="shared" si="123"/>
        <v>0.89210782721662885</v>
      </c>
      <c r="BF1581" s="19">
        <f t="shared" si="125"/>
        <v>0.95267294576161099</v>
      </c>
      <c r="BG1581" s="19">
        <f t="shared" si="121"/>
        <v>0.96331276388437803</v>
      </c>
    </row>
    <row r="1582" spans="1:59">
      <c r="A1582" s="24">
        <v>1581</v>
      </c>
      <c r="B1582" s="31">
        <v>2013142</v>
      </c>
      <c r="C1582" s="32" t="s">
        <v>1580</v>
      </c>
      <c r="D1582" s="21">
        <v>11</v>
      </c>
      <c r="E1582" s="22">
        <v>12</v>
      </c>
      <c r="F1582" s="22">
        <v>14</v>
      </c>
      <c r="G1582" s="22">
        <v>20</v>
      </c>
      <c r="H1582" s="22">
        <v>22</v>
      </c>
      <c r="I1582" s="22">
        <v>29</v>
      </c>
      <c r="J1582" s="23">
        <v>14</v>
      </c>
      <c r="Q1582" s="33"/>
      <c r="R1582" s="33"/>
      <c r="S1582" s="33"/>
      <c r="T1582" s="33"/>
      <c r="U1582" s="33"/>
      <c r="V1582" s="33"/>
      <c r="X1582" s="34"/>
      <c r="Y1582" s="33"/>
      <c r="Z1582" s="33"/>
      <c r="AA1582" s="33"/>
      <c r="AB1582" s="33"/>
      <c r="AC1582" s="35"/>
      <c r="AD1582" s="33"/>
      <c r="AE1582" s="33"/>
      <c r="AF1582" s="33"/>
      <c r="AG1582" s="33"/>
      <c r="AH1582" s="33"/>
      <c r="AI1582" s="33"/>
      <c r="AJ1582" s="36"/>
      <c r="AK1582" s="10">
        <v>9</v>
      </c>
      <c r="AL1582" s="11">
        <v>8</v>
      </c>
      <c r="AM1582" s="11">
        <v>13</v>
      </c>
      <c r="AN1582" s="11">
        <v>18</v>
      </c>
      <c r="AO1582" s="11">
        <v>17</v>
      </c>
      <c r="AP1582" s="11">
        <v>28</v>
      </c>
      <c r="AQ1582" s="11">
        <v>18</v>
      </c>
      <c r="AR1582" s="11">
        <v>18</v>
      </c>
      <c r="AS1582" s="11">
        <v>20</v>
      </c>
      <c r="AT1582" s="11">
        <v>36</v>
      </c>
      <c r="AU1582" s="11">
        <v>43</v>
      </c>
      <c r="AV1582" s="11">
        <v>38</v>
      </c>
      <c r="AW1582" s="12">
        <v>63</v>
      </c>
      <c r="AX1582" s="13">
        <v>60</v>
      </c>
      <c r="AY1582" s="13">
        <v>57</v>
      </c>
      <c r="AZ1582" s="13">
        <v>54</v>
      </c>
      <c r="BA1582" s="13">
        <v>51</v>
      </c>
      <c r="BB1582" s="14">
        <v>48</v>
      </c>
      <c r="BC1582" s="19">
        <f t="shared" si="124"/>
        <v>57</v>
      </c>
      <c r="BD1582" s="55">
        <f t="shared" si="122"/>
        <v>1.0639818122767133</v>
      </c>
      <c r="BE1582" s="19">
        <f t="shared" si="123"/>
        <v>0.93507632348164993</v>
      </c>
      <c r="BF1582" s="19">
        <f t="shared" si="125"/>
        <v>0.94448847028255922</v>
      </c>
      <c r="BG1582" s="19">
        <f t="shared" si="121"/>
        <v>0.96208509256252039</v>
      </c>
    </row>
    <row r="1583" spans="1:59">
      <c r="A1583" s="24">
        <v>1582</v>
      </c>
      <c r="B1583" s="31">
        <v>2013143</v>
      </c>
      <c r="C1583" s="32" t="s">
        <v>1581</v>
      </c>
      <c r="D1583" s="21">
        <v>12</v>
      </c>
      <c r="E1583" s="22">
        <v>18</v>
      </c>
      <c r="F1583" s="22">
        <v>21</v>
      </c>
      <c r="G1583" s="22">
        <v>22</v>
      </c>
      <c r="H1583" s="22">
        <v>27</v>
      </c>
      <c r="I1583" s="22">
        <v>32</v>
      </c>
      <c r="J1583" s="23">
        <v>11</v>
      </c>
      <c r="Q1583" s="33"/>
      <c r="R1583" s="33"/>
      <c r="S1583" s="33"/>
      <c r="T1583" s="33"/>
      <c r="U1583" s="33"/>
      <c r="V1583" s="33"/>
      <c r="X1583" s="34"/>
      <c r="Y1583" s="33"/>
      <c r="Z1583" s="33"/>
      <c r="AA1583" s="33"/>
      <c r="AB1583" s="33"/>
      <c r="AC1583" s="35"/>
      <c r="AD1583" s="33"/>
      <c r="AE1583" s="33"/>
      <c r="AF1583" s="33"/>
      <c r="AG1583" s="33"/>
      <c r="AH1583" s="33"/>
      <c r="AI1583" s="33"/>
      <c r="AJ1583" s="36"/>
      <c r="AK1583" s="10">
        <v>3</v>
      </c>
      <c r="AL1583" s="11">
        <v>8</v>
      </c>
      <c r="AM1583" s="11">
        <v>12</v>
      </c>
      <c r="AN1583" s="11">
        <v>12</v>
      </c>
      <c r="AO1583" s="11">
        <v>20</v>
      </c>
      <c r="AP1583" s="11">
        <v>20</v>
      </c>
      <c r="AQ1583" s="11">
        <v>15</v>
      </c>
      <c r="AR1583" s="11">
        <v>22</v>
      </c>
      <c r="AS1583" s="11">
        <v>33</v>
      </c>
      <c r="AT1583" s="11">
        <v>36</v>
      </c>
      <c r="AU1583" s="11">
        <v>41</v>
      </c>
      <c r="AV1583" s="11">
        <v>48</v>
      </c>
      <c r="AW1583" s="12">
        <v>42</v>
      </c>
      <c r="AX1583" s="13">
        <v>36</v>
      </c>
      <c r="AY1583" s="13">
        <v>47</v>
      </c>
      <c r="AZ1583" s="13">
        <v>42</v>
      </c>
      <c r="BA1583" s="13">
        <v>56</v>
      </c>
      <c r="BB1583" s="14">
        <v>52</v>
      </c>
      <c r="BC1583" s="19">
        <f t="shared" si="124"/>
        <v>47</v>
      </c>
      <c r="BD1583" s="55">
        <f t="shared" si="122"/>
        <v>0.99850600844430004</v>
      </c>
      <c r="BE1583" s="19">
        <f t="shared" si="123"/>
        <v>0.95349139330951604</v>
      </c>
      <c r="BF1583" s="19">
        <f t="shared" si="125"/>
        <v>0.94939915556999022</v>
      </c>
      <c r="BG1583" s="19">
        <f t="shared" si="121"/>
        <v>0.96249431633647287</v>
      </c>
    </row>
    <row r="1584" spans="1:59">
      <c r="A1584" s="24">
        <v>1583</v>
      </c>
      <c r="B1584" s="31">
        <v>2013144</v>
      </c>
      <c r="C1584" s="32" t="s">
        <v>1582</v>
      </c>
      <c r="D1584" s="21">
        <v>5</v>
      </c>
      <c r="E1584" s="22">
        <v>7</v>
      </c>
      <c r="F1584" s="22">
        <v>12</v>
      </c>
      <c r="G1584" s="22">
        <v>19</v>
      </c>
      <c r="H1584" s="22">
        <v>27</v>
      </c>
      <c r="I1584" s="22">
        <v>31</v>
      </c>
      <c r="J1584" s="23">
        <v>2</v>
      </c>
      <c r="Q1584" s="33"/>
      <c r="R1584" s="33"/>
      <c r="S1584" s="33"/>
      <c r="T1584" s="33"/>
      <c r="U1584" s="33"/>
      <c r="V1584" s="33"/>
      <c r="X1584" s="34"/>
      <c r="Y1584" s="33"/>
      <c r="Z1584" s="33"/>
      <c r="AA1584" s="33"/>
      <c r="AB1584" s="33"/>
      <c r="AC1584" s="35"/>
      <c r="AD1584" s="33"/>
      <c r="AE1584" s="33"/>
      <c r="AF1584" s="33"/>
      <c r="AG1584" s="33"/>
      <c r="AH1584" s="33"/>
      <c r="AI1584" s="33"/>
      <c r="AJ1584" s="36"/>
      <c r="AK1584" s="10">
        <v>5</v>
      </c>
      <c r="AL1584" s="11">
        <v>13</v>
      </c>
      <c r="AM1584" s="11">
        <v>11</v>
      </c>
      <c r="AN1584" s="11">
        <v>11</v>
      </c>
      <c r="AO1584" s="11">
        <v>24</v>
      </c>
      <c r="AP1584" s="11">
        <v>29</v>
      </c>
      <c r="AQ1584" s="11">
        <v>20</v>
      </c>
      <c r="AR1584" s="11">
        <v>31</v>
      </c>
      <c r="AS1584" s="11">
        <v>35</v>
      </c>
      <c r="AT1584" s="11">
        <v>29</v>
      </c>
      <c r="AU1584" s="11">
        <v>36</v>
      </c>
      <c r="AV1584" s="11">
        <v>45</v>
      </c>
      <c r="AW1584" s="12">
        <v>41</v>
      </c>
      <c r="AX1584" s="13">
        <v>53</v>
      </c>
      <c r="AY1584" s="13">
        <v>50</v>
      </c>
      <c r="AZ1584" s="13">
        <v>47</v>
      </c>
      <c r="BA1584" s="13">
        <v>44</v>
      </c>
      <c r="BB1584" s="14">
        <v>61</v>
      </c>
      <c r="BC1584" s="19">
        <f t="shared" si="124"/>
        <v>50</v>
      </c>
      <c r="BD1584" s="55">
        <f t="shared" si="122"/>
        <v>0.98622929522572267</v>
      </c>
      <c r="BE1584" s="19">
        <f t="shared" si="123"/>
        <v>1.0066904839233517</v>
      </c>
      <c r="BF1584" s="19">
        <f t="shared" si="125"/>
        <v>0.94776226047417989</v>
      </c>
      <c r="BG1584" s="19">
        <f t="shared" si="121"/>
        <v>0.9710880155894771</v>
      </c>
    </row>
    <row r="1585" spans="1:59">
      <c r="A1585" s="24">
        <v>1584</v>
      </c>
      <c r="B1585" s="31">
        <v>2013145</v>
      </c>
      <c r="C1585" s="32" t="s">
        <v>1583</v>
      </c>
      <c r="D1585" s="21">
        <v>6</v>
      </c>
      <c r="E1585" s="22">
        <v>10</v>
      </c>
      <c r="F1585" s="22">
        <v>13</v>
      </c>
      <c r="G1585" s="22">
        <v>16</v>
      </c>
      <c r="H1585" s="22">
        <v>23</v>
      </c>
      <c r="I1585" s="22">
        <v>24</v>
      </c>
      <c r="J1585" s="23">
        <v>15</v>
      </c>
      <c r="Q1585" s="33"/>
      <c r="R1585" s="33"/>
      <c r="S1585" s="33"/>
      <c r="T1585" s="33"/>
      <c r="U1585" s="33"/>
      <c r="V1585" s="33"/>
      <c r="X1585" s="34"/>
      <c r="Y1585" s="33"/>
      <c r="Z1585" s="33"/>
      <c r="AA1585" s="33"/>
      <c r="AB1585" s="33"/>
      <c r="AC1585" s="35"/>
      <c r="AD1585" s="33"/>
      <c r="AE1585" s="33"/>
      <c r="AF1585" s="33"/>
      <c r="AG1585" s="33"/>
      <c r="AH1585" s="33"/>
      <c r="AI1585" s="33"/>
      <c r="AJ1585" s="36"/>
      <c r="AK1585" s="10">
        <v>5</v>
      </c>
      <c r="AL1585" s="11">
        <v>8</v>
      </c>
      <c r="AM1585" s="11">
        <v>12</v>
      </c>
      <c r="AN1585" s="11">
        <v>14</v>
      </c>
      <c r="AO1585" s="11">
        <v>22</v>
      </c>
      <c r="AP1585" s="11">
        <v>20</v>
      </c>
      <c r="AQ1585" s="11">
        <v>29</v>
      </c>
      <c r="AR1585" s="11">
        <v>22</v>
      </c>
      <c r="AS1585" s="11">
        <v>26</v>
      </c>
      <c r="AT1585" s="11">
        <v>32</v>
      </c>
      <c r="AU1585" s="11">
        <v>40</v>
      </c>
      <c r="AV1585" s="11">
        <v>50</v>
      </c>
      <c r="AW1585" s="12">
        <v>47</v>
      </c>
      <c r="AX1585" s="13">
        <v>44</v>
      </c>
      <c r="AY1585" s="13">
        <v>58</v>
      </c>
      <c r="AZ1585" s="13">
        <v>56</v>
      </c>
      <c r="BA1585" s="13">
        <v>54</v>
      </c>
      <c r="BB1585" s="14">
        <v>52</v>
      </c>
      <c r="BC1585" s="19">
        <f t="shared" si="124"/>
        <v>58</v>
      </c>
      <c r="BD1585" s="55">
        <f t="shared" si="122"/>
        <v>1.0598895745371872</v>
      </c>
      <c r="BE1585" s="19">
        <f t="shared" si="123"/>
        <v>1.0107827216628775</v>
      </c>
      <c r="BF1585" s="19">
        <f t="shared" si="125"/>
        <v>0.95840207859694715</v>
      </c>
      <c r="BG1585" s="19">
        <f t="shared" si="121"/>
        <v>0.97558947710295552</v>
      </c>
    </row>
    <row r="1586" spans="1:59">
      <c r="A1586" s="24">
        <v>1585</v>
      </c>
      <c r="B1586" s="31">
        <v>2013146</v>
      </c>
      <c r="C1586" s="32" t="s">
        <v>1584</v>
      </c>
      <c r="D1586" s="21">
        <v>8</v>
      </c>
      <c r="E1586" s="22">
        <v>20</v>
      </c>
      <c r="F1586" s="22">
        <v>25</v>
      </c>
      <c r="G1586" s="22">
        <v>30</v>
      </c>
      <c r="H1586" s="22">
        <v>32</v>
      </c>
      <c r="I1586" s="22">
        <v>33</v>
      </c>
      <c r="J1586" s="23">
        <v>1</v>
      </c>
      <c r="Q1586" s="33"/>
      <c r="R1586" s="33"/>
      <c r="S1586" s="33"/>
      <c r="T1586" s="33"/>
      <c r="U1586" s="33"/>
      <c r="V1586" s="33"/>
      <c r="X1586" s="34"/>
      <c r="Y1586" s="33"/>
      <c r="Z1586" s="33"/>
      <c r="AA1586" s="33"/>
      <c r="AB1586" s="33"/>
      <c r="AC1586" s="35"/>
      <c r="AD1586" s="33"/>
      <c r="AE1586" s="33"/>
      <c r="AF1586" s="33"/>
      <c r="AG1586" s="33"/>
      <c r="AH1586" s="33"/>
      <c r="AI1586" s="33"/>
      <c r="AJ1586" s="36"/>
      <c r="AK1586" s="10">
        <v>7</v>
      </c>
      <c r="AL1586" s="11">
        <v>4</v>
      </c>
      <c r="AM1586" s="11">
        <v>8</v>
      </c>
      <c r="AN1586" s="11">
        <v>10</v>
      </c>
      <c r="AO1586" s="11">
        <v>22</v>
      </c>
      <c r="AP1586" s="11">
        <v>12</v>
      </c>
      <c r="AQ1586" s="11">
        <v>31</v>
      </c>
      <c r="AR1586" s="11">
        <v>18</v>
      </c>
      <c r="AS1586" s="11">
        <v>38</v>
      </c>
      <c r="AT1586" s="11">
        <v>40</v>
      </c>
      <c r="AU1586" s="11">
        <v>44</v>
      </c>
      <c r="AV1586" s="11">
        <v>36</v>
      </c>
      <c r="AW1586" s="12">
        <v>28</v>
      </c>
      <c r="AX1586" s="13">
        <v>36</v>
      </c>
      <c r="AY1586" s="13">
        <v>63</v>
      </c>
      <c r="AZ1586" s="13">
        <v>58</v>
      </c>
      <c r="BA1586" s="13">
        <v>53</v>
      </c>
      <c r="BB1586" s="14">
        <v>48</v>
      </c>
      <c r="BC1586" s="19">
        <f t="shared" si="124"/>
        <v>63</v>
      </c>
      <c r="BD1586" s="55">
        <f t="shared" si="122"/>
        <v>1.1253653783696005</v>
      </c>
      <c r="BE1586" s="19">
        <f t="shared" si="123"/>
        <v>1.0373822669697954</v>
      </c>
      <c r="BF1586" s="19">
        <f t="shared" si="125"/>
        <v>0.97722637219876574</v>
      </c>
      <c r="BG1586" s="19">
        <f t="shared" si="121"/>
        <v>0.98336472880805459</v>
      </c>
    </row>
    <row r="1587" spans="1:59">
      <c r="A1587" s="24">
        <v>1586</v>
      </c>
      <c r="B1587" s="31">
        <v>2013147</v>
      </c>
      <c r="C1587" s="32" t="s">
        <v>1585</v>
      </c>
      <c r="D1587" s="21">
        <v>2</v>
      </c>
      <c r="E1587" s="22">
        <v>15</v>
      </c>
      <c r="F1587" s="22">
        <v>16</v>
      </c>
      <c r="G1587" s="22">
        <v>17</v>
      </c>
      <c r="H1587" s="22">
        <v>19</v>
      </c>
      <c r="I1587" s="22">
        <v>30</v>
      </c>
      <c r="J1587" s="23">
        <v>8</v>
      </c>
      <c r="Q1587" s="33"/>
      <c r="R1587" s="33"/>
      <c r="S1587" s="33"/>
      <c r="T1587" s="33"/>
      <c r="U1587" s="33"/>
      <c r="V1587" s="33"/>
      <c r="X1587" s="34"/>
      <c r="Y1587" s="33"/>
      <c r="Z1587" s="33"/>
      <c r="AA1587" s="33"/>
      <c r="AB1587" s="33"/>
      <c r="AC1587" s="35"/>
      <c r="AD1587" s="33"/>
      <c r="AE1587" s="33"/>
      <c r="AF1587" s="33"/>
      <c r="AG1587" s="33"/>
      <c r="AH1587" s="33"/>
      <c r="AI1587" s="33"/>
      <c r="AJ1587" s="36"/>
      <c r="AK1587" s="10">
        <v>6</v>
      </c>
      <c r="AL1587" s="11">
        <v>11</v>
      </c>
      <c r="AM1587" s="11">
        <v>9</v>
      </c>
      <c r="AN1587" s="11">
        <v>15</v>
      </c>
      <c r="AO1587" s="11">
        <v>15</v>
      </c>
      <c r="AP1587" s="11">
        <v>19</v>
      </c>
      <c r="AQ1587" s="11">
        <v>27</v>
      </c>
      <c r="AR1587" s="11">
        <v>29</v>
      </c>
      <c r="AS1587" s="11">
        <v>33</v>
      </c>
      <c r="AT1587" s="11">
        <v>27</v>
      </c>
      <c r="AU1587" s="11">
        <v>21</v>
      </c>
      <c r="AV1587" s="11">
        <v>15</v>
      </c>
      <c r="AW1587" s="12">
        <v>9</v>
      </c>
      <c r="AX1587" s="13">
        <v>35</v>
      </c>
      <c r="AY1587" s="13">
        <v>48</v>
      </c>
      <c r="AZ1587" s="13">
        <v>63</v>
      </c>
      <c r="BA1587" s="13">
        <v>61</v>
      </c>
      <c r="BB1587" s="14">
        <v>79</v>
      </c>
      <c r="BC1587" s="19">
        <f t="shared" si="124"/>
        <v>48</v>
      </c>
      <c r="BD1587" s="55">
        <f t="shared" si="122"/>
        <v>1.0885352387138683</v>
      </c>
      <c r="BE1587" s="19">
        <f t="shared" si="123"/>
        <v>1.0762585254952908</v>
      </c>
      <c r="BF1587" s="19">
        <f t="shared" si="125"/>
        <v>0.9641312114322832</v>
      </c>
      <c r="BG1587" s="19">
        <f t="shared" si="121"/>
        <v>0.98745696654758031</v>
      </c>
    </row>
    <row r="1588" spans="1:59">
      <c r="A1588" s="24">
        <v>1587</v>
      </c>
      <c r="B1588" s="31">
        <v>2013148</v>
      </c>
      <c r="C1588" s="32" t="s">
        <v>1586</v>
      </c>
      <c r="D1588" s="21">
        <v>6</v>
      </c>
      <c r="E1588" s="22">
        <v>11</v>
      </c>
      <c r="F1588" s="22">
        <v>12</v>
      </c>
      <c r="G1588" s="22">
        <v>14</v>
      </c>
      <c r="H1588" s="22">
        <v>17</v>
      </c>
      <c r="I1588" s="22">
        <v>22</v>
      </c>
      <c r="J1588" s="23">
        <v>1</v>
      </c>
      <c r="Q1588" s="33"/>
      <c r="R1588" s="33"/>
      <c r="S1588" s="33"/>
      <c r="T1588" s="33"/>
      <c r="U1588" s="33"/>
      <c r="V1588" s="33"/>
      <c r="X1588" s="34"/>
      <c r="Y1588" s="33"/>
      <c r="Z1588" s="33"/>
      <c r="AA1588" s="33"/>
      <c r="AB1588" s="33"/>
      <c r="AC1588" s="35"/>
      <c r="AD1588" s="33"/>
      <c r="AE1588" s="33"/>
      <c r="AF1588" s="33"/>
      <c r="AG1588" s="33"/>
      <c r="AH1588" s="33"/>
      <c r="AI1588" s="33"/>
      <c r="AJ1588" s="36"/>
      <c r="AK1588" s="10">
        <v>7</v>
      </c>
      <c r="AL1588" s="11">
        <v>10</v>
      </c>
      <c r="AM1588" s="11">
        <v>12</v>
      </c>
      <c r="AN1588" s="11">
        <v>16</v>
      </c>
      <c r="AO1588" s="11">
        <v>19</v>
      </c>
      <c r="AP1588" s="11">
        <v>26</v>
      </c>
      <c r="AQ1588" s="11">
        <v>28</v>
      </c>
      <c r="AR1588" s="11">
        <v>22</v>
      </c>
      <c r="AS1588" s="11">
        <v>16</v>
      </c>
      <c r="AT1588" s="11">
        <v>34</v>
      </c>
      <c r="AU1588" s="11">
        <v>43</v>
      </c>
      <c r="AV1588" s="11">
        <v>40</v>
      </c>
      <c r="AW1588" s="12">
        <v>52</v>
      </c>
      <c r="AX1588" s="13">
        <v>50</v>
      </c>
      <c r="AY1588" s="13">
        <v>48</v>
      </c>
      <c r="AZ1588" s="13">
        <v>64</v>
      </c>
      <c r="BA1588" s="13">
        <v>63</v>
      </c>
      <c r="BB1588" s="14">
        <v>62</v>
      </c>
      <c r="BC1588" s="19">
        <f t="shared" si="124"/>
        <v>48</v>
      </c>
      <c r="BD1588" s="55">
        <f t="shared" si="122"/>
        <v>1.0926274764533939</v>
      </c>
      <c r="BE1588" s="19">
        <f t="shared" si="123"/>
        <v>1.0455667424488471</v>
      </c>
      <c r="BF1588" s="19">
        <f t="shared" si="125"/>
        <v>0.98050016239038651</v>
      </c>
      <c r="BG1588" s="19">
        <f t="shared" ref="BG1588:BG1651" si="126">IF($B1588="","",SUM($BC1539:$BC1588)/50/$BM$3)</f>
        <v>0.99195842806105872</v>
      </c>
    </row>
    <row r="1589" spans="1:59">
      <c r="A1589" s="24">
        <v>1588</v>
      </c>
      <c r="B1589" s="31">
        <v>2013149</v>
      </c>
      <c r="C1589" s="32" t="s">
        <v>1587</v>
      </c>
      <c r="D1589" s="21">
        <v>9</v>
      </c>
      <c r="E1589" s="22">
        <v>18</v>
      </c>
      <c r="F1589" s="22">
        <v>25</v>
      </c>
      <c r="G1589" s="22">
        <v>26</v>
      </c>
      <c r="H1589" s="22">
        <v>30</v>
      </c>
      <c r="I1589" s="22">
        <v>32</v>
      </c>
      <c r="J1589" s="23">
        <v>11</v>
      </c>
      <c r="Q1589" s="33"/>
      <c r="R1589" s="33"/>
      <c r="S1589" s="33"/>
      <c r="T1589" s="33"/>
      <c r="U1589" s="33"/>
      <c r="V1589" s="33"/>
      <c r="X1589" s="34"/>
      <c r="Y1589" s="33"/>
      <c r="Z1589" s="33"/>
      <c r="AA1589" s="33"/>
      <c r="AB1589" s="33"/>
      <c r="AC1589" s="35"/>
      <c r="AD1589" s="33"/>
      <c r="AE1589" s="33"/>
      <c r="AF1589" s="33"/>
      <c r="AG1589" s="33"/>
      <c r="AH1589" s="33"/>
      <c r="AI1589" s="33"/>
      <c r="AJ1589" s="36"/>
      <c r="AK1589" s="10">
        <v>5</v>
      </c>
      <c r="AL1589" s="11">
        <v>8</v>
      </c>
      <c r="AM1589" s="11">
        <v>10</v>
      </c>
      <c r="AN1589" s="11">
        <v>8</v>
      </c>
      <c r="AO1589" s="11">
        <v>21</v>
      </c>
      <c r="AP1589" s="11">
        <v>12</v>
      </c>
      <c r="AQ1589" s="11">
        <v>23</v>
      </c>
      <c r="AR1589" s="11">
        <v>30</v>
      </c>
      <c r="AS1589" s="11">
        <v>41</v>
      </c>
      <c r="AT1589" s="11">
        <v>32</v>
      </c>
      <c r="AU1589" s="11">
        <v>36</v>
      </c>
      <c r="AV1589" s="11">
        <v>42</v>
      </c>
      <c r="AW1589" s="12">
        <v>35</v>
      </c>
      <c r="AX1589" s="13">
        <v>44</v>
      </c>
      <c r="AY1589" s="13">
        <v>55</v>
      </c>
      <c r="AZ1589" s="13">
        <v>50</v>
      </c>
      <c r="BA1589" s="13">
        <v>64</v>
      </c>
      <c r="BB1589" s="14">
        <v>60</v>
      </c>
      <c r="BC1589" s="19">
        <f t="shared" si="124"/>
        <v>55</v>
      </c>
      <c r="BD1589" s="55">
        <f t="shared" si="122"/>
        <v>1.113088665151023</v>
      </c>
      <c r="BE1589" s="19">
        <f t="shared" si="123"/>
        <v>1.0496589801883727</v>
      </c>
      <c r="BF1589" s="19">
        <f t="shared" si="125"/>
        <v>0.98131860993829167</v>
      </c>
      <c r="BG1589" s="19">
        <f t="shared" si="126"/>
        <v>0.99564144202663196</v>
      </c>
    </row>
    <row r="1590" spans="1:59">
      <c r="A1590" s="24">
        <v>1589</v>
      </c>
      <c r="B1590" s="31">
        <v>2013150</v>
      </c>
      <c r="C1590" s="32" t="s">
        <v>1588</v>
      </c>
      <c r="D1590" s="21">
        <v>1</v>
      </c>
      <c r="E1590" s="22">
        <v>15</v>
      </c>
      <c r="F1590" s="22">
        <v>16</v>
      </c>
      <c r="G1590" s="22">
        <v>25</v>
      </c>
      <c r="H1590" s="22">
        <v>26</v>
      </c>
      <c r="I1590" s="22">
        <v>29</v>
      </c>
      <c r="J1590" s="23">
        <v>10</v>
      </c>
      <c r="Q1590" s="33"/>
      <c r="R1590" s="33"/>
      <c r="S1590" s="33"/>
      <c r="T1590" s="33"/>
      <c r="U1590" s="33"/>
      <c r="V1590" s="33"/>
      <c r="X1590" s="34"/>
      <c r="Y1590" s="33"/>
      <c r="Z1590" s="33"/>
      <c r="AA1590" s="33"/>
      <c r="AB1590" s="33"/>
      <c r="AC1590" s="35"/>
      <c r="AD1590" s="33"/>
      <c r="AE1590" s="33"/>
      <c r="AF1590" s="33"/>
      <c r="AG1590" s="33"/>
      <c r="AH1590" s="33"/>
      <c r="AI1590" s="33"/>
      <c r="AJ1590" s="36"/>
      <c r="AK1590" s="10">
        <v>7</v>
      </c>
      <c r="AL1590" s="11">
        <v>8</v>
      </c>
      <c r="AM1590" s="11">
        <v>7</v>
      </c>
      <c r="AN1590" s="11">
        <v>16</v>
      </c>
      <c r="AO1590" s="11">
        <v>14</v>
      </c>
      <c r="AP1590" s="11">
        <v>16</v>
      </c>
      <c r="AQ1590" s="11">
        <v>31</v>
      </c>
      <c r="AR1590" s="11">
        <v>32</v>
      </c>
      <c r="AS1590" s="11">
        <v>24</v>
      </c>
      <c r="AT1590" s="11">
        <v>16</v>
      </c>
      <c r="AU1590" s="11">
        <v>21</v>
      </c>
      <c r="AV1590" s="11">
        <v>28</v>
      </c>
      <c r="AW1590" s="12">
        <v>37</v>
      </c>
      <c r="AX1590" s="13">
        <v>48</v>
      </c>
      <c r="AY1590" s="13">
        <v>61</v>
      </c>
      <c r="AZ1590" s="13">
        <v>58</v>
      </c>
      <c r="BA1590" s="13">
        <v>55</v>
      </c>
      <c r="BB1590" s="14">
        <v>52</v>
      </c>
      <c r="BC1590" s="19">
        <f t="shared" si="124"/>
        <v>61</v>
      </c>
      <c r="BD1590" s="55">
        <f t="shared" si="122"/>
        <v>1.1253653783696005</v>
      </c>
      <c r="BE1590" s="19">
        <f t="shared" si="123"/>
        <v>1.0926274764533939</v>
      </c>
      <c r="BF1590" s="19">
        <f t="shared" si="125"/>
        <v>1.0001429035401104</v>
      </c>
      <c r="BG1590" s="19">
        <f t="shared" si="126"/>
        <v>0.99768756089639488</v>
      </c>
    </row>
    <row r="1591" spans="1:59">
      <c r="A1591" s="24">
        <v>1590</v>
      </c>
      <c r="B1591" s="31">
        <v>2013151</v>
      </c>
      <c r="C1591" s="32" t="s">
        <v>1589</v>
      </c>
      <c r="D1591" s="21">
        <v>3</v>
      </c>
      <c r="E1591" s="22">
        <v>9</v>
      </c>
      <c r="F1591" s="22">
        <v>10</v>
      </c>
      <c r="G1591" s="22">
        <v>19</v>
      </c>
      <c r="H1591" s="22">
        <v>28</v>
      </c>
      <c r="I1591" s="22">
        <v>33</v>
      </c>
      <c r="J1591" s="23">
        <v>9</v>
      </c>
      <c r="Q1591" s="33"/>
      <c r="R1591" s="33"/>
      <c r="S1591" s="33"/>
      <c r="T1591" s="33"/>
      <c r="U1591" s="33"/>
      <c r="V1591" s="33"/>
      <c r="X1591" s="34"/>
      <c r="Y1591" s="33"/>
      <c r="Z1591" s="33"/>
      <c r="AA1591" s="33"/>
      <c r="AB1591" s="33"/>
      <c r="AC1591" s="35"/>
      <c r="AD1591" s="33"/>
      <c r="AE1591" s="33"/>
      <c r="AF1591" s="33"/>
      <c r="AG1591" s="33"/>
      <c r="AH1591" s="33"/>
      <c r="AI1591" s="33"/>
      <c r="AJ1591" s="36"/>
      <c r="AK1591" s="10">
        <v>3</v>
      </c>
      <c r="AL1591" s="11">
        <v>10</v>
      </c>
      <c r="AM1591" s="11">
        <v>17</v>
      </c>
      <c r="AN1591" s="11">
        <v>18</v>
      </c>
      <c r="AO1591" s="11">
        <v>18</v>
      </c>
      <c r="AP1591" s="11">
        <v>14</v>
      </c>
      <c r="AQ1591" s="11">
        <v>12</v>
      </c>
      <c r="AR1591" s="11">
        <v>32</v>
      </c>
      <c r="AS1591" s="11">
        <v>36</v>
      </c>
      <c r="AT1591" s="11">
        <v>42</v>
      </c>
      <c r="AU1591" s="11">
        <v>37</v>
      </c>
      <c r="AV1591" s="11">
        <v>32</v>
      </c>
      <c r="AW1591" s="12">
        <v>42</v>
      </c>
      <c r="AX1591" s="13">
        <v>38</v>
      </c>
      <c r="AY1591" s="13">
        <v>51</v>
      </c>
      <c r="AZ1591" s="13">
        <v>48</v>
      </c>
      <c r="BA1591" s="13">
        <v>45</v>
      </c>
      <c r="BB1591" s="14">
        <v>62</v>
      </c>
      <c r="BC1591" s="19">
        <f t="shared" si="124"/>
        <v>51</v>
      </c>
      <c r="BD1591" s="55">
        <f t="shared" si="122"/>
        <v>1.0762585254952908</v>
      </c>
      <c r="BE1591" s="19">
        <f t="shared" si="123"/>
        <v>1.1008119519324455</v>
      </c>
      <c r="BF1591" s="19">
        <f t="shared" si="125"/>
        <v>0.99605066580058454</v>
      </c>
      <c r="BG1591" s="19">
        <f t="shared" si="126"/>
        <v>0.9972783371224424</v>
      </c>
    </row>
    <row r="1592" spans="1:59">
      <c r="A1592" s="24">
        <v>1591</v>
      </c>
      <c r="B1592" s="31">
        <v>2013152</v>
      </c>
      <c r="C1592" s="32" t="s">
        <v>1590</v>
      </c>
      <c r="D1592" s="21">
        <v>4</v>
      </c>
      <c r="E1592" s="22">
        <v>6</v>
      </c>
      <c r="F1592" s="22">
        <v>14</v>
      </c>
      <c r="G1592" s="22">
        <v>16</v>
      </c>
      <c r="H1592" s="22">
        <v>18</v>
      </c>
      <c r="I1592" s="22">
        <v>29</v>
      </c>
      <c r="J1592" s="23">
        <v>5</v>
      </c>
      <c r="Q1592" s="33"/>
      <c r="R1592" s="33"/>
      <c r="S1592" s="33"/>
      <c r="T1592" s="33"/>
      <c r="U1592" s="33"/>
      <c r="V1592" s="33"/>
      <c r="X1592" s="34"/>
      <c r="Y1592" s="33"/>
      <c r="Z1592" s="33"/>
      <c r="AA1592" s="33"/>
      <c r="AB1592" s="33"/>
      <c r="AC1592" s="35"/>
      <c r="AD1592" s="33"/>
      <c r="AE1592" s="33"/>
      <c r="AF1592" s="33"/>
      <c r="AG1592" s="33"/>
      <c r="AH1592" s="33"/>
      <c r="AI1592" s="33"/>
      <c r="AJ1592" s="36"/>
      <c r="AK1592" s="10">
        <v>6</v>
      </c>
      <c r="AL1592" s="11">
        <v>7</v>
      </c>
      <c r="AM1592" s="11">
        <v>17</v>
      </c>
      <c r="AN1592" s="11">
        <v>15</v>
      </c>
      <c r="AO1592" s="11">
        <v>17</v>
      </c>
      <c r="AP1592" s="11">
        <v>23</v>
      </c>
      <c r="AQ1592" s="11">
        <v>24</v>
      </c>
      <c r="AR1592" s="11">
        <v>37</v>
      </c>
      <c r="AS1592" s="11">
        <v>32</v>
      </c>
      <c r="AT1592" s="11">
        <v>27</v>
      </c>
      <c r="AU1592" s="11">
        <v>22</v>
      </c>
      <c r="AV1592" s="11">
        <v>17</v>
      </c>
      <c r="AW1592" s="12">
        <v>42</v>
      </c>
      <c r="AX1592" s="13">
        <v>39</v>
      </c>
      <c r="AY1592" s="13">
        <v>53</v>
      </c>
      <c r="AZ1592" s="13">
        <v>51</v>
      </c>
      <c r="BA1592" s="13">
        <v>68</v>
      </c>
      <c r="BB1592" s="14">
        <v>67</v>
      </c>
      <c r="BC1592" s="19">
        <f t="shared" si="124"/>
        <v>53</v>
      </c>
      <c r="BD1592" s="55">
        <f t="shared" si="122"/>
        <v>1.0967197141929197</v>
      </c>
      <c r="BE1592" s="19">
        <f t="shared" si="123"/>
        <v>1.0926274764533939</v>
      </c>
      <c r="BF1592" s="19">
        <f t="shared" si="125"/>
        <v>1.0050535888275414</v>
      </c>
      <c r="BG1592" s="19">
        <f t="shared" si="126"/>
        <v>1.0021890224098733</v>
      </c>
    </row>
    <row r="1593" spans="1:59">
      <c r="A1593" s="24">
        <v>1592</v>
      </c>
      <c r="B1593" s="31">
        <v>2013153</v>
      </c>
      <c r="C1593" s="32" t="s">
        <v>1591</v>
      </c>
      <c r="D1593" s="21">
        <v>8</v>
      </c>
      <c r="E1593" s="22">
        <v>11</v>
      </c>
      <c r="F1593" s="22">
        <v>13</v>
      </c>
      <c r="G1593" s="22">
        <v>18</v>
      </c>
      <c r="H1593" s="22">
        <v>28</v>
      </c>
      <c r="I1593" s="22">
        <v>33</v>
      </c>
      <c r="J1593" s="23">
        <v>10</v>
      </c>
      <c r="Q1593" s="33"/>
      <c r="R1593" s="33"/>
      <c r="S1593" s="33"/>
      <c r="T1593" s="33"/>
      <c r="U1593" s="33"/>
      <c r="V1593" s="33"/>
      <c r="X1593" s="34"/>
      <c r="Y1593" s="33"/>
      <c r="Z1593" s="33"/>
      <c r="AA1593" s="33"/>
      <c r="AB1593" s="33"/>
      <c r="AC1593" s="35"/>
      <c r="AD1593" s="33"/>
      <c r="AE1593" s="33"/>
      <c r="AF1593" s="33"/>
      <c r="AG1593" s="33"/>
      <c r="AH1593" s="33"/>
      <c r="AI1593" s="33"/>
      <c r="AJ1593" s="36"/>
      <c r="AK1593" s="10">
        <v>6</v>
      </c>
      <c r="AL1593" s="11">
        <v>7</v>
      </c>
      <c r="AM1593" s="11">
        <v>16</v>
      </c>
      <c r="AN1593" s="11">
        <v>15</v>
      </c>
      <c r="AO1593" s="11">
        <v>20</v>
      </c>
      <c r="AP1593" s="11">
        <v>15</v>
      </c>
      <c r="AQ1593" s="11">
        <v>21</v>
      </c>
      <c r="AR1593" s="11">
        <v>31</v>
      </c>
      <c r="AS1593" s="11">
        <v>23</v>
      </c>
      <c r="AT1593" s="11">
        <v>39</v>
      </c>
      <c r="AU1593" s="11">
        <v>33</v>
      </c>
      <c r="AV1593" s="11">
        <v>41</v>
      </c>
      <c r="AW1593" s="12">
        <v>51</v>
      </c>
      <c r="AX1593" s="13">
        <v>47</v>
      </c>
      <c r="AY1593" s="13">
        <v>60</v>
      </c>
      <c r="AZ1593" s="13">
        <v>57</v>
      </c>
      <c r="BA1593" s="13">
        <v>73</v>
      </c>
      <c r="BB1593" s="14">
        <v>71</v>
      </c>
      <c r="BC1593" s="19">
        <f t="shared" si="124"/>
        <v>60</v>
      </c>
      <c r="BD1593" s="55">
        <f t="shared" si="122"/>
        <v>1.1458265670672296</v>
      </c>
      <c r="BE1593" s="19">
        <f t="shared" si="123"/>
        <v>1.1192270217603117</v>
      </c>
      <c r="BF1593" s="19">
        <f t="shared" si="125"/>
        <v>1.018148749594024</v>
      </c>
      <c r="BG1593" s="19">
        <f t="shared" si="126"/>
        <v>1.0136472880805456</v>
      </c>
    </row>
    <row r="1594" spans="1:59">
      <c r="A1594" s="24">
        <v>1593</v>
      </c>
      <c r="B1594" s="31">
        <v>2013154</v>
      </c>
      <c r="C1594" s="32" t="s">
        <v>1592</v>
      </c>
      <c r="D1594" s="21">
        <v>7</v>
      </c>
      <c r="E1594" s="22">
        <v>11</v>
      </c>
      <c r="F1594" s="22">
        <v>14</v>
      </c>
      <c r="G1594" s="22">
        <v>19</v>
      </c>
      <c r="H1594" s="22">
        <v>24</v>
      </c>
      <c r="I1594" s="22">
        <v>29</v>
      </c>
      <c r="J1594" s="23">
        <v>5</v>
      </c>
      <c r="Q1594" s="33"/>
      <c r="R1594" s="33"/>
      <c r="S1594" s="33"/>
      <c r="T1594" s="33"/>
      <c r="U1594" s="33"/>
      <c r="V1594" s="33"/>
      <c r="X1594" s="34"/>
      <c r="Y1594" s="33"/>
      <c r="Z1594" s="33"/>
      <c r="AA1594" s="33"/>
      <c r="AB1594" s="33"/>
      <c r="AC1594" s="35"/>
      <c r="AD1594" s="33"/>
      <c r="AE1594" s="33"/>
      <c r="AF1594" s="33"/>
      <c r="AG1594" s="33"/>
      <c r="AH1594" s="33"/>
      <c r="AI1594" s="33"/>
      <c r="AJ1594" s="36"/>
      <c r="AK1594" s="10">
        <v>8</v>
      </c>
      <c r="AL1594" s="11">
        <v>12</v>
      </c>
      <c r="AM1594" s="11">
        <v>19</v>
      </c>
      <c r="AN1594" s="11">
        <v>14</v>
      </c>
      <c r="AO1594" s="11">
        <v>13</v>
      </c>
      <c r="AP1594" s="11">
        <v>24</v>
      </c>
      <c r="AQ1594" s="11">
        <v>23</v>
      </c>
      <c r="AR1594" s="11">
        <v>34</v>
      </c>
      <c r="AS1594" s="11">
        <v>27</v>
      </c>
      <c r="AT1594" s="11">
        <v>32</v>
      </c>
      <c r="AU1594" s="11">
        <v>39</v>
      </c>
      <c r="AV1594" s="11">
        <v>34</v>
      </c>
      <c r="AW1594" s="12">
        <v>59</v>
      </c>
      <c r="AX1594" s="13">
        <v>56</v>
      </c>
      <c r="AY1594" s="13">
        <v>53</v>
      </c>
      <c r="AZ1594" s="13">
        <v>50</v>
      </c>
      <c r="BA1594" s="13">
        <v>47</v>
      </c>
      <c r="BB1594" s="14">
        <v>64</v>
      </c>
      <c r="BC1594" s="19">
        <f t="shared" si="124"/>
        <v>53</v>
      </c>
      <c r="BD1594" s="55">
        <f t="shared" si="122"/>
        <v>1.137642091588178</v>
      </c>
      <c r="BE1594" s="19">
        <f t="shared" si="123"/>
        <v>1.1253653783696005</v>
      </c>
      <c r="BF1594" s="19">
        <f t="shared" si="125"/>
        <v>1.013238064306593</v>
      </c>
      <c r="BG1594" s="19">
        <f t="shared" si="126"/>
        <v>1.0218317635595973</v>
      </c>
    </row>
    <row r="1595" spans="1:59">
      <c r="A1595" s="24">
        <v>1594</v>
      </c>
      <c r="B1595" s="31">
        <v>2014001</v>
      </c>
      <c r="C1595" s="32" t="s">
        <v>1593</v>
      </c>
      <c r="D1595" s="21">
        <v>3</v>
      </c>
      <c r="E1595" s="22">
        <v>9</v>
      </c>
      <c r="F1595" s="22">
        <v>15</v>
      </c>
      <c r="G1595" s="22">
        <v>20</v>
      </c>
      <c r="H1595" s="22">
        <v>27</v>
      </c>
      <c r="I1595" s="22">
        <v>29</v>
      </c>
      <c r="J1595" s="23">
        <v>1</v>
      </c>
      <c r="Q1595" s="33"/>
      <c r="R1595" s="33"/>
      <c r="S1595" s="33"/>
      <c r="T1595" s="33"/>
      <c r="U1595" s="33"/>
      <c r="V1595" s="33"/>
      <c r="X1595" s="34"/>
      <c r="Y1595" s="33"/>
      <c r="Z1595" s="33"/>
      <c r="AA1595" s="33"/>
      <c r="AB1595" s="33"/>
      <c r="AC1595" s="35"/>
      <c r="AD1595" s="33"/>
      <c r="AE1595" s="33"/>
      <c r="AF1595" s="33"/>
      <c r="AG1595" s="33"/>
      <c r="AH1595" s="33"/>
      <c r="AI1595" s="33"/>
      <c r="AJ1595" s="36"/>
      <c r="AK1595" s="10">
        <v>4</v>
      </c>
      <c r="AL1595" s="11">
        <v>11</v>
      </c>
      <c r="AM1595" s="11">
        <v>13</v>
      </c>
      <c r="AN1595" s="11">
        <v>19</v>
      </c>
      <c r="AO1595" s="11">
        <v>19</v>
      </c>
      <c r="AP1595" s="11">
        <v>23</v>
      </c>
      <c r="AQ1595" s="11">
        <v>13</v>
      </c>
      <c r="AR1595" s="11">
        <v>33</v>
      </c>
      <c r="AS1595" s="11">
        <v>37</v>
      </c>
      <c r="AT1595" s="11">
        <v>31</v>
      </c>
      <c r="AU1595" s="11">
        <v>25</v>
      </c>
      <c r="AV1595" s="11">
        <v>33</v>
      </c>
      <c r="AW1595" s="12">
        <v>43</v>
      </c>
      <c r="AX1595" s="13">
        <v>55</v>
      </c>
      <c r="AY1595" s="13">
        <v>52</v>
      </c>
      <c r="AZ1595" s="13">
        <v>49</v>
      </c>
      <c r="BA1595" s="13">
        <v>46</v>
      </c>
      <c r="BB1595" s="14">
        <v>43</v>
      </c>
      <c r="BC1595" s="19">
        <f t="shared" si="124"/>
        <v>52</v>
      </c>
      <c r="BD1595" s="55">
        <f t="shared" si="122"/>
        <v>1.1008119519324455</v>
      </c>
      <c r="BE1595" s="19">
        <f t="shared" si="123"/>
        <v>1.113088665151023</v>
      </c>
      <c r="BF1595" s="19">
        <f t="shared" si="125"/>
        <v>1.0025982461838259</v>
      </c>
      <c r="BG1595" s="19">
        <f t="shared" si="126"/>
        <v>1.0197856446898343</v>
      </c>
    </row>
    <row r="1596" spans="1:59">
      <c r="A1596" s="24">
        <v>1595</v>
      </c>
      <c r="B1596" s="31">
        <v>2014002</v>
      </c>
      <c r="C1596" s="32" t="s">
        <v>1594</v>
      </c>
      <c r="D1596" s="21">
        <v>4</v>
      </c>
      <c r="E1596" s="22">
        <v>21</v>
      </c>
      <c r="F1596" s="22">
        <v>23</v>
      </c>
      <c r="G1596" s="22">
        <v>31</v>
      </c>
      <c r="H1596" s="22">
        <v>32</v>
      </c>
      <c r="I1596" s="22">
        <v>33</v>
      </c>
      <c r="J1596" s="23">
        <v>4</v>
      </c>
      <c r="Q1596" s="33"/>
      <c r="R1596" s="33"/>
      <c r="S1596" s="33"/>
      <c r="T1596" s="33"/>
      <c r="U1596" s="33"/>
      <c r="V1596" s="33"/>
      <c r="X1596" s="34"/>
      <c r="Y1596" s="33"/>
      <c r="Z1596" s="33"/>
      <c r="AA1596" s="33"/>
      <c r="AB1596" s="33"/>
      <c r="AC1596" s="35"/>
      <c r="AD1596" s="33"/>
      <c r="AE1596" s="33"/>
      <c r="AF1596" s="33"/>
      <c r="AG1596" s="33"/>
      <c r="AH1596" s="33"/>
      <c r="AI1596" s="33"/>
      <c r="AJ1596" s="36"/>
      <c r="AK1596" s="10">
        <v>6</v>
      </c>
      <c r="AL1596" s="11">
        <v>8</v>
      </c>
      <c r="AM1596" s="11">
        <v>14</v>
      </c>
      <c r="AN1596" s="11">
        <v>18</v>
      </c>
      <c r="AO1596" s="11">
        <v>18</v>
      </c>
      <c r="AP1596" s="11">
        <v>24</v>
      </c>
      <c r="AQ1596" s="11">
        <v>27</v>
      </c>
      <c r="AR1596" s="11">
        <v>14</v>
      </c>
      <c r="AS1596" s="11">
        <v>34</v>
      </c>
      <c r="AT1596" s="11">
        <v>48</v>
      </c>
      <c r="AU1596" s="11">
        <v>40</v>
      </c>
      <c r="AV1596" s="11">
        <v>32</v>
      </c>
      <c r="AW1596" s="12">
        <v>24</v>
      </c>
      <c r="AX1596" s="13">
        <v>32</v>
      </c>
      <c r="AY1596" s="13">
        <v>59</v>
      </c>
      <c r="AZ1596" s="13">
        <v>54</v>
      </c>
      <c r="BA1596" s="13">
        <v>49</v>
      </c>
      <c r="BB1596" s="14">
        <v>44</v>
      </c>
      <c r="BC1596" s="19">
        <f t="shared" si="124"/>
        <v>59</v>
      </c>
      <c r="BD1596" s="55">
        <f t="shared" si="122"/>
        <v>1.1335498538486521</v>
      </c>
      <c r="BE1596" s="19">
        <f t="shared" si="123"/>
        <v>1.1049041896719713</v>
      </c>
      <c r="BF1596" s="19">
        <f t="shared" si="125"/>
        <v>1.0238778824293602</v>
      </c>
      <c r="BG1596" s="19">
        <f t="shared" si="126"/>
        <v>1.0161026307242611</v>
      </c>
    </row>
    <row r="1597" spans="1:59">
      <c r="A1597" s="24">
        <v>1596</v>
      </c>
      <c r="B1597" s="31">
        <v>2014003</v>
      </c>
      <c r="C1597" s="32" t="s">
        <v>1595</v>
      </c>
      <c r="D1597" s="21">
        <v>6</v>
      </c>
      <c r="E1597" s="22">
        <v>10</v>
      </c>
      <c r="F1597" s="22">
        <v>11</v>
      </c>
      <c r="G1597" s="22">
        <v>28</v>
      </c>
      <c r="H1597" s="22">
        <v>30</v>
      </c>
      <c r="I1597" s="22">
        <v>33</v>
      </c>
      <c r="J1597" s="23">
        <v>12</v>
      </c>
      <c r="Q1597" s="33"/>
      <c r="R1597" s="33"/>
      <c r="S1597" s="33"/>
      <c r="T1597" s="33"/>
      <c r="U1597" s="33"/>
      <c r="V1597" s="33"/>
      <c r="X1597" s="34"/>
      <c r="Y1597" s="33"/>
      <c r="Z1597" s="33"/>
      <c r="AA1597" s="33"/>
      <c r="AB1597" s="33"/>
      <c r="AC1597" s="35"/>
      <c r="AD1597" s="33"/>
      <c r="AE1597" s="33"/>
      <c r="AF1597" s="33"/>
      <c r="AG1597" s="33"/>
      <c r="AH1597" s="33"/>
      <c r="AI1597" s="33"/>
      <c r="AJ1597" s="36"/>
      <c r="AK1597" s="10">
        <v>4</v>
      </c>
      <c r="AL1597" s="11">
        <v>10</v>
      </c>
      <c r="AM1597" s="11">
        <v>8</v>
      </c>
      <c r="AN1597" s="11">
        <v>16</v>
      </c>
      <c r="AO1597" s="11">
        <v>20</v>
      </c>
      <c r="AP1597" s="11">
        <v>22</v>
      </c>
      <c r="AQ1597" s="11">
        <v>19</v>
      </c>
      <c r="AR1597" s="11">
        <v>18</v>
      </c>
      <c r="AS1597" s="11">
        <v>30</v>
      </c>
      <c r="AT1597" s="11">
        <v>46</v>
      </c>
      <c r="AU1597" s="11">
        <v>40</v>
      </c>
      <c r="AV1597" s="11">
        <v>34</v>
      </c>
      <c r="AW1597" s="12">
        <v>43</v>
      </c>
      <c r="AX1597" s="13">
        <v>54</v>
      </c>
      <c r="AY1597" s="13">
        <v>67</v>
      </c>
      <c r="AZ1597" s="13">
        <v>64</v>
      </c>
      <c r="BA1597" s="13">
        <v>61</v>
      </c>
      <c r="BB1597" s="14">
        <v>58</v>
      </c>
      <c r="BC1597" s="19">
        <f t="shared" si="124"/>
        <v>67</v>
      </c>
      <c r="BD1597" s="55">
        <f t="shared" si="122"/>
        <v>1.1908411822020137</v>
      </c>
      <c r="BE1597" s="19">
        <f t="shared" si="123"/>
        <v>1.1437804481974667</v>
      </c>
      <c r="BF1597" s="19">
        <f t="shared" si="125"/>
        <v>1.0492497564144203</v>
      </c>
      <c r="BG1597" s="19">
        <f t="shared" si="126"/>
        <v>1.0222409873335498</v>
      </c>
    </row>
    <row r="1598" spans="1:59">
      <c r="A1598" s="24">
        <v>1597</v>
      </c>
      <c r="B1598" s="31">
        <v>2014004</v>
      </c>
      <c r="C1598" s="32" t="s">
        <v>1596</v>
      </c>
      <c r="D1598" s="21">
        <v>1</v>
      </c>
      <c r="E1598" s="22">
        <v>4</v>
      </c>
      <c r="F1598" s="22">
        <v>19</v>
      </c>
      <c r="G1598" s="22">
        <v>22</v>
      </c>
      <c r="H1598" s="22">
        <v>24</v>
      </c>
      <c r="I1598" s="22">
        <v>25</v>
      </c>
      <c r="J1598" s="23">
        <v>15</v>
      </c>
      <c r="Q1598" s="33"/>
      <c r="R1598" s="33"/>
      <c r="S1598" s="33"/>
      <c r="T1598" s="33"/>
      <c r="U1598" s="33"/>
      <c r="V1598" s="33"/>
      <c r="X1598" s="34"/>
      <c r="Y1598" s="33"/>
      <c r="Z1598" s="33"/>
      <c r="AA1598" s="33"/>
      <c r="AB1598" s="33"/>
      <c r="AC1598" s="35"/>
      <c r="AD1598" s="33"/>
      <c r="AE1598" s="33"/>
      <c r="AF1598" s="33"/>
      <c r="AG1598" s="33"/>
      <c r="AH1598" s="33"/>
      <c r="AI1598" s="33"/>
      <c r="AJ1598" s="36"/>
      <c r="AK1598" s="10">
        <v>5</v>
      </c>
      <c r="AL1598" s="11">
        <v>7</v>
      </c>
      <c r="AM1598" s="11">
        <v>15</v>
      </c>
      <c r="AN1598" s="11">
        <v>11</v>
      </c>
      <c r="AO1598" s="11">
        <v>18</v>
      </c>
      <c r="AP1598" s="11">
        <v>15</v>
      </c>
      <c r="AQ1598" s="11">
        <v>23</v>
      </c>
      <c r="AR1598" s="11">
        <v>25</v>
      </c>
      <c r="AS1598" s="11">
        <v>18</v>
      </c>
      <c r="AT1598" s="11">
        <v>23</v>
      </c>
      <c r="AU1598" s="11">
        <v>43</v>
      </c>
      <c r="AV1598" s="11">
        <v>39</v>
      </c>
      <c r="AW1598" s="12">
        <v>35</v>
      </c>
      <c r="AX1598" s="13">
        <v>31</v>
      </c>
      <c r="AY1598" s="13">
        <v>27</v>
      </c>
      <c r="AZ1598" s="13">
        <v>23</v>
      </c>
      <c r="BA1598" s="13">
        <v>19</v>
      </c>
      <c r="BB1598" s="14">
        <v>35</v>
      </c>
      <c r="BC1598" s="19">
        <f t="shared" si="124"/>
        <v>27</v>
      </c>
      <c r="BD1598" s="55">
        <f t="shared" si="122"/>
        <v>1.0557973367976616</v>
      </c>
      <c r="BE1598" s="19">
        <f t="shared" si="123"/>
        <v>1.1008119519324455</v>
      </c>
      <c r="BF1598" s="19">
        <f t="shared" si="125"/>
        <v>1.0402468333874635</v>
      </c>
      <c r="BG1598" s="19">
        <f t="shared" si="126"/>
        <v>1.0066904839233517</v>
      </c>
    </row>
    <row r="1599" spans="1:59">
      <c r="A1599" s="24">
        <v>1598</v>
      </c>
      <c r="B1599" s="31">
        <v>2014005</v>
      </c>
      <c r="C1599" s="32" t="s">
        <v>1597</v>
      </c>
      <c r="D1599" s="21">
        <v>15</v>
      </c>
      <c r="E1599" s="22">
        <v>18</v>
      </c>
      <c r="F1599" s="22">
        <v>23</v>
      </c>
      <c r="G1599" s="22">
        <v>27</v>
      </c>
      <c r="H1599" s="22">
        <v>32</v>
      </c>
      <c r="I1599" s="22">
        <v>33</v>
      </c>
      <c r="J1599" s="23">
        <v>4</v>
      </c>
      <c r="Q1599" s="33"/>
      <c r="R1599" s="33"/>
      <c r="S1599" s="33"/>
      <c r="T1599" s="33"/>
      <c r="U1599" s="33"/>
      <c r="V1599" s="33"/>
      <c r="X1599" s="34"/>
      <c r="Y1599" s="33"/>
      <c r="Z1599" s="33"/>
      <c r="AA1599" s="33"/>
      <c r="AB1599" s="33"/>
      <c r="AC1599" s="35"/>
      <c r="AD1599" s="33"/>
      <c r="AE1599" s="33"/>
      <c r="AF1599" s="33"/>
      <c r="AG1599" s="33"/>
      <c r="AH1599" s="33"/>
      <c r="AI1599" s="33"/>
      <c r="AJ1599" s="36"/>
      <c r="AK1599" s="10">
        <v>4</v>
      </c>
      <c r="AL1599" s="11">
        <v>12</v>
      </c>
      <c r="AM1599" s="11">
        <v>13</v>
      </c>
      <c r="AN1599" s="11">
        <v>16</v>
      </c>
      <c r="AO1599" s="11">
        <v>22</v>
      </c>
      <c r="AP1599" s="11">
        <v>20</v>
      </c>
      <c r="AQ1599" s="11">
        <v>22</v>
      </c>
      <c r="AR1599" s="11">
        <v>28</v>
      </c>
      <c r="AS1599" s="11">
        <v>27</v>
      </c>
      <c r="AT1599" s="11">
        <v>40</v>
      </c>
      <c r="AU1599" s="11">
        <v>31</v>
      </c>
      <c r="AV1599" s="11">
        <v>36</v>
      </c>
      <c r="AW1599" s="12">
        <v>28</v>
      </c>
      <c r="AX1599" s="13">
        <v>36</v>
      </c>
      <c r="AY1599" s="13">
        <v>63</v>
      </c>
      <c r="AZ1599" s="13">
        <v>58</v>
      </c>
      <c r="BA1599" s="13">
        <v>72</v>
      </c>
      <c r="BB1599" s="14">
        <v>68</v>
      </c>
      <c r="BC1599" s="19">
        <f t="shared" si="124"/>
        <v>63</v>
      </c>
      <c r="BD1599" s="55">
        <f t="shared" si="122"/>
        <v>1.0967197141929197</v>
      </c>
      <c r="BE1599" s="19">
        <f t="shared" si="123"/>
        <v>1.1171809028905488</v>
      </c>
      <c r="BF1599" s="19">
        <f t="shared" si="125"/>
        <v>1.0721662877557647</v>
      </c>
      <c r="BG1599" s="19">
        <f t="shared" si="126"/>
        <v>1.008327379019162</v>
      </c>
    </row>
    <row r="1600" spans="1:59">
      <c r="A1600" s="24">
        <v>1599</v>
      </c>
      <c r="B1600" s="31">
        <v>2014006</v>
      </c>
      <c r="C1600" s="32" t="s">
        <v>1598</v>
      </c>
      <c r="D1600" s="21">
        <v>3</v>
      </c>
      <c r="E1600" s="22">
        <v>4</v>
      </c>
      <c r="F1600" s="22">
        <v>7</v>
      </c>
      <c r="G1600" s="22">
        <v>17</v>
      </c>
      <c r="H1600" s="22">
        <v>21</v>
      </c>
      <c r="I1600" s="22">
        <v>27</v>
      </c>
      <c r="J1600" s="23">
        <v>14</v>
      </c>
      <c r="Q1600" s="33"/>
      <c r="R1600" s="33"/>
      <c r="S1600" s="33"/>
      <c r="T1600" s="33"/>
      <c r="U1600" s="33"/>
      <c r="V1600" s="33"/>
      <c r="X1600" s="34"/>
      <c r="Y1600" s="33"/>
      <c r="Z1600" s="33"/>
      <c r="AA1600" s="33"/>
      <c r="AB1600" s="33"/>
      <c r="AC1600" s="35"/>
      <c r="AD1600" s="33"/>
      <c r="AE1600" s="33"/>
      <c r="AF1600" s="33"/>
      <c r="AG1600" s="33"/>
      <c r="AH1600" s="33"/>
      <c r="AI1600" s="33"/>
      <c r="AJ1600" s="36"/>
      <c r="AK1600" s="10">
        <v>4</v>
      </c>
      <c r="AL1600" s="11">
        <v>11</v>
      </c>
      <c r="AM1600" s="11">
        <v>14</v>
      </c>
      <c r="AN1600" s="11">
        <v>19</v>
      </c>
      <c r="AO1600" s="11">
        <v>16</v>
      </c>
      <c r="AP1600" s="11">
        <v>23</v>
      </c>
      <c r="AQ1600" s="11">
        <v>25</v>
      </c>
      <c r="AR1600" s="11">
        <v>29</v>
      </c>
      <c r="AS1600" s="11">
        <v>35</v>
      </c>
      <c r="AT1600" s="11">
        <v>31</v>
      </c>
      <c r="AU1600" s="11">
        <v>27</v>
      </c>
      <c r="AV1600" s="11">
        <v>37</v>
      </c>
      <c r="AW1600" s="12">
        <v>34</v>
      </c>
      <c r="AX1600" s="13">
        <v>31</v>
      </c>
      <c r="AY1600" s="13">
        <v>28</v>
      </c>
      <c r="AZ1600" s="13">
        <v>43</v>
      </c>
      <c r="BA1600" s="13">
        <v>41</v>
      </c>
      <c r="BB1600" s="14">
        <v>39</v>
      </c>
      <c r="BC1600" s="19">
        <f t="shared" si="124"/>
        <v>28</v>
      </c>
      <c r="BD1600" s="55">
        <f t="shared" si="122"/>
        <v>0.99850600844430004</v>
      </c>
      <c r="BE1600" s="19">
        <f t="shared" si="123"/>
        <v>1.0496589801883727</v>
      </c>
      <c r="BF1600" s="19">
        <f t="shared" si="125"/>
        <v>1.0492497564144203</v>
      </c>
      <c r="BG1600" s="19">
        <f t="shared" si="126"/>
        <v>1.000552127314063</v>
      </c>
    </row>
    <row r="1601" spans="1:59">
      <c r="A1601" s="24">
        <v>1600</v>
      </c>
      <c r="B1601" s="31">
        <v>2014007</v>
      </c>
      <c r="C1601" s="32" t="s">
        <v>1599</v>
      </c>
      <c r="D1601" s="21">
        <v>8</v>
      </c>
      <c r="E1601" s="22">
        <v>10</v>
      </c>
      <c r="F1601" s="22">
        <v>12</v>
      </c>
      <c r="G1601" s="22">
        <v>14</v>
      </c>
      <c r="H1601" s="22">
        <v>18</v>
      </c>
      <c r="I1601" s="22">
        <v>28</v>
      </c>
      <c r="J1601" s="23">
        <v>14</v>
      </c>
      <c r="Q1601" s="33"/>
      <c r="R1601" s="33"/>
      <c r="S1601" s="33"/>
      <c r="T1601" s="33"/>
      <c r="U1601" s="33"/>
      <c r="V1601" s="33"/>
      <c r="X1601" s="34"/>
      <c r="Y1601" s="33"/>
      <c r="Z1601" s="33"/>
      <c r="AA1601" s="33"/>
      <c r="AB1601" s="33"/>
      <c r="AC1601" s="35"/>
      <c r="AD1601" s="33"/>
      <c r="AE1601" s="33"/>
      <c r="AF1601" s="33"/>
      <c r="AG1601" s="33"/>
      <c r="AH1601" s="33"/>
      <c r="AI1601" s="33"/>
      <c r="AJ1601" s="36"/>
      <c r="AK1601" s="10">
        <v>6</v>
      </c>
      <c r="AL1601" s="11">
        <v>6</v>
      </c>
      <c r="AM1601" s="11">
        <v>15</v>
      </c>
      <c r="AN1601" s="11">
        <v>12</v>
      </c>
      <c r="AO1601" s="11">
        <v>13</v>
      </c>
      <c r="AP1601" s="11">
        <v>18</v>
      </c>
      <c r="AQ1601" s="11">
        <v>18</v>
      </c>
      <c r="AR1601" s="11">
        <v>30</v>
      </c>
      <c r="AS1601" s="11">
        <v>35</v>
      </c>
      <c r="AT1601" s="11">
        <v>30</v>
      </c>
      <c r="AU1601" s="11">
        <v>38</v>
      </c>
      <c r="AV1601" s="11">
        <v>34</v>
      </c>
      <c r="AW1601" s="12">
        <v>60</v>
      </c>
      <c r="AX1601" s="13">
        <v>58</v>
      </c>
      <c r="AY1601" s="13">
        <v>56</v>
      </c>
      <c r="AZ1601" s="13">
        <v>54</v>
      </c>
      <c r="BA1601" s="13">
        <v>71</v>
      </c>
      <c r="BB1601" s="14">
        <v>70</v>
      </c>
      <c r="BC1601" s="19">
        <f t="shared" si="124"/>
        <v>56</v>
      </c>
      <c r="BD1601" s="55">
        <f t="shared" si="122"/>
        <v>0.98622929522572267</v>
      </c>
      <c r="BE1601" s="19">
        <f t="shared" si="123"/>
        <v>1.0598895745371872</v>
      </c>
      <c r="BF1601" s="19">
        <f t="shared" si="125"/>
        <v>1.0541604417018513</v>
      </c>
      <c r="BG1601" s="19">
        <f t="shared" si="126"/>
        <v>1.0087366027931146</v>
      </c>
    </row>
    <row r="1602" spans="1:59">
      <c r="A1602" s="24">
        <v>1601</v>
      </c>
      <c r="B1602" s="31">
        <v>2014008</v>
      </c>
      <c r="C1602" s="32" t="s">
        <v>1600</v>
      </c>
      <c r="D1602" s="21">
        <v>5</v>
      </c>
      <c r="E1602" s="22">
        <v>14</v>
      </c>
      <c r="F1602" s="22">
        <v>16</v>
      </c>
      <c r="G1602" s="22">
        <v>21</v>
      </c>
      <c r="H1602" s="22">
        <v>29</v>
      </c>
      <c r="I1602" s="22">
        <v>30</v>
      </c>
      <c r="J1602" s="23">
        <v>12</v>
      </c>
      <c r="Q1602" s="33"/>
      <c r="R1602" s="33"/>
      <c r="S1602" s="33"/>
      <c r="T1602" s="33"/>
      <c r="U1602" s="33"/>
      <c r="V1602" s="33"/>
      <c r="X1602" s="34"/>
      <c r="Y1602" s="33"/>
      <c r="Z1602" s="33"/>
      <c r="AA1602" s="33"/>
      <c r="AB1602" s="33"/>
      <c r="AC1602" s="35"/>
      <c r="AD1602" s="33"/>
      <c r="AE1602" s="33"/>
      <c r="AF1602" s="33"/>
      <c r="AG1602" s="33"/>
      <c r="AH1602" s="33"/>
      <c r="AI1602" s="33"/>
      <c r="AJ1602" s="36"/>
      <c r="AK1602" s="10">
        <v>7</v>
      </c>
      <c r="AL1602" s="11">
        <v>7</v>
      </c>
      <c r="AM1602" s="11">
        <v>10</v>
      </c>
      <c r="AN1602" s="11">
        <v>19</v>
      </c>
      <c r="AO1602" s="11">
        <v>10</v>
      </c>
      <c r="AP1602" s="11">
        <v>27</v>
      </c>
      <c r="AQ1602" s="11">
        <v>25</v>
      </c>
      <c r="AR1602" s="11">
        <v>25</v>
      </c>
      <c r="AS1602" s="11">
        <v>38</v>
      </c>
      <c r="AT1602" s="11">
        <v>31</v>
      </c>
      <c r="AU1602" s="11">
        <v>24</v>
      </c>
      <c r="AV1602" s="11">
        <v>17</v>
      </c>
      <c r="AW1602" s="12">
        <v>40</v>
      </c>
      <c r="AX1602" s="13">
        <v>51</v>
      </c>
      <c r="AY1602" s="13">
        <v>64</v>
      </c>
      <c r="AZ1602" s="13">
        <v>61</v>
      </c>
      <c r="BA1602" s="13">
        <v>58</v>
      </c>
      <c r="BB1602" s="14">
        <v>55</v>
      </c>
      <c r="BC1602" s="19">
        <f t="shared" si="124"/>
        <v>64</v>
      </c>
      <c r="BD1602" s="55">
        <f t="shared" si="122"/>
        <v>0.97395258200714518</v>
      </c>
      <c r="BE1602" s="19">
        <f t="shared" si="123"/>
        <v>1.0823968821045793</v>
      </c>
      <c r="BF1602" s="19">
        <f t="shared" si="125"/>
        <v>1.0828061058785321</v>
      </c>
      <c r="BG1602" s="19">
        <f t="shared" si="126"/>
        <v>1.0140565118544982</v>
      </c>
    </row>
    <row r="1603" spans="1:59">
      <c r="A1603" s="24">
        <v>1602</v>
      </c>
      <c r="B1603" s="31">
        <v>2014009</v>
      </c>
      <c r="C1603" s="32" t="s">
        <v>1601</v>
      </c>
      <c r="D1603" s="21">
        <v>8</v>
      </c>
      <c r="E1603" s="22">
        <v>9</v>
      </c>
      <c r="F1603" s="22">
        <v>19</v>
      </c>
      <c r="G1603" s="22">
        <v>20</v>
      </c>
      <c r="H1603" s="22">
        <v>25</v>
      </c>
      <c r="I1603" s="22">
        <v>32</v>
      </c>
      <c r="J1603" s="23">
        <v>16</v>
      </c>
      <c r="Q1603" s="33"/>
      <c r="R1603" s="33"/>
      <c r="S1603" s="33"/>
      <c r="T1603" s="33"/>
      <c r="U1603" s="33"/>
      <c r="V1603" s="33"/>
      <c r="X1603" s="34"/>
      <c r="Y1603" s="33"/>
      <c r="Z1603" s="33"/>
      <c r="AA1603" s="33"/>
      <c r="AB1603" s="33"/>
      <c r="AC1603" s="35"/>
      <c r="AD1603" s="33"/>
      <c r="AE1603" s="33"/>
      <c r="AF1603" s="33"/>
      <c r="AG1603" s="33"/>
      <c r="AH1603" s="33"/>
      <c r="AI1603" s="33"/>
      <c r="AJ1603" s="36"/>
      <c r="AK1603" s="10">
        <v>8</v>
      </c>
      <c r="AL1603" s="11">
        <v>5</v>
      </c>
      <c r="AM1603" s="11">
        <v>13</v>
      </c>
      <c r="AN1603" s="11">
        <v>11</v>
      </c>
      <c r="AO1603" s="11">
        <v>22</v>
      </c>
      <c r="AP1603" s="11">
        <v>9</v>
      </c>
      <c r="AQ1603" s="11">
        <v>23</v>
      </c>
      <c r="AR1603" s="11">
        <v>33</v>
      </c>
      <c r="AS1603" s="11">
        <v>47</v>
      </c>
      <c r="AT1603" s="11">
        <v>41</v>
      </c>
      <c r="AU1603" s="11">
        <v>48</v>
      </c>
      <c r="AV1603" s="11">
        <v>43</v>
      </c>
      <c r="AW1603" s="12">
        <v>38</v>
      </c>
      <c r="AX1603" s="13">
        <v>33</v>
      </c>
      <c r="AY1603" s="13">
        <v>45</v>
      </c>
      <c r="AZ1603" s="13">
        <v>41</v>
      </c>
      <c r="BA1603" s="13">
        <v>37</v>
      </c>
      <c r="BB1603" s="14">
        <v>53</v>
      </c>
      <c r="BC1603" s="19">
        <f t="shared" si="124"/>
        <v>45</v>
      </c>
      <c r="BD1603" s="55">
        <f t="shared" si="122"/>
        <v>1.04761286131861</v>
      </c>
      <c r="BE1603" s="19">
        <f t="shared" si="123"/>
        <v>1.0517050990581358</v>
      </c>
      <c r="BF1603" s="19">
        <f t="shared" si="125"/>
        <v>1.0680740500162391</v>
      </c>
      <c r="BG1603" s="19">
        <f t="shared" si="126"/>
        <v>1.0140565118544982</v>
      </c>
    </row>
    <row r="1604" spans="1:59">
      <c r="A1604" s="24">
        <v>1603</v>
      </c>
      <c r="B1604" s="31">
        <v>2014010</v>
      </c>
      <c r="C1604" s="32" t="s">
        <v>1602</v>
      </c>
      <c r="D1604" s="21">
        <v>5</v>
      </c>
      <c r="E1604" s="22">
        <v>7</v>
      </c>
      <c r="F1604" s="22">
        <v>8</v>
      </c>
      <c r="G1604" s="22">
        <v>20</v>
      </c>
      <c r="H1604" s="22">
        <v>31</v>
      </c>
      <c r="I1604" s="22">
        <v>33</v>
      </c>
      <c r="J1604" s="23">
        <v>11</v>
      </c>
      <c r="Q1604" s="33"/>
      <c r="R1604" s="33"/>
      <c r="S1604" s="33"/>
      <c r="T1604" s="33"/>
      <c r="U1604" s="33"/>
      <c r="V1604" s="33"/>
      <c r="X1604" s="34"/>
      <c r="Y1604" s="33"/>
      <c r="Z1604" s="33"/>
      <c r="AA1604" s="33"/>
      <c r="AB1604" s="33"/>
      <c r="AC1604" s="35"/>
      <c r="AD1604" s="33"/>
      <c r="AE1604" s="33"/>
      <c r="AF1604" s="33"/>
      <c r="AG1604" s="33"/>
      <c r="AH1604" s="33"/>
      <c r="AI1604" s="33"/>
      <c r="AJ1604" s="36"/>
      <c r="AK1604" s="10">
        <v>8</v>
      </c>
      <c r="AL1604" s="11">
        <v>8</v>
      </c>
      <c r="AM1604" s="11">
        <v>9</v>
      </c>
      <c r="AN1604" s="11">
        <v>14</v>
      </c>
      <c r="AO1604" s="11">
        <v>20</v>
      </c>
      <c r="AP1604" s="11">
        <v>24</v>
      </c>
      <c r="AQ1604" s="11">
        <v>32</v>
      </c>
      <c r="AR1604" s="11">
        <v>24</v>
      </c>
      <c r="AS1604" s="11">
        <v>38</v>
      </c>
      <c r="AT1604" s="11">
        <v>44</v>
      </c>
      <c r="AU1604" s="11">
        <v>39</v>
      </c>
      <c r="AV1604" s="11">
        <v>34</v>
      </c>
      <c r="AW1604" s="12">
        <v>29</v>
      </c>
      <c r="AX1604" s="13">
        <v>40</v>
      </c>
      <c r="AY1604" s="13">
        <v>53</v>
      </c>
      <c r="AZ1604" s="13">
        <v>50</v>
      </c>
      <c r="BA1604" s="13">
        <v>47</v>
      </c>
      <c r="BB1604" s="14">
        <v>44</v>
      </c>
      <c r="BC1604" s="19">
        <f t="shared" si="124"/>
        <v>53</v>
      </c>
      <c r="BD1604" s="55">
        <f t="shared" si="122"/>
        <v>1.0066904839233517</v>
      </c>
      <c r="BE1604" s="19">
        <f t="shared" si="123"/>
        <v>1.0517050990581358</v>
      </c>
      <c r="BF1604" s="19">
        <f t="shared" si="125"/>
        <v>1.0680740500162391</v>
      </c>
      <c r="BG1604" s="19">
        <f t="shared" si="126"/>
        <v>1.0210133160116921</v>
      </c>
    </row>
    <row r="1605" spans="1:59">
      <c r="A1605" s="24">
        <v>1604</v>
      </c>
      <c r="B1605" s="31">
        <v>2014011</v>
      </c>
      <c r="C1605" s="32" t="s">
        <v>1603</v>
      </c>
      <c r="D1605" s="21">
        <v>9</v>
      </c>
      <c r="E1605" s="22">
        <v>10</v>
      </c>
      <c r="F1605" s="22">
        <v>13</v>
      </c>
      <c r="G1605" s="22">
        <v>14</v>
      </c>
      <c r="H1605" s="22">
        <v>21</v>
      </c>
      <c r="I1605" s="22">
        <v>32</v>
      </c>
      <c r="J1605" s="23">
        <v>2</v>
      </c>
      <c r="Q1605" s="33"/>
      <c r="R1605" s="33"/>
      <c r="S1605" s="33"/>
      <c r="T1605" s="33"/>
      <c r="U1605" s="33"/>
      <c r="V1605" s="33"/>
      <c r="X1605" s="34"/>
      <c r="Y1605" s="33"/>
      <c r="Z1605" s="33"/>
      <c r="AA1605" s="33"/>
      <c r="AB1605" s="33"/>
      <c r="AC1605" s="35"/>
      <c r="AD1605" s="33"/>
      <c r="AE1605" s="33"/>
      <c r="AF1605" s="33"/>
      <c r="AG1605" s="33"/>
      <c r="AH1605" s="33"/>
      <c r="AI1605" s="33"/>
      <c r="AJ1605" s="36"/>
      <c r="AK1605" s="10">
        <v>6</v>
      </c>
      <c r="AL1605" s="11">
        <v>7</v>
      </c>
      <c r="AM1605" s="11">
        <v>14</v>
      </c>
      <c r="AN1605" s="11">
        <v>15</v>
      </c>
      <c r="AO1605" s="11">
        <v>15</v>
      </c>
      <c r="AP1605" s="11">
        <v>19</v>
      </c>
      <c r="AQ1605" s="11">
        <v>18</v>
      </c>
      <c r="AR1605" s="11">
        <v>19</v>
      </c>
      <c r="AS1605" s="11">
        <v>44</v>
      </c>
      <c r="AT1605" s="11">
        <v>39</v>
      </c>
      <c r="AU1605" s="11">
        <v>34</v>
      </c>
      <c r="AV1605" s="11">
        <v>43</v>
      </c>
      <c r="AW1605" s="12">
        <v>54</v>
      </c>
      <c r="AX1605" s="13">
        <v>51</v>
      </c>
      <c r="AY1605" s="13">
        <v>65</v>
      </c>
      <c r="AZ1605" s="13">
        <v>63</v>
      </c>
      <c r="BA1605" s="13">
        <v>61</v>
      </c>
      <c r="BB1605" s="14">
        <v>59</v>
      </c>
      <c r="BC1605" s="19">
        <f t="shared" si="124"/>
        <v>65</v>
      </c>
      <c r="BD1605" s="55">
        <f t="shared" si="122"/>
        <v>1.1581032802858071</v>
      </c>
      <c r="BE1605" s="19">
        <f t="shared" si="123"/>
        <v>1.0783046443650537</v>
      </c>
      <c r="BF1605" s="19">
        <f t="shared" si="125"/>
        <v>1.0885352387138683</v>
      </c>
      <c r="BG1605" s="19">
        <f t="shared" si="126"/>
        <v>1.0304254628126015</v>
      </c>
    </row>
    <row r="1606" spans="1:59">
      <c r="A1606" s="24">
        <v>1605</v>
      </c>
      <c r="B1606" s="31">
        <v>2014012</v>
      </c>
      <c r="C1606" s="32" t="s">
        <v>1604</v>
      </c>
      <c r="D1606" s="21">
        <v>1</v>
      </c>
      <c r="E1606" s="22">
        <v>8</v>
      </c>
      <c r="F1606" s="22">
        <v>11</v>
      </c>
      <c r="G1606" s="22">
        <v>19</v>
      </c>
      <c r="H1606" s="22">
        <v>21</v>
      </c>
      <c r="I1606" s="22">
        <v>24</v>
      </c>
      <c r="J1606" s="23">
        <v>8</v>
      </c>
      <c r="Q1606" s="33"/>
      <c r="R1606" s="33"/>
      <c r="S1606" s="33"/>
      <c r="T1606" s="33"/>
      <c r="U1606" s="33"/>
      <c r="V1606" s="33"/>
      <c r="X1606" s="34"/>
      <c r="Y1606" s="33"/>
      <c r="Z1606" s="33"/>
      <c r="AA1606" s="33"/>
      <c r="AB1606" s="33"/>
      <c r="AC1606" s="35"/>
      <c r="AD1606" s="33"/>
      <c r="AE1606" s="33"/>
      <c r="AF1606" s="33"/>
      <c r="AG1606" s="33"/>
      <c r="AH1606" s="33"/>
      <c r="AI1606" s="33"/>
      <c r="AJ1606" s="36"/>
      <c r="AK1606" s="10">
        <v>6</v>
      </c>
      <c r="AL1606" s="11">
        <v>8</v>
      </c>
      <c r="AM1606" s="11">
        <v>14</v>
      </c>
      <c r="AN1606" s="11">
        <v>12</v>
      </c>
      <c r="AO1606" s="11">
        <v>14</v>
      </c>
      <c r="AP1606" s="11">
        <v>12</v>
      </c>
      <c r="AQ1606" s="11">
        <v>21</v>
      </c>
      <c r="AR1606" s="11">
        <v>24</v>
      </c>
      <c r="AS1606" s="11">
        <v>29</v>
      </c>
      <c r="AT1606" s="11">
        <v>36</v>
      </c>
      <c r="AU1606" s="11">
        <v>45</v>
      </c>
      <c r="AV1606" s="11">
        <v>42</v>
      </c>
      <c r="AW1606" s="12">
        <v>39</v>
      </c>
      <c r="AX1606" s="13">
        <v>36</v>
      </c>
      <c r="AY1606" s="13">
        <v>33</v>
      </c>
      <c r="AZ1606" s="13">
        <v>30</v>
      </c>
      <c r="BA1606" s="13">
        <v>27</v>
      </c>
      <c r="BB1606" s="14">
        <v>44</v>
      </c>
      <c r="BC1606" s="19">
        <f t="shared" si="124"/>
        <v>33</v>
      </c>
      <c r="BD1606" s="55">
        <f t="shared" si="122"/>
        <v>1.0639818122767133</v>
      </c>
      <c r="BE1606" s="19">
        <f t="shared" si="123"/>
        <v>1.0251055537512179</v>
      </c>
      <c r="BF1606" s="19">
        <f t="shared" si="125"/>
        <v>1.0770769730431959</v>
      </c>
      <c r="BG1606" s="19">
        <f t="shared" si="126"/>
        <v>1.0148749594024034</v>
      </c>
    </row>
    <row r="1607" spans="1:59">
      <c r="A1607" s="24">
        <v>1606</v>
      </c>
      <c r="B1607" s="31">
        <v>2014013</v>
      </c>
      <c r="C1607" s="32" t="s">
        <v>1605</v>
      </c>
      <c r="D1607" s="21">
        <v>5</v>
      </c>
      <c r="E1607" s="22">
        <v>9</v>
      </c>
      <c r="F1607" s="22">
        <v>13</v>
      </c>
      <c r="G1607" s="22">
        <v>15</v>
      </c>
      <c r="H1607" s="22">
        <v>17</v>
      </c>
      <c r="I1607" s="22">
        <v>21</v>
      </c>
      <c r="J1607" s="23">
        <v>13</v>
      </c>
      <c r="Q1607" s="33"/>
      <c r="R1607" s="33"/>
      <c r="S1607" s="33"/>
      <c r="T1607" s="33"/>
      <c r="U1607" s="33"/>
      <c r="V1607" s="33"/>
      <c r="X1607" s="34"/>
      <c r="Y1607" s="33"/>
      <c r="Z1607" s="33"/>
      <c r="AA1607" s="33"/>
      <c r="AB1607" s="33"/>
      <c r="AC1607" s="35"/>
      <c r="AD1607" s="33"/>
      <c r="AE1607" s="33"/>
      <c r="AF1607" s="33"/>
      <c r="AG1607" s="33"/>
      <c r="AH1607" s="33"/>
      <c r="AI1607" s="33"/>
      <c r="AJ1607" s="36"/>
      <c r="AK1607" s="10">
        <v>5</v>
      </c>
      <c r="AL1607" s="11">
        <v>8</v>
      </c>
      <c r="AM1607" s="11">
        <v>10</v>
      </c>
      <c r="AN1607" s="11">
        <v>20</v>
      </c>
      <c r="AO1607" s="11">
        <v>17</v>
      </c>
      <c r="AP1607" s="11">
        <v>24</v>
      </c>
      <c r="AQ1607" s="11">
        <v>26</v>
      </c>
      <c r="AR1607" s="11">
        <v>30</v>
      </c>
      <c r="AS1607" s="11">
        <v>36</v>
      </c>
      <c r="AT1607" s="11">
        <v>32</v>
      </c>
      <c r="AU1607" s="11">
        <v>28</v>
      </c>
      <c r="AV1607" s="11">
        <v>38</v>
      </c>
      <c r="AW1607" s="12">
        <v>35</v>
      </c>
      <c r="AX1607" s="13">
        <v>48</v>
      </c>
      <c r="AY1607" s="13">
        <v>46</v>
      </c>
      <c r="AZ1607" s="13">
        <v>62</v>
      </c>
      <c r="BA1607" s="13">
        <v>61</v>
      </c>
      <c r="BB1607" s="14">
        <v>60</v>
      </c>
      <c r="BC1607" s="19">
        <f t="shared" si="124"/>
        <v>46</v>
      </c>
      <c r="BD1607" s="55">
        <f t="shared" si="122"/>
        <v>0.99032153296524839</v>
      </c>
      <c r="BE1607" s="19">
        <f t="shared" si="123"/>
        <v>0.98213705748619684</v>
      </c>
      <c r="BF1607" s="19">
        <f t="shared" si="125"/>
        <v>1.0680740500162391</v>
      </c>
      <c r="BG1607" s="19">
        <f t="shared" si="126"/>
        <v>1.0062812601493991</v>
      </c>
    </row>
    <row r="1608" spans="1:59">
      <c r="A1608" s="24">
        <v>1607</v>
      </c>
      <c r="B1608" s="31">
        <v>2014014</v>
      </c>
      <c r="C1608" s="32" t="s">
        <v>1606</v>
      </c>
      <c r="D1608" s="21">
        <v>4</v>
      </c>
      <c r="E1608" s="22">
        <v>9</v>
      </c>
      <c r="F1608" s="22">
        <v>19</v>
      </c>
      <c r="G1608" s="22">
        <v>22</v>
      </c>
      <c r="H1608" s="22">
        <v>25</v>
      </c>
      <c r="I1608" s="22">
        <v>29</v>
      </c>
      <c r="J1608" s="23">
        <v>15</v>
      </c>
      <c r="Q1608" s="33"/>
      <c r="R1608" s="33"/>
      <c r="S1608" s="33"/>
      <c r="T1608" s="33"/>
      <c r="U1608" s="33"/>
      <c r="V1608" s="33"/>
      <c r="X1608" s="34"/>
      <c r="Y1608" s="33"/>
      <c r="Z1608" s="33"/>
      <c r="AA1608" s="33"/>
      <c r="AB1608" s="33"/>
      <c r="AC1608" s="35"/>
      <c r="AD1608" s="33"/>
      <c r="AE1608" s="33"/>
      <c r="AF1608" s="33"/>
      <c r="AG1608" s="33"/>
      <c r="AH1608" s="33"/>
      <c r="AI1608" s="33"/>
      <c r="AJ1608" s="36"/>
      <c r="AK1608" s="10">
        <v>6</v>
      </c>
      <c r="AL1608" s="11">
        <v>8</v>
      </c>
      <c r="AM1608" s="11">
        <v>18</v>
      </c>
      <c r="AN1608" s="11">
        <v>18</v>
      </c>
      <c r="AO1608" s="11">
        <v>17</v>
      </c>
      <c r="AP1608" s="11">
        <v>20</v>
      </c>
      <c r="AQ1608" s="11">
        <v>18</v>
      </c>
      <c r="AR1608" s="11">
        <v>38</v>
      </c>
      <c r="AS1608" s="11">
        <v>31</v>
      </c>
      <c r="AT1608" s="11">
        <v>36</v>
      </c>
      <c r="AU1608" s="11">
        <v>43</v>
      </c>
      <c r="AV1608" s="11">
        <v>38</v>
      </c>
      <c r="AW1608" s="12">
        <v>48</v>
      </c>
      <c r="AX1608" s="13">
        <v>44</v>
      </c>
      <c r="AY1608" s="13">
        <v>40</v>
      </c>
      <c r="AZ1608" s="13">
        <v>36</v>
      </c>
      <c r="BA1608" s="13">
        <v>32</v>
      </c>
      <c r="BB1608" s="14">
        <v>48</v>
      </c>
      <c r="BC1608" s="19">
        <f t="shared" si="124"/>
        <v>40</v>
      </c>
      <c r="BD1608" s="55">
        <f t="shared" si="122"/>
        <v>0.96986034426761936</v>
      </c>
      <c r="BE1608" s="19">
        <f t="shared" si="123"/>
        <v>1.0087366027931146</v>
      </c>
      <c r="BF1608" s="19">
        <f t="shared" si="125"/>
        <v>1.062344917180903</v>
      </c>
      <c r="BG1608" s="19">
        <f t="shared" si="126"/>
        <v>1.0058720363754465</v>
      </c>
    </row>
    <row r="1609" spans="1:59">
      <c r="A1609" s="24">
        <v>1608</v>
      </c>
      <c r="B1609" s="31">
        <v>2014015</v>
      </c>
      <c r="C1609" s="32" t="s">
        <v>1607</v>
      </c>
      <c r="D1609" s="21">
        <v>2</v>
      </c>
      <c r="E1609" s="22">
        <v>11</v>
      </c>
      <c r="F1609" s="22">
        <v>19</v>
      </c>
      <c r="G1609" s="22">
        <v>30</v>
      </c>
      <c r="H1609" s="22">
        <v>32</v>
      </c>
      <c r="I1609" s="22">
        <v>33</v>
      </c>
      <c r="J1609" s="23">
        <v>9</v>
      </c>
      <c r="Q1609" s="33"/>
      <c r="R1609" s="33"/>
      <c r="S1609" s="33"/>
      <c r="T1609" s="33"/>
      <c r="U1609" s="33"/>
      <c r="V1609" s="33"/>
      <c r="X1609" s="34"/>
      <c r="Y1609" s="33"/>
      <c r="Z1609" s="33"/>
      <c r="AA1609" s="33"/>
      <c r="AB1609" s="33"/>
      <c r="AC1609" s="35"/>
      <c r="AD1609" s="33"/>
      <c r="AE1609" s="33"/>
      <c r="AF1609" s="33"/>
      <c r="AG1609" s="33"/>
      <c r="AH1609" s="33"/>
      <c r="AI1609" s="33"/>
      <c r="AJ1609" s="36"/>
      <c r="AK1609" s="10">
        <v>7</v>
      </c>
      <c r="AL1609" s="11">
        <v>11</v>
      </c>
      <c r="AM1609" s="11">
        <v>12</v>
      </c>
      <c r="AN1609" s="11">
        <v>13</v>
      </c>
      <c r="AO1609" s="11">
        <v>22</v>
      </c>
      <c r="AP1609" s="11">
        <v>15</v>
      </c>
      <c r="AQ1609" s="11">
        <v>19</v>
      </c>
      <c r="AR1609" s="11">
        <v>17</v>
      </c>
      <c r="AS1609" s="11">
        <v>28</v>
      </c>
      <c r="AT1609" s="11">
        <v>43</v>
      </c>
      <c r="AU1609" s="11">
        <v>36</v>
      </c>
      <c r="AV1609" s="11">
        <v>29</v>
      </c>
      <c r="AW1609" s="12">
        <v>22</v>
      </c>
      <c r="AX1609" s="13">
        <v>31</v>
      </c>
      <c r="AY1609" s="13">
        <v>59</v>
      </c>
      <c r="AZ1609" s="13">
        <v>55</v>
      </c>
      <c r="BA1609" s="13">
        <v>51</v>
      </c>
      <c r="BB1609" s="14">
        <v>67</v>
      </c>
      <c r="BC1609" s="19">
        <f t="shared" si="124"/>
        <v>59</v>
      </c>
      <c r="BD1609" s="55">
        <f t="shared" si="122"/>
        <v>0.99441377070477432</v>
      </c>
      <c r="BE1609" s="19">
        <f t="shared" si="123"/>
        <v>1.000552127314063</v>
      </c>
      <c r="BF1609" s="19">
        <f t="shared" si="125"/>
        <v>1.0697109451120494</v>
      </c>
      <c r="BG1609" s="19">
        <f t="shared" si="126"/>
        <v>1.0087366027931146</v>
      </c>
    </row>
    <row r="1610" spans="1:59">
      <c r="A1610" s="24">
        <v>1609</v>
      </c>
      <c r="B1610" s="31">
        <v>2014016</v>
      </c>
      <c r="C1610" s="32" t="s">
        <v>1608</v>
      </c>
      <c r="D1610" s="21">
        <v>2</v>
      </c>
      <c r="E1610" s="22">
        <v>3</v>
      </c>
      <c r="F1610" s="22">
        <v>7</v>
      </c>
      <c r="G1610" s="22">
        <v>13</v>
      </c>
      <c r="H1610" s="22">
        <v>21</v>
      </c>
      <c r="I1610" s="22">
        <v>24</v>
      </c>
      <c r="J1610" s="23">
        <v>8</v>
      </c>
      <c r="Q1610" s="33"/>
      <c r="R1610" s="33"/>
      <c r="S1610" s="33"/>
      <c r="T1610" s="33"/>
      <c r="U1610" s="33"/>
      <c r="V1610" s="33"/>
      <c r="X1610" s="34"/>
      <c r="Y1610" s="33"/>
      <c r="Z1610" s="33"/>
      <c r="AA1610" s="33"/>
      <c r="AB1610" s="33"/>
      <c r="AC1610" s="35"/>
      <c r="AD1610" s="33"/>
      <c r="AE1610" s="33"/>
      <c r="AF1610" s="33"/>
      <c r="AG1610" s="33"/>
      <c r="AH1610" s="33"/>
      <c r="AI1610" s="33"/>
      <c r="AJ1610" s="36"/>
      <c r="AK1610" s="10">
        <v>4</v>
      </c>
      <c r="AL1610" s="11">
        <v>10</v>
      </c>
      <c r="AM1610" s="11">
        <v>15</v>
      </c>
      <c r="AN1610" s="11">
        <v>10</v>
      </c>
      <c r="AO1610" s="11">
        <v>14</v>
      </c>
      <c r="AP1610" s="11">
        <v>22</v>
      </c>
      <c r="AQ1610" s="11">
        <v>25</v>
      </c>
      <c r="AR1610" s="11">
        <v>20</v>
      </c>
      <c r="AS1610" s="11">
        <v>26</v>
      </c>
      <c r="AT1610" s="11">
        <v>22</v>
      </c>
      <c r="AU1610" s="11">
        <v>31</v>
      </c>
      <c r="AV1610" s="11">
        <v>42</v>
      </c>
      <c r="AW1610" s="12">
        <v>40</v>
      </c>
      <c r="AX1610" s="13">
        <v>38</v>
      </c>
      <c r="AY1610" s="13">
        <v>36</v>
      </c>
      <c r="AZ1610" s="13">
        <v>34</v>
      </c>
      <c r="BA1610" s="13">
        <v>32</v>
      </c>
      <c r="BB1610" s="14">
        <v>30</v>
      </c>
      <c r="BC1610" s="19">
        <f t="shared" si="124"/>
        <v>36</v>
      </c>
      <c r="BD1610" s="55">
        <f t="shared" si="122"/>
        <v>0.87573887625852542</v>
      </c>
      <c r="BE1610" s="19">
        <f t="shared" si="123"/>
        <v>1.0169210782721663</v>
      </c>
      <c r="BF1610" s="19">
        <f t="shared" si="125"/>
        <v>1.0517050990581358</v>
      </c>
      <c r="BG1610" s="19">
        <f t="shared" si="126"/>
        <v>1.0050535888275414</v>
      </c>
    </row>
    <row r="1611" spans="1:59">
      <c r="A1611" s="24">
        <v>1610</v>
      </c>
      <c r="B1611" s="31">
        <v>2014017</v>
      </c>
      <c r="C1611" s="32" t="s">
        <v>1609</v>
      </c>
      <c r="D1611" s="21">
        <v>4</v>
      </c>
      <c r="E1611" s="22">
        <v>6</v>
      </c>
      <c r="F1611" s="22">
        <v>7</v>
      </c>
      <c r="G1611" s="22">
        <v>14</v>
      </c>
      <c r="H1611" s="22">
        <v>25</v>
      </c>
      <c r="I1611" s="22">
        <v>26</v>
      </c>
      <c r="J1611" s="23">
        <v>10</v>
      </c>
      <c r="Q1611" s="33"/>
      <c r="R1611" s="33"/>
      <c r="S1611" s="33"/>
      <c r="T1611" s="33"/>
      <c r="U1611" s="33"/>
      <c r="V1611" s="33"/>
      <c r="X1611" s="34"/>
      <c r="Y1611" s="33"/>
      <c r="Z1611" s="33"/>
      <c r="AA1611" s="33"/>
      <c r="AB1611" s="33"/>
      <c r="AC1611" s="35"/>
      <c r="AD1611" s="33"/>
      <c r="AE1611" s="33"/>
      <c r="AF1611" s="33"/>
      <c r="AG1611" s="33"/>
      <c r="AH1611" s="33"/>
      <c r="AI1611" s="33"/>
      <c r="AJ1611" s="36"/>
      <c r="AK1611" s="10">
        <v>7</v>
      </c>
      <c r="AL1611" s="11">
        <v>10</v>
      </c>
      <c r="AM1611" s="11">
        <v>12</v>
      </c>
      <c r="AN1611" s="11">
        <v>10</v>
      </c>
      <c r="AO1611" s="11">
        <v>19</v>
      </c>
      <c r="AP1611" s="11">
        <v>26</v>
      </c>
      <c r="AQ1611" s="11">
        <v>37</v>
      </c>
      <c r="AR1611" s="11">
        <v>32</v>
      </c>
      <c r="AS1611" s="11">
        <v>27</v>
      </c>
      <c r="AT1611" s="11">
        <v>22</v>
      </c>
      <c r="AU1611" s="11">
        <v>30</v>
      </c>
      <c r="AV1611" s="11">
        <v>40</v>
      </c>
      <c r="AW1611" s="12">
        <v>52</v>
      </c>
      <c r="AX1611" s="13">
        <v>50</v>
      </c>
      <c r="AY1611" s="13">
        <v>48</v>
      </c>
      <c r="AZ1611" s="13">
        <v>46</v>
      </c>
      <c r="BA1611" s="13">
        <v>44</v>
      </c>
      <c r="BB1611" s="14">
        <v>42</v>
      </c>
      <c r="BC1611" s="19">
        <f t="shared" si="124"/>
        <v>48</v>
      </c>
      <c r="BD1611" s="55">
        <f t="shared" si="122"/>
        <v>0.93712244235141273</v>
      </c>
      <c r="BE1611" s="19">
        <f t="shared" si="123"/>
        <v>1.000552127314063</v>
      </c>
      <c r="BF1611" s="19">
        <f t="shared" si="125"/>
        <v>1.0394283858395583</v>
      </c>
      <c r="BG1611" s="19">
        <f t="shared" si="126"/>
        <v>1.008327379019162</v>
      </c>
    </row>
    <row r="1612" spans="1:59">
      <c r="A1612" s="24">
        <v>1611</v>
      </c>
      <c r="B1612" s="31">
        <v>2014018</v>
      </c>
      <c r="C1612" s="32" t="s">
        <v>1610</v>
      </c>
      <c r="D1612" s="21">
        <v>13</v>
      </c>
      <c r="E1612" s="22">
        <v>17</v>
      </c>
      <c r="F1612" s="22">
        <v>18</v>
      </c>
      <c r="G1612" s="22">
        <v>21</v>
      </c>
      <c r="H1612" s="22">
        <v>30</v>
      </c>
      <c r="I1612" s="22">
        <v>33</v>
      </c>
      <c r="J1612" s="23">
        <v>15</v>
      </c>
      <c r="Q1612" s="33"/>
      <c r="R1612" s="33"/>
      <c r="S1612" s="33"/>
      <c r="T1612" s="33"/>
      <c r="U1612" s="33"/>
      <c r="V1612" s="33"/>
      <c r="X1612" s="34"/>
      <c r="Y1612" s="33"/>
      <c r="Z1612" s="33"/>
      <c r="AA1612" s="33"/>
      <c r="AB1612" s="33"/>
      <c r="AC1612" s="35"/>
      <c r="AD1612" s="33"/>
      <c r="AE1612" s="33"/>
      <c r="AF1612" s="33"/>
      <c r="AG1612" s="33"/>
      <c r="AH1612" s="33"/>
      <c r="AI1612" s="33"/>
      <c r="AJ1612" s="36"/>
      <c r="AK1612" s="10">
        <v>3</v>
      </c>
      <c r="AL1612" s="11">
        <v>8</v>
      </c>
      <c r="AM1612" s="11">
        <v>12</v>
      </c>
      <c r="AN1612" s="11">
        <v>12</v>
      </c>
      <c r="AO1612" s="11">
        <v>20</v>
      </c>
      <c r="AP1612" s="11">
        <v>20</v>
      </c>
      <c r="AQ1612" s="11">
        <v>24</v>
      </c>
      <c r="AR1612" s="11">
        <v>22</v>
      </c>
      <c r="AS1612" s="11">
        <v>33</v>
      </c>
      <c r="AT1612" s="11">
        <v>36</v>
      </c>
      <c r="AU1612" s="11">
        <v>28</v>
      </c>
      <c r="AV1612" s="11">
        <v>34</v>
      </c>
      <c r="AW1612" s="12">
        <v>27</v>
      </c>
      <c r="AX1612" s="13">
        <v>36</v>
      </c>
      <c r="AY1612" s="13">
        <v>47</v>
      </c>
      <c r="AZ1612" s="13">
        <v>60</v>
      </c>
      <c r="BA1612" s="13">
        <v>75</v>
      </c>
      <c r="BB1612" s="14">
        <v>72</v>
      </c>
      <c r="BC1612" s="19">
        <f t="shared" si="124"/>
        <v>47</v>
      </c>
      <c r="BD1612" s="55">
        <f t="shared" si="122"/>
        <v>0.94121468009093856</v>
      </c>
      <c r="BE1612" s="19">
        <f t="shared" si="123"/>
        <v>0.96576810652809364</v>
      </c>
      <c r="BF1612" s="19">
        <f t="shared" si="125"/>
        <v>1.0386099382916532</v>
      </c>
      <c r="BG1612" s="19">
        <f t="shared" si="126"/>
        <v>1.0013705748619681</v>
      </c>
    </row>
    <row r="1613" spans="1:59">
      <c r="A1613" s="24">
        <v>1612</v>
      </c>
      <c r="B1613" s="31">
        <v>2014019</v>
      </c>
      <c r="C1613" s="32" t="s">
        <v>1611</v>
      </c>
      <c r="D1613" s="21">
        <v>2</v>
      </c>
      <c r="E1613" s="22">
        <v>10</v>
      </c>
      <c r="F1613" s="22">
        <v>15</v>
      </c>
      <c r="G1613" s="22">
        <v>19</v>
      </c>
      <c r="H1613" s="22">
        <v>20</v>
      </c>
      <c r="I1613" s="22">
        <v>21</v>
      </c>
      <c r="J1613" s="23">
        <v>7</v>
      </c>
      <c r="Q1613" s="33"/>
      <c r="R1613" s="33"/>
      <c r="S1613" s="33"/>
      <c r="T1613" s="33"/>
      <c r="U1613" s="33"/>
      <c r="V1613" s="33"/>
      <c r="X1613" s="34"/>
      <c r="Y1613" s="33"/>
      <c r="Z1613" s="33"/>
      <c r="AA1613" s="33"/>
      <c r="AB1613" s="33"/>
      <c r="AC1613" s="35"/>
      <c r="AD1613" s="33"/>
      <c r="AE1613" s="33"/>
      <c r="AF1613" s="33"/>
      <c r="AG1613" s="33"/>
      <c r="AH1613" s="33"/>
      <c r="AI1613" s="33"/>
      <c r="AJ1613" s="36"/>
      <c r="AK1613" s="10">
        <v>6</v>
      </c>
      <c r="AL1613" s="11">
        <v>11</v>
      </c>
      <c r="AM1613" s="11">
        <v>7</v>
      </c>
      <c r="AN1613" s="11">
        <v>15</v>
      </c>
      <c r="AO1613" s="11">
        <v>17</v>
      </c>
      <c r="AP1613" s="11">
        <v>23</v>
      </c>
      <c r="AQ1613" s="11">
        <v>15</v>
      </c>
      <c r="AR1613" s="11">
        <v>17</v>
      </c>
      <c r="AS1613" s="11">
        <v>43</v>
      </c>
      <c r="AT1613" s="11">
        <v>39</v>
      </c>
      <c r="AU1613" s="11">
        <v>35</v>
      </c>
      <c r="AV1613" s="11">
        <v>31</v>
      </c>
      <c r="AW1613" s="12">
        <v>27</v>
      </c>
      <c r="AX1613" s="13">
        <v>39</v>
      </c>
      <c r="AY1613" s="13">
        <v>36</v>
      </c>
      <c r="AZ1613" s="13">
        <v>33</v>
      </c>
      <c r="BA1613" s="13">
        <v>30</v>
      </c>
      <c r="BB1613" s="14">
        <v>47</v>
      </c>
      <c r="BC1613" s="19">
        <f t="shared" si="124"/>
        <v>36</v>
      </c>
      <c r="BD1613" s="55">
        <f t="shared" ref="BD1613:BD1676" si="127">IF($B1613="","",SUM($BC1609:$BC1613)/5/$BM$3)</f>
        <v>0.92484572913283536</v>
      </c>
      <c r="BE1613" s="19">
        <f t="shared" ref="BE1613:BE1676" si="128">IF($B1613="","",SUM($BC1604:$BC1613)/10/$BM$3)</f>
        <v>0.9473530367002273</v>
      </c>
      <c r="BF1613" s="19">
        <f t="shared" si="125"/>
        <v>1.0287885677167912</v>
      </c>
      <c r="BG1613" s="19">
        <f t="shared" si="126"/>
        <v>1.0046443650535888</v>
      </c>
    </row>
    <row r="1614" spans="1:59">
      <c r="A1614" s="24">
        <v>1613</v>
      </c>
      <c r="B1614" s="31">
        <v>2014020</v>
      </c>
      <c r="C1614" s="32" t="s">
        <v>1612</v>
      </c>
      <c r="D1614" s="21">
        <v>9</v>
      </c>
      <c r="E1614" s="22">
        <v>14</v>
      </c>
      <c r="F1614" s="22">
        <v>17</v>
      </c>
      <c r="G1614" s="22">
        <v>23</v>
      </c>
      <c r="H1614" s="22">
        <v>24</v>
      </c>
      <c r="I1614" s="22">
        <v>25</v>
      </c>
      <c r="J1614" s="23">
        <v>15</v>
      </c>
      <c r="Q1614" s="33"/>
      <c r="R1614" s="33"/>
      <c r="S1614" s="33"/>
      <c r="T1614" s="33"/>
      <c r="U1614" s="33"/>
      <c r="V1614" s="33"/>
      <c r="X1614" s="34"/>
      <c r="Y1614" s="33"/>
      <c r="Z1614" s="33"/>
      <c r="AA1614" s="33"/>
      <c r="AB1614" s="33"/>
      <c r="AC1614" s="35"/>
      <c r="AD1614" s="33"/>
      <c r="AE1614" s="33"/>
      <c r="AF1614" s="33"/>
      <c r="AG1614" s="33"/>
      <c r="AH1614" s="33"/>
      <c r="AI1614" s="33"/>
      <c r="AJ1614" s="36"/>
      <c r="AK1614" s="10">
        <v>7</v>
      </c>
      <c r="AL1614" s="11">
        <v>8</v>
      </c>
      <c r="AM1614" s="11">
        <v>17</v>
      </c>
      <c r="AN1614" s="11">
        <v>16</v>
      </c>
      <c r="AO1614" s="11">
        <v>14</v>
      </c>
      <c r="AP1614" s="11">
        <v>16</v>
      </c>
      <c r="AQ1614" s="11">
        <v>31</v>
      </c>
      <c r="AR1614" s="11">
        <v>32</v>
      </c>
      <c r="AS1614" s="11">
        <v>24</v>
      </c>
      <c r="AT1614" s="11">
        <v>28</v>
      </c>
      <c r="AU1614" s="11">
        <v>47</v>
      </c>
      <c r="AV1614" s="11">
        <v>42</v>
      </c>
      <c r="AW1614" s="12">
        <v>52</v>
      </c>
      <c r="AX1614" s="13">
        <v>48</v>
      </c>
      <c r="AY1614" s="13">
        <v>44</v>
      </c>
      <c r="AZ1614" s="13">
        <v>58</v>
      </c>
      <c r="BA1614" s="13">
        <v>55</v>
      </c>
      <c r="BB1614" s="14">
        <v>52</v>
      </c>
      <c r="BC1614" s="19">
        <f t="shared" si="124"/>
        <v>44</v>
      </c>
      <c r="BD1614" s="55">
        <f t="shared" si="127"/>
        <v>0.86346216303994805</v>
      </c>
      <c r="BE1614" s="19">
        <f t="shared" si="128"/>
        <v>0.92893796687236108</v>
      </c>
      <c r="BF1614" s="19">
        <f t="shared" si="125"/>
        <v>1.0197856446898343</v>
      </c>
      <c r="BG1614" s="19">
        <f t="shared" si="126"/>
        <v>1.000552127314063</v>
      </c>
    </row>
    <row r="1615" spans="1:59">
      <c r="A1615" s="24">
        <v>1614</v>
      </c>
      <c r="B1615" s="31">
        <v>2014021</v>
      </c>
      <c r="C1615" s="32" t="s">
        <v>1613</v>
      </c>
      <c r="D1615" s="21">
        <v>8</v>
      </c>
      <c r="E1615" s="22">
        <v>10</v>
      </c>
      <c r="F1615" s="22">
        <v>15</v>
      </c>
      <c r="G1615" s="22">
        <v>17</v>
      </c>
      <c r="H1615" s="22">
        <v>22</v>
      </c>
      <c r="I1615" s="22">
        <v>29</v>
      </c>
      <c r="J1615" s="23">
        <v>12</v>
      </c>
      <c r="Q1615" s="33"/>
      <c r="R1615" s="33"/>
      <c r="S1615" s="33"/>
      <c r="T1615" s="33"/>
      <c r="U1615" s="33"/>
      <c r="V1615" s="33"/>
      <c r="X1615" s="34"/>
      <c r="Y1615" s="33"/>
      <c r="Z1615" s="33"/>
      <c r="AA1615" s="33"/>
      <c r="AB1615" s="33"/>
      <c r="AC1615" s="35"/>
      <c r="AD1615" s="33"/>
      <c r="AE1615" s="33"/>
      <c r="AF1615" s="33"/>
      <c r="AG1615" s="33"/>
      <c r="AH1615" s="33"/>
      <c r="AI1615" s="33"/>
      <c r="AJ1615" s="36"/>
      <c r="AK1615" s="10">
        <v>8</v>
      </c>
      <c r="AL1615" s="11">
        <v>9</v>
      </c>
      <c r="AM1615" s="11">
        <v>11</v>
      </c>
      <c r="AN1615" s="11">
        <v>23</v>
      </c>
      <c r="AO1615" s="11">
        <v>10</v>
      </c>
      <c r="AP1615" s="11">
        <v>21</v>
      </c>
      <c r="AQ1615" s="11">
        <v>29</v>
      </c>
      <c r="AR1615" s="11">
        <v>31</v>
      </c>
      <c r="AS1615" s="11">
        <v>35</v>
      </c>
      <c r="AT1615" s="11">
        <v>41</v>
      </c>
      <c r="AU1615" s="11">
        <v>36</v>
      </c>
      <c r="AV1615" s="11">
        <v>31</v>
      </c>
      <c r="AW1615" s="12">
        <v>41</v>
      </c>
      <c r="AX1615" s="13">
        <v>53</v>
      </c>
      <c r="AY1615" s="13">
        <v>50</v>
      </c>
      <c r="AZ1615" s="13">
        <v>65</v>
      </c>
      <c r="BA1615" s="13">
        <v>63</v>
      </c>
      <c r="BB1615" s="14">
        <v>61</v>
      </c>
      <c r="BC1615" s="19">
        <f t="shared" si="124"/>
        <v>50</v>
      </c>
      <c r="BD1615" s="55">
        <f t="shared" si="127"/>
        <v>0.92075349139330953</v>
      </c>
      <c r="BE1615" s="19">
        <f t="shared" si="128"/>
        <v>0.89824618382591748</v>
      </c>
      <c r="BF1615" s="19">
        <f t="shared" si="125"/>
        <v>1.0107827216628775</v>
      </c>
      <c r="BG1615" s="19">
        <f t="shared" si="126"/>
        <v>1.0054628126014939</v>
      </c>
    </row>
    <row r="1616" spans="1:59">
      <c r="A1616" s="24">
        <v>1615</v>
      </c>
      <c r="B1616" s="31">
        <v>2014022</v>
      </c>
      <c r="C1616" s="32" t="s">
        <v>1614</v>
      </c>
      <c r="D1616" s="21">
        <v>4</v>
      </c>
      <c r="E1616" s="22">
        <v>6</v>
      </c>
      <c r="F1616" s="22">
        <v>7</v>
      </c>
      <c r="G1616" s="22">
        <v>10</v>
      </c>
      <c r="H1616" s="22">
        <v>21</v>
      </c>
      <c r="I1616" s="22">
        <v>26</v>
      </c>
      <c r="J1616" s="23">
        <v>16</v>
      </c>
      <c r="Q1616" s="33"/>
      <c r="R1616" s="33"/>
      <c r="S1616" s="33"/>
      <c r="T1616" s="33"/>
      <c r="U1616" s="33"/>
      <c r="V1616" s="33"/>
      <c r="X1616" s="34"/>
      <c r="Y1616" s="33"/>
      <c r="Z1616" s="33"/>
      <c r="AA1616" s="33"/>
      <c r="AB1616" s="33"/>
      <c r="AC1616" s="35"/>
      <c r="AD1616" s="33"/>
      <c r="AE1616" s="33"/>
      <c r="AF1616" s="33"/>
      <c r="AG1616" s="33"/>
      <c r="AH1616" s="33"/>
      <c r="AI1616" s="33"/>
      <c r="AJ1616" s="36"/>
      <c r="AK1616" s="10">
        <v>5</v>
      </c>
      <c r="AL1616" s="11">
        <v>10</v>
      </c>
      <c r="AM1616" s="11">
        <v>9</v>
      </c>
      <c r="AN1616" s="11">
        <v>14</v>
      </c>
      <c r="AO1616" s="11">
        <v>18</v>
      </c>
      <c r="AP1616" s="11">
        <v>26</v>
      </c>
      <c r="AQ1616" s="11">
        <v>29</v>
      </c>
      <c r="AR1616" s="11">
        <v>24</v>
      </c>
      <c r="AS1616" s="11">
        <v>41</v>
      </c>
      <c r="AT1616" s="11">
        <v>38</v>
      </c>
      <c r="AU1616" s="11">
        <v>35</v>
      </c>
      <c r="AV1616" s="11">
        <v>46</v>
      </c>
      <c r="AW1616" s="12">
        <v>44</v>
      </c>
      <c r="AX1616" s="13">
        <v>42</v>
      </c>
      <c r="AY1616" s="13">
        <v>40</v>
      </c>
      <c r="AZ1616" s="13">
        <v>38</v>
      </c>
      <c r="BA1616" s="13">
        <v>36</v>
      </c>
      <c r="BB1616" s="14">
        <v>34</v>
      </c>
      <c r="BC1616" s="19">
        <f t="shared" si="124"/>
        <v>40</v>
      </c>
      <c r="BD1616" s="55">
        <f t="shared" si="127"/>
        <v>0.88801558947710291</v>
      </c>
      <c r="BE1616" s="19">
        <f t="shared" si="128"/>
        <v>0.91256901591425788</v>
      </c>
      <c r="BF1616" s="19">
        <f t="shared" si="125"/>
        <v>1.0017797986359207</v>
      </c>
      <c r="BG1616" s="19">
        <f t="shared" si="126"/>
        <v>0.99891523221825262</v>
      </c>
    </row>
    <row r="1617" spans="1:59">
      <c r="A1617" s="24">
        <v>1616</v>
      </c>
      <c r="B1617" s="31">
        <v>2014023</v>
      </c>
      <c r="C1617" s="32" t="s">
        <v>1615</v>
      </c>
      <c r="D1617" s="21">
        <v>7</v>
      </c>
      <c r="E1617" s="22">
        <v>9</v>
      </c>
      <c r="F1617" s="22">
        <v>13</v>
      </c>
      <c r="G1617" s="22">
        <v>17</v>
      </c>
      <c r="H1617" s="22">
        <v>21</v>
      </c>
      <c r="I1617" s="22">
        <v>22</v>
      </c>
      <c r="J1617" s="23">
        <v>10</v>
      </c>
      <c r="Q1617" s="33"/>
      <c r="R1617" s="33"/>
      <c r="S1617" s="33"/>
      <c r="T1617" s="33"/>
      <c r="U1617" s="33"/>
      <c r="V1617" s="33"/>
      <c r="X1617" s="34"/>
      <c r="Y1617" s="33"/>
      <c r="Z1617" s="33"/>
      <c r="AA1617" s="33"/>
      <c r="AB1617" s="33"/>
      <c r="AC1617" s="35"/>
      <c r="AD1617" s="33"/>
      <c r="AE1617" s="33"/>
      <c r="AF1617" s="33"/>
      <c r="AG1617" s="33"/>
      <c r="AH1617" s="33"/>
      <c r="AI1617" s="33"/>
      <c r="AJ1617" s="36"/>
      <c r="AK1617" s="10">
        <v>5</v>
      </c>
      <c r="AL1617" s="11">
        <v>9</v>
      </c>
      <c r="AM1617" s="11">
        <v>14</v>
      </c>
      <c r="AN1617" s="11">
        <v>17</v>
      </c>
      <c r="AO1617" s="11">
        <v>12</v>
      </c>
      <c r="AP1617" s="11">
        <v>25</v>
      </c>
      <c r="AQ1617" s="11">
        <v>26</v>
      </c>
      <c r="AR1617" s="11">
        <v>29</v>
      </c>
      <c r="AS1617" s="11">
        <v>34</v>
      </c>
      <c r="AT1617" s="11">
        <v>41</v>
      </c>
      <c r="AU1617" s="11">
        <v>37</v>
      </c>
      <c r="AV1617" s="11">
        <v>47</v>
      </c>
      <c r="AW1617" s="12">
        <v>44</v>
      </c>
      <c r="AX1617" s="13">
        <v>41</v>
      </c>
      <c r="AY1617" s="13">
        <v>38</v>
      </c>
      <c r="AZ1617" s="13">
        <v>53</v>
      </c>
      <c r="BA1617" s="13">
        <v>51</v>
      </c>
      <c r="BB1617" s="14">
        <v>49</v>
      </c>
      <c r="BC1617" s="19">
        <f t="shared" si="124"/>
        <v>38</v>
      </c>
      <c r="BD1617" s="55">
        <f t="shared" si="127"/>
        <v>0.85118544982137057</v>
      </c>
      <c r="BE1617" s="19">
        <f t="shared" si="128"/>
        <v>0.89620006495615456</v>
      </c>
      <c r="BF1617" s="19">
        <f t="shared" si="125"/>
        <v>0.98950308541734322</v>
      </c>
      <c r="BG1617" s="19">
        <f t="shared" si="126"/>
        <v>0.9972783371224424</v>
      </c>
    </row>
    <row r="1618" spans="1:59">
      <c r="A1618" s="24">
        <v>1617</v>
      </c>
      <c r="B1618" s="31">
        <v>2014024</v>
      </c>
      <c r="C1618" s="32" t="s">
        <v>1616</v>
      </c>
      <c r="D1618" s="21">
        <v>8</v>
      </c>
      <c r="E1618" s="22">
        <v>10</v>
      </c>
      <c r="F1618" s="22">
        <v>16</v>
      </c>
      <c r="G1618" s="22">
        <v>20</v>
      </c>
      <c r="H1618" s="22">
        <v>23</v>
      </c>
      <c r="I1618" s="22">
        <v>30</v>
      </c>
      <c r="J1618" s="23">
        <v>9</v>
      </c>
      <c r="Q1618" s="33"/>
      <c r="R1618" s="33"/>
      <c r="S1618" s="33"/>
      <c r="T1618" s="33"/>
      <c r="U1618" s="33"/>
      <c r="V1618" s="33"/>
      <c r="X1618" s="34"/>
      <c r="Y1618" s="33"/>
      <c r="Z1618" s="33"/>
      <c r="AA1618" s="33"/>
      <c r="AB1618" s="33"/>
      <c r="AC1618" s="35"/>
      <c r="AD1618" s="33"/>
      <c r="AE1618" s="33"/>
      <c r="AF1618" s="33"/>
      <c r="AG1618" s="33"/>
      <c r="AH1618" s="33"/>
      <c r="AI1618" s="33"/>
      <c r="AJ1618" s="36"/>
      <c r="AK1618" s="10">
        <v>8</v>
      </c>
      <c r="AL1618" s="11">
        <v>7</v>
      </c>
      <c r="AM1618" s="11">
        <v>7</v>
      </c>
      <c r="AN1618" s="11">
        <v>17</v>
      </c>
      <c r="AO1618" s="11">
        <v>16</v>
      </c>
      <c r="AP1618" s="11">
        <v>19</v>
      </c>
      <c r="AQ1618" s="11">
        <v>26</v>
      </c>
      <c r="AR1618" s="11">
        <v>17</v>
      </c>
      <c r="AS1618" s="11">
        <v>41</v>
      </c>
      <c r="AT1618" s="11">
        <v>47</v>
      </c>
      <c r="AU1618" s="11">
        <v>42</v>
      </c>
      <c r="AV1618" s="11">
        <v>37</v>
      </c>
      <c r="AW1618" s="12">
        <v>32</v>
      </c>
      <c r="AX1618" s="13">
        <v>43</v>
      </c>
      <c r="AY1618" s="13">
        <v>56</v>
      </c>
      <c r="AZ1618" s="13">
        <v>53</v>
      </c>
      <c r="BA1618" s="13">
        <v>50</v>
      </c>
      <c r="BB1618" s="14">
        <v>47</v>
      </c>
      <c r="BC1618" s="19">
        <f t="shared" si="124"/>
        <v>56</v>
      </c>
      <c r="BD1618" s="55">
        <f t="shared" si="127"/>
        <v>0.93303020461188702</v>
      </c>
      <c r="BE1618" s="19">
        <f t="shared" si="128"/>
        <v>0.92893796687236108</v>
      </c>
      <c r="BF1618" s="19">
        <f t="shared" si="125"/>
        <v>0.98622929522572267</v>
      </c>
      <c r="BG1618" s="19">
        <f t="shared" si="126"/>
        <v>1.0021890224098733</v>
      </c>
    </row>
    <row r="1619" spans="1:59">
      <c r="A1619" s="24">
        <v>1618</v>
      </c>
      <c r="B1619" s="31">
        <v>2014025</v>
      </c>
      <c r="C1619" s="32" t="s">
        <v>1617</v>
      </c>
      <c r="D1619" s="21">
        <v>1</v>
      </c>
      <c r="E1619" s="22">
        <v>5</v>
      </c>
      <c r="F1619" s="22">
        <v>10</v>
      </c>
      <c r="G1619" s="22">
        <v>14</v>
      </c>
      <c r="H1619" s="22">
        <v>16</v>
      </c>
      <c r="I1619" s="22">
        <v>30</v>
      </c>
      <c r="J1619" s="23">
        <v>16</v>
      </c>
      <c r="Q1619" s="33"/>
      <c r="R1619" s="33"/>
      <c r="S1619" s="33"/>
      <c r="T1619" s="33"/>
      <c r="U1619" s="33"/>
      <c r="V1619" s="33"/>
      <c r="X1619" s="34"/>
      <c r="Y1619" s="33"/>
      <c r="Z1619" s="33"/>
      <c r="AA1619" s="33"/>
      <c r="AB1619" s="33"/>
      <c r="AC1619" s="35"/>
      <c r="AD1619" s="33"/>
      <c r="AE1619" s="33"/>
      <c r="AF1619" s="33"/>
      <c r="AG1619" s="33"/>
      <c r="AH1619" s="33"/>
      <c r="AI1619" s="33"/>
      <c r="AJ1619" s="36"/>
      <c r="AK1619" s="10">
        <v>7</v>
      </c>
      <c r="AL1619" s="11">
        <v>8</v>
      </c>
      <c r="AM1619" s="11">
        <v>6</v>
      </c>
      <c r="AN1619" s="11">
        <v>16</v>
      </c>
      <c r="AO1619" s="11">
        <v>13</v>
      </c>
      <c r="AP1619" s="11">
        <v>20</v>
      </c>
      <c r="AQ1619" s="11">
        <v>22</v>
      </c>
      <c r="AR1619" s="11">
        <v>16</v>
      </c>
      <c r="AS1619" s="11">
        <v>32</v>
      </c>
      <c r="AT1619" s="11">
        <v>28</v>
      </c>
      <c r="AU1619" s="11">
        <v>24</v>
      </c>
      <c r="AV1619" s="11">
        <v>20</v>
      </c>
      <c r="AW1619" s="12">
        <v>31</v>
      </c>
      <c r="AX1619" s="13">
        <v>44</v>
      </c>
      <c r="AY1619" s="13">
        <v>59</v>
      </c>
      <c r="AZ1619" s="13">
        <v>58</v>
      </c>
      <c r="BA1619" s="13">
        <v>57</v>
      </c>
      <c r="BB1619" s="14">
        <v>56</v>
      </c>
      <c r="BC1619" s="19">
        <f t="shared" si="124"/>
        <v>59</v>
      </c>
      <c r="BD1619" s="55">
        <f t="shared" si="127"/>
        <v>0.99441377070477432</v>
      </c>
      <c r="BE1619" s="19">
        <f t="shared" si="128"/>
        <v>0.92893796687236108</v>
      </c>
      <c r="BF1619" s="19">
        <f t="shared" si="125"/>
        <v>0.99113998051315355</v>
      </c>
      <c r="BG1619" s="19">
        <f t="shared" si="126"/>
        <v>1.0021890224098733</v>
      </c>
    </row>
    <row r="1620" spans="1:59">
      <c r="A1620" s="24">
        <v>1619</v>
      </c>
      <c r="B1620" s="31">
        <v>2014026</v>
      </c>
      <c r="C1620" s="32" t="s">
        <v>1618</v>
      </c>
      <c r="D1620" s="21">
        <v>1</v>
      </c>
      <c r="E1620" s="22">
        <v>2</v>
      </c>
      <c r="F1620" s="22">
        <v>5</v>
      </c>
      <c r="G1620" s="22">
        <v>6</v>
      </c>
      <c r="H1620" s="22">
        <v>11</v>
      </c>
      <c r="I1620" s="22">
        <v>23</v>
      </c>
      <c r="J1620" s="23">
        <v>14</v>
      </c>
      <c r="Q1620" s="33"/>
      <c r="R1620" s="33"/>
      <c r="S1620" s="33"/>
      <c r="T1620" s="33"/>
      <c r="U1620" s="33"/>
      <c r="V1620" s="33"/>
      <c r="X1620" s="34"/>
      <c r="Y1620" s="33"/>
      <c r="Z1620" s="33"/>
      <c r="AA1620" s="33"/>
      <c r="AB1620" s="33"/>
      <c r="AC1620" s="35"/>
      <c r="AD1620" s="33"/>
      <c r="AE1620" s="33"/>
      <c r="AF1620" s="33"/>
      <c r="AG1620" s="33"/>
      <c r="AH1620" s="33"/>
      <c r="AI1620" s="33"/>
      <c r="AJ1620" s="36"/>
      <c r="AK1620" s="10">
        <v>9</v>
      </c>
      <c r="AL1620" s="11">
        <v>12</v>
      </c>
      <c r="AM1620" s="11">
        <v>8</v>
      </c>
      <c r="AN1620" s="11">
        <v>18</v>
      </c>
      <c r="AO1620" s="11">
        <v>20</v>
      </c>
      <c r="AP1620" s="11">
        <v>24</v>
      </c>
      <c r="AQ1620" s="11">
        <v>21</v>
      </c>
      <c r="AR1620" s="11">
        <v>18</v>
      </c>
      <c r="AS1620" s="11">
        <v>15</v>
      </c>
      <c r="AT1620" s="11">
        <v>36</v>
      </c>
      <c r="AU1620" s="11">
        <v>35</v>
      </c>
      <c r="AV1620" s="11">
        <v>34</v>
      </c>
      <c r="AW1620" s="12">
        <v>33</v>
      </c>
      <c r="AX1620" s="13">
        <v>32</v>
      </c>
      <c r="AY1620" s="13">
        <v>31</v>
      </c>
      <c r="AZ1620" s="13">
        <v>30</v>
      </c>
      <c r="BA1620" s="13">
        <v>29</v>
      </c>
      <c r="BB1620" s="14">
        <v>28</v>
      </c>
      <c r="BC1620" s="19">
        <f t="shared" si="124"/>
        <v>31</v>
      </c>
      <c r="BD1620" s="55">
        <f t="shared" si="127"/>
        <v>0.91666125365378359</v>
      </c>
      <c r="BE1620" s="19">
        <f t="shared" si="128"/>
        <v>0.91870737252354662</v>
      </c>
      <c r="BF1620" s="19">
        <f t="shared" si="125"/>
        <v>0.97395258200714518</v>
      </c>
      <c r="BG1620" s="19">
        <f t="shared" si="126"/>
        <v>0.98827541409548547</v>
      </c>
    </row>
    <row r="1621" spans="1:59">
      <c r="A1621" s="24">
        <v>1620</v>
      </c>
      <c r="B1621" s="31">
        <v>2014027</v>
      </c>
      <c r="C1621" s="32" t="s">
        <v>1619</v>
      </c>
      <c r="D1621" s="21">
        <v>8</v>
      </c>
      <c r="E1621" s="22">
        <v>10</v>
      </c>
      <c r="F1621" s="22">
        <v>14</v>
      </c>
      <c r="G1621" s="22">
        <v>16</v>
      </c>
      <c r="H1621" s="22">
        <v>30</v>
      </c>
      <c r="I1621" s="22">
        <v>31</v>
      </c>
      <c r="J1621" s="23">
        <v>1</v>
      </c>
      <c r="Q1621" s="33"/>
      <c r="R1621" s="33"/>
      <c r="S1621" s="33"/>
      <c r="T1621" s="33"/>
      <c r="U1621" s="33"/>
      <c r="V1621" s="33"/>
      <c r="X1621" s="34"/>
      <c r="Y1621" s="33"/>
      <c r="Z1621" s="33"/>
      <c r="AA1621" s="33"/>
      <c r="AB1621" s="33"/>
      <c r="AC1621" s="35"/>
      <c r="AD1621" s="33"/>
      <c r="AE1621" s="33"/>
      <c r="AF1621" s="33"/>
      <c r="AG1621" s="33"/>
      <c r="AH1621" s="33"/>
      <c r="AI1621" s="33"/>
      <c r="AJ1621" s="36"/>
      <c r="AK1621" s="10">
        <v>7</v>
      </c>
      <c r="AL1621" s="11">
        <v>9</v>
      </c>
      <c r="AM1621" s="11">
        <v>9</v>
      </c>
      <c r="AN1621" s="11">
        <v>13</v>
      </c>
      <c r="AO1621" s="11">
        <v>11</v>
      </c>
      <c r="AP1621" s="11">
        <v>21</v>
      </c>
      <c r="AQ1621" s="11">
        <v>28</v>
      </c>
      <c r="AR1621" s="11">
        <v>19</v>
      </c>
      <c r="AS1621" s="11">
        <v>43</v>
      </c>
      <c r="AT1621" s="11">
        <v>37</v>
      </c>
      <c r="AU1621" s="11">
        <v>31</v>
      </c>
      <c r="AV1621" s="11">
        <v>25</v>
      </c>
      <c r="AW1621" s="12">
        <v>34</v>
      </c>
      <c r="AX1621" s="13">
        <v>61</v>
      </c>
      <c r="AY1621" s="13">
        <v>75</v>
      </c>
      <c r="AZ1621" s="13">
        <v>73</v>
      </c>
      <c r="BA1621" s="13">
        <v>71</v>
      </c>
      <c r="BB1621" s="14">
        <v>69</v>
      </c>
      <c r="BC1621" s="19">
        <f t="shared" si="124"/>
        <v>75</v>
      </c>
      <c r="BD1621" s="55">
        <f t="shared" si="127"/>
        <v>1.0598895745371872</v>
      </c>
      <c r="BE1621" s="19">
        <f t="shared" si="128"/>
        <v>0.97395258200714518</v>
      </c>
      <c r="BF1621" s="19">
        <f t="shared" si="125"/>
        <v>0.98704774277362783</v>
      </c>
      <c r="BG1621" s="19">
        <f t="shared" si="126"/>
        <v>1.0054628126014939</v>
      </c>
    </row>
    <row r="1622" spans="1:59">
      <c r="A1622" s="24">
        <v>1621</v>
      </c>
      <c r="B1622" s="31">
        <v>2014028</v>
      </c>
      <c r="C1622" s="32" t="s">
        <v>1620</v>
      </c>
      <c r="D1622" s="21">
        <v>6</v>
      </c>
      <c r="E1622" s="22">
        <v>16</v>
      </c>
      <c r="F1622" s="22">
        <v>21</v>
      </c>
      <c r="G1622" s="22">
        <v>27</v>
      </c>
      <c r="H1622" s="22">
        <v>30</v>
      </c>
      <c r="I1622" s="22">
        <v>32</v>
      </c>
      <c r="J1622" s="23">
        <v>5</v>
      </c>
      <c r="Q1622" s="33"/>
      <c r="R1622" s="33"/>
      <c r="S1622" s="33"/>
      <c r="T1622" s="33"/>
      <c r="U1622" s="33"/>
      <c r="V1622" s="33"/>
      <c r="X1622" s="34"/>
      <c r="Y1622" s="33"/>
      <c r="Z1622" s="33"/>
      <c r="AA1622" s="33"/>
      <c r="AB1622" s="33"/>
      <c r="AC1622" s="35"/>
      <c r="AD1622" s="33"/>
      <c r="AE1622" s="33"/>
      <c r="AF1622" s="33"/>
      <c r="AG1622" s="33"/>
      <c r="AH1622" s="33"/>
      <c r="AI1622" s="33"/>
      <c r="AJ1622" s="36"/>
      <c r="AK1622" s="10">
        <v>3</v>
      </c>
      <c r="AL1622" s="11">
        <v>8</v>
      </c>
      <c r="AM1622" s="11">
        <v>7</v>
      </c>
      <c r="AN1622" s="11">
        <v>12</v>
      </c>
      <c r="AO1622" s="11">
        <v>20</v>
      </c>
      <c r="AP1622" s="11">
        <v>20</v>
      </c>
      <c r="AQ1622" s="11">
        <v>24</v>
      </c>
      <c r="AR1622" s="11">
        <v>22</v>
      </c>
      <c r="AS1622" s="11">
        <v>44</v>
      </c>
      <c r="AT1622" s="11">
        <v>36</v>
      </c>
      <c r="AU1622" s="11">
        <v>28</v>
      </c>
      <c r="AV1622" s="11">
        <v>34</v>
      </c>
      <c r="AW1622" s="12">
        <v>27</v>
      </c>
      <c r="AX1622" s="13">
        <v>36</v>
      </c>
      <c r="AY1622" s="13">
        <v>64</v>
      </c>
      <c r="AZ1622" s="13">
        <v>60</v>
      </c>
      <c r="BA1622" s="13">
        <v>56</v>
      </c>
      <c r="BB1622" s="14">
        <v>52</v>
      </c>
      <c r="BC1622" s="19">
        <f t="shared" ref="BC1622:BC1685" si="129">IF($B1622="","",MOD($D1622,$BC$1)+MOD($E1622,$BC$1)+MOD($F1622,$BC$1)+MOD($G1622,$BC$1)+MOD($H1622,$BC$1)+MOD($I1622,$BC$1))</f>
        <v>64</v>
      </c>
      <c r="BD1622" s="55">
        <f t="shared" si="127"/>
        <v>1.1662877557648588</v>
      </c>
      <c r="BE1622" s="19">
        <f t="shared" si="128"/>
        <v>1.0087366027931146</v>
      </c>
      <c r="BF1622" s="19">
        <f t="shared" si="125"/>
        <v>0.98459240012991223</v>
      </c>
      <c r="BG1622" s="19">
        <f t="shared" si="126"/>
        <v>1.0169210782721663</v>
      </c>
    </row>
    <row r="1623" spans="1:59">
      <c r="A1623" s="24">
        <v>1622</v>
      </c>
      <c r="B1623" s="31">
        <v>2014029</v>
      </c>
      <c r="C1623" s="32" t="s">
        <v>1621</v>
      </c>
      <c r="D1623" s="21">
        <v>2</v>
      </c>
      <c r="E1623" s="22">
        <v>7</v>
      </c>
      <c r="F1623" s="22">
        <v>14</v>
      </c>
      <c r="G1623" s="22">
        <v>16</v>
      </c>
      <c r="H1623" s="22">
        <v>21</v>
      </c>
      <c r="I1623" s="22">
        <v>29</v>
      </c>
      <c r="J1623" s="23">
        <v>14</v>
      </c>
      <c r="Q1623" s="33"/>
      <c r="R1623" s="33"/>
      <c r="S1623" s="33"/>
      <c r="T1623" s="33"/>
      <c r="U1623" s="33"/>
      <c r="V1623" s="33"/>
      <c r="X1623" s="34"/>
      <c r="Y1623" s="33"/>
      <c r="Z1623" s="33"/>
      <c r="AA1623" s="33"/>
      <c r="AB1623" s="33"/>
      <c r="AC1623" s="35"/>
      <c r="AD1623" s="33"/>
      <c r="AE1623" s="33"/>
      <c r="AF1623" s="33"/>
      <c r="AG1623" s="33"/>
      <c r="AH1623" s="33"/>
      <c r="AI1623" s="33"/>
      <c r="AJ1623" s="36"/>
      <c r="AK1623" s="10">
        <v>8</v>
      </c>
      <c r="AL1623" s="11">
        <v>9</v>
      </c>
      <c r="AM1623" s="11">
        <v>14</v>
      </c>
      <c r="AN1623" s="11">
        <v>17</v>
      </c>
      <c r="AO1623" s="11">
        <v>5</v>
      </c>
      <c r="AP1623" s="11">
        <v>25</v>
      </c>
      <c r="AQ1623" s="11">
        <v>26</v>
      </c>
      <c r="AR1623" s="11">
        <v>29</v>
      </c>
      <c r="AS1623" s="11">
        <v>34</v>
      </c>
      <c r="AT1623" s="11">
        <v>29</v>
      </c>
      <c r="AU1623" s="11">
        <v>24</v>
      </c>
      <c r="AV1623" s="11">
        <v>19</v>
      </c>
      <c r="AW1623" s="12">
        <v>44</v>
      </c>
      <c r="AX1623" s="13">
        <v>41</v>
      </c>
      <c r="AY1623" s="13">
        <v>55</v>
      </c>
      <c r="AZ1623" s="13">
        <v>53</v>
      </c>
      <c r="BA1623" s="13">
        <v>51</v>
      </c>
      <c r="BB1623" s="14">
        <v>49</v>
      </c>
      <c r="BC1623" s="19">
        <f t="shared" si="129"/>
        <v>55</v>
      </c>
      <c r="BD1623" s="55">
        <f t="shared" si="127"/>
        <v>1.1621955180253329</v>
      </c>
      <c r="BE1623" s="19">
        <f t="shared" si="128"/>
        <v>1.04761286131861</v>
      </c>
      <c r="BF1623" s="19">
        <f t="shared" si="125"/>
        <v>1.0075089314712569</v>
      </c>
      <c r="BG1623" s="19">
        <f t="shared" si="126"/>
        <v>1.0238778824293602</v>
      </c>
    </row>
    <row r="1624" spans="1:59">
      <c r="A1624" s="24">
        <v>1623</v>
      </c>
      <c r="B1624" s="31">
        <v>2014030</v>
      </c>
      <c r="C1624" s="32" t="s">
        <v>1622</v>
      </c>
      <c r="D1624" s="21">
        <v>12</v>
      </c>
      <c r="E1624" s="22">
        <v>18</v>
      </c>
      <c r="F1624" s="22">
        <v>19</v>
      </c>
      <c r="G1624" s="22">
        <v>23</v>
      </c>
      <c r="H1624" s="22">
        <v>24</v>
      </c>
      <c r="I1624" s="22">
        <v>30</v>
      </c>
      <c r="J1624" s="23">
        <v>10</v>
      </c>
      <c r="Q1624" s="33"/>
      <c r="R1624" s="33"/>
      <c r="S1624" s="33"/>
      <c r="T1624" s="33"/>
      <c r="U1624" s="33"/>
      <c r="V1624" s="33"/>
      <c r="X1624" s="34"/>
      <c r="Y1624" s="33"/>
      <c r="Z1624" s="33"/>
      <c r="AA1624" s="33"/>
      <c r="AB1624" s="33"/>
      <c r="AC1624" s="35"/>
      <c r="AD1624" s="33"/>
      <c r="AE1624" s="33"/>
      <c r="AF1624" s="33"/>
      <c r="AG1624" s="33"/>
      <c r="AH1624" s="33"/>
      <c r="AI1624" s="33"/>
      <c r="AJ1624" s="36"/>
      <c r="AK1624" s="10">
        <v>3</v>
      </c>
      <c r="AL1624" s="11">
        <v>10</v>
      </c>
      <c r="AM1624" s="11">
        <v>16</v>
      </c>
      <c r="AN1624" s="11">
        <v>6</v>
      </c>
      <c r="AO1624" s="11">
        <v>21</v>
      </c>
      <c r="AP1624" s="11">
        <v>22</v>
      </c>
      <c r="AQ1624" s="11">
        <v>18</v>
      </c>
      <c r="AR1624" s="11">
        <v>26</v>
      </c>
      <c r="AS1624" s="11">
        <v>27</v>
      </c>
      <c r="AT1624" s="11">
        <v>30</v>
      </c>
      <c r="AU1624" s="11">
        <v>48</v>
      </c>
      <c r="AV1624" s="11">
        <v>42</v>
      </c>
      <c r="AW1624" s="12">
        <v>36</v>
      </c>
      <c r="AX1624" s="13">
        <v>46</v>
      </c>
      <c r="AY1624" s="13">
        <v>41</v>
      </c>
      <c r="AZ1624" s="13">
        <v>36</v>
      </c>
      <c r="BA1624" s="13">
        <v>50</v>
      </c>
      <c r="BB1624" s="14">
        <v>66</v>
      </c>
      <c r="BC1624" s="19">
        <f t="shared" si="129"/>
        <v>41</v>
      </c>
      <c r="BD1624" s="55">
        <f t="shared" si="127"/>
        <v>1.0885352387138683</v>
      </c>
      <c r="BE1624" s="19">
        <f t="shared" si="128"/>
        <v>1.0414745047093212</v>
      </c>
      <c r="BF1624" s="19">
        <f t="shared" si="125"/>
        <v>0.98950308541734322</v>
      </c>
      <c r="BG1624" s="19">
        <f t="shared" si="126"/>
        <v>1.0308346865865541</v>
      </c>
    </row>
    <row r="1625" spans="1:59">
      <c r="A1625" s="24">
        <v>1624</v>
      </c>
      <c r="B1625" s="31">
        <v>2014031</v>
      </c>
      <c r="C1625" s="32" t="s">
        <v>1623</v>
      </c>
      <c r="D1625" s="21">
        <v>4</v>
      </c>
      <c r="E1625" s="22">
        <v>10</v>
      </c>
      <c r="F1625" s="22">
        <v>16</v>
      </c>
      <c r="G1625" s="22">
        <v>17</v>
      </c>
      <c r="H1625" s="22">
        <v>21</v>
      </c>
      <c r="I1625" s="22">
        <v>27</v>
      </c>
      <c r="J1625" s="23">
        <v>14</v>
      </c>
      <c r="Q1625" s="33"/>
      <c r="R1625" s="33"/>
      <c r="S1625" s="33"/>
      <c r="T1625" s="33"/>
      <c r="U1625" s="33"/>
      <c r="V1625" s="33"/>
      <c r="X1625" s="34"/>
      <c r="Y1625" s="33"/>
      <c r="Z1625" s="33"/>
      <c r="AA1625" s="33"/>
      <c r="AB1625" s="33"/>
      <c r="AC1625" s="35"/>
      <c r="AD1625" s="33"/>
      <c r="AE1625" s="33"/>
      <c r="AF1625" s="33"/>
      <c r="AG1625" s="33"/>
      <c r="AH1625" s="33"/>
      <c r="AI1625" s="33"/>
      <c r="AJ1625" s="36"/>
      <c r="AK1625" s="10">
        <v>5</v>
      </c>
      <c r="AL1625" s="11">
        <v>7</v>
      </c>
      <c r="AM1625" s="11">
        <v>10</v>
      </c>
      <c r="AN1625" s="11">
        <v>23</v>
      </c>
      <c r="AO1625" s="11">
        <v>18</v>
      </c>
      <c r="AP1625" s="11">
        <v>15</v>
      </c>
      <c r="AQ1625" s="11">
        <v>23</v>
      </c>
      <c r="AR1625" s="11">
        <v>25</v>
      </c>
      <c r="AS1625" s="11">
        <v>40</v>
      </c>
      <c r="AT1625" s="11">
        <v>35</v>
      </c>
      <c r="AU1625" s="11">
        <v>30</v>
      </c>
      <c r="AV1625" s="11">
        <v>39</v>
      </c>
      <c r="AW1625" s="12">
        <v>35</v>
      </c>
      <c r="AX1625" s="13">
        <v>31</v>
      </c>
      <c r="AY1625" s="13">
        <v>44</v>
      </c>
      <c r="AZ1625" s="13">
        <v>59</v>
      </c>
      <c r="BA1625" s="13">
        <v>57</v>
      </c>
      <c r="BB1625" s="14">
        <v>55</v>
      </c>
      <c r="BC1625" s="19">
        <f t="shared" si="129"/>
        <v>44</v>
      </c>
      <c r="BD1625" s="55">
        <f t="shared" si="127"/>
        <v>1.1417343293277038</v>
      </c>
      <c r="BE1625" s="19">
        <f t="shared" si="128"/>
        <v>1.0291977914907438</v>
      </c>
      <c r="BF1625" s="19">
        <f t="shared" si="125"/>
        <v>1.0025982461838259</v>
      </c>
      <c r="BG1625" s="19">
        <f t="shared" si="126"/>
        <v>1.0259240012991231</v>
      </c>
    </row>
    <row r="1626" spans="1:59">
      <c r="A1626" s="24">
        <v>1625</v>
      </c>
      <c r="B1626" s="31">
        <v>2014032</v>
      </c>
      <c r="C1626" s="32" t="s">
        <v>1624</v>
      </c>
      <c r="D1626" s="21">
        <v>1</v>
      </c>
      <c r="E1626" s="22">
        <v>2</v>
      </c>
      <c r="F1626" s="22">
        <v>14</v>
      </c>
      <c r="G1626" s="22">
        <v>22</v>
      </c>
      <c r="H1626" s="22">
        <v>29</v>
      </c>
      <c r="I1626" s="22">
        <v>33</v>
      </c>
      <c r="J1626" s="23">
        <v>7</v>
      </c>
      <c r="Q1626" s="33"/>
      <c r="R1626" s="33"/>
      <c r="S1626" s="33"/>
      <c r="T1626" s="33"/>
      <c r="U1626" s="33"/>
      <c r="V1626" s="33"/>
      <c r="X1626" s="34"/>
      <c r="Y1626" s="33"/>
      <c r="Z1626" s="33"/>
      <c r="AA1626" s="33"/>
      <c r="AB1626" s="33"/>
      <c r="AC1626" s="35"/>
      <c r="AD1626" s="33"/>
      <c r="AE1626" s="33"/>
      <c r="AF1626" s="33"/>
      <c r="AG1626" s="33"/>
      <c r="AH1626" s="33"/>
      <c r="AI1626" s="33"/>
      <c r="AJ1626" s="36"/>
      <c r="AK1626" s="10">
        <v>8</v>
      </c>
      <c r="AL1626" s="11">
        <v>9</v>
      </c>
      <c r="AM1626" s="11">
        <v>16</v>
      </c>
      <c r="AN1626" s="11">
        <v>17</v>
      </c>
      <c r="AO1626" s="11">
        <v>10</v>
      </c>
      <c r="AP1626" s="11">
        <v>21</v>
      </c>
      <c r="AQ1626" s="11">
        <v>20</v>
      </c>
      <c r="AR1626" s="11">
        <v>21</v>
      </c>
      <c r="AS1626" s="11">
        <v>13</v>
      </c>
      <c r="AT1626" s="11">
        <v>29</v>
      </c>
      <c r="AU1626" s="11">
        <v>23</v>
      </c>
      <c r="AV1626" s="11">
        <v>17</v>
      </c>
      <c r="AW1626" s="12">
        <v>41</v>
      </c>
      <c r="AX1626" s="13">
        <v>37</v>
      </c>
      <c r="AY1626" s="13">
        <v>50</v>
      </c>
      <c r="AZ1626" s="13">
        <v>47</v>
      </c>
      <c r="BA1626" s="13">
        <v>44</v>
      </c>
      <c r="BB1626" s="14">
        <v>41</v>
      </c>
      <c r="BC1626" s="19">
        <f t="shared" si="129"/>
        <v>50</v>
      </c>
      <c r="BD1626" s="55">
        <f t="shared" si="127"/>
        <v>1.0394283858395583</v>
      </c>
      <c r="BE1626" s="19">
        <f t="shared" si="128"/>
        <v>1.0496589801883727</v>
      </c>
      <c r="BF1626" s="19">
        <f t="shared" si="125"/>
        <v>0.99768756089639488</v>
      </c>
      <c r="BG1626" s="19">
        <f t="shared" si="126"/>
        <v>1.0259240012991231</v>
      </c>
    </row>
    <row r="1627" spans="1:59">
      <c r="A1627" s="24">
        <v>1626</v>
      </c>
      <c r="B1627" s="31">
        <v>2014033</v>
      </c>
      <c r="C1627" s="32" t="s">
        <v>1625</v>
      </c>
      <c r="D1627" s="21">
        <v>5</v>
      </c>
      <c r="E1627" s="22">
        <v>13</v>
      </c>
      <c r="F1627" s="22">
        <v>23</v>
      </c>
      <c r="G1627" s="22">
        <v>28</v>
      </c>
      <c r="H1627" s="22">
        <v>32</v>
      </c>
      <c r="I1627" s="22">
        <v>33</v>
      </c>
      <c r="J1627" s="23">
        <v>12</v>
      </c>
      <c r="Q1627" s="33"/>
      <c r="R1627" s="33"/>
      <c r="S1627" s="33"/>
      <c r="T1627" s="33"/>
      <c r="U1627" s="33"/>
      <c r="V1627" s="33"/>
      <c r="X1627" s="34"/>
      <c r="Y1627" s="33"/>
      <c r="Z1627" s="33"/>
      <c r="AA1627" s="33"/>
      <c r="AB1627" s="33"/>
      <c r="AC1627" s="35"/>
      <c r="AD1627" s="33"/>
      <c r="AE1627" s="33"/>
      <c r="AF1627" s="33"/>
      <c r="AG1627" s="33"/>
      <c r="AH1627" s="33"/>
      <c r="AI1627" s="33"/>
      <c r="AJ1627" s="36"/>
      <c r="AK1627" s="10">
        <v>8</v>
      </c>
      <c r="AL1627" s="11">
        <v>6</v>
      </c>
      <c r="AM1627" s="11">
        <v>14</v>
      </c>
      <c r="AN1627" s="11">
        <v>20</v>
      </c>
      <c r="AO1627" s="11">
        <v>22</v>
      </c>
      <c r="AP1627" s="11">
        <v>22</v>
      </c>
      <c r="AQ1627" s="11">
        <v>26</v>
      </c>
      <c r="AR1627" s="11">
        <v>24</v>
      </c>
      <c r="AS1627" s="11">
        <v>24</v>
      </c>
      <c r="AT1627" s="11">
        <v>38</v>
      </c>
      <c r="AU1627" s="11">
        <v>30</v>
      </c>
      <c r="AV1627" s="11">
        <v>36</v>
      </c>
      <c r="AW1627" s="12">
        <v>44</v>
      </c>
      <c r="AX1627" s="13">
        <v>38</v>
      </c>
      <c r="AY1627" s="13">
        <v>66</v>
      </c>
      <c r="AZ1627" s="13">
        <v>62</v>
      </c>
      <c r="BA1627" s="13">
        <v>58</v>
      </c>
      <c r="BB1627" s="14">
        <v>54</v>
      </c>
      <c r="BC1627" s="19">
        <f t="shared" si="129"/>
        <v>66</v>
      </c>
      <c r="BD1627" s="55">
        <f t="shared" si="127"/>
        <v>1.04761286131861</v>
      </c>
      <c r="BE1627" s="19">
        <f t="shared" si="128"/>
        <v>1.1069503085417343</v>
      </c>
      <c r="BF1627" s="19">
        <f t="shared" ref="BF1627:BF1690" si="130">IF($B1627="","",SUM($BC1603:$BC1627)/25/$BM$3)</f>
        <v>0.99932445599220532</v>
      </c>
      <c r="BG1627" s="19">
        <f t="shared" si="126"/>
        <v>1.0410652809353687</v>
      </c>
    </row>
    <row r="1628" spans="1:59">
      <c r="A1628" s="24">
        <v>1627</v>
      </c>
      <c r="B1628" s="31">
        <v>2014034</v>
      </c>
      <c r="C1628" s="32" t="s">
        <v>1626</v>
      </c>
      <c r="D1628" s="21">
        <v>1</v>
      </c>
      <c r="E1628" s="22">
        <v>3</v>
      </c>
      <c r="F1628" s="22">
        <v>4</v>
      </c>
      <c r="G1628" s="22">
        <v>8</v>
      </c>
      <c r="H1628" s="22">
        <v>25</v>
      </c>
      <c r="I1628" s="22">
        <v>31</v>
      </c>
      <c r="J1628" s="23">
        <v>6</v>
      </c>
      <c r="Q1628" s="33"/>
      <c r="R1628" s="33"/>
      <c r="S1628" s="33"/>
      <c r="T1628" s="33"/>
      <c r="U1628" s="33"/>
      <c r="V1628" s="33"/>
      <c r="X1628" s="34"/>
      <c r="Y1628" s="33"/>
      <c r="Z1628" s="33"/>
      <c r="AA1628" s="33"/>
      <c r="AB1628" s="33"/>
      <c r="AC1628" s="35"/>
      <c r="AD1628" s="33"/>
      <c r="AE1628" s="33"/>
      <c r="AF1628" s="33"/>
      <c r="AG1628" s="33"/>
      <c r="AH1628" s="33"/>
      <c r="AI1628" s="33"/>
      <c r="AJ1628" s="36"/>
      <c r="AK1628" s="10">
        <v>6</v>
      </c>
      <c r="AL1628" s="11">
        <v>8</v>
      </c>
      <c r="AM1628" s="11">
        <v>12</v>
      </c>
      <c r="AN1628" s="11">
        <v>12</v>
      </c>
      <c r="AO1628" s="11">
        <v>16</v>
      </c>
      <c r="AP1628" s="11">
        <v>16</v>
      </c>
      <c r="AQ1628" s="11">
        <v>27</v>
      </c>
      <c r="AR1628" s="11">
        <v>22</v>
      </c>
      <c r="AS1628" s="11">
        <v>28</v>
      </c>
      <c r="AT1628" s="11">
        <v>24</v>
      </c>
      <c r="AU1628" s="11">
        <v>33</v>
      </c>
      <c r="AV1628" s="11">
        <v>30</v>
      </c>
      <c r="AW1628" s="12">
        <v>27</v>
      </c>
      <c r="AX1628" s="13">
        <v>40</v>
      </c>
      <c r="AY1628" s="13">
        <v>38</v>
      </c>
      <c r="AZ1628" s="13">
        <v>36</v>
      </c>
      <c r="BA1628" s="13">
        <v>34</v>
      </c>
      <c r="BB1628" s="14">
        <v>32</v>
      </c>
      <c r="BC1628" s="19">
        <f t="shared" si="129"/>
        <v>38</v>
      </c>
      <c r="BD1628" s="55">
        <f t="shared" si="127"/>
        <v>0.9780448197466709</v>
      </c>
      <c r="BE1628" s="19">
        <f t="shared" si="128"/>
        <v>1.0701201688860018</v>
      </c>
      <c r="BF1628" s="19">
        <f t="shared" si="130"/>
        <v>0.99359532315686916</v>
      </c>
      <c r="BG1628" s="19">
        <f t="shared" si="126"/>
        <v>1.0308346865865541</v>
      </c>
    </row>
    <row r="1629" spans="1:59">
      <c r="A1629" s="24">
        <v>1628</v>
      </c>
      <c r="B1629" s="31">
        <v>2014035</v>
      </c>
      <c r="C1629" s="32" t="s">
        <v>1627</v>
      </c>
      <c r="D1629" s="21">
        <v>7</v>
      </c>
      <c r="E1629" s="22">
        <v>8</v>
      </c>
      <c r="F1629" s="22">
        <v>9</v>
      </c>
      <c r="G1629" s="22">
        <v>17</v>
      </c>
      <c r="H1629" s="22">
        <v>32</v>
      </c>
      <c r="I1629" s="22">
        <v>33</v>
      </c>
      <c r="J1629" s="23">
        <v>6</v>
      </c>
      <c r="Q1629" s="33"/>
      <c r="R1629" s="33"/>
      <c r="S1629" s="33"/>
      <c r="T1629" s="33"/>
      <c r="U1629" s="33"/>
      <c r="V1629" s="33"/>
      <c r="X1629" s="34"/>
      <c r="Y1629" s="33"/>
      <c r="Z1629" s="33"/>
      <c r="AA1629" s="33"/>
      <c r="AB1629" s="33"/>
      <c r="AC1629" s="35"/>
      <c r="AD1629" s="33"/>
      <c r="AE1629" s="33"/>
      <c r="AF1629" s="33"/>
      <c r="AG1629" s="33"/>
      <c r="AH1629" s="33"/>
      <c r="AI1629" s="33"/>
      <c r="AJ1629" s="36"/>
      <c r="AK1629" s="10">
        <v>7</v>
      </c>
      <c r="AL1629" s="11">
        <v>6</v>
      </c>
      <c r="AM1629" s="11">
        <v>16</v>
      </c>
      <c r="AN1629" s="11">
        <v>16</v>
      </c>
      <c r="AO1629" s="11">
        <v>15</v>
      </c>
      <c r="AP1629" s="11">
        <v>10</v>
      </c>
      <c r="AQ1629" s="11">
        <v>34</v>
      </c>
      <c r="AR1629" s="11">
        <v>36</v>
      </c>
      <c r="AS1629" s="11">
        <v>40</v>
      </c>
      <c r="AT1629" s="11">
        <v>46</v>
      </c>
      <c r="AU1629" s="11">
        <v>41</v>
      </c>
      <c r="AV1629" s="11">
        <v>36</v>
      </c>
      <c r="AW1629" s="12">
        <v>31</v>
      </c>
      <c r="AX1629" s="13">
        <v>26</v>
      </c>
      <c r="AY1629" s="13">
        <v>55</v>
      </c>
      <c r="AZ1629" s="13">
        <v>70</v>
      </c>
      <c r="BA1629" s="13">
        <v>68</v>
      </c>
      <c r="BB1629" s="14">
        <v>66</v>
      </c>
      <c r="BC1629" s="19">
        <f t="shared" si="129"/>
        <v>55</v>
      </c>
      <c r="BD1629" s="55">
        <f t="shared" si="127"/>
        <v>1.0353361481000325</v>
      </c>
      <c r="BE1629" s="19">
        <f t="shared" si="128"/>
        <v>1.0619356934069504</v>
      </c>
      <c r="BF1629" s="19">
        <f t="shared" si="130"/>
        <v>0.99523221825267949</v>
      </c>
      <c r="BG1629" s="19">
        <f t="shared" si="126"/>
        <v>1.0316531341344592</v>
      </c>
    </row>
    <row r="1630" spans="1:59">
      <c r="A1630" s="24">
        <v>1629</v>
      </c>
      <c r="B1630" s="31">
        <v>2014036</v>
      </c>
      <c r="C1630" s="32" t="s">
        <v>1628</v>
      </c>
      <c r="D1630" s="21">
        <v>1</v>
      </c>
      <c r="E1630" s="22">
        <v>7</v>
      </c>
      <c r="F1630" s="22">
        <v>8</v>
      </c>
      <c r="G1630" s="22">
        <v>9</v>
      </c>
      <c r="H1630" s="22">
        <v>11</v>
      </c>
      <c r="I1630" s="22">
        <v>22</v>
      </c>
      <c r="J1630" s="23">
        <v>3</v>
      </c>
      <c r="Q1630" s="33"/>
      <c r="R1630" s="33"/>
      <c r="S1630" s="33"/>
      <c r="T1630" s="33"/>
      <c r="U1630" s="33"/>
      <c r="V1630" s="33"/>
      <c r="X1630" s="34"/>
      <c r="Y1630" s="33"/>
      <c r="Z1630" s="33"/>
      <c r="AA1630" s="33"/>
      <c r="AB1630" s="33"/>
      <c r="AC1630" s="35"/>
      <c r="AD1630" s="33"/>
      <c r="AE1630" s="33"/>
      <c r="AF1630" s="33"/>
      <c r="AG1630" s="33"/>
      <c r="AH1630" s="33"/>
      <c r="AI1630" s="33"/>
      <c r="AJ1630" s="36"/>
      <c r="AK1630" s="10">
        <v>7</v>
      </c>
      <c r="AL1630" s="11">
        <v>10</v>
      </c>
      <c r="AM1630" s="11">
        <v>13</v>
      </c>
      <c r="AN1630" s="11">
        <v>16</v>
      </c>
      <c r="AO1630" s="11">
        <v>9</v>
      </c>
      <c r="AP1630" s="11">
        <v>18</v>
      </c>
      <c r="AQ1630" s="11">
        <v>22</v>
      </c>
      <c r="AR1630" s="11">
        <v>28</v>
      </c>
      <c r="AS1630" s="11">
        <v>25</v>
      </c>
      <c r="AT1630" s="11">
        <v>46</v>
      </c>
      <c r="AU1630" s="11">
        <v>45</v>
      </c>
      <c r="AV1630" s="11">
        <v>44</v>
      </c>
      <c r="AW1630" s="12">
        <v>43</v>
      </c>
      <c r="AX1630" s="13">
        <v>42</v>
      </c>
      <c r="AY1630" s="13">
        <v>41</v>
      </c>
      <c r="AZ1630" s="13">
        <v>40</v>
      </c>
      <c r="BA1630" s="13">
        <v>39</v>
      </c>
      <c r="BB1630" s="14">
        <v>38</v>
      </c>
      <c r="BC1630" s="19">
        <f t="shared" si="129"/>
        <v>41</v>
      </c>
      <c r="BD1630" s="55">
        <f t="shared" si="127"/>
        <v>1.023059434881455</v>
      </c>
      <c r="BE1630" s="19">
        <f t="shared" si="128"/>
        <v>1.0823968821045793</v>
      </c>
      <c r="BF1630" s="19">
        <f t="shared" si="130"/>
        <v>0.97558947710295552</v>
      </c>
      <c r="BG1630" s="19">
        <f t="shared" si="126"/>
        <v>1.0320623579084118</v>
      </c>
    </row>
    <row r="1631" spans="1:59">
      <c r="A1631" s="24">
        <v>1630</v>
      </c>
      <c r="B1631" s="31">
        <v>2014037</v>
      </c>
      <c r="C1631" s="32" t="s">
        <v>1629</v>
      </c>
      <c r="D1631" s="21">
        <v>6</v>
      </c>
      <c r="E1631" s="22">
        <v>13</v>
      </c>
      <c r="F1631" s="22">
        <v>14</v>
      </c>
      <c r="G1631" s="22">
        <v>24</v>
      </c>
      <c r="H1631" s="22">
        <v>25</v>
      </c>
      <c r="I1631" s="22">
        <v>30</v>
      </c>
      <c r="J1631" s="23">
        <v>7</v>
      </c>
      <c r="Q1631" s="33"/>
      <c r="R1631" s="33"/>
      <c r="S1631" s="33"/>
      <c r="T1631" s="33"/>
      <c r="U1631" s="33"/>
      <c r="V1631" s="33"/>
      <c r="X1631" s="34"/>
      <c r="Y1631" s="33"/>
      <c r="Z1631" s="33"/>
      <c r="AA1631" s="33"/>
      <c r="AB1631" s="33"/>
      <c r="AC1631" s="35"/>
      <c r="AD1631" s="33"/>
      <c r="AE1631" s="33"/>
      <c r="AF1631" s="33"/>
      <c r="AG1631" s="33"/>
      <c r="AH1631" s="33"/>
      <c r="AI1631" s="33"/>
      <c r="AJ1631" s="36"/>
      <c r="AK1631" s="10">
        <v>4</v>
      </c>
      <c r="AL1631" s="11">
        <v>8</v>
      </c>
      <c r="AM1631" s="11">
        <v>12</v>
      </c>
      <c r="AN1631" s="11">
        <v>4</v>
      </c>
      <c r="AO1631" s="11">
        <v>21</v>
      </c>
      <c r="AP1631" s="11">
        <v>24</v>
      </c>
      <c r="AQ1631" s="11">
        <v>31</v>
      </c>
      <c r="AR1631" s="11">
        <v>22</v>
      </c>
      <c r="AS1631" s="11">
        <v>24</v>
      </c>
      <c r="AT1631" s="11">
        <v>16</v>
      </c>
      <c r="AU1631" s="11">
        <v>34</v>
      </c>
      <c r="AV1631" s="11">
        <v>42</v>
      </c>
      <c r="AW1631" s="12">
        <v>52</v>
      </c>
      <c r="AX1631" s="13">
        <v>64</v>
      </c>
      <c r="AY1631" s="13">
        <v>61</v>
      </c>
      <c r="AZ1631" s="13">
        <v>58</v>
      </c>
      <c r="BA1631" s="13">
        <v>55</v>
      </c>
      <c r="BB1631" s="14">
        <v>52</v>
      </c>
      <c r="BC1631" s="19">
        <f t="shared" si="129"/>
        <v>61</v>
      </c>
      <c r="BD1631" s="55">
        <f t="shared" si="127"/>
        <v>1.0680740500162391</v>
      </c>
      <c r="BE1631" s="19">
        <f t="shared" si="128"/>
        <v>1.0537512179278987</v>
      </c>
      <c r="BF1631" s="19">
        <f t="shared" si="130"/>
        <v>0.99850600844430004</v>
      </c>
      <c r="BG1631" s="19">
        <f t="shared" si="126"/>
        <v>1.037791490743748</v>
      </c>
    </row>
    <row r="1632" spans="1:59">
      <c r="A1632" s="24">
        <v>1631</v>
      </c>
      <c r="B1632" s="31">
        <v>2014038</v>
      </c>
      <c r="C1632" s="32" t="s">
        <v>1630</v>
      </c>
      <c r="D1632" s="21">
        <v>4</v>
      </c>
      <c r="E1632" s="22">
        <v>7</v>
      </c>
      <c r="F1632" s="22">
        <v>22</v>
      </c>
      <c r="G1632" s="22">
        <v>23</v>
      </c>
      <c r="H1632" s="22">
        <v>24</v>
      </c>
      <c r="I1632" s="22">
        <v>33</v>
      </c>
      <c r="J1632" s="23">
        <v>16</v>
      </c>
      <c r="Q1632" s="33"/>
      <c r="R1632" s="33"/>
      <c r="S1632" s="33"/>
      <c r="T1632" s="33"/>
      <c r="U1632" s="33"/>
      <c r="V1632" s="33"/>
      <c r="X1632" s="34"/>
      <c r="Y1632" s="33"/>
      <c r="Z1632" s="33"/>
      <c r="AA1632" s="33"/>
      <c r="AB1632" s="33"/>
      <c r="AC1632" s="35"/>
      <c r="AD1632" s="33"/>
      <c r="AE1632" s="33"/>
      <c r="AF1632" s="33"/>
      <c r="AG1632" s="33"/>
      <c r="AH1632" s="33"/>
      <c r="AI1632" s="33"/>
      <c r="AJ1632" s="36"/>
      <c r="AK1632" s="10">
        <v>5</v>
      </c>
      <c r="AL1632" s="11">
        <v>9</v>
      </c>
      <c r="AM1632" s="11">
        <v>18</v>
      </c>
      <c r="AN1632" s="11">
        <v>17</v>
      </c>
      <c r="AO1632" s="11">
        <v>15</v>
      </c>
      <c r="AP1632" s="11">
        <v>25</v>
      </c>
      <c r="AQ1632" s="11">
        <v>32</v>
      </c>
      <c r="AR1632" s="11">
        <v>23</v>
      </c>
      <c r="AS1632" s="11">
        <v>14</v>
      </c>
      <c r="AT1632" s="11">
        <v>41</v>
      </c>
      <c r="AU1632" s="11">
        <v>48</v>
      </c>
      <c r="AV1632" s="11">
        <v>43</v>
      </c>
      <c r="AW1632" s="12">
        <v>38</v>
      </c>
      <c r="AX1632" s="13">
        <v>33</v>
      </c>
      <c r="AY1632" s="13">
        <v>45</v>
      </c>
      <c r="AZ1632" s="13">
        <v>41</v>
      </c>
      <c r="BA1632" s="13">
        <v>37</v>
      </c>
      <c r="BB1632" s="14">
        <v>33</v>
      </c>
      <c r="BC1632" s="19">
        <f t="shared" si="129"/>
        <v>45</v>
      </c>
      <c r="BD1632" s="55">
        <f t="shared" si="127"/>
        <v>0.98213705748619684</v>
      </c>
      <c r="BE1632" s="19">
        <f t="shared" si="128"/>
        <v>1.0148749594024034</v>
      </c>
      <c r="BF1632" s="19">
        <f t="shared" si="130"/>
        <v>0.99768756089639488</v>
      </c>
      <c r="BG1632" s="19">
        <f t="shared" si="126"/>
        <v>1.032880805456317</v>
      </c>
    </row>
    <row r="1633" spans="1:59">
      <c r="A1633" s="24">
        <v>1632</v>
      </c>
      <c r="B1633" s="31">
        <v>2014039</v>
      </c>
      <c r="C1633" s="32" t="s">
        <v>1631</v>
      </c>
      <c r="D1633" s="21">
        <v>3</v>
      </c>
      <c r="E1633" s="22">
        <v>11</v>
      </c>
      <c r="F1633" s="22">
        <v>15</v>
      </c>
      <c r="G1633" s="22">
        <v>19</v>
      </c>
      <c r="H1633" s="22">
        <v>20</v>
      </c>
      <c r="I1633" s="22">
        <v>31</v>
      </c>
      <c r="J1633" s="23">
        <v>7</v>
      </c>
      <c r="Q1633" s="33"/>
      <c r="R1633" s="33"/>
      <c r="S1633" s="33"/>
      <c r="T1633" s="33"/>
      <c r="U1633" s="33"/>
      <c r="V1633" s="33"/>
      <c r="X1633" s="34"/>
      <c r="Y1633" s="33"/>
      <c r="Z1633" s="33"/>
      <c r="AA1633" s="33"/>
      <c r="AB1633" s="33"/>
      <c r="AC1633" s="35"/>
      <c r="AD1633" s="33"/>
      <c r="AE1633" s="33"/>
      <c r="AF1633" s="33"/>
      <c r="AG1633" s="33"/>
      <c r="AH1633" s="33"/>
      <c r="AI1633" s="33"/>
      <c r="AJ1633" s="36"/>
      <c r="AK1633" s="10">
        <v>6</v>
      </c>
      <c r="AL1633" s="11">
        <v>15</v>
      </c>
      <c r="AM1633" s="11">
        <v>9</v>
      </c>
      <c r="AN1633" s="11">
        <v>15</v>
      </c>
      <c r="AO1633" s="11">
        <v>22</v>
      </c>
      <c r="AP1633" s="11">
        <v>27</v>
      </c>
      <c r="AQ1633" s="11">
        <v>18</v>
      </c>
      <c r="AR1633" s="11">
        <v>19</v>
      </c>
      <c r="AS1633" s="11">
        <v>33</v>
      </c>
      <c r="AT1633" s="11">
        <v>39</v>
      </c>
      <c r="AU1633" s="11">
        <v>34</v>
      </c>
      <c r="AV1633" s="11">
        <v>29</v>
      </c>
      <c r="AW1633" s="12">
        <v>24</v>
      </c>
      <c r="AX1633" s="13">
        <v>51</v>
      </c>
      <c r="AY1633" s="13">
        <v>48</v>
      </c>
      <c r="AZ1633" s="13">
        <v>45</v>
      </c>
      <c r="BA1633" s="13">
        <v>42</v>
      </c>
      <c r="BB1633" s="14">
        <v>59</v>
      </c>
      <c r="BC1633" s="19">
        <f t="shared" si="129"/>
        <v>48</v>
      </c>
      <c r="BD1633" s="55">
        <f t="shared" si="127"/>
        <v>1.023059434881455</v>
      </c>
      <c r="BE1633" s="19">
        <f t="shared" si="128"/>
        <v>1.000552127314063</v>
      </c>
      <c r="BF1633" s="19">
        <f t="shared" si="130"/>
        <v>1.0042351412796362</v>
      </c>
      <c r="BG1633" s="19">
        <f t="shared" si="126"/>
        <v>1.0332900292302696</v>
      </c>
    </row>
    <row r="1634" spans="1:59">
      <c r="A1634" s="24">
        <v>1633</v>
      </c>
      <c r="B1634" s="31">
        <v>2014040</v>
      </c>
      <c r="C1634" s="32" t="s">
        <v>1632</v>
      </c>
      <c r="D1634" s="21">
        <v>3</v>
      </c>
      <c r="E1634" s="22">
        <v>4</v>
      </c>
      <c r="F1634" s="22">
        <v>6</v>
      </c>
      <c r="G1634" s="22">
        <v>11</v>
      </c>
      <c r="H1634" s="22">
        <v>12</v>
      </c>
      <c r="I1634" s="22">
        <v>15</v>
      </c>
      <c r="J1634" s="23">
        <v>8</v>
      </c>
      <c r="Q1634" s="33"/>
      <c r="R1634" s="33"/>
      <c r="S1634" s="33"/>
      <c r="T1634" s="33"/>
      <c r="U1634" s="33"/>
      <c r="V1634" s="33"/>
      <c r="X1634" s="34"/>
      <c r="Y1634" s="33"/>
      <c r="Z1634" s="33"/>
      <c r="AA1634" s="33"/>
      <c r="AB1634" s="33"/>
      <c r="AC1634" s="35"/>
      <c r="AD1634" s="33"/>
      <c r="AE1634" s="33"/>
      <c r="AF1634" s="33"/>
      <c r="AG1634" s="33"/>
      <c r="AH1634" s="33"/>
      <c r="AI1634" s="33"/>
      <c r="AJ1634" s="36"/>
      <c r="AK1634" s="10">
        <v>3</v>
      </c>
      <c r="AL1634" s="11">
        <v>11</v>
      </c>
      <c r="AM1634" s="11">
        <v>11</v>
      </c>
      <c r="AN1634" s="11">
        <v>15</v>
      </c>
      <c r="AO1634" s="11">
        <v>23</v>
      </c>
      <c r="AP1634" s="11">
        <v>27</v>
      </c>
      <c r="AQ1634" s="11">
        <v>24</v>
      </c>
      <c r="AR1634" s="11">
        <v>21</v>
      </c>
      <c r="AS1634" s="11">
        <v>18</v>
      </c>
      <c r="AT1634" s="11">
        <v>27</v>
      </c>
      <c r="AU1634" s="11">
        <v>38</v>
      </c>
      <c r="AV1634" s="11">
        <v>37</v>
      </c>
      <c r="AW1634" s="12">
        <v>36</v>
      </c>
      <c r="AX1634" s="13">
        <v>51</v>
      </c>
      <c r="AY1634" s="13">
        <v>51</v>
      </c>
      <c r="AZ1634" s="13">
        <v>51</v>
      </c>
      <c r="BA1634" s="13">
        <v>51</v>
      </c>
      <c r="BB1634" s="14">
        <v>51</v>
      </c>
      <c r="BC1634" s="19">
        <f t="shared" si="129"/>
        <v>51</v>
      </c>
      <c r="BD1634" s="55">
        <f t="shared" si="127"/>
        <v>1.0066904839233517</v>
      </c>
      <c r="BE1634" s="19">
        <f t="shared" si="128"/>
        <v>1.0210133160116921</v>
      </c>
      <c r="BF1634" s="19">
        <f t="shared" si="130"/>
        <v>0.99768756089639488</v>
      </c>
      <c r="BG1634" s="19">
        <f t="shared" si="126"/>
        <v>1.0336992530042222</v>
      </c>
    </row>
    <row r="1635" spans="1:59">
      <c r="A1635" s="24">
        <v>1634</v>
      </c>
      <c r="B1635" s="31">
        <v>2014041</v>
      </c>
      <c r="C1635" s="32" t="s">
        <v>1633</v>
      </c>
      <c r="D1635" s="21">
        <v>7</v>
      </c>
      <c r="E1635" s="22">
        <v>11</v>
      </c>
      <c r="F1635" s="22">
        <v>16</v>
      </c>
      <c r="G1635" s="22">
        <v>18</v>
      </c>
      <c r="H1635" s="22">
        <v>21</v>
      </c>
      <c r="I1635" s="22">
        <v>22</v>
      </c>
      <c r="J1635" s="23">
        <v>2</v>
      </c>
      <c r="Q1635" s="33"/>
      <c r="R1635" s="33"/>
      <c r="S1635" s="33"/>
      <c r="T1635" s="33"/>
      <c r="U1635" s="33"/>
      <c r="V1635" s="33"/>
      <c r="X1635" s="34"/>
      <c r="Y1635" s="33"/>
      <c r="Z1635" s="33"/>
      <c r="AA1635" s="33"/>
      <c r="AB1635" s="33"/>
      <c r="AC1635" s="35"/>
      <c r="AD1635" s="33"/>
      <c r="AE1635" s="33"/>
      <c r="AF1635" s="33"/>
      <c r="AG1635" s="33"/>
      <c r="AH1635" s="33"/>
      <c r="AI1635" s="33"/>
      <c r="AJ1635" s="36"/>
      <c r="AK1635" s="10">
        <v>5</v>
      </c>
      <c r="AL1635" s="11">
        <v>11</v>
      </c>
      <c r="AM1635" s="11">
        <v>10</v>
      </c>
      <c r="AN1635" s="11">
        <v>17</v>
      </c>
      <c r="AO1635" s="11">
        <v>11</v>
      </c>
      <c r="AP1635" s="11">
        <v>23</v>
      </c>
      <c r="AQ1635" s="11">
        <v>23</v>
      </c>
      <c r="AR1635" s="11">
        <v>25</v>
      </c>
      <c r="AS1635" s="11">
        <v>29</v>
      </c>
      <c r="AT1635" s="11">
        <v>47</v>
      </c>
      <c r="AU1635" s="11">
        <v>43</v>
      </c>
      <c r="AV1635" s="11">
        <v>39</v>
      </c>
      <c r="AW1635" s="12">
        <v>35</v>
      </c>
      <c r="AX1635" s="13">
        <v>31</v>
      </c>
      <c r="AY1635" s="13">
        <v>44</v>
      </c>
      <c r="AZ1635" s="13">
        <v>41</v>
      </c>
      <c r="BA1635" s="13">
        <v>57</v>
      </c>
      <c r="BB1635" s="14">
        <v>55</v>
      </c>
      <c r="BC1635" s="19">
        <f t="shared" si="129"/>
        <v>44</v>
      </c>
      <c r="BD1635" s="55">
        <f t="shared" si="127"/>
        <v>1.0189671971419292</v>
      </c>
      <c r="BE1635" s="19">
        <f t="shared" si="128"/>
        <v>1.0210133160116921</v>
      </c>
      <c r="BF1635" s="19">
        <f t="shared" si="130"/>
        <v>1.0042351412796362</v>
      </c>
      <c r="BG1635" s="19">
        <f t="shared" si="126"/>
        <v>1.027970120168886</v>
      </c>
    </row>
    <row r="1636" spans="1:59">
      <c r="A1636" s="24">
        <v>1635</v>
      </c>
      <c r="B1636" s="31">
        <v>2014042</v>
      </c>
      <c r="C1636" s="32" t="s">
        <v>1634</v>
      </c>
      <c r="D1636" s="21">
        <v>12</v>
      </c>
      <c r="E1636" s="22">
        <v>15</v>
      </c>
      <c r="F1636" s="22">
        <v>20</v>
      </c>
      <c r="G1636" s="22">
        <v>25</v>
      </c>
      <c r="H1636" s="22">
        <v>28</v>
      </c>
      <c r="I1636" s="22">
        <v>33</v>
      </c>
      <c r="J1636" s="23">
        <v>14</v>
      </c>
      <c r="Q1636" s="33"/>
      <c r="R1636" s="33"/>
      <c r="S1636" s="33"/>
      <c r="T1636" s="33"/>
      <c r="U1636" s="33"/>
      <c r="V1636" s="33"/>
      <c r="X1636" s="34"/>
      <c r="Y1636" s="33"/>
      <c r="Z1636" s="33"/>
      <c r="AA1636" s="33"/>
      <c r="AB1636" s="33"/>
      <c r="AC1636" s="35"/>
      <c r="AD1636" s="33"/>
      <c r="AE1636" s="33"/>
      <c r="AF1636" s="33"/>
      <c r="AG1636" s="33"/>
      <c r="AH1636" s="33"/>
      <c r="AI1636" s="33"/>
      <c r="AJ1636" s="36"/>
      <c r="AK1636" s="10">
        <v>4</v>
      </c>
      <c r="AL1636" s="11">
        <v>5</v>
      </c>
      <c r="AM1636" s="11">
        <v>8</v>
      </c>
      <c r="AN1636" s="11">
        <v>13</v>
      </c>
      <c r="AO1636" s="11">
        <v>21</v>
      </c>
      <c r="AP1636" s="11">
        <v>21</v>
      </c>
      <c r="AQ1636" s="11">
        <v>25</v>
      </c>
      <c r="AR1636" s="11">
        <v>23</v>
      </c>
      <c r="AS1636" s="11">
        <v>23</v>
      </c>
      <c r="AT1636" s="11">
        <v>25</v>
      </c>
      <c r="AU1636" s="11">
        <v>42</v>
      </c>
      <c r="AV1636" s="11">
        <v>35</v>
      </c>
      <c r="AW1636" s="12">
        <v>43</v>
      </c>
      <c r="AX1636" s="13">
        <v>53</v>
      </c>
      <c r="AY1636" s="13">
        <v>65</v>
      </c>
      <c r="AZ1636" s="13">
        <v>61</v>
      </c>
      <c r="BA1636" s="13">
        <v>57</v>
      </c>
      <c r="BB1636" s="14">
        <v>53</v>
      </c>
      <c r="BC1636" s="19">
        <f t="shared" si="129"/>
        <v>65</v>
      </c>
      <c r="BD1636" s="55">
        <f t="shared" si="127"/>
        <v>1.0353361481000325</v>
      </c>
      <c r="BE1636" s="19">
        <f t="shared" si="128"/>
        <v>1.0517050990581358</v>
      </c>
      <c r="BF1636" s="19">
        <f t="shared" si="130"/>
        <v>1.018148749594024</v>
      </c>
      <c r="BG1636" s="19">
        <f t="shared" si="126"/>
        <v>1.0287885677167912</v>
      </c>
    </row>
    <row r="1637" spans="1:59">
      <c r="A1637" s="24">
        <v>1636</v>
      </c>
      <c r="B1637" s="31">
        <v>2014043</v>
      </c>
      <c r="C1637" s="32" t="s">
        <v>1635</v>
      </c>
      <c r="D1637" s="21">
        <v>2</v>
      </c>
      <c r="E1637" s="22">
        <v>5</v>
      </c>
      <c r="F1637" s="22">
        <v>9</v>
      </c>
      <c r="G1637" s="22">
        <v>14</v>
      </c>
      <c r="H1637" s="22">
        <v>24</v>
      </c>
      <c r="I1637" s="22">
        <v>33</v>
      </c>
      <c r="J1637" s="23">
        <v>9</v>
      </c>
      <c r="Q1637" s="33"/>
      <c r="R1637" s="33"/>
      <c r="S1637" s="33"/>
      <c r="T1637" s="33"/>
      <c r="U1637" s="33"/>
      <c r="V1637" s="33"/>
      <c r="X1637" s="34"/>
      <c r="Y1637" s="33"/>
      <c r="Z1637" s="33"/>
      <c r="AA1637" s="33"/>
      <c r="AB1637" s="33"/>
      <c r="AC1637" s="35"/>
      <c r="AD1637" s="33"/>
      <c r="AE1637" s="33"/>
      <c r="AF1637" s="33"/>
      <c r="AG1637" s="33"/>
      <c r="AH1637" s="33"/>
      <c r="AI1637" s="33"/>
      <c r="AJ1637" s="36"/>
      <c r="AK1637" s="10">
        <v>6</v>
      </c>
      <c r="AL1637" s="11">
        <v>7</v>
      </c>
      <c r="AM1637" s="11">
        <v>17</v>
      </c>
      <c r="AN1637" s="11">
        <v>15</v>
      </c>
      <c r="AO1637" s="11">
        <v>17</v>
      </c>
      <c r="AP1637" s="11">
        <v>15</v>
      </c>
      <c r="AQ1637" s="11">
        <v>24</v>
      </c>
      <c r="AR1637" s="11">
        <v>27</v>
      </c>
      <c r="AS1637" s="11">
        <v>21</v>
      </c>
      <c r="AT1637" s="11">
        <v>27</v>
      </c>
      <c r="AU1637" s="11">
        <v>35</v>
      </c>
      <c r="AV1637" s="11">
        <v>31</v>
      </c>
      <c r="AW1637" s="12">
        <v>42</v>
      </c>
      <c r="AX1637" s="13">
        <v>39</v>
      </c>
      <c r="AY1637" s="13">
        <v>53</v>
      </c>
      <c r="AZ1637" s="13">
        <v>51</v>
      </c>
      <c r="BA1637" s="13">
        <v>49</v>
      </c>
      <c r="BB1637" s="14">
        <v>47</v>
      </c>
      <c r="BC1637" s="19">
        <f t="shared" si="129"/>
        <v>53</v>
      </c>
      <c r="BD1637" s="55">
        <f t="shared" si="127"/>
        <v>1.0680740500162391</v>
      </c>
      <c r="BE1637" s="19">
        <f t="shared" si="128"/>
        <v>1.0251055537512179</v>
      </c>
      <c r="BF1637" s="19">
        <f t="shared" si="130"/>
        <v>1.023059434881455</v>
      </c>
      <c r="BG1637" s="19">
        <f t="shared" si="126"/>
        <v>1.0308346865865541</v>
      </c>
    </row>
    <row r="1638" spans="1:59">
      <c r="A1638" s="24">
        <v>1637</v>
      </c>
      <c r="B1638" s="31">
        <v>2014044</v>
      </c>
      <c r="C1638" s="32" t="s">
        <v>1636</v>
      </c>
      <c r="D1638" s="21">
        <v>4</v>
      </c>
      <c r="E1638" s="22">
        <v>9</v>
      </c>
      <c r="F1638" s="22">
        <v>21</v>
      </c>
      <c r="G1638" s="22">
        <v>27</v>
      </c>
      <c r="H1638" s="22">
        <v>28</v>
      </c>
      <c r="I1638" s="22">
        <v>33</v>
      </c>
      <c r="J1638" s="23">
        <v>12</v>
      </c>
      <c r="Q1638" s="33"/>
      <c r="R1638" s="33"/>
      <c r="S1638" s="33"/>
      <c r="T1638" s="33"/>
      <c r="U1638" s="33"/>
      <c r="V1638" s="33"/>
      <c r="X1638" s="34"/>
      <c r="Y1638" s="33"/>
      <c r="Z1638" s="33"/>
      <c r="AA1638" s="33"/>
      <c r="AB1638" s="33"/>
      <c r="AC1638" s="35"/>
      <c r="AD1638" s="33"/>
      <c r="AE1638" s="33"/>
      <c r="AF1638" s="33"/>
      <c r="AG1638" s="33"/>
      <c r="AH1638" s="33"/>
      <c r="AI1638" s="33"/>
      <c r="AJ1638" s="36"/>
      <c r="AK1638" s="10">
        <v>2</v>
      </c>
      <c r="AL1638" s="11">
        <v>6</v>
      </c>
      <c r="AM1638" s="11">
        <v>17</v>
      </c>
      <c r="AN1638" s="11">
        <v>20</v>
      </c>
      <c r="AO1638" s="11">
        <v>17</v>
      </c>
      <c r="AP1638" s="11">
        <v>18</v>
      </c>
      <c r="AQ1638" s="11">
        <v>14</v>
      </c>
      <c r="AR1638" s="11">
        <v>32</v>
      </c>
      <c r="AS1638" s="11">
        <v>34</v>
      </c>
      <c r="AT1638" s="11">
        <v>38</v>
      </c>
      <c r="AU1638" s="11">
        <v>31</v>
      </c>
      <c r="AV1638" s="11">
        <v>38</v>
      </c>
      <c r="AW1638" s="12">
        <v>47</v>
      </c>
      <c r="AX1638" s="13">
        <v>42</v>
      </c>
      <c r="AY1638" s="13">
        <v>54</v>
      </c>
      <c r="AZ1638" s="13">
        <v>50</v>
      </c>
      <c r="BA1638" s="13">
        <v>46</v>
      </c>
      <c r="BB1638" s="14">
        <v>42</v>
      </c>
      <c r="BC1638" s="19">
        <f t="shared" si="129"/>
        <v>54</v>
      </c>
      <c r="BD1638" s="55">
        <f t="shared" si="127"/>
        <v>1.0926274764533939</v>
      </c>
      <c r="BE1638" s="19">
        <f t="shared" si="128"/>
        <v>1.0578434556674245</v>
      </c>
      <c r="BF1638" s="19">
        <f t="shared" si="130"/>
        <v>1.037791490743748</v>
      </c>
      <c r="BG1638" s="19">
        <f t="shared" si="126"/>
        <v>1.0332900292302696</v>
      </c>
    </row>
    <row r="1639" spans="1:59">
      <c r="A1639" s="24">
        <v>1638</v>
      </c>
      <c r="B1639" s="31">
        <v>2014045</v>
      </c>
      <c r="C1639" s="32" t="s">
        <v>1637</v>
      </c>
      <c r="D1639" s="21">
        <v>2</v>
      </c>
      <c r="E1639" s="22">
        <v>4</v>
      </c>
      <c r="F1639" s="22">
        <v>9</v>
      </c>
      <c r="G1639" s="22">
        <v>11</v>
      </c>
      <c r="H1639" s="22">
        <v>19</v>
      </c>
      <c r="I1639" s="22">
        <v>22</v>
      </c>
      <c r="J1639" s="23">
        <v>15</v>
      </c>
      <c r="Q1639" s="33"/>
      <c r="R1639" s="33"/>
      <c r="S1639" s="33"/>
      <c r="T1639" s="33"/>
      <c r="U1639" s="33"/>
      <c r="V1639" s="33"/>
      <c r="X1639" s="34"/>
      <c r="Y1639" s="33"/>
      <c r="Z1639" s="33"/>
      <c r="AA1639" s="33"/>
      <c r="AB1639" s="33"/>
      <c r="AC1639" s="35"/>
      <c r="AD1639" s="33"/>
      <c r="AE1639" s="33"/>
      <c r="AF1639" s="33"/>
      <c r="AG1639" s="33"/>
      <c r="AH1639" s="33"/>
      <c r="AI1639" s="33"/>
      <c r="AJ1639" s="36"/>
      <c r="AK1639" s="10">
        <v>7</v>
      </c>
      <c r="AL1639" s="11">
        <v>11</v>
      </c>
      <c r="AM1639" s="11">
        <v>17</v>
      </c>
      <c r="AN1639" s="11">
        <v>19</v>
      </c>
      <c r="AO1639" s="11">
        <v>18</v>
      </c>
      <c r="AP1639" s="11">
        <v>19</v>
      </c>
      <c r="AQ1639" s="11">
        <v>13</v>
      </c>
      <c r="AR1639" s="11">
        <v>27</v>
      </c>
      <c r="AS1639" s="11">
        <v>23</v>
      </c>
      <c r="AT1639" s="11">
        <v>43</v>
      </c>
      <c r="AU1639" s="11">
        <v>41</v>
      </c>
      <c r="AV1639" s="11">
        <v>39</v>
      </c>
      <c r="AW1639" s="12">
        <v>37</v>
      </c>
      <c r="AX1639" s="13">
        <v>35</v>
      </c>
      <c r="AY1639" s="13">
        <v>33</v>
      </c>
      <c r="AZ1639" s="13">
        <v>31</v>
      </c>
      <c r="BA1639" s="13">
        <v>29</v>
      </c>
      <c r="BB1639" s="14">
        <v>47</v>
      </c>
      <c r="BC1639" s="19">
        <f t="shared" si="129"/>
        <v>33</v>
      </c>
      <c r="BD1639" s="55">
        <f t="shared" si="127"/>
        <v>1.0189671971419292</v>
      </c>
      <c r="BE1639" s="19">
        <f t="shared" si="128"/>
        <v>1.0128288405326404</v>
      </c>
      <c r="BF1639" s="19">
        <f t="shared" si="130"/>
        <v>1.0287885677167912</v>
      </c>
      <c r="BG1639" s="19">
        <f t="shared" si="126"/>
        <v>1.0242871062033128</v>
      </c>
    </row>
    <row r="1640" spans="1:59">
      <c r="A1640" s="24">
        <v>1639</v>
      </c>
      <c r="B1640" s="31">
        <v>2014046</v>
      </c>
      <c r="C1640" s="32" t="s">
        <v>1638</v>
      </c>
      <c r="D1640" s="21">
        <v>2</v>
      </c>
      <c r="E1640" s="22">
        <v>10</v>
      </c>
      <c r="F1640" s="22">
        <v>11</v>
      </c>
      <c r="G1640" s="22">
        <v>17</v>
      </c>
      <c r="H1640" s="22">
        <v>18</v>
      </c>
      <c r="I1640" s="22">
        <v>22</v>
      </c>
      <c r="J1640" s="23">
        <v>10</v>
      </c>
      <c r="Q1640" s="33"/>
      <c r="R1640" s="33"/>
      <c r="S1640" s="33"/>
      <c r="T1640" s="33"/>
      <c r="U1640" s="33"/>
      <c r="V1640" s="33"/>
      <c r="X1640" s="34"/>
      <c r="Y1640" s="33"/>
      <c r="Z1640" s="33"/>
      <c r="AA1640" s="33"/>
      <c r="AB1640" s="33"/>
      <c r="AC1640" s="35"/>
      <c r="AD1640" s="33"/>
      <c r="AE1640" s="33"/>
      <c r="AF1640" s="33"/>
      <c r="AG1640" s="33"/>
      <c r="AH1640" s="33"/>
      <c r="AI1640" s="33"/>
      <c r="AJ1640" s="36"/>
      <c r="AK1640" s="10">
        <v>8</v>
      </c>
      <c r="AL1640" s="11">
        <v>12</v>
      </c>
      <c r="AM1640" s="11">
        <v>10</v>
      </c>
      <c r="AN1640" s="11">
        <v>20</v>
      </c>
      <c r="AO1640" s="11">
        <v>17</v>
      </c>
      <c r="AP1640" s="11">
        <v>16</v>
      </c>
      <c r="AQ1640" s="11">
        <v>17</v>
      </c>
      <c r="AR1640" s="11">
        <v>20</v>
      </c>
      <c r="AS1640" s="11">
        <v>25</v>
      </c>
      <c r="AT1640" s="11">
        <v>44</v>
      </c>
      <c r="AU1640" s="11">
        <v>41</v>
      </c>
      <c r="AV1640" s="11">
        <v>38</v>
      </c>
      <c r="AW1640" s="12">
        <v>35</v>
      </c>
      <c r="AX1640" s="13">
        <v>32</v>
      </c>
      <c r="AY1640" s="13">
        <v>29</v>
      </c>
      <c r="AZ1640" s="13">
        <v>44</v>
      </c>
      <c r="BA1640" s="13">
        <v>61</v>
      </c>
      <c r="BB1640" s="14">
        <v>60</v>
      </c>
      <c r="BC1640" s="19">
        <f t="shared" si="129"/>
        <v>29</v>
      </c>
      <c r="BD1640" s="55">
        <f t="shared" si="127"/>
        <v>0.95758363104904187</v>
      </c>
      <c r="BE1640" s="19">
        <f t="shared" si="128"/>
        <v>0.98827541409548547</v>
      </c>
      <c r="BF1640" s="19">
        <f t="shared" si="130"/>
        <v>1.0116011692107827</v>
      </c>
      <c r="BG1640" s="19">
        <f t="shared" si="126"/>
        <v>1.0111919454368301</v>
      </c>
    </row>
    <row r="1641" spans="1:59">
      <c r="A1641" s="24">
        <v>1640</v>
      </c>
      <c r="B1641" s="31">
        <v>2014047</v>
      </c>
      <c r="C1641" s="32" t="s">
        <v>1639</v>
      </c>
      <c r="D1641" s="21">
        <v>8</v>
      </c>
      <c r="E1641" s="22">
        <v>10</v>
      </c>
      <c r="F1641" s="22">
        <v>11</v>
      </c>
      <c r="G1641" s="22">
        <v>12</v>
      </c>
      <c r="H1641" s="22">
        <v>19</v>
      </c>
      <c r="I1641" s="22">
        <v>29</v>
      </c>
      <c r="J1641" s="23">
        <v>15</v>
      </c>
      <c r="Q1641" s="33"/>
      <c r="R1641" s="33"/>
      <c r="S1641" s="33"/>
      <c r="T1641" s="33"/>
      <c r="U1641" s="33"/>
      <c r="V1641" s="33"/>
      <c r="X1641" s="34"/>
      <c r="Y1641" s="33"/>
      <c r="Z1641" s="33"/>
      <c r="AA1641" s="33"/>
      <c r="AB1641" s="33"/>
      <c r="AC1641" s="35"/>
      <c r="AD1641" s="33"/>
      <c r="AE1641" s="33"/>
      <c r="AF1641" s="33"/>
      <c r="AG1641" s="33"/>
      <c r="AH1641" s="33"/>
      <c r="AI1641" s="33"/>
      <c r="AJ1641" s="36"/>
      <c r="AK1641" s="10">
        <v>8</v>
      </c>
      <c r="AL1641" s="11">
        <v>9</v>
      </c>
      <c r="AM1641" s="11">
        <v>14</v>
      </c>
      <c r="AN1641" s="11">
        <v>17</v>
      </c>
      <c r="AO1641" s="11">
        <v>19</v>
      </c>
      <c r="AP1641" s="11">
        <v>17</v>
      </c>
      <c r="AQ1641" s="11">
        <v>17</v>
      </c>
      <c r="AR1641" s="11">
        <v>29</v>
      </c>
      <c r="AS1641" s="11">
        <v>34</v>
      </c>
      <c r="AT1641" s="11">
        <v>41</v>
      </c>
      <c r="AU1641" s="11">
        <v>50</v>
      </c>
      <c r="AV1641" s="11">
        <v>47</v>
      </c>
      <c r="AW1641" s="12">
        <v>59</v>
      </c>
      <c r="AX1641" s="13">
        <v>57</v>
      </c>
      <c r="AY1641" s="13">
        <v>55</v>
      </c>
      <c r="AZ1641" s="13">
        <v>53</v>
      </c>
      <c r="BA1641" s="13">
        <v>51</v>
      </c>
      <c r="BB1641" s="14">
        <v>69</v>
      </c>
      <c r="BC1641" s="19">
        <f t="shared" si="129"/>
        <v>55</v>
      </c>
      <c r="BD1641" s="55">
        <f t="shared" si="127"/>
        <v>0.91666125365378359</v>
      </c>
      <c r="BE1641" s="19">
        <f t="shared" si="128"/>
        <v>0.9759987008769081</v>
      </c>
      <c r="BF1641" s="19">
        <f t="shared" si="130"/>
        <v>1.0238778824293602</v>
      </c>
      <c r="BG1641" s="19">
        <f t="shared" si="126"/>
        <v>1.0128288405326404</v>
      </c>
    </row>
    <row r="1642" spans="1:59">
      <c r="A1642" s="24">
        <v>1641</v>
      </c>
      <c r="B1642" s="31">
        <v>2014048</v>
      </c>
      <c r="C1642" s="32" t="s">
        <v>1640</v>
      </c>
      <c r="D1642" s="21">
        <v>6</v>
      </c>
      <c r="E1642" s="22">
        <v>9</v>
      </c>
      <c r="F1642" s="22">
        <v>16</v>
      </c>
      <c r="G1642" s="22">
        <v>17</v>
      </c>
      <c r="H1642" s="22">
        <v>24</v>
      </c>
      <c r="I1642" s="22">
        <v>25</v>
      </c>
      <c r="J1642" s="23">
        <v>16</v>
      </c>
      <c r="Q1642" s="33"/>
      <c r="R1642" s="33"/>
      <c r="S1642" s="33"/>
      <c r="T1642" s="33"/>
      <c r="U1642" s="33"/>
      <c r="V1642" s="33"/>
      <c r="X1642" s="34"/>
      <c r="Y1642" s="33"/>
      <c r="Z1642" s="33"/>
      <c r="AA1642" s="33"/>
      <c r="AB1642" s="33"/>
      <c r="AC1642" s="35"/>
      <c r="AD1642" s="33"/>
      <c r="AE1642" s="33"/>
      <c r="AF1642" s="33"/>
      <c r="AG1642" s="33"/>
      <c r="AH1642" s="33"/>
      <c r="AI1642" s="33"/>
      <c r="AJ1642" s="36"/>
      <c r="AK1642" s="10">
        <v>4</v>
      </c>
      <c r="AL1642" s="11">
        <v>5</v>
      </c>
      <c r="AM1642" s="11">
        <v>12</v>
      </c>
      <c r="AN1642" s="11">
        <v>13</v>
      </c>
      <c r="AO1642" s="11">
        <v>20</v>
      </c>
      <c r="AP1642" s="11">
        <v>9</v>
      </c>
      <c r="AQ1642" s="11">
        <v>34</v>
      </c>
      <c r="AR1642" s="11">
        <v>37</v>
      </c>
      <c r="AS1642" s="11">
        <v>31</v>
      </c>
      <c r="AT1642" s="11">
        <v>25</v>
      </c>
      <c r="AU1642" s="11">
        <v>45</v>
      </c>
      <c r="AV1642" s="11">
        <v>41</v>
      </c>
      <c r="AW1642" s="12">
        <v>37</v>
      </c>
      <c r="AX1642" s="13">
        <v>33</v>
      </c>
      <c r="AY1642" s="13">
        <v>46</v>
      </c>
      <c r="AZ1642" s="13">
        <v>61</v>
      </c>
      <c r="BA1642" s="13">
        <v>59</v>
      </c>
      <c r="BB1642" s="14">
        <v>57</v>
      </c>
      <c r="BC1642" s="19">
        <f t="shared" si="129"/>
        <v>46</v>
      </c>
      <c r="BD1642" s="55">
        <f t="shared" si="127"/>
        <v>0.88801558947710291</v>
      </c>
      <c r="BE1642" s="19">
        <f t="shared" si="128"/>
        <v>0.9780448197466709</v>
      </c>
      <c r="BF1642" s="19">
        <f t="shared" si="130"/>
        <v>1.0304254628126015</v>
      </c>
      <c r="BG1642" s="19">
        <f t="shared" si="126"/>
        <v>1.0099642741149724</v>
      </c>
    </row>
    <row r="1643" spans="1:59">
      <c r="A1643" s="24">
        <v>1642</v>
      </c>
      <c r="B1643" s="31">
        <v>2014049</v>
      </c>
      <c r="C1643" s="32" t="s">
        <v>1641</v>
      </c>
      <c r="D1643" s="21">
        <v>6</v>
      </c>
      <c r="E1643" s="22">
        <v>7</v>
      </c>
      <c r="F1643" s="22">
        <v>16</v>
      </c>
      <c r="G1643" s="22">
        <v>17</v>
      </c>
      <c r="H1643" s="22">
        <v>23</v>
      </c>
      <c r="I1643" s="22">
        <v>32</v>
      </c>
      <c r="J1643" s="23">
        <v>6</v>
      </c>
      <c r="Q1643" s="33"/>
      <c r="R1643" s="33"/>
      <c r="S1643" s="33"/>
      <c r="T1643" s="33"/>
      <c r="U1643" s="33"/>
      <c r="V1643" s="33"/>
      <c r="X1643" s="34"/>
      <c r="Y1643" s="33"/>
      <c r="Z1643" s="33"/>
      <c r="AA1643" s="33"/>
      <c r="AB1643" s="33"/>
      <c r="AC1643" s="35"/>
      <c r="AD1643" s="33"/>
      <c r="AE1643" s="33"/>
      <c r="AF1643" s="33"/>
      <c r="AG1643" s="33"/>
      <c r="AH1643" s="33"/>
      <c r="AI1643" s="33"/>
      <c r="AJ1643" s="36"/>
      <c r="AK1643" s="10">
        <v>8</v>
      </c>
      <c r="AL1643" s="11">
        <v>9</v>
      </c>
      <c r="AM1643" s="11">
        <v>11</v>
      </c>
      <c r="AN1643" s="11">
        <v>17</v>
      </c>
      <c r="AO1643" s="11">
        <v>17</v>
      </c>
      <c r="AP1643" s="11">
        <v>21</v>
      </c>
      <c r="AQ1643" s="11">
        <v>38</v>
      </c>
      <c r="AR1643" s="11">
        <v>31</v>
      </c>
      <c r="AS1643" s="11">
        <v>35</v>
      </c>
      <c r="AT1643" s="11">
        <v>41</v>
      </c>
      <c r="AU1643" s="11">
        <v>36</v>
      </c>
      <c r="AV1643" s="11">
        <v>31</v>
      </c>
      <c r="AW1643" s="12">
        <v>26</v>
      </c>
      <c r="AX1643" s="13">
        <v>21</v>
      </c>
      <c r="AY1643" s="13">
        <v>50</v>
      </c>
      <c r="AZ1643" s="13">
        <v>65</v>
      </c>
      <c r="BA1643" s="13">
        <v>63</v>
      </c>
      <c r="BB1643" s="14">
        <v>61</v>
      </c>
      <c r="BC1643" s="19">
        <f t="shared" si="129"/>
        <v>50</v>
      </c>
      <c r="BD1643" s="55">
        <f t="shared" si="127"/>
        <v>0.87164663851899971</v>
      </c>
      <c r="BE1643" s="19">
        <f t="shared" si="128"/>
        <v>0.98213705748619684</v>
      </c>
      <c r="BF1643" s="19">
        <f t="shared" si="130"/>
        <v>1.0255147775251705</v>
      </c>
      <c r="BG1643" s="19">
        <f t="shared" si="126"/>
        <v>1.0058720363754465</v>
      </c>
    </row>
    <row r="1644" spans="1:59">
      <c r="A1644" s="24">
        <v>1643</v>
      </c>
      <c r="B1644" s="31">
        <v>2014050</v>
      </c>
      <c r="C1644" s="32" t="s">
        <v>1642</v>
      </c>
      <c r="D1644" s="21">
        <v>3</v>
      </c>
      <c r="E1644" s="22">
        <v>17</v>
      </c>
      <c r="F1644" s="22">
        <v>23</v>
      </c>
      <c r="G1644" s="22">
        <v>25</v>
      </c>
      <c r="H1644" s="22">
        <v>26</v>
      </c>
      <c r="I1644" s="22">
        <v>32</v>
      </c>
      <c r="J1644" s="23">
        <v>13</v>
      </c>
      <c r="Q1644" s="33"/>
      <c r="R1644" s="33"/>
      <c r="S1644" s="33"/>
      <c r="T1644" s="33"/>
      <c r="U1644" s="33"/>
      <c r="V1644" s="33"/>
      <c r="X1644" s="34"/>
      <c r="Y1644" s="33"/>
      <c r="Z1644" s="33"/>
      <c r="AA1644" s="33"/>
      <c r="AB1644" s="33"/>
      <c r="AC1644" s="35"/>
      <c r="AD1644" s="33"/>
      <c r="AE1644" s="33"/>
      <c r="AF1644" s="33"/>
      <c r="AG1644" s="33"/>
      <c r="AH1644" s="33"/>
      <c r="AI1644" s="33"/>
      <c r="AJ1644" s="36"/>
      <c r="AK1644" s="10">
        <v>9</v>
      </c>
      <c r="AL1644" s="11">
        <v>10</v>
      </c>
      <c r="AM1644" s="11">
        <v>11</v>
      </c>
      <c r="AN1644" s="11">
        <v>18</v>
      </c>
      <c r="AO1644" s="11">
        <v>21</v>
      </c>
      <c r="AP1644" s="11">
        <v>14</v>
      </c>
      <c r="AQ1644" s="11">
        <v>36</v>
      </c>
      <c r="AR1644" s="11">
        <v>26</v>
      </c>
      <c r="AS1644" s="11">
        <v>27</v>
      </c>
      <c r="AT1644" s="11">
        <v>30</v>
      </c>
      <c r="AU1644" s="11">
        <v>35</v>
      </c>
      <c r="AV1644" s="11">
        <v>42</v>
      </c>
      <c r="AW1644" s="12">
        <v>36</v>
      </c>
      <c r="AX1644" s="13">
        <v>30</v>
      </c>
      <c r="AY1644" s="13">
        <v>41</v>
      </c>
      <c r="AZ1644" s="13">
        <v>54</v>
      </c>
      <c r="BA1644" s="13">
        <v>50</v>
      </c>
      <c r="BB1644" s="14">
        <v>46</v>
      </c>
      <c r="BC1644" s="19">
        <f t="shared" si="129"/>
        <v>41</v>
      </c>
      <c r="BD1644" s="55">
        <f t="shared" si="127"/>
        <v>0.90438454043520633</v>
      </c>
      <c r="BE1644" s="19">
        <f t="shared" si="128"/>
        <v>0.9616758687885677</v>
      </c>
      <c r="BF1644" s="19">
        <f t="shared" si="130"/>
        <v>1.0107827216628775</v>
      </c>
      <c r="BG1644" s="19">
        <f t="shared" si="126"/>
        <v>1.0009613510880155</v>
      </c>
    </row>
    <row r="1645" spans="1:59">
      <c r="A1645" s="24">
        <v>1644</v>
      </c>
      <c r="B1645" s="31">
        <v>2014051</v>
      </c>
      <c r="C1645" s="32" t="s">
        <v>1643</v>
      </c>
      <c r="D1645" s="21">
        <v>10</v>
      </c>
      <c r="E1645" s="22">
        <v>16</v>
      </c>
      <c r="F1645" s="22">
        <v>19</v>
      </c>
      <c r="G1645" s="22">
        <v>21</v>
      </c>
      <c r="H1645" s="22">
        <v>23</v>
      </c>
      <c r="I1645" s="22">
        <v>24</v>
      </c>
      <c r="J1645" s="23">
        <v>13</v>
      </c>
      <c r="Q1645" s="33"/>
      <c r="R1645" s="33"/>
      <c r="S1645" s="33"/>
      <c r="T1645" s="33"/>
      <c r="U1645" s="33"/>
      <c r="V1645" s="33"/>
      <c r="X1645" s="34"/>
      <c r="Y1645" s="33"/>
      <c r="Z1645" s="33"/>
      <c r="AA1645" s="33"/>
      <c r="AB1645" s="33"/>
      <c r="AC1645" s="35"/>
      <c r="AD1645" s="33"/>
      <c r="AE1645" s="33"/>
      <c r="AF1645" s="33"/>
      <c r="AG1645" s="33"/>
      <c r="AH1645" s="33"/>
      <c r="AI1645" s="33"/>
      <c r="AJ1645" s="36"/>
      <c r="AK1645" s="10">
        <v>5</v>
      </c>
      <c r="AL1645" s="11">
        <v>9</v>
      </c>
      <c r="AM1645" s="11">
        <v>13</v>
      </c>
      <c r="AN1645" s="11">
        <v>17</v>
      </c>
      <c r="AO1645" s="11">
        <v>15</v>
      </c>
      <c r="AP1645" s="11">
        <v>17</v>
      </c>
      <c r="AQ1645" s="11">
        <v>23</v>
      </c>
      <c r="AR1645" s="11">
        <v>23</v>
      </c>
      <c r="AS1645" s="11">
        <v>36</v>
      </c>
      <c r="AT1645" s="11">
        <v>41</v>
      </c>
      <c r="AU1645" s="11">
        <v>48</v>
      </c>
      <c r="AV1645" s="11">
        <v>43</v>
      </c>
      <c r="AW1645" s="12">
        <v>38</v>
      </c>
      <c r="AX1645" s="13">
        <v>33</v>
      </c>
      <c r="AY1645" s="13">
        <v>45</v>
      </c>
      <c r="AZ1645" s="13">
        <v>41</v>
      </c>
      <c r="BA1645" s="13">
        <v>37</v>
      </c>
      <c r="BB1645" s="14">
        <v>53</v>
      </c>
      <c r="BC1645" s="19">
        <f t="shared" si="129"/>
        <v>45</v>
      </c>
      <c r="BD1645" s="55">
        <f t="shared" si="127"/>
        <v>0.96986034426761936</v>
      </c>
      <c r="BE1645" s="19">
        <f t="shared" si="128"/>
        <v>0.96372198765833061</v>
      </c>
      <c r="BF1645" s="19">
        <f t="shared" si="130"/>
        <v>1.0222409873335498</v>
      </c>
      <c r="BG1645" s="19">
        <f t="shared" si="126"/>
        <v>0.99809678467034757</v>
      </c>
    </row>
    <row r="1646" spans="1:59">
      <c r="A1646" s="24">
        <v>1645</v>
      </c>
      <c r="B1646" s="31">
        <v>2014052</v>
      </c>
      <c r="C1646" s="32" t="s">
        <v>1644</v>
      </c>
      <c r="D1646" s="21">
        <v>9</v>
      </c>
      <c r="E1646" s="22">
        <v>13</v>
      </c>
      <c r="F1646" s="22">
        <v>15</v>
      </c>
      <c r="G1646" s="22">
        <v>28</v>
      </c>
      <c r="H1646" s="22">
        <v>30</v>
      </c>
      <c r="I1646" s="22">
        <v>33</v>
      </c>
      <c r="J1646" s="23">
        <v>8</v>
      </c>
      <c r="Q1646" s="33"/>
      <c r="R1646" s="33"/>
      <c r="S1646" s="33"/>
      <c r="T1646" s="33"/>
      <c r="U1646" s="33"/>
      <c r="V1646" s="33"/>
      <c r="X1646" s="34"/>
      <c r="Y1646" s="33"/>
      <c r="Z1646" s="33"/>
      <c r="AA1646" s="33"/>
      <c r="AB1646" s="33"/>
      <c r="AC1646" s="35"/>
      <c r="AD1646" s="33"/>
      <c r="AE1646" s="33"/>
      <c r="AF1646" s="33"/>
      <c r="AG1646" s="33"/>
      <c r="AH1646" s="33"/>
      <c r="AI1646" s="33"/>
      <c r="AJ1646" s="36"/>
      <c r="AK1646" s="10">
        <v>2</v>
      </c>
      <c r="AL1646" s="11">
        <v>8</v>
      </c>
      <c r="AM1646" s="11">
        <v>13</v>
      </c>
      <c r="AN1646" s="11">
        <v>14</v>
      </c>
      <c r="AO1646" s="11">
        <v>16</v>
      </c>
      <c r="AP1646" s="11">
        <v>24</v>
      </c>
      <c r="AQ1646" s="11">
        <v>20</v>
      </c>
      <c r="AR1646" s="11">
        <v>28</v>
      </c>
      <c r="AS1646" s="11">
        <v>29</v>
      </c>
      <c r="AT1646" s="11">
        <v>32</v>
      </c>
      <c r="AU1646" s="11">
        <v>24</v>
      </c>
      <c r="AV1646" s="11">
        <v>30</v>
      </c>
      <c r="AW1646" s="12">
        <v>38</v>
      </c>
      <c r="AX1646" s="13">
        <v>64</v>
      </c>
      <c r="AY1646" s="13">
        <v>77</v>
      </c>
      <c r="AZ1646" s="13">
        <v>74</v>
      </c>
      <c r="BA1646" s="13">
        <v>71</v>
      </c>
      <c r="BB1646" s="14">
        <v>68</v>
      </c>
      <c r="BC1646" s="19">
        <f t="shared" si="129"/>
        <v>77</v>
      </c>
      <c r="BD1646" s="55">
        <f t="shared" si="127"/>
        <v>1.0598895745371872</v>
      </c>
      <c r="BE1646" s="19">
        <f t="shared" si="128"/>
        <v>0.98827541409548547</v>
      </c>
      <c r="BF1646" s="19">
        <f t="shared" si="130"/>
        <v>1.0238778824293602</v>
      </c>
      <c r="BG1646" s="19">
        <f t="shared" si="126"/>
        <v>1.0054628126014939</v>
      </c>
    </row>
    <row r="1647" spans="1:59">
      <c r="A1647" s="24">
        <v>1646</v>
      </c>
      <c r="B1647" s="31">
        <v>2014053</v>
      </c>
      <c r="C1647" s="32" t="s">
        <v>1645</v>
      </c>
      <c r="D1647" s="21">
        <v>14</v>
      </c>
      <c r="E1647" s="22">
        <v>17</v>
      </c>
      <c r="F1647" s="22">
        <v>19</v>
      </c>
      <c r="G1647" s="22">
        <v>22</v>
      </c>
      <c r="H1647" s="22">
        <v>26</v>
      </c>
      <c r="I1647" s="22">
        <v>31</v>
      </c>
      <c r="J1647" s="23">
        <v>2</v>
      </c>
      <c r="Q1647" s="33"/>
      <c r="R1647" s="33"/>
      <c r="S1647" s="33"/>
      <c r="T1647" s="33"/>
      <c r="U1647" s="33"/>
      <c r="V1647" s="33"/>
      <c r="X1647" s="34"/>
      <c r="Y1647" s="33"/>
      <c r="Z1647" s="33"/>
      <c r="AA1647" s="33"/>
      <c r="AB1647" s="33"/>
      <c r="AC1647" s="35"/>
      <c r="AD1647" s="33"/>
      <c r="AE1647" s="33"/>
      <c r="AF1647" s="33"/>
      <c r="AG1647" s="33"/>
      <c r="AH1647" s="33"/>
      <c r="AI1647" s="33"/>
      <c r="AJ1647" s="36"/>
      <c r="AK1647" s="10">
        <v>9</v>
      </c>
      <c r="AL1647" s="11">
        <v>13</v>
      </c>
      <c r="AM1647" s="11">
        <v>14</v>
      </c>
      <c r="AN1647" s="11">
        <v>15</v>
      </c>
      <c r="AO1647" s="11">
        <v>17</v>
      </c>
      <c r="AP1647" s="11">
        <v>25</v>
      </c>
      <c r="AQ1647" s="11">
        <v>30</v>
      </c>
      <c r="AR1647" s="11">
        <v>29</v>
      </c>
      <c r="AS1647" s="11">
        <v>30</v>
      </c>
      <c r="AT1647" s="11">
        <v>33</v>
      </c>
      <c r="AU1647" s="11">
        <v>25</v>
      </c>
      <c r="AV1647" s="11">
        <v>31</v>
      </c>
      <c r="AW1647" s="12">
        <v>39</v>
      </c>
      <c r="AX1647" s="13">
        <v>49</v>
      </c>
      <c r="AY1647" s="13">
        <v>44</v>
      </c>
      <c r="AZ1647" s="13">
        <v>57</v>
      </c>
      <c r="BA1647" s="13">
        <v>53</v>
      </c>
      <c r="BB1647" s="14">
        <v>69</v>
      </c>
      <c r="BC1647" s="19">
        <f t="shared" si="129"/>
        <v>44</v>
      </c>
      <c r="BD1647" s="55">
        <f t="shared" si="127"/>
        <v>1.0517050990581358</v>
      </c>
      <c r="BE1647" s="19">
        <f t="shared" si="128"/>
        <v>0.96986034426761936</v>
      </c>
      <c r="BF1647" s="19">
        <f t="shared" si="130"/>
        <v>1.0075089314712569</v>
      </c>
      <c r="BG1647" s="19">
        <f t="shared" si="126"/>
        <v>0.99605066580058454</v>
      </c>
    </row>
    <row r="1648" spans="1:59">
      <c r="A1648" s="24">
        <v>1647</v>
      </c>
      <c r="B1648" s="31">
        <v>2014054</v>
      </c>
      <c r="C1648" s="32" t="s">
        <v>1646</v>
      </c>
      <c r="D1648" s="21">
        <v>1</v>
      </c>
      <c r="E1648" s="22">
        <v>4</v>
      </c>
      <c r="F1648" s="22">
        <v>5</v>
      </c>
      <c r="G1648" s="22">
        <v>11</v>
      </c>
      <c r="H1648" s="22">
        <v>29</v>
      </c>
      <c r="I1648" s="22">
        <v>30</v>
      </c>
      <c r="J1648" s="23">
        <v>14</v>
      </c>
      <c r="Q1648" s="33"/>
      <c r="R1648" s="33"/>
      <c r="S1648" s="33"/>
      <c r="T1648" s="33"/>
      <c r="U1648" s="33"/>
      <c r="V1648" s="33"/>
      <c r="X1648" s="34"/>
      <c r="Y1648" s="33"/>
      <c r="Z1648" s="33"/>
      <c r="AA1648" s="33"/>
      <c r="AB1648" s="33"/>
      <c r="AC1648" s="35"/>
      <c r="AD1648" s="33"/>
      <c r="AE1648" s="33"/>
      <c r="AF1648" s="33"/>
      <c r="AG1648" s="33"/>
      <c r="AH1648" s="33"/>
      <c r="AI1648" s="33"/>
      <c r="AJ1648" s="36"/>
      <c r="AK1648" s="10">
        <v>8</v>
      </c>
      <c r="AL1648" s="11">
        <v>8</v>
      </c>
      <c r="AM1648" s="11">
        <v>10</v>
      </c>
      <c r="AN1648" s="11">
        <v>20</v>
      </c>
      <c r="AO1648" s="11">
        <v>17</v>
      </c>
      <c r="AP1648" s="11">
        <v>24</v>
      </c>
      <c r="AQ1648" s="11">
        <v>17</v>
      </c>
      <c r="AR1648" s="11">
        <v>20</v>
      </c>
      <c r="AS1648" s="11">
        <v>25</v>
      </c>
      <c r="AT1648" s="11">
        <v>32</v>
      </c>
      <c r="AU1648" s="11">
        <v>28</v>
      </c>
      <c r="AV1648" s="11">
        <v>24</v>
      </c>
      <c r="AW1648" s="12">
        <v>35</v>
      </c>
      <c r="AX1648" s="13">
        <v>48</v>
      </c>
      <c r="AY1648" s="13">
        <v>46</v>
      </c>
      <c r="AZ1648" s="13">
        <v>44</v>
      </c>
      <c r="BA1648" s="13">
        <v>42</v>
      </c>
      <c r="BB1648" s="14">
        <v>40</v>
      </c>
      <c r="BC1648" s="19">
        <f t="shared" si="129"/>
        <v>46</v>
      </c>
      <c r="BD1648" s="55">
        <f t="shared" si="127"/>
        <v>1.0353361481000325</v>
      </c>
      <c r="BE1648" s="19">
        <f t="shared" si="128"/>
        <v>0.95349139330951604</v>
      </c>
      <c r="BF1648" s="19">
        <f t="shared" si="130"/>
        <v>1.0001429035401104</v>
      </c>
      <c r="BG1648" s="19">
        <f t="shared" si="126"/>
        <v>1.0038259175056836</v>
      </c>
    </row>
    <row r="1649" spans="1:59">
      <c r="A1649" s="24">
        <v>1648</v>
      </c>
      <c r="B1649" s="31">
        <v>2014055</v>
      </c>
      <c r="C1649" s="32" t="s">
        <v>1647</v>
      </c>
      <c r="D1649" s="21">
        <v>2</v>
      </c>
      <c r="E1649" s="22">
        <v>9</v>
      </c>
      <c r="F1649" s="22">
        <v>14</v>
      </c>
      <c r="G1649" s="22">
        <v>19</v>
      </c>
      <c r="H1649" s="22">
        <v>21</v>
      </c>
      <c r="I1649" s="22">
        <v>30</v>
      </c>
      <c r="J1649" s="23">
        <v>4</v>
      </c>
      <c r="Q1649" s="33"/>
      <c r="R1649" s="33"/>
      <c r="S1649" s="33"/>
      <c r="T1649" s="33"/>
      <c r="U1649" s="33"/>
      <c r="V1649" s="33"/>
      <c r="X1649" s="34"/>
      <c r="Y1649" s="33"/>
      <c r="Z1649" s="33"/>
      <c r="AA1649" s="33"/>
      <c r="AB1649" s="33"/>
      <c r="AC1649" s="35"/>
      <c r="AD1649" s="33"/>
      <c r="AE1649" s="33"/>
      <c r="AF1649" s="33"/>
      <c r="AG1649" s="33"/>
      <c r="AH1649" s="33"/>
      <c r="AI1649" s="33"/>
      <c r="AJ1649" s="36"/>
      <c r="AK1649" s="10">
        <v>5</v>
      </c>
      <c r="AL1649" s="11">
        <v>11</v>
      </c>
      <c r="AM1649" s="11">
        <v>15</v>
      </c>
      <c r="AN1649" s="11">
        <v>11</v>
      </c>
      <c r="AO1649" s="11">
        <v>11</v>
      </c>
      <c r="AP1649" s="11">
        <v>23</v>
      </c>
      <c r="AQ1649" s="11">
        <v>14</v>
      </c>
      <c r="AR1649" s="11">
        <v>25</v>
      </c>
      <c r="AS1649" s="11">
        <v>40</v>
      </c>
      <c r="AT1649" s="11">
        <v>35</v>
      </c>
      <c r="AU1649" s="11">
        <v>30</v>
      </c>
      <c r="AV1649" s="11">
        <v>25</v>
      </c>
      <c r="AW1649" s="12">
        <v>35</v>
      </c>
      <c r="AX1649" s="13">
        <v>47</v>
      </c>
      <c r="AY1649" s="13">
        <v>44</v>
      </c>
      <c r="AZ1649" s="13">
        <v>41</v>
      </c>
      <c r="BA1649" s="13">
        <v>38</v>
      </c>
      <c r="BB1649" s="14">
        <v>55</v>
      </c>
      <c r="BC1649" s="19">
        <f t="shared" si="129"/>
        <v>44</v>
      </c>
      <c r="BD1649" s="55">
        <f t="shared" si="127"/>
        <v>1.04761286131861</v>
      </c>
      <c r="BE1649" s="19">
        <f t="shared" si="128"/>
        <v>0.9759987008769081</v>
      </c>
      <c r="BF1649" s="19">
        <f t="shared" si="130"/>
        <v>1.0025982461838259</v>
      </c>
      <c r="BG1649" s="19">
        <f t="shared" si="126"/>
        <v>0.99605066580058454</v>
      </c>
    </row>
    <row r="1650" spans="1:59">
      <c r="A1650" s="24">
        <v>1649</v>
      </c>
      <c r="B1650" s="31">
        <v>2014056</v>
      </c>
      <c r="C1650" s="32" t="s">
        <v>1648</v>
      </c>
      <c r="D1650" s="21">
        <v>1</v>
      </c>
      <c r="E1650" s="22">
        <v>11</v>
      </c>
      <c r="F1650" s="22">
        <v>18</v>
      </c>
      <c r="G1650" s="22">
        <v>20</v>
      </c>
      <c r="H1650" s="22">
        <v>28</v>
      </c>
      <c r="I1650" s="22">
        <v>29</v>
      </c>
      <c r="J1650" s="23">
        <v>1</v>
      </c>
      <c r="Q1650" s="33"/>
      <c r="R1650" s="33"/>
      <c r="S1650" s="33"/>
      <c r="T1650" s="33"/>
      <c r="U1650" s="33"/>
      <c r="V1650" s="33"/>
      <c r="X1650" s="34"/>
      <c r="Y1650" s="33"/>
      <c r="Z1650" s="33"/>
      <c r="AA1650" s="33"/>
      <c r="AB1650" s="33"/>
      <c r="AC1650" s="35"/>
      <c r="AD1650" s="33"/>
      <c r="AE1650" s="33"/>
      <c r="AF1650" s="33"/>
      <c r="AG1650" s="33"/>
      <c r="AH1650" s="33"/>
      <c r="AI1650" s="33"/>
      <c r="AJ1650" s="36"/>
      <c r="AK1650" s="10">
        <v>8</v>
      </c>
      <c r="AL1650" s="11">
        <v>7</v>
      </c>
      <c r="AM1650" s="11">
        <v>12</v>
      </c>
      <c r="AN1650" s="11">
        <v>17</v>
      </c>
      <c r="AO1650" s="11">
        <v>16</v>
      </c>
      <c r="AP1650" s="11">
        <v>19</v>
      </c>
      <c r="AQ1650" s="11">
        <v>8</v>
      </c>
      <c r="AR1650" s="11">
        <v>27</v>
      </c>
      <c r="AS1650" s="11">
        <v>30</v>
      </c>
      <c r="AT1650" s="11">
        <v>35</v>
      </c>
      <c r="AU1650" s="11">
        <v>29</v>
      </c>
      <c r="AV1650" s="11">
        <v>23</v>
      </c>
      <c r="AW1650" s="12">
        <v>47</v>
      </c>
      <c r="AX1650" s="13">
        <v>43</v>
      </c>
      <c r="AY1650" s="13">
        <v>39</v>
      </c>
      <c r="AZ1650" s="13">
        <v>35</v>
      </c>
      <c r="BA1650" s="13">
        <v>50</v>
      </c>
      <c r="BB1650" s="14">
        <v>47</v>
      </c>
      <c r="BC1650" s="19">
        <f t="shared" si="129"/>
        <v>39</v>
      </c>
      <c r="BD1650" s="55">
        <f t="shared" si="127"/>
        <v>1.023059434881455</v>
      </c>
      <c r="BE1650" s="19">
        <f t="shared" si="128"/>
        <v>0.99645988957453724</v>
      </c>
      <c r="BF1650" s="19">
        <f t="shared" si="130"/>
        <v>0.99850600844430004</v>
      </c>
      <c r="BG1650" s="19">
        <f t="shared" si="126"/>
        <v>1.000552127314063</v>
      </c>
    </row>
    <row r="1651" spans="1:59">
      <c r="A1651" s="24">
        <v>1650</v>
      </c>
      <c r="B1651" s="31">
        <v>2014057</v>
      </c>
      <c r="C1651" s="32" t="s">
        <v>1649</v>
      </c>
      <c r="D1651" s="21">
        <v>2</v>
      </c>
      <c r="E1651" s="22">
        <v>4</v>
      </c>
      <c r="F1651" s="22">
        <v>12</v>
      </c>
      <c r="G1651" s="22">
        <v>18</v>
      </c>
      <c r="H1651" s="22">
        <v>23</v>
      </c>
      <c r="I1651" s="22">
        <v>31</v>
      </c>
      <c r="J1651" s="23">
        <v>8</v>
      </c>
      <c r="Q1651" s="33"/>
      <c r="R1651" s="33"/>
      <c r="S1651" s="33"/>
      <c r="T1651" s="33"/>
      <c r="U1651" s="33"/>
      <c r="V1651" s="33"/>
      <c r="X1651" s="34"/>
      <c r="Y1651" s="33"/>
      <c r="Z1651" s="33"/>
      <c r="AA1651" s="33"/>
      <c r="AB1651" s="33"/>
      <c r="AC1651" s="35"/>
      <c r="AD1651" s="33"/>
      <c r="AE1651" s="33"/>
      <c r="AF1651" s="33"/>
      <c r="AG1651" s="33"/>
      <c r="AH1651" s="33"/>
      <c r="AI1651" s="33"/>
      <c r="AJ1651" s="36"/>
      <c r="AK1651" s="10">
        <v>6</v>
      </c>
      <c r="AL1651" s="11">
        <v>10</v>
      </c>
      <c r="AM1651" s="11">
        <v>15</v>
      </c>
      <c r="AN1651" s="11">
        <v>12</v>
      </c>
      <c r="AO1651" s="11">
        <v>20</v>
      </c>
      <c r="AP1651" s="11">
        <v>26</v>
      </c>
      <c r="AQ1651" s="11">
        <v>18</v>
      </c>
      <c r="AR1651" s="11">
        <v>20</v>
      </c>
      <c r="AS1651" s="11">
        <v>24</v>
      </c>
      <c r="AT1651" s="11">
        <v>30</v>
      </c>
      <c r="AU1651" s="11">
        <v>38</v>
      </c>
      <c r="AV1651" s="11">
        <v>34</v>
      </c>
      <c r="AW1651" s="12">
        <v>30</v>
      </c>
      <c r="AX1651" s="13">
        <v>42</v>
      </c>
      <c r="AY1651" s="13">
        <v>39</v>
      </c>
      <c r="AZ1651" s="13">
        <v>36</v>
      </c>
      <c r="BA1651" s="13">
        <v>52</v>
      </c>
      <c r="BB1651" s="14">
        <v>50</v>
      </c>
      <c r="BC1651" s="19">
        <f t="shared" si="129"/>
        <v>39</v>
      </c>
      <c r="BD1651" s="55">
        <f t="shared" si="127"/>
        <v>0.86755440077947377</v>
      </c>
      <c r="BE1651" s="19">
        <f t="shared" si="128"/>
        <v>0.96372198765833061</v>
      </c>
      <c r="BF1651" s="19">
        <f t="shared" si="130"/>
        <v>0.98950308541734322</v>
      </c>
      <c r="BG1651" s="19">
        <f t="shared" si="126"/>
        <v>0.99359532315686916</v>
      </c>
    </row>
    <row r="1652" spans="1:59">
      <c r="A1652" s="24">
        <v>1651</v>
      </c>
      <c r="B1652" s="31">
        <v>2014058</v>
      </c>
      <c r="C1652" s="32" t="s">
        <v>1650</v>
      </c>
      <c r="D1652" s="21">
        <v>2</v>
      </c>
      <c r="E1652" s="22">
        <v>3</v>
      </c>
      <c r="F1652" s="22">
        <v>12</v>
      </c>
      <c r="G1652" s="22">
        <v>13</v>
      </c>
      <c r="H1652" s="22">
        <v>14</v>
      </c>
      <c r="I1652" s="22">
        <v>25</v>
      </c>
      <c r="J1652" s="23">
        <v>11</v>
      </c>
      <c r="Q1652" s="33"/>
      <c r="R1652" s="33"/>
      <c r="S1652" s="33"/>
      <c r="T1652" s="33"/>
      <c r="U1652" s="33"/>
      <c r="V1652" s="33"/>
      <c r="X1652" s="34"/>
      <c r="Y1652" s="33"/>
      <c r="Z1652" s="33"/>
      <c r="AA1652" s="33"/>
      <c r="AB1652" s="33"/>
      <c r="AC1652" s="35"/>
      <c r="AD1652" s="33"/>
      <c r="AE1652" s="33"/>
      <c r="AF1652" s="33"/>
      <c r="AG1652" s="33"/>
      <c r="AH1652" s="33"/>
      <c r="AI1652" s="33"/>
      <c r="AJ1652" s="36"/>
      <c r="AK1652" s="10">
        <v>6</v>
      </c>
      <c r="AL1652" s="11">
        <v>9</v>
      </c>
      <c r="AM1652" s="11">
        <v>14</v>
      </c>
      <c r="AN1652" s="11">
        <v>9</v>
      </c>
      <c r="AO1652" s="11">
        <v>20</v>
      </c>
      <c r="AP1652" s="11">
        <v>21</v>
      </c>
      <c r="AQ1652" s="11">
        <v>24</v>
      </c>
      <c r="AR1652" s="11">
        <v>19</v>
      </c>
      <c r="AS1652" s="11">
        <v>14</v>
      </c>
      <c r="AT1652" s="11">
        <v>9</v>
      </c>
      <c r="AU1652" s="11">
        <v>30</v>
      </c>
      <c r="AV1652" s="11">
        <v>41</v>
      </c>
      <c r="AW1652" s="12">
        <v>54</v>
      </c>
      <c r="AX1652" s="13">
        <v>53</v>
      </c>
      <c r="AY1652" s="13">
        <v>52</v>
      </c>
      <c r="AZ1652" s="13">
        <v>51</v>
      </c>
      <c r="BA1652" s="13">
        <v>50</v>
      </c>
      <c r="BB1652" s="14">
        <v>49</v>
      </c>
      <c r="BC1652" s="19">
        <f t="shared" si="129"/>
        <v>52</v>
      </c>
      <c r="BD1652" s="55">
        <f t="shared" si="127"/>
        <v>0.90029230269568039</v>
      </c>
      <c r="BE1652" s="19">
        <f t="shared" si="128"/>
        <v>0.9759987008769081</v>
      </c>
      <c r="BF1652" s="19">
        <f t="shared" si="130"/>
        <v>0.9780448197466709</v>
      </c>
      <c r="BG1652" s="19">
        <f t="shared" ref="BG1652:BG1715" si="131">IF($B1652="","",SUM($BC1603:$BC1652)/50/$BM$3)</f>
        <v>0.98868463786943817</v>
      </c>
    </row>
    <row r="1653" spans="1:59">
      <c r="A1653" s="24">
        <v>1652</v>
      </c>
      <c r="B1653" s="31">
        <v>2014059</v>
      </c>
      <c r="C1653" s="32" t="s">
        <v>1651</v>
      </c>
      <c r="D1653" s="21">
        <v>5</v>
      </c>
      <c r="E1653" s="22">
        <v>8</v>
      </c>
      <c r="F1653" s="22">
        <v>12</v>
      </c>
      <c r="G1653" s="22">
        <v>13</v>
      </c>
      <c r="H1653" s="22">
        <v>23</v>
      </c>
      <c r="I1653" s="22">
        <v>25</v>
      </c>
      <c r="J1653" s="23">
        <v>13</v>
      </c>
      <c r="Q1653" s="33"/>
      <c r="R1653" s="33"/>
      <c r="S1653" s="33"/>
      <c r="T1653" s="33"/>
      <c r="U1653" s="33"/>
      <c r="V1653" s="33"/>
      <c r="X1653" s="34"/>
      <c r="Y1653" s="33"/>
      <c r="Z1653" s="33"/>
      <c r="AA1653" s="33"/>
      <c r="AB1653" s="33"/>
      <c r="AC1653" s="35"/>
      <c r="AD1653" s="33"/>
      <c r="AE1653" s="33"/>
      <c r="AF1653" s="33"/>
      <c r="AG1653" s="33"/>
      <c r="AH1653" s="33"/>
      <c r="AI1653" s="33"/>
      <c r="AJ1653" s="36"/>
      <c r="AK1653" s="10">
        <v>8</v>
      </c>
      <c r="AL1653" s="11">
        <v>6</v>
      </c>
      <c r="AM1653" s="11">
        <v>11</v>
      </c>
      <c r="AN1653" s="11">
        <v>14</v>
      </c>
      <c r="AO1653" s="11">
        <v>23</v>
      </c>
      <c r="AP1653" s="11">
        <v>22</v>
      </c>
      <c r="AQ1653" s="11">
        <v>32</v>
      </c>
      <c r="AR1653" s="11">
        <v>26</v>
      </c>
      <c r="AS1653" s="11">
        <v>20</v>
      </c>
      <c r="AT1653" s="11">
        <v>26</v>
      </c>
      <c r="AU1653" s="11">
        <v>47</v>
      </c>
      <c r="AV1653" s="11">
        <v>58</v>
      </c>
      <c r="AW1653" s="12">
        <v>56</v>
      </c>
      <c r="AX1653" s="13">
        <v>54</v>
      </c>
      <c r="AY1653" s="13">
        <v>52</v>
      </c>
      <c r="AZ1653" s="13">
        <v>50</v>
      </c>
      <c r="BA1653" s="13">
        <v>48</v>
      </c>
      <c r="BB1653" s="14">
        <v>46</v>
      </c>
      <c r="BC1653" s="19">
        <f t="shared" si="129"/>
        <v>52</v>
      </c>
      <c r="BD1653" s="55">
        <f t="shared" si="127"/>
        <v>0.92484572913283536</v>
      </c>
      <c r="BE1653" s="19">
        <f t="shared" si="128"/>
        <v>0.98009093861643382</v>
      </c>
      <c r="BF1653" s="19">
        <f t="shared" si="130"/>
        <v>0.98950308541734322</v>
      </c>
      <c r="BG1653" s="19">
        <f t="shared" si="131"/>
        <v>0.99154920428710625</v>
      </c>
    </row>
    <row r="1654" spans="1:59">
      <c r="A1654" s="24">
        <v>1653</v>
      </c>
      <c r="B1654" s="31">
        <v>2014060</v>
      </c>
      <c r="C1654" s="32" t="s">
        <v>1652</v>
      </c>
      <c r="D1654" s="21">
        <v>3</v>
      </c>
      <c r="E1654" s="22">
        <v>5</v>
      </c>
      <c r="F1654" s="22">
        <v>14</v>
      </c>
      <c r="G1654" s="22">
        <v>18</v>
      </c>
      <c r="H1654" s="22">
        <v>25</v>
      </c>
      <c r="I1654" s="22">
        <v>33</v>
      </c>
      <c r="J1654" s="23">
        <v>6</v>
      </c>
      <c r="Q1654" s="33"/>
      <c r="R1654" s="33"/>
      <c r="S1654" s="33"/>
      <c r="T1654" s="33"/>
      <c r="U1654" s="33"/>
      <c r="V1654" s="33"/>
      <c r="X1654" s="34"/>
      <c r="Y1654" s="33"/>
      <c r="Z1654" s="33"/>
      <c r="AA1654" s="33"/>
      <c r="AB1654" s="33"/>
      <c r="AC1654" s="35"/>
      <c r="AD1654" s="33"/>
      <c r="AE1654" s="33"/>
      <c r="AF1654" s="33"/>
      <c r="AG1654" s="33"/>
      <c r="AH1654" s="33"/>
      <c r="AI1654" s="33"/>
      <c r="AJ1654" s="36"/>
      <c r="AK1654" s="10">
        <v>5</v>
      </c>
      <c r="AL1654" s="11">
        <v>10</v>
      </c>
      <c r="AM1654" s="11">
        <v>13</v>
      </c>
      <c r="AN1654" s="11">
        <v>14</v>
      </c>
      <c r="AO1654" s="11">
        <v>21</v>
      </c>
      <c r="AP1654" s="11">
        <v>18</v>
      </c>
      <c r="AQ1654" s="11">
        <v>26</v>
      </c>
      <c r="AR1654" s="11">
        <v>28</v>
      </c>
      <c r="AS1654" s="11">
        <v>21</v>
      </c>
      <c r="AT1654" s="11">
        <v>26</v>
      </c>
      <c r="AU1654" s="11">
        <v>33</v>
      </c>
      <c r="AV1654" s="11">
        <v>28</v>
      </c>
      <c r="AW1654" s="12">
        <v>38</v>
      </c>
      <c r="AX1654" s="13">
        <v>34</v>
      </c>
      <c r="AY1654" s="13">
        <v>47</v>
      </c>
      <c r="AZ1654" s="13">
        <v>44</v>
      </c>
      <c r="BA1654" s="13">
        <v>60</v>
      </c>
      <c r="BB1654" s="14">
        <v>58</v>
      </c>
      <c r="BC1654" s="19">
        <f t="shared" si="129"/>
        <v>47</v>
      </c>
      <c r="BD1654" s="55">
        <f t="shared" si="127"/>
        <v>0.93712244235141273</v>
      </c>
      <c r="BE1654" s="19">
        <f t="shared" si="128"/>
        <v>0.99236765183501141</v>
      </c>
      <c r="BF1654" s="19">
        <f t="shared" si="130"/>
        <v>0.98295550503410201</v>
      </c>
      <c r="BG1654" s="19">
        <f t="shared" si="131"/>
        <v>0.98909386164339075</v>
      </c>
    </row>
    <row r="1655" spans="1:59">
      <c r="A1655" s="24">
        <v>1654</v>
      </c>
      <c r="B1655" s="31">
        <v>2014061</v>
      </c>
      <c r="C1655" s="32" t="s">
        <v>1653</v>
      </c>
      <c r="D1655" s="21">
        <v>2</v>
      </c>
      <c r="E1655" s="22">
        <v>14</v>
      </c>
      <c r="F1655" s="22">
        <v>17</v>
      </c>
      <c r="G1655" s="22">
        <v>27</v>
      </c>
      <c r="H1655" s="22">
        <v>28</v>
      </c>
      <c r="I1655" s="22">
        <v>31</v>
      </c>
      <c r="J1655" s="23">
        <v>8</v>
      </c>
      <c r="Q1655" s="33"/>
      <c r="R1655" s="33"/>
      <c r="S1655" s="33"/>
      <c r="T1655" s="33"/>
      <c r="U1655" s="33"/>
      <c r="V1655" s="33"/>
      <c r="X1655" s="34"/>
      <c r="Y1655" s="33"/>
      <c r="Z1655" s="33"/>
      <c r="AA1655" s="33"/>
      <c r="AB1655" s="33"/>
      <c r="AC1655" s="35"/>
      <c r="AD1655" s="33"/>
      <c r="AE1655" s="33"/>
      <c r="AF1655" s="33"/>
      <c r="AG1655" s="33"/>
      <c r="AH1655" s="33"/>
      <c r="AI1655" s="33"/>
      <c r="AJ1655" s="36"/>
      <c r="AK1655" s="10">
        <v>8</v>
      </c>
      <c r="AL1655" s="11">
        <v>11</v>
      </c>
      <c r="AM1655" s="11">
        <v>14</v>
      </c>
      <c r="AN1655" s="11">
        <v>17</v>
      </c>
      <c r="AO1655" s="11">
        <v>14</v>
      </c>
      <c r="AP1655" s="11">
        <v>23</v>
      </c>
      <c r="AQ1655" s="11">
        <v>20</v>
      </c>
      <c r="AR1655" s="11">
        <v>29</v>
      </c>
      <c r="AS1655" s="11">
        <v>31</v>
      </c>
      <c r="AT1655" s="11">
        <v>23</v>
      </c>
      <c r="AU1655" s="11">
        <v>15</v>
      </c>
      <c r="AV1655" s="11">
        <v>21</v>
      </c>
      <c r="AW1655" s="12">
        <v>44</v>
      </c>
      <c r="AX1655" s="13">
        <v>55</v>
      </c>
      <c r="AY1655" s="13">
        <v>51</v>
      </c>
      <c r="AZ1655" s="13">
        <v>65</v>
      </c>
      <c r="BA1655" s="13">
        <v>62</v>
      </c>
      <c r="BB1655" s="14">
        <v>59</v>
      </c>
      <c r="BC1655" s="19">
        <f t="shared" si="129"/>
        <v>51</v>
      </c>
      <c r="BD1655" s="55">
        <f t="shared" si="127"/>
        <v>0.98622929522572267</v>
      </c>
      <c r="BE1655" s="19">
        <f t="shared" si="128"/>
        <v>1.0046443650535888</v>
      </c>
      <c r="BF1655" s="19">
        <f t="shared" si="130"/>
        <v>0.99113998051315355</v>
      </c>
      <c r="BG1655" s="19">
        <f t="shared" si="131"/>
        <v>0.98336472880805459</v>
      </c>
    </row>
    <row r="1656" spans="1:59">
      <c r="A1656" s="24">
        <v>1655</v>
      </c>
      <c r="B1656" s="31">
        <v>2014062</v>
      </c>
      <c r="C1656" s="32" t="s">
        <v>1654</v>
      </c>
      <c r="D1656" s="21">
        <v>6</v>
      </c>
      <c r="E1656" s="22">
        <v>9</v>
      </c>
      <c r="F1656" s="22">
        <v>15</v>
      </c>
      <c r="G1656" s="22">
        <v>24</v>
      </c>
      <c r="H1656" s="22">
        <v>25</v>
      </c>
      <c r="I1656" s="22">
        <v>26</v>
      </c>
      <c r="J1656" s="23">
        <v>9</v>
      </c>
      <c r="Q1656" s="33"/>
      <c r="R1656" s="33"/>
      <c r="S1656" s="33"/>
      <c r="T1656" s="33"/>
      <c r="U1656" s="33"/>
      <c r="V1656" s="33"/>
      <c r="X1656" s="34"/>
      <c r="Y1656" s="33"/>
      <c r="Z1656" s="33"/>
      <c r="AA1656" s="33"/>
      <c r="AB1656" s="33"/>
      <c r="AC1656" s="35"/>
      <c r="AD1656" s="33"/>
      <c r="AE1656" s="33"/>
      <c r="AF1656" s="33"/>
      <c r="AG1656" s="33"/>
      <c r="AH1656" s="33"/>
      <c r="AI1656" s="33"/>
      <c r="AJ1656" s="36"/>
      <c r="AK1656" s="10">
        <v>3</v>
      </c>
      <c r="AL1656" s="11">
        <v>9</v>
      </c>
      <c r="AM1656" s="11">
        <v>10</v>
      </c>
      <c r="AN1656" s="11">
        <v>9</v>
      </c>
      <c r="AO1656" s="11">
        <v>21</v>
      </c>
      <c r="AP1656" s="11">
        <v>17</v>
      </c>
      <c r="AQ1656" s="11">
        <v>33</v>
      </c>
      <c r="AR1656" s="11">
        <v>35</v>
      </c>
      <c r="AS1656" s="11">
        <v>28</v>
      </c>
      <c r="AT1656" s="11">
        <v>21</v>
      </c>
      <c r="AU1656" s="11">
        <v>40</v>
      </c>
      <c r="AV1656" s="11">
        <v>49</v>
      </c>
      <c r="AW1656" s="12">
        <v>45</v>
      </c>
      <c r="AX1656" s="13">
        <v>57</v>
      </c>
      <c r="AY1656" s="13">
        <v>54</v>
      </c>
      <c r="AZ1656" s="13">
        <v>51</v>
      </c>
      <c r="BA1656" s="13">
        <v>48</v>
      </c>
      <c r="BB1656" s="14">
        <v>45</v>
      </c>
      <c r="BC1656" s="19">
        <f t="shared" si="129"/>
        <v>54</v>
      </c>
      <c r="BD1656" s="55">
        <f t="shared" si="127"/>
        <v>1.04761286131861</v>
      </c>
      <c r="BE1656" s="19">
        <f t="shared" si="128"/>
        <v>0.95758363104904187</v>
      </c>
      <c r="BF1656" s="19">
        <f t="shared" si="130"/>
        <v>0.98541084767781739</v>
      </c>
      <c r="BG1656" s="19">
        <f t="shared" si="131"/>
        <v>0.99195842806105872</v>
      </c>
    </row>
    <row r="1657" spans="1:59">
      <c r="A1657" s="24">
        <v>1656</v>
      </c>
      <c r="B1657" s="31">
        <v>2014063</v>
      </c>
      <c r="C1657" s="32" t="s">
        <v>1655</v>
      </c>
      <c r="D1657" s="21">
        <v>3</v>
      </c>
      <c r="E1657" s="22">
        <v>8</v>
      </c>
      <c r="F1657" s="22">
        <v>17</v>
      </c>
      <c r="G1657" s="22">
        <v>21</v>
      </c>
      <c r="H1657" s="22">
        <v>22</v>
      </c>
      <c r="I1657" s="22">
        <v>31</v>
      </c>
      <c r="J1657" s="23">
        <v>16</v>
      </c>
      <c r="Q1657" s="33"/>
      <c r="R1657" s="33"/>
      <c r="S1657" s="33"/>
      <c r="T1657" s="33"/>
      <c r="U1657" s="33"/>
      <c r="V1657" s="33"/>
      <c r="X1657" s="34"/>
      <c r="Y1657" s="33"/>
      <c r="Z1657" s="33"/>
      <c r="AA1657" s="33"/>
      <c r="AB1657" s="33"/>
      <c r="AC1657" s="35"/>
      <c r="AD1657" s="33"/>
      <c r="AE1657" s="33"/>
      <c r="AF1657" s="33"/>
      <c r="AG1657" s="33"/>
      <c r="AH1657" s="33"/>
      <c r="AI1657" s="33"/>
      <c r="AJ1657" s="36"/>
      <c r="AK1657" s="10">
        <v>6</v>
      </c>
      <c r="AL1657" s="11">
        <v>10</v>
      </c>
      <c r="AM1657" s="11">
        <v>12</v>
      </c>
      <c r="AN1657" s="11">
        <v>18</v>
      </c>
      <c r="AO1657" s="11">
        <v>11</v>
      </c>
      <c r="AP1657" s="11">
        <v>22</v>
      </c>
      <c r="AQ1657" s="11">
        <v>30</v>
      </c>
      <c r="AR1657" s="11">
        <v>22</v>
      </c>
      <c r="AS1657" s="11">
        <v>36</v>
      </c>
      <c r="AT1657" s="11">
        <v>42</v>
      </c>
      <c r="AU1657" s="11">
        <v>37</v>
      </c>
      <c r="AV1657" s="11">
        <v>32</v>
      </c>
      <c r="AW1657" s="12">
        <v>27</v>
      </c>
      <c r="AX1657" s="13">
        <v>38</v>
      </c>
      <c r="AY1657" s="13">
        <v>34</v>
      </c>
      <c r="AZ1657" s="13">
        <v>48</v>
      </c>
      <c r="BA1657" s="13">
        <v>45</v>
      </c>
      <c r="BB1657" s="14">
        <v>42</v>
      </c>
      <c r="BC1657" s="19">
        <f t="shared" si="129"/>
        <v>34</v>
      </c>
      <c r="BD1657" s="55">
        <f t="shared" si="127"/>
        <v>0.97395258200714518</v>
      </c>
      <c r="BE1657" s="19">
        <f t="shared" si="128"/>
        <v>0.93712244235141273</v>
      </c>
      <c r="BF1657" s="19">
        <f t="shared" si="130"/>
        <v>0.97640792465086068</v>
      </c>
      <c r="BG1657" s="19">
        <f t="shared" si="131"/>
        <v>0.98704774277362783</v>
      </c>
    </row>
    <row r="1658" spans="1:59">
      <c r="A1658" s="24">
        <v>1657</v>
      </c>
      <c r="B1658" s="31">
        <v>2014064</v>
      </c>
      <c r="C1658" s="32" t="s">
        <v>1656</v>
      </c>
      <c r="D1658" s="21">
        <v>2</v>
      </c>
      <c r="E1658" s="22">
        <v>9</v>
      </c>
      <c r="F1658" s="22">
        <v>15</v>
      </c>
      <c r="G1658" s="22">
        <v>16</v>
      </c>
      <c r="H1658" s="22">
        <v>29</v>
      </c>
      <c r="I1658" s="22">
        <v>32</v>
      </c>
      <c r="J1658" s="23">
        <v>14</v>
      </c>
      <c r="Q1658" s="33"/>
      <c r="R1658" s="33"/>
      <c r="S1658" s="33"/>
      <c r="T1658" s="33"/>
      <c r="U1658" s="33"/>
      <c r="V1658" s="33"/>
      <c r="X1658" s="34"/>
      <c r="Y1658" s="33"/>
      <c r="Z1658" s="33"/>
      <c r="AA1658" s="33"/>
      <c r="AB1658" s="33"/>
      <c r="AC1658" s="35"/>
      <c r="AD1658" s="33"/>
      <c r="AE1658" s="33"/>
      <c r="AF1658" s="33"/>
      <c r="AG1658" s="33"/>
      <c r="AH1658" s="33"/>
      <c r="AI1658" s="33"/>
      <c r="AJ1658" s="36"/>
      <c r="AK1658" s="10">
        <v>7</v>
      </c>
      <c r="AL1658" s="11">
        <v>7</v>
      </c>
      <c r="AM1658" s="11">
        <v>13</v>
      </c>
      <c r="AN1658" s="11">
        <v>19</v>
      </c>
      <c r="AO1658" s="11">
        <v>12</v>
      </c>
      <c r="AP1658" s="11">
        <v>15</v>
      </c>
      <c r="AQ1658" s="11">
        <v>22</v>
      </c>
      <c r="AR1658" s="11">
        <v>33</v>
      </c>
      <c r="AS1658" s="11">
        <v>37</v>
      </c>
      <c r="AT1658" s="11">
        <v>31</v>
      </c>
      <c r="AU1658" s="11">
        <v>25</v>
      </c>
      <c r="AV1658" s="11">
        <v>19</v>
      </c>
      <c r="AW1658" s="12">
        <v>28</v>
      </c>
      <c r="AX1658" s="13">
        <v>39</v>
      </c>
      <c r="AY1658" s="13">
        <v>69</v>
      </c>
      <c r="AZ1658" s="13">
        <v>67</v>
      </c>
      <c r="BA1658" s="13">
        <v>65</v>
      </c>
      <c r="BB1658" s="14">
        <v>63</v>
      </c>
      <c r="BC1658" s="19">
        <f t="shared" si="129"/>
        <v>69</v>
      </c>
      <c r="BD1658" s="55">
        <f t="shared" si="127"/>
        <v>1.0435206235790842</v>
      </c>
      <c r="BE1658" s="19">
        <f t="shared" si="128"/>
        <v>0.98418317635595975</v>
      </c>
      <c r="BF1658" s="19">
        <f t="shared" si="130"/>
        <v>0.99359532315686916</v>
      </c>
      <c r="BG1658" s="19">
        <f t="shared" si="131"/>
        <v>0.99891523221825262</v>
      </c>
    </row>
    <row r="1659" spans="1:59">
      <c r="A1659" s="24">
        <v>1658</v>
      </c>
      <c r="B1659" s="31">
        <v>2014065</v>
      </c>
      <c r="C1659" s="32" t="s">
        <v>1657</v>
      </c>
      <c r="D1659" s="21">
        <v>3</v>
      </c>
      <c r="E1659" s="22">
        <v>4</v>
      </c>
      <c r="F1659" s="22">
        <v>5</v>
      </c>
      <c r="G1659" s="22">
        <v>8</v>
      </c>
      <c r="H1659" s="22">
        <v>10</v>
      </c>
      <c r="I1659" s="22">
        <v>22</v>
      </c>
      <c r="J1659" s="23">
        <v>6</v>
      </c>
      <c r="Q1659" s="33"/>
      <c r="R1659" s="33"/>
      <c r="S1659" s="33"/>
      <c r="T1659" s="33"/>
      <c r="U1659" s="33"/>
      <c r="V1659" s="33"/>
      <c r="X1659" s="34"/>
      <c r="Y1659" s="33"/>
      <c r="Z1659" s="33"/>
      <c r="AA1659" s="33"/>
      <c r="AB1659" s="33"/>
      <c r="AC1659" s="35"/>
      <c r="AD1659" s="33"/>
      <c r="AE1659" s="33"/>
      <c r="AF1659" s="33"/>
      <c r="AG1659" s="33"/>
      <c r="AH1659" s="33"/>
      <c r="AI1659" s="33"/>
      <c r="AJ1659" s="36"/>
      <c r="AK1659" s="10">
        <v>7</v>
      </c>
      <c r="AL1659" s="11">
        <v>8</v>
      </c>
      <c r="AM1659" s="11">
        <v>12</v>
      </c>
      <c r="AN1659" s="11">
        <v>22</v>
      </c>
      <c r="AO1659" s="11">
        <v>17</v>
      </c>
      <c r="AP1659" s="11">
        <v>20</v>
      </c>
      <c r="AQ1659" s="11">
        <v>25</v>
      </c>
      <c r="AR1659" s="11">
        <v>22</v>
      </c>
      <c r="AS1659" s="11">
        <v>30</v>
      </c>
      <c r="AT1659" s="11">
        <v>40</v>
      </c>
      <c r="AU1659" s="11">
        <v>39</v>
      </c>
      <c r="AV1659" s="11">
        <v>38</v>
      </c>
      <c r="AW1659" s="12">
        <v>37</v>
      </c>
      <c r="AX1659" s="13">
        <v>36</v>
      </c>
      <c r="AY1659" s="13">
        <v>35</v>
      </c>
      <c r="AZ1659" s="13">
        <v>34</v>
      </c>
      <c r="BA1659" s="13">
        <v>33</v>
      </c>
      <c r="BB1659" s="14">
        <v>32</v>
      </c>
      <c r="BC1659" s="19">
        <f t="shared" si="129"/>
        <v>35</v>
      </c>
      <c r="BD1659" s="55">
        <f t="shared" si="127"/>
        <v>0.99441377070477432</v>
      </c>
      <c r="BE1659" s="19">
        <f t="shared" si="128"/>
        <v>0.96576810652809364</v>
      </c>
      <c r="BF1659" s="19">
        <f t="shared" si="130"/>
        <v>0.98050016239038651</v>
      </c>
      <c r="BG1659" s="19">
        <f t="shared" si="131"/>
        <v>0.98909386164339075</v>
      </c>
    </row>
    <row r="1660" spans="1:59">
      <c r="A1660" s="24">
        <v>1659</v>
      </c>
      <c r="B1660" s="31">
        <v>2014066</v>
      </c>
      <c r="C1660" s="32" t="s">
        <v>1658</v>
      </c>
      <c r="D1660" s="21">
        <v>2</v>
      </c>
      <c r="E1660" s="22">
        <v>5</v>
      </c>
      <c r="F1660" s="22">
        <v>15</v>
      </c>
      <c r="G1660" s="22">
        <v>17</v>
      </c>
      <c r="H1660" s="22">
        <v>18</v>
      </c>
      <c r="I1660" s="22">
        <v>21</v>
      </c>
      <c r="J1660" s="23">
        <v>16</v>
      </c>
      <c r="Q1660" s="33"/>
      <c r="R1660" s="33"/>
      <c r="S1660" s="33"/>
      <c r="T1660" s="33"/>
      <c r="U1660" s="33"/>
      <c r="V1660" s="33"/>
      <c r="X1660" s="34"/>
      <c r="Y1660" s="33"/>
      <c r="Z1660" s="33"/>
      <c r="AA1660" s="33"/>
      <c r="AB1660" s="33"/>
      <c r="AC1660" s="35"/>
      <c r="AD1660" s="33"/>
      <c r="AE1660" s="33"/>
      <c r="AF1660" s="33"/>
      <c r="AG1660" s="33"/>
      <c r="AH1660" s="33"/>
      <c r="AI1660" s="33"/>
      <c r="AJ1660" s="36"/>
      <c r="AK1660" s="10">
        <v>6</v>
      </c>
      <c r="AL1660" s="11">
        <v>10</v>
      </c>
      <c r="AM1660" s="11">
        <v>8</v>
      </c>
      <c r="AN1660" s="11">
        <v>18</v>
      </c>
      <c r="AO1660" s="11">
        <v>15</v>
      </c>
      <c r="AP1660" s="11">
        <v>22</v>
      </c>
      <c r="AQ1660" s="11">
        <v>24</v>
      </c>
      <c r="AR1660" s="11">
        <v>28</v>
      </c>
      <c r="AS1660" s="11">
        <v>34</v>
      </c>
      <c r="AT1660" s="11">
        <v>30</v>
      </c>
      <c r="AU1660" s="11">
        <v>26</v>
      </c>
      <c r="AV1660" s="11">
        <v>22</v>
      </c>
      <c r="AW1660" s="12">
        <v>18</v>
      </c>
      <c r="AX1660" s="13">
        <v>30</v>
      </c>
      <c r="AY1660" s="13">
        <v>27</v>
      </c>
      <c r="AZ1660" s="13">
        <v>42</v>
      </c>
      <c r="BA1660" s="13">
        <v>59</v>
      </c>
      <c r="BB1660" s="14">
        <v>58</v>
      </c>
      <c r="BC1660" s="19">
        <f t="shared" si="129"/>
        <v>27</v>
      </c>
      <c r="BD1660" s="55">
        <f t="shared" si="127"/>
        <v>0.89620006495615456</v>
      </c>
      <c r="BE1660" s="19">
        <f t="shared" si="128"/>
        <v>0.94121468009093856</v>
      </c>
      <c r="BF1660" s="19">
        <f t="shared" si="130"/>
        <v>0.96658655407599869</v>
      </c>
      <c r="BG1660" s="19">
        <f t="shared" si="131"/>
        <v>0.98541084767781739</v>
      </c>
    </row>
    <row r="1661" spans="1:59">
      <c r="A1661" s="24">
        <v>1660</v>
      </c>
      <c r="B1661" s="31">
        <v>2014067</v>
      </c>
      <c r="C1661" s="32" t="s">
        <v>1659</v>
      </c>
      <c r="D1661" s="21">
        <v>1</v>
      </c>
      <c r="E1661" s="22">
        <v>6</v>
      </c>
      <c r="F1661" s="22">
        <v>7</v>
      </c>
      <c r="G1661" s="22">
        <v>17</v>
      </c>
      <c r="H1661" s="22">
        <v>18</v>
      </c>
      <c r="I1661" s="22">
        <v>23</v>
      </c>
      <c r="J1661" s="23">
        <v>6</v>
      </c>
      <c r="Q1661" s="33"/>
      <c r="R1661" s="33"/>
      <c r="S1661" s="33"/>
      <c r="T1661" s="33"/>
      <c r="U1661" s="33"/>
      <c r="V1661" s="33"/>
      <c r="X1661" s="34"/>
      <c r="Y1661" s="33"/>
      <c r="Z1661" s="33"/>
      <c r="AA1661" s="33"/>
      <c r="AB1661" s="33"/>
      <c r="AC1661" s="35"/>
      <c r="AD1661" s="33"/>
      <c r="AE1661" s="33"/>
      <c r="AF1661" s="33"/>
      <c r="AG1661" s="33"/>
      <c r="AH1661" s="33"/>
      <c r="AI1661" s="33"/>
      <c r="AJ1661" s="36"/>
      <c r="AK1661" s="10">
        <v>6</v>
      </c>
      <c r="AL1661" s="11">
        <v>12</v>
      </c>
      <c r="AM1661" s="11">
        <v>12</v>
      </c>
      <c r="AN1661" s="11">
        <v>12</v>
      </c>
      <c r="AO1661" s="11">
        <v>16</v>
      </c>
      <c r="AP1661" s="11">
        <v>24</v>
      </c>
      <c r="AQ1661" s="11">
        <v>27</v>
      </c>
      <c r="AR1661" s="11">
        <v>32</v>
      </c>
      <c r="AS1661" s="11">
        <v>28</v>
      </c>
      <c r="AT1661" s="11">
        <v>36</v>
      </c>
      <c r="AU1661" s="11">
        <v>33</v>
      </c>
      <c r="AV1661" s="11">
        <v>30</v>
      </c>
      <c r="AW1661" s="12">
        <v>27</v>
      </c>
      <c r="AX1661" s="13">
        <v>24</v>
      </c>
      <c r="AY1661" s="13">
        <v>21</v>
      </c>
      <c r="AZ1661" s="13">
        <v>36</v>
      </c>
      <c r="BA1661" s="13">
        <v>53</v>
      </c>
      <c r="BB1661" s="14">
        <v>52</v>
      </c>
      <c r="BC1661" s="19">
        <f t="shared" si="129"/>
        <v>21</v>
      </c>
      <c r="BD1661" s="55">
        <f t="shared" si="127"/>
        <v>0.76115621955180257</v>
      </c>
      <c r="BE1661" s="19">
        <f t="shared" si="128"/>
        <v>0.90438454043520633</v>
      </c>
      <c r="BF1661" s="19">
        <f t="shared" si="130"/>
        <v>0.93057486196817141</v>
      </c>
      <c r="BG1661" s="19">
        <f t="shared" si="131"/>
        <v>0.97436180578109766</v>
      </c>
    </row>
    <row r="1662" spans="1:59">
      <c r="A1662" s="24">
        <v>1661</v>
      </c>
      <c r="B1662" s="31">
        <v>2014068</v>
      </c>
      <c r="C1662" s="32" t="s">
        <v>1660</v>
      </c>
      <c r="D1662" s="21">
        <v>4</v>
      </c>
      <c r="E1662" s="22">
        <v>12</v>
      </c>
      <c r="F1662" s="22">
        <v>13</v>
      </c>
      <c r="G1662" s="22">
        <v>22</v>
      </c>
      <c r="H1662" s="22">
        <v>27</v>
      </c>
      <c r="I1662" s="22">
        <v>29</v>
      </c>
      <c r="J1662" s="23">
        <v>16</v>
      </c>
      <c r="Q1662" s="33"/>
      <c r="R1662" s="33"/>
      <c r="S1662" s="33"/>
      <c r="T1662" s="33"/>
      <c r="U1662" s="33"/>
      <c r="V1662" s="33"/>
      <c r="X1662" s="34"/>
      <c r="Y1662" s="33"/>
      <c r="Z1662" s="33"/>
      <c r="AA1662" s="33"/>
      <c r="AB1662" s="33"/>
      <c r="AC1662" s="35"/>
      <c r="AD1662" s="33"/>
      <c r="AE1662" s="33"/>
      <c r="AF1662" s="33"/>
      <c r="AG1662" s="33"/>
      <c r="AH1662" s="33"/>
      <c r="AI1662" s="33"/>
      <c r="AJ1662" s="36"/>
      <c r="AK1662" s="10">
        <v>5</v>
      </c>
      <c r="AL1662" s="11">
        <v>7</v>
      </c>
      <c r="AM1662" s="11">
        <v>17</v>
      </c>
      <c r="AN1662" s="11">
        <v>17</v>
      </c>
      <c r="AO1662" s="11">
        <v>23</v>
      </c>
      <c r="AP1662" s="11">
        <v>27</v>
      </c>
      <c r="AQ1662" s="11">
        <v>17</v>
      </c>
      <c r="AR1662" s="11">
        <v>27</v>
      </c>
      <c r="AS1662" s="11">
        <v>19</v>
      </c>
      <c r="AT1662" s="11">
        <v>23</v>
      </c>
      <c r="AU1662" s="11">
        <v>29</v>
      </c>
      <c r="AV1662" s="11">
        <v>51</v>
      </c>
      <c r="AW1662" s="12">
        <v>62</v>
      </c>
      <c r="AX1662" s="13">
        <v>59</v>
      </c>
      <c r="AY1662" s="13">
        <v>56</v>
      </c>
      <c r="AZ1662" s="13">
        <v>53</v>
      </c>
      <c r="BA1662" s="13">
        <v>50</v>
      </c>
      <c r="BB1662" s="14">
        <v>47</v>
      </c>
      <c r="BC1662" s="19">
        <f t="shared" si="129"/>
        <v>56</v>
      </c>
      <c r="BD1662" s="55">
        <f t="shared" si="127"/>
        <v>0.85118544982137057</v>
      </c>
      <c r="BE1662" s="19">
        <f t="shared" si="128"/>
        <v>0.91256901591425788</v>
      </c>
      <c r="BF1662" s="19">
        <f t="shared" si="130"/>
        <v>0.93303020461188702</v>
      </c>
      <c r="BG1662" s="19">
        <f t="shared" si="131"/>
        <v>0.9780448197466709</v>
      </c>
    </row>
    <row r="1663" spans="1:59">
      <c r="A1663" s="24">
        <v>1662</v>
      </c>
      <c r="B1663" s="31">
        <v>2014069</v>
      </c>
      <c r="C1663" s="32" t="s">
        <v>1661</v>
      </c>
      <c r="D1663" s="21">
        <v>5</v>
      </c>
      <c r="E1663" s="22">
        <v>12</v>
      </c>
      <c r="F1663" s="22">
        <v>17</v>
      </c>
      <c r="G1663" s="22">
        <v>19</v>
      </c>
      <c r="H1663" s="22">
        <v>25</v>
      </c>
      <c r="I1663" s="22">
        <v>30</v>
      </c>
      <c r="J1663" s="23">
        <v>11</v>
      </c>
      <c r="Q1663" s="33"/>
      <c r="R1663" s="33"/>
      <c r="S1663" s="33"/>
      <c r="T1663" s="33"/>
      <c r="U1663" s="33"/>
      <c r="V1663" s="33"/>
      <c r="X1663" s="34"/>
      <c r="Y1663" s="33"/>
      <c r="Z1663" s="33"/>
      <c r="AA1663" s="33"/>
      <c r="AB1663" s="33"/>
      <c r="AC1663" s="35"/>
      <c r="AD1663" s="33"/>
      <c r="AE1663" s="33"/>
      <c r="AF1663" s="33"/>
      <c r="AG1663" s="33"/>
      <c r="AH1663" s="33"/>
      <c r="AI1663" s="33"/>
      <c r="AJ1663" s="36"/>
      <c r="AK1663" s="10">
        <v>6</v>
      </c>
      <c r="AL1663" s="11">
        <v>8</v>
      </c>
      <c r="AM1663" s="11">
        <v>8</v>
      </c>
      <c r="AN1663" s="11">
        <v>12</v>
      </c>
      <c r="AO1663" s="11">
        <v>24</v>
      </c>
      <c r="AP1663" s="11">
        <v>20</v>
      </c>
      <c r="AQ1663" s="11">
        <v>27</v>
      </c>
      <c r="AR1663" s="11">
        <v>28</v>
      </c>
      <c r="AS1663" s="11">
        <v>31</v>
      </c>
      <c r="AT1663" s="11">
        <v>24</v>
      </c>
      <c r="AU1663" s="11">
        <v>43</v>
      </c>
      <c r="AV1663" s="11">
        <v>38</v>
      </c>
      <c r="AW1663" s="12">
        <v>33</v>
      </c>
      <c r="AX1663" s="13">
        <v>44</v>
      </c>
      <c r="AY1663" s="13">
        <v>40</v>
      </c>
      <c r="AZ1663" s="13">
        <v>54</v>
      </c>
      <c r="BA1663" s="13">
        <v>51</v>
      </c>
      <c r="BB1663" s="14">
        <v>68</v>
      </c>
      <c r="BC1663" s="19">
        <f t="shared" si="129"/>
        <v>40</v>
      </c>
      <c r="BD1663" s="55">
        <f t="shared" si="127"/>
        <v>0.73251055537512177</v>
      </c>
      <c r="BE1663" s="19">
        <f t="shared" si="128"/>
        <v>0.88801558947710291</v>
      </c>
      <c r="BF1663" s="19">
        <f t="shared" si="130"/>
        <v>0.9215719389412147</v>
      </c>
      <c r="BG1663" s="19">
        <f t="shared" si="131"/>
        <v>0.97968171484248134</v>
      </c>
    </row>
    <row r="1664" spans="1:59">
      <c r="A1664" s="24">
        <v>1663</v>
      </c>
      <c r="B1664" s="31">
        <v>2014070</v>
      </c>
      <c r="C1664" s="32" t="s">
        <v>1662</v>
      </c>
      <c r="D1664" s="21">
        <v>1</v>
      </c>
      <c r="E1664" s="22">
        <v>7</v>
      </c>
      <c r="F1664" s="22">
        <v>9</v>
      </c>
      <c r="G1664" s="22">
        <v>19</v>
      </c>
      <c r="H1664" s="22">
        <v>28</v>
      </c>
      <c r="I1664" s="22">
        <v>29</v>
      </c>
      <c r="J1664" s="23">
        <v>7</v>
      </c>
      <c r="Q1664" s="33"/>
      <c r="R1664" s="33"/>
      <c r="S1664" s="33"/>
      <c r="T1664" s="33"/>
      <c r="U1664" s="33"/>
      <c r="V1664" s="33"/>
      <c r="X1664" s="34"/>
      <c r="Y1664" s="33"/>
      <c r="Z1664" s="33"/>
      <c r="AA1664" s="33"/>
      <c r="AB1664" s="33"/>
      <c r="AC1664" s="35"/>
      <c r="AD1664" s="33"/>
      <c r="AE1664" s="33"/>
      <c r="AF1664" s="33"/>
      <c r="AG1664" s="33"/>
      <c r="AH1664" s="33"/>
      <c r="AI1664" s="33"/>
      <c r="AJ1664" s="36"/>
      <c r="AK1664" s="10">
        <v>6</v>
      </c>
      <c r="AL1664" s="11">
        <v>9</v>
      </c>
      <c r="AM1664" s="11">
        <v>18</v>
      </c>
      <c r="AN1664" s="11">
        <v>15</v>
      </c>
      <c r="AO1664" s="11">
        <v>9</v>
      </c>
      <c r="AP1664" s="11">
        <v>21</v>
      </c>
      <c r="AQ1664" s="11">
        <v>12</v>
      </c>
      <c r="AR1664" s="11">
        <v>43</v>
      </c>
      <c r="AS1664" s="11">
        <v>38</v>
      </c>
      <c r="AT1664" s="11">
        <v>33</v>
      </c>
      <c r="AU1664" s="11">
        <v>28</v>
      </c>
      <c r="AV1664" s="11">
        <v>23</v>
      </c>
      <c r="AW1664" s="12">
        <v>48</v>
      </c>
      <c r="AX1664" s="13">
        <v>45</v>
      </c>
      <c r="AY1664" s="13">
        <v>42</v>
      </c>
      <c r="AZ1664" s="13">
        <v>39</v>
      </c>
      <c r="BA1664" s="13">
        <v>36</v>
      </c>
      <c r="BB1664" s="14">
        <v>53</v>
      </c>
      <c r="BC1664" s="19">
        <f t="shared" si="129"/>
        <v>42</v>
      </c>
      <c r="BD1664" s="55">
        <f t="shared" si="127"/>
        <v>0.76115621955180257</v>
      </c>
      <c r="BE1664" s="19">
        <f t="shared" si="128"/>
        <v>0.87778499512828834</v>
      </c>
      <c r="BF1664" s="19">
        <f t="shared" si="130"/>
        <v>0.92893796687236108</v>
      </c>
      <c r="BG1664" s="19">
        <f t="shared" si="131"/>
        <v>0.97886326729457618</v>
      </c>
    </row>
    <row r="1665" spans="1:59">
      <c r="A1665" s="24">
        <v>1664</v>
      </c>
      <c r="B1665" s="31">
        <v>2014071</v>
      </c>
      <c r="C1665" s="32" t="s">
        <v>1663</v>
      </c>
      <c r="D1665" s="21">
        <v>2</v>
      </c>
      <c r="E1665" s="22">
        <v>4</v>
      </c>
      <c r="F1665" s="22">
        <v>12</v>
      </c>
      <c r="G1665" s="22">
        <v>17</v>
      </c>
      <c r="H1665" s="22">
        <v>22</v>
      </c>
      <c r="I1665" s="22">
        <v>25</v>
      </c>
      <c r="J1665" s="23">
        <v>14</v>
      </c>
      <c r="Q1665" s="33"/>
      <c r="R1665" s="33"/>
      <c r="S1665" s="33"/>
      <c r="T1665" s="33"/>
      <c r="U1665" s="33"/>
      <c r="V1665" s="33"/>
      <c r="X1665" s="34"/>
      <c r="Y1665" s="33"/>
      <c r="Z1665" s="33"/>
      <c r="AA1665" s="33"/>
      <c r="AB1665" s="33"/>
      <c r="AC1665" s="35"/>
      <c r="AD1665" s="33"/>
      <c r="AE1665" s="33"/>
      <c r="AF1665" s="33"/>
      <c r="AG1665" s="33"/>
      <c r="AH1665" s="33"/>
      <c r="AI1665" s="33"/>
      <c r="AJ1665" s="36"/>
      <c r="AK1665" s="10">
        <v>7</v>
      </c>
      <c r="AL1665" s="11">
        <v>6</v>
      </c>
      <c r="AM1665" s="11">
        <v>12</v>
      </c>
      <c r="AN1665" s="11">
        <v>16</v>
      </c>
      <c r="AO1665" s="11">
        <v>19</v>
      </c>
      <c r="AP1665" s="11">
        <v>18</v>
      </c>
      <c r="AQ1665" s="11">
        <v>28</v>
      </c>
      <c r="AR1665" s="11">
        <v>22</v>
      </c>
      <c r="AS1665" s="11">
        <v>16</v>
      </c>
      <c r="AT1665" s="11">
        <v>22</v>
      </c>
      <c r="AU1665" s="11">
        <v>43</v>
      </c>
      <c r="AV1665" s="11">
        <v>40</v>
      </c>
      <c r="AW1665" s="12">
        <v>37</v>
      </c>
      <c r="AX1665" s="13">
        <v>34</v>
      </c>
      <c r="AY1665" s="13">
        <v>31</v>
      </c>
      <c r="AZ1665" s="13">
        <v>46</v>
      </c>
      <c r="BA1665" s="13">
        <v>44</v>
      </c>
      <c r="BB1665" s="14">
        <v>42</v>
      </c>
      <c r="BC1665" s="19">
        <f t="shared" si="129"/>
        <v>31</v>
      </c>
      <c r="BD1665" s="55">
        <f t="shared" si="127"/>
        <v>0.77752517050990577</v>
      </c>
      <c r="BE1665" s="19">
        <f t="shared" si="128"/>
        <v>0.83686261773303017</v>
      </c>
      <c r="BF1665" s="19">
        <f t="shared" si="130"/>
        <v>0.93057486196817141</v>
      </c>
      <c r="BG1665" s="19">
        <f t="shared" si="131"/>
        <v>0.9710880155894771</v>
      </c>
    </row>
    <row r="1666" spans="1:59">
      <c r="A1666" s="24">
        <v>1665</v>
      </c>
      <c r="B1666" s="31">
        <v>2014072</v>
      </c>
      <c r="C1666" s="32" t="s">
        <v>1664</v>
      </c>
      <c r="D1666" s="21">
        <v>1</v>
      </c>
      <c r="E1666" s="22">
        <v>3</v>
      </c>
      <c r="F1666" s="22">
        <v>7</v>
      </c>
      <c r="G1666" s="22">
        <v>13</v>
      </c>
      <c r="H1666" s="22">
        <v>19</v>
      </c>
      <c r="I1666" s="22">
        <v>32</v>
      </c>
      <c r="J1666" s="23">
        <v>16</v>
      </c>
      <c r="Q1666" s="33"/>
      <c r="R1666" s="33"/>
      <c r="S1666" s="33"/>
      <c r="T1666" s="33"/>
      <c r="U1666" s="33"/>
      <c r="V1666" s="33"/>
      <c r="X1666" s="34"/>
      <c r="Y1666" s="33"/>
      <c r="Z1666" s="33"/>
      <c r="AA1666" s="33"/>
      <c r="AB1666" s="33"/>
      <c r="AC1666" s="35"/>
      <c r="AD1666" s="33"/>
      <c r="AE1666" s="33"/>
      <c r="AF1666" s="33"/>
      <c r="AG1666" s="33"/>
      <c r="AH1666" s="33"/>
      <c r="AI1666" s="33"/>
      <c r="AJ1666" s="36"/>
      <c r="AK1666" s="10">
        <v>6</v>
      </c>
      <c r="AL1666" s="11">
        <v>11</v>
      </c>
      <c r="AM1666" s="11">
        <v>15</v>
      </c>
      <c r="AN1666" s="11">
        <v>9</v>
      </c>
      <c r="AO1666" s="11">
        <v>19</v>
      </c>
      <c r="AP1666" s="11">
        <v>19</v>
      </c>
      <c r="AQ1666" s="11">
        <v>21</v>
      </c>
      <c r="AR1666" s="11">
        <v>25</v>
      </c>
      <c r="AS1666" s="11">
        <v>31</v>
      </c>
      <c r="AT1666" s="11">
        <v>27</v>
      </c>
      <c r="AU1666" s="11">
        <v>23</v>
      </c>
      <c r="AV1666" s="11">
        <v>33</v>
      </c>
      <c r="AW1666" s="12">
        <v>30</v>
      </c>
      <c r="AX1666" s="13">
        <v>27</v>
      </c>
      <c r="AY1666" s="13">
        <v>41</v>
      </c>
      <c r="AZ1666" s="13">
        <v>39</v>
      </c>
      <c r="BA1666" s="13">
        <v>37</v>
      </c>
      <c r="BB1666" s="14">
        <v>55</v>
      </c>
      <c r="BC1666" s="19">
        <f t="shared" si="129"/>
        <v>41</v>
      </c>
      <c r="BD1666" s="55">
        <f t="shared" si="127"/>
        <v>0.85936992530042222</v>
      </c>
      <c r="BE1666" s="19">
        <f t="shared" si="128"/>
        <v>0.8102630724261124</v>
      </c>
      <c r="BF1666" s="19">
        <f t="shared" si="130"/>
        <v>0.9191165962974992</v>
      </c>
      <c r="BG1666" s="19">
        <f t="shared" si="131"/>
        <v>0.97149723936342958</v>
      </c>
    </row>
    <row r="1667" spans="1:59">
      <c r="A1667" s="24">
        <v>1666</v>
      </c>
      <c r="B1667" s="31">
        <v>2014073</v>
      </c>
      <c r="C1667" s="32" t="s">
        <v>1665</v>
      </c>
      <c r="D1667" s="21">
        <v>1</v>
      </c>
      <c r="E1667" s="22">
        <v>12</v>
      </c>
      <c r="F1667" s="22">
        <v>16</v>
      </c>
      <c r="G1667" s="22">
        <v>20</v>
      </c>
      <c r="H1667" s="22">
        <v>30</v>
      </c>
      <c r="I1667" s="22">
        <v>33</v>
      </c>
      <c r="J1667" s="23">
        <v>2</v>
      </c>
      <c r="Q1667" s="33"/>
      <c r="R1667" s="33"/>
      <c r="S1667" s="33"/>
      <c r="T1667" s="33"/>
      <c r="U1667" s="33"/>
      <c r="V1667" s="33"/>
      <c r="X1667" s="34"/>
      <c r="Y1667" s="33"/>
      <c r="Z1667" s="33"/>
      <c r="AA1667" s="33"/>
      <c r="AB1667" s="33"/>
      <c r="AC1667" s="35"/>
      <c r="AD1667" s="33"/>
      <c r="AE1667" s="33"/>
      <c r="AF1667" s="33"/>
      <c r="AG1667" s="33"/>
      <c r="AH1667" s="33"/>
      <c r="AI1667" s="33"/>
      <c r="AJ1667" s="36"/>
      <c r="AK1667" s="10">
        <v>4</v>
      </c>
      <c r="AL1667" s="11">
        <v>4</v>
      </c>
      <c r="AM1667" s="11">
        <v>7</v>
      </c>
      <c r="AN1667" s="11">
        <v>10</v>
      </c>
      <c r="AO1667" s="11">
        <v>21</v>
      </c>
      <c r="AP1667" s="11">
        <v>16</v>
      </c>
      <c r="AQ1667" s="11">
        <v>22</v>
      </c>
      <c r="AR1667" s="11">
        <v>12</v>
      </c>
      <c r="AS1667" s="11">
        <v>24</v>
      </c>
      <c r="AT1667" s="11">
        <v>28</v>
      </c>
      <c r="AU1667" s="11">
        <v>34</v>
      </c>
      <c r="AV1667" s="11">
        <v>28</v>
      </c>
      <c r="AW1667" s="12">
        <v>22</v>
      </c>
      <c r="AX1667" s="13">
        <v>32</v>
      </c>
      <c r="AY1667" s="13">
        <v>61</v>
      </c>
      <c r="AZ1667" s="13">
        <v>58</v>
      </c>
      <c r="BA1667" s="13">
        <v>55</v>
      </c>
      <c r="BB1667" s="14">
        <v>52</v>
      </c>
      <c r="BC1667" s="19">
        <f t="shared" si="129"/>
        <v>61</v>
      </c>
      <c r="BD1667" s="55">
        <f t="shared" si="127"/>
        <v>0.87983111399805136</v>
      </c>
      <c r="BE1667" s="19">
        <f t="shared" si="128"/>
        <v>0.86550828190971085</v>
      </c>
      <c r="BF1667" s="19">
        <f t="shared" si="130"/>
        <v>0.93139330951607668</v>
      </c>
      <c r="BG1667" s="19">
        <f t="shared" si="131"/>
        <v>0.98090938616433898</v>
      </c>
    </row>
    <row r="1668" spans="1:59">
      <c r="A1668" s="24">
        <v>1667</v>
      </c>
      <c r="B1668" s="31">
        <v>2014074</v>
      </c>
      <c r="C1668" s="32" t="s">
        <v>1666</v>
      </c>
      <c r="D1668" s="21">
        <v>1</v>
      </c>
      <c r="E1668" s="22">
        <v>3</v>
      </c>
      <c r="F1668" s="22">
        <v>6</v>
      </c>
      <c r="G1668" s="22">
        <v>13</v>
      </c>
      <c r="H1668" s="22">
        <v>30</v>
      </c>
      <c r="I1668" s="22">
        <v>31</v>
      </c>
      <c r="J1668" s="23">
        <v>12</v>
      </c>
      <c r="Q1668" s="33"/>
      <c r="R1668" s="33"/>
      <c r="S1668" s="33"/>
      <c r="T1668" s="33"/>
      <c r="U1668" s="33"/>
      <c r="V1668" s="33"/>
      <c r="X1668" s="34"/>
      <c r="Y1668" s="33"/>
      <c r="Z1668" s="33"/>
      <c r="AA1668" s="33"/>
      <c r="AB1668" s="33"/>
      <c r="AC1668" s="35"/>
      <c r="AD1668" s="33"/>
      <c r="AE1668" s="33"/>
      <c r="AF1668" s="33"/>
      <c r="AG1668" s="33"/>
      <c r="AH1668" s="33"/>
      <c r="AI1668" s="33"/>
      <c r="AJ1668" s="36"/>
      <c r="AK1668" s="10">
        <v>3</v>
      </c>
      <c r="AL1668" s="11">
        <v>12</v>
      </c>
      <c r="AM1668" s="11">
        <v>9</v>
      </c>
      <c r="AN1668" s="11">
        <v>6</v>
      </c>
      <c r="AO1668" s="11">
        <v>21</v>
      </c>
      <c r="AP1668" s="11">
        <v>28</v>
      </c>
      <c r="AQ1668" s="11">
        <v>21</v>
      </c>
      <c r="AR1668" s="11">
        <v>14</v>
      </c>
      <c r="AS1668" s="11">
        <v>29</v>
      </c>
      <c r="AT1668" s="11">
        <v>24</v>
      </c>
      <c r="AU1668" s="11">
        <v>19</v>
      </c>
      <c r="AV1668" s="11">
        <v>28</v>
      </c>
      <c r="AW1668" s="12">
        <v>24</v>
      </c>
      <c r="AX1668" s="13">
        <v>52</v>
      </c>
      <c r="AY1668" s="13">
        <v>50</v>
      </c>
      <c r="AZ1668" s="13">
        <v>48</v>
      </c>
      <c r="BA1668" s="13">
        <v>46</v>
      </c>
      <c r="BB1668" s="14">
        <v>44</v>
      </c>
      <c r="BC1668" s="19">
        <f t="shared" si="129"/>
        <v>50</v>
      </c>
      <c r="BD1668" s="55">
        <f t="shared" si="127"/>
        <v>0.92075349139330953</v>
      </c>
      <c r="BE1668" s="19">
        <f t="shared" si="128"/>
        <v>0.8266320233842156</v>
      </c>
      <c r="BF1668" s="19">
        <f t="shared" si="130"/>
        <v>0.93139330951607668</v>
      </c>
      <c r="BG1668" s="19">
        <f t="shared" si="131"/>
        <v>0.9784540435206236</v>
      </c>
    </row>
    <row r="1669" spans="1:59">
      <c r="A1669" s="24">
        <v>1668</v>
      </c>
      <c r="B1669" s="31">
        <v>2014075</v>
      </c>
      <c r="C1669" s="32" t="s">
        <v>1667</v>
      </c>
      <c r="D1669" s="21">
        <v>3</v>
      </c>
      <c r="E1669" s="22">
        <v>9</v>
      </c>
      <c r="F1669" s="22">
        <v>11</v>
      </c>
      <c r="G1669" s="22">
        <v>22</v>
      </c>
      <c r="H1669" s="22">
        <v>27</v>
      </c>
      <c r="I1669" s="22">
        <v>29</v>
      </c>
      <c r="J1669" s="23">
        <v>6</v>
      </c>
      <c r="Q1669" s="33"/>
      <c r="R1669" s="33"/>
      <c r="S1669" s="33"/>
      <c r="T1669" s="33"/>
      <c r="U1669" s="33"/>
      <c r="V1669" s="33"/>
      <c r="X1669" s="34"/>
      <c r="Y1669" s="33"/>
      <c r="Z1669" s="33"/>
      <c r="AA1669" s="33"/>
      <c r="AB1669" s="33"/>
      <c r="AC1669" s="35"/>
      <c r="AD1669" s="33"/>
      <c r="AE1669" s="33"/>
      <c r="AF1669" s="33"/>
      <c r="AG1669" s="33"/>
      <c r="AH1669" s="33"/>
      <c r="AI1669" s="33"/>
      <c r="AJ1669" s="36"/>
      <c r="AK1669" s="10">
        <v>5</v>
      </c>
      <c r="AL1669" s="11">
        <v>13</v>
      </c>
      <c r="AM1669" s="11">
        <v>16</v>
      </c>
      <c r="AN1669" s="11">
        <v>23</v>
      </c>
      <c r="AO1669" s="11">
        <v>17</v>
      </c>
      <c r="AP1669" s="11">
        <v>21</v>
      </c>
      <c r="AQ1669" s="11">
        <v>11</v>
      </c>
      <c r="AR1669" s="11">
        <v>31</v>
      </c>
      <c r="AS1669" s="11">
        <v>24</v>
      </c>
      <c r="AT1669" s="11">
        <v>41</v>
      </c>
      <c r="AU1669" s="11">
        <v>36</v>
      </c>
      <c r="AV1669" s="11">
        <v>45</v>
      </c>
      <c r="AW1669" s="12">
        <v>56</v>
      </c>
      <c r="AX1669" s="13">
        <v>53</v>
      </c>
      <c r="AY1669" s="13">
        <v>50</v>
      </c>
      <c r="AZ1669" s="13">
        <v>47</v>
      </c>
      <c r="BA1669" s="13">
        <v>44</v>
      </c>
      <c r="BB1669" s="14">
        <v>41</v>
      </c>
      <c r="BC1669" s="19">
        <f t="shared" si="129"/>
        <v>50</v>
      </c>
      <c r="BD1669" s="55">
        <f t="shared" si="127"/>
        <v>0.95349139330951604</v>
      </c>
      <c r="BE1669" s="19">
        <f t="shared" si="128"/>
        <v>0.85732380643065931</v>
      </c>
      <c r="BF1669" s="19">
        <f t="shared" si="130"/>
        <v>0.93875933744722317</v>
      </c>
      <c r="BG1669" s="19">
        <f t="shared" si="131"/>
        <v>0.97477102955505035</v>
      </c>
    </row>
    <row r="1670" spans="1:59">
      <c r="A1670" s="24">
        <v>1669</v>
      </c>
      <c r="B1670" s="31">
        <v>2014076</v>
      </c>
      <c r="C1670" s="32" t="s">
        <v>1668</v>
      </c>
      <c r="D1670" s="21">
        <v>6</v>
      </c>
      <c r="E1670" s="22">
        <v>10</v>
      </c>
      <c r="F1670" s="22">
        <v>12</v>
      </c>
      <c r="G1670" s="22">
        <v>17</v>
      </c>
      <c r="H1670" s="22">
        <v>18</v>
      </c>
      <c r="I1670" s="22">
        <v>33</v>
      </c>
      <c r="J1670" s="23">
        <v>11</v>
      </c>
      <c r="Q1670" s="33"/>
      <c r="R1670" s="33"/>
      <c r="S1670" s="33"/>
      <c r="T1670" s="33"/>
      <c r="U1670" s="33"/>
      <c r="V1670" s="33"/>
      <c r="X1670" s="34"/>
      <c r="Y1670" s="33"/>
      <c r="Z1670" s="33"/>
      <c r="AA1670" s="33"/>
      <c r="AB1670" s="33"/>
      <c r="AC1670" s="35"/>
      <c r="AD1670" s="33"/>
      <c r="AE1670" s="33"/>
      <c r="AF1670" s="33"/>
      <c r="AG1670" s="33"/>
      <c r="AH1670" s="33"/>
      <c r="AI1670" s="33"/>
      <c r="AJ1670" s="36"/>
      <c r="AK1670" s="10">
        <v>3</v>
      </c>
      <c r="AL1670" s="11">
        <v>8</v>
      </c>
      <c r="AM1670" s="11">
        <v>11</v>
      </c>
      <c r="AN1670" s="11">
        <v>12</v>
      </c>
      <c r="AO1670" s="11">
        <v>26</v>
      </c>
      <c r="AP1670" s="11">
        <v>16</v>
      </c>
      <c r="AQ1670" s="11">
        <v>24</v>
      </c>
      <c r="AR1670" s="11">
        <v>26</v>
      </c>
      <c r="AS1670" s="11">
        <v>30</v>
      </c>
      <c r="AT1670" s="11">
        <v>36</v>
      </c>
      <c r="AU1670" s="11">
        <v>44</v>
      </c>
      <c r="AV1670" s="11">
        <v>40</v>
      </c>
      <c r="AW1670" s="12">
        <v>36</v>
      </c>
      <c r="AX1670" s="13">
        <v>32</v>
      </c>
      <c r="AY1670" s="13">
        <v>45</v>
      </c>
      <c r="AZ1670" s="13">
        <v>60</v>
      </c>
      <c r="BA1670" s="13">
        <v>77</v>
      </c>
      <c r="BB1670" s="14">
        <v>76</v>
      </c>
      <c r="BC1670" s="19">
        <f t="shared" si="129"/>
        <v>45</v>
      </c>
      <c r="BD1670" s="55">
        <f t="shared" si="127"/>
        <v>1.0107827216628775</v>
      </c>
      <c r="BE1670" s="19">
        <f t="shared" si="128"/>
        <v>0.89415394608639176</v>
      </c>
      <c r="BF1670" s="19">
        <f t="shared" si="130"/>
        <v>0.93875933744722317</v>
      </c>
      <c r="BG1670" s="19">
        <f t="shared" si="131"/>
        <v>0.98050016239038651</v>
      </c>
    </row>
    <row r="1671" spans="1:59">
      <c r="A1671" s="24">
        <v>1670</v>
      </c>
      <c r="B1671" s="31">
        <v>2014077</v>
      </c>
      <c r="C1671" s="32" t="s">
        <v>1669</v>
      </c>
      <c r="D1671" s="21">
        <v>8</v>
      </c>
      <c r="E1671" s="22">
        <v>9</v>
      </c>
      <c r="F1671" s="22">
        <v>12</v>
      </c>
      <c r="G1671" s="22">
        <v>15</v>
      </c>
      <c r="H1671" s="22">
        <v>19</v>
      </c>
      <c r="I1671" s="22">
        <v>22</v>
      </c>
      <c r="J1671" s="23">
        <v>10</v>
      </c>
      <c r="Q1671" s="33"/>
      <c r="R1671" s="33"/>
      <c r="S1671" s="33"/>
      <c r="T1671" s="33"/>
      <c r="U1671" s="33"/>
      <c r="V1671" s="33"/>
      <c r="X1671" s="34"/>
      <c r="Y1671" s="33"/>
      <c r="Z1671" s="33"/>
      <c r="AA1671" s="33"/>
      <c r="AB1671" s="33"/>
      <c r="AC1671" s="35"/>
      <c r="AD1671" s="33"/>
      <c r="AE1671" s="33"/>
      <c r="AF1671" s="33"/>
      <c r="AG1671" s="33"/>
      <c r="AH1671" s="33"/>
      <c r="AI1671" s="33"/>
      <c r="AJ1671" s="36"/>
      <c r="AK1671" s="10">
        <v>4</v>
      </c>
      <c r="AL1671" s="11">
        <v>9</v>
      </c>
      <c r="AM1671" s="11">
        <v>15</v>
      </c>
      <c r="AN1671" s="11">
        <v>13</v>
      </c>
      <c r="AO1671" s="11">
        <v>15</v>
      </c>
      <c r="AP1671" s="11">
        <v>21</v>
      </c>
      <c r="AQ1671" s="11">
        <v>22</v>
      </c>
      <c r="AR1671" s="11">
        <v>35</v>
      </c>
      <c r="AS1671" s="11">
        <v>30</v>
      </c>
      <c r="AT1671" s="11">
        <v>37</v>
      </c>
      <c r="AU1671" s="11">
        <v>46</v>
      </c>
      <c r="AV1671" s="11">
        <v>43</v>
      </c>
      <c r="AW1671" s="12">
        <v>40</v>
      </c>
      <c r="AX1671" s="13">
        <v>53</v>
      </c>
      <c r="AY1671" s="13">
        <v>51</v>
      </c>
      <c r="AZ1671" s="13">
        <v>49</v>
      </c>
      <c r="BA1671" s="13">
        <v>47</v>
      </c>
      <c r="BB1671" s="14">
        <v>65</v>
      </c>
      <c r="BC1671" s="19">
        <f t="shared" si="129"/>
        <v>51</v>
      </c>
      <c r="BD1671" s="55">
        <f t="shared" si="127"/>
        <v>1.0517050990581358</v>
      </c>
      <c r="BE1671" s="19">
        <f t="shared" si="128"/>
        <v>0.95553751217927907</v>
      </c>
      <c r="BF1671" s="19">
        <f t="shared" si="130"/>
        <v>0.91747970120168887</v>
      </c>
      <c r="BG1671" s="19">
        <f t="shared" si="131"/>
        <v>0.97067879181552441</v>
      </c>
    </row>
    <row r="1672" spans="1:59">
      <c r="A1672" s="24">
        <v>1671</v>
      </c>
      <c r="B1672" s="31">
        <v>2014078</v>
      </c>
      <c r="C1672" s="32" t="s">
        <v>1670</v>
      </c>
      <c r="D1672" s="21">
        <v>2</v>
      </c>
      <c r="E1672" s="22">
        <v>3</v>
      </c>
      <c r="F1672" s="22">
        <v>5</v>
      </c>
      <c r="G1672" s="22">
        <v>6</v>
      </c>
      <c r="H1672" s="22">
        <v>9</v>
      </c>
      <c r="I1672" s="22">
        <v>17</v>
      </c>
      <c r="J1672" s="23">
        <v>7</v>
      </c>
      <c r="Q1672" s="33"/>
      <c r="R1672" s="33"/>
      <c r="S1672" s="33"/>
      <c r="T1672" s="33"/>
      <c r="U1672" s="33"/>
      <c r="V1672" s="33"/>
      <c r="X1672" s="34"/>
      <c r="Y1672" s="33"/>
      <c r="Z1672" s="33"/>
      <c r="AA1672" s="33"/>
      <c r="AB1672" s="33"/>
      <c r="AC1672" s="35"/>
      <c r="AD1672" s="33"/>
      <c r="AE1672" s="33"/>
      <c r="AF1672" s="33"/>
      <c r="AG1672" s="33"/>
      <c r="AH1672" s="33"/>
      <c r="AI1672" s="33"/>
      <c r="AJ1672" s="36"/>
      <c r="AK1672" s="10">
        <v>6</v>
      </c>
      <c r="AL1672" s="11">
        <v>10</v>
      </c>
      <c r="AM1672" s="11">
        <v>12</v>
      </c>
      <c r="AN1672" s="11">
        <v>18</v>
      </c>
      <c r="AO1672" s="11">
        <v>21</v>
      </c>
      <c r="AP1672" s="11">
        <v>18</v>
      </c>
      <c r="AQ1672" s="11">
        <v>24</v>
      </c>
      <c r="AR1672" s="11">
        <v>32</v>
      </c>
      <c r="AS1672" s="11">
        <v>31</v>
      </c>
      <c r="AT1672" s="11">
        <v>30</v>
      </c>
      <c r="AU1672" s="11">
        <v>29</v>
      </c>
      <c r="AV1672" s="11">
        <v>28</v>
      </c>
      <c r="AW1672" s="12">
        <v>27</v>
      </c>
      <c r="AX1672" s="13">
        <v>26</v>
      </c>
      <c r="AY1672" s="13">
        <v>25</v>
      </c>
      <c r="AZ1672" s="13">
        <v>42</v>
      </c>
      <c r="BA1672" s="13">
        <v>42</v>
      </c>
      <c r="BB1672" s="14">
        <v>42</v>
      </c>
      <c r="BC1672" s="19">
        <f t="shared" si="129"/>
        <v>25</v>
      </c>
      <c r="BD1672" s="55">
        <f t="shared" si="127"/>
        <v>0.90438454043520633</v>
      </c>
      <c r="BE1672" s="19">
        <f t="shared" si="128"/>
        <v>0.89210782721662885</v>
      </c>
      <c r="BF1672" s="19">
        <f t="shared" si="130"/>
        <v>0.90192919779149072</v>
      </c>
      <c r="BG1672" s="19">
        <f t="shared" si="131"/>
        <v>0.95471906463137379</v>
      </c>
    </row>
    <row r="1673" spans="1:59">
      <c r="A1673" s="24">
        <v>1672</v>
      </c>
      <c r="B1673" s="31">
        <v>2014079</v>
      </c>
      <c r="C1673" s="32" t="s">
        <v>1671</v>
      </c>
      <c r="D1673" s="21">
        <v>2</v>
      </c>
      <c r="E1673" s="22">
        <v>7</v>
      </c>
      <c r="F1673" s="22">
        <v>16</v>
      </c>
      <c r="G1673" s="22">
        <v>22</v>
      </c>
      <c r="H1673" s="22">
        <v>27</v>
      </c>
      <c r="I1673" s="22">
        <v>28</v>
      </c>
      <c r="J1673" s="23">
        <v>2</v>
      </c>
      <c r="Q1673" s="33"/>
      <c r="R1673" s="33"/>
      <c r="S1673" s="33"/>
      <c r="T1673" s="33"/>
      <c r="U1673" s="33"/>
      <c r="V1673" s="33"/>
      <c r="X1673" s="34"/>
      <c r="Y1673" s="33"/>
      <c r="Z1673" s="33"/>
      <c r="AA1673" s="33"/>
      <c r="AB1673" s="33"/>
      <c r="AC1673" s="35"/>
      <c r="AD1673" s="33"/>
      <c r="AE1673" s="33"/>
      <c r="AF1673" s="33"/>
      <c r="AG1673" s="33"/>
      <c r="AH1673" s="33"/>
      <c r="AI1673" s="33"/>
      <c r="AJ1673" s="36"/>
      <c r="AK1673" s="10">
        <v>6</v>
      </c>
      <c r="AL1673" s="11">
        <v>10</v>
      </c>
      <c r="AM1673" s="11">
        <v>12</v>
      </c>
      <c r="AN1673" s="11">
        <v>18</v>
      </c>
      <c r="AO1673" s="11">
        <v>11</v>
      </c>
      <c r="AP1673" s="11">
        <v>22</v>
      </c>
      <c r="AQ1673" s="11">
        <v>21</v>
      </c>
      <c r="AR1673" s="11">
        <v>32</v>
      </c>
      <c r="AS1673" s="11">
        <v>25</v>
      </c>
      <c r="AT1673" s="11">
        <v>30</v>
      </c>
      <c r="AU1673" s="11">
        <v>24</v>
      </c>
      <c r="AV1673" s="11">
        <v>32</v>
      </c>
      <c r="AW1673" s="12">
        <v>42</v>
      </c>
      <c r="AX1673" s="13">
        <v>38</v>
      </c>
      <c r="AY1673" s="13">
        <v>51</v>
      </c>
      <c r="AZ1673" s="13">
        <v>48</v>
      </c>
      <c r="BA1673" s="13">
        <v>45</v>
      </c>
      <c r="BB1673" s="14">
        <v>42</v>
      </c>
      <c r="BC1673" s="19">
        <f t="shared" si="129"/>
        <v>51</v>
      </c>
      <c r="BD1673" s="55">
        <f t="shared" si="127"/>
        <v>0.90847677817473205</v>
      </c>
      <c r="BE1673" s="19">
        <f t="shared" si="128"/>
        <v>0.91461513478402079</v>
      </c>
      <c r="BF1673" s="19">
        <f t="shared" si="130"/>
        <v>0.90602143553101655</v>
      </c>
      <c r="BG1673" s="19">
        <f t="shared" si="131"/>
        <v>0.95308216953556346</v>
      </c>
    </row>
    <row r="1674" spans="1:59">
      <c r="A1674" s="24">
        <v>1673</v>
      </c>
      <c r="B1674" s="31">
        <v>2014080</v>
      </c>
      <c r="C1674" s="32" t="s">
        <v>1672</v>
      </c>
      <c r="D1674" s="21">
        <v>5</v>
      </c>
      <c r="E1674" s="22">
        <v>14</v>
      </c>
      <c r="F1674" s="22">
        <v>16</v>
      </c>
      <c r="G1674" s="22">
        <v>17</v>
      </c>
      <c r="H1674" s="22">
        <v>25</v>
      </c>
      <c r="I1674" s="22">
        <v>30</v>
      </c>
      <c r="J1674" s="23">
        <v>7</v>
      </c>
      <c r="Q1674" s="33"/>
      <c r="R1674" s="33"/>
      <c r="S1674" s="33"/>
      <c r="T1674" s="33"/>
      <c r="U1674" s="33"/>
      <c r="V1674" s="33"/>
      <c r="X1674" s="34"/>
      <c r="Y1674" s="33"/>
      <c r="Z1674" s="33"/>
      <c r="AA1674" s="33"/>
      <c r="AB1674" s="33"/>
      <c r="AC1674" s="35"/>
      <c r="AD1674" s="33"/>
      <c r="AE1674" s="33"/>
      <c r="AF1674" s="33"/>
      <c r="AG1674" s="33"/>
      <c r="AH1674" s="33"/>
      <c r="AI1674" s="33"/>
      <c r="AJ1674" s="36"/>
      <c r="AK1674" s="10">
        <v>8</v>
      </c>
      <c r="AL1674" s="11">
        <v>7</v>
      </c>
      <c r="AM1674" s="11">
        <v>7</v>
      </c>
      <c r="AN1674" s="11">
        <v>17</v>
      </c>
      <c r="AO1674" s="11">
        <v>16</v>
      </c>
      <c r="AP1674" s="11">
        <v>19</v>
      </c>
      <c r="AQ1674" s="11">
        <v>35</v>
      </c>
      <c r="AR1674" s="11">
        <v>27</v>
      </c>
      <c r="AS1674" s="11">
        <v>30</v>
      </c>
      <c r="AT1674" s="11">
        <v>23</v>
      </c>
      <c r="AU1674" s="11">
        <v>29</v>
      </c>
      <c r="AV1674" s="11">
        <v>23</v>
      </c>
      <c r="AW1674" s="12">
        <v>32</v>
      </c>
      <c r="AX1674" s="13">
        <v>43</v>
      </c>
      <c r="AY1674" s="13">
        <v>56</v>
      </c>
      <c r="AZ1674" s="13">
        <v>71</v>
      </c>
      <c r="BA1674" s="13">
        <v>69</v>
      </c>
      <c r="BB1674" s="14">
        <v>67</v>
      </c>
      <c r="BC1674" s="19">
        <f t="shared" si="129"/>
        <v>56</v>
      </c>
      <c r="BD1674" s="55">
        <f t="shared" si="127"/>
        <v>0.93303020461188702</v>
      </c>
      <c r="BE1674" s="19">
        <f t="shared" si="128"/>
        <v>0.94326079896070159</v>
      </c>
      <c r="BF1674" s="19">
        <f t="shared" si="130"/>
        <v>0.91584280610587854</v>
      </c>
      <c r="BG1674" s="19">
        <f t="shared" si="131"/>
        <v>0.95922052614485231</v>
      </c>
    </row>
    <row r="1675" spans="1:59">
      <c r="A1675" s="24">
        <v>1674</v>
      </c>
      <c r="B1675" s="31">
        <v>2014081</v>
      </c>
      <c r="C1675" s="32" t="s">
        <v>1673</v>
      </c>
      <c r="D1675" s="21">
        <v>8</v>
      </c>
      <c r="E1675" s="22">
        <v>14</v>
      </c>
      <c r="F1675" s="22">
        <v>22</v>
      </c>
      <c r="G1675" s="22">
        <v>24</v>
      </c>
      <c r="H1675" s="22">
        <v>27</v>
      </c>
      <c r="I1675" s="22">
        <v>29</v>
      </c>
      <c r="J1675" s="23">
        <v>10</v>
      </c>
      <c r="Q1675" s="33"/>
      <c r="R1675" s="33"/>
      <c r="S1675" s="33"/>
      <c r="T1675" s="33"/>
      <c r="U1675" s="33"/>
      <c r="V1675" s="33"/>
      <c r="X1675" s="34"/>
      <c r="Y1675" s="33"/>
      <c r="Z1675" s="33"/>
      <c r="AA1675" s="33"/>
      <c r="AB1675" s="33"/>
      <c r="AC1675" s="35"/>
      <c r="AD1675" s="33"/>
      <c r="AE1675" s="33"/>
      <c r="AF1675" s="33"/>
      <c r="AG1675" s="33"/>
      <c r="AH1675" s="33"/>
      <c r="AI1675" s="33"/>
      <c r="AJ1675" s="36"/>
      <c r="AK1675" s="10">
        <v>7</v>
      </c>
      <c r="AL1675" s="11">
        <v>8</v>
      </c>
      <c r="AM1675" s="11">
        <v>19</v>
      </c>
      <c r="AN1675" s="11">
        <v>16</v>
      </c>
      <c r="AO1675" s="11">
        <v>12</v>
      </c>
      <c r="AP1675" s="11">
        <v>20</v>
      </c>
      <c r="AQ1675" s="11">
        <v>25</v>
      </c>
      <c r="AR1675" s="11">
        <v>34</v>
      </c>
      <c r="AS1675" s="11">
        <v>25</v>
      </c>
      <c r="AT1675" s="11">
        <v>28</v>
      </c>
      <c r="AU1675" s="11">
        <v>33</v>
      </c>
      <c r="AV1675" s="11">
        <v>40</v>
      </c>
      <c r="AW1675" s="12">
        <v>64</v>
      </c>
      <c r="AX1675" s="13">
        <v>60</v>
      </c>
      <c r="AY1675" s="13">
        <v>56</v>
      </c>
      <c r="AZ1675" s="13">
        <v>52</v>
      </c>
      <c r="BA1675" s="13">
        <v>48</v>
      </c>
      <c r="BB1675" s="14">
        <v>44</v>
      </c>
      <c r="BC1675" s="19">
        <f t="shared" si="129"/>
        <v>56</v>
      </c>
      <c r="BD1675" s="55">
        <f t="shared" si="127"/>
        <v>0.9780448197466709</v>
      </c>
      <c r="BE1675" s="19">
        <f t="shared" si="128"/>
        <v>0.99441377070477432</v>
      </c>
      <c r="BF1675" s="19">
        <f t="shared" si="130"/>
        <v>0.92975641442026624</v>
      </c>
      <c r="BG1675" s="19">
        <f t="shared" si="131"/>
        <v>0.9641312114322832</v>
      </c>
    </row>
    <row r="1676" spans="1:59">
      <c r="A1676" s="24">
        <v>1675</v>
      </c>
      <c r="B1676" s="31">
        <v>2014082</v>
      </c>
      <c r="C1676" s="32" t="s">
        <v>1674</v>
      </c>
      <c r="D1676" s="21">
        <v>2</v>
      </c>
      <c r="E1676" s="22">
        <v>4</v>
      </c>
      <c r="F1676" s="22">
        <v>20</v>
      </c>
      <c r="G1676" s="22">
        <v>25</v>
      </c>
      <c r="H1676" s="22">
        <v>26</v>
      </c>
      <c r="I1676" s="22">
        <v>29</v>
      </c>
      <c r="J1676" s="23">
        <v>11</v>
      </c>
      <c r="Q1676" s="33"/>
      <c r="R1676" s="33"/>
      <c r="S1676" s="33"/>
      <c r="T1676" s="33"/>
      <c r="U1676" s="33"/>
      <c r="V1676" s="33"/>
      <c r="X1676" s="34"/>
      <c r="Y1676" s="33"/>
      <c r="Z1676" s="33"/>
      <c r="AA1676" s="33"/>
      <c r="AB1676" s="33"/>
      <c r="AC1676" s="35"/>
      <c r="AD1676" s="33"/>
      <c r="AE1676" s="33"/>
      <c r="AF1676" s="33"/>
      <c r="AG1676" s="33"/>
      <c r="AH1676" s="33"/>
      <c r="AI1676" s="33"/>
      <c r="AJ1676" s="36"/>
      <c r="AK1676" s="10">
        <v>10</v>
      </c>
      <c r="AL1676" s="11">
        <v>6</v>
      </c>
      <c r="AM1676" s="11">
        <v>11</v>
      </c>
      <c r="AN1676" s="11">
        <v>16</v>
      </c>
      <c r="AO1676" s="11">
        <v>22</v>
      </c>
      <c r="AP1676" s="11">
        <v>18</v>
      </c>
      <c r="AQ1676" s="11">
        <v>25</v>
      </c>
      <c r="AR1676" s="11">
        <v>26</v>
      </c>
      <c r="AS1676" s="11">
        <v>29</v>
      </c>
      <c r="AT1676" s="11">
        <v>22</v>
      </c>
      <c r="AU1676" s="11">
        <v>28</v>
      </c>
      <c r="AV1676" s="11">
        <v>36</v>
      </c>
      <c r="AW1676" s="12">
        <v>46</v>
      </c>
      <c r="AX1676" s="13">
        <v>42</v>
      </c>
      <c r="AY1676" s="13">
        <v>38</v>
      </c>
      <c r="AZ1676" s="13">
        <v>34</v>
      </c>
      <c r="BA1676" s="13">
        <v>30</v>
      </c>
      <c r="BB1676" s="14">
        <v>26</v>
      </c>
      <c r="BC1676" s="19">
        <f t="shared" si="129"/>
        <v>38</v>
      </c>
      <c r="BD1676" s="55">
        <f t="shared" si="127"/>
        <v>0.92484572913283536</v>
      </c>
      <c r="BE1676" s="19">
        <f t="shared" si="128"/>
        <v>0.98827541409548547</v>
      </c>
      <c r="BF1676" s="19">
        <f t="shared" si="130"/>
        <v>0.92893796687236108</v>
      </c>
      <c r="BG1676" s="19">
        <f t="shared" si="131"/>
        <v>0.95922052614485231</v>
      </c>
    </row>
    <row r="1677" spans="1:59">
      <c r="A1677" s="24">
        <v>1676</v>
      </c>
      <c r="B1677" s="31">
        <v>2014083</v>
      </c>
      <c r="C1677" s="32" t="s">
        <v>1675</v>
      </c>
      <c r="D1677" s="21">
        <v>5</v>
      </c>
      <c r="E1677" s="22">
        <v>6</v>
      </c>
      <c r="F1677" s="22">
        <v>19</v>
      </c>
      <c r="G1677" s="22">
        <v>21</v>
      </c>
      <c r="H1677" s="22">
        <v>23</v>
      </c>
      <c r="I1677" s="22">
        <v>33</v>
      </c>
      <c r="J1677" s="23">
        <v>12</v>
      </c>
      <c r="Q1677" s="33"/>
      <c r="R1677" s="33"/>
      <c r="S1677" s="33"/>
      <c r="T1677" s="33"/>
      <c r="U1677" s="33"/>
      <c r="V1677" s="33"/>
      <c r="X1677" s="34"/>
      <c r="Y1677" s="33"/>
      <c r="Z1677" s="33"/>
      <c r="AA1677" s="33"/>
      <c r="AB1677" s="33"/>
      <c r="AC1677" s="35"/>
      <c r="AD1677" s="33"/>
      <c r="AE1677" s="33"/>
      <c r="AF1677" s="33"/>
      <c r="AG1677" s="33"/>
      <c r="AH1677" s="33"/>
      <c r="AI1677" s="33"/>
      <c r="AJ1677" s="36"/>
      <c r="AK1677" s="10">
        <v>5</v>
      </c>
      <c r="AL1677" s="11">
        <v>11</v>
      </c>
      <c r="AM1677" s="11">
        <v>12</v>
      </c>
      <c r="AN1677" s="11">
        <v>17</v>
      </c>
      <c r="AO1677" s="11">
        <v>23</v>
      </c>
      <c r="AP1677" s="11">
        <v>27</v>
      </c>
      <c r="AQ1677" s="11">
        <v>26</v>
      </c>
      <c r="AR1677" s="11">
        <v>27</v>
      </c>
      <c r="AS1677" s="11">
        <v>30</v>
      </c>
      <c r="AT1677" s="11">
        <v>47</v>
      </c>
      <c r="AU1677" s="11">
        <v>42</v>
      </c>
      <c r="AV1677" s="11">
        <v>37</v>
      </c>
      <c r="AW1677" s="12">
        <v>32</v>
      </c>
      <c r="AX1677" s="13">
        <v>27</v>
      </c>
      <c r="AY1677" s="13">
        <v>39</v>
      </c>
      <c r="AZ1677" s="13">
        <v>35</v>
      </c>
      <c r="BA1677" s="13">
        <v>31</v>
      </c>
      <c r="BB1677" s="14">
        <v>47</v>
      </c>
      <c r="BC1677" s="19">
        <f t="shared" si="129"/>
        <v>39</v>
      </c>
      <c r="BD1677" s="55">
        <f t="shared" ref="BD1677:BD1740" si="132">IF($B1677="","",SUM($BC1673:$BC1677)/5/$BM$3)</f>
        <v>0.98213705748619684</v>
      </c>
      <c r="BE1677" s="19">
        <f t="shared" ref="BE1677:BE1740" si="133">IF($B1677="","",SUM($BC1668:$BC1677)/10/$BM$3)</f>
        <v>0.94326079896070159</v>
      </c>
      <c r="BF1677" s="19">
        <f t="shared" si="130"/>
        <v>0.91829814874959403</v>
      </c>
      <c r="BG1677" s="19">
        <f t="shared" si="131"/>
        <v>0.94817148424813258</v>
      </c>
    </row>
    <row r="1678" spans="1:59">
      <c r="A1678" s="24">
        <v>1677</v>
      </c>
      <c r="B1678" s="31">
        <v>2014084</v>
      </c>
      <c r="C1678" s="32" t="s">
        <v>1676</v>
      </c>
      <c r="D1678" s="21">
        <v>1</v>
      </c>
      <c r="E1678" s="22">
        <v>6</v>
      </c>
      <c r="F1678" s="22">
        <v>9</v>
      </c>
      <c r="G1678" s="22">
        <v>10</v>
      </c>
      <c r="H1678" s="22">
        <v>13</v>
      </c>
      <c r="I1678" s="22">
        <v>25</v>
      </c>
      <c r="J1678" s="23">
        <v>8</v>
      </c>
      <c r="Q1678" s="33"/>
      <c r="R1678" s="33"/>
      <c r="S1678" s="33"/>
      <c r="T1678" s="33"/>
      <c r="U1678" s="33"/>
      <c r="V1678" s="33"/>
      <c r="X1678" s="34"/>
      <c r="Y1678" s="33"/>
      <c r="Z1678" s="33"/>
      <c r="AA1678" s="33"/>
      <c r="AB1678" s="33"/>
      <c r="AC1678" s="35"/>
      <c r="AD1678" s="33"/>
      <c r="AE1678" s="33"/>
      <c r="AF1678" s="33"/>
      <c r="AG1678" s="33"/>
      <c r="AH1678" s="33"/>
      <c r="AI1678" s="33"/>
      <c r="AJ1678" s="36"/>
      <c r="AK1678" s="10">
        <v>4</v>
      </c>
      <c r="AL1678" s="11">
        <v>8</v>
      </c>
      <c r="AM1678" s="11">
        <v>9</v>
      </c>
      <c r="AN1678" s="11">
        <v>10</v>
      </c>
      <c r="AO1678" s="11">
        <v>22</v>
      </c>
      <c r="AP1678" s="11">
        <v>16</v>
      </c>
      <c r="AQ1678" s="11">
        <v>19</v>
      </c>
      <c r="AR1678" s="11">
        <v>24</v>
      </c>
      <c r="AS1678" s="11">
        <v>31</v>
      </c>
      <c r="AT1678" s="11">
        <v>28</v>
      </c>
      <c r="AU1678" s="11">
        <v>38</v>
      </c>
      <c r="AV1678" s="11">
        <v>50</v>
      </c>
      <c r="AW1678" s="12">
        <v>49</v>
      </c>
      <c r="AX1678" s="13">
        <v>48</v>
      </c>
      <c r="AY1678" s="13">
        <v>47</v>
      </c>
      <c r="AZ1678" s="13">
        <v>46</v>
      </c>
      <c r="BA1678" s="13">
        <v>45</v>
      </c>
      <c r="BB1678" s="14">
        <v>44</v>
      </c>
      <c r="BC1678" s="19">
        <f t="shared" si="129"/>
        <v>47</v>
      </c>
      <c r="BD1678" s="55">
        <f t="shared" si="132"/>
        <v>0.96576810652809364</v>
      </c>
      <c r="BE1678" s="19">
        <f t="shared" si="133"/>
        <v>0.93712244235141273</v>
      </c>
      <c r="BF1678" s="19">
        <f t="shared" si="130"/>
        <v>0.91420591101006821</v>
      </c>
      <c r="BG1678" s="19">
        <f t="shared" si="131"/>
        <v>0.95185449821370582</v>
      </c>
    </row>
    <row r="1679" spans="1:59">
      <c r="A1679" s="24">
        <v>1678</v>
      </c>
      <c r="B1679" s="31">
        <v>2014085</v>
      </c>
      <c r="C1679" s="32" t="s">
        <v>1677</v>
      </c>
      <c r="D1679" s="21">
        <v>1</v>
      </c>
      <c r="E1679" s="22">
        <v>2</v>
      </c>
      <c r="F1679" s="22">
        <v>11</v>
      </c>
      <c r="G1679" s="22">
        <v>19</v>
      </c>
      <c r="H1679" s="22">
        <v>23</v>
      </c>
      <c r="I1679" s="22">
        <v>29</v>
      </c>
      <c r="J1679" s="23">
        <v>8</v>
      </c>
      <c r="Q1679" s="33"/>
      <c r="R1679" s="33"/>
      <c r="S1679" s="33"/>
      <c r="T1679" s="33"/>
      <c r="U1679" s="33"/>
      <c r="V1679" s="33"/>
      <c r="X1679" s="34"/>
      <c r="Y1679" s="33"/>
      <c r="Z1679" s="33"/>
      <c r="AA1679" s="33"/>
      <c r="AB1679" s="33"/>
      <c r="AC1679" s="35"/>
      <c r="AD1679" s="33"/>
      <c r="AE1679" s="33"/>
      <c r="AF1679" s="33"/>
      <c r="AG1679" s="33"/>
      <c r="AH1679" s="33"/>
      <c r="AI1679" s="33"/>
      <c r="AJ1679" s="36"/>
      <c r="AK1679" s="10">
        <v>10</v>
      </c>
      <c r="AL1679" s="11">
        <v>13</v>
      </c>
      <c r="AM1679" s="11">
        <v>15</v>
      </c>
      <c r="AN1679" s="11">
        <v>19</v>
      </c>
      <c r="AO1679" s="11">
        <v>15</v>
      </c>
      <c r="AP1679" s="11">
        <v>21</v>
      </c>
      <c r="AQ1679" s="11">
        <v>13</v>
      </c>
      <c r="AR1679" s="11">
        <v>25</v>
      </c>
      <c r="AS1679" s="11">
        <v>19</v>
      </c>
      <c r="AT1679" s="11">
        <v>37</v>
      </c>
      <c r="AU1679" s="11">
        <v>33</v>
      </c>
      <c r="AV1679" s="11">
        <v>29</v>
      </c>
      <c r="AW1679" s="12">
        <v>40</v>
      </c>
      <c r="AX1679" s="13">
        <v>37</v>
      </c>
      <c r="AY1679" s="13">
        <v>34</v>
      </c>
      <c r="AZ1679" s="13">
        <v>31</v>
      </c>
      <c r="BA1679" s="13">
        <v>28</v>
      </c>
      <c r="BB1679" s="14">
        <v>45</v>
      </c>
      <c r="BC1679" s="19">
        <f t="shared" si="129"/>
        <v>34</v>
      </c>
      <c r="BD1679" s="55">
        <f t="shared" si="132"/>
        <v>0.87573887625852542</v>
      </c>
      <c r="BE1679" s="19">
        <f t="shared" si="133"/>
        <v>0.90438454043520633</v>
      </c>
      <c r="BF1679" s="19">
        <f t="shared" si="130"/>
        <v>0.90356609288730094</v>
      </c>
      <c r="BG1679" s="19">
        <f t="shared" si="131"/>
        <v>0.94326079896070159</v>
      </c>
    </row>
    <row r="1680" spans="1:59">
      <c r="A1680" s="24">
        <v>1679</v>
      </c>
      <c r="B1680" s="31">
        <v>2014086</v>
      </c>
      <c r="C1680" s="32" t="s">
        <v>1678</v>
      </c>
      <c r="D1680" s="21">
        <v>2</v>
      </c>
      <c r="E1680" s="22">
        <v>4</v>
      </c>
      <c r="F1680" s="22">
        <v>10</v>
      </c>
      <c r="G1680" s="22">
        <v>12</v>
      </c>
      <c r="H1680" s="22">
        <v>14</v>
      </c>
      <c r="I1680" s="22">
        <v>30</v>
      </c>
      <c r="J1680" s="23">
        <v>8</v>
      </c>
      <c r="Q1680" s="33"/>
      <c r="R1680" s="33"/>
      <c r="S1680" s="33"/>
      <c r="T1680" s="33"/>
      <c r="U1680" s="33"/>
      <c r="V1680" s="33"/>
      <c r="X1680" s="34"/>
      <c r="Y1680" s="33"/>
      <c r="Z1680" s="33"/>
      <c r="AA1680" s="33"/>
      <c r="AB1680" s="33"/>
      <c r="AC1680" s="35"/>
      <c r="AD1680" s="33"/>
      <c r="AE1680" s="33"/>
      <c r="AF1680" s="33"/>
      <c r="AG1680" s="33"/>
      <c r="AH1680" s="33"/>
      <c r="AI1680" s="33"/>
      <c r="AJ1680" s="36"/>
      <c r="AK1680" s="10">
        <v>6</v>
      </c>
      <c r="AL1680" s="11">
        <v>8</v>
      </c>
      <c r="AM1680" s="11">
        <v>12</v>
      </c>
      <c r="AN1680" s="11">
        <v>12</v>
      </c>
      <c r="AO1680" s="11">
        <v>16</v>
      </c>
      <c r="AP1680" s="11">
        <v>24</v>
      </c>
      <c r="AQ1680" s="11">
        <v>18</v>
      </c>
      <c r="AR1680" s="11">
        <v>12</v>
      </c>
      <c r="AS1680" s="11">
        <v>28</v>
      </c>
      <c r="AT1680" s="11">
        <v>24</v>
      </c>
      <c r="AU1680" s="11">
        <v>33</v>
      </c>
      <c r="AV1680" s="11">
        <v>30</v>
      </c>
      <c r="AW1680" s="12">
        <v>42</v>
      </c>
      <c r="AX1680" s="13">
        <v>56</v>
      </c>
      <c r="AY1680" s="13">
        <v>55</v>
      </c>
      <c r="AZ1680" s="13">
        <v>54</v>
      </c>
      <c r="BA1680" s="13">
        <v>53</v>
      </c>
      <c r="BB1680" s="14">
        <v>52</v>
      </c>
      <c r="BC1680" s="19">
        <f t="shared" si="129"/>
        <v>55</v>
      </c>
      <c r="BD1680" s="55">
        <f t="shared" si="132"/>
        <v>0.87164663851899971</v>
      </c>
      <c r="BE1680" s="19">
        <f t="shared" si="133"/>
        <v>0.92484572913283536</v>
      </c>
      <c r="BF1680" s="19">
        <f t="shared" si="130"/>
        <v>0.90683988307892172</v>
      </c>
      <c r="BG1680" s="19">
        <f t="shared" si="131"/>
        <v>0.94898993179603774</v>
      </c>
    </row>
    <row r="1681" spans="1:59">
      <c r="A1681" s="24">
        <v>1680</v>
      </c>
      <c r="B1681" s="31">
        <v>2014087</v>
      </c>
      <c r="C1681" s="32" t="s">
        <v>1679</v>
      </c>
      <c r="D1681" s="21">
        <v>6</v>
      </c>
      <c r="E1681" s="22">
        <v>18</v>
      </c>
      <c r="F1681" s="22">
        <v>22</v>
      </c>
      <c r="G1681" s="22">
        <v>23</v>
      </c>
      <c r="H1681" s="22">
        <v>32</v>
      </c>
      <c r="I1681" s="22">
        <v>33</v>
      </c>
      <c r="J1681" s="23">
        <v>6</v>
      </c>
      <c r="Q1681" s="33"/>
      <c r="R1681" s="33"/>
      <c r="S1681" s="33"/>
      <c r="T1681" s="33"/>
      <c r="U1681" s="33"/>
      <c r="V1681" s="33"/>
      <c r="X1681" s="34"/>
      <c r="Y1681" s="33"/>
      <c r="Z1681" s="33"/>
      <c r="AA1681" s="33"/>
      <c r="AB1681" s="33"/>
      <c r="AC1681" s="35"/>
      <c r="AD1681" s="33"/>
      <c r="AE1681" s="33"/>
      <c r="AF1681" s="33"/>
      <c r="AG1681" s="33"/>
      <c r="AH1681" s="33"/>
      <c r="AI1681" s="33"/>
      <c r="AJ1681" s="36"/>
      <c r="AK1681" s="10">
        <v>5</v>
      </c>
      <c r="AL1681" s="11">
        <v>10</v>
      </c>
      <c r="AM1681" s="11">
        <v>14</v>
      </c>
      <c r="AN1681" s="11">
        <v>14</v>
      </c>
      <c r="AO1681" s="11">
        <v>22</v>
      </c>
      <c r="AP1681" s="11">
        <v>22</v>
      </c>
      <c r="AQ1681" s="11">
        <v>26</v>
      </c>
      <c r="AR1681" s="11">
        <v>24</v>
      </c>
      <c r="AS1681" s="11">
        <v>24</v>
      </c>
      <c r="AT1681" s="11">
        <v>50</v>
      </c>
      <c r="AU1681" s="11">
        <v>43</v>
      </c>
      <c r="AV1681" s="11">
        <v>36</v>
      </c>
      <c r="AW1681" s="12">
        <v>29</v>
      </c>
      <c r="AX1681" s="13">
        <v>22</v>
      </c>
      <c r="AY1681" s="13">
        <v>49</v>
      </c>
      <c r="AZ1681" s="13">
        <v>44</v>
      </c>
      <c r="BA1681" s="13">
        <v>58</v>
      </c>
      <c r="BB1681" s="14">
        <v>54</v>
      </c>
      <c r="BC1681" s="19">
        <f t="shared" si="129"/>
        <v>49</v>
      </c>
      <c r="BD1681" s="55">
        <f t="shared" si="132"/>
        <v>0.91666125365378359</v>
      </c>
      <c r="BE1681" s="19">
        <f t="shared" si="133"/>
        <v>0.92075349139330953</v>
      </c>
      <c r="BF1681" s="19">
        <f t="shared" si="130"/>
        <v>0.90274764533939589</v>
      </c>
      <c r="BG1681" s="19">
        <f t="shared" si="131"/>
        <v>0.94407924650860664</v>
      </c>
    </row>
    <row r="1682" spans="1:59">
      <c r="A1682" s="24">
        <v>1681</v>
      </c>
      <c r="B1682" s="31">
        <v>2014088</v>
      </c>
      <c r="C1682" s="32" t="s">
        <v>1680</v>
      </c>
      <c r="D1682" s="21">
        <v>3</v>
      </c>
      <c r="E1682" s="22">
        <v>6</v>
      </c>
      <c r="F1682" s="22">
        <v>11</v>
      </c>
      <c r="G1682" s="22">
        <v>14</v>
      </c>
      <c r="H1682" s="22">
        <v>16</v>
      </c>
      <c r="I1682" s="22">
        <v>29</v>
      </c>
      <c r="J1682" s="23">
        <v>15</v>
      </c>
      <c r="Q1682" s="33"/>
      <c r="R1682" s="33"/>
      <c r="S1682" s="33"/>
      <c r="T1682" s="33"/>
      <c r="U1682" s="33"/>
      <c r="V1682" s="33"/>
      <c r="X1682" s="34"/>
      <c r="Y1682" s="33"/>
      <c r="Z1682" s="33"/>
      <c r="AA1682" s="33"/>
      <c r="AB1682" s="33"/>
      <c r="AC1682" s="35"/>
      <c r="AD1682" s="33"/>
      <c r="AE1682" s="33"/>
      <c r="AF1682" s="33"/>
      <c r="AG1682" s="33"/>
      <c r="AH1682" s="33"/>
      <c r="AI1682" s="33"/>
      <c r="AJ1682" s="36"/>
      <c r="AK1682" s="10">
        <v>7</v>
      </c>
      <c r="AL1682" s="11">
        <v>11</v>
      </c>
      <c r="AM1682" s="11">
        <v>14</v>
      </c>
      <c r="AN1682" s="11">
        <v>19</v>
      </c>
      <c r="AO1682" s="11">
        <v>16</v>
      </c>
      <c r="AP1682" s="11">
        <v>23</v>
      </c>
      <c r="AQ1682" s="11">
        <v>25</v>
      </c>
      <c r="AR1682" s="11">
        <v>29</v>
      </c>
      <c r="AS1682" s="11">
        <v>24</v>
      </c>
      <c r="AT1682" s="11">
        <v>31</v>
      </c>
      <c r="AU1682" s="11">
        <v>27</v>
      </c>
      <c r="AV1682" s="11">
        <v>23</v>
      </c>
      <c r="AW1682" s="12">
        <v>49</v>
      </c>
      <c r="AX1682" s="13">
        <v>47</v>
      </c>
      <c r="AY1682" s="13">
        <v>62</v>
      </c>
      <c r="AZ1682" s="13">
        <v>61</v>
      </c>
      <c r="BA1682" s="13">
        <v>60</v>
      </c>
      <c r="BB1682" s="14">
        <v>59</v>
      </c>
      <c r="BC1682" s="19">
        <f t="shared" si="129"/>
        <v>62</v>
      </c>
      <c r="BD1682" s="55">
        <f t="shared" si="132"/>
        <v>1.0107827216628775</v>
      </c>
      <c r="BE1682" s="19">
        <f t="shared" si="133"/>
        <v>0.99645988957453724</v>
      </c>
      <c r="BF1682" s="19">
        <f t="shared" si="130"/>
        <v>0.92566417668074052</v>
      </c>
      <c r="BG1682" s="19">
        <f t="shared" si="131"/>
        <v>0.95103605066580055</v>
      </c>
    </row>
    <row r="1683" spans="1:59">
      <c r="A1683" s="24">
        <v>1682</v>
      </c>
      <c r="B1683" s="31">
        <v>2014089</v>
      </c>
      <c r="C1683" s="32" t="s">
        <v>1681</v>
      </c>
      <c r="D1683" s="21">
        <v>4</v>
      </c>
      <c r="E1683" s="22">
        <v>6</v>
      </c>
      <c r="F1683" s="22">
        <v>14</v>
      </c>
      <c r="G1683" s="22">
        <v>17</v>
      </c>
      <c r="H1683" s="22">
        <v>27</v>
      </c>
      <c r="I1683" s="22">
        <v>30</v>
      </c>
      <c r="J1683" s="23">
        <v>9</v>
      </c>
      <c r="Q1683" s="33"/>
      <c r="R1683" s="33"/>
      <c r="S1683" s="33"/>
      <c r="T1683" s="33"/>
      <c r="U1683" s="33"/>
      <c r="V1683" s="33"/>
      <c r="X1683" s="34"/>
      <c r="Y1683" s="33"/>
      <c r="Z1683" s="33"/>
      <c r="AA1683" s="33"/>
      <c r="AB1683" s="33"/>
      <c r="AC1683" s="35"/>
      <c r="AD1683" s="33"/>
      <c r="AE1683" s="33"/>
      <c r="AF1683" s="33"/>
      <c r="AG1683" s="33"/>
      <c r="AH1683" s="33"/>
      <c r="AI1683" s="33"/>
      <c r="AJ1683" s="36"/>
      <c r="AK1683" s="10">
        <v>5</v>
      </c>
      <c r="AL1683" s="11">
        <v>10</v>
      </c>
      <c r="AM1683" s="11">
        <v>13</v>
      </c>
      <c r="AN1683" s="11">
        <v>14</v>
      </c>
      <c r="AO1683" s="11">
        <v>21</v>
      </c>
      <c r="AP1683" s="11">
        <v>26</v>
      </c>
      <c r="AQ1683" s="11">
        <v>26</v>
      </c>
      <c r="AR1683" s="11">
        <v>28</v>
      </c>
      <c r="AS1683" s="11">
        <v>32</v>
      </c>
      <c r="AT1683" s="11">
        <v>26</v>
      </c>
      <c r="AU1683" s="11">
        <v>20</v>
      </c>
      <c r="AV1683" s="11">
        <v>28</v>
      </c>
      <c r="AW1683" s="12">
        <v>38</v>
      </c>
      <c r="AX1683" s="13">
        <v>50</v>
      </c>
      <c r="AY1683" s="13">
        <v>47</v>
      </c>
      <c r="AZ1683" s="13">
        <v>62</v>
      </c>
      <c r="BA1683" s="13">
        <v>60</v>
      </c>
      <c r="BB1683" s="14">
        <v>58</v>
      </c>
      <c r="BC1683" s="19">
        <f t="shared" si="129"/>
        <v>47</v>
      </c>
      <c r="BD1683" s="55">
        <f t="shared" si="132"/>
        <v>1.0107827216628775</v>
      </c>
      <c r="BE1683" s="19">
        <f t="shared" si="133"/>
        <v>0.98827541409548547</v>
      </c>
      <c r="BF1683" s="19">
        <f t="shared" si="130"/>
        <v>0.90765833062682688</v>
      </c>
      <c r="BG1683" s="19">
        <f t="shared" si="131"/>
        <v>0.95062682689184796</v>
      </c>
    </row>
    <row r="1684" spans="1:59">
      <c r="A1684" s="24">
        <v>1683</v>
      </c>
      <c r="B1684" s="31">
        <v>2014090</v>
      </c>
      <c r="C1684" s="32" t="s">
        <v>1682</v>
      </c>
      <c r="D1684" s="21">
        <v>5</v>
      </c>
      <c r="E1684" s="22">
        <v>9</v>
      </c>
      <c r="F1684" s="22">
        <v>11</v>
      </c>
      <c r="G1684" s="22">
        <v>19</v>
      </c>
      <c r="H1684" s="22">
        <v>24</v>
      </c>
      <c r="I1684" s="22">
        <v>32</v>
      </c>
      <c r="J1684" s="23">
        <v>13</v>
      </c>
      <c r="Q1684" s="33"/>
      <c r="R1684" s="33"/>
      <c r="S1684" s="33"/>
      <c r="T1684" s="33"/>
      <c r="U1684" s="33"/>
      <c r="V1684" s="33"/>
      <c r="X1684" s="34"/>
      <c r="Y1684" s="33"/>
      <c r="Z1684" s="33"/>
      <c r="AA1684" s="33"/>
      <c r="AB1684" s="33"/>
      <c r="AC1684" s="35"/>
      <c r="AD1684" s="33"/>
      <c r="AE1684" s="33"/>
      <c r="AF1684" s="33"/>
      <c r="AG1684" s="33"/>
      <c r="AH1684" s="33"/>
      <c r="AI1684" s="33"/>
      <c r="AJ1684" s="36"/>
      <c r="AK1684" s="10">
        <v>7</v>
      </c>
      <c r="AL1684" s="11">
        <v>8</v>
      </c>
      <c r="AM1684" s="11">
        <v>15</v>
      </c>
      <c r="AN1684" s="11">
        <v>16</v>
      </c>
      <c r="AO1684" s="11">
        <v>23</v>
      </c>
      <c r="AP1684" s="11">
        <v>12</v>
      </c>
      <c r="AQ1684" s="11">
        <v>19</v>
      </c>
      <c r="AR1684" s="11">
        <v>30</v>
      </c>
      <c r="AS1684" s="11">
        <v>34</v>
      </c>
      <c r="AT1684" s="11">
        <v>40</v>
      </c>
      <c r="AU1684" s="11">
        <v>48</v>
      </c>
      <c r="AV1684" s="11">
        <v>44</v>
      </c>
      <c r="AW1684" s="12">
        <v>40</v>
      </c>
      <c r="AX1684" s="13">
        <v>36</v>
      </c>
      <c r="AY1684" s="13">
        <v>49</v>
      </c>
      <c r="AZ1684" s="13">
        <v>46</v>
      </c>
      <c r="BA1684" s="13">
        <v>43</v>
      </c>
      <c r="BB1684" s="14">
        <v>60</v>
      </c>
      <c r="BC1684" s="19">
        <f t="shared" si="129"/>
        <v>49</v>
      </c>
      <c r="BD1684" s="55">
        <f t="shared" si="132"/>
        <v>1.0721662877557647</v>
      </c>
      <c r="BE1684" s="19">
        <f t="shared" si="133"/>
        <v>0.97395258200714518</v>
      </c>
      <c r="BF1684" s="19">
        <f t="shared" si="130"/>
        <v>0.9191165962974992</v>
      </c>
      <c r="BG1684" s="19">
        <f t="shared" si="131"/>
        <v>0.94980837934394291</v>
      </c>
    </row>
    <row r="1685" spans="1:59">
      <c r="A1685" s="24">
        <v>1684</v>
      </c>
      <c r="B1685" s="31">
        <v>2014091</v>
      </c>
      <c r="C1685" s="32" t="s">
        <v>1683</v>
      </c>
      <c r="D1685" s="21">
        <v>1</v>
      </c>
      <c r="E1685" s="22">
        <v>5</v>
      </c>
      <c r="F1685" s="22">
        <v>12</v>
      </c>
      <c r="G1685" s="22">
        <v>19</v>
      </c>
      <c r="H1685" s="22">
        <v>27</v>
      </c>
      <c r="I1685" s="22">
        <v>29</v>
      </c>
      <c r="J1685" s="23">
        <v>14</v>
      </c>
      <c r="Q1685" s="33"/>
      <c r="R1685" s="33"/>
      <c r="S1685" s="33"/>
      <c r="T1685" s="33"/>
      <c r="U1685" s="33"/>
      <c r="V1685" s="33"/>
      <c r="X1685" s="34"/>
      <c r="Y1685" s="33"/>
      <c r="Z1685" s="33"/>
      <c r="AA1685" s="33"/>
      <c r="AB1685" s="33"/>
      <c r="AC1685" s="35"/>
      <c r="AD1685" s="33"/>
      <c r="AE1685" s="33"/>
      <c r="AF1685" s="33"/>
      <c r="AG1685" s="33"/>
      <c r="AH1685" s="33"/>
      <c r="AI1685" s="33"/>
      <c r="AJ1685" s="36"/>
      <c r="AK1685" s="10">
        <v>6</v>
      </c>
      <c r="AL1685" s="11">
        <v>9</v>
      </c>
      <c r="AM1685" s="11">
        <v>13</v>
      </c>
      <c r="AN1685" s="11">
        <v>15</v>
      </c>
      <c r="AO1685" s="11">
        <v>23</v>
      </c>
      <c r="AP1685" s="11">
        <v>21</v>
      </c>
      <c r="AQ1685" s="11">
        <v>12</v>
      </c>
      <c r="AR1685" s="11">
        <v>33</v>
      </c>
      <c r="AS1685" s="11">
        <v>27</v>
      </c>
      <c r="AT1685" s="11">
        <v>21</v>
      </c>
      <c r="AU1685" s="11">
        <v>28</v>
      </c>
      <c r="AV1685" s="11">
        <v>37</v>
      </c>
      <c r="AW1685" s="12">
        <v>48</v>
      </c>
      <c r="AX1685" s="13">
        <v>45</v>
      </c>
      <c r="AY1685" s="13">
        <v>42</v>
      </c>
      <c r="AZ1685" s="13">
        <v>39</v>
      </c>
      <c r="BA1685" s="13">
        <v>36</v>
      </c>
      <c r="BB1685" s="14">
        <v>53</v>
      </c>
      <c r="BC1685" s="19">
        <f t="shared" si="129"/>
        <v>42</v>
      </c>
      <c r="BD1685" s="55">
        <f t="shared" si="132"/>
        <v>1.0189671971419292</v>
      </c>
      <c r="BE1685" s="19">
        <f t="shared" si="133"/>
        <v>0.9453069178304645</v>
      </c>
      <c r="BF1685" s="19">
        <f t="shared" si="130"/>
        <v>0.93139330951607668</v>
      </c>
      <c r="BG1685" s="19">
        <f t="shared" si="131"/>
        <v>0.94898993179603774</v>
      </c>
    </row>
    <row r="1686" spans="1:59">
      <c r="A1686" s="24">
        <v>1685</v>
      </c>
      <c r="B1686" s="31">
        <v>2014092</v>
      </c>
      <c r="C1686" s="32" t="s">
        <v>1684</v>
      </c>
      <c r="D1686" s="21">
        <v>3</v>
      </c>
      <c r="E1686" s="22">
        <v>13</v>
      </c>
      <c r="F1686" s="22">
        <v>18</v>
      </c>
      <c r="G1686" s="22">
        <v>19</v>
      </c>
      <c r="H1686" s="22">
        <v>22</v>
      </c>
      <c r="I1686" s="22">
        <v>26</v>
      </c>
      <c r="J1686" s="23">
        <v>7</v>
      </c>
      <c r="Q1686" s="33"/>
      <c r="R1686" s="33"/>
      <c r="S1686" s="33"/>
      <c r="T1686" s="33"/>
      <c r="U1686" s="33"/>
      <c r="V1686" s="33"/>
      <c r="X1686" s="34"/>
      <c r="Y1686" s="33"/>
      <c r="Z1686" s="33"/>
      <c r="AA1686" s="33"/>
      <c r="AB1686" s="33"/>
      <c r="AC1686" s="35"/>
      <c r="AD1686" s="33"/>
      <c r="AE1686" s="33"/>
      <c r="AF1686" s="33"/>
      <c r="AG1686" s="33"/>
      <c r="AH1686" s="33"/>
      <c r="AI1686" s="33"/>
      <c r="AJ1686" s="36"/>
      <c r="AK1686" s="10">
        <v>5</v>
      </c>
      <c r="AL1686" s="11">
        <v>13</v>
      </c>
      <c r="AM1686" s="11">
        <v>16</v>
      </c>
      <c r="AN1686" s="11">
        <v>11</v>
      </c>
      <c r="AO1686" s="11">
        <v>24</v>
      </c>
      <c r="AP1686" s="11">
        <v>21</v>
      </c>
      <c r="AQ1686" s="11">
        <v>20</v>
      </c>
      <c r="AR1686" s="11">
        <v>31</v>
      </c>
      <c r="AS1686" s="11">
        <v>24</v>
      </c>
      <c r="AT1686" s="11">
        <v>29</v>
      </c>
      <c r="AU1686" s="11">
        <v>23</v>
      </c>
      <c r="AV1686" s="11">
        <v>45</v>
      </c>
      <c r="AW1686" s="12">
        <v>41</v>
      </c>
      <c r="AX1686" s="13">
        <v>37</v>
      </c>
      <c r="AY1686" s="13">
        <v>33</v>
      </c>
      <c r="AZ1686" s="13">
        <v>29</v>
      </c>
      <c r="BA1686" s="13">
        <v>44</v>
      </c>
      <c r="BB1686" s="14">
        <v>61</v>
      </c>
      <c r="BC1686" s="19">
        <f t="shared" ref="BC1686:BC1749" si="134">IF($B1686="","",MOD($D1686,$BC$1)+MOD($E1686,$BC$1)+MOD($F1686,$BC$1)+MOD($G1686,$BC$1)+MOD($H1686,$BC$1)+MOD($I1686,$BC$1))</f>
        <v>33</v>
      </c>
      <c r="BD1686" s="55">
        <f t="shared" si="132"/>
        <v>0.95349139330951604</v>
      </c>
      <c r="BE1686" s="19">
        <f t="shared" si="133"/>
        <v>0.93507632348164993</v>
      </c>
      <c r="BF1686" s="19">
        <f t="shared" si="130"/>
        <v>0.94121468009093856</v>
      </c>
      <c r="BG1686" s="19">
        <f t="shared" si="131"/>
        <v>0.93589477102955509</v>
      </c>
    </row>
    <row r="1687" spans="1:59">
      <c r="A1687" s="24">
        <v>1686</v>
      </c>
      <c r="B1687" s="31">
        <v>2014093</v>
      </c>
      <c r="C1687" s="32" t="s">
        <v>1685</v>
      </c>
      <c r="D1687" s="21">
        <v>2</v>
      </c>
      <c r="E1687" s="22">
        <v>8</v>
      </c>
      <c r="F1687" s="22">
        <v>9</v>
      </c>
      <c r="G1687" s="22">
        <v>10</v>
      </c>
      <c r="H1687" s="22">
        <v>20</v>
      </c>
      <c r="I1687" s="22">
        <v>29</v>
      </c>
      <c r="J1687" s="23">
        <v>5</v>
      </c>
      <c r="Q1687" s="33"/>
      <c r="R1687" s="33"/>
      <c r="S1687" s="33"/>
      <c r="T1687" s="33"/>
      <c r="U1687" s="33"/>
      <c r="V1687" s="33"/>
      <c r="X1687" s="34"/>
      <c r="Y1687" s="33"/>
      <c r="Z1687" s="33"/>
      <c r="AA1687" s="33"/>
      <c r="AB1687" s="33"/>
      <c r="AC1687" s="35"/>
      <c r="AD1687" s="33"/>
      <c r="AE1687" s="33"/>
      <c r="AF1687" s="33"/>
      <c r="AG1687" s="33"/>
      <c r="AH1687" s="33"/>
      <c r="AI1687" s="33"/>
      <c r="AJ1687" s="36"/>
      <c r="AK1687" s="10">
        <v>9</v>
      </c>
      <c r="AL1687" s="11">
        <v>6</v>
      </c>
      <c r="AM1687" s="11">
        <v>13</v>
      </c>
      <c r="AN1687" s="11">
        <v>18</v>
      </c>
      <c r="AO1687" s="11">
        <v>15</v>
      </c>
      <c r="AP1687" s="11">
        <v>14</v>
      </c>
      <c r="AQ1687" s="11">
        <v>15</v>
      </c>
      <c r="AR1687" s="11">
        <v>28</v>
      </c>
      <c r="AS1687" s="11">
        <v>45</v>
      </c>
      <c r="AT1687" s="11">
        <v>42</v>
      </c>
      <c r="AU1687" s="11">
        <v>39</v>
      </c>
      <c r="AV1687" s="11">
        <v>36</v>
      </c>
      <c r="AW1687" s="12">
        <v>48</v>
      </c>
      <c r="AX1687" s="13">
        <v>46</v>
      </c>
      <c r="AY1687" s="13">
        <v>44</v>
      </c>
      <c r="AZ1687" s="13">
        <v>42</v>
      </c>
      <c r="BA1687" s="13">
        <v>40</v>
      </c>
      <c r="BB1687" s="14">
        <v>38</v>
      </c>
      <c r="BC1687" s="19">
        <f t="shared" si="134"/>
        <v>44</v>
      </c>
      <c r="BD1687" s="55">
        <f t="shared" si="132"/>
        <v>0.87983111399805136</v>
      </c>
      <c r="BE1687" s="19">
        <f t="shared" si="133"/>
        <v>0.9453069178304645</v>
      </c>
      <c r="BF1687" s="19">
        <f t="shared" si="130"/>
        <v>0.93139330951607668</v>
      </c>
      <c r="BG1687" s="19">
        <f t="shared" si="131"/>
        <v>0.93221175706398185</v>
      </c>
    </row>
    <row r="1688" spans="1:59">
      <c r="A1688" s="24">
        <v>1687</v>
      </c>
      <c r="B1688" s="31">
        <v>2014094</v>
      </c>
      <c r="C1688" s="32" t="s">
        <v>1686</v>
      </c>
      <c r="D1688" s="21">
        <v>1</v>
      </c>
      <c r="E1688" s="22">
        <v>10</v>
      </c>
      <c r="F1688" s="22">
        <v>18</v>
      </c>
      <c r="G1688" s="22">
        <v>20</v>
      </c>
      <c r="H1688" s="22">
        <v>23</v>
      </c>
      <c r="I1688" s="22">
        <v>29</v>
      </c>
      <c r="J1688" s="23">
        <v>1</v>
      </c>
      <c r="Q1688" s="33"/>
      <c r="R1688" s="33"/>
      <c r="S1688" s="33"/>
      <c r="T1688" s="33"/>
      <c r="U1688" s="33"/>
      <c r="V1688" s="33"/>
      <c r="X1688" s="34"/>
      <c r="Y1688" s="33"/>
      <c r="Z1688" s="33"/>
      <c r="AA1688" s="33"/>
      <c r="AB1688" s="33"/>
      <c r="AC1688" s="35"/>
      <c r="AD1688" s="33"/>
      <c r="AE1688" s="33"/>
      <c r="AF1688" s="33"/>
      <c r="AG1688" s="33"/>
      <c r="AH1688" s="33"/>
      <c r="AI1688" s="33"/>
      <c r="AJ1688" s="36"/>
      <c r="AK1688" s="10">
        <v>8</v>
      </c>
      <c r="AL1688" s="11">
        <v>9</v>
      </c>
      <c r="AM1688" s="11">
        <v>11</v>
      </c>
      <c r="AN1688" s="11">
        <v>17</v>
      </c>
      <c r="AO1688" s="11">
        <v>17</v>
      </c>
      <c r="AP1688" s="11">
        <v>21</v>
      </c>
      <c r="AQ1688" s="11">
        <v>11</v>
      </c>
      <c r="AR1688" s="11">
        <v>21</v>
      </c>
      <c r="AS1688" s="11">
        <v>35</v>
      </c>
      <c r="AT1688" s="11">
        <v>41</v>
      </c>
      <c r="AU1688" s="11">
        <v>36</v>
      </c>
      <c r="AV1688" s="11">
        <v>31</v>
      </c>
      <c r="AW1688" s="12">
        <v>41</v>
      </c>
      <c r="AX1688" s="13">
        <v>37</v>
      </c>
      <c r="AY1688" s="13">
        <v>33</v>
      </c>
      <c r="AZ1688" s="13">
        <v>29</v>
      </c>
      <c r="BA1688" s="13">
        <v>44</v>
      </c>
      <c r="BB1688" s="14">
        <v>41</v>
      </c>
      <c r="BC1688" s="19">
        <f t="shared" si="134"/>
        <v>33</v>
      </c>
      <c r="BD1688" s="55">
        <f t="shared" si="132"/>
        <v>0.82253978564468988</v>
      </c>
      <c r="BE1688" s="19">
        <f t="shared" si="133"/>
        <v>0.91666125365378359</v>
      </c>
      <c r="BF1688" s="19">
        <f t="shared" si="130"/>
        <v>0.92566417668074052</v>
      </c>
      <c r="BG1688" s="19">
        <f t="shared" si="131"/>
        <v>0.92361805781097761</v>
      </c>
    </row>
    <row r="1689" spans="1:59">
      <c r="A1689" s="24">
        <v>1688</v>
      </c>
      <c r="B1689" s="31">
        <v>2014095</v>
      </c>
      <c r="C1689" s="32" t="s">
        <v>1687</v>
      </c>
      <c r="D1689" s="21">
        <v>5</v>
      </c>
      <c r="E1689" s="22">
        <v>6</v>
      </c>
      <c r="F1689" s="22">
        <v>8</v>
      </c>
      <c r="G1689" s="22">
        <v>14</v>
      </c>
      <c r="H1689" s="22">
        <v>22</v>
      </c>
      <c r="I1689" s="22">
        <v>31</v>
      </c>
      <c r="J1689" s="23">
        <v>8</v>
      </c>
      <c r="Q1689" s="33"/>
      <c r="R1689" s="33"/>
      <c r="S1689" s="33"/>
      <c r="T1689" s="33"/>
      <c r="U1689" s="33"/>
      <c r="V1689" s="33"/>
      <c r="X1689" s="34"/>
      <c r="Y1689" s="33"/>
      <c r="Z1689" s="33"/>
      <c r="AA1689" s="33"/>
      <c r="AB1689" s="33"/>
      <c r="AC1689" s="35"/>
      <c r="AD1689" s="33"/>
      <c r="AE1689" s="33"/>
      <c r="AF1689" s="33"/>
      <c r="AG1689" s="33"/>
      <c r="AH1689" s="33"/>
      <c r="AI1689" s="33"/>
      <c r="AJ1689" s="36"/>
      <c r="AK1689" s="10">
        <v>8</v>
      </c>
      <c r="AL1689" s="11">
        <v>10</v>
      </c>
      <c r="AM1689" s="11">
        <v>11</v>
      </c>
      <c r="AN1689" s="11">
        <v>14</v>
      </c>
      <c r="AO1689" s="11">
        <v>16</v>
      </c>
      <c r="AP1689" s="11">
        <v>30</v>
      </c>
      <c r="AQ1689" s="11">
        <v>32</v>
      </c>
      <c r="AR1689" s="11">
        <v>26</v>
      </c>
      <c r="AS1689" s="11">
        <v>31</v>
      </c>
      <c r="AT1689" s="11">
        <v>38</v>
      </c>
      <c r="AU1689" s="11">
        <v>34</v>
      </c>
      <c r="AV1689" s="11">
        <v>30</v>
      </c>
      <c r="AW1689" s="12">
        <v>41</v>
      </c>
      <c r="AX1689" s="13">
        <v>54</v>
      </c>
      <c r="AY1689" s="13">
        <v>52</v>
      </c>
      <c r="AZ1689" s="13">
        <v>50</v>
      </c>
      <c r="BA1689" s="13">
        <v>48</v>
      </c>
      <c r="BB1689" s="14">
        <v>46</v>
      </c>
      <c r="BC1689" s="19">
        <f t="shared" si="134"/>
        <v>52</v>
      </c>
      <c r="BD1689" s="55">
        <f t="shared" si="132"/>
        <v>0.83481649886326725</v>
      </c>
      <c r="BE1689" s="19">
        <f t="shared" si="133"/>
        <v>0.95349139330951604</v>
      </c>
      <c r="BF1689" s="19">
        <f t="shared" si="130"/>
        <v>0.93384865215979218</v>
      </c>
      <c r="BG1689" s="19">
        <f t="shared" si="131"/>
        <v>0.93139330951607668</v>
      </c>
    </row>
    <row r="1690" spans="1:59">
      <c r="A1690" s="24">
        <v>1689</v>
      </c>
      <c r="B1690" s="31">
        <v>2014096</v>
      </c>
      <c r="C1690" s="32" t="s">
        <v>1688</v>
      </c>
      <c r="D1690" s="21">
        <v>12</v>
      </c>
      <c r="E1690" s="22">
        <v>14</v>
      </c>
      <c r="F1690" s="22">
        <v>17</v>
      </c>
      <c r="G1690" s="22">
        <v>19</v>
      </c>
      <c r="H1690" s="22">
        <v>22</v>
      </c>
      <c r="I1690" s="22">
        <v>24</v>
      </c>
      <c r="J1690" s="23">
        <v>8</v>
      </c>
      <c r="Q1690" s="33"/>
      <c r="R1690" s="33"/>
      <c r="S1690" s="33"/>
      <c r="T1690" s="33"/>
      <c r="U1690" s="33"/>
      <c r="V1690" s="33"/>
      <c r="X1690" s="34"/>
      <c r="Y1690" s="33"/>
      <c r="Z1690" s="33"/>
      <c r="AA1690" s="33"/>
      <c r="AB1690" s="33"/>
      <c r="AC1690" s="35"/>
      <c r="AD1690" s="33"/>
      <c r="AE1690" s="33"/>
      <c r="AF1690" s="33"/>
      <c r="AG1690" s="33"/>
      <c r="AH1690" s="33"/>
      <c r="AI1690" s="33"/>
      <c r="AJ1690" s="36"/>
      <c r="AK1690" s="10">
        <v>6</v>
      </c>
      <c r="AL1690" s="11">
        <v>8</v>
      </c>
      <c r="AM1690" s="11">
        <v>18</v>
      </c>
      <c r="AN1690" s="11">
        <v>12</v>
      </c>
      <c r="AO1690" s="11">
        <v>17</v>
      </c>
      <c r="AP1690" s="11">
        <v>20</v>
      </c>
      <c r="AQ1690" s="11">
        <v>27</v>
      </c>
      <c r="AR1690" s="11">
        <v>28</v>
      </c>
      <c r="AS1690" s="11">
        <v>20</v>
      </c>
      <c r="AT1690" s="11">
        <v>24</v>
      </c>
      <c r="AU1690" s="11">
        <v>43</v>
      </c>
      <c r="AV1690" s="11">
        <v>38</v>
      </c>
      <c r="AW1690" s="12">
        <v>48</v>
      </c>
      <c r="AX1690" s="13">
        <v>44</v>
      </c>
      <c r="AY1690" s="13">
        <v>40</v>
      </c>
      <c r="AZ1690" s="13">
        <v>54</v>
      </c>
      <c r="BA1690" s="13">
        <v>51</v>
      </c>
      <c r="BB1690" s="14">
        <v>68</v>
      </c>
      <c r="BC1690" s="19">
        <f t="shared" si="134"/>
        <v>40</v>
      </c>
      <c r="BD1690" s="55">
        <f t="shared" si="132"/>
        <v>0.8266320233842156</v>
      </c>
      <c r="BE1690" s="19">
        <f t="shared" si="133"/>
        <v>0.92279961026307245</v>
      </c>
      <c r="BF1690" s="19">
        <f t="shared" si="130"/>
        <v>0.94121468009093856</v>
      </c>
      <c r="BG1690" s="19">
        <f t="shared" si="131"/>
        <v>0.93589477102955509</v>
      </c>
    </row>
    <row r="1691" spans="1:59">
      <c r="A1691" s="24">
        <v>1690</v>
      </c>
      <c r="B1691" s="31">
        <v>2014097</v>
      </c>
      <c r="C1691" s="32" t="s">
        <v>1689</v>
      </c>
      <c r="D1691" s="21">
        <v>7</v>
      </c>
      <c r="E1691" s="22">
        <v>13</v>
      </c>
      <c r="F1691" s="22">
        <v>24</v>
      </c>
      <c r="G1691" s="22">
        <v>25</v>
      </c>
      <c r="H1691" s="22">
        <v>27</v>
      </c>
      <c r="I1691" s="22">
        <v>32</v>
      </c>
      <c r="J1691" s="23">
        <v>15</v>
      </c>
      <c r="Q1691" s="33"/>
      <c r="R1691" s="33"/>
      <c r="S1691" s="33"/>
      <c r="T1691" s="33"/>
      <c r="U1691" s="33"/>
      <c r="V1691" s="33"/>
      <c r="X1691" s="34"/>
      <c r="Y1691" s="33"/>
      <c r="Z1691" s="33"/>
      <c r="AA1691" s="33"/>
      <c r="AB1691" s="33"/>
      <c r="AC1691" s="35"/>
      <c r="AD1691" s="33"/>
      <c r="AE1691" s="33"/>
      <c r="AF1691" s="33"/>
      <c r="AG1691" s="33"/>
      <c r="AH1691" s="33"/>
      <c r="AI1691" s="33"/>
      <c r="AJ1691" s="36"/>
      <c r="AK1691" s="10">
        <v>5</v>
      </c>
      <c r="AL1691" s="11">
        <v>8</v>
      </c>
      <c r="AM1691" s="11">
        <v>13</v>
      </c>
      <c r="AN1691" s="11">
        <v>8</v>
      </c>
      <c r="AO1691" s="11">
        <v>23</v>
      </c>
      <c r="AP1691" s="11">
        <v>16</v>
      </c>
      <c r="AQ1691" s="11">
        <v>29</v>
      </c>
      <c r="AR1691" s="11">
        <v>28</v>
      </c>
      <c r="AS1691" s="11">
        <v>29</v>
      </c>
      <c r="AT1691" s="11">
        <v>20</v>
      </c>
      <c r="AU1691" s="11">
        <v>37</v>
      </c>
      <c r="AV1691" s="11">
        <v>58</v>
      </c>
      <c r="AW1691" s="12">
        <v>53</v>
      </c>
      <c r="AX1691" s="13">
        <v>48</v>
      </c>
      <c r="AY1691" s="13">
        <v>60</v>
      </c>
      <c r="AZ1691" s="13">
        <v>56</v>
      </c>
      <c r="BA1691" s="13">
        <v>52</v>
      </c>
      <c r="BB1691" s="14">
        <v>48</v>
      </c>
      <c r="BC1691" s="19">
        <f t="shared" si="134"/>
        <v>60</v>
      </c>
      <c r="BD1691" s="55">
        <f t="shared" si="132"/>
        <v>0.93712244235141273</v>
      </c>
      <c r="BE1691" s="19">
        <f t="shared" si="133"/>
        <v>0.9453069178304645</v>
      </c>
      <c r="BF1691" s="19">
        <f t="shared" ref="BF1691:BF1754" si="135">IF($B1691="","",SUM($BC1667:$BC1691)/25/$BM$3)</f>
        <v>0.95676518350113671</v>
      </c>
      <c r="BG1691" s="19">
        <f t="shared" si="131"/>
        <v>0.93794088989931801</v>
      </c>
    </row>
    <row r="1692" spans="1:59">
      <c r="A1692" s="24">
        <v>1691</v>
      </c>
      <c r="B1692" s="31">
        <v>2014098</v>
      </c>
      <c r="C1692" s="32" t="s">
        <v>1690</v>
      </c>
      <c r="D1692" s="21">
        <v>2</v>
      </c>
      <c r="E1692" s="22">
        <v>13</v>
      </c>
      <c r="F1692" s="22">
        <v>17</v>
      </c>
      <c r="G1692" s="22">
        <v>20</v>
      </c>
      <c r="H1692" s="22">
        <v>29</v>
      </c>
      <c r="I1692" s="22">
        <v>31</v>
      </c>
      <c r="J1692" s="23">
        <v>7</v>
      </c>
      <c r="Q1692" s="33"/>
      <c r="R1692" s="33"/>
      <c r="S1692" s="33"/>
      <c r="T1692" s="33"/>
      <c r="U1692" s="33"/>
      <c r="V1692" s="33"/>
      <c r="X1692" s="34"/>
      <c r="Y1692" s="33"/>
      <c r="Z1692" s="33"/>
      <c r="AA1692" s="33"/>
      <c r="AB1692" s="33"/>
      <c r="AC1692" s="35"/>
      <c r="AD1692" s="33"/>
      <c r="AE1692" s="33"/>
      <c r="AF1692" s="33"/>
      <c r="AG1692" s="33"/>
      <c r="AH1692" s="33"/>
      <c r="AI1692" s="33"/>
      <c r="AJ1692" s="36"/>
      <c r="AK1692" s="10">
        <v>10</v>
      </c>
      <c r="AL1692" s="11">
        <v>8</v>
      </c>
      <c r="AM1692" s="11">
        <v>12</v>
      </c>
      <c r="AN1692" s="11">
        <v>16</v>
      </c>
      <c r="AO1692" s="11">
        <v>21</v>
      </c>
      <c r="AP1692" s="11">
        <v>24</v>
      </c>
      <c r="AQ1692" s="11">
        <v>22</v>
      </c>
      <c r="AR1692" s="11">
        <v>22</v>
      </c>
      <c r="AS1692" s="11">
        <v>35</v>
      </c>
      <c r="AT1692" s="11">
        <v>28</v>
      </c>
      <c r="AU1692" s="11">
        <v>21</v>
      </c>
      <c r="AV1692" s="11">
        <v>28</v>
      </c>
      <c r="AW1692" s="12">
        <v>37</v>
      </c>
      <c r="AX1692" s="13">
        <v>48</v>
      </c>
      <c r="AY1692" s="13">
        <v>44</v>
      </c>
      <c r="AZ1692" s="13">
        <v>58</v>
      </c>
      <c r="BA1692" s="13">
        <v>55</v>
      </c>
      <c r="BB1692" s="14">
        <v>52</v>
      </c>
      <c r="BC1692" s="19">
        <f t="shared" si="134"/>
        <v>44</v>
      </c>
      <c r="BD1692" s="55">
        <f t="shared" si="132"/>
        <v>0.93712244235141273</v>
      </c>
      <c r="BE1692" s="19">
        <f t="shared" si="133"/>
        <v>0.90847677817473205</v>
      </c>
      <c r="BF1692" s="19">
        <f t="shared" si="135"/>
        <v>0.94285157518674889</v>
      </c>
      <c r="BG1692" s="19">
        <f t="shared" si="131"/>
        <v>0.93712244235141273</v>
      </c>
    </row>
    <row r="1693" spans="1:59">
      <c r="A1693" s="24">
        <v>1692</v>
      </c>
      <c r="B1693" s="31">
        <v>2014099</v>
      </c>
      <c r="C1693" s="32" t="s">
        <v>1691</v>
      </c>
      <c r="D1693" s="21">
        <v>1</v>
      </c>
      <c r="E1693" s="22">
        <v>5</v>
      </c>
      <c r="F1693" s="22">
        <v>10</v>
      </c>
      <c r="G1693" s="22">
        <v>11</v>
      </c>
      <c r="H1693" s="22">
        <v>13</v>
      </c>
      <c r="I1693" s="22">
        <v>32</v>
      </c>
      <c r="J1693" s="23">
        <v>14</v>
      </c>
      <c r="Q1693" s="33"/>
      <c r="R1693" s="33"/>
      <c r="S1693" s="33"/>
      <c r="T1693" s="33"/>
      <c r="U1693" s="33"/>
      <c r="V1693" s="33"/>
      <c r="X1693" s="34"/>
      <c r="Y1693" s="33"/>
      <c r="Z1693" s="33"/>
      <c r="AA1693" s="33"/>
      <c r="AB1693" s="33"/>
      <c r="AC1693" s="35"/>
      <c r="AD1693" s="33"/>
      <c r="AE1693" s="33"/>
      <c r="AF1693" s="33"/>
      <c r="AG1693" s="33"/>
      <c r="AH1693" s="33"/>
      <c r="AI1693" s="33"/>
      <c r="AJ1693" s="36"/>
      <c r="AK1693" s="10">
        <v>9</v>
      </c>
      <c r="AL1693" s="11">
        <v>8</v>
      </c>
      <c r="AM1693" s="11">
        <v>7</v>
      </c>
      <c r="AN1693" s="11">
        <v>18</v>
      </c>
      <c r="AO1693" s="11">
        <v>23</v>
      </c>
      <c r="AP1693" s="11">
        <v>16</v>
      </c>
      <c r="AQ1693" s="11">
        <v>18</v>
      </c>
      <c r="AR1693" s="11">
        <v>12</v>
      </c>
      <c r="AS1693" s="11">
        <v>28</v>
      </c>
      <c r="AT1693" s="11">
        <v>36</v>
      </c>
      <c r="AU1693" s="11">
        <v>33</v>
      </c>
      <c r="AV1693" s="11">
        <v>44</v>
      </c>
      <c r="AW1693" s="12">
        <v>42</v>
      </c>
      <c r="AX1693" s="13">
        <v>40</v>
      </c>
      <c r="AY1693" s="13">
        <v>55</v>
      </c>
      <c r="AZ1693" s="13">
        <v>54</v>
      </c>
      <c r="BA1693" s="13">
        <v>53</v>
      </c>
      <c r="BB1693" s="14">
        <v>52</v>
      </c>
      <c r="BC1693" s="19">
        <f t="shared" si="134"/>
        <v>55</v>
      </c>
      <c r="BD1693" s="55">
        <f t="shared" si="132"/>
        <v>1.0271516726209808</v>
      </c>
      <c r="BE1693" s="19">
        <f t="shared" si="133"/>
        <v>0.92484572913283536</v>
      </c>
      <c r="BF1693" s="19">
        <f t="shared" si="135"/>
        <v>0.94694381292627483</v>
      </c>
      <c r="BG1693" s="19">
        <f t="shared" si="131"/>
        <v>0.93916856122117565</v>
      </c>
    </row>
    <row r="1694" spans="1:59">
      <c r="A1694" s="24">
        <v>1693</v>
      </c>
      <c r="B1694" s="31">
        <v>2014100</v>
      </c>
      <c r="C1694" s="32" t="s">
        <v>1692</v>
      </c>
      <c r="D1694" s="21">
        <v>1</v>
      </c>
      <c r="E1694" s="22">
        <v>6</v>
      </c>
      <c r="F1694" s="22">
        <v>9</v>
      </c>
      <c r="G1694" s="22">
        <v>10</v>
      </c>
      <c r="H1694" s="22">
        <v>14</v>
      </c>
      <c r="I1694" s="22">
        <v>16</v>
      </c>
      <c r="J1694" s="23">
        <v>11</v>
      </c>
      <c r="Q1694" s="33"/>
      <c r="R1694" s="33"/>
      <c r="S1694" s="33"/>
      <c r="T1694" s="33"/>
      <c r="U1694" s="33"/>
      <c r="V1694" s="33"/>
      <c r="X1694" s="34"/>
      <c r="Y1694" s="33"/>
      <c r="Z1694" s="33"/>
      <c r="AA1694" s="33"/>
      <c r="AB1694" s="33"/>
      <c r="AC1694" s="35"/>
      <c r="AD1694" s="33"/>
      <c r="AE1694" s="33"/>
      <c r="AF1694" s="33"/>
      <c r="AG1694" s="33"/>
      <c r="AH1694" s="33"/>
      <c r="AI1694" s="33"/>
      <c r="AJ1694" s="36"/>
      <c r="AK1694" s="10">
        <v>5</v>
      </c>
      <c r="AL1694" s="11">
        <v>8</v>
      </c>
      <c r="AM1694" s="11">
        <v>11</v>
      </c>
      <c r="AN1694" s="11">
        <v>14</v>
      </c>
      <c r="AO1694" s="11">
        <v>14</v>
      </c>
      <c r="AP1694" s="11">
        <v>16</v>
      </c>
      <c r="AQ1694" s="11">
        <v>20</v>
      </c>
      <c r="AR1694" s="11">
        <v>26</v>
      </c>
      <c r="AS1694" s="11">
        <v>34</v>
      </c>
      <c r="AT1694" s="11">
        <v>32</v>
      </c>
      <c r="AU1694" s="11">
        <v>30</v>
      </c>
      <c r="AV1694" s="11">
        <v>28</v>
      </c>
      <c r="AW1694" s="12">
        <v>41</v>
      </c>
      <c r="AX1694" s="13">
        <v>40</v>
      </c>
      <c r="AY1694" s="13">
        <v>56</v>
      </c>
      <c r="AZ1694" s="13">
        <v>56</v>
      </c>
      <c r="BA1694" s="13">
        <v>56</v>
      </c>
      <c r="BB1694" s="14">
        <v>56</v>
      </c>
      <c r="BC1694" s="19">
        <f t="shared" si="134"/>
        <v>56</v>
      </c>
      <c r="BD1694" s="55">
        <f t="shared" si="132"/>
        <v>1.0435206235790842</v>
      </c>
      <c r="BE1694" s="19">
        <f t="shared" si="133"/>
        <v>0.93916856122117565</v>
      </c>
      <c r="BF1694" s="19">
        <f t="shared" si="135"/>
        <v>0.95185449821370582</v>
      </c>
      <c r="BG1694" s="19">
        <f t="shared" si="131"/>
        <v>0.9453069178304645</v>
      </c>
    </row>
    <row r="1695" spans="1:59">
      <c r="A1695" s="24">
        <v>1694</v>
      </c>
      <c r="B1695" s="31">
        <v>2014101</v>
      </c>
      <c r="C1695" s="32" t="s">
        <v>1693</v>
      </c>
      <c r="D1695" s="21">
        <v>16</v>
      </c>
      <c r="E1695" s="22">
        <v>18</v>
      </c>
      <c r="F1695" s="22">
        <v>20</v>
      </c>
      <c r="G1695" s="22">
        <v>23</v>
      </c>
      <c r="H1695" s="22">
        <v>24</v>
      </c>
      <c r="I1695" s="22">
        <v>32</v>
      </c>
      <c r="J1695" s="23">
        <v>7</v>
      </c>
      <c r="Q1695" s="33"/>
      <c r="R1695" s="33"/>
      <c r="S1695" s="33"/>
      <c r="T1695" s="33"/>
      <c r="U1695" s="33"/>
      <c r="V1695" s="33"/>
      <c r="X1695" s="34"/>
      <c r="Y1695" s="33"/>
      <c r="Z1695" s="33"/>
      <c r="AA1695" s="33"/>
      <c r="AB1695" s="33"/>
      <c r="AC1695" s="35"/>
      <c r="AD1695" s="33"/>
      <c r="AE1695" s="33"/>
      <c r="AF1695" s="33"/>
      <c r="AG1695" s="33"/>
      <c r="AH1695" s="33"/>
      <c r="AI1695" s="33"/>
      <c r="AJ1695" s="36"/>
      <c r="AK1695" s="10">
        <v>7</v>
      </c>
      <c r="AL1695" s="11">
        <v>5</v>
      </c>
      <c r="AM1695" s="11">
        <v>13</v>
      </c>
      <c r="AN1695" s="11">
        <v>13</v>
      </c>
      <c r="AO1695" s="11">
        <v>21</v>
      </c>
      <c r="AP1695" s="11">
        <v>13</v>
      </c>
      <c r="AQ1695" s="11">
        <v>25</v>
      </c>
      <c r="AR1695" s="11">
        <v>23</v>
      </c>
      <c r="AS1695" s="11">
        <v>34</v>
      </c>
      <c r="AT1695" s="11">
        <v>37</v>
      </c>
      <c r="AU1695" s="11">
        <v>42</v>
      </c>
      <c r="AV1695" s="11">
        <v>35</v>
      </c>
      <c r="AW1695" s="12">
        <v>28</v>
      </c>
      <c r="AX1695" s="13">
        <v>21</v>
      </c>
      <c r="AY1695" s="13">
        <v>48</v>
      </c>
      <c r="AZ1695" s="13">
        <v>43</v>
      </c>
      <c r="BA1695" s="13">
        <v>57</v>
      </c>
      <c r="BB1695" s="14">
        <v>53</v>
      </c>
      <c r="BC1695" s="19">
        <f t="shared" si="134"/>
        <v>48</v>
      </c>
      <c r="BD1695" s="55">
        <f t="shared" si="132"/>
        <v>1.0762585254952908</v>
      </c>
      <c r="BE1695" s="19">
        <f t="shared" si="133"/>
        <v>0.95144527443975313</v>
      </c>
      <c r="BF1695" s="19">
        <f t="shared" si="135"/>
        <v>0.95430984085742121</v>
      </c>
      <c r="BG1695" s="19">
        <f t="shared" si="131"/>
        <v>0.94653458915232214</v>
      </c>
    </row>
    <row r="1696" spans="1:59">
      <c r="A1696" s="24">
        <v>1695</v>
      </c>
      <c r="B1696" s="31">
        <v>2014102</v>
      </c>
      <c r="C1696" s="32" t="s">
        <v>1694</v>
      </c>
      <c r="D1696" s="21">
        <v>14</v>
      </c>
      <c r="E1696" s="22">
        <v>16</v>
      </c>
      <c r="F1696" s="22">
        <v>21</v>
      </c>
      <c r="G1696" s="22">
        <v>24</v>
      </c>
      <c r="H1696" s="22">
        <v>28</v>
      </c>
      <c r="I1696" s="22">
        <v>31</v>
      </c>
      <c r="J1696" s="23">
        <v>13</v>
      </c>
      <c r="Q1696" s="33"/>
      <c r="R1696" s="33"/>
      <c r="S1696" s="33"/>
      <c r="T1696" s="33"/>
      <c r="U1696" s="33"/>
      <c r="V1696" s="33"/>
      <c r="X1696" s="34"/>
      <c r="Y1696" s="33"/>
      <c r="Z1696" s="33"/>
      <c r="AA1696" s="33"/>
      <c r="AB1696" s="33"/>
      <c r="AC1696" s="35"/>
      <c r="AD1696" s="33"/>
      <c r="AE1696" s="33"/>
      <c r="AF1696" s="33"/>
      <c r="AG1696" s="33"/>
      <c r="AH1696" s="33"/>
      <c r="AI1696" s="33"/>
      <c r="AJ1696" s="36"/>
      <c r="AK1696" s="10">
        <v>5</v>
      </c>
      <c r="AL1696" s="11">
        <v>6</v>
      </c>
      <c r="AM1696" s="11">
        <v>14</v>
      </c>
      <c r="AN1696" s="11">
        <v>14</v>
      </c>
      <c r="AO1696" s="11">
        <v>8</v>
      </c>
      <c r="AP1696" s="11">
        <v>22</v>
      </c>
      <c r="AQ1696" s="11">
        <v>26</v>
      </c>
      <c r="AR1696" s="11">
        <v>24</v>
      </c>
      <c r="AS1696" s="11">
        <v>35</v>
      </c>
      <c r="AT1696" s="11">
        <v>26</v>
      </c>
      <c r="AU1696" s="11">
        <v>30</v>
      </c>
      <c r="AV1696" s="11">
        <v>22</v>
      </c>
      <c r="AW1696" s="12">
        <v>44</v>
      </c>
      <c r="AX1696" s="13">
        <v>54</v>
      </c>
      <c r="AY1696" s="13">
        <v>66</v>
      </c>
      <c r="AZ1696" s="13">
        <v>62</v>
      </c>
      <c r="BA1696" s="13">
        <v>58</v>
      </c>
      <c r="BB1696" s="14">
        <v>54</v>
      </c>
      <c r="BC1696" s="19">
        <f t="shared" si="134"/>
        <v>66</v>
      </c>
      <c r="BD1696" s="55">
        <f t="shared" si="132"/>
        <v>1.1008119519324455</v>
      </c>
      <c r="BE1696" s="19">
        <f t="shared" si="133"/>
        <v>1.0189671971419292</v>
      </c>
      <c r="BF1696" s="19">
        <f t="shared" si="135"/>
        <v>0.96658655407599869</v>
      </c>
      <c r="BG1696" s="19">
        <f t="shared" si="131"/>
        <v>0.94203312763884373</v>
      </c>
    </row>
    <row r="1697" spans="1:59">
      <c r="A1697" s="24">
        <v>1696</v>
      </c>
      <c r="B1697" s="31">
        <v>2014103</v>
      </c>
      <c r="C1697" s="32" t="s">
        <v>1695</v>
      </c>
      <c r="D1697" s="21">
        <v>3</v>
      </c>
      <c r="E1697" s="22">
        <v>8</v>
      </c>
      <c r="F1697" s="22">
        <v>9</v>
      </c>
      <c r="G1697" s="22">
        <v>10</v>
      </c>
      <c r="H1697" s="22">
        <v>18</v>
      </c>
      <c r="I1697" s="22">
        <v>33</v>
      </c>
      <c r="J1697" s="23">
        <v>4</v>
      </c>
      <c r="Q1697" s="33"/>
      <c r="R1697" s="33"/>
      <c r="S1697" s="33"/>
      <c r="T1697" s="33"/>
      <c r="U1697" s="33"/>
      <c r="V1697" s="33"/>
      <c r="X1697" s="34"/>
      <c r="Y1697" s="33"/>
      <c r="Z1697" s="33"/>
      <c r="AA1697" s="33"/>
      <c r="AB1697" s="33"/>
      <c r="AC1697" s="35"/>
      <c r="AD1697" s="33"/>
      <c r="AE1697" s="33"/>
      <c r="AF1697" s="33"/>
      <c r="AG1697" s="33"/>
      <c r="AH1697" s="33"/>
      <c r="AI1697" s="33"/>
      <c r="AJ1697" s="36"/>
      <c r="AK1697" s="10">
        <v>3</v>
      </c>
      <c r="AL1697" s="11">
        <v>9</v>
      </c>
      <c r="AM1697" s="11">
        <v>16</v>
      </c>
      <c r="AN1697" s="11">
        <v>15</v>
      </c>
      <c r="AO1697" s="11">
        <v>18</v>
      </c>
      <c r="AP1697" s="11">
        <v>9</v>
      </c>
      <c r="AQ1697" s="11">
        <v>18</v>
      </c>
      <c r="AR1697" s="11">
        <v>31</v>
      </c>
      <c r="AS1697" s="11">
        <v>37</v>
      </c>
      <c r="AT1697" s="11">
        <v>45</v>
      </c>
      <c r="AU1697" s="11">
        <v>42</v>
      </c>
      <c r="AV1697" s="11">
        <v>39</v>
      </c>
      <c r="AW1697" s="12">
        <v>36</v>
      </c>
      <c r="AX1697" s="13">
        <v>33</v>
      </c>
      <c r="AY1697" s="13">
        <v>47</v>
      </c>
      <c r="AZ1697" s="13">
        <v>45</v>
      </c>
      <c r="BA1697" s="13">
        <v>62</v>
      </c>
      <c r="BB1697" s="14">
        <v>61</v>
      </c>
      <c r="BC1697" s="19">
        <f t="shared" si="134"/>
        <v>47</v>
      </c>
      <c r="BD1697" s="55">
        <f t="shared" si="132"/>
        <v>1.113088665151023</v>
      </c>
      <c r="BE1697" s="19">
        <f t="shared" si="133"/>
        <v>1.0251055537512179</v>
      </c>
      <c r="BF1697" s="19">
        <f t="shared" si="135"/>
        <v>0.98459240012991223</v>
      </c>
      <c r="BG1697" s="19">
        <f t="shared" si="131"/>
        <v>0.94326079896070159</v>
      </c>
    </row>
    <row r="1698" spans="1:59">
      <c r="A1698" s="24">
        <v>1697</v>
      </c>
      <c r="B1698" s="31">
        <v>2014104</v>
      </c>
      <c r="C1698" s="32" t="s">
        <v>1696</v>
      </c>
      <c r="D1698" s="21">
        <v>2</v>
      </c>
      <c r="E1698" s="22">
        <v>6</v>
      </c>
      <c r="F1698" s="22">
        <v>12</v>
      </c>
      <c r="G1698" s="22">
        <v>19</v>
      </c>
      <c r="H1698" s="22">
        <v>27</v>
      </c>
      <c r="I1698" s="22">
        <v>28</v>
      </c>
      <c r="J1698" s="23">
        <v>13</v>
      </c>
      <c r="Q1698" s="33"/>
      <c r="R1698" s="33"/>
      <c r="S1698" s="33"/>
      <c r="T1698" s="33"/>
      <c r="U1698" s="33"/>
      <c r="V1698" s="33"/>
      <c r="X1698" s="34"/>
      <c r="Y1698" s="33"/>
      <c r="Z1698" s="33"/>
      <c r="AA1698" s="33"/>
      <c r="AB1698" s="33"/>
      <c r="AC1698" s="35"/>
      <c r="AD1698" s="33"/>
      <c r="AE1698" s="33"/>
      <c r="AF1698" s="33"/>
      <c r="AG1698" s="33"/>
      <c r="AH1698" s="33"/>
      <c r="AI1698" s="33"/>
      <c r="AJ1698" s="36"/>
      <c r="AK1698" s="10">
        <v>4</v>
      </c>
      <c r="AL1698" s="11">
        <v>10</v>
      </c>
      <c r="AM1698" s="11">
        <v>14</v>
      </c>
      <c r="AN1698" s="11">
        <v>10</v>
      </c>
      <c r="AO1698" s="11">
        <v>24</v>
      </c>
      <c r="AP1698" s="11">
        <v>22</v>
      </c>
      <c r="AQ1698" s="11">
        <v>13</v>
      </c>
      <c r="AR1698" s="11">
        <v>34</v>
      </c>
      <c r="AS1698" s="11">
        <v>28</v>
      </c>
      <c r="AT1698" s="11">
        <v>22</v>
      </c>
      <c r="AU1698" s="11">
        <v>29</v>
      </c>
      <c r="AV1698" s="11">
        <v>38</v>
      </c>
      <c r="AW1698" s="12">
        <v>49</v>
      </c>
      <c r="AX1698" s="13">
        <v>46</v>
      </c>
      <c r="AY1698" s="13">
        <v>43</v>
      </c>
      <c r="AZ1698" s="13">
        <v>40</v>
      </c>
      <c r="BA1698" s="13">
        <v>37</v>
      </c>
      <c r="BB1698" s="14">
        <v>54</v>
      </c>
      <c r="BC1698" s="19">
        <f t="shared" si="134"/>
        <v>43</v>
      </c>
      <c r="BD1698" s="55">
        <f t="shared" si="132"/>
        <v>1.0639818122767133</v>
      </c>
      <c r="BE1698" s="19">
        <f t="shared" si="133"/>
        <v>1.0455667424488471</v>
      </c>
      <c r="BF1698" s="19">
        <f t="shared" si="135"/>
        <v>0.9780448197466709</v>
      </c>
      <c r="BG1698" s="19">
        <f t="shared" si="131"/>
        <v>0.94203312763884373</v>
      </c>
    </row>
    <row r="1699" spans="1:59">
      <c r="A1699" s="24">
        <v>1698</v>
      </c>
      <c r="B1699" s="31">
        <v>2014105</v>
      </c>
      <c r="C1699" s="32" t="s">
        <v>1697</v>
      </c>
      <c r="D1699" s="21">
        <v>14</v>
      </c>
      <c r="E1699" s="22">
        <v>16</v>
      </c>
      <c r="F1699" s="22">
        <v>17</v>
      </c>
      <c r="G1699" s="22">
        <v>19</v>
      </c>
      <c r="H1699" s="22">
        <v>27</v>
      </c>
      <c r="I1699" s="22">
        <v>32</v>
      </c>
      <c r="J1699" s="23">
        <v>4</v>
      </c>
      <c r="Q1699" s="33"/>
      <c r="R1699" s="33"/>
      <c r="S1699" s="33"/>
      <c r="T1699" s="33"/>
      <c r="U1699" s="33"/>
      <c r="V1699" s="33"/>
      <c r="X1699" s="34"/>
      <c r="Y1699" s="33"/>
      <c r="Z1699" s="33"/>
      <c r="AA1699" s="33"/>
      <c r="AB1699" s="33"/>
      <c r="AC1699" s="35"/>
      <c r="AD1699" s="33"/>
      <c r="AE1699" s="33"/>
      <c r="AF1699" s="33"/>
      <c r="AG1699" s="33"/>
      <c r="AH1699" s="33"/>
      <c r="AI1699" s="33"/>
      <c r="AJ1699" s="36"/>
      <c r="AK1699" s="10">
        <v>8</v>
      </c>
      <c r="AL1699" s="11">
        <v>9</v>
      </c>
      <c r="AM1699" s="11">
        <v>15</v>
      </c>
      <c r="AN1699" s="11">
        <v>17</v>
      </c>
      <c r="AO1699" s="11">
        <v>20</v>
      </c>
      <c r="AP1699" s="11">
        <v>13</v>
      </c>
      <c r="AQ1699" s="11">
        <v>26</v>
      </c>
      <c r="AR1699" s="11">
        <v>35</v>
      </c>
      <c r="AS1699" s="11">
        <v>37</v>
      </c>
      <c r="AT1699" s="11">
        <v>29</v>
      </c>
      <c r="AU1699" s="11">
        <v>21</v>
      </c>
      <c r="AV1699" s="11">
        <v>27</v>
      </c>
      <c r="AW1699" s="12">
        <v>35</v>
      </c>
      <c r="AX1699" s="13">
        <v>29</v>
      </c>
      <c r="AY1699" s="13">
        <v>57</v>
      </c>
      <c r="AZ1699" s="13">
        <v>71</v>
      </c>
      <c r="BA1699" s="13">
        <v>68</v>
      </c>
      <c r="BB1699" s="14">
        <v>85</v>
      </c>
      <c r="BC1699" s="19">
        <f t="shared" si="134"/>
        <v>57</v>
      </c>
      <c r="BD1699" s="55">
        <f t="shared" si="132"/>
        <v>1.0680740500162391</v>
      </c>
      <c r="BE1699" s="19">
        <f t="shared" si="133"/>
        <v>1.0557973367976616</v>
      </c>
      <c r="BF1699" s="19">
        <f t="shared" si="135"/>
        <v>0.97886326729457618</v>
      </c>
      <c r="BG1699" s="19">
        <f t="shared" si="131"/>
        <v>0.9473530367002273</v>
      </c>
    </row>
    <row r="1700" spans="1:59">
      <c r="A1700" s="24">
        <v>1699</v>
      </c>
      <c r="B1700" s="31">
        <v>2014106</v>
      </c>
      <c r="C1700" s="32" t="s">
        <v>1698</v>
      </c>
      <c r="D1700" s="21">
        <v>9</v>
      </c>
      <c r="E1700" s="22">
        <v>14</v>
      </c>
      <c r="F1700" s="22">
        <v>17</v>
      </c>
      <c r="G1700" s="22">
        <v>18</v>
      </c>
      <c r="H1700" s="22">
        <v>21</v>
      </c>
      <c r="I1700" s="22">
        <v>25</v>
      </c>
      <c r="J1700" s="23">
        <v>15</v>
      </c>
      <c r="Q1700" s="33"/>
      <c r="R1700" s="33"/>
      <c r="S1700" s="33"/>
      <c r="T1700" s="33"/>
      <c r="U1700" s="33"/>
      <c r="V1700" s="33"/>
      <c r="X1700" s="34"/>
      <c r="Y1700" s="33"/>
      <c r="Z1700" s="33"/>
      <c r="AA1700" s="33"/>
      <c r="AB1700" s="33"/>
      <c r="AC1700" s="35"/>
      <c r="AD1700" s="33"/>
      <c r="AE1700" s="33"/>
      <c r="AF1700" s="33"/>
      <c r="AG1700" s="33"/>
      <c r="AH1700" s="33"/>
      <c r="AI1700" s="33"/>
      <c r="AJ1700" s="36"/>
      <c r="AK1700" s="10">
        <v>5</v>
      </c>
      <c r="AL1700" s="11">
        <v>8</v>
      </c>
      <c r="AM1700" s="11">
        <v>14</v>
      </c>
      <c r="AN1700" s="11">
        <v>14</v>
      </c>
      <c r="AO1700" s="11">
        <v>13</v>
      </c>
      <c r="AP1700" s="11">
        <v>16</v>
      </c>
      <c r="AQ1700" s="11">
        <v>23</v>
      </c>
      <c r="AR1700" s="11">
        <v>34</v>
      </c>
      <c r="AS1700" s="11">
        <v>38</v>
      </c>
      <c r="AT1700" s="11">
        <v>32</v>
      </c>
      <c r="AU1700" s="11">
        <v>39</v>
      </c>
      <c r="AV1700" s="11">
        <v>34</v>
      </c>
      <c r="AW1700" s="12">
        <v>44</v>
      </c>
      <c r="AX1700" s="13">
        <v>40</v>
      </c>
      <c r="AY1700" s="13">
        <v>36</v>
      </c>
      <c r="AZ1700" s="13">
        <v>50</v>
      </c>
      <c r="BA1700" s="13">
        <v>66</v>
      </c>
      <c r="BB1700" s="14">
        <v>64</v>
      </c>
      <c r="BC1700" s="19">
        <f t="shared" si="134"/>
        <v>36</v>
      </c>
      <c r="BD1700" s="55">
        <f t="shared" si="132"/>
        <v>1.0189671971419292</v>
      </c>
      <c r="BE1700" s="19">
        <f t="shared" si="133"/>
        <v>1.04761286131861</v>
      </c>
      <c r="BF1700" s="19">
        <f t="shared" si="135"/>
        <v>0.96249431633647287</v>
      </c>
      <c r="BG1700" s="19">
        <f t="shared" si="131"/>
        <v>0.94612536537836966</v>
      </c>
    </row>
    <row r="1701" spans="1:59">
      <c r="A1701" s="24">
        <v>1700</v>
      </c>
      <c r="B1701" s="31">
        <v>2014107</v>
      </c>
      <c r="C1701" s="32" t="s">
        <v>1699</v>
      </c>
      <c r="D1701" s="21">
        <v>11</v>
      </c>
      <c r="E1701" s="22">
        <v>14</v>
      </c>
      <c r="F1701" s="22">
        <v>17</v>
      </c>
      <c r="G1701" s="22">
        <v>22</v>
      </c>
      <c r="H1701" s="22">
        <v>25</v>
      </c>
      <c r="I1701" s="22">
        <v>27</v>
      </c>
      <c r="J1701" s="23">
        <v>16</v>
      </c>
      <c r="Q1701" s="33"/>
      <c r="R1701" s="33"/>
      <c r="S1701" s="33"/>
      <c r="T1701" s="33"/>
      <c r="U1701" s="33"/>
      <c r="V1701" s="33"/>
      <c r="X1701" s="34"/>
      <c r="Y1701" s="33"/>
      <c r="Z1701" s="33"/>
      <c r="AA1701" s="33"/>
      <c r="AB1701" s="33"/>
      <c r="AC1701" s="35"/>
      <c r="AD1701" s="33"/>
      <c r="AE1701" s="33"/>
      <c r="AF1701" s="33"/>
      <c r="AG1701" s="33"/>
      <c r="AH1701" s="33"/>
      <c r="AI1701" s="33"/>
      <c r="AJ1701" s="36"/>
      <c r="AK1701" s="10">
        <v>8</v>
      </c>
      <c r="AL1701" s="11">
        <v>12</v>
      </c>
      <c r="AM1701" s="11">
        <v>11</v>
      </c>
      <c r="AN1701" s="11">
        <v>20</v>
      </c>
      <c r="AO1701" s="11">
        <v>18</v>
      </c>
      <c r="AP1701" s="11">
        <v>20</v>
      </c>
      <c r="AQ1701" s="11">
        <v>26</v>
      </c>
      <c r="AR1701" s="11">
        <v>26</v>
      </c>
      <c r="AS1701" s="11">
        <v>17</v>
      </c>
      <c r="AT1701" s="11">
        <v>32</v>
      </c>
      <c r="AU1701" s="11">
        <v>38</v>
      </c>
      <c r="AV1701" s="11">
        <v>46</v>
      </c>
      <c r="AW1701" s="12">
        <v>56</v>
      </c>
      <c r="AX1701" s="13">
        <v>52</v>
      </c>
      <c r="AY1701" s="13">
        <v>48</v>
      </c>
      <c r="AZ1701" s="13">
        <v>62</v>
      </c>
      <c r="BA1701" s="13">
        <v>59</v>
      </c>
      <c r="BB1701" s="14">
        <v>56</v>
      </c>
      <c r="BC1701" s="19">
        <f t="shared" si="134"/>
        <v>48</v>
      </c>
      <c r="BD1701" s="55">
        <f t="shared" si="132"/>
        <v>0.9453069178304645</v>
      </c>
      <c r="BE1701" s="19">
        <f t="shared" si="133"/>
        <v>1.023059434881455</v>
      </c>
      <c r="BF1701" s="19">
        <f t="shared" si="135"/>
        <v>0.97067879181552441</v>
      </c>
      <c r="BG1701" s="19">
        <f t="shared" si="131"/>
        <v>0.94980837934394291</v>
      </c>
    </row>
    <row r="1702" spans="1:59">
      <c r="A1702" s="24">
        <v>1701</v>
      </c>
      <c r="B1702" s="31">
        <v>2014108</v>
      </c>
      <c r="C1702" s="32" t="s">
        <v>1700</v>
      </c>
      <c r="D1702" s="21">
        <v>3</v>
      </c>
      <c r="E1702" s="22">
        <v>8</v>
      </c>
      <c r="F1702" s="22">
        <v>9</v>
      </c>
      <c r="G1702" s="22">
        <v>20</v>
      </c>
      <c r="H1702" s="22">
        <v>23</v>
      </c>
      <c r="I1702" s="22">
        <v>28</v>
      </c>
      <c r="J1702" s="23">
        <v>2</v>
      </c>
      <c r="Q1702" s="33"/>
      <c r="R1702" s="33"/>
      <c r="S1702" s="33"/>
      <c r="T1702" s="33"/>
      <c r="U1702" s="33"/>
      <c r="V1702" s="33"/>
      <c r="X1702" s="34"/>
      <c r="Y1702" s="33"/>
      <c r="Z1702" s="33"/>
      <c r="AA1702" s="33"/>
      <c r="AB1702" s="33"/>
      <c r="AC1702" s="35"/>
      <c r="AD1702" s="33"/>
      <c r="AE1702" s="33"/>
      <c r="AF1702" s="33"/>
      <c r="AG1702" s="33"/>
      <c r="AH1702" s="33"/>
      <c r="AI1702" s="33"/>
      <c r="AJ1702" s="36"/>
      <c r="AK1702" s="10">
        <v>7</v>
      </c>
      <c r="AL1702" s="11">
        <v>7</v>
      </c>
      <c r="AM1702" s="11">
        <v>16</v>
      </c>
      <c r="AN1702" s="11">
        <v>19</v>
      </c>
      <c r="AO1702" s="11">
        <v>14</v>
      </c>
      <c r="AP1702" s="11">
        <v>19</v>
      </c>
      <c r="AQ1702" s="11">
        <v>19</v>
      </c>
      <c r="AR1702" s="11">
        <v>31</v>
      </c>
      <c r="AS1702" s="11">
        <v>36</v>
      </c>
      <c r="AT1702" s="11">
        <v>43</v>
      </c>
      <c r="AU1702" s="11">
        <v>39</v>
      </c>
      <c r="AV1702" s="11">
        <v>35</v>
      </c>
      <c r="AW1702" s="12">
        <v>46</v>
      </c>
      <c r="AX1702" s="13">
        <v>43</v>
      </c>
      <c r="AY1702" s="13">
        <v>40</v>
      </c>
      <c r="AZ1702" s="13">
        <v>37</v>
      </c>
      <c r="BA1702" s="13">
        <v>34</v>
      </c>
      <c r="BB1702" s="14">
        <v>31</v>
      </c>
      <c r="BC1702" s="19">
        <f t="shared" si="134"/>
        <v>40</v>
      </c>
      <c r="BD1702" s="55">
        <f t="shared" si="132"/>
        <v>0.91666125365378359</v>
      </c>
      <c r="BE1702" s="19">
        <f t="shared" si="133"/>
        <v>1.0148749594024034</v>
      </c>
      <c r="BF1702" s="19">
        <f t="shared" si="135"/>
        <v>0.97149723936342958</v>
      </c>
      <c r="BG1702" s="19">
        <f t="shared" si="131"/>
        <v>0.94489769405651181</v>
      </c>
    </row>
    <row r="1703" spans="1:59">
      <c r="A1703" s="24">
        <v>1702</v>
      </c>
      <c r="B1703" s="31">
        <v>2014109</v>
      </c>
      <c r="C1703" s="32" t="s">
        <v>1701</v>
      </c>
      <c r="D1703" s="21">
        <v>2</v>
      </c>
      <c r="E1703" s="22">
        <v>5</v>
      </c>
      <c r="F1703" s="22">
        <v>11</v>
      </c>
      <c r="G1703" s="22">
        <v>15</v>
      </c>
      <c r="H1703" s="22">
        <v>19</v>
      </c>
      <c r="I1703" s="22">
        <v>28</v>
      </c>
      <c r="J1703" s="23">
        <v>2</v>
      </c>
      <c r="Q1703" s="33"/>
      <c r="R1703" s="33"/>
      <c r="S1703" s="33"/>
      <c r="T1703" s="33"/>
      <c r="U1703" s="33"/>
      <c r="V1703" s="33"/>
      <c r="X1703" s="34"/>
      <c r="Y1703" s="33"/>
      <c r="Z1703" s="33"/>
      <c r="AA1703" s="33"/>
      <c r="AB1703" s="33"/>
      <c r="AC1703" s="35"/>
      <c r="AD1703" s="33"/>
      <c r="AE1703" s="33"/>
      <c r="AF1703" s="33"/>
      <c r="AG1703" s="33"/>
      <c r="AH1703" s="33"/>
      <c r="AI1703" s="33"/>
      <c r="AJ1703" s="36"/>
      <c r="AK1703" s="10">
        <v>8</v>
      </c>
      <c r="AL1703" s="11">
        <v>12</v>
      </c>
      <c r="AM1703" s="11">
        <v>10</v>
      </c>
      <c r="AN1703" s="11">
        <v>20</v>
      </c>
      <c r="AO1703" s="11">
        <v>17</v>
      </c>
      <c r="AP1703" s="11">
        <v>24</v>
      </c>
      <c r="AQ1703" s="11">
        <v>17</v>
      </c>
      <c r="AR1703" s="11">
        <v>30</v>
      </c>
      <c r="AS1703" s="11">
        <v>25</v>
      </c>
      <c r="AT1703" s="11">
        <v>32</v>
      </c>
      <c r="AU1703" s="11">
        <v>28</v>
      </c>
      <c r="AV1703" s="11">
        <v>24</v>
      </c>
      <c r="AW1703" s="12">
        <v>35</v>
      </c>
      <c r="AX1703" s="13">
        <v>48</v>
      </c>
      <c r="AY1703" s="13">
        <v>46</v>
      </c>
      <c r="AZ1703" s="13">
        <v>44</v>
      </c>
      <c r="BA1703" s="13">
        <v>42</v>
      </c>
      <c r="BB1703" s="14">
        <v>60</v>
      </c>
      <c r="BC1703" s="19">
        <f t="shared" si="134"/>
        <v>46</v>
      </c>
      <c r="BD1703" s="55">
        <f t="shared" si="132"/>
        <v>0.92893796687236108</v>
      </c>
      <c r="BE1703" s="19">
        <f t="shared" si="133"/>
        <v>0.99645988957453724</v>
      </c>
      <c r="BF1703" s="19">
        <f t="shared" si="135"/>
        <v>0.97067879181552441</v>
      </c>
      <c r="BG1703" s="19">
        <f t="shared" si="131"/>
        <v>0.94244235141279642</v>
      </c>
    </row>
    <row r="1704" spans="1:59">
      <c r="A1704" s="24">
        <v>1703</v>
      </c>
      <c r="B1704" s="31">
        <v>2014110</v>
      </c>
      <c r="C1704" s="32" t="s">
        <v>1702</v>
      </c>
      <c r="D1704" s="21">
        <v>1</v>
      </c>
      <c r="E1704" s="22">
        <v>8</v>
      </c>
      <c r="F1704" s="22">
        <v>11</v>
      </c>
      <c r="G1704" s="22">
        <v>13</v>
      </c>
      <c r="H1704" s="22">
        <v>19</v>
      </c>
      <c r="I1704" s="22">
        <v>30</v>
      </c>
      <c r="J1704" s="23">
        <v>6</v>
      </c>
      <c r="Q1704" s="33"/>
      <c r="R1704" s="33"/>
      <c r="S1704" s="33"/>
      <c r="T1704" s="33"/>
      <c r="U1704" s="33"/>
      <c r="V1704" s="33"/>
      <c r="X1704" s="34"/>
      <c r="Y1704" s="33"/>
      <c r="Z1704" s="33"/>
      <c r="AA1704" s="33"/>
      <c r="AB1704" s="33"/>
      <c r="AC1704" s="35"/>
      <c r="AD1704" s="33"/>
      <c r="AE1704" s="33"/>
      <c r="AF1704" s="33"/>
      <c r="AG1704" s="33"/>
      <c r="AH1704" s="33"/>
      <c r="AI1704" s="33"/>
      <c r="AJ1704" s="36"/>
      <c r="AK1704" s="10">
        <v>7</v>
      </c>
      <c r="AL1704" s="11">
        <v>10</v>
      </c>
      <c r="AM1704" s="11">
        <v>12</v>
      </c>
      <c r="AN1704" s="11">
        <v>10</v>
      </c>
      <c r="AO1704" s="11">
        <v>19</v>
      </c>
      <c r="AP1704" s="11">
        <v>18</v>
      </c>
      <c r="AQ1704" s="11">
        <v>19</v>
      </c>
      <c r="AR1704" s="11">
        <v>22</v>
      </c>
      <c r="AS1704" s="11">
        <v>27</v>
      </c>
      <c r="AT1704" s="11">
        <v>34</v>
      </c>
      <c r="AU1704" s="11">
        <v>30</v>
      </c>
      <c r="AV1704" s="11">
        <v>40</v>
      </c>
      <c r="AW1704" s="12">
        <v>37</v>
      </c>
      <c r="AX1704" s="13">
        <v>50</v>
      </c>
      <c r="AY1704" s="13">
        <v>48</v>
      </c>
      <c r="AZ1704" s="13">
        <v>46</v>
      </c>
      <c r="BA1704" s="13">
        <v>44</v>
      </c>
      <c r="BB1704" s="14">
        <v>62</v>
      </c>
      <c r="BC1704" s="19">
        <f t="shared" si="134"/>
        <v>48</v>
      </c>
      <c r="BD1704" s="55">
        <f t="shared" si="132"/>
        <v>0.89210782721662885</v>
      </c>
      <c r="BE1704" s="19">
        <f t="shared" si="133"/>
        <v>0.98009093861643382</v>
      </c>
      <c r="BF1704" s="19">
        <f t="shared" si="135"/>
        <v>0.98213705748619684</v>
      </c>
      <c r="BG1704" s="19">
        <f t="shared" si="131"/>
        <v>0.94285157518674889</v>
      </c>
    </row>
    <row r="1705" spans="1:59">
      <c r="A1705" s="24">
        <v>1704</v>
      </c>
      <c r="B1705" s="31">
        <v>2014111</v>
      </c>
      <c r="C1705" s="32" t="s">
        <v>1703</v>
      </c>
      <c r="D1705" s="21">
        <v>2</v>
      </c>
      <c r="E1705" s="22">
        <v>8</v>
      </c>
      <c r="F1705" s="22">
        <v>17</v>
      </c>
      <c r="G1705" s="22">
        <v>20</v>
      </c>
      <c r="H1705" s="22">
        <v>22</v>
      </c>
      <c r="I1705" s="22">
        <v>28</v>
      </c>
      <c r="J1705" s="23">
        <v>2</v>
      </c>
      <c r="Q1705" s="33"/>
      <c r="R1705" s="33"/>
      <c r="S1705" s="33"/>
      <c r="T1705" s="33"/>
      <c r="U1705" s="33"/>
      <c r="V1705" s="33"/>
      <c r="X1705" s="34"/>
      <c r="Y1705" s="33"/>
      <c r="Z1705" s="33"/>
      <c r="AA1705" s="33"/>
      <c r="AB1705" s="33"/>
      <c r="AC1705" s="35"/>
      <c r="AD1705" s="33"/>
      <c r="AE1705" s="33"/>
      <c r="AF1705" s="33"/>
      <c r="AG1705" s="33"/>
      <c r="AH1705" s="33"/>
      <c r="AI1705" s="33"/>
      <c r="AJ1705" s="36"/>
      <c r="AK1705" s="10">
        <v>10</v>
      </c>
      <c r="AL1705" s="11">
        <v>5</v>
      </c>
      <c r="AM1705" s="11">
        <v>12</v>
      </c>
      <c r="AN1705" s="11">
        <v>19</v>
      </c>
      <c r="AO1705" s="11">
        <v>13</v>
      </c>
      <c r="AP1705" s="11">
        <v>17</v>
      </c>
      <c r="AQ1705" s="11">
        <v>25</v>
      </c>
      <c r="AR1705" s="11">
        <v>27</v>
      </c>
      <c r="AS1705" s="11">
        <v>31</v>
      </c>
      <c r="AT1705" s="11">
        <v>37</v>
      </c>
      <c r="AU1705" s="11">
        <v>32</v>
      </c>
      <c r="AV1705" s="11">
        <v>27</v>
      </c>
      <c r="AW1705" s="12">
        <v>37</v>
      </c>
      <c r="AX1705" s="13">
        <v>33</v>
      </c>
      <c r="AY1705" s="13">
        <v>29</v>
      </c>
      <c r="AZ1705" s="13">
        <v>43</v>
      </c>
      <c r="BA1705" s="13">
        <v>40</v>
      </c>
      <c r="BB1705" s="14">
        <v>37</v>
      </c>
      <c r="BC1705" s="19">
        <f t="shared" si="134"/>
        <v>29</v>
      </c>
      <c r="BD1705" s="55">
        <f t="shared" si="132"/>
        <v>0.86346216303994805</v>
      </c>
      <c r="BE1705" s="19">
        <f t="shared" si="133"/>
        <v>0.94121468009093856</v>
      </c>
      <c r="BF1705" s="19">
        <f t="shared" si="135"/>
        <v>0.96085742124066253</v>
      </c>
      <c r="BG1705" s="19">
        <f t="shared" si="131"/>
        <v>0.93384865215979218</v>
      </c>
    </row>
    <row r="1706" spans="1:59">
      <c r="A1706" s="24">
        <v>1705</v>
      </c>
      <c r="B1706" s="31">
        <v>2014112</v>
      </c>
      <c r="C1706" s="32" t="s">
        <v>1704</v>
      </c>
      <c r="D1706" s="21">
        <v>1</v>
      </c>
      <c r="E1706" s="22">
        <v>15</v>
      </c>
      <c r="F1706" s="22">
        <v>16</v>
      </c>
      <c r="G1706" s="22">
        <v>21</v>
      </c>
      <c r="H1706" s="22">
        <v>24</v>
      </c>
      <c r="I1706" s="22">
        <v>30</v>
      </c>
      <c r="J1706" s="23">
        <v>3</v>
      </c>
      <c r="Q1706" s="33"/>
      <c r="R1706" s="33"/>
      <c r="S1706" s="33"/>
      <c r="T1706" s="33"/>
      <c r="U1706" s="33"/>
      <c r="V1706" s="33"/>
      <c r="X1706" s="34"/>
      <c r="Y1706" s="33"/>
      <c r="Z1706" s="33"/>
      <c r="AA1706" s="33"/>
      <c r="AB1706" s="33"/>
      <c r="AC1706" s="35"/>
      <c r="AD1706" s="33"/>
      <c r="AE1706" s="33"/>
      <c r="AF1706" s="33"/>
      <c r="AG1706" s="33"/>
      <c r="AH1706" s="33"/>
      <c r="AI1706" s="33"/>
      <c r="AJ1706" s="36"/>
      <c r="AK1706" s="10">
        <v>2</v>
      </c>
      <c r="AL1706" s="11">
        <v>7</v>
      </c>
      <c r="AM1706" s="11">
        <v>7</v>
      </c>
      <c r="AN1706" s="11">
        <v>11</v>
      </c>
      <c r="AO1706" s="11">
        <v>9</v>
      </c>
      <c r="AP1706" s="11">
        <v>19</v>
      </c>
      <c r="AQ1706" s="11">
        <v>26</v>
      </c>
      <c r="AR1706" s="11">
        <v>17</v>
      </c>
      <c r="AS1706" s="11">
        <v>30</v>
      </c>
      <c r="AT1706" s="11">
        <v>23</v>
      </c>
      <c r="AU1706" s="11">
        <v>29</v>
      </c>
      <c r="AV1706" s="11">
        <v>23</v>
      </c>
      <c r="AW1706" s="12">
        <v>17</v>
      </c>
      <c r="AX1706" s="13">
        <v>43</v>
      </c>
      <c r="AY1706" s="13">
        <v>56</v>
      </c>
      <c r="AZ1706" s="13">
        <v>53</v>
      </c>
      <c r="BA1706" s="13">
        <v>50</v>
      </c>
      <c r="BB1706" s="14">
        <v>47</v>
      </c>
      <c r="BC1706" s="19">
        <f t="shared" si="134"/>
        <v>56</v>
      </c>
      <c r="BD1706" s="55">
        <f t="shared" si="132"/>
        <v>0.89620006495615456</v>
      </c>
      <c r="BE1706" s="19">
        <f t="shared" si="133"/>
        <v>0.92075349139330953</v>
      </c>
      <c r="BF1706" s="19">
        <f t="shared" si="135"/>
        <v>0.96658655407599869</v>
      </c>
      <c r="BG1706" s="19">
        <f t="shared" si="131"/>
        <v>0.93466709970769724</v>
      </c>
    </row>
    <row r="1707" spans="1:59">
      <c r="A1707" s="24">
        <v>1706</v>
      </c>
      <c r="B1707" s="31">
        <v>2014113</v>
      </c>
      <c r="C1707" s="32" t="s">
        <v>1705</v>
      </c>
      <c r="D1707" s="21">
        <v>12</v>
      </c>
      <c r="E1707" s="22">
        <v>14</v>
      </c>
      <c r="F1707" s="22">
        <v>28</v>
      </c>
      <c r="G1707" s="22">
        <v>31</v>
      </c>
      <c r="H1707" s="22">
        <v>32</v>
      </c>
      <c r="I1707" s="22">
        <v>33</v>
      </c>
      <c r="J1707" s="23">
        <v>7</v>
      </c>
      <c r="Q1707" s="33"/>
      <c r="R1707" s="33"/>
      <c r="S1707" s="33"/>
      <c r="T1707" s="33"/>
      <c r="U1707" s="33"/>
      <c r="V1707" s="33"/>
      <c r="X1707" s="34"/>
      <c r="Y1707" s="33"/>
      <c r="Z1707" s="33"/>
      <c r="AA1707" s="33"/>
      <c r="AB1707" s="33"/>
      <c r="AC1707" s="35"/>
      <c r="AD1707" s="33"/>
      <c r="AE1707" s="33"/>
      <c r="AF1707" s="33"/>
      <c r="AG1707" s="33"/>
      <c r="AH1707" s="33"/>
      <c r="AI1707" s="33"/>
      <c r="AJ1707" s="36"/>
      <c r="AK1707" s="10">
        <v>6</v>
      </c>
      <c r="AL1707" s="11">
        <v>6</v>
      </c>
      <c r="AM1707" s="11">
        <v>15</v>
      </c>
      <c r="AN1707" s="11">
        <v>12</v>
      </c>
      <c r="AO1707" s="11">
        <v>17</v>
      </c>
      <c r="AP1707" s="11">
        <v>22</v>
      </c>
      <c r="AQ1707" s="11">
        <v>24</v>
      </c>
      <c r="AR1707" s="11">
        <v>20</v>
      </c>
      <c r="AS1707" s="11">
        <v>29</v>
      </c>
      <c r="AT1707" s="11">
        <v>30</v>
      </c>
      <c r="AU1707" s="11">
        <v>33</v>
      </c>
      <c r="AV1707" s="11">
        <v>24</v>
      </c>
      <c r="AW1707" s="12">
        <v>45</v>
      </c>
      <c r="AX1707" s="13">
        <v>54</v>
      </c>
      <c r="AY1707" s="13">
        <v>82</v>
      </c>
      <c r="AZ1707" s="13">
        <v>78</v>
      </c>
      <c r="BA1707" s="13">
        <v>74</v>
      </c>
      <c r="BB1707" s="14">
        <v>70</v>
      </c>
      <c r="BC1707" s="19">
        <f t="shared" si="134"/>
        <v>82</v>
      </c>
      <c r="BD1707" s="55">
        <f t="shared" si="132"/>
        <v>1.0680740500162391</v>
      </c>
      <c r="BE1707" s="19">
        <f t="shared" si="133"/>
        <v>0.99236765183501141</v>
      </c>
      <c r="BF1707" s="19">
        <f t="shared" si="135"/>
        <v>0.98295550503410201</v>
      </c>
      <c r="BG1707" s="19">
        <f t="shared" si="131"/>
        <v>0.95430984085742121</v>
      </c>
    </row>
    <row r="1708" spans="1:59">
      <c r="A1708" s="24">
        <v>1707</v>
      </c>
      <c r="B1708" s="31">
        <v>2014114</v>
      </c>
      <c r="C1708" s="32" t="s">
        <v>1706</v>
      </c>
      <c r="D1708" s="21">
        <v>2</v>
      </c>
      <c r="E1708" s="22">
        <v>7</v>
      </c>
      <c r="F1708" s="22">
        <v>23</v>
      </c>
      <c r="G1708" s="22">
        <v>30</v>
      </c>
      <c r="H1708" s="22">
        <v>32</v>
      </c>
      <c r="I1708" s="22">
        <v>33</v>
      </c>
      <c r="J1708" s="23">
        <v>10</v>
      </c>
      <c r="Q1708" s="33"/>
      <c r="R1708" s="33"/>
      <c r="S1708" s="33"/>
      <c r="T1708" s="33"/>
      <c r="U1708" s="33"/>
      <c r="V1708" s="33"/>
      <c r="X1708" s="34"/>
      <c r="Y1708" s="33"/>
      <c r="Z1708" s="33"/>
      <c r="AA1708" s="33"/>
      <c r="AB1708" s="33"/>
      <c r="AC1708" s="35"/>
      <c r="AD1708" s="33"/>
      <c r="AE1708" s="33"/>
      <c r="AF1708" s="33"/>
      <c r="AG1708" s="33"/>
      <c r="AH1708" s="33"/>
      <c r="AI1708" s="33"/>
      <c r="AJ1708" s="36"/>
      <c r="AK1708" s="10">
        <v>7</v>
      </c>
      <c r="AL1708" s="11">
        <v>11</v>
      </c>
      <c r="AM1708" s="11">
        <v>12</v>
      </c>
      <c r="AN1708" s="11">
        <v>13</v>
      </c>
      <c r="AO1708" s="11">
        <v>15</v>
      </c>
      <c r="AP1708" s="11">
        <v>23</v>
      </c>
      <c r="AQ1708" s="11">
        <v>28</v>
      </c>
      <c r="AR1708" s="11">
        <v>17</v>
      </c>
      <c r="AS1708" s="11">
        <v>28</v>
      </c>
      <c r="AT1708" s="11">
        <v>43</v>
      </c>
      <c r="AU1708" s="11">
        <v>36</v>
      </c>
      <c r="AV1708" s="11">
        <v>29</v>
      </c>
      <c r="AW1708" s="12">
        <v>22</v>
      </c>
      <c r="AX1708" s="13">
        <v>31</v>
      </c>
      <c r="AY1708" s="13">
        <v>59</v>
      </c>
      <c r="AZ1708" s="13">
        <v>55</v>
      </c>
      <c r="BA1708" s="13">
        <v>51</v>
      </c>
      <c r="BB1708" s="14">
        <v>47</v>
      </c>
      <c r="BC1708" s="19">
        <f t="shared" si="134"/>
        <v>59</v>
      </c>
      <c r="BD1708" s="55">
        <f t="shared" si="132"/>
        <v>1.1212731406300747</v>
      </c>
      <c r="BE1708" s="19">
        <f t="shared" si="133"/>
        <v>1.0251055537512179</v>
      </c>
      <c r="BF1708" s="19">
        <f t="shared" si="135"/>
        <v>0.99277687560896399</v>
      </c>
      <c r="BG1708" s="19">
        <f t="shared" si="131"/>
        <v>0.95021760311789538</v>
      </c>
    </row>
    <row r="1709" spans="1:59">
      <c r="A1709" s="24">
        <v>1708</v>
      </c>
      <c r="B1709" s="31">
        <v>2014115</v>
      </c>
      <c r="C1709" s="32" t="s">
        <v>1707</v>
      </c>
      <c r="D1709" s="21">
        <v>1</v>
      </c>
      <c r="E1709" s="22">
        <v>9</v>
      </c>
      <c r="F1709" s="22">
        <v>10</v>
      </c>
      <c r="G1709" s="22">
        <v>11</v>
      </c>
      <c r="H1709" s="22">
        <v>13</v>
      </c>
      <c r="I1709" s="22">
        <v>32</v>
      </c>
      <c r="J1709" s="23">
        <v>3</v>
      </c>
      <c r="Q1709" s="33"/>
      <c r="R1709" s="33"/>
      <c r="S1709" s="33"/>
      <c r="T1709" s="33"/>
      <c r="U1709" s="33"/>
      <c r="V1709" s="33"/>
      <c r="X1709" s="34"/>
      <c r="Y1709" s="33"/>
      <c r="Z1709" s="33"/>
      <c r="AA1709" s="33"/>
      <c r="AB1709" s="33"/>
      <c r="AC1709" s="35"/>
      <c r="AD1709" s="33"/>
      <c r="AE1709" s="33"/>
      <c r="AF1709" s="33"/>
      <c r="AG1709" s="33"/>
      <c r="AH1709" s="33"/>
      <c r="AI1709" s="33"/>
      <c r="AJ1709" s="36"/>
      <c r="AK1709" s="10">
        <v>7</v>
      </c>
      <c r="AL1709" s="11">
        <v>8</v>
      </c>
      <c r="AM1709" s="11">
        <v>11</v>
      </c>
      <c r="AN1709" s="11">
        <v>16</v>
      </c>
      <c r="AO1709" s="11">
        <v>20</v>
      </c>
      <c r="AP1709" s="11">
        <v>12</v>
      </c>
      <c r="AQ1709" s="11">
        <v>13</v>
      </c>
      <c r="AR1709" s="11">
        <v>16</v>
      </c>
      <c r="AS1709" s="11">
        <v>32</v>
      </c>
      <c r="AT1709" s="11">
        <v>40</v>
      </c>
      <c r="AU1709" s="11">
        <v>37</v>
      </c>
      <c r="AV1709" s="11">
        <v>48</v>
      </c>
      <c r="AW1709" s="12">
        <v>46</v>
      </c>
      <c r="AX1709" s="13">
        <v>44</v>
      </c>
      <c r="AY1709" s="13">
        <v>59</v>
      </c>
      <c r="AZ1709" s="13">
        <v>58</v>
      </c>
      <c r="BA1709" s="13">
        <v>57</v>
      </c>
      <c r="BB1709" s="14">
        <v>56</v>
      </c>
      <c r="BC1709" s="19">
        <f t="shared" si="134"/>
        <v>59</v>
      </c>
      <c r="BD1709" s="55">
        <f t="shared" si="132"/>
        <v>1.1662877557648588</v>
      </c>
      <c r="BE1709" s="19">
        <f t="shared" si="133"/>
        <v>1.0291977914907438</v>
      </c>
      <c r="BF1709" s="19">
        <f t="shared" si="135"/>
        <v>1.0009613510880155</v>
      </c>
      <c r="BG1709" s="19">
        <f t="shared" si="131"/>
        <v>0.96003897369275737</v>
      </c>
    </row>
    <row r="1710" spans="1:59">
      <c r="A1710" s="24">
        <v>1709</v>
      </c>
      <c r="B1710" s="31">
        <v>2014116</v>
      </c>
      <c r="C1710" s="32" t="s">
        <v>1708</v>
      </c>
      <c r="D1710" s="21">
        <v>9</v>
      </c>
      <c r="E1710" s="22">
        <v>10</v>
      </c>
      <c r="F1710" s="22">
        <v>14</v>
      </c>
      <c r="G1710" s="22">
        <v>15</v>
      </c>
      <c r="H1710" s="22">
        <v>19</v>
      </c>
      <c r="I1710" s="22">
        <v>29</v>
      </c>
      <c r="J1710" s="23">
        <v>16</v>
      </c>
      <c r="Q1710" s="33"/>
      <c r="R1710" s="33"/>
      <c r="S1710" s="33"/>
      <c r="T1710" s="33"/>
      <c r="U1710" s="33"/>
      <c r="V1710" s="33"/>
      <c r="X1710" s="34"/>
      <c r="Y1710" s="33"/>
      <c r="Z1710" s="33"/>
      <c r="AA1710" s="33"/>
      <c r="AB1710" s="33"/>
      <c r="AC1710" s="35"/>
      <c r="AD1710" s="33"/>
      <c r="AE1710" s="33"/>
      <c r="AF1710" s="33"/>
      <c r="AG1710" s="33"/>
      <c r="AH1710" s="33"/>
      <c r="AI1710" s="33"/>
      <c r="AJ1710" s="36"/>
      <c r="AK1710" s="10">
        <v>6</v>
      </c>
      <c r="AL1710" s="11">
        <v>12</v>
      </c>
      <c r="AM1710" s="11">
        <v>16</v>
      </c>
      <c r="AN1710" s="11">
        <v>18</v>
      </c>
      <c r="AO1710" s="11">
        <v>12</v>
      </c>
      <c r="AP1710" s="11">
        <v>24</v>
      </c>
      <c r="AQ1710" s="11">
        <v>15</v>
      </c>
      <c r="AR1710" s="11">
        <v>36</v>
      </c>
      <c r="AS1710" s="11">
        <v>41</v>
      </c>
      <c r="AT1710" s="11">
        <v>36</v>
      </c>
      <c r="AU1710" s="11">
        <v>31</v>
      </c>
      <c r="AV1710" s="11">
        <v>26</v>
      </c>
      <c r="AW1710" s="12">
        <v>51</v>
      </c>
      <c r="AX1710" s="13">
        <v>64</v>
      </c>
      <c r="AY1710" s="13">
        <v>62</v>
      </c>
      <c r="AZ1710" s="13">
        <v>60</v>
      </c>
      <c r="BA1710" s="13">
        <v>58</v>
      </c>
      <c r="BB1710" s="14">
        <v>76</v>
      </c>
      <c r="BC1710" s="19">
        <f t="shared" si="134"/>
        <v>62</v>
      </c>
      <c r="BD1710" s="55">
        <f t="shared" si="132"/>
        <v>1.3013316011692109</v>
      </c>
      <c r="BE1710" s="19">
        <f t="shared" si="133"/>
        <v>1.0823968821045793</v>
      </c>
      <c r="BF1710" s="19">
        <f t="shared" si="135"/>
        <v>1.0173303020461189</v>
      </c>
      <c r="BG1710" s="19">
        <f t="shared" si="131"/>
        <v>0.97436180578109766</v>
      </c>
    </row>
    <row r="1711" spans="1:59">
      <c r="A1711" s="24">
        <v>1710</v>
      </c>
      <c r="B1711" s="31">
        <v>2014117</v>
      </c>
      <c r="C1711" s="32" t="s">
        <v>1709</v>
      </c>
      <c r="D1711" s="21">
        <v>5</v>
      </c>
      <c r="E1711" s="22">
        <v>10</v>
      </c>
      <c r="F1711" s="22">
        <v>17</v>
      </c>
      <c r="G1711" s="22">
        <v>25</v>
      </c>
      <c r="H1711" s="22">
        <v>28</v>
      </c>
      <c r="I1711" s="22">
        <v>29</v>
      </c>
      <c r="J1711" s="23">
        <v>4</v>
      </c>
      <c r="Q1711" s="33"/>
      <c r="R1711" s="33"/>
      <c r="S1711" s="33"/>
      <c r="T1711" s="33"/>
      <c r="U1711" s="33"/>
      <c r="V1711" s="33"/>
      <c r="X1711" s="34"/>
      <c r="Y1711" s="33"/>
      <c r="Z1711" s="33"/>
      <c r="AA1711" s="33"/>
      <c r="AB1711" s="33"/>
      <c r="AC1711" s="35"/>
      <c r="AD1711" s="33"/>
      <c r="AE1711" s="33"/>
      <c r="AF1711" s="33"/>
      <c r="AG1711" s="33"/>
      <c r="AH1711" s="33"/>
      <c r="AI1711" s="33"/>
      <c r="AJ1711" s="36"/>
      <c r="AK1711" s="10">
        <v>9</v>
      </c>
      <c r="AL1711" s="11">
        <v>6</v>
      </c>
      <c r="AM1711" s="11">
        <v>9</v>
      </c>
      <c r="AN1711" s="11">
        <v>24</v>
      </c>
      <c r="AO1711" s="11">
        <v>16</v>
      </c>
      <c r="AP1711" s="11">
        <v>18</v>
      </c>
      <c r="AQ1711" s="11">
        <v>24</v>
      </c>
      <c r="AR1711" s="11">
        <v>34</v>
      </c>
      <c r="AS1711" s="11">
        <v>37</v>
      </c>
      <c r="AT1711" s="11">
        <v>30</v>
      </c>
      <c r="AU1711" s="11">
        <v>36</v>
      </c>
      <c r="AV1711" s="11">
        <v>30</v>
      </c>
      <c r="AW1711" s="12">
        <v>54</v>
      </c>
      <c r="AX1711" s="13">
        <v>50</v>
      </c>
      <c r="AY1711" s="13">
        <v>46</v>
      </c>
      <c r="AZ1711" s="13">
        <v>60</v>
      </c>
      <c r="BA1711" s="13">
        <v>57</v>
      </c>
      <c r="BB1711" s="14">
        <v>54</v>
      </c>
      <c r="BC1711" s="19">
        <f t="shared" si="134"/>
        <v>46</v>
      </c>
      <c r="BD1711" s="55">
        <f t="shared" si="132"/>
        <v>1.2604092237739526</v>
      </c>
      <c r="BE1711" s="19">
        <f t="shared" si="133"/>
        <v>1.0783046443650537</v>
      </c>
      <c r="BF1711" s="19">
        <f t="shared" si="135"/>
        <v>1.027970120168886</v>
      </c>
      <c r="BG1711" s="19">
        <f t="shared" si="131"/>
        <v>0.98459240012991223</v>
      </c>
    </row>
    <row r="1712" spans="1:59">
      <c r="A1712" s="24">
        <v>1711</v>
      </c>
      <c r="B1712" s="31">
        <v>2014118</v>
      </c>
      <c r="C1712" s="32" t="s">
        <v>1710</v>
      </c>
      <c r="D1712" s="21">
        <v>5</v>
      </c>
      <c r="E1712" s="22">
        <v>7</v>
      </c>
      <c r="F1712" s="22">
        <v>15</v>
      </c>
      <c r="G1712" s="22">
        <v>18</v>
      </c>
      <c r="H1712" s="22">
        <v>26</v>
      </c>
      <c r="I1712" s="22">
        <v>30</v>
      </c>
      <c r="J1712" s="23">
        <v>3</v>
      </c>
      <c r="Q1712" s="33"/>
      <c r="R1712" s="33"/>
      <c r="S1712" s="33"/>
      <c r="T1712" s="33"/>
      <c r="U1712" s="33"/>
      <c r="V1712" s="33"/>
      <c r="X1712" s="34"/>
      <c r="Y1712" s="33"/>
      <c r="Z1712" s="33"/>
      <c r="AA1712" s="33"/>
      <c r="AB1712" s="33"/>
      <c r="AC1712" s="35"/>
      <c r="AD1712" s="33"/>
      <c r="AE1712" s="33"/>
      <c r="AF1712" s="33"/>
      <c r="AG1712" s="33"/>
      <c r="AH1712" s="33"/>
      <c r="AI1712" s="33"/>
      <c r="AJ1712" s="36"/>
      <c r="AK1712" s="10">
        <v>5</v>
      </c>
      <c r="AL1712" s="11">
        <v>13</v>
      </c>
      <c r="AM1712" s="11">
        <v>6</v>
      </c>
      <c r="AN1712" s="11">
        <v>11</v>
      </c>
      <c r="AO1712" s="11">
        <v>17</v>
      </c>
      <c r="AP1712" s="11">
        <v>29</v>
      </c>
      <c r="AQ1712" s="11">
        <v>29</v>
      </c>
      <c r="AR1712" s="11">
        <v>31</v>
      </c>
      <c r="AS1712" s="11">
        <v>35</v>
      </c>
      <c r="AT1712" s="11">
        <v>29</v>
      </c>
      <c r="AU1712" s="11">
        <v>23</v>
      </c>
      <c r="AV1712" s="11">
        <v>31</v>
      </c>
      <c r="AW1712" s="12">
        <v>26</v>
      </c>
      <c r="AX1712" s="13">
        <v>53</v>
      </c>
      <c r="AY1712" s="13">
        <v>50</v>
      </c>
      <c r="AZ1712" s="13">
        <v>47</v>
      </c>
      <c r="BA1712" s="13">
        <v>63</v>
      </c>
      <c r="BB1712" s="14">
        <v>61</v>
      </c>
      <c r="BC1712" s="19">
        <f t="shared" si="134"/>
        <v>50</v>
      </c>
      <c r="BD1712" s="55">
        <f t="shared" si="132"/>
        <v>1.1294576161091263</v>
      </c>
      <c r="BE1712" s="19">
        <f t="shared" si="133"/>
        <v>1.0987658330626828</v>
      </c>
      <c r="BF1712" s="19">
        <f t="shared" si="135"/>
        <v>1.032880805456317</v>
      </c>
      <c r="BG1712" s="19">
        <f t="shared" si="131"/>
        <v>0.98213705748619684</v>
      </c>
    </row>
    <row r="1713" spans="1:59">
      <c r="A1713" s="24">
        <v>1712</v>
      </c>
      <c r="B1713" s="31">
        <v>2014119</v>
      </c>
      <c r="C1713" s="32" t="s">
        <v>1711</v>
      </c>
      <c r="D1713" s="21">
        <v>6</v>
      </c>
      <c r="E1713" s="22">
        <v>13</v>
      </c>
      <c r="F1713" s="22">
        <v>17</v>
      </c>
      <c r="G1713" s="22">
        <v>20</v>
      </c>
      <c r="H1713" s="22">
        <v>26</v>
      </c>
      <c r="I1713" s="22">
        <v>29</v>
      </c>
      <c r="J1713" s="23">
        <v>9</v>
      </c>
      <c r="Q1713" s="33"/>
      <c r="R1713" s="33"/>
      <c r="S1713" s="33"/>
      <c r="T1713" s="33"/>
      <c r="U1713" s="33"/>
      <c r="V1713" s="33"/>
      <c r="X1713" s="34"/>
      <c r="Y1713" s="33"/>
      <c r="Z1713" s="33"/>
      <c r="AA1713" s="33"/>
      <c r="AB1713" s="33"/>
      <c r="AC1713" s="35"/>
      <c r="AD1713" s="33"/>
      <c r="AE1713" s="33"/>
      <c r="AF1713" s="33"/>
      <c r="AG1713" s="33"/>
      <c r="AH1713" s="33"/>
      <c r="AI1713" s="33"/>
      <c r="AJ1713" s="36"/>
      <c r="AK1713" s="10">
        <v>9</v>
      </c>
      <c r="AL1713" s="11">
        <v>7</v>
      </c>
      <c r="AM1713" s="11">
        <v>11</v>
      </c>
      <c r="AN1713" s="11">
        <v>15</v>
      </c>
      <c r="AO1713" s="11">
        <v>27</v>
      </c>
      <c r="AP1713" s="11">
        <v>23</v>
      </c>
      <c r="AQ1713" s="11">
        <v>30</v>
      </c>
      <c r="AR1713" s="11">
        <v>31</v>
      </c>
      <c r="AS1713" s="11">
        <v>34</v>
      </c>
      <c r="AT1713" s="11">
        <v>27</v>
      </c>
      <c r="AU1713" s="11">
        <v>20</v>
      </c>
      <c r="AV1713" s="11">
        <v>41</v>
      </c>
      <c r="AW1713" s="12">
        <v>51</v>
      </c>
      <c r="AX1713" s="13">
        <v>47</v>
      </c>
      <c r="AY1713" s="13">
        <v>43</v>
      </c>
      <c r="AZ1713" s="13">
        <v>57</v>
      </c>
      <c r="BA1713" s="13">
        <v>54</v>
      </c>
      <c r="BB1713" s="14">
        <v>51</v>
      </c>
      <c r="BC1713" s="19">
        <f t="shared" si="134"/>
        <v>43</v>
      </c>
      <c r="BD1713" s="55">
        <f t="shared" si="132"/>
        <v>1.0639818122767133</v>
      </c>
      <c r="BE1713" s="19">
        <f t="shared" si="133"/>
        <v>1.0926274764533939</v>
      </c>
      <c r="BF1713" s="19">
        <f t="shared" si="135"/>
        <v>1.0410652809353687</v>
      </c>
      <c r="BG1713" s="19">
        <f t="shared" si="131"/>
        <v>0.98336472880805459</v>
      </c>
    </row>
    <row r="1714" spans="1:59">
      <c r="A1714" s="24">
        <v>1713</v>
      </c>
      <c r="B1714" s="31">
        <v>2014120</v>
      </c>
      <c r="C1714" s="32" t="s">
        <v>1712</v>
      </c>
      <c r="D1714" s="21">
        <v>1</v>
      </c>
      <c r="E1714" s="22">
        <v>7</v>
      </c>
      <c r="F1714" s="22">
        <v>12</v>
      </c>
      <c r="G1714" s="22">
        <v>16</v>
      </c>
      <c r="H1714" s="22">
        <v>23</v>
      </c>
      <c r="I1714" s="22">
        <v>28</v>
      </c>
      <c r="J1714" s="23">
        <v>4</v>
      </c>
      <c r="Q1714" s="33"/>
      <c r="R1714" s="33"/>
      <c r="S1714" s="33"/>
      <c r="T1714" s="33"/>
      <c r="U1714" s="33"/>
      <c r="V1714" s="33"/>
      <c r="X1714" s="34"/>
      <c r="Y1714" s="33"/>
      <c r="Z1714" s="33"/>
      <c r="AA1714" s="33"/>
      <c r="AB1714" s="33"/>
      <c r="AC1714" s="35"/>
      <c r="AD1714" s="33"/>
      <c r="AE1714" s="33"/>
      <c r="AF1714" s="33"/>
      <c r="AG1714" s="33"/>
      <c r="AH1714" s="33"/>
      <c r="AI1714" s="33"/>
      <c r="AJ1714" s="36"/>
      <c r="AK1714" s="10">
        <v>6</v>
      </c>
      <c r="AL1714" s="11">
        <v>7</v>
      </c>
      <c r="AM1714" s="11">
        <v>12</v>
      </c>
      <c r="AN1714" s="11">
        <v>15</v>
      </c>
      <c r="AO1714" s="11">
        <v>10</v>
      </c>
      <c r="AP1714" s="11">
        <v>23</v>
      </c>
      <c r="AQ1714" s="11">
        <v>24</v>
      </c>
      <c r="AR1714" s="11">
        <v>27</v>
      </c>
      <c r="AS1714" s="11">
        <v>21</v>
      </c>
      <c r="AT1714" s="11">
        <v>27</v>
      </c>
      <c r="AU1714" s="11">
        <v>35</v>
      </c>
      <c r="AV1714" s="11">
        <v>31</v>
      </c>
      <c r="AW1714" s="12">
        <v>42</v>
      </c>
      <c r="AX1714" s="13">
        <v>39</v>
      </c>
      <c r="AY1714" s="13">
        <v>53</v>
      </c>
      <c r="AZ1714" s="13">
        <v>51</v>
      </c>
      <c r="BA1714" s="13">
        <v>49</v>
      </c>
      <c r="BB1714" s="14">
        <v>47</v>
      </c>
      <c r="BC1714" s="19">
        <f t="shared" si="134"/>
        <v>53</v>
      </c>
      <c r="BD1714" s="55">
        <f t="shared" si="132"/>
        <v>1.0394283858395583</v>
      </c>
      <c r="BE1714" s="19">
        <f t="shared" si="133"/>
        <v>1.1028580708022084</v>
      </c>
      <c r="BF1714" s="19">
        <f t="shared" si="135"/>
        <v>1.0418837284832738</v>
      </c>
      <c r="BG1714" s="19">
        <f t="shared" si="131"/>
        <v>0.987866190321533</v>
      </c>
    </row>
    <row r="1715" spans="1:59">
      <c r="A1715" s="24">
        <v>1714</v>
      </c>
      <c r="B1715" s="31">
        <v>2014121</v>
      </c>
      <c r="C1715" s="32" t="s">
        <v>1713</v>
      </c>
      <c r="D1715" s="21">
        <v>1</v>
      </c>
      <c r="E1715" s="22">
        <v>2</v>
      </c>
      <c r="F1715" s="22">
        <v>13</v>
      </c>
      <c r="G1715" s="22">
        <v>22</v>
      </c>
      <c r="H1715" s="22">
        <v>28</v>
      </c>
      <c r="I1715" s="22">
        <v>30</v>
      </c>
      <c r="J1715" s="23">
        <v>9</v>
      </c>
      <c r="Q1715" s="33"/>
      <c r="R1715" s="33"/>
      <c r="S1715" s="33"/>
      <c r="T1715" s="33"/>
      <c r="U1715" s="33"/>
      <c r="V1715" s="33"/>
      <c r="X1715" s="34"/>
      <c r="Y1715" s="33"/>
      <c r="Z1715" s="33"/>
      <c r="AA1715" s="33"/>
      <c r="AB1715" s="33"/>
      <c r="AC1715" s="35"/>
      <c r="AD1715" s="33"/>
      <c r="AE1715" s="33"/>
      <c r="AF1715" s="33"/>
      <c r="AG1715" s="33"/>
      <c r="AH1715" s="33"/>
      <c r="AI1715" s="33"/>
      <c r="AJ1715" s="36"/>
      <c r="AK1715" s="10">
        <v>6</v>
      </c>
      <c r="AL1715" s="11">
        <v>8</v>
      </c>
      <c r="AM1715" s="11">
        <v>11</v>
      </c>
      <c r="AN1715" s="11">
        <v>12</v>
      </c>
      <c r="AO1715" s="11">
        <v>12</v>
      </c>
      <c r="AP1715" s="11">
        <v>24</v>
      </c>
      <c r="AQ1715" s="11">
        <v>15</v>
      </c>
      <c r="AR1715" s="11">
        <v>16</v>
      </c>
      <c r="AS1715" s="11">
        <v>19</v>
      </c>
      <c r="AT1715" s="11">
        <v>24</v>
      </c>
      <c r="AU1715" s="11">
        <v>18</v>
      </c>
      <c r="AV1715" s="11">
        <v>26</v>
      </c>
      <c r="AW1715" s="12">
        <v>36</v>
      </c>
      <c r="AX1715" s="13">
        <v>48</v>
      </c>
      <c r="AY1715" s="13">
        <v>45</v>
      </c>
      <c r="AZ1715" s="13">
        <v>42</v>
      </c>
      <c r="BA1715" s="13">
        <v>39</v>
      </c>
      <c r="BB1715" s="14">
        <v>36</v>
      </c>
      <c r="BC1715" s="19">
        <f t="shared" si="134"/>
        <v>45</v>
      </c>
      <c r="BD1715" s="55">
        <f t="shared" si="132"/>
        <v>0.96986034426761936</v>
      </c>
      <c r="BE1715" s="19">
        <f t="shared" si="133"/>
        <v>1.1355959727184151</v>
      </c>
      <c r="BF1715" s="19">
        <f t="shared" si="135"/>
        <v>1.0459759662227996</v>
      </c>
      <c r="BG1715" s="19">
        <f t="shared" si="131"/>
        <v>0.99359532315686916</v>
      </c>
    </row>
    <row r="1716" spans="1:59">
      <c r="A1716" s="24">
        <v>1715</v>
      </c>
      <c r="B1716" s="31">
        <v>2014122</v>
      </c>
      <c r="C1716" s="32" t="s">
        <v>1714</v>
      </c>
      <c r="D1716" s="21">
        <v>6</v>
      </c>
      <c r="E1716" s="22">
        <v>9</v>
      </c>
      <c r="F1716" s="22">
        <v>11</v>
      </c>
      <c r="G1716" s="22">
        <v>16</v>
      </c>
      <c r="H1716" s="22">
        <v>20</v>
      </c>
      <c r="I1716" s="22">
        <v>29</v>
      </c>
      <c r="J1716" s="23">
        <v>11</v>
      </c>
      <c r="Q1716" s="33"/>
      <c r="R1716" s="33"/>
      <c r="S1716" s="33"/>
      <c r="T1716" s="33"/>
      <c r="U1716" s="33"/>
      <c r="V1716" s="33"/>
      <c r="X1716" s="34"/>
      <c r="Y1716" s="33"/>
      <c r="Z1716" s="33"/>
      <c r="AA1716" s="33"/>
      <c r="AB1716" s="33"/>
      <c r="AC1716" s="35"/>
      <c r="AD1716" s="33"/>
      <c r="AE1716" s="33"/>
      <c r="AF1716" s="33"/>
      <c r="AG1716" s="33"/>
      <c r="AH1716" s="33"/>
      <c r="AI1716" s="33"/>
      <c r="AJ1716" s="36"/>
      <c r="AK1716" s="10">
        <v>7</v>
      </c>
      <c r="AL1716" s="11">
        <v>7</v>
      </c>
      <c r="AM1716" s="11">
        <v>11</v>
      </c>
      <c r="AN1716" s="11">
        <v>19</v>
      </c>
      <c r="AO1716" s="11">
        <v>21</v>
      </c>
      <c r="AP1716" s="11">
        <v>19</v>
      </c>
      <c r="AQ1716" s="11">
        <v>19</v>
      </c>
      <c r="AR1716" s="11">
        <v>31</v>
      </c>
      <c r="AS1716" s="11">
        <v>36</v>
      </c>
      <c r="AT1716" s="11">
        <v>43</v>
      </c>
      <c r="AU1716" s="11">
        <v>39</v>
      </c>
      <c r="AV1716" s="11">
        <v>35</v>
      </c>
      <c r="AW1716" s="12">
        <v>46</v>
      </c>
      <c r="AX1716" s="13">
        <v>43</v>
      </c>
      <c r="AY1716" s="13">
        <v>57</v>
      </c>
      <c r="AZ1716" s="13">
        <v>55</v>
      </c>
      <c r="BA1716" s="13">
        <v>53</v>
      </c>
      <c r="BB1716" s="14">
        <v>51</v>
      </c>
      <c r="BC1716" s="19">
        <f t="shared" si="134"/>
        <v>57</v>
      </c>
      <c r="BD1716" s="55">
        <f t="shared" si="132"/>
        <v>1.0148749594024034</v>
      </c>
      <c r="BE1716" s="19">
        <f t="shared" si="133"/>
        <v>1.137642091588178</v>
      </c>
      <c r="BF1716" s="19">
        <f t="shared" si="135"/>
        <v>1.0435206235790842</v>
      </c>
      <c r="BG1716" s="19">
        <f t="shared" ref="BG1716:BG1779" si="136">IF($B1716="","",SUM($BC1667:$BC1716)/50/$BM$3)</f>
        <v>1.0001429035401104</v>
      </c>
    </row>
    <row r="1717" spans="1:59">
      <c r="A1717" s="24">
        <v>1716</v>
      </c>
      <c r="B1717" s="31">
        <v>2014123</v>
      </c>
      <c r="C1717" s="32" t="s">
        <v>1715</v>
      </c>
      <c r="D1717" s="21">
        <v>1</v>
      </c>
      <c r="E1717" s="22">
        <v>6</v>
      </c>
      <c r="F1717" s="22">
        <v>11</v>
      </c>
      <c r="G1717" s="22">
        <v>17</v>
      </c>
      <c r="H1717" s="22">
        <v>28</v>
      </c>
      <c r="I1717" s="22">
        <v>33</v>
      </c>
      <c r="J1717" s="23">
        <v>5</v>
      </c>
      <c r="Q1717" s="33"/>
      <c r="R1717" s="33"/>
      <c r="S1717" s="33"/>
      <c r="T1717" s="33"/>
      <c r="U1717" s="33"/>
      <c r="V1717" s="33"/>
      <c r="X1717" s="34"/>
      <c r="Y1717" s="33"/>
      <c r="Z1717" s="33"/>
      <c r="AA1717" s="33"/>
      <c r="AB1717" s="33"/>
      <c r="AC1717" s="35"/>
      <c r="AD1717" s="33"/>
      <c r="AE1717" s="33"/>
      <c r="AF1717" s="33"/>
      <c r="AG1717" s="33"/>
      <c r="AH1717" s="33"/>
      <c r="AI1717" s="33"/>
      <c r="AJ1717" s="36"/>
      <c r="AK1717" s="10">
        <v>6</v>
      </c>
      <c r="AL1717" s="11">
        <v>8</v>
      </c>
      <c r="AM1717" s="11">
        <v>11</v>
      </c>
      <c r="AN1717" s="11">
        <v>18</v>
      </c>
      <c r="AO1717" s="11">
        <v>19</v>
      </c>
      <c r="AP1717" s="11">
        <v>16</v>
      </c>
      <c r="AQ1717" s="11">
        <v>24</v>
      </c>
      <c r="AR1717" s="11">
        <v>26</v>
      </c>
      <c r="AS1717" s="11">
        <v>19</v>
      </c>
      <c r="AT1717" s="11">
        <v>36</v>
      </c>
      <c r="AU1717" s="11">
        <v>31</v>
      </c>
      <c r="AV1717" s="11">
        <v>26</v>
      </c>
      <c r="AW1717" s="12">
        <v>36</v>
      </c>
      <c r="AX1717" s="13">
        <v>32</v>
      </c>
      <c r="AY1717" s="13">
        <v>45</v>
      </c>
      <c r="AZ1717" s="13">
        <v>60</v>
      </c>
      <c r="BA1717" s="13">
        <v>58</v>
      </c>
      <c r="BB1717" s="14">
        <v>56</v>
      </c>
      <c r="BC1717" s="19">
        <f t="shared" si="134"/>
        <v>45</v>
      </c>
      <c r="BD1717" s="55">
        <f t="shared" si="132"/>
        <v>0.99441377070477432</v>
      </c>
      <c r="BE1717" s="19">
        <f t="shared" si="133"/>
        <v>1.0619356934069504</v>
      </c>
      <c r="BF1717" s="19">
        <f t="shared" si="135"/>
        <v>1.0443390711269893</v>
      </c>
      <c r="BG1717" s="19">
        <f t="shared" si="136"/>
        <v>0.99359532315686916</v>
      </c>
    </row>
    <row r="1718" spans="1:59">
      <c r="A1718" s="24">
        <v>1717</v>
      </c>
      <c r="B1718" s="31">
        <v>2014124</v>
      </c>
      <c r="C1718" s="32" t="s">
        <v>1716</v>
      </c>
      <c r="D1718" s="21">
        <v>2</v>
      </c>
      <c r="E1718" s="22">
        <v>17</v>
      </c>
      <c r="F1718" s="22">
        <v>20</v>
      </c>
      <c r="G1718" s="22">
        <v>24</v>
      </c>
      <c r="H1718" s="22">
        <v>31</v>
      </c>
      <c r="I1718" s="22">
        <v>33</v>
      </c>
      <c r="J1718" s="23">
        <v>4</v>
      </c>
      <c r="Q1718" s="33"/>
      <c r="R1718" s="33"/>
      <c r="S1718" s="33"/>
      <c r="T1718" s="33"/>
      <c r="U1718" s="33"/>
      <c r="V1718" s="33"/>
      <c r="X1718" s="34"/>
      <c r="Y1718" s="33"/>
      <c r="Z1718" s="33"/>
      <c r="AA1718" s="33"/>
      <c r="AB1718" s="33"/>
      <c r="AC1718" s="35"/>
      <c r="AD1718" s="33"/>
      <c r="AE1718" s="33"/>
      <c r="AF1718" s="33"/>
      <c r="AG1718" s="33"/>
      <c r="AH1718" s="33"/>
      <c r="AI1718" s="33"/>
      <c r="AJ1718" s="36"/>
      <c r="AK1718" s="10">
        <v>7</v>
      </c>
      <c r="AL1718" s="11">
        <v>7</v>
      </c>
      <c r="AM1718" s="11">
        <v>12</v>
      </c>
      <c r="AN1718" s="11">
        <v>13</v>
      </c>
      <c r="AO1718" s="11">
        <v>22</v>
      </c>
      <c r="AP1718" s="11">
        <v>15</v>
      </c>
      <c r="AQ1718" s="11">
        <v>28</v>
      </c>
      <c r="AR1718" s="11">
        <v>17</v>
      </c>
      <c r="AS1718" s="11">
        <v>28</v>
      </c>
      <c r="AT1718" s="11">
        <v>31</v>
      </c>
      <c r="AU1718" s="11">
        <v>36</v>
      </c>
      <c r="AV1718" s="11">
        <v>29</v>
      </c>
      <c r="AW1718" s="12">
        <v>22</v>
      </c>
      <c r="AX1718" s="13">
        <v>31</v>
      </c>
      <c r="AY1718" s="13">
        <v>42</v>
      </c>
      <c r="AZ1718" s="13">
        <v>55</v>
      </c>
      <c r="BA1718" s="13">
        <v>51</v>
      </c>
      <c r="BB1718" s="14">
        <v>47</v>
      </c>
      <c r="BC1718" s="19">
        <f t="shared" si="134"/>
        <v>42</v>
      </c>
      <c r="BD1718" s="55">
        <f t="shared" si="132"/>
        <v>0.99032153296524839</v>
      </c>
      <c r="BE1718" s="19">
        <f t="shared" si="133"/>
        <v>1.0271516726209808</v>
      </c>
      <c r="BF1718" s="19">
        <f t="shared" si="135"/>
        <v>1.0336992530042222</v>
      </c>
      <c r="BG1718" s="19">
        <f t="shared" si="136"/>
        <v>0.99032153296524839</v>
      </c>
    </row>
    <row r="1719" spans="1:59">
      <c r="A1719" s="24">
        <v>1718</v>
      </c>
      <c r="B1719" s="31">
        <v>2014125</v>
      </c>
      <c r="C1719" s="32" t="s">
        <v>1717</v>
      </c>
      <c r="D1719" s="21">
        <v>10</v>
      </c>
      <c r="E1719" s="22">
        <v>11</v>
      </c>
      <c r="F1719" s="22">
        <v>15</v>
      </c>
      <c r="G1719" s="22">
        <v>26</v>
      </c>
      <c r="H1719" s="22">
        <v>31</v>
      </c>
      <c r="I1719" s="22">
        <v>32</v>
      </c>
      <c r="J1719" s="23">
        <v>6</v>
      </c>
      <c r="Q1719" s="33"/>
      <c r="R1719" s="33"/>
      <c r="S1719" s="33"/>
      <c r="T1719" s="33"/>
      <c r="U1719" s="33"/>
      <c r="V1719" s="33"/>
      <c r="X1719" s="34"/>
      <c r="Y1719" s="33"/>
      <c r="Z1719" s="33"/>
      <c r="AA1719" s="33"/>
      <c r="AB1719" s="33"/>
      <c r="AC1719" s="35"/>
      <c r="AD1719" s="33"/>
      <c r="AE1719" s="33"/>
      <c r="AF1719" s="33"/>
      <c r="AG1719" s="33"/>
      <c r="AH1719" s="33"/>
      <c r="AI1719" s="33"/>
      <c r="AJ1719" s="36"/>
      <c r="AK1719" s="10">
        <v>8</v>
      </c>
      <c r="AL1719" s="11">
        <v>13</v>
      </c>
      <c r="AM1719" s="11">
        <v>5</v>
      </c>
      <c r="AN1719" s="11">
        <v>17</v>
      </c>
      <c r="AO1719" s="11">
        <v>20</v>
      </c>
      <c r="AP1719" s="11">
        <v>21</v>
      </c>
      <c r="AQ1719" s="11">
        <v>26</v>
      </c>
      <c r="AR1719" s="11">
        <v>15</v>
      </c>
      <c r="AS1719" s="11">
        <v>37</v>
      </c>
      <c r="AT1719" s="11">
        <v>41</v>
      </c>
      <c r="AU1719" s="11">
        <v>34</v>
      </c>
      <c r="AV1719" s="11">
        <v>41</v>
      </c>
      <c r="AW1719" s="12">
        <v>35</v>
      </c>
      <c r="AX1719" s="13">
        <v>61</v>
      </c>
      <c r="AY1719" s="13">
        <v>74</v>
      </c>
      <c r="AZ1719" s="13">
        <v>71</v>
      </c>
      <c r="BA1719" s="13">
        <v>68</v>
      </c>
      <c r="BB1719" s="14">
        <v>65</v>
      </c>
      <c r="BC1719" s="19">
        <f t="shared" si="134"/>
        <v>74</v>
      </c>
      <c r="BD1719" s="55">
        <f t="shared" si="132"/>
        <v>1.0762585254952908</v>
      </c>
      <c r="BE1719" s="19">
        <f t="shared" si="133"/>
        <v>1.0578434556674245</v>
      </c>
      <c r="BF1719" s="19">
        <f t="shared" si="135"/>
        <v>1.0484313088665151</v>
      </c>
      <c r="BG1719" s="19">
        <f t="shared" si="136"/>
        <v>1.0001429035401104</v>
      </c>
    </row>
    <row r="1720" spans="1:59">
      <c r="A1720" s="24">
        <v>1719</v>
      </c>
      <c r="B1720" s="31">
        <v>2014126</v>
      </c>
      <c r="C1720" s="32" t="s">
        <v>1718</v>
      </c>
      <c r="D1720" s="21">
        <v>6</v>
      </c>
      <c r="E1720" s="22">
        <v>11</v>
      </c>
      <c r="F1720" s="22">
        <v>16</v>
      </c>
      <c r="G1720" s="22">
        <v>17</v>
      </c>
      <c r="H1720" s="22">
        <v>22</v>
      </c>
      <c r="I1720" s="22">
        <v>27</v>
      </c>
      <c r="J1720" s="23">
        <v>1</v>
      </c>
      <c r="Q1720" s="33"/>
      <c r="R1720" s="33"/>
      <c r="S1720" s="33"/>
      <c r="T1720" s="33"/>
      <c r="U1720" s="33"/>
      <c r="V1720" s="33"/>
      <c r="X1720" s="34"/>
      <c r="Y1720" s="33"/>
      <c r="Z1720" s="33"/>
      <c r="AA1720" s="33"/>
      <c r="AB1720" s="33"/>
      <c r="AC1720" s="35"/>
      <c r="AD1720" s="33"/>
      <c r="AE1720" s="33"/>
      <c r="AF1720" s="33"/>
      <c r="AG1720" s="33"/>
      <c r="AH1720" s="33"/>
      <c r="AI1720" s="33"/>
      <c r="AJ1720" s="36"/>
      <c r="AK1720" s="10">
        <v>6</v>
      </c>
      <c r="AL1720" s="11">
        <v>11</v>
      </c>
      <c r="AM1720" s="11">
        <v>9</v>
      </c>
      <c r="AN1720" s="11">
        <v>21</v>
      </c>
      <c r="AO1720" s="11">
        <v>22</v>
      </c>
      <c r="AP1720" s="11">
        <v>19</v>
      </c>
      <c r="AQ1720" s="11">
        <v>27</v>
      </c>
      <c r="AR1720" s="11">
        <v>29</v>
      </c>
      <c r="AS1720" s="11">
        <v>22</v>
      </c>
      <c r="AT1720" s="11">
        <v>39</v>
      </c>
      <c r="AU1720" s="11">
        <v>34</v>
      </c>
      <c r="AV1720" s="11">
        <v>43</v>
      </c>
      <c r="AW1720" s="12">
        <v>39</v>
      </c>
      <c r="AX1720" s="13">
        <v>35</v>
      </c>
      <c r="AY1720" s="13">
        <v>48</v>
      </c>
      <c r="AZ1720" s="13">
        <v>63</v>
      </c>
      <c r="BA1720" s="13">
        <v>61</v>
      </c>
      <c r="BB1720" s="14">
        <v>59</v>
      </c>
      <c r="BC1720" s="19">
        <f t="shared" si="134"/>
        <v>48</v>
      </c>
      <c r="BD1720" s="55">
        <f t="shared" si="132"/>
        <v>1.0885352387138683</v>
      </c>
      <c r="BE1720" s="19">
        <f t="shared" si="133"/>
        <v>1.0291977914907438</v>
      </c>
      <c r="BF1720" s="19">
        <f t="shared" si="135"/>
        <v>1.0484313088665151</v>
      </c>
      <c r="BG1720" s="19">
        <f t="shared" si="136"/>
        <v>1.0013705748619681</v>
      </c>
    </row>
    <row r="1721" spans="1:59">
      <c r="A1721" s="24">
        <v>1720</v>
      </c>
      <c r="B1721" s="31">
        <v>2014127</v>
      </c>
      <c r="C1721" s="32" t="s">
        <v>1719</v>
      </c>
      <c r="D1721" s="21">
        <v>2</v>
      </c>
      <c r="E1721" s="22">
        <v>10</v>
      </c>
      <c r="F1721" s="22">
        <v>12</v>
      </c>
      <c r="G1721" s="22">
        <v>21</v>
      </c>
      <c r="H1721" s="22">
        <v>23</v>
      </c>
      <c r="I1721" s="22">
        <v>27</v>
      </c>
      <c r="J1721" s="23">
        <v>12</v>
      </c>
      <c r="Q1721" s="33"/>
      <c r="R1721" s="33"/>
      <c r="S1721" s="33"/>
      <c r="T1721" s="33"/>
      <c r="U1721" s="33"/>
      <c r="V1721" s="33"/>
      <c r="X1721" s="34"/>
      <c r="Y1721" s="33"/>
      <c r="Z1721" s="33"/>
      <c r="AA1721" s="33"/>
      <c r="AB1721" s="33"/>
      <c r="AC1721" s="35"/>
      <c r="AD1721" s="33"/>
      <c r="AE1721" s="33"/>
      <c r="AF1721" s="33"/>
      <c r="AG1721" s="33"/>
      <c r="AH1721" s="33"/>
      <c r="AI1721" s="33"/>
      <c r="AJ1721" s="36"/>
      <c r="AK1721" s="10">
        <v>5</v>
      </c>
      <c r="AL1721" s="11">
        <v>11</v>
      </c>
      <c r="AM1721" s="11">
        <v>10</v>
      </c>
      <c r="AN1721" s="11">
        <v>17</v>
      </c>
      <c r="AO1721" s="11">
        <v>18</v>
      </c>
      <c r="AP1721" s="11">
        <v>23</v>
      </c>
      <c r="AQ1721" s="11">
        <v>14</v>
      </c>
      <c r="AR1721" s="11">
        <v>15</v>
      </c>
      <c r="AS1721" s="11">
        <v>29</v>
      </c>
      <c r="AT1721" s="11">
        <v>35</v>
      </c>
      <c r="AU1721" s="11">
        <v>43</v>
      </c>
      <c r="AV1721" s="11">
        <v>53</v>
      </c>
      <c r="AW1721" s="12">
        <v>50</v>
      </c>
      <c r="AX1721" s="13">
        <v>47</v>
      </c>
      <c r="AY1721" s="13">
        <v>44</v>
      </c>
      <c r="AZ1721" s="13">
        <v>41</v>
      </c>
      <c r="BA1721" s="13">
        <v>38</v>
      </c>
      <c r="BB1721" s="14">
        <v>35</v>
      </c>
      <c r="BC1721" s="19">
        <f t="shared" si="134"/>
        <v>44</v>
      </c>
      <c r="BD1721" s="55">
        <f t="shared" si="132"/>
        <v>1.0353361481000325</v>
      </c>
      <c r="BE1721" s="19">
        <f t="shared" si="133"/>
        <v>1.0251055537512179</v>
      </c>
      <c r="BF1721" s="19">
        <f t="shared" si="135"/>
        <v>1.0304254628126015</v>
      </c>
      <c r="BG1721" s="19">
        <f t="shared" si="136"/>
        <v>0.99850600844430004</v>
      </c>
    </row>
    <row r="1722" spans="1:59">
      <c r="A1722" s="24">
        <v>1721</v>
      </c>
      <c r="B1722" s="31">
        <v>2014128</v>
      </c>
      <c r="C1722" s="32" t="s">
        <v>1720</v>
      </c>
      <c r="D1722" s="21">
        <v>5</v>
      </c>
      <c r="E1722" s="22">
        <v>7</v>
      </c>
      <c r="F1722" s="22">
        <v>8</v>
      </c>
      <c r="G1722" s="22">
        <v>17</v>
      </c>
      <c r="H1722" s="22">
        <v>18</v>
      </c>
      <c r="I1722" s="22">
        <v>24</v>
      </c>
      <c r="J1722" s="23">
        <v>14</v>
      </c>
      <c r="Q1722" s="33"/>
      <c r="R1722" s="33"/>
      <c r="S1722" s="33"/>
      <c r="T1722" s="33"/>
      <c r="U1722" s="33"/>
      <c r="V1722" s="33"/>
      <c r="X1722" s="34"/>
      <c r="Y1722" s="33"/>
      <c r="Z1722" s="33"/>
      <c r="AA1722" s="33"/>
      <c r="AB1722" s="33"/>
      <c r="AC1722" s="35"/>
      <c r="AD1722" s="33"/>
      <c r="AE1722" s="33"/>
      <c r="AF1722" s="33"/>
      <c r="AG1722" s="33"/>
      <c r="AH1722" s="33"/>
      <c r="AI1722" s="33"/>
      <c r="AJ1722" s="36"/>
      <c r="AK1722" s="10">
        <v>7</v>
      </c>
      <c r="AL1722" s="11">
        <v>7</v>
      </c>
      <c r="AM1722" s="11">
        <v>14</v>
      </c>
      <c r="AN1722" s="11">
        <v>13</v>
      </c>
      <c r="AO1722" s="11">
        <v>16</v>
      </c>
      <c r="AP1722" s="11">
        <v>15</v>
      </c>
      <c r="AQ1722" s="11">
        <v>34</v>
      </c>
      <c r="AR1722" s="11">
        <v>39</v>
      </c>
      <c r="AS1722" s="11">
        <v>35</v>
      </c>
      <c r="AT1722" s="11">
        <v>31</v>
      </c>
      <c r="AU1722" s="11">
        <v>40</v>
      </c>
      <c r="AV1722" s="11">
        <v>37</v>
      </c>
      <c r="AW1722" s="12">
        <v>34</v>
      </c>
      <c r="AX1722" s="13">
        <v>31</v>
      </c>
      <c r="AY1722" s="13">
        <v>28</v>
      </c>
      <c r="AZ1722" s="13">
        <v>43</v>
      </c>
      <c r="BA1722" s="13">
        <v>60</v>
      </c>
      <c r="BB1722" s="14">
        <v>59</v>
      </c>
      <c r="BC1722" s="19">
        <f t="shared" si="134"/>
        <v>28</v>
      </c>
      <c r="BD1722" s="55">
        <f t="shared" si="132"/>
        <v>0.96576810652809364</v>
      </c>
      <c r="BE1722" s="19">
        <f t="shared" si="133"/>
        <v>0.98009093861643382</v>
      </c>
      <c r="BF1722" s="19">
        <f t="shared" si="135"/>
        <v>1.0148749594024034</v>
      </c>
      <c r="BG1722" s="19">
        <f t="shared" si="136"/>
        <v>0.99973367976615779</v>
      </c>
    </row>
    <row r="1723" spans="1:59">
      <c r="A1723" s="24">
        <v>1722</v>
      </c>
      <c r="B1723" s="31">
        <v>2014129</v>
      </c>
      <c r="C1723" s="32" t="s">
        <v>1721</v>
      </c>
      <c r="D1723" s="21">
        <v>5</v>
      </c>
      <c r="E1723" s="22">
        <v>8</v>
      </c>
      <c r="F1723" s="22">
        <v>9</v>
      </c>
      <c r="G1723" s="22">
        <v>20</v>
      </c>
      <c r="H1723" s="22">
        <v>28</v>
      </c>
      <c r="I1723" s="22">
        <v>32</v>
      </c>
      <c r="J1723" s="23">
        <v>2</v>
      </c>
      <c r="Q1723" s="33"/>
      <c r="R1723" s="33"/>
      <c r="S1723" s="33"/>
      <c r="T1723" s="33"/>
      <c r="U1723" s="33"/>
      <c r="V1723" s="33"/>
      <c r="X1723" s="34"/>
      <c r="Y1723" s="33"/>
      <c r="Z1723" s="33"/>
      <c r="AA1723" s="33"/>
      <c r="AB1723" s="33"/>
      <c r="AC1723" s="35"/>
      <c r="AD1723" s="33"/>
      <c r="AE1723" s="33"/>
      <c r="AF1723" s="33"/>
      <c r="AG1723" s="33"/>
      <c r="AH1723" s="33"/>
      <c r="AI1723" s="33"/>
      <c r="AJ1723" s="36"/>
      <c r="AK1723" s="10">
        <v>9</v>
      </c>
      <c r="AL1723" s="11">
        <v>2</v>
      </c>
      <c r="AM1723" s="11">
        <v>12</v>
      </c>
      <c r="AN1723" s="11">
        <v>18</v>
      </c>
      <c r="AO1723" s="11">
        <v>18</v>
      </c>
      <c r="AP1723" s="11">
        <v>14</v>
      </c>
      <c r="AQ1723" s="11">
        <v>21</v>
      </c>
      <c r="AR1723" s="11">
        <v>32</v>
      </c>
      <c r="AS1723" s="11">
        <v>47</v>
      </c>
      <c r="AT1723" s="11">
        <v>42</v>
      </c>
      <c r="AU1723" s="11">
        <v>37</v>
      </c>
      <c r="AV1723" s="11">
        <v>32</v>
      </c>
      <c r="AW1723" s="12">
        <v>42</v>
      </c>
      <c r="AX1723" s="13">
        <v>38</v>
      </c>
      <c r="AY1723" s="13">
        <v>51</v>
      </c>
      <c r="AZ1723" s="13">
        <v>48</v>
      </c>
      <c r="BA1723" s="13">
        <v>45</v>
      </c>
      <c r="BB1723" s="14">
        <v>42</v>
      </c>
      <c r="BC1723" s="19">
        <f t="shared" si="134"/>
        <v>51</v>
      </c>
      <c r="BD1723" s="55">
        <f t="shared" si="132"/>
        <v>1.0025982461838259</v>
      </c>
      <c r="BE1723" s="19">
        <f t="shared" si="133"/>
        <v>0.99645988957453724</v>
      </c>
      <c r="BF1723" s="19">
        <f t="shared" si="135"/>
        <v>1.0214225397856447</v>
      </c>
      <c r="BG1723" s="19">
        <f t="shared" si="136"/>
        <v>0.99973367976615779</v>
      </c>
    </row>
    <row r="1724" spans="1:59">
      <c r="A1724" s="24">
        <v>1723</v>
      </c>
      <c r="B1724" s="31">
        <v>2014130</v>
      </c>
      <c r="C1724" s="32" t="s">
        <v>1722</v>
      </c>
      <c r="D1724" s="21">
        <v>1</v>
      </c>
      <c r="E1724" s="22">
        <v>2</v>
      </c>
      <c r="F1724" s="22">
        <v>10</v>
      </c>
      <c r="G1724" s="22">
        <v>24</v>
      </c>
      <c r="H1724" s="22">
        <v>30</v>
      </c>
      <c r="I1724" s="22">
        <v>33</v>
      </c>
      <c r="J1724" s="23">
        <v>10</v>
      </c>
      <c r="Q1724" s="33"/>
      <c r="R1724" s="33"/>
      <c r="S1724" s="33"/>
      <c r="T1724" s="33"/>
      <c r="U1724" s="33"/>
      <c r="V1724" s="33"/>
      <c r="X1724" s="34"/>
      <c r="Y1724" s="33"/>
      <c r="Z1724" s="33"/>
      <c r="AA1724" s="33"/>
      <c r="AB1724" s="33"/>
      <c r="AC1724" s="35"/>
      <c r="AD1724" s="33"/>
      <c r="AE1724" s="33"/>
      <c r="AF1724" s="33"/>
      <c r="AG1724" s="33"/>
      <c r="AH1724" s="33"/>
      <c r="AI1724" s="33"/>
      <c r="AJ1724" s="36"/>
      <c r="AK1724" s="10">
        <v>4</v>
      </c>
      <c r="AL1724" s="11">
        <v>8</v>
      </c>
      <c r="AM1724" s="11">
        <v>10</v>
      </c>
      <c r="AN1724" s="11">
        <v>10</v>
      </c>
      <c r="AO1724" s="11">
        <v>16</v>
      </c>
      <c r="AP1724" s="11">
        <v>12</v>
      </c>
      <c r="AQ1724" s="11">
        <v>19</v>
      </c>
      <c r="AR1724" s="11">
        <v>10</v>
      </c>
      <c r="AS1724" s="11">
        <v>23</v>
      </c>
      <c r="AT1724" s="11">
        <v>28</v>
      </c>
      <c r="AU1724" s="11">
        <v>35</v>
      </c>
      <c r="AV1724" s="11">
        <v>30</v>
      </c>
      <c r="AW1724" s="12">
        <v>25</v>
      </c>
      <c r="AX1724" s="13">
        <v>36</v>
      </c>
      <c r="AY1724" s="13">
        <v>49</v>
      </c>
      <c r="AZ1724" s="13">
        <v>46</v>
      </c>
      <c r="BA1724" s="13">
        <v>43</v>
      </c>
      <c r="BB1724" s="14">
        <v>40</v>
      </c>
      <c r="BC1724" s="19">
        <f t="shared" si="134"/>
        <v>49</v>
      </c>
      <c r="BD1724" s="55">
        <f t="shared" si="132"/>
        <v>0.90029230269568039</v>
      </c>
      <c r="BE1724" s="19">
        <f t="shared" si="133"/>
        <v>0.98827541409548547</v>
      </c>
      <c r="BF1724" s="19">
        <f t="shared" si="135"/>
        <v>1.0148749594024034</v>
      </c>
      <c r="BG1724" s="19">
        <f t="shared" si="136"/>
        <v>0.99686911334848971</v>
      </c>
    </row>
    <row r="1725" spans="1:59">
      <c r="A1725" s="24">
        <v>1724</v>
      </c>
      <c r="B1725" s="31">
        <v>2014131</v>
      </c>
      <c r="C1725" s="32" t="s">
        <v>1723</v>
      </c>
      <c r="D1725" s="21">
        <v>5</v>
      </c>
      <c r="E1725" s="22">
        <v>17</v>
      </c>
      <c r="F1725" s="22">
        <v>21</v>
      </c>
      <c r="G1725" s="22">
        <v>22</v>
      </c>
      <c r="H1725" s="22">
        <v>28</v>
      </c>
      <c r="I1725" s="22">
        <v>32</v>
      </c>
      <c r="J1725" s="23">
        <v>14</v>
      </c>
      <c r="Q1725" s="33"/>
      <c r="R1725" s="33"/>
      <c r="S1725" s="33"/>
      <c r="T1725" s="33"/>
      <c r="U1725" s="33"/>
      <c r="V1725" s="33"/>
      <c r="X1725" s="34"/>
      <c r="Y1725" s="33"/>
      <c r="Z1725" s="33"/>
      <c r="AA1725" s="33"/>
      <c r="AB1725" s="33"/>
      <c r="AC1725" s="35"/>
      <c r="AD1725" s="33"/>
      <c r="AE1725" s="33"/>
      <c r="AF1725" s="33"/>
      <c r="AG1725" s="33"/>
      <c r="AH1725" s="33"/>
      <c r="AI1725" s="33"/>
      <c r="AJ1725" s="36"/>
      <c r="AK1725" s="10">
        <v>8</v>
      </c>
      <c r="AL1725" s="11">
        <v>5</v>
      </c>
      <c r="AM1725" s="11">
        <v>10</v>
      </c>
      <c r="AN1725" s="11">
        <v>23</v>
      </c>
      <c r="AO1725" s="11">
        <v>13</v>
      </c>
      <c r="AP1725" s="11">
        <v>21</v>
      </c>
      <c r="AQ1725" s="11">
        <v>26</v>
      </c>
      <c r="AR1725" s="11">
        <v>25</v>
      </c>
      <c r="AS1725" s="11">
        <v>37</v>
      </c>
      <c r="AT1725" s="11">
        <v>41</v>
      </c>
      <c r="AU1725" s="11">
        <v>34</v>
      </c>
      <c r="AV1725" s="11">
        <v>27</v>
      </c>
      <c r="AW1725" s="12">
        <v>35</v>
      </c>
      <c r="AX1725" s="13">
        <v>29</v>
      </c>
      <c r="AY1725" s="13">
        <v>40</v>
      </c>
      <c r="AZ1725" s="13">
        <v>53</v>
      </c>
      <c r="BA1725" s="13">
        <v>49</v>
      </c>
      <c r="BB1725" s="14">
        <v>45</v>
      </c>
      <c r="BC1725" s="19">
        <f t="shared" si="134"/>
        <v>40</v>
      </c>
      <c r="BD1725" s="55">
        <f t="shared" si="132"/>
        <v>0.86755440077947377</v>
      </c>
      <c r="BE1725" s="19">
        <f t="shared" si="133"/>
        <v>0.9780448197466709</v>
      </c>
      <c r="BF1725" s="19">
        <f t="shared" si="135"/>
        <v>1.018148749594024</v>
      </c>
      <c r="BG1725" s="19">
        <f t="shared" si="136"/>
        <v>0.99032153296524839</v>
      </c>
    </row>
    <row r="1726" spans="1:59">
      <c r="A1726" s="24">
        <v>1725</v>
      </c>
      <c r="B1726" s="31">
        <v>2014132</v>
      </c>
      <c r="C1726" s="32" t="s">
        <v>1724</v>
      </c>
      <c r="D1726" s="21">
        <v>5</v>
      </c>
      <c r="E1726" s="22">
        <v>6</v>
      </c>
      <c r="F1726" s="22">
        <v>14</v>
      </c>
      <c r="G1726" s="22">
        <v>15</v>
      </c>
      <c r="H1726" s="22">
        <v>18</v>
      </c>
      <c r="I1726" s="22">
        <v>33</v>
      </c>
      <c r="J1726" s="23">
        <v>8</v>
      </c>
      <c r="Q1726" s="33"/>
      <c r="R1726" s="33"/>
      <c r="S1726" s="33"/>
      <c r="T1726" s="33"/>
      <c r="U1726" s="33"/>
      <c r="V1726" s="33"/>
      <c r="X1726" s="34"/>
      <c r="Y1726" s="33"/>
      <c r="Z1726" s="33"/>
      <c r="AA1726" s="33"/>
      <c r="AB1726" s="33"/>
      <c r="AC1726" s="35"/>
      <c r="AD1726" s="33"/>
      <c r="AE1726" s="33"/>
      <c r="AF1726" s="33"/>
      <c r="AG1726" s="33"/>
      <c r="AH1726" s="33"/>
      <c r="AI1726" s="33"/>
      <c r="AJ1726" s="36"/>
      <c r="AK1726" s="10">
        <v>4</v>
      </c>
      <c r="AL1726" s="11">
        <v>11</v>
      </c>
      <c r="AM1726" s="11">
        <v>11</v>
      </c>
      <c r="AN1726" s="11">
        <v>13</v>
      </c>
      <c r="AO1726" s="11">
        <v>21</v>
      </c>
      <c r="AP1726" s="11">
        <v>27</v>
      </c>
      <c r="AQ1726" s="11">
        <v>28</v>
      </c>
      <c r="AR1726" s="11">
        <v>31</v>
      </c>
      <c r="AS1726" s="11">
        <v>25</v>
      </c>
      <c r="AT1726" s="11">
        <v>31</v>
      </c>
      <c r="AU1726" s="11">
        <v>26</v>
      </c>
      <c r="AV1726" s="11">
        <v>21</v>
      </c>
      <c r="AW1726" s="12">
        <v>31</v>
      </c>
      <c r="AX1726" s="13">
        <v>43</v>
      </c>
      <c r="AY1726" s="13">
        <v>57</v>
      </c>
      <c r="AZ1726" s="13">
        <v>55</v>
      </c>
      <c r="BA1726" s="13">
        <v>72</v>
      </c>
      <c r="BB1726" s="14">
        <v>71</v>
      </c>
      <c r="BC1726" s="19">
        <f t="shared" si="134"/>
        <v>57</v>
      </c>
      <c r="BD1726" s="55">
        <f t="shared" si="132"/>
        <v>0.92075349139330953</v>
      </c>
      <c r="BE1726" s="19">
        <f t="shared" si="133"/>
        <v>0.9780448197466709</v>
      </c>
      <c r="BF1726" s="19">
        <f t="shared" si="135"/>
        <v>1.0255147775251705</v>
      </c>
      <c r="BG1726" s="19">
        <f t="shared" si="136"/>
        <v>0.99809678467034757</v>
      </c>
    </row>
    <row r="1727" spans="1:59">
      <c r="A1727" s="24">
        <v>1726</v>
      </c>
      <c r="B1727" s="31">
        <v>2014133</v>
      </c>
      <c r="C1727" s="32" t="s">
        <v>1725</v>
      </c>
      <c r="D1727" s="21">
        <v>13</v>
      </c>
      <c r="E1727" s="22">
        <v>14</v>
      </c>
      <c r="F1727" s="22">
        <v>16</v>
      </c>
      <c r="G1727" s="22">
        <v>23</v>
      </c>
      <c r="H1727" s="22">
        <v>30</v>
      </c>
      <c r="I1727" s="22">
        <v>31</v>
      </c>
      <c r="J1727" s="23">
        <v>13</v>
      </c>
      <c r="Q1727" s="33"/>
      <c r="R1727" s="33"/>
      <c r="S1727" s="33"/>
      <c r="T1727" s="33"/>
      <c r="U1727" s="33"/>
      <c r="V1727" s="33"/>
      <c r="X1727" s="34"/>
      <c r="Y1727" s="33"/>
      <c r="Z1727" s="33"/>
      <c r="AA1727" s="33"/>
      <c r="AB1727" s="33"/>
      <c r="AC1727" s="35"/>
      <c r="AD1727" s="33"/>
      <c r="AE1727" s="33"/>
      <c r="AF1727" s="33"/>
      <c r="AG1727" s="33"/>
      <c r="AH1727" s="33"/>
      <c r="AI1727" s="33"/>
      <c r="AJ1727" s="36"/>
      <c r="AK1727" s="10">
        <v>7</v>
      </c>
      <c r="AL1727" s="11">
        <v>11</v>
      </c>
      <c r="AM1727" s="11">
        <v>12</v>
      </c>
      <c r="AN1727" s="11">
        <v>13</v>
      </c>
      <c r="AO1727" s="11">
        <v>15</v>
      </c>
      <c r="AP1727" s="11">
        <v>31</v>
      </c>
      <c r="AQ1727" s="11">
        <v>28</v>
      </c>
      <c r="AR1727" s="11">
        <v>17</v>
      </c>
      <c r="AS1727" s="11">
        <v>28</v>
      </c>
      <c r="AT1727" s="11">
        <v>31</v>
      </c>
      <c r="AU1727" s="11">
        <v>23</v>
      </c>
      <c r="AV1727" s="11">
        <v>29</v>
      </c>
      <c r="AW1727" s="12">
        <v>37</v>
      </c>
      <c r="AX1727" s="13">
        <v>63</v>
      </c>
      <c r="AY1727" s="13">
        <v>76</v>
      </c>
      <c r="AZ1727" s="13">
        <v>73</v>
      </c>
      <c r="BA1727" s="13">
        <v>70</v>
      </c>
      <c r="BB1727" s="14">
        <v>67</v>
      </c>
      <c r="BC1727" s="19">
        <f t="shared" si="134"/>
        <v>76</v>
      </c>
      <c r="BD1727" s="55">
        <f t="shared" si="132"/>
        <v>1.1171809028905488</v>
      </c>
      <c r="BE1727" s="19">
        <f t="shared" si="133"/>
        <v>1.0414745047093212</v>
      </c>
      <c r="BF1727" s="19">
        <f t="shared" si="135"/>
        <v>1.0549788892497565</v>
      </c>
      <c r="BG1727" s="19">
        <f t="shared" si="136"/>
        <v>1.013238064306593</v>
      </c>
    </row>
    <row r="1728" spans="1:59">
      <c r="A1728" s="24">
        <v>1727</v>
      </c>
      <c r="B1728" s="31">
        <v>2014134</v>
      </c>
      <c r="C1728" s="32" t="s">
        <v>1726</v>
      </c>
      <c r="D1728" s="21">
        <v>5</v>
      </c>
      <c r="E1728" s="22">
        <v>16</v>
      </c>
      <c r="F1728" s="22">
        <v>22</v>
      </c>
      <c r="G1728" s="22">
        <v>23</v>
      </c>
      <c r="H1728" s="22">
        <v>26</v>
      </c>
      <c r="I1728" s="22">
        <v>28</v>
      </c>
      <c r="J1728" s="23">
        <v>2</v>
      </c>
      <c r="Q1728" s="33"/>
      <c r="R1728" s="33"/>
      <c r="S1728" s="33"/>
      <c r="T1728" s="33"/>
      <c r="U1728" s="33"/>
      <c r="V1728" s="33"/>
      <c r="X1728" s="34"/>
      <c r="Y1728" s="33"/>
      <c r="Z1728" s="33"/>
      <c r="AA1728" s="33"/>
      <c r="AB1728" s="33"/>
      <c r="AC1728" s="35"/>
      <c r="AD1728" s="33"/>
      <c r="AE1728" s="33"/>
      <c r="AF1728" s="33"/>
      <c r="AG1728" s="33"/>
      <c r="AH1728" s="33"/>
      <c r="AI1728" s="33"/>
      <c r="AJ1728" s="36"/>
      <c r="AK1728" s="10">
        <v>9</v>
      </c>
      <c r="AL1728" s="11">
        <v>8</v>
      </c>
      <c r="AM1728" s="11">
        <v>10</v>
      </c>
      <c r="AN1728" s="11">
        <v>24</v>
      </c>
      <c r="AO1728" s="11">
        <v>15</v>
      </c>
      <c r="AP1728" s="11">
        <v>24</v>
      </c>
      <c r="AQ1728" s="11">
        <v>30</v>
      </c>
      <c r="AR1728" s="11">
        <v>30</v>
      </c>
      <c r="AS1728" s="11">
        <v>21</v>
      </c>
      <c r="AT1728" s="11">
        <v>36</v>
      </c>
      <c r="AU1728" s="11">
        <v>29</v>
      </c>
      <c r="AV1728" s="11">
        <v>36</v>
      </c>
      <c r="AW1728" s="12">
        <v>45</v>
      </c>
      <c r="AX1728" s="13">
        <v>40</v>
      </c>
      <c r="AY1728" s="13">
        <v>52</v>
      </c>
      <c r="AZ1728" s="13">
        <v>48</v>
      </c>
      <c r="BA1728" s="13">
        <v>44</v>
      </c>
      <c r="BB1728" s="14">
        <v>40</v>
      </c>
      <c r="BC1728" s="19">
        <f t="shared" si="134"/>
        <v>52</v>
      </c>
      <c r="BD1728" s="55">
        <f t="shared" si="132"/>
        <v>1.1212731406300747</v>
      </c>
      <c r="BE1728" s="19">
        <f t="shared" si="133"/>
        <v>1.0619356934069504</v>
      </c>
      <c r="BF1728" s="19">
        <f t="shared" si="135"/>
        <v>1.0598895745371872</v>
      </c>
      <c r="BG1728" s="19">
        <f t="shared" si="136"/>
        <v>1.0152841831763559</v>
      </c>
    </row>
    <row r="1729" spans="1:59">
      <c r="A1729" s="24">
        <v>1728</v>
      </c>
      <c r="B1729" s="31">
        <v>2014135</v>
      </c>
      <c r="C1729" s="32" t="s">
        <v>1727</v>
      </c>
      <c r="D1729" s="21">
        <v>2</v>
      </c>
      <c r="E1729" s="22">
        <v>4</v>
      </c>
      <c r="F1729" s="22">
        <v>11</v>
      </c>
      <c r="G1729" s="22">
        <v>13</v>
      </c>
      <c r="H1729" s="22">
        <v>25</v>
      </c>
      <c r="I1729" s="22">
        <v>33</v>
      </c>
      <c r="J1729" s="23">
        <v>1</v>
      </c>
      <c r="Q1729" s="33"/>
      <c r="R1729" s="33"/>
      <c r="S1729" s="33"/>
      <c r="T1729" s="33"/>
      <c r="U1729" s="33"/>
      <c r="V1729" s="33"/>
      <c r="X1729" s="34"/>
      <c r="Y1729" s="33"/>
      <c r="Z1729" s="33"/>
      <c r="AA1729" s="33"/>
      <c r="AB1729" s="33"/>
      <c r="AC1729" s="35"/>
      <c r="AD1729" s="33"/>
      <c r="AE1729" s="33"/>
      <c r="AF1729" s="33"/>
      <c r="AG1729" s="33"/>
      <c r="AH1729" s="33"/>
      <c r="AI1729" s="33"/>
      <c r="AJ1729" s="36"/>
      <c r="AK1729" s="10">
        <v>7</v>
      </c>
      <c r="AL1729" s="11">
        <v>8</v>
      </c>
      <c r="AM1729" s="11">
        <v>13</v>
      </c>
      <c r="AN1729" s="11">
        <v>16</v>
      </c>
      <c r="AO1729" s="11">
        <v>25</v>
      </c>
      <c r="AP1729" s="11">
        <v>16</v>
      </c>
      <c r="AQ1729" s="11">
        <v>25</v>
      </c>
      <c r="AR1729" s="11">
        <v>18</v>
      </c>
      <c r="AS1729" s="11">
        <v>11</v>
      </c>
      <c r="AT1729" s="11">
        <v>28</v>
      </c>
      <c r="AU1729" s="11">
        <v>36</v>
      </c>
      <c r="AV1729" s="11">
        <v>46</v>
      </c>
      <c r="AW1729" s="12">
        <v>43</v>
      </c>
      <c r="AX1729" s="13">
        <v>40</v>
      </c>
      <c r="AY1729" s="13">
        <v>54</v>
      </c>
      <c r="AZ1729" s="13">
        <v>52</v>
      </c>
      <c r="BA1729" s="13">
        <v>50</v>
      </c>
      <c r="BB1729" s="14">
        <v>48</v>
      </c>
      <c r="BC1729" s="19">
        <f t="shared" si="134"/>
        <v>54</v>
      </c>
      <c r="BD1729" s="55">
        <f t="shared" si="132"/>
        <v>1.1417343293277038</v>
      </c>
      <c r="BE1729" s="19">
        <f t="shared" si="133"/>
        <v>1.0210133160116921</v>
      </c>
      <c r="BF1729" s="19">
        <f t="shared" si="135"/>
        <v>1.0648002598246185</v>
      </c>
      <c r="BG1729" s="19">
        <f t="shared" si="136"/>
        <v>1.0234686586554076</v>
      </c>
    </row>
    <row r="1730" spans="1:59">
      <c r="A1730" s="24">
        <v>1729</v>
      </c>
      <c r="B1730" s="31">
        <v>2014136</v>
      </c>
      <c r="C1730" s="32" t="s">
        <v>1728</v>
      </c>
      <c r="D1730" s="21">
        <v>3</v>
      </c>
      <c r="E1730" s="22">
        <v>16</v>
      </c>
      <c r="F1730" s="22">
        <v>19</v>
      </c>
      <c r="G1730" s="22">
        <v>27</v>
      </c>
      <c r="H1730" s="22">
        <v>31</v>
      </c>
      <c r="I1730" s="22">
        <v>32</v>
      </c>
      <c r="J1730" s="23">
        <v>10</v>
      </c>
      <c r="Q1730" s="33"/>
      <c r="R1730" s="33"/>
      <c r="S1730" s="33"/>
      <c r="T1730" s="33"/>
      <c r="U1730" s="33"/>
      <c r="V1730" s="33"/>
      <c r="X1730" s="34"/>
      <c r="Y1730" s="33"/>
      <c r="Z1730" s="33"/>
      <c r="AA1730" s="33"/>
      <c r="AB1730" s="33"/>
      <c r="AC1730" s="35"/>
      <c r="AD1730" s="33"/>
      <c r="AE1730" s="33"/>
      <c r="AF1730" s="33"/>
      <c r="AG1730" s="33"/>
      <c r="AH1730" s="33"/>
      <c r="AI1730" s="33"/>
      <c r="AJ1730" s="36"/>
      <c r="AK1730" s="10">
        <v>5</v>
      </c>
      <c r="AL1730" s="11">
        <v>12</v>
      </c>
      <c r="AM1730" s="11">
        <v>13</v>
      </c>
      <c r="AN1730" s="11">
        <v>14</v>
      </c>
      <c r="AO1730" s="11">
        <v>23</v>
      </c>
      <c r="AP1730" s="11">
        <v>16</v>
      </c>
      <c r="AQ1730" s="11">
        <v>20</v>
      </c>
      <c r="AR1730" s="11">
        <v>28</v>
      </c>
      <c r="AS1730" s="11">
        <v>40</v>
      </c>
      <c r="AT1730" s="11">
        <v>32</v>
      </c>
      <c r="AU1730" s="11">
        <v>24</v>
      </c>
      <c r="AV1730" s="11">
        <v>30</v>
      </c>
      <c r="AW1730" s="12">
        <v>23</v>
      </c>
      <c r="AX1730" s="13">
        <v>32</v>
      </c>
      <c r="AY1730" s="13">
        <v>60</v>
      </c>
      <c r="AZ1730" s="13">
        <v>56</v>
      </c>
      <c r="BA1730" s="13">
        <v>52</v>
      </c>
      <c r="BB1730" s="14">
        <v>68</v>
      </c>
      <c r="BC1730" s="19">
        <f t="shared" si="134"/>
        <v>60</v>
      </c>
      <c r="BD1730" s="55">
        <f t="shared" si="132"/>
        <v>1.2235790841182201</v>
      </c>
      <c r="BE1730" s="19">
        <f t="shared" si="133"/>
        <v>1.0455667424488471</v>
      </c>
      <c r="BF1730" s="19">
        <f t="shared" si="135"/>
        <v>1.0901721338096786</v>
      </c>
      <c r="BG1730" s="19">
        <f t="shared" si="136"/>
        <v>1.0255147775251705</v>
      </c>
    </row>
    <row r="1731" spans="1:59">
      <c r="A1731" s="24">
        <v>1730</v>
      </c>
      <c r="B1731" s="31">
        <v>2014137</v>
      </c>
      <c r="C1731" s="32" t="s">
        <v>1729</v>
      </c>
      <c r="D1731" s="21">
        <v>3</v>
      </c>
      <c r="E1731" s="22">
        <v>6</v>
      </c>
      <c r="F1731" s="22">
        <v>9</v>
      </c>
      <c r="G1731" s="22">
        <v>11</v>
      </c>
      <c r="H1731" s="22">
        <v>25</v>
      </c>
      <c r="I1731" s="22">
        <v>29</v>
      </c>
      <c r="J1731" s="23">
        <v>9</v>
      </c>
      <c r="Q1731" s="33"/>
      <c r="R1731" s="33"/>
      <c r="S1731" s="33"/>
      <c r="T1731" s="33"/>
      <c r="U1731" s="33"/>
      <c r="V1731" s="33"/>
      <c r="X1731" s="34"/>
      <c r="Y1731" s="33"/>
      <c r="Z1731" s="33"/>
      <c r="AA1731" s="33"/>
      <c r="AB1731" s="33"/>
      <c r="AC1731" s="35"/>
      <c r="AD1731" s="33"/>
      <c r="AE1731" s="33"/>
      <c r="AF1731" s="33"/>
      <c r="AG1731" s="33"/>
      <c r="AH1731" s="33"/>
      <c r="AI1731" s="33"/>
      <c r="AJ1731" s="36"/>
      <c r="AK1731" s="10">
        <v>5</v>
      </c>
      <c r="AL1731" s="11">
        <v>11</v>
      </c>
      <c r="AM1731" s="11">
        <v>13</v>
      </c>
      <c r="AN1731" s="11">
        <v>17</v>
      </c>
      <c r="AO1731" s="11">
        <v>20</v>
      </c>
      <c r="AP1731" s="11">
        <v>19</v>
      </c>
      <c r="AQ1731" s="11">
        <v>20</v>
      </c>
      <c r="AR1731" s="11">
        <v>33</v>
      </c>
      <c r="AS1731" s="11">
        <v>28</v>
      </c>
      <c r="AT1731" s="11">
        <v>35</v>
      </c>
      <c r="AU1731" s="11">
        <v>44</v>
      </c>
      <c r="AV1731" s="11">
        <v>41</v>
      </c>
      <c r="AW1731" s="12">
        <v>53</v>
      </c>
      <c r="AX1731" s="13">
        <v>51</v>
      </c>
      <c r="AY1731" s="13">
        <v>49</v>
      </c>
      <c r="AZ1731" s="13">
        <v>47</v>
      </c>
      <c r="BA1731" s="13">
        <v>45</v>
      </c>
      <c r="BB1731" s="14">
        <v>43</v>
      </c>
      <c r="BC1731" s="19">
        <f t="shared" si="134"/>
        <v>49</v>
      </c>
      <c r="BD1731" s="55">
        <f t="shared" si="132"/>
        <v>1.1908411822020137</v>
      </c>
      <c r="BE1731" s="19">
        <f t="shared" si="133"/>
        <v>1.0557973367976616</v>
      </c>
      <c r="BF1731" s="19">
        <f t="shared" si="135"/>
        <v>1.0844430009743422</v>
      </c>
      <c r="BG1731" s="19">
        <f t="shared" si="136"/>
        <v>1.0255147775251705</v>
      </c>
    </row>
    <row r="1732" spans="1:59">
      <c r="A1732" s="24">
        <v>1731</v>
      </c>
      <c r="B1732" s="31">
        <v>2014138</v>
      </c>
      <c r="C1732" s="32" t="s">
        <v>1730</v>
      </c>
      <c r="D1732" s="21">
        <v>4</v>
      </c>
      <c r="E1732" s="22">
        <v>6</v>
      </c>
      <c r="F1732" s="22">
        <v>13</v>
      </c>
      <c r="G1732" s="22">
        <v>29</v>
      </c>
      <c r="H1732" s="22">
        <v>31</v>
      </c>
      <c r="I1732" s="22">
        <v>33</v>
      </c>
      <c r="J1732" s="23">
        <v>13</v>
      </c>
      <c r="Q1732" s="33"/>
      <c r="R1732" s="33"/>
      <c r="S1732" s="33"/>
      <c r="T1732" s="33"/>
      <c r="U1732" s="33"/>
      <c r="V1732" s="33"/>
      <c r="X1732" s="34"/>
      <c r="Y1732" s="33"/>
      <c r="Z1732" s="33"/>
      <c r="AA1732" s="33"/>
      <c r="AB1732" s="33"/>
      <c r="AC1732" s="35"/>
      <c r="AD1732" s="33"/>
      <c r="AE1732" s="33"/>
      <c r="AF1732" s="33"/>
      <c r="AG1732" s="33"/>
      <c r="AH1732" s="33"/>
      <c r="AI1732" s="33"/>
      <c r="AJ1732" s="36"/>
      <c r="AK1732" s="10">
        <v>5</v>
      </c>
      <c r="AL1732" s="11">
        <v>8</v>
      </c>
      <c r="AM1732" s="11">
        <v>16</v>
      </c>
      <c r="AN1732" s="11">
        <v>14</v>
      </c>
      <c r="AO1732" s="11">
        <v>25</v>
      </c>
      <c r="AP1732" s="11">
        <v>28</v>
      </c>
      <c r="AQ1732" s="11">
        <v>26</v>
      </c>
      <c r="AR1732" s="11">
        <v>26</v>
      </c>
      <c r="AS1732" s="11">
        <v>28</v>
      </c>
      <c r="AT1732" s="11">
        <v>32</v>
      </c>
      <c r="AU1732" s="11">
        <v>25</v>
      </c>
      <c r="AV1732" s="11">
        <v>32</v>
      </c>
      <c r="AW1732" s="12">
        <v>41</v>
      </c>
      <c r="AX1732" s="13">
        <v>52</v>
      </c>
      <c r="AY1732" s="13">
        <v>65</v>
      </c>
      <c r="AZ1732" s="13">
        <v>62</v>
      </c>
      <c r="BA1732" s="13">
        <v>59</v>
      </c>
      <c r="BB1732" s="14">
        <v>56</v>
      </c>
      <c r="BC1732" s="19">
        <f t="shared" si="134"/>
        <v>65</v>
      </c>
      <c r="BD1732" s="55">
        <f t="shared" si="132"/>
        <v>1.1458265670672296</v>
      </c>
      <c r="BE1732" s="19">
        <f t="shared" si="133"/>
        <v>1.1315037349788892</v>
      </c>
      <c r="BF1732" s="19">
        <f t="shared" si="135"/>
        <v>1.0705293926599546</v>
      </c>
      <c r="BG1732" s="19">
        <f t="shared" si="136"/>
        <v>1.0267424488470283</v>
      </c>
    </row>
    <row r="1733" spans="1:59">
      <c r="A1733" s="24">
        <v>1732</v>
      </c>
      <c r="B1733" s="31">
        <v>2014139</v>
      </c>
      <c r="C1733" s="32" t="s">
        <v>1731</v>
      </c>
      <c r="D1733" s="21">
        <v>1</v>
      </c>
      <c r="E1733" s="22">
        <v>14</v>
      </c>
      <c r="F1733" s="22">
        <v>15</v>
      </c>
      <c r="G1733" s="22">
        <v>20</v>
      </c>
      <c r="H1733" s="22">
        <v>25</v>
      </c>
      <c r="I1733" s="22">
        <v>29</v>
      </c>
      <c r="J1733" s="23">
        <v>11</v>
      </c>
      <c r="Q1733" s="33"/>
      <c r="R1733" s="33"/>
      <c r="S1733" s="33"/>
      <c r="T1733" s="33"/>
      <c r="U1733" s="33"/>
      <c r="V1733" s="33"/>
      <c r="X1733" s="34"/>
      <c r="Y1733" s="33"/>
      <c r="Z1733" s="33"/>
      <c r="AA1733" s="33"/>
      <c r="AB1733" s="33"/>
      <c r="AC1733" s="35"/>
      <c r="AD1733" s="33"/>
      <c r="AE1733" s="33"/>
      <c r="AF1733" s="33"/>
      <c r="AG1733" s="33"/>
      <c r="AH1733" s="33"/>
      <c r="AI1733" s="33"/>
      <c r="AJ1733" s="36"/>
      <c r="AK1733" s="10">
        <v>8</v>
      </c>
      <c r="AL1733" s="11">
        <v>8</v>
      </c>
      <c r="AM1733" s="11">
        <v>9</v>
      </c>
      <c r="AN1733" s="11">
        <v>14</v>
      </c>
      <c r="AO1733" s="11">
        <v>13</v>
      </c>
      <c r="AP1733" s="11">
        <v>24</v>
      </c>
      <c r="AQ1733" s="11">
        <v>23</v>
      </c>
      <c r="AR1733" s="11">
        <v>24</v>
      </c>
      <c r="AS1733" s="11">
        <v>27</v>
      </c>
      <c r="AT1733" s="11">
        <v>20</v>
      </c>
      <c r="AU1733" s="11">
        <v>26</v>
      </c>
      <c r="AV1733" s="11">
        <v>20</v>
      </c>
      <c r="AW1733" s="12">
        <v>44</v>
      </c>
      <c r="AX1733" s="13">
        <v>56</v>
      </c>
      <c r="AY1733" s="13">
        <v>53</v>
      </c>
      <c r="AZ1733" s="13">
        <v>50</v>
      </c>
      <c r="BA1733" s="13">
        <v>47</v>
      </c>
      <c r="BB1733" s="14">
        <v>44</v>
      </c>
      <c r="BC1733" s="19">
        <f t="shared" si="134"/>
        <v>53</v>
      </c>
      <c r="BD1733" s="55">
        <f t="shared" si="132"/>
        <v>1.1499188048067555</v>
      </c>
      <c r="BE1733" s="19">
        <f t="shared" si="133"/>
        <v>1.1355959727184151</v>
      </c>
      <c r="BF1733" s="19">
        <f t="shared" si="135"/>
        <v>1.0656187073725234</v>
      </c>
      <c r="BG1733" s="19">
        <f t="shared" si="136"/>
        <v>1.0291977914907438</v>
      </c>
    </row>
    <row r="1734" spans="1:59">
      <c r="A1734" s="24">
        <v>1733</v>
      </c>
      <c r="B1734" s="31">
        <v>2014140</v>
      </c>
      <c r="C1734" s="32" t="s">
        <v>1732</v>
      </c>
      <c r="D1734" s="21">
        <v>6</v>
      </c>
      <c r="E1734" s="22">
        <v>10</v>
      </c>
      <c r="F1734" s="22">
        <v>11</v>
      </c>
      <c r="G1734" s="22">
        <v>14</v>
      </c>
      <c r="H1734" s="22">
        <v>17</v>
      </c>
      <c r="I1734" s="22">
        <v>33</v>
      </c>
      <c r="J1734" s="23">
        <v>6</v>
      </c>
      <c r="Q1734" s="33"/>
      <c r="R1734" s="33"/>
      <c r="S1734" s="33"/>
      <c r="T1734" s="33"/>
      <c r="U1734" s="33"/>
      <c r="V1734" s="33"/>
      <c r="X1734" s="34"/>
      <c r="Y1734" s="33"/>
      <c r="Z1734" s="33"/>
      <c r="AA1734" s="33"/>
      <c r="AB1734" s="33"/>
      <c r="AC1734" s="35"/>
      <c r="AD1734" s="33"/>
      <c r="AE1734" s="33"/>
      <c r="AF1734" s="33"/>
      <c r="AG1734" s="33"/>
      <c r="AH1734" s="33"/>
      <c r="AI1734" s="33"/>
      <c r="AJ1734" s="36"/>
      <c r="AK1734" s="10">
        <v>7</v>
      </c>
      <c r="AL1734" s="11">
        <v>11</v>
      </c>
      <c r="AM1734" s="11">
        <v>11</v>
      </c>
      <c r="AN1734" s="11">
        <v>19</v>
      </c>
      <c r="AO1734" s="11">
        <v>21</v>
      </c>
      <c r="AP1734" s="11">
        <v>19</v>
      </c>
      <c r="AQ1734" s="11">
        <v>28</v>
      </c>
      <c r="AR1734" s="11">
        <v>21</v>
      </c>
      <c r="AS1734" s="11">
        <v>25</v>
      </c>
      <c r="AT1734" s="11">
        <v>43</v>
      </c>
      <c r="AU1734" s="11">
        <v>39</v>
      </c>
      <c r="AV1734" s="11">
        <v>35</v>
      </c>
      <c r="AW1734" s="12">
        <v>46</v>
      </c>
      <c r="AX1734" s="13">
        <v>43</v>
      </c>
      <c r="AY1734" s="13">
        <v>57</v>
      </c>
      <c r="AZ1734" s="13">
        <v>73</v>
      </c>
      <c r="BA1734" s="13">
        <v>72</v>
      </c>
      <c r="BB1734" s="14">
        <v>71</v>
      </c>
      <c r="BC1734" s="19">
        <f t="shared" si="134"/>
        <v>57</v>
      </c>
      <c r="BD1734" s="55">
        <f t="shared" si="132"/>
        <v>1.1621955180253329</v>
      </c>
      <c r="BE1734" s="19">
        <f t="shared" si="133"/>
        <v>1.1519649236765184</v>
      </c>
      <c r="BF1734" s="19">
        <f t="shared" si="135"/>
        <v>1.0639818122767133</v>
      </c>
      <c r="BG1734" s="19">
        <f t="shared" si="136"/>
        <v>1.0324715816823644</v>
      </c>
    </row>
    <row r="1735" spans="1:59">
      <c r="A1735" s="24">
        <v>1734</v>
      </c>
      <c r="B1735" s="31">
        <v>2014141</v>
      </c>
      <c r="C1735" s="32" t="s">
        <v>1733</v>
      </c>
      <c r="D1735" s="21">
        <v>8</v>
      </c>
      <c r="E1735" s="22">
        <v>9</v>
      </c>
      <c r="F1735" s="22">
        <v>11</v>
      </c>
      <c r="G1735" s="22">
        <v>16</v>
      </c>
      <c r="H1735" s="22">
        <v>21</v>
      </c>
      <c r="I1735" s="22">
        <v>24</v>
      </c>
      <c r="J1735" s="23">
        <v>10</v>
      </c>
      <c r="Q1735" s="33"/>
      <c r="R1735" s="33"/>
      <c r="S1735" s="33"/>
      <c r="T1735" s="33"/>
      <c r="U1735" s="33"/>
      <c r="V1735" s="33"/>
      <c r="X1735" s="34"/>
      <c r="Y1735" s="33"/>
      <c r="Z1735" s="33"/>
      <c r="AA1735" s="33"/>
      <c r="AB1735" s="33"/>
      <c r="AC1735" s="35"/>
      <c r="AD1735" s="33"/>
      <c r="AE1735" s="33"/>
      <c r="AF1735" s="33"/>
      <c r="AG1735" s="33"/>
      <c r="AH1735" s="33"/>
      <c r="AI1735" s="33"/>
      <c r="AJ1735" s="36"/>
      <c r="AK1735" s="10">
        <v>5</v>
      </c>
      <c r="AL1735" s="11">
        <v>5</v>
      </c>
      <c r="AM1735" s="11">
        <v>14</v>
      </c>
      <c r="AN1735" s="11">
        <v>17</v>
      </c>
      <c r="AO1735" s="11">
        <v>12</v>
      </c>
      <c r="AP1735" s="11">
        <v>9</v>
      </c>
      <c r="AQ1735" s="11">
        <v>26</v>
      </c>
      <c r="AR1735" s="11">
        <v>29</v>
      </c>
      <c r="AS1735" s="11">
        <v>34</v>
      </c>
      <c r="AT1735" s="11">
        <v>41</v>
      </c>
      <c r="AU1735" s="11">
        <v>50</v>
      </c>
      <c r="AV1735" s="11">
        <v>47</v>
      </c>
      <c r="AW1735" s="12">
        <v>44</v>
      </c>
      <c r="AX1735" s="13">
        <v>41</v>
      </c>
      <c r="AY1735" s="13">
        <v>55</v>
      </c>
      <c r="AZ1735" s="13">
        <v>53</v>
      </c>
      <c r="BA1735" s="13">
        <v>51</v>
      </c>
      <c r="BB1735" s="14">
        <v>49</v>
      </c>
      <c r="BC1735" s="19">
        <f t="shared" si="134"/>
        <v>55</v>
      </c>
      <c r="BD1735" s="55">
        <f t="shared" si="132"/>
        <v>1.1417343293277038</v>
      </c>
      <c r="BE1735" s="19">
        <f t="shared" si="133"/>
        <v>1.1826567067229619</v>
      </c>
      <c r="BF1735" s="19">
        <f t="shared" si="135"/>
        <v>1.0582526794413771</v>
      </c>
      <c r="BG1735" s="19">
        <f t="shared" si="136"/>
        <v>1.037791490743748</v>
      </c>
    </row>
    <row r="1736" spans="1:59">
      <c r="A1736" s="24">
        <v>1735</v>
      </c>
      <c r="B1736" s="31">
        <v>2014142</v>
      </c>
      <c r="C1736" s="32" t="s">
        <v>1734</v>
      </c>
      <c r="D1736" s="21">
        <v>6</v>
      </c>
      <c r="E1736" s="22">
        <v>21</v>
      </c>
      <c r="F1736" s="22">
        <v>22</v>
      </c>
      <c r="G1736" s="22">
        <v>23</v>
      </c>
      <c r="H1736" s="22">
        <v>25</v>
      </c>
      <c r="I1736" s="22">
        <v>28</v>
      </c>
      <c r="J1736" s="23">
        <v>13</v>
      </c>
      <c r="Q1736" s="33"/>
      <c r="R1736" s="33"/>
      <c r="S1736" s="33"/>
      <c r="T1736" s="33"/>
      <c r="U1736" s="33"/>
      <c r="V1736" s="33"/>
      <c r="X1736" s="34"/>
      <c r="Y1736" s="33"/>
      <c r="Z1736" s="33"/>
      <c r="AA1736" s="33"/>
      <c r="AB1736" s="33"/>
      <c r="AC1736" s="35"/>
      <c r="AD1736" s="33"/>
      <c r="AE1736" s="33"/>
      <c r="AF1736" s="33"/>
      <c r="AG1736" s="33"/>
      <c r="AH1736" s="33"/>
      <c r="AI1736" s="33"/>
      <c r="AJ1736" s="36"/>
      <c r="AK1736" s="10">
        <v>5</v>
      </c>
      <c r="AL1736" s="11">
        <v>9</v>
      </c>
      <c r="AM1736" s="11">
        <v>10</v>
      </c>
      <c r="AN1736" s="11">
        <v>17</v>
      </c>
      <c r="AO1736" s="11">
        <v>13</v>
      </c>
      <c r="AP1736" s="11">
        <v>29</v>
      </c>
      <c r="AQ1736" s="11">
        <v>26</v>
      </c>
      <c r="AR1736" s="11">
        <v>25</v>
      </c>
      <c r="AS1736" s="11">
        <v>26</v>
      </c>
      <c r="AT1736" s="11">
        <v>41</v>
      </c>
      <c r="AU1736" s="11">
        <v>47</v>
      </c>
      <c r="AV1736" s="11">
        <v>41</v>
      </c>
      <c r="AW1736" s="12">
        <v>50</v>
      </c>
      <c r="AX1736" s="13">
        <v>45</v>
      </c>
      <c r="AY1736" s="13">
        <v>40</v>
      </c>
      <c r="AZ1736" s="13">
        <v>35</v>
      </c>
      <c r="BA1736" s="13">
        <v>30</v>
      </c>
      <c r="BB1736" s="14">
        <v>25</v>
      </c>
      <c r="BC1736" s="19">
        <f t="shared" si="134"/>
        <v>40</v>
      </c>
      <c r="BD1736" s="55">
        <f t="shared" si="132"/>
        <v>1.1049041896719713</v>
      </c>
      <c r="BE1736" s="19">
        <f t="shared" si="133"/>
        <v>1.1478726859369925</v>
      </c>
      <c r="BF1736" s="19">
        <f t="shared" si="135"/>
        <v>1.0533419941539459</v>
      </c>
      <c r="BG1736" s="19">
        <f t="shared" si="136"/>
        <v>1.0406560571614161</v>
      </c>
    </row>
    <row r="1737" spans="1:59">
      <c r="A1737" s="24">
        <v>1736</v>
      </c>
      <c r="B1737" s="31">
        <v>2014143</v>
      </c>
      <c r="C1737" s="32" t="s">
        <v>1735</v>
      </c>
      <c r="D1737" s="21">
        <v>3</v>
      </c>
      <c r="E1737" s="22">
        <v>12</v>
      </c>
      <c r="F1737" s="22">
        <v>18</v>
      </c>
      <c r="G1737" s="22">
        <v>20</v>
      </c>
      <c r="H1737" s="22">
        <v>25</v>
      </c>
      <c r="I1737" s="22">
        <v>26</v>
      </c>
      <c r="J1737" s="23">
        <v>16</v>
      </c>
      <c r="Q1737" s="33"/>
      <c r="R1737" s="33"/>
      <c r="S1737" s="33"/>
      <c r="T1737" s="33"/>
      <c r="U1737" s="33"/>
      <c r="V1737" s="33"/>
      <c r="X1737" s="34"/>
      <c r="Y1737" s="33"/>
      <c r="Z1737" s="33"/>
      <c r="AA1737" s="33"/>
      <c r="AB1737" s="33"/>
      <c r="AC1737" s="35"/>
      <c r="AD1737" s="33"/>
      <c r="AE1737" s="33"/>
      <c r="AF1737" s="33"/>
      <c r="AG1737" s="33"/>
      <c r="AH1737" s="33"/>
      <c r="AI1737" s="33"/>
      <c r="AJ1737" s="36"/>
      <c r="AK1737" s="10">
        <v>5</v>
      </c>
      <c r="AL1737" s="11">
        <v>8</v>
      </c>
      <c r="AM1737" s="11">
        <v>9</v>
      </c>
      <c r="AN1737" s="11">
        <v>8</v>
      </c>
      <c r="AO1737" s="11">
        <v>27</v>
      </c>
      <c r="AP1737" s="11">
        <v>16</v>
      </c>
      <c r="AQ1737" s="11">
        <v>23</v>
      </c>
      <c r="AR1737" s="11">
        <v>24</v>
      </c>
      <c r="AS1737" s="11">
        <v>27</v>
      </c>
      <c r="AT1737" s="11">
        <v>20</v>
      </c>
      <c r="AU1737" s="11">
        <v>39</v>
      </c>
      <c r="AV1737" s="11">
        <v>48</v>
      </c>
      <c r="AW1737" s="12">
        <v>44</v>
      </c>
      <c r="AX1737" s="13">
        <v>40</v>
      </c>
      <c r="AY1737" s="13">
        <v>36</v>
      </c>
      <c r="AZ1737" s="13">
        <v>32</v>
      </c>
      <c r="BA1737" s="13">
        <v>47</v>
      </c>
      <c r="BB1737" s="14">
        <v>44</v>
      </c>
      <c r="BC1737" s="19">
        <f t="shared" si="134"/>
        <v>36</v>
      </c>
      <c r="BD1737" s="55">
        <f t="shared" si="132"/>
        <v>0.98622929522572267</v>
      </c>
      <c r="BE1737" s="19">
        <f t="shared" si="133"/>
        <v>1.0660279311464762</v>
      </c>
      <c r="BF1737" s="19">
        <f t="shared" si="135"/>
        <v>1.0418837284832738</v>
      </c>
      <c r="BG1737" s="19">
        <f t="shared" si="136"/>
        <v>1.0373822669697954</v>
      </c>
    </row>
    <row r="1738" spans="1:59">
      <c r="A1738" s="24">
        <v>1737</v>
      </c>
      <c r="B1738" s="31">
        <v>2014144</v>
      </c>
      <c r="C1738" s="32" t="s">
        <v>1736</v>
      </c>
      <c r="D1738" s="21">
        <v>3</v>
      </c>
      <c r="E1738" s="22">
        <v>5</v>
      </c>
      <c r="F1738" s="22">
        <v>6</v>
      </c>
      <c r="G1738" s="22">
        <v>9</v>
      </c>
      <c r="H1738" s="22">
        <v>10</v>
      </c>
      <c r="I1738" s="22">
        <v>27</v>
      </c>
      <c r="J1738" s="23">
        <v>14</v>
      </c>
      <c r="Q1738" s="33"/>
      <c r="R1738" s="33"/>
      <c r="S1738" s="33"/>
      <c r="T1738" s="33"/>
      <c r="U1738" s="33"/>
      <c r="V1738" s="33"/>
      <c r="X1738" s="34"/>
      <c r="Y1738" s="33"/>
      <c r="Z1738" s="33"/>
      <c r="AA1738" s="33"/>
      <c r="AB1738" s="33"/>
      <c r="AC1738" s="35"/>
      <c r="AD1738" s="33"/>
      <c r="AE1738" s="33"/>
      <c r="AF1738" s="33"/>
      <c r="AG1738" s="33"/>
      <c r="AH1738" s="33"/>
      <c r="AI1738" s="33"/>
      <c r="AJ1738" s="36"/>
      <c r="AK1738" s="10">
        <v>3</v>
      </c>
      <c r="AL1738" s="11">
        <v>12</v>
      </c>
      <c r="AM1738" s="11">
        <v>10</v>
      </c>
      <c r="AN1738" s="11">
        <v>18</v>
      </c>
      <c r="AO1738" s="11">
        <v>25</v>
      </c>
      <c r="AP1738" s="11">
        <v>20</v>
      </c>
      <c r="AQ1738" s="11">
        <v>15</v>
      </c>
      <c r="AR1738" s="11">
        <v>30</v>
      </c>
      <c r="AS1738" s="11">
        <v>38</v>
      </c>
      <c r="AT1738" s="11">
        <v>36</v>
      </c>
      <c r="AU1738" s="11">
        <v>34</v>
      </c>
      <c r="AV1738" s="11">
        <v>46</v>
      </c>
      <c r="AW1738" s="12">
        <v>45</v>
      </c>
      <c r="AX1738" s="13">
        <v>44</v>
      </c>
      <c r="AY1738" s="13">
        <v>43</v>
      </c>
      <c r="AZ1738" s="13">
        <v>42</v>
      </c>
      <c r="BA1738" s="13">
        <v>41</v>
      </c>
      <c r="BB1738" s="14">
        <v>40</v>
      </c>
      <c r="BC1738" s="19">
        <f t="shared" si="134"/>
        <v>43</v>
      </c>
      <c r="BD1738" s="55">
        <f t="shared" si="132"/>
        <v>0.9453069178304645</v>
      </c>
      <c r="BE1738" s="19">
        <f t="shared" si="133"/>
        <v>1.04761286131861</v>
      </c>
      <c r="BF1738" s="19">
        <f t="shared" si="135"/>
        <v>1.0418837284832738</v>
      </c>
      <c r="BG1738" s="19">
        <f t="shared" si="136"/>
        <v>1.0414745047093212</v>
      </c>
    </row>
    <row r="1739" spans="1:59">
      <c r="A1739" s="24">
        <v>1738</v>
      </c>
      <c r="B1739" s="31">
        <v>2014145</v>
      </c>
      <c r="C1739" s="32" t="s">
        <v>1737</v>
      </c>
      <c r="D1739" s="21">
        <v>10</v>
      </c>
      <c r="E1739" s="22">
        <v>12</v>
      </c>
      <c r="F1739" s="22">
        <v>13</v>
      </c>
      <c r="G1739" s="22">
        <v>23</v>
      </c>
      <c r="H1739" s="22">
        <v>26</v>
      </c>
      <c r="I1739" s="22">
        <v>29</v>
      </c>
      <c r="J1739" s="23">
        <v>11</v>
      </c>
      <c r="Q1739" s="33"/>
      <c r="R1739" s="33"/>
      <c r="S1739" s="33"/>
      <c r="T1739" s="33"/>
      <c r="U1739" s="33"/>
      <c r="V1739" s="33"/>
      <c r="X1739" s="34"/>
      <c r="Y1739" s="33"/>
      <c r="Z1739" s="33"/>
      <c r="AA1739" s="33"/>
      <c r="AB1739" s="33"/>
      <c r="AC1739" s="35"/>
      <c r="AD1739" s="33"/>
      <c r="AE1739" s="33"/>
      <c r="AF1739" s="33"/>
      <c r="AG1739" s="33"/>
      <c r="AH1739" s="33"/>
      <c r="AI1739" s="33"/>
      <c r="AJ1739" s="36"/>
      <c r="AK1739" s="10">
        <v>8</v>
      </c>
      <c r="AL1739" s="11">
        <v>9</v>
      </c>
      <c r="AM1739" s="11">
        <v>13</v>
      </c>
      <c r="AN1739" s="11">
        <v>17</v>
      </c>
      <c r="AO1739" s="11">
        <v>22</v>
      </c>
      <c r="AP1739" s="11">
        <v>25</v>
      </c>
      <c r="AQ1739" s="11">
        <v>23</v>
      </c>
      <c r="AR1739" s="11">
        <v>23</v>
      </c>
      <c r="AS1739" s="11">
        <v>25</v>
      </c>
      <c r="AT1739" s="11">
        <v>29</v>
      </c>
      <c r="AU1739" s="11">
        <v>35</v>
      </c>
      <c r="AV1739" s="11">
        <v>57</v>
      </c>
      <c r="AW1739" s="12">
        <v>68</v>
      </c>
      <c r="AX1739" s="13">
        <v>65</v>
      </c>
      <c r="AY1739" s="13">
        <v>62</v>
      </c>
      <c r="AZ1739" s="13">
        <v>59</v>
      </c>
      <c r="BA1739" s="13">
        <v>56</v>
      </c>
      <c r="BB1739" s="14">
        <v>53</v>
      </c>
      <c r="BC1739" s="19">
        <f t="shared" si="134"/>
        <v>62</v>
      </c>
      <c r="BD1739" s="55">
        <f t="shared" si="132"/>
        <v>0.96576810652809364</v>
      </c>
      <c r="BE1739" s="19">
        <f t="shared" si="133"/>
        <v>1.0639818122767133</v>
      </c>
      <c r="BF1739" s="19">
        <f t="shared" si="135"/>
        <v>1.0492497564144203</v>
      </c>
      <c r="BG1739" s="19">
        <f t="shared" si="136"/>
        <v>1.0455667424488471</v>
      </c>
    </row>
    <row r="1740" spans="1:59">
      <c r="A1740" s="24">
        <v>1739</v>
      </c>
      <c r="B1740" s="31">
        <v>2014146</v>
      </c>
      <c r="C1740" s="32" t="s">
        <v>1738</v>
      </c>
      <c r="D1740" s="21">
        <v>1</v>
      </c>
      <c r="E1740" s="22">
        <v>6</v>
      </c>
      <c r="F1740" s="22">
        <v>13</v>
      </c>
      <c r="G1740" s="22">
        <v>20</v>
      </c>
      <c r="H1740" s="22">
        <v>29</v>
      </c>
      <c r="I1740" s="22">
        <v>32</v>
      </c>
      <c r="J1740" s="23">
        <v>1</v>
      </c>
      <c r="Q1740" s="33"/>
      <c r="R1740" s="33"/>
      <c r="S1740" s="33"/>
      <c r="T1740" s="33"/>
      <c r="U1740" s="33"/>
      <c r="V1740" s="33"/>
      <c r="X1740" s="34"/>
      <c r="Y1740" s="33"/>
      <c r="Z1740" s="33"/>
      <c r="AA1740" s="33"/>
      <c r="AB1740" s="33"/>
      <c r="AC1740" s="35"/>
      <c r="AD1740" s="33"/>
      <c r="AE1740" s="33"/>
      <c r="AF1740" s="33"/>
      <c r="AG1740" s="33"/>
      <c r="AH1740" s="33"/>
      <c r="AI1740" s="33"/>
      <c r="AJ1740" s="36"/>
      <c r="AK1740" s="10">
        <v>8</v>
      </c>
      <c r="AL1740" s="11">
        <v>5</v>
      </c>
      <c r="AM1740" s="11">
        <v>11</v>
      </c>
      <c r="AN1740" s="11">
        <v>11</v>
      </c>
      <c r="AO1740" s="11">
        <v>24</v>
      </c>
      <c r="AP1740" s="11">
        <v>21</v>
      </c>
      <c r="AQ1740" s="11">
        <v>20</v>
      </c>
      <c r="AR1740" s="11">
        <v>21</v>
      </c>
      <c r="AS1740" s="11">
        <v>35</v>
      </c>
      <c r="AT1740" s="11">
        <v>29</v>
      </c>
      <c r="AU1740" s="11">
        <v>23</v>
      </c>
      <c r="AV1740" s="11">
        <v>31</v>
      </c>
      <c r="AW1740" s="12">
        <v>41</v>
      </c>
      <c r="AX1740" s="13">
        <v>37</v>
      </c>
      <c r="AY1740" s="13">
        <v>50</v>
      </c>
      <c r="AZ1740" s="13">
        <v>47</v>
      </c>
      <c r="BA1740" s="13">
        <v>44</v>
      </c>
      <c r="BB1740" s="14">
        <v>41</v>
      </c>
      <c r="BC1740" s="19">
        <f t="shared" si="134"/>
        <v>50</v>
      </c>
      <c r="BD1740" s="55">
        <f t="shared" si="132"/>
        <v>0.9453069178304645</v>
      </c>
      <c r="BE1740" s="19">
        <f t="shared" si="133"/>
        <v>1.0435206235790842</v>
      </c>
      <c r="BF1740" s="19">
        <f t="shared" si="135"/>
        <v>1.0533419941539459</v>
      </c>
      <c r="BG1740" s="19">
        <f t="shared" si="136"/>
        <v>1.0496589801883727</v>
      </c>
    </row>
    <row r="1741" spans="1:59">
      <c r="A1741" s="24">
        <v>1740</v>
      </c>
      <c r="B1741" s="31">
        <v>2014147</v>
      </c>
      <c r="C1741" s="32" t="s">
        <v>1739</v>
      </c>
      <c r="D1741" s="21">
        <v>6</v>
      </c>
      <c r="E1741" s="22">
        <v>7</v>
      </c>
      <c r="F1741" s="22">
        <v>22</v>
      </c>
      <c r="G1741" s="22">
        <v>26</v>
      </c>
      <c r="H1741" s="22">
        <v>31</v>
      </c>
      <c r="I1741" s="22">
        <v>32</v>
      </c>
      <c r="J1741" s="23">
        <v>10</v>
      </c>
      <c r="Q1741" s="33"/>
      <c r="R1741" s="33"/>
      <c r="S1741" s="33"/>
      <c r="T1741" s="33"/>
      <c r="U1741" s="33"/>
      <c r="V1741" s="33"/>
      <c r="X1741" s="34"/>
      <c r="Y1741" s="33"/>
      <c r="Z1741" s="33"/>
      <c r="AA1741" s="33"/>
      <c r="AB1741" s="33"/>
      <c r="AC1741" s="35"/>
      <c r="AD1741" s="33"/>
      <c r="AE1741" s="33"/>
      <c r="AF1741" s="33"/>
      <c r="AG1741" s="33"/>
      <c r="AH1741" s="33"/>
      <c r="AI1741" s="33"/>
      <c r="AJ1741" s="36"/>
      <c r="AK1741" s="10">
        <v>7</v>
      </c>
      <c r="AL1741" s="11">
        <v>12</v>
      </c>
      <c r="AM1741" s="11">
        <v>9</v>
      </c>
      <c r="AN1741" s="11">
        <v>10</v>
      </c>
      <c r="AO1741" s="11">
        <v>19</v>
      </c>
      <c r="AP1741" s="11">
        <v>28</v>
      </c>
      <c r="AQ1741" s="11">
        <v>34</v>
      </c>
      <c r="AR1741" s="11">
        <v>24</v>
      </c>
      <c r="AS1741" s="11">
        <v>36</v>
      </c>
      <c r="AT1741" s="11">
        <v>40</v>
      </c>
      <c r="AU1741" s="11">
        <v>33</v>
      </c>
      <c r="AV1741" s="11">
        <v>40</v>
      </c>
      <c r="AW1741" s="12">
        <v>34</v>
      </c>
      <c r="AX1741" s="13">
        <v>44</v>
      </c>
      <c r="AY1741" s="13">
        <v>56</v>
      </c>
      <c r="AZ1741" s="13">
        <v>52</v>
      </c>
      <c r="BA1741" s="13">
        <v>48</v>
      </c>
      <c r="BB1741" s="14">
        <v>44</v>
      </c>
      <c r="BC1741" s="19">
        <f t="shared" si="134"/>
        <v>56</v>
      </c>
      <c r="BD1741" s="55">
        <f t="shared" ref="BD1741:BD1804" si="137">IF($B1741="","",SUM($BC1737:$BC1741)/5/$BM$3)</f>
        <v>1.0107827216628775</v>
      </c>
      <c r="BE1741" s="19">
        <f t="shared" ref="BE1741:BE1804" si="138">IF($B1741="","",SUM($BC1732:$BC1741)/10/$BM$3)</f>
        <v>1.0578434556674245</v>
      </c>
      <c r="BF1741" s="19">
        <f t="shared" si="135"/>
        <v>1.052523546606041</v>
      </c>
      <c r="BG1741" s="19">
        <f t="shared" si="136"/>
        <v>1.0480220850925626</v>
      </c>
    </row>
    <row r="1742" spans="1:59">
      <c r="A1742" s="24">
        <v>1741</v>
      </c>
      <c r="B1742" s="31">
        <v>2014148</v>
      </c>
      <c r="C1742" s="32" t="s">
        <v>1740</v>
      </c>
      <c r="D1742" s="21">
        <v>1</v>
      </c>
      <c r="E1742" s="22">
        <v>2</v>
      </c>
      <c r="F1742" s="22">
        <v>5</v>
      </c>
      <c r="G1742" s="22">
        <v>12</v>
      </c>
      <c r="H1742" s="22">
        <v>15</v>
      </c>
      <c r="I1742" s="22">
        <v>16</v>
      </c>
      <c r="J1742" s="23">
        <v>13</v>
      </c>
      <c r="Q1742" s="33"/>
      <c r="R1742" s="33"/>
      <c r="S1742" s="33"/>
      <c r="T1742" s="33"/>
      <c r="U1742" s="33"/>
      <c r="V1742" s="33"/>
      <c r="X1742" s="34"/>
      <c r="Y1742" s="33"/>
      <c r="Z1742" s="33"/>
      <c r="AA1742" s="33"/>
      <c r="AB1742" s="33"/>
      <c r="AC1742" s="35"/>
      <c r="AD1742" s="33"/>
      <c r="AE1742" s="33"/>
      <c r="AF1742" s="33"/>
      <c r="AG1742" s="33"/>
      <c r="AH1742" s="33"/>
      <c r="AI1742" s="33"/>
      <c r="AJ1742" s="36"/>
      <c r="AK1742" s="10">
        <v>6</v>
      </c>
      <c r="AL1742" s="11">
        <v>7</v>
      </c>
      <c r="AM1742" s="11">
        <v>6</v>
      </c>
      <c r="AN1742" s="11">
        <v>15</v>
      </c>
      <c r="AO1742" s="11">
        <v>16</v>
      </c>
      <c r="AP1742" s="11">
        <v>19</v>
      </c>
      <c r="AQ1742" s="11">
        <v>24</v>
      </c>
      <c r="AR1742" s="11">
        <v>21</v>
      </c>
      <c r="AS1742" s="11">
        <v>18</v>
      </c>
      <c r="AT1742" s="11">
        <v>15</v>
      </c>
      <c r="AU1742" s="11">
        <v>25</v>
      </c>
      <c r="AV1742" s="11">
        <v>23</v>
      </c>
      <c r="AW1742" s="12">
        <v>21</v>
      </c>
      <c r="AX1742" s="13">
        <v>35</v>
      </c>
      <c r="AY1742" s="13">
        <v>51</v>
      </c>
      <c r="AZ1742" s="13">
        <v>51</v>
      </c>
      <c r="BA1742" s="13">
        <v>51</v>
      </c>
      <c r="BB1742" s="14">
        <v>51</v>
      </c>
      <c r="BC1742" s="19">
        <f t="shared" si="134"/>
        <v>51</v>
      </c>
      <c r="BD1742" s="55">
        <f t="shared" si="137"/>
        <v>1.0721662877557647</v>
      </c>
      <c r="BE1742" s="19">
        <f t="shared" si="138"/>
        <v>1.0291977914907438</v>
      </c>
      <c r="BF1742" s="19">
        <f t="shared" si="135"/>
        <v>1.057434231893472</v>
      </c>
      <c r="BG1742" s="19">
        <f t="shared" si="136"/>
        <v>1.0508866515102306</v>
      </c>
    </row>
    <row r="1743" spans="1:59">
      <c r="A1743" s="24">
        <v>1742</v>
      </c>
      <c r="B1743" s="31">
        <v>2014149</v>
      </c>
      <c r="C1743" s="32" t="s">
        <v>1741</v>
      </c>
      <c r="D1743" s="21">
        <v>7</v>
      </c>
      <c r="E1743" s="22">
        <v>9</v>
      </c>
      <c r="F1743" s="22">
        <v>10</v>
      </c>
      <c r="G1743" s="22">
        <v>15</v>
      </c>
      <c r="H1743" s="22">
        <v>19</v>
      </c>
      <c r="I1743" s="22">
        <v>33</v>
      </c>
      <c r="J1743" s="23">
        <v>1</v>
      </c>
      <c r="Q1743" s="33"/>
      <c r="R1743" s="33"/>
      <c r="S1743" s="33"/>
      <c r="T1743" s="33"/>
      <c r="U1743" s="33"/>
      <c r="V1743" s="33"/>
      <c r="X1743" s="34"/>
      <c r="Y1743" s="33"/>
      <c r="Z1743" s="33"/>
      <c r="AA1743" s="33"/>
      <c r="AB1743" s="33"/>
      <c r="AC1743" s="35"/>
      <c r="AD1743" s="33"/>
      <c r="AE1743" s="33"/>
      <c r="AF1743" s="33"/>
      <c r="AG1743" s="33"/>
      <c r="AH1743" s="33"/>
      <c r="AI1743" s="33"/>
      <c r="AJ1743" s="36"/>
      <c r="AK1743" s="10">
        <v>3</v>
      </c>
      <c r="AL1743" s="11">
        <v>13</v>
      </c>
      <c r="AM1743" s="11">
        <v>13</v>
      </c>
      <c r="AN1743" s="11">
        <v>15</v>
      </c>
      <c r="AO1743" s="11">
        <v>16</v>
      </c>
      <c r="AP1743" s="11">
        <v>21</v>
      </c>
      <c r="AQ1743" s="11">
        <v>21</v>
      </c>
      <c r="AR1743" s="11">
        <v>33</v>
      </c>
      <c r="AS1743" s="11">
        <v>38</v>
      </c>
      <c r="AT1743" s="11">
        <v>45</v>
      </c>
      <c r="AU1743" s="11">
        <v>41</v>
      </c>
      <c r="AV1743" s="11">
        <v>37</v>
      </c>
      <c r="AW1743" s="12">
        <v>33</v>
      </c>
      <c r="AX1743" s="13">
        <v>45</v>
      </c>
      <c r="AY1743" s="13">
        <v>59</v>
      </c>
      <c r="AZ1743" s="13">
        <v>57</v>
      </c>
      <c r="BA1743" s="13">
        <v>55</v>
      </c>
      <c r="BB1743" s="14">
        <v>73</v>
      </c>
      <c r="BC1743" s="19">
        <f t="shared" si="134"/>
        <v>59</v>
      </c>
      <c r="BD1743" s="55">
        <f t="shared" si="137"/>
        <v>1.137642091588178</v>
      </c>
      <c r="BE1743" s="19">
        <f t="shared" si="138"/>
        <v>1.0414745047093212</v>
      </c>
      <c r="BF1743" s="19">
        <f t="shared" si="135"/>
        <v>1.0713478402078598</v>
      </c>
      <c r="BG1743" s="19">
        <f t="shared" si="136"/>
        <v>1.052523546606041</v>
      </c>
    </row>
    <row r="1744" spans="1:59">
      <c r="A1744" s="24">
        <v>1743</v>
      </c>
      <c r="B1744" s="31">
        <v>2014150</v>
      </c>
      <c r="C1744" s="32" t="s">
        <v>1742</v>
      </c>
      <c r="D1744" s="21">
        <v>3</v>
      </c>
      <c r="E1744" s="22">
        <v>8</v>
      </c>
      <c r="F1744" s="22">
        <v>14</v>
      </c>
      <c r="G1744" s="22">
        <v>22</v>
      </c>
      <c r="H1744" s="22">
        <v>24</v>
      </c>
      <c r="I1744" s="22">
        <v>32</v>
      </c>
      <c r="J1744" s="23">
        <v>9</v>
      </c>
      <c r="Q1744" s="33"/>
      <c r="R1744" s="33"/>
      <c r="S1744" s="33"/>
      <c r="T1744" s="33"/>
      <c r="U1744" s="33"/>
      <c r="V1744" s="33"/>
      <c r="X1744" s="34"/>
      <c r="Y1744" s="33"/>
      <c r="Z1744" s="33"/>
      <c r="AA1744" s="33"/>
      <c r="AB1744" s="33"/>
      <c r="AC1744" s="35"/>
      <c r="AD1744" s="33"/>
      <c r="AE1744" s="33"/>
      <c r="AF1744" s="33"/>
      <c r="AG1744" s="33"/>
      <c r="AH1744" s="33"/>
      <c r="AI1744" s="33"/>
      <c r="AJ1744" s="36"/>
      <c r="AK1744" s="10">
        <v>7</v>
      </c>
      <c r="AL1744" s="11">
        <v>7</v>
      </c>
      <c r="AM1744" s="11">
        <v>18</v>
      </c>
      <c r="AN1744" s="11">
        <v>13</v>
      </c>
      <c r="AO1744" s="11">
        <v>12</v>
      </c>
      <c r="AP1744" s="11">
        <v>15</v>
      </c>
      <c r="AQ1744" s="11">
        <v>31</v>
      </c>
      <c r="AR1744" s="11">
        <v>23</v>
      </c>
      <c r="AS1744" s="11">
        <v>26</v>
      </c>
      <c r="AT1744" s="11">
        <v>31</v>
      </c>
      <c r="AU1744" s="11">
        <v>38</v>
      </c>
      <c r="AV1744" s="11">
        <v>33</v>
      </c>
      <c r="AW1744" s="12">
        <v>43</v>
      </c>
      <c r="AX1744" s="13">
        <v>39</v>
      </c>
      <c r="AY1744" s="13">
        <v>52</v>
      </c>
      <c r="AZ1744" s="13">
        <v>49</v>
      </c>
      <c r="BA1744" s="13">
        <v>46</v>
      </c>
      <c r="BB1744" s="14">
        <v>43</v>
      </c>
      <c r="BC1744" s="19">
        <f t="shared" si="134"/>
        <v>52</v>
      </c>
      <c r="BD1744" s="55">
        <f t="shared" si="137"/>
        <v>1.0967197141929197</v>
      </c>
      <c r="BE1744" s="19">
        <f t="shared" si="138"/>
        <v>1.0312439103605067</v>
      </c>
      <c r="BF1744" s="19">
        <f t="shared" si="135"/>
        <v>1.0533419941539459</v>
      </c>
      <c r="BG1744" s="19">
        <f t="shared" si="136"/>
        <v>1.0508866515102306</v>
      </c>
    </row>
    <row r="1745" spans="1:59">
      <c r="A1745" s="24">
        <v>1744</v>
      </c>
      <c r="B1745" s="31">
        <v>2014151</v>
      </c>
      <c r="C1745" s="32" t="s">
        <v>1743</v>
      </c>
      <c r="D1745" s="21">
        <v>4</v>
      </c>
      <c r="E1745" s="22">
        <v>5</v>
      </c>
      <c r="F1745" s="22">
        <v>8</v>
      </c>
      <c r="G1745" s="22">
        <v>11</v>
      </c>
      <c r="H1745" s="22">
        <v>21</v>
      </c>
      <c r="I1745" s="22">
        <v>27</v>
      </c>
      <c r="J1745" s="23">
        <v>8</v>
      </c>
      <c r="Q1745" s="33"/>
      <c r="R1745" s="33"/>
      <c r="S1745" s="33"/>
      <c r="T1745" s="33"/>
      <c r="U1745" s="33"/>
      <c r="V1745" s="33"/>
      <c r="X1745" s="34"/>
      <c r="Y1745" s="33"/>
      <c r="Z1745" s="33"/>
      <c r="AA1745" s="33"/>
      <c r="AB1745" s="33"/>
      <c r="AC1745" s="35"/>
      <c r="AD1745" s="33"/>
      <c r="AE1745" s="33"/>
      <c r="AF1745" s="33"/>
      <c r="AG1745" s="33"/>
      <c r="AH1745" s="33"/>
      <c r="AI1745" s="33"/>
      <c r="AJ1745" s="36"/>
      <c r="AK1745" s="10">
        <v>7</v>
      </c>
      <c r="AL1745" s="11">
        <v>8</v>
      </c>
      <c r="AM1745" s="11">
        <v>11</v>
      </c>
      <c r="AN1745" s="11">
        <v>22</v>
      </c>
      <c r="AO1745" s="11">
        <v>20</v>
      </c>
      <c r="AP1745" s="11">
        <v>20</v>
      </c>
      <c r="AQ1745" s="11">
        <v>22</v>
      </c>
      <c r="AR1745" s="11">
        <v>26</v>
      </c>
      <c r="AS1745" s="11">
        <v>32</v>
      </c>
      <c r="AT1745" s="11">
        <v>40</v>
      </c>
      <c r="AU1745" s="11">
        <v>37</v>
      </c>
      <c r="AV1745" s="11">
        <v>48</v>
      </c>
      <c r="AW1745" s="12">
        <v>46</v>
      </c>
      <c r="AX1745" s="13">
        <v>44</v>
      </c>
      <c r="AY1745" s="13">
        <v>42</v>
      </c>
      <c r="AZ1745" s="13">
        <v>40</v>
      </c>
      <c r="BA1745" s="13">
        <v>38</v>
      </c>
      <c r="BB1745" s="14">
        <v>36</v>
      </c>
      <c r="BC1745" s="19">
        <f t="shared" si="134"/>
        <v>42</v>
      </c>
      <c r="BD1745" s="55">
        <f t="shared" si="137"/>
        <v>1.0639818122767133</v>
      </c>
      <c r="BE1745" s="19">
        <f t="shared" si="138"/>
        <v>1.0046443650535888</v>
      </c>
      <c r="BF1745" s="19">
        <f t="shared" si="135"/>
        <v>1.0484313088665151</v>
      </c>
      <c r="BG1745" s="19">
        <f t="shared" si="136"/>
        <v>1.0484313088665151</v>
      </c>
    </row>
    <row r="1746" spans="1:59">
      <c r="A1746" s="24">
        <v>1745</v>
      </c>
      <c r="B1746" s="31">
        <v>2014152</v>
      </c>
      <c r="C1746" s="32" t="s">
        <v>1744</v>
      </c>
      <c r="D1746" s="21">
        <v>8</v>
      </c>
      <c r="E1746" s="22">
        <v>13</v>
      </c>
      <c r="F1746" s="22">
        <v>15</v>
      </c>
      <c r="G1746" s="22">
        <v>20</v>
      </c>
      <c r="H1746" s="22">
        <v>21</v>
      </c>
      <c r="I1746" s="22">
        <v>25</v>
      </c>
      <c r="J1746" s="23">
        <v>12</v>
      </c>
      <c r="Q1746" s="33"/>
      <c r="R1746" s="33"/>
      <c r="S1746" s="33"/>
      <c r="T1746" s="33"/>
      <c r="U1746" s="33"/>
      <c r="V1746" s="33"/>
      <c r="X1746" s="34"/>
      <c r="Y1746" s="33"/>
      <c r="Z1746" s="33"/>
      <c r="AA1746" s="33"/>
      <c r="AB1746" s="33"/>
      <c r="AC1746" s="35"/>
      <c r="AD1746" s="33"/>
      <c r="AE1746" s="33"/>
      <c r="AF1746" s="33"/>
      <c r="AG1746" s="33"/>
      <c r="AH1746" s="33"/>
      <c r="AI1746" s="33"/>
      <c r="AJ1746" s="36"/>
      <c r="AK1746" s="10">
        <v>6</v>
      </c>
      <c r="AL1746" s="11">
        <v>6</v>
      </c>
      <c r="AM1746" s="11">
        <v>7</v>
      </c>
      <c r="AN1746" s="11">
        <v>12</v>
      </c>
      <c r="AO1746" s="11">
        <v>18</v>
      </c>
      <c r="AP1746" s="11">
        <v>22</v>
      </c>
      <c r="AQ1746" s="11">
        <v>30</v>
      </c>
      <c r="AR1746" s="11">
        <v>22</v>
      </c>
      <c r="AS1746" s="11">
        <v>36</v>
      </c>
      <c r="AT1746" s="11">
        <v>30</v>
      </c>
      <c r="AU1746" s="11">
        <v>37</v>
      </c>
      <c r="AV1746" s="11">
        <v>46</v>
      </c>
      <c r="AW1746" s="12">
        <v>42</v>
      </c>
      <c r="AX1746" s="13">
        <v>54</v>
      </c>
      <c r="AY1746" s="13">
        <v>51</v>
      </c>
      <c r="AZ1746" s="13">
        <v>48</v>
      </c>
      <c r="BA1746" s="13">
        <v>45</v>
      </c>
      <c r="BB1746" s="14">
        <v>42</v>
      </c>
      <c r="BC1746" s="19">
        <f t="shared" si="134"/>
        <v>51</v>
      </c>
      <c r="BD1746" s="55">
        <f t="shared" si="137"/>
        <v>1.0435206235790842</v>
      </c>
      <c r="BE1746" s="19">
        <f t="shared" si="138"/>
        <v>1.0271516726209808</v>
      </c>
      <c r="BF1746" s="19">
        <f t="shared" si="135"/>
        <v>1.0541604417018513</v>
      </c>
      <c r="BG1746" s="19">
        <f t="shared" si="136"/>
        <v>1.0422929522572264</v>
      </c>
    </row>
    <row r="1747" spans="1:59">
      <c r="A1747" s="24">
        <v>1746</v>
      </c>
      <c r="B1747" s="31">
        <v>2015001</v>
      </c>
      <c r="C1747" s="32" t="s">
        <v>1745</v>
      </c>
      <c r="D1747" s="21">
        <v>1</v>
      </c>
      <c r="E1747" s="22">
        <v>7</v>
      </c>
      <c r="F1747" s="22">
        <v>9</v>
      </c>
      <c r="G1747" s="22">
        <v>16</v>
      </c>
      <c r="H1747" s="22">
        <v>20</v>
      </c>
      <c r="I1747" s="22">
        <v>23</v>
      </c>
      <c r="J1747" s="23">
        <v>6</v>
      </c>
      <c r="Q1747" s="33"/>
      <c r="R1747" s="33"/>
      <c r="S1747" s="33"/>
      <c r="T1747" s="33"/>
      <c r="U1747" s="33"/>
      <c r="V1747" s="33"/>
      <c r="X1747" s="34"/>
      <c r="Y1747" s="33"/>
      <c r="Z1747" s="33"/>
      <c r="AA1747" s="33"/>
      <c r="AB1747" s="33"/>
      <c r="AC1747" s="35"/>
      <c r="AD1747" s="33"/>
      <c r="AE1747" s="33"/>
      <c r="AF1747" s="33"/>
      <c r="AG1747" s="33"/>
      <c r="AH1747" s="33"/>
      <c r="AI1747" s="33"/>
      <c r="AJ1747" s="36"/>
      <c r="AK1747" s="10">
        <v>7</v>
      </c>
      <c r="AL1747" s="11">
        <v>8</v>
      </c>
      <c r="AM1747" s="11">
        <v>11</v>
      </c>
      <c r="AN1747" s="11">
        <v>16</v>
      </c>
      <c r="AO1747" s="11">
        <v>13</v>
      </c>
      <c r="AP1747" s="11">
        <v>20</v>
      </c>
      <c r="AQ1747" s="11">
        <v>22</v>
      </c>
      <c r="AR1747" s="11">
        <v>26</v>
      </c>
      <c r="AS1747" s="11">
        <v>32</v>
      </c>
      <c r="AT1747" s="11">
        <v>40</v>
      </c>
      <c r="AU1747" s="11">
        <v>37</v>
      </c>
      <c r="AV1747" s="11">
        <v>34</v>
      </c>
      <c r="AW1747" s="12">
        <v>31</v>
      </c>
      <c r="AX1747" s="13">
        <v>28</v>
      </c>
      <c r="AY1747" s="13">
        <v>42</v>
      </c>
      <c r="AZ1747" s="13">
        <v>40</v>
      </c>
      <c r="BA1747" s="13">
        <v>38</v>
      </c>
      <c r="BB1747" s="14">
        <v>36</v>
      </c>
      <c r="BC1747" s="19">
        <f t="shared" si="134"/>
        <v>42</v>
      </c>
      <c r="BD1747" s="55">
        <f t="shared" si="137"/>
        <v>1.0066904839233517</v>
      </c>
      <c r="BE1747" s="19">
        <f t="shared" si="138"/>
        <v>1.0394283858395583</v>
      </c>
      <c r="BF1747" s="19">
        <f t="shared" si="135"/>
        <v>1.0656187073725234</v>
      </c>
      <c r="BG1747" s="19">
        <f t="shared" si="136"/>
        <v>1.0402468333874635</v>
      </c>
    </row>
    <row r="1748" spans="1:59">
      <c r="A1748" s="24">
        <v>1747</v>
      </c>
      <c r="B1748" s="31">
        <v>2015002</v>
      </c>
      <c r="C1748" s="32" t="s">
        <v>1746</v>
      </c>
      <c r="D1748" s="21">
        <v>7</v>
      </c>
      <c r="E1748" s="22">
        <v>15</v>
      </c>
      <c r="F1748" s="22">
        <v>16</v>
      </c>
      <c r="G1748" s="22">
        <v>25</v>
      </c>
      <c r="H1748" s="22">
        <v>28</v>
      </c>
      <c r="I1748" s="22">
        <v>32</v>
      </c>
      <c r="J1748" s="23">
        <v>5</v>
      </c>
      <c r="Q1748" s="33"/>
      <c r="R1748" s="33"/>
      <c r="S1748" s="33"/>
      <c r="T1748" s="33"/>
      <c r="U1748" s="33"/>
      <c r="V1748" s="33"/>
      <c r="X1748" s="34"/>
      <c r="Y1748" s="33"/>
      <c r="Z1748" s="33"/>
      <c r="AA1748" s="33"/>
      <c r="AB1748" s="33"/>
      <c r="AC1748" s="35"/>
      <c r="AD1748" s="33"/>
      <c r="AE1748" s="33"/>
      <c r="AF1748" s="33"/>
      <c r="AG1748" s="33"/>
      <c r="AH1748" s="33"/>
      <c r="AI1748" s="33"/>
      <c r="AJ1748" s="36"/>
      <c r="AK1748" s="10">
        <v>6</v>
      </c>
      <c r="AL1748" s="11">
        <v>7</v>
      </c>
      <c r="AM1748" s="11">
        <v>8</v>
      </c>
      <c r="AN1748" s="11">
        <v>15</v>
      </c>
      <c r="AO1748" s="11">
        <v>11</v>
      </c>
      <c r="AP1748" s="11">
        <v>19</v>
      </c>
      <c r="AQ1748" s="11">
        <v>33</v>
      </c>
      <c r="AR1748" s="11">
        <v>33</v>
      </c>
      <c r="AS1748" s="11">
        <v>35</v>
      </c>
      <c r="AT1748" s="11">
        <v>27</v>
      </c>
      <c r="AU1748" s="11">
        <v>32</v>
      </c>
      <c r="AV1748" s="11">
        <v>25</v>
      </c>
      <c r="AW1748" s="12">
        <v>33</v>
      </c>
      <c r="AX1748" s="13">
        <v>43</v>
      </c>
      <c r="AY1748" s="13">
        <v>72</v>
      </c>
      <c r="AZ1748" s="13">
        <v>69</v>
      </c>
      <c r="BA1748" s="13">
        <v>66</v>
      </c>
      <c r="BB1748" s="14">
        <v>63</v>
      </c>
      <c r="BC1748" s="19">
        <f t="shared" si="134"/>
        <v>72</v>
      </c>
      <c r="BD1748" s="55">
        <f t="shared" si="137"/>
        <v>1.0598895745371872</v>
      </c>
      <c r="BE1748" s="19">
        <f t="shared" si="138"/>
        <v>1.0987658330626828</v>
      </c>
      <c r="BF1748" s="19">
        <f t="shared" si="135"/>
        <v>1.0828061058785321</v>
      </c>
      <c r="BG1748" s="19">
        <f t="shared" si="136"/>
        <v>1.0521143228320884</v>
      </c>
    </row>
    <row r="1749" spans="1:59">
      <c r="A1749" s="24">
        <v>1748</v>
      </c>
      <c r="B1749" s="31">
        <v>2015003</v>
      </c>
      <c r="C1749" s="32" t="s">
        <v>1747</v>
      </c>
      <c r="D1749" s="21">
        <v>10</v>
      </c>
      <c r="E1749" s="22">
        <v>15</v>
      </c>
      <c r="F1749" s="22">
        <v>20</v>
      </c>
      <c r="G1749" s="22">
        <v>23</v>
      </c>
      <c r="H1749" s="22">
        <v>24</v>
      </c>
      <c r="I1749" s="22">
        <v>31</v>
      </c>
      <c r="J1749" s="23">
        <v>15</v>
      </c>
      <c r="Q1749" s="33"/>
      <c r="R1749" s="33"/>
      <c r="S1749" s="33"/>
      <c r="T1749" s="33"/>
      <c r="U1749" s="33"/>
      <c r="V1749" s="33"/>
      <c r="X1749" s="34"/>
      <c r="Y1749" s="33"/>
      <c r="Z1749" s="33"/>
      <c r="AA1749" s="33"/>
      <c r="AB1749" s="33"/>
      <c r="AC1749" s="35"/>
      <c r="AD1749" s="33"/>
      <c r="AE1749" s="33"/>
      <c r="AF1749" s="33"/>
      <c r="AG1749" s="33"/>
      <c r="AH1749" s="33"/>
      <c r="AI1749" s="33"/>
      <c r="AJ1749" s="36"/>
      <c r="AK1749" s="10">
        <v>6</v>
      </c>
      <c r="AL1749" s="11">
        <v>11</v>
      </c>
      <c r="AM1749" s="11">
        <v>8</v>
      </c>
      <c r="AN1749" s="11">
        <v>15</v>
      </c>
      <c r="AO1749" s="11">
        <v>18</v>
      </c>
      <c r="AP1749" s="11">
        <v>27</v>
      </c>
      <c r="AQ1749" s="11">
        <v>24</v>
      </c>
      <c r="AR1749" s="11">
        <v>13</v>
      </c>
      <c r="AS1749" s="11">
        <v>35</v>
      </c>
      <c r="AT1749" s="11">
        <v>39</v>
      </c>
      <c r="AU1749" s="11">
        <v>45</v>
      </c>
      <c r="AV1749" s="11">
        <v>39</v>
      </c>
      <c r="AW1749" s="12">
        <v>33</v>
      </c>
      <c r="AX1749" s="13">
        <v>59</v>
      </c>
      <c r="AY1749" s="13">
        <v>55</v>
      </c>
      <c r="AZ1749" s="13">
        <v>51</v>
      </c>
      <c r="BA1749" s="13">
        <v>47</v>
      </c>
      <c r="BB1749" s="14">
        <v>43</v>
      </c>
      <c r="BC1749" s="19">
        <f t="shared" si="134"/>
        <v>55</v>
      </c>
      <c r="BD1749" s="55">
        <f t="shared" si="137"/>
        <v>1.0721662877557647</v>
      </c>
      <c r="BE1749" s="19">
        <f t="shared" si="138"/>
        <v>1.0844430009743422</v>
      </c>
      <c r="BF1749" s="19">
        <f t="shared" si="135"/>
        <v>1.0877167911659629</v>
      </c>
      <c r="BG1749" s="19">
        <f t="shared" si="136"/>
        <v>1.0512958752841832</v>
      </c>
    </row>
    <row r="1750" spans="1:59">
      <c r="A1750" s="24">
        <v>1749</v>
      </c>
      <c r="B1750" s="31">
        <v>2015004</v>
      </c>
      <c r="C1750" s="32" t="s">
        <v>1748</v>
      </c>
      <c r="D1750" s="21">
        <v>2</v>
      </c>
      <c r="E1750" s="22">
        <v>14</v>
      </c>
      <c r="F1750" s="22">
        <v>15</v>
      </c>
      <c r="G1750" s="22">
        <v>16</v>
      </c>
      <c r="H1750" s="22">
        <v>23</v>
      </c>
      <c r="I1750" s="22">
        <v>24</v>
      </c>
      <c r="J1750" s="23">
        <v>10</v>
      </c>
      <c r="Q1750" s="33"/>
      <c r="R1750" s="33"/>
      <c r="S1750" s="33"/>
      <c r="T1750" s="33"/>
      <c r="U1750" s="33"/>
      <c r="V1750" s="33"/>
      <c r="X1750" s="34"/>
      <c r="Y1750" s="33"/>
      <c r="Z1750" s="33"/>
      <c r="AA1750" s="33"/>
      <c r="AB1750" s="33"/>
      <c r="AC1750" s="35"/>
      <c r="AD1750" s="33"/>
      <c r="AE1750" s="33"/>
      <c r="AF1750" s="33"/>
      <c r="AG1750" s="33"/>
      <c r="AH1750" s="33"/>
      <c r="AI1750" s="33"/>
      <c r="AJ1750" s="36"/>
      <c r="AK1750" s="10">
        <v>7</v>
      </c>
      <c r="AL1750" s="11">
        <v>10</v>
      </c>
      <c r="AM1750" s="11">
        <v>14</v>
      </c>
      <c r="AN1750" s="11">
        <v>16</v>
      </c>
      <c r="AO1750" s="11">
        <v>10</v>
      </c>
      <c r="AP1750" s="11">
        <v>22</v>
      </c>
      <c r="AQ1750" s="11">
        <v>31</v>
      </c>
      <c r="AR1750" s="11">
        <v>24</v>
      </c>
      <c r="AS1750" s="11">
        <v>17</v>
      </c>
      <c r="AT1750" s="11">
        <v>22</v>
      </c>
      <c r="AU1750" s="11">
        <v>29</v>
      </c>
      <c r="AV1750" s="11">
        <v>24</v>
      </c>
      <c r="AW1750" s="12">
        <v>34</v>
      </c>
      <c r="AX1750" s="13">
        <v>46</v>
      </c>
      <c r="AY1750" s="13">
        <v>60</v>
      </c>
      <c r="AZ1750" s="13">
        <v>58</v>
      </c>
      <c r="BA1750" s="13">
        <v>56</v>
      </c>
      <c r="BB1750" s="14">
        <v>54</v>
      </c>
      <c r="BC1750" s="19">
        <f t="shared" ref="BC1750:BC1813" si="139">IF($B1750="","",MOD($D1750,$BC$1)+MOD($E1750,$BC$1)+MOD($F1750,$BC$1)+MOD($G1750,$BC$1)+MOD($H1750,$BC$1)+MOD($I1750,$BC$1))</f>
        <v>60</v>
      </c>
      <c r="BD1750" s="55">
        <f t="shared" si="137"/>
        <v>1.1458265670672296</v>
      </c>
      <c r="BE1750" s="19">
        <f t="shared" si="138"/>
        <v>1.1049041896719713</v>
      </c>
      <c r="BF1750" s="19">
        <f t="shared" si="135"/>
        <v>1.1040857421240662</v>
      </c>
      <c r="BG1750" s="19">
        <f t="shared" si="136"/>
        <v>1.0611172458590452</v>
      </c>
    </row>
    <row r="1751" spans="1:59">
      <c r="A1751" s="24">
        <v>1750</v>
      </c>
      <c r="B1751" s="31">
        <v>2015005</v>
      </c>
      <c r="C1751" s="32" t="s">
        <v>1749</v>
      </c>
      <c r="D1751" s="21">
        <v>7</v>
      </c>
      <c r="E1751" s="22">
        <v>10</v>
      </c>
      <c r="F1751" s="22">
        <v>16</v>
      </c>
      <c r="G1751" s="22">
        <v>17</v>
      </c>
      <c r="H1751" s="22">
        <v>18</v>
      </c>
      <c r="I1751" s="22">
        <v>32</v>
      </c>
      <c r="J1751" s="23">
        <v>15</v>
      </c>
      <c r="Q1751" s="33"/>
      <c r="R1751" s="33"/>
      <c r="S1751" s="33"/>
      <c r="T1751" s="33"/>
      <c r="U1751" s="33"/>
      <c r="V1751" s="33"/>
      <c r="X1751" s="34"/>
      <c r="Y1751" s="33"/>
      <c r="Z1751" s="33"/>
      <c r="AA1751" s="33"/>
      <c r="AB1751" s="33"/>
      <c r="AC1751" s="35"/>
      <c r="AD1751" s="33"/>
      <c r="AE1751" s="33"/>
      <c r="AF1751" s="33"/>
      <c r="AG1751" s="33"/>
      <c r="AH1751" s="33"/>
      <c r="AI1751" s="33"/>
      <c r="AJ1751" s="36"/>
      <c r="AK1751" s="10">
        <v>7</v>
      </c>
      <c r="AL1751" s="11">
        <v>8</v>
      </c>
      <c r="AM1751" s="11">
        <v>10</v>
      </c>
      <c r="AN1751" s="11">
        <v>16</v>
      </c>
      <c r="AO1751" s="11">
        <v>16</v>
      </c>
      <c r="AP1751" s="11">
        <v>12</v>
      </c>
      <c r="AQ1751" s="11">
        <v>28</v>
      </c>
      <c r="AR1751" s="11">
        <v>30</v>
      </c>
      <c r="AS1751" s="11">
        <v>45</v>
      </c>
      <c r="AT1751" s="11">
        <v>40</v>
      </c>
      <c r="AU1751" s="11">
        <v>35</v>
      </c>
      <c r="AV1751" s="11">
        <v>30</v>
      </c>
      <c r="AW1751" s="12">
        <v>25</v>
      </c>
      <c r="AX1751" s="13">
        <v>20</v>
      </c>
      <c r="AY1751" s="13">
        <v>49</v>
      </c>
      <c r="AZ1751" s="13">
        <v>64</v>
      </c>
      <c r="BA1751" s="13">
        <v>81</v>
      </c>
      <c r="BB1751" s="14">
        <v>80</v>
      </c>
      <c r="BC1751" s="19">
        <f t="shared" si="139"/>
        <v>49</v>
      </c>
      <c r="BD1751" s="55">
        <f t="shared" si="137"/>
        <v>1.137642091588178</v>
      </c>
      <c r="BE1751" s="19">
        <f t="shared" si="138"/>
        <v>1.090581357583631</v>
      </c>
      <c r="BF1751" s="19">
        <f t="shared" si="135"/>
        <v>1.0975381617408249</v>
      </c>
      <c r="BG1751" s="19">
        <f t="shared" si="136"/>
        <v>1.0615264696329978</v>
      </c>
    </row>
    <row r="1752" spans="1:59">
      <c r="A1752" s="24">
        <v>1751</v>
      </c>
      <c r="B1752" s="31">
        <v>2015006</v>
      </c>
      <c r="C1752" s="32" t="s">
        <v>1750</v>
      </c>
      <c r="D1752" s="21">
        <v>1</v>
      </c>
      <c r="E1752" s="22">
        <v>10</v>
      </c>
      <c r="F1752" s="22">
        <v>11</v>
      </c>
      <c r="G1752" s="22">
        <v>29</v>
      </c>
      <c r="H1752" s="22">
        <v>31</v>
      </c>
      <c r="I1752" s="22">
        <v>33</v>
      </c>
      <c r="J1752" s="23">
        <v>13</v>
      </c>
      <c r="Q1752" s="33"/>
      <c r="R1752" s="33"/>
      <c r="S1752" s="33"/>
      <c r="T1752" s="33"/>
      <c r="U1752" s="33"/>
      <c r="V1752" s="33"/>
      <c r="X1752" s="34"/>
      <c r="Y1752" s="33"/>
      <c r="Z1752" s="33"/>
      <c r="AA1752" s="33"/>
      <c r="AB1752" s="33"/>
      <c r="AC1752" s="35"/>
      <c r="AD1752" s="33"/>
      <c r="AE1752" s="33"/>
      <c r="AF1752" s="33"/>
      <c r="AG1752" s="33"/>
      <c r="AH1752" s="33"/>
      <c r="AI1752" s="33"/>
      <c r="AJ1752" s="36"/>
      <c r="AK1752" s="10">
        <v>7</v>
      </c>
      <c r="AL1752" s="11">
        <v>11</v>
      </c>
      <c r="AM1752" s="11">
        <v>10</v>
      </c>
      <c r="AN1752" s="11">
        <v>19</v>
      </c>
      <c r="AO1752" s="11">
        <v>17</v>
      </c>
      <c r="AP1752" s="11">
        <v>19</v>
      </c>
      <c r="AQ1752" s="11">
        <v>16</v>
      </c>
      <c r="AR1752" s="11">
        <v>15</v>
      </c>
      <c r="AS1752" s="11">
        <v>27</v>
      </c>
      <c r="AT1752" s="11">
        <v>43</v>
      </c>
      <c r="AU1752" s="11">
        <v>37</v>
      </c>
      <c r="AV1752" s="11">
        <v>31</v>
      </c>
      <c r="AW1752" s="12">
        <v>40</v>
      </c>
      <c r="AX1752" s="13">
        <v>51</v>
      </c>
      <c r="AY1752" s="13">
        <v>64</v>
      </c>
      <c r="AZ1752" s="13">
        <v>61</v>
      </c>
      <c r="BA1752" s="13">
        <v>58</v>
      </c>
      <c r="BB1752" s="14">
        <v>55</v>
      </c>
      <c r="BC1752" s="19">
        <f t="shared" si="139"/>
        <v>64</v>
      </c>
      <c r="BD1752" s="55">
        <f t="shared" si="137"/>
        <v>1.227671321857746</v>
      </c>
      <c r="BE1752" s="19">
        <f t="shared" si="138"/>
        <v>1.1171809028905488</v>
      </c>
      <c r="BF1752" s="19">
        <f t="shared" si="135"/>
        <v>1.0877167911659629</v>
      </c>
      <c r="BG1752" s="19">
        <f t="shared" si="136"/>
        <v>1.0713478402078598</v>
      </c>
    </row>
    <row r="1753" spans="1:59">
      <c r="A1753" s="24">
        <v>1752</v>
      </c>
      <c r="B1753" s="31">
        <v>2015007</v>
      </c>
      <c r="C1753" s="32" t="s">
        <v>1751</v>
      </c>
      <c r="D1753" s="21">
        <v>1</v>
      </c>
      <c r="E1753" s="22">
        <v>7</v>
      </c>
      <c r="F1753" s="22">
        <v>9</v>
      </c>
      <c r="G1753" s="22">
        <v>17</v>
      </c>
      <c r="H1753" s="22">
        <v>20</v>
      </c>
      <c r="I1753" s="22">
        <v>33</v>
      </c>
      <c r="J1753" s="23">
        <v>8</v>
      </c>
      <c r="Q1753" s="33"/>
      <c r="R1753" s="33"/>
      <c r="S1753" s="33"/>
      <c r="T1753" s="33"/>
      <c r="U1753" s="33"/>
      <c r="V1753" s="33"/>
      <c r="X1753" s="34"/>
      <c r="Y1753" s="33"/>
      <c r="Z1753" s="33"/>
      <c r="AA1753" s="33"/>
      <c r="AB1753" s="33"/>
      <c r="AC1753" s="35"/>
      <c r="AD1753" s="33"/>
      <c r="AE1753" s="33"/>
      <c r="AF1753" s="33"/>
      <c r="AG1753" s="33"/>
      <c r="AH1753" s="33"/>
      <c r="AI1753" s="33"/>
      <c r="AJ1753" s="36"/>
      <c r="AK1753" s="10">
        <v>6</v>
      </c>
      <c r="AL1753" s="11">
        <v>7</v>
      </c>
      <c r="AM1753" s="11">
        <v>12</v>
      </c>
      <c r="AN1753" s="11">
        <v>15</v>
      </c>
      <c r="AO1753" s="11">
        <v>17</v>
      </c>
      <c r="AP1753" s="11">
        <v>15</v>
      </c>
      <c r="AQ1753" s="11">
        <v>24</v>
      </c>
      <c r="AR1753" s="11">
        <v>27</v>
      </c>
      <c r="AS1753" s="11">
        <v>32</v>
      </c>
      <c r="AT1753" s="11">
        <v>39</v>
      </c>
      <c r="AU1753" s="11">
        <v>35</v>
      </c>
      <c r="AV1753" s="11">
        <v>31</v>
      </c>
      <c r="AW1753" s="12">
        <v>27</v>
      </c>
      <c r="AX1753" s="13">
        <v>23</v>
      </c>
      <c r="AY1753" s="13">
        <v>36</v>
      </c>
      <c r="AZ1753" s="13">
        <v>51</v>
      </c>
      <c r="BA1753" s="13">
        <v>49</v>
      </c>
      <c r="BB1753" s="14">
        <v>47</v>
      </c>
      <c r="BC1753" s="19">
        <f t="shared" si="139"/>
        <v>36</v>
      </c>
      <c r="BD1753" s="55">
        <f t="shared" si="137"/>
        <v>1.0803507632348164</v>
      </c>
      <c r="BE1753" s="19">
        <f t="shared" si="138"/>
        <v>1.0701201688860018</v>
      </c>
      <c r="BF1753" s="19">
        <f t="shared" si="135"/>
        <v>1.0746216303994804</v>
      </c>
      <c r="BG1753" s="19">
        <f t="shared" si="136"/>
        <v>1.0672556024683337</v>
      </c>
    </row>
    <row r="1754" spans="1:59">
      <c r="A1754" s="24">
        <v>1753</v>
      </c>
      <c r="B1754" s="31">
        <v>2015008</v>
      </c>
      <c r="C1754" s="32" t="s">
        <v>1752</v>
      </c>
      <c r="D1754" s="21">
        <v>4</v>
      </c>
      <c r="E1754" s="22">
        <v>7</v>
      </c>
      <c r="F1754" s="22">
        <v>10</v>
      </c>
      <c r="G1754" s="22">
        <v>16</v>
      </c>
      <c r="H1754" s="22">
        <v>20</v>
      </c>
      <c r="I1754" s="22">
        <v>22</v>
      </c>
      <c r="J1754" s="23">
        <v>3</v>
      </c>
      <c r="Q1754" s="33"/>
      <c r="R1754" s="33"/>
      <c r="S1754" s="33"/>
      <c r="T1754" s="33"/>
      <c r="U1754" s="33"/>
      <c r="V1754" s="33"/>
      <c r="X1754" s="34"/>
      <c r="Y1754" s="33"/>
      <c r="Z1754" s="33"/>
      <c r="AA1754" s="33"/>
      <c r="AB1754" s="33"/>
      <c r="AC1754" s="35"/>
      <c r="AD1754" s="33"/>
      <c r="AE1754" s="33"/>
      <c r="AF1754" s="33"/>
      <c r="AG1754" s="33"/>
      <c r="AH1754" s="33"/>
      <c r="AI1754" s="33"/>
      <c r="AJ1754" s="36"/>
      <c r="AK1754" s="10">
        <v>7</v>
      </c>
      <c r="AL1754" s="11">
        <v>7</v>
      </c>
      <c r="AM1754" s="11">
        <v>9</v>
      </c>
      <c r="AN1754" s="11">
        <v>19</v>
      </c>
      <c r="AO1754" s="11">
        <v>16</v>
      </c>
      <c r="AP1754" s="11">
        <v>23</v>
      </c>
      <c r="AQ1754" s="11">
        <v>25</v>
      </c>
      <c r="AR1754" s="11">
        <v>19</v>
      </c>
      <c r="AS1754" s="11">
        <v>35</v>
      </c>
      <c r="AT1754" s="11">
        <v>43</v>
      </c>
      <c r="AU1754" s="11">
        <v>40</v>
      </c>
      <c r="AV1754" s="11">
        <v>37</v>
      </c>
      <c r="AW1754" s="12">
        <v>34</v>
      </c>
      <c r="AX1754" s="13">
        <v>31</v>
      </c>
      <c r="AY1754" s="13">
        <v>45</v>
      </c>
      <c r="AZ1754" s="13">
        <v>43</v>
      </c>
      <c r="BA1754" s="13">
        <v>41</v>
      </c>
      <c r="BB1754" s="14">
        <v>39</v>
      </c>
      <c r="BC1754" s="19">
        <f t="shared" si="139"/>
        <v>45</v>
      </c>
      <c r="BD1754" s="55">
        <f t="shared" si="137"/>
        <v>1.0394283858395583</v>
      </c>
      <c r="BE1754" s="19">
        <f t="shared" si="138"/>
        <v>1.0557973367976616</v>
      </c>
      <c r="BF1754" s="19">
        <f t="shared" si="135"/>
        <v>1.0672556024683337</v>
      </c>
      <c r="BG1754" s="19">
        <f t="shared" si="136"/>
        <v>1.0660279311464762</v>
      </c>
    </row>
    <row r="1755" spans="1:59">
      <c r="A1755" s="24">
        <v>1754</v>
      </c>
      <c r="B1755" s="31">
        <v>2015009</v>
      </c>
      <c r="C1755" s="32" t="s">
        <v>1753</v>
      </c>
      <c r="D1755" s="21">
        <v>4</v>
      </c>
      <c r="E1755" s="22">
        <v>7</v>
      </c>
      <c r="F1755" s="22">
        <v>14</v>
      </c>
      <c r="G1755" s="22">
        <v>17</v>
      </c>
      <c r="H1755" s="22">
        <v>21</v>
      </c>
      <c r="I1755" s="22">
        <v>25</v>
      </c>
      <c r="J1755" s="23">
        <v>14</v>
      </c>
      <c r="Q1755" s="33"/>
      <c r="R1755" s="33"/>
      <c r="S1755" s="33"/>
      <c r="T1755" s="33"/>
      <c r="U1755" s="33"/>
      <c r="V1755" s="33"/>
      <c r="X1755" s="34"/>
      <c r="Y1755" s="33"/>
      <c r="Z1755" s="33"/>
      <c r="AA1755" s="33"/>
      <c r="AB1755" s="33"/>
      <c r="AC1755" s="35"/>
      <c r="AD1755" s="33"/>
      <c r="AE1755" s="33"/>
      <c r="AF1755" s="33"/>
      <c r="AG1755" s="33"/>
      <c r="AH1755" s="33"/>
      <c r="AI1755" s="33"/>
      <c r="AJ1755" s="36"/>
      <c r="AK1755" s="10">
        <v>7</v>
      </c>
      <c r="AL1755" s="11">
        <v>8</v>
      </c>
      <c r="AM1755" s="11">
        <v>13</v>
      </c>
      <c r="AN1755" s="11">
        <v>16</v>
      </c>
      <c r="AO1755" s="11">
        <v>11</v>
      </c>
      <c r="AP1755" s="11">
        <v>24</v>
      </c>
      <c r="AQ1755" s="11">
        <v>34</v>
      </c>
      <c r="AR1755" s="11">
        <v>28</v>
      </c>
      <c r="AS1755" s="11">
        <v>33</v>
      </c>
      <c r="AT1755" s="11">
        <v>28</v>
      </c>
      <c r="AU1755" s="11">
        <v>36</v>
      </c>
      <c r="AV1755" s="11">
        <v>32</v>
      </c>
      <c r="AW1755" s="12">
        <v>43</v>
      </c>
      <c r="AX1755" s="13">
        <v>40</v>
      </c>
      <c r="AY1755" s="13">
        <v>37</v>
      </c>
      <c r="AZ1755" s="13">
        <v>52</v>
      </c>
      <c r="BA1755" s="13">
        <v>50</v>
      </c>
      <c r="BB1755" s="14">
        <v>48</v>
      </c>
      <c r="BC1755" s="19">
        <f t="shared" si="139"/>
        <v>37</v>
      </c>
      <c r="BD1755" s="55">
        <f t="shared" si="137"/>
        <v>0.9453069178304645</v>
      </c>
      <c r="BE1755" s="19">
        <f t="shared" si="138"/>
        <v>1.0455667424488471</v>
      </c>
      <c r="BF1755" s="19">
        <f t="shared" ref="BF1755:BF1818" si="140">IF($B1755="","",SUM($BC1731:$BC1755)/25/$BM$3)</f>
        <v>1.0484313088665151</v>
      </c>
      <c r="BG1755" s="19">
        <f t="shared" si="136"/>
        <v>1.0693017213380966</v>
      </c>
    </row>
    <row r="1756" spans="1:59">
      <c r="A1756" s="24">
        <v>1755</v>
      </c>
      <c r="B1756" s="31">
        <v>2015010</v>
      </c>
      <c r="C1756" s="32" t="s">
        <v>1754</v>
      </c>
      <c r="D1756" s="21">
        <v>1</v>
      </c>
      <c r="E1756" s="22">
        <v>2</v>
      </c>
      <c r="F1756" s="22">
        <v>3</v>
      </c>
      <c r="G1756" s="22">
        <v>8</v>
      </c>
      <c r="H1756" s="22">
        <v>21</v>
      </c>
      <c r="I1756" s="22">
        <v>31</v>
      </c>
      <c r="J1756" s="23">
        <v>9</v>
      </c>
      <c r="Q1756" s="33"/>
      <c r="R1756" s="33"/>
      <c r="S1756" s="33"/>
      <c r="T1756" s="33"/>
      <c r="U1756" s="33"/>
      <c r="V1756" s="33"/>
      <c r="X1756" s="34"/>
      <c r="Y1756" s="33"/>
      <c r="Z1756" s="33"/>
      <c r="AA1756" s="33"/>
      <c r="AB1756" s="33"/>
      <c r="AC1756" s="35"/>
      <c r="AD1756" s="33"/>
      <c r="AE1756" s="33"/>
      <c r="AF1756" s="33"/>
      <c r="AG1756" s="33"/>
      <c r="AH1756" s="33"/>
      <c r="AI1756" s="33"/>
      <c r="AJ1756" s="36"/>
      <c r="AK1756" s="10">
        <v>6</v>
      </c>
      <c r="AL1756" s="11">
        <v>10</v>
      </c>
      <c r="AM1756" s="11">
        <v>11</v>
      </c>
      <c r="AN1756" s="11">
        <v>12</v>
      </c>
      <c r="AO1756" s="11">
        <v>10</v>
      </c>
      <c r="AP1756" s="11">
        <v>18</v>
      </c>
      <c r="AQ1756" s="11">
        <v>21</v>
      </c>
      <c r="AR1756" s="11">
        <v>16</v>
      </c>
      <c r="AS1756" s="11">
        <v>33</v>
      </c>
      <c r="AT1756" s="11">
        <v>30</v>
      </c>
      <c r="AU1756" s="11">
        <v>27</v>
      </c>
      <c r="AV1756" s="11">
        <v>24</v>
      </c>
      <c r="AW1756" s="12">
        <v>21</v>
      </c>
      <c r="AX1756" s="13">
        <v>34</v>
      </c>
      <c r="AY1756" s="13">
        <v>32</v>
      </c>
      <c r="AZ1756" s="13">
        <v>30</v>
      </c>
      <c r="BA1756" s="13">
        <v>28</v>
      </c>
      <c r="BB1756" s="14">
        <v>26</v>
      </c>
      <c r="BC1756" s="19">
        <f t="shared" si="139"/>
        <v>32</v>
      </c>
      <c r="BD1756" s="55">
        <f t="shared" si="137"/>
        <v>0.87573887625852542</v>
      </c>
      <c r="BE1756" s="19">
        <f t="shared" si="138"/>
        <v>1.0066904839233517</v>
      </c>
      <c r="BF1756" s="19">
        <f t="shared" si="140"/>
        <v>1.0345177005521273</v>
      </c>
      <c r="BG1756" s="19">
        <f t="shared" si="136"/>
        <v>1.0594803507632349</v>
      </c>
    </row>
    <row r="1757" spans="1:59">
      <c r="A1757" s="24">
        <v>1756</v>
      </c>
      <c r="B1757" s="31">
        <v>2015011</v>
      </c>
      <c r="C1757" s="32" t="s">
        <v>1755</v>
      </c>
      <c r="D1757" s="21">
        <v>4</v>
      </c>
      <c r="E1757" s="22">
        <v>14</v>
      </c>
      <c r="F1757" s="22">
        <v>15</v>
      </c>
      <c r="G1757" s="22">
        <v>17</v>
      </c>
      <c r="H1757" s="22">
        <v>18</v>
      </c>
      <c r="I1757" s="22">
        <v>20</v>
      </c>
      <c r="J1757" s="23">
        <v>15</v>
      </c>
      <c r="Q1757" s="33"/>
      <c r="R1757" s="33"/>
      <c r="S1757" s="33"/>
      <c r="T1757" s="33"/>
      <c r="U1757" s="33"/>
      <c r="V1757" s="33"/>
      <c r="X1757" s="34"/>
      <c r="Y1757" s="33"/>
      <c r="Z1757" s="33"/>
      <c r="AA1757" s="33"/>
      <c r="AB1757" s="33"/>
      <c r="AC1757" s="35"/>
      <c r="AD1757" s="33"/>
      <c r="AE1757" s="33"/>
      <c r="AF1757" s="33"/>
      <c r="AG1757" s="33"/>
      <c r="AH1757" s="33"/>
      <c r="AI1757" s="33"/>
      <c r="AJ1757" s="36"/>
      <c r="AK1757" s="10">
        <v>7</v>
      </c>
      <c r="AL1757" s="11">
        <v>8</v>
      </c>
      <c r="AM1757" s="11">
        <v>13</v>
      </c>
      <c r="AN1757" s="11">
        <v>16</v>
      </c>
      <c r="AO1757" s="11">
        <v>18</v>
      </c>
      <c r="AP1757" s="11">
        <v>24</v>
      </c>
      <c r="AQ1757" s="11">
        <v>25</v>
      </c>
      <c r="AR1757" s="11">
        <v>28</v>
      </c>
      <c r="AS1757" s="11">
        <v>33</v>
      </c>
      <c r="AT1757" s="11">
        <v>28</v>
      </c>
      <c r="AU1757" s="11">
        <v>23</v>
      </c>
      <c r="AV1757" s="11">
        <v>18</v>
      </c>
      <c r="AW1757" s="12">
        <v>28</v>
      </c>
      <c r="AX1757" s="13">
        <v>40</v>
      </c>
      <c r="AY1757" s="13">
        <v>37</v>
      </c>
      <c r="AZ1757" s="13">
        <v>52</v>
      </c>
      <c r="BA1757" s="13">
        <v>69</v>
      </c>
      <c r="BB1757" s="14">
        <v>68</v>
      </c>
      <c r="BC1757" s="19">
        <f t="shared" si="139"/>
        <v>37</v>
      </c>
      <c r="BD1757" s="55">
        <f t="shared" si="137"/>
        <v>0.76524845729132829</v>
      </c>
      <c r="BE1757" s="19">
        <f t="shared" si="138"/>
        <v>0.99645988957453724</v>
      </c>
      <c r="BF1757" s="19">
        <f t="shared" si="140"/>
        <v>1.0116011692107827</v>
      </c>
      <c r="BG1757" s="19">
        <f t="shared" si="136"/>
        <v>1.0410652809353687</v>
      </c>
    </row>
    <row r="1758" spans="1:59">
      <c r="A1758" s="24">
        <v>1757</v>
      </c>
      <c r="B1758" s="31">
        <v>2015012</v>
      </c>
      <c r="C1758" s="32" t="s">
        <v>1756</v>
      </c>
      <c r="D1758" s="21">
        <v>3</v>
      </c>
      <c r="E1758" s="22">
        <v>5</v>
      </c>
      <c r="F1758" s="22">
        <v>22</v>
      </c>
      <c r="G1758" s="22">
        <v>23</v>
      </c>
      <c r="H1758" s="22">
        <v>29</v>
      </c>
      <c r="I1758" s="22">
        <v>31</v>
      </c>
      <c r="J1758" s="23">
        <v>6</v>
      </c>
      <c r="Q1758" s="33"/>
      <c r="R1758" s="33"/>
      <c r="S1758" s="33"/>
      <c r="T1758" s="33"/>
      <c r="U1758" s="33"/>
      <c r="V1758" s="33"/>
      <c r="X1758" s="34"/>
      <c r="Y1758" s="33"/>
      <c r="Z1758" s="33"/>
      <c r="AA1758" s="33"/>
      <c r="AB1758" s="33"/>
      <c r="AC1758" s="35"/>
      <c r="AD1758" s="33"/>
      <c r="AE1758" s="33"/>
      <c r="AF1758" s="33"/>
      <c r="AG1758" s="33"/>
      <c r="AH1758" s="33"/>
      <c r="AI1758" s="33"/>
      <c r="AJ1758" s="36"/>
      <c r="AK1758" s="10">
        <v>8</v>
      </c>
      <c r="AL1758" s="11">
        <v>13</v>
      </c>
      <c r="AM1758" s="11">
        <v>13</v>
      </c>
      <c r="AN1758" s="11">
        <v>23</v>
      </c>
      <c r="AO1758" s="11">
        <v>15</v>
      </c>
      <c r="AP1758" s="11">
        <v>33</v>
      </c>
      <c r="AQ1758" s="11">
        <v>23</v>
      </c>
      <c r="AR1758" s="11">
        <v>23</v>
      </c>
      <c r="AS1758" s="11">
        <v>25</v>
      </c>
      <c r="AT1758" s="11">
        <v>41</v>
      </c>
      <c r="AU1758" s="11">
        <v>35</v>
      </c>
      <c r="AV1758" s="11">
        <v>29</v>
      </c>
      <c r="AW1758" s="12">
        <v>38</v>
      </c>
      <c r="AX1758" s="13">
        <v>49</v>
      </c>
      <c r="AY1758" s="13">
        <v>45</v>
      </c>
      <c r="AZ1758" s="13">
        <v>41</v>
      </c>
      <c r="BA1758" s="13">
        <v>37</v>
      </c>
      <c r="BB1758" s="14">
        <v>33</v>
      </c>
      <c r="BC1758" s="19">
        <f t="shared" si="139"/>
        <v>45</v>
      </c>
      <c r="BD1758" s="55">
        <f t="shared" si="137"/>
        <v>0.80207859694706074</v>
      </c>
      <c r="BE1758" s="19">
        <f t="shared" si="138"/>
        <v>0.94121468009093856</v>
      </c>
      <c r="BF1758" s="19">
        <f t="shared" si="140"/>
        <v>1.0050535888275414</v>
      </c>
      <c r="BG1758" s="19">
        <f t="shared" si="136"/>
        <v>1.0353361481000325</v>
      </c>
    </row>
    <row r="1759" spans="1:59">
      <c r="A1759" s="24">
        <v>1758</v>
      </c>
      <c r="B1759" s="31">
        <v>2015013</v>
      </c>
      <c r="C1759" s="32" t="s">
        <v>1757</v>
      </c>
      <c r="D1759" s="21">
        <v>8</v>
      </c>
      <c r="E1759" s="22">
        <v>9</v>
      </c>
      <c r="F1759" s="22">
        <v>24</v>
      </c>
      <c r="G1759" s="22">
        <v>25</v>
      </c>
      <c r="H1759" s="22">
        <v>26</v>
      </c>
      <c r="I1759" s="22">
        <v>29</v>
      </c>
      <c r="J1759" s="23">
        <v>1</v>
      </c>
      <c r="Q1759" s="33"/>
      <c r="R1759" s="33"/>
      <c r="S1759" s="33"/>
      <c r="T1759" s="33"/>
      <c r="U1759" s="33"/>
      <c r="V1759" s="33"/>
      <c r="X1759" s="34"/>
      <c r="Y1759" s="33"/>
      <c r="Z1759" s="33"/>
      <c r="AA1759" s="33"/>
      <c r="AB1759" s="33"/>
      <c r="AC1759" s="35"/>
      <c r="AD1759" s="33"/>
      <c r="AE1759" s="33"/>
      <c r="AF1759" s="33"/>
      <c r="AG1759" s="33"/>
      <c r="AH1759" s="33"/>
      <c r="AI1759" s="33"/>
      <c r="AJ1759" s="36"/>
      <c r="AK1759" s="10">
        <v>7</v>
      </c>
      <c r="AL1759" s="11">
        <v>5</v>
      </c>
      <c r="AM1759" s="11">
        <v>16</v>
      </c>
      <c r="AN1759" s="11">
        <v>13</v>
      </c>
      <c r="AO1759" s="11">
        <v>16</v>
      </c>
      <c r="AP1759" s="11">
        <v>9</v>
      </c>
      <c r="AQ1759" s="11">
        <v>31</v>
      </c>
      <c r="AR1759" s="11">
        <v>41</v>
      </c>
      <c r="AS1759" s="11">
        <v>33</v>
      </c>
      <c r="AT1759" s="11">
        <v>25</v>
      </c>
      <c r="AU1759" s="11">
        <v>43</v>
      </c>
      <c r="AV1759" s="11">
        <v>51</v>
      </c>
      <c r="AW1759" s="12">
        <v>61</v>
      </c>
      <c r="AX1759" s="13">
        <v>57</v>
      </c>
      <c r="AY1759" s="13">
        <v>53</v>
      </c>
      <c r="AZ1759" s="13">
        <v>49</v>
      </c>
      <c r="BA1759" s="13">
        <v>45</v>
      </c>
      <c r="BB1759" s="14">
        <v>41</v>
      </c>
      <c r="BC1759" s="19">
        <f t="shared" si="139"/>
        <v>53</v>
      </c>
      <c r="BD1759" s="55">
        <f t="shared" si="137"/>
        <v>0.83481649886326725</v>
      </c>
      <c r="BE1759" s="19">
        <f t="shared" si="138"/>
        <v>0.93712244235141273</v>
      </c>
      <c r="BF1759" s="19">
        <f t="shared" si="140"/>
        <v>1.0017797986359207</v>
      </c>
      <c r="BG1759" s="19">
        <f t="shared" si="136"/>
        <v>1.032880805456317</v>
      </c>
    </row>
    <row r="1760" spans="1:59">
      <c r="A1760" s="24">
        <v>1759</v>
      </c>
      <c r="B1760" s="31">
        <v>2015014</v>
      </c>
      <c r="C1760" s="32" t="s">
        <v>1758</v>
      </c>
      <c r="D1760" s="21">
        <v>2</v>
      </c>
      <c r="E1760" s="22">
        <v>12</v>
      </c>
      <c r="F1760" s="22">
        <v>16</v>
      </c>
      <c r="G1760" s="22">
        <v>19</v>
      </c>
      <c r="H1760" s="22">
        <v>27</v>
      </c>
      <c r="I1760" s="22">
        <v>30</v>
      </c>
      <c r="J1760" s="23">
        <v>11</v>
      </c>
      <c r="Q1760" s="33"/>
      <c r="R1760" s="33"/>
      <c r="S1760" s="33"/>
      <c r="T1760" s="33"/>
      <c r="U1760" s="33"/>
      <c r="V1760" s="33"/>
      <c r="X1760" s="34"/>
      <c r="Y1760" s="33"/>
      <c r="Z1760" s="33"/>
      <c r="AA1760" s="33"/>
      <c r="AB1760" s="33"/>
      <c r="AC1760" s="35"/>
      <c r="AD1760" s="33"/>
      <c r="AE1760" s="33"/>
      <c r="AF1760" s="33"/>
      <c r="AG1760" s="33"/>
      <c r="AH1760" s="33"/>
      <c r="AI1760" s="33"/>
      <c r="AJ1760" s="36"/>
      <c r="AK1760" s="10">
        <v>4</v>
      </c>
      <c r="AL1760" s="11">
        <v>10</v>
      </c>
      <c r="AM1760" s="11">
        <v>11</v>
      </c>
      <c r="AN1760" s="11">
        <v>10</v>
      </c>
      <c r="AO1760" s="11">
        <v>22</v>
      </c>
      <c r="AP1760" s="11">
        <v>18</v>
      </c>
      <c r="AQ1760" s="11">
        <v>16</v>
      </c>
      <c r="AR1760" s="11">
        <v>26</v>
      </c>
      <c r="AS1760" s="11">
        <v>29</v>
      </c>
      <c r="AT1760" s="11">
        <v>22</v>
      </c>
      <c r="AU1760" s="11">
        <v>28</v>
      </c>
      <c r="AV1760" s="11">
        <v>36</v>
      </c>
      <c r="AW1760" s="12">
        <v>31</v>
      </c>
      <c r="AX1760" s="13">
        <v>42</v>
      </c>
      <c r="AY1760" s="13">
        <v>55</v>
      </c>
      <c r="AZ1760" s="13">
        <v>52</v>
      </c>
      <c r="BA1760" s="13">
        <v>49</v>
      </c>
      <c r="BB1760" s="14">
        <v>66</v>
      </c>
      <c r="BC1760" s="19">
        <f t="shared" si="139"/>
        <v>55</v>
      </c>
      <c r="BD1760" s="55">
        <f t="shared" si="137"/>
        <v>0.90847677817473205</v>
      </c>
      <c r="BE1760" s="19">
        <f t="shared" si="138"/>
        <v>0.92689184800259816</v>
      </c>
      <c r="BF1760" s="19">
        <f t="shared" si="140"/>
        <v>1.0017797986359207</v>
      </c>
      <c r="BG1760" s="19">
        <f t="shared" si="136"/>
        <v>1.0300162390386489</v>
      </c>
    </row>
    <row r="1761" spans="1:59">
      <c r="A1761" s="24">
        <v>1760</v>
      </c>
      <c r="B1761" s="31">
        <v>2015015</v>
      </c>
      <c r="C1761" s="32" t="s">
        <v>1759</v>
      </c>
      <c r="D1761" s="21">
        <v>1</v>
      </c>
      <c r="E1761" s="22">
        <v>7</v>
      </c>
      <c r="F1761" s="22">
        <v>20</v>
      </c>
      <c r="G1761" s="22">
        <v>24</v>
      </c>
      <c r="H1761" s="22">
        <v>25</v>
      </c>
      <c r="I1761" s="22">
        <v>33</v>
      </c>
      <c r="J1761" s="23">
        <v>4</v>
      </c>
      <c r="Q1761" s="33"/>
      <c r="R1761" s="33"/>
      <c r="S1761" s="33"/>
      <c r="T1761" s="33"/>
      <c r="U1761" s="33"/>
      <c r="V1761" s="33"/>
      <c r="X1761" s="34"/>
      <c r="Y1761" s="33"/>
      <c r="Z1761" s="33"/>
      <c r="AA1761" s="33"/>
      <c r="AB1761" s="33"/>
      <c r="AC1761" s="35"/>
      <c r="AD1761" s="33"/>
      <c r="AE1761" s="33"/>
      <c r="AF1761" s="33"/>
      <c r="AG1761" s="33"/>
      <c r="AH1761" s="33"/>
      <c r="AI1761" s="33"/>
      <c r="AJ1761" s="36"/>
      <c r="AK1761" s="10">
        <v>5</v>
      </c>
      <c r="AL1761" s="11">
        <v>6</v>
      </c>
      <c r="AM1761" s="11">
        <v>10</v>
      </c>
      <c r="AN1761" s="11">
        <v>8</v>
      </c>
      <c r="AO1761" s="11">
        <v>19</v>
      </c>
      <c r="AP1761" s="11">
        <v>14</v>
      </c>
      <c r="AQ1761" s="11">
        <v>29</v>
      </c>
      <c r="AR1761" s="11">
        <v>20</v>
      </c>
      <c r="AS1761" s="11">
        <v>22</v>
      </c>
      <c r="AT1761" s="11">
        <v>26</v>
      </c>
      <c r="AU1761" s="11">
        <v>45</v>
      </c>
      <c r="AV1761" s="11">
        <v>40</v>
      </c>
      <c r="AW1761" s="12">
        <v>35</v>
      </c>
      <c r="AX1761" s="13">
        <v>30</v>
      </c>
      <c r="AY1761" s="13">
        <v>42</v>
      </c>
      <c r="AZ1761" s="13">
        <v>38</v>
      </c>
      <c r="BA1761" s="13">
        <v>34</v>
      </c>
      <c r="BB1761" s="14">
        <v>30</v>
      </c>
      <c r="BC1761" s="19">
        <f t="shared" si="139"/>
        <v>42</v>
      </c>
      <c r="BD1761" s="55">
        <f t="shared" si="137"/>
        <v>0.94939915556999022</v>
      </c>
      <c r="BE1761" s="19">
        <f t="shared" si="138"/>
        <v>0.91256901591425788</v>
      </c>
      <c r="BF1761" s="19">
        <f t="shared" si="140"/>
        <v>1.003416693731731</v>
      </c>
      <c r="BG1761" s="19">
        <f t="shared" si="136"/>
        <v>1.0283793439428386</v>
      </c>
    </row>
    <row r="1762" spans="1:59">
      <c r="A1762" s="24">
        <v>1761</v>
      </c>
      <c r="B1762" s="31">
        <v>2015016</v>
      </c>
      <c r="C1762" s="32" t="s">
        <v>1760</v>
      </c>
      <c r="D1762" s="21">
        <v>2</v>
      </c>
      <c r="E1762" s="22">
        <v>6</v>
      </c>
      <c r="F1762" s="22">
        <v>10</v>
      </c>
      <c r="G1762" s="22">
        <v>15</v>
      </c>
      <c r="H1762" s="22">
        <v>17</v>
      </c>
      <c r="I1762" s="22">
        <v>31</v>
      </c>
      <c r="J1762" s="23">
        <v>13</v>
      </c>
      <c r="Q1762" s="33"/>
      <c r="R1762" s="33"/>
      <c r="S1762" s="33"/>
      <c r="T1762" s="33"/>
      <c r="U1762" s="33"/>
      <c r="V1762" s="33"/>
      <c r="X1762" s="34"/>
      <c r="Y1762" s="33"/>
      <c r="Z1762" s="33"/>
      <c r="AA1762" s="33"/>
      <c r="AB1762" s="33"/>
      <c r="AC1762" s="35"/>
      <c r="AD1762" s="33"/>
      <c r="AE1762" s="33"/>
      <c r="AF1762" s="33"/>
      <c r="AG1762" s="33"/>
      <c r="AH1762" s="33"/>
      <c r="AI1762" s="33"/>
      <c r="AJ1762" s="36"/>
      <c r="AK1762" s="10">
        <v>6</v>
      </c>
      <c r="AL1762" s="11">
        <v>13</v>
      </c>
      <c r="AM1762" s="11">
        <v>6</v>
      </c>
      <c r="AN1762" s="11">
        <v>15</v>
      </c>
      <c r="AO1762" s="11">
        <v>18</v>
      </c>
      <c r="AP1762" s="11">
        <v>25</v>
      </c>
      <c r="AQ1762" s="11">
        <v>27</v>
      </c>
      <c r="AR1762" s="11">
        <v>21</v>
      </c>
      <c r="AS1762" s="11">
        <v>37</v>
      </c>
      <c r="AT1762" s="11">
        <v>33</v>
      </c>
      <c r="AU1762" s="11">
        <v>29</v>
      </c>
      <c r="AV1762" s="11">
        <v>25</v>
      </c>
      <c r="AW1762" s="12">
        <v>21</v>
      </c>
      <c r="AX1762" s="13">
        <v>49</v>
      </c>
      <c r="AY1762" s="13">
        <v>47</v>
      </c>
      <c r="AZ1762" s="13">
        <v>63</v>
      </c>
      <c r="BA1762" s="13">
        <v>62</v>
      </c>
      <c r="BB1762" s="14">
        <v>61</v>
      </c>
      <c r="BC1762" s="19">
        <f t="shared" si="139"/>
        <v>47</v>
      </c>
      <c r="BD1762" s="55">
        <f t="shared" si="137"/>
        <v>0.99032153296524839</v>
      </c>
      <c r="BE1762" s="19">
        <f t="shared" si="138"/>
        <v>0.87778499512828834</v>
      </c>
      <c r="BF1762" s="19">
        <f t="shared" si="140"/>
        <v>1.0124196167586879</v>
      </c>
      <c r="BG1762" s="19">
        <f t="shared" si="136"/>
        <v>1.0271516726209808</v>
      </c>
    </row>
    <row r="1763" spans="1:59">
      <c r="A1763" s="24">
        <v>1762</v>
      </c>
      <c r="B1763" s="31">
        <v>2015017</v>
      </c>
      <c r="C1763" s="32" t="s">
        <v>1761</v>
      </c>
      <c r="D1763" s="21">
        <v>13</v>
      </c>
      <c r="E1763" s="22">
        <v>18</v>
      </c>
      <c r="F1763" s="22">
        <v>20</v>
      </c>
      <c r="G1763" s="22">
        <v>25</v>
      </c>
      <c r="H1763" s="22">
        <v>27</v>
      </c>
      <c r="I1763" s="22">
        <v>33</v>
      </c>
      <c r="J1763" s="23">
        <v>12</v>
      </c>
      <c r="Q1763" s="33"/>
      <c r="R1763" s="33"/>
      <c r="S1763" s="33"/>
      <c r="T1763" s="33"/>
      <c r="U1763" s="33"/>
      <c r="V1763" s="33"/>
      <c r="X1763" s="34"/>
      <c r="Y1763" s="33"/>
      <c r="Z1763" s="33"/>
      <c r="AA1763" s="33"/>
      <c r="AB1763" s="33"/>
      <c r="AC1763" s="35"/>
      <c r="AD1763" s="33"/>
      <c r="AE1763" s="33"/>
      <c r="AF1763" s="33"/>
      <c r="AG1763" s="33"/>
      <c r="AH1763" s="33"/>
      <c r="AI1763" s="33"/>
      <c r="AJ1763" s="36"/>
      <c r="AK1763" s="10">
        <v>4</v>
      </c>
      <c r="AL1763" s="11">
        <v>8</v>
      </c>
      <c r="AM1763" s="11">
        <v>11</v>
      </c>
      <c r="AN1763" s="11">
        <v>10</v>
      </c>
      <c r="AO1763" s="11">
        <v>31</v>
      </c>
      <c r="AP1763" s="11">
        <v>16</v>
      </c>
      <c r="AQ1763" s="11">
        <v>19</v>
      </c>
      <c r="AR1763" s="11">
        <v>26</v>
      </c>
      <c r="AS1763" s="11">
        <v>26</v>
      </c>
      <c r="AT1763" s="11">
        <v>28</v>
      </c>
      <c r="AU1763" s="11">
        <v>32</v>
      </c>
      <c r="AV1763" s="11">
        <v>52</v>
      </c>
      <c r="AW1763" s="12">
        <v>46</v>
      </c>
      <c r="AX1763" s="13">
        <v>40</v>
      </c>
      <c r="AY1763" s="13">
        <v>51</v>
      </c>
      <c r="AZ1763" s="13">
        <v>46</v>
      </c>
      <c r="BA1763" s="13">
        <v>60</v>
      </c>
      <c r="BB1763" s="14">
        <v>56</v>
      </c>
      <c r="BC1763" s="19">
        <f t="shared" si="139"/>
        <v>51</v>
      </c>
      <c r="BD1763" s="55">
        <f t="shared" si="137"/>
        <v>1.0148749594024034</v>
      </c>
      <c r="BE1763" s="19">
        <f t="shared" si="138"/>
        <v>0.90847677817473205</v>
      </c>
      <c r="BF1763" s="19">
        <f t="shared" si="140"/>
        <v>1.0189671971419292</v>
      </c>
      <c r="BG1763" s="19">
        <f t="shared" si="136"/>
        <v>1.0304254628126015</v>
      </c>
    </row>
    <row r="1764" spans="1:59">
      <c r="A1764" s="24">
        <v>1763</v>
      </c>
      <c r="B1764" s="31">
        <v>2015018</v>
      </c>
      <c r="C1764" s="32" t="s">
        <v>1762</v>
      </c>
      <c r="D1764" s="21">
        <v>6</v>
      </c>
      <c r="E1764" s="22">
        <v>9</v>
      </c>
      <c r="F1764" s="22">
        <v>12</v>
      </c>
      <c r="G1764" s="22">
        <v>14</v>
      </c>
      <c r="H1764" s="22">
        <v>28</v>
      </c>
      <c r="I1764" s="22">
        <v>29</v>
      </c>
      <c r="J1764" s="23">
        <v>9</v>
      </c>
      <c r="Q1764" s="33"/>
      <c r="R1764" s="33"/>
      <c r="S1764" s="33"/>
      <c r="T1764" s="33"/>
      <c r="U1764" s="33"/>
      <c r="V1764" s="33"/>
      <c r="X1764" s="34"/>
      <c r="Y1764" s="33"/>
      <c r="Z1764" s="33"/>
      <c r="AA1764" s="33"/>
      <c r="AB1764" s="33"/>
      <c r="AC1764" s="35"/>
      <c r="AD1764" s="33"/>
      <c r="AE1764" s="33"/>
      <c r="AF1764" s="33"/>
      <c r="AG1764" s="33"/>
      <c r="AH1764" s="33"/>
      <c r="AI1764" s="33"/>
      <c r="AJ1764" s="36"/>
      <c r="AK1764" s="10">
        <v>5</v>
      </c>
      <c r="AL1764" s="11">
        <v>6</v>
      </c>
      <c r="AM1764" s="11">
        <v>18</v>
      </c>
      <c r="AN1764" s="11">
        <v>14</v>
      </c>
      <c r="AO1764" s="11">
        <v>14</v>
      </c>
      <c r="AP1764" s="11">
        <v>26</v>
      </c>
      <c r="AQ1764" s="11">
        <v>17</v>
      </c>
      <c r="AR1764" s="11">
        <v>38</v>
      </c>
      <c r="AS1764" s="11">
        <v>32</v>
      </c>
      <c r="AT1764" s="11">
        <v>26</v>
      </c>
      <c r="AU1764" s="11">
        <v>33</v>
      </c>
      <c r="AV1764" s="11">
        <v>28</v>
      </c>
      <c r="AW1764" s="12">
        <v>68</v>
      </c>
      <c r="AX1764" s="13">
        <v>66</v>
      </c>
      <c r="AY1764" s="13">
        <v>64</v>
      </c>
      <c r="AZ1764" s="13">
        <v>62</v>
      </c>
      <c r="BA1764" s="13">
        <v>60</v>
      </c>
      <c r="BB1764" s="14">
        <v>58</v>
      </c>
      <c r="BC1764" s="19">
        <f t="shared" si="139"/>
        <v>64</v>
      </c>
      <c r="BD1764" s="55">
        <f t="shared" si="137"/>
        <v>1.0598895745371872</v>
      </c>
      <c r="BE1764" s="19">
        <f t="shared" si="138"/>
        <v>0.9473530367002273</v>
      </c>
      <c r="BF1764" s="19">
        <f t="shared" si="140"/>
        <v>1.0206040922377395</v>
      </c>
      <c r="BG1764" s="19">
        <f t="shared" si="136"/>
        <v>1.0349269243260799</v>
      </c>
    </row>
    <row r="1765" spans="1:59">
      <c r="A1765" s="24">
        <v>1764</v>
      </c>
      <c r="B1765" s="31">
        <v>2015019</v>
      </c>
      <c r="C1765" s="32" t="s">
        <v>1763</v>
      </c>
      <c r="D1765" s="21">
        <v>2</v>
      </c>
      <c r="E1765" s="22">
        <v>6</v>
      </c>
      <c r="F1765" s="22">
        <v>11</v>
      </c>
      <c r="G1765" s="22">
        <v>19</v>
      </c>
      <c r="H1765" s="22">
        <v>25</v>
      </c>
      <c r="I1765" s="22">
        <v>26</v>
      </c>
      <c r="J1765" s="23">
        <v>4</v>
      </c>
      <c r="Q1765" s="33"/>
      <c r="R1765" s="33"/>
      <c r="S1765" s="33"/>
      <c r="T1765" s="33"/>
      <c r="U1765" s="33"/>
      <c r="V1765" s="33"/>
      <c r="X1765" s="34"/>
      <c r="Y1765" s="33"/>
      <c r="Z1765" s="33"/>
      <c r="AA1765" s="33"/>
      <c r="AB1765" s="33"/>
      <c r="AC1765" s="35"/>
      <c r="AD1765" s="33"/>
      <c r="AE1765" s="33"/>
      <c r="AF1765" s="33"/>
      <c r="AG1765" s="33"/>
      <c r="AH1765" s="33"/>
      <c r="AI1765" s="33"/>
      <c r="AJ1765" s="36"/>
      <c r="AK1765" s="10">
        <v>8</v>
      </c>
      <c r="AL1765" s="11">
        <v>13</v>
      </c>
      <c r="AM1765" s="11">
        <v>9</v>
      </c>
      <c r="AN1765" s="11">
        <v>11</v>
      </c>
      <c r="AO1765" s="11">
        <v>26</v>
      </c>
      <c r="AP1765" s="11">
        <v>17</v>
      </c>
      <c r="AQ1765" s="11">
        <v>26</v>
      </c>
      <c r="AR1765" s="11">
        <v>29</v>
      </c>
      <c r="AS1765" s="11">
        <v>23</v>
      </c>
      <c r="AT1765" s="11">
        <v>29</v>
      </c>
      <c r="AU1765" s="11">
        <v>37</v>
      </c>
      <c r="AV1765" s="11">
        <v>47</v>
      </c>
      <c r="AW1765" s="12">
        <v>44</v>
      </c>
      <c r="AX1765" s="13">
        <v>41</v>
      </c>
      <c r="AY1765" s="13">
        <v>38</v>
      </c>
      <c r="AZ1765" s="13">
        <v>35</v>
      </c>
      <c r="BA1765" s="13">
        <v>32</v>
      </c>
      <c r="BB1765" s="14">
        <v>49</v>
      </c>
      <c r="BC1765" s="19">
        <f t="shared" si="139"/>
        <v>38</v>
      </c>
      <c r="BD1765" s="55">
        <f t="shared" si="137"/>
        <v>0.99032153296524839</v>
      </c>
      <c r="BE1765" s="19">
        <f t="shared" si="138"/>
        <v>0.94939915556999022</v>
      </c>
      <c r="BF1765" s="19">
        <f t="shared" si="140"/>
        <v>1.0107827216628775</v>
      </c>
      <c r="BG1765" s="19">
        <f t="shared" si="136"/>
        <v>1.0320623579084118</v>
      </c>
    </row>
    <row r="1766" spans="1:59">
      <c r="A1766" s="24">
        <v>1765</v>
      </c>
      <c r="B1766" s="31">
        <v>2015020</v>
      </c>
      <c r="C1766" s="32" t="s">
        <v>1764</v>
      </c>
      <c r="D1766" s="21">
        <v>1</v>
      </c>
      <c r="E1766" s="22">
        <v>4</v>
      </c>
      <c r="F1766" s="22">
        <v>7</v>
      </c>
      <c r="G1766" s="22">
        <v>19</v>
      </c>
      <c r="H1766" s="22">
        <v>22</v>
      </c>
      <c r="I1766" s="22">
        <v>23</v>
      </c>
      <c r="J1766" s="23">
        <v>4</v>
      </c>
      <c r="Q1766" s="33"/>
      <c r="R1766" s="33"/>
      <c r="S1766" s="33"/>
      <c r="T1766" s="33"/>
      <c r="U1766" s="33"/>
      <c r="V1766" s="33"/>
      <c r="X1766" s="34"/>
      <c r="Y1766" s="33"/>
      <c r="Z1766" s="33"/>
      <c r="AA1766" s="33"/>
      <c r="AB1766" s="33"/>
      <c r="AC1766" s="35"/>
      <c r="AD1766" s="33"/>
      <c r="AE1766" s="33"/>
      <c r="AF1766" s="33"/>
      <c r="AG1766" s="33"/>
      <c r="AH1766" s="33"/>
      <c r="AI1766" s="33"/>
      <c r="AJ1766" s="36"/>
      <c r="AK1766" s="10">
        <v>7</v>
      </c>
      <c r="AL1766" s="11">
        <v>12</v>
      </c>
      <c r="AM1766" s="11">
        <v>16</v>
      </c>
      <c r="AN1766" s="11">
        <v>16</v>
      </c>
      <c r="AO1766" s="11">
        <v>13</v>
      </c>
      <c r="AP1766" s="11">
        <v>28</v>
      </c>
      <c r="AQ1766" s="11">
        <v>22</v>
      </c>
      <c r="AR1766" s="11">
        <v>26</v>
      </c>
      <c r="AS1766" s="11">
        <v>21</v>
      </c>
      <c r="AT1766" s="11">
        <v>40</v>
      </c>
      <c r="AU1766" s="11">
        <v>37</v>
      </c>
      <c r="AV1766" s="11">
        <v>34</v>
      </c>
      <c r="AW1766" s="12">
        <v>31</v>
      </c>
      <c r="AX1766" s="13">
        <v>28</v>
      </c>
      <c r="AY1766" s="13">
        <v>25</v>
      </c>
      <c r="AZ1766" s="13">
        <v>22</v>
      </c>
      <c r="BA1766" s="13">
        <v>19</v>
      </c>
      <c r="BB1766" s="14">
        <v>36</v>
      </c>
      <c r="BC1766" s="19">
        <f t="shared" si="139"/>
        <v>25</v>
      </c>
      <c r="BD1766" s="55">
        <f t="shared" si="137"/>
        <v>0.92075349139330953</v>
      </c>
      <c r="BE1766" s="19">
        <f t="shared" si="138"/>
        <v>0.93507632348164993</v>
      </c>
      <c r="BF1766" s="19">
        <f t="shared" si="140"/>
        <v>0.98541084767781739</v>
      </c>
      <c r="BG1766" s="19">
        <f t="shared" si="136"/>
        <v>1.0189671971419292</v>
      </c>
    </row>
    <row r="1767" spans="1:59">
      <c r="A1767" s="24">
        <v>1766</v>
      </c>
      <c r="B1767" s="31">
        <v>2015021</v>
      </c>
      <c r="C1767" s="32" t="s">
        <v>1765</v>
      </c>
      <c r="D1767" s="21">
        <v>14</v>
      </c>
      <c r="E1767" s="22">
        <v>15</v>
      </c>
      <c r="F1767" s="22">
        <v>16</v>
      </c>
      <c r="G1767" s="22">
        <v>17</v>
      </c>
      <c r="H1767" s="22">
        <v>27</v>
      </c>
      <c r="I1767" s="22">
        <v>28</v>
      </c>
      <c r="J1767" s="23">
        <v>8</v>
      </c>
      <c r="Q1767" s="33"/>
      <c r="R1767" s="33"/>
      <c r="S1767" s="33"/>
      <c r="T1767" s="33"/>
      <c r="U1767" s="33"/>
      <c r="V1767" s="33"/>
      <c r="X1767" s="34"/>
      <c r="Y1767" s="33"/>
      <c r="Z1767" s="33"/>
      <c r="AA1767" s="33"/>
      <c r="AB1767" s="33"/>
      <c r="AC1767" s="35"/>
      <c r="AD1767" s="33"/>
      <c r="AE1767" s="33"/>
      <c r="AF1767" s="33"/>
      <c r="AG1767" s="33"/>
      <c r="AH1767" s="33"/>
      <c r="AI1767" s="33"/>
      <c r="AJ1767" s="36"/>
      <c r="AK1767" s="10">
        <v>6</v>
      </c>
      <c r="AL1767" s="11">
        <v>9</v>
      </c>
      <c r="AM1767" s="11">
        <v>12</v>
      </c>
      <c r="AN1767" s="11">
        <v>21</v>
      </c>
      <c r="AO1767" s="11">
        <v>12</v>
      </c>
      <c r="AP1767" s="11">
        <v>21</v>
      </c>
      <c r="AQ1767" s="11">
        <v>27</v>
      </c>
      <c r="AR1767" s="11">
        <v>37</v>
      </c>
      <c r="AS1767" s="11">
        <v>29</v>
      </c>
      <c r="AT1767" s="11">
        <v>21</v>
      </c>
      <c r="AU1767" s="11">
        <v>13</v>
      </c>
      <c r="AV1767" s="11">
        <v>19</v>
      </c>
      <c r="AW1767" s="12">
        <v>42</v>
      </c>
      <c r="AX1767" s="13">
        <v>53</v>
      </c>
      <c r="AY1767" s="13">
        <v>66</v>
      </c>
      <c r="AZ1767" s="13">
        <v>81</v>
      </c>
      <c r="BA1767" s="13">
        <v>79</v>
      </c>
      <c r="BB1767" s="14">
        <v>77</v>
      </c>
      <c r="BC1767" s="19">
        <f t="shared" si="139"/>
        <v>66</v>
      </c>
      <c r="BD1767" s="55">
        <f t="shared" si="137"/>
        <v>0.99850600844430004</v>
      </c>
      <c r="BE1767" s="19">
        <f t="shared" si="138"/>
        <v>0.99441377070477432</v>
      </c>
      <c r="BF1767" s="19">
        <f t="shared" si="140"/>
        <v>0.99768756089639488</v>
      </c>
      <c r="BG1767" s="19">
        <f t="shared" si="136"/>
        <v>1.0275608963949334</v>
      </c>
    </row>
    <row r="1768" spans="1:59">
      <c r="A1768" s="24">
        <v>1767</v>
      </c>
      <c r="B1768" s="31">
        <v>2015022</v>
      </c>
      <c r="C1768" s="32" t="s">
        <v>1766</v>
      </c>
      <c r="D1768" s="21">
        <v>4</v>
      </c>
      <c r="E1768" s="22">
        <v>7</v>
      </c>
      <c r="F1768" s="22">
        <v>10</v>
      </c>
      <c r="G1768" s="22">
        <v>16</v>
      </c>
      <c r="H1768" s="22">
        <v>23</v>
      </c>
      <c r="I1768" s="22">
        <v>25</v>
      </c>
      <c r="J1768" s="23">
        <v>10</v>
      </c>
      <c r="Q1768" s="33"/>
      <c r="R1768" s="33"/>
      <c r="S1768" s="33"/>
      <c r="T1768" s="33"/>
      <c r="U1768" s="33"/>
      <c r="V1768" s="33"/>
      <c r="X1768" s="34"/>
      <c r="Y1768" s="33"/>
      <c r="Z1768" s="33"/>
      <c r="AA1768" s="33"/>
      <c r="AB1768" s="33"/>
      <c r="AC1768" s="35"/>
      <c r="AD1768" s="33"/>
      <c r="AE1768" s="33"/>
      <c r="AF1768" s="33"/>
      <c r="AG1768" s="33"/>
      <c r="AH1768" s="33"/>
      <c r="AI1768" s="33"/>
      <c r="AJ1768" s="36"/>
      <c r="AK1768" s="10">
        <v>7</v>
      </c>
      <c r="AL1768" s="11">
        <v>9</v>
      </c>
      <c r="AM1768" s="11">
        <v>10</v>
      </c>
      <c r="AN1768" s="11">
        <v>19</v>
      </c>
      <c r="AO1768" s="11">
        <v>15</v>
      </c>
      <c r="AP1768" s="11">
        <v>21</v>
      </c>
      <c r="AQ1768" s="11">
        <v>31</v>
      </c>
      <c r="AR1768" s="11">
        <v>25</v>
      </c>
      <c r="AS1768" s="11">
        <v>30</v>
      </c>
      <c r="AT1768" s="11">
        <v>37</v>
      </c>
      <c r="AU1768" s="11">
        <v>46</v>
      </c>
      <c r="AV1768" s="11">
        <v>43</v>
      </c>
      <c r="AW1768" s="12">
        <v>40</v>
      </c>
      <c r="AX1768" s="13">
        <v>37</v>
      </c>
      <c r="AY1768" s="13">
        <v>51</v>
      </c>
      <c r="AZ1768" s="13">
        <v>49</v>
      </c>
      <c r="BA1768" s="13">
        <v>47</v>
      </c>
      <c r="BB1768" s="14">
        <v>45</v>
      </c>
      <c r="BC1768" s="19">
        <f t="shared" si="139"/>
        <v>51</v>
      </c>
      <c r="BD1768" s="55">
        <f t="shared" si="137"/>
        <v>0.99850600844430004</v>
      </c>
      <c r="BE1768" s="19">
        <f t="shared" si="138"/>
        <v>1.0066904839233517</v>
      </c>
      <c r="BF1768" s="19">
        <f t="shared" si="140"/>
        <v>0.99113998051315355</v>
      </c>
      <c r="BG1768" s="19">
        <f t="shared" si="136"/>
        <v>1.0312439103605067</v>
      </c>
    </row>
    <row r="1769" spans="1:59">
      <c r="A1769" s="24">
        <v>1768</v>
      </c>
      <c r="B1769" s="31">
        <v>2015023</v>
      </c>
      <c r="C1769" s="32" t="s">
        <v>1767</v>
      </c>
      <c r="D1769" s="21">
        <v>8</v>
      </c>
      <c r="E1769" s="22">
        <v>9</v>
      </c>
      <c r="F1769" s="22">
        <v>10</v>
      </c>
      <c r="G1769" s="22">
        <v>13</v>
      </c>
      <c r="H1769" s="22">
        <v>29</v>
      </c>
      <c r="I1769" s="22">
        <v>30</v>
      </c>
      <c r="J1769" s="23">
        <v>1</v>
      </c>
      <c r="Q1769" s="33"/>
      <c r="R1769" s="33"/>
      <c r="S1769" s="33"/>
      <c r="T1769" s="33"/>
      <c r="U1769" s="33"/>
      <c r="V1769" s="33"/>
      <c r="X1769" s="34"/>
      <c r="Y1769" s="33"/>
      <c r="Z1769" s="33"/>
      <c r="AA1769" s="33"/>
      <c r="AB1769" s="33"/>
      <c r="AC1769" s="35"/>
      <c r="AD1769" s="33"/>
      <c r="AE1769" s="33"/>
      <c r="AF1769" s="33"/>
      <c r="AG1769" s="33"/>
      <c r="AH1769" s="33"/>
      <c r="AI1769" s="33"/>
      <c r="AJ1769" s="36"/>
      <c r="AK1769" s="10">
        <v>6</v>
      </c>
      <c r="AL1769" s="11">
        <v>7</v>
      </c>
      <c r="AM1769" s="11">
        <v>14</v>
      </c>
      <c r="AN1769" s="11">
        <v>15</v>
      </c>
      <c r="AO1769" s="11">
        <v>15</v>
      </c>
      <c r="AP1769" s="11">
        <v>19</v>
      </c>
      <c r="AQ1769" s="11">
        <v>18</v>
      </c>
      <c r="AR1769" s="11">
        <v>29</v>
      </c>
      <c r="AS1769" s="11">
        <v>44</v>
      </c>
      <c r="AT1769" s="11">
        <v>39</v>
      </c>
      <c r="AU1769" s="11">
        <v>34</v>
      </c>
      <c r="AV1769" s="11">
        <v>43</v>
      </c>
      <c r="AW1769" s="12">
        <v>54</v>
      </c>
      <c r="AX1769" s="13">
        <v>67</v>
      </c>
      <c r="AY1769" s="13">
        <v>65</v>
      </c>
      <c r="AZ1769" s="13">
        <v>63</v>
      </c>
      <c r="BA1769" s="13">
        <v>61</v>
      </c>
      <c r="BB1769" s="14">
        <v>59</v>
      </c>
      <c r="BC1769" s="19">
        <f t="shared" si="139"/>
        <v>65</v>
      </c>
      <c r="BD1769" s="55">
        <f t="shared" si="137"/>
        <v>1.0025982461838259</v>
      </c>
      <c r="BE1769" s="19">
        <f t="shared" si="138"/>
        <v>1.0312439103605067</v>
      </c>
      <c r="BF1769" s="19">
        <f t="shared" si="140"/>
        <v>1.0017797986359207</v>
      </c>
      <c r="BG1769" s="19">
        <f t="shared" si="136"/>
        <v>1.0275608963949334</v>
      </c>
    </row>
    <row r="1770" spans="1:59">
      <c r="A1770" s="24">
        <v>1769</v>
      </c>
      <c r="B1770" s="31">
        <v>2015024</v>
      </c>
      <c r="C1770" s="32" t="s">
        <v>1768</v>
      </c>
      <c r="D1770" s="21">
        <v>9</v>
      </c>
      <c r="E1770" s="22">
        <v>11</v>
      </c>
      <c r="F1770" s="22">
        <v>16</v>
      </c>
      <c r="G1770" s="22">
        <v>18</v>
      </c>
      <c r="H1770" s="22">
        <v>23</v>
      </c>
      <c r="I1770" s="22">
        <v>24</v>
      </c>
      <c r="J1770" s="23">
        <v>10</v>
      </c>
      <c r="Q1770" s="33"/>
      <c r="R1770" s="33"/>
      <c r="S1770" s="33"/>
      <c r="T1770" s="33"/>
      <c r="U1770" s="33"/>
      <c r="V1770" s="33"/>
      <c r="X1770" s="34"/>
      <c r="Y1770" s="33"/>
      <c r="Z1770" s="33"/>
      <c r="AA1770" s="33"/>
      <c r="AB1770" s="33"/>
      <c r="AC1770" s="35"/>
      <c r="AD1770" s="33"/>
      <c r="AE1770" s="33"/>
      <c r="AF1770" s="33"/>
      <c r="AG1770" s="33"/>
      <c r="AH1770" s="33"/>
      <c r="AI1770" s="33"/>
      <c r="AJ1770" s="36"/>
      <c r="AK1770" s="10">
        <v>5</v>
      </c>
      <c r="AL1770" s="11">
        <v>9</v>
      </c>
      <c r="AM1770" s="11">
        <v>16</v>
      </c>
      <c r="AN1770" s="11">
        <v>17</v>
      </c>
      <c r="AO1770" s="11">
        <v>17</v>
      </c>
      <c r="AP1770" s="11">
        <v>13</v>
      </c>
      <c r="AQ1770" s="11">
        <v>20</v>
      </c>
      <c r="AR1770" s="11">
        <v>31</v>
      </c>
      <c r="AS1770" s="11">
        <v>24</v>
      </c>
      <c r="AT1770" s="11">
        <v>41</v>
      </c>
      <c r="AU1770" s="11">
        <v>49</v>
      </c>
      <c r="AV1770" s="11">
        <v>45</v>
      </c>
      <c r="AW1770" s="12">
        <v>41</v>
      </c>
      <c r="AX1770" s="13">
        <v>37</v>
      </c>
      <c r="AY1770" s="13">
        <v>50</v>
      </c>
      <c r="AZ1770" s="13">
        <v>47</v>
      </c>
      <c r="BA1770" s="13">
        <v>63</v>
      </c>
      <c r="BB1770" s="14">
        <v>61</v>
      </c>
      <c r="BC1770" s="19">
        <f t="shared" si="139"/>
        <v>50</v>
      </c>
      <c r="BD1770" s="55">
        <f t="shared" si="137"/>
        <v>1.0517050990581358</v>
      </c>
      <c r="BE1770" s="19">
        <f t="shared" si="138"/>
        <v>1.0210133160116921</v>
      </c>
      <c r="BF1770" s="19">
        <f t="shared" si="140"/>
        <v>1.008327379019162</v>
      </c>
      <c r="BG1770" s="19">
        <f t="shared" si="136"/>
        <v>1.0283793439428386</v>
      </c>
    </row>
    <row r="1771" spans="1:59">
      <c r="A1771" s="24">
        <v>1770</v>
      </c>
      <c r="B1771" s="31">
        <v>2015025</v>
      </c>
      <c r="C1771" s="32" t="s">
        <v>1769</v>
      </c>
      <c r="D1771" s="21">
        <v>10</v>
      </c>
      <c r="E1771" s="22">
        <v>11</v>
      </c>
      <c r="F1771" s="22">
        <v>12</v>
      </c>
      <c r="G1771" s="22">
        <v>15</v>
      </c>
      <c r="H1771" s="22">
        <v>27</v>
      </c>
      <c r="I1771" s="22">
        <v>32</v>
      </c>
      <c r="J1771" s="23">
        <v>14</v>
      </c>
      <c r="Q1771" s="33"/>
      <c r="R1771" s="33"/>
      <c r="S1771" s="33"/>
      <c r="T1771" s="33"/>
      <c r="U1771" s="33"/>
      <c r="V1771" s="33"/>
      <c r="X1771" s="34"/>
      <c r="Y1771" s="33"/>
      <c r="Z1771" s="33"/>
      <c r="AA1771" s="33"/>
      <c r="AB1771" s="33"/>
      <c r="AC1771" s="35"/>
      <c r="AD1771" s="33"/>
      <c r="AE1771" s="33"/>
      <c r="AF1771" s="33"/>
      <c r="AG1771" s="33"/>
      <c r="AH1771" s="33"/>
      <c r="AI1771" s="33"/>
      <c r="AJ1771" s="36"/>
      <c r="AK1771" s="10">
        <v>5</v>
      </c>
      <c r="AL1771" s="11">
        <v>11</v>
      </c>
      <c r="AM1771" s="11">
        <v>7</v>
      </c>
      <c r="AN1771" s="11">
        <v>17</v>
      </c>
      <c r="AO1771" s="11">
        <v>23</v>
      </c>
      <c r="AP1771" s="11">
        <v>19</v>
      </c>
      <c r="AQ1771" s="11">
        <v>17</v>
      </c>
      <c r="AR1771" s="11">
        <v>17</v>
      </c>
      <c r="AS1771" s="11">
        <v>30</v>
      </c>
      <c r="AT1771" s="11">
        <v>35</v>
      </c>
      <c r="AU1771" s="11">
        <v>42</v>
      </c>
      <c r="AV1771" s="11">
        <v>51</v>
      </c>
      <c r="AW1771" s="12">
        <v>47</v>
      </c>
      <c r="AX1771" s="13">
        <v>59</v>
      </c>
      <c r="AY1771" s="13">
        <v>73</v>
      </c>
      <c r="AZ1771" s="13">
        <v>71</v>
      </c>
      <c r="BA1771" s="13">
        <v>69</v>
      </c>
      <c r="BB1771" s="14">
        <v>67</v>
      </c>
      <c r="BC1771" s="19">
        <f t="shared" si="139"/>
        <v>73</v>
      </c>
      <c r="BD1771" s="55">
        <f t="shared" si="137"/>
        <v>1.2481325105553751</v>
      </c>
      <c r="BE1771" s="19">
        <f t="shared" si="138"/>
        <v>1.0844430009743422</v>
      </c>
      <c r="BF1771" s="19">
        <f t="shared" si="140"/>
        <v>1.0263332250730757</v>
      </c>
      <c r="BG1771" s="19">
        <f t="shared" si="136"/>
        <v>1.0402468333874635</v>
      </c>
    </row>
    <row r="1772" spans="1:59">
      <c r="A1772" s="24">
        <v>1771</v>
      </c>
      <c r="B1772" s="31">
        <v>2015026</v>
      </c>
      <c r="C1772" s="32" t="s">
        <v>1770</v>
      </c>
      <c r="D1772" s="21">
        <v>2</v>
      </c>
      <c r="E1772" s="22">
        <v>13</v>
      </c>
      <c r="F1772" s="22">
        <v>17</v>
      </c>
      <c r="G1772" s="22">
        <v>21</v>
      </c>
      <c r="H1772" s="22">
        <v>22</v>
      </c>
      <c r="I1772" s="22">
        <v>33</v>
      </c>
      <c r="J1772" s="23">
        <v>13</v>
      </c>
      <c r="Q1772" s="33"/>
      <c r="R1772" s="33"/>
      <c r="S1772" s="33"/>
      <c r="T1772" s="33"/>
      <c r="U1772" s="33"/>
      <c r="V1772" s="33"/>
      <c r="X1772" s="34"/>
      <c r="Y1772" s="33"/>
      <c r="Z1772" s="33"/>
      <c r="AA1772" s="33"/>
      <c r="AB1772" s="33"/>
      <c r="AC1772" s="35"/>
      <c r="AD1772" s="33"/>
      <c r="AE1772" s="33"/>
      <c r="AF1772" s="33"/>
      <c r="AG1772" s="33"/>
      <c r="AH1772" s="33"/>
      <c r="AI1772" s="33"/>
      <c r="AJ1772" s="36"/>
      <c r="AK1772" s="10">
        <v>6</v>
      </c>
      <c r="AL1772" s="11">
        <v>8</v>
      </c>
      <c r="AM1772" s="11">
        <v>13</v>
      </c>
      <c r="AN1772" s="11">
        <v>18</v>
      </c>
      <c r="AO1772" s="11">
        <v>17</v>
      </c>
      <c r="AP1772" s="11">
        <v>20</v>
      </c>
      <c r="AQ1772" s="11">
        <v>27</v>
      </c>
      <c r="AR1772" s="11">
        <v>18</v>
      </c>
      <c r="AS1772" s="11">
        <v>20</v>
      </c>
      <c r="AT1772" s="11">
        <v>36</v>
      </c>
      <c r="AU1772" s="11">
        <v>30</v>
      </c>
      <c r="AV1772" s="11">
        <v>38</v>
      </c>
      <c r="AW1772" s="12">
        <v>33</v>
      </c>
      <c r="AX1772" s="13">
        <v>28</v>
      </c>
      <c r="AY1772" s="13">
        <v>40</v>
      </c>
      <c r="AZ1772" s="13">
        <v>54</v>
      </c>
      <c r="BA1772" s="13">
        <v>51</v>
      </c>
      <c r="BB1772" s="14">
        <v>48</v>
      </c>
      <c r="BC1772" s="19">
        <f t="shared" si="139"/>
        <v>40</v>
      </c>
      <c r="BD1772" s="55">
        <f t="shared" si="137"/>
        <v>1.1417343293277038</v>
      </c>
      <c r="BE1772" s="19">
        <f t="shared" si="138"/>
        <v>1.0701201688860018</v>
      </c>
      <c r="BF1772" s="19">
        <f t="shared" si="140"/>
        <v>1.0246963299772653</v>
      </c>
      <c r="BG1772" s="19">
        <f t="shared" si="136"/>
        <v>1.0451575186748945</v>
      </c>
    </row>
    <row r="1773" spans="1:59">
      <c r="A1773" s="24">
        <v>1772</v>
      </c>
      <c r="B1773" s="31">
        <v>2015027</v>
      </c>
      <c r="C1773" s="32" t="s">
        <v>1771</v>
      </c>
      <c r="D1773" s="21">
        <v>5</v>
      </c>
      <c r="E1773" s="22">
        <v>7</v>
      </c>
      <c r="F1773" s="22">
        <v>9</v>
      </c>
      <c r="G1773" s="22">
        <v>16</v>
      </c>
      <c r="H1773" s="22">
        <v>26</v>
      </c>
      <c r="I1773" s="22">
        <v>29</v>
      </c>
      <c r="J1773" s="23">
        <v>7</v>
      </c>
      <c r="Q1773" s="33"/>
      <c r="R1773" s="33"/>
      <c r="S1773" s="33"/>
      <c r="T1773" s="33"/>
      <c r="U1773" s="33"/>
      <c r="V1773" s="33"/>
      <c r="X1773" s="34"/>
      <c r="Y1773" s="33"/>
      <c r="Z1773" s="33"/>
      <c r="AA1773" s="33"/>
      <c r="AB1773" s="33"/>
      <c r="AC1773" s="35"/>
      <c r="AD1773" s="33"/>
      <c r="AE1773" s="33"/>
      <c r="AF1773" s="33"/>
      <c r="AG1773" s="33"/>
      <c r="AH1773" s="33"/>
      <c r="AI1773" s="33"/>
      <c r="AJ1773" s="36"/>
      <c r="AK1773" s="10">
        <v>8</v>
      </c>
      <c r="AL1773" s="11">
        <v>8</v>
      </c>
      <c r="AM1773" s="11">
        <v>12</v>
      </c>
      <c r="AN1773" s="11">
        <v>20</v>
      </c>
      <c r="AO1773" s="11">
        <v>15</v>
      </c>
      <c r="AP1773" s="11">
        <v>20</v>
      </c>
      <c r="AQ1773" s="11">
        <v>29</v>
      </c>
      <c r="AR1773" s="11">
        <v>42</v>
      </c>
      <c r="AS1773" s="11">
        <v>37</v>
      </c>
      <c r="AT1773" s="11">
        <v>32</v>
      </c>
      <c r="AU1773" s="11">
        <v>27</v>
      </c>
      <c r="AV1773" s="11">
        <v>36</v>
      </c>
      <c r="AW1773" s="12">
        <v>47</v>
      </c>
      <c r="AX1773" s="13">
        <v>44</v>
      </c>
      <c r="AY1773" s="13">
        <v>58</v>
      </c>
      <c r="AZ1773" s="13">
        <v>56</v>
      </c>
      <c r="BA1773" s="13">
        <v>54</v>
      </c>
      <c r="BB1773" s="14">
        <v>52</v>
      </c>
      <c r="BC1773" s="19">
        <f t="shared" si="139"/>
        <v>58</v>
      </c>
      <c r="BD1773" s="55">
        <f t="shared" si="137"/>
        <v>1.1703799935043846</v>
      </c>
      <c r="BE1773" s="19">
        <f t="shared" si="138"/>
        <v>1.0844430009743422</v>
      </c>
      <c r="BF1773" s="19">
        <f t="shared" si="140"/>
        <v>1.013238064306593</v>
      </c>
      <c r="BG1773" s="19">
        <f t="shared" si="136"/>
        <v>1.0480220850925626</v>
      </c>
    </row>
    <row r="1774" spans="1:59">
      <c r="A1774" s="24">
        <v>1773</v>
      </c>
      <c r="B1774" s="31">
        <v>2015028</v>
      </c>
      <c r="C1774" s="32" t="s">
        <v>1772</v>
      </c>
      <c r="D1774" s="21">
        <v>4</v>
      </c>
      <c r="E1774" s="22">
        <v>7</v>
      </c>
      <c r="F1774" s="22">
        <v>10</v>
      </c>
      <c r="G1774" s="22">
        <v>26</v>
      </c>
      <c r="H1774" s="22">
        <v>27</v>
      </c>
      <c r="I1774" s="22">
        <v>28</v>
      </c>
      <c r="J1774" s="23">
        <v>14</v>
      </c>
      <c r="Q1774" s="33"/>
      <c r="R1774" s="33"/>
      <c r="S1774" s="33"/>
      <c r="T1774" s="33"/>
      <c r="U1774" s="33"/>
      <c r="V1774" s="33"/>
      <c r="X1774" s="34"/>
      <c r="Y1774" s="33"/>
      <c r="Z1774" s="33"/>
      <c r="AA1774" s="33"/>
      <c r="AB1774" s="33"/>
      <c r="AC1774" s="35"/>
      <c r="AD1774" s="33"/>
      <c r="AE1774" s="33"/>
      <c r="AF1774" s="33"/>
      <c r="AG1774" s="33"/>
      <c r="AH1774" s="33"/>
      <c r="AI1774" s="33"/>
      <c r="AJ1774" s="36"/>
      <c r="AK1774" s="10">
        <v>6</v>
      </c>
      <c r="AL1774" s="11">
        <v>10</v>
      </c>
      <c r="AM1774" s="11">
        <v>12</v>
      </c>
      <c r="AN1774" s="11">
        <v>18</v>
      </c>
      <c r="AO1774" s="11">
        <v>18</v>
      </c>
      <c r="AP1774" s="11">
        <v>22</v>
      </c>
      <c r="AQ1774" s="11">
        <v>21</v>
      </c>
      <c r="AR1774" s="11">
        <v>32</v>
      </c>
      <c r="AS1774" s="11">
        <v>36</v>
      </c>
      <c r="AT1774" s="11">
        <v>30</v>
      </c>
      <c r="AU1774" s="11">
        <v>24</v>
      </c>
      <c r="AV1774" s="11">
        <v>46</v>
      </c>
      <c r="AW1774" s="12">
        <v>57</v>
      </c>
      <c r="AX1774" s="13">
        <v>54</v>
      </c>
      <c r="AY1774" s="13">
        <v>51</v>
      </c>
      <c r="AZ1774" s="13">
        <v>48</v>
      </c>
      <c r="BA1774" s="13">
        <v>45</v>
      </c>
      <c r="BB1774" s="14">
        <v>42</v>
      </c>
      <c r="BC1774" s="19">
        <f t="shared" si="139"/>
        <v>51</v>
      </c>
      <c r="BD1774" s="55">
        <f t="shared" si="137"/>
        <v>1.113088665151023</v>
      </c>
      <c r="BE1774" s="19">
        <f t="shared" si="138"/>
        <v>1.0578434556674245</v>
      </c>
      <c r="BF1774" s="19">
        <f t="shared" si="140"/>
        <v>1.0099642741149724</v>
      </c>
      <c r="BG1774" s="19">
        <f t="shared" si="136"/>
        <v>1.0488405326404677</v>
      </c>
    </row>
    <row r="1775" spans="1:59">
      <c r="A1775" s="24">
        <v>1774</v>
      </c>
      <c r="B1775" s="31">
        <v>2015029</v>
      </c>
      <c r="C1775" s="32" t="s">
        <v>1773</v>
      </c>
      <c r="D1775" s="21">
        <v>7</v>
      </c>
      <c r="E1775" s="22">
        <v>14</v>
      </c>
      <c r="F1775" s="22">
        <v>15</v>
      </c>
      <c r="G1775" s="22">
        <v>19</v>
      </c>
      <c r="H1775" s="22">
        <v>21</v>
      </c>
      <c r="I1775" s="22">
        <v>28</v>
      </c>
      <c r="J1775" s="23">
        <v>7</v>
      </c>
      <c r="Q1775" s="33"/>
      <c r="R1775" s="33"/>
      <c r="S1775" s="33"/>
      <c r="T1775" s="33"/>
      <c r="U1775" s="33"/>
      <c r="V1775" s="33"/>
      <c r="X1775" s="34"/>
      <c r="Y1775" s="33"/>
      <c r="Z1775" s="33"/>
      <c r="AA1775" s="33"/>
      <c r="AB1775" s="33"/>
      <c r="AC1775" s="35"/>
      <c r="AD1775" s="33"/>
      <c r="AE1775" s="33"/>
      <c r="AF1775" s="33"/>
      <c r="AG1775" s="33"/>
      <c r="AH1775" s="33"/>
      <c r="AI1775" s="33"/>
      <c r="AJ1775" s="36"/>
      <c r="AK1775" s="10">
        <v>5</v>
      </c>
      <c r="AL1775" s="11">
        <v>12</v>
      </c>
      <c r="AM1775" s="11">
        <v>14</v>
      </c>
      <c r="AN1775" s="11">
        <v>14</v>
      </c>
      <c r="AO1775" s="11">
        <v>6</v>
      </c>
      <c r="AP1775" s="11">
        <v>32</v>
      </c>
      <c r="AQ1775" s="11">
        <v>23</v>
      </c>
      <c r="AR1775" s="11">
        <v>34</v>
      </c>
      <c r="AS1775" s="11">
        <v>38</v>
      </c>
      <c r="AT1775" s="11">
        <v>32</v>
      </c>
      <c r="AU1775" s="11">
        <v>26</v>
      </c>
      <c r="AV1775" s="11">
        <v>20</v>
      </c>
      <c r="AW1775" s="12">
        <v>44</v>
      </c>
      <c r="AX1775" s="13">
        <v>56</v>
      </c>
      <c r="AY1775" s="13">
        <v>53</v>
      </c>
      <c r="AZ1775" s="13">
        <v>50</v>
      </c>
      <c r="BA1775" s="13">
        <v>47</v>
      </c>
      <c r="BB1775" s="14">
        <v>64</v>
      </c>
      <c r="BC1775" s="19">
        <f t="shared" si="139"/>
        <v>53</v>
      </c>
      <c r="BD1775" s="55">
        <f t="shared" si="137"/>
        <v>1.1253653783696005</v>
      </c>
      <c r="BE1775" s="19">
        <f t="shared" si="138"/>
        <v>1.0885352387138683</v>
      </c>
      <c r="BF1775" s="19">
        <f t="shared" si="140"/>
        <v>1.0042351412796362</v>
      </c>
      <c r="BG1775" s="19">
        <f t="shared" si="136"/>
        <v>1.0541604417018513</v>
      </c>
    </row>
    <row r="1776" spans="1:59">
      <c r="A1776" s="24">
        <v>1775</v>
      </c>
      <c r="B1776" s="31">
        <v>2015030</v>
      </c>
      <c r="C1776" s="32" t="s">
        <v>1774</v>
      </c>
      <c r="D1776" s="21">
        <v>8</v>
      </c>
      <c r="E1776" s="22">
        <v>11</v>
      </c>
      <c r="F1776" s="22">
        <v>14</v>
      </c>
      <c r="G1776" s="22">
        <v>15</v>
      </c>
      <c r="H1776" s="22">
        <v>16</v>
      </c>
      <c r="I1776" s="22">
        <v>26</v>
      </c>
      <c r="J1776" s="23">
        <v>7</v>
      </c>
      <c r="Q1776" s="33"/>
      <c r="R1776" s="33"/>
      <c r="S1776" s="33"/>
      <c r="T1776" s="33"/>
      <c r="U1776" s="33"/>
      <c r="V1776" s="33"/>
      <c r="X1776" s="34"/>
      <c r="Y1776" s="33"/>
      <c r="Z1776" s="33"/>
      <c r="AA1776" s="33"/>
      <c r="AB1776" s="33"/>
      <c r="AC1776" s="35"/>
      <c r="AD1776" s="33"/>
      <c r="AE1776" s="33"/>
      <c r="AF1776" s="33"/>
      <c r="AG1776" s="33"/>
      <c r="AH1776" s="33"/>
      <c r="AI1776" s="33"/>
      <c r="AJ1776" s="36"/>
      <c r="AK1776" s="10">
        <v>9</v>
      </c>
      <c r="AL1776" s="11">
        <v>10</v>
      </c>
      <c r="AM1776" s="11">
        <v>10</v>
      </c>
      <c r="AN1776" s="11">
        <v>18</v>
      </c>
      <c r="AO1776" s="11">
        <v>13</v>
      </c>
      <c r="AP1776" s="11">
        <v>18</v>
      </c>
      <c r="AQ1776" s="11">
        <v>36</v>
      </c>
      <c r="AR1776" s="11">
        <v>30</v>
      </c>
      <c r="AS1776" s="11">
        <v>24</v>
      </c>
      <c r="AT1776" s="11">
        <v>30</v>
      </c>
      <c r="AU1776" s="11">
        <v>25</v>
      </c>
      <c r="AV1776" s="11">
        <v>34</v>
      </c>
      <c r="AW1776" s="12">
        <v>45</v>
      </c>
      <c r="AX1776" s="13">
        <v>58</v>
      </c>
      <c r="AY1776" s="13">
        <v>73</v>
      </c>
      <c r="AZ1776" s="13">
        <v>72</v>
      </c>
      <c r="BA1776" s="13">
        <v>71</v>
      </c>
      <c r="BB1776" s="14">
        <v>70</v>
      </c>
      <c r="BC1776" s="19">
        <f t="shared" si="139"/>
        <v>73</v>
      </c>
      <c r="BD1776" s="55">
        <f t="shared" si="137"/>
        <v>1.1253653783696005</v>
      </c>
      <c r="BE1776" s="19">
        <f t="shared" si="138"/>
        <v>1.1867489444624879</v>
      </c>
      <c r="BF1776" s="19">
        <f t="shared" si="140"/>
        <v>1.0238778824293602</v>
      </c>
      <c r="BG1776" s="19">
        <f t="shared" si="136"/>
        <v>1.0607080220850926</v>
      </c>
    </row>
    <row r="1777" spans="1:59">
      <c r="A1777" s="24">
        <v>1776</v>
      </c>
      <c r="B1777" s="31">
        <v>2015031</v>
      </c>
      <c r="C1777" s="32" t="s">
        <v>1775</v>
      </c>
      <c r="D1777" s="21">
        <v>1</v>
      </c>
      <c r="E1777" s="22">
        <v>5</v>
      </c>
      <c r="F1777" s="22">
        <v>7</v>
      </c>
      <c r="G1777" s="22">
        <v>22</v>
      </c>
      <c r="H1777" s="22">
        <v>26</v>
      </c>
      <c r="I1777" s="22">
        <v>32</v>
      </c>
      <c r="J1777" s="23">
        <v>11</v>
      </c>
      <c r="Q1777" s="33"/>
      <c r="R1777" s="33"/>
      <c r="S1777" s="33"/>
      <c r="T1777" s="33"/>
      <c r="U1777" s="33"/>
      <c r="V1777" s="33"/>
      <c r="X1777" s="34"/>
      <c r="Y1777" s="33"/>
      <c r="Z1777" s="33"/>
      <c r="AA1777" s="33"/>
      <c r="AB1777" s="33"/>
      <c r="AC1777" s="35"/>
      <c r="AD1777" s="33"/>
      <c r="AE1777" s="33"/>
      <c r="AF1777" s="33"/>
      <c r="AG1777" s="33"/>
      <c r="AH1777" s="33"/>
      <c r="AI1777" s="33"/>
      <c r="AJ1777" s="36"/>
      <c r="AK1777" s="10">
        <v>9</v>
      </c>
      <c r="AL1777" s="11">
        <v>9</v>
      </c>
      <c r="AM1777" s="11">
        <v>8</v>
      </c>
      <c r="AN1777" s="11">
        <v>15</v>
      </c>
      <c r="AO1777" s="11">
        <v>16</v>
      </c>
      <c r="AP1777" s="11">
        <v>21</v>
      </c>
      <c r="AQ1777" s="11">
        <v>30</v>
      </c>
      <c r="AR1777" s="11">
        <v>23</v>
      </c>
      <c r="AS1777" s="11">
        <v>27</v>
      </c>
      <c r="AT1777" s="11">
        <v>33</v>
      </c>
      <c r="AU1777" s="11">
        <v>28</v>
      </c>
      <c r="AV1777" s="11">
        <v>37</v>
      </c>
      <c r="AW1777" s="12">
        <v>33</v>
      </c>
      <c r="AX1777" s="13">
        <v>29</v>
      </c>
      <c r="AY1777" s="13">
        <v>42</v>
      </c>
      <c r="AZ1777" s="13">
        <v>39</v>
      </c>
      <c r="BA1777" s="13">
        <v>36</v>
      </c>
      <c r="BB1777" s="14">
        <v>33</v>
      </c>
      <c r="BC1777" s="19">
        <f t="shared" si="139"/>
        <v>42</v>
      </c>
      <c r="BD1777" s="55">
        <f t="shared" si="137"/>
        <v>1.1335498538486521</v>
      </c>
      <c r="BE1777" s="19">
        <f t="shared" si="138"/>
        <v>1.137642091588178</v>
      </c>
      <c r="BF1777" s="19">
        <f t="shared" si="140"/>
        <v>1.0058720363754465</v>
      </c>
      <c r="BG1777" s="19">
        <f t="shared" si="136"/>
        <v>1.0467944137707046</v>
      </c>
    </row>
    <row r="1778" spans="1:59">
      <c r="A1778" s="24">
        <v>1777</v>
      </c>
      <c r="B1778" s="31">
        <v>2015032</v>
      </c>
      <c r="C1778" s="32" t="s">
        <v>1776</v>
      </c>
      <c r="D1778" s="21">
        <v>11</v>
      </c>
      <c r="E1778" s="22">
        <v>14</v>
      </c>
      <c r="F1778" s="22">
        <v>16</v>
      </c>
      <c r="G1778" s="22">
        <v>18</v>
      </c>
      <c r="H1778" s="22">
        <v>29</v>
      </c>
      <c r="I1778" s="22">
        <v>32</v>
      </c>
      <c r="J1778" s="23">
        <v>16</v>
      </c>
      <c r="Q1778" s="33"/>
      <c r="R1778" s="33"/>
      <c r="S1778" s="33"/>
      <c r="T1778" s="33"/>
      <c r="U1778" s="33"/>
      <c r="V1778" s="33"/>
      <c r="X1778" s="34"/>
      <c r="Y1778" s="33"/>
      <c r="Z1778" s="33"/>
      <c r="AA1778" s="33"/>
      <c r="AB1778" s="33"/>
      <c r="AC1778" s="35"/>
      <c r="AD1778" s="33"/>
      <c r="AE1778" s="33"/>
      <c r="AF1778" s="33"/>
      <c r="AG1778" s="33"/>
      <c r="AH1778" s="33"/>
      <c r="AI1778" s="33"/>
      <c r="AJ1778" s="36"/>
      <c r="AK1778" s="10">
        <v>9</v>
      </c>
      <c r="AL1778" s="11">
        <v>8</v>
      </c>
      <c r="AM1778" s="11">
        <v>15</v>
      </c>
      <c r="AN1778" s="11">
        <v>18</v>
      </c>
      <c r="AO1778" s="11">
        <v>15</v>
      </c>
      <c r="AP1778" s="11">
        <v>16</v>
      </c>
      <c r="AQ1778" s="11">
        <v>21</v>
      </c>
      <c r="AR1778" s="11">
        <v>30</v>
      </c>
      <c r="AS1778" s="11">
        <v>32</v>
      </c>
      <c r="AT1778" s="11">
        <v>36</v>
      </c>
      <c r="AU1778" s="11">
        <v>29</v>
      </c>
      <c r="AV1778" s="11">
        <v>22</v>
      </c>
      <c r="AW1778" s="12">
        <v>45</v>
      </c>
      <c r="AX1778" s="13">
        <v>40</v>
      </c>
      <c r="AY1778" s="13">
        <v>69</v>
      </c>
      <c r="AZ1778" s="13">
        <v>66</v>
      </c>
      <c r="BA1778" s="13">
        <v>82</v>
      </c>
      <c r="BB1778" s="14">
        <v>80</v>
      </c>
      <c r="BC1778" s="19">
        <f t="shared" si="139"/>
        <v>69</v>
      </c>
      <c r="BD1778" s="55">
        <f t="shared" si="137"/>
        <v>1.1785644689834363</v>
      </c>
      <c r="BE1778" s="19">
        <f t="shared" si="138"/>
        <v>1.1744722312439104</v>
      </c>
      <c r="BF1778" s="19">
        <f t="shared" si="140"/>
        <v>1.032880805456317</v>
      </c>
      <c r="BG1778" s="19">
        <f t="shared" si="136"/>
        <v>1.0537512179278987</v>
      </c>
    </row>
    <row r="1779" spans="1:59">
      <c r="A1779" s="24">
        <v>1778</v>
      </c>
      <c r="B1779" s="31">
        <v>2015033</v>
      </c>
      <c r="C1779" s="32" t="s">
        <v>1777</v>
      </c>
      <c r="D1779" s="21">
        <v>3</v>
      </c>
      <c r="E1779" s="22">
        <v>6</v>
      </c>
      <c r="F1779" s="22">
        <v>21</v>
      </c>
      <c r="G1779" s="22">
        <v>29</v>
      </c>
      <c r="H1779" s="22">
        <v>31</v>
      </c>
      <c r="I1779" s="22">
        <v>32</v>
      </c>
      <c r="J1779" s="23">
        <v>5</v>
      </c>
      <c r="Q1779" s="33"/>
      <c r="R1779" s="33"/>
      <c r="S1779" s="33"/>
      <c r="T1779" s="33"/>
      <c r="U1779" s="33"/>
      <c r="V1779" s="33"/>
      <c r="X1779" s="34"/>
      <c r="Y1779" s="33"/>
      <c r="Z1779" s="33"/>
      <c r="AA1779" s="33"/>
      <c r="AB1779" s="33"/>
      <c r="AC1779" s="35"/>
      <c r="AD1779" s="33"/>
      <c r="AE1779" s="33"/>
      <c r="AF1779" s="33"/>
      <c r="AG1779" s="33"/>
      <c r="AH1779" s="33"/>
      <c r="AI1779" s="33"/>
      <c r="AJ1779" s="36"/>
      <c r="AK1779" s="10">
        <v>5</v>
      </c>
      <c r="AL1779" s="11">
        <v>10</v>
      </c>
      <c r="AM1779" s="11">
        <v>12</v>
      </c>
      <c r="AN1779" s="11">
        <v>14</v>
      </c>
      <c r="AO1779" s="11">
        <v>17</v>
      </c>
      <c r="AP1779" s="11">
        <v>26</v>
      </c>
      <c r="AQ1779" s="11">
        <v>23</v>
      </c>
      <c r="AR1779" s="11">
        <v>22</v>
      </c>
      <c r="AS1779" s="11">
        <v>45</v>
      </c>
      <c r="AT1779" s="11">
        <v>38</v>
      </c>
      <c r="AU1779" s="11">
        <v>31</v>
      </c>
      <c r="AV1779" s="11">
        <v>24</v>
      </c>
      <c r="AW1779" s="12">
        <v>32</v>
      </c>
      <c r="AX1779" s="13">
        <v>42</v>
      </c>
      <c r="AY1779" s="13">
        <v>54</v>
      </c>
      <c r="AZ1779" s="13">
        <v>50</v>
      </c>
      <c r="BA1779" s="13">
        <v>46</v>
      </c>
      <c r="BB1779" s="14">
        <v>42</v>
      </c>
      <c r="BC1779" s="19">
        <f t="shared" si="139"/>
        <v>54</v>
      </c>
      <c r="BD1779" s="55">
        <f t="shared" si="137"/>
        <v>1.1908411822020137</v>
      </c>
      <c r="BE1779" s="19">
        <f t="shared" si="138"/>
        <v>1.1519649236765184</v>
      </c>
      <c r="BF1779" s="19">
        <f t="shared" si="140"/>
        <v>1.0402468333874635</v>
      </c>
      <c r="BG1779" s="19">
        <f t="shared" si="136"/>
        <v>1.0537512179278987</v>
      </c>
    </row>
    <row r="1780" spans="1:59">
      <c r="A1780" s="24">
        <v>1779</v>
      </c>
      <c r="B1780" s="31">
        <v>2015034</v>
      </c>
      <c r="C1780" s="32" t="s">
        <v>1778</v>
      </c>
      <c r="D1780" s="21">
        <v>12</v>
      </c>
      <c r="E1780" s="22">
        <v>13</v>
      </c>
      <c r="F1780" s="22">
        <v>17</v>
      </c>
      <c r="G1780" s="22">
        <v>18</v>
      </c>
      <c r="H1780" s="22">
        <v>20</v>
      </c>
      <c r="I1780" s="22">
        <v>27</v>
      </c>
      <c r="J1780" s="23">
        <v>13</v>
      </c>
      <c r="Q1780" s="33"/>
      <c r="R1780" s="33"/>
      <c r="S1780" s="33"/>
      <c r="T1780" s="33"/>
      <c r="U1780" s="33"/>
      <c r="V1780" s="33"/>
      <c r="X1780" s="34"/>
      <c r="Y1780" s="33"/>
      <c r="Z1780" s="33"/>
      <c r="AA1780" s="33"/>
      <c r="AB1780" s="33"/>
      <c r="AC1780" s="35"/>
      <c r="AD1780" s="33"/>
      <c r="AE1780" s="33"/>
      <c r="AF1780" s="33"/>
      <c r="AG1780" s="33"/>
      <c r="AH1780" s="33"/>
      <c r="AI1780" s="33"/>
      <c r="AJ1780" s="36"/>
      <c r="AK1780" s="10">
        <v>5</v>
      </c>
      <c r="AL1780" s="11">
        <v>7</v>
      </c>
      <c r="AM1780" s="11">
        <v>12</v>
      </c>
      <c r="AN1780" s="11">
        <v>11</v>
      </c>
      <c r="AO1780" s="11">
        <v>30</v>
      </c>
      <c r="AP1780" s="11">
        <v>19</v>
      </c>
      <c r="AQ1780" s="11">
        <v>17</v>
      </c>
      <c r="AR1780" s="11">
        <v>27</v>
      </c>
      <c r="AS1780" s="11">
        <v>30</v>
      </c>
      <c r="AT1780" s="11">
        <v>23</v>
      </c>
      <c r="AU1780" s="11">
        <v>29</v>
      </c>
      <c r="AV1780" s="11">
        <v>51</v>
      </c>
      <c r="AW1780" s="12">
        <v>47</v>
      </c>
      <c r="AX1780" s="13">
        <v>43</v>
      </c>
      <c r="AY1780" s="13">
        <v>39</v>
      </c>
      <c r="AZ1780" s="13">
        <v>53</v>
      </c>
      <c r="BA1780" s="13">
        <v>69</v>
      </c>
      <c r="BB1780" s="14">
        <v>67</v>
      </c>
      <c r="BC1780" s="19">
        <f t="shared" si="139"/>
        <v>39</v>
      </c>
      <c r="BD1780" s="55">
        <f t="shared" si="137"/>
        <v>1.1335498538486521</v>
      </c>
      <c r="BE1780" s="19">
        <f t="shared" si="138"/>
        <v>1.1294576161091263</v>
      </c>
      <c r="BF1780" s="19">
        <f t="shared" si="140"/>
        <v>1.0418837284832738</v>
      </c>
      <c r="BG1780" s="19">
        <f t="shared" ref="BG1780:BG1843" si="141">IF($B1780="","",SUM($BC1731:$BC1780)/50/$BM$3)</f>
        <v>1.0451575186748945</v>
      </c>
    </row>
    <row r="1781" spans="1:59">
      <c r="A1781" s="24">
        <v>1780</v>
      </c>
      <c r="B1781" s="31">
        <v>2015035</v>
      </c>
      <c r="C1781" s="32" t="s">
        <v>1779</v>
      </c>
      <c r="D1781" s="21">
        <v>1</v>
      </c>
      <c r="E1781" s="22">
        <v>8</v>
      </c>
      <c r="F1781" s="22">
        <v>9</v>
      </c>
      <c r="G1781" s="22">
        <v>22</v>
      </c>
      <c r="H1781" s="22">
        <v>24</v>
      </c>
      <c r="I1781" s="22">
        <v>33</v>
      </c>
      <c r="J1781" s="23">
        <v>3</v>
      </c>
      <c r="Q1781" s="33"/>
      <c r="R1781" s="33"/>
      <c r="S1781" s="33"/>
      <c r="T1781" s="33"/>
      <c r="U1781" s="33"/>
      <c r="V1781" s="33"/>
      <c r="X1781" s="34"/>
      <c r="Y1781" s="33"/>
      <c r="Z1781" s="33"/>
      <c r="AA1781" s="33"/>
      <c r="AB1781" s="33"/>
      <c r="AC1781" s="35"/>
      <c r="AD1781" s="33"/>
      <c r="AE1781" s="33"/>
      <c r="AF1781" s="33"/>
      <c r="AG1781" s="33"/>
      <c r="AH1781" s="33"/>
      <c r="AI1781" s="33"/>
      <c r="AJ1781" s="36"/>
      <c r="AK1781" s="10">
        <v>4</v>
      </c>
      <c r="AL1781" s="11">
        <v>5</v>
      </c>
      <c r="AM1781" s="11">
        <v>17</v>
      </c>
      <c r="AN1781" s="11">
        <v>13</v>
      </c>
      <c r="AO1781" s="11">
        <v>13</v>
      </c>
      <c r="AP1781" s="11">
        <v>9</v>
      </c>
      <c r="AQ1781" s="11">
        <v>25</v>
      </c>
      <c r="AR1781" s="11">
        <v>27</v>
      </c>
      <c r="AS1781" s="11">
        <v>20</v>
      </c>
      <c r="AT1781" s="11">
        <v>37</v>
      </c>
      <c r="AU1781" s="11">
        <v>45</v>
      </c>
      <c r="AV1781" s="11">
        <v>41</v>
      </c>
      <c r="AW1781" s="12">
        <v>37</v>
      </c>
      <c r="AX1781" s="13">
        <v>33</v>
      </c>
      <c r="AY1781" s="13">
        <v>46</v>
      </c>
      <c r="AZ1781" s="13">
        <v>43</v>
      </c>
      <c r="BA1781" s="13">
        <v>40</v>
      </c>
      <c r="BB1781" s="14">
        <v>37</v>
      </c>
      <c r="BC1781" s="19">
        <f t="shared" si="139"/>
        <v>46</v>
      </c>
      <c r="BD1781" s="55">
        <f t="shared" si="137"/>
        <v>1.023059434881455</v>
      </c>
      <c r="BE1781" s="19">
        <f t="shared" si="138"/>
        <v>1.0742124066255279</v>
      </c>
      <c r="BF1781" s="19">
        <f t="shared" si="140"/>
        <v>1.0533419941539459</v>
      </c>
      <c r="BG1781" s="19">
        <f t="shared" si="141"/>
        <v>1.0439298473530367</v>
      </c>
    </row>
    <row r="1782" spans="1:59">
      <c r="A1782" s="24">
        <v>1781</v>
      </c>
      <c r="B1782" s="31">
        <v>2015036</v>
      </c>
      <c r="C1782" s="32" t="s">
        <v>1780</v>
      </c>
      <c r="D1782" s="21">
        <v>4</v>
      </c>
      <c r="E1782" s="22">
        <v>6</v>
      </c>
      <c r="F1782" s="22">
        <v>16</v>
      </c>
      <c r="G1782" s="22">
        <v>17</v>
      </c>
      <c r="H1782" s="22">
        <v>26</v>
      </c>
      <c r="I1782" s="22">
        <v>33</v>
      </c>
      <c r="J1782" s="23">
        <v>3</v>
      </c>
      <c r="Q1782" s="33"/>
      <c r="R1782" s="33"/>
      <c r="S1782" s="33"/>
      <c r="T1782" s="33"/>
      <c r="U1782" s="33"/>
      <c r="V1782" s="33"/>
      <c r="X1782" s="34"/>
      <c r="Y1782" s="33"/>
      <c r="Z1782" s="33"/>
      <c r="AA1782" s="33"/>
      <c r="AB1782" s="33"/>
      <c r="AC1782" s="35"/>
      <c r="AD1782" s="33"/>
      <c r="AE1782" s="33"/>
      <c r="AF1782" s="33"/>
      <c r="AG1782" s="33"/>
      <c r="AH1782" s="33"/>
      <c r="AI1782" s="33"/>
      <c r="AJ1782" s="36"/>
      <c r="AK1782" s="10">
        <v>6</v>
      </c>
      <c r="AL1782" s="11">
        <v>6</v>
      </c>
      <c r="AM1782" s="11">
        <v>12</v>
      </c>
      <c r="AN1782" s="11">
        <v>18</v>
      </c>
      <c r="AO1782" s="11">
        <v>25</v>
      </c>
      <c r="AP1782" s="11">
        <v>14</v>
      </c>
      <c r="AQ1782" s="11">
        <v>39</v>
      </c>
      <c r="AR1782" s="11">
        <v>32</v>
      </c>
      <c r="AS1782" s="11">
        <v>25</v>
      </c>
      <c r="AT1782" s="11">
        <v>30</v>
      </c>
      <c r="AU1782" s="11">
        <v>24</v>
      </c>
      <c r="AV1782" s="11">
        <v>32</v>
      </c>
      <c r="AW1782" s="12">
        <v>27</v>
      </c>
      <c r="AX1782" s="13">
        <v>22</v>
      </c>
      <c r="AY1782" s="13">
        <v>51</v>
      </c>
      <c r="AZ1782" s="13">
        <v>66</v>
      </c>
      <c r="BA1782" s="13">
        <v>64</v>
      </c>
      <c r="BB1782" s="14">
        <v>62</v>
      </c>
      <c r="BC1782" s="19">
        <f t="shared" si="139"/>
        <v>51</v>
      </c>
      <c r="BD1782" s="55">
        <f t="shared" si="137"/>
        <v>1.0598895745371872</v>
      </c>
      <c r="BE1782" s="19">
        <f t="shared" si="138"/>
        <v>1.0967197141929197</v>
      </c>
      <c r="BF1782" s="19">
        <f t="shared" si="140"/>
        <v>1.0648002598246185</v>
      </c>
      <c r="BG1782" s="19">
        <f t="shared" si="141"/>
        <v>1.0382007145177006</v>
      </c>
    </row>
    <row r="1783" spans="1:59">
      <c r="A1783" s="24">
        <v>1782</v>
      </c>
      <c r="B1783" s="31">
        <v>2015037</v>
      </c>
      <c r="C1783" s="32" t="s">
        <v>1781</v>
      </c>
      <c r="D1783" s="21">
        <v>5</v>
      </c>
      <c r="E1783" s="22">
        <v>7</v>
      </c>
      <c r="F1783" s="22">
        <v>12</v>
      </c>
      <c r="G1783" s="22">
        <v>18</v>
      </c>
      <c r="H1783" s="22">
        <v>28</v>
      </c>
      <c r="I1783" s="22">
        <v>31</v>
      </c>
      <c r="J1783" s="23">
        <v>3</v>
      </c>
      <c r="Q1783" s="33"/>
      <c r="R1783" s="33"/>
      <c r="S1783" s="33"/>
      <c r="T1783" s="33"/>
      <c r="U1783" s="33"/>
      <c r="V1783" s="33"/>
      <c r="X1783" s="34"/>
      <c r="Y1783" s="33"/>
      <c r="Z1783" s="33"/>
      <c r="AA1783" s="33"/>
      <c r="AB1783" s="33"/>
      <c r="AC1783" s="35"/>
      <c r="AD1783" s="33"/>
      <c r="AE1783" s="33"/>
      <c r="AF1783" s="33"/>
      <c r="AG1783" s="33"/>
      <c r="AH1783" s="33"/>
      <c r="AI1783" s="33"/>
      <c r="AJ1783" s="36"/>
      <c r="AK1783" s="10">
        <v>5</v>
      </c>
      <c r="AL1783" s="11">
        <v>9</v>
      </c>
      <c r="AM1783" s="11">
        <v>11</v>
      </c>
      <c r="AN1783" s="11">
        <v>11</v>
      </c>
      <c r="AO1783" s="11">
        <v>17</v>
      </c>
      <c r="AP1783" s="11">
        <v>29</v>
      </c>
      <c r="AQ1783" s="11">
        <v>20</v>
      </c>
      <c r="AR1783" s="11">
        <v>31</v>
      </c>
      <c r="AS1783" s="11">
        <v>35</v>
      </c>
      <c r="AT1783" s="11">
        <v>29</v>
      </c>
      <c r="AU1783" s="11">
        <v>36</v>
      </c>
      <c r="AV1783" s="11">
        <v>31</v>
      </c>
      <c r="AW1783" s="12">
        <v>41</v>
      </c>
      <c r="AX1783" s="13">
        <v>53</v>
      </c>
      <c r="AY1783" s="13">
        <v>50</v>
      </c>
      <c r="AZ1783" s="13">
        <v>47</v>
      </c>
      <c r="BA1783" s="13">
        <v>63</v>
      </c>
      <c r="BB1783" s="14">
        <v>61</v>
      </c>
      <c r="BC1783" s="19">
        <f t="shared" si="139"/>
        <v>50</v>
      </c>
      <c r="BD1783" s="55">
        <f t="shared" si="137"/>
        <v>0.98213705748619684</v>
      </c>
      <c r="BE1783" s="19">
        <f t="shared" si="138"/>
        <v>1.0803507632348164</v>
      </c>
      <c r="BF1783" s="19">
        <f t="shared" si="140"/>
        <v>1.0688924975641443</v>
      </c>
      <c r="BG1783" s="19">
        <f t="shared" si="141"/>
        <v>1.0369730431958428</v>
      </c>
    </row>
    <row r="1784" spans="1:59">
      <c r="A1784" s="24">
        <v>1783</v>
      </c>
      <c r="B1784" s="31">
        <v>2015038</v>
      </c>
      <c r="C1784" s="32" t="s">
        <v>1782</v>
      </c>
      <c r="D1784" s="21">
        <v>5</v>
      </c>
      <c r="E1784" s="22">
        <v>6</v>
      </c>
      <c r="F1784" s="22">
        <v>11</v>
      </c>
      <c r="G1784" s="22">
        <v>12</v>
      </c>
      <c r="H1784" s="22">
        <v>14</v>
      </c>
      <c r="I1784" s="22">
        <v>33</v>
      </c>
      <c r="J1784" s="23">
        <v>14</v>
      </c>
      <c r="Q1784" s="33"/>
      <c r="R1784" s="33"/>
      <c r="S1784" s="33"/>
      <c r="T1784" s="33"/>
      <c r="U1784" s="33"/>
      <c r="V1784" s="33"/>
      <c r="X1784" s="34"/>
      <c r="Y1784" s="33"/>
      <c r="Z1784" s="33"/>
      <c r="AA1784" s="33"/>
      <c r="AB1784" s="33"/>
      <c r="AC1784" s="35"/>
      <c r="AD1784" s="33"/>
      <c r="AE1784" s="33"/>
      <c r="AF1784" s="33"/>
      <c r="AG1784" s="33"/>
      <c r="AH1784" s="33"/>
      <c r="AI1784" s="33"/>
      <c r="AJ1784" s="36"/>
      <c r="AK1784" s="10">
        <v>6</v>
      </c>
      <c r="AL1784" s="11">
        <v>9</v>
      </c>
      <c r="AM1784" s="11">
        <v>11</v>
      </c>
      <c r="AN1784" s="11">
        <v>15</v>
      </c>
      <c r="AO1784" s="11">
        <v>25</v>
      </c>
      <c r="AP1784" s="11">
        <v>25</v>
      </c>
      <c r="AQ1784" s="11">
        <v>27</v>
      </c>
      <c r="AR1784" s="11">
        <v>21</v>
      </c>
      <c r="AS1784" s="11">
        <v>15</v>
      </c>
      <c r="AT1784" s="11">
        <v>33</v>
      </c>
      <c r="AU1784" s="11">
        <v>42</v>
      </c>
      <c r="AV1784" s="11">
        <v>39</v>
      </c>
      <c r="AW1784" s="12">
        <v>51</v>
      </c>
      <c r="AX1784" s="13">
        <v>49</v>
      </c>
      <c r="AY1784" s="13">
        <v>64</v>
      </c>
      <c r="AZ1784" s="13">
        <v>63</v>
      </c>
      <c r="BA1784" s="13">
        <v>62</v>
      </c>
      <c r="BB1784" s="14">
        <v>61</v>
      </c>
      <c r="BC1784" s="19">
        <f t="shared" si="139"/>
        <v>64</v>
      </c>
      <c r="BD1784" s="55">
        <f t="shared" si="137"/>
        <v>1.023059434881455</v>
      </c>
      <c r="BE1784" s="19">
        <f t="shared" si="138"/>
        <v>1.1069503085417343</v>
      </c>
      <c r="BF1784" s="19">
        <f t="shared" si="140"/>
        <v>1.0778954205911009</v>
      </c>
      <c r="BG1784" s="19">
        <f t="shared" si="141"/>
        <v>1.0398376096135109</v>
      </c>
    </row>
    <row r="1785" spans="1:59">
      <c r="A1785" s="24">
        <v>1784</v>
      </c>
      <c r="B1785" s="31">
        <v>2015039</v>
      </c>
      <c r="C1785" s="32" t="s">
        <v>1783</v>
      </c>
      <c r="D1785" s="21">
        <v>1</v>
      </c>
      <c r="E1785" s="22">
        <v>13</v>
      </c>
      <c r="F1785" s="22">
        <v>15</v>
      </c>
      <c r="G1785" s="22">
        <v>26</v>
      </c>
      <c r="H1785" s="22">
        <v>29</v>
      </c>
      <c r="I1785" s="22">
        <v>30</v>
      </c>
      <c r="J1785" s="23">
        <v>12</v>
      </c>
      <c r="Q1785" s="33"/>
      <c r="R1785" s="33"/>
      <c r="S1785" s="33"/>
      <c r="T1785" s="33"/>
      <c r="U1785" s="33"/>
      <c r="V1785" s="33"/>
      <c r="X1785" s="34"/>
      <c r="Y1785" s="33"/>
      <c r="Z1785" s="33"/>
      <c r="AA1785" s="33"/>
      <c r="AB1785" s="33"/>
      <c r="AC1785" s="35"/>
      <c r="AD1785" s="33"/>
      <c r="AE1785" s="33"/>
      <c r="AF1785" s="33"/>
      <c r="AG1785" s="33"/>
      <c r="AH1785" s="33"/>
      <c r="AI1785" s="33"/>
      <c r="AJ1785" s="36"/>
      <c r="AK1785" s="10">
        <v>6</v>
      </c>
      <c r="AL1785" s="11">
        <v>10</v>
      </c>
      <c r="AM1785" s="11">
        <v>9</v>
      </c>
      <c r="AN1785" s="11">
        <v>12</v>
      </c>
      <c r="AO1785" s="11">
        <v>16</v>
      </c>
      <c r="AP1785" s="11">
        <v>26</v>
      </c>
      <c r="AQ1785" s="11">
        <v>24</v>
      </c>
      <c r="AR1785" s="11">
        <v>24</v>
      </c>
      <c r="AS1785" s="11">
        <v>26</v>
      </c>
      <c r="AT1785" s="11">
        <v>18</v>
      </c>
      <c r="AU1785" s="11">
        <v>10</v>
      </c>
      <c r="AV1785" s="11">
        <v>30</v>
      </c>
      <c r="AW1785" s="12">
        <v>39</v>
      </c>
      <c r="AX1785" s="13">
        <v>66</v>
      </c>
      <c r="AY1785" s="13">
        <v>63</v>
      </c>
      <c r="AZ1785" s="13">
        <v>60</v>
      </c>
      <c r="BA1785" s="13">
        <v>57</v>
      </c>
      <c r="BB1785" s="14">
        <v>54</v>
      </c>
      <c r="BC1785" s="19">
        <f t="shared" si="139"/>
        <v>63</v>
      </c>
      <c r="BD1785" s="55">
        <f t="shared" si="137"/>
        <v>1.1212731406300747</v>
      </c>
      <c r="BE1785" s="19">
        <f t="shared" si="138"/>
        <v>1.1274114972393634</v>
      </c>
      <c r="BF1785" s="19">
        <f t="shared" si="140"/>
        <v>1.0844430009743422</v>
      </c>
      <c r="BG1785" s="19">
        <f t="shared" si="141"/>
        <v>1.0431113998051316</v>
      </c>
    </row>
    <row r="1786" spans="1:59">
      <c r="A1786" s="24">
        <v>1785</v>
      </c>
      <c r="B1786" s="31">
        <v>2015040</v>
      </c>
      <c r="C1786" s="32" t="s">
        <v>1784</v>
      </c>
      <c r="D1786" s="21">
        <v>13</v>
      </c>
      <c r="E1786" s="22">
        <v>16</v>
      </c>
      <c r="F1786" s="22">
        <v>18</v>
      </c>
      <c r="G1786" s="22">
        <v>27</v>
      </c>
      <c r="H1786" s="22">
        <v>30</v>
      </c>
      <c r="I1786" s="22">
        <v>32</v>
      </c>
      <c r="J1786" s="23">
        <v>16</v>
      </c>
      <c r="Q1786" s="33"/>
      <c r="R1786" s="33"/>
      <c r="S1786" s="33"/>
      <c r="T1786" s="33"/>
      <c r="U1786" s="33"/>
      <c r="V1786" s="33"/>
      <c r="X1786" s="34"/>
      <c r="Y1786" s="33"/>
      <c r="Z1786" s="33"/>
      <c r="AA1786" s="33"/>
      <c r="AB1786" s="33"/>
      <c r="AC1786" s="35"/>
      <c r="AD1786" s="33"/>
      <c r="AE1786" s="33"/>
      <c r="AF1786" s="33"/>
      <c r="AG1786" s="33"/>
      <c r="AH1786" s="33"/>
      <c r="AI1786" s="33"/>
      <c r="AJ1786" s="36"/>
      <c r="AK1786" s="10">
        <v>4</v>
      </c>
      <c r="AL1786" s="11">
        <v>8</v>
      </c>
      <c r="AM1786" s="11">
        <v>11</v>
      </c>
      <c r="AN1786" s="11">
        <v>10</v>
      </c>
      <c r="AO1786" s="11">
        <v>24</v>
      </c>
      <c r="AP1786" s="11">
        <v>16</v>
      </c>
      <c r="AQ1786" s="11">
        <v>19</v>
      </c>
      <c r="AR1786" s="11">
        <v>26</v>
      </c>
      <c r="AS1786" s="11">
        <v>37</v>
      </c>
      <c r="AT1786" s="11">
        <v>28</v>
      </c>
      <c r="AU1786" s="11">
        <v>19</v>
      </c>
      <c r="AV1786" s="11">
        <v>38</v>
      </c>
      <c r="AW1786" s="12">
        <v>31</v>
      </c>
      <c r="AX1786" s="13">
        <v>40</v>
      </c>
      <c r="AY1786" s="13">
        <v>68</v>
      </c>
      <c r="AZ1786" s="13">
        <v>64</v>
      </c>
      <c r="BA1786" s="13">
        <v>79</v>
      </c>
      <c r="BB1786" s="14">
        <v>76</v>
      </c>
      <c r="BC1786" s="19">
        <f t="shared" si="139"/>
        <v>68</v>
      </c>
      <c r="BD1786" s="55">
        <f t="shared" si="137"/>
        <v>1.2113023708996429</v>
      </c>
      <c r="BE1786" s="19">
        <f t="shared" si="138"/>
        <v>1.1171809028905488</v>
      </c>
      <c r="BF1786" s="19">
        <f t="shared" si="140"/>
        <v>1.1057226372198765</v>
      </c>
      <c r="BG1786" s="19">
        <f t="shared" si="141"/>
        <v>1.0545696654758039</v>
      </c>
    </row>
    <row r="1787" spans="1:59">
      <c r="A1787" s="24">
        <v>1786</v>
      </c>
      <c r="B1787" s="31">
        <v>2015041</v>
      </c>
      <c r="C1787" s="32" t="s">
        <v>1785</v>
      </c>
      <c r="D1787" s="21">
        <v>4</v>
      </c>
      <c r="E1787" s="22">
        <v>9</v>
      </c>
      <c r="F1787" s="22">
        <v>11</v>
      </c>
      <c r="G1787" s="22">
        <v>17</v>
      </c>
      <c r="H1787" s="22">
        <v>21</v>
      </c>
      <c r="I1787" s="22">
        <v>25</v>
      </c>
      <c r="J1787" s="23">
        <v>6</v>
      </c>
      <c r="Q1787" s="33"/>
      <c r="R1787" s="33"/>
      <c r="S1787" s="33"/>
      <c r="T1787" s="33"/>
      <c r="U1787" s="33"/>
      <c r="V1787" s="33"/>
      <c r="X1787" s="34"/>
      <c r="Y1787" s="33"/>
      <c r="Z1787" s="33"/>
      <c r="AA1787" s="33"/>
      <c r="AB1787" s="33"/>
      <c r="AC1787" s="35"/>
      <c r="AD1787" s="33"/>
      <c r="AE1787" s="33"/>
      <c r="AF1787" s="33"/>
      <c r="AG1787" s="33"/>
      <c r="AH1787" s="33"/>
      <c r="AI1787" s="33"/>
      <c r="AJ1787" s="36"/>
      <c r="AK1787" s="10">
        <v>6</v>
      </c>
      <c r="AL1787" s="11">
        <v>7</v>
      </c>
      <c r="AM1787" s="11">
        <v>12</v>
      </c>
      <c r="AN1787" s="11">
        <v>21</v>
      </c>
      <c r="AO1787" s="11">
        <v>17</v>
      </c>
      <c r="AP1787" s="11">
        <v>15</v>
      </c>
      <c r="AQ1787" s="11">
        <v>24</v>
      </c>
      <c r="AR1787" s="11">
        <v>27</v>
      </c>
      <c r="AS1787" s="11">
        <v>32</v>
      </c>
      <c r="AT1787" s="11">
        <v>39</v>
      </c>
      <c r="AU1787" s="11">
        <v>48</v>
      </c>
      <c r="AV1787" s="11">
        <v>45</v>
      </c>
      <c r="AW1787" s="12">
        <v>42</v>
      </c>
      <c r="AX1787" s="13">
        <v>39</v>
      </c>
      <c r="AY1787" s="13">
        <v>36</v>
      </c>
      <c r="AZ1787" s="13">
        <v>51</v>
      </c>
      <c r="BA1787" s="13">
        <v>49</v>
      </c>
      <c r="BB1787" s="14">
        <v>47</v>
      </c>
      <c r="BC1787" s="19">
        <f t="shared" si="139"/>
        <v>36</v>
      </c>
      <c r="BD1787" s="55">
        <f t="shared" si="137"/>
        <v>1.1499188048067555</v>
      </c>
      <c r="BE1787" s="19">
        <f t="shared" si="138"/>
        <v>1.1049041896719713</v>
      </c>
      <c r="BF1787" s="19">
        <f t="shared" si="140"/>
        <v>1.0967197141929197</v>
      </c>
      <c r="BG1787" s="19">
        <f t="shared" si="141"/>
        <v>1.0545696654758039</v>
      </c>
    </row>
    <row r="1788" spans="1:59">
      <c r="A1788" s="24">
        <v>1787</v>
      </c>
      <c r="B1788" s="31">
        <v>2015042</v>
      </c>
      <c r="C1788" s="32" t="s">
        <v>1786</v>
      </c>
      <c r="D1788" s="21">
        <v>9</v>
      </c>
      <c r="E1788" s="22">
        <v>10</v>
      </c>
      <c r="F1788" s="22">
        <v>19</v>
      </c>
      <c r="G1788" s="22">
        <v>21</v>
      </c>
      <c r="H1788" s="22">
        <v>23</v>
      </c>
      <c r="I1788" s="22">
        <v>32</v>
      </c>
      <c r="J1788" s="23">
        <v>8</v>
      </c>
      <c r="Q1788" s="33"/>
      <c r="R1788" s="33"/>
      <c r="S1788" s="33"/>
      <c r="T1788" s="33"/>
      <c r="U1788" s="33"/>
      <c r="V1788" s="33"/>
      <c r="X1788" s="34"/>
      <c r="Y1788" s="33"/>
      <c r="Z1788" s="33"/>
      <c r="AA1788" s="33"/>
      <c r="AB1788" s="33"/>
      <c r="AC1788" s="35"/>
      <c r="AD1788" s="33"/>
      <c r="AE1788" s="33"/>
      <c r="AF1788" s="33"/>
      <c r="AG1788" s="33"/>
      <c r="AH1788" s="33"/>
      <c r="AI1788" s="33"/>
      <c r="AJ1788" s="36"/>
      <c r="AK1788" s="10">
        <v>6</v>
      </c>
      <c r="AL1788" s="11">
        <v>10</v>
      </c>
      <c r="AM1788" s="11">
        <v>14</v>
      </c>
      <c r="AN1788" s="11">
        <v>18</v>
      </c>
      <c r="AO1788" s="11">
        <v>16</v>
      </c>
      <c r="AP1788" s="11">
        <v>18</v>
      </c>
      <c r="AQ1788" s="11">
        <v>15</v>
      </c>
      <c r="AR1788" s="11">
        <v>24</v>
      </c>
      <c r="AS1788" s="11">
        <v>48</v>
      </c>
      <c r="AT1788" s="11">
        <v>54</v>
      </c>
      <c r="AU1788" s="11">
        <v>49</v>
      </c>
      <c r="AV1788" s="11">
        <v>44</v>
      </c>
      <c r="AW1788" s="12">
        <v>39</v>
      </c>
      <c r="AX1788" s="13">
        <v>34</v>
      </c>
      <c r="AY1788" s="13">
        <v>46</v>
      </c>
      <c r="AZ1788" s="13">
        <v>42</v>
      </c>
      <c r="BA1788" s="13">
        <v>38</v>
      </c>
      <c r="BB1788" s="14">
        <v>54</v>
      </c>
      <c r="BC1788" s="19">
        <f t="shared" si="139"/>
        <v>46</v>
      </c>
      <c r="BD1788" s="55">
        <f t="shared" si="137"/>
        <v>1.1335498538486521</v>
      </c>
      <c r="BE1788" s="19">
        <f t="shared" si="138"/>
        <v>1.0578434556674245</v>
      </c>
      <c r="BF1788" s="19">
        <f t="shared" si="140"/>
        <v>1.0926274764533939</v>
      </c>
      <c r="BG1788" s="19">
        <f t="shared" si="141"/>
        <v>1.0557973367976616</v>
      </c>
    </row>
    <row r="1789" spans="1:59">
      <c r="A1789" s="24">
        <v>1788</v>
      </c>
      <c r="B1789" s="31">
        <v>2015043</v>
      </c>
      <c r="C1789" s="32" t="s">
        <v>1787</v>
      </c>
      <c r="D1789" s="21">
        <v>11</v>
      </c>
      <c r="E1789" s="22">
        <v>12</v>
      </c>
      <c r="F1789" s="22">
        <v>15</v>
      </c>
      <c r="G1789" s="22">
        <v>24</v>
      </c>
      <c r="H1789" s="22">
        <v>26</v>
      </c>
      <c r="I1789" s="22">
        <v>27</v>
      </c>
      <c r="J1789" s="23">
        <v>15</v>
      </c>
      <c r="Q1789" s="33"/>
      <c r="R1789" s="33"/>
      <c r="S1789" s="33"/>
      <c r="T1789" s="33"/>
      <c r="U1789" s="33"/>
      <c r="V1789" s="33"/>
      <c r="X1789" s="34"/>
      <c r="Y1789" s="33"/>
      <c r="Z1789" s="33"/>
      <c r="AA1789" s="33"/>
      <c r="AB1789" s="33"/>
      <c r="AC1789" s="35"/>
      <c r="AD1789" s="33"/>
      <c r="AE1789" s="33"/>
      <c r="AF1789" s="33"/>
      <c r="AG1789" s="33"/>
      <c r="AH1789" s="33"/>
      <c r="AI1789" s="33"/>
      <c r="AJ1789" s="36"/>
      <c r="AK1789" s="10">
        <v>4</v>
      </c>
      <c r="AL1789" s="11">
        <v>11</v>
      </c>
      <c r="AM1789" s="11">
        <v>10</v>
      </c>
      <c r="AN1789" s="11">
        <v>13</v>
      </c>
      <c r="AO1789" s="11">
        <v>24</v>
      </c>
      <c r="AP1789" s="11">
        <v>19</v>
      </c>
      <c r="AQ1789" s="11">
        <v>25</v>
      </c>
      <c r="AR1789" s="11">
        <v>25</v>
      </c>
      <c r="AS1789" s="11">
        <v>16</v>
      </c>
      <c r="AT1789" s="11">
        <v>19</v>
      </c>
      <c r="AU1789" s="11">
        <v>37</v>
      </c>
      <c r="AV1789" s="11">
        <v>59</v>
      </c>
      <c r="AW1789" s="12">
        <v>55</v>
      </c>
      <c r="AX1789" s="13">
        <v>67</v>
      </c>
      <c r="AY1789" s="13">
        <v>64</v>
      </c>
      <c r="AZ1789" s="13">
        <v>61</v>
      </c>
      <c r="BA1789" s="13">
        <v>58</v>
      </c>
      <c r="BB1789" s="14">
        <v>55</v>
      </c>
      <c r="BC1789" s="19">
        <f t="shared" si="139"/>
        <v>64</v>
      </c>
      <c r="BD1789" s="55">
        <f t="shared" si="137"/>
        <v>1.1335498538486521</v>
      </c>
      <c r="BE1789" s="19">
        <f t="shared" si="138"/>
        <v>1.0783046443650537</v>
      </c>
      <c r="BF1789" s="19">
        <f t="shared" si="140"/>
        <v>1.0926274764533939</v>
      </c>
      <c r="BG1789" s="19">
        <f t="shared" si="141"/>
        <v>1.0566157843455668</v>
      </c>
    </row>
    <row r="1790" spans="1:59">
      <c r="A1790" s="24">
        <v>1789</v>
      </c>
      <c r="B1790" s="31">
        <v>2015044</v>
      </c>
      <c r="C1790" s="32" t="s">
        <v>1788</v>
      </c>
      <c r="D1790" s="21">
        <v>2</v>
      </c>
      <c r="E1790" s="22">
        <v>3</v>
      </c>
      <c r="F1790" s="22">
        <v>4</v>
      </c>
      <c r="G1790" s="22">
        <v>13</v>
      </c>
      <c r="H1790" s="22">
        <v>14</v>
      </c>
      <c r="I1790" s="22">
        <v>16</v>
      </c>
      <c r="J1790" s="23">
        <v>2</v>
      </c>
      <c r="Q1790" s="33"/>
      <c r="R1790" s="33"/>
      <c r="S1790" s="33"/>
      <c r="T1790" s="33"/>
      <c r="U1790" s="33"/>
      <c r="V1790" s="33"/>
      <c r="X1790" s="34"/>
      <c r="Y1790" s="33"/>
      <c r="Z1790" s="33"/>
      <c r="AA1790" s="33"/>
      <c r="AB1790" s="33"/>
      <c r="AC1790" s="35"/>
      <c r="AD1790" s="33"/>
      <c r="AE1790" s="33"/>
      <c r="AF1790" s="33"/>
      <c r="AG1790" s="33"/>
      <c r="AH1790" s="33"/>
      <c r="AI1790" s="33"/>
      <c r="AJ1790" s="36"/>
      <c r="AK1790" s="10">
        <v>7</v>
      </c>
      <c r="AL1790" s="11">
        <v>8</v>
      </c>
      <c r="AM1790" s="11">
        <v>17</v>
      </c>
      <c r="AN1790" s="11">
        <v>16</v>
      </c>
      <c r="AO1790" s="11">
        <v>17</v>
      </c>
      <c r="AP1790" s="11">
        <v>20</v>
      </c>
      <c r="AQ1790" s="11">
        <v>25</v>
      </c>
      <c r="AR1790" s="11">
        <v>22</v>
      </c>
      <c r="AS1790" s="11">
        <v>19</v>
      </c>
      <c r="AT1790" s="11">
        <v>16</v>
      </c>
      <c r="AU1790" s="11">
        <v>13</v>
      </c>
      <c r="AV1790" s="11">
        <v>24</v>
      </c>
      <c r="AW1790" s="12">
        <v>37</v>
      </c>
      <c r="AX1790" s="13">
        <v>36</v>
      </c>
      <c r="AY1790" s="13">
        <v>52</v>
      </c>
      <c r="AZ1790" s="13">
        <v>52</v>
      </c>
      <c r="BA1790" s="13">
        <v>52</v>
      </c>
      <c r="BB1790" s="14">
        <v>52</v>
      </c>
      <c r="BC1790" s="19">
        <f t="shared" si="139"/>
        <v>52</v>
      </c>
      <c r="BD1790" s="55">
        <f t="shared" si="137"/>
        <v>1.0885352387138683</v>
      </c>
      <c r="BE1790" s="19">
        <f t="shared" si="138"/>
        <v>1.1049041896719713</v>
      </c>
      <c r="BF1790" s="19">
        <f t="shared" si="140"/>
        <v>1.1040857421240662</v>
      </c>
      <c r="BG1790" s="19">
        <f t="shared" si="141"/>
        <v>1.057434231893472</v>
      </c>
    </row>
    <row r="1791" spans="1:59">
      <c r="A1791" s="24">
        <v>1790</v>
      </c>
      <c r="B1791" s="31">
        <v>2015045</v>
      </c>
      <c r="C1791" s="32" t="s">
        <v>1789</v>
      </c>
      <c r="D1791" s="21">
        <v>1</v>
      </c>
      <c r="E1791" s="22">
        <v>5</v>
      </c>
      <c r="F1791" s="22">
        <v>13</v>
      </c>
      <c r="G1791" s="22">
        <v>22</v>
      </c>
      <c r="H1791" s="22">
        <v>30</v>
      </c>
      <c r="I1791" s="22">
        <v>31</v>
      </c>
      <c r="J1791" s="23">
        <v>7</v>
      </c>
      <c r="Q1791" s="33"/>
      <c r="R1791" s="33"/>
      <c r="S1791" s="33"/>
      <c r="T1791" s="33"/>
      <c r="U1791" s="33"/>
      <c r="V1791" s="33"/>
      <c r="X1791" s="34"/>
      <c r="Y1791" s="33"/>
      <c r="Z1791" s="33"/>
      <c r="AA1791" s="33"/>
      <c r="AB1791" s="33"/>
      <c r="AC1791" s="35"/>
      <c r="AD1791" s="33"/>
      <c r="AE1791" s="33"/>
      <c r="AF1791" s="33"/>
      <c r="AG1791" s="33"/>
      <c r="AH1791" s="33"/>
      <c r="AI1791" s="33"/>
      <c r="AJ1791" s="36"/>
      <c r="AK1791" s="10">
        <v>6</v>
      </c>
      <c r="AL1791" s="11">
        <v>10</v>
      </c>
      <c r="AM1791" s="11">
        <v>7</v>
      </c>
      <c r="AN1791" s="11">
        <v>12</v>
      </c>
      <c r="AO1791" s="11">
        <v>18</v>
      </c>
      <c r="AP1791" s="11">
        <v>30</v>
      </c>
      <c r="AQ1791" s="11">
        <v>21</v>
      </c>
      <c r="AR1791" s="11">
        <v>12</v>
      </c>
      <c r="AS1791" s="11">
        <v>25</v>
      </c>
      <c r="AT1791" s="11">
        <v>30</v>
      </c>
      <c r="AU1791" s="11">
        <v>24</v>
      </c>
      <c r="AV1791" s="11">
        <v>32</v>
      </c>
      <c r="AW1791" s="12">
        <v>27</v>
      </c>
      <c r="AX1791" s="13">
        <v>54</v>
      </c>
      <c r="AY1791" s="13">
        <v>51</v>
      </c>
      <c r="AZ1791" s="13">
        <v>48</v>
      </c>
      <c r="BA1791" s="13">
        <v>45</v>
      </c>
      <c r="BB1791" s="14">
        <v>42</v>
      </c>
      <c r="BC1791" s="19">
        <f t="shared" si="139"/>
        <v>51</v>
      </c>
      <c r="BD1791" s="55">
        <f t="shared" si="137"/>
        <v>1.0189671971419292</v>
      </c>
      <c r="BE1791" s="19">
        <f t="shared" si="138"/>
        <v>1.1151347840207859</v>
      </c>
      <c r="BF1791" s="19">
        <f t="shared" si="140"/>
        <v>1.1253653783696005</v>
      </c>
      <c r="BG1791" s="19">
        <f t="shared" si="141"/>
        <v>1.0553881130237091</v>
      </c>
    </row>
    <row r="1792" spans="1:59">
      <c r="A1792" s="24">
        <v>1791</v>
      </c>
      <c r="B1792" s="31">
        <v>2015046</v>
      </c>
      <c r="C1792" s="32" t="s">
        <v>1790</v>
      </c>
      <c r="D1792" s="21">
        <v>5</v>
      </c>
      <c r="E1792" s="22">
        <v>7</v>
      </c>
      <c r="F1792" s="22">
        <v>10</v>
      </c>
      <c r="G1792" s="22">
        <v>14</v>
      </c>
      <c r="H1792" s="22">
        <v>23</v>
      </c>
      <c r="I1792" s="22">
        <v>31</v>
      </c>
      <c r="J1792" s="23">
        <v>1</v>
      </c>
      <c r="Q1792" s="33"/>
      <c r="R1792" s="33"/>
      <c r="S1792" s="33"/>
      <c r="T1792" s="33"/>
      <c r="U1792" s="33"/>
      <c r="V1792" s="33"/>
      <c r="X1792" s="34"/>
      <c r="Y1792" s="33"/>
      <c r="Z1792" s="33"/>
      <c r="AA1792" s="33"/>
      <c r="AB1792" s="33"/>
      <c r="AC1792" s="35"/>
      <c r="AD1792" s="33"/>
      <c r="AE1792" s="33"/>
      <c r="AF1792" s="33"/>
      <c r="AG1792" s="33"/>
      <c r="AH1792" s="33"/>
      <c r="AI1792" s="33"/>
      <c r="AJ1792" s="36"/>
      <c r="AK1792" s="10">
        <v>9</v>
      </c>
      <c r="AL1792" s="11">
        <v>14</v>
      </c>
      <c r="AM1792" s="11">
        <v>10</v>
      </c>
      <c r="AN1792" s="11">
        <v>18</v>
      </c>
      <c r="AO1792" s="11">
        <v>13</v>
      </c>
      <c r="AP1792" s="11">
        <v>34</v>
      </c>
      <c r="AQ1792" s="11">
        <v>27</v>
      </c>
      <c r="AR1792" s="11">
        <v>20</v>
      </c>
      <c r="AS1792" s="11">
        <v>35</v>
      </c>
      <c r="AT1792" s="11">
        <v>42</v>
      </c>
      <c r="AU1792" s="11">
        <v>38</v>
      </c>
      <c r="AV1792" s="11">
        <v>34</v>
      </c>
      <c r="AW1792" s="12">
        <v>45</v>
      </c>
      <c r="AX1792" s="13">
        <v>58</v>
      </c>
      <c r="AY1792" s="13">
        <v>56</v>
      </c>
      <c r="AZ1792" s="13">
        <v>54</v>
      </c>
      <c r="BA1792" s="13">
        <v>52</v>
      </c>
      <c r="BB1792" s="14">
        <v>50</v>
      </c>
      <c r="BC1792" s="19">
        <f t="shared" si="139"/>
        <v>56</v>
      </c>
      <c r="BD1792" s="55">
        <f t="shared" si="137"/>
        <v>1.1008119519324455</v>
      </c>
      <c r="BE1792" s="19">
        <f t="shared" si="138"/>
        <v>1.1253653783696005</v>
      </c>
      <c r="BF1792" s="19">
        <f t="shared" si="140"/>
        <v>1.1171809028905488</v>
      </c>
      <c r="BG1792" s="19">
        <f t="shared" si="141"/>
        <v>1.057434231893472</v>
      </c>
    </row>
    <row r="1793" spans="1:59">
      <c r="A1793" s="24">
        <v>1792</v>
      </c>
      <c r="B1793" s="31">
        <v>2015047</v>
      </c>
      <c r="C1793" s="32" t="s">
        <v>1791</v>
      </c>
      <c r="D1793" s="21">
        <v>2</v>
      </c>
      <c r="E1793" s="22">
        <v>3</v>
      </c>
      <c r="F1793" s="22">
        <v>20</v>
      </c>
      <c r="G1793" s="22">
        <v>24</v>
      </c>
      <c r="H1793" s="22">
        <v>26</v>
      </c>
      <c r="I1793" s="22">
        <v>27</v>
      </c>
      <c r="J1793" s="23">
        <v>9</v>
      </c>
      <c r="Q1793" s="33"/>
      <c r="R1793" s="33"/>
      <c r="S1793" s="33"/>
      <c r="T1793" s="33"/>
      <c r="U1793" s="33"/>
      <c r="V1793" s="33"/>
      <c r="X1793" s="34"/>
      <c r="Y1793" s="33"/>
      <c r="Z1793" s="33"/>
      <c r="AA1793" s="33"/>
      <c r="AB1793" s="33"/>
      <c r="AC1793" s="35"/>
      <c r="AD1793" s="33"/>
      <c r="AE1793" s="33"/>
      <c r="AF1793" s="33"/>
      <c r="AG1793" s="33"/>
      <c r="AH1793" s="33"/>
      <c r="AI1793" s="33"/>
      <c r="AJ1793" s="36"/>
      <c r="AK1793" s="10">
        <v>6</v>
      </c>
      <c r="AL1793" s="11">
        <v>10</v>
      </c>
      <c r="AM1793" s="11">
        <v>12</v>
      </c>
      <c r="AN1793" s="11">
        <v>12</v>
      </c>
      <c r="AO1793" s="11">
        <v>25</v>
      </c>
      <c r="AP1793" s="11">
        <v>14</v>
      </c>
      <c r="AQ1793" s="11">
        <v>21</v>
      </c>
      <c r="AR1793" s="11">
        <v>22</v>
      </c>
      <c r="AS1793" s="11">
        <v>25</v>
      </c>
      <c r="AT1793" s="11">
        <v>18</v>
      </c>
      <c r="AU1793" s="11">
        <v>24</v>
      </c>
      <c r="AV1793" s="11">
        <v>46</v>
      </c>
      <c r="AW1793" s="12">
        <v>42</v>
      </c>
      <c r="AX1793" s="13">
        <v>38</v>
      </c>
      <c r="AY1793" s="13">
        <v>34</v>
      </c>
      <c r="AZ1793" s="13">
        <v>30</v>
      </c>
      <c r="BA1793" s="13">
        <v>26</v>
      </c>
      <c r="BB1793" s="14">
        <v>22</v>
      </c>
      <c r="BC1793" s="19">
        <f t="shared" si="139"/>
        <v>34</v>
      </c>
      <c r="BD1793" s="55">
        <f t="shared" si="137"/>
        <v>1.0517050990581358</v>
      </c>
      <c r="BE1793" s="19">
        <f t="shared" si="138"/>
        <v>1.0926274764533939</v>
      </c>
      <c r="BF1793" s="19">
        <f t="shared" si="140"/>
        <v>1.103267294576161</v>
      </c>
      <c r="BG1793" s="19">
        <f t="shared" si="141"/>
        <v>1.0472036375446574</v>
      </c>
    </row>
    <row r="1794" spans="1:59">
      <c r="A1794" s="24">
        <v>1793</v>
      </c>
      <c r="B1794" s="31">
        <v>2015048</v>
      </c>
      <c r="C1794" s="32" t="s">
        <v>1792</v>
      </c>
      <c r="D1794" s="21">
        <v>13</v>
      </c>
      <c r="E1794" s="22">
        <v>16</v>
      </c>
      <c r="F1794" s="22">
        <v>17</v>
      </c>
      <c r="G1794" s="22">
        <v>22</v>
      </c>
      <c r="H1794" s="22">
        <v>25</v>
      </c>
      <c r="I1794" s="22">
        <v>27</v>
      </c>
      <c r="J1794" s="23">
        <v>10</v>
      </c>
      <c r="Q1794" s="33"/>
      <c r="R1794" s="33"/>
      <c r="S1794" s="33"/>
      <c r="T1794" s="33"/>
      <c r="U1794" s="33"/>
      <c r="V1794" s="33"/>
      <c r="X1794" s="34"/>
      <c r="Y1794" s="33"/>
      <c r="Z1794" s="33"/>
      <c r="AA1794" s="33"/>
      <c r="AB1794" s="33"/>
      <c r="AC1794" s="35"/>
      <c r="AD1794" s="33"/>
      <c r="AE1794" s="33"/>
      <c r="AF1794" s="33"/>
      <c r="AG1794" s="33"/>
      <c r="AH1794" s="33"/>
      <c r="AI1794" s="33"/>
      <c r="AJ1794" s="36"/>
      <c r="AK1794" s="10">
        <v>6</v>
      </c>
      <c r="AL1794" s="11">
        <v>8</v>
      </c>
      <c r="AM1794" s="11">
        <v>10</v>
      </c>
      <c r="AN1794" s="11">
        <v>18</v>
      </c>
      <c r="AO1794" s="11">
        <v>22</v>
      </c>
      <c r="AP1794" s="11">
        <v>16</v>
      </c>
      <c r="AQ1794" s="11">
        <v>30</v>
      </c>
      <c r="AR1794" s="11">
        <v>30</v>
      </c>
      <c r="AS1794" s="11">
        <v>21</v>
      </c>
      <c r="AT1794" s="11">
        <v>24</v>
      </c>
      <c r="AU1794" s="11">
        <v>29</v>
      </c>
      <c r="AV1794" s="11">
        <v>50</v>
      </c>
      <c r="AW1794" s="12">
        <v>45</v>
      </c>
      <c r="AX1794" s="13">
        <v>40</v>
      </c>
      <c r="AY1794" s="13">
        <v>52</v>
      </c>
      <c r="AZ1794" s="13">
        <v>66</v>
      </c>
      <c r="BA1794" s="13">
        <v>63</v>
      </c>
      <c r="BB1794" s="14">
        <v>60</v>
      </c>
      <c r="BC1794" s="19">
        <f t="shared" si="139"/>
        <v>52</v>
      </c>
      <c r="BD1794" s="55">
        <f t="shared" si="137"/>
        <v>1.0025982461838259</v>
      </c>
      <c r="BE1794" s="19">
        <f t="shared" si="138"/>
        <v>1.0680740500162391</v>
      </c>
      <c r="BF1794" s="19">
        <f t="shared" si="140"/>
        <v>1.0926274764533939</v>
      </c>
      <c r="BG1794" s="19">
        <f t="shared" si="141"/>
        <v>1.0472036375446574</v>
      </c>
    </row>
    <row r="1795" spans="1:59">
      <c r="A1795" s="24">
        <v>1794</v>
      </c>
      <c r="B1795" s="31">
        <v>2015049</v>
      </c>
      <c r="C1795" s="32" t="s">
        <v>1793</v>
      </c>
      <c r="D1795" s="21">
        <v>7</v>
      </c>
      <c r="E1795" s="22">
        <v>12</v>
      </c>
      <c r="F1795" s="22">
        <v>14</v>
      </c>
      <c r="G1795" s="22">
        <v>17</v>
      </c>
      <c r="H1795" s="22">
        <v>20</v>
      </c>
      <c r="I1795" s="22">
        <v>23</v>
      </c>
      <c r="J1795" s="23">
        <v>5</v>
      </c>
      <c r="Q1795" s="33"/>
      <c r="R1795" s="33"/>
      <c r="S1795" s="33"/>
      <c r="T1795" s="33"/>
      <c r="U1795" s="33"/>
      <c r="V1795" s="33"/>
      <c r="X1795" s="34"/>
      <c r="Y1795" s="33"/>
      <c r="Z1795" s="33"/>
      <c r="AA1795" s="33"/>
      <c r="AB1795" s="33"/>
      <c r="AC1795" s="35"/>
      <c r="AD1795" s="33"/>
      <c r="AE1795" s="33"/>
      <c r="AF1795" s="33"/>
      <c r="AG1795" s="33"/>
      <c r="AH1795" s="33"/>
      <c r="AI1795" s="33"/>
      <c r="AJ1795" s="36"/>
      <c r="AK1795" s="10">
        <v>9</v>
      </c>
      <c r="AL1795" s="11">
        <v>9</v>
      </c>
      <c r="AM1795" s="11">
        <v>13</v>
      </c>
      <c r="AN1795" s="11">
        <v>15</v>
      </c>
      <c r="AO1795" s="11">
        <v>16</v>
      </c>
      <c r="AP1795" s="11">
        <v>29</v>
      </c>
      <c r="AQ1795" s="11">
        <v>30</v>
      </c>
      <c r="AR1795" s="11">
        <v>23</v>
      </c>
      <c r="AS1795" s="11">
        <v>27</v>
      </c>
      <c r="AT1795" s="11">
        <v>33</v>
      </c>
      <c r="AU1795" s="11">
        <v>41</v>
      </c>
      <c r="AV1795" s="11">
        <v>37</v>
      </c>
      <c r="AW1795" s="12">
        <v>48</v>
      </c>
      <c r="AX1795" s="13">
        <v>45</v>
      </c>
      <c r="AY1795" s="13">
        <v>42</v>
      </c>
      <c r="AZ1795" s="13">
        <v>57</v>
      </c>
      <c r="BA1795" s="13">
        <v>55</v>
      </c>
      <c r="BB1795" s="14">
        <v>53</v>
      </c>
      <c r="BC1795" s="19">
        <f t="shared" si="139"/>
        <v>42</v>
      </c>
      <c r="BD1795" s="55">
        <f t="shared" si="137"/>
        <v>0.9616758687885677</v>
      </c>
      <c r="BE1795" s="19">
        <f t="shared" si="138"/>
        <v>1.0251055537512179</v>
      </c>
      <c r="BF1795" s="19">
        <f t="shared" si="140"/>
        <v>1.0860798960701525</v>
      </c>
      <c r="BG1795" s="19">
        <f t="shared" si="141"/>
        <v>1.0472036375446574</v>
      </c>
    </row>
    <row r="1796" spans="1:59">
      <c r="A1796" s="24">
        <v>1795</v>
      </c>
      <c r="B1796" s="31">
        <v>2015050</v>
      </c>
      <c r="C1796" s="32" t="s">
        <v>1794</v>
      </c>
      <c r="D1796" s="21">
        <v>3</v>
      </c>
      <c r="E1796" s="22">
        <v>9</v>
      </c>
      <c r="F1796" s="22">
        <v>12</v>
      </c>
      <c r="G1796" s="22">
        <v>16</v>
      </c>
      <c r="H1796" s="22">
        <v>17</v>
      </c>
      <c r="I1796" s="22">
        <v>31</v>
      </c>
      <c r="J1796" s="23">
        <v>4</v>
      </c>
      <c r="Q1796" s="33"/>
      <c r="R1796" s="33"/>
      <c r="S1796" s="33"/>
      <c r="T1796" s="33"/>
      <c r="U1796" s="33"/>
      <c r="V1796" s="33"/>
      <c r="X1796" s="34"/>
      <c r="Y1796" s="33"/>
      <c r="Z1796" s="33"/>
      <c r="AA1796" s="33"/>
      <c r="AB1796" s="33"/>
      <c r="AC1796" s="35"/>
      <c r="AD1796" s="33"/>
      <c r="AE1796" s="33"/>
      <c r="AF1796" s="33"/>
      <c r="AG1796" s="33"/>
      <c r="AH1796" s="33"/>
      <c r="AI1796" s="33"/>
      <c r="AJ1796" s="36"/>
      <c r="AK1796" s="10">
        <v>4</v>
      </c>
      <c r="AL1796" s="11">
        <v>8</v>
      </c>
      <c r="AM1796" s="11">
        <v>13</v>
      </c>
      <c r="AN1796" s="11">
        <v>16</v>
      </c>
      <c r="AO1796" s="11">
        <v>18</v>
      </c>
      <c r="AP1796" s="11">
        <v>16</v>
      </c>
      <c r="AQ1796" s="11">
        <v>25</v>
      </c>
      <c r="AR1796" s="11">
        <v>28</v>
      </c>
      <c r="AS1796" s="11">
        <v>33</v>
      </c>
      <c r="AT1796" s="11">
        <v>28</v>
      </c>
      <c r="AU1796" s="11">
        <v>36</v>
      </c>
      <c r="AV1796" s="11">
        <v>32</v>
      </c>
      <c r="AW1796" s="12">
        <v>28</v>
      </c>
      <c r="AX1796" s="13">
        <v>40</v>
      </c>
      <c r="AY1796" s="13">
        <v>54</v>
      </c>
      <c r="AZ1796" s="13">
        <v>70</v>
      </c>
      <c r="BA1796" s="13">
        <v>69</v>
      </c>
      <c r="BB1796" s="14">
        <v>68</v>
      </c>
      <c r="BC1796" s="19">
        <f t="shared" si="139"/>
        <v>54</v>
      </c>
      <c r="BD1796" s="55">
        <f t="shared" si="137"/>
        <v>0.97395258200714518</v>
      </c>
      <c r="BE1796" s="19">
        <f t="shared" si="138"/>
        <v>0.99645988957453724</v>
      </c>
      <c r="BF1796" s="19">
        <f t="shared" si="140"/>
        <v>1.0705293926599546</v>
      </c>
      <c r="BG1796" s="19">
        <f t="shared" si="141"/>
        <v>1.0484313088665151</v>
      </c>
    </row>
    <row r="1797" spans="1:59">
      <c r="A1797" s="24">
        <v>1796</v>
      </c>
      <c r="B1797" s="31">
        <v>2015051</v>
      </c>
      <c r="C1797" s="32" t="s">
        <v>1795</v>
      </c>
      <c r="D1797" s="21">
        <v>4</v>
      </c>
      <c r="E1797" s="22">
        <v>10</v>
      </c>
      <c r="F1797" s="22">
        <v>24</v>
      </c>
      <c r="G1797" s="22">
        <v>26</v>
      </c>
      <c r="H1797" s="22">
        <v>28</v>
      </c>
      <c r="I1797" s="22">
        <v>32</v>
      </c>
      <c r="J1797" s="23">
        <v>9</v>
      </c>
      <c r="Q1797" s="33"/>
      <c r="R1797" s="33"/>
      <c r="S1797" s="33"/>
      <c r="T1797" s="33"/>
      <c r="U1797" s="33"/>
      <c r="V1797" s="33"/>
      <c r="X1797" s="34"/>
      <c r="Y1797" s="33"/>
      <c r="Z1797" s="33"/>
      <c r="AA1797" s="33"/>
      <c r="AB1797" s="33"/>
      <c r="AC1797" s="35"/>
      <c r="AD1797" s="33"/>
      <c r="AE1797" s="33"/>
      <c r="AF1797" s="33"/>
      <c r="AG1797" s="33"/>
      <c r="AH1797" s="33"/>
      <c r="AI1797" s="33"/>
      <c r="AJ1797" s="36"/>
      <c r="AK1797" s="10">
        <v>7</v>
      </c>
      <c r="AL1797" s="11">
        <v>4</v>
      </c>
      <c r="AM1797" s="11">
        <v>14</v>
      </c>
      <c r="AN1797" s="11">
        <v>16</v>
      </c>
      <c r="AO1797" s="11">
        <v>19</v>
      </c>
      <c r="AP1797" s="11">
        <v>12</v>
      </c>
      <c r="AQ1797" s="11">
        <v>25</v>
      </c>
      <c r="AR1797" s="11">
        <v>24</v>
      </c>
      <c r="AS1797" s="11">
        <v>36</v>
      </c>
      <c r="AT1797" s="11">
        <v>28</v>
      </c>
      <c r="AU1797" s="11">
        <v>33</v>
      </c>
      <c r="AV1797" s="11">
        <v>40</v>
      </c>
      <c r="AW1797" s="12">
        <v>49</v>
      </c>
      <c r="AX1797" s="13">
        <v>44</v>
      </c>
      <c r="AY1797" s="13">
        <v>56</v>
      </c>
      <c r="AZ1797" s="13">
        <v>52</v>
      </c>
      <c r="BA1797" s="13">
        <v>48</v>
      </c>
      <c r="BB1797" s="14">
        <v>44</v>
      </c>
      <c r="BC1797" s="19">
        <f t="shared" si="139"/>
        <v>56</v>
      </c>
      <c r="BD1797" s="55">
        <f t="shared" si="137"/>
        <v>0.97395258200714518</v>
      </c>
      <c r="BE1797" s="19">
        <f t="shared" si="138"/>
        <v>1.0373822669697954</v>
      </c>
      <c r="BF1797" s="19">
        <f t="shared" si="140"/>
        <v>1.0836245534264373</v>
      </c>
      <c r="BG1797" s="19">
        <f t="shared" si="141"/>
        <v>1.0541604417018513</v>
      </c>
    </row>
    <row r="1798" spans="1:59">
      <c r="A1798" s="24">
        <v>1797</v>
      </c>
      <c r="B1798" s="31">
        <v>2015052</v>
      </c>
      <c r="C1798" s="32" t="s">
        <v>1796</v>
      </c>
      <c r="D1798" s="21">
        <v>2</v>
      </c>
      <c r="E1798" s="22">
        <v>4</v>
      </c>
      <c r="F1798" s="22">
        <v>11</v>
      </c>
      <c r="G1798" s="22">
        <v>16</v>
      </c>
      <c r="H1798" s="22">
        <v>25</v>
      </c>
      <c r="I1798" s="22">
        <v>26</v>
      </c>
      <c r="J1798" s="23">
        <v>12</v>
      </c>
      <c r="Q1798" s="33"/>
      <c r="R1798" s="33"/>
      <c r="S1798" s="33"/>
      <c r="T1798" s="33"/>
      <c r="U1798" s="33"/>
      <c r="V1798" s="33"/>
      <c r="X1798" s="34"/>
      <c r="Y1798" s="33"/>
      <c r="Z1798" s="33"/>
      <c r="AA1798" s="33"/>
      <c r="AB1798" s="33"/>
      <c r="AC1798" s="35"/>
      <c r="AD1798" s="33"/>
      <c r="AE1798" s="33"/>
      <c r="AF1798" s="33"/>
      <c r="AG1798" s="33"/>
      <c r="AH1798" s="33"/>
      <c r="AI1798" s="33"/>
      <c r="AJ1798" s="36"/>
      <c r="AK1798" s="10">
        <v>9</v>
      </c>
      <c r="AL1798" s="11">
        <v>8</v>
      </c>
      <c r="AM1798" s="11">
        <v>9</v>
      </c>
      <c r="AN1798" s="11">
        <v>18</v>
      </c>
      <c r="AO1798" s="11">
        <v>21</v>
      </c>
      <c r="AP1798" s="11">
        <v>12</v>
      </c>
      <c r="AQ1798" s="11">
        <v>30</v>
      </c>
      <c r="AR1798" s="11">
        <v>24</v>
      </c>
      <c r="AS1798" s="11">
        <v>18</v>
      </c>
      <c r="AT1798" s="11">
        <v>24</v>
      </c>
      <c r="AU1798" s="11">
        <v>32</v>
      </c>
      <c r="AV1798" s="11">
        <v>42</v>
      </c>
      <c r="AW1798" s="12">
        <v>39</v>
      </c>
      <c r="AX1798" s="13">
        <v>36</v>
      </c>
      <c r="AY1798" s="13">
        <v>50</v>
      </c>
      <c r="AZ1798" s="13">
        <v>48</v>
      </c>
      <c r="BA1798" s="13">
        <v>46</v>
      </c>
      <c r="BB1798" s="14">
        <v>44</v>
      </c>
      <c r="BC1798" s="19">
        <f t="shared" si="139"/>
        <v>50</v>
      </c>
      <c r="BD1798" s="55">
        <f t="shared" si="137"/>
        <v>1.0394283858395583</v>
      </c>
      <c r="BE1798" s="19">
        <f t="shared" si="138"/>
        <v>1.0455667424488471</v>
      </c>
      <c r="BF1798" s="19">
        <f t="shared" si="140"/>
        <v>1.0770769730431959</v>
      </c>
      <c r="BG1798" s="19">
        <f t="shared" si="141"/>
        <v>1.0451575186748945</v>
      </c>
    </row>
    <row r="1799" spans="1:59">
      <c r="A1799" s="24">
        <v>1798</v>
      </c>
      <c r="B1799" s="31">
        <v>2015053</v>
      </c>
      <c r="C1799" s="32" t="s">
        <v>1797</v>
      </c>
      <c r="D1799" s="21">
        <v>3</v>
      </c>
      <c r="E1799" s="22">
        <v>7</v>
      </c>
      <c r="F1799" s="22">
        <v>17</v>
      </c>
      <c r="G1799" s="22">
        <v>22</v>
      </c>
      <c r="H1799" s="22">
        <v>32</v>
      </c>
      <c r="I1799" s="22">
        <v>33</v>
      </c>
      <c r="J1799" s="23">
        <v>10</v>
      </c>
      <c r="Q1799" s="33"/>
      <c r="R1799" s="33"/>
      <c r="S1799" s="33"/>
      <c r="T1799" s="33"/>
      <c r="U1799" s="33"/>
      <c r="V1799" s="33"/>
      <c r="X1799" s="34"/>
      <c r="Y1799" s="33"/>
      <c r="Z1799" s="33"/>
      <c r="AA1799" s="33"/>
      <c r="AB1799" s="33"/>
      <c r="AC1799" s="35"/>
      <c r="AD1799" s="33"/>
      <c r="AE1799" s="33"/>
      <c r="AF1799" s="33"/>
      <c r="AG1799" s="33"/>
      <c r="AH1799" s="33"/>
      <c r="AI1799" s="33"/>
      <c r="AJ1799" s="36"/>
      <c r="AK1799" s="10">
        <v>6</v>
      </c>
      <c r="AL1799" s="11">
        <v>10</v>
      </c>
      <c r="AM1799" s="11">
        <v>14</v>
      </c>
      <c r="AN1799" s="11">
        <v>18</v>
      </c>
      <c r="AO1799" s="11">
        <v>16</v>
      </c>
      <c r="AP1799" s="11">
        <v>18</v>
      </c>
      <c r="AQ1799" s="11">
        <v>33</v>
      </c>
      <c r="AR1799" s="11">
        <v>24</v>
      </c>
      <c r="AS1799" s="11">
        <v>26</v>
      </c>
      <c r="AT1799" s="11">
        <v>42</v>
      </c>
      <c r="AU1799" s="11">
        <v>36</v>
      </c>
      <c r="AV1799" s="11">
        <v>30</v>
      </c>
      <c r="AW1799" s="12">
        <v>24</v>
      </c>
      <c r="AX1799" s="13">
        <v>18</v>
      </c>
      <c r="AY1799" s="13">
        <v>46</v>
      </c>
      <c r="AZ1799" s="13">
        <v>60</v>
      </c>
      <c r="BA1799" s="13">
        <v>57</v>
      </c>
      <c r="BB1799" s="14">
        <v>54</v>
      </c>
      <c r="BC1799" s="19">
        <f t="shared" si="139"/>
        <v>46</v>
      </c>
      <c r="BD1799" s="55">
        <f t="shared" si="137"/>
        <v>1.0148749594024034</v>
      </c>
      <c r="BE1799" s="19">
        <f t="shared" si="138"/>
        <v>1.0087366027931146</v>
      </c>
      <c r="BF1799" s="19">
        <f t="shared" si="140"/>
        <v>1.0729847353036699</v>
      </c>
      <c r="BG1799" s="19">
        <f t="shared" si="141"/>
        <v>1.0414745047093212</v>
      </c>
    </row>
    <row r="1800" spans="1:59">
      <c r="A1800" s="24">
        <v>1799</v>
      </c>
      <c r="B1800" s="31">
        <v>2015054</v>
      </c>
      <c r="C1800" s="32" t="s">
        <v>1798</v>
      </c>
      <c r="D1800" s="21">
        <v>1</v>
      </c>
      <c r="E1800" s="22">
        <v>2</v>
      </c>
      <c r="F1800" s="22">
        <v>7</v>
      </c>
      <c r="G1800" s="22">
        <v>10</v>
      </c>
      <c r="H1800" s="22">
        <v>22</v>
      </c>
      <c r="I1800" s="22">
        <v>26</v>
      </c>
      <c r="J1800" s="23">
        <v>7</v>
      </c>
      <c r="Q1800" s="33"/>
      <c r="R1800" s="33"/>
      <c r="S1800" s="33"/>
      <c r="T1800" s="33"/>
      <c r="U1800" s="33"/>
      <c r="V1800" s="33"/>
      <c r="X1800" s="34"/>
      <c r="Y1800" s="33"/>
      <c r="Z1800" s="33"/>
      <c r="AA1800" s="33"/>
      <c r="AB1800" s="33"/>
      <c r="AC1800" s="35"/>
      <c r="AD1800" s="33"/>
      <c r="AE1800" s="33"/>
      <c r="AF1800" s="33"/>
      <c r="AG1800" s="33"/>
      <c r="AH1800" s="33"/>
      <c r="AI1800" s="33"/>
      <c r="AJ1800" s="36"/>
      <c r="AK1800" s="10">
        <v>8</v>
      </c>
      <c r="AL1800" s="11">
        <v>12</v>
      </c>
      <c r="AM1800" s="11">
        <v>8</v>
      </c>
      <c r="AN1800" s="11">
        <v>14</v>
      </c>
      <c r="AO1800" s="11">
        <v>12</v>
      </c>
      <c r="AP1800" s="11">
        <v>20</v>
      </c>
      <c r="AQ1800" s="11">
        <v>23</v>
      </c>
      <c r="AR1800" s="11">
        <v>18</v>
      </c>
      <c r="AS1800" s="11">
        <v>24</v>
      </c>
      <c r="AT1800" s="11">
        <v>32</v>
      </c>
      <c r="AU1800" s="11">
        <v>29</v>
      </c>
      <c r="AV1800" s="11">
        <v>40</v>
      </c>
      <c r="AW1800" s="12">
        <v>38</v>
      </c>
      <c r="AX1800" s="13">
        <v>36</v>
      </c>
      <c r="AY1800" s="13">
        <v>34</v>
      </c>
      <c r="AZ1800" s="13">
        <v>32</v>
      </c>
      <c r="BA1800" s="13">
        <v>30</v>
      </c>
      <c r="BB1800" s="14">
        <v>28</v>
      </c>
      <c r="BC1800" s="19">
        <f t="shared" si="139"/>
        <v>34</v>
      </c>
      <c r="BD1800" s="55">
        <f t="shared" si="137"/>
        <v>0.98213705748619684</v>
      </c>
      <c r="BE1800" s="19">
        <f t="shared" si="138"/>
        <v>0.97190646313738227</v>
      </c>
      <c r="BF1800" s="19">
        <f t="shared" si="140"/>
        <v>1.057434231893472</v>
      </c>
      <c r="BG1800" s="19">
        <f t="shared" si="141"/>
        <v>1.0308346865865541</v>
      </c>
    </row>
    <row r="1801" spans="1:59">
      <c r="A1801" s="24">
        <v>1800</v>
      </c>
      <c r="B1801" s="31">
        <v>2015055</v>
      </c>
      <c r="C1801" s="32" t="s">
        <v>1799</v>
      </c>
      <c r="D1801" s="21">
        <v>1</v>
      </c>
      <c r="E1801" s="22">
        <v>10</v>
      </c>
      <c r="F1801" s="22">
        <v>15</v>
      </c>
      <c r="G1801" s="22">
        <v>18</v>
      </c>
      <c r="H1801" s="22">
        <v>19</v>
      </c>
      <c r="I1801" s="22">
        <v>28</v>
      </c>
      <c r="J1801" s="23">
        <v>2</v>
      </c>
      <c r="Q1801" s="33"/>
      <c r="R1801" s="33"/>
      <c r="S1801" s="33"/>
      <c r="T1801" s="33"/>
      <c r="U1801" s="33"/>
      <c r="V1801" s="33"/>
      <c r="X1801" s="34"/>
      <c r="Y1801" s="33"/>
      <c r="Z1801" s="33"/>
      <c r="AA1801" s="33"/>
      <c r="AB1801" s="33"/>
      <c r="AC1801" s="35"/>
      <c r="AD1801" s="33"/>
      <c r="AE1801" s="33"/>
      <c r="AF1801" s="33"/>
      <c r="AG1801" s="33"/>
      <c r="AH1801" s="33"/>
      <c r="AI1801" s="33"/>
      <c r="AJ1801" s="36"/>
      <c r="AK1801" s="10">
        <v>4</v>
      </c>
      <c r="AL1801" s="11">
        <v>11</v>
      </c>
      <c r="AM1801" s="11">
        <v>11</v>
      </c>
      <c r="AN1801" s="11">
        <v>13</v>
      </c>
      <c r="AO1801" s="11">
        <v>14</v>
      </c>
      <c r="AP1801" s="11">
        <v>19</v>
      </c>
      <c r="AQ1801" s="11">
        <v>10</v>
      </c>
      <c r="AR1801" s="11">
        <v>31</v>
      </c>
      <c r="AS1801" s="11">
        <v>36</v>
      </c>
      <c r="AT1801" s="11">
        <v>31</v>
      </c>
      <c r="AU1801" s="11">
        <v>26</v>
      </c>
      <c r="AV1801" s="11">
        <v>21</v>
      </c>
      <c r="AW1801" s="12">
        <v>31</v>
      </c>
      <c r="AX1801" s="13">
        <v>43</v>
      </c>
      <c r="AY1801" s="13">
        <v>40</v>
      </c>
      <c r="AZ1801" s="13">
        <v>37</v>
      </c>
      <c r="BA1801" s="13">
        <v>53</v>
      </c>
      <c r="BB1801" s="14">
        <v>71</v>
      </c>
      <c r="BC1801" s="19">
        <f t="shared" si="139"/>
        <v>40</v>
      </c>
      <c r="BD1801" s="55">
        <f t="shared" si="137"/>
        <v>0.92484572913283536</v>
      </c>
      <c r="BE1801" s="19">
        <f t="shared" si="138"/>
        <v>0.94939915556999022</v>
      </c>
      <c r="BF1801" s="19">
        <f t="shared" si="140"/>
        <v>1.0304254628126015</v>
      </c>
      <c r="BG1801" s="19">
        <f t="shared" si="141"/>
        <v>1.0271516726209808</v>
      </c>
    </row>
    <row r="1802" spans="1:59">
      <c r="A1802" s="24">
        <v>1801</v>
      </c>
      <c r="B1802" s="31">
        <v>2015056</v>
      </c>
      <c r="C1802" s="32" t="s">
        <v>1800</v>
      </c>
      <c r="D1802" s="21">
        <v>1</v>
      </c>
      <c r="E1802" s="22">
        <v>7</v>
      </c>
      <c r="F1802" s="22">
        <v>8</v>
      </c>
      <c r="G1802" s="22">
        <v>16</v>
      </c>
      <c r="H1802" s="22">
        <v>18</v>
      </c>
      <c r="I1802" s="22">
        <v>20</v>
      </c>
      <c r="J1802" s="23">
        <v>14</v>
      </c>
      <c r="Q1802" s="33"/>
      <c r="R1802" s="33"/>
      <c r="S1802" s="33"/>
      <c r="T1802" s="33"/>
      <c r="U1802" s="33"/>
      <c r="V1802" s="33"/>
      <c r="X1802" s="34"/>
      <c r="Y1802" s="33"/>
      <c r="Z1802" s="33"/>
      <c r="AA1802" s="33"/>
      <c r="AB1802" s="33"/>
      <c r="AC1802" s="35"/>
      <c r="AD1802" s="33"/>
      <c r="AE1802" s="33"/>
      <c r="AF1802" s="33"/>
      <c r="AG1802" s="33"/>
      <c r="AH1802" s="33"/>
      <c r="AI1802" s="33"/>
      <c r="AJ1802" s="36"/>
      <c r="AK1802" s="10">
        <v>7</v>
      </c>
      <c r="AL1802" s="11">
        <v>6</v>
      </c>
      <c r="AM1802" s="11">
        <v>10</v>
      </c>
      <c r="AN1802" s="11">
        <v>10</v>
      </c>
      <c r="AO1802" s="11">
        <v>14</v>
      </c>
      <c r="AP1802" s="11">
        <v>14</v>
      </c>
      <c r="AQ1802" s="11">
        <v>25</v>
      </c>
      <c r="AR1802" s="11">
        <v>30</v>
      </c>
      <c r="AS1802" s="11">
        <v>37</v>
      </c>
      <c r="AT1802" s="11">
        <v>34</v>
      </c>
      <c r="AU1802" s="11">
        <v>31</v>
      </c>
      <c r="AV1802" s="11">
        <v>28</v>
      </c>
      <c r="AW1802" s="12">
        <v>25</v>
      </c>
      <c r="AX1802" s="13">
        <v>22</v>
      </c>
      <c r="AY1802" s="13">
        <v>36</v>
      </c>
      <c r="AZ1802" s="13">
        <v>34</v>
      </c>
      <c r="BA1802" s="13">
        <v>51</v>
      </c>
      <c r="BB1802" s="14">
        <v>50</v>
      </c>
      <c r="BC1802" s="19">
        <f t="shared" si="139"/>
        <v>36</v>
      </c>
      <c r="BD1802" s="55">
        <f t="shared" si="137"/>
        <v>0.84300097434231902</v>
      </c>
      <c r="BE1802" s="19">
        <f t="shared" si="138"/>
        <v>0.90847677817473205</v>
      </c>
      <c r="BF1802" s="19">
        <f t="shared" si="140"/>
        <v>1.0255147775251705</v>
      </c>
      <c r="BG1802" s="19">
        <f t="shared" si="141"/>
        <v>1.0156934069503085</v>
      </c>
    </row>
    <row r="1803" spans="1:59">
      <c r="A1803" s="24">
        <v>1802</v>
      </c>
      <c r="B1803" s="31">
        <v>2015057</v>
      </c>
      <c r="C1803" s="32" t="s">
        <v>1801</v>
      </c>
      <c r="D1803" s="21">
        <v>9</v>
      </c>
      <c r="E1803" s="22">
        <v>20</v>
      </c>
      <c r="F1803" s="22">
        <v>24</v>
      </c>
      <c r="G1803" s="22">
        <v>25</v>
      </c>
      <c r="H1803" s="22">
        <v>26</v>
      </c>
      <c r="I1803" s="22">
        <v>32</v>
      </c>
      <c r="J1803" s="23">
        <v>4</v>
      </c>
      <c r="Q1803" s="33"/>
      <c r="R1803" s="33"/>
      <c r="S1803" s="33"/>
      <c r="T1803" s="33"/>
      <c r="U1803" s="33"/>
      <c r="V1803" s="33"/>
      <c r="X1803" s="34"/>
      <c r="Y1803" s="33"/>
      <c r="Z1803" s="33"/>
      <c r="AA1803" s="33"/>
      <c r="AB1803" s="33"/>
      <c r="AC1803" s="35"/>
      <c r="AD1803" s="33"/>
      <c r="AE1803" s="33"/>
      <c r="AF1803" s="33"/>
      <c r="AG1803" s="33"/>
      <c r="AH1803" s="33"/>
      <c r="AI1803" s="33"/>
      <c r="AJ1803" s="36"/>
      <c r="AK1803" s="10">
        <v>7</v>
      </c>
      <c r="AL1803" s="11">
        <v>4</v>
      </c>
      <c r="AM1803" s="11">
        <v>11</v>
      </c>
      <c r="AN1803" s="11">
        <v>10</v>
      </c>
      <c r="AO1803" s="11">
        <v>24</v>
      </c>
      <c r="AP1803" s="11">
        <v>8</v>
      </c>
      <c r="AQ1803" s="11">
        <v>28</v>
      </c>
      <c r="AR1803" s="11">
        <v>26</v>
      </c>
      <c r="AS1803" s="11">
        <v>37</v>
      </c>
      <c r="AT1803" s="11">
        <v>28</v>
      </c>
      <c r="AU1803" s="11">
        <v>45</v>
      </c>
      <c r="AV1803" s="11">
        <v>52</v>
      </c>
      <c r="AW1803" s="12">
        <v>46</v>
      </c>
      <c r="AX1803" s="13">
        <v>40</v>
      </c>
      <c r="AY1803" s="13">
        <v>51</v>
      </c>
      <c r="AZ1803" s="13">
        <v>46</v>
      </c>
      <c r="BA1803" s="13">
        <v>41</v>
      </c>
      <c r="BB1803" s="14">
        <v>36</v>
      </c>
      <c r="BC1803" s="19">
        <f t="shared" si="139"/>
        <v>51</v>
      </c>
      <c r="BD1803" s="55">
        <f t="shared" si="137"/>
        <v>0.84709321208184474</v>
      </c>
      <c r="BE1803" s="19">
        <f t="shared" si="138"/>
        <v>0.94326079896070159</v>
      </c>
      <c r="BF1803" s="19">
        <f t="shared" si="140"/>
        <v>1.0107827216628775</v>
      </c>
      <c r="BG1803" s="19">
        <f t="shared" si="141"/>
        <v>1.0218317635595973</v>
      </c>
    </row>
    <row r="1804" spans="1:59">
      <c r="A1804" s="24">
        <v>1803</v>
      </c>
      <c r="B1804" s="31">
        <v>2015058</v>
      </c>
      <c r="C1804" s="32" t="s">
        <v>1802</v>
      </c>
      <c r="D1804" s="21">
        <v>2</v>
      </c>
      <c r="E1804" s="22">
        <v>9</v>
      </c>
      <c r="F1804" s="22">
        <v>10</v>
      </c>
      <c r="G1804" s="22">
        <v>18</v>
      </c>
      <c r="H1804" s="22">
        <v>19</v>
      </c>
      <c r="I1804" s="22">
        <v>20</v>
      </c>
      <c r="J1804" s="23">
        <v>15</v>
      </c>
      <c r="Q1804" s="33"/>
      <c r="R1804" s="33"/>
      <c r="S1804" s="33"/>
      <c r="T1804" s="33"/>
      <c r="U1804" s="33"/>
      <c r="V1804" s="33"/>
      <c r="X1804" s="34"/>
      <c r="Y1804" s="33"/>
      <c r="Z1804" s="33"/>
      <c r="AA1804" s="33"/>
      <c r="AB1804" s="33"/>
      <c r="AC1804" s="35"/>
      <c r="AD1804" s="33"/>
      <c r="AE1804" s="33"/>
      <c r="AF1804" s="33"/>
      <c r="AG1804" s="33"/>
      <c r="AH1804" s="33"/>
      <c r="AI1804" s="33"/>
      <c r="AJ1804" s="36"/>
      <c r="AK1804" s="10">
        <v>6</v>
      </c>
      <c r="AL1804" s="11">
        <v>10</v>
      </c>
      <c r="AM1804" s="11">
        <v>13</v>
      </c>
      <c r="AN1804" s="11">
        <v>12</v>
      </c>
      <c r="AO1804" s="11">
        <v>22</v>
      </c>
      <c r="AP1804" s="11">
        <v>14</v>
      </c>
      <c r="AQ1804" s="11">
        <v>6</v>
      </c>
      <c r="AR1804" s="11">
        <v>28</v>
      </c>
      <c r="AS1804" s="11">
        <v>45</v>
      </c>
      <c r="AT1804" s="11">
        <v>42</v>
      </c>
      <c r="AU1804" s="11">
        <v>39</v>
      </c>
      <c r="AV1804" s="11">
        <v>36</v>
      </c>
      <c r="AW1804" s="12">
        <v>33</v>
      </c>
      <c r="AX1804" s="13">
        <v>30</v>
      </c>
      <c r="AY1804" s="13">
        <v>27</v>
      </c>
      <c r="AZ1804" s="13">
        <v>24</v>
      </c>
      <c r="BA1804" s="13">
        <v>40</v>
      </c>
      <c r="BB1804" s="14">
        <v>58</v>
      </c>
      <c r="BC1804" s="19">
        <f t="shared" si="139"/>
        <v>27</v>
      </c>
      <c r="BD1804" s="55">
        <f t="shared" si="137"/>
        <v>0.76934069503085423</v>
      </c>
      <c r="BE1804" s="19">
        <f t="shared" si="138"/>
        <v>0.89210782721662885</v>
      </c>
      <c r="BF1804" s="19">
        <f t="shared" si="140"/>
        <v>0.98868463786943817</v>
      </c>
      <c r="BG1804" s="19">
        <f t="shared" si="141"/>
        <v>1.0144657356284508</v>
      </c>
    </row>
    <row r="1805" spans="1:59">
      <c r="A1805" s="24">
        <v>1804</v>
      </c>
      <c r="B1805" s="31">
        <v>2015059</v>
      </c>
      <c r="C1805" s="32" t="s">
        <v>1803</v>
      </c>
      <c r="D1805" s="21">
        <v>2</v>
      </c>
      <c r="E1805" s="22">
        <v>6</v>
      </c>
      <c r="F1805" s="22">
        <v>9</v>
      </c>
      <c r="G1805" s="22">
        <v>16</v>
      </c>
      <c r="H1805" s="22">
        <v>25</v>
      </c>
      <c r="I1805" s="22">
        <v>32</v>
      </c>
      <c r="J1805" s="23">
        <v>14</v>
      </c>
      <c r="Q1805" s="33"/>
      <c r="R1805" s="33"/>
      <c r="S1805" s="33"/>
      <c r="T1805" s="33"/>
      <c r="U1805" s="33"/>
      <c r="V1805" s="33"/>
      <c r="X1805" s="34"/>
      <c r="Y1805" s="33"/>
      <c r="Z1805" s="33"/>
      <c r="AA1805" s="33"/>
      <c r="AB1805" s="33"/>
      <c r="AC1805" s="35"/>
      <c r="AD1805" s="33"/>
      <c r="AE1805" s="33"/>
      <c r="AF1805" s="33"/>
      <c r="AG1805" s="33"/>
      <c r="AH1805" s="33"/>
      <c r="AI1805" s="33"/>
      <c r="AJ1805" s="36"/>
      <c r="AK1805" s="10">
        <v>6</v>
      </c>
      <c r="AL1805" s="11">
        <v>6</v>
      </c>
      <c r="AM1805" s="11">
        <v>10</v>
      </c>
      <c r="AN1805" s="11">
        <v>12</v>
      </c>
      <c r="AO1805" s="11">
        <v>20</v>
      </c>
      <c r="AP1805" s="11">
        <v>10</v>
      </c>
      <c r="AQ1805" s="11">
        <v>27</v>
      </c>
      <c r="AR1805" s="11">
        <v>30</v>
      </c>
      <c r="AS1805" s="11">
        <v>35</v>
      </c>
      <c r="AT1805" s="11">
        <v>30</v>
      </c>
      <c r="AU1805" s="11">
        <v>38</v>
      </c>
      <c r="AV1805" s="11">
        <v>34</v>
      </c>
      <c r="AW1805" s="12">
        <v>30</v>
      </c>
      <c r="AX1805" s="13">
        <v>26</v>
      </c>
      <c r="AY1805" s="13">
        <v>56</v>
      </c>
      <c r="AZ1805" s="13">
        <v>54</v>
      </c>
      <c r="BA1805" s="13">
        <v>52</v>
      </c>
      <c r="BB1805" s="14">
        <v>50</v>
      </c>
      <c r="BC1805" s="19">
        <f t="shared" si="139"/>
        <v>56</v>
      </c>
      <c r="BD1805" s="55">
        <f t="shared" ref="BD1805:BD1868" si="142">IF($B1805="","",SUM($BC1801:$BC1805)/5/$BM$3)</f>
        <v>0.85936992530042222</v>
      </c>
      <c r="BE1805" s="19">
        <f t="shared" ref="BE1805:BE1868" si="143">IF($B1805="","",SUM($BC1796:$BC1805)/10/$BM$3)</f>
        <v>0.92075349139330953</v>
      </c>
      <c r="BF1805" s="19">
        <f t="shared" si="140"/>
        <v>1.0025982461838259</v>
      </c>
      <c r="BG1805" s="19">
        <f t="shared" si="141"/>
        <v>1.0222409873335498</v>
      </c>
    </row>
    <row r="1806" spans="1:59">
      <c r="A1806" s="24">
        <v>1805</v>
      </c>
      <c r="B1806" s="31">
        <v>2015060</v>
      </c>
      <c r="C1806" s="32" t="s">
        <v>1804</v>
      </c>
      <c r="D1806" s="21">
        <v>1</v>
      </c>
      <c r="E1806" s="22">
        <v>3</v>
      </c>
      <c r="F1806" s="22">
        <v>18</v>
      </c>
      <c r="G1806" s="22">
        <v>27</v>
      </c>
      <c r="H1806" s="22">
        <v>31</v>
      </c>
      <c r="I1806" s="22">
        <v>32</v>
      </c>
      <c r="J1806" s="23">
        <v>13</v>
      </c>
      <c r="Q1806" s="33"/>
      <c r="R1806" s="33"/>
      <c r="S1806" s="33"/>
      <c r="T1806" s="33"/>
      <c r="U1806" s="33"/>
      <c r="V1806" s="33"/>
      <c r="X1806" s="34"/>
      <c r="Y1806" s="33"/>
      <c r="Z1806" s="33"/>
      <c r="AA1806" s="33"/>
      <c r="AB1806" s="33"/>
      <c r="AC1806" s="35"/>
      <c r="AD1806" s="33"/>
      <c r="AE1806" s="33"/>
      <c r="AF1806" s="33"/>
      <c r="AG1806" s="33"/>
      <c r="AH1806" s="33"/>
      <c r="AI1806" s="33"/>
      <c r="AJ1806" s="36"/>
      <c r="AK1806" s="10">
        <v>4</v>
      </c>
      <c r="AL1806" s="11">
        <v>12</v>
      </c>
      <c r="AM1806" s="11">
        <v>12</v>
      </c>
      <c r="AN1806" s="11">
        <v>10</v>
      </c>
      <c r="AO1806" s="11">
        <v>21</v>
      </c>
      <c r="AP1806" s="11">
        <v>16</v>
      </c>
      <c r="AQ1806" s="11">
        <v>13</v>
      </c>
      <c r="AR1806" s="11">
        <v>22</v>
      </c>
      <c r="AS1806" s="11">
        <v>35</v>
      </c>
      <c r="AT1806" s="11">
        <v>28</v>
      </c>
      <c r="AU1806" s="11">
        <v>21</v>
      </c>
      <c r="AV1806" s="11">
        <v>28</v>
      </c>
      <c r="AW1806" s="12">
        <v>22</v>
      </c>
      <c r="AX1806" s="13">
        <v>32</v>
      </c>
      <c r="AY1806" s="13">
        <v>44</v>
      </c>
      <c r="AZ1806" s="13">
        <v>40</v>
      </c>
      <c r="BA1806" s="13">
        <v>55</v>
      </c>
      <c r="BB1806" s="14">
        <v>52</v>
      </c>
      <c r="BC1806" s="19">
        <f t="shared" si="139"/>
        <v>44</v>
      </c>
      <c r="BD1806" s="55">
        <f t="shared" si="142"/>
        <v>0.87573887625852542</v>
      </c>
      <c r="BE1806" s="19">
        <f t="shared" si="143"/>
        <v>0.90029230269568039</v>
      </c>
      <c r="BF1806" s="19">
        <f t="shared" si="140"/>
        <v>1.0009613510880155</v>
      </c>
      <c r="BG1806" s="19">
        <f t="shared" si="141"/>
        <v>1.0271516726209808</v>
      </c>
    </row>
    <row r="1807" spans="1:59">
      <c r="A1807" s="24">
        <v>1806</v>
      </c>
      <c r="B1807" s="31">
        <v>2015061</v>
      </c>
      <c r="C1807" s="32" t="s">
        <v>1805</v>
      </c>
      <c r="D1807" s="21">
        <v>6</v>
      </c>
      <c r="E1807" s="22">
        <v>18</v>
      </c>
      <c r="F1807" s="22">
        <v>22</v>
      </c>
      <c r="G1807" s="22">
        <v>26</v>
      </c>
      <c r="H1807" s="22">
        <v>32</v>
      </c>
      <c r="I1807" s="22">
        <v>33</v>
      </c>
      <c r="J1807" s="23">
        <v>4</v>
      </c>
      <c r="Q1807" s="33"/>
      <c r="R1807" s="33"/>
      <c r="S1807" s="33"/>
      <c r="T1807" s="33"/>
      <c r="U1807" s="33"/>
      <c r="V1807" s="33"/>
      <c r="X1807" s="34"/>
      <c r="Y1807" s="33"/>
      <c r="Z1807" s="33"/>
      <c r="AA1807" s="33"/>
      <c r="AB1807" s="33"/>
      <c r="AC1807" s="35"/>
      <c r="AD1807" s="33"/>
      <c r="AE1807" s="33"/>
      <c r="AF1807" s="33"/>
      <c r="AG1807" s="33"/>
      <c r="AH1807" s="33"/>
      <c r="AI1807" s="33"/>
      <c r="AJ1807" s="36"/>
      <c r="AK1807" s="10">
        <v>5</v>
      </c>
      <c r="AL1807" s="11">
        <v>9</v>
      </c>
      <c r="AM1807" s="11">
        <v>12</v>
      </c>
      <c r="AN1807" s="11">
        <v>11</v>
      </c>
      <c r="AO1807" s="11">
        <v>25</v>
      </c>
      <c r="AP1807" s="11">
        <v>17</v>
      </c>
      <c r="AQ1807" s="11">
        <v>29</v>
      </c>
      <c r="AR1807" s="11">
        <v>27</v>
      </c>
      <c r="AS1807" s="11">
        <v>27</v>
      </c>
      <c r="AT1807" s="11">
        <v>41</v>
      </c>
      <c r="AU1807" s="11">
        <v>33</v>
      </c>
      <c r="AV1807" s="11">
        <v>39</v>
      </c>
      <c r="AW1807" s="12">
        <v>32</v>
      </c>
      <c r="AX1807" s="13">
        <v>25</v>
      </c>
      <c r="AY1807" s="13">
        <v>52</v>
      </c>
      <c r="AZ1807" s="13">
        <v>47</v>
      </c>
      <c r="BA1807" s="13">
        <v>61</v>
      </c>
      <c r="BB1807" s="14">
        <v>57</v>
      </c>
      <c r="BC1807" s="19">
        <f t="shared" si="139"/>
        <v>52</v>
      </c>
      <c r="BD1807" s="55">
        <f t="shared" si="142"/>
        <v>0.94121468009093856</v>
      </c>
      <c r="BE1807" s="19">
        <f t="shared" si="143"/>
        <v>0.89210782721662885</v>
      </c>
      <c r="BF1807" s="19">
        <f t="shared" si="140"/>
        <v>1.0017797986359207</v>
      </c>
      <c r="BG1807" s="19">
        <f t="shared" si="141"/>
        <v>1.0332900292302696</v>
      </c>
    </row>
    <row r="1808" spans="1:59">
      <c r="A1808" s="24">
        <v>1807</v>
      </c>
      <c r="B1808" s="31">
        <v>2015062</v>
      </c>
      <c r="C1808" s="32" t="s">
        <v>1806</v>
      </c>
      <c r="D1808" s="21">
        <v>9</v>
      </c>
      <c r="E1808" s="22">
        <v>14</v>
      </c>
      <c r="F1808" s="22">
        <v>15</v>
      </c>
      <c r="G1808" s="22">
        <v>18</v>
      </c>
      <c r="H1808" s="22">
        <v>21</v>
      </c>
      <c r="I1808" s="22">
        <v>26</v>
      </c>
      <c r="J1808" s="23">
        <v>16</v>
      </c>
      <c r="Q1808" s="33"/>
      <c r="R1808" s="33"/>
      <c r="S1808" s="33"/>
      <c r="T1808" s="33"/>
      <c r="U1808" s="33"/>
      <c r="V1808" s="33"/>
      <c r="X1808" s="34"/>
      <c r="Y1808" s="33"/>
      <c r="Z1808" s="33"/>
      <c r="AA1808" s="33"/>
      <c r="AB1808" s="33"/>
      <c r="AC1808" s="35"/>
      <c r="AD1808" s="33"/>
      <c r="AE1808" s="33"/>
      <c r="AF1808" s="33"/>
      <c r="AG1808" s="33"/>
      <c r="AH1808" s="33"/>
      <c r="AI1808" s="33"/>
      <c r="AJ1808" s="36"/>
      <c r="AK1808" s="10">
        <v>4</v>
      </c>
      <c r="AL1808" s="11">
        <v>11</v>
      </c>
      <c r="AM1808" s="11">
        <v>13</v>
      </c>
      <c r="AN1808" s="11">
        <v>13</v>
      </c>
      <c r="AO1808" s="11">
        <v>12</v>
      </c>
      <c r="AP1808" s="11">
        <v>23</v>
      </c>
      <c r="AQ1808" s="11">
        <v>22</v>
      </c>
      <c r="AR1808" s="11">
        <v>33</v>
      </c>
      <c r="AS1808" s="11">
        <v>37</v>
      </c>
      <c r="AT1808" s="11">
        <v>31</v>
      </c>
      <c r="AU1808" s="11">
        <v>25</v>
      </c>
      <c r="AV1808" s="11">
        <v>33</v>
      </c>
      <c r="AW1808" s="12">
        <v>43</v>
      </c>
      <c r="AX1808" s="13">
        <v>55</v>
      </c>
      <c r="AY1808" s="13">
        <v>52</v>
      </c>
      <c r="AZ1808" s="13">
        <v>49</v>
      </c>
      <c r="BA1808" s="13">
        <v>65</v>
      </c>
      <c r="BB1808" s="14">
        <v>63</v>
      </c>
      <c r="BC1808" s="19">
        <f t="shared" si="139"/>
        <v>52</v>
      </c>
      <c r="BD1808" s="55">
        <f t="shared" si="142"/>
        <v>0.9453069178304645</v>
      </c>
      <c r="BE1808" s="19">
        <f t="shared" si="143"/>
        <v>0.89620006495615456</v>
      </c>
      <c r="BF1808" s="19">
        <f t="shared" si="140"/>
        <v>1.003416693731731</v>
      </c>
      <c r="BG1808" s="19">
        <f t="shared" si="141"/>
        <v>1.0361545956479377</v>
      </c>
    </row>
    <row r="1809" spans="1:59">
      <c r="A1809" s="24">
        <v>1808</v>
      </c>
      <c r="B1809" s="31">
        <v>2015063</v>
      </c>
      <c r="C1809" s="32" t="s">
        <v>1807</v>
      </c>
      <c r="D1809" s="21">
        <v>1</v>
      </c>
      <c r="E1809" s="22">
        <v>7</v>
      </c>
      <c r="F1809" s="22">
        <v>9</v>
      </c>
      <c r="G1809" s="22">
        <v>16</v>
      </c>
      <c r="H1809" s="22">
        <v>22</v>
      </c>
      <c r="I1809" s="22">
        <v>32</v>
      </c>
      <c r="J1809" s="23">
        <v>12</v>
      </c>
      <c r="Q1809" s="33"/>
      <c r="R1809" s="33"/>
      <c r="S1809" s="33"/>
      <c r="T1809" s="33"/>
      <c r="U1809" s="33"/>
      <c r="V1809" s="33"/>
      <c r="X1809" s="34"/>
      <c r="Y1809" s="33"/>
      <c r="Z1809" s="33"/>
      <c r="AA1809" s="33"/>
      <c r="AB1809" s="33"/>
      <c r="AC1809" s="35"/>
      <c r="AD1809" s="33"/>
      <c r="AE1809" s="33"/>
      <c r="AF1809" s="33"/>
      <c r="AG1809" s="33"/>
      <c r="AH1809" s="33"/>
      <c r="AI1809" s="33"/>
      <c r="AJ1809" s="36"/>
      <c r="AK1809" s="10">
        <v>6</v>
      </c>
      <c r="AL1809" s="11">
        <v>7</v>
      </c>
      <c r="AM1809" s="11">
        <v>12</v>
      </c>
      <c r="AN1809" s="11">
        <v>15</v>
      </c>
      <c r="AO1809" s="11">
        <v>10</v>
      </c>
      <c r="AP1809" s="11">
        <v>15</v>
      </c>
      <c r="AQ1809" s="11">
        <v>24</v>
      </c>
      <c r="AR1809" s="11">
        <v>27</v>
      </c>
      <c r="AS1809" s="11">
        <v>32</v>
      </c>
      <c r="AT1809" s="11">
        <v>39</v>
      </c>
      <c r="AU1809" s="11">
        <v>35</v>
      </c>
      <c r="AV1809" s="11">
        <v>31</v>
      </c>
      <c r="AW1809" s="12">
        <v>27</v>
      </c>
      <c r="AX1809" s="13">
        <v>23</v>
      </c>
      <c r="AY1809" s="13">
        <v>53</v>
      </c>
      <c r="AZ1809" s="13">
        <v>51</v>
      </c>
      <c r="BA1809" s="13">
        <v>49</v>
      </c>
      <c r="BB1809" s="14">
        <v>47</v>
      </c>
      <c r="BC1809" s="19">
        <f t="shared" si="139"/>
        <v>53</v>
      </c>
      <c r="BD1809" s="55">
        <f t="shared" si="142"/>
        <v>1.0517050990581358</v>
      </c>
      <c r="BE1809" s="19">
        <f t="shared" si="143"/>
        <v>0.91052289704449496</v>
      </c>
      <c r="BF1809" s="19">
        <f t="shared" si="140"/>
        <v>0.99441377070477432</v>
      </c>
      <c r="BG1809" s="19">
        <f t="shared" si="141"/>
        <v>1.0361545956479377</v>
      </c>
    </row>
    <row r="1810" spans="1:59">
      <c r="A1810" s="24">
        <v>1809</v>
      </c>
      <c r="B1810" s="31">
        <v>2015064</v>
      </c>
      <c r="C1810" s="32" t="s">
        <v>1808</v>
      </c>
      <c r="D1810" s="21">
        <v>11</v>
      </c>
      <c r="E1810" s="22">
        <v>12</v>
      </c>
      <c r="F1810" s="22">
        <v>14</v>
      </c>
      <c r="G1810" s="22">
        <v>17</v>
      </c>
      <c r="H1810" s="22">
        <v>23</v>
      </c>
      <c r="I1810" s="22">
        <v>27</v>
      </c>
      <c r="J1810" s="23">
        <v>1</v>
      </c>
      <c r="Q1810" s="33"/>
      <c r="R1810" s="33"/>
      <c r="S1810" s="33"/>
      <c r="T1810" s="33"/>
      <c r="U1810" s="33"/>
      <c r="V1810" s="33"/>
      <c r="X1810" s="34"/>
      <c r="Y1810" s="33"/>
      <c r="Z1810" s="33"/>
      <c r="AA1810" s="33"/>
      <c r="AB1810" s="33"/>
      <c r="AC1810" s="35"/>
      <c r="AD1810" s="33"/>
      <c r="AE1810" s="33"/>
      <c r="AF1810" s="33"/>
      <c r="AG1810" s="33"/>
      <c r="AH1810" s="33"/>
      <c r="AI1810" s="33"/>
      <c r="AJ1810" s="36"/>
      <c r="AK1810" s="10">
        <v>8</v>
      </c>
      <c r="AL1810" s="11">
        <v>12</v>
      </c>
      <c r="AM1810" s="11">
        <v>14</v>
      </c>
      <c r="AN1810" s="11">
        <v>20</v>
      </c>
      <c r="AO1810" s="11">
        <v>20</v>
      </c>
      <c r="AP1810" s="11">
        <v>24</v>
      </c>
      <c r="AQ1810" s="11">
        <v>23</v>
      </c>
      <c r="AR1810" s="11">
        <v>24</v>
      </c>
      <c r="AS1810" s="11">
        <v>16</v>
      </c>
      <c r="AT1810" s="11">
        <v>32</v>
      </c>
      <c r="AU1810" s="11">
        <v>39</v>
      </c>
      <c r="AV1810" s="11">
        <v>48</v>
      </c>
      <c r="AW1810" s="12">
        <v>59</v>
      </c>
      <c r="AX1810" s="13">
        <v>56</v>
      </c>
      <c r="AY1810" s="13">
        <v>53</v>
      </c>
      <c r="AZ1810" s="13">
        <v>68</v>
      </c>
      <c r="BA1810" s="13">
        <v>66</v>
      </c>
      <c r="BB1810" s="14">
        <v>64</v>
      </c>
      <c r="BC1810" s="19">
        <f t="shared" si="139"/>
        <v>53</v>
      </c>
      <c r="BD1810" s="55">
        <f t="shared" si="142"/>
        <v>1.0394283858395583</v>
      </c>
      <c r="BE1810" s="19">
        <f t="shared" si="143"/>
        <v>0.94939915556999022</v>
      </c>
      <c r="BF1810" s="19">
        <f t="shared" si="140"/>
        <v>0.98622929522572267</v>
      </c>
      <c r="BG1810" s="19">
        <f t="shared" si="141"/>
        <v>1.0353361481000325</v>
      </c>
    </row>
    <row r="1811" spans="1:59">
      <c r="A1811" s="24">
        <v>1810</v>
      </c>
      <c r="B1811" s="31">
        <v>2015065</v>
      </c>
      <c r="C1811" s="32" t="s">
        <v>1809</v>
      </c>
      <c r="D1811" s="21">
        <v>8</v>
      </c>
      <c r="E1811" s="22">
        <v>10</v>
      </c>
      <c r="F1811" s="22">
        <v>14</v>
      </c>
      <c r="G1811" s="22">
        <v>19</v>
      </c>
      <c r="H1811" s="22">
        <v>26</v>
      </c>
      <c r="I1811" s="22">
        <v>29</v>
      </c>
      <c r="J1811" s="23">
        <v>12</v>
      </c>
      <c r="Q1811" s="33"/>
      <c r="R1811" s="33"/>
      <c r="S1811" s="33"/>
      <c r="T1811" s="33"/>
      <c r="U1811" s="33"/>
      <c r="V1811" s="33"/>
      <c r="X1811" s="34"/>
      <c r="Y1811" s="33"/>
      <c r="Z1811" s="33"/>
      <c r="AA1811" s="33"/>
      <c r="AB1811" s="33"/>
      <c r="AC1811" s="35"/>
      <c r="AD1811" s="33"/>
      <c r="AE1811" s="33"/>
      <c r="AF1811" s="33"/>
      <c r="AG1811" s="33"/>
      <c r="AH1811" s="33"/>
      <c r="AI1811" s="33"/>
      <c r="AJ1811" s="36"/>
      <c r="AK1811" s="10">
        <v>10</v>
      </c>
      <c r="AL1811" s="11">
        <v>10</v>
      </c>
      <c r="AM1811" s="11">
        <v>16</v>
      </c>
      <c r="AN1811" s="11">
        <v>16</v>
      </c>
      <c r="AO1811" s="11">
        <v>15</v>
      </c>
      <c r="AP1811" s="11">
        <v>18</v>
      </c>
      <c r="AQ1811" s="11">
        <v>25</v>
      </c>
      <c r="AR1811" s="11">
        <v>36</v>
      </c>
      <c r="AS1811" s="11">
        <v>40</v>
      </c>
      <c r="AT1811" s="11">
        <v>34</v>
      </c>
      <c r="AU1811" s="11">
        <v>28</v>
      </c>
      <c r="AV1811" s="11">
        <v>36</v>
      </c>
      <c r="AW1811" s="12">
        <v>61</v>
      </c>
      <c r="AX1811" s="13">
        <v>58</v>
      </c>
      <c r="AY1811" s="13">
        <v>55</v>
      </c>
      <c r="AZ1811" s="13">
        <v>52</v>
      </c>
      <c r="BA1811" s="13">
        <v>49</v>
      </c>
      <c r="BB1811" s="14">
        <v>66</v>
      </c>
      <c r="BC1811" s="19">
        <f t="shared" si="139"/>
        <v>55</v>
      </c>
      <c r="BD1811" s="55">
        <f t="shared" si="142"/>
        <v>1.0844430009743422</v>
      </c>
      <c r="BE1811" s="19">
        <f t="shared" si="143"/>
        <v>0.98009093861643382</v>
      </c>
      <c r="BF1811" s="19">
        <f t="shared" si="140"/>
        <v>0.97558947710295552</v>
      </c>
      <c r="BG1811" s="19">
        <f t="shared" si="141"/>
        <v>1.0406560571614161</v>
      </c>
    </row>
    <row r="1812" spans="1:59">
      <c r="A1812" s="24">
        <v>1811</v>
      </c>
      <c r="B1812" s="31">
        <v>2015066</v>
      </c>
      <c r="C1812" s="32" t="s">
        <v>1810</v>
      </c>
      <c r="D1812" s="21">
        <v>5</v>
      </c>
      <c r="E1812" s="22">
        <v>8</v>
      </c>
      <c r="F1812" s="22">
        <v>11</v>
      </c>
      <c r="G1812" s="22">
        <v>17</v>
      </c>
      <c r="H1812" s="22">
        <v>24</v>
      </c>
      <c r="I1812" s="22">
        <v>28</v>
      </c>
      <c r="J1812" s="23">
        <v>16</v>
      </c>
      <c r="Q1812" s="33"/>
      <c r="R1812" s="33"/>
      <c r="S1812" s="33"/>
      <c r="T1812" s="33"/>
      <c r="U1812" s="33"/>
      <c r="V1812" s="33"/>
      <c r="X1812" s="34"/>
      <c r="Y1812" s="33"/>
      <c r="Z1812" s="33"/>
      <c r="AA1812" s="33"/>
      <c r="AB1812" s="33"/>
      <c r="AC1812" s="35"/>
      <c r="AD1812" s="33"/>
      <c r="AE1812" s="33"/>
      <c r="AF1812" s="33"/>
      <c r="AG1812" s="33"/>
      <c r="AH1812" s="33"/>
      <c r="AI1812" s="33"/>
      <c r="AJ1812" s="36"/>
      <c r="AK1812" s="10">
        <v>9</v>
      </c>
      <c r="AL1812" s="11">
        <v>5</v>
      </c>
      <c r="AM1812" s="11">
        <v>13</v>
      </c>
      <c r="AN1812" s="11">
        <v>21</v>
      </c>
      <c r="AO1812" s="11">
        <v>16</v>
      </c>
      <c r="AP1812" s="11">
        <v>13</v>
      </c>
      <c r="AQ1812" s="11">
        <v>30</v>
      </c>
      <c r="AR1812" s="11">
        <v>33</v>
      </c>
      <c r="AS1812" s="11">
        <v>27</v>
      </c>
      <c r="AT1812" s="11">
        <v>33</v>
      </c>
      <c r="AU1812" s="11">
        <v>41</v>
      </c>
      <c r="AV1812" s="11">
        <v>37</v>
      </c>
      <c r="AW1812" s="12">
        <v>48</v>
      </c>
      <c r="AX1812" s="13">
        <v>45</v>
      </c>
      <c r="AY1812" s="13">
        <v>42</v>
      </c>
      <c r="AZ1812" s="13">
        <v>57</v>
      </c>
      <c r="BA1812" s="13">
        <v>55</v>
      </c>
      <c r="BB1812" s="14">
        <v>53</v>
      </c>
      <c r="BC1812" s="19">
        <f t="shared" si="139"/>
        <v>42</v>
      </c>
      <c r="BD1812" s="55">
        <f t="shared" si="142"/>
        <v>1.0435206235790842</v>
      </c>
      <c r="BE1812" s="19">
        <f t="shared" si="143"/>
        <v>0.99236765183501141</v>
      </c>
      <c r="BF1812" s="19">
        <f t="shared" si="140"/>
        <v>0.98050016239038651</v>
      </c>
      <c r="BG1812" s="19">
        <f t="shared" si="141"/>
        <v>1.0386099382916532</v>
      </c>
    </row>
    <row r="1813" spans="1:59">
      <c r="A1813" s="24">
        <v>1812</v>
      </c>
      <c r="B1813" s="31">
        <v>2015067</v>
      </c>
      <c r="C1813" s="32" t="s">
        <v>1811</v>
      </c>
      <c r="D1813" s="21">
        <v>2</v>
      </c>
      <c r="E1813" s="22">
        <v>5</v>
      </c>
      <c r="F1813" s="22">
        <v>8</v>
      </c>
      <c r="G1813" s="22">
        <v>24</v>
      </c>
      <c r="H1813" s="22">
        <v>25</v>
      </c>
      <c r="I1813" s="22">
        <v>31</v>
      </c>
      <c r="J1813" s="23">
        <v>14</v>
      </c>
      <c r="Q1813" s="33"/>
      <c r="R1813" s="33"/>
      <c r="S1813" s="33"/>
      <c r="T1813" s="33"/>
      <c r="U1813" s="33"/>
      <c r="V1813" s="33"/>
      <c r="X1813" s="34"/>
      <c r="Y1813" s="33"/>
      <c r="Z1813" s="33"/>
      <c r="AA1813" s="33"/>
      <c r="AB1813" s="33"/>
      <c r="AC1813" s="35"/>
      <c r="AD1813" s="33"/>
      <c r="AE1813" s="33"/>
      <c r="AF1813" s="33"/>
      <c r="AG1813" s="33"/>
      <c r="AH1813" s="33"/>
      <c r="AI1813" s="33"/>
      <c r="AJ1813" s="36"/>
      <c r="AK1813" s="10">
        <v>8</v>
      </c>
      <c r="AL1813" s="11">
        <v>7</v>
      </c>
      <c r="AM1813" s="11">
        <v>10</v>
      </c>
      <c r="AN1813" s="11">
        <v>11</v>
      </c>
      <c r="AO1813" s="11">
        <v>18</v>
      </c>
      <c r="AP1813" s="11">
        <v>15</v>
      </c>
      <c r="AQ1813" s="11">
        <v>32</v>
      </c>
      <c r="AR1813" s="11">
        <v>25</v>
      </c>
      <c r="AS1813" s="11">
        <v>29</v>
      </c>
      <c r="AT1813" s="11">
        <v>23</v>
      </c>
      <c r="AU1813" s="11">
        <v>43</v>
      </c>
      <c r="AV1813" s="11">
        <v>39</v>
      </c>
      <c r="AW1813" s="12">
        <v>35</v>
      </c>
      <c r="AX1813" s="13">
        <v>47</v>
      </c>
      <c r="AY1813" s="13">
        <v>44</v>
      </c>
      <c r="AZ1813" s="13">
        <v>41</v>
      </c>
      <c r="BA1813" s="13">
        <v>38</v>
      </c>
      <c r="BB1813" s="14">
        <v>35</v>
      </c>
      <c r="BC1813" s="19">
        <f t="shared" si="139"/>
        <v>44</v>
      </c>
      <c r="BD1813" s="55">
        <f t="shared" si="142"/>
        <v>1.0107827216628775</v>
      </c>
      <c r="BE1813" s="19">
        <f t="shared" si="143"/>
        <v>0.9780448197466709</v>
      </c>
      <c r="BF1813" s="19">
        <f t="shared" si="140"/>
        <v>0.97886326729457618</v>
      </c>
      <c r="BG1813" s="19">
        <f t="shared" si="141"/>
        <v>1.0357453718739851</v>
      </c>
    </row>
    <row r="1814" spans="1:59">
      <c r="A1814" s="24">
        <v>1813</v>
      </c>
      <c r="B1814" s="31">
        <v>2015068</v>
      </c>
      <c r="C1814" s="32" t="s">
        <v>1812</v>
      </c>
      <c r="D1814" s="21">
        <v>6</v>
      </c>
      <c r="E1814" s="22">
        <v>15</v>
      </c>
      <c r="F1814" s="22">
        <v>18</v>
      </c>
      <c r="G1814" s="22">
        <v>21</v>
      </c>
      <c r="H1814" s="22">
        <v>26</v>
      </c>
      <c r="I1814" s="22">
        <v>27</v>
      </c>
      <c r="J1814" s="23">
        <v>10</v>
      </c>
      <c r="Q1814" s="33"/>
      <c r="R1814" s="33"/>
      <c r="S1814" s="33"/>
      <c r="T1814" s="33"/>
      <c r="U1814" s="33"/>
      <c r="V1814" s="33"/>
      <c r="X1814" s="34"/>
      <c r="Y1814" s="33"/>
      <c r="Z1814" s="33"/>
      <c r="AA1814" s="33"/>
      <c r="AB1814" s="33"/>
      <c r="AC1814" s="35"/>
      <c r="AD1814" s="33"/>
      <c r="AE1814" s="33"/>
      <c r="AF1814" s="33"/>
      <c r="AG1814" s="33"/>
      <c r="AH1814" s="33"/>
      <c r="AI1814" s="33"/>
      <c r="AJ1814" s="36"/>
      <c r="AK1814" s="10">
        <v>2</v>
      </c>
      <c r="AL1814" s="11">
        <v>13</v>
      </c>
      <c r="AM1814" s="11">
        <v>8</v>
      </c>
      <c r="AN1814" s="11">
        <v>11</v>
      </c>
      <c r="AO1814" s="11">
        <v>22</v>
      </c>
      <c r="AP1814" s="11">
        <v>25</v>
      </c>
      <c r="AQ1814" s="11">
        <v>23</v>
      </c>
      <c r="AR1814" s="11">
        <v>33</v>
      </c>
      <c r="AS1814" s="11">
        <v>36</v>
      </c>
      <c r="AT1814" s="11">
        <v>29</v>
      </c>
      <c r="AU1814" s="11">
        <v>22</v>
      </c>
      <c r="AV1814" s="11">
        <v>43</v>
      </c>
      <c r="AW1814" s="12">
        <v>38</v>
      </c>
      <c r="AX1814" s="13">
        <v>49</v>
      </c>
      <c r="AY1814" s="13">
        <v>45</v>
      </c>
      <c r="AZ1814" s="13">
        <v>41</v>
      </c>
      <c r="BA1814" s="13">
        <v>56</v>
      </c>
      <c r="BB1814" s="14">
        <v>53</v>
      </c>
      <c r="BC1814" s="19">
        <f t="shared" ref="BC1814:BC1877" si="144">IF($B1814="","",MOD($D1814,$BC$1)+MOD($E1814,$BC$1)+MOD($F1814,$BC$1)+MOD($G1814,$BC$1)+MOD($H1814,$BC$1)+MOD($I1814,$BC$1))</f>
        <v>45</v>
      </c>
      <c r="BD1814" s="55">
        <f t="shared" si="142"/>
        <v>0.9780448197466709</v>
      </c>
      <c r="BE1814" s="19">
        <f t="shared" si="143"/>
        <v>1.0148749594024034</v>
      </c>
      <c r="BF1814" s="19">
        <f t="shared" si="140"/>
        <v>0.96331276388437803</v>
      </c>
      <c r="BG1814" s="19">
        <f t="shared" si="141"/>
        <v>1.027970120168886</v>
      </c>
    </row>
    <row r="1815" spans="1:59">
      <c r="A1815" s="24">
        <v>1814</v>
      </c>
      <c r="B1815" s="31">
        <v>2015069</v>
      </c>
      <c r="C1815" s="32" t="s">
        <v>1813</v>
      </c>
      <c r="D1815" s="21">
        <v>1</v>
      </c>
      <c r="E1815" s="22">
        <v>13</v>
      </c>
      <c r="F1815" s="22">
        <v>17</v>
      </c>
      <c r="G1815" s="22">
        <v>18</v>
      </c>
      <c r="H1815" s="22">
        <v>23</v>
      </c>
      <c r="I1815" s="22">
        <v>30</v>
      </c>
      <c r="J1815" s="23">
        <v>15</v>
      </c>
      <c r="Q1815" s="33"/>
      <c r="R1815" s="33"/>
      <c r="S1815" s="33"/>
      <c r="T1815" s="33"/>
      <c r="U1815" s="33"/>
      <c r="V1815" s="33"/>
      <c r="X1815" s="34"/>
      <c r="Y1815" s="33"/>
      <c r="Z1815" s="33"/>
      <c r="AA1815" s="33"/>
      <c r="AB1815" s="33"/>
      <c r="AC1815" s="35"/>
      <c r="AD1815" s="33"/>
      <c r="AE1815" s="33"/>
      <c r="AF1815" s="33"/>
      <c r="AG1815" s="33"/>
      <c r="AH1815" s="33"/>
      <c r="AI1815" s="33"/>
      <c r="AJ1815" s="36"/>
      <c r="AK1815" s="10">
        <v>6</v>
      </c>
      <c r="AL1815" s="11">
        <v>10</v>
      </c>
      <c r="AM1815" s="11">
        <v>12</v>
      </c>
      <c r="AN1815" s="11">
        <v>12</v>
      </c>
      <c r="AO1815" s="11">
        <v>18</v>
      </c>
      <c r="AP1815" s="11">
        <v>22</v>
      </c>
      <c r="AQ1815" s="11">
        <v>21</v>
      </c>
      <c r="AR1815" s="11">
        <v>22</v>
      </c>
      <c r="AS1815" s="11">
        <v>25</v>
      </c>
      <c r="AT1815" s="11">
        <v>30</v>
      </c>
      <c r="AU1815" s="11">
        <v>24</v>
      </c>
      <c r="AV1815" s="11">
        <v>32</v>
      </c>
      <c r="AW1815" s="12">
        <v>27</v>
      </c>
      <c r="AX1815" s="13">
        <v>38</v>
      </c>
      <c r="AY1815" s="13">
        <v>34</v>
      </c>
      <c r="AZ1815" s="13">
        <v>48</v>
      </c>
      <c r="BA1815" s="13">
        <v>64</v>
      </c>
      <c r="BB1815" s="14">
        <v>62</v>
      </c>
      <c r="BC1815" s="19">
        <f t="shared" si="144"/>
        <v>34</v>
      </c>
      <c r="BD1815" s="55">
        <f t="shared" si="142"/>
        <v>0.90029230269568039</v>
      </c>
      <c r="BE1815" s="19">
        <f t="shared" si="143"/>
        <v>0.96986034426761936</v>
      </c>
      <c r="BF1815" s="19">
        <f t="shared" si="140"/>
        <v>0.94858070802208505</v>
      </c>
      <c r="BG1815" s="19">
        <f t="shared" si="141"/>
        <v>1.0263332250730757</v>
      </c>
    </row>
    <row r="1816" spans="1:59">
      <c r="A1816" s="24">
        <v>1815</v>
      </c>
      <c r="B1816" s="31">
        <v>2015070</v>
      </c>
      <c r="C1816" s="32" t="s">
        <v>1814</v>
      </c>
      <c r="D1816" s="21">
        <v>1</v>
      </c>
      <c r="E1816" s="22">
        <v>7</v>
      </c>
      <c r="F1816" s="22">
        <v>13</v>
      </c>
      <c r="G1816" s="22">
        <v>19</v>
      </c>
      <c r="H1816" s="22">
        <v>21</v>
      </c>
      <c r="I1816" s="22">
        <v>29</v>
      </c>
      <c r="J1816" s="23">
        <v>15</v>
      </c>
      <c r="Q1816" s="33"/>
      <c r="R1816" s="33"/>
      <c r="S1816" s="33"/>
      <c r="T1816" s="33"/>
      <c r="U1816" s="33"/>
      <c r="V1816" s="33"/>
      <c r="X1816" s="34"/>
      <c r="Y1816" s="33"/>
      <c r="Z1816" s="33"/>
      <c r="AA1816" s="33"/>
      <c r="AB1816" s="33"/>
      <c r="AC1816" s="35"/>
      <c r="AD1816" s="33"/>
      <c r="AE1816" s="33"/>
      <c r="AF1816" s="33"/>
      <c r="AG1816" s="33"/>
      <c r="AH1816" s="33"/>
      <c r="AI1816" s="33"/>
      <c r="AJ1816" s="36"/>
      <c r="AK1816" s="10">
        <v>6</v>
      </c>
      <c r="AL1816" s="11">
        <v>10</v>
      </c>
      <c r="AM1816" s="11">
        <v>15</v>
      </c>
      <c r="AN1816" s="11">
        <v>12</v>
      </c>
      <c r="AO1816" s="11">
        <v>13</v>
      </c>
      <c r="AP1816" s="11">
        <v>26</v>
      </c>
      <c r="AQ1816" s="11">
        <v>18</v>
      </c>
      <c r="AR1816" s="11">
        <v>30</v>
      </c>
      <c r="AS1816" s="11">
        <v>35</v>
      </c>
      <c r="AT1816" s="11">
        <v>30</v>
      </c>
      <c r="AU1816" s="11">
        <v>25</v>
      </c>
      <c r="AV1816" s="11">
        <v>34</v>
      </c>
      <c r="AW1816" s="12">
        <v>45</v>
      </c>
      <c r="AX1816" s="13">
        <v>42</v>
      </c>
      <c r="AY1816" s="13">
        <v>39</v>
      </c>
      <c r="AZ1816" s="13">
        <v>36</v>
      </c>
      <c r="BA1816" s="13">
        <v>33</v>
      </c>
      <c r="BB1816" s="14">
        <v>50</v>
      </c>
      <c r="BC1816" s="19">
        <f t="shared" si="144"/>
        <v>39</v>
      </c>
      <c r="BD1816" s="55">
        <f t="shared" si="142"/>
        <v>0.83481649886326725</v>
      </c>
      <c r="BE1816" s="19">
        <f t="shared" si="143"/>
        <v>0.95962974991880479</v>
      </c>
      <c r="BF1816" s="19">
        <f t="shared" si="140"/>
        <v>0.93875933744722317</v>
      </c>
      <c r="BG1816" s="19">
        <f t="shared" si="141"/>
        <v>1.0320623579084118</v>
      </c>
    </row>
    <row r="1817" spans="1:59">
      <c r="A1817" s="24">
        <v>1816</v>
      </c>
      <c r="B1817" s="31">
        <v>2015071</v>
      </c>
      <c r="C1817" s="32" t="s">
        <v>1815</v>
      </c>
      <c r="D1817" s="21">
        <v>8</v>
      </c>
      <c r="E1817" s="22">
        <v>18</v>
      </c>
      <c r="F1817" s="22">
        <v>20</v>
      </c>
      <c r="G1817" s="22">
        <v>28</v>
      </c>
      <c r="H1817" s="22">
        <v>29</v>
      </c>
      <c r="I1817" s="22">
        <v>31</v>
      </c>
      <c r="J1817" s="23">
        <v>8</v>
      </c>
      <c r="Q1817" s="33"/>
      <c r="R1817" s="33"/>
      <c r="S1817" s="33"/>
      <c r="T1817" s="33"/>
      <c r="U1817" s="33"/>
      <c r="V1817" s="33"/>
      <c r="X1817" s="34"/>
      <c r="Y1817" s="33"/>
      <c r="Z1817" s="33"/>
      <c r="AA1817" s="33"/>
      <c r="AB1817" s="33"/>
      <c r="AC1817" s="35"/>
      <c r="AD1817" s="33"/>
      <c r="AE1817" s="33"/>
      <c r="AF1817" s="33"/>
      <c r="AG1817" s="33"/>
      <c r="AH1817" s="33"/>
      <c r="AI1817" s="33"/>
      <c r="AJ1817" s="36"/>
      <c r="AK1817" s="10">
        <v>8</v>
      </c>
      <c r="AL1817" s="11">
        <v>6</v>
      </c>
      <c r="AM1817" s="11">
        <v>14</v>
      </c>
      <c r="AN1817" s="11">
        <v>14</v>
      </c>
      <c r="AO1817" s="11">
        <v>15</v>
      </c>
      <c r="AP1817" s="11">
        <v>22</v>
      </c>
      <c r="AQ1817" s="11">
        <v>17</v>
      </c>
      <c r="AR1817" s="11">
        <v>34</v>
      </c>
      <c r="AS1817" s="11">
        <v>46</v>
      </c>
      <c r="AT1817" s="11">
        <v>38</v>
      </c>
      <c r="AU1817" s="11">
        <v>30</v>
      </c>
      <c r="AV1817" s="11">
        <v>22</v>
      </c>
      <c r="AW1817" s="12">
        <v>44</v>
      </c>
      <c r="AX1817" s="13">
        <v>54</v>
      </c>
      <c r="AY1817" s="13">
        <v>49</v>
      </c>
      <c r="AZ1817" s="13">
        <v>44</v>
      </c>
      <c r="BA1817" s="13">
        <v>58</v>
      </c>
      <c r="BB1817" s="14">
        <v>54</v>
      </c>
      <c r="BC1817" s="19">
        <f t="shared" si="144"/>
        <v>49</v>
      </c>
      <c r="BD1817" s="55">
        <f t="shared" si="142"/>
        <v>0.86346216303994805</v>
      </c>
      <c r="BE1817" s="19">
        <f t="shared" si="143"/>
        <v>0.95349139330951604</v>
      </c>
      <c r="BF1817" s="19">
        <f t="shared" si="140"/>
        <v>0.93303020461188702</v>
      </c>
      <c r="BG1817" s="19">
        <f t="shared" si="141"/>
        <v>1.0251055537512179</v>
      </c>
    </row>
    <row r="1818" spans="1:59">
      <c r="A1818" s="24">
        <v>1817</v>
      </c>
      <c r="B1818" s="31">
        <v>2015072</v>
      </c>
      <c r="C1818" s="32" t="s">
        <v>1816</v>
      </c>
      <c r="D1818" s="21">
        <v>1</v>
      </c>
      <c r="E1818" s="22">
        <v>3</v>
      </c>
      <c r="F1818" s="22">
        <v>5</v>
      </c>
      <c r="G1818" s="22">
        <v>20</v>
      </c>
      <c r="H1818" s="22">
        <v>21</v>
      </c>
      <c r="I1818" s="22">
        <v>31</v>
      </c>
      <c r="J1818" s="23">
        <v>5</v>
      </c>
      <c r="Q1818" s="33"/>
      <c r="R1818" s="33"/>
      <c r="S1818" s="33"/>
      <c r="T1818" s="33"/>
      <c r="U1818" s="33"/>
      <c r="V1818" s="33"/>
      <c r="X1818" s="34"/>
      <c r="Y1818" s="33"/>
      <c r="Z1818" s="33"/>
      <c r="AA1818" s="33"/>
      <c r="AB1818" s="33"/>
      <c r="AC1818" s="35"/>
      <c r="AD1818" s="33"/>
      <c r="AE1818" s="33"/>
      <c r="AF1818" s="33"/>
      <c r="AG1818" s="33"/>
      <c r="AH1818" s="33"/>
      <c r="AI1818" s="33"/>
      <c r="AJ1818" s="36"/>
      <c r="AK1818" s="10">
        <v>6</v>
      </c>
      <c r="AL1818" s="11">
        <v>9</v>
      </c>
      <c r="AM1818" s="11">
        <v>6</v>
      </c>
      <c r="AN1818" s="11">
        <v>15</v>
      </c>
      <c r="AO1818" s="11">
        <v>18</v>
      </c>
      <c r="AP1818" s="11">
        <v>25</v>
      </c>
      <c r="AQ1818" s="11">
        <v>18</v>
      </c>
      <c r="AR1818" s="11">
        <v>11</v>
      </c>
      <c r="AS1818" s="11">
        <v>37</v>
      </c>
      <c r="AT1818" s="11">
        <v>33</v>
      </c>
      <c r="AU1818" s="11">
        <v>29</v>
      </c>
      <c r="AV1818" s="11">
        <v>25</v>
      </c>
      <c r="AW1818" s="12">
        <v>21</v>
      </c>
      <c r="AX1818" s="13">
        <v>33</v>
      </c>
      <c r="AY1818" s="13">
        <v>30</v>
      </c>
      <c r="AZ1818" s="13">
        <v>27</v>
      </c>
      <c r="BA1818" s="13">
        <v>24</v>
      </c>
      <c r="BB1818" s="14">
        <v>21</v>
      </c>
      <c r="BC1818" s="19">
        <f t="shared" si="144"/>
        <v>30</v>
      </c>
      <c r="BD1818" s="55">
        <f t="shared" si="142"/>
        <v>0.80617083468658657</v>
      </c>
      <c r="BE1818" s="19">
        <f t="shared" si="143"/>
        <v>0.90847677817473205</v>
      </c>
      <c r="BF1818" s="19">
        <f t="shared" si="140"/>
        <v>0.92975641442026624</v>
      </c>
      <c r="BG1818" s="19">
        <f t="shared" si="141"/>
        <v>1.0165118544982137</v>
      </c>
    </row>
    <row r="1819" spans="1:59">
      <c r="A1819" s="24">
        <v>1818</v>
      </c>
      <c r="B1819" s="31">
        <v>2015073</v>
      </c>
      <c r="C1819" s="32" t="s">
        <v>1817</v>
      </c>
      <c r="D1819" s="21">
        <v>1</v>
      </c>
      <c r="E1819" s="22">
        <v>2</v>
      </c>
      <c r="F1819" s="22">
        <v>17</v>
      </c>
      <c r="G1819" s="22">
        <v>22</v>
      </c>
      <c r="H1819" s="22">
        <v>26</v>
      </c>
      <c r="I1819" s="22">
        <v>27</v>
      </c>
      <c r="J1819" s="23">
        <v>4</v>
      </c>
      <c r="Q1819" s="33"/>
      <c r="R1819" s="33"/>
      <c r="S1819" s="33"/>
      <c r="T1819" s="33"/>
      <c r="U1819" s="33"/>
      <c r="V1819" s="33"/>
      <c r="X1819" s="34"/>
      <c r="Y1819" s="33"/>
      <c r="Z1819" s="33"/>
      <c r="AA1819" s="33"/>
      <c r="AB1819" s="33"/>
      <c r="AC1819" s="35"/>
      <c r="AD1819" s="33"/>
      <c r="AE1819" s="33"/>
      <c r="AF1819" s="33"/>
      <c r="AG1819" s="33"/>
      <c r="AH1819" s="33"/>
      <c r="AI1819" s="33"/>
      <c r="AJ1819" s="36"/>
      <c r="AK1819" s="10">
        <v>8</v>
      </c>
      <c r="AL1819" s="11">
        <v>11</v>
      </c>
      <c r="AM1819" s="11">
        <v>10</v>
      </c>
      <c r="AN1819" s="11">
        <v>17</v>
      </c>
      <c r="AO1819" s="11">
        <v>18</v>
      </c>
      <c r="AP1819" s="11">
        <v>15</v>
      </c>
      <c r="AQ1819" s="11">
        <v>23</v>
      </c>
      <c r="AR1819" s="11">
        <v>25</v>
      </c>
      <c r="AS1819" s="11">
        <v>18</v>
      </c>
      <c r="AT1819" s="11">
        <v>23</v>
      </c>
      <c r="AU1819" s="11">
        <v>17</v>
      </c>
      <c r="AV1819" s="11">
        <v>39</v>
      </c>
      <c r="AW1819" s="12">
        <v>35</v>
      </c>
      <c r="AX1819" s="13">
        <v>31</v>
      </c>
      <c r="AY1819" s="13">
        <v>27</v>
      </c>
      <c r="AZ1819" s="13">
        <v>41</v>
      </c>
      <c r="BA1819" s="13">
        <v>38</v>
      </c>
      <c r="BB1819" s="14">
        <v>35</v>
      </c>
      <c r="BC1819" s="19">
        <f t="shared" si="144"/>
        <v>27</v>
      </c>
      <c r="BD1819" s="55">
        <f t="shared" si="142"/>
        <v>0.73251055537512177</v>
      </c>
      <c r="BE1819" s="19">
        <f t="shared" si="143"/>
        <v>0.85527768756089628</v>
      </c>
      <c r="BF1819" s="19">
        <f t="shared" ref="BF1819:BF1882" si="145">IF($B1819="","",SUM($BC1795:$BC1819)/25/$BM$3)</f>
        <v>0.90929522572263721</v>
      </c>
      <c r="BG1819" s="19">
        <f t="shared" si="141"/>
        <v>1.0009613510880155</v>
      </c>
    </row>
    <row r="1820" spans="1:59">
      <c r="A1820" s="24">
        <v>1819</v>
      </c>
      <c r="B1820" s="31">
        <v>2015074</v>
      </c>
      <c r="C1820" s="32" t="s">
        <v>1818</v>
      </c>
      <c r="D1820" s="21">
        <v>4</v>
      </c>
      <c r="E1820" s="22">
        <v>7</v>
      </c>
      <c r="F1820" s="22">
        <v>21</v>
      </c>
      <c r="G1820" s="22">
        <v>25</v>
      </c>
      <c r="H1820" s="22">
        <v>26</v>
      </c>
      <c r="I1820" s="22">
        <v>29</v>
      </c>
      <c r="J1820" s="23">
        <v>8</v>
      </c>
      <c r="Q1820" s="33"/>
      <c r="R1820" s="33"/>
      <c r="S1820" s="33"/>
      <c r="T1820" s="33"/>
      <c r="U1820" s="33"/>
      <c r="V1820" s="33"/>
      <c r="X1820" s="34"/>
      <c r="Y1820" s="33"/>
      <c r="Z1820" s="33"/>
      <c r="AA1820" s="33"/>
      <c r="AB1820" s="33"/>
      <c r="AC1820" s="35"/>
      <c r="AD1820" s="33"/>
      <c r="AE1820" s="33"/>
      <c r="AF1820" s="33"/>
      <c r="AG1820" s="33"/>
      <c r="AH1820" s="33"/>
      <c r="AI1820" s="33"/>
      <c r="AJ1820" s="36"/>
      <c r="AK1820" s="10">
        <v>7</v>
      </c>
      <c r="AL1820" s="11">
        <v>8</v>
      </c>
      <c r="AM1820" s="11">
        <v>12</v>
      </c>
      <c r="AN1820" s="11">
        <v>16</v>
      </c>
      <c r="AO1820" s="11">
        <v>14</v>
      </c>
      <c r="AP1820" s="11">
        <v>24</v>
      </c>
      <c r="AQ1820" s="11">
        <v>31</v>
      </c>
      <c r="AR1820" s="11">
        <v>32</v>
      </c>
      <c r="AS1820" s="11">
        <v>35</v>
      </c>
      <c r="AT1820" s="11">
        <v>28</v>
      </c>
      <c r="AU1820" s="11">
        <v>34</v>
      </c>
      <c r="AV1820" s="11">
        <v>42</v>
      </c>
      <c r="AW1820" s="12">
        <v>52</v>
      </c>
      <c r="AX1820" s="13">
        <v>48</v>
      </c>
      <c r="AY1820" s="13">
        <v>44</v>
      </c>
      <c r="AZ1820" s="13">
        <v>40</v>
      </c>
      <c r="BA1820" s="13">
        <v>36</v>
      </c>
      <c r="BB1820" s="14">
        <v>32</v>
      </c>
      <c r="BC1820" s="19">
        <f t="shared" si="144"/>
        <v>44</v>
      </c>
      <c r="BD1820" s="55">
        <f t="shared" si="142"/>
        <v>0.77343293277037994</v>
      </c>
      <c r="BE1820" s="19">
        <f t="shared" si="143"/>
        <v>0.83686261773303017</v>
      </c>
      <c r="BF1820" s="19">
        <f t="shared" si="145"/>
        <v>0.91093212081844765</v>
      </c>
      <c r="BG1820" s="19">
        <f t="shared" si="141"/>
        <v>0.99850600844430004</v>
      </c>
    </row>
    <row r="1821" spans="1:59">
      <c r="A1821" s="24">
        <v>1820</v>
      </c>
      <c r="B1821" s="31">
        <v>2015075</v>
      </c>
      <c r="C1821" s="32" t="s">
        <v>1819</v>
      </c>
      <c r="D1821" s="21">
        <v>6</v>
      </c>
      <c r="E1821" s="22">
        <v>11</v>
      </c>
      <c r="F1821" s="22">
        <v>13</v>
      </c>
      <c r="G1821" s="22">
        <v>19</v>
      </c>
      <c r="H1821" s="22">
        <v>21</v>
      </c>
      <c r="I1821" s="22">
        <v>32</v>
      </c>
      <c r="J1821" s="23">
        <v>4</v>
      </c>
      <c r="Q1821" s="33"/>
      <c r="R1821" s="33"/>
      <c r="S1821" s="33"/>
      <c r="T1821" s="33"/>
      <c r="U1821" s="33"/>
      <c r="V1821" s="33"/>
      <c r="X1821" s="34"/>
      <c r="Y1821" s="33"/>
      <c r="Z1821" s="33"/>
      <c r="AA1821" s="33"/>
      <c r="AB1821" s="33"/>
      <c r="AC1821" s="35"/>
      <c r="AD1821" s="33"/>
      <c r="AE1821" s="33"/>
      <c r="AF1821" s="33"/>
      <c r="AG1821" s="33"/>
      <c r="AH1821" s="33"/>
      <c r="AI1821" s="33"/>
      <c r="AJ1821" s="36"/>
      <c r="AK1821" s="10">
        <v>6</v>
      </c>
      <c r="AL1821" s="11">
        <v>10</v>
      </c>
      <c r="AM1821" s="11">
        <v>12</v>
      </c>
      <c r="AN1821" s="11">
        <v>12</v>
      </c>
      <c r="AO1821" s="11">
        <v>25</v>
      </c>
      <c r="AP1821" s="11">
        <v>22</v>
      </c>
      <c r="AQ1821" s="11">
        <v>21</v>
      </c>
      <c r="AR1821" s="11">
        <v>22</v>
      </c>
      <c r="AS1821" s="11">
        <v>36</v>
      </c>
      <c r="AT1821" s="11">
        <v>42</v>
      </c>
      <c r="AU1821" s="11">
        <v>37</v>
      </c>
      <c r="AV1821" s="11">
        <v>46</v>
      </c>
      <c r="AW1821" s="12">
        <v>42</v>
      </c>
      <c r="AX1821" s="13">
        <v>38</v>
      </c>
      <c r="AY1821" s="13">
        <v>51</v>
      </c>
      <c r="AZ1821" s="13">
        <v>48</v>
      </c>
      <c r="BA1821" s="13">
        <v>45</v>
      </c>
      <c r="BB1821" s="14">
        <v>62</v>
      </c>
      <c r="BC1821" s="19">
        <f t="shared" si="144"/>
        <v>51</v>
      </c>
      <c r="BD1821" s="55">
        <f t="shared" si="142"/>
        <v>0.82253978564468988</v>
      </c>
      <c r="BE1821" s="19">
        <f t="shared" si="143"/>
        <v>0.82867814225397851</v>
      </c>
      <c r="BF1821" s="19">
        <f t="shared" si="145"/>
        <v>0.90847677817473205</v>
      </c>
      <c r="BG1821" s="19">
        <f t="shared" si="141"/>
        <v>0.98950308541734322</v>
      </c>
    </row>
    <row r="1822" spans="1:59">
      <c r="A1822" s="24">
        <v>1821</v>
      </c>
      <c r="B1822" s="31">
        <v>2015076</v>
      </c>
      <c r="C1822" s="32" t="s">
        <v>1820</v>
      </c>
      <c r="D1822" s="21">
        <v>1</v>
      </c>
      <c r="E1822" s="22">
        <v>9</v>
      </c>
      <c r="F1822" s="22">
        <v>10</v>
      </c>
      <c r="G1822" s="22">
        <v>19</v>
      </c>
      <c r="H1822" s="22">
        <v>23</v>
      </c>
      <c r="I1822" s="22">
        <v>27</v>
      </c>
      <c r="J1822" s="23">
        <v>9</v>
      </c>
      <c r="Q1822" s="33"/>
      <c r="R1822" s="33"/>
      <c r="S1822" s="33"/>
      <c r="T1822" s="33"/>
      <c r="U1822" s="33"/>
      <c r="V1822" s="33"/>
      <c r="X1822" s="34"/>
      <c r="Y1822" s="33"/>
      <c r="Z1822" s="33"/>
      <c r="AA1822" s="33"/>
      <c r="AB1822" s="33"/>
      <c r="AC1822" s="35"/>
      <c r="AD1822" s="33"/>
      <c r="AE1822" s="33"/>
      <c r="AF1822" s="33"/>
      <c r="AG1822" s="33"/>
      <c r="AH1822" s="33"/>
      <c r="AI1822" s="33"/>
      <c r="AJ1822" s="36"/>
      <c r="AK1822" s="10">
        <v>5</v>
      </c>
      <c r="AL1822" s="11">
        <v>13</v>
      </c>
      <c r="AM1822" s="11">
        <v>14</v>
      </c>
      <c r="AN1822" s="11">
        <v>17</v>
      </c>
      <c r="AO1822" s="11">
        <v>19</v>
      </c>
      <c r="AP1822" s="11">
        <v>17</v>
      </c>
      <c r="AQ1822" s="11">
        <v>8</v>
      </c>
      <c r="AR1822" s="11">
        <v>29</v>
      </c>
      <c r="AS1822" s="11">
        <v>34</v>
      </c>
      <c r="AT1822" s="11">
        <v>41</v>
      </c>
      <c r="AU1822" s="11">
        <v>37</v>
      </c>
      <c r="AV1822" s="11">
        <v>47</v>
      </c>
      <c r="AW1822" s="12">
        <v>44</v>
      </c>
      <c r="AX1822" s="13">
        <v>41</v>
      </c>
      <c r="AY1822" s="13">
        <v>38</v>
      </c>
      <c r="AZ1822" s="13">
        <v>35</v>
      </c>
      <c r="BA1822" s="13">
        <v>32</v>
      </c>
      <c r="BB1822" s="14">
        <v>49</v>
      </c>
      <c r="BC1822" s="19">
        <f t="shared" si="144"/>
        <v>38</v>
      </c>
      <c r="BD1822" s="55">
        <f t="shared" si="142"/>
        <v>0.77752517050990577</v>
      </c>
      <c r="BE1822" s="19">
        <f t="shared" si="143"/>
        <v>0.82049366677492697</v>
      </c>
      <c r="BF1822" s="19">
        <f t="shared" si="145"/>
        <v>0.89374472231243907</v>
      </c>
      <c r="BG1822" s="19">
        <f t="shared" si="141"/>
        <v>0.98868463786943817</v>
      </c>
    </row>
    <row r="1823" spans="1:59">
      <c r="A1823" s="24">
        <v>1822</v>
      </c>
      <c r="B1823" s="31">
        <v>2015077</v>
      </c>
      <c r="C1823" s="32" t="s">
        <v>1821</v>
      </c>
      <c r="D1823" s="21">
        <v>1</v>
      </c>
      <c r="E1823" s="22">
        <v>6</v>
      </c>
      <c r="F1823" s="22">
        <v>8</v>
      </c>
      <c r="G1823" s="22">
        <v>10</v>
      </c>
      <c r="H1823" s="22">
        <v>13</v>
      </c>
      <c r="I1823" s="22">
        <v>27</v>
      </c>
      <c r="J1823" s="23">
        <v>16</v>
      </c>
      <c r="Q1823" s="33"/>
      <c r="R1823" s="33"/>
      <c r="S1823" s="33"/>
      <c r="T1823" s="33"/>
      <c r="U1823" s="33"/>
      <c r="V1823" s="33"/>
      <c r="X1823" s="34"/>
      <c r="Y1823" s="33"/>
      <c r="Z1823" s="33"/>
      <c r="AA1823" s="33"/>
      <c r="AB1823" s="33"/>
      <c r="AC1823" s="35"/>
      <c r="AD1823" s="33"/>
      <c r="AE1823" s="33"/>
      <c r="AF1823" s="33"/>
      <c r="AG1823" s="33"/>
      <c r="AH1823" s="33"/>
      <c r="AI1823" s="33"/>
      <c r="AJ1823" s="36"/>
      <c r="AK1823" s="10">
        <v>5</v>
      </c>
      <c r="AL1823" s="11">
        <v>9</v>
      </c>
      <c r="AM1823" s="11">
        <v>10</v>
      </c>
      <c r="AN1823" s="11">
        <v>11</v>
      </c>
      <c r="AO1823" s="11">
        <v>23</v>
      </c>
      <c r="AP1823" s="11">
        <v>17</v>
      </c>
      <c r="AQ1823" s="11">
        <v>20</v>
      </c>
      <c r="AR1823" s="11">
        <v>25</v>
      </c>
      <c r="AS1823" s="11">
        <v>32</v>
      </c>
      <c r="AT1823" s="11">
        <v>29</v>
      </c>
      <c r="AU1823" s="11">
        <v>26</v>
      </c>
      <c r="AV1823" s="11">
        <v>51</v>
      </c>
      <c r="AW1823" s="12">
        <v>50</v>
      </c>
      <c r="AX1823" s="13">
        <v>49</v>
      </c>
      <c r="AY1823" s="13">
        <v>48</v>
      </c>
      <c r="AZ1823" s="13">
        <v>47</v>
      </c>
      <c r="BA1823" s="13">
        <v>46</v>
      </c>
      <c r="BB1823" s="14">
        <v>45</v>
      </c>
      <c r="BC1823" s="19">
        <f t="shared" si="144"/>
        <v>48</v>
      </c>
      <c r="BD1823" s="55">
        <f t="shared" si="142"/>
        <v>0.85118544982137057</v>
      </c>
      <c r="BE1823" s="19">
        <f t="shared" si="143"/>
        <v>0.82867814225397851</v>
      </c>
      <c r="BF1823" s="19">
        <f t="shared" si="145"/>
        <v>0.89210782721662885</v>
      </c>
      <c r="BG1823" s="19">
        <f t="shared" si="141"/>
        <v>0.98459240012991223</v>
      </c>
    </row>
    <row r="1824" spans="1:59">
      <c r="A1824" s="24">
        <v>1823</v>
      </c>
      <c r="B1824" s="31">
        <v>2015078</v>
      </c>
      <c r="C1824" s="32" t="s">
        <v>1822</v>
      </c>
      <c r="D1824" s="21">
        <v>3</v>
      </c>
      <c r="E1824" s="22">
        <v>7</v>
      </c>
      <c r="F1824" s="22">
        <v>20</v>
      </c>
      <c r="G1824" s="22">
        <v>22</v>
      </c>
      <c r="H1824" s="22">
        <v>26</v>
      </c>
      <c r="I1824" s="22">
        <v>29</v>
      </c>
      <c r="J1824" s="23">
        <v>2</v>
      </c>
      <c r="Q1824" s="33"/>
      <c r="R1824" s="33"/>
      <c r="S1824" s="33"/>
      <c r="T1824" s="33"/>
      <c r="U1824" s="33"/>
      <c r="V1824" s="33"/>
      <c r="X1824" s="34"/>
      <c r="Y1824" s="33"/>
      <c r="Z1824" s="33"/>
      <c r="AA1824" s="33"/>
      <c r="AB1824" s="33"/>
      <c r="AC1824" s="35"/>
      <c r="AD1824" s="33"/>
      <c r="AE1824" s="33"/>
      <c r="AF1824" s="33"/>
      <c r="AG1824" s="33"/>
      <c r="AH1824" s="33"/>
      <c r="AI1824" s="33"/>
      <c r="AJ1824" s="36"/>
      <c r="AK1824" s="10">
        <v>8</v>
      </c>
      <c r="AL1824" s="11">
        <v>11</v>
      </c>
      <c r="AM1824" s="11">
        <v>12</v>
      </c>
      <c r="AN1824" s="11">
        <v>17</v>
      </c>
      <c r="AO1824" s="11">
        <v>16</v>
      </c>
      <c r="AP1824" s="11">
        <v>27</v>
      </c>
      <c r="AQ1824" s="11">
        <v>26</v>
      </c>
      <c r="AR1824" s="11">
        <v>27</v>
      </c>
      <c r="AS1824" s="11">
        <v>30</v>
      </c>
      <c r="AT1824" s="11">
        <v>35</v>
      </c>
      <c r="AU1824" s="11">
        <v>29</v>
      </c>
      <c r="AV1824" s="11">
        <v>37</v>
      </c>
      <c r="AW1824" s="12">
        <v>47</v>
      </c>
      <c r="AX1824" s="13">
        <v>43</v>
      </c>
      <c r="AY1824" s="13">
        <v>39</v>
      </c>
      <c r="AZ1824" s="13">
        <v>35</v>
      </c>
      <c r="BA1824" s="13">
        <v>31</v>
      </c>
      <c r="BB1824" s="14">
        <v>27</v>
      </c>
      <c r="BC1824" s="19">
        <f t="shared" si="144"/>
        <v>39</v>
      </c>
      <c r="BD1824" s="55">
        <f t="shared" si="142"/>
        <v>0.90029230269568039</v>
      </c>
      <c r="BE1824" s="19">
        <f t="shared" si="143"/>
        <v>0.81640142903540103</v>
      </c>
      <c r="BF1824" s="19">
        <f t="shared" si="145"/>
        <v>0.88637869438129258</v>
      </c>
      <c r="BG1824" s="19">
        <f t="shared" si="141"/>
        <v>0.97968171484248134</v>
      </c>
    </row>
    <row r="1825" spans="1:59">
      <c r="A1825" s="24">
        <v>1824</v>
      </c>
      <c r="B1825" s="31">
        <v>2015079</v>
      </c>
      <c r="C1825" s="32" t="s">
        <v>1823</v>
      </c>
      <c r="D1825" s="21">
        <v>9</v>
      </c>
      <c r="E1825" s="22">
        <v>14</v>
      </c>
      <c r="F1825" s="22">
        <v>15</v>
      </c>
      <c r="G1825" s="22">
        <v>20</v>
      </c>
      <c r="H1825" s="22">
        <v>26</v>
      </c>
      <c r="I1825" s="22">
        <v>32</v>
      </c>
      <c r="J1825" s="23">
        <v>11</v>
      </c>
      <c r="Q1825" s="33"/>
      <c r="R1825" s="33"/>
      <c r="S1825" s="33"/>
      <c r="T1825" s="33"/>
      <c r="U1825" s="33"/>
      <c r="V1825" s="33"/>
      <c r="X1825" s="34"/>
      <c r="Y1825" s="33"/>
      <c r="Z1825" s="33"/>
      <c r="AA1825" s="33"/>
      <c r="AB1825" s="33"/>
      <c r="AC1825" s="35"/>
      <c r="AD1825" s="33"/>
      <c r="AE1825" s="33"/>
      <c r="AF1825" s="33"/>
      <c r="AG1825" s="33"/>
      <c r="AH1825" s="33"/>
      <c r="AI1825" s="33"/>
      <c r="AJ1825" s="36"/>
      <c r="AK1825" s="10">
        <v>8</v>
      </c>
      <c r="AL1825" s="11">
        <v>8</v>
      </c>
      <c r="AM1825" s="11">
        <v>11</v>
      </c>
      <c r="AN1825" s="11">
        <v>14</v>
      </c>
      <c r="AO1825" s="11">
        <v>18</v>
      </c>
      <c r="AP1825" s="11">
        <v>20</v>
      </c>
      <c r="AQ1825" s="11">
        <v>26</v>
      </c>
      <c r="AR1825" s="11">
        <v>26</v>
      </c>
      <c r="AS1825" s="11">
        <v>39</v>
      </c>
      <c r="AT1825" s="11">
        <v>32</v>
      </c>
      <c r="AU1825" s="11">
        <v>25</v>
      </c>
      <c r="AV1825" s="11">
        <v>32</v>
      </c>
      <c r="AW1825" s="12">
        <v>41</v>
      </c>
      <c r="AX1825" s="13">
        <v>52</v>
      </c>
      <c r="AY1825" s="13">
        <v>65</v>
      </c>
      <c r="AZ1825" s="13">
        <v>62</v>
      </c>
      <c r="BA1825" s="13">
        <v>59</v>
      </c>
      <c r="BB1825" s="14">
        <v>56</v>
      </c>
      <c r="BC1825" s="19">
        <f t="shared" si="144"/>
        <v>65</v>
      </c>
      <c r="BD1825" s="55">
        <f t="shared" si="142"/>
        <v>0.98622929522572267</v>
      </c>
      <c r="BE1825" s="19">
        <f t="shared" si="143"/>
        <v>0.87983111399805136</v>
      </c>
      <c r="BF1825" s="19">
        <f t="shared" si="145"/>
        <v>0.91175056836635271</v>
      </c>
      <c r="BG1825" s="19">
        <f t="shared" si="141"/>
        <v>0.98459240012991223</v>
      </c>
    </row>
    <row r="1826" spans="1:59">
      <c r="A1826" s="24">
        <v>1825</v>
      </c>
      <c r="B1826" s="31">
        <v>2015080</v>
      </c>
      <c r="C1826" s="32" t="s">
        <v>1824</v>
      </c>
      <c r="D1826" s="21">
        <v>14</v>
      </c>
      <c r="E1826" s="22">
        <v>17</v>
      </c>
      <c r="F1826" s="22">
        <v>25</v>
      </c>
      <c r="G1826" s="22">
        <v>27</v>
      </c>
      <c r="H1826" s="22">
        <v>28</v>
      </c>
      <c r="I1826" s="22">
        <v>30</v>
      </c>
      <c r="J1826" s="23">
        <v>2</v>
      </c>
      <c r="Q1826" s="33"/>
      <c r="R1826" s="33"/>
      <c r="S1826" s="33"/>
      <c r="T1826" s="33"/>
      <c r="U1826" s="33"/>
      <c r="V1826" s="33"/>
      <c r="X1826" s="34"/>
      <c r="Y1826" s="33"/>
      <c r="Z1826" s="33"/>
      <c r="AA1826" s="33"/>
      <c r="AB1826" s="33"/>
      <c r="AC1826" s="35"/>
      <c r="AD1826" s="33"/>
      <c r="AE1826" s="33"/>
      <c r="AF1826" s="33"/>
      <c r="AG1826" s="33"/>
      <c r="AH1826" s="33"/>
      <c r="AI1826" s="33"/>
      <c r="AJ1826" s="36"/>
      <c r="AK1826" s="10">
        <v>6</v>
      </c>
      <c r="AL1826" s="11">
        <v>9</v>
      </c>
      <c r="AM1826" s="11">
        <v>11</v>
      </c>
      <c r="AN1826" s="11">
        <v>15</v>
      </c>
      <c r="AO1826" s="11">
        <v>15</v>
      </c>
      <c r="AP1826" s="11">
        <v>21</v>
      </c>
      <c r="AQ1826" s="11">
        <v>24</v>
      </c>
      <c r="AR1826" s="11">
        <v>31</v>
      </c>
      <c r="AS1826" s="11">
        <v>31</v>
      </c>
      <c r="AT1826" s="11">
        <v>21</v>
      </c>
      <c r="AU1826" s="11">
        <v>24</v>
      </c>
      <c r="AV1826" s="11">
        <v>29</v>
      </c>
      <c r="AW1826" s="12">
        <v>51</v>
      </c>
      <c r="AX1826" s="13">
        <v>61</v>
      </c>
      <c r="AY1826" s="13">
        <v>56</v>
      </c>
      <c r="AZ1826" s="13">
        <v>69</v>
      </c>
      <c r="BA1826" s="13">
        <v>65</v>
      </c>
      <c r="BB1826" s="14">
        <v>61</v>
      </c>
      <c r="BC1826" s="19">
        <f t="shared" si="144"/>
        <v>56</v>
      </c>
      <c r="BD1826" s="55">
        <f t="shared" si="142"/>
        <v>1.0066904839233517</v>
      </c>
      <c r="BE1826" s="19">
        <f t="shared" si="143"/>
        <v>0.91461513478402079</v>
      </c>
      <c r="BF1826" s="19">
        <f t="shared" si="145"/>
        <v>0.92484572913283536</v>
      </c>
      <c r="BG1826" s="19">
        <f t="shared" si="141"/>
        <v>0.97763559597271843</v>
      </c>
    </row>
    <row r="1827" spans="1:59">
      <c r="A1827" s="24">
        <v>1826</v>
      </c>
      <c r="B1827" s="31">
        <v>2015081</v>
      </c>
      <c r="C1827" s="32" t="s">
        <v>1825</v>
      </c>
      <c r="D1827" s="21">
        <v>13</v>
      </c>
      <c r="E1827" s="22">
        <v>20</v>
      </c>
      <c r="F1827" s="22">
        <v>22</v>
      </c>
      <c r="G1827" s="22">
        <v>26</v>
      </c>
      <c r="H1827" s="22">
        <v>28</v>
      </c>
      <c r="I1827" s="22">
        <v>31</v>
      </c>
      <c r="J1827" s="23">
        <v>13</v>
      </c>
      <c r="Q1827" s="33"/>
      <c r="R1827" s="33"/>
      <c r="S1827" s="33"/>
      <c r="T1827" s="33"/>
      <c r="U1827" s="33"/>
      <c r="V1827" s="33"/>
      <c r="X1827" s="34"/>
      <c r="Y1827" s="33"/>
      <c r="Z1827" s="33"/>
      <c r="AA1827" s="33"/>
      <c r="AB1827" s="33"/>
      <c r="AC1827" s="35"/>
      <c r="AD1827" s="33"/>
      <c r="AE1827" s="33"/>
      <c r="AF1827" s="33"/>
      <c r="AG1827" s="33"/>
      <c r="AH1827" s="33"/>
      <c r="AI1827" s="33"/>
      <c r="AJ1827" s="36"/>
      <c r="AK1827" s="10">
        <v>8</v>
      </c>
      <c r="AL1827" s="11">
        <v>8</v>
      </c>
      <c r="AM1827" s="11">
        <v>10</v>
      </c>
      <c r="AN1827" s="11">
        <v>14</v>
      </c>
      <c r="AO1827" s="11">
        <v>21</v>
      </c>
      <c r="AP1827" s="11">
        <v>28</v>
      </c>
      <c r="AQ1827" s="11">
        <v>23</v>
      </c>
      <c r="AR1827" s="11">
        <v>20</v>
      </c>
      <c r="AS1827" s="11">
        <v>30</v>
      </c>
      <c r="AT1827" s="11">
        <v>32</v>
      </c>
      <c r="AU1827" s="11">
        <v>23</v>
      </c>
      <c r="AV1827" s="11">
        <v>42</v>
      </c>
      <c r="AW1827" s="12">
        <v>50</v>
      </c>
      <c r="AX1827" s="13">
        <v>60</v>
      </c>
      <c r="AY1827" s="13">
        <v>55</v>
      </c>
      <c r="AZ1827" s="13">
        <v>50</v>
      </c>
      <c r="BA1827" s="13">
        <v>45</v>
      </c>
      <c r="BB1827" s="14">
        <v>40</v>
      </c>
      <c r="BC1827" s="19">
        <f t="shared" si="144"/>
        <v>55</v>
      </c>
      <c r="BD1827" s="55">
        <f t="shared" si="142"/>
        <v>1.0762585254952908</v>
      </c>
      <c r="BE1827" s="19">
        <f t="shared" si="143"/>
        <v>0.92689184800259816</v>
      </c>
      <c r="BF1827" s="19">
        <f t="shared" si="145"/>
        <v>0.94039623254303351</v>
      </c>
      <c r="BG1827" s="19">
        <f t="shared" si="141"/>
        <v>0.98295550503410201</v>
      </c>
    </row>
    <row r="1828" spans="1:59">
      <c r="A1828" s="24">
        <v>1827</v>
      </c>
      <c r="B1828" s="31">
        <v>2015082</v>
      </c>
      <c r="C1828" s="32" t="s">
        <v>1826</v>
      </c>
      <c r="D1828" s="21">
        <v>2</v>
      </c>
      <c r="E1828" s="22">
        <v>8</v>
      </c>
      <c r="F1828" s="22">
        <v>9</v>
      </c>
      <c r="G1828" s="22">
        <v>14</v>
      </c>
      <c r="H1828" s="22">
        <v>28</v>
      </c>
      <c r="I1828" s="22">
        <v>30</v>
      </c>
      <c r="J1828" s="23">
        <v>7</v>
      </c>
      <c r="Q1828" s="33"/>
      <c r="R1828" s="33"/>
      <c r="S1828" s="33"/>
      <c r="T1828" s="33"/>
      <c r="U1828" s="33"/>
      <c r="V1828" s="33"/>
      <c r="X1828" s="34"/>
      <c r="Y1828" s="33"/>
      <c r="Z1828" s="33"/>
      <c r="AA1828" s="33"/>
      <c r="AB1828" s="33"/>
      <c r="AC1828" s="35"/>
      <c r="AD1828" s="33"/>
      <c r="AE1828" s="33"/>
      <c r="AF1828" s="33"/>
      <c r="AG1828" s="33"/>
      <c r="AH1828" s="33"/>
      <c r="AI1828" s="33"/>
      <c r="AJ1828" s="36"/>
      <c r="AK1828" s="10">
        <v>7</v>
      </c>
      <c r="AL1828" s="11">
        <v>7</v>
      </c>
      <c r="AM1828" s="11">
        <v>16</v>
      </c>
      <c r="AN1828" s="11">
        <v>13</v>
      </c>
      <c r="AO1828" s="11">
        <v>7</v>
      </c>
      <c r="AP1828" s="11">
        <v>19</v>
      </c>
      <c r="AQ1828" s="11">
        <v>19</v>
      </c>
      <c r="AR1828" s="11">
        <v>31</v>
      </c>
      <c r="AS1828" s="11">
        <v>36</v>
      </c>
      <c r="AT1828" s="11">
        <v>31</v>
      </c>
      <c r="AU1828" s="11">
        <v>26</v>
      </c>
      <c r="AV1828" s="11">
        <v>21</v>
      </c>
      <c r="AW1828" s="12">
        <v>46</v>
      </c>
      <c r="AX1828" s="13">
        <v>59</v>
      </c>
      <c r="AY1828" s="13">
        <v>57</v>
      </c>
      <c r="AZ1828" s="13">
        <v>55</v>
      </c>
      <c r="BA1828" s="13">
        <v>53</v>
      </c>
      <c r="BB1828" s="14">
        <v>51</v>
      </c>
      <c r="BC1828" s="19">
        <f t="shared" si="144"/>
        <v>57</v>
      </c>
      <c r="BD1828" s="55">
        <f t="shared" si="142"/>
        <v>1.113088665151023</v>
      </c>
      <c r="BE1828" s="19">
        <f t="shared" si="143"/>
        <v>0.98213705748619684</v>
      </c>
      <c r="BF1828" s="19">
        <f t="shared" si="145"/>
        <v>0.9453069178304645</v>
      </c>
      <c r="BG1828" s="19">
        <f t="shared" si="141"/>
        <v>0.9780448197466709</v>
      </c>
    </row>
    <row r="1829" spans="1:59">
      <c r="A1829" s="24">
        <v>1828</v>
      </c>
      <c r="B1829" s="31">
        <v>2015083</v>
      </c>
      <c r="C1829" s="32" t="s">
        <v>1827</v>
      </c>
      <c r="D1829" s="21">
        <v>6</v>
      </c>
      <c r="E1829" s="22">
        <v>7</v>
      </c>
      <c r="F1829" s="22">
        <v>16</v>
      </c>
      <c r="G1829" s="22">
        <v>18</v>
      </c>
      <c r="H1829" s="22">
        <v>29</v>
      </c>
      <c r="I1829" s="22">
        <v>32</v>
      </c>
      <c r="J1829" s="23">
        <v>5</v>
      </c>
      <c r="Q1829" s="33"/>
      <c r="R1829" s="33"/>
      <c r="S1829" s="33"/>
      <c r="T1829" s="33"/>
      <c r="U1829" s="33"/>
      <c r="V1829" s="33"/>
      <c r="X1829" s="34"/>
      <c r="Y1829" s="33"/>
      <c r="Z1829" s="33"/>
      <c r="AA1829" s="33"/>
      <c r="AB1829" s="33"/>
      <c r="AC1829" s="35"/>
      <c r="AD1829" s="33"/>
      <c r="AE1829" s="33"/>
      <c r="AF1829" s="33"/>
      <c r="AG1829" s="33"/>
      <c r="AH1829" s="33"/>
      <c r="AI1829" s="33"/>
      <c r="AJ1829" s="36"/>
      <c r="AK1829" s="10">
        <v>6</v>
      </c>
      <c r="AL1829" s="11">
        <v>8</v>
      </c>
      <c r="AM1829" s="11">
        <v>13</v>
      </c>
      <c r="AN1829" s="11">
        <v>12</v>
      </c>
      <c r="AO1829" s="11">
        <v>17</v>
      </c>
      <c r="AP1829" s="11">
        <v>20</v>
      </c>
      <c r="AQ1829" s="11">
        <v>27</v>
      </c>
      <c r="AR1829" s="11">
        <v>38</v>
      </c>
      <c r="AS1829" s="11">
        <v>42</v>
      </c>
      <c r="AT1829" s="11">
        <v>36</v>
      </c>
      <c r="AU1829" s="11">
        <v>30</v>
      </c>
      <c r="AV1829" s="11">
        <v>24</v>
      </c>
      <c r="AW1829" s="12">
        <v>33</v>
      </c>
      <c r="AX1829" s="13">
        <v>28</v>
      </c>
      <c r="AY1829" s="13">
        <v>57</v>
      </c>
      <c r="AZ1829" s="13">
        <v>54</v>
      </c>
      <c r="BA1829" s="13">
        <v>70</v>
      </c>
      <c r="BB1829" s="14">
        <v>68</v>
      </c>
      <c r="BC1829" s="19">
        <f t="shared" si="144"/>
        <v>57</v>
      </c>
      <c r="BD1829" s="55">
        <f t="shared" si="142"/>
        <v>1.1867489444624879</v>
      </c>
      <c r="BE1829" s="19">
        <f t="shared" si="143"/>
        <v>1.0435206235790842</v>
      </c>
      <c r="BF1829" s="19">
        <f t="shared" si="145"/>
        <v>0.96986034426761936</v>
      </c>
      <c r="BG1829" s="19">
        <f t="shared" si="141"/>
        <v>0.97927249106852876</v>
      </c>
    </row>
    <row r="1830" spans="1:59">
      <c r="A1830" s="24">
        <v>1829</v>
      </c>
      <c r="B1830" s="31">
        <v>2015084</v>
      </c>
      <c r="C1830" s="32" t="s">
        <v>1828</v>
      </c>
      <c r="D1830" s="21">
        <v>15</v>
      </c>
      <c r="E1830" s="22">
        <v>18</v>
      </c>
      <c r="F1830" s="22">
        <v>20</v>
      </c>
      <c r="G1830" s="22">
        <v>22</v>
      </c>
      <c r="H1830" s="22">
        <v>28</v>
      </c>
      <c r="I1830" s="22">
        <v>29</v>
      </c>
      <c r="J1830" s="23">
        <v>15</v>
      </c>
      <c r="Q1830" s="33"/>
      <c r="R1830" s="33"/>
      <c r="S1830" s="33"/>
      <c r="T1830" s="33"/>
      <c r="U1830" s="33"/>
      <c r="V1830" s="33"/>
      <c r="X1830" s="34"/>
      <c r="Y1830" s="33"/>
      <c r="Z1830" s="33"/>
      <c r="AA1830" s="33"/>
      <c r="AB1830" s="33"/>
      <c r="AC1830" s="35"/>
      <c r="AD1830" s="33"/>
      <c r="AE1830" s="33"/>
      <c r="AF1830" s="33"/>
      <c r="AG1830" s="33"/>
      <c r="AH1830" s="33"/>
      <c r="AI1830" s="33"/>
      <c r="AJ1830" s="36"/>
      <c r="AK1830" s="10">
        <v>6</v>
      </c>
      <c r="AL1830" s="11">
        <v>8</v>
      </c>
      <c r="AM1830" s="11">
        <v>12</v>
      </c>
      <c r="AN1830" s="11">
        <v>18</v>
      </c>
      <c r="AO1830" s="11">
        <v>13</v>
      </c>
      <c r="AP1830" s="11">
        <v>28</v>
      </c>
      <c r="AQ1830" s="11">
        <v>15</v>
      </c>
      <c r="AR1830" s="11">
        <v>32</v>
      </c>
      <c r="AS1830" s="11">
        <v>33</v>
      </c>
      <c r="AT1830" s="11">
        <v>36</v>
      </c>
      <c r="AU1830" s="11">
        <v>28</v>
      </c>
      <c r="AV1830" s="11">
        <v>20</v>
      </c>
      <c r="AW1830" s="12">
        <v>42</v>
      </c>
      <c r="AX1830" s="13">
        <v>52</v>
      </c>
      <c r="AY1830" s="13">
        <v>47</v>
      </c>
      <c r="AZ1830" s="13">
        <v>42</v>
      </c>
      <c r="BA1830" s="13">
        <v>56</v>
      </c>
      <c r="BB1830" s="14">
        <v>52</v>
      </c>
      <c r="BC1830" s="19">
        <f t="shared" si="144"/>
        <v>47</v>
      </c>
      <c r="BD1830" s="55">
        <f t="shared" si="142"/>
        <v>1.113088665151023</v>
      </c>
      <c r="BE1830" s="19">
        <f t="shared" si="143"/>
        <v>1.0496589801883727</v>
      </c>
      <c r="BF1830" s="19">
        <f t="shared" si="145"/>
        <v>0.96249431633647287</v>
      </c>
      <c r="BG1830" s="19">
        <f t="shared" si="141"/>
        <v>0.98254628126014942</v>
      </c>
    </row>
    <row r="1831" spans="1:59">
      <c r="A1831" s="24">
        <v>1830</v>
      </c>
      <c r="B1831" s="31">
        <v>2015085</v>
      </c>
      <c r="C1831" s="32" t="s">
        <v>1829</v>
      </c>
      <c r="D1831" s="21">
        <v>2</v>
      </c>
      <c r="E1831" s="22">
        <v>8</v>
      </c>
      <c r="F1831" s="22">
        <v>25</v>
      </c>
      <c r="G1831" s="22">
        <v>27</v>
      </c>
      <c r="H1831" s="22">
        <v>28</v>
      </c>
      <c r="I1831" s="22">
        <v>29</v>
      </c>
      <c r="J1831" s="23">
        <v>5</v>
      </c>
      <c r="Q1831" s="33"/>
      <c r="R1831" s="33"/>
      <c r="S1831" s="33"/>
      <c r="T1831" s="33"/>
      <c r="U1831" s="33"/>
      <c r="V1831" s="33"/>
      <c r="X1831" s="34"/>
      <c r="Y1831" s="33"/>
      <c r="Z1831" s="33"/>
      <c r="AA1831" s="33"/>
      <c r="AB1831" s="33"/>
      <c r="AC1831" s="35"/>
      <c r="AD1831" s="33"/>
      <c r="AE1831" s="33"/>
      <c r="AF1831" s="33"/>
      <c r="AG1831" s="33"/>
      <c r="AH1831" s="33"/>
      <c r="AI1831" s="33"/>
      <c r="AJ1831" s="36"/>
      <c r="AK1831" s="10">
        <v>8</v>
      </c>
      <c r="AL1831" s="11">
        <v>7</v>
      </c>
      <c r="AM1831" s="11">
        <v>14</v>
      </c>
      <c r="AN1831" s="11">
        <v>17</v>
      </c>
      <c r="AO1831" s="11">
        <v>14</v>
      </c>
      <c r="AP1831" s="11">
        <v>15</v>
      </c>
      <c r="AQ1831" s="11">
        <v>20</v>
      </c>
      <c r="AR1831" s="11">
        <v>39</v>
      </c>
      <c r="AS1831" s="11">
        <v>31</v>
      </c>
      <c r="AT1831" s="11">
        <v>23</v>
      </c>
      <c r="AU1831" s="11">
        <v>28</v>
      </c>
      <c r="AV1831" s="11">
        <v>35</v>
      </c>
      <c r="AW1831" s="12">
        <v>59</v>
      </c>
      <c r="AX1831" s="13">
        <v>55</v>
      </c>
      <c r="AY1831" s="13">
        <v>51</v>
      </c>
      <c r="AZ1831" s="13">
        <v>47</v>
      </c>
      <c r="BA1831" s="13">
        <v>43</v>
      </c>
      <c r="BB1831" s="14">
        <v>39</v>
      </c>
      <c r="BC1831" s="19">
        <f t="shared" si="144"/>
        <v>51</v>
      </c>
      <c r="BD1831" s="55">
        <f t="shared" si="142"/>
        <v>1.0926274764533939</v>
      </c>
      <c r="BE1831" s="19">
        <f t="shared" si="143"/>
        <v>1.0496589801883727</v>
      </c>
      <c r="BF1831" s="19">
        <f t="shared" si="145"/>
        <v>0.96822344917180903</v>
      </c>
      <c r="BG1831" s="19">
        <f t="shared" si="141"/>
        <v>0.98459240012991223</v>
      </c>
    </row>
    <row r="1832" spans="1:59">
      <c r="A1832" s="24">
        <v>1831</v>
      </c>
      <c r="B1832" s="31">
        <v>2015086</v>
      </c>
      <c r="C1832" s="32" t="s">
        <v>1830</v>
      </c>
      <c r="D1832" s="21">
        <v>5</v>
      </c>
      <c r="E1832" s="22">
        <v>6</v>
      </c>
      <c r="F1832" s="22">
        <v>8</v>
      </c>
      <c r="G1832" s="22">
        <v>16</v>
      </c>
      <c r="H1832" s="22">
        <v>18</v>
      </c>
      <c r="I1832" s="22">
        <v>22</v>
      </c>
      <c r="J1832" s="23">
        <v>12</v>
      </c>
      <c r="Q1832" s="33"/>
      <c r="R1832" s="33"/>
      <c r="S1832" s="33"/>
      <c r="T1832" s="33"/>
      <c r="U1832" s="33"/>
      <c r="V1832" s="33"/>
      <c r="X1832" s="34"/>
      <c r="Y1832" s="33"/>
      <c r="Z1832" s="33"/>
      <c r="AA1832" s="33"/>
      <c r="AB1832" s="33"/>
      <c r="AC1832" s="35"/>
      <c r="AD1832" s="33"/>
      <c r="AE1832" s="33"/>
      <c r="AF1832" s="33"/>
      <c r="AG1832" s="33"/>
      <c r="AH1832" s="33"/>
      <c r="AI1832" s="33"/>
      <c r="AJ1832" s="36"/>
      <c r="AK1832" s="10">
        <v>6</v>
      </c>
      <c r="AL1832" s="11">
        <v>7</v>
      </c>
      <c r="AM1832" s="11">
        <v>10</v>
      </c>
      <c r="AN1832" s="11">
        <v>15</v>
      </c>
      <c r="AO1832" s="11">
        <v>19</v>
      </c>
      <c r="AP1832" s="11">
        <v>19</v>
      </c>
      <c r="AQ1832" s="11">
        <v>30</v>
      </c>
      <c r="AR1832" s="11">
        <v>35</v>
      </c>
      <c r="AS1832" s="11">
        <v>31</v>
      </c>
      <c r="AT1832" s="11">
        <v>39</v>
      </c>
      <c r="AU1832" s="11">
        <v>36</v>
      </c>
      <c r="AV1832" s="11">
        <v>33</v>
      </c>
      <c r="AW1832" s="12">
        <v>30</v>
      </c>
      <c r="AX1832" s="13">
        <v>27</v>
      </c>
      <c r="AY1832" s="13">
        <v>41</v>
      </c>
      <c r="AZ1832" s="13">
        <v>39</v>
      </c>
      <c r="BA1832" s="13">
        <v>56</v>
      </c>
      <c r="BB1832" s="14">
        <v>55</v>
      </c>
      <c r="BC1832" s="19">
        <f t="shared" si="144"/>
        <v>41</v>
      </c>
      <c r="BD1832" s="55">
        <f t="shared" si="142"/>
        <v>1.0353361481000325</v>
      </c>
      <c r="BE1832" s="19">
        <f t="shared" si="143"/>
        <v>1.0557973367976616</v>
      </c>
      <c r="BF1832" s="19">
        <f t="shared" si="145"/>
        <v>0.95922052614485231</v>
      </c>
      <c r="BG1832" s="19">
        <f t="shared" si="141"/>
        <v>0.98050016239038651</v>
      </c>
    </row>
    <row r="1833" spans="1:59">
      <c r="A1833" s="24">
        <v>1832</v>
      </c>
      <c r="B1833" s="31">
        <v>2015087</v>
      </c>
      <c r="C1833" s="32" t="s">
        <v>1831</v>
      </c>
      <c r="D1833" s="21">
        <v>9</v>
      </c>
      <c r="E1833" s="22">
        <v>15</v>
      </c>
      <c r="F1833" s="22">
        <v>16</v>
      </c>
      <c r="G1833" s="22">
        <v>19</v>
      </c>
      <c r="H1833" s="22">
        <v>20</v>
      </c>
      <c r="I1833" s="22">
        <v>28</v>
      </c>
      <c r="J1833" s="23">
        <v>11</v>
      </c>
      <c r="Q1833" s="33"/>
      <c r="R1833" s="33"/>
      <c r="S1833" s="33"/>
      <c r="T1833" s="33"/>
      <c r="U1833" s="33"/>
      <c r="V1833" s="33"/>
      <c r="X1833" s="34"/>
      <c r="Y1833" s="33"/>
      <c r="Z1833" s="33"/>
      <c r="AA1833" s="33"/>
      <c r="AB1833" s="33"/>
      <c r="AC1833" s="35"/>
      <c r="AD1833" s="33"/>
      <c r="AE1833" s="33"/>
      <c r="AF1833" s="33"/>
      <c r="AG1833" s="33"/>
      <c r="AH1833" s="33"/>
      <c r="AI1833" s="33"/>
      <c r="AJ1833" s="36"/>
      <c r="AK1833" s="10">
        <v>5</v>
      </c>
      <c r="AL1833" s="11">
        <v>7</v>
      </c>
      <c r="AM1833" s="11">
        <v>12</v>
      </c>
      <c r="AN1833" s="11">
        <v>17</v>
      </c>
      <c r="AO1833" s="11">
        <v>16</v>
      </c>
      <c r="AP1833" s="11">
        <v>19</v>
      </c>
      <c r="AQ1833" s="11">
        <v>17</v>
      </c>
      <c r="AR1833" s="11">
        <v>37</v>
      </c>
      <c r="AS1833" s="11">
        <v>41</v>
      </c>
      <c r="AT1833" s="11">
        <v>35</v>
      </c>
      <c r="AU1833" s="11">
        <v>29</v>
      </c>
      <c r="AV1833" s="11">
        <v>23</v>
      </c>
      <c r="AW1833" s="12">
        <v>32</v>
      </c>
      <c r="AX1833" s="13">
        <v>43</v>
      </c>
      <c r="AY1833" s="13">
        <v>56</v>
      </c>
      <c r="AZ1833" s="13">
        <v>53</v>
      </c>
      <c r="BA1833" s="13">
        <v>50</v>
      </c>
      <c r="BB1833" s="14">
        <v>67</v>
      </c>
      <c r="BC1833" s="19">
        <f t="shared" si="144"/>
        <v>56</v>
      </c>
      <c r="BD1833" s="55">
        <f t="shared" si="142"/>
        <v>1.0312439103605067</v>
      </c>
      <c r="BE1833" s="19">
        <f t="shared" si="143"/>
        <v>1.0721662877557647</v>
      </c>
      <c r="BF1833" s="19">
        <f t="shared" si="145"/>
        <v>0.96249431633647287</v>
      </c>
      <c r="BG1833" s="19">
        <f t="shared" si="141"/>
        <v>0.98295550503410201</v>
      </c>
    </row>
    <row r="1834" spans="1:59">
      <c r="A1834" s="24">
        <v>1833</v>
      </c>
      <c r="B1834" s="31">
        <v>2015088</v>
      </c>
      <c r="C1834" s="32" t="s">
        <v>1832</v>
      </c>
      <c r="D1834" s="21">
        <v>2</v>
      </c>
      <c r="E1834" s="22">
        <v>12</v>
      </c>
      <c r="F1834" s="22">
        <v>20</v>
      </c>
      <c r="G1834" s="22">
        <v>24</v>
      </c>
      <c r="H1834" s="22">
        <v>29</v>
      </c>
      <c r="I1834" s="22">
        <v>31</v>
      </c>
      <c r="J1834" s="23">
        <v>9</v>
      </c>
      <c r="Q1834" s="33"/>
      <c r="R1834" s="33"/>
      <c r="S1834" s="33"/>
      <c r="T1834" s="33"/>
      <c r="U1834" s="33"/>
      <c r="V1834" s="33"/>
      <c r="X1834" s="34"/>
      <c r="Y1834" s="33"/>
      <c r="Z1834" s="33"/>
      <c r="AA1834" s="33"/>
      <c r="AB1834" s="33"/>
      <c r="AC1834" s="35"/>
      <c r="AD1834" s="33"/>
      <c r="AE1834" s="33"/>
      <c r="AF1834" s="33"/>
      <c r="AG1834" s="33"/>
      <c r="AH1834" s="33"/>
      <c r="AI1834" s="33"/>
      <c r="AJ1834" s="36"/>
      <c r="AK1834" s="10">
        <v>7</v>
      </c>
      <c r="AL1834" s="11">
        <v>6</v>
      </c>
      <c r="AM1834" s="11">
        <v>13</v>
      </c>
      <c r="AN1834" s="11">
        <v>10</v>
      </c>
      <c r="AO1834" s="11">
        <v>20</v>
      </c>
      <c r="AP1834" s="11">
        <v>22</v>
      </c>
      <c r="AQ1834" s="11">
        <v>19</v>
      </c>
      <c r="AR1834" s="11">
        <v>18</v>
      </c>
      <c r="AS1834" s="11">
        <v>30</v>
      </c>
      <c r="AT1834" s="11">
        <v>22</v>
      </c>
      <c r="AU1834" s="11">
        <v>40</v>
      </c>
      <c r="AV1834" s="11">
        <v>34</v>
      </c>
      <c r="AW1834" s="12">
        <v>43</v>
      </c>
      <c r="AX1834" s="13">
        <v>54</v>
      </c>
      <c r="AY1834" s="13">
        <v>50</v>
      </c>
      <c r="AZ1834" s="13">
        <v>46</v>
      </c>
      <c r="BA1834" s="13">
        <v>42</v>
      </c>
      <c r="BB1834" s="14">
        <v>38</v>
      </c>
      <c r="BC1834" s="19">
        <f t="shared" si="144"/>
        <v>50</v>
      </c>
      <c r="BD1834" s="55">
        <f t="shared" si="142"/>
        <v>1.0025982461838259</v>
      </c>
      <c r="BE1834" s="19">
        <f t="shared" si="143"/>
        <v>1.0946735953231568</v>
      </c>
      <c r="BF1834" s="19">
        <f t="shared" si="145"/>
        <v>0.96003897369275737</v>
      </c>
      <c r="BG1834" s="19">
        <f t="shared" si="141"/>
        <v>0.97722637219876574</v>
      </c>
    </row>
    <row r="1835" spans="1:59">
      <c r="A1835" s="24">
        <v>1834</v>
      </c>
      <c r="B1835" s="31">
        <v>2015089</v>
      </c>
      <c r="C1835" s="32" t="s">
        <v>1833</v>
      </c>
      <c r="D1835" s="21">
        <v>12</v>
      </c>
      <c r="E1835" s="22">
        <v>14</v>
      </c>
      <c r="F1835" s="22">
        <v>19</v>
      </c>
      <c r="G1835" s="22">
        <v>27</v>
      </c>
      <c r="H1835" s="22">
        <v>28</v>
      </c>
      <c r="I1835" s="22">
        <v>29</v>
      </c>
      <c r="J1835" s="23">
        <v>1</v>
      </c>
      <c r="Q1835" s="33"/>
      <c r="R1835" s="33"/>
      <c r="S1835" s="33"/>
      <c r="T1835" s="33"/>
      <c r="U1835" s="33"/>
      <c r="V1835" s="33"/>
      <c r="X1835" s="34"/>
      <c r="Y1835" s="33"/>
      <c r="Z1835" s="33"/>
      <c r="AA1835" s="33"/>
      <c r="AB1835" s="33"/>
      <c r="AC1835" s="35"/>
      <c r="AD1835" s="33"/>
      <c r="AE1835" s="33"/>
      <c r="AF1835" s="33"/>
      <c r="AG1835" s="33"/>
      <c r="AH1835" s="33"/>
      <c r="AI1835" s="33"/>
      <c r="AJ1835" s="36"/>
      <c r="AK1835" s="10">
        <v>6</v>
      </c>
      <c r="AL1835" s="11">
        <v>9</v>
      </c>
      <c r="AM1835" s="11">
        <v>19</v>
      </c>
      <c r="AN1835" s="11">
        <v>15</v>
      </c>
      <c r="AO1835" s="11">
        <v>17</v>
      </c>
      <c r="AP1835" s="11">
        <v>25</v>
      </c>
      <c r="AQ1835" s="11">
        <v>12</v>
      </c>
      <c r="AR1835" s="11">
        <v>39</v>
      </c>
      <c r="AS1835" s="11">
        <v>30</v>
      </c>
      <c r="AT1835" s="11">
        <v>21</v>
      </c>
      <c r="AU1835" s="11">
        <v>25</v>
      </c>
      <c r="AV1835" s="11">
        <v>31</v>
      </c>
      <c r="AW1835" s="12">
        <v>69</v>
      </c>
      <c r="AX1835" s="13">
        <v>65</v>
      </c>
      <c r="AY1835" s="13">
        <v>61</v>
      </c>
      <c r="AZ1835" s="13">
        <v>57</v>
      </c>
      <c r="BA1835" s="13">
        <v>53</v>
      </c>
      <c r="BB1835" s="14">
        <v>69</v>
      </c>
      <c r="BC1835" s="19">
        <f t="shared" si="144"/>
        <v>61</v>
      </c>
      <c r="BD1835" s="55">
        <f t="shared" si="142"/>
        <v>1.0598895745371872</v>
      </c>
      <c r="BE1835" s="19">
        <f t="shared" si="143"/>
        <v>1.0864891198441053</v>
      </c>
      <c r="BF1835" s="19">
        <f t="shared" si="145"/>
        <v>0.96658655407599869</v>
      </c>
      <c r="BG1835" s="19">
        <f t="shared" si="141"/>
        <v>0.97640792465086068</v>
      </c>
    </row>
    <row r="1836" spans="1:59">
      <c r="A1836" s="24">
        <v>1835</v>
      </c>
      <c r="B1836" s="31">
        <v>2015090</v>
      </c>
      <c r="C1836" s="32" t="s">
        <v>1834</v>
      </c>
      <c r="D1836" s="21">
        <v>10</v>
      </c>
      <c r="E1836" s="22">
        <v>12</v>
      </c>
      <c r="F1836" s="22">
        <v>14</v>
      </c>
      <c r="G1836" s="22">
        <v>22</v>
      </c>
      <c r="H1836" s="22">
        <v>25</v>
      </c>
      <c r="I1836" s="22">
        <v>33</v>
      </c>
      <c r="J1836" s="23">
        <v>15</v>
      </c>
      <c r="Q1836" s="33"/>
      <c r="R1836" s="33"/>
      <c r="S1836" s="33"/>
      <c r="T1836" s="33"/>
      <c r="U1836" s="33"/>
      <c r="V1836" s="33"/>
      <c r="X1836" s="34"/>
      <c r="Y1836" s="33"/>
      <c r="Z1836" s="33"/>
      <c r="AA1836" s="33"/>
      <c r="AB1836" s="33"/>
      <c r="AC1836" s="35"/>
      <c r="AD1836" s="33"/>
      <c r="AE1836" s="33"/>
      <c r="AF1836" s="33"/>
      <c r="AG1836" s="33"/>
      <c r="AH1836" s="33"/>
      <c r="AI1836" s="33"/>
      <c r="AJ1836" s="36"/>
      <c r="AK1836" s="10">
        <v>5</v>
      </c>
      <c r="AL1836" s="11">
        <v>8</v>
      </c>
      <c r="AM1836" s="11">
        <v>11</v>
      </c>
      <c r="AN1836" s="11">
        <v>14</v>
      </c>
      <c r="AO1836" s="11">
        <v>18</v>
      </c>
      <c r="AP1836" s="11">
        <v>20</v>
      </c>
      <c r="AQ1836" s="11">
        <v>26</v>
      </c>
      <c r="AR1836" s="11">
        <v>16</v>
      </c>
      <c r="AS1836" s="11">
        <v>17</v>
      </c>
      <c r="AT1836" s="11">
        <v>32</v>
      </c>
      <c r="AU1836" s="11">
        <v>51</v>
      </c>
      <c r="AV1836" s="11">
        <v>46</v>
      </c>
      <c r="AW1836" s="12">
        <v>56</v>
      </c>
      <c r="AX1836" s="13">
        <v>52</v>
      </c>
      <c r="AY1836" s="13">
        <v>65</v>
      </c>
      <c r="AZ1836" s="13">
        <v>62</v>
      </c>
      <c r="BA1836" s="13">
        <v>59</v>
      </c>
      <c r="BB1836" s="14">
        <v>56</v>
      </c>
      <c r="BC1836" s="19">
        <f t="shared" si="144"/>
        <v>65</v>
      </c>
      <c r="BD1836" s="55">
        <f t="shared" si="142"/>
        <v>1.1171809028905488</v>
      </c>
      <c r="BE1836" s="19">
        <f t="shared" si="143"/>
        <v>1.1049041896719713</v>
      </c>
      <c r="BF1836" s="19">
        <f t="shared" si="145"/>
        <v>0.97477102955505035</v>
      </c>
      <c r="BG1836" s="19">
        <f t="shared" si="141"/>
        <v>0.97518025332900282</v>
      </c>
    </row>
    <row r="1837" spans="1:59">
      <c r="A1837" s="24">
        <v>1836</v>
      </c>
      <c r="B1837" s="31">
        <v>2015091</v>
      </c>
      <c r="C1837" s="32" t="s">
        <v>1835</v>
      </c>
      <c r="D1837" s="21">
        <v>5</v>
      </c>
      <c r="E1837" s="22">
        <v>7</v>
      </c>
      <c r="F1837" s="22">
        <v>17</v>
      </c>
      <c r="G1837" s="22">
        <v>19</v>
      </c>
      <c r="H1837" s="22">
        <v>22</v>
      </c>
      <c r="I1837" s="22">
        <v>31</v>
      </c>
      <c r="J1837" s="23">
        <v>11</v>
      </c>
      <c r="Q1837" s="33"/>
      <c r="R1837" s="33"/>
      <c r="S1837" s="33"/>
      <c r="T1837" s="33"/>
      <c r="U1837" s="33"/>
      <c r="V1837" s="33"/>
      <c r="X1837" s="34"/>
      <c r="Y1837" s="33"/>
      <c r="Z1837" s="33"/>
      <c r="AA1837" s="33"/>
      <c r="AB1837" s="33"/>
      <c r="AC1837" s="35"/>
      <c r="AD1837" s="33"/>
      <c r="AE1837" s="33"/>
      <c r="AF1837" s="33"/>
      <c r="AG1837" s="33"/>
      <c r="AH1837" s="33"/>
      <c r="AI1837" s="33"/>
      <c r="AJ1837" s="36"/>
      <c r="AK1837" s="10">
        <v>8</v>
      </c>
      <c r="AL1837" s="11">
        <v>13</v>
      </c>
      <c r="AM1837" s="11">
        <v>11</v>
      </c>
      <c r="AN1837" s="11">
        <v>17</v>
      </c>
      <c r="AO1837" s="11">
        <v>17</v>
      </c>
      <c r="AP1837" s="11">
        <v>29</v>
      </c>
      <c r="AQ1837" s="11">
        <v>29</v>
      </c>
      <c r="AR1837" s="11">
        <v>31</v>
      </c>
      <c r="AS1837" s="11">
        <v>35</v>
      </c>
      <c r="AT1837" s="11">
        <v>41</v>
      </c>
      <c r="AU1837" s="11">
        <v>36</v>
      </c>
      <c r="AV1837" s="11">
        <v>31</v>
      </c>
      <c r="AW1837" s="12">
        <v>26</v>
      </c>
      <c r="AX1837" s="13">
        <v>37</v>
      </c>
      <c r="AY1837" s="13">
        <v>33</v>
      </c>
      <c r="AZ1837" s="13">
        <v>47</v>
      </c>
      <c r="BA1837" s="13">
        <v>44</v>
      </c>
      <c r="BB1837" s="14">
        <v>61</v>
      </c>
      <c r="BC1837" s="19">
        <f t="shared" si="144"/>
        <v>33</v>
      </c>
      <c r="BD1837" s="55">
        <f t="shared" si="142"/>
        <v>1.0844430009743422</v>
      </c>
      <c r="BE1837" s="19">
        <f t="shared" si="143"/>
        <v>1.0598895745371872</v>
      </c>
      <c r="BF1837" s="19">
        <f t="shared" si="145"/>
        <v>0.96740500162390386</v>
      </c>
      <c r="BG1837" s="19">
        <f t="shared" si="141"/>
        <v>0.97395258200714518</v>
      </c>
    </row>
    <row r="1838" spans="1:59">
      <c r="A1838" s="24">
        <v>1837</v>
      </c>
      <c r="B1838" s="31">
        <v>2015092</v>
      </c>
      <c r="C1838" s="32" t="s">
        <v>1836</v>
      </c>
      <c r="D1838" s="21">
        <v>9</v>
      </c>
      <c r="E1838" s="22">
        <v>15</v>
      </c>
      <c r="F1838" s="22">
        <v>19</v>
      </c>
      <c r="G1838" s="22">
        <v>21</v>
      </c>
      <c r="H1838" s="22">
        <v>26</v>
      </c>
      <c r="I1838" s="22">
        <v>27</v>
      </c>
      <c r="J1838" s="23">
        <v>1</v>
      </c>
      <c r="Q1838" s="33"/>
      <c r="R1838" s="33"/>
      <c r="S1838" s="33"/>
      <c r="T1838" s="33"/>
      <c r="U1838" s="33"/>
      <c r="V1838" s="33"/>
      <c r="X1838" s="34"/>
      <c r="Y1838" s="33"/>
      <c r="Z1838" s="33"/>
      <c r="AA1838" s="33"/>
      <c r="AB1838" s="33"/>
      <c r="AC1838" s="35"/>
      <c r="AD1838" s="33"/>
      <c r="AE1838" s="33"/>
      <c r="AF1838" s="33"/>
      <c r="AG1838" s="33"/>
      <c r="AH1838" s="33"/>
      <c r="AI1838" s="33"/>
      <c r="AJ1838" s="36"/>
      <c r="AK1838" s="10">
        <v>3</v>
      </c>
      <c r="AL1838" s="11">
        <v>13</v>
      </c>
      <c r="AM1838" s="11">
        <v>12</v>
      </c>
      <c r="AN1838" s="11">
        <v>15</v>
      </c>
      <c r="AO1838" s="11">
        <v>19</v>
      </c>
      <c r="AP1838" s="11">
        <v>21</v>
      </c>
      <c r="AQ1838" s="11">
        <v>18</v>
      </c>
      <c r="AR1838" s="11">
        <v>37</v>
      </c>
      <c r="AS1838" s="11">
        <v>40</v>
      </c>
      <c r="AT1838" s="11">
        <v>33</v>
      </c>
      <c r="AU1838" s="11">
        <v>26</v>
      </c>
      <c r="AV1838" s="11">
        <v>47</v>
      </c>
      <c r="AW1838" s="12">
        <v>42</v>
      </c>
      <c r="AX1838" s="13">
        <v>53</v>
      </c>
      <c r="AY1838" s="13">
        <v>49</v>
      </c>
      <c r="AZ1838" s="13">
        <v>45</v>
      </c>
      <c r="BA1838" s="13">
        <v>41</v>
      </c>
      <c r="BB1838" s="14">
        <v>57</v>
      </c>
      <c r="BC1838" s="19">
        <f t="shared" si="144"/>
        <v>49</v>
      </c>
      <c r="BD1838" s="55">
        <f t="shared" si="142"/>
        <v>1.0557973367976616</v>
      </c>
      <c r="BE1838" s="19">
        <f t="shared" si="143"/>
        <v>1.0435206235790842</v>
      </c>
      <c r="BF1838" s="19">
        <f t="shared" si="145"/>
        <v>0.97149723936342958</v>
      </c>
      <c r="BG1838" s="19">
        <f t="shared" si="141"/>
        <v>0.97518025332900282</v>
      </c>
    </row>
    <row r="1839" spans="1:59">
      <c r="A1839" s="24">
        <v>1838</v>
      </c>
      <c r="B1839" s="31">
        <v>2015093</v>
      </c>
      <c r="C1839" s="32" t="s">
        <v>1837</v>
      </c>
      <c r="D1839" s="21">
        <v>1</v>
      </c>
      <c r="E1839" s="22">
        <v>3</v>
      </c>
      <c r="F1839" s="22">
        <v>13</v>
      </c>
      <c r="G1839" s="22">
        <v>21</v>
      </c>
      <c r="H1839" s="22">
        <v>25</v>
      </c>
      <c r="I1839" s="22">
        <v>31</v>
      </c>
      <c r="J1839" s="23">
        <v>8</v>
      </c>
      <c r="Q1839" s="33"/>
      <c r="R1839" s="33"/>
      <c r="S1839" s="33"/>
      <c r="T1839" s="33"/>
      <c r="U1839" s="33"/>
      <c r="V1839" s="33"/>
      <c r="X1839" s="34"/>
      <c r="Y1839" s="33"/>
      <c r="Z1839" s="33"/>
      <c r="AA1839" s="33"/>
      <c r="AB1839" s="33"/>
      <c r="AC1839" s="35"/>
      <c r="AD1839" s="33"/>
      <c r="AE1839" s="33"/>
      <c r="AF1839" s="33"/>
      <c r="AG1839" s="33"/>
      <c r="AH1839" s="33"/>
      <c r="AI1839" s="33"/>
      <c r="AJ1839" s="36"/>
      <c r="AK1839" s="10">
        <v>4</v>
      </c>
      <c r="AL1839" s="11">
        <v>10</v>
      </c>
      <c r="AM1839" s="11">
        <v>9</v>
      </c>
      <c r="AN1839" s="11">
        <v>10</v>
      </c>
      <c r="AO1839" s="11">
        <v>17</v>
      </c>
      <c r="AP1839" s="11">
        <v>22</v>
      </c>
      <c r="AQ1839" s="11">
        <v>22</v>
      </c>
      <c r="AR1839" s="11">
        <v>14</v>
      </c>
      <c r="AS1839" s="11">
        <v>28</v>
      </c>
      <c r="AT1839" s="11">
        <v>22</v>
      </c>
      <c r="AU1839" s="11">
        <v>29</v>
      </c>
      <c r="AV1839" s="11">
        <v>38</v>
      </c>
      <c r="AW1839" s="12">
        <v>34</v>
      </c>
      <c r="AX1839" s="13">
        <v>46</v>
      </c>
      <c r="AY1839" s="13">
        <v>43</v>
      </c>
      <c r="AZ1839" s="13">
        <v>40</v>
      </c>
      <c r="BA1839" s="13">
        <v>37</v>
      </c>
      <c r="BB1839" s="14">
        <v>34</v>
      </c>
      <c r="BC1839" s="19">
        <f t="shared" si="144"/>
        <v>43</v>
      </c>
      <c r="BD1839" s="55">
        <f t="shared" si="142"/>
        <v>1.0271516726209808</v>
      </c>
      <c r="BE1839" s="19">
        <f t="shared" si="143"/>
        <v>1.0148749594024034</v>
      </c>
      <c r="BF1839" s="19">
        <f t="shared" si="145"/>
        <v>0.96986034426761936</v>
      </c>
      <c r="BG1839" s="19">
        <f t="shared" si="141"/>
        <v>0.96658655407599869</v>
      </c>
    </row>
    <row r="1840" spans="1:59">
      <c r="A1840" s="24">
        <v>1839</v>
      </c>
      <c r="B1840" s="31">
        <v>2015094</v>
      </c>
      <c r="C1840" s="32" t="s">
        <v>1838</v>
      </c>
      <c r="D1840" s="21">
        <v>1</v>
      </c>
      <c r="E1840" s="22">
        <v>4</v>
      </c>
      <c r="F1840" s="22">
        <v>6</v>
      </c>
      <c r="G1840" s="22">
        <v>13</v>
      </c>
      <c r="H1840" s="22">
        <v>16</v>
      </c>
      <c r="I1840" s="22">
        <v>17</v>
      </c>
      <c r="J1840" s="23">
        <v>10</v>
      </c>
      <c r="Q1840" s="33"/>
      <c r="R1840" s="33"/>
      <c r="S1840" s="33"/>
      <c r="T1840" s="33"/>
      <c r="U1840" s="33"/>
      <c r="V1840" s="33"/>
      <c r="X1840" s="34"/>
      <c r="Y1840" s="33"/>
      <c r="Z1840" s="33"/>
      <c r="AA1840" s="33"/>
      <c r="AB1840" s="33"/>
      <c r="AC1840" s="35"/>
      <c r="AD1840" s="33"/>
      <c r="AE1840" s="33"/>
      <c r="AF1840" s="33"/>
      <c r="AG1840" s="33"/>
      <c r="AH1840" s="33"/>
      <c r="AI1840" s="33"/>
      <c r="AJ1840" s="36"/>
      <c r="AK1840" s="10">
        <v>6</v>
      </c>
      <c r="AL1840" s="11">
        <v>5</v>
      </c>
      <c r="AM1840" s="11">
        <v>12</v>
      </c>
      <c r="AN1840" s="11">
        <v>15</v>
      </c>
      <c r="AO1840" s="11">
        <v>22</v>
      </c>
      <c r="AP1840" s="11">
        <v>17</v>
      </c>
      <c r="AQ1840" s="11">
        <v>30</v>
      </c>
      <c r="AR1840" s="11">
        <v>27</v>
      </c>
      <c r="AS1840" s="11">
        <v>24</v>
      </c>
      <c r="AT1840" s="11">
        <v>21</v>
      </c>
      <c r="AU1840" s="11">
        <v>18</v>
      </c>
      <c r="AV1840" s="11">
        <v>29</v>
      </c>
      <c r="AW1840" s="12">
        <v>27</v>
      </c>
      <c r="AX1840" s="13">
        <v>25</v>
      </c>
      <c r="AY1840" s="13">
        <v>40</v>
      </c>
      <c r="AZ1840" s="13">
        <v>57</v>
      </c>
      <c r="BA1840" s="13">
        <v>57</v>
      </c>
      <c r="BB1840" s="14">
        <v>57</v>
      </c>
      <c r="BC1840" s="19">
        <f t="shared" si="144"/>
        <v>40</v>
      </c>
      <c r="BD1840" s="55">
        <f t="shared" si="142"/>
        <v>0.94121468009093856</v>
      </c>
      <c r="BE1840" s="19">
        <f t="shared" si="143"/>
        <v>1.000552127314063</v>
      </c>
      <c r="BF1840" s="19">
        <f t="shared" si="145"/>
        <v>0.97477102955505035</v>
      </c>
      <c r="BG1840" s="19">
        <f t="shared" si="141"/>
        <v>0.9616758687885677</v>
      </c>
    </row>
    <row r="1841" spans="1:59">
      <c r="A1841" s="24">
        <v>1840</v>
      </c>
      <c r="B1841" s="31">
        <v>2015095</v>
      </c>
      <c r="C1841" s="32" t="s">
        <v>1839</v>
      </c>
      <c r="D1841" s="21">
        <v>4</v>
      </c>
      <c r="E1841" s="22">
        <v>15</v>
      </c>
      <c r="F1841" s="22">
        <v>21</v>
      </c>
      <c r="G1841" s="22">
        <v>28</v>
      </c>
      <c r="H1841" s="22">
        <v>30</v>
      </c>
      <c r="I1841" s="22">
        <v>31</v>
      </c>
      <c r="J1841" s="23">
        <v>4</v>
      </c>
      <c r="Q1841" s="33"/>
      <c r="R1841" s="33"/>
      <c r="S1841" s="33"/>
      <c r="T1841" s="33"/>
      <c r="U1841" s="33"/>
      <c r="V1841" s="33"/>
      <c r="X1841" s="34"/>
      <c r="Y1841" s="33"/>
      <c r="Z1841" s="33"/>
      <c r="AA1841" s="33"/>
      <c r="AB1841" s="33"/>
      <c r="AC1841" s="35"/>
      <c r="AD1841" s="33"/>
      <c r="AE1841" s="33"/>
      <c r="AF1841" s="33"/>
      <c r="AG1841" s="33"/>
      <c r="AH1841" s="33"/>
      <c r="AI1841" s="33"/>
      <c r="AJ1841" s="36"/>
      <c r="AK1841" s="10">
        <v>3</v>
      </c>
      <c r="AL1841" s="11">
        <v>9</v>
      </c>
      <c r="AM1841" s="11">
        <v>9</v>
      </c>
      <c r="AN1841" s="11">
        <v>15</v>
      </c>
      <c r="AO1841" s="11">
        <v>10</v>
      </c>
      <c r="AP1841" s="11">
        <v>33</v>
      </c>
      <c r="AQ1841" s="11">
        <v>21</v>
      </c>
      <c r="AR1841" s="11">
        <v>19</v>
      </c>
      <c r="AS1841" s="11">
        <v>41</v>
      </c>
      <c r="AT1841" s="11">
        <v>33</v>
      </c>
      <c r="AU1841" s="11">
        <v>25</v>
      </c>
      <c r="AV1841" s="11">
        <v>17</v>
      </c>
      <c r="AW1841" s="12">
        <v>24</v>
      </c>
      <c r="AX1841" s="13">
        <v>65</v>
      </c>
      <c r="AY1841" s="13">
        <v>61</v>
      </c>
      <c r="AZ1841" s="13">
        <v>57</v>
      </c>
      <c r="BA1841" s="13">
        <v>53</v>
      </c>
      <c r="BB1841" s="14">
        <v>49</v>
      </c>
      <c r="BC1841" s="19">
        <f t="shared" si="144"/>
        <v>61</v>
      </c>
      <c r="BD1841" s="55">
        <f t="shared" si="142"/>
        <v>0.92484572913283536</v>
      </c>
      <c r="BE1841" s="19">
        <f t="shared" si="143"/>
        <v>1.0210133160116921</v>
      </c>
      <c r="BF1841" s="19">
        <f t="shared" si="145"/>
        <v>0.99277687560896399</v>
      </c>
      <c r="BG1841" s="19">
        <f t="shared" si="141"/>
        <v>0.96576810652809364</v>
      </c>
    </row>
    <row r="1842" spans="1:59">
      <c r="A1842" s="24">
        <v>1841</v>
      </c>
      <c r="B1842" s="31">
        <v>2015096</v>
      </c>
      <c r="C1842" s="32" t="s">
        <v>1840</v>
      </c>
      <c r="D1842" s="21">
        <v>6</v>
      </c>
      <c r="E1842" s="22">
        <v>16</v>
      </c>
      <c r="F1842" s="22">
        <v>17</v>
      </c>
      <c r="G1842" s="22">
        <v>23</v>
      </c>
      <c r="H1842" s="22">
        <v>24</v>
      </c>
      <c r="I1842" s="22">
        <v>31</v>
      </c>
      <c r="J1842" s="23">
        <v>7</v>
      </c>
      <c r="Q1842" s="33"/>
      <c r="R1842" s="33"/>
      <c r="S1842" s="33"/>
      <c r="T1842" s="33"/>
      <c r="U1842" s="33"/>
      <c r="V1842" s="33"/>
      <c r="X1842" s="34"/>
      <c r="Y1842" s="33"/>
      <c r="Z1842" s="33"/>
      <c r="AA1842" s="33"/>
      <c r="AB1842" s="33"/>
      <c r="AC1842" s="35"/>
      <c r="AD1842" s="33"/>
      <c r="AE1842" s="33"/>
      <c r="AF1842" s="33"/>
      <c r="AG1842" s="33"/>
      <c r="AH1842" s="33"/>
      <c r="AI1842" s="33"/>
      <c r="AJ1842" s="36"/>
      <c r="AK1842" s="10">
        <v>6</v>
      </c>
      <c r="AL1842" s="11">
        <v>9</v>
      </c>
      <c r="AM1842" s="11">
        <v>12</v>
      </c>
      <c r="AN1842" s="11">
        <v>15</v>
      </c>
      <c r="AO1842" s="11">
        <v>19</v>
      </c>
      <c r="AP1842" s="11">
        <v>21</v>
      </c>
      <c r="AQ1842" s="11">
        <v>36</v>
      </c>
      <c r="AR1842" s="11">
        <v>27</v>
      </c>
      <c r="AS1842" s="11">
        <v>29</v>
      </c>
      <c r="AT1842" s="11">
        <v>33</v>
      </c>
      <c r="AU1842" s="11">
        <v>39</v>
      </c>
      <c r="AV1842" s="11">
        <v>33</v>
      </c>
      <c r="AW1842" s="12">
        <v>27</v>
      </c>
      <c r="AX1842" s="13">
        <v>37</v>
      </c>
      <c r="AY1842" s="13">
        <v>49</v>
      </c>
      <c r="AZ1842" s="13">
        <v>63</v>
      </c>
      <c r="BA1842" s="13">
        <v>60</v>
      </c>
      <c r="BB1842" s="14">
        <v>57</v>
      </c>
      <c r="BC1842" s="19">
        <f t="shared" si="144"/>
        <v>49</v>
      </c>
      <c r="BD1842" s="55">
        <f t="shared" si="142"/>
        <v>0.99032153296524839</v>
      </c>
      <c r="BE1842" s="19">
        <f t="shared" si="143"/>
        <v>1.0373822669697954</v>
      </c>
      <c r="BF1842" s="19">
        <f t="shared" si="145"/>
        <v>0.99277687560896399</v>
      </c>
      <c r="BG1842" s="19">
        <f t="shared" si="141"/>
        <v>0.96290354011042545</v>
      </c>
    </row>
    <row r="1843" spans="1:59">
      <c r="A1843" s="24">
        <v>1842</v>
      </c>
      <c r="B1843" s="31">
        <v>2015097</v>
      </c>
      <c r="C1843" s="32" t="s">
        <v>1841</v>
      </c>
      <c r="D1843" s="21">
        <v>9</v>
      </c>
      <c r="E1843" s="22">
        <v>12</v>
      </c>
      <c r="F1843" s="22">
        <v>14</v>
      </c>
      <c r="G1843" s="22">
        <v>20</v>
      </c>
      <c r="H1843" s="22">
        <v>26</v>
      </c>
      <c r="I1843" s="22">
        <v>27</v>
      </c>
      <c r="J1843" s="23">
        <v>4</v>
      </c>
      <c r="Q1843" s="33"/>
      <c r="R1843" s="33"/>
      <c r="S1843" s="33"/>
      <c r="T1843" s="33"/>
      <c r="U1843" s="33"/>
      <c r="V1843" s="33"/>
      <c r="X1843" s="34"/>
      <c r="Y1843" s="33"/>
      <c r="Z1843" s="33"/>
      <c r="AA1843" s="33"/>
      <c r="AB1843" s="33"/>
      <c r="AC1843" s="35"/>
      <c r="AD1843" s="33"/>
      <c r="AE1843" s="33"/>
      <c r="AF1843" s="33"/>
      <c r="AG1843" s="33"/>
      <c r="AH1843" s="33"/>
      <c r="AI1843" s="33"/>
      <c r="AJ1843" s="36"/>
      <c r="AK1843" s="10">
        <v>6</v>
      </c>
      <c r="AL1843" s="11">
        <v>8</v>
      </c>
      <c r="AM1843" s="11">
        <v>13</v>
      </c>
      <c r="AN1843" s="11">
        <v>12</v>
      </c>
      <c r="AO1843" s="11">
        <v>24</v>
      </c>
      <c r="AP1843" s="11">
        <v>20</v>
      </c>
      <c r="AQ1843" s="11">
        <v>18</v>
      </c>
      <c r="AR1843" s="11">
        <v>28</v>
      </c>
      <c r="AS1843" s="11">
        <v>31</v>
      </c>
      <c r="AT1843" s="11">
        <v>24</v>
      </c>
      <c r="AU1843" s="11">
        <v>30</v>
      </c>
      <c r="AV1843" s="11">
        <v>52</v>
      </c>
      <c r="AW1843" s="12">
        <v>63</v>
      </c>
      <c r="AX1843" s="13">
        <v>60</v>
      </c>
      <c r="AY1843" s="13">
        <v>57</v>
      </c>
      <c r="AZ1843" s="13">
        <v>54</v>
      </c>
      <c r="BA1843" s="13">
        <v>51</v>
      </c>
      <c r="BB1843" s="14">
        <v>48</v>
      </c>
      <c r="BC1843" s="19">
        <f t="shared" si="144"/>
        <v>57</v>
      </c>
      <c r="BD1843" s="55">
        <f t="shared" si="142"/>
        <v>1.023059434881455</v>
      </c>
      <c r="BE1843" s="19">
        <f t="shared" si="143"/>
        <v>1.0394283858395583</v>
      </c>
      <c r="BF1843" s="19">
        <f t="shared" si="145"/>
        <v>1.0148749594024034</v>
      </c>
      <c r="BG1843" s="19">
        <f t="shared" si="141"/>
        <v>0.97231568691133485</v>
      </c>
    </row>
    <row r="1844" spans="1:59">
      <c r="A1844" s="24">
        <v>1843</v>
      </c>
      <c r="B1844" s="31">
        <v>2015098</v>
      </c>
      <c r="C1844" s="32" t="s">
        <v>1842</v>
      </c>
      <c r="D1844" s="21">
        <v>6</v>
      </c>
      <c r="E1844" s="22">
        <v>9</v>
      </c>
      <c r="F1844" s="22">
        <v>13</v>
      </c>
      <c r="G1844" s="22">
        <v>26</v>
      </c>
      <c r="H1844" s="22">
        <v>27</v>
      </c>
      <c r="I1844" s="22">
        <v>33</v>
      </c>
      <c r="J1844" s="23">
        <v>1</v>
      </c>
      <c r="Q1844" s="33"/>
      <c r="R1844" s="33"/>
      <c r="S1844" s="33"/>
      <c r="T1844" s="33"/>
      <c r="U1844" s="33"/>
      <c r="V1844" s="33"/>
      <c r="X1844" s="34"/>
      <c r="Y1844" s="33"/>
      <c r="Z1844" s="33"/>
      <c r="AA1844" s="33"/>
      <c r="AB1844" s="33"/>
      <c r="AC1844" s="35"/>
      <c r="AD1844" s="33"/>
      <c r="AE1844" s="33"/>
      <c r="AF1844" s="33"/>
      <c r="AG1844" s="33"/>
      <c r="AH1844" s="33"/>
      <c r="AI1844" s="33"/>
      <c r="AJ1844" s="36"/>
      <c r="AK1844" s="10">
        <v>3</v>
      </c>
      <c r="AL1844" s="11">
        <v>10</v>
      </c>
      <c r="AM1844" s="11">
        <v>14</v>
      </c>
      <c r="AN1844" s="11">
        <v>12</v>
      </c>
      <c r="AO1844" s="11">
        <v>30</v>
      </c>
      <c r="AP1844" s="11">
        <v>18</v>
      </c>
      <c r="AQ1844" s="11">
        <v>24</v>
      </c>
      <c r="AR1844" s="11">
        <v>34</v>
      </c>
      <c r="AS1844" s="11">
        <v>26</v>
      </c>
      <c r="AT1844" s="11">
        <v>30</v>
      </c>
      <c r="AU1844" s="11">
        <v>23</v>
      </c>
      <c r="AV1844" s="11">
        <v>58</v>
      </c>
      <c r="AW1844" s="12">
        <v>54</v>
      </c>
      <c r="AX1844" s="13">
        <v>50</v>
      </c>
      <c r="AY1844" s="13">
        <v>63</v>
      </c>
      <c r="AZ1844" s="13">
        <v>60</v>
      </c>
      <c r="BA1844" s="13">
        <v>57</v>
      </c>
      <c r="BB1844" s="14">
        <v>54</v>
      </c>
      <c r="BC1844" s="19">
        <f t="shared" si="144"/>
        <v>63</v>
      </c>
      <c r="BD1844" s="55">
        <f t="shared" si="142"/>
        <v>1.1049041896719713</v>
      </c>
      <c r="BE1844" s="19">
        <f t="shared" si="143"/>
        <v>1.0660279311464762</v>
      </c>
      <c r="BF1844" s="19">
        <f t="shared" si="145"/>
        <v>1.0443390711269893</v>
      </c>
      <c r="BG1844" s="19">
        <f t="shared" ref="BG1844:BG1907" si="146">IF($B1844="","",SUM($BC1795:$BC1844)/50/$BM$3)</f>
        <v>0.97681714842481326</v>
      </c>
    </row>
    <row r="1845" spans="1:59">
      <c r="A1845" s="24">
        <v>1844</v>
      </c>
      <c r="B1845" s="31">
        <v>2015099</v>
      </c>
      <c r="C1845" s="32" t="s">
        <v>1843</v>
      </c>
      <c r="D1845" s="21">
        <v>6</v>
      </c>
      <c r="E1845" s="22">
        <v>7</v>
      </c>
      <c r="F1845" s="22">
        <v>10</v>
      </c>
      <c r="G1845" s="22">
        <v>11</v>
      </c>
      <c r="H1845" s="22">
        <v>14</v>
      </c>
      <c r="I1845" s="22">
        <v>22</v>
      </c>
      <c r="J1845" s="23">
        <v>9</v>
      </c>
      <c r="Q1845" s="33"/>
      <c r="R1845" s="33"/>
      <c r="S1845" s="33"/>
      <c r="T1845" s="33"/>
      <c r="U1845" s="33"/>
      <c r="V1845" s="33"/>
      <c r="X1845" s="34"/>
      <c r="Y1845" s="33"/>
      <c r="Z1845" s="33"/>
      <c r="AA1845" s="33"/>
      <c r="AB1845" s="33"/>
      <c r="AC1845" s="35"/>
      <c r="AD1845" s="33"/>
      <c r="AE1845" s="33"/>
      <c r="AF1845" s="33"/>
      <c r="AG1845" s="33"/>
      <c r="AH1845" s="33"/>
      <c r="AI1845" s="33"/>
      <c r="AJ1845" s="36"/>
      <c r="AK1845" s="10">
        <v>7</v>
      </c>
      <c r="AL1845" s="11">
        <v>14</v>
      </c>
      <c r="AM1845" s="11">
        <v>10</v>
      </c>
      <c r="AN1845" s="11">
        <v>16</v>
      </c>
      <c r="AO1845" s="11">
        <v>14</v>
      </c>
      <c r="AP1845" s="11">
        <v>30</v>
      </c>
      <c r="AQ1845" s="11">
        <v>25</v>
      </c>
      <c r="AR1845" s="11">
        <v>20</v>
      </c>
      <c r="AS1845" s="11">
        <v>26</v>
      </c>
      <c r="AT1845" s="11">
        <v>46</v>
      </c>
      <c r="AU1845" s="11">
        <v>44</v>
      </c>
      <c r="AV1845" s="11">
        <v>42</v>
      </c>
      <c r="AW1845" s="12">
        <v>55</v>
      </c>
      <c r="AX1845" s="13">
        <v>54</v>
      </c>
      <c r="AY1845" s="13">
        <v>53</v>
      </c>
      <c r="AZ1845" s="13">
        <v>52</v>
      </c>
      <c r="BA1845" s="13">
        <v>51</v>
      </c>
      <c r="BB1845" s="14">
        <v>50</v>
      </c>
      <c r="BC1845" s="19">
        <f t="shared" si="144"/>
        <v>53</v>
      </c>
      <c r="BD1845" s="55">
        <f t="shared" si="142"/>
        <v>1.1581032802858071</v>
      </c>
      <c r="BE1845" s="19">
        <f t="shared" si="143"/>
        <v>1.0496589801883727</v>
      </c>
      <c r="BF1845" s="19">
        <f t="shared" si="145"/>
        <v>1.0517050990581358</v>
      </c>
      <c r="BG1845" s="19">
        <f t="shared" si="146"/>
        <v>0.98131860993829167</v>
      </c>
    </row>
    <row r="1846" spans="1:59">
      <c r="A1846" s="24">
        <v>1845</v>
      </c>
      <c r="B1846" s="31">
        <v>2015100</v>
      </c>
      <c r="C1846" s="32" t="s">
        <v>1844</v>
      </c>
      <c r="D1846" s="21">
        <v>2</v>
      </c>
      <c r="E1846" s="22">
        <v>3</v>
      </c>
      <c r="F1846" s="22">
        <v>11</v>
      </c>
      <c r="G1846" s="22">
        <v>17</v>
      </c>
      <c r="H1846" s="22">
        <v>19</v>
      </c>
      <c r="I1846" s="22">
        <v>21</v>
      </c>
      <c r="J1846" s="23">
        <v>8</v>
      </c>
      <c r="Q1846" s="33"/>
      <c r="R1846" s="33"/>
      <c r="S1846" s="33"/>
      <c r="T1846" s="33"/>
      <c r="U1846" s="33"/>
      <c r="V1846" s="33"/>
      <c r="X1846" s="34"/>
      <c r="Y1846" s="33"/>
      <c r="Z1846" s="33"/>
      <c r="AA1846" s="33"/>
      <c r="AB1846" s="33"/>
      <c r="AC1846" s="35"/>
      <c r="AD1846" s="33"/>
      <c r="AE1846" s="33"/>
      <c r="AF1846" s="33"/>
      <c r="AG1846" s="33"/>
      <c r="AH1846" s="33"/>
      <c r="AI1846" s="33"/>
      <c r="AJ1846" s="36"/>
      <c r="AK1846" s="10">
        <v>7</v>
      </c>
      <c r="AL1846" s="11">
        <v>13</v>
      </c>
      <c r="AM1846" s="11">
        <v>13</v>
      </c>
      <c r="AN1846" s="11">
        <v>19</v>
      </c>
      <c r="AO1846" s="11">
        <v>17</v>
      </c>
      <c r="AP1846" s="11">
        <v>17</v>
      </c>
      <c r="AQ1846" s="11">
        <v>19</v>
      </c>
      <c r="AR1846" s="11">
        <v>23</v>
      </c>
      <c r="AS1846" s="11">
        <v>29</v>
      </c>
      <c r="AT1846" s="11">
        <v>37</v>
      </c>
      <c r="AU1846" s="11">
        <v>34</v>
      </c>
      <c r="AV1846" s="11">
        <v>31</v>
      </c>
      <c r="AW1846" s="12">
        <v>28</v>
      </c>
      <c r="AX1846" s="13">
        <v>25</v>
      </c>
      <c r="AY1846" s="13">
        <v>22</v>
      </c>
      <c r="AZ1846" s="13">
        <v>37</v>
      </c>
      <c r="BA1846" s="13">
        <v>35</v>
      </c>
      <c r="BB1846" s="14">
        <v>53</v>
      </c>
      <c r="BC1846" s="19">
        <f t="shared" si="144"/>
        <v>22</v>
      </c>
      <c r="BD1846" s="55">
        <f t="shared" si="142"/>
        <v>0.99850600844430004</v>
      </c>
      <c r="BE1846" s="19">
        <f t="shared" si="143"/>
        <v>0.9616758687885677</v>
      </c>
      <c r="BF1846" s="19">
        <f t="shared" si="145"/>
        <v>1.027970120168886</v>
      </c>
      <c r="BG1846" s="19">
        <f t="shared" si="146"/>
        <v>0.96822344917180903</v>
      </c>
    </row>
    <row r="1847" spans="1:59">
      <c r="A1847" s="24">
        <v>1846</v>
      </c>
      <c r="B1847" s="31">
        <v>2015101</v>
      </c>
      <c r="C1847" s="32" t="s">
        <v>1845</v>
      </c>
      <c r="D1847" s="21">
        <v>8</v>
      </c>
      <c r="E1847" s="22">
        <v>16</v>
      </c>
      <c r="F1847" s="22">
        <v>22</v>
      </c>
      <c r="G1847" s="22">
        <v>24</v>
      </c>
      <c r="H1847" s="22">
        <v>28</v>
      </c>
      <c r="I1847" s="22">
        <v>29</v>
      </c>
      <c r="J1847" s="23">
        <v>5</v>
      </c>
      <c r="Q1847" s="33"/>
      <c r="R1847" s="33"/>
      <c r="S1847" s="33"/>
      <c r="T1847" s="33"/>
      <c r="U1847" s="33"/>
      <c r="V1847" s="33"/>
      <c r="X1847" s="34"/>
      <c r="Y1847" s="33"/>
      <c r="Z1847" s="33"/>
      <c r="AA1847" s="33"/>
      <c r="AB1847" s="33"/>
      <c r="AC1847" s="35"/>
      <c r="AD1847" s="33"/>
      <c r="AE1847" s="33"/>
      <c r="AF1847" s="33"/>
      <c r="AG1847" s="33"/>
      <c r="AH1847" s="33"/>
      <c r="AI1847" s="33"/>
      <c r="AJ1847" s="36"/>
      <c r="AK1847" s="10">
        <v>7</v>
      </c>
      <c r="AL1847" s="11">
        <v>3</v>
      </c>
      <c r="AM1847" s="11">
        <v>17</v>
      </c>
      <c r="AN1847" s="11">
        <v>19</v>
      </c>
      <c r="AO1847" s="11">
        <v>8</v>
      </c>
      <c r="AP1847" s="11">
        <v>15</v>
      </c>
      <c r="AQ1847" s="11">
        <v>28</v>
      </c>
      <c r="AR1847" s="11">
        <v>37</v>
      </c>
      <c r="AS1847" s="11">
        <v>28</v>
      </c>
      <c r="AT1847" s="11">
        <v>31</v>
      </c>
      <c r="AU1847" s="11">
        <v>36</v>
      </c>
      <c r="AV1847" s="11">
        <v>29</v>
      </c>
      <c r="AW1847" s="12">
        <v>52</v>
      </c>
      <c r="AX1847" s="13">
        <v>47</v>
      </c>
      <c r="AY1847" s="13">
        <v>59</v>
      </c>
      <c r="AZ1847" s="13">
        <v>55</v>
      </c>
      <c r="BA1847" s="13">
        <v>51</v>
      </c>
      <c r="BB1847" s="14">
        <v>47</v>
      </c>
      <c r="BC1847" s="19">
        <f t="shared" si="144"/>
        <v>59</v>
      </c>
      <c r="BD1847" s="55">
        <f t="shared" si="142"/>
        <v>1.0394283858395583</v>
      </c>
      <c r="BE1847" s="19">
        <f t="shared" si="143"/>
        <v>1.0148749594024034</v>
      </c>
      <c r="BF1847" s="19">
        <f t="shared" si="145"/>
        <v>1.0451575186748945</v>
      </c>
      <c r="BG1847" s="19">
        <f t="shared" si="146"/>
        <v>0.96945112049366677</v>
      </c>
    </row>
    <row r="1848" spans="1:59">
      <c r="A1848" s="24">
        <v>1847</v>
      </c>
      <c r="B1848" s="31">
        <v>2015102</v>
      </c>
      <c r="C1848" s="32" t="s">
        <v>1846</v>
      </c>
      <c r="D1848" s="21">
        <v>7</v>
      </c>
      <c r="E1848" s="22">
        <v>9</v>
      </c>
      <c r="F1848" s="22">
        <v>12</v>
      </c>
      <c r="G1848" s="22">
        <v>14</v>
      </c>
      <c r="H1848" s="22">
        <v>21</v>
      </c>
      <c r="I1848" s="22">
        <v>23</v>
      </c>
      <c r="J1848" s="23">
        <v>6</v>
      </c>
      <c r="Q1848" s="33"/>
      <c r="R1848" s="33"/>
      <c r="S1848" s="33"/>
      <c r="T1848" s="33"/>
      <c r="U1848" s="33"/>
      <c r="V1848" s="33"/>
      <c r="X1848" s="34"/>
      <c r="Y1848" s="33"/>
      <c r="Z1848" s="33"/>
      <c r="AA1848" s="33"/>
      <c r="AB1848" s="33"/>
      <c r="AC1848" s="35"/>
      <c r="AD1848" s="33"/>
      <c r="AE1848" s="33"/>
      <c r="AF1848" s="33"/>
      <c r="AG1848" s="33"/>
      <c r="AH1848" s="33"/>
      <c r="AI1848" s="33"/>
      <c r="AJ1848" s="36"/>
      <c r="AK1848" s="10">
        <v>5</v>
      </c>
      <c r="AL1848" s="11">
        <v>10</v>
      </c>
      <c r="AM1848" s="11">
        <v>16</v>
      </c>
      <c r="AN1848" s="11">
        <v>14</v>
      </c>
      <c r="AO1848" s="11">
        <v>9</v>
      </c>
      <c r="AP1848" s="11">
        <v>30</v>
      </c>
      <c r="AQ1848" s="11">
        <v>23</v>
      </c>
      <c r="AR1848" s="11">
        <v>26</v>
      </c>
      <c r="AS1848" s="11">
        <v>31</v>
      </c>
      <c r="AT1848" s="11">
        <v>38</v>
      </c>
      <c r="AU1848" s="11">
        <v>47</v>
      </c>
      <c r="AV1848" s="11">
        <v>44</v>
      </c>
      <c r="AW1848" s="12">
        <v>56</v>
      </c>
      <c r="AX1848" s="13">
        <v>54</v>
      </c>
      <c r="AY1848" s="13">
        <v>52</v>
      </c>
      <c r="AZ1848" s="13">
        <v>50</v>
      </c>
      <c r="BA1848" s="13">
        <v>48</v>
      </c>
      <c r="BB1848" s="14">
        <v>46</v>
      </c>
      <c r="BC1848" s="19">
        <f t="shared" si="144"/>
        <v>52</v>
      </c>
      <c r="BD1848" s="55">
        <f t="shared" si="142"/>
        <v>1.0189671971419292</v>
      </c>
      <c r="BE1848" s="19">
        <f t="shared" si="143"/>
        <v>1.0210133160116921</v>
      </c>
      <c r="BF1848" s="19">
        <f t="shared" si="145"/>
        <v>1.0484313088665151</v>
      </c>
      <c r="BG1848" s="19">
        <f t="shared" si="146"/>
        <v>0.97026956804157194</v>
      </c>
    </row>
    <row r="1849" spans="1:59">
      <c r="A1849" s="24">
        <v>1848</v>
      </c>
      <c r="B1849" s="31">
        <v>2015103</v>
      </c>
      <c r="C1849" s="32" t="s">
        <v>1847</v>
      </c>
      <c r="D1849" s="21">
        <v>6</v>
      </c>
      <c r="E1849" s="22">
        <v>8</v>
      </c>
      <c r="F1849" s="22">
        <v>13</v>
      </c>
      <c r="G1849" s="22">
        <v>26</v>
      </c>
      <c r="H1849" s="22">
        <v>30</v>
      </c>
      <c r="I1849" s="22">
        <v>32</v>
      </c>
      <c r="J1849" s="23">
        <v>14</v>
      </c>
      <c r="Q1849" s="33"/>
      <c r="R1849" s="33"/>
      <c r="S1849" s="33"/>
      <c r="T1849" s="33"/>
      <c r="U1849" s="33"/>
      <c r="V1849" s="33"/>
      <c r="X1849" s="34"/>
      <c r="Y1849" s="33"/>
      <c r="Z1849" s="33"/>
      <c r="AA1849" s="33"/>
      <c r="AB1849" s="33"/>
      <c r="AC1849" s="35"/>
      <c r="AD1849" s="33"/>
      <c r="AE1849" s="33"/>
      <c r="AF1849" s="33"/>
      <c r="AG1849" s="33"/>
      <c r="AH1849" s="33"/>
      <c r="AI1849" s="33"/>
      <c r="AJ1849" s="36"/>
      <c r="AK1849" s="10">
        <v>7</v>
      </c>
      <c r="AL1849" s="11">
        <v>7</v>
      </c>
      <c r="AM1849" s="11">
        <v>10</v>
      </c>
      <c r="AN1849" s="11">
        <v>7</v>
      </c>
      <c r="AO1849" s="11">
        <v>24</v>
      </c>
      <c r="AP1849" s="11">
        <v>19</v>
      </c>
      <c r="AQ1849" s="11">
        <v>34</v>
      </c>
      <c r="AR1849" s="11">
        <v>25</v>
      </c>
      <c r="AS1849" s="11">
        <v>38</v>
      </c>
      <c r="AT1849" s="11">
        <v>31</v>
      </c>
      <c r="AU1849" s="11">
        <v>24</v>
      </c>
      <c r="AV1849" s="11">
        <v>45</v>
      </c>
      <c r="AW1849" s="12">
        <v>40</v>
      </c>
      <c r="AX1849" s="13">
        <v>51</v>
      </c>
      <c r="AY1849" s="13">
        <v>64</v>
      </c>
      <c r="AZ1849" s="13">
        <v>61</v>
      </c>
      <c r="BA1849" s="13">
        <v>58</v>
      </c>
      <c r="BB1849" s="14">
        <v>55</v>
      </c>
      <c r="BC1849" s="19">
        <f t="shared" si="144"/>
        <v>64</v>
      </c>
      <c r="BD1849" s="55">
        <f t="shared" si="142"/>
        <v>1.023059434881455</v>
      </c>
      <c r="BE1849" s="19">
        <f t="shared" si="143"/>
        <v>1.0639818122767133</v>
      </c>
      <c r="BF1849" s="19">
        <f t="shared" si="145"/>
        <v>1.0688924975641443</v>
      </c>
      <c r="BG1849" s="19">
        <f t="shared" si="146"/>
        <v>0.97763559597271843</v>
      </c>
    </row>
    <row r="1850" spans="1:59">
      <c r="A1850" s="24">
        <v>1849</v>
      </c>
      <c r="B1850" s="31">
        <v>2015104</v>
      </c>
      <c r="C1850" s="32" t="s">
        <v>1848</v>
      </c>
      <c r="D1850" s="21">
        <v>9</v>
      </c>
      <c r="E1850" s="22">
        <v>18</v>
      </c>
      <c r="F1850" s="22">
        <v>21</v>
      </c>
      <c r="G1850" s="22">
        <v>23</v>
      </c>
      <c r="H1850" s="22">
        <v>25</v>
      </c>
      <c r="I1850" s="22">
        <v>26</v>
      </c>
      <c r="J1850" s="23">
        <v>1</v>
      </c>
      <c r="Q1850" s="33"/>
      <c r="R1850" s="33"/>
      <c r="S1850" s="33"/>
      <c r="T1850" s="33"/>
      <c r="U1850" s="33"/>
      <c r="V1850" s="33"/>
      <c r="X1850" s="34"/>
      <c r="Y1850" s="33"/>
      <c r="Z1850" s="33"/>
      <c r="AA1850" s="33"/>
      <c r="AB1850" s="33"/>
      <c r="AC1850" s="35"/>
      <c r="AD1850" s="33"/>
      <c r="AE1850" s="33"/>
      <c r="AF1850" s="33"/>
      <c r="AG1850" s="33"/>
      <c r="AH1850" s="33"/>
      <c r="AI1850" s="33"/>
      <c r="AJ1850" s="36"/>
      <c r="AK1850" s="10">
        <v>5</v>
      </c>
      <c r="AL1850" s="11">
        <v>10</v>
      </c>
      <c r="AM1850" s="11">
        <v>12</v>
      </c>
      <c r="AN1850" s="11">
        <v>14</v>
      </c>
      <c r="AO1850" s="11">
        <v>17</v>
      </c>
      <c r="AP1850" s="11">
        <v>18</v>
      </c>
      <c r="AQ1850" s="11">
        <v>23</v>
      </c>
      <c r="AR1850" s="11">
        <v>32</v>
      </c>
      <c r="AS1850" s="11">
        <v>34</v>
      </c>
      <c r="AT1850" s="11">
        <v>38</v>
      </c>
      <c r="AU1850" s="11">
        <v>44</v>
      </c>
      <c r="AV1850" s="11">
        <v>52</v>
      </c>
      <c r="AW1850" s="12">
        <v>47</v>
      </c>
      <c r="AX1850" s="13">
        <v>42</v>
      </c>
      <c r="AY1850" s="13">
        <v>37</v>
      </c>
      <c r="AZ1850" s="13">
        <v>32</v>
      </c>
      <c r="BA1850" s="13">
        <v>46</v>
      </c>
      <c r="BB1850" s="14">
        <v>42</v>
      </c>
      <c r="BC1850" s="19">
        <f t="shared" si="144"/>
        <v>37</v>
      </c>
      <c r="BD1850" s="55">
        <f t="shared" si="142"/>
        <v>0.95758363104904187</v>
      </c>
      <c r="BE1850" s="19">
        <f t="shared" si="143"/>
        <v>1.0578434556674245</v>
      </c>
      <c r="BF1850" s="19">
        <f t="shared" si="145"/>
        <v>1.0459759662227996</v>
      </c>
      <c r="BG1850" s="19">
        <f t="shared" si="146"/>
        <v>0.97886326729457618</v>
      </c>
    </row>
    <row r="1851" spans="1:59">
      <c r="A1851" s="24">
        <v>1850</v>
      </c>
      <c r="B1851" s="31">
        <v>2015105</v>
      </c>
      <c r="C1851" s="32" t="s">
        <v>1849</v>
      </c>
      <c r="D1851" s="21">
        <v>9</v>
      </c>
      <c r="E1851" s="22">
        <v>10</v>
      </c>
      <c r="F1851" s="22">
        <v>16</v>
      </c>
      <c r="G1851" s="22">
        <v>19</v>
      </c>
      <c r="H1851" s="22">
        <v>20</v>
      </c>
      <c r="I1851" s="22">
        <v>26</v>
      </c>
      <c r="J1851" s="23">
        <v>12</v>
      </c>
      <c r="Q1851" s="33"/>
      <c r="R1851" s="33"/>
      <c r="S1851" s="33"/>
      <c r="T1851" s="33"/>
      <c r="U1851" s="33"/>
      <c r="V1851" s="33"/>
      <c r="X1851" s="34"/>
      <c r="Y1851" s="33"/>
      <c r="Z1851" s="33"/>
      <c r="AA1851" s="33"/>
      <c r="AB1851" s="33"/>
      <c r="AC1851" s="35"/>
      <c r="AD1851" s="33"/>
      <c r="AE1851" s="33"/>
      <c r="AF1851" s="33"/>
      <c r="AG1851" s="33"/>
      <c r="AH1851" s="33"/>
      <c r="AI1851" s="33"/>
      <c r="AJ1851" s="36"/>
      <c r="AK1851" s="10">
        <v>7</v>
      </c>
      <c r="AL1851" s="11">
        <v>8</v>
      </c>
      <c r="AM1851" s="11">
        <v>10</v>
      </c>
      <c r="AN1851" s="11">
        <v>16</v>
      </c>
      <c r="AO1851" s="11">
        <v>23</v>
      </c>
      <c r="AP1851" s="11">
        <v>12</v>
      </c>
      <c r="AQ1851" s="11">
        <v>19</v>
      </c>
      <c r="AR1851" s="11">
        <v>30</v>
      </c>
      <c r="AS1851" s="11">
        <v>45</v>
      </c>
      <c r="AT1851" s="11">
        <v>40</v>
      </c>
      <c r="AU1851" s="11">
        <v>35</v>
      </c>
      <c r="AV1851" s="11">
        <v>44</v>
      </c>
      <c r="AW1851" s="12">
        <v>40</v>
      </c>
      <c r="AX1851" s="13">
        <v>36</v>
      </c>
      <c r="AY1851" s="13">
        <v>49</v>
      </c>
      <c r="AZ1851" s="13">
        <v>46</v>
      </c>
      <c r="BA1851" s="13">
        <v>43</v>
      </c>
      <c r="BB1851" s="14">
        <v>60</v>
      </c>
      <c r="BC1851" s="19">
        <f t="shared" si="144"/>
        <v>49</v>
      </c>
      <c r="BD1851" s="55">
        <f t="shared" si="142"/>
        <v>1.0680740500162391</v>
      </c>
      <c r="BE1851" s="19">
        <f t="shared" si="143"/>
        <v>1.0332900292302696</v>
      </c>
      <c r="BF1851" s="19">
        <f t="shared" si="145"/>
        <v>1.0402468333874635</v>
      </c>
      <c r="BG1851" s="19">
        <f t="shared" si="146"/>
        <v>0.98254628126014942</v>
      </c>
    </row>
    <row r="1852" spans="1:59">
      <c r="A1852" s="24">
        <v>1851</v>
      </c>
      <c r="B1852" s="31">
        <v>2015106</v>
      </c>
      <c r="C1852" s="32" t="s">
        <v>1850</v>
      </c>
      <c r="D1852" s="21">
        <v>1</v>
      </c>
      <c r="E1852" s="22">
        <v>3</v>
      </c>
      <c r="F1852" s="22">
        <v>4</v>
      </c>
      <c r="G1852" s="22">
        <v>23</v>
      </c>
      <c r="H1852" s="22">
        <v>31</v>
      </c>
      <c r="I1852" s="22">
        <v>32</v>
      </c>
      <c r="J1852" s="23">
        <v>13</v>
      </c>
      <c r="Q1852" s="33"/>
      <c r="R1852" s="33"/>
      <c r="S1852" s="33"/>
      <c r="T1852" s="33"/>
      <c r="U1852" s="33"/>
      <c r="V1852" s="33"/>
      <c r="X1852" s="34"/>
      <c r="Y1852" s="33"/>
      <c r="Z1852" s="33"/>
      <c r="AA1852" s="33"/>
      <c r="AB1852" s="33"/>
      <c r="AC1852" s="35"/>
      <c r="AD1852" s="33"/>
      <c r="AE1852" s="33"/>
      <c r="AF1852" s="33"/>
      <c r="AG1852" s="33"/>
      <c r="AH1852" s="33"/>
      <c r="AI1852" s="33"/>
      <c r="AJ1852" s="36"/>
      <c r="AK1852" s="10">
        <v>7</v>
      </c>
      <c r="AL1852" s="11">
        <v>10</v>
      </c>
      <c r="AM1852" s="11">
        <v>14</v>
      </c>
      <c r="AN1852" s="11">
        <v>16</v>
      </c>
      <c r="AO1852" s="11">
        <v>17</v>
      </c>
      <c r="AP1852" s="11">
        <v>22</v>
      </c>
      <c r="AQ1852" s="11">
        <v>22</v>
      </c>
      <c r="AR1852" s="11">
        <v>14</v>
      </c>
      <c r="AS1852" s="11">
        <v>28</v>
      </c>
      <c r="AT1852" s="11">
        <v>34</v>
      </c>
      <c r="AU1852" s="11">
        <v>29</v>
      </c>
      <c r="AV1852" s="11">
        <v>24</v>
      </c>
      <c r="AW1852" s="12">
        <v>19</v>
      </c>
      <c r="AX1852" s="13">
        <v>30</v>
      </c>
      <c r="AY1852" s="13">
        <v>43</v>
      </c>
      <c r="AZ1852" s="13">
        <v>40</v>
      </c>
      <c r="BA1852" s="13">
        <v>37</v>
      </c>
      <c r="BB1852" s="14">
        <v>34</v>
      </c>
      <c r="BC1852" s="19">
        <f t="shared" si="144"/>
        <v>43</v>
      </c>
      <c r="BD1852" s="55">
        <f t="shared" si="142"/>
        <v>1.0025982461838259</v>
      </c>
      <c r="BE1852" s="19">
        <f t="shared" si="143"/>
        <v>1.0210133160116921</v>
      </c>
      <c r="BF1852" s="19">
        <f t="shared" si="145"/>
        <v>1.0304254628126015</v>
      </c>
      <c r="BG1852" s="19">
        <f t="shared" si="146"/>
        <v>0.98541084767781739</v>
      </c>
    </row>
    <row r="1853" spans="1:59">
      <c r="A1853" s="24">
        <v>1852</v>
      </c>
      <c r="B1853" s="31">
        <v>2015107</v>
      </c>
      <c r="C1853" s="32" t="s">
        <v>1851</v>
      </c>
      <c r="D1853" s="21">
        <v>7</v>
      </c>
      <c r="E1853" s="22">
        <v>14</v>
      </c>
      <c r="F1853" s="22">
        <v>16</v>
      </c>
      <c r="G1853" s="22">
        <v>18</v>
      </c>
      <c r="H1853" s="22">
        <v>21</v>
      </c>
      <c r="I1853" s="22">
        <v>25</v>
      </c>
      <c r="J1853" s="23">
        <v>8</v>
      </c>
      <c r="Q1853" s="33"/>
      <c r="R1853" s="33"/>
      <c r="S1853" s="33"/>
      <c r="T1853" s="33"/>
      <c r="U1853" s="33"/>
      <c r="V1853" s="33"/>
      <c r="X1853" s="34"/>
      <c r="Y1853" s="33"/>
      <c r="Z1853" s="33"/>
      <c r="AA1853" s="33"/>
      <c r="AB1853" s="33"/>
      <c r="AC1853" s="35"/>
      <c r="AD1853" s="33"/>
      <c r="AE1853" s="33"/>
      <c r="AF1853" s="33"/>
      <c r="AG1853" s="33"/>
      <c r="AH1853" s="33"/>
      <c r="AI1853" s="33"/>
      <c r="AJ1853" s="36"/>
      <c r="AK1853" s="10">
        <v>5</v>
      </c>
      <c r="AL1853" s="11">
        <v>9</v>
      </c>
      <c r="AM1853" s="11">
        <v>11</v>
      </c>
      <c r="AN1853" s="11">
        <v>11</v>
      </c>
      <c r="AO1853" s="11">
        <v>10</v>
      </c>
      <c r="AP1853" s="11">
        <v>21</v>
      </c>
      <c r="AQ1853" s="11">
        <v>29</v>
      </c>
      <c r="AR1853" s="11">
        <v>31</v>
      </c>
      <c r="AS1853" s="11">
        <v>35</v>
      </c>
      <c r="AT1853" s="11">
        <v>29</v>
      </c>
      <c r="AU1853" s="11">
        <v>36</v>
      </c>
      <c r="AV1853" s="11">
        <v>31</v>
      </c>
      <c r="AW1853" s="12">
        <v>41</v>
      </c>
      <c r="AX1853" s="13">
        <v>37</v>
      </c>
      <c r="AY1853" s="13">
        <v>50</v>
      </c>
      <c r="AZ1853" s="13">
        <v>47</v>
      </c>
      <c r="BA1853" s="13">
        <v>63</v>
      </c>
      <c r="BB1853" s="14">
        <v>61</v>
      </c>
      <c r="BC1853" s="19">
        <f t="shared" si="144"/>
        <v>50</v>
      </c>
      <c r="BD1853" s="55">
        <f t="shared" si="142"/>
        <v>0.99441377070477432</v>
      </c>
      <c r="BE1853" s="19">
        <f t="shared" si="143"/>
        <v>1.0066904839233517</v>
      </c>
      <c r="BF1853" s="19">
        <f t="shared" si="145"/>
        <v>1.0246963299772653</v>
      </c>
      <c r="BG1853" s="19">
        <f t="shared" si="146"/>
        <v>0.98500162390386492</v>
      </c>
    </row>
    <row r="1854" spans="1:59">
      <c r="A1854" s="24">
        <v>1853</v>
      </c>
      <c r="B1854" s="31">
        <v>2015108</v>
      </c>
      <c r="C1854" s="32" t="s">
        <v>1852</v>
      </c>
      <c r="D1854" s="21">
        <v>2</v>
      </c>
      <c r="E1854" s="22">
        <v>12</v>
      </c>
      <c r="F1854" s="22">
        <v>19</v>
      </c>
      <c r="G1854" s="22">
        <v>22</v>
      </c>
      <c r="H1854" s="22">
        <v>24</v>
      </c>
      <c r="I1854" s="22">
        <v>27</v>
      </c>
      <c r="J1854" s="23">
        <v>15</v>
      </c>
      <c r="Q1854" s="33"/>
      <c r="R1854" s="33"/>
      <c r="S1854" s="33"/>
      <c r="T1854" s="33"/>
      <c r="U1854" s="33"/>
      <c r="V1854" s="33"/>
      <c r="X1854" s="34"/>
      <c r="Y1854" s="33"/>
      <c r="Z1854" s="33"/>
      <c r="AA1854" s="33"/>
      <c r="AB1854" s="33"/>
      <c r="AC1854" s="35"/>
      <c r="AD1854" s="33"/>
      <c r="AE1854" s="33"/>
      <c r="AF1854" s="33"/>
      <c r="AG1854" s="33"/>
      <c r="AH1854" s="33"/>
      <c r="AI1854" s="33"/>
      <c r="AJ1854" s="36"/>
      <c r="AK1854" s="10">
        <v>4</v>
      </c>
      <c r="AL1854" s="11">
        <v>10</v>
      </c>
      <c r="AM1854" s="11">
        <v>16</v>
      </c>
      <c r="AN1854" s="11">
        <v>10</v>
      </c>
      <c r="AO1854" s="11">
        <v>22</v>
      </c>
      <c r="AP1854" s="11">
        <v>18</v>
      </c>
      <c r="AQ1854" s="11">
        <v>16</v>
      </c>
      <c r="AR1854" s="11">
        <v>26</v>
      </c>
      <c r="AS1854" s="11">
        <v>18</v>
      </c>
      <c r="AT1854" s="11">
        <v>22</v>
      </c>
      <c r="AU1854" s="11">
        <v>41</v>
      </c>
      <c r="AV1854" s="11">
        <v>50</v>
      </c>
      <c r="AW1854" s="12">
        <v>46</v>
      </c>
      <c r="AX1854" s="13">
        <v>42</v>
      </c>
      <c r="AY1854" s="13">
        <v>38</v>
      </c>
      <c r="AZ1854" s="13">
        <v>34</v>
      </c>
      <c r="BA1854" s="13">
        <v>30</v>
      </c>
      <c r="BB1854" s="14">
        <v>46</v>
      </c>
      <c r="BC1854" s="19">
        <f t="shared" si="144"/>
        <v>38</v>
      </c>
      <c r="BD1854" s="55">
        <f t="shared" si="142"/>
        <v>0.88801558947710291</v>
      </c>
      <c r="BE1854" s="19">
        <f t="shared" si="143"/>
        <v>0.95553751217927907</v>
      </c>
      <c r="BF1854" s="19">
        <f t="shared" si="145"/>
        <v>1.0091458265670672</v>
      </c>
      <c r="BG1854" s="19">
        <f t="shared" si="146"/>
        <v>0.98950308541734322</v>
      </c>
    </row>
    <row r="1855" spans="1:59">
      <c r="A1855" s="24">
        <v>1854</v>
      </c>
      <c r="B1855" s="31">
        <v>2015109</v>
      </c>
      <c r="C1855" s="32" t="s">
        <v>1853</v>
      </c>
      <c r="D1855" s="21">
        <v>1</v>
      </c>
      <c r="E1855" s="22">
        <v>8</v>
      </c>
      <c r="F1855" s="22">
        <v>9</v>
      </c>
      <c r="G1855" s="22">
        <v>16</v>
      </c>
      <c r="H1855" s="22">
        <v>32</v>
      </c>
      <c r="I1855" s="22">
        <v>33</v>
      </c>
      <c r="J1855" s="23">
        <v>13</v>
      </c>
      <c r="Q1855" s="33"/>
      <c r="R1855" s="33"/>
      <c r="S1855" s="33"/>
      <c r="T1855" s="33"/>
      <c r="U1855" s="33"/>
      <c r="V1855" s="33"/>
      <c r="X1855" s="34"/>
      <c r="Y1855" s="33"/>
      <c r="Z1855" s="33"/>
      <c r="AA1855" s="33"/>
      <c r="AB1855" s="33"/>
      <c r="AC1855" s="35"/>
      <c r="AD1855" s="33"/>
      <c r="AE1855" s="33"/>
      <c r="AF1855" s="33"/>
      <c r="AG1855" s="33"/>
      <c r="AH1855" s="33"/>
      <c r="AI1855" s="33"/>
      <c r="AJ1855" s="36"/>
      <c r="AK1855" s="10">
        <v>6</v>
      </c>
      <c r="AL1855" s="11">
        <v>3</v>
      </c>
      <c r="AM1855" s="11">
        <v>14</v>
      </c>
      <c r="AN1855" s="11">
        <v>15</v>
      </c>
      <c r="AO1855" s="11">
        <v>15</v>
      </c>
      <c r="AP1855" s="11">
        <v>3</v>
      </c>
      <c r="AQ1855" s="11">
        <v>27</v>
      </c>
      <c r="AR1855" s="11">
        <v>29</v>
      </c>
      <c r="AS1855" s="11">
        <v>33</v>
      </c>
      <c r="AT1855" s="11">
        <v>39</v>
      </c>
      <c r="AU1855" s="11">
        <v>34</v>
      </c>
      <c r="AV1855" s="11">
        <v>29</v>
      </c>
      <c r="AW1855" s="12">
        <v>24</v>
      </c>
      <c r="AX1855" s="13">
        <v>19</v>
      </c>
      <c r="AY1855" s="13">
        <v>65</v>
      </c>
      <c r="AZ1855" s="13">
        <v>63</v>
      </c>
      <c r="BA1855" s="13">
        <v>61</v>
      </c>
      <c r="BB1855" s="14">
        <v>59</v>
      </c>
      <c r="BC1855" s="19">
        <f t="shared" si="144"/>
        <v>65</v>
      </c>
      <c r="BD1855" s="55">
        <f t="shared" si="142"/>
        <v>1.0025982461838259</v>
      </c>
      <c r="BE1855" s="19">
        <f t="shared" si="143"/>
        <v>0.98009093861643382</v>
      </c>
      <c r="BF1855" s="19">
        <f t="shared" si="145"/>
        <v>1.0238778824293602</v>
      </c>
      <c r="BG1855" s="19">
        <f t="shared" si="146"/>
        <v>0.99318609938291647</v>
      </c>
    </row>
    <row r="1856" spans="1:59">
      <c r="A1856" s="24">
        <v>1855</v>
      </c>
      <c r="B1856" s="31">
        <v>2015110</v>
      </c>
      <c r="C1856" s="32" t="s">
        <v>1854</v>
      </c>
      <c r="D1856" s="21">
        <v>5</v>
      </c>
      <c r="E1856" s="22">
        <v>7</v>
      </c>
      <c r="F1856" s="22">
        <v>16</v>
      </c>
      <c r="G1856" s="22">
        <v>17</v>
      </c>
      <c r="H1856" s="22">
        <v>22</v>
      </c>
      <c r="I1856" s="22">
        <v>23</v>
      </c>
      <c r="J1856" s="23">
        <v>4</v>
      </c>
      <c r="Q1856" s="33"/>
      <c r="R1856" s="33"/>
      <c r="S1856" s="33"/>
      <c r="T1856" s="33"/>
      <c r="U1856" s="33"/>
      <c r="V1856" s="33"/>
      <c r="X1856" s="34"/>
      <c r="Y1856" s="33"/>
      <c r="Z1856" s="33"/>
      <c r="AA1856" s="33"/>
      <c r="AB1856" s="33"/>
      <c r="AC1856" s="35"/>
      <c r="AD1856" s="33"/>
      <c r="AE1856" s="33"/>
      <c r="AF1856" s="33"/>
      <c r="AG1856" s="33"/>
      <c r="AH1856" s="33"/>
      <c r="AI1856" s="33"/>
      <c r="AJ1856" s="36"/>
      <c r="AK1856" s="10">
        <v>9</v>
      </c>
      <c r="AL1856" s="11">
        <v>10</v>
      </c>
      <c r="AM1856" s="11">
        <v>10</v>
      </c>
      <c r="AN1856" s="11">
        <v>24</v>
      </c>
      <c r="AO1856" s="11">
        <v>13</v>
      </c>
      <c r="AP1856" s="11">
        <v>26</v>
      </c>
      <c r="AQ1856" s="11">
        <v>36</v>
      </c>
      <c r="AR1856" s="11">
        <v>30</v>
      </c>
      <c r="AS1856" s="11">
        <v>24</v>
      </c>
      <c r="AT1856" s="11">
        <v>42</v>
      </c>
      <c r="AU1856" s="11">
        <v>38</v>
      </c>
      <c r="AV1856" s="11">
        <v>34</v>
      </c>
      <c r="AW1856" s="12">
        <v>30</v>
      </c>
      <c r="AX1856" s="13">
        <v>26</v>
      </c>
      <c r="AY1856" s="13">
        <v>39</v>
      </c>
      <c r="AZ1856" s="13">
        <v>54</v>
      </c>
      <c r="BA1856" s="13">
        <v>52</v>
      </c>
      <c r="BB1856" s="14">
        <v>50</v>
      </c>
      <c r="BC1856" s="19">
        <f t="shared" si="144"/>
        <v>39</v>
      </c>
      <c r="BD1856" s="55">
        <f t="shared" si="142"/>
        <v>0.9616758687885677</v>
      </c>
      <c r="BE1856" s="19">
        <f t="shared" si="143"/>
        <v>1.0148749594024034</v>
      </c>
      <c r="BF1856" s="19">
        <f t="shared" si="145"/>
        <v>1.0140565118544982</v>
      </c>
      <c r="BG1856" s="19">
        <f t="shared" si="146"/>
        <v>0.99113998051315355</v>
      </c>
    </row>
    <row r="1857" spans="1:59">
      <c r="A1857" s="24">
        <v>1856</v>
      </c>
      <c r="B1857" s="31">
        <v>2015111</v>
      </c>
      <c r="C1857" s="32" t="s">
        <v>1855</v>
      </c>
      <c r="D1857" s="21">
        <v>8</v>
      </c>
      <c r="E1857" s="22">
        <v>14</v>
      </c>
      <c r="F1857" s="22">
        <v>16</v>
      </c>
      <c r="G1857" s="22">
        <v>18</v>
      </c>
      <c r="H1857" s="22">
        <v>20</v>
      </c>
      <c r="I1857" s="22">
        <v>30</v>
      </c>
      <c r="J1857" s="23">
        <v>12</v>
      </c>
      <c r="Q1857" s="33"/>
      <c r="R1857" s="33"/>
      <c r="S1857" s="33"/>
      <c r="T1857" s="33"/>
      <c r="U1857" s="33"/>
      <c r="V1857" s="33"/>
      <c r="X1857" s="34"/>
      <c r="Y1857" s="33"/>
      <c r="Z1857" s="33"/>
      <c r="AA1857" s="33"/>
      <c r="AB1857" s="33"/>
      <c r="AC1857" s="35"/>
      <c r="AD1857" s="33"/>
      <c r="AE1857" s="33"/>
      <c r="AF1857" s="33"/>
      <c r="AG1857" s="33"/>
      <c r="AH1857" s="33"/>
      <c r="AI1857" s="33"/>
      <c r="AJ1857" s="36"/>
      <c r="AK1857" s="10">
        <v>7</v>
      </c>
      <c r="AL1857" s="11">
        <v>6</v>
      </c>
      <c r="AM1857" s="11">
        <v>11</v>
      </c>
      <c r="AN1857" s="11">
        <v>10</v>
      </c>
      <c r="AO1857" s="11">
        <v>15</v>
      </c>
      <c r="AP1857" s="11">
        <v>18</v>
      </c>
      <c r="AQ1857" s="11">
        <v>25</v>
      </c>
      <c r="AR1857" s="11">
        <v>26</v>
      </c>
      <c r="AS1857" s="11">
        <v>40</v>
      </c>
      <c r="AT1857" s="11">
        <v>34</v>
      </c>
      <c r="AU1857" s="11">
        <v>28</v>
      </c>
      <c r="AV1857" s="11">
        <v>22</v>
      </c>
      <c r="AW1857" s="12">
        <v>31</v>
      </c>
      <c r="AX1857" s="13">
        <v>42</v>
      </c>
      <c r="AY1857" s="13">
        <v>55</v>
      </c>
      <c r="AZ1857" s="13">
        <v>52</v>
      </c>
      <c r="BA1857" s="13">
        <v>68</v>
      </c>
      <c r="BB1857" s="14">
        <v>66</v>
      </c>
      <c r="BC1857" s="19">
        <f t="shared" si="144"/>
        <v>55</v>
      </c>
      <c r="BD1857" s="55">
        <f t="shared" si="142"/>
        <v>1.0107827216628775</v>
      </c>
      <c r="BE1857" s="19">
        <f t="shared" si="143"/>
        <v>1.0066904839233517</v>
      </c>
      <c r="BF1857" s="19">
        <f t="shared" si="145"/>
        <v>1.0255147775251705</v>
      </c>
      <c r="BG1857" s="19">
        <f t="shared" si="146"/>
        <v>0.99236765183501141</v>
      </c>
    </row>
    <row r="1858" spans="1:59">
      <c r="A1858" s="24">
        <v>1857</v>
      </c>
      <c r="B1858" s="31">
        <v>2015112</v>
      </c>
      <c r="C1858" s="32" t="s">
        <v>1856</v>
      </c>
      <c r="D1858" s="21">
        <v>1</v>
      </c>
      <c r="E1858" s="22">
        <v>3</v>
      </c>
      <c r="F1858" s="22">
        <v>10</v>
      </c>
      <c r="G1858" s="22">
        <v>19</v>
      </c>
      <c r="H1858" s="22">
        <v>20</v>
      </c>
      <c r="I1858" s="22">
        <v>27</v>
      </c>
      <c r="J1858" s="23">
        <v>11</v>
      </c>
      <c r="Q1858" s="33"/>
      <c r="R1858" s="33"/>
      <c r="S1858" s="33"/>
      <c r="T1858" s="33"/>
      <c r="U1858" s="33"/>
      <c r="V1858" s="33"/>
      <c r="X1858" s="34"/>
      <c r="Y1858" s="33"/>
      <c r="Z1858" s="33"/>
      <c r="AA1858" s="33"/>
      <c r="AB1858" s="33"/>
      <c r="AC1858" s="35"/>
      <c r="AD1858" s="33"/>
      <c r="AE1858" s="33"/>
      <c r="AF1858" s="33"/>
      <c r="AG1858" s="33"/>
      <c r="AH1858" s="33"/>
      <c r="AI1858" s="33"/>
      <c r="AJ1858" s="36"/>
      <c r="AK1858" s="10">
        <v>5</v>
      </c>
      <c r="AL1858" s="11">
        <v>12</v>
      </c>
      <c r="AM1858" s="11">
        <v>10</v>
      </c>
      <c r="AN1858" s="11">
        <v>14</v>
      </c>
      <c r="AO1858" s="11">
        <v>24</v>
      </c>
      <c r="AP1858" s="11">
        <v>16</v>
      </c>
      <c r="AQ1858" s="11">
        <v>8</v>
      </c>
      <c r="AR1858" s="11">
        <v>20</v>
      </c>
      <c r="AS1858" s="11">
        <v>36</v>
      </c>
      <c r="AT1858" s="11">
        <v>32</v>
      </c>
      <c r="AU1858" s="11">
        <v>28</v>
      </c>
      <c r="AV1858" s="11">
        <v>38</v>
      </c>
      <c r="AW1858" s="12">
        <v>35</v>
      </c>
      <c r="AX1858" s="13">
        <v>32</v>
      </c>
      <c r="AY1858" s="13">
        <v>29</v>
      </c>
      <c r="AZ1858" s="13">
        <v>26</v>
      </c>
      <c r="BA1858" s="13">
        <v>23</v>
      </c>
      <c r="BB1858" s="14">
        <v>40</v>
      </c>
      <c r="BC1858" s="19">
        <f t="shared" si="144"/>
        <v>29</v>
      </c>
      <c r="BD1858" s="55">
        <f t="shared" si="142"/>
        <v>0.92484572913283536</v>
      </c>
      <c r="BE1858" s="19">
        <f t="shared" si="143"/>
        <v>0.95962974991880479</v>
      </c>
      <c r="BF1858" s="19">
        <f t="shared" si="145"/>
        <v>1.003416693731731</v>
      </c>
      <c r="BG1858" s="19">
        <f t="shared" si="146"/>
        <v>0.98295550503410201</v>
      </c>
    </row>
    <row r="1859" spans="1:59">
      <c r="A1859" s="24">
        <v>1858</v>
      </c>
      <c r="B1859" s="31">
        <v>2015113</v>
      </c>
      <c r="C1859" s="32" t="s">
        <v>1857</v>
      </c>
      <c r="D1859" s="21">
        <v>1</v>
      </c>
      <c r="E1859" s="22">
        <v>5</v>
      </c>
      <c r="F1859" s="22">
        <v>7</v>
      </c>
      <c r="G1859" s="22">
        <v>8</v>
      </c>
      <c r="H1859" s="22">
        <v>19</v>
      </c>
      <c r="I1859" s="22">
        <v>27</v>
      </c>
      <c r="J1859" s="23">
        <v>12</v>
      </c>
      <c r="Q1859" s="33"/>
      <c r="R1859" s="33"/>
      <c r="S1859" s="33"/>
      <c r="T1859" s="33"/>
      <c r="U1859" s="33"/>
      <c r="V1859" s="33"/>
      <c r="X1859" s="34"/>
      <c r="Y1859" s="33"/>
      <c r="Z1859" s="33"/>
      <c r="AA1859" s="33"/>
      <c r="AB1859" s="33"/>
      <c r="AC1859" s="35"/>
      <c r="AD1859" s="33"/>
      <c r="AE1859" s="33"/>
      <c r="AF1859" s="33"/>
      <c r="AG1859" s="33"/>
      <c r="AH1859" s="33"/>
      <c r="AI1859" s="33"/>
      <c r="AJ1859" s="36"/>
      <c r="AK1859" s="10">
        <v>7</v>
      </c>
      <c r="AL1859" s="11">
        <v>11</v>
      </c>
      <c r="AM1859" s="11">
        <v>12</v>
      </c>
      <c r="AN1859" s="11">
        <v>13</v>
      </c>
      <c r="AO1859" s="11">
        <v>18</v>
      </c>
      <c r="AP1859" s="11">
        <v>19</v>
      </c>
      <c r="AQ1859" s="11">
        <v>22</v>
      </c>
      <c r="AR1859" s="11">
        <v>37</v>
      </c>
      <c r="AS1859" s="11">
        <v>34</v>
      </c>
      <c r="AT1859" s="11">
        <v>31</v>
      </c>
      <c r="AU1859" s="11">
        <v>28</v>
      </c>
      <c r="AV1859" s="11">
        <v>39</v>
      </c>
      <c r="AW1859" s="12">
        <v>37</v>
      </c>
      <c r="AX1859" s="13">
        <v>35</v>
      </c>
      <c r="AY1859" s="13">
        <v>33</v>
      </c>
      <c r="AZ1859" s="13">
        <v>31</v>
      </c>
      <c r="BA1859" s="13">
        <v>29</v>
      </c>
      <c r="BB1859" s="14">
        <v>47</v>
      </c>
      <c r="BC1859" s="19">
        <f t="shared" si="144"/>
        <v>33</v>
      </c>
      <c r="BD1859" s="55">
        <f t="shared" si="142"/>
        <v>0.90438454043520633</v>
      </c>
      <c r="BE1859" s="19">
        <f t="shared" si="143"/>
        <v>0.89620006495615456</v>
      </c>
      <c r="BF1859" s="19">
        <f t="shared" si="145"/>
        <v>0.98950308541734322</v>
      </c>
      <c r="BG1859" s="19">
        <f t="shared" si="146"/>
        <v>0.97477102955505035</v>
      </c>
    </row>
    <row r="1860" spans="1:59">
      <c r="A1860" s="24">
        <v>1859</v>
      </c>
      <c r="B1860" s="31">
        <v>2015114</v>
      </c>
      <c r="C1860" s="32" t="s">
        <v>1858</v>
      </c>
      <c r="D1860" s="21">
        <v>4</v>
      </c>
      <c r="E1860" s="22">
        <v>7</v>
      </c>
      <c r="F1860" s="22">
        <v>9</v>
      </c>
      <c r="G1860" s="22">
        <v>13</v>
      </c>
      <c r="H1860" s="22">
        <v>21</v>
      </c>
      <c r="I1860" s="22">
        <v>26</v>
      </c>
      <c r="J1860" s="23">
        <v>1</v>
      </c>
      <c r="Q1860" s="33"/>
      <c r="R1860" s="33"/>
      <c r="S1860" s="33"/>
      <c r="T1860" s="33"/>
      <c r="U1860" s="33"/>
      <c r="V1860" s="33"/>
      <c r="X1860" s="34"/>
      <c r="Y1860" s="33"/>
      <c r="Z1860" s="33"/>
      <c r="AA1860" s="33"/>
      <c r="AB1860" s="33"/>
      <c r="AC1860" s="35"/>
      <c r="AD1860" s="33"/>
      <c r="AE1860" s="33"/>
      <c r="AF1860" s="33"/>
      <c r="AG1860" s="33"/>
      <c r="AH1860" s="33"/>
      <c r="AI1860" s="33"/>
      <c r="AJ1860" s="36"/>
      <c r="AK1860" s="10">
        <v>5</v>
      </c>
      <c r="AL1860" s="11">
        <v>8</v>
      </c>
      <c r="AM1860" s="11">
        <v>15</v>
      </c>
      <c r="AN1860" s="11">
        <v>14</v>
      </c>
      <c r="AO1860" s="11">
        <v>17</v>
      </c>
      <c r="AP1860" s="11">
        <v>24</v>
      </c>
      <c r="AQ1860" s="11">
        <v>26</v>
      </c>
      <c r="AR1860" s="11">
        <v>30</v>
      </c>
      <c r="AS1860" s="11">
        <v>36</v>
      </c>
      <c r="AT1860" s="11">
        <v>32</v>
      </c>
      <c r="AU1860" s="11">
        <v>28</v>
      </c>
      <c r="AV1860" s="11">
        <v>52</v>
      </c>
      <c r="AW1860" s="12">
        <v>50</v>
      </c>
      <c r="AX1860" s="13">
        <v>48</v>
      </c>
      <c r="AY1860" s="13">
        <v>46</v>
      </c>
      <c r="AZ1860" s="13">
        <v>44</v>
      </c>
      <c r="BA1860" s="13">
        <v>42</v>
      </c>
      <c r="BB1860" s="14">
        <v>40</v>
      </c>
      <c r="BC1860" s="19">
        <f t="shared" si="144"/>
        <v>46</v>
      </c>
      <c r="BD1860" s="55">
        <f t="shared" si="142"/>
        <v>0.8266320233842156</v>
      </c>
      <c r="BE1860" s="19">
        <f t="shared" si="143"/>
        <v>0.91461513478402079</v>
      </c>
      <c r="BF1860" s="19">
        <f t="shared" si="145"/>
        <v>0.97722637219876574</v>
      </c>
      <c r="BG1860" s="19">
        <f t="shared" si="146"/>
        <v>0.97190646313738227</v>
      </c>
    </row>
    <row r="1861" spans="1:59">
      <c r="A1861" s="24">
        <v>1860</v>
      </c>
      <c r="B1861" s="31">
        <v>2015115</v>
      </c>
      <c r="C1861" s="32" t="s">
        <v>1859</v>
      </c>
      <c r="D1861" s="21">
        <v>1</v>
      </c>
      <c r="E1861" s="22">
        <v>7</v>
      </c>
      <c r="F1861" s="22">
        <v>8</v>
      </c>
      <c r="G1861" s="22">
        <v>14</v>
      </c>
      <c r="H1861" s="22">
        <v>24</v>
      </c>
      <c r="I1861" s="22">
        <v>32</v>
      </c>
      <c r="J1861" s="23">
        <v>3</v>
      </c>
      <c r="Q1861" s="33"/>
      <c r="R1861" s="33"/>
      <c r="S1861" s="33"/>
      <c r="T1861" s="33"/>
      <c r="U1861" s="33"/>
      <c r="V1861" s="33"/>
      <c r="X1861" s="34"/>
      <c r="Y1861" s="33"/>
      <c r="Z1861" s="33"/>
      <c r="AA1861" s="33"/>
      <c r="AB1861" s="33"/>
      <c r="AC1861" s="35"/>
      <c r="AD1861" s="33"/>
      <c r="AE1861" s="33"/>
      <c r="AF1861" s="33"/>
      <c r="AG1861" s="33"/>
      <c r="AH1861" s="33"/>
      <c r="AI1861" s="33"/>
      <c r="AJ1861" s="36"/>
      <c r="AK1861" s="10">
        <v>8</v>
      </c>
      <c r="AL1861" s="11">
        <v>6</v>
      </c>
      <c r="AM1861" s="11">
        <v>16</v>
      </c>
      <c r="AN1861" s="11">
        <v>8</v>
      </c>
      <c r="AO1861" s="11">
        <v>9</v>
      </c>
      <c r="AP1861" s="11">
        <v>14</v>
      </c>
      <c r="AQ1861" s="11">
        <v>32</v>
      </c>
      <c r="AR1861" s="11">
        <v>26</v>
      </c>
      <c r="AS1861" s="11">
        <v>31</v>
      </c>
      <c r="AT1861" s="11">
        <v>26</v>
      </c>
      <c r="AU1861" s="11">
        <v>34</v>
      </c>
      <c r="AV1861" s="11">
        <v>30</v>
      </c>
      <c r="AW1861" s="12">
        <v>41</v>
      </c>
      <c r="AX1861" s="13">
        <v>38</v>
      </c>
      <c r="AY1861" s="13">
        <v>52</v>
      </c>
      <c r="AZ1861" s="13">
        <v>50</v>
      </c>
      <c r="BA1861" s="13">
        <v>48</v>
      </c>
      <c r="BB1861" s="14">
        <v>46</v>
      </c>
      <c r="BC1861" s="19">
        <f t="shared" si="144"/>
        <v>52</v>
      </c>
      <c r="BD1861" s="55">
        <f t="shared" si="142"/>
        <v>0.87983111399805136</v>
      </c>
      <c r="BE1861" s="19">
        <f t="shared" si="143"/>
        <v>0.92075349139330953</v>
      </c>
      <c r="BF1861" s="19">
        <f t="shared" si="145"/>
        <v>0.96658655407599869</v>
      </c>
      <c r="BG1861" s="19">
        <f t="shared" si="146"/>
        <v>0.97067879181552441</v>
      </c>
    </row>
    <row r="1862" spans="1:59">
      <c r="A1862" s="24">
        <v>1861</v>
      </c>
      <c r="B1862" s="31">
        <v>2015116</v>
      </c>
      <c r="C1862" s="32" t="s">
        <v>1860</v>
      </c>
      <c r="D1862" s="21">
        <v>4</v>
      </c>
      <c r="E1862" s="22">
        <v>6</v>
      </c>
      <c r="F1862" s="22">
        <v>15</v>
      </c>
      <c r="G1862" s="22">
        <v>23</v>
      </c>
      <c r="H1862" s="22">
        <v>26</v>
      </c>
      <c r="I1862" s="22">
        <v>28</v>
      </c>
      <c r="J1862" s="23">
        <v>11</v>
      </c>
      <c r="Q1862" s="33"/>
      <c r="R1862" s="33"/>
      <c r="S1862" s="33"/>
      <c r="T1862" s="33"/>
      <c r="U1862" s="33"/>
      <c r="V1862" s="33"/>
      <c r="X1862" s="34"/>
      <c r="Y1862" s="33"/>
      <c r="Z1862" s="33"/>
      <c r="AA1862" s="33"/>
      <c r="AB1862" s="33"/>
      <c r="AC1862" s="35"/>
      <c r="AD1862" s="33"/>
      <c r="AE1862" s="33"/>
      <c r="AF1862" s="33"/>
      <c r="AG1862" s="33"/>
      <c r="AH1862" s="33"/>
      <c r="AI1862" s="33"/>
      <c r="AJ1862" s="36"/>
      <c r="AK1862" s="10">
        <v>6</v>
      </c>
      <c r="AL1862" s="11">
        <v>10</v>
      </c>
      <c r="AM1862" s="11">
        <v>12</v>
      </c>
      <c r="AN1862" s="11">
        <v>18</v>
      </c>
      <c r="AO1862" s="11">
        <v>18</v>
      </c>
      <c r="AP1862" s="11">
        <v>30</v>
      </c>
      <c r="AQ1862" s="11">
        <v>30</v>
      </c>
      <c r="AR1862" s="11">
        <v>32</v>
      </c>
      <c r="AS1862" s="11">
        <v>25</v>
      </c>
      <c r="AT1862" s="11">
        <v>30</v>
      </c>
      <c r="AU1862" s="11">
        <v>24</v>
      </c>
      <c r="AV1862" s="11">
        <v>32</v>
      </c>
      <c r="AW1862" s="12">
        <v>42</v>
      </c>
      <c r="AX1862" s="13">
        <v>54</v>
      </c>
      <c r="AY1862" s="13">
        <v>51</v>
      </c>
      <c r="AZ1862" s="13">
        <v>48</v>
      </c>
      <c r="BA1862" s="13">
        <v>45</v>
      </c>
      <c r="BB1862" s="14">
        <v>42</v>
      </c>
      <c r="BC1862" s="19">
        <f t="shared" si="144"/>
        <v>51</v>
      </c>
      <c r="BD1862" s="55">
        <f t="shared" si="142"/>
        <v>0.86346216303994805</v>
      </c>
      <c r="BE1862" s="19">
        <f t="shared" si="143"/>
        <v>0.93712244235141273</v>
      </c>
      <c r="BF1862" s="19">
        <f t="shared" si="145"/>
        <v>0.98131860993829167</v>
      </c>
      <c r="BG1862" s="19">
        <f t="shared" si="146"/>
        <v>0.97436180578109766</v>
      </c>
    </row>
    <row r="1863" spans="1:59">
      <c r="A1863" s="24">
        <v>1862</v>
      </c>
      <c r="B1863" s="31">
        <v>2015117</v>
      </c>
      <c r="C1863" s="32" t="s">
        <v>1861</v>
      </c>
      <c r="D1863" s="21">
        <v>4</v>
      </c>
      <c r="E1863" s="22">
        <v>11</v>
      </c>
      <c r="F1863" s="22">
        <v>12</v>
      </c>
      <c r="G1863" s="22">
        <v>18</v>
      </c>
      <c r="H1863" s="22">
        <v>26</v>
      </c>
      <c r="I1863" s="22">
        <v>32</v>
      </c>
      <c r="J1863" s="23">
        <v>12</v>
      </c>
      <c r="Q1863" s="33"/>
      <c r="R1863" s="33"/>
      <c r="S1863" s="33"/>
      <c r="T1863" s="33"/>
      <c r="U1863" s="33"/>
      <c r="V1863" s="33"/>
      <c r="X1863" s="34"/>
      <c r="Y1863" s="33"/>
      <c r="Z1863" s="33"/>
      <c r="AA1863" s="33"/>
      <c r="AB1863" s="33"/>
      <c r="AC1863" s="35"/>
      <c r="AD1863" s="33"/>
      <c r="AE1863" s="33"/>
      <c r="AF1863" s="33"/>
      <c r="AG1863" s="33"/>
      <c r="AH1863" s="33"/>
      <c r="AI1863" s="33"/>
      <c r="AJ1863" s="36"/>
      <c r="AK1863" s="10">
        <v>7</v>
      </c>
      <c r="AL1863" s="11">
        <v>7</v>
      </c>
      <c r="AM1863" s="11">
        <v>13</v>
      </c>
      <c r="AN1863" s="11">
        <v>13</v>
      </c>
      <c r="AO1863" s="11">
        <v>26</v>
      </c>
      <c r="AP1863" s="11">
        <v>15</v>
      </c>
      <c r="AQ1863" s="11">
        <v>22</v>
      </c>
      <c r="AR1863" s="11">
        <v>23</v>
      </c>
      <c r="AS1863" s="11">
        <v>26</v>
      </c>
      <c r="AT1863" s="11">
        <v>31</v>
      </c>
      <c r="AU1863" s="11">
        <v>38</v>
      </c>
      <c r="AV1863" s="11">
        <v>47</v>
      </c>
      <c r="AW1863" s="12">
        <v>43</v>
      </c>
      <c r="AX1863" s="13">
        <v>39</v>
      </c>
      <c r="AY1863" s="13">
        <v>52</v>
      </c>
      <c r="AZ1863" s="13">
        <v>49</v>
      </c>
      <c r="BA1863" s="13">
        <v>65</v>
      </c>
      <c r="BB1863" s="14">
        <v>63</v>
      </c>
      <c r="BC1863" s="19">
        <f t="shared" si="144"/>
        <v>52</v>
      </c>
      <c r="BD1863" s="55">
        <f t="shared" si="142"/>
        <v>0.95758363104904187</v>
      </c>
      <c r="BE1863" s="19">
        <f t="shared" si="143"/>
        <v>0.94121468009093856</v>
      </c>
      <c r="BF1863" s="19">
        <f t="shared" si="145"/>
        <v>0.98377395258200706</v>
      </c>
      <c r="BG1863" s="19">
        <f t="shared" si="146"/>
        <v>0.97763559597271843</v>
      </c>
    </row>
    <row r="1864" spans="1:59">
      <c r="A1864" s="24">
        <v>1863</v>
      </c>
      <c r="B1864" s="31">
        <v>2015118</v>
      </c>
      <c r="C1864" s="32" t="s">
        <v>1862</v>
      </c>
      <c r="D1864" s="21">
        <v>1</v>
      </c>
      <c r="E1864" s="22">
        <v>4</v>
      </c>
      <c r="F1864" s="22">
        <v>11</v>
      </c>
      <c r="G1864" s="22">
        <v>21</v>
      </c>
      <c r="H1864" s="22">
        <v>23</v>
      </c>
      <c r="I1864" s="22">
        <v>31</v>
      </c>
      <c r="J1864" s="23">
        <v>12</v>
      </c>
      <c r="Q1864" s="33"/>
      <c r="R1864" s="33"/>
      <c r="S1864" s="33"/>
      <c r="T1864" s="33"/>
      <c r="U1864" s="33"/>
      <c r="V1864" s="33"/>
      <c r="X1864" s="34"/>
      <c r="Y1864" s="33"/>
      <c r="Z1864" s="33"/>
      <c r="AA1864" s="33"/>
      <c r="AB1864" s="33"/>
      <c r="AC1864" s="35"/>
      <c r="AD1864" s="33"/>
      <c r="AE1864" s="33"/>
      <c r="AF1864" s="33"/>
      <c r="AG1864" s="33"/>
      <c r="AH1864" s="33"/>
      <c r="AI1864" s="33"/>
      <c r="AJ1864" s="36"/>
      <c r="AK1864" s="10">
        <v>7</v>
      </c>
      <c r="AL1864" s="11">
        <v>11</v>
      </c>
      <c r="AM1864" s="11">
        <v>11</v>
      </c>
      <c r="AN1864" s="11">
        <v>19</v>
      </c>
      <c r="AO1864" s="11">
        <v>14</v>
      </c>
      <c r="AP1864" s="11">
        <v>27</v>
      </c>
      <c r="AQ1864" s="11">
        <v>19</v>
      </c>
      <c r="AR1864" s="11">
        <v>11</v>
      </c>
      <c r="AS1864" s="11">
        <v>25</v>
      </c>
      <c r="AT1864" s="11">
        <v>43</v>
      </c>
      <c r="AU1864" s="11">
        <v>39</v>
      </c>
      <c r="AV1864" s="11">
        <v>35</v>
      </c>
      <c r="AW1864" s="12">
        <v>31</v>
      </c>
      <c r="AX1864" s="13">
        <v>43</v>
      </c>
      <c r="AY1864" s="13">
        <v>40</v>
      </c>
      <c r="AZ1864" s="13">
        <v>37</v>
      </c>
      <c r="BA1864" s="13">
        <v>34</v>
      </c>
      <c r="BB1864" s="14">
        <v>31</v>
      </c>
      <c r="BC1864" s="19">
        <f t="shared" si="144"/>
        <v>40</v>
      </c>
      <c r="BD1864" s="55">
        <f t="shared" si="142"/>
        <v>0.98622929522572267</v>
      </c>
      <c r="BE1864" s="19">
        <f t="shared" si="143"/>
        <v>0.9453069178304645</v>
      </c>
      <c r="BF1864" s="19">
        <f t="shared" si="145"/>
        <v>0.98131860993829167</v>
      </c>
      <c r="BG1864" s="19">
        <f t="shared" si="146"/>
        <v>0.97558947710295552</v>
      </c>
    </row>
    <row r="1865" spans="1:59">
      <c r="A1865" s="24">
        <v>1864</v>
      </c>
      <c r="B1865" s="31">
        <v>2015119</v>
      </c>
      <c r="C1865" s="32" t="s">
        <v>1863</v>
      </c>
      <c r="D1865" s="21">
        <v>2</v>
      </c>
      <c r="E1865" s="22">
        <v>8</v>
      </c>
      <c r="F1865" s="22">
        <v>10</v>
      </c>
      <c r="G1865" s="22">
        <v>18</v>
      </c>
      <c r="H1865" s="22">
        <v>23</v>
      </c>
      <c r="I1865" s="22">
        <v>31</v>
      </c>
      <c r="J1865" s="23">
        <v>8</v>
      </c>
      <c r="Q1865" s="33"/>
      <c r="R1865" s="33"/>
      <c r="S1865" s="33"/>
      <c r="T1865" s="33"/>
      <c r="U1865" s="33"/>
      <c r="V1865" s="33"/>
      <c r="X1865" s="34"/>
      <c r="Y1865" s="33"/>
      <c r="Z1865" s="33"/>
      <c r="AA1865" s="33"/>
      <c r="AB1865" s="33"/>
      <c r="AC1865" s="35"/>
      <c r="AD1865" s="33"/>
      <c r="AE1865" s="33"/>
      <c r="AF1865" s="33"/>
      <c r="AG1865" s="33"/>
      <c r="AH1865" s="33"/>
      <c r="AI1865" s="33"/>
      <c r="AJ1865" s="36"/>
      <c r="AK1865" s="10">
        <v>8</v>
      </c>
      <c r="AL1865" s="11">
        <v>12</v>
      </c>
      <c r="AM1865" s="11">
        <v>12</v>
      </c>
      <c r="AN1865" s="11">
        <v>14</v>
      </c>
      <c r="AO1865" s="11">
        <v>15</v>
      </c>
      <c r="AP1865" s="11">
        <v>20</v>
      </c>
      <c r="AQ1865" s="11">
        <v>20</v>
      </c>
      <c r="AR1865" s="11">
        <v>22</v>
      </c>
      <c r="AS1865" s="11">
        <v>37</v>
      </c>
      <c r="AT1865" s="11">
        <v>44</v>
      </c>
      <c r="AU1865" s="11">
        <v>40</v>
      </c>
      <c r="AV1865" s="11">
        <v>36</v>
      </c>
      <c r="AW1865" s="12">
        <v>32</v>
      </c>
      <c r="AX1865" s="13">
        <v>44</v>
      </c>
      <c r="AY1865" s="13">
        <v>41</v>
      </c>
      <c r="AZ1865" s="13">
        <v>38</v>
      </c>
      <c r="BA1865" s="13">
        <v>54</v>
      </c>
      <c r="BB1865" s="14">
        <v>52</v>
      </c>
      <c r="BC1865" s="19">
        <f t="shared" si="144"/>
        <v>41</v>
      </c>
      <c r="BD1865" s="55">
        <f t="shared" si="142"/>
        <v>0.96576810652809364</v>
      </c>
      <c r="BE1865" s="19">
        <f t="shared" si="143"/>
        <v>0.89620006495615456</v>
      </c>
      <c r="BF1865" s="19">
        <f t="shared" si="145"/>
        <v>0.98213705748619684</v>
      </c>
      <c r="BG1865" s="19">
        <f t="shared" si="146"/>
        <v>0.9784540435206236</v>
      </c>
    </row>
    <row r="1866" spans="1:59">
      <c r="A1866" s="24">
        <v>1865</v>
      </c>
      <c r="B1866" s="31">
        <v>2015120</v>
      </c>
      <c r="C1866" s="32" t="s">
        <v>1864</v>
      </c>
      <c r="D1866" s="21">
        <v>16</v>
      </c>
      <c r="E1866" s="22">
        <v>21</v>
      </c>
      <c r="F1866" s="22">
        <v>24</v>
      </c>
      <c r="G1866" s="22">
        <v>26</v>
      </c>
      <c r="H1866" s="22">
        <v>27</v>
      </c>
      <c r="I1866" s="22">
        <v>29</v>
      </c>
      <c r="J1866" s="23">
        <v>16</v>
      </c>
      <c r="Q1866" s="33"/>
      <c r="R1866" s="33"/>
      <c r="S1866" s="33"/>
      <c r="T1866" s="33"/>
      <c r="U1866" s="33"/>
      <c r="V1866" s="33"/>
      <c r="X1866" s="34"/>
      <c r="Y1866" s="33"/>
      <c r="Z1866" s="33"/>
      <c r="AA1866" s="33"/>
      <c r="AB1866" s="33"/>
      <c r="AC1866" s="35"/>
      <c r="AD1866" s="33"/>
      <c r="AE1866" s="33"/>
      <c r="AF1866" s="33"/>
      <c r="AG1866" s="33"/>
      <c r="AH1866" s="33"/>
      <c r="AI1866" s="33"/>
      <c r="AJ1866" s="36"/>
      <c r="AK1866" s="10">
        <v>5</v>
      </c>
      <c r="AL1866" s="11">
        <v>7</v>
      </c>
      <c r="AM1866" s="11">
        <v>13</v>
      </c>
      <c r="AN1866" s="11">
        <v>17</v>
      </c>
      <c r="AO1866" s="11">
        <v>17</v>
      </c>
      <c r="AP1866" s="11">
        <v>15</v>
      </c>
      <c r="AQ1866" s="11">
        <v>26</v>
      </c>
      <c r="AR1866" s="11">
        <v>33</v>
      </c>
      <c r="AS1866" s="11">
        <v>33</v>
      </c>
      <c r="AT1866" s="11">
        <v>23</v>
      </c>
      <c r="AU1866" s="11">
        <v>26</v>
      </c>
      <c r="AV1866" s="11">
        <v>45</v>
      </c>
      <c r="AW1866" s="12">
        <v>53</v>
      </c>
      <c r="AX1866" s="13">
        <v>47</v>
      </c>
      <c r="AY1866" s="13">
        <v>58</v>
      </c>
      <c r="AZ1866" s="13">
        <v>53</v>
      </c>
      <c r="BA1866" s="13">
        <v>48</v>
      </c>
      <c r="BB1866" s="14">
        <v>43</v>
      </c>
      <c r="BC1866" s="19">
        <f t="shared" si="144"/>
        <v>58</v>
      </c>
      <c r="BD1866" s="55">
        <f t="shared" si="142"/>
        <v>0.99032153296524839</v>
      </c>
      <c r="BE1866" s="19">
        <f t="shared" si="143"/>
        <v>0.93507632348164993</v>
      </c>
      <c r="BF1866" s="19">
        <f t="shared" si="145"/>
        <v>0.97968171484248134</v>
      </c>
      <c r="BG1866" s="19">
        <f t="shared" si="146"/>
        <v>0.98622929522572267</v>
      </c>
    </row>
    <row r="1867" spans="1:59">
      <c r="A1867" s="24">
        <v>1866</v>
      </c>
      <c r="B1867" s="31">
        <v>2015121</v>
      </c>
      <c r="C1867" s="32" t="s">
        <v>1865</v>
      </c>
      <c r="D1867" s="21">
        <v>1</v>
      </c>
      <c r="E1867" s="22">
        <v>3</v>
      </c>
      <c r="F1867" s="22">
        <v>20</v>
      </c>
      <c r="G1867" s="22">
        <v>21</v>
      </c>
      <c r="H1867" s="22">
        <v>28</v>
      </c>
      <c r="I1867" s="22">
        <v>29</v>
      </c>
      <c r="J1867" s="23">
        <v>12</v>
      </c>
      <c r="Q1867" s="33"/>
      <c r="R1867" s="33"/>
      <c r="S1867" s="33"/>
      <c r="T1867" s="33"/>
      <c r="U1867" s="33"/>
      <c r="V1867" s="33"/>
      <c r="X1867" s="34"/>
      <c r="Y1867" s="33"/>
      <c r="Z1867" s="33"/>
      <c r="AA1867" s="33"/>
      <c r="AB1867" s="33"/>
      <c r="AC1867" s="35"/>
      <c r="AD1867" s="33"/>
      <c r="AE1867" s="33"/>
      <c r="AF1867" s="33"/>
      <c r="AG1867" s="33"/>
      <c r="AH1867" s="33"/>
      <c r="AI1867" s="33"/>
      <c r="AJ1867" s="36"/>
      <c r="AK1867" s="10">
        <v>6</v>
      </c>
      <c r="AL1867" s="11">
        <v>6</v>
      </c>
      <c r="AM1867" s="11">
        <v>12</v>
      </c>
      <c r="AN1867" s="11">
        <v>18</v>
      </c>
      <c r="AO1867" s="11">
        <v>11</v>
      </c>
      <c r="AP1867" s="11">
        <v>22</v>
      </c>
      <c r="AQ1867" s="11">
        <v>12</v>
      </c>
      <c r="AR1867" s="11">
        <v>22</v>
      </c>
      <c r="AS1867" s="11">
        <v>36</v>
      </c>
      <c r="AT1867" s="11">
        <v>30</v>
      </c>
      <c r="AU1867" s="11">
        <v>24</v>
      </c>
      <c r="AV1867" s="11">
        <v>18</v>
      </c>
      <c r="AW1867" s="12">
        <v>42</v>
      </c>
      <c r="AX1867" s="13">
        <v>38</v>
      </c>
      <c r="AY1867" s="13">
        <v>34</v>
      </c>
      <c r="AZ1867" s="13">
        <v>30</v>
      </c>
      <c r="BA1867" s="13">
        <v>26</v>
      </c>
      <c r="BB1867" s="14">
        <v>22</v>
      </c>
      <c r="BC1867" s="19">
        <f t="shared" si="144"/>
        <v>34</v>
      </c>
      <c r="BD1867" s="55">
        <f t="shared" si="142"/>
        <v>0.92075349139330953</v>
      </c>
      <c r="BE1867" s="19">
        <f t="shared" si="143"/>
        <v>0.89210782721662885</v>
      </c>
      <c r="BF1867" s="19">
        <f t="shared" si="145"/>
        <v>0.96740500162390386</v>
      </c>
      <c r="BG1867" s="19">
        <f t="shared" si="146"/>
        <v>0.98009093861643382</v>
      </c>
    </row>
    <row r="1868" spans="1:59">
      <c r="A1868" s="24">
        <v>1867</v>
      </c>
      <c r="B1868" s="31">
        <v>2015122</v>
      </c>
      <c r="C1868" s="32" t="s">
        <v>1866</v>
      </c>
      <c r="D1868" s="21">
        <v>5</v>
      </c>
      <c r="E1868" s="22">
        <v>7</v>
      </c>
      <c r="F1868" s="22">
        <v>11</v>
      </c>
      <c r="G1868" s="22">
        <v>16</v>
      </c>
      <c r="H1868" s="22">
        <v>22</v>
      </c>
      <c r="I1868" s="22">
        <v>25</v>
      </c>
      <c r="J1868" s="23">
        <v>7</v>
      </c>
      <c r="Q1868" s="33"/>
      <c r="R1868" s="33"/>
      <c r="S1868" s="33"/>
      <c r="T1868" s="33"/>
      <c r="U1868" s="33"/>
      <c r="V1868" s="33"/>
      <c r="X1868" s="34"/>
      <c r="Y1868" s="33"/>
      <c r="Z1868" s="33"/>
      <c r="AA1868" s="33"/>
      <c r="AB1868" s="33"/>
      <c r="AC1868" s="35"/>
      <c r="AD1868" s="33"/>
      <c r="AE1868" s="33"/>
      <c r="AF1868" s="33"/>
      <c r="AG1868" s="33"/>
      <c r="AH1868" s="33"/>
      <c r="AI1868" s="33"/>
      <c r="AJ1868" s="36"/>
      <c r="AK1868" s="10">
        <v>8</v>
      </c>
      <c r="AL1868" s="11">
        <v>10</v>
      </c>
      <c r="AM1868" s="11">
        <v>6</v>
      </c>
      <c r="AN1868" s="11">
        <v>20</v>
      </c>
      <c r="AO1868" s="11">
        <v>16</v>
      </c>
      <c r="AP1868" s="11">
        <v>22</v>
      </c>
      <c r="AQ1868" s="11">
        <v>32</v>
      </c>
      <c r="AR1868" s="11">
        <v>26</v>
      </c>
      <c r="AS1868" s="11">
        <v>20</v>
      </c>
      <c r="AT1868" s="11">
        <v>38</v>
      </c>
      <c r="AU1868" s="11">
        <v>47</v>
      </c>
      <c r="AV1868" s="11">
        <v>44</v>
      </c>
      <c r="AW1868" s="12">
        <v>41</v>
      </c>
      <c r="AX1868" s="13">
        <v>38</v>
      </c>
      <c r="AY1868" s="13">
        <v>52</v>
      </c>
      <c r="AZ1868" s="13">
        <v>50</v>
      </c>
      <c r="BA1868" s="13">
        <v>48</v>
      </c>
      <c r="BB1868" s="14">
        <v>46</v>
      </c>
      <c r="BC1868" s="19">
        <f t="shared" si="144"/>
        <v>52</v>
      </c>
      <c r="BD1868" s="55">
        <f t="shared" si="142"/>
        <v>0.92075349139330953</v>
      </c>
      <c r="BE1868" s="19">
        <f t="shared" si="143"/>
        <v>0.93916856122117565</v>
      </c>
      <c r="BF1868" s="19">
        <f t="shared" si="145"/>
        <v>0.96331276388437803</v>
      </c>
      <c r="BG1868" s="19">
        <f t="shared" si="146"/>
        <v>0.98909386164339075</v>
      </c>
    </row>
    <row r="1869" spans="1:59">
      <c r="A1869" s="24">
        <v>1868</v>
      </c>
      <c r="B1869" s="31">
        <v>2015123</v>
      </c>
      <c r="C1869" s="32" t="s">
        <v>1867</v>
      </c>
      <c r="D1869" s="21">
        <v>5</v>
      </c>
      <c r="E1869" s="22">
        <v>8</v>
      </c>
      <c r="F1869" s="22">
        <v>9</v>
      </c>
      <c r="G1869" s="22">
        <v>12</v>
      </c>
      <c r="H1869" s="22">
        <v>22</v>
      </c>
      <c r="I1869" s="22">
        <v>28</v>
      </c>
      <c r="J1869" s="23">
        <v>7</v>
      </c>
      <c r="Q1869" s="33"/>
      <c r="R1869" s="33"/>
      <c r="S1869" s="33"/>
      <c r="T1869" s="33"/>
      <c r="U1869" s="33"/>
      <c r="V1869" s="33"/>
      <c r="X1869" s="34"/>
      <c r="Y1869" s="33"/>
      <c r="Z1869" s="33"/>
      <c r="AA1869" s="33"/>
      <c r="AB1869" s="33"/>
      <c r="AC1869" s="35"/>
      <c r="AD1869" s="33"/>
      <c r="AE1869" s="33"/>
      <c r="AF1869" s="33"/>
      <c r="AG1869" s="33"/>
      <c r="AH1869" s="33"/>
      <c r="AI1869" s="33"/>
      <c r="AJ1869" s="36"/>
      <c r="AK1869" s="10">
        <v>6</v>
      </c>
      <c r="AL1869" s="11">
        <v>4</v>
      </c>
      <c r="AM1869" s="11">
        <v>14</v>
      </c>
      <c r="AN1869" s="11">
        <v>18</v>
      </c>
      <c r="AO1869" s="11">
        <v>14</v>
      </c>
      <c r="AP1869" s="11">
        <v>20</v>
      </c>
      <c r="AQ1869" s="11">
        <v>21</v>
      </c>
      <c r="AR1869" s="11">
        <v>34</v>
      </c>
      <c r="AS1869" s="11">
        <v>29</v>
      </c>
      <c r="AT1869" s="11">
        <v>36</v>
      </c>
      <c r="AU1869" s="11">
        <v>45</v>
      </c>
      <c r="AV1869" s="11">
        <v>42</v>
      </c>
      <c r="AW1869" s="12">
        <v>54</v>
      </c>
      <c r="AX1869" s="13">
        <v>52</v>
      </c>
      <c r="AY1869" s="13">
        <v>50</v>
      </c>
      <c r="AZ1869" s="13">
        <v>48</v>
      </c>
      <c r="BA1869" s="13">
        <v>46</v>
      </c>
      <c r="BB1869" s="14">
        <v>44</v>
      </c>
      <c r="BC1869" s="19">
        <f t="shared" si="144"/>
        <v>50</v>
      </c>
      <c r="BD1869" s="55">
        <f t="shared" ref="BD1869:BD1932" si="147">IF($B1869="","",SUM($BC1865:$BC1869)/5/$BM$3)</f>
        <v>0.9616758687885677</v>
      </c>
      <c r="BE1869" s="19">
        <f t="shared" ref="BE1869:BE1932" si="148">IF($B1869="","",SUM($BC1860:$BC1869)/10/$BM$3)</f>
        <v>0.97395258200714518</v>
      </c>
      <c r="BF1869" s="19">
        <f t="shared" si="145"/>
        <v>0.95267294576161099</v>
      </c>
      <c r="BG1869" s="19">
        <f t="shared" si="146"/>
        <v>0.99850600844430004</v>
      </c>
    </row>
    <row r="1870" spans="1:59">
      <c r="A1870" s="24">
        <v>1869</v>
      </c>
      <c r="B1870" s="31">
        <v>2015124</v>
      </c>
      <c r="C1870" s="32" t="s">
        <v>1868</v>
      </c>
      <c r="D1870" s="21">
        <v>2</v>
      </c>
      <c r="E1870" s="22">
        <v>3</v>
      </c>
      <c r="F1870" s="22">
        <v>5</v>
      </c>
      <c r="G1870" s="22">
        <v>12</v>
      </c>
      <c r="H1870" s="22">
        <v>18</v>
      </c>
      <c r="I1870" s="22">
        <v>27</v>
      </c>
      <c r="J1870" s="23">
        <v>1</v>
      </c>
      <c r="Q1870" s="33"/>
      <c r="R1870" s="33"/>
      <c r="S1870" s="33"/>
      <c r="T1870" s="33"/>
      <c r="U1870" s="33"/>
      <c r="V1870" s="33"/>
      <c r="X1870" s="34"/>
      <c r="Y1870" s="33"/>
      <c r="Z1870" s="33"/>
      <c r="AA1870" s="33"/>
      <c r="AB1870" s="33"/>
      <c r="AC1870" s="35"/>
      <c r="AD1870" s="33"/>
      <c r="AE1870" s="33"/>
      <c r="AF1870" s="33"/>
      <c r="AG1870" s="33"/>
      <c r="AH1870" s="33"/>
      <c r="AI1870" s="33"/>
      <c r="AJ1870" s="36"/>
      <c r="AK1870" s="10">
        <v>4</v>
      </c>
      <c r="AL1870" s="11">
        <v>11</v>
      </c>
      <c r="AM1870" s="11">
        <v>12</v>
      </c>
      <c r="AN1870" s="11">
        <v>13</v>
      </c>
      <c r="AO1870" s="11">
        <v>25</v>
      </c>
      <c r="AP1870" s="11">
        <v>19</v>
      </c>
      <c r="AQ1870" s="11">
        <v>13</v>
      </c>
      <c r="AR1870" s="11">
        <v>27</v>
      </c>
      <c r="AS1870" s="11">
        <v>23</v>
      </c>
      <c r="AT1870" s="11">
        <v>19</v>
      </c>
      <c r="AU1870" s="11">
        <v>28</v>
      </c>
      <c r="AV1870" s="11">
        <v>39</v>
      </c>
      <c r="AW1870" s="12">
        <v>37</v>
      </c>
      <c r="AX1870" s="13">
        <v>35</v>
      </c>
      <c r="AY1870" s="13">
        <v>33</v>
      </c>
      <c r="AZ1870" s="13">
        <v>31</v>
      </c>
      <c r="BA1870" s="13">
        <v>48</v>
      </c>
      <c r="BB1870" s="14">
        <v>47</v>
      </c>
      <c r="BC1870" s="19">
        <f t="shared" si="144"/>
        <v>33</v>
      </c>
      <c r="BD1870" s="55">
        <f t="shared" si="147"/>
        <v>0.92893796687236108</v>
      </c>
      <c r="BE1870" s="19">
        <f t="shared" si="148"/>
        <v>0.9473530367002273</v>
      </c>
      <c r="BF1870" s="19">
        <f t="shared" si="145"/>
        <v>0.93630399480350757</v>
      </c>
      <c r="BG1870" s="19">
        <f t="shared" si="146"/>
        <v>0.99400454693082163</v>
      </c>
    </row>
    <row r="1871" spans="1:59">
      <c r="A1871" s="24">
        <v>1870</v>
      </c>
      <c r="B1871" s="31">
        <v>2015125</v>
      </c>
      <c r="C1871" s="32" t="s">
        <v>1869</v>
      </c>
      <c r="D1871" s="21">
        <v>5</v>
      </c>
      <c r="E1871" s="22">
        <v>13</v>
      </c>
      <c r="F1871" s="22">
        <v>22</v>
      </c>
      <c r="G1871" s="22">
        <v>27</v>
      </c>
      <c r="H1871" s="22">
        <v>30</v>
      </c>
      <c r="I1871" s="22">
        <v>33</v>
      </c>
      <c r="J1871" s="23">
        <v>10</v>
      </c>
      <c r="Q1871" s="33"/>
      <c r="R1871" s="33"/>
      <c r="S1871" s="33"/>
      <c r="T1871" s="33"/>
      <c r="U1871" s="33"/>
      <c r="V1871" s="33"/>
      <c r="X1871" s="34"/>
      <c r="Y1871" s="33"/>
      <c r="Z1871" s="33"/>
      <c r="AA1871" s="33"/>
      <c r="AB1871" s="33"/>
      <c r="AC1871" s="35"/>
      <c r="AD1871" s="33"/>
      <c r="AE1871" s="33"/>
      <c r="AF1871" s="33"/>
      <c r="AG1871" s="33"/>
      <c r="AH1871" s="33"/>
      <c r="AI1871" s="33"/>
      <c r="AJ1871" s="36"/>
      <c r="AK1871" s="10">
        <v>4</v>
      </c>
      <c r="AL1871" s="11">
        <v>10</v>
      </c>
      <c r="AM1871" s="11">
        <v>10</v>
      </c>
      <c r="AN1871" s="11">
        <v>16</v>
      </c>
      <c r="AO1871" s="11">
        <v>25</v>
      </c>
      <c r="AP1871" s="11">
        <v>26</v>
      </c>
      <c r="AQ1871" s="11">
        <v>22</v>
      </c>
      <c r="AR1871" s="11">
        <v>20</v>
      </c>
      <c r="AS1871" s="11">
        <v>20</v>
      </c>
      <c r="AT1871" s="11">
        <v>34</v>
      </c>
      <c r="AU1871" s="11">
        <v>26</v>
      </c>
      <c r="AV1871" s="11">
        <v>46</v>
      </c>
      <c r="AW1871" s="12">
        <v>40</v>
      </c>
      <c r="AX1871" s="13">
        <v>50</v>
      </c>
      <c r="AY1871" s="13">
        <v>62</v>
      </c>
      <c r="AZ1871" s="13">
        <v>58</v>
      </c>
      <c r="BA1871" s="13">
        <v>54</v>
      </c>
      <c r="BB1871" s="14">
        <v>50</v>
      </c>
      <c r="BC1871" s="19">
        <f t="shared" si="144"/>
        <v>62</v>
      </c>
      <c r="BD1871" s="55">
        <f t="shared" si="147"/>
        <v>0.9453069178304645</v>
      </c>
      <c r="BE1871" s="19">
        <f t="shared" si="148"/>
        <v>0.96781422539785633</v>
      </c>
      <c r="BF1871" s="19">
        <f t="shared" si="145"/>
        <v>0.96904189671971419</v>
      </c>
      <c r="BG1871" s="19">
        <f t="shared" si="146"/>
        <v>0.99850600844430004</v>
      </c>
    </row>
    <row r="1872" spans="1:59">
      <c r="A1872" s="24">
        <v>1871</v>
      </c>
      <c r="B1872" s="31">
        <v>2015126</v>
      </c>
      <c r="C1872" s="32" t="s">
        <v>1870</v>
      </c>
      <c r="D1872" s="21">
        <v>10</v>
      </c>
      <c r="E1872" s="22">
        <v>11</v>
      </c>
      <c r="F1872" s="22">
        <v>15</v>
      </c>
      <c r="G1872" s="22">
        <v>20</v>
      </c>
      <c r="H1872" s="22">
        <v>23</v>
      </c>
      <c r="I1872" s="22">
        <v>29</v>
      </c>
      <c r="J1872" s="23">
        <v>12</v>
      </c>
      <c r="Q1872" s="33"/>
      <c r="R1872" s="33"/>
      <c r="S1872" s="33"/>
      <c r="T1872" s="33"/>
      <c r="U1872" s="33"/>
      <c r="V1872" s="33"/>
      <c r="X1872" s="34"/>
      <c r="Y1872" s="33"/>
      <c r="Z1872" s="33"/>
      <c r="AA1872" s="33"/>
      <c r="AB1872" s="33"/>
      <c r="AC1872" s="35"/>
      <c r="AD1872" s="33"/>
      <c r="AE1872" s="33"/>
      <c r="AF1872" s="33"/>
      <c r="AG1872" s="33"/>
      <c r="AH1872" s="33"/>
      <c r="AI1872" s="33"/>
      <c r="AJ1872" s="36"/>
      <c r="AK1872" s="10">
        <v>9</v>
      </c>
      <c r="AL1872" s="11">
        <v>12</v>
      </c>
      <c r="AM1872" s="11">
        <v>8</v>
      </c>
      <c r="AN1872" s="11">
        <v>24</v>
      </c>
      <c r="AO1872" s="11">
        <v>17</v>
      </c>
      <c r="AP1872" s="11">
        <v>28</v>
      </c>
      <c r="AQ1872" s="11">
        <v>18</v>
      </c>
      <c r="AR1872" s="11">
        <v>18</v>
      </c>
      <c r="AS1872" s="11">
        <v>31</v>
      </c>
      <c r="AT1872" s="11">
        <v>48</v>
      </c>
      <c r="AU1872" s="11">
        <v>43</v>
      </c>
      <c r="AV1872" s="11">
        <v>38</v>
      </c>
      <c r="AW1872" s="12">
        <v>48</v>
      </c>
      <c r="AX1872" s="13">
        <v>60</v>
      </c>
      <c r="AY1872" s="13">
        <v>57</v>
      </c>
      <c r="AZ1872" s="13">
        <v>54</v>
      </c>
      <c r="BA1872" s="13">
        <v>51</v>
      </c>
      <c r="BB1872" s="14">
        <v>48</v>
      </c>
      <c r="BC1872" s="19">
        <f t="shared" si="144"/>
        <v>57</v>
      </c>
      <c r="BD1872" s="55">
        <f t="shared" si="147"/>
        <v>1.0394283858395583</v>
      </c>
      <c r="BE1872" s="19">
        <f t="shared" si="148"/>
        <v>0.98009093861643382</v>
      </c>
      <c r="BF1872" s="19">
        <f t="shared" si="145"/>
        <v>0.96740500162390386</v>
      </c>
      <c r="BG1872" s="19">
        <f t="shared" si="146"/>
        <v>1.0062812601493991</v>
      </c>
    </row>
    <row r="1873" spans="1:59">
      <c r="A1873" s="24">
        <v>1872</v>
      </c>
      <c r="B1873" s="31">
        <v>2015127</v>
      </c>
      <c r="C1873" s="32" t="s">
        <v>1871</v>
      </c>
      <c r="D1873" s="21">
        <v>7</v>
      </c>
      <c r="E1873" s="22">
        <v>10</v>
      </c>
      <c r="F1873" s="22">
        <v>19</v>
      </c>
      <c r="G1873" s="22">
        <v>22</v>
      </c>
      <c r="H1873" s="22">
        <v>27</v>
      </c>
      <c r="I1873" s="22">
        <v>33</v>
      </c>
      <c r="J1873" s="23">
        <v>6</v>
      </c>
      <c r="Q1873" s="33"/>
      <c r="R1873" s="33"/>
      <c r="S1873" s="33"/>
      <c r="T1873" s="33"/>
      <c r="U1873" s="33"/>
      <c r="V1873" s="33"/>
      <c r="X1873" s="34"/>
      <c r="Y1873" s="33"/>
      <c r="Z1873" s="33"/>
      <c r="AA1873" s="33"/>
      <c r="AB1873" s="33"/>
      <c r="AC1873" s="35"/>
      <c r="AD1873" s="33"/>
      <c r="AE1873" s="33"/>
      <c r="AF1873" s="33"/>
      <c r="AG1873" s="33"/>
      <c r="AH1873" s="33"/>
      <c r="AI1873" s="33"/>
      <c r="AJ1873" s="36"/>
      <c r="AK1873" s="10">
        <v>4</v>
      </c>
      <c r="AL1873" s="11">
        <v>14</v>
      </c>
      <c r="AM1873" s="11">
        <v>13</v>
      </c>
      <c r="AN1873" s="11">
        <v>16</v>
      </c>
      <c r="AO1873" s="11">
        <v>20</v>
      </c>
      <c r="AP1873" s="11">
        <v>22</v>
      </c>
      <c r="AQ1873" s="11">
        <v>19</v>
      </c>
      <c r="AR1873" s="11">
        <v>28</v>
      </c>
      <c r="AS1873" s="11">
        <v>30</v>
      </c>
      <c r="AT1873" s="11">
        <v>46</v>
      </c>
      <c r="AU1873" s="11">
        <v>40</v>
      </c>
      <c r="AV1873" s="11">
        <v>48</v>
      </c>
      <c r="AW1873" s="12">
        <v>43</v>
      </c>
      <c r="AX1873" s="13">
        <v>38</v>
      </c>
      <c r="AY1873" s="13">
        <v>50</v>
      </c>
      <c r="AZ1873" s="13">
        <v>46</v>
      </c>
      <c r="BA1873" s="13">
        <v>42</v>
      </c>
      <c r="BB1873" s="14">
        <v>58</v>
      </c>
      <c r="BC1873" s="19">
        <f t="shared" si="144"/>
        <v>50</v>
      </c>
      <c r="BD1873" s="55">
        <f t="shared" si="147"/>
        <v>1.0312439103605067</v>
      </c>
      <c r="BE1873" s="19">
        <f t="shared" si="148"/>
        <v>0.9759987008769081</v>
      </c>
      <c r="BF1873" s="19">
        <f t="shared" si="145"/>
        <v>0.96576810652809364</v>
      </c>
      <c r="BG1873" s="19">
        <f t="shared" si="146"/>
        <v>1.0070997076973043</v>
      </c>
    </row>
    <row r="1874" spans="1:59">
      <c r="A1874" s="24">
        <v>1873</v>
      </c>
      <c r="B1874" s="31">
        <v>2015128</v>
      </c>
      <c r="C1874" s="32" t="s">
        <v>1872</v>
      </c>
      <c r="D1874" s="21">
        <v>1</v>
      </c>
      <c r="E1874" s="22">
        <v>3</v>
      </c>
      <c r="F1874" s="22">
        <v>8</v>
      </c>
      <c r="G1874" s="22">
        <v>11</v>
      </c>
      <c r="H1874" s="22">
        <v>22</v>
      </c>
      <c r="I1874" s="22">
        <v>28</v>
      </c>
      <c r="J1874" s="23">
        <v>6</v>
      </c>
      <c r="Q1874" s="33"/>
      <c r="R1874" s="33"/>
      <c r="S1874" s="33"/>
      <c r="T1874" s="33"/>
      <c r="U1874" s="33"/>
      <c r="V1874" s="33"/>
      <c r="X1874" s="34"/>
      <c r="Y1874" s="33"/>
      <c r="Z1874" s="33"/>
      <c r="AA1874" s="33"/>
      <c r="AB1874" s="33"/>
      <c r="AC1874" s="35"/>
      <c r="AD1874" s="33"/>
      <c r="AE1874" s="33"/>
      <c r="AF1874" s="33"/>
      <c r="AG1874" s="33"/>
      <c r="AH1874" s="33"/>
      <c r="AI1874" s="33"/>
      <c r="AJ1874" s="36"/>
      <c r="AK1874" s="10">
        <v>7</v>
      </c>
      <c r="AL1874" s="11">
        <v>9</v>
      </c>
      <c r="AM1874" s="11">
        <v>13</v>
      </c>
      <c r="AN1874" s="11">
        <v>19</v>
      </c>
      <c r="AO1874" s="11">
        <v>10</v>
      </c>
      <c r="AP1874" s="11">
        <v>17</v>
      </c>
      <c r="AQ1874" s="11">
        <v>19</v>
      </c>
      <c r="AR1874" s="11">
        <v>23</v>
      </c>
      <c r="AS1874" s="11">
        <v>18</v>
      </c>
      <c r="AT1874" s="11">
        <v>37</v>
      </c>
      <c r="AU1874" s="11">
        <v>34</v>
      </c>
      <c r="AV1874" s="11">
        <v>31</v>
      </c>
      <c r="AW1874" s="12">
        <v>43</v>
      </c>
      <c r="AX1874" s="13">
        <v>41</v>
      </c>
      <c r="AY1874" s="13">
        <v>39</v>
      </c>
      <c r="AZ1874" s="13">
        <v>37</v>
      </c>
      <c r="BA1874" s="13">
        <v>35</v>
      </c>
      <c r="BB1874" s="14">
        <v>33</v>
      </c>
      <c r="BC1874" s="19">
        <f t="shared" si="144"/>
        <v>39</v>
      </c>
      <c r="BD1874" s="55">
        <f t="shared" si="147"/>
        <v>0.98622929522572267</v>
      </c>
      <c r="BE1874" s="19">
        <f t="shared" si="148"/>
        <v>0.97395258200714518</v>
      </c>
      <c r="BF1874" s="19">
        <f t="shared" si="145"/>
        <v>0.9453069178304645</v>
      </c>
      <c r="BG1874" s="19">
        <f t="shared" si="146"/>
        <v>1.0070997076973043</v>
      </c>
    </row>
    <row r="1875" spans="1:59">
      <c r="A1875" s="24">
        <v>1874</v>
      </c>
      <c r="B1875" s="31">
        <v>2015129</v>
      </c>
      <c r="C1875" s="32" t="s">
        <v>1873</v>
      </c>
      <c r="D1875" s="21">
        <v>5</v>
      </c>
      <c r="E1875" s="22">
        <v>8</v>
      </c>
      <c r="F1875" s="22">
        <v>11</v>
      </c>
      <c r="G1875" s="22">
        <v>16</v>
      </c>
      <c r="H1875" s="22">
        <v>18</v>
      </c>
      <c r="I1875" s="22">
        <v>27</v>
      </c>
      <c r="J1875" s="23">
        <v>4</v>
      </c>
      <c r="Q1875" s="33"/>
      <c r="R1875" s="33"/>
      <c r="S1875" s="33"/>
      <c r="T1875" s="33"/>
      <c r="U1875" s="33"/>
      <c r="V1875" s="33"/>
      <c r="X1875" s="34"/>
      <c r="Y1875" s="33"/>
      <c r="Z1875" s="33"/>
      <c r="AA1875" s="33"/>
      <c r="AB1875" s="33"/>
      <c r="AC1875" s="35"/>
      <c r="AD1875" s="33"/>
      <c r="AE1875" s="33"/>
      <c r="AF1875" s="33"/>
      <c r="AG1875" s="33"/>
      <c r="AH1875" s="33"/>
      <c r="AI1875" s="33"/>
      <c r="AJ1875" s="36"/>
      <c r="AK1875" s="10">
        <v>7</v>
      </c>
      <c r="AL1875" s="11">
        <v>9</v>
      </c>
      <c r="AM1875" s="11">
        <v>10</v>
      </c>
      <c r="AN1875" s="11">
        <v>19</v>
      </c>
      <c r="AO1875" s="11">
        <v>22</v>
      </c>
      <c r="AP1875" s="11">
        <v>13</v>
      </c>
      <c r="AQ1875" s="11">
        <v>22</v>
      </c>
      <c r="AR1875" s="11">
        <v>35</v>
      </c>
      <c r="AS1875" s="11">
        <v>30</v>
      </c>
      <c r="AT1875" s="11">
        <v>37</v>
      </c>
      <c r="AU1875" s="11">
        <v>33</v>
      </c>
      <c r="AV1875" s="11">
        <v>43</v>
      </c>
      <c r="AW1875" s="12">
        <v>40</v>
      </c>
      <c r="AX1875" s="13">
        <v>37</v>
      </c>
      <c r="AY1875" s="13">
        <v>51</v>
      </c>
      <c r="AZ1875" s="13">
        <v>49</v>
      </c>
      <c r="BA1875" s="13">
        <v>66</v>
      </c>
      <c r="BB1875" s="14">
        <v>65</v>
      </c>
      <c r="BC1875" s="19">
        <f t="shared" si="144"/>
        <v>51</v>
      </c>
      <c r="BD1875" s="55">
        <f t="shared" si="147"/>
        <v>1.0598895745371872</v>
      </c>
      <c r="BE1875" s="19">
        <f t="shared" si="148"/>
        <v>0.99441377070477432</v>
      </c>
      <c r="BF1875" s="19">
        <f t="shared" si="145"/>
        <v>0.95676518350113671</v>
      </c>
      <c r="BG1875" s="19">
        <f t="shared" si="146"/>
        <v>1.0013705748619681</v>
      </c>
    </row>
    <row r="1876" spans="1:59">
      <c r="A1876" s="24">
        <v>1875</v>
      </c>
      <c r="B1876" s="31">
        <v>2015130</v>
      </c>
      <c r="C1876" s="32" t="s">
        <v>1874</v>
      </c>
      <c r="D1876" s="21">
        <v>6</v>
      </c>
      <c r="E1876" s="22">
        <v>14</v>
      </c>
      <c r="F1876" s="22">
        <v>15</v>
      </c>
      <c r="G1876" s="22">
        <v>16</v>
      </c>
      <c r="H1876" s="22">
        <v>17</v>
      </c>
      <c r="I1876" s="22">
        <v>22</v>
      </c>
      <c r="J1876" s="23">
        <v>10</v>
      </c>
      <c r="Q1876" s="33"/>
      <c r="R1876" s="33"/>
      <c r="S1876" s="33"/>
      <c r="T1876" s="33"/>
      <c r="U1876" s="33"/>
      <c r="V1876" s="33"/>
      <c r="X1876" s="34"/>
      <c r="Y1876" s="33"/>
      <c r="Z1876" s="33"/>
      <c r="AA1876" s="33"/>
      <c r="AB1876" s="33"/>
      <c r="AC1876" s="35"/>
      <c r="AD1876" s="33"/>
      <c r="AE1876" s="33"/>
      <c r="AF1876" s="33"/>
      <c r="AG1876" s="33"/>
      <c r="AH1876" s="33"/>
      <c r="AI1876" s="33"/>
      <c r="AJ1876" s="36"/>
      <c r="AK1876" s="10">
        <v>6</v>
      </c>
      <c r="AL1876" s="11">
        <v>10</v>
      </c>
      <c r="AM1876" s="11">
        <v>10</v>
      </c>
      <c r="AN1876" s="11">
        <v>18</v>
      </c>
      <c r="AO1876" s="11">
        <v>13</v>
      </c>
      <c r="AP1876" s="11">
        <v>26</v>
      </c>
      <c r="AQ1876" s="11">
        <v>36</v>
      </c>
      <c r="AR1876" s="11">
        <v>30</v>
      </c>
      <c r="AS1876" s="11">
        <v>24</v>
      </c>
      <c r="AT1876" s="11">
        <v>30</v>
      </c>
      <c r="AU1876" s="11">
        <v>25</v>
      </c>
      <c r="AV1876" s="11">
        <v>20</v>
      </c>
      <c r="AW1876" s="12">
        <v>30</v>
      </c>
      <c r="AX1876" s="13">
        <v>42</v>
      </c>
      <c r="AY1876" s="13">
        <v>56</v>
      </c>
      <c r="AZ1876" s="13">
        <v>72</v>
      </c>
      <c r="BA1876" s="13">
        <v>71</v>
      </c>
      <c r="BB1876" s="14">
        <v>70</v>
      </c>
      <c r="BC1876" s="19">
        <f t="shared" si="144"/>
        <v>56</v>
      </c>
      <c r="BD1876" s="55">
        <f t="shared" si="147"/>
        <v>1.0353361481000325</v>
      </c>
      <c r="BE1876" s="19">
        <f t="shared" si="148"/>
        <v>0.99032153296524839</v>
      </c>
      <c r="BF1876" s="19">
        <f t="shared" si="145"/>
        <v>0.96249431633647287</v>
      </c>
      <c r="BG1876" s="19">
        <f t="shared" si="146"/>
        <v>1.0013705748619681</v>
      </c>
    </row>
    <row r="1877" spans="1:59">
      <c r="A1877" s="24">
        <v>1876</v>
      </c>
      <c r="B1877" s="31">
        <v>2015131</v>
      </c>
      <c r="C1877" s="32" t="s">
        <v>1875</v>
      </c>
      <c r="D1877" s="21">
        <v>10</v>
      </c>
      <c r="E1877" s="22">
        <v>12</v>
      </c>
      <c r="F1877" s="22">
        <v>13</v>
      </c>
      <c r="G1877" s="22">
        <v>19</v>
      </c>
      <c r="H1877" s="22">
        <v>22</v>
      </c>
      <c r="I1877" s="22">
        <v>26</v>
      </c>
      <c r="J1877" s="23">
        <v>3</v>
      </c>
      <c r="Q1877" s="33"/>
      <c r="R1877" s="33"/>
      <c r="S1877" s="33"/>
      <c r="T1877" s="33"/>
      <c r="U1877" s="33"/>
      <c r="V1877" s="33"/>
      <c r="X1877" s="34"/>
      <c r="Y1877" s="33"/>
      <c r="Z1877" s="33"/>
      <c r="AA1877" s="33"/>
      <c r="AB1877" s="33"/>
      <c r="AC1877" s="35"/>
      <c r="AD1877" s="33"/>
      <c r="AE1877" s="33"/>
      <c r="AF1877" s="33"/>
      <c r="AG1877" s="33"/>
      <c r="AH1877" s="33"/>
      <c r="AI1877" s="33"/>
      <c r="AJ1877" s="36"/>
      <c r="AK1877" s="10">
        <v>6</v>
      </c>
      <c r="AL1877" s="11">
        <v>10</v>
      </c>
      <c r="AM1877" s="11">
        <v>12</v>
      </c>
      <c r="AN1877" s="11">
        <v>12</v>
      </c>
      <c r="AO1877" s="11">
        <v>25</v>
      </c>
      <c r="AP1877" s="11">
        <v>22</v>
      </c>
      <c r="AQ1877" s="11">
        <v>21</v>
      </c>
      <c r="AR1877" s="11">
        <v>22</v>
      </c>
      <c r="AS1877" s="11">
        <v>25</v>
      </c>
      <c r="AT1877" s="11">
        <v>30</v>
      </c>
      <c r="AU1877" s="11">
        <v>37</v>
      </c>
      <c r="AV1877" s="11">
        <v>60</v>
      </c>
      <c r="AW1877" s="12">
        <v>57</v>
      </c>
      <c r="AX1877" s="13">
        <v>54</v>
      </c>
      <c r="AY1877" s="13">
        <v>51</v>
      </c>
      <c r="AZ1877" s="13">
        <v>48</v>
      </c>
      <c r="BA1877" s="13">
        <v>45</v>
      </c>
      <c r="BB1877" s="14">
        <v>62</v>
      </c>
      <c r="BC1877" s="19">
        <f t="shared" si="144"/>
        <v>51</v>
      </c>
      <c r="BD1877" s="55">
        <f t="shared" si="147"/>
        <v>1.0107827216628775</v>
      </c>
      <c r="BE1877" s="19">
        <f t="shared" si="148"/>
        <v>1.0251055537512179</v>
      </c>
      <c r="BF1877" s="19">
        <f t="shared" si="145"/>
        <v>0.96904189671971419</v>
      </c>
      <c r="BG1877" s="19">
        <f t="shared" si="146"/>
        <v>0.99973367976615779</v>
      </c>
    </row>
    <row r="1878" spans="1:59">
      <c r="A1878" s="24">
        <v>1877</v>
      </c>
      <c r="B1878" s="31">
        <v>2015132</v>
      </c>
      <c r="C1878" s="32" t="s">
        <v>1876</v>
      </c>
      <c r="D1878" s="21">
        <v>3</v>
      </c>
      <c r="E1878" s="22">
        <v>5</v>
      </c>
      <c r="F1878" s="22">
        <v>11</v>
      </c>
      <c r="G1878" s="22">
        <v>28</v>
      </c>
      <c r="H1878" s="22">
        <v>30</v>
      </c>
      <c r="I1878" s="22">
        <v>33</v>
      </c>
      <c r="J1878" s="23">
        <v>1</v>
      </c>
      <c r="Q1878" s="33"/>
      <c r="R1878" s="33"/>
      <c r="S1878" s="33"/>
      <c r="T1878" s="33"/>
      <c r="U1878" s="33"/>
      <c r="V1878" s="33"/>
      <c r="X1878" s="34"/>
      <c r="Y1878" s="33"/>
      <c r="Z1878" s="33"/>
      <c r="AA1878" s="33"/>
      <c r="AB1878" s="33"/>
      <c r="AC1878" s="35"/>
      <c r="AD1878" s="33"/>
      <c r="AE1878" s="33"/>
      <c r="AF1878" s="33"/>
      <c r="AG1878" s="33"/>
      <c r="AH1878" s="33"/>
      <c r="AI1878" s="33"/>
      <c r="AJ1878" s="36"/>
      <c r="AK1878" s="10">
        <v>5</v>
      </c>
      <c r="AL1878" s="11">
        <v>10</v>
      </c>
      <c r="AM1878" s="11">
        <v>10</v>
      </c>
      <c r="AN1878" s="11">
        <v>20</v>
      </c>
      <c r="AO1878" s="11">
        <v>19</v>
      </c>
      <c r="AP1878" s="11">
        <v>22</v>
      </c>
      <c r="AQ1878" s="11">
        <v>20</v>
      </c>
      <c r="AR1878" s="11">
        <v>20</v>
      </c>
      <c r="AS1878" s="11">
        <v>22</v>
      </c>
      <c r="AT1878" s="11">
        <v>38</v>
      </c>
      <c r="AU1878" s="11">
        <v>32</v>
      </c>
      <c r="AV1878" s="11">
        <v>26</v>
      </c>
      <c r="AW1878" s="12">
        <v>35</v>
      </c>
      <c r="AX1878" s="13">
        <v>46</v>
      </c>
      <c r="AY1878" s="13">
        <v>59</v>
      </c>
      <c r="AZ1878" s="13">
        <v>56</v>
      </c>
      <c r="BA1878" s="13">
        <v>53</v>
      </c>
      <c r="BB1878" s="14">
        <v>50</v>
      </c>
      <c r="BC1878" s="19">
        <f t="shared" ref="BC1878:BC1941" si="149">IF($B1878="","",MOD($D1878,$BC$1)+MOD($E1878,$BC$1)+MOD($F1878,$BC$1)+MOD($G1878,$BC$1)+MOD($H1878,$BC$1)+MOD($I1878,$BC$1))</f>
        <v>59</v>
      </c>
      <c r="BD1878" s="55">
        <f t="shared" si="147"/>
        <v>1.04761286131861</v>
      </c>
      <c r="BE1878" s="19">
        <f t="shared" si="148"/>
        <v>1.0394283858395583</v>
      </c>
      <c r="BF1878" s="19">
        <f t="shared" si="145"/>
        <v>0.97640792465086068</v>
      </c>
      <c r="BG1878" s="19">
        <f t="shared" si="146"/>
        <v>1.000552127314063</v>
      </c>
    </row>
    <row r="1879" spans="1:59">
      <c r="A1879" s="24">
        <v>1878</v>
      </c>
      <c r="B1879" s="31">
        <v>2015133</v>
      </c>
      <c r="C1879" s="32" t="s">
        <v>1877</v>
      </c>
      <c r="D1879" s="21">
        <v>2</v>
      </c>
      <c r="E1879" s="22">
        <v>3</v>
      </c>
      <c r="F1879" s="22">
        <v>13</v>
      </c>
      <c r="G1879" s="22">
        <v>20</v>
      </c>
      <c r="H1879" s="22">
        <v>22</v>
      </c>
      <c r="I1879" s="22">
        <v>24</v>
      </c>
      <c r="J1879" s="23">
        <v>15</v>
      </c>
      <c r="Q1879" s="33"/>
      <c r="R1879" s="33"/>
      <c r="S1879" s="33"/>
      <c r="T1879" s="33"/>
      <c r="U1879" s="33"/>
      <c r="V1879" s="33"/>
      <c r="X1879" s="34"/>
      <c r="Y1879" s="33"/>
      <c r="Z1879" s="33"/>
      <c r="AA1879" s="33"/>
      <c r="AB1879" s="33"/>
      <c r="AC1879" s="35"/>
      <c r="AD1879" s="33"/>
      <c r="AE1879" s="33"/>
      <c r="AF1879" s="33"/>
      <c r="AG1879" s="33"/>
      <c r="AH1879" s="33"/>
      <c r="AI1879" s="33"/>
      <c r="AJ1879" s="36"/>
      <c r="AK1879" s="10">
        <v>6</v>
      </c>
      <c r="AL1879" s="11">
        <v>8</v>
      </c>
      <c r="AM1879" s="11">
        <v>14</v>
      </c>
      <c r="AN1879" s="11">
        <v>12</v>
      </c>
      <c r="AO1879" s="11">
        <v>21</v>
      </c>
      <c r="AP1879" s="11">
        <v>20</v>
      </c>
      <c r="AQ1879" s="11">
        <v>21</v>
      </c>
      <c r="AR1879" s="11">
        <v>14</v>
      </c>
      <c r="AS1879" s="11">
        <v>18</v>
      </c>
      <c r="AT1879" s="11">
        <v>24</v>
      </c>
      <c r="AU1879" s="11">
        <v>32</v>
      </c>
      <c r="AV1879" s="11">
        <v>42</v>
      </c>
      <c r="AW1879" s="12">
        <v>39</v>
      </c>
      <c r="AX1879" s="13">
        <v>36</v>
      </c>
      <c r="AY1879" s="13">
        <v>33</v>
      </c>
      <c r="AZ1879" s="13">
        <v>30</v>
      </c>
      <c r="BA1879" s="13">
        <v>27</v>
      </c>
      <c r="BB1879" s="14">
        <v>24</v>
      </c>
      <c r="BC1879" s="19">
        <f t="shared" si="149"/>
        <v>33</v>
      </c>
      <c r="BD1879" s="55">
        <f t="shared" si="147"/>
        <v>1.023059434881455</v>
      </c>
      <c r="BE1879" s="19">
        <f t="shared" si="148"/>
        <v>1.0046443650535888</v>
      </c>
      <c r="BF1879" s="19">
        <f t="shared" si="145"/>
        <v>0.97231568691133485</v>
      </c>
      <c r="BG1879" s="19">
        <f t="shared" si="146"/>
        <v>0.99073075673920108</v>
      </c>
    </row>
    <row r="1880" spans="1:59">
      <c r="A1880" s="24">
        <v>1879</v>
      </c>
      <c r="B1880" s="31">
        <v>2015134</v>
      </c>
      <c r="C1880" s="32" t="s">
        <v>1878</v>
      </c>
      <c r="D1880" s="21">
        <v>2</v>
      </c>
      <c r="E1880" s="22">
        <v>5</v>
      </c>
      <c r="F1880" s="22">
        <v>14</v>
      </c>
      <c r="G1880" s="22">
        <v>19</v>
      </c>
      <c r="H1880" s="22">
        <v>27</v>
      </c>
      <c r="I1880" s="22">
        <v>31</v>
      </c>
      <c r="J1880" s="23">
        <v>4</v>
      </c>
      <c r="Q1880" s="33"/>
      <c r="R1880" s="33"/>
      <c r="S1880" s="33"/>
      <c r="T1880" s="33"/>
      <c r="U1880" s="33"/>
      <c r="V1880" s="33"/>
      <c r="X1880" s="34"/>
      <c r="Y1880" s="33"/>
      <c r="Z1880" s="33"/>
      <c r="AA1880" s="33"/>
      <c r="AB1880" s="33"/>
      <c r="AC1880" s="35"/>
      <c r="AD1880" s="33"/>
      <c r="AE1880" s="33"/>
      <c r="AF1880" s="33"/>
      <c r="AG1880" s="33"/>
      <c r="AH1880" s="33"/>
      <c r="AI1880" s="33"/>
      <c r="AJ1880" s="36"/>
      <c r="AK1880" s="10">
        <v>8</v>
      </c>
      <c r="AL1880" s="11">
        <v>14</v>
      </c>
      <c r="AM1880" s="11">
        <v>13</v>
      </c>
      <c r="AN1880" s="11">
        <v>14</v>
      </c>
      <c r="AO1880" s="11">
        <v>21</v>
      </c>
      <c r="AP1880" s="11">
        <v>26</v>
      </c>
      <c r="AQ1880" s="11">
        <v>17</v>
      </c>
      <c r="AR1880" s="11">
        <v>28</v>
      </c>
      <c r="AS1880" s="11">
        <v>32</v>
      </c>
      <c r="AT1880" s="11">
        <v>26</v>
      </c>
      <c r="AU1880" s="11">
        <v>20</v>
      </c>
      <c r="AV1880" s="11">
        <v>28</v>
      </c>
      <c r="AW1880" s="12">
        <v>38</v>
      </c>
      <c r="AX1880" s="13">
        <v>50</v>
      </c>
      <c r="AY1880" s="13">
        <v>47</v>
      </c>
      <c r="AZ1880" s="13">
        <v>44</v>
      </c>
      <c r="BA1880" s="13">
        <v>41</v>
      </c>
      <c r="BB1880" s="14">
        <v>58</v>
      </c>
      <c r="BC1880" s="19">
        <f t="shared" si="149"/>
        <v>47</v>
      </c>
      <c r="BD1880" s="55">
        <f t="shared" si="147"/>
        <v>1.0066904839233517</v>
      </c>
      <c r="BE1880" s="19">
        <f t="shared" si="148"/>
        <v>1.0332900292302696</v>
      </c>
      <c r="BF1880" s="19">
        <f t="shared" si="145"/>
        <v>0.95758363104904187</v>
      </c>
      <c r="BG1880" s="19">
        <f t="shared" si="146"/>
        <v>0.99073075673920108</v>
      </c>
    </row>
    <row r="1881" spans="1:59">
      <c r="A1881" s="24">
        <v>1880</v>
      </c>
      <c r="B1881" s="31">
        <v>2015135</v>
      </c>
      <c r="C1881" s="32" t="s">
        <v>1879</v>
      </c>
      <c r="D1881" s="21">
        <v>1</v>
      </c>
      <c r="E1881" s="22">
        <v>12</v>
      </c>
      <c r="F1881" s="22">
        <v>14</v>
      </c>
      <c r="G1881" s="22">
        <v>18</v>
      </c>
      <c r="H1881" s="22">
        <v>26</v>
      </c>
      <c r="I1881" s="22">
        <v>32</v>
      </c>
      <c r="J1881" s="23">
        <v>7</v>
      </c>
      <c r="Q1881" s="33"/>
      <c r="R1881" s="33"/>
      <c r="S1881" s="33"/>
      <c r="T1881" s="33"/>
      <c r="U1881" s="33"/>
      <c r="V1881" s="33"/>
      <c r="X1881" s="34"/>
      <c r="Y1881" s="33"/>
      <c r="Z1881" s="33"/>
      <c r="AA1881" s="33"/>
      <c r="AB1881" s="33"/>
      <c r="AC1881" s="35"/>
      <c r="AD1881" s="33"/>
      <c r="AE1881" s="33"/>
      <c r="AF1881" s="33"/>
      <c r="AG1881" s="33"/>
      <c r="AH1881" s="33"/>
      <c r="AI1881" s="33"/>
      <c r="AJ1881" s="36"/>
      <c r="AK1881" s="10">
        <v>7</v>
      </c>
      <c r="AL1881" s="11">
        <v>7</v>
      </c>
      <c r="AM1881" s="11">
        <v>13</v>
      </c>
      <c r="AN1881" s="11">
        <v>7</v>
      </c>
      <c r="AO1881" s="11">
        <v>19</v>
      </c>
      <c r="AP1881" s="11">
        <v>15</v>
      </c>
      <c r="AQ1881" s="11">
        <v>22</v>
      </c>
      <c r="AR1881" s="11">
        <v>23</v>
      </c>
      <c r="AS1881" s="11">
        <v>26</v>
      </c>
      <c r="AT1881" s="11">
        <v>19</v>
      </c>
      <c r="AU1881" s="11">
        <v>25</v>
      </c>
      <c r="AV1881" s="11">
        <v>33</v>
      </c>
      <c r="AW1881" s="12">
        <v>43</v>
      </c>
      <c r="AX1881" s="13">
        <v>39</v>
      </c>
      <c r="AY1881" s="13">
        <v>52</v>
      </c>
      <c r="AZ1881" s="13">
        <v>49</v>
      </c>
      <c r="BA1881" s="13">
        <v>65</v>
      </c>
      <c r="BB1881" s="14">
        <v>63</v>
      </c>
      <c r="BC1881" s="19">
        <f t="shared" si="149"/>
        <v>52</v>
      </c>
      <c r="BD1881" s="55">
        <f t="shared" si="147"/>
        <v>0.99032153296524839</v>
      </c>
      <c r="BE1881" s="19">
        <f t="shared" si="148"/>
        <v>1.0128288405326404</v>
      </c>
      <c r="BF1881" s="19">
        <f t="shared" si="145"/>
        <v>0.96822344917180903</v>
      </c>
      <c r="BG1881" s="19">
        <f t="shared" si="146"/>
        <v>0.99113998051315355</v>
      </c>
    </row>
    <row r="1882" spans="1:59">
      <c r="A1882" s="24">
        <v>1881</v>
      </c>
      <c r="B1882" s="31">
        <v>2015136</v>
      </c>
      <c r="C1882" s="32" t="s">
        <v>1880</v>
      </c>
      <c r="D1882" s="21">
        <v>2</v>
      </c>
      <c r="E1882" s="22">
        <v>5</v>
      </c>
      <c r="F1882" s="22">
        <v>12</v>
      </c>
      <c r="G1882" s="22">
        <v>23</v>
      </c>
      <c r="H1882" s="22">
        <v>28</v>
      </c>
      <c r="I1882" s="22">
        <v>29</v>
      </c>
      <c r="J1882" s="23">
        <v>1</v>
      </c>
      <c r="Q1882" s="33"/>
      <c r="R1882" s="33"/>
      <c r="S1882" s="33"/>
      <c r="T1882" s="33"/>
      <c r="U1882" s="33"/>
      <c r="V1882" s="33"/>
      <c r="X1882" s="34"/>
      <c r="Y1882" s="33"/>
      <c r="Z1882" s="33"/>
      <c r="AA1882" s="33"/>
      <c r="AB1882" s="33"/>
      <c r="AC1882" s="35"/>
      <c r="AD1882" s="33"/>
      <c r="AE1882" s="33"/>
      <c r="AF1882" s="33"/>
      <c r="AG1882" s="33"/>
      <c r="AH1882" s="33"/>
      <c r="AI1882" s="33"/>
      <c r="AJ1882" s="36"/>
      <c r="AK1882" s="10">
        <v>9</v>
      </c>
      <c r="AL1882" s="11">
        <v>7</v>
      </c>
      <c r="AM1882" s="11">
        <v>14</v>
      </c>
      <c r="AN1882" s="11">
        <v>21</v>
      </c>
      <c r="AO1882" s="11">
        <v>15</v>
      </c>
      <c r="AP1882" s="11">
        <v>27</v>
      </c>
      <c r="AQ1882" s="11">
        <v>18</v>
      </c>
      <c r="AR1882" s="11">
        <v>29</v>
      </c>
      <c r="AS1882" s="11">
        <v>22</v>
      </c>
      <c r="AT1882" s="11">
        <v>27</v>
      </c>
      <c r="AU1882" s="11">
        <v>34</v>
      </c>
      <c r="AV1882" s="11">
        <v>29</v>
      </c>
      <c r="AW1882" s="12">
        <v>54</v>
      </c>
      <c r="AX1882" s="13">
        <v>51</v>
      </c>
      <c r="AY1882" s="13">
        <v>48</v>
      </c>
      <c r="AZ1882" s="13">
        <v>45</v>
      </c>
      <c r="BA1882" s="13">
        <v>42</v>
      </c>
      <c r="BB1882" s="14">
        <v>39</v>
      </c>
      <c r="BC1882" s="19">
        <f t="shared" si="149"/>
        <v>48</v>
      </c>
      <c r="BD1882" s="55">
        <f t="shared" si="147"/>
        <v>0.9780448197466709</v>
      </c>
      <c r="BE1882" s="19">
        <f t="shared" si="148"/>
        <v>0.99441377070477432</v>
      </c>
      <c r="BF1882" s="19">
        <f t="shared" si="145"/>
        <v>0.96249431633647287</v>
      </c>
      <c r="BG1882" s="19">
        <f t="shared" si="146"/>
        <v>0.99400454693082163</v>
      </c>
    </row>
    <row r="1883" spans="1:59">
      <c r="A1883" s="24">
        <v>1882</v>
      </c>
      <c r="B1883" s="31">
        <v>2015137</v>
      </c>
      <c r="C1883" s="32" t="s">
        <v>1881</v>
      </c>
      <c r="D1883" s="21">
        <v>14</v>
      </c>
      <c r="E1883" s="22">
        <v>22</v>
      </c>
      <c r="F1883" s="22">
        <v>23</v>
      </c>
      <c r="G1883" s="22">
        <v>27</v>
      </c>
      <c r="H1883" s="22">
        <v>28</v>
      </c>
      <c r="I1883" s="22">
        <v>31</v>
      </c>
      <c r="J1883" s="23">
        <v>12</v>
      </c>
      <c r="Q1883" s="33"/>
      <c r="R1883" s="33"/>
      <c r="S1883" s="33"/>
      <c r="T1883" s="33"/>
      <c r="U1883" s="33"/>
      <c r="V1883" s="33"/>
      <c r="X1883" s="34"/>
      <c r="Y1883" s="33"/>
      <c r="Z1883" s="33"/>
      <c r="AA1883" s="33"/>
      <c r="AB1883" s="33"/>
      <c r="AC1883" s="35"/>
      <c r="AD1883" s="33"/>
      <c r="AE1883" s="33"/>
      <c r="AF1883" s="33"/>
      <c r="AG1883" s="33"/>
      <c r="AH1883" s="33"/>
      <c r="AI1883" s="33"/>
      <c r="AJ1883" s="36"/>
      <c r="AK1883" s="10">
        <v>7</v>
      </c>
      <c r="AL1883" s="11">
        <v>13</v>
      </c>
      <c r="AM1883" s="11">
        <v>15</v>
      </c>
      <c r="AN1883" s="11">
        <v>19</v>
      </c>
      <c r="AO1883" s="11">
        <v>12</v>
      </c>
      <c r="AP1883" s="11">
        <v>33</v>
      </c>
      <c r="AQ1883" s="11">
        <v>19</v>
      </c>
      <c r="AR1883" s="11">
        <v>25</v>
      </c>
      <c r="AS1883" s="11">
        <v>24</v>
      </c>
      <c r="AT1883" s="11">
        <v>37</v>
      </c>
      <c r="AU1883" s="11">
        <v>28</v>
      </c>
      <c r="AV1883" s="11">
        <v>33</v>
      </c>
      <c r="AW1883" s="12">
        <v>55</v>
      </c>
      <c r="AX1883" s="13">
        <v>65</v>
      </c>
      <c r="AY1883" s="13">
        <v>60</v>
      </c>
      <c r="AZ1883" s="13">
        <v>55</v>
      </c>
      <c r="BA1883" s="13">
        <v>50</v>
      </c>
      <c r="BB1883" s="14">
        <v>45</v>
      </c>
      <c r="BC1883" s="19">
        <f t="shared" si="149"/>
        <v>60</v>
      </c>
      <c r="BD1883" s="55">
        <f t="shared" si="147"/>
        <v>0.98213705748619684</v>
      </c>
      <c r="BE1883" s="19">
        <f t="shared" si="148"/>
        <v>1.0148749594024034</v>
      </c>
      <c r="BF1883" s="19">
        <f t="shared" ref="BF1883:BF1946" si="150">IF($B1883="","",SUM($BC1859:$BC1883)/25/$BM$3)</f>
        <v>0.987866190321533</v>
      </c>
      <c r="BG1883" s="19">
        <f t="shared" si="146"/>
        <v>0.99564144202663196</v>
      </c>
    </row>
    <row r="1884" spans="1:59">
      <c r="A1884" s="24">
        <v>1883</v>
      </c>
      <c r="B1884" s="31">
        <v>2015138</v>
      </c>
      <c r="C1884" s="32" t="s">
        <v>1882</v>
      </c>
      <c r="D1884" s="21">
        <v>1</v>
      </c>
      <c r="E1884" s="22">
        <v>2</v>
      </c>
      <c r="F1884" s="22">
        <v>8</v>
      </c>
      <c r="G1884" s="22">
        <v>16</v>
      </c>
      <c r="H1884" s="22">
        <v>19</v>
      </c>
      <c r="I1884" s="22">
        <v>24</v>
      </c>
      <c r="J1884" s="23">
        <v>11</v>
      </c>
      <c r="Q1884" s="33"/>
      <c r="R1884" s="33"/>
      <c r="S1884" s="33"/>
      <c r="T1884" s="33"/>
      <c r="U1884" s="33"/>
      <c r="V1884" s="33"/>
      <c r="X1884" s="34"/>
      <c r="Y1884" s="33"/>
      <c r="Z1884" s="33"/>
      <c r="AA1884" s="33"/>
      <c r="AB1884" s="33"/>
      <c r="AC1884" s="35"/>
      <c r="AD1884" s="33"/>
      <c r="AE1884" s="33"/>
      <c r="AF1884" s="33"/>
      <c r="AG1884" s="33"/>
      <c r="AH1884" s="33"/>
      <c r="AI1884" s="33"/>
      <c r="AJ1884" s="36"/>
      <c r="AK1884" s="10">
        <v>7</v>
      </c>
      <c r="AL1884" s="11">
        <v>6</v>
      </c>
      <c r="AM1884" s="11">
        <v>15</v>
      </c>
      <c r="AN1884" s="11">
        <v>10</v>
      </c>
      <c r="AO1884" s="11">
        <v>14</v>
      </c>
      <c r="AP1884" s="11">
        <v>6</v>
      </c>
      <c r="AQ1884" s="11">
        <v>25</v>
      </c>
      <c r="AR1884" s="11">
        <v>30</v>
      </c>
      <c r="AS1884" s="11">
        <v>26</v>
      </c>
      <c r="AT1884" s="11">
        <v>22</v>
      </c>
      <c r="AU1884" s="11">
        <v>31</v>
      </c>
      <c r="AV1884" s="11">
        <v>28</v>
      </c>
      <c r="AW1884" s="12">
        <v>25</v>
      </c>
      <c r="AX1884" s="13">
        <v>22</v>
      </c>
      <c r="AY1884" s="13">
        <v>36</v>
      </c>
      <c r="AZ1884" s="13">
        <v>34</v>
      </c>
      <c r="BA1884" s="13">
        <v>32</v>
      </c>
      <c r="BB1884" s="14">
        <v>50</v>
      </c>
      <c r="BC1884" s="19">
        <f t="shared" si="149"/>
        <v>36</v>
      </c>
      <c r="BD1884" s="55">
        <f t="shared" si="147"/>
        <v>0.99441377070477432</v>
      </c>
      <c r="BE1884" s="19">
        <f t="shared" si="148"/>
        <v>1.0087366027931146</v>
      </c>
      <c r="BF1884" s="19">
        <f t="shared" si="150"/>
        <v>0.99032153296524839</v>
      </c>
      <c r="BG1884" s="19">
        <f t="shared" si="146"/>
        <v>0.98991230919129591</v>
      </c>
    </row>
    <row r="1885" spans="1:59">
      <c r="A1885" s="24">
        <v>1884</v>
      </c>
      <c r="B1885" s="31">
        <v>2015139</v>
      </c>
      <c r="C1885" s="32" t="s">
        <v>1883</v>
      </c>
      <c r="D1885" s="21">
        <v>1</v>
      </c>
      <c r="E1885" s="22">
        <v>10</v>
      </c>
      <c r="F1885" s="22">
        <v>13</v>
      </c>
      <c r="G1885" s="22">
        <v>18</v>
      </c>
      <c r="H1885" s="22">
        <v>25</v>
      </c>
      <c r="I1885" s="22">
        <v>27</v>
      </c>
      <c r="J1885" s="23">
        <v>9</v>
      </c>
      <c r="Q1885" s="33"/>
      <c r="R1885" s="33"/>
      <c r="S1885" s="33"/>
      <c r="T1885" s="33"/>
      <c r="U1885" s="33"/>
      <c r="V1885" s="33"/>
      <c r="X1885" s="34"/>
      <c r="Y1885" s="33"/>
      <c r="Z1885" s="33"/>
      <c r="AA1885" s="33"/>
      <c r="AB1885" s="33"/>
      <c r="AC1885" s="35"/>
      <c r="AD1885" s="33"/>
      <c r="AE1885" s="33"/>
      <c r="AF1885" s="33"/>
      <c r="AG1885" s="33"/>
      <c r="AH1885" s="33"/>
      <c r="AI1885" s="33"/>
      <c r="AJ1885" s="36"/>
      <c r="AK1885" s="10">
        <v>4</v>
      </c>
      <c r="AL1885" s="11">
        <v>10</v>
      </c>
      <c r="AM1885" s="11">
        <v>9</v>
      </c>
      <c r="AN1885" s="11">
        <v>10</v>
      </c>
      <c r="AO1885" s="11">
        <v>24</v>
      </c>
      <c r="AP1885" s="11">
        <v>14</v>
      </c>
      <c r="AQ1885" s="11">
        <v>13</v>
      </c>
      <c r="AR1885" s="11">
        <v>24</v>
      </c>
      <c r="AS1885" s="11">
        <v>28</v>
      </c>
      <c r="AT1885" s="11">
        <v>22</v>
      </c>
      <c r="AU1885" s="11">
        <v>29</v>
      </c>
      <c r="AV1885" s="11">
        <v>52</v>
      </c>
      <c r="AW1885" s="12">
        <v>49</v>
      </c>
      <c r="AX1885" s="13">
        <v>46</v>
      </c>
      <c r="AY1885" s="13">
        <v>43</v>
      </c>
      <c r="AZ1885" s="13">
        <v>40</v>
      </c>
      <c r="BA1885" s="13">
        <v>56</v>
      </c>
      <c r="BB1885" s="14">
        <v>54</v>
      </c>
      <c r="BC1885" s="19">
        <f t="shared" si="149"/>
        <v>43</v>
      </c>
      <c r="BD1885" s="55">
        <f t="shared" si="147"/>
        <v>0.9780448197466709</v>
      </c>
      <c r="BE1885" s="19">
        <f t="shared" si="148"/>
        <v>0.99236765183501141</v>
      </c>
      <c r="BF1885" s="19">
        <f t="shared" si="150"/>
        <v>0.987866190321533</v>
      </c>
      <c r="BG1885" s="19">
        <f t="shared" si="146"/>
        <v>0.98254628126014942</v>
      </c>
    </row>
    <row r="1886" spans="1:59">
      <c r="A1886" s="24">
        <v>1885</v>
      </c>
      <c r="B1886" s="31">
        <v>2015140</v>
      </c>
      <c r="C1886" s="32" t="s">
        <v>1884</v>
      </c>
      <c r="D1886" s="21">
        <v>6</v>
      </c>
      <c r="E1886" s="22">
        <v>20</v>
      </c>
      <c r="F1886" s="22">
        <v>28</v>
      </c>
      <c r="G1886" s="22">
        <v>29</v>
      </c>
      <c r="H1886" s="22">
        <v>30</v>
      </c>
      <c r="I1886" s="22">
        <v>31</v>
      </c>
      <c r="J1886" s="23">
        <v>12</v>
      </c>
      <c r="Q1886" s="33"/>
      <c r="R1886" s="33"/>
      <c r="S1886" s="33"/>
      <c r="T1886" s="33"/>
      <c r="U1886" s="33"/>
      <c r="V1886" s="33"/>
      <c r="X1886" s="34"/>
      <c r="Y1886" s="33"/>
      <c r="Z1886" s="33"/>
      <c r="AA1886" s="33"/>
      <c r="AB1886" s="33"/>
      <c r="AC1886" s="35"/>
      <c r="AD1886" s="33"/>
      <c r="AE1886" s="33"/>
      <c r="AF1886" s="33"/>
      <c r="AG1886" s="33"/>
      <c r="AH1886" s="33"/>
      <c r="AI1886" s="33"/>
      <c r="AJ1886" s="36"/>
      <c r="AK1886" s="10">
        <v>6</v>
      </c>
      <c r="AL1886" s="11">
        <v>8</v>
      </c>
      <c r="AM1886" s="11">
        <v>9</v>
      </c>
      <c r="AN1886" s="11">
        <v>12</v>
      </c>
      <c r="AO1886" s="11">
        <v>18</v>
      </c>
      <c r="AP1886" s="11">
        <v>32</v>
      </c>
      <c r="AQ1886" s="11">
        <v>18</v>
      </c>
      <c r="AR1886" s="11">
        <v>24</v>
      </c>
      <c r="AS1886" s="11">
        <v>45</v>
      </c>
      <c r="AT1886" s="11">
        <v>36</v>
      </c>
      <c r="AU1886" s="11">
        <v>27</v>
      </c>
      <c r="AV1886" s="11">
        <v>18</v>
      </c>
      <c r="AW1886" s="12">
        <v>39</v>
      </c>
      <c r="AX1886" s="13">
        <v>64</v>
      </c>
      <c r="AY1886" s="13">
        <v>59</v>
      </c>
      <c r="AZ1886" s="13">
        <v>54</v>
      </c>
      <c r="BA1886" s="13">
        <v>49</v>
      </c>
      <c r="BB1886" s="14">
        <v>44</v>
      </c>
      <c r="BC1886" s="19">
        <f t="shared" si="149"/>
        <v>59</v>
      </c>
      <c r="BD1886" s="55">
        <f t="shared" si="147"/>
        <v>1.0066904839233517</v>
      </c>
      <c r="BE1886" s="19">
        <f t="shared" si="148"/>
        <v>0.99850600844430004</v>
      </c>
      <c r="BF1886" s="19">
        <f t="shared" si="150"/>
        <v>0.99359532315686916</v>
      </c>
      <c r="BG1886" s="19">
        <f t="shared" si="146"/>
        <v>0.98009093861643382</v>
      </c>
    </row>
    <row r="1887" spans="1:59">
      <c r="A1887" s="24">
        <v>1886</v>
      </c>
      <c r="B1887" s="31">
        <v>2015141</v>
      </c>
      <c r="C1887" s="32" t="s">
        <v>1885</v>
      </c>
      <c r="D1887" s="21">
        <v>3</v>
      </c>
      <c r="E1887" s="22">
        <v>8</v>
      </c>
      <c r="F1887" s="22">
        <v>19</v>
      </c>
      <c r="G1887" s="22">
        <v>25</v>
      </c>
      <c r="H1887" s="22">
        <v>27</v>
      </c>
      <c r="I1887" s="22">
        <v>28</v>
      </c>
      <c r="J1887" s="23">
        <v>2</v>
      </c>
      <c r="Q1887" s="33"/>
      <c r="R1887" s="33"/>
      <c r="S1887" s="33"/>
      <c r="T1887" s="33"/>
      <c r="U1887" s="33"/>
      <c r="V1887" s="33"/>
      <c r="X1887" s="34"/>
      <c r="Y1887" s="33"/>
      <c r="Z1887" s="33"/>
      <c r="AA1887" s="33"/>
      <c r="AB1887" s="33"/>
      <c r="AC1887" s="35"/>
      <c r="AD1887" s="33"/>
      <c r="AE1887" s="33"/>
      <c r="AF1887" s="33"/>
      <c r="AG1887" s="33"/>
      <c r="AH1887" s="33"/>
      <c r="AI1887" s="33"/>
      <c r="AJ1887" s="36"/>
      <c r="AK1887" s="10">
        <v>5</v>
      </c>
      <c r="AL1887" s="11">
        <v>10</v>
      </c>
      <c r="AM1887" s="11">
        <v>15</v>
      </c>
      <c r="AN1887" s="11">
        <v>14</v>
      </c>
      <c r="AO1887" s="11">
        <v>19</v>
      </c>
      <c r="AP1887" s="11">
        <v>14</v>
      </c>
      <c r="AQ1887" s="11">
        <v>20</v>
      </c>
      <c r="AR1887" s="11">
        <v>40</v>
      </c>
      <c r="AS1887" s="11">
        <v>33</v>
      </c>
      <c r="AT1887" s="11">
        <v>26</v>
      </c>
      <c r="AU1887" s="11">
        <v>32</v>
      </c>
      <c r="AV1887" s="11">
        <v>40</v>
      </c>
      <c r="AW1887" s="12">
        <v>50</v>
      </c>
      <c r="AX1887" s="13">
        <v>46</v>
      </c>
      <c r="AY1887" s="13">
        <v>42</v>
      </c>
      <c r="AZ1887" s="13">
        <v>38</v>
      </c>
      <c r="BA1887" s="13">
        <v>34</v>
      </c>
      <c r="BB1887" s="14">
        <v>50</v>
      </c>
      <c r="BC1887" s="19">
        <f t="shared" si="149"/>
        <v>42</v>
      </c>
      <c r="BD1887" s="55">
        <f t="shared" si="147"/>
        <v>0.98213705748619684</v>
      </c>
      <c r="BE1887" s="19">
        <f t="shared" si="148"/>
        <v>0.98009093861643382</v>
      </c>
      <c r="BF1887" s="19">
        <f t="shared" si="150"/>
        <v>0.98622929522572267</v>
      </c>
      <c r="BG1887" s="19">
        <f t="shared" si="146"/>
        <v>0.98377395258200706</v>
      </c>
    </row>
    <row r="1888" spans="1:59">
      <c r="A1888" s="24">
        <v>1887</v>
      </c>
      <c r="B1888" s="31">
        <v>2015142</v>
      </c>
      <c r="C1888" s="32" t="s">
        <v>1886</v>
      </c>
      <c r="D1888" s="21">
        <v>13</v>
      </c>
      <c r="E1888" s="22">
        <v>17</v>
      </c>
      <c r="F1888" s="22">
        <v>19</v>
      </c>
      <c r="G1888" s="22">
        <v>20</v>
      </c>
      <c r="H1888" s="22">
        <v>22</v>
      </c>
      <c r="I1888" s="22">
        <v>25</v>
      </c>
      <c r="J1888" s="23">
        <v>11</v>
      </c>
      <c r="Q1888" s="33"/>
      <c r="R1888" s="33"/>
      <c r="S1888" s="33"/>
      <c r="T1888" s="33"/>
      <c r="U1888" s="33"/>
      <c r="V1888" s="33"/>
      <c r="X1888" s="34"/>
      <c r="Y1888" s="33"/>
      <c r="Z1888" s="33"/>
      <c r="AA1888" s="33"/>
      <c r="AB1888" s="33"/>
      <c r="AC1888" s="35"/>
      <c r="AD1888" s="33"/>
      <c r="AE1888" s="33"/>
      <c r="AF1888" s="33"/>
      <c r="AG1888" s="33"/>
      <c r="AH1888" s="33"/>
      <c r="AI1888" s="33"/>
      <c r="AJ1888" s="36"/>
      <c r="AK1888" s="10">
        <v>8</v>
      </c>
      <c r="AL1888" s="11">
        <v>8</v>
      </c>
      <c r="AM1888" s="11">
        <v>11</v>
      </c>
      <c r="AN1888" s="11">
        <v>14</v>
      </c>
      <c r="AO1888" s="11">
        <v>25</v>
      </c>
      <c r="AP1888" s="11">
        <v>20</v>
      </c>
      <c r="AQ1888" s="11">
        <v>26</v>
      </c>
      <c r="AR1888" s="11">
        <v>26</v>
      </c>
      <c r="AS1888" s="11">
        <v>28</v>
      </c>
      <c r="AT1888" s="11">
        <v>32</v>
      </c>
      <c r="AU1888" s="11">
        <v>38</v>
      </c>
      <c r="AV1888" s="11">
        <v>46</v>
      </c>
      <c r="AW1888" s="12">
        <v>41</v>
      </c>
      <c r="AX1888" s="13">
        <v>36</v>
      </c>
      <c r="AY1888" s="13">
        <v>31</v>
      </c>
      <c r="AZ1888" s="13">
        <v>44</v>
      </c>
      <c r="BA1888" s="13">
        <v>40</v>
      </c>
      <c r="BB1888" s="14">
        <v>56</v>
      </c>
      <c r="BC1888" s="19">
        <f t="shared" si="149"/>
        <v>31</v>
      </c>
      <c r="BD1888" s="55">
        <f t="shared" si="147"/>
        <v>0.86346216303994805</v>
      </c>
      <c r="BE1888" s="19">
        <f t="shared" si="148"/>
        <v>0.92279961026307245</v>
      </c>
      <c r="BF1888" s="19">
        <f t="shared" si="150"/>
        <v>0.96904189671971419</v>
      </c>
      <c r="BG1888" s="19">
        <f t="shared" si="146"/>
        <v>0.97640792465086068</v>
      </c>
    </row>
    <row r="1889" spans="1:59">
      <c r="A1889" s="24">
        <v>1888</v>
      </c>
      <c r="B1889" s="31">
        <v>2015143</v>
      </c>
      <c r="C1889" s="32" t="s">
        <v>1887</v>
      </c>
      <c r="D1889" s="21">
        <v>13</v>
      </c>
      <c r="E1889" s="22">
        <v>15</v>
      </c>
      <c r="F1889" s="22">
        <v>19</v>
      </c>
      <c r="G1889" s="22">
        <v>20</v>
      </c>
      <c r="H1889" s="22">
        <v>21</v>
      </c>
      <c r="I1889" s="22">
        <v>32</v>
      </c>
      <c r="J1889" s="23">
        <v>4</v>
      </c>
      <c r="Q1889" s="33"/>
      <c r="R1889" s="33"/>
      <c r="S1889" s="33"/>
      <c r="T1889" s="33"/>
      <c r="U1889" s="33"/>
      <c r="V1889" s="33"/>
      <c r="X1889" s="34"/>
      <c r="Y1889" s="33"/>
      <c r="Z1889" s="33"/>
      <c r="AA1889" s="33"/>
      <c r="AB1889" s="33"/>
      <c r="AC1889" s="35"/>
      <c r="AD1889" s="33"/>
      <c r="AE1889" s="33"/>
      <c r="AF1889" s="33"/>
      <c r="AG1889" s="33"/>
      <c r="AH1889" s="33"/>
      <c r="AI1889" s="33"/>
      <c r="AJ1889" s="36"/>
      <c r="AK1889" s="10">
        <v>6</v>
      </c>
      <c r="AL1889" s="11">
        <v>8</v>
      </c>
      <c r="AM1889" s="11">
        <v>10</v>
      </c>
      <c r="AN1889" s="11">
        <v>12</v>
      </c>
      <c r="AO1889" s="11">
        <v>22</v>
      </c>
      <c r="AP1889" s="11">
        <v>24</v>
      </c>
      <c r="AQ1889" s="11">
        <v>21</v>
      </c>
      <c r="AR1889" s="11">
        <v>20</v>
      </c>
      <c r="AS1889" s="11">
        <v>43</v>
      </c>
      <c r="AT1889" s="11">
        <v>36</v>
      </c>
      <c r="AU1889" s="11">
        <v>29</v>
      </c>
      <c r="AV1889" s="11">
        <v>36</v>
      </c>
      <c r="AW1889" s="12">
        <v>30</v>
      </c>
      <c r="AX1889" s="13">
        <v>40</v>
      </c>
      <c r="AY1889" s="13">
        <v>52</v>
      </c>
      <c r="AZ1889" s="13">
        <v>48</v>
      </c>
      <c r="BA1889" s="13">
        <v>44</v>
      </c>
      <c r="BB1889" s="14">
        <v>60</v>
      </c>
      <c r="BC1889" s="19">
        <f t="shared" si="149"/>
        <v>52</v>
      </c>
      <c r="BD1889" s="55">
        <f t="shared" si="147"/>
        <v>0.92893796687236108</v>
      </c>
      <c r="BE1889" s="19">
        <f t="shared" si="148"/>
        <v>0.9616758687885677</v>
      </c>
      <c r="BF1889" s="19">
        <f t="shared" si="150"/>
        <v>0.97886326729457618</v>
      </c>
      <c r="BG1889" s="19">
        <f t="shared" si="146"/>
        <v>0.98009093861643382</v>
      </c>
    </row>
    <row r="1890" spans="1:59">
      <c r="A1890" s="24">
        <v>1889</v>
      </c>
      <c r="B1890" s="31">
        <v>2015144</v>
      </c>
      <c r="C1890" s="32" t="s">
        <v>1888</v>
      </c>
      <c r="D1890" s="21">
        <v>1</v>
      </c>
      <c r="E1890" s="22">
        <v>4</v>
      </c>
      <c r="F1890" s="22">
        <v>7</v>
      </c>
      <c r="G1890" s="22">
        <v>15</v>
      </c>
      <c r="H1890" s="22">
        <v>28</v>
      </c>
      <c r="I1890" s="22">
        <v>32</v>
      </c>
      <c r="J1890" s="23">
        <v>16</v>
      </c>
      <c r="Q1890" s="33"/>
      <c r="R1890" s="33"/>
      <c r="S1890" s="33"/>
      <c r="T1890" s="33"/>
      <c r="U1890" s="33"/>
      <c r="V1890" s="33"/>
      <c r="X1890" s="34"/>
      <c r="Y1890" s="33"/>
      <c r="Z1890" s="33"/>
      <c r="AA1890" s="33"/>
      <c r="AB1890" s="33"/>
      <c r="AC1890" s="35"/>
      <c r="AD1890" s="33"/>
      <c r="AE1890" s="33"/>
      <c r="AF1890" s="33"/>
      <c r="AG1890" s="33"/>
      <c r="AH1890" s="33"/>
      <c r="AI1890" s="33"/>
      <c r="AJ1890" s="36"/>
      <c r="AK1890" s="10">
        <v>6</v>
      </c>
      <c r="AL1890" s="11">
        <v>7</v>
      </c>
      <c r="AM1890" s="11">
        <v>12</v>
      </c>
      <c r="AN1890" s="11">
        <v>15</v>
      </c>
      <c r="AO1890" s="11">
        <v>10</v>
      </c>
      <c r="AP1890" s="11">
        <v>23</v>
      </c>
      <c r="AQ1890" s="11">
        <v>24</v>
      </c>
      <c r="AR1890" s="11">
        <v>27</v>
      </c>
      <c r="AS1890" s="11">
        <v>32</v>
      </c>
      <c r="AT1890" s="11">
        <v>27</v>
      </c>
      <c r="AU1890" s="11">
        <v>22</v>
      </c>
      <c r="AV1890" s="11">
        <v>17</v>
      </c>
      <c r="AW1890" s="12">
        <v>27</v>
      </c>
      <c r="AX1890" s="13">
        <v>39</v>
      </c>
      <c r="AY1890" s="13">
        <v>53</v>
      </c>
      <c r="AZ1890" s="13">
        <v>51</v>
      </c>
      <c r="BA1890" s="13">
        <v>49</v>
      </c>
      <c r="BB1890" s="14">
        <v>47</v>
      </c>
      <c r="BC1890" s="19">
        <f t="shared" si="149"/>
        <v>53</v>
      </c>
      <c r="BD1890" s="55">
        <f t="shared" si="147"/>
        <v>0.96986034426761936</v>
      </c>
      <c r="BE1890" s="19">
        <f t="shared" si="148"/>
        <v>0.97395258200714518</v>
      </c>
      <c r="BF1890" s="19">
        <f t="shared" si="150"/>
        <v>0.98868463786943817</v>
      </c>
      <c r="BG1890" s="19">
        <f t="shared" si="146"/>
        <v>0.98541084767781739</v>
      </c>
    </row>
    <row r="1891" spans="1:59">
      <c r="A1891" s="24">
        <v>1890</v>
      </c>
      <c r="B1891" s="31">
        <v>2015145</v>
      </c>
      <c r="C1891" s="32" t="s">
        <v>1889</v>
      </c>
      <c r="D1891" s="21">
        <v>7</v>
      </c>
      <c r="E1891" s="22">
        <v>8</v>
      </c>
      <c r="F1891" s="22">
        <v>15</v>
      </c>
      <c r="G1891" s="22">
        <v>19</v>
      </c>
      <c r="H1891" s="22">
        <v>20</v>
      </c>
      <c r="I1891" s="22">
        <v>24</v>
      </c>
      <c r="J1891" s="23">
        <v>13</v>
      </c>
      <c r="Q1891" s="33"/>
      <c r="R1891" s="33"/>
      <c r="S1891" s="33"/>
      <c r="T1891" s="33"/>
      <c r="U1891" s="33"/>
      <c r="V1891" s="33"/>
      <c r="X1891" s="34"/>
      <c r="Y1891" s="33"/>
      <c r="Z1891" s="33"/>
      <c r="AA1891" s="33"/>
      <c r="AB1891" s="33"/>
      <c r="AC1891" s="35"/>
      <c r="AD1891" s="33"/>
      <c r="AE1891" s="33"/>
      <c r="AF1891" s="33"/>
      <c r="AG1891" s="33"/>
      <c r="AH1891" s="33"/>
      <c r="AI1891" s="33"/>
      <c r="AJ1891" s="36"/>
      <c r="AK1891" s="10">
        <v>6</v>
      </c>
      <c r="AL1891" s="11">
        <v>9</v>
      </c>
      <c r="AM1891" s="11">
        <v>13</v>
      </c>
      <c r="AN1891" s="11">
        <v>9</v>
      </c>
      <c r="AO1891" s="11">
        <v>16</v>
      </c>
      <c r="AP1891" s="11">
        <v>21</v>
      </c>
      <c r="AQ1891" s="11">
        <v>30</v>
      </c>
      <c r="AR1891" s="11">
        <v>33</v>
      </c>
      <c r="AS1891" s="11">
        <v>38</v>
      </c>
      <c r="AT1891" s="11">
        <v>33</v>
      </c>
      <c r="AU1891" s="11">
        <v>41</v>
      </c>
      <c r="AV1891" s="11">
        <v>37</v>
      </c>
      <c r="AW1891" s="12">
        <v>33</v>
      </c>
      <c r="AX1891" s="13">
        <v>45</v>
      </c>
      <c r="AY1891" s="13">
        <v>42</v>
      </c>
      <c r="AZ1891" s="13">
        <v>39</v>
      </c>
      <c r="BA1891" s="13">
        <v>36</v>
      </c>
      <c r="BB1891" s="14">
        <v>53</v>
      </c>
      <c r="BC1891" s="19">
        <f t="shared" si="149"/>
        <v>42</v>
      </c>
      <c r="BD1891" s="55">
        <f t="shared" si="147"/>
        <v>0.90029230269568039</v>
      </c>
      <c r="BE1891" s="19">
        <f t="shared" si="148"/>
        <v>0.95349139330951604</v>
      </c>
      <c r="BF1891" s="19">
        <f t="shared" si="150"/>
        <v>0.97558947710295552</v>
      </c>
      <c r="BG1891" s="19">
        <f t="shared" si="146"/>
        <v>0.97763559597271843</v>
      </c>
    </row>
    <row r="1892" spans="1:59">
      <c r="A1892" s="24">
        <v>1891</v>
      </c>
      <c r="B1892" s="31">
        <v>2015146</v>
      </c>
      <c r="C1892" s="32" t="s">
        <v>1890</v>
      </c>
      <c r="D1892" s="21">
        <v>16</v>
      </c>
      <c r="E1892" s="22">
        <v>17</v>
      </c>
      <c r="F1892" s="22">
        <v>21</v>
      </c>
      <c r="G1892" s="22">
        <v>28</v>
      </c>
      <c r="H1892" s="22">
        <v>30</v>
      </c>
      <c r="I1892" s="22">
        <v>32</v>
      </c>
      <c r="J1892" s="23">
        <v>15</v>
      </c>
      <c r="Q1892" s="33"/>
      <c r="R1892" s="33"/>
      <c r="S1892" s="33"/>
      <c r="T1892" s="33"/>
      <c r="U1892" s="33"/>
      <c r="V1892" s="33"/>
      <c r="X1892" s="34"/>
      <c r="Y1892" s="33"/>
      <c r="Z1892" s="33"/>
      <c r="AA1892" s="33"/>
      <c r="AB1892" s="33"/>
      <c r="AC1892" s="35"/>
      <c r="AD1892" s="33"/>
      <c r="AE1892" s="33"/>
      <c r="AF1892" s="33"/>
      <c r="AG1892" s="33"/>
      <c r="AH1892" s="33"/>
      <c r="AI1892" s="33"/>
      <c r="AJ1892" s="36"/>
      <c r="AK1892" s="10">
        <v>6</v>
      </c>
      <c r="AL1892" s="11">
        <v>4</v>
      </c>
      <c r="AM1892" s="11">
        <v>9</v>
      </c>
      <c r="AN1892" s="11">
        <v>18</v>
      </c>
      <c r="AO1892" s="11">
        <v>11</v>
      </c>
      <c r="AP1892" s="11">
        <v>16</v>
      </c>
      <c r="AQ1892" s="11">
        <v>27</v>
      </c>
      <c r="AR1892" s="11">
        <v>24</v>
      </c>
      <c r="AS1892" s="11">
        <v>45</v>
      </c>
      <c r="AT1892" s="11">
        <v>36</v>
      </c>
      <c r="AU1892" s="11">
        <v>27</v>
      </c>
      <c r="AV1892" s="11">
        <v>18</v>
      </c>
      <c r="AW1892" s="12">
        <v>24</v>
      </c>
      <c r="AX1892" s="13">
        <v>32</v>
      </c>
      <c r="AY1892" s="13">
        <v>59</v>
      </c>
      <c r="AZ1892" s="13">
        <v>72</v>
      </c>
      <c r="BA1892" s="13">
        <v>68</v>
      </c>
      <c r="BB1892" s="14">
        <v>64</v>
      </c>
      <c r="BC1892" s="19">
        <f t="shared" si="149"/>
        <v>59</v>
      </c>
      <c r="BD1892" s="55">
        <f t="shared" si="147"/>
        <v>0.96986034426761936</v>
      </c>
      <c r="BE1892" s="19">
        <f t="shared" si="148"/>
        <v>0.9759987008769081</v>
      </c>
      <c r="BF1892" s="19">
        <f t="shared" si="150"/>
        <v>0.99605066580058454</v>
      </c>
      <c r="BG1892" s="19">
        <f t="shared" si="146"/>
        <v>0.98172783371224415</v>
      </c>
    </row>
    <row r="1893" spans="1:59">
      <c r="A1893" s="24">
        <v>1892</v>
      </c>
      <c r="B1893" s="31">
        <v>2015147</v>
      </c>
      <c r="C1893" s="32" t="s">
        <v>1891</v>
      </c>
      <c r="D1893" s="21">
        <v>8</v>
      </c>
      <c r="E1893" s="22">
        <v>9</v>
      </c>
      <c r="F1893" s="22">
        <v>16</v>
      </c>
      <c r="G1893" s="22">
        <v>23</v>
      </c>
      <c r="H1893" s="22">
        <v>24</v>
      </c>
      <c r="I1893" s="22">
        <v>30</v>
      </c>
      <c r="J1893" s="23">
        <v>5</v>
      </c>
      <c r="Q1893" s="33"/>
      <c r="R1893" s="33"/>
      <c r="S1893" s="33"/>
      <c r="T1893" s="33"/>
      <c r="U1893" s="33"/>
      <c r="V1893" s="33"/>
      <c r="X1893" s="34"/>
      <c r="Y1893" s="33"/>
      <c r="Z1893" s="33"/>
      <c r="AA1893" s="33"/>
      <c r="AB1893" s="33"/>
      <c r="AC1893" s="35"/>
      <c r="AD1893" s="33"/>
      <c r="AE1893" s="33"/>
      <c r="AF1893" s="33"/>
      <c r="AG1893" s="33"/>
      <c r="AH1893" s="33"/>
      <c r="AI1893" s="33"/>
      <c r="AJ1893" s="36"/>
      <c r="AK1893" s="10">
        <v>5</v>
      </c>
      <c r="AL1893" s="11">
        <v>6</v>
      </c>
      <c r="AM1893" s="11">
        <v>15</v>
      </c>
      <c r="AN1893" s="11">
        <v>14</v>
      </c>
      <c r="AO1893" s="11">
        <v>12</v>
      </c>
      <c r="AP1893" s="11">
        <v>14</v>
      </c>
      <c r="AQ1893" s="11">
        <v>29</v>
      </c>
      <c r="AR1893" s="11">
        <v>30</v>
      </c>
      <c r="AS1893" s="11">
        <v>33</v>
      </c>
      <c r="AT1893" s="11">
        <v>38</v>
      </c>
      <c r="AU1893" s="11">
        <v>45</v>
      </c>
      <c r="AV1893" s="11">
        <v>40</v>
      </c>
      <c r="AW1893" s="12">
        <v>35</v>
      </c>
      <c r="AX1893" s="13">
        <v>46</v>
      </c>
      <c r="AY1893" s="13">
        <v>59</v>
      </c>
      <c r="AZ1893" s="13">
        <v>56</v>
      </c>
      <c r="BA1893" s="13">
        <v>53</v>
      </c>
      <c r="BB1893" s="14">
        <v>50</v>
      </c>
      <c r="BC1893" s="19">
        <f t="shared" si="149"/>
        <v>59</v>
      </c>
      <c r="BD1893" s="55">
        <f t="shared" si="147"/>
        <v>1.0844430009743422</v>
      </c>
      <c r="BE1893" s="19">
        <f t="shared" si="148"/>
        <v>0.97395258200714518</v>
      </c>
      <c r="BF1893" s="19">
        <f t="shared" si="150"/>
        <v>1.0017797986359207</v>
      </c>
      <c r="BG1893" s="19">
        <f t="shared" si="146"/>
        <v>0.98254628126014942</v>
      </c>
    </row>
    <row r="1894" spans="1:59">
      <c r="A1894" s="24">
        <v>1893</v>
      </c>
      <c r="B1894" s="31">
        <v>2015148</v>
      </c>
      <c r="C1894" s="32" t="s">
        <v>1892</v>
      </c>
      <c r="D1894" s="21">
        <v>9</v>
      </c>
      <c r="E1894" s="22">
        <v>13</v>
      </c>
      <c r="F1894" s="22">
        <v>14</v>
      </c>
      <c r="G1894" s="22">
        <v>22</v>
      </c>
      <c r="H1894" s="22">
        <v>26</v>
      </c>
      <c r="I1894" s="22">
        <v>27</v>
      </c>
      <c r="J1894" s="23">
        <v>7</v>
      </c>
      <c r="Q1894" s="33"/>
      <c r="R1894" s="33"/>
      <c r="S1894" s="33"/>
      <c r="T1894" s="33"/>
      <c r="U1894" s="33"/>
      <c r="V1894" s="33"/>
      <c r="X1894" s="34"/>
      <c r="Y1894" s="33"/>
      <c r="Z1894" s="33"/>
      <c r="AA1894" s="33"/>
      <c r="AB1894" s="33"/>
      <c r="AC1894" s="35"/>
      <c r="AD1894" s="33"/>
      <c r="AE1894" s="33"/>
      <c r="AF1894" s="33"/>
      <c r="AG1894" s="33"/>
      <c r="AH1894" s="33"/>
      <c r="AI1894" s="33"/>
      <c r="AJ1894" s="36"/>
      <c r="AK1894" s="10">
        <v>6</v>
      </c>
      <c r="AL1894" s="11">
        <v>11</v>
      </c>
      <c r="AM1894" s="11">
        <v>16</v>
      </c>
      <c r="AN1894" s="11">
        <v>15</v>
      </c>
      <c r="AO1894" s="11">
        <v>20</v>
      </c>
      <c r="AP1894" s="11">
        <v>23</v>
      </c>
      <c r="AQ1894" s="11">
        <v>21</v>
      </c>
      <c r="AR1894" s="11">
        <v>31</v>
      </c>
      <c r="AS1894" s="11">
        <v>23</v>
      </c>
      <c r="AT1894" s="11">
        <v>27</v>
      </c>
      <c r="AU1894" s="11">
        <v>20</v>
      </c>
      <c r="AV1894" s="11">
        <v>55</v>
      </c>
      <c r="AW1894" s="12">
        <v>66</v>
      </c>
      <c r="AX1894" s="13">
        <v>63</v>
      </c>
      <c r="AY1894" s="13">
        <v>60</v>
      </c>
      <c r="AZ1894" s="13">
        <v>57</v>
      </c>
      <c r="BA1894" s="13">
        <v>54</v>
      </c>
      <c r="BB1894" s="14">
        <v>51</v>
      </c>
      <c r="BC1894" s="19">
        <f t="shared" si="149"/>
        <v>60</v>
      </c>
      <c r="BD1894" s="55">
        <f t="shared" si="147"/>
        <v>1.1171809028905488</v>
      </c>
      <c r="BE1894" s="19">
        <f t="shared" si="148"/>
        <v>1.023059434881455</v>
      </c>
      <c r="BF1894" s="19">
        <f t="shared" si="150"/>
        <v>1.0099642741149724</v>
      </c>
      <c r="BG1894" s="19">
        <f t="shared" si="146"/>
        <v>0.98131860993829167</v>
      </c>
    </row>
    <row r="1895" spans="1:59">
      <c r="A1895" s="24">
        <v>1894</v>
      </c>
      <c r="B1895" s="31">
        <v>2015149</v>
      </c>
      <c r="C1895" s="32" t="s">
        <v>1893</v>
      </c>
      <c r="D1895" s="21">
        <v>9</v>
      </c>
      <c r="E1895" s="22">
        <v>10</v>
      </c>
      <c r="F1895" s="22">
        <v>20</v>
      </c>
      <c r="G1895" s="22">
        <v>21</v>
      </c>
      <c r="H1895" s="22">
        <v>22</v>
      </c>
      <c r="I1895" s="22">
        <v>33</v>
      </c>
      <c r="J1895" s="23">
        <v>9</v>
      </c>
      <c r="Q1895" s="33"/>
      <c r="R1895" s="33"/>
      <c r="S1895" s="33"/>
      <c r="T1895" s="33"/>
      <c r="U1895" s="33"/>
      <c r="V1895" s="33"/>
      <c r="X1895" s="34"/>
      <c r="Y1895" s="33"/>
      <c r="Z1895" s="33"/>
      <c r="AA1895" s="33"/>
      <c r="AB1895" s="33"/>
      <c r="AC1895" s="35"/>
      <c r="AD1895" s="33"/>
      <c r="AE1895" s="33"/>
      <c r="AF1895" s="33"/>
      <c r="AG1895" s="33"/>
      <c r="AH1895" s="33"/>
      <c r="AI1895" s="33"/>
      <c r="AJ1895" s="36"/>
      <c r="AK1895" s="10">
        <v>4</v>
      </c>
      <c r="AL1895" s="11">
        <v>7</v>
      </c>
      <c r="AM1895" s="11">
        <v>10</v>
      </c>
      <c r="AN1895" s="11">
        <v>19</v>
      </c>
      <c r="AO1895" s="11">
        <v>17</v>
      </c>
      <c r="AP1895" s="11">
        <v>19</v>
      </c>
      <c r="AQ1895" s="11">
        <v>16</v>
      </c>
      <c r="AR1895" s="11">
        <v>15</v>
      </c>
      <c r="AS1895" s="11">
        <v>38</v>
      </c>
      <c r="AT1895" s="11">
        <v>55</v>
      </c>
      <c r="AU1895" s="11">
        <v>50</v>
      </c>
      <c r="AV1895" s="11">
        <v>45</v>
      </c>
      <c r="AW1895" s="12">
        <v>40</v>
      </c>
      <c r="AX1895" s="13">
        <v>35</v>
      </c>
      <c r="AY1895" s="13">
        <v>47</v>
      </c>
      <c r="AZ1895" s="13">
        <v>43</v>
      </c>
      <c r="BA1895" s="13">
        <v>39</v>
      </c>
      <c r="BB1895" s="14">
        <v>35</v>
      </c>
      <c r="BC1895" s="19">
        <f t="shared" si="149"/>
        <v>47</v>
      </c>
      <c r="BD1895" s="55">
        <f t="shared" si="147"/>
        <v>1.0926274764533939</v>
      </c>
      <c r="BE1895" s="19">
        <f t="shared" si="148"/>
        <v>1.0312439103605067</v>
      </c>
      <c r="BF1895" s="19">
        <f t="shared" si="150"/>
        <v>1.0214225397856447</v>
      </c>
      <c r="BG1895" s="19">
        <f t="shared" si="146"/>
        <v>0.97886326729457618</v>
      </c>
    </row>
    <row r="1896" spans="1:59">
      <c r="A1896" s="24">
        <v>1895</v>
      </c>
      <c r="B1896" s="31">
        <v>2015150</v>
      </c>
      <c r="C1896" s="32" t="s">
        <v>1894</v>
      </c>
      <c r="D1896" s="21">
        <v>1</v>
      </c>
      <c r="E1896" s="22">
        <v>3</v>
      </c>
      <c r="F1896" s="22">
        <v>8</v>
      </c>
      <c r="G1896" s="22">
        <v>11</v>
      </c>
      <c r="H1896" s="22">
        <v>29</v>
      </c>
      <c r="I1896" s="22">
        <v>31</v>
      </c>
      <c r="J1896" s="23">
        <v>13</v>
      </c>
      <c r="Q1896" s="33"/>
      <c r="R1896" s="33"/>
      <c r="S1896" s="33"/>
      <c r="T1896" s="33"/>
      <c r="U1896" s="33"/>
      <c r="V1896" s="33"/>
      <c r="X1896" s="34"/>
      <c r="Y1896" s="33"/>
      <c r="Z1896" s="33"/>
      <c r="AA1896" s="33"/>
      <c r="AB1896" s="33"/>
      <c r="AC1896" s="35"/>
      <c r="AD1896" s="33"/>
      <c r="AE1896" s="33"/>
      <c r="AF1896" s="33"/>
      <c r="AG1896" s="33"/>
      <c r="AH1896" s="33"/>
      <c r="AI1896" s="33"/>
      <c r="AJ1896" s="36"/>
      <c r="AK1896" s="10">
        <v>8</v>
      </c>
      <c r="AL1896" s="11">
        <v>11</v>
      </c>
      <c r="AM1896" s="11">
        <v>13</v>
      </c>
      <c r="AN1896" s="11">
        <v>17</v>
      </c>
      <c r="AO1896" s="11">
        <v>13</v>
      </c>
      <c r="AP1896" s="11">
        <v>19</v>
      </c>
      <c r="AQ1896" s="11">
        <v>20</v>
      </c>
      <c r="AR1896" s="11">
        <v>23</v>
      </c>
      <c r="AS1896" s="11">
        <v>28</v>
      </c>
      <c r="AT1896" s="11">
        <v>35</v>
      </c>
      <c r="AU1896" s="11">
        <v>31</v>
      </c>
      <c r="AV1896" s="11">
        <v>27</v>
      </c>
      <c r="AW1896" s="12">
        <v>38</v>
      </c>
      <c r="AX1896" s="13">
        <v>51</v>
      </c>
      <c r="AY1896" s="13">
        <v>49</v>
      </c>
      <c r="AZ1896" s="13">
        <v>47</v>
      </c>
      <c r="BA1896" s="13">
        <v>45</v>
      </c>
      <c r="BB1896" s="14">
        <v>43</v>
      </c>
      <c r="BC1896" s="19">
        <f t="shared" si="149"/>
        <v>49</v>
      </c>
      <c r="BD1896" s="55">
        <f t="shared" si="147"/>
        <v>1.1212731406300747</v>
      </c>
      <c r="BE1896" s="19">
        <f t="shared" si="148"/>
        <v>1.0107827216628775</v>
      </c>
      <c r="BF1896" s="19">
        <f t="shared" si="150"/>
        <v>1.0107827216628775</v>
      </c>
      <c r="BG1896" s="19">
        <f t="shared" si="146"/>
        <v>0.98991230919129591</v>
      </c>
    </row>
    <row r="1897" spans="1:59">
      <c r="A1897" s="24">
        <v>1896</v>
      </c>
      <c r="B1897" s="31">
        <v>2015151</v>
      </c>
      <c r="C1897" s="32" t="s">
        <v>1895</v>
      </c>
      <c r="D1897" s="21">
        <v>5</v>
      </c>
      <c r="E1897" s="22">
        <v>6</v>
      </c>
      <c r="F1897" s="22">
        <v>8</v>
      </c>
      <c r="G1897" s="22">
        <v>23</v>
      </c>
      <c r="H1897" s="22">
        <v>31</v>
      </c>
      <c r="I1897" s="22">
        <v>32</v>
      </c>
      <c r="J1897" s="23">
        <v>11</v>
      </c>
      <c r="Q1897" s="33"/>
      <c r="R1897" s="33"/>
      <c r="S1897" s="33"/>
      <c r="T1897" s="33"/>
      <c r="U1897" s="33"/>
      <c r="V1897" s="33"/>
      <c r="X1897" s="34"/>
      <c r="Y1897" s="33"/>
      <c r="Z1897" s="33"/>
      <c r="AA1897" s="33"/>
      <c r="AB1897" s="33"/>
      <c r="AC1897" s="35"/>
      <c r="AD1897" s="33"/>
      <c r="AE1897" s="33"/>
      <c r="AF1897" s="33"/>
      <c r="AG1897" s="33"/>
      <c r="AH1897" s="33"/>
      <c r="AI1897" s="33"/>
      <c r="AJ1897" s="36"/>
      <c r="AK1897" s="10">
        <v>9</v>
      </c>
      <c r="AL1897" s="11">
        <v>9</v>
      </c>
      <c r="AM1897" s="11">
        <v>10</v>
      </c>
      <c r="AN1897" s="11">
        <v>15</v>
      </c>
      <c r="AO1897" s="11">
        <v>21</v>
      </c>
      <c r="AP1897" s="11">
        <v>25</v>
      </c>
      <c r="AQ1897" s="11">
        <v>33</v>
      </c>
      <c r="AR1897" s="11">
        <v>25</v>
      </c>
      <c r="AS1897" s="11">
        <v>39</v>
      </c>
      <c r="AT1897" s="11">
        <v>45</v>
      </c>
      <c r="AU1897" s="11">
        <v>40</v>
      </c>
      <c r="AV1897" s="11">
        <v>35</v>
      </c>
      <c r="AW1897" s="12">
        <v>30</v>
      </c>
      <c r="AX1897" s="13">
        <v>41</v>
      </c>
      <c r="AY1897" s="13">
        <v>54</v>
      </c>
      <c r="AZ1897" s="13">
        <v>51</v>
      </c>
      <c r="BA1897" s="13">
        <v>48</v>
      </c>
      <c r="BB1897" s="14">
        <v>45</v>
      </c>
      <c r="BC1897" s="19">
        <f t="shared" si="149"/>
        <v>54</v>
      </c>
      <c r="BD1897" s="55">
        <f t="shared" si="147"/>
        <v>1.1008119519324455</v>
      </c>
      <c r="BE1897" s="19">
        <f t="shared" si="148"/>
        <v>1.0353361481000325</v>
      </c>
      <c r="BF1897" s="19">
        <f t="shared" si="150"/>
        <v>1.008327379019162</v>
      </c>
      <c r="BG1897" s="19">
        <f t="shared" si="146"/>
        <v>0.987866190321533</v>
      </c>
    </row>
    <row r="1898" spans="1:59">
      <c r="A1898" s="24">
        <v>1897</v>
      </c>
      <c r="B1898" s="31">
        <v>2015152</v>
      </c>
      <c r="C1898" s="32" t="s">
        <v>1896</v>
      </c>
      <c r="D1898" s="21">
        <v>11</v>
      </c>
      <c r="E1898" s="22">
        <v>18</v>
      </c>
      <c r="F1898" s="22">
        <v>19</v>
      </c>
      <c r="G1898" s="22">
        <v>21</v>
      </c>
      <c r="H1898" s="22">
        <v>29</v>
      </c>
      <c r="I1898" s="22">
        <v>32</v>
      </c>
      <c r="J1898" s="23">
        <v>12</v>
      </c>
      <c r="Q1898" s="33"/>
      <c r="R1898" s="33"/>
      <c r="S1898" s="33"/>
      <c r="T1898" s="33"/>
      <c r="U1898" s="33"/>
      <c r="V1898" s="33"/>
      <c r="X1898" s="34"/>
      <c r="Y1898" s="33"/>
      <c r="Z1898" s="33"/>
      <c r="AA1898" s="33"/>
      <c r="AB1898" s="33"/>
      <c r="AC1898" s="35"/>
      <c r="AD1898" s="33"/>
      <c r="AE1898" s="33"/>
      <c r="AF1898" s="33"/>
      <c r="AG1898" s="33"/>
      <c r="AH1898" s="33"/>
      <c r="AI1898" s="33"/>
      <c r="AJ1898" s="36"/>
      <c r="AK1898" s="10">
        <v>7</v>
      </c>
      <c r="AL1898" s="11">
        <v>10</v>
      </c>
      <c r="AM1898" s="11">
        <v>15</v>
      </c>
      <c r="AN1898" s="11">
        <v>16</v>
      </c>
      <c r="AO1898" s="11">
        <v>18</v>
      </c>
      <c r="AP1898" s="11">
        <v>18</v>
      </c>
      <c r="AQ1898" s="11">
        <v>13</v>
      </c>
      <c r="AR1898" s="11">
        <v>30</v>
      </c>
      <c r="AS1898" s="11">
        <v>42</v>
      </c>
      <c r="AT1898" s="11">
        <v>46</v>
      </c>
      <c r="AU1898" s="11">
        <v>39</v>
      </c>
      <c r="AV1898" s="11">
        <v>32</v>
      </c>
      <c r="AW1898" s="12">
        <v>40</v>
      </c>
      <c r="AX1898" s="13">
        <v>34</v>
      </c>
      <c r="AY1898" s="13">
        <v>45</v>
      </c>
      <c r="AZ1898" s="13">
        <v>40</v>
      </c>
      <c r="BA1898" s="13">
        <v>54</v>
      </c>
      <c r="BB1898" s="14">
        <v>70</v>
      </c>
      <c r="BC1898" s="19">
        <f t="shared" si="149"/>
        <v>45</v>
      </c>
      <c r="BD1898" s="55">
        <f t="shared" si="147"/>
        <v>1.0435206235790842</v>
      </c>
      <c r="BE1898" s="19">
        <f t="shared" si="148"/>
        <v>1.0639818122767133</v>
      </c>
      <c r="BF1898" s="19">
        <f t="shared" si="150"/>
        <v>1.0042351412796362</v>
      </c>
      <c r="BG1898" s="19">
        <f t="shared" si="146"/>
        <v>0.98500162390386492</v>
      </c>
    </row>
    <row r="1899" spans="1:59">
      <c r="A1899" s="24">
        <v>1898</v>
      </c>
      <c r="B1899" s="31">
        <v>2015153</v>
      </c>
      <c r="C1899" s="32" t="s">
        <v>1897</v>
      </c>
      <c r="D1899" s="21">
        <v>8</v>
      </c>
      <c r="E1899" s="22">
        <v>11</v>
      </c>
      <c r="F1899" s="22">
        <v>15</v>
      </c>
      <c r="G1899" s="22">
        <v>22</v>
      </c>
      <c r="H1899" s="22">
        <v>27</v>
      </c>
      <c r="I1899" s="22">
        <v>29</v>
      </c>
      <c r="J1899" s="23">
        <v>3</v>
      </c>
      <c r="Q1899" s="33"/>
      <c r="R1899" s="33"/>
      <c r="S1899" s="33"/>
      <c r="T1899" s="33"/>
      <c r="U1899" s="33"/>
      <c r="V1899" s="33"/>
      <c r="X1899" s="34"/>
      <c r="Y1899" s="33"/>
      <c r="Z1899" s="33"/>
      <c r="AA1899" s="33"/>
      <c r="AB1899" s="33"/>
      <c r="AC1899" s="35"/>
      <c r="AD1899" s="33"/>
      <c r="AE1899" s="33"/>
      <c r="AF1899" s="33"/>
      <c r="AG1899" s="33"/>
      <c r="AH1899" s="33"/>
      <c r="AI1899" s="33"/>
      <c r="AJ1899" s="36"/>
      <c r="AK1899" s="10">
        <v>7</v>
      </c>
      <c r="AL1899" s="11">
        <v>12</v>
      </c>
      <c r="AM1899" s="11">
        <v>12</v>
      </c>
      <c r="AN1899" s="11">
        <v>22</v>
      </c>
      <c r="AO1899" s="11">
        <v>14</v>
      </c>
      <c r="AP1899" s="11">
        <v>24</v>
      </c>
      <c r="AQ1899" s="11">
        <v>22</v>
      </c>
      <c r="AR1899" s="11">
        <v>32</v>
      </c>
      <c r="AS1899" s="11">
        <v>24</v>
      </c>
      <c r="AT1899" s="11">
        <v>40</v>
      </c>
      <c r="AU1899" s="11">
        <v>34</v>
      </c>
      <c r="AV1899" s="11">
        <v>42</v>
      </c>
      <c r="AW1899" s="12">
        <v>52</v>
      </c>
      <c r="AX1899" s="13">
        <v>64</v>
      </c>
      <c r="AY1899" s="13">
        <v>61</v>
      </c>
      <c r="AZ1899" s="13">
        <v>58</v>
      </c>
      <c r="BA1899" s="13">
        <v>55</v>
      </c>
      <c r="BB1899" s="14">
        <v>52</v>
      </c>
      <c r="BC1899" s="19">
        <f t="shared" si="149"/>
        <v>61</v>
      </c>
      <c r="BD1899" s="55">
        <f t="shared" si="147"/>
        <v>1.04761286131861</v>
      </c>
      <c r="BE1899" s="19">
        <f t="shared" si="148"/>
        <v>1.0823968821045793</v>
      </c>
      <c r="BF1899" s="19">
        <f t="shared" si="150"/>
        <v>1.0222409873335498</v>
      </c>
      <c r="BG1899" s="19">
        <f t="shared" si="146"/>
        <v>0.98377395258200706</v>
      </c>
    </row>
    <row r="1900" spans="1:59">
      <c r="A1900" s="24">
        <v>1899</v>
      </c>
      <c r="B1900" s="31">
        <v>2015154</v>
      </c>
      <c r="C1900" s="32" t="s">
        <v>1898</v>
      </c>
      <c r="D1900" s="21">
        <v>7</v>
      </c>
      <c r="E1900" s="22">
        <v>9</v>
      </c>
      <c r="F1900" s="22">
        <v>11</v>
      </c>
      <c r="G1900" s="22">
        <v>15</v>
      </c>
      <c r="H1900" s="22">
        <v>18</v>
      </c>
      <c r="I1900" s="22">
        <v>25</v>
      </c>
      <c r="J1900" s="23">
        <v>7</v>
      </c>
      <c r="Q1900" s="33"/>
      <c r="R1900" s="33"/>
      <c r="S1900" s="33"/>
      <c r="T1900" s="33"/>
      <c r="U1900" s="33"/>
      <c r="V1900" s="33"/>
      <c r="X1900" s="34"/>
      <c r="Y1900" s="33"/>
      <c r="Z1900" s="33"/>
      <c r="AA1900" s="33"/>
      <c r="AB1900" s="33"/>
      <c r="AC1900" s="35"/>
      <c r="AD1900" s="33"/>
      <c r="AE1900" s="33"/>
      <c r="AF1900" s="33"/>
      <c r="AG1900" s="33"/>
      <c r="AH1900" s="33"/>
      <c r="AI1900" s="33"/>
      <c r="AJ1900" s="36"/>
      <c r="AK1900" s="10">
        <v>4</v>
      </c>
      <c r="AL1900" s="11">
        <v>13</v>
      </c>
      <c r="AM1900" s="11">
        <v>10</v>
      </c>
      <c r="AN1900" s="11">
        <v>13</v>
      </c>
      <c r="AO1900" s="11">
        <v>15</v>
      </c>
      <c r="AP1900" s="11">
        <v>21</v>
      </c>
      <c r="AQ1900" s="11">
        <v>22</v>
      </c>
      <c r="AR1900" s="11">
        <v>35</v>
      </c>
      <c r="AS1900" s="11">
        <v>30</v>
      </c>
      <c r="AT1900" s="11">
        <v>37</v>
      </c>
      <c r="AU1900" s="11">
        <v>46</v>
      </c>
      <c r="AV1900" s="11">
        <v>43</v>
      </c>
      <c r="AW1900" s="12">
        <v>40</v>
      </c>
      <c r="AX1900" s="13">
        <v>53</v>
      </c>
      <c r="AY1900" s="13">
        <v>51</v>
      </c>
      <c r="AZ1900" s="13">
        <v>49</v>
      </c>
      <c r="BA1900" s="13">
        <v>66</v>
      </c>
      <c r="BB1900" s="14">
        <v>65</v>
      </c>
      <c r="BC1900" s="19">
        <f t="shared" si="149"/>
        <v>51</v>
      </c>
      <c r="BD1900" s="55">
        <f t="shared" si="147"/>
        <v>1.0639818122767133</v>
      </c>
      <c r="BE1900" s="19">
        <f t="shared" si="148"/>
        <v>1.0783046443650537</v>
      </c>
      <c r="BF1900" s="19">
        <f t="shared" si="150"/>
        <v>1.0222409873335498</v>
      </c>
      <c r="BG1900" s="19">
        <f t="shared" si="146"/>
        <v>0.98950308541734322</v>
      </c>
    </row>
    <row r="1901" spans="1:59">
      <c r="A1901" s="24">
        <v>1900</v>
      </c>
      <c r="B1901" s="31">
        <v>2016001</v>
      </c>
      <c r="C1901" s="32" t="s">
        <v>1899</v>
      </c>
      <c r="D1901" s="21">
        <v>6</v>
      </c>
      <c r="E1901" s="22">
        <v>13</v>
      </c>
      <c r="F1901" s="22">
        <v>16</v>
      </c>
      <c r="G1901" s="22">
        <v>18</v>
      </c>
      <c r="H1901" s="22">
        <v>20</v>
      </c>
      <c r="I1901" s="22">
        <v>22</v>
      </c>
      <c r="J1901" s="23">
        <v>13</v>
      </c>
      <c r="Q1901" s="33"/>
      <c r="R1901" s="33"/>
      <c r="S1901" s="33"/>
      <c r="T1901" s="33"/>
      <c r="U1901" s="33"/>
      <c r="V1901" s="33"/>
      <c r="X1901" s="34"/>
      <c r="Y1901" s="33"/>
      <c r="Z1901" s="33"/>
      <c r="AA1901" s="33"/>
      <c r="AB1901" s="33"/>
      <c r="AC1901" s="35"/>
      <c r="AD1901" s="33"/>
      <c r="AE1901" s="33"/>
      <c r="AF1901" s="33"/>
      <c r="AG1901" s="33"/>
      <c r="AH1901" s="33"/>
      <c r="AI1901" s="33"/>
      <c r="AJ1901" s="36"/>
      <c r="AK1901" s="10">
        <v>5</v>
      </c>
      <c r="AL1901" s="11">
        <v>7</v>
      </c>
      <c r="AM1901" s="11">
        <v>10</v>
      </c>
      <c r="AN1901" s="11">
        <v>11</v>
      </c>
      <c r="AO1901" s="11">
        <v>25</v>
      </c>
      <c r="AP1901" s="11">
        <v>23</v>
      </c>
      <c r="AQ1901" s="11">
        <v>23</v>
      </c>
      <c r="AR1901" s="11">
        <v>25</v>
      </c>
      <c r="AS1901" s="11">
        <v>29</v>
      </c>
      <c r="AT1901" s="11">
        <v>35</v>
      </c>
      <c r="AU1901" s="11">
        <v>30</v>
      </c>
      <c r="AV1901" s="11">
        <v>39</v>
      </c>
      <c r="AW1901" s="12">
        <v>35</v>
      </c>
      <c r="AX1901" s="13">
        <v>31</v>
      </c>
      <c r="AY1901" s="13">
        <v>44</v>
      </c>
      <c r="AZ1901" s="13">
        <v>41</v>
      </c>
      <c r="BA1901" s="13">
        <v>57</v>
      </c>
      <c r="BB1901" s="14">
        <v>55</v>
      </c>
      <c r="BC1901" s="19">
        <f t="shared" si="149"/>
        <v>44</v>
      </c>
      <c r="BD1901" s="55">
        <f t="shared" si="147"/>
        <v>1.0435206235790842</v>
      </c>
      <c r="BE1901" s="19">
        <f t="shared" si="148"/>
        <v>1.0823968821045793</v>
      </c>
      <c r="BF1901" s="19">
        <f t="shared" si="150"/>
        <v>1.0124196167586879</v>
      </c>
      <c r="BG1901" s="19">
        <f t="shared" si="146"/>
        <v>0.98745696654758031</v>
      </c>
    </row>
    <row r="1902" spans="1:59">
      <c r="A1902" s="24">
        <v>1901</v>
      </c>
      <c r="B1902" s="31">
        <v>2016002</v>
      </c>
      <c r="C1902" s="32" t="s">
        <v>1900</v>
      </c>
      <c r="D1902" s="21">
        <v>9</v>
      </c>
      <c r="E1902" s="22">
        <v>14</v>
      </c>
      <c r="F1902" s="22">
        <v>17</v>
      </c>
      <c r="G1902" s="22">
        <v>20</v>
      </c>
      <c r="H1902" s="22">
        <v>24</v>
      </c>
      <c r="I1902" s="22">
        <v>30</v>
      </c>
      <c r="J1902" s="23">
        <v>16</v>
      </c>
      <c r="Q1902" s="33"/>
      <c r="R1902" s="33"/>
      <c r="S1902" s="33"/>
      <c r="T1902" s="33"/>
      <c r="U1902" s="33"/>
      <c r="V1902" s="33"/>
      <c r="X1902" s="34"/>
      <c r="Y1902" s="33"/>
      <c r="Z1902" s="33"/>
      <c r="AA1902" s="33"/>
      <c r="AB1902" s="33"/>
      <c r="AC1902" s="35"/>
      <c r="AD1902" s="33"/>
      <c r="AE1902" s="33"/>
      <c r="AF1902" s="33"/>
      <c r="AG1902" s="33"/>
      <c r="AH1902" s="33"/>
      <c r="AI1902" s="33"/>
      <c r="AJ1902" s="36"/>
      <c r="AK1902" s="10">
        <v>6</v>
      </c>
      <c r="AL1902" s="11">
        <v>6</v>
      </c>
      <c r="AM1902" s="11">
        <v>14</v>
      </c>
      <c r="AN1902" s="11">
        <v>12</v>
      </c>
      <c r="AO1902" s="11">
        <v>16</v>
      </c>
      <c r="AP1902" s="11">
        <v>18</v>
      </c>
      <c r="AQ1902" s="11">
        <v>24</v>
      </c>
      <c r="AR1902" s="11">
        <v>24</v>
      </c>
      <c r="AS1902" s="11">
        <v>37</v>
      </c>
      <c r="AT1902" s="11">
        <v>30</v>
      </c>
      <c r="AU1902" s="11">
        <v>36</v>
      </c>
      <c r="AV1902" s="11">
        <v>30</v>
      </c>
      <c r="AW1902" s="12">
        <v>39</v>
      </c>
      <c r="AX1902" s="13">
        <v>50</v>
      </c>
      <c r="AY1902" s="13">
        <v>46</v>
      </c>
      <c r="AZ1902" s="13">
        <v>60</v>
      </c>
      <c r="BA1902" s="13">
        <v>57</v>
      </c>
      <c r="BB1902" s="14">
        <v>54</v>
      </c>
      <c r="BC1902" s="19">
        <f t="shared" si="149"/>
        <v>46</v>
      </c>
      <c r="BD1902" s="55">
        <f t="shared" si="147"/>
        <v>1.0107827216628775</v>
      </c>
      <c r="BE1902" s="19">
        <f t="shared" si="148"/>
        <v>1.0557973367976616</v>
      </c>
      <c r="BF1902" s="19">
        <f t="shared" si="150"/>
        <v>1.008327379019162</v>
      </c>
      <c r="BG1902" s="19">
        <f t="shared" si="146"/>
        <v>0.98868463786943817</v>
      </c>
    </row>
    <row r="1903" spans="1:59">
      <c r="A1903" s="24">
        <v>1902</v>
      </c>
      <c r="B1903" s="31">
        <v>2016003</v>
      </c>
      <c r="C1903" s="32" t="s">
        <v>1901</v>
      </c>
      <c r="D1903" s="21">
        <v>1</v>
      </c>
      <c r="E1903" s="22">
        <v>10</v>
      </c>
      <c r="F1903" s="22">
        <v>14</v>
      </c>
      <c r="G1903" s="22">
        <v>23</v>
      </c>
      <c r="H1903" s="22">
        <v>26</v>
      </c>
      <c r="I1903" s="22">
        <v>28</v>
      </c>
      <c r="J1903" s="23">
        <v>1</v>
      </c>
      <c r="Q1903" s="33"/>
      <c r="R1903" s="33"/>
      <c r="S1903" s="33"/>
      <c r="T1903" s="33"/>
      <c r="U1903" s="33"/>
      <c r="V1903" s="33"/>
      <c r="X1903" s="34"/>
      <c r="Y1903" s="33"/>
      <c r="Z1903" s="33"/>
      <c r="AA1903" s="33"/>
      <c r="AB1903" s="33"/>
      <c r="AC1903" s="35"/>
      <c r="AD1903" s="33"/>
      <c r="AE1903" s="33"/>
      <c r="AF1903" s="33"/>
      <c r="AG1903" s="33"/>
      <c r="AH1903" s="33"/>
      <c r="AI1903" s="33"/>
      <c r="AJ1903" s="36"/>
      <c r="AK1903" s="10">
        <v>9</v>
      </c>
      <c r="AL1903" s="11">
        <v>10</v>
      </c>
      <c r="AM1903" s="11">
        <v>12</v>
      </c>
      <c r="AN1903" s="11">
        <v>18</v>
      </c>
      <c r="AO1903" s="11">
        <v>11</v>
      </c>
      <c r="AP1903" s="11">
        <v>22</v>
      </c>
      <c r="AQ1903" s="11">
        <v>21</v>
      </c>
      <c r="AR1903" s="11">
        <v>22</v>
      </c>
      <c r="AS1903" s="11">
        <v>25</v>
      </c>
      <c r="AT1903" s="11">
        <v>30</v>
      </c>
      <c r="AU1903" s="11">
        <v>24</v>
      </c>
      <c r="AV1903" s="11">
        <v>32</v>
      </c>
      <c r="AW1903" s="12">
        <v>57</v>
      </c>
      <c r="AX1903" s="13">
        <v>54</v>
      </c>
      <c r="AY1903" s="13">
        <v>51</v>
      </c>
      <c r="AZ1903" s="13">
        <v>48</v>
      </c>
      <c r="BA1903" s="13">
        <v>45</v>
      </c>
      <c r="BB1903" s="14">
        <v>42</v>
      </c>
      <c r="BC1903" s="19">
        <f t="shared" si="149"/>
        <v>51</v>
      </c>
      <c r="BD1903" s="55">
        <f t="shared" si="147"/>
        <v>1.0353361481000325</v>
      </c>
      <c r="BE1903" s="19">
        <f t="shared" si="148"/>
        <v>1.0394283858395583</v>
      </c>
      <c r="BF1903" s="19">
        <f t="shared" si="150"/>
        <v>1.0017797986359207</v>
      </c>
      <c r="BG1903" s="19">
        <f t="shared" si="146"/>
        <v>0.98909386164339075</v>
      </c>
    </row>
    <row r="1904" spans="1:59">
      <c r="A1904" s="24">
        <v>1903</v>
      </c>
      <c r="B1904" s="31">
        <v>2016004</v>
      </c>
      <c r="C1904" s="32" t="s">
        <v>1902</v>
      </c>
      <c r="D1904" s="21">
        <v>8</v>
      </c>
      <c r="E1904" s="22">
        <v>10</v>
      </c>
      <c r="F1904" s="22">
        <v>17</v>
      </c>
      <c r="G1904" s="22">
        <v>22</v>
      </c>
      <c r="H1904" s="22">
        <v>25</v>
      </c>
      <c r="I1904" s="22">
        <v>33</v>
      </c>
      <c r="J1904" s="23">
        <v>12</v>
      </c>
      <c r="Q1904" s="33"/>
      <c r="R1904" s="33"/>
      <c r="S1904" s="33"/>
      <c r="T1904" s="33"/>
      <c r="U1904" s="33"/>
      <c r="V1904" s="33"/>
      <c r="X1904" s="34"/>
      <c r="Y1904" s="33"/>
      <c r="Z1904" s="33"/>
      <c r="AA1904" s="33"/>
      <c r="AB1904" s="33"/>
      <c r="AC1904" s="35"/>
      <c r="AD1904" s="33"/>
      <c r="AE1904" s="33"/>
      <c r="AF1904" s="33"/>
      <c r="AG1904" s="33"/>
      <c r="AH1904" s="33"/>
      <c r="AI1904" s="33"/>
      <c r="AJ1904" s="36"/>
      <c r="AK1904" s="10">
        <v>7</v>
      </c>
      <c r="AL1904" s="11">
        <v>7</v>
      </c>
      <c r="AM1904" s="11">
        <v>10</v>
      </c>
      <c r="AN1904" s="11">
        <v>19</v>
      </c>
      <c r="AO1904" s="11">
        <v>17</v>
      </c>
      <c r="AP1904" s="11">
        <v>11</v>
      </c>
      <c r="AQ1904" s="11">
        <v>34</v>
      </c>
      <c r="AR1904" s="11">
        <v>25</v>
      </c>
      <c r="AS1904" s="11">
        <v>27</v>
      </c>
      <c r="AT1904" s="11">
        <v>43</v>
      </c>
      <c r="AU1904" s="11">
        <v>50</v>
      </c>
      <c r="AV1904" s="11">
        <v>45</v>
      </c>
      <c r="AW1904" s="12">
        <v>40</v>
      </c>
      <c r="AX1904" s="13">
        <v>35</v>
      </c>
      <c r="AY1904" s="13">
        <v>47</v>
      </c>
      <c r="AZ1904" s="13">
        <v>61</v>
      </c>
      <c r="BA1904" s="13">
        <v>58</v>
      </c>
      <c r="BB1904" s="14">
        <v>55</v>
      </c>
      <c r="BC1904" s="19">
        <f t="shared" si="149"/>
        <v>47</v>
      </c>
      <c r="BD1904" s="55">
        <f t="shared" si="147"/>
        <v>0.9780448197466709</v>
      </c>
      <c r="BE1904" s="19">
        <f t="shared" si="148"/>
        <v>1.0128288405326404</v>
      </c>
      <c r="BF1904" s="19">
        <f t="shared" si="150"/>
        <v>1.013238064306593</v>
      </c>
      <c r="BG1904" s="19">
        <f t="shared" si="146"/>
        <v>0.99277687560896399</v>
      </c>
    </row>
    <row r="1905" spans="1:59">
      <c r="A1905" s="24">
        <v>1904</v>
      </c>
      <c r="B1905" s="31">
        <v>2016005</v>
      </c>
      <c r="C1905" s="32" t="s">
        <v>1903</v>
      </c>
      <c r="D1905" s="21">
        <v>11</v>
      </c>
      <c r="E1905" s="22">
        <v>14</v>
      </c>
      <c r="F1905" s="22">
        <v>18</v>
      </c>
      <c r="G1905" s="22">
        <v>20</v>
      </c>
      <c r="H1905" s="22">
        <v>31</v>
      </c>
      <c r="I1905" s="22">
        <v>33</v>
      </c>
      <c r="J1905" s="23">
        <v>14</v>
      </c>
      <c r="Q1905" s="33"/>
      <c r="R1905" s="33"/>
      <c r="S1905" s="33"/>
      <c r="T1905" s="33"/>
      <c r="U1905" s="33"/>
      <c r="V1905" s="33"/>
      <c r="X1905" s="34"/>
      <c r="Y1905" s="33"/>
      <c r="Z1905" s="33"/>
      <c r="AA1905" s="33"/>
      <c r="AB1905" s="33"/>
      <c r="AC1905" s="35"/>
      <c r="AD1905" s="33"/>
      <c r="AE1905" s="33"/>
      <c r="AF1905" s="33"/>
      <c r="AG1905" s="33"/>
      <c r="AH1905" s="33"/>
      <c r="AI1905" s="33"/>
      <c r="AJ1905" s="36"/>
      <c r="AK1905" s="10">
        <v>7</v>
      </c>
      <c r="AL1905" s="11">
        <v>11</v>
      </c>
      <c r="AM1905" s="11">
        <v>12</v>
      </c>
      <c r="AN1905" s="11">
        <v>13</v>
      </c>
      <c r="AO1905" s="11">
        <v>22</v>
      </c>
      <c r="AP1905" s="11">
        <v>23</v>
      </c>
      <c r="AQ1905" s="11">
        <v>19</v>
      </c>
      <c r="AR1905" s="11">
        <v>17</v>
      </c>
      <c r="AS1905" s="11">
        <v>28</v>
      </c>
      <c r="AT1905" s="11">
        <v>43</v>
      </c>
      <c r="AU1905" s="11">
        <v>36</v>
      </c>
      <c r="AV1905" s="11">
        <v>29</v>
      </c>
      <c r="AW1905" s="12">
        <v>37</v>
      </c>
      <c r="AX1905" s="13">
        <v>47</v>
      </c>
      <c r="AY1905" s="13">
        <v>59</v>
      </c>
      <c r="AZ1905" s="13">
        <v>55</v>
      </c>
      <c r="BA1905" s="13">
        <v>70</v>
      </c>
      <c r="BB1905" s="14">
        <v>67</v>
      </c>
      <c r="BC1905" s="19">
        <f t="shared" si="149"/>
        <v>59</v>
      </c>
      <c r="BD1905" s="55">
        <f t="shared" si="147"/>
        <v>1.0107827216628775</v>
      </c>
      <c r="BE1905" s="19">
        <f t="shared" si="148"/>
        <v>1.0373822669697954</v>
      </c>
      <c r="BF1905" s="19">
        <f t="shared" si="150"/>
        <v>1.023059434881455</v>
      </c>
      <c r="BG1905" s="19">
        <f t="shared" si="146"/>
        <v>0.99032153296524839</v>
      </c>
    </row>
    <row r="1906" spans="1:59">
      <c r="A1906" s="24">
        <v>1905</v>
      </c>
      <c r="B1906" s="31">
        <v>2016006</v>
      </c>
      <c r="C1906" s="32" t="s">
        <v>1904</v>
      </c>
      <c r="D1906" s="21">
        <v>13</v>
      </c>
      <c r="E1906" s="22">
        <v>16</v>
      </c>
      <c r="F1906" s="22">
        <v>18</v>
      </c>
      <c r="G1906" s="22">
        <v>20</v>
      </c>
      <c r="H1906" s="22">
        <v>28</v>
      </c>
      <c r="I1906" s="22">
        <v>31</v>
      </c>
      <c r="J1906" s="23">
        <v>12</v>
      </c>
      <c r="Q1906" s="33"/>
      <c r="R1906" s="33"/>
      <c r="S1906" s="33"/>
      <c r="T1906" s="33"/>
      <c r="U1906" s="33"/>
      <c r="V1906" s="33"/>
      <c r="X1906" s="34"/>
      <c r="Y1906" s="33"/>
      <c r="Z1906" s="33"/>
      <c r="AA1906" s="33"/>
      <c r="AB1906" s="33"/>
      <c r="AC1906" s="35"/>
      <c r="AD1906" s="33"/>
      <c r="AE1906" s="33"/>
      <c r="AF1906" s="33"/>
      <c r="AG1906" s="33"/>
      <c r="AH1906" s="33"/>
      <c r="AI1906" s="33"/>
      <c r="AJ1906" s="36"/>
      <c r="AK1906" s="10">
        <v>6</v>
      </c>
      <c r="AL1906" s="11">
        <v>6</v>
      </c>
      <c r="AM1906" s="11">
        <v>11</v>
      </c>
      <c r="AN1906" s="11">
        <v>12</v>
      </c>
      <c r="AO1906" s="11">
        <v>21</v>
      </c>
      <c r="AP1906" s="11">
        <v>22</v>
      </c>
      <c r="AQ1906" s="11">
        <v>18</v>
      </c>
      <c r="AR1906" s="11">
        <v>26</v>
      </c>
      <c r="AS1906" s="11">
        <v>38</v>
      </c>
      <c r="AT1906" s="11">
        <v>30</v>
      </c>
      <c r="AU1906" s="11">
        <v>22</v>
      </c>
      <c r="AV1906" s="11">
        <v>28</v>
      </c>
      <c r="AW1906" s="12">
        <v>36</v>
      </c>
      <c r="AX1906" s="13">
        <v>46</v>
      </c>
      <c r="AY1906" s="13">
        <v>58</v>
      </c>
      <c r="AZ1906" s="13">
        <v>54</v>
      </c>
      <c r="BA1906" s="13">
        <v>69</v>
      </c>
      <c r="BB1906" s="14">
        <v>66</v>
      </c>
      <c r="BC1906" s="19">
        <f t="shared" si="149"/>
        <v>58</v>
      </c>
      <c r="BD1906" s="55">
        <f t="shared" si="147"/>
        <v>1.0680740500162391</v>
      </c>
      <c r="BE1906" s="19">
        <f t="shared" si="148"/>
        <v>1.0557973367976616</v>
      </c>
      <c r="BF1906" s="19">
        <f t="shared" si="150"/>
        <v>1.027970120168886</v>
      </c>
      <c r="BG1906" s="19">
        <f t="shared" si="146"/>
        <v>0.99809678467034757</v>
      </c>
    </row>
    <row r="1907" spans="1:59">
      <c r="A1907" s="24">
        <v>1906</v>
      </c>
      <c r="B1907" s="31">
        <v>2016007</v>
      </c>
      <c r="C1907" s="32" t="s">
        <v>1905</v>
      </c>
      <c r="D1907" s="21">
        <v>5</v>
      </c>
      <c r="E1907" s="22">
        <v>12</v>
      </c>
      <c r="F1907" s="22">
        <v>14</v>
      </c>
      <c r="G1907" s="22">
        <v>20</v>
      </c>
      <c r="H1907" s="22">
        <v>27</v>
      </c>
      <c r="I1907" s="22">
        <v>29</v>
      </c>
      <c r="J1907" s="23">
        <v>6</v>
      </c>
      <c r="Q1907" s="33"/>
      <c r="R1907" s="33"/>
      <c r="S1907" s="33"/>
      <c r="T1907" s="33"/>
      <c r="U1907" s="33"/>
      <c r="V1907" s="33"/>
      <c r="X1907" s="34"/>
      <c r="Y1907" s="33"/>
      <c r="Z1907" s="33"/>
      <c r="AA1907" s="33"/>
      <c r="AB1907" s="33"/>
      <c r="AC1907" s="35"/>
      <c r="AD1907" s="33"/>
      <c r="AE1907" s="33"/>
      <c r="AF1907" s="33"/>
      <c r="AG1907" s="33"/>
      <c r="AH1907" s="33"/>
      <c r="AI1907" s="33"/>
      <c r="AJ1907" s="36"/>
      <c r="AK1907" s="10">
        <v>8</v>
      </c>
      <c r="AL1907" s="11">
        <v>7</v>
      </c>
      <c r="AM1907" s="11">
        <v>12</v>
      </c>
      <c r="AN1907" s="11">
        <v>17</v>
      </c>
      <c r="AO1907" s="11">
        <v>23</v>
      </c>
      <c r="AP1907" s="11">
        <v>27</v>
      </c>
      <c r="AQ1907" s="11">
        <v>17</v>
      </c>
      <c r="AR1907" s="11">
        <v>27</v>
      </c>
      <c r="AS1907" s="11">
        <v>30</v>
      </c>
      <c r="AT1907" s="11">
        <v>23</v>
      </c>
      <c r="AU1907" s="11">
        <v>29</v>
      </c>
      <c r="AV1907" s="11">
        <v>37</v>
      </c>
      <c r="AW1907" s="12">
        <v>62</v>
      </c>
      <c r="AX1907" s="13">
        <v>59</v>
      </c>
      <c r="AY1907" s="13">
        <v>56</v>
      </c>
      <c r="AZ1907" s="13">
        <v>53</v>
      </c>
      <c r="BA1907" s="13">
        <v>50</v>
      </c>
      <c r="BB1907" s="14">
        <v>47</v>
      </c>
      <c r="BC1907" s="19">
        <f t="shared" si="149"/>
        <v>56</v>
      </c>
      <c r="BD1907" s="55">
        <f t="shared" si="147"/>
        <v>1.1089964274114972</v>
      </c>
      <c r="BE1907" s="19">
        <f t="shared" si="148"/>
        <v>1.0598895745371872</v>
      </c>
      <c r="BF1907" s="19">
        <f t="shared" si="150"/>
        <v>1.0345177005521273</v>
      </c>
      <c r="BG1907" s="19">
        <f t="shared" si="146"/>
        <v>0.99850600844430004</v>
      </c>
    </row>
    <row r="1908" spans="1:59">
      <c r="A1908" s="24">
        <v>1907</v>
      </c>
      <c r="B1908" s="31">
        <v>2016008</v>
      </c>
      <c r="C1908" s="32" t="s">
        <v>1906</v>
      </c>
      <c r="D1908" s="21">
        <v>2</v>
      </c>
      <c r="E1908" s="22">
        <v>15</v>
      </c>
      <c r="F1908" s="22">
        <v>24</v>
      </c>
      <c r="G1908" s="22">
        <v>29</v>
      </c>
      <c r="H1908" s="22">
        <v>32</v>
      </c>
      <c r="I1908" s="22">
        <v>33</v>
      </c>
      <c r="J1908" s="23">
        <v>2</v>
      </c>
      <c r="Q1908" s="33"/>
      <c r="R1908" s="33"/>
      <c r="S1908" s="33"/>
      <c r="T1908" s="33"/>
      <c r="U1908" s="33"/>
      <c r="V1908" s="33"/>
      <c r="X1908" s="34"/>
      <c r="Y1908" s="33"/>
      <c r="Z1908" s="33"/>
      <c r="AA1908" s="33"/>
      <c r="AB1908" s="33"/>
      <c r="AC1908" s="35"/>
      <c r="AD1908" s="33"/>
      <c r="AE1908" s="33"/>
      <c r="AF1908" s="33"/>
      <c r="AG1908" s="33"/>
      <c r="AH1908" s="33"/>
      <c r="AI1908" s="33"/>
      <c r="AJ1908" s="36"/>
      <c r="AK1908" s="10">
        <v>6</v>
      </c>
      <c r="AL1908" s="11">
        <v>7</v>
      </c>
      <c r="AM1908" s="11">
        <v>15</v>
      </c>
      <c r="AN1908" s="11">
        <v>15</v>
      </c>
      <c r="AO1908" s="11">
        <v>16</v>
      </c>
      <c r="AP1908" s="11">
        <v>15</v>
      </c>
      <c r="AQ1908" s="11">
        <v>27</v>
      </c>
      <c r="AR1908" s="11">
        <v>25</v>
      </c>
      <c r="AS1908" s="11">
        <v>25</v>
      </c>
      <c r="AT1908" s="11">
        <v>27</v>
      </c>
      <c r="AU1908" s="11">
        <v>31</v>
      </c>
      <c r="AV1908" s="11">
        <v>23</v>
      </c>
      <c r="AW1908" s="12">
        <v>30</v>
      </c>
      <c r="AX1908" s="13">
        <v>39</v>
      </c>
      <c r="AY1908" s="13">
        <v>67</v>
      </c>
      <c r="AZ1908" s="13">
        <v>63</v>
      </c>
      <c r="BA1908" s="13">
        <v>59</v>
      </c>
      <c r="BB1908" s="14">
        <v>55</v>
      </c>
      <c r="BC1908" s="19">
        <f t="shared" si="149"/>
        <v>67</v>
      </c>
      <c r="BD1908" s="55">
        <f t="shared" si="147"/>
        <v>1.1744722312439104</v>
      </c>
      <c r="BE1908" s="19">
        <f t="shared" si="148"/>
        <v>1.1049041896719713</v>
      </c>
      <c r="BF1908" s="19">
        <f t="shared" si="150"/>
        <v>1.0402468333874635</v>
      </c>
      <c r="BG1908" s="19">
        <f t="shared" ref="BG1908:BG1971" si="151">IF($B1908="","",SUM($BC1859:$BC1908)/50/$BM$3)</f>
        <v>1.0140565118544982</v>
      </c>
    </row>
    <row r="1909" spans="1:59">
      <c r="A1909" s="24">
        <v>1908</v>
      </c>
      <c r="B1909" s="31">
        <v>2016009</v>
      </c>
      <c r="C1909" s="32" t="s">
        <v>1907</v>
      </c>
      <c r="D1909" s="21">
        <v>10</v>
      </c>
      <c r="E1909" s="22">
        <v>14</v>
      </c>
      <c r="F1909" s="22">
        <v>24</v>
      </c>
      <c r="G1909" s="22">
        <v>25</v>
      </c>
      <c r="H1909" s="22">
        <v>27</v>
      </c>
      <c r="I1909" s="22">
        <v>32</v>
      </c>
      <c r="J1909" s="23">
        <v>4</v>
      </c>
      <c r="Q1909" s="33"/>
      <c r="R1909" s="33"/>
      <c r="S1909" s="33"/>
      <c r="T1909" s="33"/>
      <c r="U1909" s="33"/>
      <c r="V1909" s="33"/>
      <c r="X1909" s="34"/>
      <c r="Y1909" s="33"/>
      <c r="Z1909" s="33"/>
      <c r="AA1909" s="33"/>
      <c r="AB1909" s="33"/>
      <c r="AC1909" s="35"/>
      <c r="AD1909" s="33"/>
      <c r="AE1909" s="33"/>
      <c r="AF1909" s="33"/>
      <c r="AG1909" s="33"/>
      <c r="AH1909" s="33"/>
      <c r="AI1909" s="33"/>
      <c r="AJ1909" s="36"/>
      <c r="AK1909" s="10">
        <v>6</v>
      </c>
      <c r="AL1909" s="11">
        <v>8</v>
      </c>
      <c r="AM1909" s="11">
        <v>12</v>
      </c>
      <c r="AN1909" s="11">
        <v>12</v>
      </c>
      <c r="AO1909" s="11">
        <v>20</v>
      </c>
      <c r="AP1909" s="11">
        <v>12</v>
      </c>
      <c r="AQ1909" s="11">
        <v>24</v>
      </c>
      <c r="AR1909" s="11">
        <v>22</v>
      </c>
      <c r="AS1909" s="11">
        <v>33</v>
      </c>
      <c r="AT1909" s="11">
        <v>24</v>
      </c>
      <c r="AU1909" s="11">
        <v>41</v>
      </c>
      <c r="AV1909" s="11">
        <v>48</v>
      </c>
      <c r="AW1909" s="12">
        <v>57</v>
      </c>
      <c r="AX1909" s="13">
        <v>52</v>
      </c>
      <c r="AY1909" s="13">
        <v>64</v>
      </c>
      <c r="AZ1909" s="13">
        <v>60</v>
      </c>
      <c r="BA1909" s="13">
        <v>56</v>
      </c>
      <c r="BB1909" s="14">
        <v>52</v>
      </c>
      <c r="BC1909" s="19">
        <f t="shared" si="149"/>
        <v>64</v>
      </c>
      <c r="BD1909" s="55">
        <f t="shared" si="147"/>
        <v>1.2440402728158493</v>
      </c>
      <c r="BE1909" s="19">
        <f t="shared" si="148"/>
        <v>1.1110425462812601</v>
      </c>
      <c r="BF1909" s="19">
        <f t="shared" si="150"/>
        <v>1.0631633647288081</v>
      </c>
      <c r="BG1909" s="19">
        <f t="shared" si="151"/>
        <v>1.0267424488470283</v>
      </c>
    </row>
    <row r="1910" spans="1:59">
      <c r="A1910" s="24">
        <v>1909</v>
      </c>
      <c r="B1910" s="31">
        <v>2016010</v>
      </c>
      <c r="C1910" s="32" t="s">
        <v>1908</v>
      </c>
      <c r="D1910" s="21">
        <v>2</v>
      </c>
      <c r="E1910" s="22">
        <v>4</v>
      </c>
      <c r="F1910" s="22">
        <v>12</v>
      </c>
      <c r="G1910" s="22">
        <v>14</v>
      </c>
      <c r="H1910" s="22">
        <v>19</v>
      </c>
      <c r="I1910" s="22">
        <v>25</v>
      </c>
      <c r="J1910" s="23">
        <v>6</v>
      </c>
      <c r="Q1910" s="33"/>
      <c r="R1910" s="33"/>
      <c r="S1910" s="33"/>
      <c r="T1910" s="33"/>
      <c r="U1910" s="33"/>
      <c r="V1910" s="33"/>
      <c r="X1910" s="34"/>
      <c r="Y1910" s="33"/>
      <c r="Z1910" s="33"/>
      <c r="AA1910" s="33"/>
      <c r="AB1910" s="33"/>
      <c r="AC1910" s="35"/>
      <c r="AD1910" s="33"/>
      <c r="AE1910" s="33"/>
      <c r="AF1910" s="33"/>
      <c r="AG1910" s="33"/>
      <c r="AH1910" s="33"/>
      <c r="AI1910" s="33"/>
      <c r="AJ1910" s="36"/>
      <c r="AK1910" s="10">
        <v>7</v>
      </c>
      <c r="AL1910" s="11">
        <v>8</v>
      </c>
      <c r="AM1910" s="11">
        <v>16</v>
      </c>
      <c r="AN1910" s="11">
        <v>10</v>
      </c>
      <c r="AO1910" s="11">
        <v>20</v>
      </c>
      <c r="AP1910" s="11">
        <v>20</v>
      </c>
      <c r="AQ1910" s="11">
        <v>22</v>
      </c>
      <c r="AR1910" s="11">
        <v>26</v>
      </c>
      <c r="AS1910" s="11">
        <v>21</v>
      </c>
      <c r="AT1910" s="11">
        <v>16</v>
      </c>
      <c r="AU1910" s="11">
        <v>37</v>
      </c>
      <c r="AV1910" s="11">
        <v>34</v>
      </c>
      <c r="AW1910" s="12">
        <v>46</v>
      </c>
      <c r="AX1910" s="13">
        <v>44</v>
      </c>
      <c r="AY1910" s="13">
        <v>42</v>
      </c>
      <c r="AZ1910" s="13">
        <v>40</v>
      </c>
      <c r="BA1910" s="13">
        <v>38</v>
      </c>
      <c r="BB1910" s="14">
        <v>56</v>
      </c>
      <c r="BC1910" s="19">
        <f t="shared" si="149"/>
        <v>42</v>
      </c>
      <c r="BD1910" s="55">
        <f t="shared" si="147"/>
        <v>1.1744722312439104</v>
      </c>
      <c r="BE1910" s="19">
        <f t="shared" si="148"/>
        <v>1.0926274764533939</v>
      </c>
      <c r="BF1910" s="19">
        <f t="shared" si="150"/>
        <v>1.062344917180903</v>
      </c>
      <c r="BG1910" s="19">
        <f t="shared" si="151"/>
        <v>1.0251055537512179</v>
      </c>
    </row>
    <row r="1911" spans="1:59">
      <c r="A1911" s="24">
        <v>1910</v>
      </c>
      <c r="B1911" s="31">
        <v>2016011</v>
      </c>
      <c r="C1911" s="32" t="s">
        <v>1909</v>
      </c>
      <c r="D1911" s="21">
        <v>3</v>
      </c>
      <c r="E1911" s="22">
        <v>8</v>
      </c>
      <c r="F1911" s="22">
        <v>10</v>
      </c>
      <c r="G1911" s="22">
        <v>15</v>
      </c>
      <c r="H1911" s="22">
        <v>22</v>
      </c>
      <c r="I1911" s="22">
        <v>29</v>
      </c>
      <c r="J1911" s="23">
        <v>12</v>
      </c>
      <c r="Q1911" s="33"/>
      <c r="R1911" s="33"/>
      <c r="S1911" s="33"/>
      <c r="T1911" s="33"/>
      <c r="U1911" s="33"/>
      <c r="V1911" s="33"/>
      <c r="X1911" s="34"/>
      <c r="Y1911" s="33"/>
      <c r="Z1911" s="33"/>
      <c r="AA1911" s="33"/>
      <c r="AB1911" s="33"/>
      <c r="AC1911" s="35"/>
      <c r="AD1911" s="33"/>
      <c r="AE1911" s="33"/>
      <c r="AF1911" s="33"/>
      <c r="AG1911" s="33"/>
      <c r="AH1911" s="33"/>
      <c r="AI1911" s="33"/>
      <c r="AJ1911" s="36"/>
      <c r="AK1911" s="10">
        <v>6</v>
      </c>
      <c r="AL1911" s="11">
        <v>11</v>
      </c>
      <c r="AM1911" s="11">
        <v>12</v>
      </c>
      <c r="AN1911" s="11">
        <v>21</v>
      </c>
      <c r="AO1911" s="11">
        <v>10</v>
      </c>
      <c r="AP1911" s="11">
        <v>23</v>
      </c>
      <c r="AQ1911" s="11">
        <v>24</v>
      </c>
      <c r="AR1911" s="11">
        <v>27</v>
      </c>
      <c r="AS1911" s="11">
        <v>32</v>
      </c>
      <c r="AT1911" s="11">
        <v>39</v>
      </c>
      <c r="AU1911" s="11">
        <v>35</v>
      </c>
      <c r="AV1911" s="11">
        <v>31</v>
      </c>
      <c r="AW1911" s="12">
        <v>42</v>
      </c>
      <c r="AX1911" s="13">
        <v>55</v>
      </c>
      <c r="AY1911" s="13">
        <v>53</v>
      </c>
      <c r="AZ1911" s="13">
        <v>51</v>
      </c>
      <c r="BA1911" s="13">
        <v>49</v>
      </c>
      <c r="BB1911" s="14">
        <v>47</v>
      </c>
      <c r="BC1911" s="19">
        <f t="shared" si="149"/>
        <v>53</v>
      </c>
      <c r="BD1911" s="55">
        <f t="shared" si="147"/>
        <v>1.1540110425462813</v>
      </c>
      <c r="BE1911" s="19">
        <f t="shared" si="148"/>
        <v>1.1110425462812601</v>
      </c>
      <c r="BF1911" s="19">
        <f t="shared" si="150"/>
        <v>1.057434231893472</v>
      </c>
      <c r="BG1911" s="19">
        <f t="shared" si="151"/>
        <v>1.0255147775251705</v>
      </c>
    </row>
    <row r="1912" spans="1:59">
      <c r="A1912" s="24">
        <v>1911</v>
      </c>
      <c r="B1912" s="31">
        <v>2016012</v>
      </c>
      <c r="C1912" s="32" t="s">
        <v>1910</v>
      </c>
      <c r="D1912" s="21">
        <v>7</v>
      </c>
      <c r="E1912" s="22">
        <v>12</v>
      </c>
      <c r="F1912" s="22">
        <v>14</v>
      </c>
      <c r="G1912" s="22">
        <v>16</v>
      </c>
      <c r="H1912" s="22">
        <v>27</v>
      </c>
      <c r="I1912" s="22">
        <v>32</v>
      </c>
      <c r="J1912" s="23">
        <v>15</v>
      </c>
      <c r="Q1912" s="33"/>
      <c r="R1912" s="33"/>
      <c r="S1912" s="33"/>
      <c r="T1912" s="33"/>
      <c r="U1912" s="33"/>
      <c r="V1912" s="33"/>
      <c r="X1912" s="34"/>
      <c r="Y1912" s="33"/>
      <c r="Z1912" s="33"/>
      <c r="AA1912" s="33"/>
      <c r="AB1912" s="33"/>
      <c r="AC1912" s="35"/>
      <c r="AD1912" s="33"/>
      <c r="AE1912" s="33"/>
      <c r="AF1912" s="33"/>
      <c r="AG1912" s="33"/>
      <c r="AH1912" s="33"/>
      <c r="AI1912" s="33"/>
      <c r="AJ1912" s="36"/>
      <c r="AK1912" s="10">
        <v>6</v>
      </c>
      <c r="AL1912" s="11">
        <v>8</v>
      </c>
      <c r="AM1912" s="11">
        <v>13</v>
      </c>
      <c r="AN1912" s="11">
        <v>12</v>
      </c>
      <c r="AO1912" s="11">
        <v>17</v>
      </c>
      <c r="AP1912" s="11">
        <v>20</v>
      </c>
      <c r="AQ1912" s="11">
        <v>27</v>
      </c>
      <c r="AR1912" s="11">
        <v>28</v>
      </c>
      <c r="AS1912" s="11">
        <v>31</v>
      </c>
      <c r="AT1912" s="11">
        <v>24</v>
      </c>
      <c r="AU1912" s="11">
        <v>30</v>
      </c>
      <c r="AV1912" s="11">
        <v>38</v>
      </c>
      <c r="AW1912" s="12">
        <v>48</v>
      </c>
      <c r="AX1912" s="13">
        <v>44</v>
      </c>
      <c r="AY1912" s="13">
        <v>74</v>
      </c>
      <c r="AZ1912" s="13">
        <v>72</v>
      </c>
      <c r="BA1912" s="13">
        <v>70</v>
      </c>
      <c r="BB1912" s="14">
        <v>68</v>
      </c>
      <c r="BC1912" s="19">
        <f t="shared" si="149"/>
        <v>74</v>
      </c>
      <c r="BD1912" s="55">
        <f t="shared" si="147"/>
        <v>1.227671321857746</v>
      </c>
      <c r="BE1912" s="19">
        <f t="shared" si="148"/>
        <v>1.1683338746346217</v>
      </c>
      <c r="BF1912" s="19">
        <f t="shared" si="150"/>
        <v>1.0836245534264373</v>
      </c>
      <c r="BG1912" s="19">
        <f t="shared" si="151"/>
        <v>1.0349269243260799</v>
      </c>
    </row>
    <row r="1913" spans="1:59">
      <c r="A1913" s="24">
        <v>1912</v>
      </c>
      <c r="B1913" s="31">
        <v>2016013</v>
      </c>
      <c r="C1913" s="32" t="s">
        <v>1911</v>
      </c>
      <c r="D1913" s="21">
        <v>7</v>
      </c>
      <c r="E1913" s="22">
        <v>12</v>
      </c>
      <c r="F1913" s="22">
        <v>21</v>
      </c>
      <c r="G1913" s="22">
        <v>22</v>
      </c>
      <c r="H1913" s="22">
        <v>26</v>
      </c>
      <c r="I1913" s="22">
        <v>31</v>
      </c>
      <c r="J1913" s="23">
        <v>1</v>
      </c>
      <c r="Q1913" s="33"/>
      <c r="R1913" s="33"/>
      <c r="S1913" s="33"/>
      <c r="T1913" s="33"/>
      <c r="U1913" s="33"/>
      <c r="V1913" s="33"/>
      <c r="X1913" s="34"/>
      <c r="Y1913" s="33"/>
      <c r="Z1913" s="33"/>
      <c r="AA1913" s="33"/>
      <c r="AB1913" s="33"/>
      <c r="AC1913" s="35"/>
      <c r="AD1913" s="33"/>
      <c r="AE1913" s="33"/>
      <c r="AF1913" s="33"/>
      <c r="AG1913" s="33"/>
      <c r="AH1913" s="33"/>
      <c r="AI1913" s="33"/>
      <c r="AJ1913" s="36"/>
      <c r="AK1913" s="10">
        <v>5</v>
      </c>
      <c r="AL1913" s="11">
        <v>11</v>
      </c>
      <c r="AM1913" s="11">
        <v>9</v>
      </c>
      <c r="AN1913" s="11">
        <v>11</v>
      </c>
      <c r="AO1913" s="11">
        <v>14</v>
      </c>
      <c r="AP1913" s="11">
        <v>31</v>
      </c>
      <c r="AQ1913" s="11">
        <v>29</v>
      </c>
      <c r="AR1913" s="11">
        <v>19</v>
      </c>
      <c r="AS1913" s="11">
        <v>31</v>
      </c>
      <c r="AT1913" s="11">
        <v>35</v>
      </c>
      <c r="AU1913" s="11">
        <v>41</v>
      </c>
      <c r="AV1913" s="11">
        <v>49</v>
      </c>
      <c r="AW1913" s="12">
        <v>44</v>
      </c>
      <c r="AX1913" s="13">
        <v>55</v>
      </c>
      <c r="AY1913" s="13">
        <v>51</v>
      </c>
      <c r="AZ1913" s="13">
        <v>47</v>
      </c>
      <c r="BA1913" s="13">
        <v>43</v>
      </c>
      <c r="BB1913" s="14">
        <v>39</v>
      </c>
      <c r="BC1913" s="19">
        <f t="shared" si="149"/>
        <v>51</v>
      </c>
      <c r="BD1913" s="55">
        <f t="shared" si="147"/>
        <v>1.1621955180253329</v>
      </c>
      <c r="BE1913" s="19">
        <f t="shared" si="148"/>
        <v>1.1683338746346217</v>
      </c>
      <c r="BF1913" s="19">
        <f t="shared" si="150"/>
        <v>1.0999935043845404</v>
      </c>
      <c r="BG1913" s="19">
        <f t="shared" si="151"/>
        <v>1.0345177005521273</v>
      </c>
    </row>
    <row r="1914" spans="1:59">
      <c r="A1914" s="24">
        <v>1913</v>
      </c>
      <c r="B1914" s="31">
        <v>2016014</v>
      </c>
      <c r="C1914" s="32" t="s">
        <v>1912</v>
      </c>
      <c r="D1914" s="21">
        <v>2</v>
      </c>
      <c r="E1914" s="22">
        <v>8</v>
      </c>
      <c r="F1914" s="22">
        <v>10</v>
      </c>
      <c r="G1914" s="22">
        <v>18</v>
      </c>
      <c r="H1914" s="22">
        <v>20</v>
      </c>
      <c r="I1914" s="22">
        <v>27</v>
      </c>
      <c r="J1914" s="23">
        <v>7</v>
      </c>
      <c r="Q1914" s="33"/>
      <c r="R1914" s="33"/>
      <c r="S1914" s="33"/>
      <c r="T1914" s="33"/>
      <c r="U1914" s="33"/>
      <c r="V1914" s="33"/>
      <c r="X1914" s="34"/>
      <c r="Y1914" s="33"/>
      <c r="Z1914" s="33"/>
      <c r="AA1914" s="33"/>
      <c r="AB1914" s="33"/>
      <c r="AC1914" s="35"/>
      <c r="AD1914" s="33"/>
      <c r="AE1914" s="33"/>
      <c r="AF1914" s="33"/>
      <c r="AG1914" s="33"/>
      <c r="AH1914" s="33"/>
      <c r="AI1914" s="33"/>
      <c r="AJ1914" s="36"/>
      <c r="AK1914" s="10">
        <v>7</v>
      </c>
      <c r="AL1914" s="11">
        <v>9</v>
      </c>
      <c r="AM1914" s="11">
        <v>10</v>
      </c>
      <c r="AN1914" s="11">
        <v>13</v>
      </c>
      <c r="AO1914" s="11">
        <v>22</v>
      </c>
      <c r="AP1914" s="11">
        <v>13</v>
      </c>
      <c r="AQ1914" s="11">
        <v>13</v>
      </c>
      <c r="AR1914" s="11">
        <v>25</v>
      </c>
      <c r="AS1914" s="11">
        <v>41</v>
      </c>
      <c r="AT1914" s="11">
        <v>37</v>
      </c>
      <c r="AU1914" s="11">
        <v>33</v>
      </c>
      <c r="AV1914" s="11">
        <v>43</v>
      </c>
      <c r="AW1914" s="12">
        <v>40</v>
      </c>
      <c r="AX1914" s="13">
        <v>37</v>
      </c>
      <c r="AY1914" s="13">
        <v>34</v>
      </c>
      <c r="AZ1914" s="13">
        <v>31</v>
      </c>
      <c r="BA1914" s="13">
        <v>47</v>
      </c>
      <c r="BB1914" s="14">
        <v>45</v>
      </c>
      <c r="BC1914" s="19">
        <f t="shared" si="149"/>
        <v>34</v>
      </c>
      <c r="BD1914" s="55">
        <f t="shared" si="147"/>
        <v>1.0394283858395583</v>
      </c>
      <c r="BE1914" s="19">
        <f t="shared" si="148"/>
        <v>1.1417343293277038</v>
      </c>
      <c r="BF1914" s="19">
        <f t="shared" si="150"/>
        <v>1.0852614485222474</v>
      </c>
      <c r="BG1914" s="19">
        <f t="shared" si="151"/>
        <v>1.0320623579084118</v>
      </c>
    </row>
    <row r="1915" spans="1:59">
      <c r="A1915" s="24">
        <v>1914</v>
      </c>
      <c r="B1915" s="31">
        <v>2016015</v>
      </c>
      <c r="C1915" s="32" t="s">
        <v>1913</v>
      </c>
      <c r="D1915" s="21">
        <v>1</v>
      </c>
      <c r="E1915" s="22">
        <v>2</v>
      </c>
      <c r="F1915" s="22">
        <v>14</v>
      </c>
      <c r="G1915" s="22">
        <v>22</v>
      </c>
      <c r="H1915" s="22">
        <v>25</v>
      </c>
      <c r="I1915" s="22">
        <v>26</v>
      </c>
      <c r="J1915" s="23">
        <v>7</v>
      </c>
      <c r="Q1915" s="33"/>
      <c r="R1915" s="33"/>
      <c r="S1915" s="33"/>
      <c r="T1915" s="33"/>
      <c r="U1915" s="33"/>
      <c r="V1915" s="33"/>
      <c r="X1915" s="34"/>
      <c r="Y1915" s="33"/>
      <c r="Z1915" s="33"/>
      <c r="AA1915" s="33"/>
      <c r="AB1915" s="33"/>
      <c r="AC1915" s="35"/>
      <c r="AD1915" s="33"/>
      <c r="AE1915" s="33"/>
      <c r="AF1915" s="33"/>
      <c r="AG1915" s="33"/>
      <c r="AH1915" s="33"/>
      <c r="AI1915" s="33"/>
      <c r="AJ1915" s="36"/>
      <c r="AK1915" s="10">
        <v>9</v>
      </c>
      <c r="AL1915" s="11">
        <v>10</v>
      </c>
      <c r="AM1915" s="11">
        <v>10</v>
      </c>
      <c r="AN1915" s="11">
        <v>12</v>
      </c>
      <c r="AO1915" s="11">
        <v>13</v>
      </c>
      <c r="AP1915" s="11">
        <v>18</v>
      </c>
      <c r="AQ1915" s="11">
        <v>27</v>
      </c>
      <c r="AR1915" s="11">
        <v>20</v>
      </c>
      <c r="AS1915" s="11">
        <v>13</v>
      </c>
      <c r="AT1915" s="11">
        <v>18</v>
      </c>
      <c r="AU1915" s="11">
        <v>25</v>
      </c>
      <c r="AV1915" s="11">
        <v>34</v>
      </c>
      <c r="AW1915" s="12">
        <v>45</v>
      </c>
      <c r="AX1915" s="13">
        <v>42</v>
      </c>
      <c r="AY1915" s="13">
        <v>39</v>
      </c>
      <c r="AZ1915" s="13">
        <v>36</v>
      </c>
      <c r="BA1915" s="13">
        <v>33</v>
      </c>
      <c r="BB1915" s="14">
        <v>30</v>
      </c>
      <c r="BC1915" s="19">
        <f t="shared" si="149"/>
        <v>39</v>
      </c>
      <c r="BD1915" s="55">
        <f t="shared" si="147"/>
        <v>1.0271516726209808</v>
      </c>
      <c r="BE1915" s="19">
        <f t="shared" si="148"/>
        <v>1.1008119519324455</v>
      </c>
      <c r="BF1915" s="19">
        <f t="shared" si="150"/>
        <v>1.0738031828515751</v>
      </c>
      <c r="BG1915" s="19">
        <f t="shared" si="151"/>
        <v>1.0312439103605067</v>
      </c>
    </row>
    <row r="1916" spans="1:59">
      <c r="A1916" s="24">
        <v>1915</v>
      </c>
      <c r="B1916" s="31">
        <v>2016016</v>
      </c>
      <c r="C1916" s="32" t="s">
        <v>1914</v>
      </c>
      <c r="D1916" s="21">
        <v>1</v>
      </c>
      <c r="E1916" s="22">
        <v>20</v>
      </c>
      <c r="F1916" s="22">
        <v>22</v>
      </c>
      <c r="G1916" s="22">
        <v>24</v>
      </c>
      <c r="H1916" s="22">
        <v>25</v>
      </c>
      <c r="I1916" s="22">
        <v>26</v>
      </c>
      <c r="J1916" s="23">
        <v>16</v>
      </c>
      <c r="Q1916" s="33"/>
      <c r="R1916" s="33"/>
      <c r="S1916" s="33"/>
      <c r="T1916" s="33"/>
      <c r="U1916" s="33"/>
      <c r="V1916" s="33"/>
      <c r="X1916" s="34"/>
      <c r="Y1916" s="33"/>
      <c r="Z1916" s="33"/>
      <c r="AA1916" s="33"/>
      <c r="AB1916" s="33"/>
      <c r="AC1916" s="35"/>
      <c r="AD1916" s="33"/>
      <c r="AE1916" s="33"/>
      <c r="AF1916" s="33"/>
      <c r="AG1916" s="33"/>
      <c r="AH1916" s="33"/>
      <c r="AI1916" s="33"/>
      <c r="AJ1916" s="36"/>
      <c r="AK1916" s="10">
        <v>7</v>
      </c>
      <c r="AL1916" s="11">
        <v>6</v>
      </c>
      <c r="AM1916" s="11">
        <v>8</v>
      </c>
      <c r="AN1916" s="11">
        <v>10</v>
      </c>
      <c r="AO1916" s="11">
        <v>20</v>
      </c>
      <c r="AP1916" s="11">
        <v>14</v>
      </c>
      <c r="AQ1916" s="11">
        <v>28</v>
      </c>
      <c r="AR1916" s="11">
        <v>18</v>
      </c>
      <c r="AS1916" s="11">
        <v>19</v>
      </c>
      <c r="AT1916" s="11">
        <v>22</v>
      </c>
      <c r="AU1916" s="11">
        <v>40</v>
      </c>
      <c r="AV1916" s="11">
        <v>48</v>
      </c>
      <c r="AW1916" s="12">
        <v>43</v>
      </c>
      <c r="AX1916" s="13">
        <v>38</v>
      </c>
      <c r="AY1916" s="13">
        <v>33</v>
      </c>
      <c r="AZ1916" s="13">
        <v>28</v>
      </c>
      <c r="BA1916" s="13">
        <v>23</v>
      </c>
      <c r="BB1916" s="14">
        <v>18</v>
      </c>
      <c r="BC1916" s="19">
        <f t="shared" si="149"/>
        <v>33</v>
      </c>
      <c r="BD1916" s="55">
        <f t="shared" si="147"/>
        <v>0.9453069178304645</v>
      </c>
      <c r="BE1916" s="19">
        <f t="shared" si="148"/>
        <v>1.0496589801883727</v>
      </c>
      <c r="BF1916" s="19">
        <f t="shared" si="150"/>
        <v>1.0664371549204286</v>
      </c>
      <c r="BG1916" s="19">
        <f t="shared" si="151"/>
        <v>1.0210133160116921</v>
      </c>
    </row>
    <row r="1917" spans="1:59">
      <c r="A1917" s="24">
        <v>1916</v>
      </c>
      <c r="B1917" s="31">
        <v>2016017</v>
      </c>
      <c r="C1917" s="32" t="s">
        <v>1915</v>
      </c>
      <c r="D1917" s="21">
        <v>5</v>
      </c>
      <c r="E1917" s="22">
        <v>6</v>
      </c>
      <c r="F1917" s="22">
        <v>8</v>
      </c>
      <c r="G1917" s="22">
        <v>20</v>
      </c>
      <c r="H1917" s="22">
        <v>22</v>
      </c>
      <c r="I1917" s="22">
        <v>30</v>
      </c>
      <c r="J1917" s="23">
        <v>5</v>
      </c>
      <c r="Q1917" s="33"/>
      <c r="R1917" s="33"/>
      <c r="S1917" s="33"/>
      <c r="T1917" s="33"/>
      <c r="U1917" s="33"/>
      <c r="V1917" s="33"/>
      <c r="X1917" s="34"/>
      <c r="Y1917" s="33"/>
      <c r="Z1917" s="33"/>
      <c r="AA1917" s="33"/>
      <c r="AB1917" s="33"/>
      <c r="AC1917" s="35"/>
      <c r="AD1917" s="33"/>
      <c r="AE1917" s="33"/>
      <c r="AF1917" s="33"/>
      <c r="AG1917" s="33"/>
      <c r="AH1917" s="33"/>
      <c r="AI1917" s="33"/>
      <c r="AJ1917" s="36"/>
      <c r="AK1917" s="10">
        <v>7</v>
      </c>
      <c r="AL1917" s="11">
        <v>7</v>
      </c>
      <c r="AM1917" s="11">
        <v>6</v>
      </c>
      <c r="AN1917" s="11">
        <v>13</v>
      </c>
      <c r="AO1917" s="11">
        <v>21</v>
      </c>
      <c r="AP1917" s="11">
        <v>27</v>
      </c>
      <c r="AQ1917" s="11">
        <v>28</v>
      </c>
      <c r="AR1917" s="11">
        <v>21</v>
      </c>
      <c r="AS1917" s="11">
        <v>36</v>
      </c>
      <c r="AT1917" s="11">
        <v>43</v>
      </c>
      <c r="AU1917" s="11">
        <v>39</v>
      </c>
      <c r="AV1917" s="11">
        <v>35</v>
      </c>
      <c r="AW1917" s="12">
        <v>31</v>
      </c>
      <c r="AX1917" s="13">
        <v>43</v>
      </c>
      <c r="AY1917" s="13">
        <v>40</v>
      </c>
      <c r="AZ1917" s="13">
        <v>37</v>
      </c>
      <c r="BA1917" s="13">
        <v>34</v>
      </c>
      <c r="BB1917" s="14">
        <v>31</v>
      </c>
      <c r="BC1917" s="19">
        <f t="shared" si="149"/>
        <v>40</v>
      </c>
      <c r="BD1917" s="55">
        <f t="shared" si="147"/>
        <v>0.80617083468658657</v>
      </c>
      <c r="BE1917" s="19">
        <f t="shared" si="148"/>
        <v>1.0169210782721663</v>
      </c>
      <c r="BF1917" s="19">
        <f t="shared" si="150"/>
        <v>1.0508866515102306</v>
      </c>
      <c r="BG1917" s="19">
        <f t="shared" si="151"/>
        <v>1.0234686586554076</v>
      </c>
    </row>
    <row r="1918" spans="1:59">
      <c r="A1918" s="24">
        <v>1917</v>
      </c>
      <c r="B1918" s="31">
        <v>2016018</v>
      </c>
      <c r="C1918" s="32" t="s">
        <v>1916</v>
      </c>
      <c r="D1918" s="21">
        <v>12</v>
      </c>
      <c r="E1918" s="22">
        <v>13</v>
      </c>
      <c r="F1918" s="22">
        <v>14</v>
      </c>
      <c r="G1918" s="22">
        <v>17</v>
      </c>
      <c r="H1918" s="22">
        <v>21</v>
      </c>
      <c r="I1918" s="22">
        <v>25</v>
      </c>
      <c r="J1918" s="23">
        <v>4</v>
      </c>
      <c r="Q1918" s="33"/>
      <c r="R1918" s="33"/>
      <c r="S1918" s="33"/>
      <c r="T1918" s="33"/>
      <c r="U1918" s="33"/>
      <c r="V1918" s="33"/>
      <c r="X1918" s="34"/>
      <c r="Y1918" s="33"/>
      <c r="Z1918" s="33"/>
      <c r="AA1918" s="33"/>
      <c r="AB1918" s="33"/>
      <c r="AC1918" s="35"/>
      <c r="AD1918" s="33"/>
      <c r="AE1918" s="33"/>
      <c r="AF1918" s="33"/>
      <c r="AG1918" s="33"/>
      <c r="AH1918" s="33"/>
      <c r="AI1918" s="33"/>
      <c r="AJ1918" s="36"/>
      <c r="AK1918" s="10">
        <v>6</v>
      </c>
      <c r="AL1918" s="11">
        <v>6</v>
      </c>
      <c r="AM1918" s="11">
        <v>12</v>
      </c>
      <c r="AN1918" s="11">
        <v>12</v>
      </c>
      <c r="AO1918" s="11">
        <v>18</v>
      </c>
      <c r="AP1918" s="11">
        <v>22</v>
      </c>
      <c r="AQ1918" s="11">
        <v>30</v>
      </c>
      <c r="AR1918" s="11">
        <v>22</v>
      </c>
      <c r="AS1918" s="11">
        <v>25</v>
      </c>
      <c r="AT1918" s="11">
        <v>18</v>
      </c>
      <c r="AU1918" s="11">
        <v>37</v>
      </c>
      <c r="AV1918" s="11">
        <v>46</v>
      </c>
      <c r="AW1918" s="12">
        <v>57</v>
      </c>
      <c r="AX1918" s="13">
        <v>54</v>
      </c>
      <c r="AY1918" s="13">
        <v>51</v>
      </c>
      <c r="AZ1918" s="13">
        <v>66</v>
      </c>
      <c r="BA1918" s="13">
        <v>64</v>
      </c>
      <c r="BB1918" s="14">
        <v>62</v>
      </c>
      <c r="BC1918" s="19">
        <f t="shared" si="149"/>
        <v>51</v>
      </c>
      <c r="BD1918" s="55">
        <f t="shared" si="147"/>
        <v>0.80617083468658657</v>
      </c>
      <c r="BE1918" s="19">
        <f t="shared" si="148"/>
        <v>0.98418317635595975</v>
      </c>
      <c r="BF1918" s="19">
        <f t="shared" si="150"/>
        <v>1.0443390711269893</v>
      </c>
      <c r="BG1918" s="19">
        <f t="shared" si="151"/>
        <v>1.023059434881455</v>
      </c>
    </row>
    <row r="1919" spans="1:59">
      <c r="A1919" s="24">
        <v>1918</v>
      </c>
      <c r="B1919" s="31">
        <v>2016019</v>
      </c>
      <c r="C1919" s="32" t="s">
        <v>1917</v>
      </c>
      <c r="D1919" s="21">
        <v>6</v>
      </c>
      <c r="E1919" s="22">
        <v>13</v>
      </c>
      <c r="F1919" s="22">
        <v>16</v>
      </c>
      <c r="G1919" s="22">
        <v>17</v>
      </c>
      <c r="H1919" s="22">
        <v>23</v>
      </c>
      <c r="I1919" s="22">
        <v>30</v>
      </c>
      <c r="J1919" s="23">
        <v>10</v>
      </c>
      <c r="Q1919" s="33"/>
      <c r="R1919" s="33"/>
      <c r="S1919" s="33"/>
      <c r="T1919" s="33"/>
      <c r="U1919" s="33"/>
      <c r="V1919" s="33"/>
      <c r="X1919" s="34"/>
      <c r="Y1919" s="33"/>
      <c r="Z1919" s="33"/>
      <c r="AA1919" s="33"/>
      <c r="AB1919" s="33"/>
      <c r="AC1919" s="35"/>
      <c r="AD1919" s="33"/>
      <c r="AE1919" s="33"/>
      <c r="AF1919" s="33"/>
      <c r="AG1919" s="33"/>
      <c r="AH1919" s="33"/>
      <c r="AI1919" s="33"/>
      <c r="AJ1919" s="36"/>
      <c r="AK1919" s="10">
        <v>6</v>
      </c>
      <c r="AL1919" s="11">
        <v>9</v>
      </c>
      <c r="AM1919" s="11">
        <v>10</v>
      </c>
      <c r="AN1919" s="11">
        <v>15</v>
      </c>
      <c r="AO1919" s="11">
        <v>21</v>
      </c>
      <c r="AP1919" s="11">
        <v>25</v>
      </c>
      <c r="AQ1919" s="11">
        <v>33</v>
      </c>
      <c r="AR1919" s="11">
        <v>25</v>
      </c>
      <c r="AS1919" s="11">
        <v>28</v>
      </c>
      <c r="AT1919" s="11">
        <v>33</v>
      </c>
      <c r="AU1919" s="11">
        <v>27</v>
      </c>
      <c r="AV1919" s="11">
        <v>35</v>
      </c>
      <c r="AW1919" s="12">
        <v>30</v>
      </c>
      <c r="AX1919" s="13">
        <v>41</v>
      </c>
      <c r="AY1919" s="13">
        <v>54</v>
      </c>
      <c r="AZ1919" s="13">
        <v>69</v>
      </c>
      <c r="BA1919" s="13">
        <v>67</v>
      </c>
      <c r="BB1919" s="14">
        <v>65</v>
      </c>
      <c r="BC1919" s="19">
        <f t="shared" si="149"/>
        <v>54</v>
      </c>
      <c r="BD1919" s="55">
        <f t="shared" si="147"/>
        <v>0.88801558947710291</v>
      </c>
      <c r="BE1919" s="19">
        <f t="shared" si="148"/>
        <v>0.96372198765833061</v>
      </c>
      <c r="BF1919" s="19">
        <f t="shared" si="150"/>
        <v>1.0394283858395583</v>
      </c>
      <c r="BG1919" s="19">
        <f t="shared" si="151"/>
        <v>1.0246963299772653</v>
      </c>
    </row>
    <row r="1920" spans="1:59">
      <c r="A1920" s="24">
        <v>1919</v>
      </c>
      <c r="B1920" s="31">
        <v>2016020</v>
      </c>
      <c r="C1920" s="32" t="s">
        <v>1918</v>
      </c>
      <c r="D1920" s="21">
        <v>1</v>
      </c>
      <c r="E1920" s="22">
        <v>2</v>
      </c>
      <c r="F1920" s="22">
        <v>10</v>
      </c>
      <c r="G1920" s="22">
        <v>12</v>
      </c>
      <c r="H1920" s="22">
        <v>22</v>
      </c>
      <c r="I1920" s="22">
        <v>24</v>
      </c>
      <c r="J1920" s="23">
        <v>10</v>
      </c>
      <c r="Q1920" s="33"/>
      <c r="R1920" s="33"/>
      <c r="S1920" s="33"/>
      <c r="T1920" s="33"/>
      <c r="U1920" s="33"/>
      <c r="V1920" s="33"/>
      <c r="X1920" s="34"/>
      <c r="Y1920" s="33"/>
      <c r="Z1920" s="33"/>
      <c r="AA1920" s="33"/>
      <c r="AB1920" s="33"/>
      <c r="AC1920" s="35"/>
      <c r="AD1920" s="33"/>
      <c r="AE1920" s="33"/>
      <c r="AF1920" s="33"/>
      <c r="AG1920" s="33"/>
      <c r="AH1920" s="33"/>
      <c r="AI1920" s="33"/>
      <c r="AJ1920" s="36"/>
      <c r="AK1920" s="10">
        <v>5</v>
      </c>
      <c r="AL1920" s="11">
        <v>7</v>
      </c>
      <c r="AM1920" s="11">
        <v>11</v>
      </c>
      <c r="AN1920" s="11">
        <v>11</v>
      </c>
      <c r="AO1920" s="11">
        <v>15</v>
      </c>
      <c r="AP1920" s="11">
        <v>15</v>
      </c>
      <c r="AQ1920" s="11">
        <v>17</v>
      </c>
      <c r="AR1920" s="11">
        <v>11</v>
      </c>
      <c r="AS1920" s="11">
        <v>16</v>
      </c>
      <c r="AT1920" s="11">
        <v>23</v>
      </c>
      <c r="AU1920" s="11">
        <v>45</v>
      </c>
      <c r="AV1920" s="11">
        <v>43</v>
      </c>
      <c r="AW1920" s="12">
        <v>41</v>
      </c>
      <c r="AX1920" s="13">
        <v>39</v>
      </c>
      <c r="AY1920" s="13">
        <v>37</v>
      </c>
      <c r="AZ1920" s="13">
        <v>35</v>
      </c>
      <c r="BA1920" s="13">
        <v>33</v>
      </c>
      <c r="BB1920" s="14">
        <v>31</v>
      </c>
      <c r="BC1920" s="19">
        <f t="shared" si="149"/>
        <v>37</v>
      </c>
      <c r="BD1920" s="55">
        <f t="shared" si="147"/>
        <v>0.87983111399805136</v>
      </c>
      <c r="BE1920" s="19">
        <f t="shared" si="148"/>
        <v>0.95349139330951604</v>
      </c>
      <c r="BF1920" s="19">
        <f t="shared" si="150"/>
        <v>1.0312439103605067</v>
      </c>
      <c r="BG1920" s="19">
        <f t="shared" si="151"/>
        <v>1.0263332250730757</v>
      </c>
    </row>
    <row r="1921" spans="1:59">
      <c r="A1921" s="24">
        <v>1920</v>
      </c>
      <c r="B1921" s="31">
        <v>2016021</v>
      </c>
      <c r="C1921" s="32" t="s">
        <v>1919</v>
      </c>
      <c r="D1921" s="21">
        <v>9</v>
      </c>
      <c r="E1921" s="22">
        <v>11</v>
      </c>
      <c r="F1921" s="22">
        <v>13</v>
      </c>
      <c r="G1921" s="22">
        <v>22</v>
      </c>
      <c r="H1921" s="22">
        <v>24</v>
      </c>
      <c r="I1921" s="22">
        <v>26</v>
      </c>
      <c r="J1921" s="23">
        <v>5</v>
      </c>
      <c r="Q1921" s="33"/>
      <c r="R1921" s="33"/>
      <c r="S1921" s="33"/>
      <c r="T1921" s="33"/>
      <c r="U1921" s="33"/>
      <c r="V1921" s="33"/>
      <c r="X1921" s="34"/>
      <c r="Y1921" s="33"/>
      <c r="Z1921" s="33"/>
      <c r="AA1921" s="33"/>
      <c r="AB1921" s="33"/>
      <c r="AC1921" s="35"/>
      <c r="AD1921" s="33"/>
      <c r="AE1921" s="33"/>
      <c r="AF1921" s="33"/>
      <c r="AG1921" s="33"/>
      <c r="AH1921" s="33"/>
      <c r="AI1921" s="33"/>
      <c r="AJ1921" s="36"/>
      <c r="AK1921" s="10">
        <v>6</v>
      </c>
      <c r="AL1921" s="11">
        <v>9</v>
      </c>
      <c r="AM1921" s="11">
        <v>15</v>
      </c>
      <c r="AN1921" s="11">
        <v>15</v>
      </c>
      <c r="AO1921" s="11">
        <v>21</v>
      </c>
      <c r="AP1921" s="11">
        <v>17</v>
      </c>
      <c r="AQ1921" s="11">
        <v>24</v>
      </c>
      <c r="AR1921" s="11">
        <v>25</v>
      </c>
      <c r="AS1921" s="11">
        <v>17</v>
      </c>
      <c r="AT1921" s="11">
        <v>33</v>
      </c>
      <c r="AU1921" s="11">
        <v>40</v>
      </c>
      <c r="AV1921" s="11">
        <v>63</v>
      </c>
      <c r="AW1921" s="12">
        <v>60</v>
      </c>
      <c r="AX1921" s="13">
        <v>57</v>
      </c>
      <c r="AY1921" s="13">
        <v>54</v>
      </c>
      <c r="AZ1921" s="13">
        <v>51</v>
      </c>
      <c r="BA1921" s="13">
        <v>48</v>
      </c>
      <c r="BB1921" s="14">
        <v>45</v>
      </c>
      <c r="BC1921" s="19">
        <f t="shared" si="149"/>
        <v>54</v>
      </c>
      <c r="BD1921" s="55">
        <f t="shared" si="147"/>
        <v>0.96576810652809364</v>
      </c>
      <c r="BE1921" s="19">
        <f t="shared" si="148"/>
        <v>0.95553751217927907</v>
      </c>
      <c r="BF1921" s="19">
        <f t="shared" si="150"/>
        <v>1.0353361481000325</v>
      </c>
      <c r="BG1921" s="19">
        <f t="shared" si="151"/>
        <v>1.023059434881455</v>
      </c>
    </row>
    <row r="1922" spans="1:59">
      <c r="A1922" s="24">
        <v>1921</v>
      </c>
      <c r="B1922" s="31">
        <v>2016022</v>
      </c>
      <c r="C1922" s="32" t="s">
        <v>1920</v>
      </c>
      <c r="D1922" s="21">
        <v>4</v>
      </c>
      <c r="E1922" s="22">
        <v>9</v>
      </c>
      <c r="F1922" s="22">
        <v>19</v>
      </c>
      <c r="G1922" s="22">
        <v>22</v>
      </c>
      <c r="H1922" s="22">
        <v>23</v>
      </c>
      <c r="I1922" s="22">
        <v>30</v>
      </c>
      <c r="J1922" s="23">
        <v>7</v>
      </c>
      <c r="Q1922" s="33"/>
      <c r="R1922" s="33"/>
      <c r="S1922" s="33"/>
      <c r="T1922" s="33"/>
      <c r="U1922" s="33"/>
      <c r="V1922" s="33"/>
      <c r="X1922" s="34"/>
      <c r="Y1922" s="33"/>
      <c r="Z1922" s="33"/>
      <c r="AA1922" s="33"/>
      <c r="AB1922" s="33"/>
      <c r="AC1922" s="35"/>
      <c r="AD1922" s="33"/>
      <c r="AE1922" s="33"/>
      <c r="AF1922" s="33"/>
      <c r="AG1922" s="33"/>
      <c r="AH1922" s="33"/>
      <c r="AI1922" s="33"/>
      <c r="AJ1922" s="36"/>
      <c r="AK1922" s="10">
        <v>5</v>
      </c>
      <c r="AL1922" s="11">
        <v>11</v>
      </c>
      <c r="AM1922" s="11">
        <v>17</v>
      </c>
      <c r="AN1922" s="11">
        <v>17</v>
      </c>
      <c r="AO1922" s="11">
        <v>16</v>
      </c>
      <c r="AP1922" s="11">
        <v>27</v>
      </c>
      <c r="AQ1922" s="11">
        <v>17</v>
      </c>
      <c r="AR1922" s="11">
        <v>27</v>
      </c>
      <c r="AS1922" s="11">
        <v>30</v>
      </c>
      <c r="AT1922" s="11">
        <v>47</v>
      </c>
      <c r="AU1922" s="11">
        <v>42</v>
      </c>
      <c r="AV1922" s="11">
        <v>37</v>
      </c>
      <c r="AW1922" s="12">
        <v>32</v>
      </c>
      <c r="AX1922" s="13">
        <v>43</v>
      </c>
      <c r="AY1922" s="13">
        <v>39</v>
      </c>
      <c r="AZ1922" s="13">
        <v>35</v>
      </c>
      <c r="BA1922" s="13">
        <v>31</v>
      </c>
      <c r="BB1922" s="14">
        <v>47</v>
      </c>
      <c r="BC1922" s="19">
        <f t="shared" si="149"/>
        <v>39</v>
      </c>
      <c r="BD1922" s="55">
        <f t="shared" si="147"/>
        <v>0.9616758687885677</v>
      </c>
      <c r="BE1922" s="19">
        <f t="shared" si="148"/>
        <v>0.88392335173757719</v>
      </c>
      <c r="BF1922" s="19">
        <f t="shared" si="150"/>
        <v>1.023059434881455</v>
      </c>
      <c r="BG1922" s="19">
        <f t="shared" si="151"/>
        <v>1.0156934069503085</v>
      </c>
    </row>
    <row r="1923" spans="1:59">
      <c r="A1923" s="24">
        <v>1922</v>
      </c>
      <c r="B1923" s="31">
        <v>2016023</v>
      </c>
      <c r="C1923" s="32" t="s">
        <v>1921</v>
      </c>
      <c r="D1923" s="21">
        <v>3</v>
      </c>
      <c r="E1923" s="22">
        <v>6</v>
      </c>
      <c r="F1923" s="22">
        <v>10</v>
      </c>
      <c r="G1923" s="22">
        <v>19</v>
      </c>
      <c r="H1923" s="22">
        <v>25</v>
      </c>
      <c r="I1923" s="22">
        <v>29</v>
      </c>
      <c r="J1923" s="23">
        <v>7</v>
      </c>
      <c r="Q1923" s="33"/>
      <c r="R1923" s="33"/>
      <c r="S1923" s="33"/>
      <c r="T1923" s="33"/>
      <c r="U1923" s="33"/>
      <c r="V1923" s="33"/>
      <c r="X1923" s="34"/>
      <c r="Y1923" s="33"/>
      <c r="Z1923" s="33"/>
      <c r="AA1923" s="33"/>
      <c r="AB1923" s="33"/>
      <c r="AC1923" s="35"/>
      <c r="AD1923" s="33"/>
      <c r="AE1923" s="33"/>
      <c r="AF1923" s="33"/>
      <c r="AG1923" s="33"/>
      <c r="AH1923" s="33"/>
      <c r="AI1923" s="33"/>
      <c r="AJ1923" s="36"/>
      <c r="AK1923" s="10">
        <v>5</v>
      </c>
      <c r="AL1923" s="11">
        <v>12</v>
      </c>
      <c r="AM1923" s="11">
        <v>12</v>
      </c>
      <c r="AN1923" s="11">
        <v>14</v>
      </c>
      <c r="AO1923" s="11">
        <v>22</v>
      </c>
      <c r="AP1923" s="11">
        <v>20</v>
      </c>
      <c r="AQ1923" s="11">
        <v>20</v>
      </c>
      <c r="AR1923" s="11">
        <v>32</v>
      </c>
      <c r="AS1923" s="11">
        <v>37</v>
      </c>
      <c r="AT1923" s="11">
        <v>32</v>
      </c>
      <c r="AU1923" s="11">
        <v>40</v>
      </c>
      <c r="AV1923" s="11">
        <v>36</v>
      </c>
      <c r="AW1923" s="12">
        <v>47</v>
      </c>
      <c r="AX1923" s="13">
        <v>44</v>
      </c>
      <c r="AY1923" s="13">
        <v>41</v>
      </c>
      <c r="AZ1923" s="13">
        <v>38</v>
      </c>
      <c r="BA1923" s="13">
        <v>35</v>
      </c>
      <c r="BB1923" s="14">
        <v>52</v>
      </c>
      <c r="BC1923" s="19">
        <f t="shared" si="149"/>
        <v>41</v>
      </c>
      <c r="BD1923" s="55">
        <f t="shared" si="147"/>
        <v>0.92075349139330953</v>
      </c>
      <c r="BE1923" s="19">
        <f t="shared" si="148"/>
        <v>0.86346216303994805</v>
      </c>
      <c r="BF1923" s="19">
        <f t="shared" si="150"/>
        <v>1.0197856446898343</v>
      </c>
      <c r="BG1923" s="19">
        <f t="shared" si="151"/>
        <v>1.0120103929847353</v>
      </c>
    </row>
    <row r="1924" spans="1:59">
      <c r="A1924" s="24">
        <v>1923</v>
      </c>
      <c r="B1924" s="31">
        <v>2016024</v>
      </c>
      <c r="C1924" s="32" t="s">
        <v>1922</v>
      </c>
      <c r="D1924" s="21">
        <v>2</v>
      </c>
      <c r="E1924" s="22">
        <v>5</v>
      </c>
      <c r="F1924" s="22">
        <v>7</v>
      </c>
      <c r="G1924" s="22">
        <v>14</v>
      </c>
      <c r="H1924" s="22">
        <v>18</v>
      </c>
      <c r="I1924" s="22">
        <v>31</v>
      </c>
      <c r="J1924" s="23">
        <v>13</v>
      </c>
      <c r="Q1924" s="33"/>
      <c r="R1924" s="33"/>
      <c r="S1924" s="33"/>
      <c r="T1924" s="33"/>
      <c r="U1924" s="33"/>
      <c r="V1924" s="33"/>
      <c r="X1924" s="34"/>
      <c r="Y1924" s="33"/>
      <c r="Z1924" s="33"/>
      <c r="AA1924" s="33"/>
      <c r="AB1924" s="33"/>
      <c r="AC1924" s="35"/>
      <c r="AD1924" s="33"/>
      <c r="AE1924" s="33"/>
      <c r="AF1924" s="33"/>
      <c r="AG1924" s="33"/>
      <c r="AH1924" s="33"/>
      <c r="AI1924" s="33"/>
      <c r="AJ1924" s="36"/>
      <c r="AK1924" s="10">
        <v>8</v>
      </c>
      <c r="AL1924" s="11">
        <v>13</v>
      </c>
      <c r="AM1924" s="11">
        <v>12</v>
      </c>
      <c r="AN1924" s="11">
        <v>11</v>
      </c>
      <c r="AO1924" s="11">
        <v>14</v>
      </c>
      <c r="AP1924" s="11">
        <v>29</v>
      </c>
      <c r="AQ1924" s="11">
        <v>23</v>
      </c>
      <c r="AR1924" s="11">
        <v>27</v>
      </c>
      <c r="AS1924" s="11">
        <v>33</v>
      </c>
      <c r="AT1924" s="11">
        <v>29</v>
      </c>
      <c r="AU1924" s="11">
        <v>25</v>
      </c>
      <c r="AV1924" s="11">
        <v>21</v>
      </c>
      <c r="AW1924" s="12">
        <v>32</v>
      </c>
      <c r="AX1924" s="13">
        <v>45</v>
      </c>
      <c r="AY1924" s="13">
        <v>43</v>
      </c>
      <c r="AZ1924" s="13">
        <v>41</v>
      </c>
      <c r="BA1924" s="13">
        <v>58</v>
      </c>
      <c r="BB1924" s="14">
        <v>57</v>
      </c>
      <c r="BC1924" s="19">
        <f t="shared" si="149"/>
        <v>43</v>
      </c>
      <c r="BD1924" s="55">
        <f t="shared" si="147"/>
        <v>0.87573887625852542</v>
      </c>
      <c r="BE1924" s="19">
        <f t="shared" si="148"/>
        <v>0.88187723286781428</v>
      </c>
      <c r="BF1924" s="19">
        <f t="shared" si="150"/>
        <v>1.0050535888275414</v>
      </c>
      <c r="BG1924" s="19">
        <f t="shared" si="151"/>
        <v>1.0136472880805456</v>
      </c>
    </row>
    <row r="1925" spans="1:59">
      <c r="A1925" s="24">
        <v>1924</v>
      </c>
      <c r="B1925" s="31">
        <v>2016025</v>
      </c>
      <c r="C1925" s="32" t="s">
        <v>1923</v>
      </c>
      <c r="D1925" s="21">
        <v>4</v>
      </c>
      <c r="E1925" s="22">
        <v>11</v>
      </c>
      <c r="F1925" s="22">
        <v>12</v>
      </c>
      <c r="G1925" s="22">
        <v>17</v>
      </c>
      <c r="H1925" s="22">
        <v>24</v>
      </c>
      <c r="I1925" s="22">
        <v>30</v>
      </c>
      <c r="J1925" s="23">
        <v>12</v>
      </c>
      <c r="Q1925" s="33"/>
      <c r="R1925" s="33"/>
      <c r="S1925" s="33"/>
      <c r="T1925" s="33"/>
      <c r="U1925" s="33"/>
      <c r="V1925" s="33"/>
      <c r="X1925" s="34"/>
      <c r="Y1925" s="33"/>
      <c r="Z1925" s="33"/>
      <c r="AA1925" s="33"/>
      <c r="AB1925" s="33"/>
      <c r="AC1925" s="35"/>
      <c r="AD1925" s="33"/>
      <c r="AE1925" s="33"/>
      <c r="AF1925" s="33"/>
      <c r="AG1925" s="33"/>
      <c r="AH1925" s="33"/>
      <c r="AI1925" s="33"/>
      <c r="AJ1925" s="36"/>
      <c r="AK1925" s="10">
        <v>5</v>
      </c>
      <c r="AL1925" s="11">
        <v>6</v>
      </c>
      <c r="AM1925" s="11">
        <v>13</v>
      </c>
      <c r="AN1925" s="11">
        <v>14</v>
      </c>
      <c r="AO1925" s="11">
        <v>21</v>
      </c>
      <c r="AP1925" s="11">
        <v>18</v>
      </c>
      <c r="AQ1925" s="11">
        <v>26</v>
      </c>
      <c r="AR1925" s="11">
        <v>18</v>
      </c>
      <c r="AS1925" s="11">
        <v>21</v>
      </c>
      <c r="AT1925" s="11">
        <v>26</v>
      </c>
      <c r="AU1925" s="11">
        <v>46</v>
      </c>
      <c r="AV1925" s="11">
        <v>42</v>
      </c>
      <c r="AW1925" s="12">
        <v>38</v>
      </c>
      <c r="AX1925" s="13">
        <v>50</v>
      </c>
      <c r="AY1925" s="13">
        <v>47</v>
      </c>
      <c r="AZ1925" s="13">
        <v>62</v>
      </c>
      <c r="BA1925" s="13">
        <v>60</v>
      </c>
      <c r="BB1925" s="14">
        <v>58</v>
      </c>
      <c r="BC1925" s="19">
        <f t="shared" si="149"/>
        <v>47</v>
      </c>
      <c r="BD1925" s="55">
        <f t="shared" si="147"/>
        <v>0.91666125365378359</v>
      </c>
      <c r="BE1925" s="19">
        <f t="shared" si="148"/>
        <v>0.89824618382591748</v>
      </c>
      <c r="BF1925" s="19">
        <f t="shared" si="150"/>
        <v>1.0017797986359207</v>
      </c>
      <c r="BG1925" s="19">
        <f t="shared" si="151"/>
        <v>1.0120103929847353</v>
      </c>
    </row>
    <row r="1926" spans="1:59">
      <c r="A1926" s="24">
        <v>1925</v>
      </c>
      <c r="B1926" s="31">
        <v>2016026</v>
      </c>
      <c r="C1926" s="32" t="s">
        <v>1924</v>
      </c>
      <c r="D1926" s="21">
        <v>4</v>
      </c>
      <c r="E1926" s="22">
        <v>9</v>
      </c>
      <c r="F1926" s="22">
        <v>12</v>
      </c>
      <c r="G1926" s="22">
        <v>28</v>
      </c>
      <c r="H1926" s="22">
        <v>30</v>
      </c>
      <c r="I1926" s="22">
        <v>33</v>
      </c>
      <c r="J1926" s="23">
        <v>1</v>
      </c>
      <c r="Q1926" s="33"/>
      <c r="R1926" s="33"/>
      <c r="S1926" s="33"/>
      <c r="T1926" s="33"/>
      <c r="U1926" s="33"/>
      <c r="V1926" s="33"/>
      <c r="X1926" s="34"/>
      <c r="Y1926" s="33"/>
      <c r="Z1926" s="33"/>
      <c r="AA1926" s="33"/>
      <c r="AB1926" s="33"/>
      <c r="AC1926" s="35"/>
      <c r="AD1926" s="33"/>
      <c r="AE1926" s="33"/>
      <c r="AF1926" s="33"/>
      <c r="AG1926" s="33"/>
      <c r="AH1926" s="33"/>
      <c r="AI1926" s="33"/>
      <c r="AJ1926" s="36"/>
      <c r="AK1926" s="10">
        <v>2</v>
      </c>
      <c r="AL1926" s="11">
        <v>4</v>
      </c>
      <c r="AM1926" s="11">
        <v>16</v>
      </c>
      <c r="AN1926" s="11">
        <v>14</v>
      </c>
      <c r="AO1926" s="11">
        <v>18</v>
      </c>
      <c r="AP1926" s="11">
        <v>20</v>
      </c>
      <c r="AQ1926" s="11">
        <v>17</v>
      </c>
      <c r="AR1926" s="11">
        <v>26</v>
      </c>
      <c r="AS1926" s="11">
        <v>28</v>
      </c>
      <c r="AT1926" s="11">
        <v>32</v>
      </c>
      <c r="AU1926" s="11">
        <v>38</v>
      </c>
      <c r="AV1926" s="11">
        <v>32</v>
      </c>
      <c r="AW1926" s="12">
        <v>41</v>
      </c>
      <c r="AX1926" s="13">
        <v>52</v>
      </c>
      <c r="AY1926" s="13">
        <v>65</v>
      </c>
      <c r="AZ1926" s="13">
        <v>62</v>
      </c>
      <c r="BA1926" s="13">
        <v>59</v>
      </c>
      <c r="BB1926" s="14">
        <v>56</v>
      </c>
      <c r="BC1926" s="19">
        <f t="shared" si="149"/>
        <v>65</v>
      </c>
      <c r="BD1926" s="55">
        <f t="shared" si="147"/>
        <v>0.9616758687885677</v>
      </c>
      <c r="BE1926" s="19">
        <f t="shared" si="148"/>
        <v>0.96372198765833061</v>
      </c>
      <c r="BF1926" s="19">
        <f t="shared" si="150"/>
        <v>1.0189671971419292</v>
      </c>
      <c r="BG1926" s="19">
        <f t="shared" si="151"/>
        <v>1.0156934069503085</v>
      </c>
    </row>
    <row r="1927" spans="1:59">
      <c r="A1927" s="24">
        <v>1926</v>
      </c>
      <c r="B1927" s="31">
        <v>2016027</v>
      </c>
      <c r="C1927" s="32" t="s">
        <v>1925</v>
      </c>
      <c r="D1927" s="21">
        <v>11</v>
      </c>
      <c r="E1927" s="22">
        <v>13</v>
      </c>
      <c r="F1927" s="22">
        <v>15</v>
      </c>
      <c r="G1927" s="22">
        <v>17</v>
      </c>
      <c r="H1927" s="22">
        <v>19</v>
      </c>
      <c r="I1927" s="22">
        <v>31</v>
      </c>
      <c r="J1927" s="23">
        <v>5</v>
      </c>
      <c r="Q1927" s="33"/>
      <c r="R1927" s="33"/>
      <c r="S1927" s="33"/>
      <c r="T1927" s="33"/>
      <c r="U1927" s="33"/>
      <c r="V1927" s="33"/>
      <c r="X1927" s="34"/>
      <c r="Y1927" s="33"/>
      <c r="Z1927" s="33"/>
      <c r="AA1927" s="33"/>
      <c r="AB1927" s="33"/>
      <c r="AC1927" s="35"/>
      <c r="AD1927" s="33"/>
      <c r="AE1927" s="33"/>
      <c r="AF1927" s="33"/>
      <c r="AG1927" s="33"/>
      <c r="AH1927" s="33"/>
      <c r="AI1927" s="33"/>
      <c r="AJ1927" s="36"/>
      <c r="AK1927" s="10">
        <v>7</v>
      </c>
      <c r="AL1927" s="11">
        <v>14</v>
      </c>
      <c r="AM1927" s="11">
        <v>11</v>
      </c>
      <c r="AN1927" s="11">
        <v>16</v>
      </c>
      <c r="AO1927" s="11">
        <v>22</v>
      </c>
      <c r="AP1927" s="11">
        <v>26</v>
      </c>
      <c r="AQ1927" s="11">
        <v>25</v>
      </c>
      <c r="AR1927" s="11">
        <v>26</v>
      </c>
      <c r="AS1927" s="11">
        <v>29</v>
      </c>
      <c r="AT1927" s="11">
        <v>34</v>
      </c>
      <c r="AU1927" s="11">
        <v>28</v>
      </c>
      <c r="AV1927" s="11">
        <v>36</v>
      </c>
      <c r="AW1927" s="12">
        <v>31</v>
      </c>
      <c r="AX1927" s="13">
        <v>58</v>
      </c>
      <c r="AY1927" s="13">
        <v>55</v>
      </c>
      <c r="AZ1927" s="13">
        <v>70</v>
      </c>
      <c r="BA1927" s="13">
        <v>68</v>
      </c>
      <c r="BB1927" s="14">
        <v>86</v>
      </c>
      <c r="BC1927" s="19">
        <f t="shared" si="149"/>
        <v>55</v>
      </c>
      <c r="BD1927" s="55">
        <f t="shared" si="147"/>
        <v>1.0271516726209808</v>
      </c>
      <c r="BE1927" s="19">
        <f t="shared" si="148"/>
        <v>0.99441377070477432</v>
      </c>
      <c r="BF1927" s="19">
        <f t="shared" si="150"/>
        <v>1.0263332250730757</v>
      </c>
      <c r="BG1927" s="19">
        <f t="shared" si="151"/>
        <v>1.0173303020461189</v>
      </c>
    </row>
    <row r="1928" spans="1:59">
      <c r="A1928" s="24">
        <v>1927</v>
      </c>
      <c r="B1928" s="31">
        <v>2016028</v>
      </c>
      <c r="C1928" s="32" t="s">
        <v>1926</v>
      </c>
      <c r="D1928" s="21">
        <v>6</v>
      </c>
      <c r="E1928" s="22">
        <v>8</v>
      </c>
      <c r="F1928" s="22">
        <v>12</v>
      </c>
      <c r="G1928" s="22">
        <v>21</v>
      </c>
      <c r="H1928" s="22">
        <v>25</v>
      </c>
      <c r="I1928" s="22">
        <v>29</v>
      </c>
      <c r="J1928" s="23">
        <v>1</v>
      </c>
      <c r="Q1928" s="33"/>
      <c r="R1928" s="33"/>
      <c r="S1928" s="33"/>
      <c r="T1928" s="33"/>
      <c r="U1928" s="33"/>
      <c r="V1928" s="33"/>
      <c r="X1928" s="34"/>
      <c r="Y1928" s="33"/>
      <c r="Z1928" s="33"/>
      <c r="AA1928" s="33"/>
      <c r="AB1928" s="33"/>
      <c r="AC1928" s="35"/>
      <c r="AD1928" s="33"/>
      <c r="AE1928" s="33"/>
      <c r="AF1928" s="33"/>
      <c r="AG1928" s="33"/>
      <c r="AH1928" s="33"/>
      <c r="AI1928" s="33"/>
      <c r="AJ1928" s="36"/>
      <c r="AK1928" s="10">
        <v>5</v>
      </c>
      <c r="AL1928" s="11">
        <v>5</v>
      </c>
      <c r="AM1928" s="11">
        <v>11</v>
      </c>
      <c r="AN1928" s="11">
        <v>11</v>
      </c>
      <c r="AO1928" s="11">
        <v>17</v>
      </c>
      <c r="AP1928" s="11">
        <v>21</v>
      </c>
      <c r="AQ1928" s="11">
        <v>29</v>
      </c>
      <c r="AR1928" s="11">
        <v>31</v>
      </c>
      <c r="AS1928" s="11">
        <v>35</v>
      </c>
      <c r="AT1928" s="11">
        <v>29</v>
      </c>
      <c r="AU1928" s="11">
        <v>49</v>
      </c>
      <c r="AV1928" s="11">
        <v>45</v>
      </c>
      <c r="AW1928" s="12">
        <v>56</v>
      </c>
      <c r="AX1928" s="13">
        <v>53</v>
      </c>
      <c r="AY1928" s="13">
        <v>50</v>
      </c>
      <c r="AZ1928" s="13">
        <v>47</v>
      </c>
      <c r="BA1928" s="13">
        <v>44</v>
      </c>
      <c r="BB1928" s="14">
        <v>41</v>
      </c>
      <c r="BC1928" s="19">
        <f t="shared" si="149"/>
        <v>50</v>
      </c>
      <c r="BD1928" s="55">
        <f t="shared" si="147"/>
        <v>1.0639818122767133</v>
      </c>
      <c r="BE1928" s="19">
        <f t="shared" si="148"/>
        <v>0.99236765183501141</v>
      </c>
      <c r="BF1928" s="19">
        <f t="shared" si="150"/>
        <v>1.0255147775251705</v>
      </c>
      <c r="BG1928" s="19">
        <f t="shared" si="151"/>
        <v>1.0136472880805456</v>
      </c>
    </row>
    <row r="1929" spans="1:59">
      <c r="A1929" s="24">
        <v>1928</v>
      </c>
      <c r="B1929" s="31">
        <v>2016029</v>
      </c>
      <c r="C1929" s="32" t="s">
        <v>1927</v>
      </c>
      <c r="D1929" s="21">
        <v>12</v>
      </c>
      <c r="E1929" s="22">
        <v>15</v>
      </c>
      <c r="F1929" s="22">
        <v>18</v>
      </c>
      <c r="G1929" s="22">
        <v>20</v>
      </c>
      <c r="H1929" s="22">
        <v>21</v>
      </c>
      <c r="I1929" s="22">
        <v>27</v>
      </c>
      <c r="J1929" s="23">
        <v>15</v>
      </c>
      <c r="Q1929" s="33"/>
      <c r="R1929" s="33"/>
      <c r="S1929" s="33"/>
      <c r="T1929" s="33"/>
      <c r="U1929" s="33"/>
      <c r="V1929" s="33"/>
      <c r="X1929" s="34"/>
      <c r="Y1929" s="33"/>
      <c r="Z1929" s="33"/>
      <c r="AA1929" s="33"/>
      <c r="AB1929" s="33"/>
      <c r="AC1929" s="35"/>
      <c r="AD1929" s="33"/>
      <c r="AE1929" s="33"/>
      <c r="AF1929" s="33"/>
      <c r="AG1929" s="33"/>
      <c r="AH1929" s="33"/>
      <c r="AI1929" s="33"/>
      <c r="AJ1929" s="36"/>
      <c r="AK1929" s="10">
        <v>2</v>
      </c>
      <c r="AL1929" s="11">
        <v>9</v>
      </c>
      <c r="AM1929" s="11">
        <v>8</v>
      </c>
      <c r="AN1929" s="11">
        <v>11</v>
      </c>
      <c r="AO1929" s="11">
        <v>22</v>
      </c>
      <c r="AP1929" s="11">
        <v>25</v>
      </c>
      <c r="AQ1929" s="11">
        <v>14</v>
      </c>
      <c r="AR1929" s="11">
        <v>23</v>
      </c>
      <c r="AS1929" s="11">
        <v>36</v>
      </c>
      <c r="AT1929" s="11">
        <v>29</v>
      </c>
      <c r="AU1929" s="11">
        <v>35</v>
      </c>
      <c r="AV1929" s="11">
        <v>43</v>
      </c>
      <c r="AW1929" s="12">
        <v>38</v>
      </c>
      <c r="AX1929" s="13">
        <v>49</v>
      </c>
      <c r="AY1929" s="13">
        <v>45</v>
      </c>
      <c r="AZ1929" s="13">
        <v>41</v>
      </c>
      <c r="BA1929" s="13">
        <v>56</v>
      </c>
      <c r="BB1929" s="14">
        <v>53</v>
      </c>
      <c r="BC1929" s="19">
        <f t="shared" si="149"/>
        <v>45</v>
      </c>
      <c r="BD1929" s="55">
        <f t="shared" si="147"/>
        <v>1.0721662877557647</v>
      </c>
      <c r="BE1929" s="19">
        <f t="shared" si="148"/>
        <v>0.97395258200714518</v>
      </c>
      <c r="BF1929" s="19">
        <f t="shared" si="150"/>
        <v>1.0238778824293602</v>
      </c>
      <c r="BG1929" s="19">
        <f t="shared" si="151"/>
        <v>1.0185579733679766</v>
      </c>
    </row>
    <row r="1930" spans="1:59">
      <c r="A1930" s="24">
        <v>1929</v>
      </c>
      <c r="B1930" s="31">
        <v>2016030</v>
      </c>
      <c r="C1930" s="32" t="s">
        <v>1928</v>
      </c>
      <c r="D1930" s="21">
        <v>10</v>
      </c>
      <c r="E1930" s="22">
        <v>14</v>
      </c>
      <c r="F1930" s="22">
        <v>19</v>
      </c>
      <c r="G1930" s="22">
        <v>22</v>
      </c>
      <c r="H1930" s="22">
        <v>25</v>
      </c>
      <c r="I1930" s="22">
        <v>29</v>
      </c>
      <c r="J1930" s="23">
        <v>12</v>
      </c>
      <c r="Q1930" s="33"/>
      <c r="R1930" s="33"/>
      <c r="S1930" s="33"/>
      <c r="T1930" s="33"/>
      <c r="U1930" s="33"/>
      <c r="V1930" s="33"/>
      <c r="X1930" s="34"/>
      <c r="Y1930" s="33"/>
      <c r="Z1930" s="33"/>
      <c r="AA1930" s="33"/>
      <c r="AB1930" s="33"/>
      <c r="AC1930" s="35"/>
      <c r="AD1930" s="33"/>
      <c r="AE1930" s="33"/>
      <c r="AF1930" s="33"/>
      <c r="AG1930" s="33"/>
      <c r="AH1930" s="33"/>
      <c r="AI1930" s="33"/>
      <c r="AJ1930" s="36"/>
      <c r="AK1930" s="10">
        <v>8</v>
      </c>
      <c r="AL1930" s="11">
        <v>11</v>
      </c>
      <c r="AM1930" s="11">
        <v>14</v>
      </c>
      <c r="AN1930" s="11">
        <v>17</v>
      </c>
      <c r="AO1930" s="11">
        <v>14</v>
      </c>
      <c r="AP1930" s="11">
        <v>23</v>
      </c>
      <c r="AQ1930" s="11">
        <v>20</v>
      </c>
      <c r="AR1930" s="11">
        <v>29</v>
      </c>
      <c r="AS1930" s="11">
        <v>31</v>
      </c>
      <c r="AT1930" s="11">
        <v>35</v>
      </c>
      <c r="AU1930" s="11">
        <v>41</v>
      </c>
      <c r="AV1930" s="11">
        <v>35</v>
      </c>
      <c r="AW1930" s="12">
        <v>59</v>
      </c>
      <c r="AX1930" s="13">
        <v>55</v>
      </c>
      <c r="AY1930" s="13">
        <v>51</v>
      </c>
      <c r="AZ1930" s="13">
        <v>47</v>
      </c>
      <c r="BA1930" s="13">
        <v>43</v>
      </c>
      <c r="BB1930" s="14">
        <v>59</v>
      </c>
      <c r="BC1930" s="19">
        <f t="shared" si="149"/>
        <v>51</v>
      </c>
      <c r="BD1930" s="55">
        <f t="shared" si="147"/>
        <v>1.0885352387138683</v>
      </c>
      <c r="BE1930" s="19">
        <f t="shared" si="148"/>
        <v>1.0025982461838259</v>
      </c>
      <c r="BF1930" s="19">
        <f t="shared" si="150"/>
        <v>1.0173303020461189</v>
      </c>
      <c r="BG1930" s="19">
        <f t="shared" si="151"/>
        <v>1.0201948684637869</v>
      </c>
    </row>
    <row r="1931" spans="1:59">
      <c r="A1931" s="24">
        <v>1930</v>
      </c>
      <c r="B1931" s="31">
        <v>2016031</v>
      </c>
      <c r="C1931" s="32" t="s">
        <v>1929</v>
      </c>
      <c r="D1931" s="21">
        <v>3</v>
      </c>
      <c r="E1931" s="22">
        <v>8</v>
      </c>
      <c r="F1931" s="22">
        <v>10</v>
      </c>
      <c r="G1931" s="22">
        <v>19</v>
      </c>
      <c r="H1931" s="22">
        <v>26</v>
      </c>
      <c r="I1931" s="22">
        <v>33</v>
      </c>
      <c r="J1931" s="23">
        <v>3</v>
      </c>
      <c r="Q1931" s="33"/>
      <c r="R1931" s="33"/>
      <c r="S1931" s="33"/>
      <c r="T1931" s="33"/>
      <c r="U1931" s="33"/>
      <c r="V1931" s="33"/>
      <c r="X1931" s="34"/>
      <c r="Y1931" s="33"/>
      <c r="Z1931" s="33"/>
      <c r="AA1931" s="33"/>
      <c r="AB1931" s="33"/>
      <c r="AC1931" s="35"/>
      <c r="AD1931" s="33"/>
      <c r="AE1931" s="33"/>
      <c r="AF1931" s="33"/>
      <c r="AG1931" s="33"/>
      <c r="AH1931" s="33"/>
      <c r="AI1931" s="33"/>
      <c r="AJ1931" s="36"/>
      <c r="AK1931" s="10">
        <f t="shared" ref="AK1931:AK1936" si="152">IF($B1931="","",MOD($D1931,3)+MOD($E1931,3)+MOD($F1931,3)+MOD($G1931,3)+MOD($H1931,3)+MOD($I1931,3))</f>
        <v>6</v>
      </c>
      <c r="AL1931" s="11">
        <f t="shared" ref="AL1931:AL1937" si="153">IF($B1931="","",MOD($D1931,4)+MOD($E1931,4)+MOD($F1931,4)+MOD($G1931,4)+MOD($H1931,4)+MOD($I1931,4))</f>
        <v>11</v>
      </c>
      <c r="AM1931" s="11">
        <f t="shared" ref="AM1931:AM1937" si="154">IF($B1931="","",MOD($D1931,5)+MOD($E1931,5)+MOD($F1931,5)+MOD($G1931,5)+MOD($H1931,5)+MOD($I1931,5))</f>
        <v>14</v>
      </c>
      <c r="AN1931" s="11">
        <f t="shared" ref="AN1931:AN1937" si="155">IF($B1931="","",MOD($D1931,6)+MOD($E1931,6)+MOD($F1931,6)+MOD($G1931,6)+MOD($H1931,6)+MOD($I1931,6))</f>
        <v>15</v>
      </c>
      <c r="AO1931" s="13">
        <f t="shared" ref="AO1931:AO1937" si="156">IF($B1931="","",MOD($D1931,7)+MOD($E1931,7)+MOD($F1931,7)+MOD($G1931,7)+MOD($H1931,7)+MOD($I1931,7))</f>
        <v>22</v>
      </c>
      <c r="AP1931" s="11">
        <f t="shared" ref="AP1931:AP1937" si="157">IF($B1931="","",MOD($D1931,8)+MOD($E1931,8)+MOD($F1931,8)+MOD($G1931,8)+MOD($H1931,8)+MOD($I1931,8))</f>
        <v>11</v>
      </c>
      <c r="AQ1931" s="11">
        <f t="shared" ref="AQ1931:AQ1937" si="158">IF($B1931="","",MOD($D1931,9)+MOD($E1931,9)+MOD($F1931,9)+MOD($G1931,9)+MOD($H1931,9)+MOD($I1931,9))</f>
        <v>27</v>
      </c>
      <c r="AR1931" s="11">
        <f t="shared" ref="AR1931:AR1937" si="159">IF($B1931="","",MOD($D1931,10)+MOD($E1931,10)+MOD($F1931,10)+MOD($G1931,10)+MOD($H1931,10)+MOD($I1931,10))</f>
        <v>29</v>
      </c>
      <c r="AS1931" s="11">
        <f t="shared" ref="AS1931:AS1937" si="160">IF($B1931="","",MOD($D1931,11)+MOD($E1931,11)+MOD($F1931,11)+MOD($G1931,11)+MOD($H1931,11)+MOD($I1931,11))</f>
        <v>33</v>
      </c>
      <c r="AT1931" s="11">
        <f t="shared" ref="AT1931:AT1937" si="161">IF($B1931="","",MOD($D1931,12)+MOD($E1931,12)+MOD($F1931,12)+MOD($G1931,12)+MOD($H1931,12)+MOD($I1931,12))</f>
        <v>39</v>
      </c>
      <c r="AU1931" s="11">
        <f t="shared" ref="AU1931:AU1937" si="162">IF($B1931="","",MOD($D1931,13)+MOD($E1931,13)+MOD($F1931,13)+MOD($G1931,13)+MOD($H1931,13)+MOD($I1931,13))</f>
        <v>34</v>
      </c>
      <c r="AV1931" s="11">
        <f t="shared" ref="AV1931:AV1937" si="163">IF($B1931="","",MOD($D1931,14)+MOD($E1931,14)+MOD($F1931,14)+MOD($G1931,14)+MOD($H1931,14)+MOD($I1931,14))</f>
        <v>43</v>
      </c>
      <c r="AW1931" s="12">
        <f t="shared" ref="AW1931:AW1937" si="164">IF($B1931="","",MOD($D1931,15)+MOD($E1931,15)+MOD($F1931,15)+MOD($G1931,15)+MOD($H1931,15)+MOD($I1931,15))</f>
        <v>39</v>
      </c>
      <c r="AX1931" s="13">
        <f t="shared" ref="AX1931:AX1937" si="165">IF($B1931="","",MOD($D1931,16)+MOD($E1931,16)+MOD($F1931,16)+MOD($G1931,16)+MOD($H1931,16)+MOD($I1931,16))</f>
        <v>35</v>
      </c>
      <c r="AY1931" s="13">
        <f t="shared" ref="AY1931:AY1937" si="166">IF($B1931="","",MOD($D1931,17)+MOD($E1931,17)+MOD($F1931,17)+MOD($G1931,17)+MOD($H1931,17)+MOD($I1931,17))</f>
        <v>48</v>
      </c>
      <c r="AZ1931" s="13">
        <f t="shared" ref="AZ1931:AZ1937" si="167">IF($B1931="","",MOD($D1931,18)+MOD($E1931,18)+MOD($F1931,18)+MOD($G1931,18)+MOD($H1931,18)+MOD($I1931,18))</f>
        <v>45</v>
      </c>
      <c r="BA1931" s="13">
        <f t="shared" ref="BA1931:BA1937" si="168">IF($B1931="","",MOD($D1931,19)+MOD($E1931,19)+MOD($F1931,19)+MOD($G1931,19)+MOD($H1931,19)+MOD($I1931,19))</f>
        <v>42</v>
      </c>
      <c r="BB1931" s="14">
        <f t="shared" ref="BB1931:BB1937" si="169">IF($B1931="","",MOD($D1931,20)+MOD($E1931,20)+MOD($F1931,20)+MOD($G1931,20)+MOD($H1931,20)+MOD($I1931,20))</f>
        <v>59</v>
      </c>
      <c r="BC1931" s="19">
        <f t="shared" si="149"/>
        <v>48</v>
      </c>
      <c r="BD1931" s="55">
        <f t="shared" si="147"/>
        <v>1.0189671971419292</v>
      </c>
      <c r="BE1931" s="19">
        <f t="shared" si="148"/>
        <v>0.99032153296524839</v>
      </c>
      <c r="BF1931" s="19">
        <f t="shared" si="150"/>
        <v>1.0091458265670672</v>
      </c>
      <c r="BG1931" s="19">
        <f t="shared" si="151"/>
        <v>1.0185579733679766</v>
      </c>
    </row>
    <row r="1932" spans="1:59">
      <c r="A1932" s="24">
        <v>1931</v>
      </c>
      <c r="B1932" s="31">
        <v>2016032</v>
      </c>
      <c r="C1932" s="32" t="s">
        <v>1930</v>
      </c>
      <c r="D1932" s="21">
        <v>8</v>
      </c>
      <c r="E1932" s="22">
        <v>12</v>
      </c>
      <c r="F1932" s="22">
        <v>14</v>
      </c>
      <c r="G1932" s="22">
        <v>15</v>
      </c>
      <c r="H1932" s="22">
        <v>21</v>
      </c>
      <c r="I1932" s="22">
        <v>27</v>
      </c>
      <c r="J1932" s="23">
        <v>15</v>
      </c>
      <c r="Q1932" s="33"/>
      <c r="R1932" s="33"/>
      <c r="S1932" s="33"/>
      <c r="T1932" s="33"/>
      <c r="U1932" s="33"/>
      <c r="V1932" s="33"/>
      <c r="X1932" s="34"/>
      <c r="Y1932" s="33"/>
      <c r="Z1932" s="33"/>
      <c r="AA1932" s="33"/>
      <c r="AB1932" s="33"/>
      <c r="AC1932" s="35"/>
      <c r="AD1932" s="33"/>
      <c r="AE1932" s="33"/>
      <c r="AF1932" s="33"/>
      <c r="AG1932" s="33"/>
      <c r="AH1932" s="33"/>
      <c r="AI1932" s="33"/>
      <c r="AJ1932" s="36"/>
      <c r="AK1932" s="10">
        <f t="shared" si="152"/>
        <v>4</v>
      </c>
      <c r="AL1932" s="11">
        <f t="shared" si="153"/>
        <v>9</v>
      </c>
      <c r="AM1932" s="11">
        <f t="shared" si="154"/>
        <v>12</v>
      </c>
      <c r="AN1932" s="11">
        <f t="shared" si="155"/>
        <v>13</v>
      </c>
      <c r="AO1932" s="13">
        <f t="shared" si="156"/>
        <v>13</v>
      </c>
      <c r="AP1932" s="11">
        <f t="shared" si="157"/>
        <v>25</v>
      </c>
      <c r="AQ1932" s="11">
        <f t="shared" si="158"/>
        <v>25</v>
      </c>
      <c r="AR1932" s="11">
        <f t="shared" si="159"/>
        <v>27</v>
      </c>
      <c r="AS1932" s="11">
        <f t="shared" si="160"/>
        <v>31</v>
      </c>
      <c r="AT1932" s="11">
        <f t="shared" si="161"/>
        <v>25</v>
      </c>
      <c r="AU1932" s="11">
        <f t="shared" si="162"/>
        <v>32</v>
      </c>
      <c r="AV1932" s="11">
        <f t="shared" si="163"/>
        <v>41</v>
      </c>
      <c r="AW1932" s="12">
        <f t="shared" si="164"/>
        <v>52</v>
      </c>
      <c r="AX1932" s="13">
        <f t="shared" si="165"/>
        <v>65</v>
      </c>
      <c r="AY1932" s="13">
        <f t="shared" si="166"/>
        <v>63</v>
      </c>
      <c r="AZ1932" s="13">
        <f t="shared" si="167"/>
        <v>61</v>
      </c>
      <c r="BA1932" s="13">
        <f t="shared" si="168"/>
        <v>59</v>
      </c>
      <c r="BB1932" s="14">
        <f t="shared" si="169"/>
        <v>57</v>
      </c>
      <c r="BC1932" s="19">
        <f t="shared" si="149"/>
        <v>63</v>
      </c>
      <c r="BD1932" s="55">
        <f t="shared" si="147"/>
        <v>1.0517050990581358</v>
      </c>
      <c r="BE1932" s="19">
        <f t="shared" si="148"/>
        <v>1.0394283858395583</v>
      </c>
      <c r="BF1932" s="19">
        <f t="shared" si="150"/>
        <v>1.0148749594024034</v>
      </c>
      <c r="BG1932" s="19">
        <f t="shared" si="151"/>
        <v>1.0246963299772653</v>
      </c>
    </row>
    <row r="1933" spans="1:59">
      <c r="A1933" s="24">
        <v>1932</v>
      </c>
      <c r="B1933" s="31">
        <f>IF(data!A1934="","",data!A1934)</f>
        <v>2016033</v>
      </c>
      <c r="C1933" s="32">
        <f>IF(data!B1934="","",data!B1934)</f>
        <v>42453</v>
      </c>
      <c r="D1933" s="21">
        <f>IF(data!C1934="","",data!C1934)</f>
        <v>6</v>
      </c>
      <c r="E1933" s="22">
        <f>IF(data!D1934="","",data!D1934)</f>
        <v>17</v>
      </c>
      <c r="F1933" s="22">
        <f>IF(data!E1934="","",data!E1934)</f>
        <v>18</v>
      </c>
      <c r="G1933" s="22">
        <f>IF(data!F1934="","",data!F1934)</f>
        <v>20</v>
      </c>
      <c r="H1933" s="22">
        <f>IF(data!G1934="","",data!G1934)</f>
        <v>27</v>
      </c>
      <c r="I1933" s="22">
        <f>IF(data!H1934="","",data!H1934)</f>
        <v>29</v>
      </c>
      <c r="J1933" s="23">
        <f>IF(data!I1934="","",data!I1934)</f>
        <v>15</v>
      </c>
      <c r="Q1933" s="33"/>
      <c r="R1933" s="33"/>
      <c r="S1933" s="33"/>
      <c r="T1933" s="33"/>
      <c r="U1933" s="33"/>
      <c r="V1933" s="33"/>
      <c r="X1933" s="34"/>
      <c r="Y1933" s="33"/>
      <c r="Z1933" s="33"/>
      <c r="AA1933" s="33"/>
      <c r="AB1933" s="33"/>
      <c r="AC1933" s="35"/>
      <c r="AD1933" s="33"/>
      <c r="AE1933" s="33"/>
      <c r="AF1933" s="33"/>
      <c r="AG1933" s="33"/>
      <c r="AH1933" s="33"/>
      <c r="AI1933" s="33"/>
      <c r="AJ1933" s="36"/>
      <c r="AK1933" s="10">
        <f t="shared" si="152"/>
        <v>6</v>
      </c>
      <c r="AL1933" s="11">
        <f t="shared" si="153"/>
        <v>9</v>
      </c>
      <c r="AM1933" s="11">
        <f t="shared" si="154"/>
        <v>12</v>
      </c>
      <c r="AN1933" s="11">
        <f t="shared" si="155"/>
        <v>15</v>
      </c>
      <c r="AO1933" s="13">
        <f t="shared" si="156"/>
        <v>26</v>
      </c>
      <c r="AP1933" s="11">
        <f t="shared" si="157"/>
        <v>21</v>
      </c>
      <c r="AQ1933" s="11">
        <f t="shared" si="158"/>
        <v>18</v>
      </c>
      <c r="AR1933" s="11">
        <f t="shared" si="159"/>
        <v>37</v>
      </c>
      <c r="AS1933" s="11">
        <f t="shared" si="160"/>
        <v>40</v>
      </c>
      <c r="AT1933" s="11">
        <f t="shared" si="161"/>
        <v>33</v>
      </c>
      <c r="AU1933" s="11">
        <f t="shared" si="162"/>
        <v>26</v>
      </c>
      <c r="AV1933" s="11">
        <f t="shared" si="163"/>
        <v>33</v>
      </c>
      <c r="AW1933" s="12">
        <f t="shared" si="164"/>
        <v>42</v>
      </c>
      <c r="AX1933" s="13">
        <f t="shared" si="165"/>
        <v>37</v>
      </c>
      <c r="AY1933" s="13">
        <f t="shared" si="166"/>
        <v>32</v>
      </c>
      <c r="AZ1933" s="13">
        <f t="shared" si="167"/>
        <v>45</v>
      </c>
      <c r="BA1933" s="13">
        <f t="shared" si="168"/>
        <v>60</v>
      </c>
      <c r="BB1933" s="14">
        <f t="shared" si="169"/>
        <v>57</v>
      </c>
      <c r="BC1933" s="19">
        <f t="shared" si="149"/>
        <v>32</v>
      </c>
      <c r="BD1933" s="55">
        <f t="shared" ref="BD1933:BD1996" si="170">IF($B1933="","",SUM($BC1929:$BC1933)/5/$BM$3)</f>
        <v>0.9780448197466709</v>
      </c>
      <c r="BE1933" s="19">
        <f t="shared" ref="BE1933:BE1996" si="171">IF($B1933="","",SUM($BC1924:$BC1933)/10/$BM$3)</f>
        <v>1.0210133160116921</v>
      </c>
      <c r="BF1933" s="19">
        <f t="shared" si="150"/>
        <v>0.98622929522572267</v>
      </c>
      <c r="BG1933" s="19">
        <f t="shared" si="151"/>
        <v>1.013238064306593</v>
      </c>
    </row>
    <row r="1934" spans="1:59">
      <c r="A1934" s="24">
        <v>1933</v>
      </c>
      <c r="B1934" s="31">
        <f>IF(data!A1935="","",data!A1935)</f>
        <v>2016034</v>
      </c>
      <c r="C1934" s="32">
        <f>IF(data!B1935="","",data!B1935)</f>
        <v>42456</v>
      </c>
      <c r="D1934" s="21">
        <f>IF(data!C1935="","",data!C1935)</f>
        <v>3</v>
      </c>
      <c r="E1934" s="22">
        <f>IF(data!D1935="","",data!D1935)</f>
        <v>15</v>
      </c>
      <c r="F1934" s="22">
        <f>IF(data!E1935="","",data!E1935)</f>
        <v>21</v>
      </c>
      <c r="G1934" s="22">
        <f>IF(data!F1935="","",data!F1935)</f>
        <v>22</v>
      </c>
      <c r="H1934" s="22">
        <f>IF(data!G1935="","",data!G1935)</f>
        <v>23</v>
      </c>
      <c r="I1934" s="22">
        <f>IF(data!H1935="","",data!H1935)</f>
        <v>28</v>
      </c>
      <c r="J1934" s="23">
        <f>IF(data!I1935="","",data!I1935)</f>
        <v>15</v>
      </c>
      <c r="Q1934" s="33"/>
      <c r="R1934" s="33"/>
      <c r="S1934" s="33"/>
      <c r="T1934" s="33"/>
      <c r="U1934" s="33"/>
      <c r="V1934" s="33"/>
      <c r="X1934" s="34"/>
      <c r="Y1934" s="33"/>
      <c r="Z1934" s="33"/>
      <c r="AA1934" s="33"/>
      <c r="AB1934" s="33"/>
      <c r="AC1934" s="35"/>
      <c r="AD1934" s="33"/>
      <c r="AE1934" s="33"/>
      <c r="AF1934" s="33"/>
      <c r="AG1934" s="33"/>
      <c r="AH1934" s="33"/>
      <c r="AI1934" s="33"/>
      <c r="AJ1934" s="36"/>
      <c r="AK1934" s="10">
        <f t="shared" si="152"/>
        <v>4</v>
      </c>
      <c r="AL1934" s="11">
        <f t="shared" si="153"/>
        <v>12</v>
      </c>
      <c r="AM1934" s="11">
        <f t="shared" si="154"/>
        <v>12</v>
      </c>
      <c r="AN1934" s="11">
        <f t="shared" si="155"/>
        <v>22</v>
      </c>
      <c r="AO1934" s="13">
        <f t="shared" si="156"/>
        <v>7</v>
      </c>
      <c r="AP1934" s="11">
        <f t="shared" si="157"/>
        <v>32</v>
      </c>
      <c r="AQ1934" s="11">
        <f t="shared" si="158"/>
        <v>22</v>
      </c>
      <c r="AR1934" s="11">
        <f t="shared" si="159"/>
        <v>22</v>
      </c>
      <c r="AS1934" s="11">
        <f t="shared" si="160"/>
        <v>24</v>
      </c>
      <c r="AT1934" s="11">
        <f t="shared" si="161"/>
        <v>40</v>
      </c>
      <c r="AU1934" s="11">
        <f t="shared" si="162"/>
        <v>34</v>
      </c>
      <c r="AV1934" s="11">
        <f t="shared" si="163"/>
        <v>28</v>
      </c>
      <c r="AW1934" s="12">
        <f t="shared" si="164"/>
        <v>37</v>
      </c>
      <c r="AX1934" s="13">
        <f t="shared" si="165"/>
        <v>48</v>
      </c>
      <c r="AY1934" s="13">
        <f t="shared" si="166"/>
        <v>44</v>
      </c>
      <c r="AZ1934" s="13">
        <f t="shared" si="167"/>
        <v>40</v>
      </c>
      <c r="BA1934" s="13">
        <f t="shared" si="168"/>
        <v>36</v>
      </c>
      <c r="BB1934" s="14">
        <f t="shared" si="169"/>
        <v>32</v>
      </c>
      <c r="BC1934" s="19">
        <f t="shared" si="149"/>
        <v>44</v>
      </c>
      <c r="BD1934" s="55">
        <f t="shared" si="170"/>
        <v>0.97395258200714518</v>
      </c>
      <c r="BE1934" s="19">
        <f t="shared" si="171"/>
        <v>1.023059434881455</v>
      </c>
      <c r="BF1934" s="19">
        <f t="shared" si="150"/>
        <v>0.96986034426761936</v>
      </c>
      <c r="BG1934" s="19">
        <f t="shared" si="151"/>
        <v>1.0165118544982137</v>
      </c>
    </row>
    <row r="1935" spans="1:59">
      <c r="A1935" s="24">
        <v>1934</v>
      </c>
      <c r="B1935" s="31">
        <f>IF(data!A1936="","",data!A1936)</f>
        <v>2016035</v>
      </c>
      <c r="C1935" s="32">
        <f>IF(data!B1936="","",data!B1936)</f>
        <v>42458</v>
      </c>
      <c r="D1935" s="21">
        <f>IF(data!C1936="","",data!C1936)</f>
        <v>4</v>
      </c>
      <c r="E1935" s="22">
        <f>IF(data!D1936="","",data!D1936)</f>
        <v>13</v>
      </c>
      <c r="F1935" s="22">
        <f>IF(data!E1936="","",data!E1936)</f>
        <v>19</v>
      </c>
      <c r="G1935" s="22">
        <f>IF(data!F1936="","",data!F1936)</f>
        <v>20</v>
      </c>
      <c r="H1935" s="22">
        <f>IF(data!G1936="","",data!G1936)</f>
        <v>26</v>
      </c>
      <c r="I1935" s="22">
        <f>IF(data!H1936="","",data!H1936)</f>
        <v>29</v>
      </c>
      <c r="J1935" s="23">
        <f>IF(data!I1936="","",data!I1936)</f>
        <v>11</v>
      </c>
      <c r="Q1935" s="33"/>
      <c r="R1935" s="33"/>
      <c r="S1935" s="33"/>
      <c r="T1935" s="33"/>
      <c r="U1935" s="33"/>
      <c r="V1935" s="33"/>
      <c r="X1935" s="34"/>
      <c r="Y1935" s="33"/>
      <c r="Z1935" s="33"/>
      <c r="AA1935" s="33"/>
      <c r="AB1935" s="33"/>
      <c r="AC1935" s="35"/>
      <c r="AD1935" s="33"/>
      <c r="AE1935" s="33"/>
      <c r="AF1935" s="33"/>
      <c r="AG1935" s="33"/>
      <c r="AH1935" s="33"/>
      <c r="AI1935" s="33"/>
      <c r="AJ1935" s="36"/>
      <c r="AK1935" s="10">
        <f t="shared" si="152"/>
        <v>9</v>
      </c>
      <c r="AL1935" s="11">
        <f t="shared" si="153"/>
        <v>7</v>
      </c>
      <c r="AM1935" s="11">
        <f t="shared" si="154"/>
        <v>16</v>
      </c>
      <c r="AN1935" s="11">
        <f t="shared" si="155"/>
        <v>15</v>
      </c>
      <c r="AO1935" s="13">
        <f t="shared" si="156"/>
        <v>27</v>
      </c>
      <c r="AP1935" s="11">
        <f t="shared" si="157"/>
        <v>23</v>
      </c>
      <c r="AQ1935" s="11">
        <f t="shared" si="158"/>
        <v>21</v>
      </c>
      <c r="AR1935" s="11">
        <f t="shared" si="159"/>
        <v>31</v>
      </c>
      <c r="AS1935" s="11">
        <f t="shared" si="160"/>
        <v>34</v>
      </c>
      <c r="AT1935" s="11">
        <f t="shared" si="161"/>
        <v>27</v>
      </c>
      <c r="AU1935" s="11">
        <f t="shared" si="162"/>
        <v>20</v>
      </c>
      <c r="AV1935" s="11">
        <f t="shared" si="163"/>
        <v>41</v>
      </c>
      <c r="AW1935" s="12">
        <f t="shared" si="164"/>
        <v>51</v>
      </c>
      <c r="AX1935" s="13">
        <f t="shared" si="165"/>
        <v>47</v>
      </c>
      <c r="AY1935" s="13">
        <f t="shared" si="166"/>
        <v>43</v>
      </c>
      <c r="AZ1935" s="13">
        <f t="shared" si="167"/>
        <v>39</v>
      </c>
      <c r="BA1935" s="13">
        <f t="shared" si="168"/>
        <v>35</v>
      </c>
      <c r="BB1935" s="14">
        <f t="shared" si="169"/>
        <v>51</v>
      </c>
      <c r="BC1935" s="19">
        <f t="shared" si="149"/>
        <v>43</v>
      </c>
      <c r="BD1935" s="55">
        <f t="shared" si="170"/>
        <v>0.94121468009093856</v>
      </c>
      <c r="BE1935" s="19">
        <f t="shared" si="171"/>
        <v>1.0148749594024034</v>
      </c>
      <c r="BF1935" s="19">
        <f t="shared" si="150"/>
        <v>0.97067879181552441</v>
      </c>
      <c r="BG1935" s="19">
        <f t="shared" si="151"/>
        <v>1.0165118544982137</v>
      </c>
    </row>
    <row r="1936" spans="1:59">
      <c r="A1936" s="24">
        <v>1935</v>
      </c>
      <c r="B1936" s="31">
        <f>IF(data!A1937="","",data!A1937)</f>
        <v>2016036</v>
      </c>
      <c r="C1936" s="32">
        <f>IF(data!B1937="","",data!B1937)</f>
        <v>42460</v>
      </c>
      <c r="D1936" s="21">
        <f>IF(data!C1937="","",data!C1937)</f>
        <v>3</v>
      </c>
      <c r="E1936" s="22">
        <f>IF(data!D1937="","",data!D1937)</f>
        <v>4</v>
      </c>
      <c r="F1936" s="22">
        <f>IF(data!E1937="","",data!E1937)</f>
        <v>7</v>
      </c>
      <c r="G1936" s="22">
        <f>IF(data!F1937="","",data!F1937)</f>
        <v>9</v>
      </c>
      <c r="H1936" s="22">
        <f>IF(data!G1937="","",data!G1937)</f>
        <v>20</v>
      </c>
      <c r="I1936" s="22">
        <f>IF(data!H1937="","",data!H1937)</f>
        <v>22</v>
      </c>
      <c r="J1936" s="23">
        <f>IF(data!I1937="","",data!I1937)</f>
        <v>3</v>
      </c>
      <c r="Q1936" s="33"/>
      <c r="R1936" s="33"/>
      <c r="S1936" s="33"/>
      <c r="T1936" s="33"/>
      <c r="U1936" s="33"/>
      <c r="V1936" s="33"/>
      <c r="X1936" s="34"/>
      <c r="Y1936" s="33"/>
      <c r="Z1936" s="33"/>
      <c r="AA1936" s="33"/>
      <c r="AB1936" s="33"/>
      <c r="AC1936" s="35"/>
      <c r="AD1936" s="33"/>
      <c r="AE1936" s="33"/>
      <c r="AF1936" s="33"/>
      <c r="AG1936" s="33"/>
      <c r="AH1936" s="33"/>
      <c r="AI1936" s="33"/>
      <c r="AJ1936" s="36"/>
      <c r="AK1936" s="10">
        <f t="shared" si="152"/>
        <v>5</v>
      </c>
      <c r="AL1936" s="11">
        <f t="shared" si="153"/>
        <v>9</v>
      </c>
      <c r="AM1936" s="11">
        <f t="shared" si="154"/>
        <v>15</v>
      </c>
      <c r="AN1936" s="11">
        <f t="shared" si="155"/>
        <v>17</v>
      </c>
      <c r="AO1936" s="13">
        <f t="shared" si="156"/>
        <v>16</v>
      </c>
      <c r="AP1936" s="11">
        <f t="shared" si="157"/>
        <v>25</v>
      </c>
      <c r="AQ1936" s="11">
        <f t="shared" si="158"/>
        <v>20</v>
      </c>
      <c r="AR1936" s="11">
        <f t="shared" si="159"/>
        <v>25</v>
      </c>
      <c r="AS1936" s="11">
        <f t="shared" si="160"/>
        <v>32</v>
      </c>
      <c r="AT1936" s="11">
        <f t="shared" si="161"/>
        <v>41</v>
      </c>
      <c r="AU1936" s="11">
        <f t="shared" si="162"/>
        <v>39</v>
      </c>
      <c r="AV1936" s="11">
        <f t="shared" si="163"/>
        <v>37</v>
      </c>
      <c r="AW1936" s="12">
        <f t="shared" si="164"/>
        <v>35</v>
      </c>
      <c r="AX1936" s="13">
        <f t="shared" si="165"/>
        <v>33</v>
      </c>
      <c r="AY1936" s="13">
        <f t="shared" si="166"/>
        <v>31</v>
      </c>
      <c r="AZ1936" s="13">
        <f t="shared" si="167"/>
        <v>29</v>
      </c>
      <c r="BA1936" s="13">
        <f t="shared" si="168"/>
        <v>27</v>
      </c>
      <c r="BB1936" s="14">
        <f t="shared" si="169"/>
        <v>25</v>
      </c>
      <c r="BC1936" s="19">
        <f t="shared" si="149"/>
        <v>31</v>
      </c>
      <c r="BD1936" s="55">
        <f t="shared" si="170"/>
        <v>0.87164663851899971</v>
      </c>
      <c r="BE1936" s="19">
        <f t="shared" si="171"/>
        <v>0.9453069178304645</v>
      </c>
      <c r="BF1936" s="19">
        <f t="shared" si="150"/>
        <v>0.95267294576161099</v>
      </c>
      <c r="BG1936" s="19">
        <f t="shared" si="151"/>
        <v>1.0050535888275414</v>
      </c>
    </row>
    <row r="1937" spans="1:59">
      <c r="A1937" s="24">
        <v>1936</v>
      </c>
      <c r="B1937" s="31">
        <f>IF(data!A1938="","",data!A1938)</f>
        <v>2016037</v>
      </c>
      <c r="C1937" s="32">
        <f>IF(data!B1938="","",data!B1938)</f>
        <v>42463</v>
      </c>
      <c r="D1937" s="21">
        <f>IF(data!C1938="","",data!C1938)</f>
        <v>6</v>
      </c>
      <c r="E1937" s="22">
        <f>IF(data!D1938="","",data!D1938)</f>
        <v>15</v>
      </c>
      <c r="F1937" s="22">
        <f>IF(data!E1938="","",data!E1938)</f>
        <v>26</v>
      </c>
      <c r="G1937" s="22">
        <f>IF(data!F1938="","",data!F1938)</f>
        <v>31</v>
      </c>
      <c r="H1937" s="22">
        <f>IF(data!G1938="","",data!G1938)</f>
        <v>32</v>
      </c>
      <c r="I1937" s="22">
        <f>IF(data!H1938="","",data!H1938)</f>
        <v>33</v>
      </c>
      <c r="J1937" s="23">
        <f>IF(data!I1938="","",data!I1938)</f>
        <v>16</v>
      </c>
      <c r="Q1937" s="33"/>
      <c r="R1937" s="33"/>
      <c r="S1937" s="33"/>
      <c r="T1937" s="33"/>
      <c r="U1937" s="33"/>
      <c r="V1937" s="33"/>
      <c r="X1937" s="34"/>
      <c r="Y1937" s="33"/>
      <c r="Z1937" s="33"/>
      <c r="AA1937" s="33"/>
      <c r="AB1937" s="33"/>
      <c r="AC1937" s="35"/>
      <c r="AD1937" s="33"/>
      <c r="AE1937" s="33"/>
      <c r="AF1937" s="33"/>
      <c r="AG1937" s="33"/>
      <c r="AH1937" s="33"/>
      <c r="AI1937" s="33"/>
      <c r="AJ1937" s="36"/>
      <c r="AK1937" s="10">
        <f>IF($B1937="","",MOD($D1937,3)+MOD($E1937,3)+MOD($F1937,3)+MOD($G1937,3)+MOD($H1937,3)+MOD($I1937,3))</f>
        <v>5</v>
      </c>
      <c r="AL1937" s="11">
        <f t="shared" si="153"/>
        <v>11</v>
      </c>
      <c r="AM1937" s="11">
        <f t="shared" si="154"/>
        <v>8</v>
      </c>
      <c r="AN1937" s="11">
        <f t="shared" si="155"/>
        <v>11</v>
      </c>
      <c r="AO1937" s="13">
        <f t="shared" si="156"/>
        <v>24</v>
      </c>
      <c r="AP1937" s="11">
        <f t="shared" si="157"/>
        <v>23</v>
      </c>
      <c r="AQ1937" s="11">
        <f t="shared" si="158"/>
        <v>35</v>
      </c>
      <c r="AR1937" s="11">
        <f t="shared" si="159"/>
        <v>23</v>
      </c>
      <c r="AS1937" s="11">
        <f t="shared" si="160"/>
        <v>33</v>
      </c>
      <c r="AT1937" s="11">
        <f t="shared" si="161"/>
        <v>35</v>
      </c>
      <c r="AU1937" s="11">
        <f t="shared" si="162"/>
        <v>26</v>
      </c>
      <c r="AV1937" s="11">
        <f t="shared" si="163"/>
        <v>31</v>
      </c>
      <c r="AW1937" s="12">
        <f t="shared" si="164"/>
        <v>23</v>
      </c>
      <c r="AX1937" s="13">
        <f t="shared" si="165"/>
        <v>47</v>
      </c>
      <c r="AY1937" s="13">
        <f t="shared" si="166"/>
        <v>75</v>
      </c>
      <c r="AZ1937" s="13">
        <f t="shared" si="167"/>
        <v>71</v>
      </c>
      <c r="BA1937" s="13">
        <f t="shared" si="168"/>
        <v>67</v>
      </c>
      <c r="BB1937" s="14">
        <f t="shared" si="169"/>
        <v>63</v>
      </c>
      <c r="BC1937" s="19">
        <f t="shared" si="149"/>
        <v>75</v>
      </c>
      <c r="BD1937" s="55">
        <f t="shared" si="170"/>
        <v>0.92075349139330953</v>
      </c>
      <c r="BE1937" s="19">
        <f t="shared" si="171"/>
        <v>0.98622929522572267</v>
      </c>
      <c r="BF1937" s="19">
        <f t="shared" si="150"/>
        <v>0.95349139330951604</v>
      </c>
      <c r="BG1937" s="19">
        <f t="shared" si="151"/>
        <v>1.0185579733679766</v>
      </c>
    </row>
    <row r="1938" spans="1:59">
      <c r="A1938" s="24">
        <v>1937</v>
      </c>
      <c r="B1938" s="31">
        <f>IF(data!A1939="","",data!A1939)</f>
        <v>2016038</v>
      </c>
      <c r="C1938" s="32">
        <f>IF(data!B1939="","",data!B1939)</f>
        <v>42465</v>
      </c>
      <c r="D1938" s="21">
        <f>IF(data!C1939="","",data!C1939)</f>
        <v>3</v>
      </c>
      <c r="E1938" s="22">
        <f>IF(data!D1939="","",data!D1939)</f>
        <v>12</v>
      </c>
      <c r="F1938" s="22">
        <f>IF(data!E1939="","",data!E1939)</f>
        <v>13</v>
      </c>
      <c r="G1938" s="22">
        <f>IF(data!F1939="","",data!F1939)</f>
        <v>22</v>
      </c>
      <c r="H1938" s="22">
        <f>IF(data!G1939="","",data!G1939)</f>
        <v>28</v>
      </c>
      <c r="I1938" s="22">
        <f>IF(data!H1939="","",data!H1939)</f>
        <v>29</v>
      </c>
      <c r="J1938" s="23">
        <f>IF(data!I1939="","",data!I1939)</f>
        <v>3</v>
      </c>
      <c r="Q1938" s="33"/>
      <c r="R1938" s="33"/>
      <c r="S1938" s="33"/>
      <c r="T1938" s="33"/>
      <c r="U1938" s="33"/>
      <c r="V1938" s="33"/>
      <c r="X1938" s="34"/>
      <c r="Y1938" s="33"/>
      <c r="Z1938" s="33"/>
      <c r="AA1938" s="33"/>
      <c r="AB1938" s="33"/>
      <c r="AC1938" s="35"/>
      <c r="AD1938" s="33"/>
      <c r="AE1938" s="33"/>
      <c r="AF1938" s="33"/>
      <c r="AG1938" s="33"/>
      <c r="AH1938" s="33"/>
      <c r="AI1938" s="33"/>
      <c r="AJ1938" s="36"/>
      <c r="AK1938" s="10">
        <f>IF($B1938="","",MOD($D1938,3)+MOD($E1938,3)+MOD($F1938,3)+MOD($G1938,3)+MOD($H1938,3)+MOD($I1938,3))</f>
        <v>5</v>
      </c>
      <c r="AL1938" s="11">
        <f>IF($B1938="","",MOD($D1938,4)+MOD($E1938,4)+MOD($F1938,4)+MOD($G1938,4)+MOD($H1938,4)+MOD($I1938,4))</f>
        <v>7</v>
      </c>
      <c r="AM1938" s="11">
        <f>IF($B1938="","",MOD($D1938,5)+MOD($E1938,5)+MOD($F1938,5)+MOD($G1938,5)+MOD($H1938,5)+MOD($I1938,5))</f>
        <v>17</v>
      </c>
      <c r="AN1938" s="11">
        <f>IF($B1938="","",MOD($D1938,6)+MOD($E1938,6)+MOD($F1938,6)+MOD($G1938,6)+MOD($H1938,6)+MOD($I1938,6))</f>
        <v>17</v>
      </c>
      <c r="AO1938" s="13">
        <f>IF($B1938="","",MOD($D1938,7)+MOD($E1938,7)+MOD($F1938,7)+MOD($G1938,7)+MOD($H1938,7)+MOD($I1938,7))</f>
        <v>16</v>
      </c>
      <c r="AP1938" s="11">
        <f>IF($B1938="","",MOD($D1938,8)+MOD($E1938,8)+MOD($F1938,8)+MOD($G1938,8)+MOD($H1938,8)+MOD($I1938,8))</f>
        <v>27</v>
      </c>
      <c r="AQ1938" s="11">
        <f>IF($B1938="","",MOD($D1938,9)+MOD($E1938,9)+MOD($F1938,9)+MOD($G1938,9)+MOD($H1938,9)+MOD($I1938,9))</f>
        <v>17</v>
      </c>
      <c r="AR1938" s="11">
        <f>IF($B1938="","",MOD($D1938,10)+MOD($E1938,10)+MOD($F1938,10)+MOD($G1938,10)+MOD($H1938,10)+MOD($I1938,10))</f>
        <v>27</v>
      </c>
      <c r="AS1938" s="11">
        <f>IF($B1938="","",MOD($D1938,11)+MOD($E1938,11)+MOD($F1938,11)+MOD($G1938,11)+MOD($H1938,11)+MOD($I1938,11))</f>
        <v>19</v>
      </c>
      <c r="AT1938" s="11">
        <f>IF($B1938="","",MOD($D1938,12)+MOD($E1938,12)+MOD($F1938,12)+MOD($G1938,12)+MOD($H1938,12)+MOD($I1938,12))</f>
        <v>23</v>
      </c>
      <c r="AU1938" s="11">
        <f>IF($B1938="","",MOD($D1938,13)+MOD($E1938,13)+MOD($F1938,13)+MOD($G1938,13)+MOD($H1938,13)+MOD($I1938,13))</f>
        <v>29</v>
      </c>
      <c r="AV1938" s="11">
        <f>IF($B1938="","",MOD($D1938,14)+MOD($E1938,14)+MOD($F1938,14)+MOD($G1938,14)+MOD($H1938,14)+MOD($I1938,14))</f>
        <v>37</v>
      </c>
      <c r="AW1938" s="12">
        <f>IF($B1938="","",MOD($D1938,15)+MOD($E1938,15)+MOD($F1938,15)+MOD($G1938,15)+MOD($H1938,15)+MOD($I1938,15))</f>
        <v>62</v>
      </c>
      <c r="AX1938" s="13">
        <f>IF($B1938="","",MOD($D1938,16)+MOD($E1938,16)+MOD($F1938,16)+MOD($G1938,16)+MOD($H1938,16)+MOD($I1938,16))</f>
        <v>59</v>
      </c>
      <c r="AY1938" s="13">
        <f>IF($B1938="","",MOD($D1938,17)+MOD($E1938,17)+MOD($F1938,17)+MOD($G1938,17)+MOD($H1938,17)+MOD($I1938,17))</f>
        <v>56</v>
      </c>
      <c r="AZ1938" s="13">
        <f>IF($B1938="","",MOD($D1938,18)+MOD($E1938,18)+MOD($F1938,18)+MOD($G1938,18)+MOD($H1938,18)+MOD($I1938,18))</f>
        <v>53</v>
      </c>
      <c r="BA1938" s="13">
        <f>IF($B1938="","",MOD($D1938,19)+MOD($E1938,19)+MOD($F1938,19)+MOD($G1938,19)+MOD($H1938,19)+MOD($I1938,19))</f>
        <v>50</v>
      </c>
      <c r="BB1938" s="14">
        <f>IF($B1938="","",MOD($D1938,20)+MOD($E1938,20)+MOD($F1938,20)+MOD($G1938,20)+MOD($H1938,20)+MOD($I1938,20))</f>
        <v>47</v>
      </c>
      <c r="BC1938" s="19">
        <f t="shared" si="149"/>
        <v>56</v>
      </c>
      <c r="BD1938" s="55">
        <f t="shared" si="170"/>
        <v>1.0189671971419292</v>
      </c>
      <c r="BE1938" s="19">
        <f t="shared" si="171"/>
        <v>0.99850600844430004</v>
      </c>
      <c r="BF1938" s="19">
        <f t="shared" si="150"/>
        <v>0.95758363104904187</v>
      </c>
      <c r="BG1938" s="19">
        <f t="shared" si="151"/>
        <v>1.0287885677167912</v>
      </c>
    </row>
    <row r="1939" spans="1:59">
      <c r="A1939" s="24">
        <v>1938</v>
      </c>
      <c r="B1939" s="31">
        <f>IF(data!A1940="","",data!A1940)</f>
        <v>2016039</v>
      </c>
      <c r="C1939" s="32">
        <f>IF(data!B1940="","",data!B1940)</f>
        <v>42467</v>
      </c>
      <c r="D1939" s="21">
        <f>IF(data!C1940="","",data!C1940)</f>
        <v>1</v>
      </c>
      <c r="E1939" s="22">
        <f>IF(data!D1940="","",data!D1940)</f>
        <v>3</v>
      </c>
      <c r="F1939" s="22">
        <f>IF(data!E1940="","",data!E1940)</f>
        <v>7</v>
      </c>
      <c r="G1939" s="22">
        <f>IF(data!F1940="","",data!F1940)</f>
        <v>18</v>
      </c>
      <c r="H1939" s="22">
        <f>IF(data!G1940="","",data!G1940)</f>
        <v>19</v>
      </c>
      <c r="I1939" s="22">
        <f>IF(data!H1940="","",data!H1940)</f>
        <v>27</v>
      </c>
      <c r="J1939" s="23">
        <f>IF(data!I1940="","",data!I1940)</f>
        <v>16</v>
      </c>
      <c r="Q1939" s="33"/>
      <c r="R1939" s="33"/>
      <c r="S1939" s="33"/>
      <c r="T1939" s="33"/>
      <c r="U1939" s="33"/>
      <c r="V1939" s="33"/>
      <c r="X1939" s="34"/>
      <c r="Y1939" s="33"/>
      <c r="Z1939" s="33"/>
      <c r="AA1939" s="33"/>
      <c r="AB1939" s="33"/>
      <c r="AC1939" s="35"/>
      <c r="AD1939" s="33"/>
      <c r="AE1939" s="33"/>
      <c r="AF1939" s="33"/>
      <c r="AG1939" s="33"/>
      <c r="AH1939" s="33"/>
      <c r="AI1939" s="33"/>
      <c r="AJ1939" s="36"/>
      <c r="AK1939" s="10">
        <f t="shared" ref="AK1939:AK2002" si="172">IF($B1939="","",MOD($D1939,3)+MOD($E1939,3)+MOD($F1939,3)+MOD($G1939,3)+MOD($H1939,3)+MOD($I1939,3))</f>
        <v>3</v>
      </c>
      <c r="AL1939" s="11">
        <f t="shared" ref="AL1939:AL2002" si="173">IF($B1939="","",MOD($D1939,4)+MOD($E1939,4)+MOD($F1939,4)+MOD($G1939,4)+MOD($H1939,4)+MOD($I1939,4))</f>
        <v>15</v>
      </c>
      <c r="AM1939" s="11">
        <f t="shared" ref="AM1939:AM2002" si="174">IF($B1939="","",MOD($D1939,5)+MOD($E1939,5)+MOD($F1939,5)+MOD($G1939,5)+MOD($H1939,5)+MOD($I1939,5))</f>
        <v>15</v>
      </c>
      <c r="AN1939" s="11">
        <f t="shared" ref="AN1939:AN2002" si="175">IF($B1939="","",MOD($D1939,6)+MOD($E1939,6)+MOD($F1939,6)+MOD($G1939,6)+MOD($H1939,6)+MOD($I1939,6))</f>
        <v>9</v>
      </c>
      <c r="AO1939" s="13">
        <f t="shared" ref="AO1939:AO2002" si="176">IF($B1939="","",MOD($D1939,7)+MOD($E1939,7)+MOD($F1939,7)+MOD($G1939,7)+MOD($H1939,7)+MOD($I1939,7))</f>
        <v>19</v>
      </c>
      <c r="AP1939" s="11">
        <f t="shared" ref="AP1939:AP2002" si="177">IF($B1939="","",MOD($D1939,8)+MOD($E1939,8)+MOD($F1939,8)+MOD($G1939,8)+MOD($H1939,8)+MOD($I1939,8))</f>
        <v>19</v>
      </c>
      <c r="AQ1939" s="11">
        <f t="shared" ref="AQ1939:AQ2002" si="178">IF($B1939="","",MOD($D1939,9)+MOD($E1939,9)+MOD($F1939,9)+MOD($G1939,9)+MOD($H1939,9)+MOD($I1939,9))</f>
        <v>12</v>
      </c>
      <c r="AR1939" s="11">
        <f t="shared" ref="AR1939:AR2002" si="179">IF($B1939="","",MOD($D1939,10)+MOD($E1939,10)+MOD($F1939,10)+MOD($G1939,10)+MOD($H1939,10)+MOD($I1939,10))</f>
        <v>35</v>
      </c>
      <c r="AS1939" s="11">
        <f t="shared" ref="AS1939:AS2002" si="180">IF($B1939="","",MOD($D1939,11)+MOD($E1939,11)+MOD($F1939,11)+MOD($G1939,11)+MOD($H1939,11)+MOD($I1939,11))</f>
        <v>31</v>
      </c>
      <c r="AT1939" s="11">
        <f t="shared" ref="AT1939:AT2002" si="181">IF($B1939="","",MOD($D1939,12)+MOD($E1939,12)+MOD($F1939,12)+MOD($G1939,12)+MOD($H1939,12)+MOD($I1939,12))</f>
        <v>27</v>
      </c>
      <c r="AU1939" s="11">
        <f t="shared" ref="AU1939:AU2002" si="182">IF($B1939="","",MOD($D1939,13)+MOD($E1939,13)+MOD($F1939,13)+MOD($G1939,13)+MOD($H1939,13)+MOD($I1939,13))</f>
        <v>23</v>
      </c>
      <c r="AV1939" s="11">
        <f t="shared" ref="AV1939:AV2002" si="183">IF($B1939="","",MOD($D1939,14)+MOD($E1939,14)+MOD($F1939,14)+MOD($G1939,14)+MOD($H1939,14)+MOD($I1939,14))</f>
        <v>33</v>
      </c>
      <c r="AW1939" s="12">
        <f t="shared" ref="AW1939:AW2002" si="184">IF($B1939="","",MOD($D1939,15)+MOD($E1939,15)+MOD($F1939,15)+MOD($G1939,15)+MOD($H1939,15)+MOD($I1939,15))</f>
        <v>30</v>
      </c>
      <c r="AX1939" s="13">
        <f t="shared" ref="AX1939:AX2002" si="185">IF($B1939="","",MOD($D1939,16)+MOD($E1939,16)+MOD($F1939,16)+MOD($G1939,16)+MOD($H1939,16)+MOD($I1939,16))</f>
        <v>27</v>
      </c>
      <c r="AY1939" s="13">
        <f t="shared" ref="AY1939:AY2002" si="186">IF($B1939="","",MOD($D1939,17)+MOD($E1939,17)+MOD($F1939,17)+MOD($G1939,17)+MOD($H1939,17)+MOD($I1939,17))</f>
        <v>24</v>
      </c>
      <c r="AZ1939" s="13">
        <f t="shared" ref="AZ1939:AZ2002" si="187">IF($B1939="","",MOD($D1939,18)+MOD($E1939,18)+MOD($F1939,18)+MOD($G1939,18)+MOD($H1939,18)+MOD($I1939,18))</f>
        <v>21</v>
      </c>
      <c r="BA1939" s="13">
        <f t="shared" ref="BA1939:BA2002" si="188">IF($B1939="","",MOD($D1939,19)+MOD($E1939,19)+MOD($F1939,19)+MOD($G1939,19)+MOD($H1939,19)+MOD($I1939,19))</f>
        <v>37</v>
      </c>
      <c r="BB1939" s="14">
        <f t="shared" ref="BB1939:BB2002" si="189">IF($B1939="","",MOD($D1939,20)+MOD($E1939,20)+MOD($F1939,20)+MOD($G1939,20)+MOD($H1939,20)+MOD($I1939,20))</f>
        <v>55</v>
      </c>
      <c r="BC1939" s="19">
        <f t="shared" si="149"/>
        <v>24</v>
      </c>
      <c r="BD1939" s="55">
        <f t="shared" si="170"/>
        <v>0.93712244235141273</v>
      </c>
      <c r="BE1939" s="19">
        <f t="shared" si="171"/>
        <v>0.95553751217927907</v>
      </c>
      <c r="BF1939" s="19">
        <f t="shared" si="150"/>
        <v>0.94939915556999022</v>
      </c>
      <c r="BG1939" s="19">
        <f t="shared" si="151"/>
        <v>1.0173303020461189</v>
      </c>
    </row>
    <row r="1940" spans="1:59">
      <c r="A1940" s="24">
        <v>1939</v>
      </c>
      <c r="B1940" s="31">
        <f>IF(data!A1941="","",data!A1941)</f>
        <v>2016040</v>
      </c>
      <c r="C1940" s="32">
        <f>IF(data!B1941="","",data!B1941)</f>
        <v>42470</v>
      </c>
      <c r="D1940" s="21">
        <f>IF(data!C1941="","",data!C1941)</f>
        <v>3</v>
      </c>
      <c r="E1940" s="22">
        <f>IF(data!D1941="","",data!D1941)</f>
        <v>13</v>
      </c>
      <c r="F1940" s="22">
        <f>IF(data!E1941="","",data!E1941)</f>
        <v>19</v>
      </c>
      <c r="G1940" s="22">
        <f>IF(data!F1941="","",data!F1941)</f>
        <v>20</v>
      </c>
      <c r="H1940" s="22">
        <f>IF(data!G1941="","",data!G1941)</f>
        <v>23</v>
      </c>
      <c r="I1940" s="22">
        <f>IF(data!H1941="","",data!H1941)</f>
        <v>26</v>
      </c>
      <c r="J1940" s="23">
        <f>IF(data!I1941="","",data!I1941)</f>
        <v>3</v>
      </c>
      <c r="Q1940" s="33"/>
      <c r="R1940" s="33"/>
      <c r="S1940" s="33"/>
      <c r="T1940" s="33"/>
      <c r="U1940" s="33"/>
      <c r="V1940" s="33"/>
      <c r="X1940" s="34"/>
      <c r="Y1940" s="33"/>
      <c r="Z1940" s="33"/>
      <c r="AA1940" s="33"/>
      <c r="AB1940" s="33"/>
      <c r="AC1940" s="35"/>
      <c r="AD1940" s="33"/>
      <c r="AE1940" s="33"/>
      <c r="AF1940" s="33"/>
      <c r="AG1940" s="33"/>
      <c r="AH1940" s="33"/>
      <c r="AI1940" s="33"/>
      <c r="AJ1940" s="36"/>
      <c r="AK1940" s="10">
        <f t="shared" si="172"/>
        <v>8</v>
      </c>
      <c r="AL1940" s="11">
        <f t="shared" si="173"/>
        <v>12</v>
      </c>
      <c r="AM1940" s="11">
        <f t="shared" si="174"/>
        <v>14</v>
      </c>
      <c r="AN1940" s="11">
        <f t="shared" si="175"/>
        <v>14</v>
      </c>
      <c r="AO1940" s="13">
        <f t="shared" si="176"/>
        <v>27</v>
      </c>
      <c r="AP1940" s="11">
        <f t="shared" si="177"/>
        <v>24</v>
      </c>
      <c r="AQ1940" s="11">
        <f t="shared" si="178"/>
        <v>23</v>
      </c>
      <c r="AR1940" s="11">
        <f t="shared" si="179"/>
        <v>24</v>
      </c>
      <c r="AS1940" s="11">
        <f t="shared" si="180"/>
        <v>27</v>
      </c>
      <c r="AT1940" s="11">
        <f t="shared" si="181"/>
        <v>32</v>
      </c>
      <c r="AU1940" s="11">
        <f t="shared" si="182"/>
        <v>26</v>
      </c>
      <c r="AV1940" s="11">
        <f t="shared" si="183"/>
        <v>48</v>
      </c>
      <c r="AW1940" s="12">
        <f t="shared" si="184"/>
        <v>44</v>
      </c>
      <c r="AX1940" s="13">
        <f t="shared" si="185"/>
        <v>40</v>
      </c>
      <c r="AY1940" s="13">
        <f t="shared" si="186"/>
        <v>36</v>
      </c>
      <c r="AZ1940" s="13">
        <f t="shared" si="187"/>
        <v>32</v>
      </c>
      <c r="BA1940" s="13">
        <f t="shared" si="188"/>
        <v>28</v>
      </c>
      <c r="BB1940" s="14">
        <f t="shared" si="189"/>
        <v>44</v>
      </c>
      <c r="BC1940" s="19">
        <f t="shared" si="149"/>
        <v>36</v>
      </c>
      <c r="BD1940" s="55">
        <f t="shared" si="170"/>
        <v>0.90847677817473205</v>
      </c>
      <c r="BE1940" s="19">
        <f t="shared" si="171"/>
        <v>0.92484572913283536</v>
      </c>
      <c r="BF1940" s="19">
        <f t="shared" si="150"/>
        <v>0.94694381292627483</v>
      </c>
      <c r="BG1940" s="19">
        <f t="shared" si="151"/>
        <v>1.0103734978889249</v>
      </c>
    </row>
    <row r="1941" spans="1:59">
      <c r="A1941" s="24">
        <v>1940</v>
      </c>
      <c r="B1941" s="31">
        <f>IF(data!A1942="","",data!A1942)</f>
        <v>2016041</v>
      </c>
      <c r="C1941" s="32">
        <f>IF(data!B1942="","",data!B1942)</f>
        <v>42472</v>
      </c>
      <c r="D1941" s="21">
        <f>IF(data!C1942="","",data!C1942)</f>
        <v>12</v>
      </c>
      <c r="E1941" s="22">
        <f>IF(data!D1942="","",data!D1942)</f>
        <v>17</v>
      </c>
      <c r="F1941" s="22">
        <f>IF(data!E1942="","",data!E1942)</f>
        <v>18</v>
      </c>
      <c r="G1941" s="22">
        <f>IF(data!F1942="","",data!F1942)</f>
        <v>21</v>
      </c>
      <c r="H1941" s="22">
        <f>IF(data!G1942="","",data!G1942)</f>
        <v>22</v>
      </c>
      <c r="I1941" s="22">
        <f>IF(data!H1942="","",data!H1942)</f>
        <v>24</v>
      </c>
      <c r="J1941" s="23">
        <f>IF(data!I1942="","",data!I1942)</f>
        <v>4</v>
      </c>
      <c r="Q1941" s="33"/>
      <c r="R1941" s="33"/>
      <c r="S1941" s="33"/>
      <c r="T1941" s="33"/>
      <c r="U1941" s="33"/>
      <c r="V1941" s="33"/>
      <c r="X1941" s="34"/>
      <c r="Y1941" s="33"/>
      <c r="Z1941" s="33"/>
      <c r="AA1941" s="33"/>
      <c r="AB1941" s="33"/>
      <c r="AC1941" s="35"/>
      <c r="AD1941" s="33"/>
      <c r="AE1941" s="33"/>
      <c r="AF1941" s="33"/>
      <c r="AG1941" s="33"/>
      <c r="AH1941" s="33"/>
      <c r="AI1941" s="33"/>
      <c r="AJ1941" s="36"/>
      <c r="AK1941" s="10">
        <f t="shared" si="172"/>
        <v>3</v>
      </c>
      <c r="AL1941" s="11">
        <f>IF($B1941="","",MOD($D1941,4)+MOD($E1941,4)+MOD($F1941,4)+MOD($G1941,4)+MOD($H1941,4)+MOD($I1941,4))</f>
        <v>6</v>
      </c>
      <c r="AM1941" s="11">
        <f t="shared" si="174"/>
        <v>14</v>
      </c>
      <c r="AN1941" s="11">
        <f t="shared" si="175"/>
        <v>12</v>
      </c>
      <c r="AO1941" s="13">
        <f t="shared" si="176"/>
        <v>16</v>
      </c>
      <c r="AP1941" s="11">
        <f t="shared" si="177"/>
        <v>18</v>
      </c>
      <c r="AQ1941" s="11">
        <f t="shared" si="178"/>
        <v>24</v>
      </c>
      <c r="AR1941" s="11">
        <f t="shared" si="179"/>
        <v>24</v>
      </c>
      <c r="AS1941" s="11">
        <f t="shared" si="180"/>
        <v>26</v>
      </c>
      <c r="AT1941" s="11">
        <f t="shared" si="181"/>
        <v>30</v>
      </c>
      <c r="AU1941" s="11">
        <f t="shared" si="182"/>
        <v>49</v>
      </c>
      <c r="AV1941" s="11">
        <f t="shared" si="183"/>
        <v>44</v>
      </c>
      <c r="AW1941" s="12">
        <f t="shared" si="184"/>
        <v>39</v>
      </c>
      <c r="AX1941" s="13">
        <f t="shared" si="185"/>
        <v>34</v>
      </c>
      <c r="AY1941" s="13">
        <f t="shared" si="186"/>
        <v>29</v>
      </c>
      <c r="AZ1941" s="13">
        <f t="shared" si="187"/>
        <v>42</v>
      </c>
      <c r="BA1941" s="13">
        <f t="shared" si="188"/>
        <v>57</v>
      </c>
      <c r="BB1941" s="14">
        <f t="shared" si="189"/>
        <v>54</v>
      </c>
      <c r="BC1941" s="19">
        <f t="shared" si="149"/>
        <v>29</v>
      </c>
      <c r="BD1941" s="55">
        <f t="shared" si="170"/>
        <v>0.90029230269568039</v>
      </c>
      <c r="BE1941" s="19">
        <f t="shared" si="171"/>
        <v>0.88596947060733999</v>
      </c>
      <c r="BF1941" s="19">
        <f t="shared" si="150"/>
        <v>0.94367002273465406</v>
      </c>
      <c r="BG1941" s="19">
        <f t="shared" si="151"/>
        <v>1.0050535888275414</v>
      </c>
    </row>
    <row r="1942" spans="1:59">
      <c r="A1942" s="24">
        <v>1941</v>
      </c>
      <c r="B1942" s="31">
        <f>IF(data!A1943="","",data!A1943)</f>
        <v>2016042</v>
      </c>
      <c r="C1942" s="32">
        <f>IF(data!B1943="","",data!B1943)</f>
        <v>42474</v>
      </c>
      <c r="D1942" s="21">
        <f>IF(data!C1943="","",data!C1943)</f>
        <v>7</v>
      </c>
      <c r="E1942" s="22">
        <f>IF(data!D1943="","",data!D1943)</f>
        <v>14</v>
      </c>
      <c r="F1942" s="22">
        <f>IF(data!E1943="","",data!E1943)</f>
        <v>17</v>
      </c>
      <c r="G1942" s="22">
        <f>IF(data!F1943="","",data!F1943)</f>
        <v>23</v>
      </c>
      <c r="H1942" s="22">
        <f>IF(data!G1943="","",data!G1943)</f>
        <v>26</v>
      </c>
      <c r="I1942" s="22">
        <f>IF(data!H1943="","",data!H1943)</f>
        <v>31</v>
      </c>
      <c r="J1942" s="23">
        <f>IF(data!I1943="","",data!I1943)</f>
        <v>9</v>
      </c>
      <c r="Q1942" s="33"/>
      <c r="R1942" s="33"/>
      <c r="S1942" s="33"/>
      <c r="T1942" s="33"/>
      <c r="U1942" s="33"/>
      <c r="V1942" s="33"/>
      <c r="X1942" s="34"/>
      <c r="Y1942" s="33"/>
      <c r="Z1942" s="33"/>
      <c r="AA1942" s="33"/>
      <c r="AB1942" s="33"/>
      <c r="AC1942" s="35"/>
      <c r="AD1942" s="33"/>
      <c r="AE1942" s="33"/>
      <c r="AF1942" s="33"/>
      <c r="AG1942" s="33"/>
      <c r="AH1942" s="33"/>
      <c r="AI1942" s="33"/>
      <c r="AJ1942" s="36"/>
      <c r="AK1942" s="10">
        <f t="shared" si="172"/>
        <v>10</v>
      </c>
      <c r="AL1942" s="11">
        <f t="shared" si="173"/>
        <v>14</v>
      </c>
      <c r="AM1942" s="11">
        <f>IF($B1942="","",MOD($D1942,5)+MOD($E1942,5)+MOD($F1942,5)+MOD($G1942,5)+MOD($H1942,5)+MOD($I1942,5))</f>
        <v>13</v>
      </c>
      <c r="AN1942" s="11">
        <f t="shared" si="175"/>
        <v>16</v>
      </c>
      <c r="AO1942" s="13">
        <f t="shared" si="176"/>
        <v>13</v>
      </c>
      <c r="AP1942" s="11">
        <f t="shared" si="177"/>
        <v>30</v>
      </c>
      <c r="AQ1942" s="11">
        <f t="shared" si="178"/>
        <v>37</v>
      </c>
      <c r="AR1942" s="11">
        <f t="shared" si="179"/>
        <v>28</v>
      </c>
      <c r="AS1942" s="11">
        <f t="shared" si="180"/>
        <v>30</v>
      </c>
      <c r="AT1942" s="11">
        <f t="shared" si="181"/>
        <v>34</v>
      </c>
      <c r="AU1942" s="11">
        <f t="shared" si="182"/>
        <v>27</v>
      </c>
      <c r="AV1942" s="11">
        <f t="shared" si="183"/>
        <v>34</v>
      </c>
      <c r="AW1942" s="12">
        <f t="shared" si="184"/>
        <v>43</v>
      </c>
      <c r="AX1942" s="13">
        <f t="shared" si="185"/>
        <v>54</v>
      </c>
      <c r="AY1942" s="13">
        <f t="shared" si="186"/>
        <v>50</v>
      </c>
      <c r="AZ1942" s="13">
        <f t="shared" si="187"/>
        <v>64</v>
      </c>
      <c r="BA1942" s="13">
        <f t="shared" si="188"/>
        <v>61</v>
      </c>
      <c r="BB1942" s="14">
        <f t="shared" si="189"/>
        <v>58</v>
      </c>
      <c r="BC1942" s="19">
        <f t="shared" ref="BC1942:BC2005" si="190">IF($B1942="","",MOD($D1942,$BC$1)+MOD($E1942,$BC$1)+MOD($F1942,$BC$1)+MOD($G1942,$BC$1)+MOD($H1942,$BC$1)+MOD($I1942,$BC$1))</f>
        <v>50</v>
      </c>
      <c r="BD1942" s="55">
        <f t="shared" si="170"/>
        <v>0.79798635920753491</v>
      </c>
      <c r="BE1942" s="19">
        <f t="shared" si="171"/>
        <v>0.85936992530042222</v>
      </c>
      <c r="BF1942" s="19">
        <f t="shared" si="150"/>
        <v>0.95185449821370582</v>
      </c>
      <c r="BG1942" s="19">
        <f t="shared" si="151"/>
        <v>1.0013705748619681</v>
      </c>
    </row>
    <row r="1943" spans="1:59">
      <c r="A1943" s="24">
        <v>1942</v>
      </c>
      <c r="B1943" s="31">
        <f>IF(data!A1944="","",data!A1944)</f>
        <v>2016043</v>
      </c>
      <c r="C1943" s="32">
        <f>IF(data!B1944="","",data!B1944)</f>
        <v>42477</v>
      </c>
      <c r="D1943" s="21">
        <f>IF(data!C1944="","",data!C1944)</f>
        <v>5</v>
      </c>
      <c r="E1943" s="22">
        <f>IF(data!D1944="","",data!D1944)</f>
        <v>14</v>
      </c>
      <c r="F1943" s="22">
        <f>IF(data!E1944="","",data!E1944)</f>
        <v>20</v>
      </c>
      <c r="G1943" s="22">
        <f>IF(data!F1944="","",data!F1944)</f>
        <v>26</v>
      </c>
      <c r="H1943" s="22">
        <f>IF(data!G1944="","",data!G1944)</f>
        <v>30</v>
      </c>
      <c r="I1943" s="22">
        <f>IF(data!H1944="","",data!H1944)</f>
        <v>33</v>
      </c>
      <c r="J1943" s="23">
        <f>IF(data!I1944="","",data!I1944)</f>
        <v>12</v>
      </c>
      <c r="Q1943" s="33"/>
      <c r="R1943" s="33"/>
      <c r="S1943" s="33"/>
      <c r="T1943" s="33"/>
      <c r="U1943" s="33"/>
      <c r="V1943" s="33"/>
      <c r="X1943" s="34"/>
      <c r="Y1943" s="33"/>
      <c r="Z1943" s="33"/>
      <c r="AA1943" s="33"/>
      <c r="AB1943" s="33"/>
      <c r="AC1943" s="35"/>
      <c r="AD1943" s="33"/>
      <c r="AE1943" s="33"/>
      <c r="AF1943" s="33"/>
      <c r="AG1943" s="33"/>
      <c r="AH1943" s="33"/>
      <c r="AI1943" s="33"/>
      <c r="AJ1943" s="36"/>
      <c r="AK1943" s="10">
        <f t="shared" si="172"/>
        <v>8</v>
      </c>
      <c r="AL1943" s="11">
        <f t="shared" si="173"/>
        <v>8</v>
      </c>
      <c r="AM1943" s="11">
        <f t="shared" si="174"/>
        <v>8</v>
      </c>
      <c r="AN1943" s="11">
        <f t="shared" si="175"/>
        <v>14</v>
      </c>
      <c r="AO1943" s="13">
        <f t="shared" si="176"/>
        <v>23</v>
      </c>
      <c r="AP1943" s="11">
        <f t="shared" si="177"/>
        <v>24</v>
      </c>
      <c r="AQ1943" s="11">
        <f t="shared" si="178"/>
        <v>29</v>
      </c>
      <c r="AR1943" s="11">
        <f t="shared" si="179"/>
        <v>18</v>
      </c>
      <c r="AS1943" s="11">
        <f t="shared" si="180"/>
        <v>29</v>
      </c>
      <c r="AT1943" s="11">
        <f t="shared" si="181"/>
        <v>32</v>
      </c>
      <c r="AU1943" s="11">
        <f t="shared" si="182"/>
        <v>24</v>
      </c>
      <c r="AV1943" s="11">
        <f t="shared" si="183"/>
        <v>30</v>
      </c>
      <c r="AW1943" s="12">
        <f t="shared" si="184"/>
        <v>38</v>
      </c>
      <c r="AX1943" s="13">
        <f t="shared" si="185"/>
        <v>48</v>
      </c>
      <c r="AY1943" s="13">
        <f t="shared" si="186"/>
        <v>60</v>
      </c>
      <c r="AZ1943" s="13">
        <f t="shared" si="187"/>
        <v>56</v>
      </c>
      <c r="BA1943" s="13">
        <f t="shared" si="188"/>
        <v>52</v>
      </c>
      <c r="BB1943" s="14">
        <f t="shared" si="189"/>
        <v>48</v>
      </c>
      <c r="BC1943" s="19">
        <f t="shared" si="190"/>
        <v>60</v>
      </c>
      <c r="BD1943" s="55">
        <f t="shared" si="170"/>
        <v>0.81435531016563811</v>
      </c>
      <c r="BE1943" s="19">
        <f t="shared" si="171"/>
        <v>0.91666125365378359</v>
      </c>
      <c r="BF1943" s="19">
        <f t="shared" si="150"/>
        <v>0.95922052614485231</v>
      </c>
      <c r="BG1943" s="19">
        <f t="shared" si="151"/>
        <v>1.0017797986359207</v>
      </c>
    </row>
    <row r="1944" spans="1:59">
      <c r="A1944" s="24">
        <v>1943</v>
      </c>
      <c r="B1944" s="31">
        <f>IF(data!A1945="","",data!A1945)</f>
        <v>2016044</v>
      </c>
      <c r="C1944" s="32">
        <f>IF(data!B1945="","",data!B1945)</f>
        <v>42479</v>
      </c>
      <c r="D1944" s="21">
        <f>IF(data!C1945="","",data!C1945)</f>
        <v>1</v>
      </c>
      <c r="E1944" s="22">
        <f>IF(data!D1945="","",data!D1945)</f>
        <v>3</v>
      </c>
      <c r="F1944" s="22">
        <f>IF(data!E1945="","",data!E1945)</f>
        <v>10</v>
      </c>
      <c r="G1944" s="22">
        <f>IF(data!F1945="","",data!F1945)</f>
        <v>12</v>
      </c>
      <c r="H1944" s="22">
        <f>IF(data!G1945="","",data!G1945)</f>
        <v>18</v>
      </c>
      <c r="I1944" s="22">
        <f>IF(data!H1945="","",data!H1945)</f>
        <v>30</v>
      </c>
      <c r="J1944" s="23">
        <f>IF(data!I1945="","",data!I1945)</f>
        <v>1</v>
      </c>
      <c r="Q1944" s="33"/>
      <c r="R1944" s="33"/>
      <c r="S1944" s="33"/>
      <c r="T1944" s="33"/>
      <c r="U1944" s="33"/>
      <c r="V1944" s="33"/>
      <c r="X1944" s="34"/>
      <c r="Y1944" s="33"/>
      <c r="Z1944" s="33"/>
      <c r="AA1944" s="33"/>
      <c r="AB1944" s="33"/>
      <c r="AC1944" s="35"/>
      <c r="AD1944" s="33"/>
      <c r="AE1944" s="33"/>
      <c r="AF1944" s="33"/>
      <c r="AG1944" s="33"/>
      <c r="AH1944" s="33"/>
      <c r="AI1944" s="33"/>
      <c r="AJ1944" s="36"/>
      <c r="AK1944" s="10">
        <f t="shared" si="172"/>
        <v>2</v>
      </c>
      <c r="AL1944" s="11">
        <f t="shared" si="173"/>
        <v>10</v>
      </c>
      <c r="AM1944" s="11">
        <f t="shared" si="174"/>
        <v>9</v>
      </c>
      <c r="AN1944" s="11">
        <f t="shared" si="175"/>
        <v>8</v>
      </c>
      <c r="AO1944" s="13">
        <f t="shared" si="176"/>
        <v>18</v>
      </c>
      <c r="AP1944" s="11">
        <f t="shared" si="177"/>
        <v>18</v>
      </c>
      <c r="AQ1944" s="11">
        <f t="shared" si="178"/>
        <v>11</v>
      </c>
      <c r="AR1944" s="11">
        <f t="shared" si="179"/>
        <v>14</v>
      </c>
      <c r="AS1944" s="11">
        <f t="shared" si="180"/>
        <v>30</v>
      </c>
      <c r="AT1944" s="11">
        <f t="shared" si="181"/>
        <v>26</v>
      </c>
      <c r="AU1944" s="11">
        <f t="shared" si="182"/>
        <v>35</v>
      </c>
      <c r="AV1944" s="11">
        <f t="shared" si="183"/>
        <v>32</v>
      </c>
      <c r="AW1944" s="12">
        <f t="shared" si="184"/>
        <v>29</v>
      </c>
      <c r="AX1944" s="13">
        <f t="shared" si="185"/>
        <v>42</v>
      </c>
      <c r="AY1944" s="13">
        <f t="shared" si="186"/>
        <v>40</v>
      </c>
      <c r="AZ1944" s="13">
        <f t="shared" si="187"/>
        <v>38</v>
      </c>
      <c r="BA1944" s="13">
        <f t="shared" si="188"/>
        <v>55</v>
      </c>
      <c r="BB1944" s="14">
        <f t="shared" si="189"/>
        <v>54</v>
      </c>
      <c r="BC1944" s="19">
        <f t="shared" si="190"/>
        <v>40</v>
      </c>
      <c r="BD1944" s="55">
        <f t="shared" si="170"/>
        <v>0.87983111399805136</v>
      </c>
      <c r="BE1944" s="19">
        <f t="shared" si="171"/>
        <v>0.90847677817473205</v>
      </c>
      <c r="BF1944" s="19">
        <f t="shared" si="150"/>
        <v>0.94776226047417989</v>
      </c>
      <c r="BG1944" s="19">
        <f t="shared" si="151"/>
        <v>0.99359532315686916</v>
      </c>
    </row>
    <row r="1945" spans="1:59">
      <c r="A1945" s="24">
        <v>1944</v>
      </c>
      <c r="B1945" s="31">
        <f>IF(data!A1946="","",data!A1946)</f>
        <v>2016045</v>
      </c>
      <c r="C1945" s="32">
        <f>IF(data!B1946="","",data!B1946)</f>
        <v>42481</v>
      </c>
      <c r="D1945" s="21">
        <f>IF(data!C1946="","",data!C1946)</f>
        <v>4</v>
      </c>
      <c r="E1945" s="22">
        <f>IF(data!D1946="","",data!D1946)</f>
        <v>9</v>
      </c>
      <c r="F1945" s="22">
        <f>IF(data!E1946="","",data!E1946)</f>
        <v>12</v>
      </c>
      <c r="G1945" s="22">
        <f>IF(data!F1946="","",data!F1946)</f>
        <v>17</v>
      </c>
      <c r="H1945" s="22">
        <f>IF(data!G1946="","",data!G1946)</f>
        <v>30</v>
      </c>
      <c r="I1945" s="22">
        <f>IF(data!H1946="","",data!H1946)</f>
        <v>32</v>
      </c>
      <c r="J1945" s="23">
        <f>IF(data!I1946="","",data!I1946)</f>
        <v>3</v>
      </c>
      <c r="Q1945" s="33"/>
      <c r="R1945" s="33"/>
      <c r="S1945" s="33"/>
      <c r="T1945" s="33"/>
      <c r="U1945" s="33"/>
      <c r="V1945" s="33"/>
      <c r="X1945" s="34"/>
      <c r="Y1945" s="33"/>
      <c r="Z1945" s="33"/>
      <c r="AA1945" s="33"/>
      <c r="AB1945" s="33"/>
      <c r="AC1945" s="35"/>
      <c r="AD1945" s="33"/>
      <c r="AE1945" s="33"/>
      <c r="AF1945" s="33"/>
      <c r="AG1945" s="33"/>
      <c r="AH1945" s="33"/>
      <c r="AI1945" s="33"/>
      <c r="AJ1945" s="36"/>
      <c r="AK1945" s="10">
        <f t="shared" si="172"/>
        <v>5</v>
      </c>
      <c r="AL1945" s="11">
        <f t="shared" si="173"/>
        <v>4</v>
      </c>
      <c r="AM1945" s="11">
        <f t="shared" si="174"/>
        <v>14</v>
      </c>
      <c r="AN1945" s="11">
        <f t="shared" si="175"/>
        <v>14</v>
      </c>
      <c r="AO1945" s="13">
        <f t="shared" si="176"/>
        <v>20</v>
      </c>
      <c r="AP1945" s="11">
        <f t="shared" si="177"/>
        <v>16</v>
      </c>
      <c r="AQ1945" s="11">
        <f t="shared" si="178"/>
        <v>23</v>
      </c>
      <c r="AR1945" s="11">
        <f t="shared" si="179"/>
        <v>24</v>
      </c>
      <c r="AS1945" s="11">
        <f t="shared" si="180"/>
        <v>38</v>
      </c>
      <c r="AT1945" s="11">
        <f t="shared" si="181"/>
        <v>32</v>
      </c>
      <c r="AU1945" s="11">
        <f t="shared" si="182"/>
        <v>39</v>
      </c>
      <c r="AV1945" s="11">
        <f t="shared" si="183"/>
        <v>34</v>
      </c>
      <c r="AW1945" s="12">
        <f t="shared" si="184"/>
        <v>29</v>
      </c>
      <c r="AX1945" s="13">
        <f t="shared" si="185"/>
        <v>40</v>
      </c>
      <c r="AY1945" s="13">
        <f t="shared" si="186"/>
        <v>53</v>
      </c>
      <c r="AZ1945" s="13">
        <f t="shared" si="187"/>
        <v>68</v>
      </c>
      <c r="BA1945" s="13">
        <f t="shared" si="188"/>
        <v>66</v>
      </c>
      <c r="BB1945" s="14">
        <f t="shared" si="189"/>
        <v>64</v>
      </c>
      <c r="BC1945" s="19">
        <f t="shared" si="190"/>
        <v>53</v>
      </c>
      <c r="BD1945" s="55">
        <f t="shared" si="170"/>
        <v>0.94939915556999022</v>
      </c>
      <c r="BE1945" s="19">
        <f t="shared" si="171"/>
        <v>0.92893796687236108</v>
      </c>
      <c r="BF1945" s="19">
        <f t="shared" si="150"/>
        <v>0.96085742124066253</v>
      </c>
      <c r="BG1945" s="19">
        <f t="shared" si="151"/>
        <v>0.99605066580058454</v>
      </c>
    </row>
    <row r="1946" spans="1:59">
      <c r="A1946" s="24">
        <v>1945</v>
      </c>
      <c r="B1946" s="31">
        <f>IF(data!A1947="","",data!A1947)</f>
        <v>2016046</v>
      </c>
      <c r="C1946" s="32">
        <f>IF(data!B1947="","",data!B1947)</f>
        <v>42484</v>
      </c>
      <c r="D1946" s="21">
        <f>IF(data!C1947="","",data!C1947)</f>
        <v>7</v>
      </c>
      <c r="E1946" s="22">
        <f>IF(data!D1947="","",data!D1947)</f>
        <v>20</v>
      </c>
      <c r="F1946" s="22">
        <f>IF(data!E1947="","",data!E1947)</f>
        <v>25</v>
      </c>
      <c r="G1946" s="22">
        <f>IF(data!F1947="","",data!F1947)</f>
        <v>26</v>
      </c>
      <c r="H1946" s="22">
        <f>IF(data!G1947="","",data!G1947)</f>
        <v>27</v>
      </c>
      <c r="I1946" s="22">
        <f>IF(data!H1947="","",data!H1947)</f>
        <v>30</v>
      </c>
      <c r="J1946" s="23">
        <f>IF(data!I1947="","",data!I1947)</f>
        <v>14</v>
      </c>
      <c r="Q1946" s="33"/>
      <c r="R1946" s="33"/>
      <c r="S1946" s="33"/>
      <c r="T1946" s="33"/>
      <c r="U1946" s="33"/>
      <c r="V1946" s="33"/>
      <c r="X1946" s="34"/>
      <c r="Y1946" s="33"/>
      <c r="Z1946" s="33"/>
      <c r="AA1946" s="33"/>
      <c r="AB1946" s="33"/>
      <c r="AC1946" s="35"/>
      <c r="AD1946" s="33"/>
      <c r="AE1946" s="33"/>
      <c r="AF1946" s="33"/>
      <c r="AG1946" s="33"/>
      <c r="AH1946" s="33"/>
      <c r="AI1946" s="33"/>
      <c r="AJ1946" s="36"/>
      <c r="AK1946" s="10">
        <f t="shared" si="172"/>
        <v>6</v>
      </c>
      <c r="AL1946" s="11">
        <f t="shared" si="173"/>
        <v>11</v>
      </c>
      <c r="AM1946" s="11">
        <f t="shared" si="174"/>
        <v>5</v>
      </c>
      <c r="AN1946" s="11">
        <f t="shared" si="175"/>
        <v>9</v>
      </c>
      <c r="AO1946" s="13">
        <f t="shared" si="176"/>
        <v>23</v>
      </c>
      <c r="AP1946" s="11">
        <f t="shared" si="177"/>
        <v>23</v>
      </c>
      <c r="AQ1946" s="11">
        <f t="shared" si="178"/>
        <v>27</v>
      </c>
      <c r="AR1946" s="11">
        <f t="shared" si="179"/>
        <v>25</v>
      </c>
      <c r="AS1946" s="11">
        <f t="shared" si="180"/>
        <v>36</v>
      </c>
      <c r="AT1946" s="11">
        <f t="shared" si="181"/>
        <v>27</v>
      </c>
      <c r="AU1946" s="11">
        <f t="shared" si="182"/>
        <v>31</v>
      </c>
      <c r="AV1946" s="11">
        <f t="shared" si="183"/>
        <v>51</v>
      </c>
      <c r="AW1946" s="12">
        <f t="shared" si="184"/>
        <v>45</v>
      </c>
      <c r="AX1946" s="13">
        <f t="shared" si="185"/>
        <v>55</v>
      </c>
      <c r="AY1946" s="13">
        <f t="shared" si="186"/>
        <v>50</v>
      </c>
      <c r="AZ1946" s="13">
        <f t="shared" si="187"/>
        <v>45</v>
      </c>
      <c r="BA1946" s="13">
        <f t="shared" si="188"/>
        <v>40</v>
      </c>
      <c r="BB1946" s="14">
        <f t="shared" si="189"/>
        <v>35</v>
      </c>
      <c r="BC1946" s="19">
        <f t="shared" si="190"/>
        <v>50</v>
      </c>
      <c r="BD1946" s="55">
        <f t="shared" si="170"/>
        <v>1.0353361481000325</v>
      </c>
      <c r="BE1946" s="19">
        <f t="shared" si="171"/>
        <v>0.96781422539785633</v>
      </c>
      <c r="BF1946" s="19">
        <f t="shared" si="150"/>
        <v>0.95758363104904187</v>
      </c>
      <c r="BG1946" s="19">
        <f t="shared" si="151"/>
        <v>0.99645988957453724</v>
      </c>
    </row>
    <row r="1947" spans="1:59">
      <c r="A1947" s="24">
        <v>1946</v>
      </c>
      <c r="B1947" s="31">
        <f>IF(data!A1948="","",data!A1948)</f>
        <v>2016047</v>
      </c>
      <c r="C1947" s="32">
        <f>IF(data!B1948="","",data!B1948)</f>
        <v>42486</v>
      </c>
      <c r="D1947" s="21">
        <f>IF(data!C1948="","",data!C1948)</f>
        <v>2</v>
      </c>
      <c r="E1947" s="22">
        <f>IF(data!D1948="","",data!D1948)</f>
        <v>5</v>
      </c>
      <c r="F1947" s="22">
        <f>IF(data!E1948="","",data!E1948)</f>
        <v>8</v>
      </c>
      <c r="G1947" s="22">
        <f>IF(data!F1948="","",data!F1948)</f>
        <v>15</v>
      </c>
      <c r="H1947" s="22">
        <f>IF(data!G1948="","",data!G1948)</f>
        <v>17</v>
      </c>
      <c r="I1947" s="22">
        <f>IF(data!H1948="","",data!H1948)</f>
        <v>22</v>
      </c>
      <c r="J1947" s="23">
        <f>IF(data!I1948="","",data!I1948)</f>
        <v>16</v>
      </c>
      <c r="Q1947" s="33"/>
      <c r="R1947" s="33"/>
      <c r="S1947" s="33"/>
      <c r="T1947" s="33"/>
      <c r="U1947" s="33"/>
      <c r="V1947" s="33"/>
      <c r="X1947" s="34"/>
      <c r="Y1947" s="33"/>
      <c r="Z1947" s="33"/>
      <c r="AA1947" s="33"/>
      <c r="AB1947" s="33"/>
      <c r="AC1947" s="35"/>
      <c r="AD1947" s="33"/>
      <c r="AE1947" s="33"/>
      <c r="AF1947" s="33"/>
      <c r="AG1947" s="33"/>
      <c r="AH1947" s="33"/>
      <c r="AI1947" s="33"/>
      <c r="AJ1947" s="36"/>
      <c r="AK1947" s="10">
        <f t="shared" si="172"/>
        <v>9</v>
      </c>
      <c r="AL1947" s="11">
        <f t="shared" si="173"/>
        <v>9</v>
      </c>
      <c r="AM1947" s="11">
        <f t="shared" si="174"/>
        <v>9</v>
      </c>
      <c r="AN1947" s="11">
        <f t="shared" si="175"/>
        <v>21</v>
      </c>
      <c r="AO1947" s="13">
        <f t="shared" si="176"/>
        <v>13</v>
      </c>
      <c r="AP1947" s="11">
        <f t="shared" si="177"/>
        <v>21</v>
      </c>
      <c r="AQ1947" s="11">
        <f t="shared" si="178"/>
        <v>33</v>
      </c>
      <c r="AR1947" s="11">
        <f t="shared" si="179"/>
        <v>29</v>
      </c>
      <c r="AS1947" s="11">
        <f t="shared" si="180"/>
        <v>25</v>
      </c>
      <c r="AT1947" s="11">
        <f t="shared" si="181"/>
        <v>33</v>
      </c>
      <c r="AU1947" s="11">
        <f t="shared" si="182"/>
        <v>30</v>
      </c>
      <c r="AV1947" s="11">
        <f t="shared" si="183"/>
        <v>27</v>
      </c>
      <c r="AW1947" s="12">
        <f t="shared" si="184"/>
        <v>24</v>
      </c>
      <c r="AX1947" s="13">
        <f t="shared" si="185"/>
        <v>37</v>
      </c>
      <c r="AY1947" s="13">
        <f t="shared" si="186"/>
        <v>35</v>
      </c>
      <c r="AZ1947" s="13">
        <f t="shared" si="187"/>
        <v>51</v>
      </c>
      <c r="BA1947" s="13">
        <f t="shared" si="188"/>
        <v>50</v>
      </c>
      <c r="BB1947" s="14">
        <f t="shared" si="189"/>
        <v>49</v>
      </c>
      <c r="BC1947" s="19">
        <f t="shared" si="190"/>
        <v>35</v>
      </c>
      <c r="BD1947" s="55">
        <f t="shared" si="170"/>
        <v>0.97395258200714518</v>
      </c>
      <c r="BE1947" s="19">
        <f t="shared" si="171"/>
        <v>0.88596947060733999</v>
      </c>
      <c r="BF1947" s="19">
        <f t="shared" ref="BF1947:BF2010" si="191">IF($B1947="","",SUM($BC1923:$BC1947)/25/$BM$3)</f>
        <v>0.95430984085742121</v>
      </c>
      <c r="BG1947" s="19">
        <f t="shared" si="151"/>
        <v>0.98868463786943817</v>
      </c>
    </row>
    <row r="1948" spans="1:59">
      <c r="A1948" s="24">
        <v>1947</v>
      </c>
      <c r="B1948" s="31">
        <f>IF(data!A1949="","",data!A1949)</f>
        <v>2016048</v>
      </c>
      <c r="C1948" s="32">
        <f>IF(data!B1949="","",data!B1949)</f>
        <v>42488</v>
      </c>
      <c r="D1948" s="21">
        <f>IF(data!C1949="","",data!C1949)</f>
        <v>3</v>
      </c>
      <c r="E1948" s="22">
        <f>IF(data!D1949="","",data!D1949)</f>
        <v>8</v>
      </c>
      <c r="F1948" s="22">
        <f>IF(data!E1949="","",data!E1949)</f>
        <v>13</v>
      </c>
      <c r="G1948" s="22">
        <f>IF(data!F1949="","",data!F1949)</f>
        <v>14</v>
      </c>
      <c r="H1948" s="22">
        <f>IF(data!G1949="","",data!G1949)</f>
        <v>15</v>
      </c>
      <c r="I1948" s="22">
        <f>IF(data!H1949="","",data!H1949)</f>
        <v>30</v>
      </c>
      <c r="J1948" s="23">
        <f>IF(data!I1949="","",data!I1949)</f>
        <v>4</v>
      </c>
      <c r="Q1948" s="33"/>
      <c r="R1948" s="33"/>
      <c r="S1948" s="33"/>
      <c r="T1948" s="33"/>
      <c r="U1948" s="33"/>
      <c r="V1948" s="33"/>
      <c r="X1948" s="34"/>
      <c r="Y1948" s="33"/>
      <c r="Z1948" s="33"/>
      <c r="AA1948" s="33"/>
      <c r="AB1948" s="33"/>
      <c r="AC1948" s="35"/>
      <c r="AD1948" s="33"/>
      <c r="AE1948" s="33"/>
      <c r="AF1948" s="33"/>
      <c r="AG1948" s="33"/>
      <c r="AH1948" s="33"/>
      <c r="AI1948" s="33"/>
      <c r="AJ1948" s="36"/>
      <c r="AK1948" s="10">
        <f t="shared" si="172"/>
        <v>5</v>
      </c>
      <c r="AL1948" s="11">
        <f t="shared" si="173"/>
        <v>11</v>
      </c>
      <c r="AM1948" s="11">
        <f t="shared" si="174"/>
        <v>13</v>
      </c>
      <c r="AN1948" s="11">
        <f t="shared" si="175"/>
        <v>11</v>
      </c>
      <c r="AO1948" s="13">
        <f t="shared" si="176"/>
        <v>13</v>
      </c>
      <c r="AP1948" s="11">
        <f t="shared" si="177"/>
        <v>27</v>
      </c>
      <c r="AQ1948" s="11">
        <f t="shared" si="178"/>
        <v>29</v>
      </c>
      <c r="AR1948" s="11">
        <f t="shared" si="179"/>
        <v>23</v>
      </c>
      <c r="AS1948" s="11">
        <f t="shared" si="180"/>
        <v>28</v>
      </c>
      <c r="AT1948" s="11">
        <f t="shared" si="181"/>
        <v>23</v>
      </c>
      <c r="AU1948" s="11">
        <f t="shared" si="182"/>
        <v>18</v>
      </c>
      <c r="AV1948" s="11">
        <f t="shared" si="183"/>
        <v>27</v>
      </c>
      <c r="AW1948" s="12">
        <f t="shared" si="184"/>
        <v>38</v>
      </c>
      <c r="AX1948" s="13">
        <f t="shared" si="185"/>
        <v>67</v>
      </c>
      <c r="AY1948" s="13">
        <f t="shared" si="186"/>
        <v>66</v>
      </c>
      <c r="AZ1948" s="13">
        <f t="shared" si="187"/>
        <v>65</v>
      </c>
      <c r="BA1948" s="13">
        <f t="shared" si="188"/>
        <v>64</v>
      </c>
      <c r="BB1948" s="14">
        <f t="shared" si="189"/>
        <v>63</v>
      </c>
      <c r="BC1948" s="19">
        <f t="shared" si="190"/>
        <v>66</v>
      </c>
      <c r="BD1948" s="55">
        <f t="shared" si="170"/>
        <v>0.99850600844430004</v>
      </c>
      <c r="BE1948" s="19">
        <f t="shared" si="171"/>
        <v>0.90643065930496913</v>
      </c>
      <c r="BF1948" s="19">
        <f t="shared" si="191"/>
        <v>0.97477102955505035</v>
      </c>
      <c r="BG1948" s="19">
        <f t="shared" si="151"/>
        <v>0.9972783371224424</v>
      </c>
    </row>
    <row r="1949" spans="1:59">
      <c r="A1949" s="24">
        <v>1948</v>
      </c>
      <c r="B1949" s="31">
        <f>IF(data!A1950="","",data!A1950)</f>
        <v>2016049</v>
      </c>
      <c r="C1949" s="32">
        <f>IF(data!B1950="","",data!B1950)</f>
        <v>42491</v>
      </c>
      <c r="D1949" s="21">
        <f>IF(data!C1950="","",data!C1950)</f>
        <v>6</v>
      </c>
      <c r="E1949" s="22">
        <f>IF(data!D1950="","",data!D1950)</f>
        <v>8</v>
      </c>
      <c r="F1949" s="22">
        <f>IF(data!E1950="","",data!E1950)</f>
        <v>13</v>
      </c>
      <c r="G1949" s="22">
        <f>IF(data!F1950="","",data!F1950)</f>
        <v>14</v>
      </c>
      <c r="H1949" s="22">
        <f>IF(data!G1950="","",data!G1950)</f>
        <v>22</v>
      </c>
      <c r="I1949" s="22">
        <f>IF(data!H1950="","",data!H1950)</f>
        <v>27</v>
      </c>
      <c r="J1949" s="23">
        <f>IF(data!I1950="","",data!I1950)</f>
        <v>10</v>
      </c>
      <c r="Q1949" s="33"/>
      <c r="R1949" s="33"/>
      <c r="S1949" s="33"/>
      <c r="T1949" s="33"/>
      <c r="U1949" s="33"/>
      <c r="V1949" s="33"/>
      <c r="X1949" s="34"/>
      <c r="Y1949" s="33"/>
      <c r="Z1949" s="33"/>
      <c r="AA1949" s="33"/>
      <c r="AB1949" s="33"/>
      <c r="AC1949" s="35"/>
      <c r="AD1949" s="33"/>
      <c r="AE1949" s="33"/>
      <c r="AF1949" s="33"/>
      <c r="AG1949" s="33"/>
      <c r="AH1949" s="33"/>
      <c r="AI1949" s="33"/>
      <c r="AJ1949" s="36"/>
      <c r="AK1949" s="10">
        <f t="shared" si="172"/>
        <v>6</v>
      </c>
      <c r="AL1949" s="11">
        <f t="shared" si="173"/>
        <v>10</v>
      </c>
      <c r="AM1949" s="11">
        <f t="shared" si="174"/>
        <v>15</v>
      </c>
      <c r="AN1949" s="11">
        <f t="shared" si="175"/>
        <v>12</v>
      </c>
      <c r="AO1949" s="13">
        <f t="shared" si="176"/>
        <v>20</v>
      </c>
      <c r="AP1949" s="11">
        <f t="shared" si="177"/>
        <v>26</v>
      </c>
      <c r="AQ1949" s="11">
        <f t="shared" si="178"/>
        <v>27</v>
      </c>
      <c r="AR1949" s="11">
        <f t="shared" si="179"/>
        <v>30</v>
      </c>
      <c r="AS1949" s="11">
        <f t="shared" si="180"/>
        <v>24</v>
      </c>
      <c r="AT1949" s="11">
        <f t="shared" si="181"/>
        <v>30</v>
      </c>
      <c r="AU1949" s="11">
        <f t="shared" si="182"/>
        <v>25</v>
      </c>
      <c r="AV1949" s="11">
        <f>IF($B1949="","",MOD($D1949,14)+MOD($E1949,14)+MOD($F1949,14)+MOD($G1949,14)+MOD($H1949,14)+MOD($I1949,14))</f>
        <v>48</v>
      </c>
      <c r="AW1949" s="12">
        <f t="shared" si="184"/>
        <v>60</v>
      </c>
      <c r="AX1949" s="13">
        <f t="shared" si="185"/>
        <v>58</v>
      </c>
      <c r="AY1949" s="13">
        <f t="shared" si="186"/>
        <v>56</v>
      </c>
      <c r="AZ1949" s="13">
        <f t="shared" si="187"/>
        <v>54</v>
      </c>
      <c r="BA1949" s="13">
        <f t="shared" si="188"/>
        <v>52</v>
      </c>
      <c r="BB1949" s="14">
        <f t="shared" si="189"/>
        <v>50</v>
      </c>
      <c r="BC1949" s="19">
        <f t="shared" si="190"/>
        <v>56</v>
      </c>
      <c r="BD1949" s="55">
        <f t="shared" si="170"/>
        <v>1.0639818122767133</v>
      </c>
      <c r="BE1949" s="19">
        <f t="shared" si="171"/>
        <v>0.97190646313738227</v>
      </c>
      <c r="BF1949" s="19">
        <f t="shared" si="191"/>
        <v>0.98541084767781739</v>
      </c>
      <c r="BG1949" s="19">
        <f t="shared" si="151"/>
        <v>0.99523221825267949</v>
      </c>
    </row>
    <row r="1950" spans="1:59">
      <c r="A1950" s="24">
        <v>1949</v>
      </c>
      <c r="B1950" s="31">
        <f>IF(data!A1951="","",data!A1951)</f>
        <v>2016050</v>
      </c>
      <c r="C1950" s="32">
        <f>IF(data!B1951="","",data!B1951)</f>
        <v>42493</v>
      </c>
      <c r="D1950" s="21">
        <f>IF(data!C1951="","",data!C1951)</f>
        <v>9</v>
      </c>
      <c r="E1950" s="22">
        <f>IF(data!D1951="","",data!D1951)</f>
        <v>12</v>
      </c>
      <c r="F1950" s="22">
        <f>IF(data!E1951="","",data!E1951)</f>
        <v>24</v>
      </c>
      <c r="G1950" s="22">
        <f>IF(data!F1951="","",data!F1951)</f>
        <v>28</v>
      </c>
      <c r="H1950" s="22">
        <f>IF(data!G1951="","",data!G1951)</f>
        <v>29</v>
      </c>
      <c r="I1950" s="22">
        <f>IF(data!H1951="","",data!H1951)</f>
        <v>30</v>
      </c>
      <c r="J1950" s="23">
        <f>IF(data!I1951="","",data!I1951)</f>
        <v>2</v>
      </c>
      <c r="Q1950" s="33"/>
      <c r="R1950" s="33"/>
      <c r="S1950" s="33"/>
      <c r="T1950" s="33"/>
      <c r="U1950" s="33"/>
      <c r="V1950" s="33"/>
      <c r="X1950" s="34"/>
      <c r="Y1950" s="33"/>
      <c r="Z1950" s="33"/>
      <c r="AA1950" s="33"/>
      <c r="AB1950" s="33"/>
      <c r="AC1950" s="35"/>
      <c r="AD1950" s="33"/>
      <c r="AE1950" s="33"/>
      <c r="AF1950" s="33"/>
      <c r="AG1950" s="33"/>
      <c r="AH1950" s="33"/>
      <c r="AI1950" s="33"/>
      <c r="AJ1950" s="36"/>
      <c r="AK1950" s="10">
        <f>IF($B1950="","",MOD($D1950,3)+MOD($E1950,3)+MOD($F1950,3)+MOD($G1950,3)+MOD($H1950,3)+MOD($I1950,3))</f>
        <v>3</v>
      </c>
      <c r="AL1950" s="11">
        <f t="shared" si="173"/>
        <v>4</v>
      </c>
      <c r="AM1950" s="11">
        <f t="shared" si="174"/>
        <v>17</v>
      </c>
      <c r="AN1950" s="11">
        <f t="shared" si="175"/>
        <v>12</v>
      </c>
      <c r="AO1950" s="13">
        <f t="shared" si="176"/>
        <v>13</v>
      </c>
      <c r="AP1950" s="11">
        <f t="shared" si="177"/>
        <v>20</v>
      </c>
      <c r="AQ1950" s="11">
        <f t="shared" si="178"/>
        <v>15</v>
      </c>
      <c r="AR1950" s="11">
        <f t="shared" si="179"/>
        <v>32</v>
      </c>
      <c r="AS1950" s="11">
        <f t="shared" si="180"/>
        <v>33</v>
      </c>
      <c r="AT1950" s="11">
        <f t="shared" si="181"/>
        <v>24</v>
      </c>
      <c r="AU1950" s="11">
        <f t="shared" si="182"/>
        <v>41</v>
      </c>
      <c r="AV1950" s="11">
        <f t="shared" si="183"/>
        <v>34</v>
      </c>
      <c r="AW1950" s="12">
        <f t="shared" si="184"/>
        <v>57</v>
      </c>
      <c r="AX1950" s="13">
        <f t="shared" si="185"/>
        <v>68</v>
      </c>
      <c r="AY1950" s="13">
        <f t="shared" si="186"/>
        <v>64</v>
      </c>
      <c r="AZ1950" s="13">
        <f t="shared" si="187"/>
        <v>60</v>
      </c>
      <c r="BA1950" s="13">
        <f t="shared" si="188"/>
        <v>56</v>
      </c>
      <c r="BB1950" s="14">
        <f t="shared" si="189"/>
        <v>52</v>
      </c>
      <c r="BC1950" s="19">
        <f t="shared" si="190"/>
        <v>64</v>
      </c>
      <c r="BD1950" s="55">
        <f t="shared" si="170"/>
        <v>1.1089964274114972</v>
      </c>
      <c r="BE1950" s="19">
        <f t="shared" si="171"/>
        <v>1.0291977914907438</v>
      </c>
      <c r="BF1950" s="19">
        <f t="shared" si="191"/>
        <v>0.99932445599220532</v>
      </c>
      <c r="BG1950" s="19">
        <f t="shared" si="151"/>
        <v>1.000552127314063</v>
      </c>
    </row>
    <row r="1951" spans="1:59">
      <c r="A1951" s="24">
        <v>1950</v>
      </c>
      <c r="B1951" s="31">
        <f>IF(data!A1952="","",data!A1952)</f>
        <v>2016051</v>
      </c>
      <c r="C1951" s="32">
        <f>IF(data!B1952="","",data!B1952)</f>
        <v>42495</v>
      </c>
      <c r="D1951" s="21">
        <f>IF(data!C1952="","",data!C1952)</f>
        <v>1</v>
      </c>
      <c r="E1951" s="22">
        <f>IF(data!D1952="","",data!D1952)</f>
        <v>2</v>
      </c>
      <c r="F1951" s="22">
        <f>IF(data!E1952="","",data!E1952)</f>
        <v>4</v>
      </c>
      <c r="G1951" s="22">
        <f>IF(data!F1952="","",data!F1952)</f>
        <v>9</v>
      </c>
      <c r="H1951" s="22">
        <f>IF(data!G1952="","",data!G1952)</f>
        <v>15</v>
      </c>
      <c r="I1951" s="22">
        <f>IF(data!H1952="","",data!H1952)</f>
        <v>33</v>
      </c>
      <c r="J1951" s="23">
        <f>IF(data!I1952="","",data!I1952)</f>
        <v>12</v>
      </c>
      <c r="Q1951" s="33"/>
      <c r="R1951" s="33"/>
      <c r="S1951" s="33"/>
      <c r="T1951" s="33"/>
      <c r="U1951" s="33"/>
      <c r="V1951" s="33"/>
      <c r="X1951" s="34"/>
      <c r="Y1951" s="33"/>
      <c r="Z1951" s="33"/>
      <c r="AA1951" s="33"/>
      <c r="AB1951" s="33"/>
      <c r="AC1951" s="35"/>
      <c r="AD1951" s="33"/>
      <c r="AE1951" s="33"/>
      <c r="AF1951" s="33"/>
      <c r="AG1951" s="33"/>
      <c r="AH1951" s="33"/>
      <c r="AI1951" s="33"/>
      <c r="AJ1951" s="36"/>
      <c r="AK1951" s="10">
        <f t="shared" si="172"/>
        <v>4</v>
      </c>
      <c r="AL1951" s="11">
        <f t="shared" si="173"/>
        <v>8</v>
      </c>
      <c r="AM1951" s="11">
        <f t="shared" si="174"/>
        <v>14</v>
      </c>
      <c r="AN1951" s="11">
        <f t="shared" si="175"/>
        <v>16</v>
      </c>
      <c r="AO1951" s="13">
        <f t="shared" si="176"/>
        <v>15</v>
      </c>
      <c r="AP1951" s="11">
        <f t="shared" si="177"/>
        <v>16</v>
      </c>
      <c r="AQ1951" s="11">
        <f t="shared" si="178"/>
        <v>19</v>
      </c>
      <c r="AR1951" s="11">
        <f t="shared" si="179"/>
        <v>24</v>
      </c>
      <c r="AS1951" s="11">
        <f t="shared" si="180"/>
        <v>20</v>
      </c>
      <c r="AT1951" s="11">
        <f t="shared" si="181"/>
        <v>28</v>
      </c>
      <c r="AU1951" s="11">
        <f t="shared" si="182"/>
        <v>25</v>
      </c>
      <c r="AV1951" s="11">
        <f t="shared" si="183"/>
        <v>22</v>
      </c>
      <c r="AW1951" s="12">
        <f t="shared" si="184"/>
        <v>19</v>
      </c>
      <c r="AX1951" s="13">
        <f t="shared" si="185"/>
        <v>32</v>
      </c>
      <c r="AY1951" s="13">
        <f t="shared" si="186"/>
        <v>47</v>
      </c>
      <c r="AZ1951" s="13">
        <f t="shared" si="187"/>
        <v>46</v>
      </c>
      <c r="BA1951" s="13">
        <f t="shared" si="188"/>
        <v>45</v>
      </c>
      <c r="BB1951" s="14">
        <f t="shared" si="189"/>
        <v>44</v>
      </c>
      <c r="BC1951" s="19">
        <f t="shared" si="190"/>
        <v>47</v>
      </c>
      <c r="BD1951" s="55">
        <f t="shared" si="170"/>
        <v>1.0967197141929197</v>
      </c>
      <c r="BE1951" s="19">
        <f t="shared" si="171"/>
        <v>1.0660279311464762</v>
      </c>
      <c r="BF1951" s="19">
        <f t="shared" si="191"/>
        <v>0.98459240012991223</v>
      </c>
      <c r="BG1951" s="19">
        <f t="shared" si="151"/>
        <v>1.0017797986359207</v>
      </c>
    </row>
    <row r="1952" spans="1:59">
      <c r="A1952" s="24">
        <v>1951</v>
      </c>
      <c r="B1952" s="31">
        <f>IF(data!A1953="","",data!A1953)</f>
        <v>2016052</v>
      </c>
      <c r="C1952" s="32">
        <f>IF(data!B1953="","",data!B1953)</f>
        <v>42498</v>
      </c>
      <c r="D1952" s="21">
        <f>IF(data!C1953="","",data!C1953)</f>
        <v>1</v>
      </c>
      <c r="E1952" s="22">
        <f>IF(data!D1953="","",data!D1953)</f>
        <v>6</v>
      </c>
      <c r="F1952" s="22">
        <f>IF(data!E1953="","",data!E1953)</f>
        <v>13</v>
      </c>
      <c r="G1952" s="22">
        <f>IF(data!F1953="","",data!F1953)</f>
        <v>19</v>
      </c>
      <c r="H1952" s="22">
        <f>IF(data!G1953="","",data!G1953)</f>
        <v>24</v>
      </c>
      <c r="I1952" s="22">
        <f>IF(data!H1953="","",data!H1953)</f>
        <v>28</v>
      </c>
      <c r="J1952" s="23">
        <f>IF(data!I1953="","",data!I1953)</f>
        <v>16</v>
      </c>
      <c r="Q1952" s="33"/>
      <c r="R1952" s="33"/>
      <c r="S1952" s="33"/>
      <c r="T1952" s="33"/>
      <c r="U1952" s="33"/>
      <c r="V1952" s="33"/>
      <c r="X1952" s="34"/>
      <c r="Y1952" s="33"/>
      <c r="Z1952" s="33"/>
      <c r="AA1952" s="33"/>
      <c r="AB1952" s="33"/>
      <c r="AC1952" s="35"/>
      <c r="AD1952" s="33"/>
      <c r="AE1952" s="33"/>
      <c r="AF1952" s="33"/>
      <c r="AG1952" s="33"/>
      <c r="AH1952" s="33"/>
      <c r="AI1952" s="33"/>
      <c r="AJ1952" s="36"/>
      <c r="AK1952" s="10">
        <f t="shared" si="172"/>
        <v>4</v>
      </c>
      <c r="AL1952" s="11">
        <f t="shared" si="173"/>
        <v>7</v>
      </c>
      <c r="AM1952" s="11">
        <f t="shared" si="174"/>
        <v>16</v>
      </c>
      <c r="AN1952" s="11">
        <f t="shared" si="175"/>
        <v>7</v>
      </c>
      <c r="AO1952" s="13">
        <f t="shared" si="176"/>
        <v>21</v>
      </c>
      <c r="AP1952" s="11">
        <f t="shared" si="177"/>
        <v>19</v>
      </c>
      <c r="AQ1952" s="11">
        <f t="shared" si="178"/>
        <v>19</v>
      </c>
      <c r="AR1952" s="11">
        <f t="shared" si="179"/>
        <v>31</v>
      </c>
      <c r="AS1952" s="11">
        <f t="shared" si="180"/>
        <v>25</v>
      </c>
      <c r="AT1952" s="11">
        <f t="shared" si="181"/>
        <v>19</v>
      </c>
      <c r="AU1952" s="11">
        <f t="shared" si="182"/>
        <v>26</v>
      </c>
      <c r="AV1952" s="11">
        <f t="shared" si="183"/>
        <v>35</v>
      </c>
      <c r="AW1952" s="12">
        <f t="shared" si="184"/>
        <v>46</v>
      </c>
      <c r="AX1952" s="13">
        <f t="shared" si="185"/>
        <v>43</v>
      </c>
      <c r="AY1952" s="13">
        <f t="shared" si="186"/>
        <v>40</v>
      </c>
      <c r="AZ1952" s="13">
        <f t="shared" si="187"/>
        <v>37</v>
      </c>
      <c r="BA1952" s="13">
        <f t="shared" si="188"/>
        <v>34</v>
      </c>
      <c r="BB1952" s="14">
        <f t="shared" si="189"/>
        <v>51</v>
      </c>
      <c r="BC1952" s="19">
        <f t="shared" si="190"/>
        <v>40</v>
      </c>
      <c r="BD1952" s="55">
        <f t="shared" si="170"/>
        <v>1.1171809028905488</v>
      </c>
      <c r="BE1952" s="19">
        <f t="shared" si="171"/>
        <v>1.0455667424488471</v>
      </c>
      <c r="BF1952" s="19">
        <f t="shared" si="191"/>
        <v>0.97231568691133485</v>
      </c>
      <c r="BG1952" s="19">
        <f t="shared" si="151"/>
        <v>0.99932445599220532</v>
      </c>
    </row>
    <row r="1953" spans="1:59">
      <c r="A1953" s="24">
        <v>1952</v>
      </c>
      <c r="B1953" s="31">
        <f>IF(data!A1954="","",data!A1954)</f>
        <v>2016053</v>
      </c>
      <c r="C1953" s="32">
        <f>IF(data!B1954="","",data!B1954)</f>
        <v>42500</v>
      </c>
      <c r="D1953" s="21">
        <f>IF(data!C1954="","",data!C1954)</f>
        <v>2</v>
      </c>
      <c r="E1953" s="22">
        <f>IF(data!D1954="","",data!D1954)</f>
        <v>8</v>
      </c>
      <c r="F1953" s="22">
        <f>IF(data!E1954="","",data!E1954)</f>
        <v>10</v>
      </c>
      <c r="G1953" s="22">
        <f>IF(data!F1954="","",data!F1954)</f>
        <v>12</v>
      </c>
      <c r="H1953" s="22">
        <f>IF(data!G1954="","",data!G1954)</f>
        <v>29</v>
      </c>
      <c r="I1953" s="22">
        <f>IF(data!H1954="","",data!H1954)</f>
        <v>31</v>
      </c>
      <c r="J1953" s="23">
        <f>IF(data!I1954="","",data!I1954)</f>
        <v>1</v>
      </c>
      <c r="Q1953" s="33"/>
      <c r="R1953" s="33"/>
      <c r="S1953" s="33"/>
      <c r="T1953" s="33"/>
      <c r="U1953" s="33"/>
      <c r="V1953" s="33"/>
      <c r="X1953" s="34"/>
      <c r="Y1953" s="33"/>
      <c r="Z1953" s="33"/>
      <c r="AA1953" s="33"/>
      <c r="AB1953" s="33"/>
      <c r="AC1953" s="35"/>
      <c r="AD1953" s="33"/>
      <c r="AE1953" s="33"/>
      <c r="AF1953" s="33"/>
      <c r="AG1953" s="33"/>
      <c r="AH1953" s="33"/>
      <c r="AI1953" s="33"/>
      <c r="AJ1953" s="36"/>
      <c r="AK1953" s="10">
        <f t="shared" si="172"/>
        <v>8</v>
      </c>
      <c r="AL1953" s="11">
        <f t="shared" si="173"/>
        <v>8</v>
      </c>
      <c r="AM1953" s="11">
        <f t="shared" si="174"/>
        <v>12</v>
      </c>
      <c r="AN1953" s="11">
        <f t="shared" si="175"/>
        <v>14</v>
      </c>
      <c r="AO1953" s="13">
        <f t="shared" si="176"/>
        <v>15</v>
      </c>
      <c r="AP1953" s="11">
        <f t="shared" si="177"/>
        <v>20</v>
      </c>
      <c r="AQ1953" s="11">
        <f t="shared" si="178"/>
        <v>20</v>
      </c>
      <c r="AR1953" s="11">
        <f t="shared" si="179"/>
        <v>22</v>
      </c>
      <c r="AS1953" s="11">
        <f t="shared" si="180"/>
        <v>37</v>
      </c>
      <c r="AT1953" s="11">
        <f t="shared" si="181"/>
        <v>32</v>
      </c>
      <c r="AU1953" s="11">
        <f t="shared" si="182"/>
        <v>40</v>
      </c>
      <c r="AV1953" s="11">
        <f t="shared" si="183"/>
        <v>36</v>
      </c>
      <c r="AW1953" s="12">
        <f t="shared" si="184"/>
        <v>47</v>
      </c>
      <c r="AX1953" s="13">
        <f t="shared" si="185"/>
        <v>60</v>
      </c>
      <c r="AY1953" s="13">
        <f t="shared" si="186"/>
        <v>58</v>
      </c>
      <c r="AZ1953" s="13">
        <f t="shared" si="187"/>
        <v>56</v>
      </c>
      <c r="BA1953" s="13">
        <f t="shared" si="188"/>
        <v>54</v>
      </c>
      <c r="BB1953" s="14">
        <f t="shared" si="189"/>
        <v>52</v>
      </c>
      <c r="BC1953" s="19">
        <f t="shared" si="190"/>
        <v>58</v>
      </c>
      <c r="BD1953" s="55">
        <f t="shared" si="170"/>
        <v>1.0844430009743422</v>
      </c>
      <c r="BE1953" s="19">
        <f t="shared" si="171"/>
        <v>1.0414745047093212</v>
      </c>
      <c r="BF1953" s="19">
        <f t="shared" si="191"/>
        <v>0.97886326729457618</v>
      </c>
      <c r="BG1953" s="19">
        <f t="shared" si="151"/>
        <v>1.0021890224098733</v>
      </c>
    </row>
    <row r="1954" spans="1:59">
      <c r="A1954" s="24">
        <v>1953</v>
      </c>
      <c r="B1954" s="31">
        <f>IF(data!A1955="","",data!A1955)</f>
        <v>2016054</v>
      </c>
      <c r="C1954" s="32">
        <f>IF(data!B1955="","",data!B1955)</f>
        <v>42502</v>
      </c>
      <c r="D1954" s="21">
        <f>IF(data!C1955="","",data!C1955)</f>
        <v>6</v>
      </c>
      <c r="E1954" s="22">
        <f>IF(data!D1955="","",data!D1955)</f>
        <v>11</v>
      </c>
      <c r="F1954" s="22">
        <f>IF(data!E1955="","",data!E1955)</f>
        <v>16</v>
      </c>
      <c r="G1954" s="22">
        <f>IF(data!F1955="","",data!F1955)</f>
        <v>19</v>
      </c>
      <c r="H1954" s="22">
        <f>IF(data!G1955="","",data!G1955)</f>
        <v>28</v>
      </c>
      <c r="I1954" s="22">
        <f>IF(data!H1955="","",data!H1955)</f>
        <v>32</v>
      </c>
      <c r="J1954" s="23">
        <f>IF(data!I1955="","",data!I1955)</f>
        <v>4</v>
      </c>
      <c r="Q1954" s="33"/>
      <c r="R1954" s="33"/>
      <c r="S1954" s="33"/>
      <c r="T1954" s="33"/>
      <c r="U1954" s="33"/>
      <c r="V1954" s="33"/>
      <c r="X1954" s="34"/>
      <c r="Y1954" s="33"/>
      <c r="Z1954" s="33"/>
      <c r="AA1954" s="33"/>
      <c r="AB1954" s="33"/>
      <c r="AC1954" s="35"/>
      <c r="AD1954" s="33"/>
      <c r="AE1954" s="33"/>
      <c r="AF1954" s="33"/>
      <c r="AG1954" s="33"/>
      <c r="AH1954" s="33"/>
      <c r="AI1954" s="33"/>
      <c r="AJ1954" s="36"/>
      <c r="AK1954" s="10">
        <f t="shared" si="172"/>
        <v>7</v>
      </c>
      <c r="AL1954" s="11">
        <f t="shared" si="173"/>
        <v>8</v>
      </c>
      <c r="AM1954" s="11">
        <f t="shared" si="174"/>
        <v>12</v>
      </c>
      <c r="AN1954" s="11">
        <f t="shared" si="175"/>
        <v>16</v>
      </c>
      <c r="AO1954" s="13">
        <f t="shared" si="176"/>
        <v>21</v>
      </c>
      <c r="AP1954" s="11">
        <f t="shared" si="177"/>
        <v>16</v>
      </c>
      <c r="AQ1954" s="11">
        <f t="shared" si="178"/>
        <v>22</v>
      </c>
      <c r="AR1954" s="11">
        <f t="shared" si="179"/>
        <v>32</v>
      </c>
      <c r="AS1954" s="11">
        <f t="shared" si="180"/>
        <v>35</v>
      </c>
      <c r="AT1954" s="11">
        <f t="shared" si="181"/>
        <v>40</v>
      </c>
      <c r="AU1954" s="11">
        <f t="shared" si="182"/>
        <v>34</v>
      </c>
      <c r="AV1954" s="11">
        <f t="shared" si="183"/>
        <v>28</v>
      </c>
      <c r="AW1954" s="12">
        <f t="shared" si="184"/>
        <v>37</v>
      </c>
      <c r="AX1954" s="13">
        <f t="shared" si="185"/>
        <v>32</v>
      </c>
      <c r="AY1954" s="13">
        <f t="shared" si="186"/>
        <v>61</v>
      </c>
      <c r="AZ1954" s="13">
        <f t="shared" si="187"/>
        <v>58</v>
      </c>
      <c r="BA1954" s="13">
        <f t="shared" si="188"/>
        <v>55</v>
      </c>
      <c r="BB1954" s="14">
        <f t="shared" si="189"/>
        <v>72</v>
      </c>
      <c r="BC1954" s="19">
        <f t="shared" si="190"/>
        <v>61</v>
      </c>
      <c r="BD1954" s="55">
        <f t="shared" si="170"/>
        <v>1.1049041896719713</v>
      </c>
      <c r="BE1954" s="19">
        <f t="shared" si="171"/>
        <v>1.0844430009743422</v>
      </c>
      <c r="BF1954" s="19">
        <f t="shared" si="191"/>
        <v>0.99195842806105872</v>
      </c>
      <c r="BG1954" s="19">
        <f t="shared" si="151"/>
        <v>1.0079181552452094</v>
      </c>
    </row>
    <row r="1955" spans="1:59">
      <c r="A1955" s="24">
        <v>1954</v>
      </c>
      <c r="B1955" s="31">
        <f>IF(data!A1956="","",data!A1956)</f>
        <v>2016055</v>
      </c>
      <c r="C1955" s="32">
        <f>IF(data!B1956="","",data!B1956)</f>
        <v>42505</v>
      </c>
      <c r="D1955" s="21">
        <f>IF(data!C1956="","",data!C1956)</f>
        <v>5</v>
      </c>
      <c r="E1955" s="22">
        <f>IF(data!D1956="","",data!D1956)</f>
        <v>6</v>
      </c>
      <c r="F1955" s="22">
        <f>IF(data!E1956="","",data!E1956)</f>
        <v>10</v>
      </c>
      <c r="G1955" s="22">
        <f>IF(data!F1956="","",data!F1956)</f>
        <v>16</v>
      </c>
      <c r="H1955" s="22">
        <f>IF(data!G1956="","",data!G1956)</f>
        <v>22</v>
      </c>
      <c r="I1955" s="22">
        <f>IF(data!H1956="","",data!H1956)</f>
        <v>26</v>
      </c>
      <c r="J1955" s="23">
        <f>IF(data!I1956="","",data!I1956)</f>
        <v>11</v>
      </c>
      <c r="Q1955" s="33"/>
      <c r="R1955" s="33"/>
      <c r="S1955" s="33"/>
      <c r="T1955" s="33"/>
      <c r="U1955" s="33"/>
      <c r="V1955" s="33"/>
      <c r="X1955" s="34"/>
      <c r="Y1955" s="33"/>
      <c r="Z1955" s="33"/>
      <c r="AA1955" s="33"/>
      <c r="AB1955" s="33"/>
      <c r="AC1955" s="35"/>
      <c r="AD1955" s="33"/>
      <c r="AE1955" s="33"/>
      <c r="AF1955" s="33"/>
      <c r="AG1955" s="33"/>
      <c r="AH1955" s="33"/>
      <c r="AI1955" s="33"/>
      <c r="AJ1955" s="36"/>
      <c r="AK1955" s="10">
        <f t="shared" si="172"/>
        <v>7</v>
      </c>
      <c r="AL1955" s="11">
        <f t="shared" si="173"/>
        <v>9</v>
      </c>
      <c r="AM1955" s="11">
        <f t="shared" si="174"/>
        <v>5</v>
      </c>
      <c r="AN1955" s="11">
        <f t="shared" si="175"/>
        <v>19</v>
      </c>
      <c r="AO1955" s="13">
        <f t="shared" si="176"/>
        <v>22</v>
      </c>
      <c r="AP1955" s="11">
        <f t="shared" si="177"/>
        <v>21</v>
      </c>
      <c r="AQ1955" s="11">
        <f t="shared" si="178"/>
        <v>31</v>
      </c>
      <c r="AR1955" s="11">
        <f t="shared" si="179"/>
        <v>25</v>
      </c>
      <c r="AS1955" s="11">
        <f t="shared" si="180"/>
        <v>30</v>
      </c>
      <c r="AT1955" s="11">
        <f t="shared" si="181"/>
        <v>37</v>
      </c>
      <c r="AU1955" s="11">
        <f t="shared" si="182"/>
        <v>33</v>
      </c>
      <c r="AV1955" s="11">
        <f t="shared" si="183"/>
        <v>43</v>
      </c>
      <c r="AW1955" s="12">
        <f t="shared" si="184"/>
        <v>40</v>
      </c>
      <c r="AX1955" s="13">
        <f t="shared" si="185"/>
        <v>37</v>
      </c>
      <c r="AY1955" s="13">
        <f t="shared" si="186"/>
        <v>51</v>
      </c>
      <c r="AZ1955" s="13">
        <f t="shared" si="187"/>
        <v>49</v>
      </c>
      <c r="BA1955" s="13">
        <f t="shared" si="188"/>
        <v>47</v>
      </c>
      <c r="BB1955" s="14">
        <f t="shared" si="189"/>
        <v>45</v>
      </c>
      <c r="BC1955" s="19">
        <f t="shared" si="190"/>
        <v>51</v>
      </c>
      <c r="BD1955" s="55">
        <f t="shared" si="170"/>
        <v>1.0517050990581358</v>
      </c>
      <c r="BE1955" s="19">
        <f t="shared" si="171"/>
        <v>1.0803507632348164</v>
      </c>
      <c r="BF1955" s="19">
        <f t="shared" si="191"/>
        <v>0.99195842806105872</v>
      </c>
      <c r="BG1955" s="19">
        <f t="shared" si="151"/>
        <v>1.0046443650535888</v>
      </c>
    </row>
    <row r="1956" spans="1:59">
      <c r="A1956" s="24">
        <v>1955</v>
      </c>
      <c r="B1956" s="31">
        <f>IF(data!A1957="","",data!A1957)</f>
        <v>2016056</v>
      </c>
      <c r="C1956" s="32">
        <f>IF(data!B1957="","",data!B1957)</f>
        <v>42507</v>
      </c>
      <c r="D1956" s="21">
        <f>IF(data!C1957="","",data!C1957)</f>
        <v>3</v>
      </c>
      <c r="E1956" s="22">
        <f>IF(data!D1957="","",data!D1957)</f>
        <v>4</v>
      </c>
      <c r="F1956" s="22">
        <f>IF(data!E1957="","",data!E1957)</f>
        <v>8</v>
      </c>
      <c r="G1956" s="22">
        <f>IF(data!F1957="","",data!F1957)</f>
        <v>11</v>
      </c>
      <c r="H1956" s="22">
        <f>IF(data!G1957="","",data!G1957)</f>
        <v>16</v>
      </c>
      <c r="I1956" s="22">
        <f>IF(data!H1957="","",data!H1957)</f>
        <v>18</v>
      </c>
      <c r="J1956" s="23">
        <f>IF(data!I1957="","",data!I1957)</f>
        <v>14</v>
      </c>
      <c r="Q1956" s="33"/>
      <c r="R1956" s="33"/>
      <c r="S1956" s="33"/>
      <c r="T1956" s="33"/>
      <c r="U1956" s="33"/>
      <c r="V1956" s="33"/>
      <c r="X1956" s="34"/>
      <c r="Y1956" s="33"/>
      <c r="Z1956" s="33"/>
      <c r="AA1956" s="33"/>
      <c r="AB1956" s="33"/>
      <c r="AC1956" s="35"/>
      <c r="AD1956" s="33"/>
      <c r="AE1956" s="33"/>
      <c r="AF1956" s="33"/>
      <c r="AG1956" s="33"/>
      <c r="AH1956" s="33"/>
      <c r="AI1956" s="33"/>
      <c r="AJ1956" s="36"/>
      <c r="AK1956" s="10">
        <f t="shared" si="172"/>
        <v>6</v>
      </c>
      <c r="AL1956" s="11">
        <f t="shared" si="173"/>
        <v>8</v>
      </c>
      <c r="AM1956" s="11">
        <f t="shared" si="174"/>
        <v>15</v>
      </c>
      <c r="AN1956" s="11">
        <f t="shared" si="175"/>
        <v>18</v>
      </c>
      <c r="AO1956" s="13">
        <f t="shared" si="176"/>
        <v>18</v>
      </c>
      <c r="AP1956" s="11">
        <f t="shared" si="177"/>
        <v>12</v>
      </c>
      <c r="AQ1956" s="11">
        <f t="shared" si="178"/>
        <v>24</v>
      </c>
      <c r="AR1956" s="11">
        <f t="shared" si="179"/>
        <v>30</v>
      </c>
      <c r="AS1956" s="11">
        <f t="shared" si="180"/>
        <v>27</v>
      </c>
      <c r="AT1956" s="11">
        <f t="shared" si="181"/>
        <v>36</v>
      </c>
      <c r="AU1956" s="11">
        <f t="shared" si="182"/>
        <v>34</v>
      </c>
      <c r="AV1956" s="11">
        <f t="shared" si="183"/>
        <v>32</v>
      </c>
      <c r="AW1956" s="12">
        <f t="shared" si="184"/>
        <v>30</v>
      </c>
      <c r="AX1956" s="13">
        <f t="shared" si="185"/>
        <v>28</v>
      </c>
      <c r="AY1956" s="13">
        <f t="shared" si="186"/>
        <v>43</v>
      </c>
      <c r="AZ1956" s="13">
        <f t="shared" si="187"/>
        <v>42</v>
      </c>
      <c r="BA1956" s="13">
        <f t="shared" si="188"/>
        <v>60</v>
      </c>
      <c r="BB1956" s="14">
        <f t="shared" si="189"/>
        <v>60</v>
      </c>
      <c r="BC1956" s="19">
        <f t="shared" si="190"/>
        <v>43</v>
      </c>
      <c r="BD1956" s="55">
        <f t="shared" si="170"/>
        <v>1.0353361481000325</v>
      </c>
      <c r="BE1956" s="19">
        <f t="shared" si="171"/>
        <v>1.0660279311464762</v>
      </c>
      <c r="BF1956" s="19">
        <f t="shared" si="191"/>
        <v>0.987866190321533</v>
      </c>
      <c r="BG1956" s="19">
        <f t="shared" si="151"/>
        <v>0.99850600844430004</v>
      </c>
    </row>
    <row r="1957" spans="1:59">
      <c r="A1957" s="24">
        <v>1956</v>
      </c>
      <c r="B1957" s="31">
        <f>IF(data!A1958="","",data!A1958)</f>
        <v>2016057</v>
      </c>
      <c r="C1957" s="32">
        <f>IF(data!B1958="","",data!B1958)</f>
        <v>42509</v>
      </c>
      <c r="D1957" s="21">
        <f>IF(data!C1958="","",data!C1958)</f>
        <v>7</v>
      </c>
      <c r="E1957" s="22">
        <f>IF(data!D1958="","",data!D1958)</f>
        <v>12</v>
      </c>
      <c r="F1957" s="22">
        <f>IF(data!E1958="","",data!E1958)</f>
        <v>19</v>
      </c>
      <c r="G1957" s="22">
        <f>IF(data!F1958="","",data!F1958)</f>
        <v>22</v>
      </c>
      <c r="H1957" s="22">
        <f>IF(data!G1958="","",data!G1958)</f>
        <v>23</v>
      </c>
      <c r="I1957" s="22">
        <f>IF(data!H1958="","",data!H1958)</f>
        <v>26</v>
      </c>
      <c r="J1957" s="23">
        <f>IF(data!I1958="","",data!I1958)</f>
        <v>11</v>
      </c>
      <c r="Q1957" s="33"/>
      <c r="R1957" s="33"/>
      <c r="S1957" s="33"/>
      <c r="T1957" s="33"/>
      <c r="U1957" s="33"/>
      <c r="V1957" s="33"/>
      <c r="X1957" s="34"/>
      <c r="Y1957" s="33"/>
      <c r="Z1957" s="33"/>
      <c r="AA1957" s="33"/>
      <c r="AB1957" s="33"/>
      <c r="AC1957" s="35"/>
      <c r="AD1957" s="33"/>
      <c r="AE1957" s="33"/>
      <c r="AF1957" s="33"/>
      <c r="AG1957" s="33"/>
      <c r="AH1957" s="33"/>
      <c r="AI1957" s="33"/>
      <c r="AJ1957" s="36"/>
      <c r="AK1957" s="10">
        <f t="shared" si="172"/>
        <v>7</v>
      </c>
      <c r="AL1957" s="11">
        <f t="shared" si="173"/>
        <v>13</v>
      </c>
      <c r="AM1957" s="11">
        <f t="shared" si="174"/>
        <v>14</v>
      </c>
      <c r="AN1957" s="11">
        <f t="shared" si="175"/>
        <v>13</v>
      </c>
      <c r="AO1957" s="13">
        <f t="shared" si="176"/>
        <v>18</v>
      </c>
      <c r="AP1957" s="11">
        <f t="shared" si="177"/>
        <v>29</v>
      </c>
      <c r="AQ1957" s="11">
        <f t="shared" si="178"/>
        <v>28</v>
      </c>
      <c r="AR1957" s="11">
        <f t="shared" si="179"/>
        <v>29</v>
      </c>
      <c r="AS1957" s="11">
        <f t="shared" si="180"/>
        <v>21</v>
      </c>
      <c r="AT1957" s="11">
        <f t="shared" si="181"/>
        <v>37</v>
      </c>
      <c r="AU1957" s="11">
        <f t="shared" si="182"/>
        <v>44</v>
      </c>
      <c r="AV1957" s="11">
        <f t="shared" si="183"/>
        <v>53</v>
      </c>
      <c r="AW1957" s="12">
        <f t="shared" si="184"/>
        <v>49</v>
      </c>
      <c r="AX1957" s="13">
        <f t="shared" si="185"/>
        <v>45</v>
      </c>
      <c r="AY1957" s="13">
        <f t="shared" si="186"/>
        <v>41</v>
      </c>
      <c r="AZ1957" s="13">
        <f t="shared" si="187"/>
        <v>37</v>
      </c>
      <c r="BA1957" s="13">
        <f t="shared" si="188"/>
        <v>33</v>
      </c>
      <c r="BB1957" s="14">
        <f t="shared" si="189"/>
        <v>49</v>
      </c>
      <c r="BC1957" s="19">
        <f t="shared" si="190"/>
        <v>41</v>
      </c>
      <c r="BD1957" s="55">
        <f t="shared" si="170"/>
        <v>1.0394283858395583</v>
      </c>
      <c r="BE1957" s="19">
        <f t="shared" si="171"/>
        <v>1.0783046443650537</v>
      </c>
      <c r="BF1957" s="19">
        <f t="shared" si="191"/>
        <v>0.96986034426761936</v>
      </c>
      <c r="BG1957" s="19">
        <f t="shared" si="151"/>
        <v>0.99236765183501141</v>
      </c>
    </row>
    <row r="1958" spans="1:59">
      <c r="A1958" s="24">
        <v>1957</v>
      </c>
      <c r="B1958" s="31">
        <f>IF(data!A1959="","",data!A1959)</f>
        <v>2016058</v>
      </c>
      <c r="C1958" s="32">
        <f>IF(data!B1959="","",data!B1959)</f>
        <v>42512</v>
      </c>
      <c r="D1958" s="21">
        <f>IF(data!C1959="","",data!C1959)</f>
        <v>3</v>
      </c>
      <c r="E1958" s="22">
        <f>IF(data!D1959="","",data!D1959)</f>
        <v>5</v>
      </c>
      <c r="F1958" s="22">
        <f>IF(data!E1959="","",data!E1959)</f>
        <v>18</v>
      </c>
      <c r="G1958" s="22">
        <f>IF(data!F1959="","",data!F1959)</f>
        <v>20</v>
      </c>
      <c r="H1958" s="22">
        <f>IF(data!G1959="","",data!G1959)</f>
        <v>24</v>
      </c>
      <c r="I1958" s="22">
        <f>IF(data!H1959="","",data!H1959)</f>
        <v>32</v>
      </c>
      <c r="J1958" s="23">
        <f>IF(data!I1959="","",data!I1959)</f>
        <v>11</v>
      </c>
      <c r="Q1958" s="33"/>
      <c r="R1958" s="33"/>
      <c r="S1958" s="33"/>
      <c r="T1958" s="33"/>
      <c r="U1958" s="33"/>
      <c r="V1958" s="33"/>
      <c r="X1958" s="34"/>
      <c r="Y1958" s="33"/>
      <c r="Z1958" s="33"/>
      <c r="AA1958" s="33"/>
      <c r="AB1958" s="33"/>
      <c r="AC1958" s="35"/>
      <c r="AD1958" s="33"/>
      <c r="AE1958" s="33"/>
      <c r="AF1958" s="33"/>
      <c r="AG1958" s="33"/>
      <c r="AH1958" s="33"/>
      <c r="AI1958" s="33"/>
      <c r="AJ1958" s="36"/>
      <c r="AK1958" s="10">
        <f t="shared" si="172"/>
        <v>6</v>
      </c>
      <c r="AL1958" s="11">
        <f t="shared" si="173"/>
        <v>6</v>
      </c>
      <c r="AM1958" s="11">
        <f t="shared" si="174"/>
        <v>12</v>
      </c>
      <c r="AN1958" s="11">
        <f t="shared" si="175"/>
        <v>12</v>
      </c>
      <c r="AO1958" s="13">
        <f t="shared" si="176"/>
        <v>25</v>
      </c>
      <c r="AP1958" s="11">
        <f t="shared" si="177"/>
        <v>14</v>
      </c>
      <c r="AQ1958" s="11">
        <f t="shared" si="178"/>
        <v>21</v>
      </c>
      <c r="AR1958" s="11">
        <f t="shared" si="179"/>
        <v>22</v>
      </c>
      <c r="AS1958" s="11">
        <f t="shared" si="180"/>
        <v>36</v>
      </c>
      <c r="AT1958" s="11">
        <f t="shared" si="181"/>
        <v>30</v>
      </c>
      <c r="AU1958" s="11">
        <f t="shared" si="182"/>
        <v>37</v>
      </c>
      <c r="AV1958" s="11">
        <f t="shared" si="183"/>
        <v>32</v>
      </c>
      <c r="AW1958" s="12">
        <f t="shared" si="184"/>
        <v>27</v>
      </c>
      <c r="AX1958" s="13">
        <f t="shared" si="185"/>
        <v>22</v>
      </c>
      <c r="AY1958" s="13">
        <f t="shared" si="186"/>
        <v>34</v>
      </c>
      <c r="AZ1958" s="13">
        <f t="shared" si="187"/>
        <v>30</v>
      </c>
      <c r="BA1958" s="13">
        <f t="shared" si="188"/>
        <v>45</v>
      </c>
      <c r="BB1958" s="14">
        <f t="shared" si="189"/>
        <v>42</v>
      </c>
      <c r="BC1958" s="19">
        <f t="shared" si="190"/>
        <v>34</v>
      </c>
      <c r="BD1958" s="55">
        <f t="shared" si="170"/>
        <v>0.94121468009093856</v>
      </c>
      <c r="BE1958" s="19">
        <f t="shared" si="171"/>
        <v>1.0128288405326404</v>
      </c>
      <c r="BF1958" s="19">
        <f t="shared" si="191"/>
        <v>0.97149723936342958</v>
      </c>
      <c r="BG1958" s="19">
        <f t="shared" si="151"/>
        <v>0.97886326729457618</v>
      </c>
    </row>
    <row r="1959" spans="1:59">
      <c r="A1959" s="24">
        <v>1958</v>
      </c>
      <c r="B1959" s="31">
        <f>IF(data!A1960="","",data!A1960)</f>
        <v>2016059</v>
      </c>
      <c r="C1959" s="32">
        <f>IF(data!B1960="","",data!B1960)</f>
        <v>42514</v>
      </c>
      <c r="D1959" s="21">
        <f>IF(data!C1960="","",data!C1960)</f>
        <v>4</v>
      </c>
      <c r="E1959" s="22">
        <f>IF(data!D1960="","",data!D1960)</f>
        <v>11</v>
      </c>
      <c r="F1959" s="22">
        <f>IF(data!E1960="","",data!E1960)</f>
        <v>12</v>
      </c>
      <c r="G1959" s="22">
        <f>IF(data!F1960="","",data!F1960)</f>
        <v>20</v>
      </c>
      <c r="H1959" s="22">
        <f>IF(data!G1960="","",data!G1960)</f>
        <v>25</v>
      </c>
      <c r="I1959" s="22">
        <f>IF(data!H1960="","",data!H1960)</f>
        <v>28</v>
      </c>
      <c r="J1959" s="23">
        <f>IF(data!I1960="","",data!I1960)</f>
        <v>15</v>
      </c>
      <c r="Q1959" s="33"/>
      <c r="R1959" s="33"/>
      <c r="S1959" s="33"/>
      <c r="T1959" s="33"/>
      <c r="U1959" s="33"/>
      <c r="V1959" s="33"/>
      <c r="X1959" s="34"/>
      <c r="Y1959" s="33"/>
      <c r="Z1959" s="33"/>
      <c r="AA1959" s="33"/>
      <c r="AB1959" s="33"/>
      <c r="AC1959" s="35"/>
      <c r="AD1959" s="33"/>
      <c r="AE1959" s="33"/>
      <c r="AF1959" s="33"/>
      <c r="AG1959" s="33"/>
      <c r="AH1959" s="33"/>
      <c r="AI1959" s="33"/>
      <c r="AJ1959" s="36"/>
      <c r="AK1959" s="10">
        <f t="shared" si="172"/>
        <v>7</v>
      </c>
      <c r="AL1959" s="11">
        <f t="shared" si="173"/>
        <v>4</v>
      </c>
      <c r="AM1959" s="11">
        <f t="shared" si="174"/>
        <v>10</v>
      </c>
      <c r="AN1959" s="11">
        <f t="shared" si="175"/>
        <v>16</v>
      </c>
      <c r="AO1959" s="13">
        <f t="shared" si="176"/>
        <v>23</v>
      </c>
      <c r="AP1959" s="11">
        <f t="shared" si="177"/>
        <v>20</v>
      </c>
      <c r="AQ1959" s="11">
        <f t="shared" si="178"/>
        <v>19</v>
      </c>
      <c r="AR1959" s="11">
        <f t="shared" si="179"/>
        <v>20</v>
      </c>
      <c r="AS1959" s="11">
        <f t="shared" si="180"/>
        <v>23</v>
      </c>
      <c r="AT1959" s="11">
        <f t="shared" si="181"/>
        <v>28</v>
      </c>
      <c r="AU1959" s="11">
        <f t="shared" si="182"/>
        <v>48</v>
      </c>
      <c r="AV1959" s="11">
        <f t="shared" si="183"/>
        <v>44</v>
      </c>
      <c r="AW1959" s="12">
        <f t="shared" si="184"/>
        <v>55</v>
      </c>
      <c r="AX1959" s="13">
        <f t="shared" si="185"/>
        <v>52</v>
      </c>
      <c r="AY1959" s="13">
        <f t="shared" si="186"/>
        <v>49</v>
      </c>
      <c r="AZ1959" s="13">
        <f t="shared" si="187"/>
        <v>46</v>
      </c>
      <c r="BA1959" s="13">
        <f t="shared" si="188"/>
        <v>43</v>
      </c>
      <c r="BB1959" s="14">
        <f t="shared" si="189"/>
        <v>40</v>
      </c>
      <c r="BC1959" s="19">
        <f t="shared" si="190"/>
        <v>49</v>
      </c>
      <c r="BD1959" s="55">
        <f t="shared" si="170"/>
        <v>0.89210782721662885</v>
      </c>
      <c r="BE1959" s="19">
        <f t="shared" si="171"/>
        <v>0.99850600844430004</v>
      </c>
      <c r="BF1959" s="19">
        <f t="shared" si="191"/>
        <v>0.97558947710295552</v>
      </c>
      <c r="BG1959" s="19">
        <f t="shared" si="151"/>
        <v>0.97272491068528744</v>
      </c>
    </row>
    <row r="1960" spans="1:59">
      <c r="A1960" s="24">
        <v>1959</v>
      </c>
      <c r="B1960" s="31">
        <f>IF(data!A1961="","",data!A1961)</f>
        <v>2016060</v>
      </c>
      <c r="C1960" s="32">
        <f>IF(data!B1961="","",data!B1961)</f>
        <v>42516</v>
      </c>
      <c r="D1960" s="21">
        <f>IF(data!C1961="","",data!C1961)</f>
        <v>4</v>
      </c>
      <c r="E1960" s="22">
        <f>IF(data!D1961="","",data!D1961)</f>
        <v>5</v>
      </c>
      <c r="F1960" s="22">
        <f>IF(data!E1961="","",data!E1961)</f>
        <v>22</v>
      </c>
      <c r="G1960" s="22">
        <f>IF(data!F1961="","",data!F1961)</f>
        <v>26</v>
      </c>
      <c r="H1960" s="22">
        <f>IF(data!G1961="","",data!G1961)</f>
        <v>29</v>
      </c>
      <c r="I1960" s="22">
        <f>IF(data!H1961="","",data!H1961)</f>
        <v>32</v>
      </c>
      <c r="J1960" s="23">
        <f>IF(data!I1961="","",data!I1961)</f>
        <v>8</v>
      </c>
      <c r="Q1960" s="33"/>
      <c r="R1960" s="33"/>
      <c r="S1960" s="33"/>
      <c r="T1960" s="33"/>
      <c r="U1960" s="33"/>
      <c r="V1960" s="33"/>
      <c r="X1960" s="34"/>
      <c r="Y1960" s="33"/>
      <c r="Z1960" s="33"/>
      <c r="AA1960" s="33"/>
      <c r="AB1960" s="33"/>
      <c r="AC1960" s="35"/>
      <c r="AD1960" s="33"/>
      <c r="AE1960" s="33"/>
      <c r="AF1960" s="33"/>
      <c r="AG1960" s="33"/>
      <c r="AH1960" s="33"/>
      <c r="AI1960" s="33"/>
      <c r="AJ1960" s="36"/>
      <c r="AK1960" s="10">
        <f t="shared" si="172"/>
        <v>10</v>
      </c>
      <c r="AL1960" s="11">
        <f t="shared" si="173"/>
        <v>6</v>
      </c>
      <c r="AM1960" s="11">
        <f t="shared" si="174"/>
        <v>13</v>
      </c>
      <c r="AN1960" s="11">
        <f t="shared" si="175"/>
        <v>22</v>
      </c>
      <c r="AO1960" s="13">
        <f t="shared" si="176"/>
        <v>20</v>
      </c>
      <c r="AP1960" s="11">
        <f t="shared" si="177"/>
        <v>22</v>
      </c>
      <c r="AQ1960" s="11">
        <f t="shared" si="178"/>
        <v>28</v>
      </c>
      <c r="AR1960" s="11">
        <f t="shared" si="179"/>
        <v>28</v>
      </c>
      <c r="AS1960" s="11">
        <f t="shared" si="180"/>
        <v>30</v>
      </c>
      <c r="AT1960" s="11">
        <f t="shared" si="181"/>
        <v>34</v>
      </c>
      <c r="AU1960" s="11">
        <f t="shared" si="182"/>
        <v>27</v>
      </c>
      <c r="AV1960" s="11">
        <f t="shared" si="183"/>
        <v>34</v>
      </c>
      <c r="AW1960" s="12">
        <f t="shared" si="184"/>
        <v>43</v>
      </c>
      <c r="AX1960" s="13">
        <f t="shared" si="185"/>
        <v>38</v>
      </c>
      <c r="AY1960" s="13">
        <f t="shared" si="186"/>
        <v>50</v>
      </c>
      <c r="AZ1960" s="13">
        <f t="shared" si="187"/>
        <v>46</v>
      </c>
      <c r="BA1960" s="13">
        <f t="shared" si="188"/>
        <v>42</v>
      </c>
      <c r="BB1960" s="14">
        <f t="shared" si="189"/>
        <v>38</v>
      </c>
      <c r="BC1960" s="19">
        <f t="shared" si="190"/>
        <v>50</v>
      </c>
      <c r="BD1960" s="55">
        <f t="shared" si="170"/>
        <v>0.88801558947710291</v>
      </c>
      <c r="BE1960" s="19">
        <f t="shared" si="171"/>
        <v>0.96986034426761936</v>
      </c>
      <c r="BF1960" s="19">
        <f t="shared" si="191"/>
        <v>0.98131860993829167</v>
      </c>
      <c r="BG1960" s="19">
        <f t="shared" si="151"/>
        <v>0.9759987008769081</v>
      </c>
    </row>
    <row r="1961" spans="1:59">
      <c r="A1961" s="24">
        <v>1960</v>
      </c>
      <c r="B1961" s="31">
        <f>IF(data!A1962="","",data!A1962)</f>
        <v>2016061</v>
      </c>
      <c r="C1961" s="32">
        <f>IF(data!B1962="","",data!B1962)</f>
        <v>42519</v>
      </c>
      <c r="D1961" s="21">
        <f>IF(data!C1962="","",data!C1962)</f>
        <v>5</v>
      </c>
      <c r="E1961" s="22">
        <f>IF(data!D1962="","",data!D1962)</f>
        <v>6</v>
      </c>
      <c r="F1961" s="22">
        <f>IF(data!E1962="","",data!E1962)</f>
        <v>8</v>
      </c>
      <c r="G1961" s="22">
        <f>IF(data!F1962="","",data!F1962)</f>
        <v>18</v>
      </c>
      <c r="H1961" s="22">
        <f>IF(data!G1962="","",data!G1962)</f>
        <v>20</v>
      </c>
      <c r="I1961" s="22">
        <f>IF(data!H1962="","",data!H1962)</f>
        <v>32</v>
      </c>
      <c r="J1961" s="23">
        <f>IF(data!I1962="","",data!I1962)</f>
        <v>8</v>
      </c>
      <c r="Q1961" s="33"/>
      <c r="R1961" s="33"/>
      <c r="S1961" s="33"/>
      <c r="T1961" s="33"/>
      <c r="U1961" s="33"/>
      <c r="V1961" s="33"/>
      <c r="X1961" s="34"/>
      <c r="Y1961" s="33"/>
      <c r="Z1961" s="33"/>
      <c r="AA1961" s="33"/>
      <c r="AB1961" s="33"/>
      <c r="AC1961" s="35"/>
      <c r="AD1961" s="33"/>
      <c r="AE1961" s="33"/>
      <c r="AF1961" s="33"/>
      <c r="AG1961" s="33"/>
      <c r="AH1961" s="33"/>
      <c r="AI1961" s="33"/>
      <c r="AJ1961" s="36"/>
      <c r="AK1961" s="10">
        <f t="shared" si="172"/>
        <v>8</v>
      </c>
      <c r="AL1961" s="11">
        <f t="shared" si="173"/>
        <v>5</v>
      </c>
      <c r="AM1961" s="11">
        <f t="shared" si="174"/>
        <v>9</v>
      </c>
      <c r="AN1961" s="11">
        <f t="shared" si="175"/>
        <v>11</v>
      </c>
      <c r="AO1961" s="13">
        <f t="shared" si="176"/>
        <v>26</v>
      </c>
      <c r="AP1961" s="11">
        <f t="shared" si="177"/>
        <v>17</v>
      </c>
      <c r="AQ1961" s="11">
        <f t="shared" si="178"/>
        <v>26</v>
      </c>
      <c r="AR1961" s="11">
        <f t="shared" si="179"/>
        <v>29</v>
      </c>
      <c r="AS1961" s="11">
        <f t="shared" si="180"/>
        <v>45</v>
      </c>
      <c r="AT1961" s="11">
        <f t="shared" si="181"/>
        <v>41</v>
      </c>
      <c r="AU1961" s="11">
        <f t="shared" si="182"/>
        <v>37</v>
      </c>
      <c r="AV1961" s="11">
        <f t="shared" si="183"/>
        <v>33</v>
      </c>
      <c r="AW1961" s="12">
        <f t="shared" si="184"/>
        <v>29</v>
      </c>
      <c r="AX1961" s="13">
        <f t="shared" si="185"/>
        <v>25</v>
      </c>
      <c r="AY1961" s="13">
        <f t="shared" si="186"/>
        <v>38</v>
      </c>
      <c r="AZ1961" s="13">
        <f t="shared" si="187"/>
        <v>35</v>
      </c>
      <c r="BA1961" s="13">
        <f t="shared" si="188"/>
        <v>51</v>
      </c>
      <c r="BB1961" s="14">
        <f t="shared" si="189"/>
        <v>49</v>
      </c>
      <c r="BC1961" s="19">
        <f t="shared" si="190"/>
        <v>38</v>
      </c>
      <c r="BD1961" s="55">
        <f t="shared" si="170"/>
        <v>0.86755440077947377</v>
      </c>
      <c r="BE1961" s="19">
        <f t="shared" si="171"/>
        <v>0.95144527443975313</v>
      </c>
      <c r="BF1961" s="19">
        <f t="shared" si="191"/>
        <v>0.98704774277362783</v>
      </c>
      <c r="BG1961" s="19">
        <f t="shared" si="151"/>
        <v>0.96986034426761936</v>
      </c>
    </row>
    <row r="1962" spans="1:59">
      <c r="A1962" s="24">
        <v>1961</v>
      </c>
      <c r="B1962" s="31">
        <f>IF(data!A1963="","",data!A1963)</f>
        <v>2016062</v>
      </c>
      <c r="C1962" s="32">
        <f>IF(data!B1963="","",data!B1963)</f>
        <v>42521</v>
      </c>
      <c r="D1962" s="21">
        <f>IF(data!C1963="","",data!C1963)</f>
        <v>12</v>
      </c>
      <c r="E1962" s="22">
        <f>IF(data!D1963="","",data!D1963)</f>
        <v>13</v>
      </c>
      <c r="F1962" s="22">
        <f>IF(data!E1963="","",data!E1963)</f>
        <v>15</v>
      </c>
      <c r="G1962" s="22">
        <f>IF(data!F1963="","",data!F1963)</f>
        <v>18</v>
      </c>
      <c r="H1962" s="22">
        <f>IF(data!G1963="","",data!G1963)</f>
        <v>19</v>
      </c>
      <c r="I1962" s="22">
        <f>IF(data!H1963="","",data!H1963)</f>
        <v>21</v>
      </c>
      <c r="J1962" s="23">
        <f>IF(data!I1963="","",data!I1963)</f>
        <v>9</v>
      </c>
      <c r="Q1962" s="33"/>
      <c r="R1962" s="33"/>
      <c r="S1962" s="33"/>
      <c r="T1962" s="33"/>
      <c r="U1962" s="33"/>
      <c r="V1962" s="33"/>
      <c r="X1962" s="34"/>
      <c r="Y1962" s="33"/>
      <c r="Z1962" s="33"/>
      <c r="AA1962" s="33"/>
      <c r="AB1962" s="33"/>
      <c r="AC1962" s="35"/>
      <c r="AD1962" s="33"/>
      <c r="AE1962" s="33"/>
      <c r="AF1962" s="33"/>
      <c r="AG1962" s="33"/>
      <c r="AH1962" s="33"/>
      <c r="AI1962" s="33"/>
      <c r="AJ1962" s="36"/>
      <c r="AK1962" s="10">
        <f t="shared" si="172"/>
        <v>2</v>
      </c>
      <c r="AL1962" s="11">
        <f t="shared" si="173"/>
        <v>10</v>
      </c>
      <c r="AM1962" s="11">
        <f t="shared" si="174"/>
        <v>13</v>
      </c>
      <c r="AN1962" s="11">
        <f t="shared" si="175"/>
        <v>8</v>
      </c>
      <c r="AO1962" s="13">
        <f t="shared" si="176"/>
        <v>21</v>
      </c>
      <c r="AP1962" s="11">
        <f t="shared" si="177"/>
        <v>26</v>
      </c>
      <c r="AQ1962" s="11">
        <f t="shared" si="178"/>
        <v>17</v>
      </c>
      <c r="AR1962" s="11">
        <f t="shared" si="179"/>
        <v>28</v>
      </c>
      <c r="AS1962" s="11">
        <f t="shared" si="180"/>
        <v>32</v>
      </c>
      <c r="AT1962" s="11">
        <f t="shared" si="181"/>
        <v>26</v>
      </c>
      <c r="AU1962" s="11">
        <f t="shared" si="182"/>
        <v>33</v>
      </c>
      <c r="AV1962" s="11">
        <f t="shared" si="183"/>
        <v>42</v>
      </c>
      <c r="AW1962" s="12">
        <f t="shared" si="184"/>
        <v>38</v>
      </c>
      <c r="AX1962" s="13">
        <f t="shared" si="185"/>
        <v>50</v>
      </c>
      <c r="AY1962" s="13">
        <f t="shared" si="186"/>
        <v>47</v>
      </c>
      <c r="AZ1962" s="13">
        <f t="shared" si="187"/>
        <v>44</v>
      </c>
      <c r="BA1962" s="13">
        <f t="shared" si="188"/>
        <v>60</v>
      </c>
      <c r="BB1962" s="14">
        <f t="shared" si="189"/>
        <v>78</v>
      </c>
      <c r="BC1962" s="19">
        <f t="shared" si="190"/>
        <v>47</v>
      </c>
      <c r="BD1962" s="55">
        <f t="shared" si="170"/>
        <v>0.89210782721662885</v>
      </c>
      <c r="BE1962" s="19">
        <f t="shared" si="171"/>
        <v>0.96576810652809364</v>
      </c>
      <c r="BF1962" s="19">
        <f t="shared" si="191"/>
        <v>0.9641312114322832</v>
      </c>
      <c r="BG1962" s="19">
        <f t="shared" si="151"/>
        <v>0.95881130237089962</v>
      </c>
    </row>
    <row r="1963" spans="1:59">
      <c r="A1963" s="24">
        <v>1962</v>
      </c>
      <c r="B1963" s="31">
        <f>IF(data!A1964="","",data!A1964)</f>
        <v>2016063</v>
      </c>
      <c r="C1963" s="32">
        <f>IF(data!B1964="","",data!B1964)</f>
        <v>42523</v>
      </c>
      <c r="D1963" s="21">
        <f>IF(data!C1964="","",data!C1964)</f>
        <v>16</v>
      </c>
      <c r="E1963" s="22">
        <f>IF(data!D1964="","",data!D1964)</f>
        <v>17</v>
      </c>
      <c r="F1963" s="22">
        <f>IF(data!E1964="","",data!E1964)</f>
        <v>18</v>
      </c>
      <c r="G1963" s="22">
        <f>IF(data!F1964="","",data!F1964)</f>
        <v>23</v>
      </c>
      <c r="H1963" s="22">
        <f>IF(data!G1964="","",data!G1964)</f>
        <v>28</v>
      </c>
      <c r="I1963" s="22">
        <f>IF(data!H1964="","",data!H1964)</f>
        <v>32</v>
      </c>
      <c r="J1963" s="23">
        <f>IF(data!I1964="","",data!I1964)</f>
        <v>7</v>
      </c>
      <c r="Q1963" s="33"/>
      <c r="R1963" s="33"/>
      <c r="S1963" s="33"/>
      <c r="T1963" s="33"/>
      <c r="U1963" s="33"/>
      <c r="V1963" s="33"/>
      <c r="X1963" s="34"/>
      <c r="Y1963" s="33"/>
      <c r="Z1963" s="33"/>
      <c r="AA1963" s="33"/>
      <c r="AB1963" s="33"/>
      <c r="AC1963" s="35"/>
      <c r="AD1963" s="33"/>
      <c r="AE1963" s="33"/>
      <c r="AF1963" s="33"/>
      <c r="AG1963" s="33"/>
      <c r="AH1963" s="33"/>
      <c r="AI1963" s="33"/>
      <c r="AJ1963" s="36"/>
      <c r="AK1963" s="10">
        <f t="shared" si="172"/>
        <v>8</v>
      </c>
      <c r="AL1963" s="11">
        <f t="shared" si="173"/>
        <v>6</v>
      </c>
      <c r="AM1963" s="11">
        <f t="shared" si="174"/>
        <v>14</v>
      </c>
      <c r="AN1963" s="11">
        <f t="shared" si="175"/>
        <v>20</v>
      </c>
      <c r="AO1963" s="13">
        <f t="shared" si="176"/>
        <v>15</v>
      </c>
      <c r="AP1963" s="11">
        <f t="shared" si="177"/>
        <v>14</v>
      </c>
      <c r="AQ1963" s="11">
        <f t="shared" si="178"/>
        <v>26</v>
      </c>
      <c r="AR1963" s="11">
        <f t="shared" si="179"/>
        <v>34</v>
      </c>
      <c r="AS1963" s="11">
        <f t="shared" si="180"/>
        <v>35</v>
      </c>
      <c r="AT1963" s="11">
        <f t="shared" si="181"/>
        <v>38</v>
      </c>
      <c r="AU1963" s="11">
        <f t="shared" si="182"/>
        <v>30</v>
      </c>
      <c r="AV1963" s="11">
        <f t="shared" si="183"/>
        <v>22</v>
      </c>
      <c r="AW1963" s="12">
        <f t="shared" si="184"/>
        <v>29</v>
      </c>
      <c r="AX1963" s="13">
        <f t="shared" si="185"/>
        <v>22</v>
      </c>
      <c r="AY1963" s="13">
        <f t="shared" si="186"/>
        <v>49</v>
      </c>
      <c r="AZ1963" s="13">
        <f t="shared" si="187"/>
        <v>62</v>
      </c>
      <c r="BA1963" s="13">
        <f t="shared" si="188"/>
        <v>77</v>
      </c>
      <c r="BB1963" s="14">
        <f t="shared" si="189"/>
        <v>74</v>
      </c>
      <c r="BC1963" s="19">
        <f t="shared" si="190"/>
        <v>49</v>
      </c>
      <c r="BD1963" s="55">
        <f t="shared" si="170"/>
        <v>0.95349139330951604</v>
      </c>
      <c r="BE1963" s="19">
        <f t="shared" si="171"/>
        <v>0.9473530367002273</v>
      </c>
      <c r="BF1963" s="19">
        <f t="shared" si="191"/>
        <v>0.95840207859694715</v>
      </c>
      <c r="BG1963" s="19">
        <f t="shared" si="151"/>
        <v>0.95799285482299446</v>
      </c>
    </row>
    <row r="1964" spans="1:59">
      <c r="A1964" s="24">
        <v>1963</v>
      </c>
      <c r="B1964" s="31">
        <f>IF(data!A1965="","",data!A1965)</f>
        <v>2016064</v>
      </c>
      <c r="C1964" s="32">
        <f>IF(data!B1965="","",data!B1965)</f>
        <v>42526</v>
      </c>
      <c r="D1964" s="21">
        <f>IF(data!C1965="","",data!C1965)</f>
        <v>3</v>
      </c>
      <c r="E1964" s="22">
        <f>IF(data!D1965="","",data!D1965)</f>
        <v>12</v>
      </c>
      <c r="F1964" s="22">
        <f>IF(data!E1965="","",data!E1965)</f>
        <v>14</v>
      </c>
      <c r="G1964" s="22">
        <f>IF(data!F1965="","",data!F1965)</f>
        <v>17</v>
      </c>
      <c r="H1964" s="22">
        <f>IF(data!G1965="","",data!G1965)</f>
        <v>19</v>
      </c>
      <c r="I1964" s="22">
        <f>IF(data!H1965="","",data!H1965)</f>
        <v>26</v>
      </c>
      <c r="J1964" s="23">
        <f>IF(data!I1965="","",data!I1965)</f>
        <v>3</v>
      </c>
      <c r="Q1964" s="33"/>
      <c r="R1964" s="33"/>
      <c r="S1964" s="33"/>
      <c r="T1964" s="33"/>
      <c r="U1964" s="33"/>
      <c r="V1964" s="33"/>
      <c r="X1964" s="34"/>
      <c r="Y1964" s="33"/>
      <c r="Z1964" s="33"/>
      <c r="AA1964" s="33"/>
      <c r="AB1964" s="33"/>
      <c r="AC1964" s="35"/>
      <c r="AD1964" s="33"/>
      <c r="AE1964" s="33"/>
      <c r="AF1964" s="33"/>
      <c r="AG1964" s="33"/>
      <c r="AH1964" s="33"/>
      <c r="AI1964" s="33"/>
      <c r="AJ1964" s="36"/>
      <c r="AK1964" s="10">
        <f t="shared" si="172"/>
        <v>7</v>
      </c>
      <c r="AL1964" s="11">
        <f t="shared" si="173"/>
        <v>11</v>
      </c>
      <c r="AM1964" s="11">
        <f t="shared" si="174"/>
        <v>16</v>
      </c>
      <c r="AN1964" s="11">
        <f t="shared" si="175"/>
        <v>13</v>
      </c>
      <c r="AO1964" s="13">
        <f t="shared" si="176"/>
        <v>21</v>
      </c>
      <c r="AP1964" s="11">
        <f t="shared" si="177"/>
        <v>19</v>
      </c>
      <c r="AQ1964" s="11">
        <f t="shared" si="178"/>
        <v>28</v>
      </c>
      <c r="AR1964" s="11">
        <f t="shared" si="179"/>
        <v>31</v>
      </c>
      <c r="AS1964" s="11">
        <f t="shared" si="180"/>
        <v>25</v>
      </c>
      <c r="AT1964" s="11">
        <f t="shared" si="181"/>
        <v>19</v>
      </c>
      <c r="AU1964" s="11">
        <f t="shared" si="182"/>
        <v>26</v>
      </c>
      <c r="AV1964" s="11">
        <f t="shared" si="183"/>
        <v>35</v>
      </c>
      <c r="AW1964" s="12">
        <f t="shared" si="184"/>
        <v>46</v>
      </c>
      <c r="AX1964" s="13">
        <f t="shared" si="185"/>
        <v>43</v>
      </c>
      <c r="AY1964" s="13">
        <f t="shared" si="186"/>
        <v>40</v>
      </c>
      <c r="AZ1964" s="13">
        <f t="shared" si="187"/>
        <v>55</v>
      </c>
      <c r="BA1964" s="13">
        <f t="shared" si="188"/>
        <v>53</v>
      </c>
      <c r="BB1964" s="14">
        <f t="shared" si="189"/>
        <v>71</v>
      </c>
      <c r="BC1964" s="19">
        <f t="shared" si="190"/>
        <v>40</v>
      </c>
      <c r="BD1964" s="55">
        <f t="shared" si="170"/>
        <v>0.91666125365378359</v>
      </c>
      <c r="BE1964" s="19">
        <f t="shared" si="171"/>
        <v>0.90438454043520633</v>
      </c>
      <c r="BF1964" s="19">
        <f t="shared" si="191"/>
        <v>0.97149723936342958</v>
      </c>
      <c r="BG1964" s="19">
        <f t="shared" si="151"/>
        <v>0.96044819746670995</v>
      </c>
    </row>
    <row r="1965" spans="1:59">
      <c r="A1965" s="24">
        <v>1964</v>
      </c>
      <c r="B1965" s="31">
        <f>IF(data!A1966="","",data!A1966)</f>
        <v>2016065</v>
      </c>
      <c r="C1965" s="32">
        <f>IF(data!B1966="","",data!B1966)</f>
        <v>42528</v>
      </c>
      <c r="D1965" s="21">
        <f>IF(data!C1966="","",data!C1966)</f>
        <v>13</v>
      </c>
      <c r="E1965" s="22">
        <f>IF(data!D1966="","",data!D1966)</f>
        <v>16</v>
      </c>
      <c r="F1965" s="22">
        <f>IF(data!E1966="","",data!E1966)</f>
        <v>22</v>
      </c>
      <c r="G1965" s="22">
        <f>IF(data!F1966="","",data!F1966)</f>
        <v>25</v>
      </c>
      <c r="H1965" s="22">
        <f>IF(data!G1966="","",data!G1966)</f>
        <v>26</v>
      </c>
      <c r="I1965" s="22">
        <f>IF(data!H1966="","",data!H1966)</f>
        <v>27</v>
      </c>
      <c r="J1965" s="23">
        <f>IF(data!I1966="","",data!I1966)</f>
        <v>14</v>
      </c>
      <c r="Q1965" s="33"/>
      <c r="R1965" s="33"/>
      <c r="S1965" s="33"/>
      <c r="T1965" s="33"/>
      <c r="U1965" s="33"/>
      <c r="V1965" s="33"/>
      <c r="X1965" s="34"/>
      <c r="Y1965" s="33"/>
      <c r="Z1965" s="33"/>
      <c r="AA1965" s="33"/>
      <c r="AB1965" s="33"/>
      <c r="AC1965" s="35"/>
      <c r="AD1965" s="33"/>
      <c r="AE1965" s="33"/>
      <c r="AF1965" s="33"/>
      <c r="AG1965" s="33"/>
      <c r="AH1965" s="33"/>
      <c r="AI1965" s="33"/>
      <c r="AJ1965" s="36"/>
      <c r="AK1965" s="10">
        <f t="shared" si="172"/>
        <v>6</v>
      </c>
      <c r="AL1965" s="11">
        <f t="shared" si="173"/>
        <v>9</v>
      </c>
      <c r="AM1965" s="11">
        <f t="shared" si="174"/>
        <v>9</v>
      </c>
      <c r="AN1965" s="11">
        <f t="shared" si="175"/>
        <v>15</v>
      </c>
      <c r="AO1965" s="13">
        <f t="shared" si="176"/>
        <v>24</v>
      </c>
      <c r="AP1965" s="11">
        <f t="shared" si="177"/>
        <v>17</v>
      </c>
      <c r="AQ1965" s="11">
        <f t="shared" si="178"/>
        <v>30</v>
      </c>
      <c r="AR1965" s="11">
        <f t="shared" si="179"/>
        <v>29</v>
      </c>
      <c r="AS1965" s="11">
        <f t="shared" si="180"/>
        <v>19</v>
      </c>
      <c r="AT1965" s="11">
        <f t="shared" si="181"/>
        <v>21</v>
      </c>
      <c r="AU1965" s="11">
        <f t="shared" si="182"/>
        <v>25</v>
      </c>
      <c r="AV1965" s="11">
        <f t="shared" si="183"/>
        <v>59</v>
      </c>
      <c r="AW1965" s="12">
        <f t="shared" si="184"/>
        <v>54</v>
      </c>
      <c r="AX1965" s="13">
        <f t="shared" si="185"/>
        <v>49</v>
      </c>
      <c r="AY1965" s="13">
        <f t="shared" si="186"/>
        <v>61</v>
      </c>
      <c r="AZ1965" s="13">
        <f t="shared" si="187"/>
        <v>57</v>
      </c>
      <c r="BA1965" s="13">
        <f t="shared" si="188"/>
        <v>53</v>
      </c>
      <c r="BB1965" s="14">
        <f t="shared" si="189"/>
        <v>49</v>
      </c>
      <c r="BC1965" s="19">
        <f t="shared" si="190"/>
        <v>61</v>
      </c>
      <c r="BD1965" s="55">
        <f t="shared" si="170"/>
        <v>0.9616758687885677</v>
      </c>
      <c r="BE1965" s="19">
        <f t="shared" si="171"/>
        <v>0.92484572913283536</v>
      </c>
      <c r="BF1965" s="19">
        <f t="shared" si="191"/>
        <v>0.99195842806105872</v>
      </c>
      <c r="BG1965" s="19">
        <f t="shared" si="151"/>
        <v>0.96945112049366677</v>
      </c>
    </row>
    <row r="1966" spans="1:59">
      <c r="A1966" s="24">
        <v>1965</v>
      </c>
      <c r="B1966" s="31">
        <f>IF(data!A1967="","",data!A1967)</f>
        <v>2016066</v>
      </c>
      <c r="C1966" s="32">
        <f>IF(data!B1967="","",data!B1967)</f>
        <v>42530</v>
      </c>
      <c r="D1966" s="21">
        <f>IF(data!C1967="","",data!C1967)</f>
        <v>3</v>
      </c>
      <c r="E1966" s="22">
        <f>IF(data!D1967="","",data!D1967)</f>
        <v>7</v>
      </c>
      <c r="F1966" s="22">
        <f>IF(data!E1967="","",data!E1967)</f>
        <v>13</v>
      </c>
      <c r="G1966" s="22">
        <f>IF(data!F1967="","",data!F1967)</f>
        <v>18</v>
      </c>
      <c r="H1966" s="22">
        <f>IF(data!G1967="","",data!G1967)</f>
        <v>19</v>
      </c>
      <c r="I1966" s="22">
        <f>IF(data!H1967="","",data!H1967)</f>
        <v>20</v>
      </c>
      <c r="J1966" s="23">
        <f>IF(data!I1967="","",data!I1967)</f>
        <v>5</v>
      </c>
      <c r="Q1966" s="33"/>
      <c r="R1966" s="33"/>
      <c r="S1966" s="33"/>
      <c r="T1966" s="33"/>
      <c r="U1966" s="33"/>
      <c r="V1966" s="33"/>
      <c r="X1966" s="34"/>
      <c r="Y1966" s="33"/>
      <c r="Z1966" s="33"/>
      <c r="AA1966" s="33"/>
      <c r="AB1966" s="33"/>
      <c r="AC1966" s="35"/>
      <c r="AD1966" s="33"/>
      <c r="AE1966" s="33"/>
      <c r="AF1966" s="33"/>
      <c r="AG1966" s="33"/>
      <c r="AH1966" s="33"/>
      <c r="AI1966" s="33"/>
      <c r="AJ1966" s="36"/>
      <c r="AK1966" s="10">
        <f t="shared" si="172"/>
        <v>5</v>
      </c>
      <c r="AL1966" s="11">
        <f t="shared" si="173"/>
        <v>12</v>
      </c>
      <c r="AM1966" s="11">
        <f t="shared" si="174"/>
        <v>15</v>
      </c>
      <c r="AN1966" s="11">
        <f t="shared" si="175"/>
        <v>8</v>
      </c>
      <c r="AO1966" s="13">
        <f t="shared" si="176"/>
        <v>24</v>
      </c>
      <c r="AP1966" s="11">
        <f t="shared" si="177"/>
        <v>24</v>
      </c>
      <c r="AQ1966" s="11">
        <f t="shared" si="178"/>
        <v>17</v>
      </c>
      <c r="AR1966" s="11">
        <f t="shared" si="179"/>
        <v>30</v>
      </c>
      <c r="AS1966" s="11">
        <f t="shared" si="180"/>
        <v>36</v>
      </c>
      <c r="AT1966" s="11">
        <f t="shared" si="181"/>
        <v>32</v>
      </c>
      <c r="AU1966" s="11">
        <f t="shared" si="182"/>
        <v>28</v>
      </c>
      <c r="AV1966" s="11">
        <f t="shared" si="183"/>
        <v>38</v>
      </c>
      <c r="AW1966" s="12">
        <f t="shared" si="184"/>
        <v>35</v>
      </c>
      <c r="AX1966" s="13">
        <f t="shared" si="185"/>
        <v>32</v>
      </c>
      <c r="AY1966" s="13">
        <f t="shared" si="186"/>
        <v>29</v>
      </c>
      <c r="AZ1966" s="13">
        <f t="shared" si="187"/>
        <v>26</v>
      </c>
      <c r="BA1966" s="13">
        <f t="shared" si="188"/>
        <v>42</v>
      </c>
      <c r="BB1966" s="14">
        <f t="shared" si="189"/>
        <v>60</v>
      </c>
      <c r="BC1966" s="19">
        <f t="shared" si="190"/>
        <v>29</v>
      </c>
      <c r="BD1966" s="55">
        <f t="shared" si="170"/>
        <v>0.92484572913283536</v>
      </c>
      <c r="BE1966" s="19">
        <f t="shared" si="171"/>
        <v>0.89620006495615456</v>
      </c>
      <c r="BF1966" s="19">
        <f t="shared" si="191"/>
        <v>0.99195842806105872</v>
      </c>
      <c r="BG1966" s="19">
        <f t="shared" si="151"/>
        <v>0.96781422539785633</v>
      </c>
    </row>
    <row r="1967" spans="1:59">
      <c r="A1967" s="24">
        <v>1966</v>
      </c>
      <c r="B1967" s="31">
        <f>IF(data!A1968="","",data!A1968)</f>
        <v>2016067</v>
      </c>
      <c r="C1967" s="32">
        <f>IF(data!B1968="","",data!B1968)</f>
        <v>42533</v>
      </c>
      <c r="D1967" s="21">
        <f>IF(data!C1968="","",data!C1968)</f>
        <v>9</v>
      </c>
      <c r="E1967" s="22">
        <f>IF(data!D1968="","",data!D1968)</f>
        <v>13</v>
      </c>
      <c r="F1967" s="22">
        <f>IF(data!E1968="","",data!E1968)</f>
        <v>18</v>
      </c>
      <c r="G1967" s="22">
        <f>IF(data!F1968="","",data!F1968)</f>
        <v>20</v>
      </c>
      <c r="H1967" s="22">
        <f>IF(data!G1968="","",data!G1968)</f>
        <v>27</v>
      </c>
      <c r="I1967" s="22">
        <f>IF(data!H1968="","",data!H1968)</f>
        <v>31</v>
      </c>
      <c r="J1967" s="23">
        <f>IF(data!I1968="","",data!I1968)</f>
        <v>4</v>
      </c>
      <c r="Q1967" s="33"/>
      <c r="R1967" s="33"/>
      <c r="S1967" s="33"/>
      <c r="T1967" s="33"/>
      <c r="U1967" s="33"/>
      <c r="V1967" s="33"/>
      <c r="X1967" s="34"/>
      <c r="Y1967" s="33"/>
      <c r="Z1967" s="33"/>
      <c r="AA1967" s="33"/>
      <c r="AB1967" s="33"/>
      <c r="AC1967" s="35"/>
      <c r="AD1967" s="33"/>
      <c r="AE1967" s="33"/>
      <c r="AF1967" s="33"/>
      <c r="AG1967" s="33"/>
      <c r="AH1967" s="33"/>
      <c r="AI1967" s="33"/>
      <c r="AJ1967" s="36"/>
      <c r="AK1967" s="10">
        <f t="shared" si="172"/>
        <v>4</v>
      </c>
      <c r="AL1967" s="11">
        <f t="shared" si="173"/>
        <v>10</v>
      </c>
      <c r="AM1967" s="11">
        <f t="shared" si="174"/>
        <v>13</v>
      </c>
      <c r="AN1967" s="11">
        <f t="shared" si="175"/>
        <v>10</v>
      </c>
      <c r="AO1967" s="13">
        <f t="shared" si="176"/>
        <v>27</v>
      </c>
      <c r="AP1967" s="11">
        <f t="shared" si="177"/>
        <v>22</v>
      </c>
      <c r="AQ1967" s="11">
        <f t="shared" si="178"/>
        <v>10</v>
      </c>
      <c r="AR1967" s="11">
        <f t="shared" si="179"/>
        <v>28</v>
      </c>
      <c r="AS1967" s="11">
        <f t="shared" si="180"/>
        <v>41</v>
      </c>
      <c r="AT1967" s="11">
        <f t="shared" si="181"/>
        <v>34</v>
      </c>
      <c r="AU1967" s="11">
        <f t="shared" si="182"/>
        <v>27</v>
      </c>
      <c r="AV1967" s="11">
        <f t="shared" si="183"/>
        <v>48</v>
      </c>
      <c r="AW1967" s="12">
        <f t="shared" si="184"/>
        <v>43</v>
      </c>
      <c r="AX1967" s="13">
        <f t="shared" si="185"/>
        <v>54</v>
      </c>
      <c r="AY1967" s="13">
        <f t="shared" si="186"/>
        <v>50</v>
      </c>
      <c r="AZ1967" s="13">
        <f t="shared" si="187"/>
        <v>46</v>
      </c>
      <c r="BA1967" s="13">
        <f t="shared" si="188"/>
        <v>61</v>
      </c>
      <c r="BB1967" s="14">
        <f t="shared" si="189"/>
        <v>58</v>
      </c>
      <c r="BC1967" s="19">
        <f t="shared" si="190"/>
        <v>50</v>
      </c>
      <c r="BD1967" s="55">
        <f t="shared" si="170"/>
        <v>0.93712244235141273</v>
      </c>
      <c r="BE1967" s="19">
        <f t="shared" si="171"/>
        <v>0.91461513478402079</v>
      </c>
      <c r="BF1967" s="19">
        <f t="shared" si="191"/>
        <v>0.99195842806105872</v>
      </c>
      <c r="BG1967" s="19">
        <f t="shared" si="151"/>
        <v>0.97190646313738227</v>
      </c>
    </row>
    <row r="1968" spans="1:59">
      <c r="A1968" s="24">
        <v>1967</v>
      </c>
      <c r="B1968" s="31">
        <f>IF(data!A1969="","",data!A1969)</f>
        <v>2016068</v>
      </c>
      <c r="C1968" s="32">
        <f>IF(data!B1969="","",data!B1969)</f>
        <v>42535</v>
      </c>
      <c r="D1968" s="21">
        <f>IF(data!C1969="","",data!C1969)</f>
        <v>8</v>
      </c>
      <c r="E1968" s="22">
        <f>IF(data!D1969="","",data!D1969)</f>
        <v>19</v>
      </c>
      <c r="F1968" s="22">
        <f>IF(data!E1969="","",data!E1969)</f>
        <v>23</v>
      </c>
      <c r="G1968" s="22">
        <f>IF(data!F1969="","",data!F1969)</f>
        <v>28</v>
      </c>
      <c r="H1968" s="22">
        <f>IF(data!G1969="","",data!G1969)</f>
        <v>31</v>
      </c>
      <c r="I1968" s="22">
        <f>IF(data!H1969="","",data!H1969)</f>
        <v>32</v>
      </c>
      <c r="J1968" s="23">
        <f>IF(data!I1969="","",data!I1969)</f>
        <v>1</v>
      </c>
      <c r="Q1968" s="33"/>
      <c r="R1968" s="33"/>
      <c r="S1968" s="33"/>
      <c r="T1968" s="33"/>
      <c r="U1968" s="33"/>
      <c r="V1968" s="33"/>
      <c r="X1968" s="34"/>
      <c r="Y1968" s="33"/>
      <c r="Z1968" s="33"/>
      <c r="AA1968" s="33"/>
      <c r="AB1968" s="33"/>
      <c r="AC1968" s="35"/>
      <c r="AD1968" s="33"/>
      <c r="AE1968" s="33"/>
      <c r="AF1968" s="33"/>
      <c r="AG1968" s="33"/>
      <c r="AH1968" s="33"/>
      <c r="AI1968" s="33"/>
      <c r="AJ1968" s="36"/>
      <c r="AK1968" s="10">
        <f t="shared" si="172"/>
        <v>9</v>
      </c>
      <c r="AL1968" s="11">
        <f t="shared" si="173"/>
        <v>9</v>
      </c>
      <c r="AM1968" s="11">
        <f t="shared" si="174"/>
        <v>16</v>
      </c>
      <c r="AN1968" s="11">
        <f t="shared" si="175"/>
        <v>15</v>
      </c>
      <c r="AO1968" s="13">
        <f t="shared" si="176"/>
        <v>15</v>
      </c>
      <c r="AP1968" s="11">
        <f t="shared" si="177"/>
        <v>21</v>
      </c>
      <c r="AQ1968" s="11">
        <f t="shared" si="178"/>
        <v>24</v>
      </c>
      <c r="AR1968" s="11">
        <f t="shared" si="179"/>
        <v>31</v>
      </c>
      <c r="AS1968" s="11">
        <f t="shared" si="180"/>
        <v>42</v>
      </c>
      <c r="AT1968" s="11">
        <f t="shared" si="181"/>
        <v>45</v>
      </c>
      <c r="AU1968" s="11">
        <f t="shared" si="182"/>
        <v>37</v>
      </c>
      <c r="AV1968" s="11">
        <f t="shared" si="183"/>
        <v>29</v>
      </c>
      <c r="AW1968" s="12">
        <f t="shared" si="184"/>
        <v>36</v>
      </c>
      <c r="AX1968" s="13">
        <f t="shared" si="185"/>
        <v>45</v>
      </c>
      <c r="AY1968" s="13">
        <f t="shared" si="186"/>
        <v>56</v>
      </c>
      <c r="AZ1968" s="13">
        <f t="shared" si="187"/>
        <v>51</v>
      </c>
      <c r="BA1968" s="13">
        <f t="shared" si="188"/>
        <v>46</v>
      </c>
      <c r="BB1968" s="14">
        <f t="shared" si="189"/>
        <v>61</v>
      </c>
      <c r="BC1968" s="19">
        <f t="shared" si="190"/>
        <v>56</v>
      </c>
      <c r="BD1968" s="55">
        <f t="shared" si="170"/>
        <v>0.96576810652809364</v>
      </c>
      <c r="BE1968" s="19">
        <f t="shared" si="171"/>
        <v>0.95962974991880479</v>
      </c>
      <c r="BF1968" s="19">
        <f t="shared" si="191"/>
        <v>0.98868463786943817</v>
      </c>
      <c r="BG1968" s="19">
        <f t="shared" si="151"/>
        <v>0.97395258200714518</v>
      </c>
    </row>
    <row r="1969" spans="1:59">
      <c r="A1969" s="24">
        <v>1968</v>
      </c>
      <c r="B1969" s="31">
        <f>IF(data!A1970="","",data!A1970)</f>
        <v>2016069</v>
      </c>
      <c r="C1969" s="32">
        <f>IF(data!B1970="","",data!B1970)</f>
        <v>42537</v>
      </c>
      <c r="D1969" s="21">
        <f>IF(data!C1970="","",data!C1970)</f>
        <v>8</v>
      </c>
      <c r="E1969" s="22">
        <f>IF(data!D1970="","",data!D1970)</f>
        <v>10</v>
      </c>
      <c r="F1969" s="22">
        <f>IF(data!E1970="","",data!E1970)</f>
        <v>11</v>
      </c>
      <c r="G1969" s="22">
        <f>IF(data!F1970="","",data!F1970)</f>
        <v>20</v>
      </c>
      <c r="H1969" s="22">
        <f>IF(data!G1970="","",data!G1970)</f>
        <v>21</v>
      </c>
      <c r="I1969" s="22">
        <f>IF(data!H1970="","",data!H1970)</f>
        <v>27</v>
      </c>
      <c r="J1969" s="23">
        <f>IF(data!I1970="","",data!I1970)</f>
        <v>11</v>
      </c>
      <c r="Q1969" s="33"/>
      <c r="R1969" s="33"/>
      <c r="S1969" s="33"/>
      <c r="T1969" s="33"/>
      <c r="U1969" s="33"/>
      <c r="V1969" s="33"/>
      <c r="X1969" s="34"/>
      <c r="Y1969" s="33"/>
      <c r="Z1969" s="33"/>
      <c r="AA1969" s="33"/>
      <c r="AB1969" s="33"/>
      <c r="AC1969" s="35"/>
      <c r="AD1969" s="33"/>
      <c r="AE1969" s="33"/>
      <c r="AF1969" s="33"/>
      <c r="AG1969" s="33"/>
      <c r="AH1969" s="33"/>
      <c r="AI1969" s="33"/>
      <c r="AJ1969" s="36"/>
      <c r="AK1969" s="10">
        <f t="shared" si="172"/>
        <v>7</v>
      </c>
      <c r="AL1969" s="11">
        <f t="shared" si="173"/>
        <v>9</v>
      </c>
      <c r="AM1969" s="11">
        <f t="shared" si="174"/>
        <v>7</v>
      </c>
      <c r="AN1969" s="11">
        <f t="shared" si="175"/>
        <v>19</v>
      </c>
      <c r="AO1969" s="13">
        <f t="shared" si="176"/>
        <v>20</v>
      </c>
      <c r="AP1969" s="11">
        <f t="shared" si="177"/>
        <v>17</v>
      </c>
      <c r="AQ1969" s="11">
        <f t="shared" si="178"/>
        <v>16</v>
      </c>
      <c r="AR1969" s="11">
        <f t="shared" si="179"/>
        <v>17</v>
      </c>
      <c r="AS1969" s="11">
        <f t="shared" si="180"/>
        <v>42</v>
      </c>
      <c r="AT1969" s="11">
        <f t="shared" si="181"/>
        <v>49</v>
      </c>
      <c r="AU1969" s="11">
        <f t="shared" si="182"/>
        <v>45</v>
      </c>
      <c r="AV1969" s="11">
        <f t="shared" si="183"/>
        <v>55</v>
      </c>
      <c r="AW1969" s="12">
        <f t="shared" si="184"/>
        <v>52</v>
      </c>
      <c r="AX1969" s="13">
        <f t="shared" si="185"/>
        <v>49</v>
      </c>
      <c r="AY1969" s="13">
        <f t="shared" si="186"/>
        <v>46</v>
      </c>
      <c r="AZ1969" s="13">
        <f t="shared" si="187"/>
        <v>43</v>
      </c>
      <c r="BA1969" s="13">
        <f t="shared" si="188"/>
        <v>40</v>
      </c>
      <c r="BB1969" s="14">
        <f t="shared" si="189"/>
        <v>37</v>
      </c>
      <c r="BC1969" s="19">
        <f t="shared" si="190"/>
        <v>46</v>
      </c>
      <c r="BD1969" s="55">
        <f t="shared" si="170"/>
        <v>0.99032153296524839</v>
      </c>
      <c r="BE1969" s="19">
        <f t="shared" si="171"/>
        <v>0.95349139330951604</v>
      </c>
      <c r="BF1969" s="19">
        <f t="shared" si="191"/>
        <v>0.99359532315686916</v>
      </c>
      <c r="BG1969" s="19">
        <f t="shared" si="151"/>
        <v>0.97067879181552441</v>
      </c>
    </row>
    <row r="1970" spans="1:59">
      <c r="A1970" s="24">
        <v>1969</v>
      </c>
      <c r="B1970" s="31">
        <f>IF(data!A1971="","",data!A1971)</f>
        <v>2016070</v>
      </c>
      <c r="C1970" s="32">
        <f>IF(data!B1971="","",data!B1971)</f>
        <v>42540</v>
      </c>
      <c r="D1970" s="21">
        <f>IF(data!C1971="","",data!C1971)</f>
        <v>3</v>
      </c>
      <c r="E1970" s="22">
        <f>IF(data!D1971="","",data!D1971)</f>
        <v>6</v>
      </c>
      <c r="F1970" s="22">
        <f>IF(data!E1971="","",data!E1971)</f>
        <v>11</v>
      </c>
      <c r="G1970" s="22">
        <f>IF(data!F1971="","",data!F1971)</f>
        <v>18</v>
      </c>
      <c r="H1970" s="22">
        <f>IF(data!G1971="","",data!G1971)</f>
        <v>23</v>
      </c>
      <c r="I1970" s="22">
        <f>IF(data!H1971="","",data!H1971)</f>
        <v>29</v>
      </c>
      <c r="J1970" s="23">
        <f>IF(data!I1971="","",data!I1971)</f>
        <v>1</v>
      </c>
      <c r="Q1970" s="33"/>
      <c r="R1970" s="33"/>
      <c r="S1970" s="33"/>
      <c r="T1970" s="33"/>
      <c r="U1970" s="33"/>
      <c r="V1970" s="33"/>
      <c r="X1970" s="34"/>
      <c r="Y1970" s="33"/>
      <c r="Z1970" s="33"/>
      <c r="AA1970" s="33"/>
      <c r="AB1970" s="33"/>
      <c r="AC1970" s="35"/>
      <c r="AD1970" s="33"/>
      <c r="AE1970" s="33"/>
      <c r="AF1970" s="33"/>
      <c r="AG1970" s="33"/>
      <c r="AH1970" s="33"/>
      <c r="AI1970" s="33"/>
      <c r="AJ1970" s="36"/>
      <c r="AK1970" s="10">
        <f t="shared" si="172"/>
        <v>6</v>
      </c>
      <c r="AL1970" s="11">
        <f t="shared" si="173"/>
        <v>14</v>
      </c>
      <c r="AM1970" s="11">
        <f t="shared" si="174"/>
        <v>15</v>
      </c>
      <c r="AN1970" s="11">
        <f t="shared" si="175"/>
        <v>18</v>
      </c>
      <c r="AO1970" s="13">
        <f t="shared" si="176"/>
        <v>20</v>
      </c>
      <c r="AP1970" s="11">
        <f t="shared" si="177"/>
        <v>26</v>
      </c>
      <c r="AQ1970" s="11">
        <f t="shared" si="178"/>
        <v>18</v>
      </c>
      <c r="AR1970" s="11">
        <f t="shared" si="179"/>
        <v>30</v>
      </c>
      <c r="AS1970" s="11">
        <f t="shared" si="180"/>
        <v>24</v>
      </c>
      <c r="AT1970" s="11">
        <f t="shared" si="181"/>
        <v>42</v>
      </c>
      <c r="AU1970" s="11">
        <f t="shared" si="182"/>
        <v>38</v>
      </c>
      <c r="AV1970" s="11">
        <f t="shared" si="183"/>
        <v>34</v>
      </c>
      <c r="AW1970" s="12">
        <f t="shared" si="184"/>
        <v>45</v>
      </c>
      <c r="AX1970" s="13">
        <f t="shared" si="185"/>
        <v>42</v>
      </c>
      <c r="AY1970" s="13">
        <f t="shared" si="186"/>
        <v>39</v>
      </c>
      <c r="AZ1970" s="13">
        <f t="shared" si="187"/>
        <v>36</v>
      </c>
      <c r="BA1970" s="13">
        <f t="shared" si="188"/>
        <v>52</v>
      </c>
      <c r="BB1970" s="14">
        <f t="shared" si="189"/>
        <v>50</v>
      </c>
      <c r="BC1970" s="19">
        <f t="shared" si="190"/>
        <v>39</v>
      </c>
      <c r="BD1970" s="55">
        <f t="shared" si="170"/>
        <v>0.90029230269568039</v>
      </c>
      <c r="BE1970" s="19">
        <f t="shared" si="171"/>
        <v>0.9309840857421241</v>
      </c>
      <c r="BF1970" s="19">
        <f t="shared" si="191"/>
        <v>0.98213705748619684</v>
      </c>
      <c r="BG1970" s="19">
        <f t="shared" si="151"/>
        <v>0.97149723936342958</v>
      </c>
    </row>
    <row r="1971" spans="1:59">
      <c r="A1971" s="24">
        <v>1970</v>
      </c>
      <c r="B1971" s="31">
        <f>IF(data!A1972="","",data!A1972)</f>
        <v>2016071</v>
      </c>
      <c r="C1971" s="32">
        <f>IF(data!B1972="","",data!B1972)</f>
        <v>42542</v>
      </c>
      <c r="D1971" s="21">
        <f>IF(data!C1972="","",data!C1972)</f>
        <v>19</v>
      </c>
      <c r="E1971" s="22">
        <f>IF(data!D1972="","",data!D1972)</f>
        <v>21</v>
      </c>
      <c r="F1971" s="22">
        <f>IF(data!E1972="","",data!E1972)</f>
        <v>26</v>
      </c>
      <c r="G1971" s="22">
        <f>IF(data!F1972="","",data!F1972)</f>
        <v>28</v>
      </c>
      <c r="H1971" s="22">
        <f>IF(data!G1972="","",data!G1972)</f>
        <v>29</v>
      </c>
      <c r="I1971" s="22">
        <f>IF(data!H1972="","",data!H1972)</f>
        <v>32</v>
      </c>
      <c r="J1971" s="23">
        <f>IF(data!I1972="","",data!I1972)</f>
        <v>1</v>
      </c>
      <c r="Q1971" s="33"/>
      <c r="R1971" s="33"/>
      <c r="S1971" s="33"/>
      <c r="T1971" s="33"/>
      <c r="U1971" s="33"/>
      <c r="V1971" s="33"/>
      <c r="X1971" s="34"/>
      <c r="Y1971" s="33"/>
      <c r="Z1971" s="33"/>
      <c r="AA1971" s="33"/>
      <c r="AB1971" s="33"/>
      <c r="AC1971" s="35"/>
      <c r="AD1971" s="33"/>
      <c r="AE1971" s="33"/>
      <c r="AF1971" s="33"/>
      <c r="AG1971" s="33"/>
      <c r="AH1971" s="33"/>
      <c r="AI1971" s="33"/>
      <c r="AJ1971" s="36"/>
      <c r="AK1971" s="10">
        <f t="shared" si="172"/>
        <v>8</v>
      </c>
      <c r="AL1971" s="11">
        <f t="shared" si="173"/>
        <v>7</v>
      </c>
      <c r="AM1971" s="11">
        <f t="shared" si="174"/>
        <v>15</v>
      </c>
      <c r="AN1971" s="11">
        <f t="shared" si="175"/>
        <v>17</v>
      </c>
      <c r="AO1971" s="13">
        <f t="shared" si="176"/>
        <v>15</v>
      </c>
      <c r="AP1971" s="11">
        <f t="shared" si="177"/>
        <v>19</v>
      </c>
      <c r="AQ1971" s="11">
        <f t="shared" si="178"/>
        <v>20</v>
      </c>
      <c r="AR1971" s="11">
        <f t="shared" si="179"/>
        <v>35</v>
      </c>
      <c r="AS1971" s="11">
        <f t="shared" si="180"/>
        <v>45</v>
      </c>
      <c r="AT1971" s="11">
        <f t="shared" si="181"/>
        <v>35</v>
      </c>
      <c r="AU1971" s="11">
        <f t="shared" si="182"/>
        <v>25</v>
      </c>
      <c r="AV1971" s="11">
        <f t="shared" si="183"/>
        <v>29</v>
      </c>
      <c r="AW1971" s="12">
        <f t="shared" si="184"/>
        <v>50</v>
      </c>
      <c r="AX1971" s="13">
        <f t="shared" si="185"/>
        <v>43</v>
      </c>
      <c r="AY1971" s="13">
        <f t="shared" si="186"/>
        <v>53</v>
      </c>
      <c r="AZ1971" s="13">
        <f t="shared" si="187"/>
        <v>47</v>
      </c>
      <c r="BA1971" s="13">
        <f t="shared" si="188"/>
        <v>41</v>
      </c>
      <c r="BB1971" s="14">
        <f t="shared" si="189"/>
        <v>55</v>
      </c>
      <c r="BC1971" s="19">
        <f t="shared" si="190"/>
        <v>53</v>
      </c>
      <c r="BD1971" s="55">
        <f t="shared" si="170"/>
        <v>0.99850600844430004</v>
      </c>
      <c r="BE1971" s="19">
        <f t="shared" si="171"/>
        <v>0.9616758687885677</v>
      </c>
      <c r="BF1971" s="19">
        <f t="shared" si="191"/>
        <v>0.98459240012991223</v>
      </c>
      <c r="BG1971" s="19">
        <f t="shared" si="151"/>
        <v>0.9710880155894771</v>
      </c>
    </row>
    <row r="1972" spans="1:59">
      <c r="A1972" s="24">
        <v>1971</v>
      </c>
      <c r="B1972" s="31">
        <f>IF(data!A1973="","",data!A1973)</f>
        <v>2016072</v>
      </c>
      <c r="C1972" s="32">
        <f>IF(data!B1973="","",data!B1973)</f>
        <v>42544</v>
      </c>
      <c r="D1972" s="21">
        <f>IF(data!C1973="","",data!C1973)</f>
        <v>5</v>
      </c>
      <c r="E1972" s="22">
        <f>IF(data!D1973="","",data!D1973)</f>
        <v>16</v>
      </c>
      <c r="F1972" s="22">
        <f>IF(data!E1973="","",data!E1973)</f>
        <v>19</v>
      </c>
      <c r="G1972" s="22">
        <f>IF(data!F1973="","",data!F1973)</f>
        <v>22</v>
      </c>
      <c r="H1972" s="22">
        <f>IF(data!G1973="","",data!G1973)</f>
        <v>24</v>
      </c>
      <c r="I1972" s="22">
        <f>IF(data!H1973="","",data!H1973)</f>
        <v>25</v>
      </c>
      <c r="J1972" s="23">
        <f>IF(data!I1973="","",data!I1973)</f>
        <v>2</v>
      </c>
      <c r="Q1972" s="33"/>
      <c r="R1972" s="33"/>
      <c r="S1972" s="33"/>
      <c r="T1972" s="33"/>
      <c r="U1972" s="33"/>
      <c r="V1972" s="33"/>
      <c r="X1972" s="34"/>
      <c r="Y1972" s="33"/>
      <c r="Z1972" s="33"/>
      <c r="AA1972" s="33"/>
      <c r="AB1972" s="33"/>
      <c r="AC1972" s="35"/>
      <c r="AD1972" s="33"/>
      <c r="AE1972" s="33"/>
      <c r="AF1972" s="33"/>
      <c r="AG1972" s="33"/>
      <c r="AH1972" s="33"/>
      <c r="AI1972" s="33"/>
      <c r="AJ1972" s="36"/>
      <c r="AK1972" s="10">
        <f t="shared" si="172"/>
        <v>6</v>
      </c>
      <c r="AL1972" s="11">
        <f t="shared" si="173"/>
        <v>7</v>
      </c>
      <c r="AM1972" s="11">
        <f t="shared" si="174"/>
        <v>11</v>
      </c>
      <c r="AN1972" s="11">
        <f t="shared" si="175"/>
        <v>15</v>
      </c>
      <c r="AO1972" s="13">
        <f t="shared" si="176"/>
        <v>20</v>
      </c>
      <c r="AP1972" s="11">
        <f t="shared" si="177"/>
        <v>15</v>
      </c>
      <c r="AQ1972" s="11">
        <f t="shared" si="178"/>
        <v>30</v>
      </c>
      <c r="AR1972" s="11">
        <f t="shared" si="179"/>
        <v>31</v>
      </c>
      <c r="AS1972" s="11">
        <f t="shared" si="180"/>
        <v>23</v>
      </c>
      <c r="AT1972" s="11">
        <f t="shared" si="181"/>
        <v>27</v>
      </c>
      <c r="AU1972" s="11">
        <f t="shared" si="182"/>
        <v>46</v>
      </c>
      <c r="AV1972" s="11">
        <f t="shared" si="183"/>
        <v>41</v>
      </c>
      <c r="AW1972" s="12">
        <f t="shared" si="184"/>
        <v>36</v>
      </c>
      <c r="AX1972" s="13">
        <f t="shared" si="185"/>
        <v>31</v>
      </c>
      <c r="AY1972" s="13">
        <f t="shared" si="186"/>
        <v>43</v>
      </c>
      <c r="AZ1972" s="13">
        <f t="shared" si="187"/>
        <v>39</v>
      </c>
      <c r="BA1972" s="13">
        <f t="shared" si="188"/>
        <v>35</v>
      </c>
      <c r="BB1972" s="14">
        <f t="shared" si="189"/>
        <v>51</v>
      </c>
      <c r="BC1972" s="19">
        <f t="shared" si="190"/>
        <v>43</v>
      </c>
      <c r="BD1972" s="55">
        <f t="shared" si="170"/>
        <v>0.96986034426761936</v>
      </c>
      <c r="BE1972" s="19">
        <f t="shared" si="171"/>
        <v>0.95349139330951604</v>
      </c>
      <c r="BF1972" s="19">
        <f t="shared" si="191"/>
        <v>0.99113998051315355</v>
      </c>
      <c r="BG1972" s="19">
        <f t="shared" ref="BG1972:BG2035" si="192">IF($B1972="","",SUM($BC1923:$BC1972)/50/$BM$3)</f>
        <v>0.97272491068528744</v>
      </c>
    </row>
    <row r="1973" spans="1:59">
      <c r="A1973" s="24">
        <v>1972</v>
      </c>
      <c r="B1973" s="31">
        <f>IF(data!A1974="","",data!A1974)</f>
        <v>2016073</v>
      </c>
      <c r="C1973" s="32">
        <f>IF(data!B1974="","",data!B1974)</f>
        <v>42547</v>
      </c>
      <c r="D1973" s="21">
        <f>IF(data!C1974="","",data!C1974)</f>
        <v>9</v>
      </c>
      <c r="E1973" s="22">
        <f>IF(data!D1974="","",data!D1974)</f>
        <v>11</v>
      </c>
      <c r="F1973" s="22">
        <f>IF(data!E1974="","",data!E1974)</f>
        <v>12</v>
      </c>
      <c r="G1973" s="22">
        <f>IF(data!F1974="","",data!F1974)</f>
        <v>15</v>
      </c>
      <c r="H1973" s="22">
        <f>IF(data!G1974="","",data!G1974)</f>
        <v>16</v>
      </c>
      <c r="I1973" s="22">
        <f>IF(data!H1974="","",data!H1974)</f>
        <v>20</v>
      </c>
      <c r="J1973" s="23">
        <f>IF(data!I1974="","",data!I1974)</f>
        <v>13</v>
      </c>
      <c r="Q1973" s="33"/>
      <c r="R1973" s="33"/>
      <c r="S1973" s="33"/>
      <c r="T1973" s="33"/>
      <c r="U1973" s="33"/>
      <c r="V1973" s="33"/>
      <c r="X1973" s="34"/>
      <c r="Y1973" s="33"/>
      <c r="Z1973" s="33"/>
      <c r="AA1973" s="33"/>
      <c r="AB1973" s="33"/>
      <c r="AC1973" s="35"/>
      <c r="AD1973" s="33"/>
      <c r="AE1973" s="33"/>
      <c r="AF1973" s="33"/>
      <c r="AG1973" s="33"/>
      <c r="AH1973" s="33"/>
      <c r="AI1973" s="33"/>
      <c r="AJ1973" s="36"/>
      <c r="AK1973" s="10">
        <f t="shared" si="172"/>
        <v>5</v>
      </c>
      <c r="AL1973" s="11">
        <f t="shared" si="173"/>
        <v>7</v>
      </c>
      <c r="AM1973" s="11">
        <f t="shared" si="174"/>
        <v>8</v>
      </c>
      <c r="AN1973" s="11">
        <f t="shared" si="175"/>
        <v>17</v>
      </c>
      <c r="AO1973" s="13">
        <f t="shared" si="176"/>
        <v>20</v>
      </c>
      <c r="AP1973" s="11">
        <f t="shared" si="177"/>
        <v>19</v>
      </c>
      <c r="AQ1973" s="11">
        <f t="shared" si="178"/>
        <v>20</v>
      </c>
      <c r="AR1973" s="11">
        <f t="shared" si="179"/>
        <v>23</v>
      </c>
      <c r="AS1973" s="11">
        <f t="shared" si="180"/>
        <v>28</v>
      </c>
      <c r="AT1973" s="11">
        <f t="shared" si="181"/>
        <v>35</v>
      </c>
      <c r="AU1973" s="11">
        <f t="shared" si="182"/>
        <v>44</v>
      </c>
      <c r="AV1973" s="11">
        <f t="shared" si="183"/>
        <v>41</v>
      </c>
      <c r="AW1973" s="12">
        <f t="shared" si="184"/>
        <v>38</v>
      </c>
      <c r="AX1973" s="13">
        <f t="shared" si="185"/>
        <v>51</v>
      </c>
      <c r="AY1973" s="13">
        <f t="shared" si="186"/>
        <v>66</v>
      </c>
      <c r="AZ1973" s="13">
        <f t="shared" si="187"/>
        <v>65</v>
      </c>
      <c r="BA1973" s="13">
        <f t="shared" si="188"/>
        <v>64</v>
      </c>
      <c r="BB1973" s="14">
        <f t="shared" si="189"/>
        <v>63</v>
      </c>
      <c r="BC1973" s="19">
        <f t="shared" si="190"/>
        <v>66</v>
      </c>
      <c r="BD1973" s="55">
        <f t="shared" si="170"/>
        <v>1.0107827216628775</v>
      </c>
      <c r="BE1973" s="19">
        <f t="shared" si="171"/>
        <v>0.98827541409548547</v>
      </c>
      <c r="BF1973" s="19">
        <f t="shared" si="191"/>
        <v>0.99113998051315355</v>
      </c>
      <c r="BG1973" s="19">
        <f t="shared" si="192"/>
        <v>0.98295550503410201</v>
      </c>
    </row>
    <row r="1974" spans="1:59">
      <c r="A1974" s="24">
        <v>1973</v>
      </c>
      <c r="B1974" s="31">
        <f>IF(data!A1975="","",data!A1975)</f>
        <v>2016074</v>
      </c>
      <c r="C1974" s="32">
        <f>IF(data!B1975="","",data!B1975)</f>
        <v>42549</v>
      </c>
      <c r="D1974" s="21">
        <f>IF(data!C1975="","",data!C1975)</f>
        <v>6</v>
      </c>
      <c r="E1974" s="22">
        <f>IF(data!D1975="","",data!D1975)</f>
        <v>10</v>
      </c>
      <c r="F1974" s="22">
        <f>IF(data!E1975="","",data!E1975)</f>
        <v>11</v>
      </c>
      <c r="G1974" s="22">
        <f>IF(data!F1975="","",data!F1975)</f>
        <v>12</v>
      </c>
      <c r="H1974" s="22">
        <f>IF(data!G1975="","",data!G1975)</f>
        <v>20</v>
      </c>
      <c r="I1974" s="22">
        <f>IF(data!H1975="","",data!H1975)</f>
        <v>25</v>
      </c>
      <c r="J1974" s="23">
        <f>IF(data!I1975="","",data!I1975)</f>
        <v>12</v>
      </c>
      <c r="Q1974" s="33"/>
      <c r="R1974" s="33"/>
      <c r="S1974" s="33"/>
      <c r="T1974" s="33"/>
      <c r="U1974" s="33"/>
      <c r="V1974" s="33"/>
      <c r="X1974" s="34"/>
      <c r="Y1974" s="33"/>
      <c r="Z1974" s="33"/>
      <c r="AA1974" s="33"/>
      <c r="AB1974" s="33"/>
      <c r="AC1974" s="35"/>
      <c r="AD1974" s="33"/>
      <c r="AE1974" s="33"/>
      <c r="AF1974" s="33"/>
      <c r="AG1974" s="33"/>
      <c r="AH1974" s="33"/>
      <c r="AI1974" s="33"/>
      <c r="AJ1974" s="36"/>
      <c r="AK1974" s="10">
        <f t="shared" si="172"/>
        <v>6</v>
      </c>
      <c r="AL1974" s="11">
        <f t="shared" si="173"/>
        <v>8</v>
      </c>
      <c r="AM1974" s="11">
        <f t="shared" si="174"/>
        <v>4</v>
      </c>
      <c r="AN1974" s="11">
        <f t="shared" si="175"/>
        <v>12</v>
      </c>
      <c r="AO1974" s="13">
        <f t="shared" si="176"/>
        <v>28</v>
      </c>
      <c r="AP1974" s="11">
        <f t="shared" si="177"/>
        <v>20</v>
      </c>
      <c r="AQ1974" s="11">
        <f t="shared" si="178"/>
        <v>21</v>
      </c>
      <c r="AR1974" s="11">
        <f t="shared" si="179"/>
        <v>14</v>
      </c>
      <c r="AS1974" s="11">
        <f t="shared" si="180"/>
        <v>29</v>
      </c>
      <c r="AT1974" s="11">
        <f t="shared" si="181"/>
        <v>36</v>
      </c>
      <c r="AU1974" s="11">
        <f t="shared" si="182"/>
        <v>58</v>
      </c>
      <c r="AV1974" s="11">
        <f t="shared" si="183"/>
        <v>56</v>
      </c>
      <c r="AW1974" s="12">
        <f t="shared" si="184"/>
        <v>54</v>
      </c>
      <c r="AX1974" s="13">
        <f t="shared" si="185"/>
        <v>52</v>
      </c>
      <c r="AY1974" s="13">
        <f t="shared" si="186"/>
        <v>50</v>
      </c>
      <c r="AZ1974" s="13">
        <f t="shared" si="187"/>
        <v>48</v>
      </c>
      <c r="BA1974" s="13">
        <f t="shared" si="188"/>
        <v>46</v>
      </c>
      <c r="BB1974" s="14">
        <f t="shared" si="189"/>
        <v>44</v>
      </c>
      <c r="BC1974" s="19">
        <f t="shared" si="190"/>
        <v>50</v>
      </c>
      <c r="BD1974" s="55">
        <f t="shared" si="170"/>
        <v>1.0271516726209808</v>
      </c>
      <c r="BE1974" s="19">
        <f t="shared" si="171"/>
        <v>1.0087366027931146</v>
      </c>
      <c r="BF1974" s="19">
        <f t="shared" si="191"/>
        <v>0.98622929522572267</v>
      </c>
      <c r="BG1974" s="19">
        <f t="shared" si="192"/>
        <v>0.98582007145177009</v>
      </c>
    </row>
    <row r="1975" spans="1:59">
      <c r="A1975" s="24">
        <v>1974</v>
      </c>
      <c r="B1975" s="31">
        <f>IF(data!A1976="","",data!A1976)</f>
        <v>2016075</v>
      </c>
      <c r="C1975" s="32">
        <f>IF(data!B1976="","",data!B1976)</f>
        <v>42551</v>
      </c>
      <c r="D1975" s="21">
        <f>IF(data!C1976="","",data!C1976)</f>
        <v>1</v>
      </c>
      <c r="E1975" s="22">
        <f>IF(data!D1976="","",data!D1976)</f>
        <v>3</v>
      </c>
      <c r="F1975" s="22">
        <f>IF(data!E1976="","",data!E1976)</f>
        <v>6</v>
      </c>
      <c r="G1975" s="22">
        <f>IF(data!F1976="","",data!F1976)</f>
        <v>16</v>
      </c>
      <c r="H1975" s="22">
        <f>IF(data!G1976="","",data!G1976)</f>
        <v>29</v>
      </c>
      <c r="I1975" s="22">
        <f>IF(data!H1976="","",data!H1976)</f>
        <v>32</v>
      </c>
      <c r="J1975" s="23">
        <f>IF(data!I1976="","",data!I1976)</f>
        <v>7</v>
      </c>
      <c r="Q1975" s="33"/>
      <c r="R1975" s="33"/>
      <c r="S1975" s="33"/>
      <c r="T1975" s="33"/>
      <c r="U1975" s="33"/>
      <c r="V1975" s="33"/>
      <c r="X1975" s="34"/>
      <c r="Y1975" s="33"/>
      <c r="Z1975" s="33"/>
      <c r="AA1975" s="33"/>
      <c r="AB1975" s="33"/>
      <c r="AC1975" s="35"/>
      <c r="AD1975" s="33"/>
      <c r="AE1975" s="33"/>
      <c r="AF1975" s="33"/>
      <c r="AG1975" s="33"/>
      <c r="AH1975" s="33"/>
      <c r="AI1975" s="33"/>
      <c r="AJ1975" s="36"/>
      <c r="AK1975" s="10">
        <f t="shared" si="172"/>
        <v>6</v>
      </c>
      <c r="AL1975" s="11">
        <f t="shared" si="173"/>
        <v>7</v>
      </c>
      <c r="AM1975" s="11">
        <f t="shared" si="174"/>
        <v>12</v>
      </c>
      <c r="AN1975" s="11">
        <f t="shared" si="175"/>
        <v>15</v>
      </c>
      <c r="AO1975" s="13">
        <f t="shared" si="176"/>
        <v>17</v>
      </c>
      <c r="AP1975" s="11">
        <f t="shared" si="177"/>
        <v>15</v>
      </c>
      <c r="AQ1975" s="11">
        <f t="shared" si="178"/>
        <v>24</v>
      </c>
      <c r="AR1975" s="11">
        <f t="shared" si="179"/>
        <v>27</v>
      </c>
      <c r="AS1975" s="11">
        <f t="shared" si="180"/>
        <v>32</v>
      </c>
      <c r="AT1975" s="11">
        <f t="shared" si="181"/>
        <v>27</v>
      </c>
      <c r="AU1975" s="11">
        <f t="shared" si="182"/>
        <v>22</v>
      </c>
      <c r="AV1975" s="11">
        <f t="shared" si="183"/>
        <v>17</v>
      </c>
      <c r="AW1975" s="12">
        <f t="shared" si="184"/>
        <v>27</v>
      </c>
      <c r="AX1975" s="13">
        <f t="shared" si="185"/>
        <v>23</v>
      </c>
      <c r="AY1975" s="13">
        <f t="shared" si="186"/>
        <v>53</v>
      </c>
      <c r="AZ1975" s="13">
        <f t="shared" si="187"/>
        <v>51</v>
      </c>
      <c r="BA1975" s="13">
        <f t="shared" si="188"/>
        <v>49</v>
      </c>
      <c r="BB1975" s="14">
        <f t="shared" si="189"/>
        <v>47</v>
      </c>
      <c r="BC1975" s="19">
        <f t="shared" si="190"/>
        <v>53</v>
      </c>
      <c r="BD1975" s="55">
        <f t="shared" si="170"/>
        <v>1.0844430009743422</v>
      </c>
      <c r="BE1975" s="19">
        <f t="shared" si="171"/>
        <v>0.99236765183501141</v>
      </c>
      <c r="BF1975" s="19">
        <f t="shared" si="191"/>
        <v>0.97722637219876574</v>
      </c>
      <c r="BG1975" s="19">
        <f t="shared" si="192"/>
        <v>0.98827541409548547</v>
      </c>
    </row>
    <row r="1976" spans="1:59">
      <c r="A1976" s="24">
        <v>1975</v>
      </c>
      <c r="B1976" s="31">
        <f>IF(data!A1977="","",data!A1977)</f>
        <v>2016076</v>
      </c>
      <c r="C1976" s="32">
        <f>IF(data!B1977="","",data!B1977)</f>
        <v>42554</v>
      </c>
      <c r="D1976" s="21">
        <f>IF(data!C1977="","",data!C1977)</f>
        <v>7</v>
      </c>
      <c r="E1976" s="22">
        <f>IF(data!D1977="","",data!D1977)</f>
        <v>8</v>
      </c>
      <c r="F1976" s="22">
        <f>IF(data!E1977="","",data!E1977)</f>
        <v>13</v>
      </c>
      <c r="G1976" s="22">
        <f>IF(data!F1977="","",data!F1977)</f>
        <v>22</v>
      </c>
      <c r="H1976" s="22">
        <f>IF(data!G1977="","",data!G1977)</f>
        <v>30</v>
      </c>
      <c r="I1976" s="22">
        <f>IF(data!H1977="","",data!H1977)</f>
        <v>32</v>
      </c>
      <c r="J1976" s="23">
        <f>IF(data!I1977="","",data!I1977)</f>
        <v>1</v>
      </c>
      <c r="Q1976" s="33"/>
      <c r="R1976" s="33"/>
      <c r="S1976" s="33"/>
      <c r="T1976" s="33"/>
      <c r="U1976" s="33"/>
      <c r="V1976" s="33"/>
      <c r="X1976" s="34"/>
      <c r="Y1976" s="33"/>
      <c r="Z1976" s="33"/>
      <c r="AA1976" s="33"/>
      <c r="AB1976" s="33"/>
      <c r="AC1976" s="35"/>
      <c r="AD1976" s="33"/>
      <c r="AE1976" s="33"/>
      <c r="AF1976" s="33"/>
      <c r="AG1976" s="33"/>
      <c r="AH1976" s="33"/>
      <c r="AI1976" s="33"/>
      <c r="AJ1976" s="36"/>
      <c r="AK1976" s="10">
        <f t="shared" si="172"/>
        <v>7</v>
      </c>
      <c r="AL1976" s="11">
        <f t="shared" si="173"/>
        <v>8</v>
      </c>
      <c r="AM1976" s="11">
        <f t="shared" si="174"/>
        <v>12</v>
      </c>
      <c r="AN1976" s="11">
        <f t="shared" si="175"/>
        <v>10</v>
      </c>
      <c r="AO1976" s="13">
        <f t="shared" si="176"/>
        <v>14</v>
      </c>
      <c r="AP1976" s="11">
        <f t="shared" si="177"/>
        <v>24</v>
      </c>
      <c r="AQ1976" s="11">
        <f t="shared" si="178"/>
        <v>31</v>
      </c>
      <c r="AR1976" s="11">
        <f t="shared" si="179"/>
        <v>22</v>
      </c>
      <c r="AS1976" s="11">
        <f t="shared" si="180"/>
        <v>35</v>
      </c>
      <c r="AT1976" s="11">
        <f t="shared" si="181"/>
        <v>40</v>
      </c>
      <c r="AU1976" s="11">
        <f t="shared" si="182"/>
        <v>34</v>
      </c>
      <c r="AV1976" s="11">
        <f t="shared" si="183"/>
        <v>42</v>
      </c>
      <c r="AW1976" s="12">
        <f t="shared" si="184"/>
        <v>37</v>
      </c>
      <c r="AX1976" s="13">
        <f t="shared" si="185"/>
        <v>48</v>
      </c>
      <c r="AY1976" s="13">
        <f t="shared" si="186"/>
        <v>61</v>
      </c>
      <c r="AZ1976" s="13">
        <f t="shared" si="187"/>
        <v>58</v>
      </c>
      <c r="BA1976" s="13">
        <f t="shared" si="188"/>
        <v>55</v>
      </c>
      <c r="BB1976" s="14">
        <f t="shared" si="189"/>
        <v>52</v>
      </c>
      <c r="BC1976" s="19">
        <f t="shared" si="190"/>
        <v>61</v>
      </c>
      <c r="BD1976" s="55">
        <f t="shared" si="170"/>
        <v>1.1171809028905488</v>
      </c>
      <c r="BE1976" s="19">
        <f t="shared" si="171"/>
        <v>1.0578434556674245</v>
      </c>
      <c r="BF1976" s="19">
        <f t="shared" si="191"/>
        <v>0.98868463786943817</v>
      </c>
      <c r="BG1976" s="19">
        <f t="shared" si="192"/>
        <v>0.98663851899967514</v>
      </c>
    </row>
    <row r="1977" spans="1:59">
      <c r="A1977" s="24">
        <v>1976</v>
      </c>
      <c r="B1977" s="31">
        <f>IF(data!A1978="","",data!A1978)</f>
        <v>2016077</v>
      </c>
      <c r="C1977" s="32">
        <f>IF(data!B1978="","",data!B1978)</f>
        <v>42556</v>
      </c>
      <c r="D1977" s="21">
        <f>IF(data!C1978="","",data!C1978)</f>
        <v>1</v>
      </c>
      <c r="E1977" s="22">
        <f>IF(data!D1978="","",data!D1978)</f>
        <v>9</v>
      </c>
      <c r="F1977" s="22">
        <f>IF(data!E1978="","",data!E1978)</f>
        <v>17</v>
      </c>
      <c r="G1977" s="22">
        <f>IF(data!F1978="","",data!F1978)</f>
        <v>19</v>
      </c>
      <c r="H1977" s="22">
        <f>IF(data!G1978="","",data!G1978)</f>
        <v>20</v>
      </c>
      <c r="I1977" s="22">
        <f>IF(data!H1978="","",data!H1978)</f>
        <v>29</v>
      </c>
      <c r="J1977" s="23">
        <f>IF(data!I1978="","",data!I1978)</f>
        <v>10</v>
      </c>
      <c r="Q1977" s="33"/>
      <c r="R1977" s="33"/>
      <c r="S1977" s="33"/>
      <c r="T1977" s="33"/>
      <c r="U1977" s="33"/>
      <c r="V1977" s="33"/>
      <c r="X1977" s="34"/>
      <c r="Y1977" s="33"/>
      <c r="Z1977" s="33"/>
      <c r="AA1977" s="33"/>
      <c r="AB1977" s="33"/>
      <c r="AC1977" s="35"/>
      <c r="AD1977" s="33"/>
      <c r="AE1977" s="33"/>
      <c r="AF1977" s="33"/>
      <c r="AG1977" s="33"/>
      <c r="AH1977" s="33"/>
      <c r="AI1977" s="33"/>
      <c r="AJ1977" s="36"/>
      <c r="AK1977" s="10">
        <f t="shared" si="172"/>
        <v>8</v>
      </c>
      <c r="AL1977" s="11">
        <f t="shared" si="173"/>
        <v>7</v>
      </c>
      <c r="AM1977" s="11">
        <f t="shared" si="174"/>
        <v>15</v>
      </c>
      <c r="AN1977" s="11">
        <f t="shared" si="175"/>
        <v>17</v>
      </c>
      <c r="AO1977" s="13">
        <f t="shared" si="176"/>
        <v>18</v>
      </c>
      <c r="AP1977" s="11">
        <f t="shared" si="177"/>
        <v>15</v>
      </c>
      <c r="AQ1977" s="11">
        <f t="shared" si="178"/>
        <v>14</v>
      </c>
      <c r="AR1977" s="11">
        <f t="shared" si="179"/>
        <v>35</v>
      </c>
      <c r="AS1977" s="11">
        <f t="shared" si="180"/>
        <v>40</v>
      </c>
      <c r="AT1977" s="11">
        <f t="shared" si="181"/>
        <v>35</v>
      </c>
      <c r="AU1977" s="11">
        <f t="shared" si="182"/>
        <v>30</v>
      </c>
      <c r="AV1977" s="11">
        <f t="shared" si="183"/>
        <v>25</v>
      </c>
      <c r="AW1977" s="12">
        <f t="shared" si="184"/>
        <v>35</v>
      </c>
      <c r="AX1977" s="13">
        <f t="shared" si="185"/>
        <v>31</v>
      </c>
      <c r="AY1977" s="13">
        <f t="shared" si="186"/>
        <v>27</v>
      </c>
      <c r="AZ1977" s="13">
        <f t="shared" si="187"/>
        <v>41</v>
      </c>
      <c r="BA1977" s="13">
        <f t="shared" si="188"/>
        <v>38</v>
      </c>
      <c r="BB1977" s="14">
        <f t="shared" si="189"/>
        <v>55</v>
      </c>
      <c r="BC1977" s="19">
        <f t="shared" si="190"/>
        <v>27</v>
      </c>
      <c r="BD1977" s="55">
        <f t="shared" si="170"/>
        <v>1.0517050990581358</v>
      </c>
      <c r="BE1977" s="19">
        <f t="shared" si="171"/>
        <v>1.0107827216628775</v>
      </c>
      <c r="BF1977" s="19">
        <f t="shared" si="191"/>
        <v>0.9780448197466709</v>
      </c>
      <c r="BG1977" s="19">
        <f t="shared" si="192"/>
        <v>0.97518025332900282</v>
      </c>
    </row>
    <row r="1978" spans="1:59">
      <c r="A1978" s="24">
        <v>1977</v>
      </c>
      <c r="B1978" s="31">
        <f>IF(data!A1979="","",data!A1979)</f>
        <v>2016078</v>
      </c>
      <c r="C1978" s="32">
        <f>IF(data!B1979="","",data!B1979)</f>
        <v>42558</v>
      </c>
      <c r="D1978" s="21">
        <f>IF(data!C1979="","",data!C1979)</f>
        <v>2</v>
      </c>
      <c r="E1978" s="22">
        <f>IF(data!D1979="","",data!D1979)</f>
        <v>4</v>
      </c>
      <c r="F1978" s="22">
        <f>IF(data!E1979="","",data!E1979)</f>
        <v>8</v>
      </c>
      <c r="G1978" s="22">
        <f>IF(data!F1979="","",data!F1979)</f>
        <v>23</v>
      </c>
      <c r="H1978" s="22">
        <f>IF(data!G1979="","",data!G1979)</f>
        <v>26</v>
      </c>
      <c r="I1978" s="22">
        <f>IF(data!H1979="","",data!H1979)</f>
        <v>29</v>
      </c>
      <c r="J1978" s="23">
        <f>IF(data!I1979="","",data!I1979)</f>
        <v>2</v>
      </c>
      <c r="Q1978" s="33"/>
      <c r="R1978" s="33"/>
      <c r="S1978" s="33"/>
      <c r="T1978" s="33"/>
      <c r="U1978" s="33"/>
      <c r="V1978" s="33"/>
      <c r="X1978" s="34"/>
      <c r="Y1978" s="33"/>
      <c r="Z1978" s="33"/>
      <c r="AA1978" s="33"/>
      <c r="AB1978" s="33"/>
      <c r="AC1978" s="35"/>
      <c r="AD1978" s="33"/>
      <c r="AE1978" s="33"/>
      <c r="AF1978" s="33"/>
      <c r="AG1978" s="33"/>
      <c r="AH1978" s="33"/>
      <c r="AI1978" s="33"/>
      <c r="AJ1978" s="36"/>
      <c r="AK1978" s="10">
        <f t="shared" si="172"/>
        <v>11</v>
      </c>
      <c r="AL1978" s="11">
        <f t="shared" si="173"/>
        <v>8</v>
      </c>
      <c r="AM1978" s="11">
        <f t="shared" si="174"/>
        <v>17</v>
      </c>
      <c r="AN1978" s="11">
        <f t="shared" si="175"/>
        <v>20</v>
      </c>
      <c r="AO1978" s="13">
        <f t="shared" si="176"/>
        <v>15</v>
      </c>
      <c r="AP1978" s="11">
        <f t="shared" si="177"/>
        <v>20</v>
      </c>
      <c r="AQ1978" s="11">
        <f t="shared" si="178"/>
        <v>29</v>
      </c>
      <c r="AR1978" s="11">
        <f t="shared" si="179"/>
        <v>32</v>
      </c>
      <c r="AS1978" s="11">
        <f t="shared" si="180"/>
        <v>26</v>
      </c>
      <c r="AT1978" s="11">
        <f t="shared" si="181"/>
        <v>32</v>
      </c>
      <c r="AU1978" s="11">
        <f t="shared" si="182"/>
        <v>27</v>
      </c>
      <c r="AV1978" s="11">
        <f t="shared" si="183"/>
        <v>36</v>
      </c>
      <c r="AW1978" s="12">
        <f t="shared" si="184"/>
        <v>47</v>
      </c>
      <c r="AX1978" s="13">
        <f t="shared" si="185"/>
        <v>44</v>
      </c>
      <c r="AY1978" s="13">
        <f t="shared" si="186"/>
        <v>41</v>
      </c>
      <c r="AZ1978" s="13">
        <f t="shared" si="187"/>
        <v>38</v>
      </c>
      <c r="BA1978" s="13">
        <f t="shared" si="188"/>
        <v>35</v>
      </c>
      <c r="BB1978" s="14">
        <f t="shared" si="189"/>
        <v>32</v>
      </c>
      <c r="BC1978" s="19">
        <f t="shared" si="190"/>
        <v>41</v>
      </c>
      <c r="BD1978" s="55">
        <f t="shared" si="170"/>
        <v>0.94939915556999022</v>
      </c>
      <c r="BE1978" s="19">
        <f t="shared" si="171"/>
        <v>0.98009093861643382</v>
      </c>
      <c r="BF1978" s="19">
        <f t="shared" si="191"/>
        <v>0.9641312114322832</v>
      </c>
      <c r="BG1978" s="19">
        <f t="shared" si="192"/>
        <v>0.97149723936342958</v>
      </c>
    </row>
    <row r="1979" spans="1:59">
      <c r="A1979" s="24">
        <v>1978</v>
      </c>
      <c r="B1979" s="31">
        <f>IF(data!A1980="","",data!A1980)</f>
        <v>2016079</v>
      </c>
      <c r="C1979" s="32">
        <f>IF(data!B1980="","",data!B1980)</f>
        <v>42561</v>
      </c>
      <c r="D1979" s="21">
        <f>IF(data!C1980="","",data!C1980)</f>
        <v>1</v>
      </c>
      <c r="E1979" s="22">
        <f>IF(data!D1980="","",data!D1980)</f>
        <v>3</v>
      </c>
      <c r="F1979" s="22">
        <f>IF(data!E1980="","",data!E1980)</f>
        <v>10</v>
      </c>
      <c r="G1979" s="22">
        <f>IF(data!F1980="","",data!F1980)</f>
        <v>12</v>
      </c>
      <c r="H1979" s="22">
        <f>IF(data!G1980="","",data!G1980)</f>
        <v>24</v>
      </c>
      <c r="I1979" s="22">
        <f>IF(data!H1980="","",data!H1980)</f>
        <v>28</v>
      </c>
      <c r="J1979" s="23">
        <f>IF(data!I1980="","",data!I1980)</f>
        <v>2</v>
      </c>
      <c r="Q1979" s="33"/>
      <c r="R1979" s="33"/>
      <c r="S1979" s="33"/>
      <c r="T1979" s="33"/>
      <c r="U1979" s="33"/>
      <c r="V1979" s="33"/>
      <c r="X1979" s="34"/>
      <c r="Y1979" s="33"/>
      <c r="Z1979" s="33"/>
      <c r="AA1979" s="33"/>
      <c r="AB1979" s="33"/>
      <c r="AC1979" s="35"/>
      <c r="AD1979" s="33"/>
      <c r="AE1979" s="33"/>
      <c r="AF1979" s="33"/>
      <c r="AG1979" s="33"/>
      <c r="AH1979" s="33"/>
      <c r="AI1979" s="33"/>
      <c r="AJ1979" s="36"/>
      <c r="AK1979" s="10">
        <f t="shared" si="172"/>
        <v>3</v>
      </c>
      <c r="AL1979" s="11">
        <f t="shared" si="173"/>
        <v>6</v>
      </c>
      <c r="AM1979" s="11">
        <f t="shared" si="174"/>
        <v>13</v>
      </c>
      <c r="AN1979" s="11">
        <f t="shared" si="175"/>
        <v>12</v>
      </c>
      <c r="AO1979" s="13">
        <f t="shared" si="176"/>
        <v>15</v>
      </c>
      <c r="AP1979" s="11">
        <f t="shared" si="177"/>
        <v>14</v>
      </c>
      <c r="AQ1979" s="11">
        <f t="shared" si="178"/>
        <v>15</v>
      </c>
      <c r="AR1979" s="11">
        <f t="shared" si="179"/>
        <v>18</v>
      </c>
      <c r="AS1979" s="11">
        <f t="shared" si="180"/>
        <v>23</v>
      </c>
      <c r="AT1979" s="11">
        <f t="shared" si="181"/>
        <v>18</v>
      </c>
      <c r="AU1979" s="11">
        <f t="shared" si="182"/>
        <v>39</v>
      </c>
      <c r="AV1979" s="11">
        <f t="shared" si="183"/>
        <v>36</v>
      </c>
      <c r="AW1979" s="12">
        <f t="shared" si="184"/>
        <v>48</v>
      </c>
      <c r="AX1979" s="13">
        <f t="shared" si="185"/>
        <v>46</v>
      </c>
      <c r="AY1979" s="13">
        <f t="shared" si="186"/>
        <v>44</v>
      </c>
      <c r="AZ1979" s="13">
        <f t="shared" si="187"/>
        <v>42</v>
      </c>
      <c r="BA1979" s="13">
        <f t="shared" si="188"/>
        <v>40</v>
      </c>
      <c r="BB1979" s="14">
        <f t="shared" si="189"/>
        <v>38</v>
      </c>
      <c r="BC1979" s="19">
        <f t="shared" si="190"/>
        <v>44</v>
      </c>
      <c r="BD1979" s="55">
        <f t="shared" si="170"/>
        <v>0.92484572913283536</v>
      </c>
      <c r="BE1979" s="19">
        <f t="shared" si="171"/>
        <v>0.9759987008769081</v>
      </c>
      <c r="BF1979" s="19">
        <f t="shared" si="191"/>
        <v>0.95021760311789538</v>
      </c>
      <c r="BG1979" s="19">
        <f t="shared" si="192"/>
        <v>0.9710880155894771</v>
      </c>
    </row>
    <row r="1980" spans="1:59">
      <c r="A1980" s="24">
        <v>1979</v>
      </c>
      <c r="B1980" s="31">
        <f>IF(data!A1981="","",data!A1981)</f>
        <v>2016080</v>
      </c>
      <c r="C1980" s="32">
        <f>IF(data!B1981="","",data!B1981)</f>
        <v>42563</v>
      </c>
      <c r="D1980" s="21">
        <f>IF(data!C1981="","",data!C1981)</f>
        <v>1</v>
      </c>
      <c r="E1980" s="22">
        <f>IF(data!D1981="","",data!D1981)</f>
        <v>16</v>
      </c>
      <c r="F1980" s="22">
        <f>IF(data!E1981="","",data!E1981)</f>
        <v>17</v>
      </c>
      <c r="G1980" s="22">
        <f>IF(data!F1981="","",data!F1981)</f>
        <v>24</v>
      </c>
      <c r="H1980" s="22">
        <f>IF(data!G1981="","",data!G1981)</f>
        <v>25</v>
      </c>
      <c r="I1980" s="22">
        <f>IF(data!H1981="","",data!H1981)</f>
        <v>32</v>
      </c>
      <c r="J1980" s="23">
        <f>IF(data!I1981="","",data!I1981)</f>
        <v>14</v>
      </c>
      <c r="Q1980" s="33"/>
      <c r="R1980" s="33"/>
      <c r="S1980" s="33"/>
      <c r="T1980" s="33"/>
      <c r="U1980" s="33"/>
      <c r="V1980" s="33"/>
      <c r="X1980" s="34"/>
      <c r="Y1980" s="33"/>
      <c r="Z1980" s="33"/>
      <c r="AA1980" s="33"/>
      <c r="AB1980" s="33"/>
      <c r="AC1980" s="35"/>
      <c r="AD1980" s="33"/>
      <c r="AE1980" s="33"/>
      <c r="AF1980" s="33"/>
      <c r="AG1980" s="33"/>
      <c r="AH1980" s="33"/>
      <c r="AI1980" s="33"/>
      <c r="AJ1980" s="36"/>
      <c r="AK1980" s="10">
        <f t="shared" si="172"/>
        <v>7</v>
      </c>
      <c r="AL1980" s="11">
        <f t="shared" si="173"/>
        <v>3</v>
      </c>
      <c r="AM1980" s="11">
        <f t="shared" si="174"/>
        <v>10</v>
      </c>
      <c r="AN1980" s="11">
        <f t="shared" si="175"/>
        <v>13</v>
      </c>
      <c r="AO1980" s="13">
        <f t="shared" si="176"/>
        <v>17</v>
      </c>
      <c r="AP1980" s="11">
        <f t="shared" si="177"/>
        <v>3</v>
      </c>
      <c r="AQ1980" s="11">
        <f t="shared" si="178"/>
        <v>34</v>
      </c>
      <c r="AR1980" s="11">
        <f t="shared" si="179"/>
        <v>25</v>
      </c>
      <c r="AS1980" s="11">
        <f t="shared" si="180"/>
        <v>27</v>
      </c>
      <c r="AT1980" s="11">
        <f t="shared" si="181"/>
        <v>19</v>
      </c>
      <c r="AU1980" s="11">
        <f t="shared" si="182"/>
        <v>37</v>
      </c>
      <c r="AV1980" s="11">
        <f t="shared" si="183"/>
        <v>31</v>
      </c>
      <c r="AW1980" s="12">
        <f t="shared" si="184"/>
        <v>25</v>
      </c>
      <c r="AX1980" s="13">
        <f t="shared" si="185"/>
        <v>19</v>
      </c>
      <c r="AY1980" s="13">
        <f t="shared" si="186"/>
        <v>47</v>
      </c>
      <c r="AZ1980" s="13">
        <f t="shared" si="187"/>
        <v>61</v>
      </c>
      <c r="BA1980" s="13">
        <f t="shared" si="188"/>
        <v>58</v>
      </c>
      <c r="BB1980" s="14">
        <f t="shared" si="189"/>
        <v>55</v>
      </c>
      <c r="BC1980" s="19">
        <f t="shared" si="190"/>
        <v>47</v>
      </c>
      <c r="BD1980" s="55">
        <f t="shared" si="170"/>
        <v>0.90029230269568039</v>
      </c>
      <c r="BE1980" s="19">
        <f t="shared" si="171"/>
        <v>0.99236765183501141</v>
      </c>
      <c r="BF1980" s="19">
        <f t="shared" si="191"/>
        <v>0.94694381292627483</v>
      </c>
      <c r="BG1980" s="19">
        <f t="shared" si="192"/>
        <v>0.96945112049366677</v>
      </c>
    </row>
    <row r="1981" spans="1:59">
      <c r="A1981" s="24">
        <v>1980</v>
      </c>
      <c r="B1981" s="31">
        <f>IF(data!A1982="","",data!A1982)</f>
        <v>2016081</v>
      </c>
      <c r="C1981" s="32">
        <f>IF(data!B1982="","",data!B1982)</f>
        <v>42565</v>
      </c>
      <c r="D1981" s="21">
        <f>IF(data!C1982="","",data!C1982)</f>
        <v>2</v>
      </c>
      <c r="E1981" s="22">
        <f>IF(data!D1982="","",data!D1982)</f>
        <v>6</v>
      </c>
      <c r="F1981" s="22">
        <f>IF(data!E1982="","",data!E1982)</f>
        <v>15</v>
      </c>
      <c r="G1981" s="22">
        <f>IF(data!F1982="","",data!F1982)</f>
        <v>25</v>
      </c>
      <c r="H1981" s="22">
        <f>IF(data!G1982="","",data!G1982)</f>
        <v>30</v>
      </c>
      <c r="I1981" s="22">
        <f>IF(data!H1982="","",data!H1982)</f>
        <v>32</v>
      </c>
      <c r="J1981" s="23">
        <f>IF(data!I1982="","",data!I1982)</f>
        <v>7</v>
      </c>
      <c r="Q1981" s="33"/>
      <c r="R1981" s="33"/>
      <c r="S1981" s="33"/>
      <c r="T1981" s="33"/>
      <c r="U1981" s="33"/>
      <c r="V1981" s="33"/>
      <c r="X1981" s="34"/>
      <c r="Y1981" s="33"/>
      <c r="Z1981" s="33"/>
      <c r="AA1981" s="33"/>
      <c r="AB1981" s="33"/>
      <c r="AC1981" s="35"/>
      <c r="AD1981" s="33"/>
      <c r="AE1981" s="33"/>
      <c r="AF1981" s="33"/>
      <c r="AG1981" s="33"/>
      <c r="AH1981" s="33"/>
      <c r="AI1981" s="33"/>
      <c r="AJ1981" s="36"/>
      <c r="AK1981" s="10">
        <f t="shared" si="172"/>
        <v>5</v>
      </c>
      <c r="AL1981" s="11">
        <f t="shared" si="173"/>
        <v>10</v>
      </c>
      <c r="AM1981" s="11">
        <f t="shared" si="174"/>
        <v>5</v>
      </c>
      <c r="AN1981" s="11">
        <f t="shared" si="175"/>
        <v>8</v>
      </c>
      <c r="AO1981" s="13">
        <f t="shared" si="176"/>
        <v>19</v>
      </c>
      <c r="AP1981" s="11">
        <f t="shared" si="177"/>
        <v>22</v>
      </c>
      <c r="AQ1981" s="11">
        <f t="shared" si="178"/>
        <v>29</v>
      </c>
      <c r="AR1981" s="11">
        <f t="shared" si="179"/>
        <v>20</v>
      </c>
      <c r="AS1981" s="11">
        <f t="shared" si="180"/>
        <v>33</v>
      </c>
      <c r="AT1981" s="11">
        <f t="shared" si="181"/>
        <v>26</v>
      </c>
      <c r="AU1981" s="11">
        <f t="shared" si="182"/>
        <v>32</v>
      </c>
      <c r="AV1981" s="11">
        <f t="shared" si="183"/>
        <v>26</v>
      </c>
      <c r="AW1981" s="12">
        <f t="shared" si="184"/>
        <v>20</v>
      </c>
      <c r="AX1981" s="13">
        <f t="shared" si="185"/>
        <v>46</v>
      </c>
      <c r="AY1981" s="13">
        <f t="shared" si="186"/>
        <v>59</v>
      </c>
      <c r="AZ1981" s="13">
        <f t="shared" si="187"/>
        <v>56</v>
      </c>
      <c r="BA1981" s="13">
        <f t="shared" si="188"/>
        <v>53</v>
      </c>
      <c r="BB1981" s="14">
        <f t="shared" si="189"/>
        <v>50</v>
      </c>
      <c r="BC1981" s="19">
        <f t="shared" si="190"/>
        <v>59</v>
      </c>
      <c r="BD1981" s="55">
        <f t="shared" si="170"/>
        <v>0.89210782721662885</v>
      </c>
      <c r="BE1981" s="19">
        <f t="shared" si="171"/>
        <v>1.0046443650535888</v>
      </c>
      <c r="BF1981" s="19">
        <f t="shared" si="191"/>
        <v>0.96003897369275737</v>
      </c>
      <c r="BG1981" s="19">
        <f t="shared" si="192"/>
        <v>0.97395258200714518</v>
      </c>
    </row>
    <row r="1982" spans="1:59">
      <c r="A1982" s="24">
        <v>1981</v>
      </c>
      <c r="B1982" s="31">
        <f>IF(data!A1983="","",data!A1983)</f>
        <v>2016082</v>
      </c>
      <c r="C1982" s="32">
        <f>IF(data!B1983="","",data!B1983)</f>
        <v>42568</v>
      </c>
      <c r="D1982" s="21">
        <f>IF(data!C1983="","",data!C1983)</f>
        <v>6</v>
      </c>
      <c r="E1982" s="22">
        <f>IF(data!D1983="","",data!D1983)</f>
        <v>12</v>
      </c>
      <c r="F1982" s="22">
        <f>IF(data!E1983="","",data!E1983)</f>
        <v>14</v>
      </c>
      <c r="G1982" s="22">
        <f>IF(data!F1983="","",data!F1983)</f>
        <v>15</v>
      </c>
      <c r="H1982" s="22">
        <f>IF(data!G1983="","",data!G1983)</f>
        <v>17</v>
      </c>
      <c r="I1982" s="22">
        <f>IF(data!H1983="","",data!H1983)</f>
        <v>20</v>
      </c>
      <c r="J1982" s="23">
        <f>IF(data!I1983="","",data!I1983)</f>
        <v>9</v>
      </c>
      <c r="Q1982" s="33"/>
      <c r="R1982" s="33"/>
      <c r="S1982" s="33"/>
      <c r="T1982" s="33"/>
      <c r="U1982" s="33"/>
      <c r="V1982" s="33"/>
      <c r="X1982" s="34"/>
      <c r="Y1982" s="33"/>
      <c r="Z1982" s="33"/>
      <c r="AA1982" s="33"/>
      <c r="AB1982" s="33"/>
      <c r="AC1982" s="35"/>
      <c r="AD1982" s="33"/>
      <c r="AE1982" s="33"/>
      <c r="AF1982" s="33"/>
      <c r="AG1982" s="33"/>
      <c r="AH1982" s="33"/>
      <c r="AI1982" s="33"/>
      <c r="AJ1982" s="36"/>
      <c r="AK1982" s="10">
        <f t="shared" si="172"/>
        <v>6</v>
      </c>
      <c r="AL1982" s="11">
        <f t="shared" si="173"/>
        <v>8</v>
      </c>
      <c r="AM1982" s="11">
        <f t="shared" si="174"/>
        <v>9</v>
      </c>
      <c r="AN1982" s="11">
        <f t="shared" si="175"/>
        <v>12</v>
      </c>
      <c r="AO1982" s="13">
        <f t="shared" si="176"/>
        <v>21</v>
      </c>
      <c r="AP1982" s="11">
        <f t="shared" si="177"/>
        <v>28</v>
      </c>
      <c r="AQ1982" s="11">
        <f t="shared" si="178"/>
        <v>30</v>
      </c>
      <c r="AR1982" s="11">
        <f t="shared" si="179"/>
        <v>24</v>
      </c>
      <c r="AS1982" s="11">
        <f t="shared" si="180"/>
        <v>29</v>
      </c>
      <c r="AT1982" s="11">
        <f t="shared" si="181"/>
        <v>24</v>
      </c>
      <c r="AU1982" s="11">
        <f t="shared" si="182"/>
        <v>32</v>
      </c>
      <c r="AV1982" s="11">
        <f t="shared" si="183"/>
        <v>28</v>
      </c>
      <c r="AW1982" s="12">
        <f t="shared" si="184"/>
        <v>39</v>
      </c>
      <c r="AX1982" s="13">
        <f t="shared" si="185"/>
        <v>52</v>
      </c>
      <c r="AY1982" s="13">
        <f t="shared" si="186"/>
        <v>50</v>
      </c>
      <c r="AZ1982" s="13">
        <f t="shared" si="187"/>
        <v>66</v>
      </c>
      <c r="BA1982" s="13">
        <f t="shared" si="188"/>
        <v>65</v>
      </c>
      <c r="BB1982" s="14">
        <f t="shared" si="189"/>
        <v>64</v>
      </c>
      <c r="BC1982" s="19">
        <f t="shared" si="190"/>
        <v>50</v>
      </c>
      <c r="BD1982" s="55">
        <f t="shared" si="170"/>
        <v>0.98622929522572267</v>
      </c>
      <c r="BE1982" s="19">
        <f t="shared" si="171"/>
        <v>1.0189671971419292</v>
      </c>
      <c r="BF1982" s="19">
        <f t="shared" si="191"/>
        <v>0.96740500162390386</v>
      </c>
      <c r="BG1982" s="19">
        <f t="shared" si="192"/>
        <v>0.96863267294576172</v>
      </c>
    </row>
    <row r="1983" spans="1:59">
      <c r="A1983" s="24">
        <v>1982</v>
      </c>
      <c r="B1983" s="31">
        <f>IF(data!A1984="","",data!A1984)</f>
        <v>2016083</v>
      </c>
      <c r="C1983" s="32">
        <f>IF(data!B1984="","",data!B1984)</f>
        <v>42570</v>
      </c>
      <c r="D1983" s="21">
        <f>IF(data!C1984="","",data!C1984)</f>
        <v>9</v>
      </c>
      <c r="E1983" s="22">
        <f>IF(data!D1984="","",data!D1984)</f>
        <v>16</v>
      </c>
      <c r="F1983" s="22">
        <f>IF(data!E1984="","",data!E1984)</f>
        <v>17</v>
      </c>
      <c r="G1983" s="22">
        <f>IF(data!F1984="","",data!F1984)</f>
        <v>24</v>
      </c>
      <c r="H1983" s="22">
        <f>IF(data!G1984="","",data!G1984)</f>
        <v>30</v>
      </c>
      <c r="I1983" s="22">
        <f>IF(data!H1984="","",data!H1984)</f>
        <v>31</v>
      </c>
      <c r="J1983" s="23">
        <f>IF(data!I1984="","",data!I1984)</f>
        <v>4</v>
      </c>
      <c r="Q1983" s="33"/>
      <c r="R1983" s="33"/>
      <c r="S1983" s="33"/>
      <c r="T1983" s="33"/>
      <c r="U1983" s="33"/>
      <c r="V1983" s="33"/>
      <c r="X1983" s="34"/>
      <c r="Y1983" s="33"/>
      <c r="Z1983" s="33"/>
      <c r="AA1983" s="33"/>
      <c r="AB1983" s="33"/>
      <c r="AC1983" s="35"/>
      <c r="AD1983" s="33"/>
      <c r="AE1983" s="33"/>
      <c r="AF1983" s="33"/>
      <c r="AG1983" s="33"/>
      <c r="AH1983" s="33"/>
      <c r="AI1983" s="33"/>
      <c r="AJ1983" s="36"/>
      <c r="AK1983" s="10">
        <f t="shared" si="172"/>
        <v>4</v>
      </c>
      <c r="AL1983" s="11">
        <f t="shared" si="173"/>
        <v>7</v>
      </c>
      <c r="AM1983" s="11">
        <f t="shared" si="174"/>
        <v>12</v>
      </c>
      <c r="AN1983" s="11">
        <f t="shared" si="175"/>
        <v>13</v>
      </c>
      <c r="AO1983" s="13">
        <f t="shared" si="176"/>
        <v>15</v>
      </c>
      <c r="AP1983" s="11">
        <f t="shared" si="177"/>
        <v>15</v>
      </c>
      <c r="AQ1983" s="11">
        <f t="shared" si="178"/>
        <v>28</v>
      </c>
      <c r="AR1983" s="11">
        <f t="shared" si="179"/>
        <v>27</v>
      </c>
      <c r="AS1983" s="11">
        <f t="shared" si="180"/>
        <v>39</v>
      </c>
      <c r="AT1983" s="11">
        <f t="shared" si="181"/>
        <v>31</v>
      </c>
      <c r="AU1983" s="11">
        <f t="shared" si="182"/>
        <v>36</v>
      </c>
      <c r="AV1983" s="11">
        <f t="shared" si="183"/>
        <v>29</v>
      </c>
      <c r="AW1983" s="12">
        <f t="shared" si="184"/>
        <v>22</v>
      </c>
      <c r="AX1983" s="13">
        <f t="shared" si="185"/>
        <v>47</v>
      </c>
      <c r="AY1983" s="13">
        <f t="shared" si="186"/>
        <v>59</v>
      </c>
      <c r="AZ1983" s="13">
        <f t="shared" si="187"/>
        <v>73</v>
      </c>
      <c r="BA1983" s="13">
        <f t="shared" si="188"/>
        <v>70</v>
      </c>
      <c r="BB1983" s="14">
        <f t="shared" si="189"/>
        <v>67</v>
      </c>
      <c r="BC1983" s="19">
        <f t="shared" si="190"/>
        <v>59</v>
      </c>
      <c r="BD1983" s="55">
        <f t="shared" si="170"/>
        <v>1.0598895745371872</v>
      </c>
      <c r="BE1983" s="19">
        <f t="shared" si="171"/>
        <v>1.0046443650535888</v>
      </c>
      <c r="BF1983" s="19">
        <f t="shared" si="191"/>
        <v>0.987866190321533</v>
      </c>
      <c r="BG1983" s="19">
        <f t="shared" si="192"/>
        <v>0.97968171484248134</v>
      </c>
    </row>
    <row r="1984" spans="1:59">
      <c r="A1984" s="24">
        <v>1983</v>
      </c>
      <c r="B1984" s="31">
        <f>IF(data!A1985="","",data!A1985)</f>
        <v>2016084</v>
      </c>
      <c r="C1984" s="32">
        <f>IF(data!B1985="","",data!B1985)</f>
        <v>42572</v>
      </c>
      <c r="D1984" s="21">
        <f>IF(data!C1985="","",data!C1985)</f>
        <v>2</v>
      </c>
      <c r="E1984" s="22">
        <f>IF(data!D1985="","",data!D1985)</f>
        <v>4</v>
      </c>
      <c r="F1984" s="22">
        <f>IF(data!E1985="","",data!E1985)</f>
        <v>12</v>
      </c>
      <c r="G1984" s="22">
        <f>IF(data!F1985="","",data!F1985)</f>
        <v>18</v>
      </c>
      <c r="H1984" s="22">
        <f>IF(data!G1985="","",data!G1985)</f>
        <v>24</v>
      </c>
      <c r="I1984" s="22">
        <f>IF(data!H1985="","",data!H1985)</f>
        <v>26</v>
      </c>
      <c r="J1984" s="23">
        <f>IF(data!I1985="","",data!I1985)</f>
        <v>5</v>
      </c>
      <c r="Q1984" s="33"/>
      <c r="R1984" s="33"/>
      <c r="S1984" s="33"/>
      <c r="T1984" s="33"/>
      <c r="U1984" s="33"/>
      <c r="V1984" s="33"/>
      <c r="X1984" s="34"/>
      <c r="Y1984" s="33"/>
      <c r="Z1984" s="33"/>
      <c r="AA1984" s="33"/>
      <c r="AB1984" s="33"/>
      <c r="AC1984" s="35"/>
      <c r="AD1984" s="33"/>
      <c r="AE1984" s="33"/>
      <c r="AF1984" s="33"/>
      <c r="AG1984" s="33"/>
      <c r="AH1984" s="33"/>
      <c r="AI1984" s="33"/>
      <c r="AJ1984" s="36"/>
      <c r="AK1984" s="10">
        <f t="shared" si="172"/>
        <v>5</v>
      </c>
      <c r="AL1984" s="11">
        <f t="shared" si="173"/>
        <v>6</v>
      </c>
      <c r="AM1984" s="11">
        <f t="shared" si="174"/>
        <v>16</v>
      </c>
      <c r="AN1984" s="11">
        <f t="shared" si="175"/>
        <v>8</v>
      </c>
      <c r="AO1984" s="13">
        <f t="shared" si="176"/>
        <v>23</v>
      </c>
      <c r="AP1984" s="11">
        <f t="shared" si="177"/>
        <v>14</v>
      </c>
      <c r="AQ1984" s="11">
        <f t="shared" si="178"/>
        <v>23</v>
      </c>
      <c r="AR1984" s="11">
        <f t="shared" si="179"/>
        <v>26</v>
      </c>
      <c r="AS1984" s="11">
        <f t="shared" si="180"/>
        <v>20</v>
      </c>
      <c r="AT1984" s="11">
        <f t="shared" si="181"/>
        <v>14</v>
      </c>
      <c r="AU1984" s="11">
        <f t="shared" si="182"/>
        <v>34</v>
      </c>
      <c r="AV1984" s="11">
        <f t="shared" si="183"/>
        <v>44</v>
      </c>
      <c r="AW1984" s="12">
        <f t="shared" si="184"/>
        <v>41</v>
      </c>
      <c r="AX1984" s="13">
        <f t="shared" si="185"/>
        <v>38</v>
      </c>
      <c r="AY1984" s="13">
        <f t="shared" si="186"/>
        <v>35</v>
      </c>
      <c r="AZ1984" s="13">
        <f t="shared" si="187"/>
        <v>32</v>
      </c>
      <c r="BA1984" s="13">
        <f t="shared" si="188"/>
        <v>48</v>
      </c>
      <c r="BB1984" s="14">
        <f t="shared" si="189"/>
        <v>46</v>
      </c>
      <c r="BC1984" s="19">
        <f t="shared" si="190"/>
        <v>35</v>
      </c>
      <c r="BD1984" s="55">
        <f t="shared" si="170"/>
        <v>1.023059434881455</v>
      </c>
      <c r="BE1984" s="19">
        <f t="shared" si="171"/>
        <v>0.97395258200714518</v>
      </c>
      <c r="BF1984" s="19">
        <f t="shared" si="191"/>
        <v>0.97640792465086068</v>
      </c>
      <c r="BG1984" s="19">
        <f t="shared" si="192"/>
        <v>0.9759987008769081</v>
      </c>
    </row>
    <row r="1985" spans="1:59">
      <c r="A1985" s="24">
        <v>1984</v>
      </c>
      <c r="B1985" s="31">
        <f>IF(data!A1986="","",data!A1986)</f>
        <v>2016085</v>
      </c>
      <c r="C1985" s="32">
        <f>IF(data!B1986="","",data!B1986)</f>
        <v>42575</v>
      </c>
      <c r="D1985" s="21">
        <f>IF(data!C1986="","",data!C1986)</f>
        <v>1</v>
      </c>
      <c r="E1985" s="22">
        <f>IF(data!D1986="","",data!D1986)</f>
        <v>12</v>
      </c>
      <c r="F1985" s="22">
        <f>IF(data!E1986="","",data!E1986)</f>
        <v>19</v>
      </c>
      <c r="G1985" s="22">
        <f>IF(data!F1986="","",data!F1986)</f>
        <v>20</v>
      </c>
      <c r="H1985" s="22">
        <f>IF(data!G1986="","",data!G1986)</f>
        <v>21</v>
      </c>
      <c r="I1985" s="22">
        <f>IF(data!H1986="","",data!H1986)</f>
        <v>25</v>
      </c>
      <c r="J1985" s="23">
        <f>IF(data!I1986="","",data!I1986)</f>
        <v>16</v>
      </c>
      <c r="Q1985" s="33"/>
      <c r="R1985" s="33"/>
      <c r="S1985" s="33"/>
      <c r="T1985" s="33"/>
      <c r="U1985" s="33"/>
      <c r="V1985" s="33"/>
      <c r="X1985" s="34"/>
      <c r="Y1985" s="33"/>
      <c r="Z1985" s="33"/>
      <c r="AA1985" s="33"/>
      <c r="AB1985" s="33"/>
      <c r="AC1985" s="35"/>
      <c r="AD1985" s="33"/>
      <c r="AE1985" s="33"/>
      <c r="AF1985" s="33"/>
      <c r="AG1985" s="33"/>
      <c r="AH1985" s="33"/>
      <c r="AI1985" s="33"/>
      <c r="AJ1985" s="36"/>
      <c r="AK1985" s="10">
        <f t="shared" si="172"/>
        <v>5</v>
      </c>
      <c r="AL1985" s="11">
        <f t="shared" si="173"/>
        <v>6</v>
      </c>
      <c r="AM1985" s="11">
        <f t="shared" si="174"/>
        <v>8</v>
      </c>
      <c r="AN1985" s="11">
        <f t="shared" si="175"/>
        <v>8</v>
      </c>
      <c r="AO1985" s="13">
        <f t="shared" si="176"/>
        <v>21</v>
      </c>
      <c r="AP1985" s="11">
        <f t="shared" si="177"/>
        <v>18</v>
      </c>
      <c r="AQ1985" s="11">
        <f t="shared" si="178"/>
        <v>17</v>
      </c>
      <c r="AR1985" s="11">
        <f t="shared" si="179"/>
        <v>18</v>
      </c>
      <c r="AS1985" s="11">
        <f t="shared" si="180"/>
        <v>32</v>
      </c>
      <c r="AT1985" s="11">
        <f t="shared" si="181"/>
        <v>26</v>
      </c>
      <c r="AU1985" s="11">
        <f t="shared" si="182"/>
        <v>46</v>
      </c>
      <c r="AV1985" s="11">
        <f t="shared" si="183"/>
        <v>42</v>
      </c>
      <c r="AW1985" s="12">
        <f t="shared" si="184"/>
        <v>38</v>
      </c>
      <c r="AX1985" s="13">
        <f t="shared" si="185"/>
        <v>34</v>
      </c>
      <c r="AY1985" s="13">
        <f t="shared" si="186"/>
        <v>30</v>
      </c>
      <c r="AZ1985" s="13">
        <f t="shared" si="187"/>
        <v>26</v>
      </c>
      <c r="BA1985" s="13">
        <f t="shared" si="188"/>
        <v>22</v>
      </c>
      <c r="BB1985" s="14">
        <f t="shared" si="189"/>
        <v>38</v>
      </c>
      <c r="BC1985" s="19">
        <f t="shared" si="190"/>
        <v>30</v>
      </c>
      <c r="BD1985" s="55">
        <f t="shared" si="170"/>
        <v>0.95349139330951604</v>
      </c>
      <c r="BE1985" s="19">
        <f t="shared" si="171"/>
        <v>0.92689184800259816</v>
      </c>
      <c r="BF1985" s="19">
        <f t="shared" si="191"/>
        <v>0.96003897369275737</v>
      </c>
      <c r="BG1985" s="19">
        <f t="shared" si="192"/>
        <v>0.97067879181552441</v>
      </c>
    </row>
    <row r="1986" spans="1:59">
      <c r="A1986" s="24">
        <v>1985</v>
      </c>
      <c r="B1986" s="31">
        <f>IF(data!A1987="","",data!A1987)</f>
        <v>2016086</v>
      </c>
      <c r="C1986" s="32">
        <f>IF(data!B1987="","",data!B1987)</f>
        <v>42577</v>
      </c>
      <c r="D1986" s="21">
        <f>IF(data!C1987="","",data!C1987)</f>
        <v>9</v>
      </c>
      <c r="E1986" s="22">
        <f>IF(data!D1987="","",data!D1987)</f>
        <v>10</v>
      </c>
      <c r="F1986" s="22">
        <f>IF(data!E1987="","",data!E1987)</f>
        <v>11</v>
      </c>
      <c r="G1986" s="22">
        <f>IF(data!F1987="","",data!F1987)</f>
        <v>12</v>
      </c>
      <c r="H1986" s="22">
        <f>IF(data!G1987="","",data!G1987)</f>
        <v>15</v>
      </c>
      <c r="I1986" s="22">
        <f>IF(data!H1987="","",data!H1987)</f>
        <v>32</v>
      </c>
      <c r="J1986" s="23">
        <f>IF(data!I1987="","",data!I1987)</f>
        <v>5</v>
      </c>
      <c r="Q1986" s="33"/>
      <c r="R1986" s="33"/>
      <c r="S1986" s="33"/>
      <c r="T1986" s="33"/>
      <c r="U1986" s="33"/>
      <c r="V1986" s="33"/>
      <c r="X1986" s="34"/>
      <c r="Y1986" s="33"/>
      <c r="Z1986" s="33"/>
      <c r="AA1986" s="33"/>
      <c r="AB1986" s="33"/>
      <c r="AC1986" s="35"/>
      <c r="AD1986" s="33"/>
      <c r="AE1986" s="33"/>
      <c r="AF1986" s="33"/>
      <c r="AG1986" s="33"/>
      <c r="AH1986" s="33"/>
      <c r="AI1986" s="33"/>
      <c r="AJ1986" s="36"/>
      <c r="AK1986" s="10">
        <f t="shared" si="172"/>
        <v>5</v>
      </c>
      <c r="AL1986" s="11">
        <f t="shared" si="173"/>
        <v>9</v>
      </c>
      <c r="AM1986" s="11">
        <f t="shared" si="174"/>
        <v>9</v>
      </c>
      <c r="AN1986" s="11">
        <f t="shared" si="175"/>
        <v>17</v>
      </c>
      <c r="AO1986" s="13">
        <f t="shared" si="176"/>
        <v>19</v>
      </c>
      <c r="AP1986" s="11">
        <f t="shared" si="177"/>
        <v>17</v>
      </c>
      <c r="AQ1986" s="11">
        <f t="shared" si="178"/>
        <v>17</v>
      </c>
      <c r="AR1986" s="11">
        <f t="shared" si="179"/>
        <v>19</v>
      </c>
      <c r="AS1986" s="11">
        <f t="shared" si="180"/>
        <v>34</v>
      </c>
      <c r="AT1986" s="11">
        <f t="shared" si="181"/>
        <v>41</v>
      </c>
      <c r="AU1986" s="11">
        <f t="shared" si="182"/>
        <v>50</v>
      </c>
      <c r="AV1986" s="11">
        <f t="shared" si="183"/>
        <v>47</v>
      </c>
      <c r="AW1986" s="12">
        <f t="shared" si="184"/>
        <v>44</v>
      </c>
      <c r="AX1986" s="13">
        <f t="shared" si="185"/>
        <v>57</v>
      </c>
      <c r="AY1986" s="13">
        <f t="shared" si="186"/>
        <v>72</v>
      </c>
      <c r="AZ1986" s="13">
        <f t="shared" si="187"/>
        <v>71</v>
      </c>
      <c r="BA1986" s="13">
        <f t="shared" si="188"/>
        <v>70</v>
      </c>
      <c r="BB1986" s="14">
        <f t="shared" si="189"/>
        <v>69</v>
      </c>
      <c r="BC1986" s="19">
        <f t="shared" si="190"/>
        <v>72</v>
      </c>
      <c r="BD1986" s="55">
        <f t="shared" si="170"/>
        <v>1.0066904839233517</v>
      </c>
      <c r="BE1986" s="19">
        <f t="shared" si="171"/>
        <v>0.94939915556999022</v>
      </c>
      <c r="BF1986" s="19">
        <f t="shared" si="191"/>
        <v>0.987866190321533</v>
      </c>
      <c r="BG1986" s="19">
        <f t="shared" si="192"/>
        <v>0.98745696654758031</v>
      </c>
    </row>
    <row r="1987" spans="1:59">
      <c r="A1987" s="24">
        <v>1986</v>
      </c>
      <c r="B1987" s="31">
        <f>IF(data!A1988="","",data!A1988)</f>
        <v>2016087</v>
      </c>
      <c r="C1987" s="32">
        <f>IF(data!B1988="","",data!B1988)</f>
        <v>42579</v>
      </c>
      <c r="D1987" s="21">
        <f>IF(data!C1988="","",data!C1988)</f>
        <v>2</v>
      </c>
      <c r="E1987" s="22">
        <f>IF(data!D1988="","",data!D1988)</f>
        <v>3</v>
      </c>
      <c r="F1987" s="22">
        <f>IF(data!E1988="","",data!E1988)</f>
        <v>10</v>
      </c>
      <c r="G1987" s="22">
        <f>IF(data!F1988="","",data!F1988)</f>
        <v>11</v>
      </c>
      <c r="H1987" s="22">
        <f>IF(data!G1988="","",data!G1988)</f>
        <v>14</v>
      </c>
      <c r="I1987" s="22">
        <f>IF(data!H1988="","",data!H1988)</f>
        <v>21</v>
      </c>
      <c r="J1987" s="23">
        <f>IF(data!I1988="","",data!I1988)</f>
        <v>12</v>
      </c>
      <c r="Q1987" s="33"/>
      <c r="R1987" s="33"/>
      <c r="S1987" s="33"/>
      <c r="T1987" s="33"/>
      <c r="U1987" s="33"/>
      <c r="V1987" s="33"/>
      <c r="X1987" s="34"/>
      <c r="Y1987" s="33"/>
      <c r="Z1987" s="33"/>
      <c r="AA1987" s="33"/>
      <c r="AB1987" s="33"/>
      <c r="AC1987" s="35"/>
      <c r="AD1987" s="33"/>
      <c r="AE1987" s="33"/>
      <c r="AF1987" s="33"/>
      <c r="AG1987" s="33"/>
      <c r="AH1987" s="33"/>
      <c r="AI1987" s="33"/>
      <c r="AJ1987" s="36"/>
      <c r="AK1987" s="10">
        <f t="shared" si="172"/>
        <v>7</v>
      </c>
      <c r="AL1987" s="11">
        <f t="shared" si="173"/>
        <v>13</v>
      </c>
      <c r="AM1987" s="11">
        <f t="shared" si="174"/>
        <v>11</v>
      </c>
      <c r="AN1987" s="11">
        <f t="shared" si="175"/>
        <v>19</v>
      </c>
      <c r="AO1987" s="13">
        <f t="shared" si="176"/>
        <v>12</v>
      </c>
      <c r="AP1987" s="11">
        <f t="shared" si="177"/>
        <v>21</v>
      </c>
      <c r="AQ1987" s="11">
        <f t="shared" si="178"/>
        <v>16</v>
      </c>
      <c r="AR1987" s="11">
        <f t="shared" si="179"/>
        <v>11</v>
      </c>
      <c r="AS1987" s="11">
        <f t="shared" si="180"/>
        <v>28</v>
      </c>
      <c r="AT1987" s="11">
        <f t="shared" si="181"/>
        <v>37</v>
      </c>
      <c r="AU1987" s="11">
        <f t="shared" si="182"/>
        <v>35</v>
      </c>
      <c r="AV1987" s="11">
        <f t="shared" si="183"/>
        <v>33</v>
      </c>
      <c r="AW1987" s="12">
        <f t="shared" si="184"/>
        <v>46</v>
      </c>
      <c r="AX1987" s="13">
        <f t="shared" si="185"/>
        <v>45</v>
      </c>
      <c r="AY1987" s="13">
        <f t="shared" si="186"/>
        <v>44</v>
      </c>
      <c r="AZ1987" s="13">
        <f t="shared" si="187"/>
        <v>43</v>
      </c>
      <c r="BA1987" s="13">
        <f t="shared" si="188"/>
        <v>42</v>
      </c>
      <c r="BB1987" s="14">
        <f t="shared" si="189"/>
        <v>41</v>
      </c>
      <c r="BC1987" s="19">
        <f t="shared" si="190"/>
        <v>44</v>
      </c>
      <c r="BD1987" s="55">
        <f t="shared" si="170"/>
        <v>0.98213705748619684</v>
      </c>
      <c r="BE1987" s="19">
        <f t="shared" si="171"/>
        <v>0.98418317635595975</v>
      </c>
      <c r="BF1987" s="19">
        <f t="shared" si="191"/>
        <v>0.98541084767781739</v>
      </c>
      <c r="BG1987" s="19">
        <f t="shared" si="192"/>
        <v>0.97477102955505035</v>
      </c>
    </row>
    <row r="1988" spans="1:59">
      <c r="A1988" s="24">
        <v>1987</v>
      </c>
      <c r="B1988" s="31">
        <f>IF(data!A1989="","",data!A1989)</f>
        <v>2016088</v>
      </c>
      <c r="C1988" s="32">
        <f>IF(data!B1989="","",data!B1989)</f>
        <v>42582</v>
      </c>
      <c r="D1988" s="21">
        <f>IF(data!C1989="","",data!C1989)</f>
        <v>3</v>
      </c>
      <c r="E1988" s="22">
        <f>IF(data!D1989="","",data!D1989)</f>
        <v>14</v>
      </c>
      <c r="F1988" s="22">
        <f>IF(data!E1989="","",data!E1989)</f>
        <v>16</v>
      </c>
      <c r="G1988" s="22">
        <f>IF(data!F1989="","",data!F1989)</f>
        <v>18</v>
      </c>
      <c r="H1988" s="22">
        <f>IF(data!G1989="","",data!G1989)</f>
        <v>25</v>
      </c>
      <c r="I1988" s="22">
        <f>IF(data!H1989="","",data!H1989)</f>
        <v>33</v>
      </c>
      <c r="J1988" s="23">
        <f>IF(data!I1989="","",data!I1989)</f>
        <v>15</v>
      </c>
      <c r="Q1988" s="33"/>
      <c r="R1988" s="33"/>
      <c r="S1988" s="33"/>
      <c r="T1988" s="33"/>
      <c r="U1988" s="33"/>
      <c r="V1988" s="33"/>
      <c r="X1988" s="34"/>
      <c r="Y1988" s="33"/>
      <c r="Z1988" s="33"/>
      <c r="AA1988" s="33"/>
      <c r="AB1988" s="33"/>
      <c r="AC1988" s="35"/>
      <c r="AD1988" s="33"/>
      <c r="AE1988" s="33"/>
      <c r="AF1988" s="33"/>
      <c r="AG1988" s="33"/>
      <c r="AH1988" s="33"/>
      <c r="AI1988" s="33"/>
      <c r="AJ1988" s="36"/>
      <c r="AK1988" s="10">
        <f t="shared" si="172"/>
        <v>4</v>
      </c>
      <c r="AL1988" s="11">
        <f t="shared" si="173"/>
        <v>9</v>
      </c>
      <c r="AM1988" s="11">
        <f t="shared" si="174"/>
        <v>14</v>
      </c>
      <c r="AN1988" s="11">
        <f t="shared" si="175"/>
        <v>13</v>
      </c>
      <c r="AO1988" s="13">
        <f t="shared" si="176"/>
        <v>18</v>
      </c>
      <c r="AP1988" s="11">
        <f t="shared" si="177"/>
        <v>13</v>
      </c>
      <c r="AQ1988" s="11">
        <f t="shared" si="178"/>
        <v>28</v>
      </c>
      <c r="AR1988" s="11">
        <f t="shared" si="179"/>
        <v>29</v>
      </c>
      <c r="AS1988" s="11">
        <f t="shared" si="180"/>
        <v>21</v>
      </c>
      <c r="AT1988" s="11">
        <f t="shared" si="181"/>
        <v>25</v>
      </c>
      <c r="AU1988" s="11">
        <f t="shared" si="182"/>
        <v>31</v>
      </c>
      <c r="AV1988" s="11">
        <f t="shared" si="183"/>
        <v>25</v>
      </c>
      <c r="AW1988" s="12">
        <f t="shared" si="184"/>
        <v>34</v>
      </c>
      <c r="AX1988" s="13">
        <f t="shared" si="185"/>
        <v>29</v>
      </c>
      <c r="AY1988" s="13">
        <f t="shared" si="186"/>
        <v>58</v>
      </c>
      <c r="AZ1988" s="13">
        <f t="shared" si="187"/>
        <v>55</v>
      </c>
      <c r="BA1988" s="13">
        <f t="shared" si="188"/>
        <v>71</v>
      </c>
      <c r="BB1988" s="14">
        <f t="shared" si="189"/>
        <v>69</v>
      </c>
      <c r="BC1988" s="19">
        <f t="shared" si="190"/>
        <v>58</v>
      </c>
      <c r="BD1988" s="55">
        <f t="shared" si="170"/>
        <v>0.9780448197466709</v>
      </c>
      <c r="BE1988" s="19">
        <f t="shared" si="171"/>
        <v>1.0189671971419292</v>
      </c>
      <c r="BF1988" s="19">
        <f t="shared" si="191"/>
        <v>0.99277687560896399</v>
      </c>
      <c r="BG1988" s="19">
        <f t="shared" si="192"/>
        <v>0.97558947710295552</v>
      </c>
    </row>
    <row r="1989" spans="1:59">
      <c r="A1989" s="24">
        <v>1988</v>
      </c>
      <c r="B1989" s="31">
        <f>IF(data!A1990="","",data!A1990)</f>
        <v>2016089</v>
      </c>
      <c r="C1989" s="32">
        <f>IF(data!B1990="","",data!B1990)</f>
        <v>42584</v>
      </c>
      <c r="D1989" s="21">
        <f>IF(data!C1990="","",data!C1990)</f>
        <v>1</v>
      </c>
      <c r="E1989" s="22">
        <f>IF(data!D1990="","",data!D1990)</f>
        <v>3</v>
      </c>
      <c r="F1989" s="22">
        <f>IF(data!E1990="","",data!E1990)</f>
        <v>14</v>
      </c>
      <c r="G1989" s="22">
        <f>IF(data!F1990="","",data!F1990)</f>
        <v>30</v>
      </c>
      <c r="H1989" s="22">
        <f>IF(data!G1990="","",data!G1990)</f>
        <v>31</v>
      </c>
      <c r="I1989" s="22">
        <f>IF(data!H1990="","",data!H1990)</f>
        <v>32</v>
      </c>
      <c r="J1989" s="23">
        <f>IF(data!I1990="","",data!I1990)</f>
        <v>8</v>
      </c>
      <c r="Q1989" s="33"/>
      <c r="R1989" s="33"/>
      <c r="S1989" s="33"/>
      <c r="T1989" s="33"/>
      <c r="U1989" s="33"/>
      <c r="V1989" s="33"/>
      <c r="X1989" s="34"/>
      <c r="Y1989" s="33"/>
      <c r="Z1989" s="33"/>
      <c r="AA1989" s="33"/>
      <c r="AB1989" s="33"/>
      <c r="AC1989" s="35"/>
      <c r="AD1989" s="33"/>
      <c r="AE1989" s="33"/>
      <c r="AF1989" s="33"/>
      <c r="AG1989" s="33"/>
      <c r="AH1989" s="33"/>
      <c r="AI1989" s="33"/>
      <c r="AJ1989" s="36"/>
      <c r="AK1989" s="10">
        <f t="shared" si="172"/>
        <v>6</v>
      </c>
      <c r="AL1989" s="11">
        <f t="shared" si="173"/>
        <v>11</v>
      </c>
      <c r="AM1989" s="11">
        <f t="shared" si="174"/>
        <v>11</v>
      </c>
      <c r="AN1989" s="11">
        <f t="shared" si="175"/>
        <v>9</v>
      </c>
      <c r="AO1989" s="13">
        <f t="shared" si="176"/>
        <v>13</v>
      </c>
      <c r="AP1989" s="11">
        <f t="shared" si="177"/>
        <v>23</v>
      </c>
      <c r="AQ1989" s="11">
        <f t="shared" si="178"/>
        <v>21</v>
      </c>
      <c r="AR1989" s="11">
        <f t="shared" si="179"/>
        <v>11</v>
      </c>
      <c r="AS1989" s="11">
        <f t="shared" si="180"/>
        <v>34</v>
      </c>
      <c r="AT1989" s="11">
        <f t="shared" si="181"/>
        <v>27</v>
      </c>
      <c r="AU1989" s="11">
        <f t="shared" si="182"/>
        <v>20</v>
      </c>
      <c r="AV1989" s="11">
        <f t="shared" si="183"/>
        <v>13</v>
      </c>
      <c r="AW1989" s="12">
        <f t="shared" si="184"/>
        <v>21</v>
      </c>
      <c r="AX1989" s="13">
        <f t="shared" si="185"/>
        <v>47</v>
      </c>
      <c r="AY1989" s="13">
        <f t="shared" si="186"/>
        <v>60</v>
      </c>
      <c r="AZ1989" s="13">
        <f t="shared" si="187"/>
        <v>57</v>
      </c>
      <c r="BA1989" s="13">
        <f t="shared" si="188"/>
        <v>54</v>
      </c>
      <c r="BB1989" s="14">
        <f t="shared" si="189"/>
        <v>51</v>
      </c>
      <c r="BC1989" s="19">
        <f t="shared" si="190"/>
        <v>60</v>
      </c>
      <c r="BD1989" s="55">
        <f t="shared" si="170"/>
        <v>1.0803507632348164</v>
      </c>
      <c r="BE1989" s="19">
        <f t="shared" si="171"/>
        <v>1.0517050990581358</v>
      </c>
      <c r="BF1989" s="19">
        <f t="shared" si="191"/>
        <v>1.0091458265670672</v>
      </c>
      <c r="BG1989" s="19">
        <f t="shared" si="192"/>
        <v>0.99032153296524839</v>
      </c>
    </row>
    <row r="1990" spans="1:59">
      <c r="A1990" s="24">
        <v>1989</v>
      </c>
      <c r="B1990" s="31">
        <f>IF(data!A1991="","",data!A1991)</f>
        <v>2016090</v>
      </c>
      <c r="C1990" s="32">
        <f>IF(data!B1991="","",data!B1991)</f>
        <v>42586</v>
      </c>
      <c r="D1990" s="21">
        <f>IF(data!C1991="","",data!C1991)</f>
        <v>2</v>
      </c>
      <c r="E1990" s="22">
        <f>IF(data!D1991="","",data!D1991)</f>
        <v>13</v>
      </c>
      <c r="F1990" s="22">
        <f>IF(data!E1991="","",data!E1991)</f>
        <v>17</v>
      </c>
      <c r="G1990" s="22">
        <f>IF(data!F1991="","",data!F1991)</f>
        <v>20</v>
      </c>
      <c r="H1990" s="22">
        <f>IF(data!G1991="","",data!G1991)</f>
        <v>21</v>
      </c>
      <c r="I1990" s="22">
        <f>IF(data!H1991="","",data!H1991)</f>
        <v>26</v>
      </c>
      <c r="J1990" s="23">
        <f>IF(data!I1991="","",data!I1991)</f>
        <v>7</v>
      </c>
      <c r="Q1990" s="33"/>
      <c r="R1990" s="33"/>
      <c r="S1990" s="33"/>
      <c r="T1990" s="33"/>
      <c r="U1990" s="33"/>
      <c r="V1990" s="33"/>
      <c r="X1990" s="34"/>
      <c r="Y1990" s="33"/>
      <c r="Z1990" s="33"/>
      <c r="AA1990" s="33"/>
      <c r="AB1990" s="33"/>
      <c r="AC1990" s="35"/>
      <c r="AD1990" s="33"/>
      <c r="AE1990" s="33"/>
      <c r="AF1990" s="33"/>
      <c r="AG1990" s="33"/>
      <c r="AH1990" s="33"/>
      <c r="AI1990" s="33"/>
      <c r="AJ1990" s="36"/>
      <c r="AK1990" s="10">
        <f t="shared" si="172"/>
        <v>9</v>
      </c>
      <c r="AL1990" s="11">
        <f t="shared" si="173"/>
        <v>7</v>
      </c>
      <c r="AM1990" s="11">
        <f t="shared" si="174"/>
        <v>9</v>
      </c>
      <c r="AN1990" s="11">
        <f t="shared" si="175"/>
        <v>15</v>
      </c>
      <c r="AO1990" s="13">
        <f t="shared" si="176"/>
        <v>22</v>
      </c>
      <c r="AP1990" s="11">
        <f t="shared" si="177"/>
        <v>19</v>
      </c>
      <c r="AQ1990" s="11">
        <f t="shared" si="178"/>
        <v>27</v>
      </c>
      <c r="AR1990" s="11">
        <f t="shared" si="179"/>
        <v>19</v>
      </c>
      <c r="AS1990" s="11">
        <f t="shared" si="180"/>
        <v>33</v>
      </c>
      <c r="AT1990" s="11">
        <f t="shared" si="181"/>
        <v>27</v>
      </c>
      <c r="AU1990" s="11">
        <f t="shared" si="182"/>
        <v>21</v>
      </c>
      <c r="AV1990" s="11">
        <f t="shared" si="183"/>
        <v>43</v>
      </c>
      <c r="AW1990" s="12">
        <f t="shared" si="184"/>
        <v>39</v>
      </c>
      <c r="AX1990" s="13">
        <f t="shared" si="185"/>
        <v>35</v>
      </c>
      <c r="AY1990" s="13">
        <f t="shared" si="186"/>
        <v>31</v>
      </c>
      <c r="AZ1990" s="13">
        <f t="shared" si="187"/>
        <v>45</v>
      </c>
      <c r="BA1990" s="13">
        <f t="shared" si="188"/>
        <v>42</v>
      </c>
      <c r="BB1990" s="14">
        <f t="shared" si="189"/>
        <v>39</v>
      </c>
      <c r="BC1990" s="19">
        <f t="shared" si="190"/>
        <v>31</v>
      </c>
      <c r="BD1990" s="55">
        <f t="shared" si="170"/>
        <v>1.0844430009743422</v>
      </c>
      <c r="BE1990" s="19">
        <f t="shared" si="171"/>
        <v>1.0189671971419292</v>
      </c>
      <c r="BF1990" s="19">
        <f t="shared" si="191"/>
        <v>0.98459240012991223</v>
      </c>
      <c r="BG1990" s="19">
        <f t="shared" si="192"/>
        <v>0.98827541409548547</v>
      </c>
    </row>
    <row r="1991" spans="1:59">
      <c r="A1991" s="24">
        <v>1990</v>
      </c>
      <c r="B1991" s="31">
        <f>IF(data!A1992="","",data!A1992)</f>
        <v>2016091</v>
      </c>
      <c r="C1991" s="32">
        <f>IF(data!B1992="","",data!B1992)</f>
        <v>42589</v>
      </c>
      <c r="D1991" s="21">
        <f>IF(data!C1992="","",data!C1992)</f>
        <v>4</v>
      </c>
      <c r="E1991" s="22">
        <f>IF(data!D1992="","",data!D1992)</f>
        <v>8</v>
      </c>
      <c r="F1991" s="22">
        <f>IF(data!E1992="","",data!E1992)</f>
        <v>14</v>
      </c>
      <c r="G1991" s="22">
        <f>IF(data!F1992="","",data!F1992)</f>
        <v>22</v>
      </c>
      <c r="H1991" s="22">
        <f>IF(data!G1992="","",data!G1992)</f>
        <v>23</v>
      </c>
      <c r="I1991" s="22">
        <f>IF(data!H1992="","",data!H1992)</f>
        <v>28</v>
      </c>
      <c r="J1991" s="23">
        <f>IF(data!I1992="","",data!I1992)</f>
        <v>7</v>
      </c>
      <c r="Q1991" s="33"/>
      <c r="R1991" s="33"/>
      <c r="S1991" s="33"/>
      <c r="T1991" s="33"/>
      <c r="U1991" s="33"/>
      <c r="V1991" s="33"/>
      <c r="X1991" s="34"/>
      <c r="Y1991" s="33"/>
      <c r="Z1991" s="33"/>
      <c r="AA1991" s="33"/>
      <c r="AB1991" s="33"/>
      <c r="AC1991" s="35"/>
      <c r="AD1991" s="33"/>
      <c r="AE1991" s="33"/>
      <c r="AF1991" s="33"/>
      <c r="AG1991" s="33"/>
      <c r="AH1991" s="33"/>
      <c r="AI1991" s="33"/>
      <c r="AJ1991" s="36"/>
      <c r="AK1991" s="10">
        <f t="shared" si="172"/>
        <v>9</v>
      </c>
      <c r="AL1991" s="11">
        <f t="shared" si="173"/>
        <v>7</v>
      </c>
      <c r="AM1991" s="11">
        <f t="shared" si="174"/>
        <v>19</v>
      </c>
      <c r="AN1991" s="11">
        <f t="shared" si="175"/>
        <v>21</v>
      </c>
      <c r="AO1991" s="13">
        <f t="shared" si="176"/>
        <v>8</v>
      </c>
      <c r="AP1991" s="11">
        <f t="shared" si="177"/>
        <v>27</v>
      </c>
      <c r="AQ1991" s="11">
        <f t="shared" si="178"/>
        <v>27</v>
      </c>
      <c r="AR1991" s="11">
        <f t="shared" si="179"/>
        <v>29</v>
      </c>
      <c r="AS1991" s="11">
        <f t="shared" si="180"/>
        <v>22</v>
      </c>
      <c r="AT1991" s="11">
        <f t="shared" si="181"/>
        <v>39</v>
      </c>
      <c r="AU1991" s="11">
        <f t="shared" si="182"/>
        <v>34</v>
      </c>
      <c r="AV1991" s="11">
        <f t="shared" si="183"/>
        <v>29</v>
      </c>
      <c r="AW1991" s="12">
        <f t="shared" si="184"/>
        <v>54</v>
      </c>
      <c r="AX1991" s="13">
        <f t="shared" si="185"/>
        <v>51</v>
      </c>
      <c r="AY1991" s="13">
        <f t="shared" si="186"/>
        <v>48</v>
      </c>
      <c r="AZ1991" s="13">
        <f t="shared" si="187"/>
        <v>45</v>
      </c>
      <c r="BA1991" s="13">
        <f t="shared" si="188"/>
        <v>42</v>
      </c>
      <c r="BB1991" s="14">
        <f t="shared" si="189"/>
        <v>39</v>
      </c>
      <c r="BC1991" s="19">
        <f t="shared" si="190"/>
        <v>48</v>
      </c>
      <c r="BD1991" s="55">
        <f t="shared" si="170"/>
        <v>0.98622929522572267</v>
      </c>
      <c r="BE1991" s="19">
        <f t="shared" si="171"/>
        <v>0.99645988957453724</v>
      </c>
      <c r="BF1991" s="19">
        <f t="shared" si="191"/>
        <v>1.0001429035401104</v>
      </c>
      <c r="BG1991" s="19">
        <f t="shared" si="192"/>
        <v>0.99605066580058454</v>
      </c>
    </row>
    <row r="1992" spans="1:59">
      <c r="A1992" s="24">
        <v>1991</v>
      </c>
      <c r="B1992" s="31">
        <f>IF(data!A1993="","",data!A1993)</f>
        <v>2016092</v>
      </c>
      <c r="C1992" s="32">
        <f>IF(data!B1993="","",data!B1993)</f>
        <v>42591</v>
      </c>
      <c r="D1992" s="21">
        <f>IF(data!C1993="","",data!C1993)</f>
        <v>2</v>
      </c>
      <c r="E1992" s="22">
        <f>IF(data!D1993="","",data!D1993)</f>
        <v>13</v>
      </c>
      <c r="F1992" s="22">
        <f>IF(data!E1993="","",data!E1993)</f>
        <v>15</v>
      </c>
      <c r="G1992" s="22">
        <f>IF(data!F1993="","",data!F1993)</f>
        <v>23</v>
      </c>
      <c r="H1992" s="22">
        <f>IF(data!G1993="","",data!G1993)</f>
        <v>24</v>
      </c>
      <c r="I1992" s="22">
        <f>IF(data!H1993="","",data!H1993)</f>
        <v>29</v>
      </c>
      <c r="J1992" s="23">
        <f>IF(data!I1993="","",data!I1993)</f>
        <v>6</v>
      </c>
      <c r="Q1992" s="33"/>
      <c r="R1992" s="33"/>
      <c r="S1992" s="33"/>
      <c r="T1992" s="33"/>
      <c r="U1992" s="33"/>
      <c r="V1992" s="33"/>
      <c r="X1992" s="34"/>
      <c r="Y1992" s="33"/>
      <c r="Z1992" s="33"/>
      <c r="AA1992" s="33"/>
      <c r="AB1992" s="33"/>
      <c r="AC1992" s="35"/>
      <c r="AD1992" s="33"/>
      <c r="AE1992" s="33"/>
      <c r="AF1992" s="33"/>
      <c r="AG1992" s="33"/>
      <c r="AH1992" s="33"/>
      <c r="AI1992" s="33"/>
      <c r="AJ1992" s="36"/>
      <c r="AK1992" s="10">
        <f t="shared" si="172"/>
        <v>7</v>
      </c>
      <c r="AL1992" s="11">
        <f t="shared" si="173"/>
        <v>10</v>
      </c>
      <c r="AM1992" s="11">
        <f t="shared" si="174"/>
        <v>16</v>
      </c>
      <c r="AN1992" s="11">
        <f t="shared" si="175"/>
        <v>16</v>
      </c>
      <c r="AO1992" s="13">
        <f t="shared" si="176"/>
        <v>15</v>
      </c>
      <c r="AP1992" s="11">
        <f t="shared" si="177"/>
        <v>26</v>
      </c>
      <c r="AQ1992" s="11">
        <f t="shared" si="178"/>
        <v>25</v>
      </c>
      <c r="AR1992" s="11">
        <f t="shared" si="179"/>
        <v>26</v>
      </c>
      <c r="AS1992" s="11">
        <f t="shared" si="180"/>
        <v>18</v>
      </c>
      <c r="AT1992" s="11">
        <f t="shared" si="181"/>
        <v>22</v>
      </c>
      <c r="AU1992" s="11">
        <f t="shared" si="182"/>
        <v>28</v>
      </c>
      <c r="AV1992" s="11">
        <f t="shared" si="183"/>
        <v>36</v>
      </c>
      <c r="AW1992" s="12">
        <f t="shared" si="184"/>
        <v>46</v>
      </c>
      <c r="AX1992" s="13">
        <f t="shared" si="185"/>
        <v>58</v>
      </c>
      <c r="AY1992" s="13">
        <f t="shared" si="186"/>
        <v>55</v>
      </c>
      <c r="AZ1992" s="13">
        <f t="shared" si="187"/>
        <v>52</v>
      </c>
      <c r="BA1992" s="13">
        <f t="shared" si="188"/>
        <v>49</v>
      </c>
      <c r="BB1992" s="14">
        <f t="shared" si="189"/>
        <v>46</v>
      </c>
      <c r="BC1992" s="19">
        <f t="shared" si="190"/>
        <v>55</v>
      </c>
      <c r="BD1992" s="55">
        <f t="shared" si="170"/>
        <v>1.0312439103605067</v>
      </c>
      <c r="BE1992" s="19">
        <f t="shared" si="171"/>
        <v>1.0066904839233517</v>
      </c>
      <c r="BF1992" s="19">
        <f t="shared" si="191"/>
        <v>1.0042351412796362</v>
      </c>
      <c r="BG1992" s="19">
        <f t="shared" si="192"/>
        <v>0.99809678467034757</v>
      </c>
    </row>
    <row r="1993" spans="1:59">
      <c r="A1993" s="24">
        <v>1992</v>
      </c>
      <c r="B1993" s="31">
        <f>IF(data!A1994="","",data!A1994)</f>
        <v>2016093</v>
      </c>
      <c r="C1993" s="32">
        <f>IF(data!B1994="","",data!B1994)</f>
        <v>42593</v>
      </c>
      <c r="D1993" s="21">
        <f>IF(data!C1994="","",data!C1994)</f>
        <v>6</v>
      </c>
      <c r="E1993" s="22">
        <f>IF(data!D1994="","",data!D1994)</f>
        <v>9</v>
      </c>
      <c r="F1993" s="22">
        <f>IF(data!E1994="","",data!E1994)</f>
        <v>15</v>
      </c>
      <c r="G1993" s="22">
        <f>IF(data!F1994="","",data!F1994)</f>
        <v>17</v>
      </c>
      <c r="H1993" s="22">
        <f>IF(data!G1994="","",data!G1994)</f>
        <v>25</v>
      </c>
      <c r="I1993" s="22">
        <f>IF(data!H1994="","",data!H1994)</f>
        <v>27</v>
      </c>
      <c r="J1993" s="23">
        <f>IF(data!I1994="","",data!I1994)</f>
        <v>9</v>
      </c>
      <c r="Q1993" s="33"/>
      <c r="R1993" s="33"/>
      <c r="S1993" s="33"/>
      <c r="T1993" s="33"/>
      <c r="U1993" s="33"/>
      <c r="V1993" s="33"/>
      <c r="X1993" s="34"/>
      <c r="Y1993" s="33"/>
      <c r="Z1993" s="33"/>
      <c r="AA1993" s="33"/>
      <c r="AB1993" s="33"/>
      <c r="AC1993" s="35"/>
      <c r="AD1993" s="33"/>
      <c r="AE1993" s="33"/>
      <c r="AF1993" s="33"/>
      <c r="AG1993" s="33"/>
      <c r="AH1993" s="33"/>
      <c r="AI1993" s="33"/>
      <c r="AJ1993" s="36"/>
      <c r="AK1993" s="10">
        <f t="shared" si="172"/>
        <v>3</v>
      </c>
      <c r="AL1993" s="11">
        <f t="shared" si="173"/>
        <v>11</v>
      </c>
      <c r="AM1993" s="11">
        <f t="shared" si="174"/>
        <v>9</v>
      </c>
      <c r="AN1993" s="11">
        <f t="shared" si="175"/>
        <v>15</v>
      </c>
      <c r="AO1993" s="13">
        <f t="shared" si="176"/>
        <v>22</v>
      </c>
      <c r="AP1993" s="11">
        <f t="shared" si="177"/>
        <v>19</v>
      </c>
      <c r="AQ1993" s="11">
        <f t="shared" si="178"/>
        <v>27</v>
      </c>
      <c r="AR1993" s="11">
        <f t="shared" si="179"/>
        <v>39</v>
      </c>
      <c r="AS1993" s="11">
        <f t="shared" si="180"/>
        <v>33</v>
      </c>
      <c r="AT1993" s="11">
        <f t="shared" si="181"/>
        <v>27</v>
      </c>
      <c r="AU1993" s="11">
        <f t="shared" si="182"/>
        <v>34</v>
      </c>
      <c r="AV1993" s="11">
        <f t="shared" si="183"/>
        <v>43</v>
      </c>
      <c r="AW1993" s="12">
        <f t="shared" si="184"/>
        <v>39</v>
      </c>
      <c r="AX1993" s="13">
        <f t="shared" si="185"/>
        <v>51</v>
      </c>
      <c r="AY1993" s="13">
        <f t="shared" si="186"/>
        <v>48</v>
      </c>
      <c r="AZ1993" s="13">
        <f t="shared" si="187"/>
        <v>63</v>
      </c>
      <c r="BA1993" s="13">
        <f t="shared" si="188"/>
        <v>61</v>
      </c>
      <c r="BB1993" s="14">
        <f t="shared" si="189"/>
        <v>59</v>
      </c>
      <c r="BC1993" s="19">
        <f t="shared" si="190"/>
        <v>48</v>
      </c>
      <c r="BD1993" s="55">
        <f t="shared" si="170"/>
        <v>0.99032153296524839</v>
      </c>
      <c r="BE1993" s="19">
        <f t="shared" si="171"/>
        <v>0.98418317635595975</v>
      </c>
      <c r="BF1993" s="19">
        <f t="shared" si="191"/>
        <v>0.99768756089639488</v>
      </c>
      <c r="BG1993" s="19">
        <f t="shared" si="192"/>
        <v>0.99318609938291647</v>
      </c>
    </row>
    <row r="1994" spans="1:59">
      <c r="A1994" s="24">
        <v>1993</v>
      </c>
      <c r="B1994" s="31">
        <f>IF(data!A1995="","",data!A1995)</f>
        <v>2016094</v>
      </c>
      <c r="C1994" s="32">
        <f>IF(data!B1995="","",data!B1995)</f>
        <v>42596</v>
      </c>
      <c r="D1994" s="21">
        <f>IF(data!C1995="","",data!C1995)</f>
        <v>6</v>
      </c>
      <c r="E1994" s="22">
        <f>IF(data!D1995="","",data!D1995)</f>
        <v>7</v>
      </c>
      <c r="F1994" s="22">
        <f>IF(data!E1995="","",data!E1995)</f>
        <v>10</v>
      </c>
      <c r="G1994" s="22">
        <f>IF(data!F1995="","",data!F1995)</f>
        <v>12</v>
      </c>
      <c r="H1994" s="22">
        <f>IF(data!G1995="","",data!G1995)</f>
        <v>18</v>
      </c>
      <c r="I1994" s="22">
        <f>IF(data!H1995="","",data!H1995)</f>
        <v>31</v>
      </c>
      <c r="J1994" s="23">
        <f>IF(data!I1995="","",data!I1995)</f>
        <v>10</v>
      </c>
      <c r="Q1994" s="33"/>
      <c r="R1994" s="33"/>
      <c r="S1994" s="33"/>
      <c r="T1994" s="33"/>
      <c r="U1994" s="33"/>
      <c r="V1994" s="33"/>
      <c r="X1994" s="34"/>
      <c r="Y1994" s="33"/>
      <c r="Z1994" s="33"/>
      <c r="AA1994" s="33"/>
      <c r="AB1994" s="33"/>
      <c r="AC1994" s="35"/>
      <c r="AD1994" s="33"/>
      <c r="AE1994" s="33"/>
      <c r="AF1994" s="33"/>
      <c r="AG1994" s="33"/>
      <c r="AH1994" s="33"/>
      <c r="AI1994" s="33"/>
      <c r="AJ1994" s="36"/>
      <c r="AK1994" s="10">
        <f t="shared" si="172"/>
        <v>3</v>
      </c>
      <c r="AL1994" s="11">
        <f t="shared" si="173"/>
        <v>12</v>
      </c>
      <c r="AM1994" s="11">
        <f t="shared" si="174"/>
        <v>9</v>
      </c>
      <c r="AN1994" s="11">
        <f t="shared" si="175"/>
        <v>6</v>
      </c>
      <c r="AO1994" s="13">
        <f t="shared" si="176"/>
        <v>21</v>
      </c>
      <c r="AP1994" s="11">
        <f t="shared" si="177"/>
        <v>28</v>
      </c>
      <c r="AQ1994" s="11">
        <f t="shared" si="178"/>
        <v>21</v>
      </c>
      <c r="AR1994" s="11">
        <f t="shared" si="179"/>
        <v>24</v>
      </c>
      <c r="AS1994" s="11">
        <f t="shared" si="180"/>
        <v>40</v>
      </c>
      <c r="AT1994" s="11">
        <f t="shared" si="181"/>
        <v>36</v>
      </c>
      <c r="AU1994" s="11">
        <f t="shared" si="182"/>
        <v>45</v>
      </c>
      <c r="AV1994" s="11">
        <f t="shared" si="183"/>
        <v>42</v>
      </c>
      <c r="AW1994" s="12">
        <f t="shared" si="184"/>
        <v>39</v>
      </c>
      <c r="AX1994" s="13">
        <f t="shared" si="185"/>
        <v>52</v>
      </c>
      <c r="AY1994" s="13">
        <f t="shared" si="186"/>
        <v>50</v>
      </c>
      <c r="AZ1994" s="13">
        <f t="shared" si="187"/>
        <v>48</v>
      </c>
      <c r="BA1994" s="13">
        <f t="shared" si="188"/>
        <v>65</v>
      </c>
      <c r="BB1994" s="14">
        <f t="shared" si="189"/>
        <v>64</v>
      </c>
      <c r="BC1994" s="19">
        <f t="shared" si="190"/>
        <v>50</v>
      </c>
      <c r="BD1994" s="55">
        <f t="shared" si="170"/>
        <v>0.94939915556999022</v>
      </c>
      <c r="BE1994" s="19">
        <f t="shared" si="171"/>
        <v>1.0148749594024034</v>
      </c>
      <c r="BF1994" s="19">
        <f t="shared" si="191"/>
        <v>1.0009613510880155</v>
      </c>
      <c r="BG1994" s="19">
        <f t="shared" si="192"/>
        <v>0.9972783371224424</v>
      </c>
    </row>
    <row r="1995" spans="1:59">
      <c r="A1995" s="24">
        <v>1994</v>
      </c>
      <c r="B1995" s="31">
        <f>IF(data!A1996="","",data!A1996)</f>
        <v>2016095</v>
      </c>
      <c r="C1995" s="32">
        <f>IF(data!B1996="","",data!B1996)</f>
        <v>42598</v>
      </c>
      <c r="D1995" s="21">
        <f>IF(data!C1996="","",data!C1996)</f>
        <v>1</v>
      </c>
      <c r="E1995" s="22">
        <f>IF(data!D1996="","",data!D1996)</f>
        <v>5</v>
      </c>
      <c r="F1995" s="22">
        <f>IF(data!E1996="","",data!E1996)</f>
        <v>9</v>
      </c>
      <c r="G1995" s="22">
        <f>IF(data!F1996="","",data!F1996)</f>
        <v>12</v>
      </c>
      <c r="H1995" s="22">
        <f>IF(data!G1996="","",data!G1996)</f>
        <v>18</v>
      </c>
      <c r="I1995" s="22">
        <f>IF(data!H1996="","",data!H1996)</f>
        <v>32</v>
      </c>
      <c r="J1995" s="23">
        <f>IF(data!I1996="","",data!I1996)</f>
        <v>12</v>
      </c>
      <c r="Q1995" s="33"/>
      <c r="R1995" s="33"/>
      <c r="S1995" s="33"/>
      <c r="T1995" s="33"/>
      <c r="U1995" s="33"/>
      <c r="V1995" s="33"/>
      <c r="X1995" s="34"/>
      <c r="Y1995" s="33"/>
      <c r="Z1995" s="33"/>
      <c r="AA1995" s="33"/>
      <c r="AB1995" s="33"/>
      <c r="AC1995" s="35"/>
      <c r="AD1995" s="33"/>
      <c r="AE1995" s="33"/>
      <c r="AF1995" s="33"/>
      <c r="AG1995" s="33"/>
      <c r="AH1995" s="33"/>
      <c r="AI1995" s="33"/>
      <c r="AJ1995" s="36"/>
      <c r="AK1995" s="10">
        <f t="shared" si="172"/>
        <v>5</v>
      </c>
      <c r="AL1995" s="11">
        <f t="shared" si="173"/>
        <v>5</v>
      </c>
      <c r="AM1995" s="11">
        <f t="shared" si="174"/>
        <v>12</v>
      </c>
      <c r="AN1995" s="11">
        <f t="shared" si="175"/>
        <v>11</v>
      </c>
      <c r="AO1995" s="13">
        <f t="shared" si="176"/>
        <v>21</v>
      </c>
      <c r="AP1995" s="11">
        <f t="shared" si="177"/>
        <v>13</v>
      </c>
      <c r="AQ1995" s="11">
        <f t="shared" si="178"/>
        <v>14</v>
      </c>
      <c r="AR1995" s="11">
        <f t="shared" si="179"/>
        <v>27</v>
      </c>
      <c r="AS1995" s="11">
        <f t="shared" si="180"/>
        <v>33</v>
      </c>
      <c r="AT1995" s="11">
        <f t="shared" si="181"/>
        <v>29</v>
      </c>
      <c r="AU1995" s="11">
        <f t="shared" si="182"/>
        <v>38</v>
      </c>
      <c r="AV1995" s="11">
        <f t="shared" si="183"/>
        <v>35</v>
      </c>
      <c r="AW1995" s="12">
        <f t="shared" si="184"/>
        <v>32</v>
      </c>
      <c r="AX1995" s="13">
        <f t="shared" si="185"/>
        <v>29</v>
      </c>
      <c r="AY1995" s="13">
        <f t="shared" si="186"/>
        <v>43</v>
      </c>
      <c r="AZ1995" s="13">
        <f t="shared" si="187"/>
        <v>41</v>
      </c>
      <c r="BA1995" s="13">
        <f t="shared" si="188"/>
        <v>58</v>
      </c>
      <c r="BB1995" s="14">
        <f t="shared" si="189"/>
        <v>57</v>
      </c>
      <c r="BC1995" s="19">
        <f t="shared" si="190"/>
        <v>43</v>
      </c>
      <c r="BD1995" s="55">
        <f t="shared" si="170"/>
        <v>0.99850600844430004</v>
      </c>
      <c r="BE1995" s="19">
        <f t="shared" si="171"/>
        <v>1.0414745047093212</v>
      </c>
      <c r="BF1995" s="19">
        <f t="shared" si="191"/>
        <v>1.0042351412796362</v>
      </c>
      <c r="BG1995" s="19">
        <f t="shared" si="192"/>
        <v>0.99318609938291647</v>
      </c>
    </row>
    <row r="1996" spans="1:59">
      <c r="A1996" s="24">
        <v>1995</v>
      </c>
      <c r="B1996" s="31">
        <f>IF(data!A1997="","",data!A1997)</f>
        <v>2016096</v>
      </c>
      <c r="C1996" s="32">
        <f>IF(data!B1997="","",data!B1997)</f>
        <v>42600</v>
      </c>
      <c r="D1996" s="21">
        <f>IF(data!C1997="","",data!C1997)</f>
        <v>6</v>
      </c>
      <c r="E1996" s="22">
        <f>IF(data!D1997="","",data!D1997)</f>
        <v>13</v>
      </c>
      <c r="F1996" s="22">
        <f>IF(data!E1997="","",data!E1997)</f>
        <v>14</v>
      </c>
      <c r="G1996" s="22">
        <f>IF(data!F1997="","",data!F1997)</f>
        <v>21</v>
      </c>
      <c r="H1996" s="22">
        <f>IF(data!G1997="","",data!G1997)</f>
        <v>22</v>
      </c>
      <c r="I1996" s="22">
        <f>IF(data!H1997="","",data!H1997)</f>
        <v>24</v>
      </c>
      <c r="J1996" s="23">
        <f>IF(data!I1997="","",data!I1997)</f>
        <v>16</v>
      </c>
      <c r="Q1996" s="33"/>
      <c r="R1996" s="33"/>
      <c r="S1996" s="33"/>
      <c r="T1996" s="33"/>
      <c r="U1996" s="33"/>
      <c r="V1996" s="33"/>
      <c r="X1996" s="34"/>
      <c r="Y1996" s="33"/>
      <c r="Z1996" s="33"/>
      <c r="AA1996" s="33"/>
      <c r="AB1996" s="33"/>
      <c r="AC1996" s="35"/>
      <c r="AD1996" s="33"/>
      <c r="AE1996" s="33"/>
      <c r="AF1996" s="33"/>
      <c r="AG1996" s="33"/>
      <c r="AH1996" s="33"/>
      <c r="AI1996" s="33"/>
      <c r="AJ1996" s="36"/>
      <c r="AK1996" s="10">
        <f t="shared" si="172"/>
        <v>4</v>
      </c>
      <c r="AL1996" s="11">
        <f t="shared" si="173"/>
        <v>8</v>
      </c>
      <c r="AM1996" s="11">
        <f t="shared" si="174"/>
        <v>15</v>
      </c>
      <c r="AN1996" s="11">
        <f t="shared" si="175"/>
        <v>10</v>
      </c>
      <c r="AO1996" s="13">
        <f t="shared" si="176"/>
        <v>16</v>
      </c>
      <c r="AP1996" s="11">
        <f t="shared" si="177"/>
        <v>28</v>
      </c>
      <c r="AQ1996" s="11">
        <f t="shared" si="178"/>
        <v>28</v>
      </c>
      <c r="AR1996" s="11">
        <f t="shared" si="179"/>
        <v>20</v>
      </c>
      <c r="AS1996" s="11">
        <f t="shared" si="180"/>
        <v>23</v>
      </c>
      <c r="AT1996" s="11">
        <f t="shared" si="181"/>
        <v>28</v>
      </c>
      <c r="AU1996" s="11">
        <f t="shared" si="182"/>
        <v>35</v>
      </c>
      <c r="AV1996" s="11">
        <f t="shared" si="183"/>
        <v>44</v>
      </c>
      <c r="AW1996" s="12">
        <f t="shared" si="184"/>
        <v>55</v>
      </c>
      <c r="AX1996" s="13">
        <f t="shared" si="185"/>
        <v>52</v>
      </c>
      <c r="AY1996" s="13">
        <f t="shared" si="186"/>
        <v>49</v>
      </c>
      <c r="AZ1996" s="13">
        <f t="shared" si="187"/>
        <v>46</v>
      </c>
      <c r="BA1996" s="13">
        <f t="shared" si="188"/>
        <v>43</v>
      </c>
      <c r="BB1996" s="14">
        <f t="shared" si="189"/>
        <v>40</v>
      </c>
      <c r="BC1996" s="19">
        <f t="shared" si="190"/>
        <v>49</v>
      </c>
      <c r="BD1996" s="55">
        <f t="shared" si="170"/>
        <v>1.0025982461838259</v>
      </c>
      <c r="BE1996" s="19">
        <f t="shared" si="171"/>
        <v>0.99441377070477432</v>
      </c>
      <c r="BF1996" s="19">
        <f t="shared" si="191"/>
        <v>1.0009613510880155</v>
      </c>
      <c r="BG1996" s="19">
        <f t="shared" si="192"/>
        <v>0.99277687560896399</v>
      </c>
    </row>
    <row r="1997" spans="1:59">
      <c r="A1997" s="24">
        <v>1996</v>
      </c>
      <c r="B1997" s="31">
        <f>IF(data!A1998="","",data!A1998)</f>
        <v>2016097</v>
      </c>
      <c r="C1997" s="32">
        <f>IF(data!B1998="","",data!B1998)</f>
        <v>42603</v>
      </c>
      <c r="D1997" s="21">
        <f>IF(data!C1998="","",data!C1998)</f>
        <v>6</v>
      </c>
      <c r="E1997" s="22">
        <f>IF(data!D1998="","",data!D1998)</f>
        <v>13</v>
      </c>
      <c r="F1997" s="22">
        <f>IF(data!E1998="","",data!E1998)</f>
        <v>25</v>
      </c>
      <c r="G1997" s="22">
        <f>IF(data!F1998="","",data!F1998)</f>
        <v>26</v>
      </c>
      <c r="H1997" s="22">
        <f>IF(data!G1998="","",data!G1998)</f>
        <v>28</v>
      </c>
      <c r="I1997" s="22">
        <f>IF(data!H1998="","",data!H1998)</f>
        <v>31</v>
      </c>
      <c r="J1997" s="23">
        <f>IF(data!I1998="","",data!I1998)</f>
        <v>1</v>
      </c>
      <c r="Q1997" s="33"/>
      <c r="R1997" s="33"/>
      <c r="S1997" s="33"/>
      <c r="T1997" s="33"/>
      <c r="U1997" s="33"/>
      <c r="V1997" s="33"/>
      <c r="X1997" s="34"/>
      <c r="Y1997" s="33"/>
      <c r="Z1997" s="33"/>
      <c r="AA1997" s="33"/>
      <c r="AB1997" s="33"/>
      <c r="AC1997" s="35"/>
      <c r="AD1997" s="33"/>
      <c r="AE1997" s="33"/>
      <c r="AF1997" s="33"/>
      <c r="AG1997" s="33"/>
      <c r="AH1997" s="33"/>
      <c r="AI1997" s="33"/>
      <c r="AJ1997" s="36"/>
      <c r="AK1997" s="10">
        <f t="shared" si="172"/>
        <v>6</v>
      </c>
      <c r="AL1997" s="11">
        <f t="shared" si="173"/>
        <v>9</v>
      </c>
      <c r="AM1997" s="11">
        <f t="shared" si="174"/>
        <v>9</v>
      </c>
      <c r="AN1997" s="11">
        <f t="shared" si="175"/>
        <v>9</v>
      </c>
      <c r="AO1997" s="13">
        <f t="shared" si="176"/>
        <v>24</v>
      </c>
      <c r="AP1997" s="11">
        <f t="shared" si="177"/>
        <v>25</v>
      </c>
      <c r="AQ1997" s="11">
        <f t="shared" si="178"/>
        <v>30</v>
      </c>
      <c r="AR1997" s="11">
        <f t="shared" si="179"/>
        <v>29</v>
      </c>
      <c r="AS1997" s="11">
        <f t="shared" si="180"/>
        <v>30</v>
      </c>
      <c r="AT1997" s="11">
        <f t="shared" si="181"/>
        <v>21</v>
      </c>
      <c r="AU1997" s="11">
        <f t="shared" si="182"/>
        <v>25</v>
      </c>
      <c r="AV1997" s="11">
        <f t="shared" si="183"/>
        <v>45</v>
      </c>
      <c r="AW1997" s="12">
        <f t="shared" si="184"/>
        <v>54</v>
      </c>
      <c r="AX1997" s="13">
        <f t="shared" si="185"/>
        <v>65</v>
      </c>
      <c r="AY1997" s="13">
        <f t="shared" si="186"/>
        <v>61</v>
      </c>
      <c r="AZ1997" s="13">
        <f t="shared" si="187"/>
        <v>57</v>
      </c>
      <c r="BA1997" s="13">
        <f t="shared" si="188"/>
        <v>53</v>
      </c>
      <c r="BB1997" s="14">
        <f t="shared" si="189"/>
        <v>49</v>
      </c>
      <c r="BC1997" s="19">
        <f t="shared" si="190"/>
        <v>61</v>
      </c>
      <c r="BD1997" s="55">
        <f t="shared" ref="BD1997:BD2060" si="193">IF($B1997="","",SUM($BC1993:$BC1997)/5/$BM$3)</f>
        <v>1.0271516726209808</v>
      </c>
      <c r="BE1997" s="19">
        <f t="shared" ref="BE1997:BE2060" si="194">IF($B1997="","",SUM($BC1988:$BC1997)/10/$BM$3)</f>
        <v>1.0291977914907438</v>
      </c>
      <c r="BF1997" s="19">
        <f t="shared" si="191"/>
        <v>1.0156934069503085</v>
      </c>
      <c r="BG1997" s="19">
        <f t="shared" si="192"/>
        <v>1.003416693731731</v>
      </c>
    </row>
    <row r="1998" spans="1:59">
      <c r="A1998" s="24">
        <v>1997</v>
      </c>
      <c r="B1998" s="31">
        <f>IF(data!A1999="","",data!A1999)</f>
        <v>2016098</v>
      </c>
      <c r="C1998" s="32">
        <f>IF(data!B1999="","",data!B1999)</f>
        <v>42605</v>
      </c>
      <c r="D1998" s="21">
        <f>IF(data!C1999="","",data!C1999)</f>
        <v>2</v>
      </c>
      <c r="E1998" s="22">
        <f>IF(data!D1999="","",data!D1999)</f>
        <v>8</v>
      </c>
      <c r="F1998" s="22">
        <f>IF(data!E1999="","",data!E1999)</f>
        <v>25</v>
      </c>
      <c r="G1998" s="22">
        <f>IF(data!F1999="","",data!F1999)</f>
        <v>29</v>
      </c>
      <c r="H1998" s="22">
        <f>IF(data!G1999="","",data!G1999)</f>
        <v>31</v>
      </c>
      <c r="I1998" s="22">
        <f>IF(data!H1999="","",data!H1999)</f>
        <v>32</v>
      </c>
      <c r="J1998" s="23">
        <f>IF(data!I1999="","",data!I1999)</f>
        <v>6</v>
      </c>
      <c r="Q1998" s="33"/>
      <c r="R1998" s="33"/>
      <c r="S1998" s="33"/>
      <c r="T1998" s="33"/>
      <c r="U1998" s="33"/>
      <c r="V1998" s="33"/>
      <c r="X1998" s="34"/>
      <c r="Y1998" s="33"/>
      <c r="Z1998" s="33"/>
      <c r="AA1998" s="33"/>
      <c r="AB1998" s="33"/>
      <c r="AC1998" s="35"/>
      <c r="AD1998" s="33"/>
      <c r="AE1998" s="33"/>
      <c r="AF1998" s="33"/>
      <c r="AG1998" s="33"/>
      <c r="AH1998" s="33"/>
      <c r="AI1998" s="33"/>
      <c r="AJ1998" s="36"/>
      <c r="AK1998" s="10">
        <f t="shared" si="172"/>
        <v>10</v>
      </c>
      <c r="AL1998" s="11">
        <f t="shared" si="173"/>
        <v>7</v>
      </c>
      <c r="AM1998" s="11">
        <f t="shared" si="174"/>
        <v>12</v>
      </c>
      <c r="AN1998" s="11">
        <f t="shared" si="175"/>
        <v>13</v>
      </c>
      <c r="AO1998" s="13">
        <f t="shared" si="176"/>
        <v>15</v>
      </c>
      <c r="AP1998" s="11">
        <f t="shared" si="177"/>
        <v>15</v>
      </c>
      <c r="AQ1998" s="11">
        <f t="shared" si="178"/>
        <v>28</v>
      </c>
      <c r="AR1998" s="11">
        <f t="shared" si="179"/>
        <v>27</v>
      </c>
      <c r="AS1998" s="11">
        <f t="shared" si="180"/>
        <v>39</v>
      </c>
      <c r="AT1998" s="11">
        <f t="shared" si="181"/>
        <v>31</v>
      </c>
      <c r="AU1998" s="11">
        <f t="shared" si="182"/>
        <v>36</v>
      </c>
      <c r="AV1998" s="11">
        <f t="shared" si="183"/>
        <v>29</v>
      </c>
      <c r="AW1998" s="12">
        <f t="shared" si="184"/>
        <v>37</v>
      </c>
      <c r="AX1998" s="13">
        <f t="shared" si="185"/>
        <v>47</v>
      </c>
      <c r="AY1998" s="13">
        <f t="shared" si="186"/>
        <v>59</v>
      </c>
      <c r="AZ1998" s="13">
        <f t="shared" si="187"/>
        <v>55</v>
      </c>
      <c r="BA1998" s="13">
        <f t="shared" si="188"/>
        <v>51</v>
      </c>
      <c r="BB1998" s="14">
        <f t="shared" si="189"/>
        <v>47</v>
      </c>
      <c r="BC1998" s="19">
        <f t="shared" si="190"/>
        <v>59</v>
      </c>
      <c r="BD1998" s="55">
        <f t="shared" si="193"/>
        <v>1.0721662877557647</v>
      </c>
      <c r="BE1998" s="19">
        <f t="shared" si="194"/>
        <v>1.0312439103605067</v>
      </c>
      <c r="BF1998" s="19">
        <f t="shared" si="191"/>
        <v>1.0099642741149724</v>
      </c>
      <c r="BG1998" s="19">
        <f t="shared" si="192"/>
        <v>1.000552127314063</v>
      </c>
    </row>
    <row r="1999" spans="1:59">
      <c r="A1999" s="24">
        <v>1998</v>
      </c>
      <c r="B1999" s="31">
        <f>IF(data!A2000="","",data!A2000)</f>
        <v>2016099</v>
      </c>
      <c r="C1999" s="32">
        <f>IF(data!B2000="","",data!B2000)</f>
        <v>42607</v>
      </c>
      <c r="D1999" s="21">
        <f>IF(data!C2000="","",data!C2000)</f>
        <v>1</v>
      </c>
      <c r="E1999" s="22">
        <f>IF(data!D2000="","",data!D2000)</f>
        <v>11</v>
      </c>
      <c r="F1999" s="22">
        <f>IF(data!E2000="","",data!E2000)</f>
        <v>21</v>
      </c>
      <c r="G1999" s="22">
        <f>IF(data!F2000="","",data!F2000)</f>
        <v>23</v>
      </c>
      <c r="H1999" s="22">
        <f>IF(data!G2000="","",data!G2000)</f>
        <v>27</v>
      </c>
      <c r="I1999" s="22">
        <f>IF(data!H2000="","",data!H2000)</f>
        <v>33</v>
      </c>
      <c r="J1999" s="23">
        <f>IF(data!I2000="","",data!I2000)</f>
        <v>6</v>
      </c>
      <c r="Q1999" s="33"/>
      <c r="R1999" s="33"/>
      <c r="S1999" s="33"/>
      <c r="T1999" s="33"/>
      <c r="U1999" s="33"/>
      <c r="V1999" s="33"/>
      <c r="X1999" s="34"/>
      <c r="Y1999" s="33"/>
      <c r="Z1999" s="33"/>
      <c r="AA1999" s="33"/>
      <c r="AB1999" s="33"/>
      <c r="AC1999" s="35"/>
      <c r="AD1999" s="33"/>
      <c r="AE1999" s="33"/>
      <c r="AF1999" s="33"/>
      <c r="AG1999" s="33"/>
      <c r="AH1999" s="33"/>
      <c r="AI1999" s="33"/>
      <c r="AJ1999" s="36"/>
      <c r="AK1999" s="10">
        <f t="shared" si="172"/>
        <v>5</v>
      </c>
      <c r="AL1999" s="11">
        <f t="shared" si="173"/>
        <v>12</v>
      </c>
      <c r="AM1999" s="11">
        <f t="shared" si="174"/>
        <v>11</v>
      </c>
      <c r="AN1999" s="11">
        <f t="shared" si="175"/>
        <v>20</v>
      </c>
      <c r="AO1999" s="13">
        <f t="shared" si="176"/>
        <v>18</v>
      </c>
      <c r="AP1999" s="11">
        <f t="shared" si="177"/>
        <v>20</v>
      </c>
      <c r="AQ1999" s="11">
        <f t="shared" si="178"/>
        <v>17</v>
      </c>
      <c r="AR1999" s="11">
        <f t="shared" si="179"/>
        <v>16</v>
      </c>
      <c r="AS1999" s="11">
        <f t="shared" si="180"/>
        <v>17</v>
      </c>
      <c r="AT1999" s="11">
        <f t="shared" si="181"/>
        <v>44</v>
      </c>
      <c r="AU1999" s="11">
        <f t="shared" si="182"/>
        <v>38</v>
      </c>
      <c r="AV1999" s="11">
        <f t="shared" si="183"/>
        <v>46</v>
      </c>
      <c r="AW1999" s="12">
        <f t="shared" si="184"/>
        <v>41</v>
      </c>
      <c r="AX1999" s="13">
        <f t="shared" si="185"/>
        <v>36</v>
      </c>
      <c r="AY1999" s="13">
        <f t="shared" si="186"/>
        <v>48</v>
      </c>
      <c r="AZ1999" s="13">
        <f t="shared" si="187"/>
        <v>44</v>
      </c>
      <c r="BA1999" s="13">
        <f t="shared" si="188"/>
        <v>40</v>
      </c>
      <c r="BB1999" s="14">
        <f t="shared" si="189"/>
        <v>36</v>
      </c>
      <c r="BC1999" s="19">
        <f t="shared" si="190"/>
        <v>48</v>
      </c>
      <c r="BD1999" s="55">
        <f t="shared" si="193"/>
        <v>1.0639818122767133</v>
      </c>
      <c r="BE1999" s="19">
        <f t="shared" si="194"/>
        <v>1.0066904839233517</v>
      </c>
      <c r="BF1999" s="19">
        <f t="shared" si="191"/>
        <v>1.008327379019162</v>
      </c>
      <c r="BG1999" s="19">
        <f t="shared" si="192"/>
        <v>0.9972783371224424</v>
      </c>
    </row>
    <row r="2000" spans="1:59">
      <c r="A2000" s="24">
        <v>1999</v>
      </c>
      <c r="B2000" s="31">
        <f>IF(data!A2001="","",data!A2001)</f>
        <v>2016100</v>
      </c>
      <c r="C2000" s="32">
        <f>IF(data!B2001="","",data!B2001)</f>
        <v>42610</v>
      </c>
      <c r="D2000" s="21">
        <f>IF(data!C2001="","",data!C2001)</f>
        <v>3</v>
      </c>
      <c r="E2000" s="22">
        <f>IF(data!D2001="","",data!D2001)</f>
        <v>10</v>
      </c>
      <c r="F2000" s="22">
        <f>IF(data!E2001="","",data!E2001)</f>
        <v>22</v>
      </c>
      <c r="G2000" s="22">
        <f>IF(data!F2001="","",data!F2001)</f>
        <v>23</v>
      </c>
      <c r="H2000" s="22">
        <f>IF(data!G2001="","",data!G2001)</f>
        <v>27</v>
      </c>
      <c r="I2000" s="22">
        <f>IF(data!H2001="","",data!H2001)</f>
        <v>29</v>
      </c>
      <c r="J2000" s="23">
        <f>IF(data!I2001="","",data!I2001)</f>
        <v>4</v>
      </c>
      <c r="Q2000" s="33"/>
      <c r="R2000" s="33"/>
      <c r="S2000" s="33"/>
      <c r="T2000" s="33"/>
      <c r="U2000" s="33"/>
      <c r="V2000" s="33"/>
      <c r="X2000" s="34"/>
      <c r="Y2000" s="33"/>
      <c r="Z2000" s="33"/>
      <c r="AA2000" s="33"/>
      <c r="AB2000" s="33"/>
      <c r="AC2000" s="35"/>
      <c r="AD2000" s="33"/>
      <c r="AE2000" s="33"/>
      <c r="AF2000" s="33"/>
      <c r="AG2000" s="33"/>
      <c r="AH2000" s="33"/>
      <c r="AI2000" s="33"/>
      <c r="AJ2000" s="36"/>
      <c r="AK2000" s="10">
        <f t="shared" si="172"/>
        <v>6</v>
      </c>
      <c r="AL2000" s="11">
        <f t="shared" si="173"/>
        <v>14</v>
      </c>
      <c r="AM2000" s="11">
        <f t="shared" si="174"/>
        <v>14</v>
      </c>
      <c r="AN2000" s="11">
        <f t="shared" si="175"/>
        <v>24</v>
      </c>
      <c r="AO2000" s="13">
        <f t="shared" si="176"/>
        <v>16</v>
      </c>
      <c r="AP2000" s="11">
        <f t="shared" si="177"/>
        <v>26</v>
      </c>
      <c r="AQ2000" s="11">
        <f t="shared" si="178"/>
        <v>15</v>
      </c>
      <c r="AR2000" s="11">
        <f t="shared" si="179"/>
        <v>24</v>
      </c>
      <c r="AS2000" s="11">
        <f t="shared" si="180"/>
        <v>26</v>
      </c>
      <c r="AT2000" s="11">
        <f t="shared" si="181"/>
        <v>42</v>
      </c>
      <c r="AU2000" s="11">
        <f t="shared" si="182"/>
        <v>36</v>
      </c>
      <c r="AV2000" s="11">
        <f t="shared" si="183"/>
        <v>44</v>
      </c>
      <c r="AW2000" s="12">
        <f t="shared" si="184"/>
        <v>54</v>
      </c>
      <c r="AX2000" s="13">
        <f t="shared" si="185"/>
        <v>50</v>
      </c>
      <c r="AY2000" s="13">
        <f t="shared" si="186"/>
        <v>46</v>
      </c>
      <c r="AZ2000" s="13">
        <f t="shared" si="187"/>
        <v>42</v>
      </c>
      <c r="BA2000" s="13">
        <f t="shared" si="188"/>
        <v>38</v>
      </c>
      <c r="BB2000" s="14">
        <f t="shared" si="189"/>
        <v>34</v>
      </c>
      <c r="BC2000" s="19">
        <f t="shared" si="190"/>
        <v>46</v>
      </c>
      <c r="BD2000" s="55">
        <f t="shared" si="193"/>
        <v>1.0762585254952908</v>
      </c>
      <c r="BE2000" s="19">
        <f t="shared" si="194"/>
        <v>1.0373822669697954</v>
      </c>
      <c r="BF2000" s="19">
        <f t="shared" si="191"/>
        <v>1.0025982461838259</v>
      </c>
      <c r="BG2000" s="19">
        <f t="shared" si="192"/>
        <v>0.98991230919129591</v>
      </c>
    </row>
    <row r="2001" spans="1:59">
      <c r="A2001" s="24">
        <v>2000</v>
      </c>
      <c r="B2001" s="31">
        <f>IF(data!A2002="","",data!A2002)</f>
        <v>2016101</v>
      </c>
      <c r="C2001" s="32">
        <f>IF(data!B2002="","",data!B2002)</f>
        <v>42612</v>
      </c>
      <c r="D2001" s="21">
        <f>IF(data!C2002="","",data!C2002)</f>
        <v>1</v>
      </c>
      <c r="E2001" s="22">
        <f>IF(data!D2002="","",data!D2002)</f>
        <v>3</v>
      </c>
      <c r="F2001" s="22">
        <f>IF(data!E2002="","",data!E2002)</f>
        <v>19</v>
      </c>
      <c r="G2001" s="22">
        <f>IF(data!F2002="","",data!F2002)</f>
        <v>24</v>
      </c>
      <c r="H2001" s="22">
        <f>IF(data!G2002="","",data!G2002)</f>
        <v>32</v>
      </c>
      <c r="I2001" s="22">
        <f>IF(data!H2002="","",data!H2002)</f>
        <v>33</v>
      </c>
      <c r="J2001" s="23">
        <f>IF(data!I2002="","",data!I2002)</f>
        <v>1</v>
      </c>
      <c r="Q2001" s="33"/>
      <c r="R2001" s="33"/>
      <c r="S2001" s="33"/>
      <c r="T2001" s="33"/>
      <c r="U2001" s="33"/>
      <c r="V2001" s="33"/>
      <c r="X2001" s="34"/>
      <c r="Y2001" s="33"/>
      <c r="Z2001" s="33"/>
      <c r="AA2001" s="33"/>
      <c r="AB2001" s="33"/>
      <c r="AC2001" s="35"/>
      <c r="AD2001" s="33"/>
      <c r="AE2001" s="33"/>
      <c r="AF2001" s="33"/>
      <c r="AG2001" s="33"/>
      <c r="AH2001" s="33"/>
      <c r="AI2001" s="33"/>
      <c r="AJ2001" s="36"/>
      <c r="AK2001" s="10">
        <f t="shared" si="172"/>
        <v>4</v>
      </c>
      <c r="AL2001" s="11">
        <f t="shared" si="173"/>
        <v>8</v>
      </c>
      <c r="AM2001" s="11">
        <f t="shared" si="174"/>
        <v>17</v>
      </c>
      <c r="AN2001" s="11">
        <f t="shared" si="175"/>
        <v>10</v>
      </c>
      <c r="AO2001" s="13">
        <f t="shared" si="176"/>
        <v>21</v>
      </c>
      <c r="AP2001" s="11">
        <f t="shared" si="177"/>
        <v>8</v>
      </c>
      <c r="AQ2001" s="11">
        <f t="shared" si="178"/>
        <v>22</v>
      </c>
      <c r="AR2001" s="11">
        <f t="shared" si="179"/>
        <v>22</v>
      </c>
      <c r="AS2001" s="11">
        <f t="shared" si="180"/>
        <v>24</v>
      </c>
      <c r="AT2001" s="11">
        <f t="shared" si="181"/>
        <v>28</v>
      </c>
      <c r="AU2001" s="11">
        <f t="shared" si="182"/>
        <v>34</v>
      </c>
      <c r="AV2001" s="11">
        <f t="shared" si="183"/>
        <v>28</v>
      </c>
      <c r="AW2001" s="12">
        <f t="shared" si="184"/>
        <v>22</v>
      </c>
      <c r="AX2001" s="13">
        <f t="shared" si="185"/>
        <v>16</v>
      </c>
      <c r="AY2001" s="13">
        <f t="shared" si="186"/>
        <v>44</v>
      </c>
      <c r="AZ2001" s="13">
        <f t="shared" si="187"/>
        <v>40</v>
      </c>
      <c r="BA2001" s="13">
        <f t="shared" si="188"/>
        <v>36</v>
      </c>
      <c r="BB2001" s="14">
        <f t="shared" si="189"/>
        <v>52</v>
      </c>
      <c r="BC2001" s="19">
        <f t="shared" si="190"/>
        <v>44</v>
      </c>
      <c r="BD2001" s="55">
        <f t="shared" si="193"/>
        <v>1.0557973367976616</v>
      </c>
      <c r="BE2001" s="19">
        <f t="shared" si="194"/>
        <v>1.0291977914907438</v>
      </c>
      <c r="BF2001" s="19">
        <f t="shared" si="191"/>
        <v>0.98868463786943817</v>
      </c>
      <c r="BG2001" s="19">
        <f t="shared" si="192"/>
        <v>0.98868463786943817</v>
      </c>
    </row>
    <row r="2002" spans="1:59">
      <c r="A2002" s="24">
        <v>2001</v>
      </c>
      <c r="B2002" s="31">
        <f>IF(data!A2003="","",data!A2003)</f>
        <v>2016102</v>
      </c>
      <c r="C2002" s="32">
        <f>IF(data!B2003="","",data!B2003)</f>
        <v>42614</v>
      </c>
      <c r="D2002" s="21">
        <f>IF(data!C2003="","",data!C2003)</f>
        <v>5</v>
      </c>
      <c r="E2002" s="22">
        <f>IF(data!D2003="","",data!D2003)</f>
        <v>8</v>
      </c>
      <c r="F2002" s="22">
        <f>IF(data!E2003="","",data!E2003)</f>
        <v>10</v>
      </c>
      <c r="G2002" s="22">
        <f>IF(data!F2003="","",data!F2003)</f>
        <v>14</v>
      </c>
      <c r="H2002" s="22">
        <f>IF(data!G2003="","",data!G2003)</f>
        <v>17</v>
      </c>
      <c r="I2002" s="22">
        <f>IF(data!H2003="","",data!H2003)</f>
        <v>30</v>
      </c>
      <c r="J2002" s="23">
        <f>IF(data!I2003="","",data!I2003)</f>
        <v>13</v>
      </c>
      <c r="Q2002" s="33"/>
      <c r="R2002" s="33"/>
      <c r="S2002" s="33"/>
      <c r="T2002" s="33"/>
      <c r="U2002" s="33"/>
      <c r="V2002" s="33"/>
      <c r="X2002" s="34"/>
      <c r="Y2002" s="33"/>
      <c r="Z2002" s="33"/>
      <c r="AA2002" s="33"/>
      <c r="AB2002" s="33"/>
      <c r="AC2002" s="35"/>
      <c r="AD2002" s="33"/>
      <c r="AE2002" s="33"/>
      <c r="AF2002" s="33"/>
      <c r="AG2002" s="33"/>
      <c r="AH2002" s="33"/>
      <c r="AI2002" s="33"/>
      <c r="AJ2002" s="36"/>
      <c r="AK2002" s="10">
        <f t="shared" si="172"/>
        <v>9</v>
      </c>
      <c r="AL2002" s="11">
        <f t="shared" si="173"/>
        <v>8</v>
      </c>
      <c r="AM2002" s="11">
        <f t="shared" si="174"/>
        <v>9</v>
      </c>
      <c r="AN2002" s="11">
        <f t="shared" si="175"/>
        <v>18</v>
      </c>
      <c r="AO2002" s="13">
        <f t="shared" si="176"/>
        <v>14</v>
      </c>
      <c r="AP2002" s="11">
        <f t="shared" si="177"/>
        <v>20</v>
      </c>
      <c r="AQ2002" s="11">
        <f t="shared" si="178"/>
        <v>30</v>
      </c>
      <c r="AR2002" s="11">
        <f t="shared" si="179"/>
        <v>24</v>
      </c>
      <c r="AS2002" s="11">
        <f t="shared" si="180"/>
        <v>40</v>
      </c>
      <c r="AT2002" s="11">
        <f t="shared" si="181"/>
        <v>36</v>
      </c>
      <c r="AU2002" s="11">
        <f t="shared" si="182"/>
        <v>32</v>
      </c>
      <c r="AV2002" s="11">
        <f t="shared" si="183"/>
        <v>28</v>
      </c>
      <c r="AW2002" s="12">
        <f t="shared" si="184"/>
        <v>39</v>
      </c>
      <c r="AX2002" s="13">
        <f t="shared" si="185"/>
        <v>52</v>
      </c>
      <c r="AY2002" s="13">
        <f t="shared" si="186"/>
        <v>50</v>
      </c>
      <c r="AZ2002" s="13">
        <f t="shared" si="187"/>
        <v>66</v>
      </c>
      <c r="BA2002" s="13">
        <f t="shared" si="188"/>
        <v>65</v>
      </c>
      <c r="BB2002" s="14">
        <f t="shared" si="189"/>
        <v>64</v>
      </c>
      <c r="BC2002" s="19">
        <f t="shared" si="190"/>
        <v>50</v>
      </c>
      <c r="BD2002" s="55">
        <f t="shared" si="193"/>
        <v>1.0107827216628775</v>
      </c>
      <c r="BE2002" s="19">
        <f t="shared" si="194"/>
        <v>1.0189671971419292</v>
      </c>
      <c r="BF2002" s="19">
        <f t="shared" si="191"/>
        <v>1.0075089314712569</v>
      </c>
      <c r="BG2002" s="19">
        <f t="shared" si="192"/>
        <v>0.99277687560896399</v>
      </c>
    </row>
    <row r="2003" spans="1:59">
      <c r="A2003" s="24">
        <v>2002</v>
      </c>
      <c r="B2003" s="31">
        <f>IF(data!A2004="","",data!A2004)</f>
        <v>2016103</v>
      </c>
      <c r="C2003" s="32">
        <f>IF(data!B2004="","",data!B2004)</f>
        <v>42617</v>
      </c>
      <c r="D2003" s="21">
        <f>IF(data!C2004="","",data!C2004)</f>
        <v>1</v>
      </c>
      <c r="E2003" s="22">
        <f>IF(data!D2004="","",data!D2004)</f>
        <v>5</v>
      </c>
      <c r="F2003" s="22">
        <f>IF(data!E2004="","",data!E2004)</f>
        <v>13</v>
      </c>
      <c r="G2003" s="22">
        <f>IF(data!F2004="","",data!F2004)</f>
        <v>19</v>
      </c>
      <c r="H2003" s="22">
        <f>IF(data!G2004="","",data!G2004)</f>
        <v>24</v>
      </c>
      <c r="I2003" s="22">
        <f>IF(data!H2004="","",data!H2004)</f>
        <v>27</v>
      </c>
      <c r="J2003" s="23">
        <f>IF(data!I2004="","",data!I2004)</f>
        <v>11</v>
      </c>
      <c r="Q2003" s="33"/>
      <c r="R2003" s="33"/>
      <c r="S2003" s="33"/>
      <c r="T2003" s="33"/>
      <c r="U2003" s="33"/>
      <c r="V2003" s="33"/>
      <c r="X2003" s="34"/>
      <c r="Y2003" s="33"/>
      <c r="Z2003" s="33"/>
      <c r="AA2003" s="33"/>
      <c r="AB2003" s="33"/>
      <c r="AC2003" s="35"/>
      <c r="AD2003" s="33"/>
      <c r="AE2003" s="33"/>
      <c r="AF2003" s="33"/>
      <c r="AG2003" s="33"/>
      <c r="AH2003" s="33"/>
      <c r="AI2003" s="33"/>
      <c r="AJ2003" s="36"/>
      <c r="AK2003" s="10">
        <f t="shared" ref="AK2003:AK2066" si="195">IF($B2003="","",MOD($D2003,3)+MOD($E2003,3)+MOD($F2003,3)+MOD($G2003,3)+MOD($H2003,3)+MOD($I2003,3))</f>
        <v>5</v>
      </c>
      <c r="AL2003" s="11">
        <f t="shared" ref="AL2003:AL2066" si="196">IF($B2003="","",MOD($D2003,4)+MOD($E2003,4)+MOD($F2003,4)+MOD($G2003,4)+MOD($H2003,4)+MOD($I2003,4))</f>
        <v>9</v>
      </c>
      <c r="AM2003" s="11">
        <f t="shared" ref="AM2003:AM2066" si="197">IF($B2003="","",MOD($D2003,5)+MOD($E2003,5)+MOD($F2003,5)+MOD($G2003,5)+MOD($H2003,5)+MOD($I2003,5))</f>
        <v>14</v>
      </c>
      <c r="AN2003" s="11">
        <f t="shared" ref="AN2003:AN2066" si="198">IF($B2003="","",MOD($D2003,6)+MOD($E2003,6)+MOD($F2003,6)+MOD($G2003,6)+MOD($H2003,6)+MOD($I2003,6))</f>
        <v>11</v>
      </c>
      <c r="AO2003" s="13">
        <f t="shared" ref="AO2003:AO2066" si="199">IF($B2003="","",MOD($D2003,7)+MOD($E2003,7)+MOD($F2003,7)+MOD($G2003,7)+MOD($H2003,7)+MOD($I2003,7))</f>
        <v>26</v>
      </c>
      <c r="AP2003" s="11">
        <f t="shared" ref="AP2003:AP2066" si="200">IF($B2003="","",MOD($D2003,8)+MOD($E2003,8)+MOD($F2003,8)+MOD($G2003,8)+MOD($H2003,8)+MOD($I2003,8))</f>
        <v>17</v>
      </c>
      <c r="AQ2003" s="11">
        <f t="shared" ref="AQ2003:AQ2066" si="201">IF($B2003="","",MOD($D2003,9)+MOD($E2003,9)+MOD($F2003,9)+MOD($G2003,9)+MOD($H2003,9)+MOD($I2003,9))</f>
        <v>17</v>
      </c>
      <c r="AR2003" s="11">
        <f t="shared" ref="AR2003:AR2066" si="202">IF($B2003="","",MOD($D2003,10)+MOD($E2003,10)+MOD($F2003,10)+MOD($G2003,10)+MOD($H2003,10)+MOD($I2003,10))</f>
        <v>29</v>
      </c>
      <c r="AS2003" s="11">
        <f t="shared" ref="AS2003:AS2066" si="203">IF($B2003="","",MOD($D2003,11)+MOD($E2003,11)+MOD($F2003,11)+MOD($G2003,11)+MOD($H2003,11)+MOD($I2003,11))</f>
        <v>23</v>
      </c>
      <c r="AT2003" s="11">
        <f t="shared" ref="AT2003:AT2066" si="204">IF($B2003="","",MOD($D2003,12)+MOD($E2003,12)+MOD($F2003,12)+MOD($G2003,12)+MOD($H2003,12)+MOD($I2003,12))</f>
        <v>17</v>
      </c>
      <c r="AU2003" s="11">
        <f t="shared" ref="AU2003:AU2066" si="205">IF($B2003="","",MOD($D2003,13)+MOD($E2003,13)+MOD($F2003,13)+MOD($G2003,13)+MOD($H2003,13)+MOD($I2003,13))</f>
        <v>24</v>
      </c>
      <c r="AV2003" s="11">
        <f t="shared" ref="AV2003:AV2066" si="206">IF($B2003="","",MOD($D2003,14)+MOD($E2003,14)+MOD($F2003,14)+MOD($G2003,14)+MOD($H2003,14)+MOD($I2003,14))</f>
        <v>47</v>
      </c>
      <c r="AW2003" s="12">
        <f t="shared" ref="AW2003:AW2066" si="207">IF($B2003="","",MOD($D2003,15)+MOD($E2003,15)+MOD($F2003,15)+MOD($G2003,15)+MOD($H2003,15)+MOD($I2003,15))</f>
        <v>44</v>
      </c>
      <c r="AX2003" s="13">
        <f t="shared" ref="AX2003:AX2066" si="208">IF($B2003="","",MOD($D2003,16)+MOD($E2003,16)+MOD($F2003,16)+MOD($G2003,16)+MOD($H2003,16)+MOD($I2003,16))</f>
        <v>41</v>
      </c>
      <c r="AY2003" s="13">
        <f t="shared" ref="AY2003:AY2066" si="209">IF($B2003="","",MOD($D2003,17)+MOD($E2003,17)+MOD($F2003,17)+MOD($G2003,17)+MOD($H2003,17)+MOD($I2003,17))</f>
        <v>38</v>
      </c>
      <c r="AZ2003" s="13">
        <f t="shared" ref="AZ2003:AZ2066" si="210">IF($B2003="","",MOD($D2003,18)+MOD($E2003,18)+MOD($F2003,18)+MOD($G2003,18)+MOD($H2003,18)+MOD($I2003,18))</f>
        <v>35</v>
      </c>
      <c r="BA2003" s="13">
        <f t="shared" ref="BA2003:BA2066" si="211">IF($B2003="","",MOD($D2003,19)+MOD($E2003,19)+MOD($F2003,19)+MOD($G2003,19)+MOD($H2003,19)+MOD($I2003,19))</f>
        <v>32</v>
      </c>
      <c r="BB2003" s="14">
        <f t="shared" ref="BB2003:BB2066" si="212">IF($B2003="","",MOD($D2003,20)+MOD($E2003,20)+MOD($F2003,20)+MOD($G2003,20)+MOD($H2003,20)+MOD($I2003,20))</f>
        <v>49</v>
      </c>
      <c r="BC2003" s="19">
        <f t="shared" si="190"/>
        <v>38</v>
      </c>
      <c r="BD2003" s="55">
        <f t="shared" si="193"/>
        <v>0.92484572913283536</v>
      </c>
      <c r="BE2003" s="19">
        <f t="shared" si="194"/>
        <v>0.99850600844430004</v>
      </c>
      <c r="BF2003" s="19">
        <f t="shared" si="191"/>
        <v>1.0050535888275414</v>
      </c>
      <c r="BG2003" s="19">
        <f t="shared" si="192"/>
        <v>0.98459240012991223</v>
      </c>
    </row>
    <row r="2004" spans="1:59">
      <c r="A2004" s="24">
        <v>2003</v>
      </c>
      <c r="B2004" s="31">
        <f>IF(data!A2005="","",data!A2005)</f>
        <v>2016104</v>
      </c>
      <c r="C2004" s="32">
        <f>IF(data!B2005="","",data!B2005)</f>
        <v>42619</v>
      </c>
      <c r="D2004" s="21">
        <f>IF(data!C2005="","",data!C2005)</f>
        <v>5</v>
      </c>
      <c r="E2004" s="22">
        <f>IF(data!D2005="","",data!D2005)</f>
        <v>9</v>
      </c>
      <c r="F2004" s="22">
        <f>IF(data!E2005="","",data!E2005)</f>
        <v>11</v>
      </c>
      <c r="G2004" s="22">
        <f>IF(data!F2005="","",data!F2005)</f>
        <v>18</v>
      </c>
      <c r="H2004" s="22">
        <f>IF(data!G2005="","",data!G2005)</f>
        <v>30</v>
      </c>
      <c r="I2004" s="22">
        <f>IF(data!H2005="","",data!H2005)</f>
        <v>31</v>
      </c>
      <c r="J2004" s="23">
        <f>IF(data!I2005="","",data!I2005)</f>
        <v>4</v>
      </c>
      <c r="Q2004" s="33"/>
      <c r="R2004" s="33"/>
      <c r="S2004" s="33"/>
      <c r="T2004" s="33"/>
      <c r="U2004" s="33"/>
      <c r="V2004" s="33"/>
      <c r="X2004" s="34"/>
      <c r="Y2004" s="33"/>
      <c r="Z2004" s="33"/>
      <c r="AA2004" s="33"/>
      <c r="AB2004" s="33"/>
      <c r="AC2004" s="35"/>
      <c r="AD2004" s="33"/>
      <c r="AE2004" s="33"/>
      <c r="AF2004" s="33"/>
      <c r="AG2004" s="33"/>
      <c r="AH2004" s="33"/>
      <c r="AI2004" s="33"/>
      <c r="AJ2004" s="36"/>
      <c r="AK2004" s="10">
        <f t="shared" si="195"/>
        <v>5</v>
      </c>
      <c r="AL2004" s="11">
        <f t="shared" si="196"/>
        <v>12</v>
      </c>
      <c r="AM2004" s="11">
        <f t="shared" si="197"/>
        <v>9</v>
      </c>
      <c r="AN2004" s="11">
        <f t="shared" si="198"/>
        <v>14</v>
      </c>
      <c r="AO2004" s="13">
        <f t="shared" si="199"/>
        <v>20</v>
      </c>
      <c r="AP2004" s="11">
        <f t="shared" si="200"/>
        <v>24</v>
      </c>
      <c r="AQ2004" s="11">
        <f t="shared" si="201"/>
        <v>14</v>
      </c>
      <c r="AR2004" s="11">
        <f t="shared" si="202"/>
        <v>24</v>
      </c>
      <c r="AS2004" s="11">
        <f t="shared" si="203"/>
        <v>38</v>
      </c>
      <c r="AT2004" s="11">
        <f t="shared" si="204"/>
        <v>44</v>
      </c>
      <c r="AU2004" s="11">
        <f t="shared" si="205"/>
        <v>39</v>
      </c>
      <c r="AV2004" s="11">
        <f t="shared" si="206"/>
        <v>34</v>
      </c>
      <c r="AW2004" s="12">
        <f t="shared" si="207"/>
        <v>29</v>
      </c>
      <c r="AX2004" s="13">
        <f t="shared" si="208"/>
        <v>56</v>
      </c>
      <c r="AY2004" s="13">
        <f t="shared" si="209"/>
        <v>53</v>
      </c>
      <c r="AZ2004" s="13">
        <f t="shared" si="210"/>
        <v>50</v>
      </c>
      <c r="BA2004" s="13">
        <f t="shared" si="211"/>
        <v>66</v>
      </c>
      <c r="BB2004" s="14">
        <f t="shared" si="212"/>
        <v>64</v>
      </c>
      <c r="BC2004" s="19">
        <f t="shared" si="190"/>
        <v>53</v>
      </c>
      <c r="BD2004" s="55">
        <f t="shared" si="193"/>
        <v>0.9453069178304645</v>
      </c>
      <c r="BE2004" s="19">
        <f t="shared" si="194"/>
        <v>1.0046443650535888</v>
      </c>
      <c r="BF2004" s="19">
        <f t="shared" si="191"/>
        <v>1.0124196167586879</v>
      </c>
      <c r="BG2004" s="19">
        <f t="shared" si="192"/>
        <v>0.98131860993829167</v>
      </c>
    </row>
    <row r="2005" spans="1:59">
      <c r="A2005" s="24">
        <v>2004</v>
      </c>
      <c r="B2005" s="31">
        <f>IF(data!A2006="","",data!A2006)</f>
        <v>2016105</v>
      </c>
      <c r="C2005" s="32">
        <f>IF(data!B2006="","",data!B2006)</f>
        <v>42621</v>
      </c>
      <c r="D2005" s="21">
        <f>IF(data!C2006="","",data!C2006)</f>
        <v>8</v>
      </c>
      <c r="E2005" s="22">
        <f>IF(data!D2006="","",data!D2006)</f>
        <v>10</v>
      </c>
      <c r="F2005" s="22">
        <f>IF(data!E2006="","",data!E2006)</f>
        <v>19</v>
      </c>
      <c r="G2005" s="22">
        <f>IF(data!F2006="","",data!F2006)</f>
        <v>27</v>
      </c>
      <c r="H2005" s="22">
        <f>IF(data!G2006="","",data!G2006)</f>
        <v>28</v>
      </c>
      <c r="I2005" s="22">
        <f>IF(data!H2006="","",data!H2006)</f>
        <v>31</v>
      </c>
      <c r="J2005" s="23">
        <f>IF(data!I2006="","",data!I2006)</f>
        <v>16</v>
      </c>
      <c r="Q2005" s="33"/>
      <c r="R2005" s="33"/>
      <c r="S2005" s="33"/>
      <c r="T2005" s="33"/>
      <c r="U2005" s="33"/>
      <c r="V2005" s="33"/>
      <c r="X2005" s="34"/>
      <c r="Y2005" s="33"/>
      <c r="Z2005" s="33"/>
      <c r="AA2005" s="33"/>
      <c r="AB2005" s="33"/>
      <c r="AC2005" s="35"/>
      <c r="AD2005" s="33"/>
      <c r="AE2005" s="33"/>
      <c r="AF2005" s="33"/>
      <c r="AG2005" s="33"/>
      <c r="AH2005" s="33"/>
      <c r="AI2005" s="33"/>
      <c r="AJ2005" s="36"/>
      <c r="AK2005" s="10">
        <f t="shared" si="195"/>
        <v>6</v>
      </c>
      <c r="AL2005" s="11">
        <f t="shared" si="196"/>
        <v>11</v>
      </c>
      <c r="AM2005" s="11">
        <f t="shared" si="197"/>
        <v>13</v>
      </c>
      <c r="AN2005" s="11">
        <f t="shared" si="198"/>
        <v>15</v>
      </c>
      <c r="AO2005" s="13">
        <f t="shared" si="199"/>
        <v>18</v>
      </c>
      <c r="AP2005" s="11">
        <f t="shared" si="200"/>
        <v>19</v>
      </c>
      <c r="AQ2005" s="11">
        <f t="shared" si="201"/>
        <v>15</v>
      </c>
      <c r="AR2005" s="11">
        <f t="shared" si="202"/>
        <v>33</v>
      </c>
      <c r="AS2005" s="11">
        <f t="shared" si="203"/>
        <v>46</v>
      </c>
      <c r="AT2005" s="11">
        <f t="shared" si="204"/>
        <v>39</v>
      </c>
      <c r="AU2005" s="11">
        <f t="shared" si="205"/>
        <v>32</v>
      </c>
      <c r="AV2005" s="11">
        <f t="shared" si="206"/>
        <v>39</v>
      </c>
      <c r="AW2005" s="12">
        <f t="shared" si="207"/>
        <v>48</v>
      </c>
      <c r="AX2005" s="13">
        <f t="shared" si="208"/>
        <v>59</v>
      </c>
      <c r="AY2005" s="13">
        <f t="shared" si="209"/>
        <v>55</v>
      </c>
      <c r="AZ2005" s="13">
        <f t="shared" si="210"/>
        <v>51</v>
      </c>
      <c r="BA2005" s="13">
        <f t="shared" si="211"/>
        <v>47</v>
      </c>
      <c r="BB2005" s="14">
        <f t="shared" si="212"/>
        <v>63</v>
      </c>
      <c r="BC2005" s="19">
        <f t="shared" si="190"/>
        <v>55</v>
      </c>
      <c r="BD2005" s="55">
        <f t="shared" si="193"/>
        <v>0.98213705748619684</v>
      </c>
      <c r="BE2005" s="19">
        <f t="shared" si="194"/>
        <v>1.0291977914907438</v>
      </c>
      <c r="BF2005" s="19">
        <f t="shared" si="191"/>
        <v>1.0189671971419292</v>
      </c>
      <c r="BG2005" s="19">
        <f t="shared" si="192"/>
        <v>0.98295550503410201</v>
      </c>
    </row>
    <row r="2006" spans="1:59">
      <c r="A2006" s="24">
        <v>2005</v>
      </c>
      <c r="B2006" s="31">
        <f>IF(data!A2007="","",data!A2007)</f>
        <v>2016106</v>
      </c>
      <c r="C2006" s="32">
        <f>IF(data!B2007="","",data!B2007)</f>
        <v>42624</v>
      </c>
      <c r="D2006" s="21">
        <f>IF(data!C2007="","",data!C2007)</f>
        <v>4</v>
      </c>
      <c r="E2006" s="22">
        <f>IF(data!D2007="","",data!D2007)</f>
        <v>5</v>
      </c>
      <c r="F2006" s="22">
        <f>IF(data!E2007="","",data!E2007)</f>
        <v>13</v>
      </c>
      <c r="G2006" s="22">
        <f>IF(data!F2007="","",data!F2007)</f>
        <v>22</v>
      </c>
      <c r="H2006" s="22">
        <f>IF(data!G2007="","",data!G2007)</f>
        <v>25</v>
      </c>
      <c r="I2006" s="22">
        <f>IF(data!H2007="","",data!H2007)</f>
        <v>30</v>
      </c>
      <c r="J2006" s="23">
        <f>IF(data!I2007="","",data!I2007)</f>
        <v>4</v>
      </c>
      <c r="Q2006" s="33"/>
      <c r="R2006" s="33"/>
      <c r="S2006" s="33"/>
      <c r="T2006" s="33"/>
      <c r="U2006" s="33"/>
      <c r="V2006" s="33"/>
      <c r="X2006" s="34"/>
      <c r="Y2006" s="33"/>
      <c r="Z2006" s="33"/>
      <c r="AA2006" s="33"/>
      <c r="AB2006" s="33"/>
      <c r="AC2006" s="35"/>
      <c r="AD2006" s="33"/>
      <c r="AE2006" s="33"/>
      <c r="AF2006" s="33"/>
      <c r="AG2006" s="33"/>
      <c r="AH2006" s="33"/>
      <c r="AI2006" s="33"/>
      <c r="AJ2006" s="36"/>
      <c r="AK2006" s="10">
        <f t="shared" si="195"/>
        <v>6</v>
      </c>
      <c r="AL2006" s="11">
        <f t="shared" si="196"/>
        <v>7</v>
      </c>
      <c r="AM2006" s="11">
        <f t="shared" si="197"/>
        <v>9</v>
      </c>
      <c r="AN2006" s="11">
        <f t="shared" si="198"/>
        <v>15</v>
      </c>
      <c r="AO2006" s="13">
        <f t="shared" si="199"/>
        <v>22</v>
      </c>
      <c r="AP2006" s="11">
        <f t="shared" si="200"/>
        <v>27</v>
      </c>
      <c r="AQ2006" s="11">
        <f t="shared" si="201"/>
        <v>27</v>
      </c>
      <c r="AR2006" s="11">
        <f t="shared" si="202"/>
        <v>19</v>
      </c>
      <c r="AS2006" s="11">
        <f t="shared" si="203"/>
        <v>22</v>
      </c>
      <c r="AT2006" s="11">
        <f t="shared" si="204"/>
        <v>27</v>
      </c>
      <c r="AU2006" s="11">
        <f t="shared" si="205"/>
        <v>34</v>
      </c>
      <c r="AV2006" s="11">
        <f t="shared" si="206"/>
        <v>43</v>
      </c>
      <c r="AW2006" s="12">
        <f t="shared" si="207"/>
        <v>39</v>
      </c>
      <c r="AX2006" s="13">
        <f t="shared" si="208"/>
        <v>51</v>
      </c>
      <c r="AY2006" s="13">
        <f t="shared" si="209"/>
        <v>48</v>
      </c>
      <c r="AZ2006" s="13">
        <f t="shared" si="210"/>
        <v>45</v>
      </c>
      <c r="BA2006" s="13">
        <f t="shared" si="211"/>
        <v>42</v>
      </c>
      <c r="BB2006" s="14">
        <f t="shared" si="212"/>
        <v>39</v>
      </c>
      <c r="BC2006" s="19">
        <f t="shared" ref="BC2006:BC2069" si="213">IF($B2006="","",MOD($D2006,$BC$1)+MOD($E2006,$BC$1)+MOD($F2006,$BC$1)+MOD($G2006,$BC$1)+MOD($H2006,$BC$1)+MOD($I2006,$BC$1))</f>
        <v>48</v>
      </c>
      <c r="BD2006" s="55">
        <f t="shared" si="193"/>
        <v>0.99850600844430004</v>
      </c>
      <c r="BE2006" s="19">
        <f t="shared" si="194"/>
        <v>1.0271516726209808</v>
      </c>
      <c r="BF2006" s="19">
        <f t="shared" si="191"/>
        <v>1.0099642741149724</v>
      </c>
      <c r="BG2006" s="19">
        <f t="shared" si="192"/>
        <v>0.98500162390386492</v>
      </c>
    </row>
    <row r="2007" spans="1:59">
      <c r="A2007" s="24">
        <v>2006</v>
      </c>
      <c r="B2007" s="31">
        <f>IF(data!A2008="","",data!A2008)</f>
        <v>2016107</v>
      </c>
      <c r="C2007" s="32">
        <f>IF(data!B2008="","",data!B2008)</f>
        <v>42626</v>
      </c>
      <c r="D2007" s="21">
        <f>IF(data!C2008="","",data!C2008)</f>
        <v>6</v>
      </c>
      <c r="E2007" s="22">
        <f>IF(data!D2008="","",data!D2008)</f>
        <v>11</v>
      </c>
      <c r="F2007" s="22">
        <f>IF(data!E2008="","",data!E2008)</f>
        <v>18</v>
      </c>
      <c r="G2007" s="22">
        <f>IF(data!F2008="","",data!F2008)</f>
        <v>26</v>
      </c>
      <c r="H2007" s="22">
        <f>IF(data!G2008="","",data!G2008)</f>
        <v>27</v>
      </c>
      <c r="I2007" s="22">
        <f>IF(data!H2008="","",data!H2008)</f>
        <v>32</v>
      </c>
      <c r="J2007" s="23">
        <f>IF(data!I2008="","",data!I2008)</f>
        <v>1</v>
      </c>
      <c r="Q2007" s="33"/>
      <c r="R2007" s="33"/>
      <c r="S2007" s="33"/>
      <c r="T2007" s="33"/>
      <c r="U2007" s="33"/>
      <c r="V2007" s="33"/>
      <c r="X2007" s="34"/>
      <c r="Y2007" s="33"/>
      <c r="Z2007" s="33"/>
      <c r="AA2007" s="33"/>
      <c r="AB2007" s="33"/>
      <c r="AC2007" s="35"/>
      <c r="AD2007" s="33"/>
      <c r="AE2007" s="33"/>
      <c r="AF2007" s="33"/>
      <c r="AG2007" s="33"/>
      <c r="AH2007" s="33"/>
      <c r="AI2007" s="33"/>
      <c r="AJ2007" s="36"/>
      <c r="AK2007" s="10">
        <f t="shared" si="195"/>
        <v>6</v>
      </c>
      <c r="AL2007" s="11">
        <f t="shared" si="196"/>
        <v>12</v>
      </c>
      <c r="AM2007" s="11">
        <f t="shared" si="197"/>
        <v>10</v>
      </c>
      <c r="AN2007" s="11">
        <f t="shared" si="198"/>
        <v>12</v>
      </c>
      <c r="AO2007" s="13">
        <f t="shared" si="199"/>
        <v>29</v>
      </c>
      <c r="AP2007" s="11">
        <f t="shared" si="200"/>
        <v>16</v>
      </c>
      <c r="AQ2007" s="11">
        <f t="shared" si="201"/>
        <v>21</v>
      </c>
      <c r="AR2007" s="11">
        <f t="shared" si="202"/>
        <v>30</v>
      </c>
      <c r="AS2007" s="11">
        <f t="shared" si="203"/>
        <v>32</v>
      </c>
      <c r="AT2007" s="11">
        <f t="shared" si="204"/>
        <v>36</v>
      </c>
      <c r="AU2007" s="11">
        <f t="shared" si="205"/>
        <v>29</v>
      </c>
      <c r="AV2007" s="11">
        <f t="shared" si="206"/>
        <v>50</v>
      </c>
      <c r="AW2007" s="12">
        <f t="shared" si="207"/>
        <v>45</v>
      </c>
      <c r="AX2007" s="13">
        <f t="shared" si="208"/>
        <v>40</v>
      </c>
      <c r="AY2007" s="13">
        <f t="shared" si="209"/>
        <v>52</v>
      </c>
      <c r="AZ2007" s="13">
        <f t="shared" si="210"/>
        <v>48</v>
      </c>
      <c r="BA2007" s="13">
        <f t="shared" si="211"/>
        <v>63</v>
      </c>
      <c r="BB2007" s="14">
        <f t="shared" si="212"/>
        <v>60</v>
      </c>
      <c r="BC2007" s="19">
        <f t="shared" si="213"/>
        <v>52</v>
      </c>
      <c r="BD2007" s="55">
        <f t="shared" si="193"/>
        <v>1.0066904839233517</v>
      </c>
      <c r="BE2007" s="19">
        <f t="shared" si="194"/>
        <v>1.0087366027931146</v>
      </c>
      <c r="BF2007" s="19">
        <f t="shared" si="191"/>
        <v>1.0116011692107827</v>
      </c>
      <c r="BG2007" s="19">
        <f t="shared" si="192"/>
        <v>0.98950308541734322</v>
      </c>
    </row>
    <row r="2008" spans="1:59">
      <c r="A2008" s="24">
        <v>2007</v>
      </c>
      <c r="B2008" s="31">
        <f>IF(data!A2009="","",data!A2009)</f>
        <v>2016108</v>
      </c>
      <c r="C2008" s="32">
        <f>IF(data!B2009="","",data!B2009)</f>
        <v>42628</v>
      </c>
      <c r="D2008" s="21">
        <f>IF(data!C2009="","",data!C2009)</f>
        <v>2</v>
      </c>
      <c r="E2008" s="22">
        <f>IF(data!D2009="","",data!D2009)</f>
        <v>3</v>
      </c>
      <c r="F2008" s="22">
        <f>IF(data!E2009="","",data!E2009)</f>
        <v>7</v>
      </c>
      <c r="G2008" s="22">
        <f>IF(data!F2009="","",data!F2009)</f>
        <v>8</v>
      </c>
      <c r="H2008" s="22">
        <f>IF(data!G2009="","",data!G2009)</f>
        <v>19</v>
      </c>
      <c r="I2008" s="22">
        <f>IF(data!H2009="","",data!H2009)</f>
        <v>26</v>
      </c>
      <c r="J2008" s="23">
        <f>IF(data!I2009="","",data!I2009)</f>
        <v>16</v>
      </c>
      <c r="Q2008" s="33"/>
      <c r="R2008" s="33"/>
      <c r="S2008" s="33"/>
      <c r="T2008" s="33"/>
      <c r="U2008" s="33"/>
      <c r="V2008" s="33"/>
      <c r="X2008" s="34"/>
      <c r="Y2008" s="33"/>
      <c r="Z2008" s="33"/>
      <c r="AA2008" s="33"/>
      <c r="AB2008" s="33"/>
      <c r="AC2008" s="35"/>
      <c r="AD2008" s="33"/>
      <c r="AE2008" s="33"/>
      <c r="AF2008" s="33"/>
      <c r="AG2008" s="33"/>
      <c r="AH2008" s="33"/>
      <c r="AI2008" s="33"/>
      <c r="AJ2008" s="36"/>
      <c r="AK2008" s="10">
        <f t="shared" si="195"/>
        <v>8</v>
      </c>
      <c r="AL2008" s="11">
        <f t="shared" si="196"/>
        <v>13</v>
      </c>
      <c r="AM2008" s="11">
        <f t="shared" si="197"/>
        <v>15</v>
      </c>
      <c r="AN2008" s="11">
        <f t="shared" si="198"/>
        <v>11</v>
      </c>
      <c r="AO2008" s="13">
        <f t="shared" si="199"/>
        <v>16</v>
      </c>
      <c r="AP2008" s="11">
        <f t="shared" si="200"/>
        <v>17</v>
      </c>
      <c r="AQ2008" s="11">
        <f t="shared" si="201"/>
        <v>29</v>
      </c>
      <c r="AR2008" s="11">
        <f t="shared" si="202"/>
        <v>35</v>
      </c>
      <c r="AS2008" s="11">
        <f t="shared" si="203"/>
        <v>32</v>
      </c>
      <c r="AT2008" s="11">
        <f t="shared" si="204"/>
        <v>29</v>
      </c>
      <c r="AU2008" s="11">
        <f t="shared" si="205"/>
        <v>26</v>
      </c>
      <c r="AV2008" s="11">
        <f t="shared" si="206"/>
        <v>37</v>
      </c>
      <c r="AW2008" s="12">
        <f t="shared" si="207"/>
        <v>35</v>
      </c>
      <c r="AX2008" s="13">
        <f t="shared" si="208"/>
        <v>33</v>
      </c>
      <c r="AY2008" s="13">
        <f t="shared" si="209"/>
        <v>31</v>
      </c>
      <c r="AZ2008" s="13">
        <f t="shared" si="210"/>
        <v>29</v>
      </c>
      <c r="BA2008" s="13">
        <f t="shared" si="211"/>
        <v>27</v>
      </c>
      <c r="BB2008" s="14">
        <f t="shared" si="212"/>
        <v>45</v>
      </c>
      <c r="BC2008" s="19">
        <f t="shared" si="213"/>
        <v>31</v>
      </c>
      <c r="BD2008" s="55">
        <f t="shared" si="193"/>
        <v>0.9780448197466709</v>
      </c>
      <c r="BE2008" s="19">
        <f t="shared" si="194"/>
        <v>0.95144527443975313</v>
      </c>
      <c r="BF2008" s="19">
        <f t="shared" si="191"/>
        <v>0.98868463786943817</v>
      </c>
      <c r="BG2008" s="19">
        <f t="shared" si="192"/>
        <v>0.98827541409548547</v>
      </c>
    </row>
    <row r="2009" spans="1:59">
      <c r="A2009" s="24">
        <v>2008</v>
      </c>
      <c r="B2009" s="31">
        <f>IF(data!A2010="","",data!A2010)</f>
        <v>2016109</v>
      </c>
      <c r="C2009" s="32">
        <f>IF(data!B2010="","",data!B2010)</f>
        <v>42631</v>
      </c>
      <c r="D2009" s="21">
        <f>IF(data!C2010="","",data!C2010)</f>
        <v>9</v>
      </c>
      <c r="E2009" s="22">
        <f>IF(data!D2010="","",data!D2010)</f>
        <v>11</v>
      </c>
      <c r="F2009" s="22">
        <f>IF(data!E2010="","",data!E2010)</f>
        <v>15</v>
      </c>
      <c r="G2009" s="22">
        <f>IF(data!F2010="","",data!F2010)</f>
        <v>16</v>
      </c>
      <c r="H2009" s="22">
        <f>IF(data!G2010="","",data!G2010)</f>
        <v>27</v>
      </c>
      <c r="I2009" s="22">
        <f>IF(data!H2010="","",data!H2010)</f>
        <v>33</v>
      </c>
      <c r="J2009" s="23">
        <f>IF(data!I2010="","",data!I2010)</f>
        <v>5</v>
      </c>
      <c r="Q2009" s="33"/>
      <c r="R2009" s="33"/>
      <c r="S2009" s="33"/>
      <c r="T2009" s="33"/>
      <c r="U2009" s="33"/>
      <c r="V2009" s="33"/>
      <c r="X2009" s="34"/>
      <c r="Y2009" s="33"/>
      <c r="Z2009" s="33"/>
      <c r="AA2009" s="33"/>
      <c r="AB2009" s="33"/>
      <c r="AC2009" s="35"/>
      <c r="AD2009" s="33"/>
      <c r="AE2009" s="33"/>
      <c r="AF2009" s="33"/>
      <c r="AG2009" s="33"/>
      <c r="AH2009" s="33"/>
      <c r="AI2009" s="33"/>
      <c r="AJ2009" s="36"/>
      <c r="AK2009" s="10">
        <f t="shared" si="195"/>
        <v>3</v>
      </c>
      <c r="AL2009" s="11">
        <f t="shared" si="196"/>
        <v>11</v>
      </c>
      <c r="AM2009" s="11">
        <f t="shared" si="197"/>
        <v>11</v>
      </c>
      <c r="AN2009" s="11">
        <f t="shared" si="198"/>
        <v>21</v>
      </c>
      <c r="AO2009" s="13">
        <f t="shared" si="199"/>
        <v>20</v>
      </c>
      <c r="AP2009" s="11">
        <f t="shared" si="200"/>
        <v>15</v>
      </c>
      <c r="AQ2009" s="11">
        <f t="shared" si="201"/>
        <v>21</v>
      </c>
      <c r="AR2009" s="11">
        <f t="shared" si="202"/>
        <v>31</v>
      </c>
      <c r="AS2009" s="11">
        <f t="shared" si="203"/>
        <v>23</v>
      </c>
      <c r="AT2009" s="11">
        <f t="shared" si="204"/>
        <v>39</v>
      </c>
      <c r="AU2009" s="11">
        <f t="shared" si="205"/>
        <v>33</v>
      </c>
      <c r="AV2009" s="11">
        <f t="shared" si="206"/>
        <v>41</v>
      </c>
      <c r="AW2009" s="12">
        <f t="shared" si="207"/>
        <v>36</v>
      </c>
      <c r="AX2009" s="13">
        <f t="shared" si="208"/>
        <v>47</v>
      </c>
      <c r="AY2009" s="13">
        <f t="shared" si="209"/>
        <v>77</v>
      </c>
      <c r="AZ2009" s="13">
        <f t="shared" si="210"/>
        <v>75</v>
      </c>
      <c r="BA2009" s="13">
        <f t="shared" si="211"/>
        <v>73</v>
      </c>
      <c r="BB2009" s="14">
        <f t="shared" si="212"/>
        <v>71</v>
      </c>
      <c r="BC2009" s="19">
        <f t="shared" si="213"/>
        <v>77</v>
      </c>
      <c r="BD2009" s="55">
        <f t="shared" si="193"/>
        <v>1.0762585254952908</v>
      </c>
      <c r="BE2009" s="19">
        <f t="shared" si="194"/>
        <v>1.0107827216628775</v>
      </c>
      <c r="BF2009" s="19">
        <f t="shared" si="191"/>
        <v>1.023059434881455</v>
      </c>
      <c r="BG2009" s="19">
        <f t="shared" si="192"/>
        <v>0.99973367976615779</v>
      </c>
    </row>
    <row r="2010" spans="1:59">
      <c r="A2010" s="24">
        <v>2009</v>
      </c>
      <c r="B2010" s="31">
        <f>IF(data!A2011="","",data!A2011)</f>
        <v>2016110</v>
      </c>
      <c r="C2010" s="32">
        <f>IF(data!B2011="","",data!B2011)</f>
        <v>42633</v>
      </c>
      <c r="D2010" s="21">
        <f>IF(data!C2011="","",data!C2011)</f>
        <v>5</v>
      </c>
      <c r="E2010" s="22">
        <f>IF(data!D2011="","",data!D2011)</f>
        <v>7</v>
      </c>
      <c r="F2010" s="22">
        <f>IF(data!E2011="","",data!E2011)</f>
        <v>28</v>
      </c>
      <c r="G2010" s="22">
        <f>IF(data!F2011="","",data!F2011)</f>
        <v>31</v>
      </c>
      <c r="H2010" s="22">
        <f>IF(data!G2011="","",data!G2011)</f>
        <v>32</v>
      </c>
      <c r="I2010" s="22">
        <f>IF(data!H2011="","",data!H2011)</f>
        <v>33</v>
      </c>
      <c r="J2010" s="23">
        <f>IF(data!I2011="","",data!I2011)</f>
        <v>8</v>
      </c>
      <c r="Q2010" s="33"/>
      <c r="R2010" s="33"/>
      <c r="S2010" s="33"/>
      <c r="T2010" s="33"/>
      <c r="U2010" s="33"/>
      <c r="V2010" s="33"/>
      <c r="X2010" s="34"/>
      <c r="Y2010" s="33"/>
      <c r="Z2010" s="33"/>
      <c r="AA2010" s="33"/>
      <c r="AB2010" s="33"/>
      <c r="AC2010" s="35"/>
      <c r="AD2010" s="33"/>
      <c r="AE2010" s="33"/>
      <c r="AF2010" s="33"/>
      <c r="AG2010" s="33"/>
      <c r="AH2010" s="33"/>
      <c r="AI2010" s="33"/>
      <c r="AJ2010" s="36"/>
      <c r="AK2010" s="10">
        <f t="shared" si="195"/>
        <v>7</v>
      </c>
      <c r="AL2010" s="11">
        <f t="shared" si="196"/>
        <v>8</v>
      </c>
      <c r="AM2010" s="11">
        <f t="shared" si="197"/>
        <v>11</v>
      </c>
      <c r="AN2010" s="11">
        <f t="shared" si="198"/>
        <v>16</v>
      </c>
      <c r="AO2010" s="13">
        <f t="shared" si="199"/>
        <v>17</v>
      </c>
      <c r="AP2010" s="11">
        <f t="shared" si="200"/>
        <v>24</v>
      </c>
      <c r="AQ2010" s="11">
        <f t="shared" si="201"/>
        <v>28</v>
      </c>
      <c r="AR2010" s="11">
        <f t="shared" si="202"/>
        <v>26</v>
      </c>
      <c r="AS2010" s="11">
        <f t="shared" si="203"/>
        <v>37</v>
      </c>
      <c r="AT2010" s="11">
        <f t="shared" si="204"/>
        <v>40</v>
      </c>
      <c r="AU2010" s="11">
        <f t="shared" si="205"/>
        <v>32</v>
      </c>
      <c r="AV2010" s="11">
        <f t="shared" si="206"/>
        <v>24</v>
      </c>
      <c r="AW2010" s="12">
        <f t="shared" si="207"/>
        <v>31</v>
      </c>
      <c r="AX2010" s="13">
        <f t="shared" si="208"/>
        <v>40</v>
      </c>
      <c r="AY2010" s="13">
        <f t="shared" si="209"/>
        <v>68</v>
      </c>
      <c r="AZ2010" s="13">
        <f t="shared" si="210"/>
        <v>64</v>
      </c>
      <c r="BA2010" s="13">
        <f t="shared" si="211"/>
        <v>60</v>
      </c>
      <c r="BB2010" s="14">
        <f t="shared" si="212"/>
        <v>56</v>
      </c>
      <c r="BC2010" s="19">
        <f t="shared" si="213"/>
        <v>68</v>
      </c>
      <c r="BD2010" s="55">
        <f t="shared" si="193"/>
        <v>1.1294576161091263</v>
      </c>
      <c r="BE2010" s="19">
        <f t="shared" si="194"/>
        <v>1.0557973367976616</v>
      </c>
      <c r="BF2010" s="19">
        <f t="shared" si="191"/>
        <v>1.0541604417018513</v>
      </c>
      <c r="BG2010" s="19">
        <f t="shared" si="192"/>
        <v>1.0070997076973043</v>
      </c>
    </row>
    <row r="2011" spans="1:59">
      <c r="A2011" s="24">
        <v>2010</v>
      </c>
      <c r="B2011" s="31">
        <f>IF(data!A2012="","",data!A2012)</f>
        <v>2016111</v>
      </c>
      <c r="C2011" s="32">
        <f>IF(data!B2012="","",data!B2012)</f>
        <v>42635</v>
      </c>
      <c r="D2011" s="21">
        <f>IF(data!C2012="","",data!C2012)</f>
        <v>2</v>
      </c>
      <c r="E2011" s="22">
        <f>IF(data!D2012="","",data!D2012)</f>
        <v>4</v>
      </c>
      <c r="F2011" s="22">
        <f>IF(data!E2012="","",data!E2012)</f>
        <v>7</v>
      </c>
      <c r="G2011" s="22">
        <f>IF(data!F2012="","",data!F2012)</f>
        <v>14</v>
      </c>
      <c r="H2011" s="22">
        <f>IF(data!G2012="","",data!G2012)</f>
        <v>15</v>
      </c>
      <c r="I2011" s="22">
        <f>IF(data!H2012="","",data!H2012)</f>
        <v>32</v>
      </c>
      <c r="J2011" s="23">
        <f>IF(data!I2012="","",data!I2012)</f>
        <v>4</v>
      </c>
      <c r="Q2011" s="33"/>
      <c r="R2011" s="33"/>
      <c r="S2011" s="33"/>
      <c r="T2011" s="33"/>
      <c r="U2011" s="33"/>
      <c r="V2011" s="33"/>
      <c r="X2011" s="34"/>
      <c r="Y2011" s="33"/>
      <c r="Z2011" s="33"/>
      <c r="AA2011" s="33"/>
      <c r="AB2011" s="33"/>
      <c r="AC2011" s="35"/>
      <c r="AD2011" s="33"/>
      <c r="AE2011" s="33"/>
      <c r="AF2011" s="33"/>
      <c r="AG2011" s="33"/>
      <c r="AH2011" s="33"/>
      <c r="AI2011" s="33"/>
      <c r="AJ2011" s="36"/>
      <c r="AK2011" s="10">
        <f t="shared" si="195"/>
        <v>8</v>
      </c>
      <c r="AL2011" s="11">
        <f t="shared" si="196"/>
        <v>10</v>
      </c>
      <c r="AM2011" s="11">
        <f t="shared" si="197"/>
        <v>14</v>
      </c>
      <c r="AN2011" s="11">
        <f t="shared" si="198"/>
        <v>14</v>
      </c>
      <c r="AO2011" s="13">
        <f t="shared" si="199"/>
        <v>11</v>
      </c>
      <c r="AP2011" s="11">
        <f t="shared" si="200"/>
        <v>26</v>
      </c>
      <c r="AQ2011" s="11">
        <f t="shared" si="201"/>
        <v>29</v>
      </c>
      <c r="AR2011" s="11">
        <f t="shared" si="202"/>
        <v>24</v>
      </c>
      <c r="AS2011" s="11">
        <f t="shared" si="203"/>
        <v>30</v>
      </c>
      <c r="AT2011" s="11">
        <f t="shared" si="204"/>
        <v>26</v>
      </c>
      <c r="AU2011" s="11">
        <f t="shared" si="205"/>
        <v>22</v>
      </c>
      <c r="AV2011" s="11">
        <f t="shared" si="206"/>
        <v>18</v>
      </c>
      <c r="AW2011" s="12">
        <f t="shared" si="207"/>
        <v>29</v>
      </c>
      <c r="AX2011" s="13">
        <f t="shared" si="208"/>
        <v>42</v>
      </c>
      <c r="AY2011" s="13">
        <f t="shared" si="209"/>
        <v>57</v>
      </c>
      <c r="AZ2011" s="13">
        <f t="shared" si="210"/>
        <v>56</v>
      </c>
      <c r="BA2011" s="13">
        <f t="shared" si="211"/>
        <v>55</v>
      </c>
      <c r="BB2011" s="14">
        <f t="shared" si="212"/>
        <v>54</v>
      </c>
      <c r="BC2011" s="19">
        <f t="shared" si="213"/>
        <v>57</v>
      </c>
      <c r="BD2011" s="55">
        <f t="shared" si="193"/>
        <v>1.1662877557648588</v>
      </c>
      <c r="BE2011" s="19">
        <f t="shared" si="194"/>
        <v>1.0823968821045793</v>
      </c>
      <c r="BF2011" s="19">
        <f t="shared" ref="BF2011:BF2074" si="214">IF($B2011="","",SUM($BC1987:$BC2011)/25/$BM$3)</f>
        <v>1.0418837284832738</v>
      </c>
      <c r="BG2011" s="19">
        <f t="shared" si="192"/>
        <v>1.0148749594024034</v>
      </c>
    </row>
    <row r="2012" spans="1:59">
      <c r="A2012" s="24">
        <v>2011</v>
      </c>
      <c r="B2012" s="31">
        <f>IF(data!A2013="","",data!A2013)</f>
        <v>2016112</v>
      </c>
      <c r="C2012" s="32">
        <f>IF(data!B2013="","",data!B2013)</f>
        <v>42638</v>
      </c>
      <c r="D2012" s="21">
        <f>IF(data!C2013="","",data!C2013)</f>
        <v>6</v>
      </c>
      <c r="E2012" s="22">
        <f>IF(data!D2013="","",data!D2013)</f>
        <v>12</v>
      </c>
      <c r="F2012" s="22">
        <f>IF(data!E2013="","",data!E2013)</f>
        <v>14</v>
      </c>
      <c r="G2012" s="22">
        <f>IF(data!F2013="","",data!F2013)</f>
        <v>15</v>
      </c>
      <c r="H2012" s="22">
        <f>IF(data!G2013="","",data!G2013)</f>
        <v>18</v>
      </c>
      <c r="I2012" s="22">
        <f>IF(data!H2013="","",data!H2013)</f>
        <v>25</v>
      </c>
      <c r="J2012" s="23">
        <f>IF(data!I2013="","",data!I2013)</f>
        <v>12</v>
      </c>
      <c r="Q2012" s="33"/>
      <c r="R2012" s="33"/>
      <c r="S2012" s="33"/>
      <c r="T2012" s="33"/>
      <c r="U2012" s="33"/>
      <c r="V2012" s="33"/>
      <c r="X2012" s="34"/>
      <c r="Y2012" s="33"/>
      <c r="Z2012" s="33"/>
      <c r="AA2012" s="33"/>
      <c r="AB2012" s="33"/>
      <c r="AC2012" s="35"/>
      <c r="AD2012" s="33"/>
      <c r="AE2012" s="33"/>
      <c r="AF2012" s="33"/>
      <c r="AG2012" s="33"/>
      <c r="AH2012" s="33"/>
      <c r="AI2012" s="33"/>
      <c r="AJ2012" s="36"/>
      <c r="AK2012" s="10">
        <f t="shared" si="195"/>
        <v>3</v>
      </c>
      <c r="AL2012" s="11">
        <f t="shared" si="196"/>
        <v>10</v>
      </c>
      <c r="AM2012" s="11">
        <f t="shared" si="197"/>
        <v>10</v>
      </c>
      <c r="AN2012" s="11">
        <f t="shared" si="198"/>
        <v>6</v>
      </c>
      <c r="AO2012" s="13">
        <f t="shared" si="199"/>
        <v>20</v>
      </c>
      <c r="AP2012" s="11">
        <f t="shared" si="200"/>
        <v>26</v>
      </c>
      <c r="AQ2012" s="11">
        <f t="shared" si="201"/>
        <v>27</v>
      </c>
      <c r="AR2012" s="11">
        <f t="shared" si="202"/>
        <v>30</v>
      </c>
      <c r="AS2012" s="11">
        <f t="shared" si="203"/>
        <v>24</v>
      </c>
      <c r="AT2012" s="11">
        <f t="shared" si="204"/>
        <v>18</v>
      </c>
      <c r="AU2012" s="11">
        <f t="shared" si="205"/>
        <v>38</v>
      </c>
      <c r="AV2012" s="11">
        <f t="shared" si="206"/>
        <v>34</v>
      </c>
      <c r="AW2012" s="12">
        <f t="shared" si="207"/>
        <v>45</v>
      </c>
      <c r="AX2012" s="13">
        <f t="shared" si="208"/>
        <v>58</v>
      </c>
      <c r="AY2012" s="13">
        <f t="shared" si="209"/>
        <v>56</v>
      </c>
      <c r="AZ2012" s="13">
        <f t="shared" si="210"/>
        <v>54</v>
      </c>
      <c r="BA2012" s="13">
        <f t="shared" si="211"/>
        <v>71</v>
      </c>
      <c r="BB2012" s="14">
        <f t="shared" si="212"/>
        <v>70</v>
      </c>
      <c r="BC2012" s="19">
        <f t="shared" si="213"/>
        <v>56</v>
      </c>
      <c r="BD2012" s="55">
        <f t="shared" si="193"/>
        <v>1.1826567067229619</v>
      </c>
      <c r="BE2012" s="19">
        <f t="shared" si="194"/>
        <v>1.0946735953231568</v>
      </c>
      <c r="BF2012" s="19">
        <f t="shared" si="214"/>
        <v>1.0517050990581358</v>
      </c>
      <c r="BG2012" s="19">
        <f t="shared" si="192"/>
        <v>1.0185579733679766</v>
      </c>
    </row>
    <row r="2013" spans="1:59">
      <c r="A2013" s="24">
        <v>2012</v>
      </c>
      <c r="B2013" s="31">
        <f>IF(data!A2014="","",data!A2014)</f>
        <v>2016113</v>
      </c>
      <c r="C2013" s="32">
        <f>IF(data!B2014="","",data!B2014)</f>
        <v>42640</v>
      </c>
      <c r="D2013" s="21">
        <f>IF(data!C2014="","",data!C2014)</f>
        <v>1</v>
      </c>
      <c r="E2013" s="22">
        <f>IF(data!D2014="","",data!D2014)</f>
        <v>11</v>
      </c>
      <c r="F2013" s="22">
        <f>IF(data!E2014="","",data!E2014)</f>
        <v>16</v>
      </c>
      <c r="G2013" s="22">
        <f>IF(data!F2014="","",data!F2014)</f>
        <v>17</v>
      </c>
      <c r="H2013" s="22">
        <f>IF(data!G2014="","",data!G2014)</f>
        <v>20</v>
      </c>
      <c r="I2013" s="22">
        <f>IF(data!H2014="","",data!H2014)</f>
        <v>26</v>
      </c>
      <c r="J2013" s="23">
        <f>IF(data!I2014="","",data!I2014)</f>
        <v>14</v>
      </c>
      <c r="Q2013" s="33"/>
      <c r="R2013" s="33"/>
      <c r="S2013" s="33"/>
      <c r="T2013" s="33"/>
      <c r="U2013" s="33"/>
      <c r="V2013" s="33"/>
      <c r="X2013" s="34"/>
      <c r="Y2013" s="33"/>
      <c r="Z2013" s="33"/>
      <c r="AA2013" s="33"/>
      <c r="AB2013" s="33"/>
      <c r="AC2013" s="35"/>
      <c r="AD2013" s="33"/>
      <c r="AE2013" s="33"/>
      <c r="AF2013" s="33"/>
      <c r="AG2013" s="33"/>
      <c r="AH2013" s="33"/>
      <c r="AI2013" s="33"/>
      <c r="AJ2013" s="36"/>
      <c r="AK2013" s="10">
        <f t="shared" si="195"/>
        <v>10</v>
      </c>
      <c r="AL2013" s="11">
        <f t="shared" si="196"/>
        <v>7</v>
      </c>
      <c r="AM2013" s="11">
        <f t="shared" si="197"/>
        <v>6</v>
      </c>
      <c r="AN2013" s="11">
        <f t="shared" si="198"/>
        <v>19</v>
      </c>
      <c r="AO2013" s="13">
        <f t="shared" si="199"/>
        <v>21</v>
      </c>
      <c r="AP2013" s="11">
        <f t="shared" si="200"/>
        <v>11</v>
      </c>
      <c r="AQ2013" s="11">
        <f t="shared" si="201"/>
        <v>28</v>
      </c>
      <c r="AR2013" s="11">
        <f t="shared" si="202"/>
        <v>21</v>
      </c>
      <c r="AS2013" s="11">
        <f t="shared" si="203"/>
        <v>25</v>
      </c>
      <c r="AT2013" s="11">
        <f t="shared" si="204"/>
        <v>31</v>
      </c>
      <c r="AU2013" s="11">
        <f t="shared" si="205"/>
        <v>26</v>
      </c>
      <c r="AV2013" s="11">
        <f t="shared" si="206"/>
        <v>35</v>
      </c>
      <c r="AW2013" s="12">
        <f t="shared" si="207"/>
        <v>31</v>
      </c>
      <c r="AX2013" s="13">
        <f t="shared" si="208"/>
        <v>27</v>
      </c>
      <c r="AY2013" s="13">
        <f t="shared" si="209"/>
        <v>40</v>
      </c>
      <c r="AZ2013" s="13">
        <f t="shared" si="210"/>
        <v>55</v>
      </c>
      <c r="BA2013" s="13">
        <f t="shared" si="211"/>
        <v>53</v>
      </c>
      <c r="BB2013" s="14">
        <f t="shared" si="212"/>
        <v>51</v>
      </c>
      <c r="BC2013" s="19">
        <f t="shared" si="213"/>
        <v>40</v>
      </c>
      <c r="BD2013" s="55">
        <f t="shared" si="193"/>
        <v>1.2194868463786943</v>
      </c>
      <c r="BE2013" s="19">
        <f t="shared" si="194"/>
        <v>1.0987658330626828</v>
      </c>
      <c r="BF2013" s="19">
        <f t="shared" si="214"/>
        <v>1.0369730431958428</v>
      </c>
      <c r="BG2013" s="19">
        <f t="shared" si="192"/>
        <v>1.0148749594024034</v>
      </c>
    </row>
    <row r="2014" spans="1:59">
      <c r="A2014" s="24">
        <v>2013</v>
      </c>
      <c r="B2014" s="31">
        <f>IF(data!A2015="","",data!A2015)</f>
        <v>2016114</v>
      </c>
      <c r="C2014" s="32">
        <f>IF(data!B2015="","",data!B2015)</f>
        <v>42642</v>
      </c>
      <c r="D2014" s="21">
        <f>IF(data!C2015="","",data!C2015)</f>
        <v>5</v>
      </c>
      <c r="E2014" s="22">
        <f>IF(data!D2015="","",data!D2015)</f>
        <v>16</v>
      </c>
      <c r="F2014" s="22">
        <f>IF(data!E2015="","",data!E2015)</f>
        <v>20</v>
      </c>
      <c r="G2014" s="22">
        <f>IF(data!F2015="","",data!F2015)</f>
        <v>22</v>
      </c>
      <c r="H2014" s="22">
        <f>IF(data!G2015="","",data!G2015)</f>
        <v>27</v>
      </c>
      <c r="I2014" s="22">
        <f>IF(data!H2015="","",data!H2015)</f>
        <v>29</v>
      </c>
      <c r="J2014" s="23">
        <f>IF(data!I2015="","",data!I2015)</f>
        <v>9</v>
      </c>
      <c r="Q2014" s="33"/>
      <c r="R2014" s="33"/>
      <c r="S2014" s="33"/>
      <c r="T2014" s="33"/>
      <c r="U2014" s="33"/>
      <c r="V2014" s="33"/>
      <c r="X2014" s="34"/>
      <c r="Y2014" s="33"/>
      <c r="Z2014" s="33"/>
      <c r="AA2014" s="33"/>
      <c r="AB2014" s="33"/>
      <c r="AC2014" s="35"/>
      <c r="AD2014" s="33"/>
      <c r="AE2014" s="33"/>
      <c r="AF2014" s="33"/>
      <c r="AG2014" s="33"/>
      <c r="AH2014" s="33"/>
      <c r="AI2014" s="33"/>
      <c r="AJ2014" s="36"/>
      <c r="AK2014" s="10">
        <f t="shared" si="195"/>
        <v>8</v>
      </c>
      <c r="AL2014" s="11">
        <f t="shared" si="196"/>
        <v>7</v>
      </c>
      <c r="AM2014" s="11">
        <f t="shared" si="197"/>
        <v>9</v>
      </c>
      <c r="AN2014" s="11">
        <f t="shared" si="198"/>
        <v>23</v>
      </c>
      <c r="AO2014" s="13">
        <f t="shared" si="199"/>
        <v>21</v>
      </c>
      <c r="AP2014" s="11">
        <f t="shared" si="200"/>
        <v>23</v>
      </c>
      <c r="AQ2014" s="11">
        <f t="shared" si="201"/>
        <v>20</v>
      </c>
      <c r="AR2014" s="11">
        <f t="shared" si="202"/>
        <v>29</v>
      </c>
      <c r="AS2014" s="11">
        <f t="shared" si="203"/>
        <v>31</v>
      </c>
      <c r="AT2014" s="11">
        <f t="shared" si="204"/>
        <v>35</v>
      </c>
      <c r="AU2014" s="11">
        <f t="shared" si="205"/>
        <v>28</v>
      </c>
      <c r="AV2014" s="11">
        <f t="shared" si="206"/>
        <v>35</v>
      </c>
      <c r="AW2014" s="12">
        <f t="shared" si="207"/>
        <v>44</v>
      </c>
      <c r="AX2014" s="13">
        <f t="shared" si="208"/>
        <v>39</v>
      </c>
      <c r="AY2014" s="13">
        <f t="shared" si="209"/>
        <v>51</v>
      </c>
      <c r="AZ2014" s="13">
        <f t="shared" si="210"/>
        <v>47</v>
      </c>
      <c r="BA2014" s="13">
        <f t="shared" si="211"/>
        <v>43</v>
      </c>
      <c r="BB2014" s="14">
        <f t="shared" si="212"/>
        <v>39</v>
      </c>
      <c r="BC2014" s="19">
        <f t="shared" si="213"/>
        <v>51</v>
      </c>
      <c r="BD2014" s="55">
        <f t="shared" si="193"/>
        <v>1.113088665151023</v>
      </c>
      <c r="BE2014" s="19">
        <f t="shared" si="194"/>
        <v>1.0946735953231568</v>
      </c>
      <c r="BF2014" s="19">
        <f t="shared" si="214"/>
        <v>1.0296070152646963</v>
      </c>
      <c r="BG2014" s="19">
        <f t="shared" si="192"/>
        <v>1.0193764209158818</v>
      </c>
    </row>
    <row r="2015" spans="1:59">
      <c r="A2015" s="24">
        <v>2014</v>
      </c>
      <c r="B2015" s="31">
        <f>IF(data!A2016="","",data!A2016)</f>
        <v>2016115</v>
      </c>
      <c r="C2015" s="32">
        <f>IF(data!B2016="","",data!B2016)</f>
        <v>42645</v>
      </c>
      <c r="D2015" s="21">
        <f>IF(data!C2016="","",data!C2016)</f>
        <v>6</v>
      </c>
      <c r="E2015" s="22">
        <f>IF(data!D2016="","",data!D2016)</f>
        <v>8</v>
      </c>
      <c r="F2015" s="22">
        <f>IF(data!E2016="","",data!E2016)</f>
        <v>20</v>
      </c>
      <c r="G2015" s="22">
        <f>IF(data!F2016="","",data!F2016)</f>
        <v>22</v>
      </c>
      <c r="H2015" s="22">
        <f>IF(data!G2016="","",data!G2016)</f>
        <v>26</v>
      </c>
      <c r="I2015" s="22">
        <f>IF(data!H2016="","",data!H2016)</f>
        <v>27</v>
      </c>
      <c r="J2015" s="23">
        <f>IF(data!I2016="","",data!I2016)</f>
        <v>9</v>
      </c>
      <c r="Q2015" s="33"/>
      <c r="R2015" s="33"/>
      <c r="S2015" s="33"/>
      <c r="T2015" s="33"/>
      <c r="U2015" s="33"/>
      <c r="V2015" s="33"/>
      <c r="X2015" s="34"/>
      <c r="Y2015" s="33"/>
      <c r="Z2015" s="33"/>
      <c r="AA2015" s="33"/>
      <c r="AB2015" s="33"/>
      <c r="AC2015" s="35"/>
      <c r="AD2015" s="33"/>
      <c r="AE2015" s="33"/>
      <c r="AF2015" s="33"/>
      <c r="AG2015" s="33"/>
      <c r="AH2015" s="33"/>
      <c r="AI2015" s="33"/>
      <c r="AJ2015" s="36"/>
      <c r="AK2015" s="10">
        <f t="shared" si="195"/>
        <v>7</v>
      </c>
      <c r="AL2015" s="11">
        <f t="shared" si="196"/>
        <v>9</v>
      </c>
      <c r="AM2015" s="11">
        <f t="shared" si="197"/>
        <v>9</v>
      </c>
      <c r="AN2015" s="11">
        <f t="shared" si="198"/>
        <v>13</v>
      </c>
      <c r="AO2015" s="13">
        <f t="shared" si="199"/>
        <v>25</v>
      </c>
      <c r="AP2015" s="11">
        <f t="shared" si="200"/>
        <v>21</v>
      </c>
      <c r="AQ2015" s="11">
        <f t="shared" si="201"/>
        <v>28</v>
      </c>
      <c r="AR2015" s="11">
        <f t="shared" si="202"/>
        <v>29</v>
      </c>
      <c r="AS2015" s="11">
        <f t="shared" si="203"/>
        <v>32</v>
      </c>
      <c r="AT2015" s="11">
        <f t="shared" si="204"/>
        <v>37</v>
      </c>
      <c r="AU2015" s="11">
        <f t="shared" si="205"/>
        <v>31</v>
      </c>
      <c r="AV2015" s="11">
        <f t="shared" si="206"/>
        <v>53</v>
      </c>
      <c r="AW2015" s="12">
        <f t="shared" si="207"/>
        <v>49</v>
      </c>
      <c r="AX2015" s="13">
        <f t="shared" si="208"/>
        <v>45</v>
      </c>
      <c r="AY2015" s="13">
        <f t="shared" si="209"/>
        <v>41</v>
      </c>
      <c r="AZ2015" s="13">
        <f t="shared" si="210"/>
        <v>37</v>
      </c>
      <c r="BA2015" s="13">
        <f t="shared" si="211"/>
        <v>33</v>
      </c>
      <c r="BB2015" s="14">
        <f t="shared" si="212"/>
        <v>29</v>
      </c>
      <c r="BC2015" s="19">
        <f t="shared" si="213"/>
        <v>41</v>
      </c>
      <c r="BD2015" s="55">
        <f t="shared" si="193"/>
        <v>1.0025982461838259</v>
      </c>
      <c r="BE2015" s="19">
        <f t="shared" si="194"/>
        <v>1.0660279311464762</v>
      </c>
      <c r="BF2015" s="19">
        <f t="shared" si="214"/>
        <v>1.037791490743748</v>
      </c>
      <c r="BG2015" s="19">
        <f t="shared" si="192"/>
        <v>1.0111919454368301</v>
      </c>
    </row>
    <row r="2016" spans="1:59">
      <c r="A2016" s="24">
        <v>2015</v>
      </c>
      <c r="B2016" s="31">
        <f>IF(data!A2017="","",data!A2017)</f>
        <v>2016116</v>
      </c>
      <c r="C2016" s="32">
        <f>IF(data!B2017="","",data!B2017)</f>
        <v>42647</v>
      </c>
      <c r="D2016" s="21">
        <f>IF(data!C2017="","",data!C2017)</f>
        <v>7</v>
      </c>
      <c r="E2016" s="22">
        <f>IF(data!D2017="","",data!D2017)</f>
        <v>18</v>
      </c>
      <c r="F2016" s="22">
        <f>IF(data!E2017="","",data!E2017)</f>
        <v>20</v>
      </c>
      <c r="G2016" s="22">
        <f>IF(data!F2017="","",data!F2017)</f>
        <v>23</v>
      </c>
      <c r="H2016" s="22">
        <f>IF(data!G2017="","",data!G2017)</f>
        <v>27</v>
      </c>
      <c r="I2016" s="22">
        <f>IF(data!H2017="","",data!H2017)</f>
        <v>31</v>
      </c>
      <c r="J2016" s="23">
        <f>IF(data!I2017="","",data!I2017)</f>
        <v>13</v>
      </c>
      <c r="Q2016" s="33"/>
      <c r="R2016" s="33"/>
      <c r="S2016" s="33"/>
      <c r="T2016" s="33"/>
      <c r="U2016" s="33"/>
      <c r="V2016" s="33"/>
      <c r="X2016" s="34"/>
      <c r="Y2016" s="33"/>
      <c r="Z2016" s="33"/>
      <c r="AA2016" s="33"/>
      <c r="AB2016" s="33"/>
      <c r="AC2016" s="35"/>
      <c r="AD2016" s="33"/>
      <c r="AE2016" s="33"/>
      <c r="AF2016" s="33"/>
      <c r="AG2016" s="33"/>
      <c r="AH2016" s="33"/>
      <c r="AI2016" s="33"/>
      <c r="AJ2016" s="36"/>
      <c r="AK2016" s="10">
        <f t="shared" si="195"/>
        <v>6</v>
      </c>
      <c r="AL2016" s="11">
        <f t="shared" si="196"/>
        <v>14</v>
      </c>
      <c r="AM2016" s="11">
        <f t="shared" si="197"/>
        <v>11</v>
      </c>
      <c r="AN2016" s="11">
        <f t="shared" si="198"/>
        <v>12</v>
      </c>
      <c r="AO2016" s="13">
        <f t="shared" si="199"/>
        <v>21</v>
      </c>
      <c r="AP2016" s="11">
        <f t="shared" si="200"/>
        <v>30</v>
      </c>
      <c r="AQ2016" s="11">
        <f t="shared" si="201"/>
        <v>18</v>
      </c>
      <c r="AR2016" s="11">
        <f t="shared" si="202"/>
        <v>26</v>
      </c>
      <c r="AS2016" s="11">
        <f t="shared" si="203"/>
        <v>38</v>
      </c>
      <c r="AT2016" s="11">
        <f t="shared" si="204"/>
        <v>42</v>
      </c>
      <c r="AU2016" s="11">
        <f t="shared" si="205"/>
        <v>35</v>
      </c>
      <c r="AV2016" s="11">
        <f t="shared" si="206"/>
        <v>42</v>
      </c>
      <c r="AW2016" s="12">
        <f t="shared" si="207"/>
        <v>36</v>
      </c>
      <c r="AX2016" s="13">
        <f t="shared" si="208"/>
        <v>46</v>
      </c>
      <c r="AY2016" s="13">
        <f t="shared" si="209"/>
        <v>41</v>
      </c>
      <c r="AZ2016" s="13">
        <f t="shared" si="210"/>
        <v>36</v>
      </c>
      <c r="BA2016" s="13">
        <f t="shared" si="211"/>
        <v>50</v>
      </c>
      <c r="BB2016" s="14">
        <f t="shared" si="212"/>
        <v>46</v>
      </c>
      <c r="BC2016" s="19">
        <f t="shared" si="213"/>
        <v>41</v>
      </c>
      <c r="BD2016" s="55">
        <f t="shared" si="193"/>
        <v>0.93712244235141273</v>
      </c>
      <c r="BE2016" s="19">
        <f t="shared" si="194"/>
        <v>1.0517050990581358</v>
      </c>
      <c r="BF2016" s="19">
        <f t="shared" si="214"/>
        <v>1.0320623579084118</v>
      </c>
      <c r="BG2016" s="19">
        <f t="shared" si="192"/>
        <v>1.0161026307242611</v>
      </c>
    </row>
    <row r="2017" spans="1:59">
      <c r="A2017" s="24">
        <v>2016</v>
      </c>
      <c r="B2017" s="31">
        <f>IF(data!A2018="","",data!A2018)</f>
        <v>2016117</v>
      </c>
      <c r="C2017" s="32">
        <f>IF(data!B2018="","",data!B2018)</f>
        <v>42649</v>
      </c>
      <c r="D2017" s="21">
        <f>IF(data!C2018="","",data!C2018)</f>
        <v>3</v>
      </c>
      <c r="E2017" s="22">
        <f>IF(data!D2018="","",data!D2018)</f>
        <v>10</v>
      </c>
      <c r="F2017" s="22">
        <f>IF(data!E2018="","",data!E2018)</f>
        <v>14</v>
      </c>
      <c r="G2017" s="22">
        <f>IF(data!F2018="","",data!F2018)</f>
        <v>17</v>
      </c>
      <c r="H2017" s="22">
        <f>IF(data!G2018="","",data!G2018)</f>
        <v>28</v>
      </c>
      <c r="I2017" s="22">
        <f>IF(data!H2018="","",data!H2018)</f>
        <v>33</v>
      </c>
      <c r="J2017" s="23">
        <f>IF(data!I2018="","",data!I2018)</f>
        <v>2</v>
      </c>
      <c r="Q2017" s="33"/>
      <c r="R2017" s="33"/>
      <c r="S2017" s="33"/>
      <c r="T2017" s="33"/>
      <c r="U2017" s="33"/>
      <c r="V2017" s="33"/>
      <c r="X2017" s="34"/>
      <c r="Y2017" s="33"/>
      <c r="Z2017" s="33"/>
      <c r="AA2017" s="33"/>
      <c r="AB2017" s="33"/>
      <c r="AC2017" s="35"/>
      <c r="AD2017" s="33"/>
      <c r="AE2017" s="33"/>
      <c r="AF2017" s="33"/>
      <c r="AG2017" s="33"/>
      <c r="AH2017" s="33"/>
      <c r="AI2017" s="33"/>
      <c r="AJ2017" s="36"/>
      <c r="AK2017" s="10">
        <f t="shared" si="195"/>
        <v>6</v>
      </c>
      <c r="AL2017" s="11">
        <f t="shared" si="196"/>
        <v>9</v>
      </c>
      <c r="AM2017" s="11">
        <f t="shared" si="197"/>
        <v>15</v>
      </c>
      <c r="AN2017" s="11">
        <f t="shared" si="198"/>
        <v>21</v>
      </c>
      <c r="AO2017" s="13">
        <f t="shared" si="199"/>
        <v>14</v>
      </c>
      <c r="AP2017" s="11">
        <f t="shared" si="200"/>
        <v>17</v>
      </c>
      <c r="AQ2017" s="11">
        <f t="shared" si="201"/>
        <v>24</v>
      </c>
      <c r="AR2017" s="11">
        <f t="shared" si="202"/>
        <v>25</v>
      </c>
      <c r="AS2017" s="11">
        <f t="shared" si="203"/>
        <v>28</v>
      </c>
      <c r="AT2017" s="11">
        <f t="shared" si="204"/>
        <v>33</v>
      </c>
      <c r="AU2017" s="11">
        <f t="shared" si="205"/>
        <v>27</v>
      </c>
      <c r="AV2017" s="11">
        <f t="shared" si="206"/>
        <v>21</v>
      </c>
      <c r="AW2017" s="12">
        <f t="shared" si="207"/>
        <v>45</v>
      </c>
      <c r="AX2017" s="13">
        <f t="shared" si="208"/>
        <v>41</v>
      </c>
      <c r="AY2017" s="13">
        <f t="shared" si="209"/>
        <v>54</v>
      </c>
      <c r="AZ2017" s="13">
        <f t="shared" si="210"/>
        <v>69</v>
      </c>
      <c r="BA2017" s="13">
        <f t="shared" si="211"/>
        <v>67</v>
      </c>
      <c r="BB2017" s="14">
        <f t="shared" si="212"/>
        <v>65</v>
      </c>
      <c r="BC2017" s="19">
        <f t="shared" si="213"/>
        <v>54</v>
      </c>
      <c r="BD2017" s="55">
        <f t="shared" si="193"/>
        <v>0.92893796687236108</v>
      </c>
      <c r="BE2017" s="19">
        <f t="shared" si="194"/>
        <v>1.0557973367976616</v>
      </c>
      <c r="BF2017" s="19">
        <f t="shared" si="214"/>
        <v>1.0312439103605067</v>
      </c>
      <c r="BG2017" s="19">
        <f t="shared" si="192"/>
        <v>1.0177395258200714</v>
      </c>
    </row>
    <row r="2018" spans="1:59">
      <c r="A2018" s="24">
        <v>2017</v>
      </c>
      <c r="B2018" s="31">
        <f>IF(data!A2019="","",data!A2019)</f>
        <v>2016118</v>
      </c>
      <c r="C2018" s="32">
        <f>IF(data!B2019="","",data!B2019)</f>
        <v>42652</v>
      </c>
      <c r="D2018" s="21">
        <f>IF(data!C2019="","",data!C2019)</f>
        <v>9</v>
      </c>
      <c r="E2018" s="22">
        <f>IF(data!D2019="","",data!D2019)</f>
        <v>14</v>
      </c>
      <c r="F2018" s="22">
        <f>IF(data!E2019="","",data!E2019)</f>
        <v>22</v>
      </c>
      <c r="G2018" s="22">
        <f>IF(data!F2019="","",data!F2019)</f>
        <v>23</v>
      </c>
      <c r="H2018" s="22">
        <f>IF(data!G2019="","",data!G2019)</f>
        <v>31</v>
      </c>
      <c r="I2018" s="22">
        <f>IF(data!H2019="","",data!H2019)</f>
        <v>33</v>
      </c>
      <c r="J2018" s="23">
        <f>IF(data!I2019="","",data!I2019)</f>
        <v>14</v>
      </c>
      <c r="Q2018" s="33"/>
      <c r="R2018" s="33"/>
      <c r="S2018" s="33"/>
      <c r="T2018" s="33"/>
      <c r="U2018" s="33"/>
      <c r="V2018" s="33"/>
      <c r="X2018" s="34"/>
      <c r="Y2018" s="33"/>
      <c r="Z2018" s="33"/>
      <c r="AA2018" s="33"/>
      <c r="AB2018" s="33"/>
      <c r="AC2018" s="35"/>
      <c r="AD2018" s="33"/>
      <c r="AE2018" s="33"/>
      <c r="AF2018" s="33"/>
      <c r="AG2018" s="33"/>
      <c r="AH2018" s="33"/>
      <c r="AI2018" s="33"/>
      <c r="AJ2018" s="36"/>
      <c r="AK2018" s="10">
        <f t="shared" si="195"/>
        <v>6</v>
      </c>
      <c r="AL2018" s="11">
        <f t="shared" si="196"/>
        <v>12</v>
      </c>
      <c r="AM2018" s="11">
        <f t="shared" si="197"/>
        <v>17</v>
      </c>
      <c r="AN2018" s="11">
        <f t="shared" si="198"/>
        <v>18</v>
      </c>
      <c r="AO2018" s="13">
        <f t="shared" si="199"/>
        <v>13</v>
      </c>
      <c r="AP2018" s="11">
        <f t="shared" si="200"/>
        <v>28</v>
      </c>
      <c r="AQ2018" s="11">
        <f t="shared" si="201"/>
        <v>24</v>
      </c>
      <c r="AR2018" s="11">
        <f t="shared" si="202"/>
        <v>22</v>
      </c>
      <c r="AS2018" s="11">
        <f t="shared" si="203"/>
        <v>22</v>
      </c>
      <c r="AT2018" s="11">
        <f t="shared" si="204"/>
        <v>48</v>
      </c>
      <c r="AU2018" s="11">
        <f t="shared" si="205"/>
        <v>41</v>
      </c>
      <c r="AV2018" s="11">
        <f t="shared" si="206"/>
        <v>34</v>
      </c>
      <c r="AW2018" s="12">
        <f t="shared" si="207"/>
        <v>42</v>
      </c>
      <c r="AX2018" s="13">
        <f t="shared" si="208"/>
        <v>52</v>
      </c>
      <c r="AY2018" s="13">
        <f t="shared" si="209"/>
        <v>64</v>
      </c>
      <c r="AZ2018" s="13">
        <f t="shared" si="210"/>
        <v>60</v>
      </c>
      <c r="BA2018" s="13">
        <f t="shared" si="211"/>
        <v>56</v>
      </c>
      <c r="BB2018" s="14">
        <f t="shared" si="212"/>
        <v>52</v>
      </c>
      <c r="BC2018" s="19">
        <f t="shared" si="213"/>
        <v>64</v>
      </c>
      <c r="BD2018" s="55">
        <f t="shared" si="193"/>
        <v>1.0271516726209808</v>
      </c>
      <c r="BE2018" s="19">
        <f t="shared" si="194"/>
        <v>1.1233192594998376</v>
      </c>
      <c r="BF2018" s="19">
        <f t="shared" si="214"/>
        <v>1.0443390711269893</v>
      </c>
      <c r="BG2018" s="19">
        <f t="shared" si="192"/>
        <v>1.0210133160116921</v>
      </c>
    </row>
    <row r="2019" spans="1:59">
      <c r="A2019" s="24">
        <v>2018</v>
      </c>
      <c r="B2019" s="31">
        <f>IF(data!A2020="","",data!A2020)</f>
        <v>2016119</v>
      </c>
      <c r="C2019" s="32">
        <f>IF(data!B2020="","",data!B2020)</f>
        <v>42654</v>
      </c>
      <c r="D2019" s="21">
        <f>IF(data!C2020="","",data!C2020)</f>
        <v>9</v>
      </c>
      <c r="E2019" s="22">
        <f>IF(data!D2020="","",data!D2020)</f>
        <v>19</v>
      </c>
      <c r="F2019" s="22">
        <f>IF(data!E2020="","",data!E2020)</f>
        <v>21</v>
      </c>
      <c r="G2019" s="22">
        <f>IF(data!F2020="","",data!F2020)</f>
        <v>30</v>
      </c>
      <c r="H2019" s="22">
        <f>IF(data!G2020="","",data!G2020)</f>
        <v>31</v>
      </c>
      <c r="I2019" s="22">
        <f>IF(data!H2020="","",data!H2020)</f>
        <v>32</v>
      </c>
      <c r="J2019" s="23">
        <f>IF(data!I2020="","",data!I2020)</f>
        <v>4</v>
      </c>
      <c r="Q2019" s="33"/>
      <c r="R2019" s="33"/>
      <c r="S2019" s="33"/>
      <c r="T2019" s="33"/>
      <c r="U2019" s="33"/>
      <c r="V2019" s="33"/>
      <c r="X2019" s="34"/>
      <c r="Y2019" s="33"/>
      <c r="Z2019" s="33"/>
      <c r="AA2019" s="33"/>
      <c r="AB2019" s="33"/>
      <c r="AC2019" s="35"/>
      <c r="AD2019" s="33"/>
      <c r="AE2019" s="33"/>
      <c r="AF2019" s="33"/>
      <c r="AG2019" s="33"/>
      <c r="AH2019" s="33"/>
      <c r="AI2019" s="33"/>
      <c r="AJ2019" s="36"/>
      <c r="AK2019" s="10">
        <f t="shared" si="195"/>
        <v>4</v>
      </c>
      <c r="AL2019" s="11">
        <f t="shared" si="196"/>
        <v>10</v>
      </c>
      <c r="AM2019" s="11">
        <f t="shared" si="197"/>
        <v>12</v>
      </c>
      <c r="AN2019" s="11">
        <f t="shared" si="198"/>
        <v>10</v>
      </c>
      <c r="AO2019" s="13">
        <f t="shared" si="199"/>
        <v>16</v>
      </c>
      <c r="AP2019" s="11">
        <f t="shared" si="200"/>
        <v>22</v>
      </c>
      <c r="AQ2019" s="11">
        <f t="shared" si="201"/>
        <v>16</v>
      </c>
      <c r="AR2019" s="11">
        <f t="shared" si="202"/>
        <v>22</v>
      </c>
      <c r="AS2019" s="11">
        <f t="shared" si="203"/>
        <v>54</v>
      </c>
      <c r="AT2019" s="11">
        <f t="shared" si="204"/>
        <v>46</v>
      </c>
      <c r="AU2019" s="11">
        <f t="shared" si="205"/>
        <v>38</v>
      </c>
      <c r="AV2019" s="11">
        <f t="shared" si="206"/>
        <v>30</v>
      </c>
      <c r="AW2019" s="12">
        <f t="shared" si="207"/>
        <v>22</v>
      </c>
      <c r="AX2019" s="13">
        <f t="shared" si="208"/>
        <v>46</v>
      </c>
      <c r="AY2019" s="13">
        <f t="shared" si="209"/>
        <v>57</v>
      </c>
      <c r="AZ2019" s="13">
        <f t="shared" si="210"/>
        <v>52</v>
      </c>
      <c r="BA2019" s="13">
        <f t="shared" si="211"/>
        <v>47</v>
      </c>
      <c r="BB2019" s="14">
        <f t="shared" si="212"/>
        <v>62</v>
      </c>
      <c r="BC2019" s="19">
        <f t="shared" si="213"/>
        <v>57</v>
      </c>
      <c r="BD2019" s="55">
        <f t="shared" si="193"/>
        <v>1.0517050990581358</v>
      </c>
      <c r="BE2019" s="19">
        <f t="shared" si="194"/>
        <v>1.0823968821045793</v>
      </c>
      <c r="BF2019" s="19">
        <f t="shared" si="214"/>
        <v>1.0500682039623255</v>
      </c>
      <c r="BG2019" s="19">
        <f t="shared" si="192"/>
        <v>1.0255147775251705</v>
      </c>
    </row>
    <row r="2020" spans="1:59">
      <c r="A2020" s="24">
        <v>2019</v>
      </c>
      <c r="B2020" s="31">
        <f>IF(data!A2021="","",data!A2021)</f>
        <v>2016120</v>
      </c>
      <c r="C2020" s="32">
        <f>IF(data!B2021="","",data!B2021)</f>
        <v>42656</v>
      </c>
      <c r="D2020" s="21">
        <f>IF(data!C2021="","",data!C2021)</f>
        <v>2</v>
      </c>
      <c r="E2020" s="22">
        <f>IF(data!D2021="","",data!D2021)</f>
        <v>5</v>
      </c>
      <c r="F2020" s="22">
        <f>IF(data!E2021="","",data!E2021)</f>
        <v>6</v>
      </c>
      <c r="G2020" s="22">
        <f>IF(data!F2021="","",data!F2021)</f>
        <v>21</v>
      </c>
      <c r="H2020" s="22">
        <f>IF(data!G2021="","",data!G2021)</f>
        <v>25</v>
      </c>
      <c r="I2020" s="22">
        <f>IF(data!H2021="","",data!H2021)</f>
        <v>28</v>
      </c>
      <c r="J2020" s="23">
        <f>IF(data!I2021="","",data!I2021)</f>
        <v>9</v>
      </c>
      <c r="Q2020" s="33"/>
      <c r="R2020" s="33"/>
      <c r="S2020" s="33"/>
      <c r="T2020" s="33"/>
      <c r="U2020" s="33"/>
      <c r="V2020" s="33"/>
      <c r="X2020" s="34"/>
      <c r="Y2020" s="33"/>
      <c r="Z2020" s="33"/>
      <c r="AA2020" s="33"/>
      <c r="AB2020" s="33"/>
      <c r="AC2020" s="35"/>
      <c r="AD2020" s="33"/>
      <c r="AE2020" s="33"/>
      <c r="AF2020" s="33"/>
      <c r="AG2020" s="33"/>
      <c r="AH2020" s="33"/>
      <c r="AI2020" s="33"/>
      <c r="AJ2020" s="36"/>
      <c r="AK2020" s="10">
        <f t="shared" si="195"/>
        <v>6</v>
      </c>
      <c r="AL2020" s="11">
        <f t="shared" si="196"/>
        <v>7</v>
      </c>
      <c r="AM2020" s="11">
        <f t="shared" si="197"/>
        <v>7</v>
      </c>
      <c r="AN2020" s="11">
        <f t="shared" si="198"/>
        <v>15</v>
      </c>
      <c r="AO2020" s="13">
        <f t="shared" si="199"/>
        <v>17</v>
      </c>
      <c r="AP2020" s="11">
        <f t="shared" si="200"/>
        <v>23</v>
      </c>
      <c r="AQ2020" s="11">
        <f t="shared" si="201"/>
        <v>24</v>
      </c>
      <c r="AR2020" s="11">
        <f t="shared" si="202"/>
        <v>27</v>
      </c>
      <c r="AS2020" s="11">
        <f t="shared" si="203"/>
        <v>32</v>
      </c>
      <c r="AT2020" s="11">
        <f t="shared" si="204"/>
        <v>27</v>
      </c>
      <c r="AU2020" s="11">
        <f t="shared" si="205"/>
        <v>35</v>
      </c>
      <c r="AV2020" s="11">
        <f t="shared" si="206"/>
        <v>31</v>
      </c>
      <c r="AW2020" s="12">
        <f t="shared" si="207"/>
        <v>42</v>
      </c>
      <c r="AX2020" s="13">
        <f t="shared" si="208"/>
        <v>39</v>
      </c>
      <c r="AY2020" s="13">
        <f t="shared" si="209"/>
        <v>36</v>
      </c>
      <c r="AZ2020" s="13">
        <f t="shared" si="210"/>
        <v>33</v>
      </c>
      <c r="BA2020" s="13">
        <f t="shared" si="211"/>
        <v>30</v>
      </c>
      <c r="BB2020" s="14">
        <f t="shared" si="212"/>
        <v>27</v>
      </c>
      <c r="BC2020" s="19">
        <f t="shared" si="213"/>
        <v>36</v>
      </c>
      <c r="BD2020" s="55">
        <f t="shared" si="193"/>
        <v>1.0312439103605067</v>
      </c>
      <c r="BE2020" s="19">
        <f t="shared" si="194"/>
        <v>1.0169210782721663</v>
      </c>
      <c r="BF2020" s="19">
        <f t="shared" si="214"/>
        <v>1.0443390711269893</v>
      </c>
      <c r="BG2020" s="19">
        <f t="shared" si="192"/>
        <v>1.0242871062033128</v>
      </c>
    </row>
    <row r="2021" spans="1:59">
      <c r="A2021" s="24">
        <v>2020</v>
      </c>
      <c r="B2021" s="31">
        <f>IF(data!A2022="","",data!A2022)</f>
        <v>2016121</v>
      </c>
      <c r="C2021" s="32">
        <f>IF(data!B2022="","",data!B2022)</f>
        <v>42659</v>
      </c>
      <c r="D2021" s="21">
        <f>IF(data!C2022="","",data!C2022)</f>
        <v>2</v>
      </c>
      <c r="E2021" s="22">
        <f>IF(data!D2022="","",data!D2022)</f>
        <v>3</v>
      </c>
      <c r="F2021" s="22">
        <f>IF(data!E2022="","",data!E2022)</f>
        <v>10</v>
      </c>
      <c r="G2021" s="22">
        <f>IF(data!F2022="","",data!F2022)</f>
        <v>23</v>
      </c>
      <c r="H2021" s="22">
        <f>IF(data!G2022="","",data!G2022)</f>
        <v>25</v>
      </c>
      <c r="I2021" s="22">
        <f>IF(data!H2022="","",data!H2022)</f>
        <v>28</v>
      </c>
      <c r="J2021" s="23">
        <f>IF(data!I2022="","",data!I2022)</f>
        <v>9</v>
      </c>
      <c r="Q2021" s="33"/>
      <c r="R2021" s="33"/>
      <c r="S2021" s="33"/>
      <c r="T2021" s="33"/>
      <c r="U2021" s="33"/>
      <c r="V2021" s="33"/>
      <c r="X2021" s="34"/>
      <c r="Y2021" s="33"/>
      <c r="Z2021" s="33"/>
      <c r="AA2021" s="33"/>
      <c r="AB2021" s="33"/>
      <c r="AC2021" s="35"/>
      <c r="AD2021" s="33"/>
      <c r="AE2021" s="33"/>
      <c r="AF2021" s="33"/>
      <c r="AG2021" s="33"/>
      <c r="AH2021" s="33"/>
      <c r="AI2021" s="33"/>
      <c r="AJ2021" s="36"/>
      <c r="AK2021" s="10">
        <f t="shared" si="195"/>
        <v>7</v>
      </c>
      <c r="AL2021" s="11">
        <f t="shared" si="196"/>
        <v>11</v>
      </c>
      <c r="AM2021" s="11">
        <f t="shared" si="197"/>
        <v>11</v>
      </c>
      <c r="AN2021" s="11">
        <f t="shared" si="198"/>
        <v>19</v>
      </c>
      <c r="AO2021" s="13">
        <f t="shared" si="199"/>
        <v>14</v>
      </c>
      <c r="AP2021" s="11">
        <f t="shared" si="200"/>
        <v>19</v>
      </c>
      <c r="AQ2021" s="11">
        <f t="shared" si="201"/>
        <v>19</v>
      </c>
      <c r="AR2021" s="11">
        <f t="shared" si="202"/>
        <v>21</v>
      </c>
      <c r="AS2021" s="11">
        <f t="shared" si="203"/>
        <v>25</v>
      </c>
      <c r="AT2021" s="11">
        <f t="shared" si="204"/>
        <v>31</v>
      </c>
      <c r="AU2021" s="11">
        <f t="shared" si="205"/>
        <v>39</v>
      </c>
      <c r="AV2021" s="11">
        <f t="shared" si="206"/>
        <v>35</v>
      </c>
      <c r="AW2021" s="12">
        <f t="shared" si="207"/>
        <v>46</v>
      </c>
      <c r="AX2021" s="13">
        <f t="shared" si="208"/>
        <v>43</v>
      </c>
      <c r="AY2021" s="13">
        <f t="shared" si="209"/>
        <v>40</v>
      </c>
      <c r="AZ2021" s="13">
        <f t="shared" si="210"/>
        <v>37</v>
      </c>
      <c r="BA2021" s="13">
        <f t="shared" si="211"/>
        <v>34</v>
      </c>
      <c r="BB2021" s="14">
        <f t="shared" si="212"/>
        <v>31</v>
      </c>
      <c r="BC2021" s="19">
        <f t="shared" si="213"/>
        <v>40</v>
      </c>
      <c r="BD2021" s="55">
        <f t="shared" si="193"/>
        <v>1.0271516726209808</v>
      </c>
      <c r="BE2021" s="19">
        <f t="shared" si="194"/>
        <v>0.98213705748619684</v>
      </c>
      <c r="BF2021" s="19">
        <f t="shared" si="214"/>
        <v>1.0369730431958428</v>
      </c>
      <c r="BG2021" s="19">
        <f t="shared" si="192"/>
        <v>1.0189671971419292</v>
      </c>
    </row>
    <row r="2022" spans="1:59">
      <c r="A2022" s="24">
        <v>2021</v>
      </c>
      <c r="B2022" s="31">
        <f>IF(data!A2023="","",data!A2023)</f>
        <v>2016122</v>
      </c>
      <c r="C2022" s="32">
        <f>IF(data!B2023="","",data!B2023)</f>
        <v>42661</v>
      </c>
      <c r="D2022" s="21">
        <f>IF(data!C2023="","",data!C2023)</f>
        <v>15</v>
      </c>
      <c r="E2022" s="22">
        <f>IF(data!D2023="","",data!D2023)</f>
        <v>22</v>
      </c>
      <c r="F2022" s="22">
        <f>IF(data!E2023="","",data!E2023)</f>
        <v>23</v>
      </c>
      <c r="G2022" s="22">
        <f>IF(data!F2023="","",data!F2023)</f>
        <v>24</v>
      </c>
      <c r="H2022" s="22">
        <f>IF(data!G2023="","",data!G2023)</f>
        <v>28</v>
      </c>
      <c r="I2022" s="22">
        <f>IF(data!H2023="","",data!H2023)</f>
        <v>29</v>
      </c>
      <c r="J2022" s="23">
        <f>IF(data!I2023="","",data!I2023)</f>
        <v>8</v>
      </c>
      <c r="Q2022" s="33"/>
      <c r="R2022" s="33"/>
      <c r="S2022" s="33"/>
      <c r="T2022" s="33"/>
      <c r="U2022" s="33"/>
      <c r="V2022" s="33"/>
      <c r="X2022" s="34"/>
      <c r="Y2022" s="33"/>
      <c r="Z2022" s="33"/>
      <c r="AA2022" s="33"/>
      <c r="AB2022" s="33"/>
      <c r="AC2022" s="35"/>
      <c r="AD2022" s="33"/>
      <c r="AE2022" s="33"/>
      <c r="AF2022" s="33"/>
      <c r="AG2022" s="33"/>
      <c r="AH2022" s="33"/>
      <c r="AI2022" s="33"/>
      <c r="AJ2022" s="36"/>
      <c r="AK2022" s="10">
        <f t="shared" si="195"/>
        <v>6</v>
      </c>
      <c r="AL2022" s="11">
        <f t="shared" si="196"/>
        <v>9</v>
      </c>
      <c r="AM2022" s="11">
        <f t="shared" si="197"/>
        <v>16</v>
      </c>
      <c r="AN2022" s="11">
        <f t="shared" si="198"/>
        <v>21</v>
      </c>
      <c r="AO2022" s="13">
        <f t="shared" si="199"/>
        <v>8</v>
      </c>
      <c r="AP2022" s="11">
        <f t="shared" si="200"/>
        <v>29</v>
      </c>
      <c r="AQ2022" s="11">
        <f t="shared" si="201"/>
        <v>24</v>
      </c>
      <c r="AR2022" s="11">
        <f t="shared" si="202"/>
        <v>31</v>
      </c>
      <c r="AS2022" s="11">
        <f t="shared" si="203"/>
        <v>20</v>
      </c>
      <c r="AT2022" s="11">
        <f t="shared" si="204"/>
        <v>33</v>
      </c>
      <c r="AU2022" s="11">
        <f t="shared" si="205"/>
        <v>37</v>
      </c>
      <c r="AV2022" s="11">
        <f t="shared" si="206"/>
        <v>29</v>
      </c>
      <c r="AW2022" s="12">
        <f t="shared" si="207"/>
        <v>51</v>
      </c>
      <c r="AX2022" s="13">
        <f t="shared" si="208"/>
        <v>61</v>
      </c>
      <c r="AY2022" s="13">
        <f t="shared" si="209"/>
        <v>56</v>
      </c>
      <c r="AZ2022" s="13">
        <f t="shared" si="210"/>
        <v>51</v>
      </c>
      <c r="BA2022" s="13">
        <f t="shared" si="211"/>
        <v>46</v>
      </c>
      <c r="BB2022" s="14">
        <f t="shared" si="212"/>
        <v>41</v>
      </c>
      <c r="BC2022" s="19">
        <f t="shared" si="213"/>
        <v>56</v>
      </c>
      <c r="BD2022" s="55">
        <f t="shared" si="193"/>
        <v>1.0353361481000325</v>
      </c>
      <c r="BE2022" s="19">
        <f t="shared" si="194"/>
        <v>0.98213705748619684</v>
      </c>
      <c r="BF2022" s="19">
        <f t="shared" si="214"/>
        <v>1.032880805456317</v>
      </c>
      <c r="BG2022" s="19">
        <f t="shared" si="192"/>
        <v>1.0242871062033128</v>
      </c>
    </row>
    <row r="2023" spans="1:59">
      <c r="A2023" s="24">
        <v>2022</v>
      </c>
      <c r="B2023" s="31">
        <f>IF(data!A2024="","",data!A2024)</f>
        <v>2016123</v>
      </c>
      <c r="C2023" s="32">
        <f>IF(data!B2024="","",data!B2024)</f>
        <v>42663</v>
      </c>
      <c r="D2023" s="21">
        <f>IF(data!C2024="","",data!C2024)</f>
        <v>7</v>
      </c>
      <c r="E2023" s="22">
        <f>IF(data!D2024="","",data!D2024)</f>
        <v>9</v>
      </c>
      <c r="F2023" s="22">
        <f>IF(data!E2024="","",data!E2024)</f>
        <v>12</v>
      </c>
      <c r="G2023" s="22">
        <f>IF(data!F2024="","",data!F2024)</f>
        <v>14</v>
      </c>
      <c r="H2023" s="22">
        <f>IF(data!G2024="","",data!G2024)</f>
        <v>20</v>
      </c>
      <c r="I2023" s="22">
        <f>IF(data!H2024="","",data!H2024)</f>
        <v>27</v>
      </c>
      <c r="J2023" s="23">
        <f>IF(data!I2024="","",data!I2024)</f>
        <v>16</v>
      </c>
      <c r="Q2023" s="33"/>
      <c r="R2023" s="33"/>
      <c r="S2023" s="33"/>
      <c r="T2023" s="33"/>
      <c r="U2023" s="33"/>
      <c r="V2023" s="33"/>
      <c r="X2023" s="34"/>
      <c r="Y2023" s="33"/>
      <c r="Z2023" s="33"/>
      <c r="AA2023" s="33"/>
      <c r="AB2023" s="33"/>
      <c r="AC2023" s="35"/>
      <c r="AD2023" s="33"/>
      <c r="AE2023" s="33"/>
      <c r="AF2023" s="33"/>
      <c r="AG2023" s="33"/>
      <c r="AH2023" s="33"/>
      <c r="AI2023" s="33"/>
      <c r="AJ2023" s="36"/>
      <c r="AK2023" s="10">
        <f t="shared" si="195"/>
        <v>5</v>
      </c>
      <c r="AL2023" s="11">
        <f t="shared" si="196"/>
        <v>9</v>
      </c>
      <c r="AM2023" s="11">
        <f t="shared" si="197"/>
        <v>14</v>
      </c>
      <c r="AN2023" s="11">
        <f t="shared" si="198"/>
        <v>11</v>
      </c>
      <c r="AO2023" s="13">
        <f t="shared" si="199"/>
        <v>19</v>
      </c>
      <c r="AP2023" s="11">
        <f t="shared" si="200"/>
        <v>25</v>
      </c>
      <c r="AQ2023" s="11">
        <f t="shared" si="201"/>
        <v>17</v>
      </c>
      <c r="AR2023" s="11">
        <f t="shared" si="202"/>
        <v>29</v>
      </c>
      <c r="AS2023" s="11">
        <f t="shared" si="203"/>
        <v>34</v>
      </c>
      <c r="AT2023" s="11">
        <f t="shared" si="204"/>
        <v>29</v>
      </c>
      <c r="AU2023" s="11">
        <f t="shared" si="205"/>
        <v>37</v>
      </c>
      <c r="AV2023" s="11">
        <f t="shared" si="206"/>
        <v>47</v>
      </c>
      <c r="AW2023" s="12">
        <f t="shared" si="207"/>
        <v>59</v>
      </c>
      <c r="AX2023" s="13">
        <f t="shared" si="208"/>
        <v>57</v>
      </c>
      <c r="AY2023" s="13">
        <f t="shared" si="209"/>
        <v>55</v>
      </c>
      <c r="AZ2023" s="13">
        <f t="shared" si="210"/>
        <v>53</v>
      </c>
      <c r="BA2023" s="13">
        <f t="shared" si="211"/>
        <v>51</v>
      </c>
      <c r="BB2023" s="14">
        <f t="shared" si="212"/>
        <v>49</v>
      </c>
      <c r="BC2023" s="19">
        <f t="shared" si="213"/>
        <v>55</v>
      </c>
      <c r="BD2023" s="55">
        <f t="shared" si="193"/>
        <v>0.99850600844430004</v>
      </c>
      <c r="BE2023" s="19">
        <f t="shared" si="194"/>
        <v>1.0128288405326404</v>
      </c>
      <c r="BF2023" s="19">
        <f t="shared" si="214"/>
        <v>1.0296070152646963</v>
      </c>
      <c r="BG2023" s="19">
        <f t="shared" si="192"/>
        <v>1.0197856446898343</v>
      </c>
    </row>
    <row r="2024" spans="1:59">
      <c r="A2024" s="24">
        <v>2023</v>
      </c>
      <c r="B2024" s="31">
        <f>IF(data!A2025="","",data!A2025)</f>
        <v>2016124</v>
      </c>
      <c r="C2024" s="32">
        <f>IF(data!B2025="","",data!B2025)</f>
        <v>42666</v>
      </c>
      <c r="D2024" s="21">
        <f>IF(data!C2025="","",data!C2025)</f>
        <v>9</v>
      </c>
      <c r="E2024" s="22">
        <f>IF(data!D2025="","",data!D2025)</f>
        <v>15</v>
      </c>
      <c r="F2024" s="22">
        <f>IF(data!E2025="","",data!E2025)</f>
        <v>21</v>
      </c>
      <c r="G2024" s="22">
        <f>IF(data!F2025="","",data!F2025)</f>
        <v>24</v>
      </c>
      <c r="H2024" s="22">
        <f>IF(data!G2025="","",data!G2025)</f>
        <v>27</v>
      </c>
      <c r="I2024" s="22">
        <f>IF(data!H2025="","",data!H2025)</f>
        <v>32</v>
      </c>
      <c r="J2024" s="23">
        <f>IF(data!I2025="","",data!I2025)</f>
        <v>10</v>
      </c>
      <c r="Q2024" s="33"/>
      <c r="R2024" s="33"/>
      <c r="S2024" s="33"/>
      <c r="T2024" s="33"/>
      <c r="U2024" s="33"/>
      <c r="V2024" s="33"/>
      <c r="X2024" s="34"/>
      <c r="Y2024" s="33"/>
      <c r="Z2024" s="33"/>
      <c r="AA2024" s="33"/>
      <c r="AB2024" s="33"/>
      <c r="AC2024" s="35"/>
      <c r="AD2024" s="33"/>
      <c r="AE2024" s="33"/>
      <c r="AF2024" s="33"/>
      <c r="AG2024" s="33"/>
      <c r="AH2024" s="33"/>
      <c r="AI2024" s="33"/>
      <c r="AJ2024" s="36"/>
      <c r="AK2024" s="10">
        <f t="shared" si="195"/>
        <v>2</v>
      </c>
      <c r="AL2024" s="11">
        <f t="shared" si="196"/>
        <v>8</v>
      </c>
      <c r="AM2024" s="11">
        <f t="shared" si="197"/>
        <v>13</v>
      </c>
      <c r="AN2024" s="11">
        <f t="shared" si="198"/>
        <v>14</v>
      </c>
      <c r="AO2024" s="13">
        <f t="shared" si="199"/>
        <v>16</v>
      </c>
      <c r="AP2024" s="11">
        <f t="shared" si="200"/>
        <v>16</v>
      </c>
      <c r="AQ2024" s="11">
        <f t="shared" si="201"/>
        <v>20</v>
      </c>
      <c r="AR2024" s="11">
        <f t="shared" si="202"/>
        <v>28</v>
      </c>
      <c r="AS2024" s="11">
        <f t="shared" si="203"/>
        <v>40</v>
      </c>
      <c r="AT2024" s="11">
        <f t="shared" si="204"/>
        <v>32</v>
      </c>
      <c r="AU2024" s="11">
        <f t="shared" si="205"/>
        <v>37</v>
      </c>
      <c r="AV2024" s="11">
        <f t="shared" si="206"/>
        <v>44</v>
      </c>
      <c r="AW2024" s="12">
        <f t="shared" si="207"/>
        <v>38</v>
      </c>
      <c r="AX2024" s="13">
        <f t="shared" si="208"/>
        <v>48</v>
      </c>
      <c r="AY2024" s="13">
        <f t="shared" si="209"/>
        <v>60</v>
      </c>
      <c r="AZ2024" s="13">
        <f t="shared" si="210"/>
        <v>56</v>
      </c>
      <c r="BA2024" s="13">
        <f t="shared" si="211"/>
        <v>52</v>
      </c>
      <c r="BB2024" s="14">
        <f t="shared" si="212"/>
        <v>48</v>
      </c>
      <c r="BC2024" s="19">
        <f t="shared" si="213"/>
        <v>60</v>
      </c>
      <c r="BD2024" s="55">
        <f t="shared" si="193"/>
        <v>1.0107827216628775</v>
      </c>
      <c r="BE2024" s="19">
        <f t="shared" si="194"/>
        <v>1.0312439103605067</v>
      </c>
      <c r="BF2024" s="19">
        <f t="shared" si="214"/>
        <v>1.0394283858395583</v>
      </c>
      <c r="BG2024" s="19">
        <f t="shared" si="192"/>
        <v>1.0238778824293602</v>
      </c>
    </row>
    <row r="2025" spans="1:59">
      <c r="A2025" s="24">
        <v>2024</v>
      </c>
      <c r="B2025" s="31">
        <f>IF(data!A2026="","",data!A2026)</f>
        <v>2016125</v>
      </c>
      <c r="C2025" s="32">
        <f>IF(data!B2026="","",data!B2026)</f>
        <v>42668</v>
      </c>
      <c r="D2025" s="21">
        <f>IF(data!C2026="","",data!C2026)</f>
        <v>1</v>
      </c>
      <c r="E2025" s="22">
        <f>IF(data!D2026="","",data!D2026)</f>
        <v>6</v>
      </c>
      <c r="F2025" s="22">
        <f>IF(data!E2026="","",data!E2026)</f>
        <v>8</v>
      </c>
      <c r="G2025" s="22">
        <f>IF(data!F2026="","",data!F2026)</f>
        <v>20</v>
      </c>
      <c r="H2025" s="22">
        <f>IF(data!G2026="","",data!G2026)</f>
        <v>27</v>
      </c>
      <c r="I2025" s="22">
        <f>IF(data!H2026="","",data!H2026)</f>
        <v>30</v>
      </c>
      <c r="J2025" s="23">
        <f>IF(data!I2026="","",data!I2026)</f>
        <v>3</v>
      </c>
      <c r="Q2025" s="33"/>
      <c r="R2025" s="33"/>
      <c r="S2025" s="33"/>
      <c r="T2025" s="33"/>
      <c r="U2025" s="33"/>
      <c r="V2025" s="33"/>
      <c r="X2025" s="34"/>
      <c r="Y2025" s="33"/>
      <c r="Z2025" s="33"/>
      <c r="AA2025" s="33"/>
      <c r="AB2025" s="33"/>
      <c r="AC2025" s="35"/>
      <c r="AD2025" s="33"/>
      <c r="AE2025" s="33"/>
      <c r="AF2025" s="33"/>
      <c r="AG2025" s="33"/>
      <c r="AH2025" s="33"/>
      <c r="AI2025" s="33"/>
      <c r="AJ2025" s="36"/>
      <c r="AK2025" s="10">
        <f t="shared" si="195"/>
        <v>5</v>
      </c>
      <c r="AL2025" s="11">
        <f t="shared" si="196"/>
        <v>8</v>
      </c>
      <c r="AM2025" s="11">
        <f t="shared" si="197"/>
        <v>7</v>
      </c>
      <c r="AN2025" s="11">
        <f t="shared" si="198"/>
        <v>8</v>
      </c>
      <c r="AO2025" s="13">
        <f t="shared" si="199"/>
        <v>22</v>
      </c>
      <c r="AP2025" s="11">
        <f t="shared" si="200"/>
        <v>20</v>
      </c>
      <c r="AQ2025" s="11">
        <f t="shared" si="201"/>
        <v>20</v>
      </c>
      <c r="AR2025" s="11">
        <f t="shared" si="202"/>
        <v>22</v>
      </c>
      <c r="AS2025" s="11">
        <f t="shared" si="203"/>
        <v>37</v>
      </c>
      <c r="AT2025" s="11">
        <f t="shared" si="204"/>
        <v>32</v>
      </c>
      <c r="AU2025" s="11">
        <f t="shared" si="205"/>
        <v>27</v>
      </c>
      <c r="AV2025" s="11">
        <f t="shared" si="206"/>
        <v>36</v>
      </c>
      <c r="AW2025" s="12">
        <f t="shared" si="207"/>
        <v>32</v>
      </c>
      <c r="AX2025" s="13">
        <f t="shared" si="208"/>
        <v>44</v>
      </c>
      <c r="AY2025" s="13">
        <f t="shared" si="209"/>
        <v>41</v>
      </c>
      <c r="AZ2025" s="13">
        <f t="shared" si="210"/>
        <v>38</v>
      </c>
      <c r="BA2025" s="13">
        <f t="shared" si="211"/>
        <v>35</v>
      </c>
      <c r="BB2025" s="14">
        <f t="shared" si="212"/>
        <v>32</v>
      </c>
      <c r="BC2025" s="19">
        <f t="shared" si="213"/>
        <v>41</v>
      </c>
      <c r="BD2025" s="55">
        <f t="shared" si="193"/>
        <v>1.0312439103605067</v>
      </c>
      <c r="BE2025" s="19">
        <f t="shared" si="194"/>
        <v>1.0312439103605067</v>
      </c>
      <c r="BF2025" s="19">
        <f t="shared" si="214"/>
        <v>1.0353361481000325</v>
      </c>
      <c r="BG2025" s="19">
        <f t="shared" si="192"/>
        <v>1.0189671971419292</v>
      </c>
    </row>
    <row r="2026" spans="1:59">
      <c r="A2026" s="24">
        <v>2025</v>
      </c>
      <c r="B2026" s="31">
        <f>IF(data!A2027="","",data!A2027)</f>
        <v>2016126</v>
      </c>
      <c r="C2026" s="32">
        <f>IF(data!B2027="","",data!B2027)</f>
        <v>42670</v>
      </c>
      <c r="D2026" s="21">
        <f>IF(data!C2027="","",data!C2027)</f>
        <v>2</v>
      </c>
      <c r="E2026" s="22">
        <f>IF(data!D2027="","",data!D2027)</f>
        <v>6</v>
      </c>
      <c r="F2026" s="22">
        <f>IF(data!E2027="","",data!E2027)</f>
        <v>12</v>
      </c>
      <c r="G2026" s="22">
        <f>IF(data!F2027="","",data!F2027)</f>
        <v>17</v>
      </c>
      <c r="H2026" s="22">
        <f>IF(data!G2027="","",data!G2027)</f>
        <v>18</v>
      </c>
      <c r="I2026" s="22">
        <f>IF(data!H2027="","",data!H2027)</f>
        <v>19</v>
      </c>
      <c r="J2026" s="23">
        <f>IF(data!I2027="","",data!I2027)</f>
        <v>10</v>
      </c>
      <c r="Q2026" s="33"/>
      <c r="R2026" s="33"/>
      <c r="S2026" s="33"/>
      <c r="T2026" s="33"/>
      <c r="U2026" s="33"/>
      <c r="V2026" s="33"/>
      <c r="X2026" s="34"/>
      <c r="Y2026" s="33"/>
      <c r="Z2026" s="33"/>
      <c r="AA2026" s="33"/>
      <c r="AB2026" s="33"/>
      <c r="AC2026" s="35"/>
      <c r="AD2026" s="33"/>
      <c r="AE2026" s="33"/>
      <c r="AF2026" s="33"/>
      <c r="AG2026" s="33"/>
      <c r="AH2026" s="33"/>
      <c r="AI2026" s="33"/>
      <c r="AJ2026" s="36"/>
      <c r="AK2026" s="10">
        <f t="shared" si="195"/>
        <v>5</v>
      </c>
      <c r="AL2026" s="11">
        <f t="shared" si="196"/>
        <v>10</v>
      </c>
      <c r="AM2026" s="11">
        <f t="shared" si="197"/>
        <v>14</v>
      </c>
      <c r="AN2026" s="11">
        <f t="shared" si="198"/>
        <v>8</v>
      </c>
      <c r="AO2026" s="13">
        <f t="shared" si="199"/>
        <v>25</v>
      </c>
      <c r="AP2026" s="11">
        <f t="shared" si="200"/>
        <v>18</v>
      </c>
      <c r="AQ2026" s="11">
        <f t="shared" si="201"/>
        <v>20</v>
      </c>
      <c r="AR2026" s="11">
        <f t="shared" si="202"/>
        <v>34</v>
      </c>
      <c r="AS2026" s="11">
        <f t="shared" si="203"/>
        <v>30</v>
      </c>
      <c r="AT2026" s="11">
        <f t="shared" si="204"/>
        <v>26</v>
      </c>
      <c r="AU2026" s="11">
        <f t="shared" si="205"/>
        <v>35</v>
      </c>
      <c r="AV2026" s="11">
        <f t="shared" si="206"/>
        <v>32</v>
      </c>
      <c r="AW2026" s="12">
        <f t="shared" si="207"/>
        <v>29</v>
      </c>
      <c r="AX2026" s="13">
        <f t="shared" si="208"/>
        <v>26</v>
      </c>
      <c r="AY2026" s="13">
        <f t="shared" si="209"/>
        <v>23</v>
      </c>
      <c r="AZ2026" s="13">
        <f t="shared" si="210"/>
        <v>38</v>
      </c>
      <c r="BA2026" s="13">
        <f t="shared" si="211"/>
        <v>55</v>
      </c>
      <c r="BB2026" s="14">
        <f t="shared" si="212"/>
        <v>74</v>
      </c>
      <c r="BC2026" s="19">
        <f t="shared" si="213"/>
        <v>23</v>
      </c>
      <c r="BD2026" s="55">
        <f t="shared" si="193"/>
        <v>0.9616758687885677</v>
      </c>
      <c r="BE2026" s="19">
        <f t="shared" si="194"/>
        <v>0.99441377070477432</v>
      </c>
      <c r="BF2026" s="19">
        <f t="shared" si="214"/>
        <v>1.018148749594024</v>
      </c>
      <c r="BG2026" s="19">
        <f t="shared" si="192"/>
        <v>1.003416693731731</v>
      </c>
    </row>
    <row r="2027" spans="1:59">
      <c r="A2027" s="24">
        <v>2026</v>
      </c>
      <c r="B2027" s="31">
        <f>IF(data!A2028="","",data!A2028)</f>
        <v>2016127</v>
      </c>
      <c r="C2027" s="32">
        <f>IF(data!B2028="","",data!B2028)</f>
        <v>42673</v>
      </c>
      <c r="D2027" s="21">
        <f>IF(data!C2028="","",data!C2028)</f>
        <v>7</v>
      </c>
      <c r="E2027" s="22">
        <f>IF(data!D2028="","",data!D2028)</f>
        <v>12</v>
      </c>
      <c r="F2027" s="22">
        <f>IF(data!E2028="","",data!E2028)</f>
        <v>17</v>
      </c>
      <c r="G2027" s="22">
        <f>IF(data!F2028="","",data!F2028)</f>
        <v>26</v>
      </c>
      <c r="H2027" s="22">
        <f>IF(data!G2028="","",data!G2028)</f>
        <v>29</v>
      </c>
      <c r="I2027" s="22">
        <f>IF(data!H2028="","",data!H2028)</f>
        <v>31</v>
      </c>
      <c r="J2027" s="23">
        <f>IF(data!I2028="","",data!I2028)</f>
        <v>16</v>
      </c>
      <c r="Q2027" s="33"/>
      <c r="R2027" s="33"/>
      <c r="S2027" s="33"/>
      <c r="T2027" s="33"/>
      <c r="U2027" s="33"/>
      <c r="V2027" s="33"/>
      <c r="X2027" s="34"/>
      <c r="Y2027" s="33"/>
      <c r="Z2027" s="33"/>
      <c r="AA2027" s="33"/>
      <c r="AB2027" s="33"/>
      <c r="AC2027" s="35"/>
      <c r="AD2027" s="33"/>
      <c r="AE2027" s="33"/>
      <c r="AF2027" s="33"/>
      <c r="AG2027" s="33"/>
      <c r="AH2027" s="33"/>
      <c r="AI2027" s="33"/>
      <c r="AJ2027" s="36"/>
      <c r="AK2027" s="10">
        <f t="shared" si="195"/>
        <v>8</v>
      </c>
      <c r="AL2027" s="11">
        <f t="shared" si="196"/>
        <v>10</v>
      </c>
      <c r="AM2027" s="11">
        <f t="shared" si="197"/>
        <v>12</v>
      </c>
      <c r="AN2027" s="11">
        <f t="shared" si="198"/>
        <v>14</v>
      </c>
      <c r="AO2027" s="13">
        <f t="shared" si="199"/>
        <v>17</v>
      </c>
      <c r="AP2027" s="11">
        <f t="shared" si="200"/>
        <v>26</v>
      </c>
      <c r="AQ2027" s="11">
        <f t="shared" si="201"/>
        <v>32</v>
      </c>
      <c r="AR2027" s="11">
        <f t="shared" si="202"/>
        <v>32</v>
      </c>
      <c r="AS2027" s="11">
        <f t="shared" si="203"/>
        <v>34</v>
      </c>
      <c r="AT2027" s="11">
        <f t="shared" si="204"/>
        <v>26</v>
      </c>
      <c r="AU2027" s="11">
        <f t="shared" si="205"/>
        <v>31</v>
      </c>
      <c r="AV2027" s="11">
        <f t="shared" si="206"/>
        <v>38</v>
      </c>
      <c r="AW2027" s="12">
        <f t="shared" si="207"/>
        <v>47</v>
      </c>
      <c r="AX2027" s="13">
        <f t="shared" si="208"/>
        <v>58</v>
      </c>
      <c r="AY2027" s="13">
        <f t="shared" si="209"/>
        <v>54</v>
      </c>
      <c r="AZ2027" s="13">
        <f t="shared" si="210"/>
        <v>68</v>
      </c>
      <c r="BA2027" s="13">
        <f t="shared" si="211"/>
        <v>65</v>
      </c>
      <c r="BB2027" s="14">
        <f t="shared" si="212"/>
        <v>62</v>
      </c>
      <c r="BC2027" s="19">
        <f t="shared" si="213"/>
        <v>54</v>
      </c>
      <c r="BD2027" s="55">
        <f t="shared" si="193"/>
        <v>0.95349139330951604</v>
      </c>
      <c r="BE2027" s="19">
        <f t="shared" si="194"/>
        <v>0.99441377070477432</v>
      </c>
      <c r="BF2027" s="19">
        <f t="shared" si="214"/>
        <v>1.0214225397856447</v>
      </c>
      <c r="BG2027" s="19">
        <f t="shared" si="192"/>
        <v>1.0144657356284508</v>
      </c>
    </row>
    <row r="2028" spans="1:59">
      <c r="A2028" s="24">
        <v>2027</v>
      </c>
      <c r="B2028" s="31">
        <f>IF(data!A2029="","",data!A2029)</f>
        <v>2016128</v>
      </c>
      <c r="C2028" s="32">
        <f>IF(data!B2029="","",data!B2029)</f>
        <v>42675</v>
      </c>
      <c r="D2028" s="21">
        <f>IF(data!C2029="","",data!C2029)</f>
        <v>4</v>
      </c>
      <c r="E2028" s="22">
        <f>IF(data!D2029="","",data!D2029)</f>
        <v>9</v>
      </c>
      <c r="F2028" s="22">
        <f>IF(data!E2029="","",data!E2029)</f>
        <v>11</v>
      </c>
      <c r="G2028" s="22">
        <f>IF(data!F2029="","",data!F2029)</f>
        <v>17</v>
      </c>
      <c r="H2028" s="22">
        <f>IF(data!G2029="","",data!G2029)</f>
        <v>26</v>
      </c>
      <c r="I2028" s="22">
        <f>IF(data!H2029="","",data!H2029)</f>
        <v>27</v>
      </c>
      <c r="J2028" s="23">
        <f>IF(data!I2029="","",data!I2029)</f>
        <v>13</v>
      </c>
      <c r="Q2028" s="33"/>
      <c r="R2028" s="33"/>
      <c r="S2028" s="33"/>
      <c r="T2028" s="33"/>
      <c r="U2028" s="33"/>
      <c r="V2028" s="33"/>
      <c r="X2028" s="34"/>
      <c r="Y2028" s="33"/>
      <c r="Z2028" s="33"/>
      <c r="AA2028" s="33"/>
      <c r="AB2028" s="33"/>
      <c r="AC2028" s="35"/>
      <c r="AD2028" s="33"/>
      <c r="AE2028" s="33"/>
      <c r="AF2028" s="33"/>
      <c r="AG2028" s="33"/>
      <c r="AH2028" s="33"/>
      <c r="AI2028" s="33"/>
      <c r="AJ2028" s="36"/>
      <c r="AK2028" s="10">
        <f t="shared" si="195"/>
        <v>7</v>
      </c>
      <c r="AL2028" s="11">
        <f t="shared" si="196"/>
        <v>10</v>
      </c>
      <c r="AM2028" s="11">
        <f t="shared" si="197"/>
        <v>14</v>
      </c>
      <c r="AN2028" s="11">
        <f t="shared" si="198"/>
        <v>22</v>
      </c>
      <c r="AO2028" s="13">
        <f t="shared" si="199"/>
        <v>24</v>
      </c>
      <c r="AP2028" s="11">
        <f t="shared" si="200"/>
        <v>14</v>
      </c>
      <c r="AQ2028" s="11">
        <f t="shared" si="201"/>
        <v>22</v>
      </c>
      <c r="AR2028" s="11">
        <f t="shared" si="202"/>
        <v>34</v>
      </c>
      <c r="AS2028" s="11">
        <f t="shared" si="203"/>
        <v>28</v>
      </c>
      <c r="AT2028" s="11">
        <f t="shared" si="204"/>
        <v>34</v>
      </c>
      <c r="AU2028" s="11">
        <f t="shared" si="205"/>
        <v>29</v>
      </c>
      <c r="AV2028" s="11">
        <f t="shared" si="206"/>
        <v>52</v>
      </c>
      <c r="AW2028" s="12">
        <f t="shared" si="207"/>
        <v>49</v>
      </c>
      <c r="AX2028" s="13">
        <f t="shared" si="208"/>
        <v>46</v>
      </c>
      <c r="AY2028" s="13">
        <f t="shared" si="209"/>
        <v>43</v>
      </c>
      <c r="AZ2028" s="13">
        <f t="shared" si="210"/>
        <v>58</v>
      </c>
      <c r="BA2028" s="13">
        <f t="shared" si="211"/>
        <v>56</v>
      </c>
      <c r="BB2028" s="14">
        <f t="shared" si="212"/>
        <v>54</v>
      </c>
      <c r="BC2028" s="19">
        <f t="shared" si="213"/>
        <v>43</v>
      </c>
      <c r="BD2028" s="55">
        <f t="shared" si="193"/>
        <v>0.90438454043520633</v>
      </c>
      <c r="BE2028" s="19">
        <f t="shared" si="194"/>
        <v>0.95144527443975313</v>
      </c>
      <c r="BF2028" s="19">
        <f t="shared" si="214"/>
        <v>1.0255147775251705</v>
      </c>
      <c r="BG2028" s="19">
        <f t="shared" si="192"/>
        <v>1.0152841831763559</v>
      </c>
    </row>
    <row r="2029" spans="1:59">
      <c r="A2029" s="24">
        <v>2028</v>
      </c>
      <c r="B2029" s="31">
        <f>IF(data!A2030="","",data!A2030)</f>
        <v>2016129</v>
      </c>
      <c r="C2029" s="32">
        <f>IF(data!B2030="","",data!B2030)</f>
        <v>42677</v>
      </c>
      <c r="D2029" s="21">
        <f>IF(data!C2030="","",data!C2030)</f>
        <v>5</v>
      </c>
      <c r="E2029" s="22">
        <f>IF(data!D2030="","",data!D2030)</f>
        <v>6</v>
      </c>
      <c r="F2029" s="22">
        <f>IF(data!E2030="","",data!E2030)</f>
        <v>8</v>
      </c>
      <c r="G2029" s="22">
        <f>IF(data!F2030="","",data!F2030)</f>
        <v>21</v>
      </c>
      <c r="H2029" s="22">
        <f>IF(data!G2030="","",data!G2030)</f>
        <v>31</v>
      </c>
      <c r="I2029" s="22">
        <f>IF(data!H2030="","",data!H2030)</f>
        <v>33</v>
      </c>
      <c r="J2029" s="23">
        <f>IF(data!I2030="","",data!I2030)</f>
        <v>14</v>
      </c>
      <c r="Q2029" s="33"/>
      <c r="R2029" s="33"/>
      <c r="S2029" s="33"/>
      <c r="T2029" s="33"/>
      <c r="U2029" s="33"/>
      <c r="V2029" s="33"/>
      <c r="X2029" s="34"/>
      <c r="Y2029" s="33"/>
      <c r="Z2029" s="33"/>
      <c r="AA2029" s="33"/>
      <c r="AB2029" s="33"/>
      <c r="AC2029" s="35"/>
      <c r="AD2029" s="33"/>
      <c r="AE2029" s="33"/>
      <c r="AF2029" s="33"/>
      <c r="AG2029" s="33"/>
      <c r="AH2029" s="33"/>
      <c r="AI2029" s="33"/>
      <c r="AJ2029" s="36"/>
      <c r="AK2029" s="10">
        <f t="shared" si="195"/>
        <v>5</v>
      </c>
      <c r="AL2029" s="11">
        <f t="shared" si="196"/>
        <v>8</v>
      </c>
      <c r="AM2029" s="11">
        <f t="shared" si="197"/>
        <v>9</v>
      </c>
      <c r="AN2029" s="11">
        <f t="shared" si="198"/>
        <v>14</v>
      </c>
      <c r="AO2029" s="13">
        <f t="shared" si="199"/>
        <v>20</v>
      </c>
      <c r="AP2029" s="11">
        <f t="shared" si="200"/>
        <v>24</v>
      </c>
      <c r="AQ2029" s="11">
        <f t="shared" si="201"/>
        <v>32</v>
      </c>
      <c r="AR2029" s="11">
        <f t="shared" si="202"/>
        <v>24</v>
      </c>
      <c r="AS2029" s="11">
        <f t="shared" si="203"/>
        <v>38</v>
      </c>
      <c r="AT2029" s="11">
        <f t="shared" si="204"/>
        <v>44</v>
      </c>
      <c r="AU2029" s="11">
        <f t="shared" si="205"/>
        <v>39</v>
      </c>
      <c r="AV2029" s="11">
        <f t="shared" si="206"/>
        <v>34</v>
      </c>
      <c r="AW2029" s="12">
        <f t="shared" si="207"/>
        <v>29</v>
      </c>
      <c r="AX2029" s="13">
        <f t="shared" si="208"/>
        <v>40</v>
      </c>
      <c r="AY2029" s="13">
        <f t="shared" si="209"/>
        <v>53</v>
      </c>
      <c r="AZ2029" s="13">
        <f t="shared" si="210"/>
        <v>50</v>
      </c>
      <c r="BA2029" s="13">
        <f t="shared" si="211"/>
        <v>47</v>
      </c>
      <c r="BB2029" s="14">
        <f t="shared" si="212"/>
        <v>44</v>
      </c>
      <c r="BC2029" s="19">
        <f t="shared" si="213"/>
        <v>53</v>
      </c>
      <c r="BD2029" s="55">
        <f t="shared" si="193"/>
        <v>0.87573887625852542</v>
      </c>
      <c r="BE2029" s="19">
        <f t="shared" si="194"/>
        <v>0.94326079896070159</v>
      </c>
      <c r="BF2029" s="19">
        <f t="shared" si="214"/>
        <v>1.0255147775251705</v>
      </c>
      <c r="BG2029" s="19">
        <f t="shared" si="192"/>
        <v>1.0189671971419292</v>
      </c>
    </row>
    <row r="2030" spans="1:59">
      <c r="A2030" s="24">
        <v>2029</v>
      </c>
      <c r="B2030" s="31">
        <f>IF(data!A2031="","",data!A2031)</f>
        <v>2016130</v>
      </c>
      <c r="C2030" s="32">
        <f>IF(data!B2031="","",data!B2031)</f>
        <v>42680</v>
      </c>
      <c r="D2030" s="21">
        <f>IF(data!C2031="","",data!C2031)</f>
        <v>3</v>
      </c>
      <c r="E2030" s="22">
        <f>IF(data!D2031="","",data!D2031)</f>
        <v>17</v>
      </c>
      <c r="F2030" s="22">
        <f>IF(data!E2031="","",data!E2031)</f>
        <v>21</v>
      </c>
      <c r="G2030" s="22">
        <f>IF(data!F2031="","",data!F2031)</f>
        <v>23</v>
      </c>
      <c r="H2030" s="22">
        <f>IF(data!G2031="","",data!G2031)</f>
        <v>27</v>
      </c>
      <c r="I2030" s="22">
        <f>IF(data!H2031="","",data!H2031)</f>
        <v>28</v>
      </c>
      <c r="J2030" s="23">
        <f>IF(data!I2031="","",data!I2031)</f>
        <v>1</v>
      </c>
      <c r="Q2030" s="33"/>
      <c r="R2030" s="33"/>
      <c r="S2030" s="33"/>
      <c r="T2030" s="33"/>
      <c r="U2030" s="33"/>
      <c r="V2030" s="33"/>
      <c r="X2030" s="34"/>
      <c r="Y2030" s="33"/>
      <c r="Z2030" s="33"/>
      <c r="AA2030" s="33"/>
      <c r="AB2030" s="33"/>
      <c r="AC2030" s="35"/>
      <c r="AD2030" s="33"/>
      <c r="AE2030" s="33"/>
      <c r="AF2030" s="33"/>
      <c r="AG2030" s="33"/>
      <c r="AH2030" s="33"/>
      <c r="AI2030" s="33"/>
      <c r="AJ2030" s="36"/>
      <c r="AK2030" s="10">
        <f t="shared" si="195"/>
        <v>5</v>
      </c>
      <c r="AL2030" s="11">
        <f t="shared" si="196"/>
        <v>11</v>
      </c>
      <c r="AM2030" s="11">
        <f t="shared" si="197"/>
        <v>14</v>
      </c>
      <c r="AN2030" s="11">
        <f t="shared" si="198"/>
        <v>23</v>
      </c>
      <c r="AO2030" s="13">
        <f t="shared" si="199"/>
        <v>14</v>
      </c>
      <c r="AP2030" s="11">
        <f t="shared" si="200"/>
        <v>23</v>
      </c>
      <c r="AQ2030" s="11">
        <f t="shared" si="201"/>
        <v>20</v>
      </c>
      <c r="AR2030" s="11">
        <f t="shared" si="202"/>
        <v>29</v>
      </c>
      <c r="AS2030" s="11">
        <f t="shared" si="203"/>
        <v>31</v>
      </c>
      <c r="AT2030" s="11">
        <f t="shared" si="204"/>
        <v>35</v>
      </c>
      <c r="AU2030" s="11">
        <f t="shared" si="205"/>
        <v>28</v>
      </c>
      <c r="AV2030" s="11">
        <f t="shared" si="206"/>
        <v>35</v>
      </c>
      <c r="AW2030" s="12">
        <f t="shared" si="207"/>
        <v>44</v>
      </c>
      <c r="AX2030" s="13">
        <f t="shared" si="208"/>
        <v>39</v>
      </c>
      <c r="AY2030" s="13">
        <f t="shared" si="209"/>
        <v>34</v>
      </c>
      <c r="AZ2030" s="13">
        <f t="shared" si="210"/>
        <v>47</v>
      </c>
      <c r="BA2030" s="13">
        <f t="shared" si="211"/>
        <v>43</v>
      </c>
      <c r="BB2030" s="14">
        <f t="shared" si="212"/>
        <v>39</v>
      </c>
      <c r="BC2030" s="19">
        <f t="shared" si="213"/>
        <v>34</v>
      </c>
      <c r="BD2030" s="55">
        <f t="shared" si="193"/>
        <v>0.84709321208184474</v>
      </c>
      <c r="BE2030" s="19">
        <f t="shared" si="194"/>
        <v>0.93916856122117565</v>
      </c>
      <c r="BF2030" s="19">
        <f t="shared" si="214"/>
        <v>1.008327379019162</v>
      </c>
      <c r="BG2030" s="19">
        <f t="shared" si="192"/>
        <v>1.0136472880805456</v>
      </c>
    </row>
    <row r="2031" spans="1:59">
      <c r="A2031" s="24">
        <v>2030</v>
      </c>
      <c r="B2031" s="31">
        <f>IF(data!A2032="","",data!A2032)</f>
        <v>2016131</v>
      </c>
      <c r="C2031" s="32">
        <f>IF(data!B2032="","",data!B2032)</f>
        <v>42682</v>
      </c>
      <c r="D2031" s="21">
        <f>IF(data!C2032="","",data!C2032)</f>
        <v>4</v>
      </c>
      <c r="E2031" s="22">
        <f>IF(data!D2032="","",data!D2032)</f>
        <v>10</v>
      </c>
      <c r="F2031" s="22">
        <f>IF(data!E2032="","",data!E2032)</f>
        <v>18</v>
      </c>
      <c r="G2031" s="22">
        <f>IF(data!F2032="","",data!F2032)</f>
        <v>19</v>
      </c>
      <c r="H2031" s="22">
        <f>IF(data!G2032="","",data!G2032)</f>
        <v>25</v>
      </c>
      <c r="I2031" s="22">
        <f>IF(data!H2032="","",data!H2032)</f>
        <v>27</v>
      </c>
      <c r="J2031" s="23">
        <f>IF(data!I2032="","",data!I2032)</f>
        <v>2</v>
      </c>
      <c r="Q2031" s="33"/>
      <c r="R2031" s="33"/>
      <c r="S2031" s="33"/>
      <c r="T2031" s="33"/>
      <c r="U2031" s="33"/>
      <c r="V2031" s="33"/>
      <c r="X2031" s="34"/>
      <c r="Y2031" s="33"/>
      <c r="Z2031" s="33"/>
      <c r="AA2031" s="33"/>
      <c r="AB2031" s="33"/>
      <c r="AC2031" s="35"/>
      <c r="AD2031" s="33"/>
      <c r="AE2031" s="33"/>
      <c r="AF2031" s="33"/>
      <c r="AG2031" s="33"/>
      <c r="AH2031" s="33"/>
      <c r="AI2031" s="33"/>
      <c r="AJ2031" s="36"/>
      <c r="AK2031" s="10">
        <f t="shared" si="195"/>
        <v>4</v>
      </c>
      <c r="AL2031" s="11">
        <f t="shared" si="196"/>
        <v>11</v>
      </c>
      <c r="AM2031" s="11">
        <f t="shared" si="197"/>
        <v>13</v>
      </c>
      <c r="AN2031" s="11">
        <f t="shared" si="198"/>
        <v>13</v>
      </c>
      <c r="AO2031" s="13">
        <f t="shared" si="199"/>
        <v>26</v>
      </c>
      <c r="AP2031" s="11">
        <f t="shared" si="200"/>
        <v>15</v>
      </c>
      <c r="AQ2031" s="11">
        <f t="shared" si="201"/>
        <v>13</v>
      </c>
      <c r="AR2031" s="11">
        <f t="shared" si="202"/>
        <v>33</v>
      </c>
      <c r="AS2031" s="11">
        <f t="shared" si="203"/>
        <v>37</v>
      </c>
      <c r="AT2031" s="11">
        <f t="shared" si="204"/>
        <v>31</v>
      </c>
      <c r="AU2031" s="11">
        <f t="shared" si="205"/>
        <v>38</v>
      </c>
      <c r="AV2031" s="11">
        <f t="shared" si="206"/>
        <v>47</v>
      </c>
      <c r="AW2031" s="12">
        <f t="shared" si="207"/>
        <v>43</v>
      </c>
      <c r="AX2031" s="13">
        <f t="shared" si="208"/>
        <v>39</v>
      </c>
      <c r="AY2031" s="13">
        <f t="shared" si="209"/>
        <v>35</v>
      </c>
      <c r="AZ2031" s="13">
        <f t="shared" si="210"/>
        <v>31</v>
      </c>
      <c r="BA2031" s="13">
        <f t="shared" si="211"/>
        <v>46</v>
      </c>
      <c r="BB2031" s="14">
        <f t="shared" si="212"/>
        <v>63</v>
      </c>
      <c r="BC2031" s="19">
        <f t="shared" si="213"/>
        <v>35</v>
      </c>
      <c r="BD2031" s="55">
        <f t="shared" si="193"/>
        <v>0.89620006495615456</v>
      </c>
      <c r="BE2031" s="19">
        <f t="shared" si="194"/>
        <v>0.92893796687236108</v>
      </c>
      <c r="BF2031" s="19">
        <f t="shared" si="214"/>
        <v>0.99768756089639488</v>
      </c>
      <c r="BG2031" s="19">
        <f t="shared" si="192"/>
        <v>1.0038259175056836</v>
      </c>
    </row>
    <row r="2032" spans="1:59">
      <c r="A2032" s="24">
        <v>2031</v>
      </c>
      <c r="B2032" s="31">
        <f>IF(data!A2033="","",data!A2033)</f>
        <v>2016132</v>
      </c>
      <c r="C2032" s="32">
        <f>IF(data!B2033="","",data!B2033)</f>
        <v>42684</v>
      </c>
      <c r="D2032" s="21">
        <f>IF(data!C2033="","",data!C2033)</f>
        <v>5</v>
      </c>
      <c r="E2032" s="22">
        <f>IF(data!D2033="","",data!D2033)</f>
        <v>8</v>
      </c>
      <c r="F2032" s="22">
        <f>IF(data!E2033="","",data!E2033)</f>
        <v>13</v>
      </c>
      <c r="G2032" s="22">
        <f>IF(data!F2033="","",data!F2033)</f>
        <v>19</v>
      </c>
      <c r="H2032" s="22">
        <f>IF(data!G2033="","",data!G2033)</f>
        <v>27</v>
      </c>
      <c r="I2032" s="22">
        <f>IF(data!H2033="","",data!H2033)</f>
        <v>28</v>
      </c>
      <c r="J2032" s="23">
        <f>IF(data!I2033="","",data!I2033)</f>
        <v>7</v>
      </c>
      <c r="Q2032" s="33"/>
      <c r="R2032" s="33"/>
      <c r="S2032" s="33"/>
      <c r="T2032" s="33"/>
      <c r="U2032" s="33"/>
      <c r="V2032" s="33"/>
      <c r="X2032" s="34"/>
      <c r="Y2032" s="33"/>
      <c r="Z2032" s="33"/>
      <c r="AA2032" s="33"/>
      <c r="AB2032" s="33"/>
      <c r="AC2032" s="35"/>
      <c r="AD2032" s="33"/>
      <c r="AE2032" s="33"/>
      <c r="AF2032" s="33"/>
      <c r="AG2032" s="33"/>
      <c r="AH2032" s="33"/>
      <c r="AI2032" s="33"/>
      <c r="AJ2032" s="36"/>
      <c r="AK2032" s="10">
        <f t="shared" si="195"/>
        <v>7</v>
      </c>
      <c r="AL2032" s="11">
        <f t="shared" si="196"/>
        <v>8</v>
      </c>
      <c r="AM2032" s="11">
        <f t="shared" si="197"/>
        <v>15</v>
      </c>
      <c r="AN2032" s="11">
        <f t="shared" si="198"/>
        <v>16</v>
      </c>
      <c r="AO2032" s="13">
        <f t="shared" si="199"/>
        <v>23</v>
      </c>
      <c r="AP2032" s="11">
        <f t="shared" si="200"/>
        <v>20</v>
      </c>
      <c r="AQ2032" s="11">
        <f t="shared" si="201"/>
        <v>19</v>
      </c>
      <c r="AR2032" s="11">
        <f t="shared" si="202"/>
        <v>40</v>
      </c>
      <c r="AS2032" s="11">
        <f t="shared" si="203"/>
        <v>34</v>
      </c>
      <c r="AT2032" s="11">
        <f t="shared" si="204"/>
        <v>28</v>
      </c>
      <c r="AU2032" s="11">
        <f t="shared" si="205"/>
        <v>22</v>
      </c>
      <c r="AV2032" s="11">
        <f t="shared" si="206"/>
        <v>44</v>
      </c>
      <c r="AW2032" s="12">
        <f t="shared" si="207"/>
        <v>55</v>
      </c>
      <c r="AX2032" s="13">
        <f t="shared" si="208"/>
        <v>52</v>
      </c>
      <c r="AY2032" s="13">
        <f t="shared" si="209"/>
        <v>49</v>
      </c>
      <c r="AZ2032" s="13">
        <f t="shared" si="210"/>
        <v>46</v>
      </c>
      <c r="BA2032" s="13">
        <f t="shared" si="211"/>
        <v>43</v>
      </c>
      <c r="BB2032" s="14">
        <f t="shared" si="212"/>
        <v>60</v>
      </c>
      <c r="BC2032" s="19">
        <f t="shared" si="213"/>
        <v>49</v>
      </c>
      <c r="BD2032" s="55">
        <f t="shared" si="193"/>
        <v>0.87573887625852542</v>
      </c>
      <c r="BE2032" s="19">
        <f t="shared" si="194"/>
        <v>0.91461513478402079</v>
      </c>
      <c r="BF2032" s="19">
        <f t="shared" si="214"/>
        <v>0.99523221825267949</v>
      </c>
      <c r="BG2032" s="19">
        <f t="shared" si="192"/>
        <v>1.003416693731731</v>
      </c>
    </row>
    <row r="2033" spans="1:59">
      <c r="A2033" s="24">
        <v>2032</v>
      </c>
      <c r="B2033" s="31">
        <f>IF(data!A2034="","",data!A2034)</f>
        <v>2016133</v>
      </c>
      <c r="C2033" s="32">
        <f>IF(data!B2034="","",data!B2034)</f>
        <v>42687</v>
      </c>
      <c r="D2033" s="21">
        <f>IF(data!C2034="","",data!C2034)</f>
        <v>15</v>
      </c>
      <c r="E2033" s="22">
        <f>IF(data!D2034="","",data!D2034)</f>
        <v>16</v>
      </c>
      <c r="F2033" s="22">
        <f>IF(data!E2034="","",data!E2034)</f>
        <v>21</v>
      </c>
      <c r="G2033" s="22">
        <f>IF(data!F2034="","",data!F2034)</f>
        <v>22</v>
      </c>
      <c r="H2033" s="22">
        <f>IF(data!G2034="","",data!G2034)</f>
        <v>27</v>
      </c>
      <c r="I2033" s="22">
        <f>IF(data!H2034="","",data!H2034)</f>
        <v>33</v>
      </c>
      <c r="J2033" s="23">
        <f>IF(data!I2034="","",data!I2034)</f>
        <v>15</v>
      </c>
      <c r="Q2033" s="33"/>
      <c r="R2033" s="33"/>
      <c r="S2033" s="33"/>
      <c r="T2033" s="33"/>
      <c r="U2033" s="33"/>
      <c r="V2033" s="33"/>
      <c r="X2033" s="34"/>
      <c r="Y2033" s="33"/>
      <c r="Z2033" s="33"/>
      <c r="AA2033" s="33"/>
      <c r="AB2033" s="33"/>
      <c r="AC2033" s="35"/>
      <c r="AD2033" s="33"/>
      <c r="AE2033" s="33"/>
      <c r="AF2033" s="33"/>
      <c r="AG2033" s="33"/>
      <c r="AH2033" s="33"/>
      <c r="AI2033" s="33"/>
      <c r="AJ2033" s="36"/>
      <c r="AK2033" s="10">
        <f t="shared" si="195"/>
        <v>2</v>
      </c>
      <c r="AL2033" s="11">
        <f t="shared" si="196"/>
        <v>10</v>
      </c>
      <c r="AM2033" s="11">
        <f t="shared" si="197"/>
        <v>9</v>
      </c>
      <c r="AN2033" s="11">
        <f t="shared" si="198"/>
        <v>20</v>
      </c>
      <c r="AO2033" s="13">
        <f t="shared" si="199"/>
        <v>15</v>
      </c>
      <c r="AP2033" s="11">
        <f t="shared" si="200"/>
        <v>22</v>
      </c>
      <c r="AQ2033" s="11">
        <f t="shared" si="201"/>
        <v>26</v>
      </c>
      <c r="AR2033" s="11">
        <f t="shared" si="202"/>
        <v>24</v>
      </c>
      <c r="AS2033" s="11">
        <f t="shared" si="203"/>
        <v>24</v>
      </c>
      <c r="AT2033" s="11">
        <f t="shared" si="204"/>
        <v>38</v>
      </c>
      <c r="AU2033" s="11">
        <f t="shared" si="205"/>
        <v>30</v>
      </c>
      <c r="AV2033" s="11">
        <f t="shared" si="206"/>
        <v>36</v>
      </c>
      <c r="AW2033" s="12">
        <f t="shared" si="207"/>
        <v>29</v>
      </c>
      <c r="AX2033" s="13">
        <f t="shared" si="208"/>
        <v>38</v>
      </c>
      <c r="AY2033" s="13">
        <f t="shared" si="209"/>
        <v>66</v>
      </c>
      <c r="AZ2033" s="13">
        <f t="shared" si="210"/>
        <v>62</v>
      </c>
      <c r="BA2033" s="13">
        <f t="shared" si="211"/>
        <v>58</v>
      </c>
      <c r="BB2033" s="14">
        <f t="shared" si="212"/>
        <v>54</v>
      </c>
      <c r="BC2033" s="19">
        <f t="shared" si="213"/>
        <v>66</v>
      </c>
      <c r="BD2033" s="55">
        <f t="shared" si="193"/>
        <v>0.96986034426761936</v>
      </c>
      <c r="BE2033" s="19">
        <f t="shared" si="194"/>
        <v>0.93712244235141273</v>
      </c>
      <c r="BF2033" s="19">
        <f t="shared" si="214"/>
        <v>1.0238778824293602</v>
      </c>
      <c r="BG2033" s="19">
        <f t="shared" si="192"/>
        <v>1.0062812601493991</v>
      </c>
    </row>
    <row r="2034" spans="1:59">
      <c r="A2034" s="24">
        <v>2033</v>
      </c>
      <c r="B2034" s="31">
        <f>IF(data!A2035="","",data!A2035)</f>
        <v>2016134</v>
      </c>
      <c r="C2034" s="32">
        <f>IF(data!B2035="","",data!B2035)</f>
        <v>42689</v>
      </c>
      <c r="D2034" s="21">
        <f>IF(data!C2035="","",data!C2035)</f>
        <v>11</v>
      </c>
      <c r="E2034" s="22">
        <f>IF(data!D2035="","",data!D2035)</f>
        <v>12</v>
      </c>
      <c r="F2034" s="22">
        <f>IF(data!E2035="","",data!E2035)</f>
        <v>13</v>
      </c>
      <c r="G2034" s="22">
        <f>IF(data!F2035="","",data!F2035)</f>
        <v>14</v>
      </c>
      <c r="H2034" s="22">
        <f>IF(data!G2035="","",data!G2035)</f>
        <v>18</v>
      </c>
      <c r="I2034" s="22">
        <f>IF(data!H2035="","",data!H2035)</f>
        <v>33</v>
      </c>
      <c r="J2034" s="23">
        <f>IF(data!I2035="","",data!I2035)</f>
        <v>13</v>
      </c>
      <c r="Q2034" s="33"/>
      <c r="R2034" s="33"/>
      <c r="S2034" s="33"/>
      <c r="T2034" s="33"/>
      <c r="U2034" s="33"/>
      <c r="V2034" s="33"/>
      <c r="X2034" s="34"/>
      <c r="Y2034" s="33"/>
      <c r="Z2034" s="33"/>
      <c r="AA2034" s="33"/>
      <c r="AB2034" s="33"/>
      <c r="AC2034" s="35"/>
      <c r="AD2034" s="33"/>
      <c r="AE2034" s="33"/>
      <c r="AF2034" s="33"/>
      <c r="AG2034" s="33"/>
      <c r="AH2034" s="33"/>
      <c r="AI2034" s="33"/>
      <c r="AJ2034" s="36"/>
      <c r="AK2034" s="10">
        <f t="shared" si="195"/>
        <v>5</v>
      </c>
      <c r="AL2034" s="11">
        <f t="shared" si="196"/>
        <v>9</v>
      </c>
      <c r="AM2034" s="11">
        <f t="shared" si="197"/>
        <v>16</v>
      </c>
      <c r="AN2034" s="11">
        <f t="shared" si="198"/>
        <v>11</v>
      </c>
      <c r="AO2034" s="13">
        <f t="shared" si="199"/>
        <v>24</v>
      </c>
      <c r="AP2034" s="11">
        <f t="shared" si="200"/>
        <v>21</v>
      </c>
      <c r="AQ2034" s="11">
        <f t="shared" si="201"/>
        <v>20</v>
      </c>
      <c r="AR2034" s="11">
        <f t="shared" si="202"/>
        <v>21</v>
      </c>
      <c r="AS2034" s="11">
        <f t="shared" si="203"/>
        <v>13</v>
      </c>
      <c r="AT2034" s="11">
        <f t="shared" si="204"/>
        <v>29</v>
      </c>
      <c r="AU2034" s="11">
        <f t="shared" si="205"/>
        <v>36</v>
      </c>
      <c r="AV2034" s="11">
        <f t="shared" si="206"/>
        <v>45</v>
      </c>
      <c r="AW2034" s="12">
        <f t="shared" si="207"/>
        <v>56</v>
      </c>
      <c r="AX2034" s="13">
        <f t="shared" si="208"/>
        <v>53</v>
      </c>
      <c r="AY2034" s="13">
        <f t="shared" si="209"/>
        <v>67</v>
      </c>
      <c r="AZ2034" s="13">
        <f t="shared" si="210"/>
        <v>65</v>
      </c>
      <c r="BA2034" s="13">
        <f t="shared" si="211"/>
        <v>82</v>
      </c>
      <c r="BB2034" s="14">
        <f t="shared" si="212"/>
        <v>81</v>
      </c>
      <c r="BC2034" s="19">
        <f t="shared" si="213"/>
        <v>67</v>
      </c>
      <c r="BD2034" s="55">
        <f t="shared" si="193"/>
        <v>1.0271516726209808</v>
      </c>
      <c r="BE2034" s="19">
        <f t="shared" si="194"/>
        <v>0.95144527443975313</v>
      </c>
      <c r="BF2034" s="19">
        <f t="shared" si="214"/>
        <v>1.0156934069503085</v>
      </c>
      <c r="BG2034" s="19">
        <f t="shared" si="192"/>
        <v>1.0193764209158818</v>
      </c>
    </row>
    <row r="2035" spans="1:59">
      <c r="A2035" s="24">
        <v>2034</v>
      </c>
      <c r="B2035" s="31">
        <f>IF(data!A2036="","",data!A2036)</f>
        <v>2016135</v>
      </c>
      <c r="C2035" s="32">
        <f>IF(data!B2036="","",data!B2036)</f>
        <v>42691</v>
      </c>
      <c r="D2035" s="21">
        <f>IF(data!C2036="","",data!C2036)</f>
        <v>2</v>
      </c>
      <c r="E2035" s="22">
        <f>IF(data!D2036="","",data!D2036)</f>
        <v>8</v>
      </c>
      <c r="F2035" s="22">
        <f>IF(data!E2036="","",data!E2036)</f>
        <v>10</v>
      </c>
      <c r="G2035" s="22">
        <f>IF(data!F2036="","",data!F2036)</f>
        <v>18</v>
      </c>
      <c r="H2035" s="22">
        <f>IF(data!G2036="","",data!G2036)</f>
        <v>20</v>
      </c>
      <c r="I2035" s="22">
        <f>IF(data!H2036="","",data!H2036)</f>
        <v>33</v>
      </c>
      <c r="J2035" s="23">
        <f>IF(data!I2036="","",data!I2036)</f>
        <v>12</v>
      </c>
      <c r="Q2035" s="33"/>
      <c r="R2035" s="33"/>
      <c r="S2035" s="33"/>
      <c r="T2035" s="33"/>
      <c r="U2035" s="33"/>
      <c r="V2035" s="33"/>
      <c r="X2035" s="34"/>
      <c r="Y2035" s="33"/>
      <c r="Z2035" s="33"/>
      <c r="AA2035" s="33"/>
      <c r="AB2035" s="33"/>
      <c r="AC2035" s="35"/>
      <c r="AD2035" s="33"/>
      <c r="AE2035" s="33"/>
      <c r="AF2035" s="33"/>
      <c r="AG2035" s="33"/>
      <c r="AH2035" s="33"/>
      <c r="AI2035" s="33"/>
      <c r="AJ2035" s="36"/>
      <c r="AK2035" s="10">
        <f t="shared" si="195"/>
        <v>7</v>
      </c>
      <c r="AL2035" s="11">
        <f t="shared" si="196"/>
        <v>7</v>
      </c>
      <c r="AM2035" s="11">
        <f t="shared" si="197"/>
        <v>11</v>
      </c>
      <c r="AN2035" s="11">
        <f t="shared" si="198"/>
        <v>13</v>
      </c>
      <c r="AO2035" s="13">
        <f t="shared" si="199"/>
        <v>21</v>
      </c>
      <c r="AP2035" s="11">
        <f t="shared" si="200"/>
        <v>11</v>
      </c>
      <c r="AQ2035" s="11">
        <f t="shared" si="201"/>
        <v>19</v>
      </c>
      <c r="AR2035" s="11">
        <f t="shared" si="202"/>
        <v>21</v>
      </c>
      <c r="AS2035" s="11">
        <f t="shared" si="203"/>
        <v>36</v>
      </c>
      <c r="AT2035" s="11">
        <f t="shared" si="204"/>
        <v>43</v>
      </c>
      <c r="AU2035" s="11">
        <f t="shared" si="205"/>
        <v>39</v>
      </c>
      <c r="AV2035" s="11">
        <f t="shared" si="206"/>
        <v>35</v>
      </c>
      <c r="AW2035" s="12">
        <f t="shared" si="207"/>
        <v>31</v>
      </c>
      <c r="AX2035" s="13">
        <f t="shared" si="208"/>
        <v>27</v>
      </c>
      <c r="AY2035" s="13">
        <f t="shared" si="209"/>
        <v>40</v>
      </c>
      <c r="AZ2035" s="13">
        <f t="shared" si="210"/>
        <v>37</v>
      </c>
      <c r="BA2035" s="13">
        <f t="shared" si="211"/>
        <v>53</v>
      </c>
      <c r="BB2035" s="14">
        <f t="shared" si="212"/>
        <v>51</v>
      </c>
      <c r="BC2035" s="19">
        <f t="shared" si="213"/>
        <v>40</v>
      </c>
      <c r="BD2035" s="55">
        <f t="shared" si="193"/>
        <v>1.0517050990581358</v>
      </c>
      <c r="BE2035" s="19">
        <f t="shared" si="194"/>
        <v>0.94939915556999022</v>
      </c>
      <c r="BF2035" s="19">
        <f t="shared" si="214"/>
        <v>0.99277687560896399</v>
      </c>
      <c r="BG2035" s="19">
        <f t="shared" si="192"/>
        <v>1.0234686586554076</v>
      </c>
    </row>
    <row r="2036" spans="1:59">
      <c r="A2036" s="24">
        <v>2035</v>
      </c>
      <c r="B2036" s="31">
        <f>IF(data!A2037="","",data!A2037)</f>
        <v>2016136</v>
      </c>
      <c r="C2036" s="32">
        <f>IF(data!B2037="","",data!B2037)</f>
        <v>42694</v>
      </c>
      <c r="D2036" s="21">
        <f>IF(data!C2037="","",data!C2037)</f>
        <v>2</v>
      </c>
      <c r="E2036" s="22">
        <f>IF(data!D2037="","",data!D2037)</f>
        <v>7</v>
      </c>
      <c r="F2036" s="22">
        <f>IF(data!E2037="","",data!E2037)</f>
        <v>10</v>
      </c>
      <c r="G2036" s="22">
        <f>IF(data!F2037="","",data!F2037)</f>
        <v>20</v>
      </c>
      <c r="H2036" s="22">
        <f>IF(data!G2037="","",data!G2037)</f>
        <v>27</v>
      </c>
      <c r="I2036" s="22">
        <f>IF(data!H2037="","",data!H2037)</f>
        <v>29</v>
      </c>
      <c r="J2036" s="23">
        <f>IF(data!I2037="","",data!I2037)</f>
        <v>3</v>
      </c>
      <c r="Q2036" s="33"/>
      <c r="R2036" s="33"/>
      <c r="S2036" s="33"/>
      <c r="T2036" s="33"/>
      <c r="U2036" s="33"/>
      <c r="V2036" s="33"/>
      <c r="X2036" s="34"/>
      <c r="Y2036" s="33"/>
      <c r="Z2036" s="33"/>
      <c r="AA2036" s="33"/>
      <c r="AB2036" s="33"/>
      <c r="AC2036" s="35"/>
      <c r="AD2036" s="33"/>
      <c r="AE2036" s="33"/>
      <c r="AF2036" s="33"/>
      <c r="AG2036" s="33"/>
      <c r="AH2036" s="33"/>
      <c r="AI2036" s="33"/>
      <c r="AJ2036" s="36"/>
      <c r="AK2036" s="10">
        <f t="shared" si="195"/>
        <v>8</v>
      </c>
      <c r="AL2036" s="11">
        <f t="shared" si="196"/>
        <v>11</v>
      </c>
      <c r="AM2036" s="11">
        <f t="shared" si="197"/>
        <v>10</v>
      </c>
      <c r="AN2036" s="11">
        <f t="shared" si="198"/>
        <v>17</v>
      </c>
      <c r="AO2036" s="13">
        <f t="shared" si="199"/>
        <v>18</v>
      </c>
      <c r="AP2036" s="11">
        <f t="shared" si="200"/>
        <v>23</v>
      </c>
      <c r="AQ2036" s="11">
        <f t="shared" si="201"/>
        <v>14</v>
      </c>
      <c r="AR2036" s="11">
        <f t="shared" si="202"/>
        <v>25</v>
      </c>
      <c r="AS2036" s="11">
        <f t="shared" si="203"/>
        <v>40</v>
      </c>
      <c r="AT2036" s="11">
        <f t="shared" si="204"/>
        <v>35</v>
      </c>
      <c r="AU2036" s="11">
        <f t="shared" si="205"/>
        <v>30</v>
      </c>
      <c r="AV2036" s="11">
        <f t="shared" si="206"/>
        <v>39</v>
      </c>
      <c r="AW2036" s="12">
        <f t="shared" si="207"/>
        <v>50</v>
      </c>
      <c r="AX2036" s="13">
        <f t="shared" si="208"/>
        <v>47</v>
      </c>
      <c r="AY2036" s="13">
        <f t="shared" si="209"/>
        <v>44</v>
      </c>
      <c r="AZ2036" s="13">
        <f t="shared" si="210"/>
        <v>41</v>
      </c>
      <c r="BA2036" s="13">
        <f t="shared" si="211"/>
        <v>38</v>
      </c>
      <c r="BB2036" s="14">
        <f t="shared" si="212"/>
        <v>35</v>
      </c>
      <c r="BC2036" s="19">
        <f t="shared" si="213"/>
        <v>44</v>
      </c>
      <c r="BD2036" s="55">
        <f t="shared" si="193"/>
        <v>1.0885352387138683</v>
      </c>
      <c r="BE2036" s="19">
        <f t="shared" si="194"/>
        <v>0.99236765183501141</v>
      </c>
      <c r="BF2036" s="19">
        <f t="shared" si="214"/>
        <v>0.98213705748619684</v>
      </c>
      <c r="BG2036" s="19">
        <f t="shared" ref="BG2036:BG2099" si="215">IF($B2036="","",SUM($BC1987:$BC2036)/50/$BM$3)</f>
        <v>1.0120103929847353</v>
      </c>
    </row>
    <row r="2037" spans="1:59">
      <c r="A2037" s="24">
        <v>2036</v>
      </c>
      <c r="B2037" s="31">
        <f>IF(data!A2038="","",data!A2038)</f>
        <v>2016137</v>
      </c>
      <c r="C2037" s="32">
        <f>IF(data!B2038="","",data!B2038)</f>
        <v>42696</v>
      </c>
      <c r="D2037" s="21">
        <f>IF(data!C2038="","",data!C2038)</f>
        <v>1</v>
      </c>
      <c r="E2037" s="22">
        <f>IF(data!D2038="","",data!D2038)</f>
        <v>6</v>
      </c>
      <c r="F2037" s="22">
        <f>IF(data!E2038="","",data!E2038)</f>
        <v>9</v>
      </c>
      <c r="G2037" s="22">
        <f>IF(data!F2038="","",data!F2038)</f>
        <v>10</v>
      </c>
      <c r="H2037" s="22">
        <f>IF(data!G2038="","",data!G2038)</f>
        <v>15</v>
      </c>
      <c r="I2037" s="22">
        <f>IF(data!H2038="","",data!H2038)</f>
        <v>32</v>
      </c>
      <c r="J2037" s="23">
        <f>IF(data!I2038="","",data!I2038)</f>
        <v>14</v>
      </c>
      <c r="Q2037" s="33"/>
      <c r="R2037" s="33"/>
      <c r="S2037" s="33"/>
      <c r="T2037" s="33"/>
      <c r="U2037" s="33"/>
      <c r="V2037" s="33"/>
      <c r="X2037" s="34"/>
      <c r="Y2037" s="33"/>
      <c r="Z2037" s="33"/>
      <c r="AA2037" s="33"/>
      <c r="AB2037" s="33"/>
      <c r="AC2037" s="35"/>
      <c r="AD2037" s="33"/>
      <c r="AE2037" s="33"/>
      <c r="AF2037" s="33"/>
      <c r="AG2037" s="33"/>
      <c r="AH2037" s="33"/>
      <c r="AI2037" s="33"/>
      <c r="AJ2037" s="36"/>
      <c r="AK2037" s="10">
        <f t="shared" si="195"/>
        <v>4</v>
      </c>
      <c r="AL2037" s="11">
        <f t="shared" si="196"/>
        <v>9</v>
      </c>
      <c r="AM2037" s="11">
        <f t="shared" si="197"/>
        <v>8</v>
      </c>
      <c r="AN2037" s="11">
        <f t="shared" si="198"/>
        <v>13</v>
      </c>
      <c r="AO2037" s="13">
        <f t="shared" si="199"/>
        <v>17</v>
      </c>
      <c r="AP2037" s="11">
        <f t="shared" si="200"/>
        <v>17</v>
      </c>
      <c r="AQ2037" s="11">
        <f t="shared" si="201"/>
        <v>19</v>
      </c>
      <c r="AR2037" s="11">
        <f t="shared" si="202"/>
        <v>23</v>
      </c>
      <c r="AS2037" s="11">
        <f t="shared" si="203"/>
        <v>40</v>
      </c>
      <c r="AT2037" s="11">
        <f t="shared" si="204"/>
        <v>37</v>
      </c>
      <c r="AU2037" s="11">
        <f t="shared" si="205"/>
        <v>34</v>
      </c>
      <c r="AV2037" s="11">
        <f t="shared" si="206"/>
        <v>31</v>
      </c>
      <c r="AW2037" s="12">
        <f t="shared" si="207"/>
        <v>28</v>
      </c>
      <c r="AX2037" s="13">
        <f t="shared" si="208"/>
        <v>41</v>
      </c>
      <c r="AY2037" s="13">
        <f t="shared" si="209"/>
        <v>56</v>
      </c>
      <c r="AZ2037" s="13">
        <f t="shared" si="210"/>
        <v>55</v>
      </c>
      <c r="BA2037" s="13">
        <f t="shared" si="211"/>
        <v>54</v>
      </c>
      <c r="BB2037" s="14">
        <f t="shared" si="212"/>
        <v>53</v>
      </c>
      <c r="BC2037" s="19">
        <f t="shared" si="213"/>
        <v>56</v>
      </c>
      <c r="BD2037" s="55">
        <f t="shared" si="193"/>
        <v>1.1171809028905488</v>
      </c>
      <c r="BE2037" s="19">
        <f t="shared" si="194"/>
        <v>0.99645988957453724</v>
      </c>
      <c r="BF2037" s="19">
        <f t="shared" si="214"/>
        <v>0.98213705748619684</v>
      </c>
      <c r="BG2037" s="19">
        <f t="shared" si="215"/>
        <v>1.0169210782721663</v>
      </c>
    </row>
    <row r="2038" spans="1:59">
      <c r="A2038" s="24">
        <v>2037</v>
      </c>
      <c r="B2038" s="31">
        <f>IF(data!A2039="","",data!A2039)</f>
        <v>2016138</v>
      </c>
      <c r="C2038" s="32">
        <f>IF(data!B2039="","",data!B2039)</f>
        <v>42698</v>
      </c>
      <c r="D2038" s="21">
        <f>IF(data!C2039="","",data!C2039)</f>
        <v>7</v>
      </c>
      <c r="E2038" s="22">
        <f>IF(data!D2039="","",data!D2039)</f>
        <v>16</v>
      </c>
      <c r="F2038" s="22">
        <f>IF(data!E2039="","",data!E2039)</f>
        <v>20</v>
      </c>
      <c r="G2038" s="22">
        <f>IF(data!F2039="","",data!F2039)</f>
        <v>24</v>
      </c>
      <c r="H2038" s="22">
        <f>IF(data!G2039="","",data!G2039)</f>
        <v>25</v>
      </c>
      <c r="I2038" s="22">
        <f>IF(data!H2039="","",data!H2039)</f>
        <v>30</v>
      </c>
      <c r="J2038" s="23">
        <f>IF(data!I2039="","",data!I2039)</f>
        <v>7</v>
      </c>
      <c r="Q2038" s="33"/>
      <c r="R2038" s="33"/>
      <c r="S2038" s="33"/>
      <c r="T2038" s="33"/>
      <c r="U2038" s="33"/>
      <c r="V2038" s="33"/>
      <c r="X2038" s="34"/>
      <c r="Y2038" s="33"/>
      <c r="Z2038" s="33"/>
      <c r="AA2038" s="33"/>
      <c r="AB2038" s="33"/>
      <c r="AC2038" s="35"/>
      <c r="AD2038" s="33"/>
      <c r="AE2038" s="33"/>
      <c r="AF2038" s="33"/>
      <c r="AG2038" s="33"/>
      <c r="AH2038" s="33"/>
      <c r="AI2038" s="33"/>
      <c r="AJ2038" s="36"/>
      <c r="AK2038" s="10">
        <f t="shared" si="195"/>
        <v>5</v>
      </c>
      <c r="AL2038" s="11">
        <f t="shared" si="196"/>
        <v>6</v>
      </c>
      <c r="AM2038" s="11">
        <f t="shared" si="197"/>
        <v>7</v>
      </c>
      <c r="AN2038" s="11">
        <f t="shared" si="198"/>
        <v>8</v>
      </c>
      <c r="AO2038" s="13">
        <f t="shared" si="199"/>
        <v>17</v>
      </c>
      <c r="AP2038" s="11">
        <f t="shared" si="200"/>
        <v>18</v>
      </c>
      <c r="AQ2038" s="11">
        <f t="shared" si="201"/>
        <v>32</v>
      </c>
      <c r="AR2038" s="11">
        <f t="shared" si="202"/>
        <v>22</v>
      </c>
      <c r="AS2038" s="11">
        <f t="shared" si="203"/>
        <v>34</v>
      </c>
      <c r="AT2038" s="11">
        <f t="shared" si="204"/>
        <v>26</v>
      </c>
      <c r="AU2038" s="11">
        <f t="shared" si="205"/>
        <v>44</v>
      </c>
      <c r="AV2038" s="11">
        <f t="shared" si="206"/>
        <v>38</v>
      </c>
      <c r="AW2038" s="12">
        <f t="shared" si="207"/>
        <v>32</v>
      </c>
      <c r="AX2038" s="13">
        <f t="shared" si="208"/>
        <v>42</v>
      </c>
      <c r="AY2038" s="13">
        <f t="shared" si="209"/>
        <v>54</v>
      </c>
      <c r="AZ2038" s="13">
        <f t="shared" si="210"/>
        <v>50</v>
      </c>
      <c r="BA2038" s="13">
        <f t="shared" si="211"/>
        <v>46</v>
      </c>
      <c r="BB2038" s="14">
        <f t="shared" si="212"/>
        <v>42</v>
      </c>
      <c r="BC2038" s="19">
        <f t="shared" si="213"/>
        <v>54</v>
      </c>
      <c r="BD2038" s="55">
        <f t="shared" si="193"/>
        <v>1.0680740500162391</v>
      </c>
      <c r="BE2038" s="19">
        <f t="shared" si="194"/>
        <v>1.0189671971419292</v>
      </c>
      <c r="BF2038" s="19">
        <f t="shared" si="214"/>
        <v>0.99359532315686916</v>
      </c>
      <c r="BG2038" s="19">
        <f t="shared" si="215"/>
        <v>1.0152841831763559</v>
      </c>
    </row>
    <row r="2039" spans="1:59">
      <c r="A2039" s="24">
        <v>2038</v>
      </c>
      <c r="B2039" s="31">
        <f>IF(data!A2040="","",data!A2040)</f>
        <v>2016139</v>
      </c>
      <c r="C2039" s="32">
        <f>IF(data!B2040="","",data!B2040)</f>
        <v>42701</v>
      </c>
      <c r="D2039" s="21">
        <f>IF(data!C2040="","",data!C2040)</f>
        <v>1</v>
      </c>
      <c r="E2039" s="22">
        <f>IF(data!D2040="","",data!D2040)</f>
        <v>6</v>
      </c>
      <c r="F2039" s="22">
        <f>IF(data!E2040="","",data!E2040)</f>
        <v>19</v>
      </c>
      <c r="G2039" s="22">
        <f>IF(data!F2040="","",data!F2040)</f>
        <v>26</v>
      </c>
      <c r="H2039" s="22">
        <f>IF(data!G2040="","",data!G2040)</f>
        <v>28</v>
      </c>
      <c r="I2039" s="22">
        <f>IF(data!H2040="","",data!H2040)</f>
        <v>30</v>
      </c>
      <c r="J2039" s="23">
        <f>IF(data!I2040="","",data!I2040)</f>
        <v>3</v>
      </c>
      <c r="Q2039" s="33"/>
      <c r="R2039" s="33"/>
      <c r="S2039" s="33"/>
      <c r="T2039" s="33"/>
      <c r="U2039" s="33"/>
      <c r="V2039" s="33"/>
      <c r="X2039" s="34"/>
      <c r="Y2039" s="33"/>
      <c r="Z2039" s="33"/>
      <c r="AA2039" s="33"/>
      <c r="AB2039" s="33"/>
      <c r="AC2039" s="35"/>
      <c r="AD2039" s="33"/>
      <c r="AE2039" s="33"/>
      <c r="AF2039" s="33"/>
      <c r="AG2039" s="33"/>
      <c r="AH2039" s="33"/>
      <c r="AI2039" s="33"/>
      <c r="AJ2039" s="36"/>
      <c r="AK2039" s="10">
        <f t="shared" si="195"/>
        <v>5</v>
      </c>
      <c r="AL2039" s="11">
        <f t="shared" si="196"/>
        <v>10</v>
      </c>
      <c r="AM2039" s="11">
        <f t="shared" si="197"/>
        <v>10</v>
      </c>
      <c r="AN2039" s="11">
        <f t="shared" si="198"/>
        <v>8</v>
      </c>
      <c r="AO2039" s="13">
        <f t="shared" si="199"/>
        <v>19</v>
      </c>
      <c r="AP2039" s="11">
        <f t="shared" si="200"/>
        <v>22</v>
      </c>
      <c r="AQ2039" s="11">
        <f t="shared" si="201"/>
        <v>20</v>
      </c>
      <c r="AR2039" s="11">
        <f t="shared" si="202"/>
        <v>30</v>
      </c>
      <c r="AS2039" s="11">
        <f t="shared" si="203"/>
        <v>33</v>
      </c>
      <c r="AT2039" s="11">
        <f t="shared" si="204"/>
        <v>26</v>
      </c>
      <c r="AU2039" s="11">
        <f t="shared" si="205"/>
        <v>19</v>
      </c>
      <c r="AV2039" s="11">
        <f t="shared" si="206"/>
        <v>26</v>
      </c>
      <c r="AW2039" s="12">
        <f t="shared" si="207"/>
        <v>35</v>
      </c>
      <c r="AX2039" s="13">
        <f t="shared" si="208"/>
        <v>46</v>
      </c>
      <c r="AY2039" s="13">
        <f t="shared" si="209"/>
        <v>42</v>
      </c>
      <c r="AZ2039" s="13">
        <f t="shared" si="210"/>
        <v>38</v>
      </c>
      <c r="BA2039" s="13">
        <f t="shared" si="211"/>
        <v>34</v>
      </c>
      <c r="BB2039" s="14">
        <f t="shared" si="212"/>
        <v>50</v>
      </c>
      <c r="BC2039" s="19">
        <f t="shared" si="213"/>
        <v>42</v>
      </c>
      <c r="BD2039" s="55">
        <f t="shared" si="193"/>
        <v>0.96576810652809364</v>
      </c>
      <c r="BE2039" s="19">
        <f t="shared" si="194"/>
        <v>0.99645988957453724</v>
      </c>
      <c r="BF2039" s="19">
        <f t="shared" si="214"/>
        <v>0.98622929522572267</v>
      </c>
      <c r="BG2039" s="19">
        <f t="shared" si="215"/>
        <v>1.0079181552452094</v>
      </c>
    </row>
    <row r="2040" spans="1:59">
      <c r="A2040" s="24">
        <v>2039</v>
      </c>
      <c r="B2040" s="31">
        <f>IF(data!A2041="","",data!A2041)</f>
        <v>2016140</v>
      </c>
      <c r="C2040" s="32">
        <f>IF(data!B2041="","",data!B2041)</f>
        <v>42703</v>
      </c>
      <c r="D2040" s="21">
        <f>IF(data!C2041="","",data!C2041)</f>
        <v>1</v>
      </c>
      <c r="E2040" s="22">
        <f>IF(data!D2041="","",data!D2041)</f>
        <v>2</v>
      </c>
      <c r="F2040" s="22">
        <f>IF(data!E2041="","",data!E2041)</f>
        <v>5</v>
      </c>
      <c r="G2040" s="22">
        <f>IF(data!F2041="","",data!F2041)</f>
        <v>17</v>
      </c>
      <c r="H2040" s="22">
        <f>IF(data!G2041="","",data!G2041)</f>
        <v>26</v>
      </c>
      <c r="I2040" s="22">
        <f>IF(data!H2041="","",data!H2041)</f>
        <v>32</v>
      </c>
      <c r="J2040" s="23">
        <f>IF(data!I2041="","",data!I2041)</f>
        <v>10</v>
      </c>
      <c r="Q2040" s="33"/>
      <c r="R2040" s="33"/>
      <c r="S2040" s="33"/>
      <c r="T2040" s="33"/>
      <c r="U2040" s="33"/>
      <c r="V2040" s="33"/>
      <c r="X2040" s="34"/>
      <c r="Y2040" s="33"/>
      <c r="Z2040" s="33"/>
      <c r="AA2040" s="33"/>
      <c r="AB2040" s="33"/>
      <c r="AC2040" s="35"/>
      <c r="AD2040" s="33"/>
      <c r="AE2040" s="33"/>
      <c r="AF2040" s="33"/>
      <c r="AG2040" s="33"/>
      <c r="AH2040" s="33"/>
      <c r="AI2040" s="33"/>
      <c r="AJ2040" s="36"/>
      <c r="AK2040" s="10">
        <f t="shared" si="195"/>
        <v>11</v>
      </c>
      <c r="AL2040" s="11">
        <f t="shared" si="196"/>
        <v>7</v>
      </c>
      <c r="AM2040" s="11">
        <f t="shared" si="197"/>
        <v>8</v>
      </c>
      <c r="AN2040" s="11">
        <f t="shared" si="198"/>
        <v>17</v>
      </c>
      <c r="AO2040" s="13">
        <f t="shared" si="199"/>
        <v>20</v>
      </c>
      <c r="AP2040" s="11">
        <f t="shared" si="200"/>
        <v>11</v>
      </c>
      <c r="AQ2040" s="11">
        <f t="shared" si="201"/>
        <v>29</v>
      </c>
      <c r="AR2040" s="11">
        <f t="shared" si="202"/>
        <v>23</v>
      </c>
      <c r="AS2040" s="11">
        <f t="shared" si="203"/>
        <v>28</v>
      </c>
      <c r="AT2040" s="11">
        <f t="shared" si="204"/>
        <v>23</v>
      </c>
      <c r="AU2040" s="11">
        <f t="shared" si="205"/>
        <v>18</v>
      </c>
      <c r="AV2040" s="11">
        <f t="shared" si="206"/>
        <v>27</v>
      </c>
      <c r="AW2040" s="12">
        <f t="shared" si="207"/>
        <v>23</v>
      </c>
      <c r="AX2040" s="13">
        <f t="shared" si="208"/>
        <v>19</v>
      </c>
      <c r="AY2040" s="13">
        <f t="shared" si="209"/>
        <v>32</v>
      </c>
      <c r="AZ2040" s="13">
        <f t="shared" si="210"/>
        <v>47</v>
      </c>
      <c r="BA2040" s="13">
        <f t="shared" si="211"/>
        <v>45</v>
      </c>
      <c r="BB2040" s="14">
        <f t="shared" si="212"/>
        <v>43</v>
      </c>
      <c r="BC2040" s="19">
        <f t="shared" si="213"/>
        <v>32</v>
      </c>
      <c r="BD2040" s="55">
        <f t="shared" si="193"/>
        <v>0.93303020461188702</v>
      </c>
      <c r="BE2040" s="19">
        <f t="shared" si="194"/>
        <v>0.99236765183501141</v>
      </c>
      <c r="BF2040" s="19">
        <f t="shared" si="214"/>
        <v>0.97886326729457618</v>
      </c>
      <c r="BG2040" s="19">
        <f t="shared" si="215"/>
        <v>1.008327379019162</v>
      </c>
    </row>
    <row r="2041" spans="1:59">
      <c r="A2041" s="24">
        <v>2040</v>
      </c>
      <c r="B2041" s="31">
        <f>IF(data!A2042="","",data!A2042)</f>
        <v>2016141</v>
      </c>
      <c r="C2041" s="32">
        <f>IF(data!B2042="","",data!B2042)</f>
        <v>42705</v>
      </c>
      <c r="D2041" s="21">
        <f>IF(data!C2042="","",data!C2042)</f>
        <v>4</v>
      </c>
      <c r="E2041" s="22">
        <f>IF(data!D2042="","",data!D2042)</f>
        <v>13</v>
      </c>
      <c r="F2041" s="22">
        <f>IF(data!E2042="","",data!E2042)</f>
        <v>15</v>
      </c>
      <c r="G2041" s="22">
        <f>IF(data!F2042="","",data!F2042)</f>
        <v>17</v>
      </c>
      <c r="H2041" s="22">
        <f>IF(data!G2042="","",data!G2042)</f>
        <v>21</v>
      </c>
      <c r="I2041" s="22">
        <f>IF(data!H2042="","",data!H2042)</f>
        <v>24</v>
      </c>
      <c r="J2041" s="23">
        <f>IF(data!I2042="","",data!I2042)</f>
        <v>15</v>
      </c>
      <c r="Q2041" s="33"/>
      <c r="R2041" s="33"/>
      <c r="S2041" s="33"/>
      <c r="T2041" s="33"/>
      <c r="U2041" s="33"/>
      <c r="V2041" s="33"/>
      <c r="X2041" s="34"/>
      <c r="Y2041" s="33"/>
      <c r="Z2041" s="33"/>
      <c r="AA2041" s="33"/>
      <c r="AB2041" s="33"/>
      <c r="AC2041" s="35"/>
      <c r="AD2041" s="33"/>
      <c r="AE2041" s="33"/>
      <c r="AF2041" s="33"/>
      <c r="AG2041" s="33"/>
      <c r="AH2041" s="33"/>
      <c r="AI2041" s="33"/>
      <c r="AJ2041" s="36"/>
      <c r="AK2041" s="10">
        <f t="shared" si="195"/>
        <v>4</v>
      </c>
      <c r="AL2041" s="11">
        <f t="shared" si="196"/>
        <v>6</v>
      </c>
      <c r="AM2041" s="11">
        <f t="shared" si="197"/>
        <v>14</v>
      </c>
      <c r="AN2041" s="11">
        <f t="shared" si="198"/>
        <v>16</v>
      </c>
      <c r="AO2041" s="13">
        <f t="shared" si="199"/>
        <v>17</v>
      </c>
      <c r="AP2041" s="11">
        <f t="shared" si="200"/>
        <v>22</v>
      </c>
      <c r="AQ2041" s="11">
        <f t="shared" si="201"/>
        <v>31</v>
      </c>
      <c r="AR2041" s="11">
        <f t="shared" si="202"/>
        <v>24</v>
      </c>
      <c r="AS2041" s="11">
        <f t="shared" si="203"/>
        <v>28</v>
      </c>
      <c r="AT2041" s="11">
        <f t="shared" si="204"/>
        <v>22</v>
      </c>
      <c r="AU2041" s="11">
        <f t="shared" si="205"/>
        <v>29</v>
      </c>
      <c r="AV2041" s="11">
        <f t="shared" si="206"/>
        <v>38</v>
      </c>
      <c r="AW2041" s="12">
        <f t="shared" si="207"/>
        <v>34</v>
      </c>
      <c r="AX2041" s="13">
        <f t="shared" si="208"/>
        <v>46</v>
      </c>
      <c r="AY2041" s="13">
        <f t="shared" si="209"/>
        <v>43</v>
      </c>
      <c r="AZ2041" s="13">
        <f t="shared" si="210"/>
        <v>58</v>
      </c>
      <c r="BA2041" s="13">
        <f t="shared" si="211"/>
        <v>56</v>
      </c>
      <c r="BB2041" s="14">
        <f t="shared" si="212"/>
        <v>54</v>
      </c>
      <c r="BC2041" s="19">
        <f t="shared" si="213"/>
        <v>43</v>
      </c>
      <c r="BD2041" s="55">
        <f t="shared" si="193"/>
        <v>0.92893796687236108</v>
      </c>
      <c r="BE2041" s="19">
        <f t="shared" si="194"/>
        <v>1.0087366027931146</v>
      </c>
      <c r="BF2041" s="19">
        <f t="shared" si="214"/>
        <v>0.98050016239038651</v>
      </c>
      <c r="BG2041" s="19">
        <f t="shared" si="215"/>
        <v>1.0062812601493991</v>
      </c>
    </row>
    <row r="2042" spans="1:59">
      <c r="A2042" s="24">
        <v>2041</v>
      </c>
      <c r="B2042" s="31">
        <f>IF(data!A2043="","",data!A2043)</f>
        <v>2016142</v>
      </c>
      <c r="C2042" s="32">
        <f>IF(data!B2043="","",data!B2043)</f>
        <v>42708</v>
      </c>
      <c r="D2042" s="21">
        <f>IF(data!C2043="","",data!C2043)</f>
        <v>1</v>
      </c>
      <c r="E2042" s="22">
        <f>IF(data!D2043="","",data!D2043)</f>
        <v>10</v>
      </c>
      <c r="F2042" s="22">
        <f>IF(data!E2043="","",data!E2043)</f>
        <v>17</v>
      </c>
      <c r="G2042" s="22">
        <f>IF(data!F2043="","",data!F2043)</f>
        <v>21</v>
      </c>
      <c r="H2042" s="22">
        <f>IF(data!G2043="","",data!G2043)</f>
        <v>23</v>
      </c>
      <c r="I2042" s="22">
        <f>IF(data!H2043="","",data!H2043)</f>
        <v>30</v>
      </c>
      <c r="J2042" s="23">
        <f>IF(data!I2043="","",data!I2043)</f>
        <v>12</v>
      </c>
      <c r="Q2042" s="33"/>
      <c r="R2042" s="33"/>
      <c r="S2042" s="33"/>
      <c r="T2042" s="33"/>
      <c r="U2042" s="33"/>
      <c r="V2042" s="33"/>
      <c r="X2042" s="34"/>
      <c r="Y2042" s="33"/>
      <c r="Z2042" s="33"/>
      <c r="AA2042" s="33"/>
      <c r="AB2042" s="33"/>
      <c r="AC2042" s="35"/>
      <c r="AD2042" s="33"/>
      <c r="AE2042" s="33"/>
      <c r="AF2042" s="33"/>
      <c r="AG2042" s="33"/>
      <c r="AH2042" s="33"/>
      <c r="AI2042" s="33"/>
      <c r="AJ2042" s="36"/>
      <c r="AK2042" s="10">
        <f t="shared" si="195"/>
        <v>6</v>
      </c>
      <c r="AL2042" s="11">
        <f t="shared" si="196"/>
        <v>10</v>
      </c>
      <c r="AM2042" s="11">
        <f t="shared" si="197"/>
        <v>7</v>
      </c>
      <c r="AN2042" s="11">
        <f t="shared" si="198"/>
        <v>18</v>
      </c>
      <c r="AO2042" s="13">
        <f t="shared" si="199"/>
        <v>11</v>
      </c>
      <c r="AP2042" s="11">
        <f t="shared" si="200"/>
        <v>22</v>
      </c>
      <c r="AQ2042" s="11">
        <f t="shared" si="201"/>
        <v>21</v>
      </c>
      <c r="AR2042" s="11">
        <f t="shared" si="202"/>
        <v>12</v>
      </c>
      <c r="AS2042" s="11">
        <f t="shared" si="203"/>
        <v>36</v>
      </c>
      <c r="AT2042" s="11">
        <f t="shared" si="204"/>
        <v>42</v>
      </c>
      <c r="AU2042" s="11">
        <f t="shared" si="205"/>
        <v>37</v>
      </c>
      <c r="AV2042" s="11">
        <f t="shared" si="206"/>
        <v>32</v>
      </c>
      <c r="AW2042" s="12">
        <f t="shared" si="207"/>
        <v>27</v>
      </c>
      <c r="AX2042" s="13">
        <f t="shared" si="208"/>
        <v>38</v>
      </c>
      <c r="AY2042" s="13">
        <f t="shared" si="209"/>
        <v>34</v>
      </c>
      <c r="AZ2042" s="13">
        <f t="shared" si="210"/>
        <v>48</v>
      </c>
      <c r="BA2042" s="13">
        <f t="shared" si="211"/>
        <v>45</v>
      </c>
      <c r="BB2042" s="14">
        <f t="shared" si="212"/>
        <v>42</v>
      </c>
      <c r="BC2042" s="19">
        <f t="shared" si="213"/>
        <v>34</v>
      </c>
      <c r="BD2042" s="55">
        <f t="shared" si="193"/>
        <v>0.83890873660279308</v>
      </c>
      <c r="BE2042" s="19">
        <f t="shared" si="194"/>
        <v>0.9780448197466709</v>
      </c>
      <c r="BF2042" s="19">
        <f t="shared" si="214"/>
        <v>0.9641312114322832</v>
      </c>
      <c r="BG2042" s="19">
        <f t="shared" si="215"/>
        <v>0.99768756089639488</v>
      </c>
    </row>
    <row r="2043" spans="1:59">
      <c r="A2043" s="24">
        <v>2042</v>
      </c>
      <c r="B2043" s="31">
        <f>IF(data!A2044="","",data!A2044)</f>
        <v>2016143</v>
      </c>
      <c r="C2043" s="32">
        <f>IF(data!B2044="","",data!B2044)</f>
        <v>42710</v>
      </c>
      <c r="D2043" s="21">
        <f>IF(data!C2044="","",data!C2044)</f>
        <v>6</v>
      </c>
      <c r="E2043" s="22">
        <f>IF(data!D2044="","",data!D2044)</f>
        <v>9</v>
      </c>
      <c r="F2043" s="22">
        <f>IF(data!E2044="","",data!E2044)</f>
        <v>23</v>
      </c>
      <c r="G2043" s="22">
        <f>IF(data!F2044="","",data!F2044)</f>
        <v>24</v>
      </c>
      <c r="H2043" s="22">
        <f>IF(data!G2044="","",data!G2044)</f>
        <v>25</v>
      </c>
      <c r="I2043" s="22">
        <f>IF(data!H2044="","",data!H2044)</f>
        <v>33</v>
      </c>
      <c r="J2043" s="23">
        <f>IF(data!I2044="","",data!I2044)</f>
        <v>13</v>
      </c>
      <c r="Q2043" s="33"/>
      <c r="R2043" s="33"/>
      <c r="S2043" s="33"/>
      <c r="T2043" s="33"/>
      <c r="U2043" s="33"/>
      <c r="V2043" s="33"/>
      <c r="X2043" s="34"/>
      <c r="Y2043" s="33"/>
      <c r="Z2043" s="33"/>
      <c r="AA2043" s="33"/>
      <c r="AB2043" s="33"/>
      <c r="AC2043" s="35"/>
      <c r="AD2043" s="33"/>
      <c r="AE2043" s="33"/>
      <c r="AF2043" s="33"/>
      <c r="AG2043" s="33"/>
      <c r="AH2043" s="33"/>
      <c r="AI2043" s="33"/>
      <c r="AJ2043" s="36"/>
      <c r="AK2043" s="10">
        <f t="shared" si="195"/>
        <v>3</v>
      </c>
      <c r="AL2043" s="11">
        <f t="shared" si="196"/>
        <v>8</v>
      </c>
      <c r="AM2043" s="11">
        <f t="shared" si="197"/>
        <v>15</v>
      </c>
      <c r="AN2043" s="11">
        <f t="shared" si="198"/>
        <v>12</v>
      </c>
      <c r="AO2043" s="13">
        <f t="shared" si="199"/>
        <v>22</v>
      </c>
      <c r="AP2043" s="11">
        <f t="shared" si="200"/>
        <v>16</v>
      </c>
      <c r="AQ2043" s="11">
        <f t="shared" si="201"/>
        <v>30</v>
      </c>
      <c r="AR2043" s="11">
        <f t="shared" si="202"/>
        <v>30</v>
      </c>
      <c r="AS2043" s="11">
        <f t="shared" si="203"/>
        <v>21</v>
      </c>
      <c r="AT2043" s="11">
        <f t="shared" si="204"/>
        <v>36</v>
      </c>
      <c r="AU2043" s="11">
        <f t="shared" si="205"/>
        <v>55</v>
      </c>
      <c r="AV2043" s="11">
        <f t="shared" si="206"/>
        <v>50</v>
      </c>
      <c r="AW2043" s="12">
        <f t="shared" si="207"/>
        <v>45</v>
      </c>
      <c r="AX2043" s="13">
        <f t="shared" si="208"/>
        <v>40</v>
      </c>
      <c r="AY2043" s="13">
        <f t="shared" si="209"/>
        <v>52</v>
      </c>
      <c r="AZ2043" s="13">
        <f t="shared" si="210"/>
        <v>48</v>
      </c>
      <c r="BA2043" s="13">
        <f t="shared" si="211"/>
        <v>44</v>
      </c>
      <c r="BB2043" s="14">
        <f t="shared" si="212"/>
        <v>40</v>
      </c>
      <c r="BC2043" s="19">
        <f t="shared" si="213"/>
        <v>52</v>
      </c>
      <c r="BD2043" s="55">
        <f t="shared" si="193"/>
        <v>0.83072426112374154</v>
      </c>
      <c r="BE2043" s="19">
        <f t="shared" si="194"/>
        <v>0.94939915556999022</v>
      </c>
      <c r="BF2043" s="19">
        <f t="shared" si="214"/>
        <v>0.95430984085742121</v>
      </c>
      <c r="BG2043" s="19">
        <f t="shared" si="215"/>
        <v>0.99932445599220532</v>
      </c>
    </row>
    <row r="2044" spans="1:59">
      <c r="A2044" s="24">
        <v>2043</v>
      </c>
      <c r="B2044" s="31">
        <f>IF(data!A2045="","",data!A2045)</f>
        <v>2016144</v>
      </c>
      <c r="C2044" s="32">
        <f>IF(data!B2045="","",data!B2045)</f>
        <v>42712</v>
      </c>
      <c r="D2044" s="21">
        <f>IF(data!C2045="","",data!C2045)</f>
        <v>4</v>
      </c>
      <c r="E2044" s="22">
        <f>IF(data!D2045="","",data!D2045)</f>
        <v>10</v>
      </c>
      <c r="F2044" s="22">
        <f>IF(data!E2045="","",data!E2045)</f>
        <v>12</v>
      </c>
      <c r="G2044" s="22">
        <f>IF(data!F2045="","",data!F2045)</f>
        <v>27</v>
      </c>
      <c r="H2044" s="22">
        <f>IF(data!G2045="","",data!G2045)</f>
        <v>32</v>
      </c>
      <c r="I2044" s="22">
        <f>IF(data!H2045="","",data!H2045)</f>
        <v>33</v>
      </c>
      <c r="J2044" s="23">
        <f>IF(data!I2045="","",data!I2045)</f>
        <v>5</v>
      </c>
      <c r="Q2044" s="33"/>
      <c r="R2044" s="33"/>
      <c r="S2044" s="33"/>
      <c r="T2044" s="33"/>
      <c r="U2044" s="33"/>
      <c r="V2044" s="33"/>
      <c r="X2044" s="34"/>
      <c r="Y2044" s="33"/>
      <c r="Z2044" s="33"/>
      <c r="AA2044" s="33"/>
      <c r="AB2044" s="33"/>
      <c r="AC2044" s="35"/>
      <c r="AD2044" s="33"/>
      <c r="AE2044" s="33"/>
      <c r="AF2044" s="33"/>
      <c r="AG2044" s="33"/>
      <c r="AH2044" s="33"/>
      <c r="AI2044" s="33"/>
      <c r="AJ2044" s="36"/>
      <c r="AK2044" s="10">
        <f t="shared" si="195"/>
        <v>4</v>
      </c>
      <c r="AL2044" s="11">
        <f t="shared" si="196"/>
        <v>6</v>
      </c>
      <c r="AM2044" s="11">
        <f t="shared" si="197"/>
        <v>13</v>
      </c>
      <c r="AN2044" s="11">
        <f t="shared" si="198"/>
        <v>16</v>
      </c>
      <c r="AO2044" s="13">
        <f t="shared" si="199"/>
        <v>27</v>
      </c>
      <c r="AP2044" s="11">
        <f t="shared" si="200"/>
        <v>14</v>
      </c>
      <c r="AQ2044" s="11">
        <f t="shared" si="201"/>
        <v>19</v>
      </c>
      <c r="AR2044" s="11">
        <f t="shared" si="202"/>
        <v>18</v>
      </c>
      <c r="AS2044" s="11">
        <f t="shared" si="203"/>
        <v>30</v>
      </c>
      <c r="AT2044" s="11">
        <f t="shared" si="204"/>
        <v>34</v>
      </c>
      <c r="AU2044" s="11">
        <f t="shared" si="205"/>
        <v>40</v>
      </c>
      <c r="AV2044" s="11">
        <f t="shared" si="206"/>
        <v>48</v>
      </c>
      <c r="AW2044" s="12">
        <f t="shared" si="207"/>
        <v>43</v>
      </c>
      <c r="AX2044" s="13">
        <f t="shared" si="208"/>
        <v>38</v>
      </c>
      <c r="AY2044" s="13">
        <f t="shared" si="209"/>
        <v>67</v>
      </c>
      <c r="AZ2044" s="13">
        <f t="shared" si="210"/>
        <v>64</v>
      </c>
      <c r="BA2044" s="13">
        <f t="shared" si="211"/>
        <v>61</v>
      </c>
      <c r="BB2044" s="14">
        <f t="shared" si="212"/>
        <v>58</v>
      </c>
      <c r="BC2044" s="19">
        <f t="shared" si="213"/>
        <v>67</v>
      </c>
      <c r="BD2044" s="55">
        <f t="shared" si="193"/>
        <v>0.93303020461188702</v>
      </c>
      <c r="BE2044" s="19">
        <f t="shared" si="194"/>
        <v>0.94939915556999022</v>
      </c>
      <c r="BF2044" s="19">
        <f t="shared" si="214"/>
        <v>0.96249431633647287</v>
      </c>
      <c r="BG2044" s="19">
        <f t="shared" si="215"/>
        <v>1.0062812601493991</v>
      </c>
    </row>
    <row r="2045" spans="1:59">
      <c r="A2045" s="24">
        <v>2044</v>
      </c>
      <c r="B2045" s="31">
        <f>IF(data!A2046="","",data!A2046)</f>
        <v>2016145</v>
      </c>
      <c r="C2045" s="32">
        <f>IF(data!B2046="","",data!B2046)</f>
        <v>42715</v>
      </c>
      <c r="D2045" s="21">
        <f>IF(data!C2046="","",data!C2046)</f>
        <v>1</v>
      </c>
      <c r="E2045" s="22">
        <f>IF(data!D2046="","",data!D2046)</f>
        <v>3</v>
      </c>
      <c r="F2045" s="22">
        <f>IF(data!E2046="","",data!E2046)</f>
        <v>7</v>
      </c>
      <c r="G2045" s="22">
        <f>IF(data!F2046="","",data!F2046)</f>
        <v>12</v>
      </c>
      <c r="H2045" s="22">
        <f>IF(data!G2046="","",data!G2046)</f>
        <v>19</v>
      </c>
      <c r="I2045" s="22">
        <f>IF(data!H2046="","",data!H2046)</f>
        <v>20</v>
      </c>
      <c r="J2045" s="23">
        <f>IF(data!I2046="","",data!I2046)</f>
        <v>6</v>
      </c>
      <c r="Q2045" s="33"/>
      <c r="R2045" s="33"/>
      <c r="S2045" s="33"/>
      <c r="T2045" s="33"/>
      <c r="U2045" s="33"/>
      <c r="V2045" s="33"/>
      <c r="X2045" s="34"/>
      <c r="Y2045" s="33"/>
      <c r="Z2045" s="33"/>
      <c r="AA2045" s="33"/>
      <c r="AB2045" s="33"/>
      <c r="AC2045" s="35"/>
      <c r="AD2045" s="33"/>
      <c r="AE2045" s="33"/>
      <c r="AF2045" s="33"/>
      <c r="AG2045" s="33"/>
      <c r="AH2045" s="33"/>
      <c r="AI2045" s="33"/>
      <c r="AJ2045" s="36"/>
      <c r="AK2045" s="10">
        <f t="shared" si="195"/>
        <v>5</v>
      </c>
      <c r="AL2045" s="11">
        <f t="shared" si="196"/>
        <v>10</v>
      </c>
      <c r="AM2045" s="11">
        <f t="shared" si="197"/>
        <v>12</v>
      </c>
      <c r="AN2045" s="11">
        <f t="shared" si="198"/>
        <v>8</v>
      </c>
      <c r="AO2045" s="13">
        <f t="shared" si="199"/>
        <v>20</v>
      </c>
      <c r="AP2045" s="11">
        <f t="shared" si="200"/>
        <v>22</v>
      </c>
      <c r="AQ2045" s="11">
        <f t="shared" si="201"/>
        <v>17</v>
      </c>
      <c r="AR2045" s="11">
        <f t="shared" si="202"/>
        <v>22</v>
      </c>
      <c r="AS2045" s="11">
        <f t="shared" si="203"/>
        <v>29</v>
      </c>
      <c r="AT2045" s="11">
        <f t="shared" si="204"/>
        <v>26</v>
      </c>
      <c r="AU2045" s="11">
        <f t="shared" si="205"/>
        <v>36</v>
      </c>
      <c r="AV2045" s="11">
        <f t="shared" si="206"/>
        <v>34</v>
      </c>
      <c r="AW2045" s="12">
        <f t="shared" si="207"/>
        <v>32</v>
      </c>
      <c r="AX2045" s="13">
        <f t="shared" si="208"/>
        <v>30</v>
      </c>
      <c r="AY2045" s="13">
        <f t="shared" si="209"/>
        <v>28</v>
      </c>
      <c r="AZ2045" s="13">
        <f t="shared" si="210"/>
        <v>26</v>
      </c>
      <c r="BA2045" s="13">
        <f t="shared" si="211"/>
        <v>24</v>
      </c>
      <c r="BB2045" s="14">
        <f t="shared" si="212"/>
        <v>42</v>
      </c>
      <c r="BC2045" s="19">
        <f t="shared" si="213"/>
        <v>28</v>
      </c>
      <c r="BD2045" s="55">
        <f t="shared" si="193"/>
        <v>0.91666125365378359</v>
      </c>
      <c r="BE2045" s="19">
        <f t="shared" si="194"/>
        <v>0.92484572913283536</v>
      </c>
      <c r="BF2045" s="19">
        <f t="shared" si="214"/>
        <v>0.95594673595323154</v>
      </c>
      <c r="BG2045" s="19">
        <f t="shared" si="215"/>
        <v>1.0001429035401104</v>
      </c>
    </row>
    <row r="2046" spans="1:59">
      <c r="A2046" s="24">
        <v>2045</v>
      </c>
      <c r="B2046" s="31">
        <f>IF(data!A2047="","",data!A2047)</f>
        <v>2016146</v>
      </c>
      <c r="C2046" s="32">
        <f>IF(data!B2047="","",data!B2047)</f>
        <v>42717</v>
      </c>
      <c r="D2046" s="21">
        <f>IF(data!C2047="","",data!C2047)</f>
        <v>3</v>
      </c>
      <c r="E2046" s="22">
        <f>IF(data!D2047="","",data!D2047)</f>
        <v>7</v>
      </c>
      <c r="F2046" s="22">
        <f>IF(data!E2047="","",data!E2047)</f>
        <v>15</v>
      </c>
      <c r="G2046" s="22">
        <f>IF(data!F2047="","",data!F2047)</f>
        <v>16</v>
      </c>
      <c r="H2046" s="22">
        <f>IF(data!G2047="","",data!G2047)</f>
        <v>17</v>
      </c>
      <c r="I2046" s="22">
        <f>IF(data!H2047="","",data!H2047)</f>
        <v>23</v>
      </c>
      <c r="J2046" s="23">
        <f>IF(data!I2047="","",data!I2047)</f>
        <v>10</v>
      </c>
      <c r="Q2046" s="33"/>
      <c r="R2046" s="33"/>
      <c r="S2046" s="33"/>
      <c r="T2046" s="33"/>
      <c r="U2046" s="33"/>
      <c r="V2046" s="33"/>
      <c r="X2046" s="34"/>
      <c r="Y2046" s="33"/>
      <c r="Z2046" s="33"/>
      <c r="AA2046" s="33"/>
      <c r="AB2046" s="33"/>
      <c r="AC2046" s="35"/>
      <c r="AD2046" s="33"/>
      <c r="AE2046" s="33"/>
      <c r="AF2046" s="33"/>
      <c r="AG2046" s="33"/>
      <c r="AH2046" s="33"/>
      <c r="AI2046" s="33"/>
      <c r="AJ2046" s="36"/>
      <c r="AK2046" s="10">
        <f t="shared" si="195"/>
        <v>6</v>
      </c>
      <c r="AL2046" s="11">
        <f t="shared" si="196"/>
        <v>13</v>
      </c>
      <c r="AM2046" s="11">
        <f t="shared" si="197"/>
        <v>11</v>
      </c>
      <c r="AN2046" s="11">
        <f t="shared" si="198"/>
        <v>21</v>
      </c>
      <c r="AO2046" s="13">
        <f t="shared" si="199"/>
        <v>11</v>
      </c>
      <c r="AP2046" s="11">
        <f t="shared" si="200"/>
        <v>25</v>
      </c>
      <c r="AQ2046" s="11">
        <f t="shared" si="201"/>
        <v>36</v>
      </c>
      <c r="AR2046" s="11">
        <f t="shared" si="202"/>
        <v>31</v>
      </c>
      <c r="AS2046" s="11">
        <f t="shared" si="203"/>
        <v>26</v>
      </c>
      <c r="AT2046" s="11">
        <f t="shared" si="204"/>
        <v>33</v>
      </c>
      <c r="AU2046" s="11">
        <f t="shared" si="205"/>
        <v>29</v>
      </c>
      <c r="AV2046" s="11">
        <f t="shared" si="206"/>
        <v>25</v>
      </c>
      <c r="AW2046" s="12">
        <f t="shared" si="207"/>
        <v>21</v>
      </c>
      <c r="AX2046" s="13">
        <f t="shared" si="208"/>
        <v>33</v>
      </c>
      <c r="AY2046" s="13">
        <f t="shared" si="209"/>
        <v>47</v>
      </c>
      <c r="AZ2046" s="13">
        <f t="shared" si="210"/>
        <v>63</v>
      </c>
      <c r="BA2046" s="13">
        <f t="shared" si="211"/>
        <v>62</v>
      </c>
      <c r="BB2046" s="14">
        <f t="shared" si="212"/>
        <v>61</v>
      </c>
      <c r="BC2046" s="19">
        <f t="shared" si="213"/>
        <v>47</v>
      </c>
      <c r="BD2046" s="55">
        <f t="shared" si="193"/>
        <v>0.93303020461188702</v>
      </c>
      <c r="BE2046" s="19">
        <f t="shared" si="194"/>
        <v>0.9309840857421241</v>
      </c>
      <c r="BF2046" s="19">
        <f t="shared" si="214"/>
        <v>0.9616758687885677</v>
      </c>
      <c r="BG2046" s="19">
        <f t="shared" si="215"/>
        <v>0.99932445599220532</v>
      </c>
    </row>
    <row r="2047" spans="1:59">
      <c r="A2047" s="24">
        <v>2046</v>
      </c>
      <c r="B2047" s="31">
        <f>IF(data!A2048="","",data!A2048)</f>
        <v>2016147</v>
      </c>
      <c r="C2047" s="32">
        <f>IF(data!B2048="","",data!B2048)</f>
        <v>42719</v>
      </c>
      <c r="D2047" s="21">
        <f>IF(data!C2048="","",data!C2048)</f>
        <v>4</v>
      </c>
      <c r="E2047" s="22">
        <f>IF(data!D2048="","",data!D2048)</f>
        <v>14</v>
      </c>
      <c r="F2047" s="22">
        <f>IF(data!E2048="","",data!E2048)</f>
        <v>18</v>
      </c>
      <c r="G2047" s="22">
        <f>IF(data!F2048="","",data!F2048)</f>
        <v>28</v>
      </c>
      <c r="H2047" s="22">
        <f>IF(data!G2048="","",data!G2048)</f>
        <v>31</v>
      </c>
      <c r="I2047" s="22">
        <f>IF(data!H2048="","",data!H2048)</f>
        <v>32</v>
      </c>
      <c r="J2047" s="23">
        <f>IF(data!I2048="","",data!I2048)</f>
        <v>12</v>
      </c>
      <c r="Q2047" s="33"/>
      <c r="R2047" s="33"/>
      <c r="S2047" s="33"/>
      <c r="T2047" s="33"/>
      <c r="U2047" s="33"/>
      <c r="V2047" s="33"/>
      <c r="X2047" s="34"/>
      <c r="Y2047" s="33"/>
      <c r="Z2047" s="33"/>
      <c r="AA2047" s="33"/>
      <c r="AB2047" s="33"/>
      <c r="AC2047" s="35"/>
      <c r="AD2047" s="33"/>
      <c r="AE2047" s="33"/>
      <c r="AF2047" s="33"/>
      <c r="AG2047" s="33"/>
      <c r="AH2047" s="33"/>
      <c r="AI2047" s="33"/>
      <c r="AJ2047" s="36"/>
      <c r="AK2047" s="10">
        <f t="shared" si="195"/>
        <v>7</v>
      </c>
      <c r="AL2047" s="11">
        <f t="shared" si="196"/>
        <v>7</v>
      </c>
      <c r="AM2047" s="11">
        <f t="shared" si="197"/>
        <v>17</v>
      </c>
      <c r="AN2047" s="11">
        <f t="shared" si="198"/>
        <v>13</v>
      </c>
      <c r="AO2047" s="13">
        <f t="shared" si="199"/>
        <v>15</v>
      </c>
      <c r="AP2047" s="11">
        <f t="shared" si="200"/>
        <v>23</v>
      </c>
      <c r="AQ2047" s="11">
        <f t="shared" si="201"/>
        <v>19</v>
      </c>
      <c r="AR2047" s="11">
        <f t="shared" si="202"/>
        <v>27</v>
      </c>
      <c r="AS2047" s="11">
        <f t="shared" si="203"/>
        <v>39</v>
      </c>
      <c r="AT2047" s="11">
        <f t="shared" si="204"/>
        <v>31</v>
      </c>
      <c r="AU2047" s="11">
        <f t="shared" si="205"/>
        <v>23</v>
      </c>
      <c r="AV2047" s="11">
        <f t="shared" si="206"/>
        <v>15</v>
      </c>
      <c r="AW2047" s="12">
        <f t="shared" si="207"/>
        <v>37</v>
      </c>
      <c r="AX2047" s="13">
        <f t="shared" si="208"/>
        <v>47</v>
      </c>
      <c r="AY2047" s="13">
        <f t="shared" si="209"/>
        <v>59</v>
      </c>
      <c r="AZ2047" s="13">
        <f t="shared" si="210"/>
        <v>55</v>
      </c>
      <c r="BA2047" s="13">
        <f t="shared" si="211"/>
        <v>70</v>
      </c>
      <c r="BB2047" s="14">
        <f t="shared" si="212"/>
        <v>67</v>
      </c>
      <c r="BC2047" s="19">
        <f t="shared" si="213"/>
        <v>59</v>
      </c>
      <c r="BD2047" s="55">
        <f t="shared" si="193"/>
        <v>1.0353361481000325</v>
      </c>
      <c r="BE2047" s="19">
        <f t="shared" si="194"/>
        <v>0.93712244235141273</v>
      </c>
      <c r="BF2047" s="19">
        <f t="shared" si="214"/>
        <v>0.9641312114322832</v>
      </c>
      <c r="BG2047" s="19">
        <f t="shared" si="215"/>
        <v>0.99850600844430004</v>
      </c>
    </row>
    <row r="2048" spans="1:59">
      <c r="A2048" s="24">
        <v>2047</v>
      </c>
      <c r="B2048" s="31">
        <f>IF(data!A2049="","",data!A2049)</f>
        <v>2016148</v>
      </c>
      <c r="C2048" s="32">
        <f>IF(data!B2049="","",data!B2049)</f>
        <v>42722</v>
      </c>
      <c r="D2048" s="21">
        <f>IF(data!C2049="","",data!C2049)</f>
        <v>1</v>
      </c>
      <c r="E2048" s="22">
        <f>IF(data!D2049="","",data!D2049)</f>
        <v>2</v>
      </c>
      <c r="F2048" s="22">
        <f>IF(data!E2049="","",data!E2049)</f>
        <v>11</v>
      </c>
      <c r="G2048" s="22">
        <f>IF(data!F2049="","",data!F2049)</f>
        <v>20</v>
      </c>
      <c r="H2048" s="22">
        <f>IF(data!G2049="","",data!G2049)</f>
        <v>26</v>
      </c>
      <c r="I2048" s="22">
        <f>IF(data!H2049="","",data!H2049)</f>
        <v>30</v>
      </c>
      <c r="J2048" s="23">
        <f>IF(data!I2049="","",data!I2049)</f>
        <v>14</v>
      </c>
      <c r="Q2048" s="33"/>
      <c r="R2048" s="33"/>
      <c r="S2048" s="33"/>
      <c r="T2048" s="33"/>
      <c r="U2048" s="33"/>
      <c r="V2048" s="33"/>
      <c r="X2048" s="34"/>
      <c r="Y2048" s="33"/>
      <c r="Z2048" s="33"/>
      <c r="AA2048" s="33"/>
      <c r="AB2048" s="33"/>
      <c r="AC2048" s="35"/>
      <c r="AD2048" s="33"/>
      <c r="AE2048" s="33"/>
      <c r="AF2048" s="33"/>
      <c r="AG2048" s="33"/>
      <c r="AH2048" s="33"/>
      <c r="AI2048" s="33"/>
      <c r="AJ2048" s="36"/>
      <c r="AK2048" s="10">
        <f t="shared" si="195"/>
        <v>9</v>
      </c>
      <c r="AL2048" s="11">
        <f t="shared" si="196"/>
        <v>10</v>
      </c>
      <c r="AM2048" s="11">
        <f t="shared" si="197"/>
        <v>5</v>
      </c>
      <c r="AN2048" s="11">
        <f t="shared" si="198"/>
        <v>12</v>
      </c>
      <c r="AO2048" s="13">
        <f t="shared" si="199"/>
        <v>20</v>
      </c>
      <c r="AP2048" s="11">
        <f t="shared" si="200"/>
        <v>18</v>
      </c>
      <c r="AQ2048" s="11">
        <f t="shared" si="201"/>
        <v>18</v>
      </c>
      <c r="AR2048" s="11">
        <f t="shared" si="202"/>
        <v>10</v>
      </c>
      <c r="AS2048" s="11">
        <f t="shared" si="203"/>
        <v>24</v>
      </c>
      <c r="AT2048" s="11">
        <f t="shared" si="204"/>
        <v>30</v>
      </c>
      <c r="AU2048" s="11">
        <f t="shared" si="205"/>
        <v>25</v>
      </c>
      <c r="AV2048" s="11">
        <f t="shared" si="206"/>
        <v>34</v>
      </c>
      <c r="AW2048" s="12">
        <f t="shared" si="207"/>
        <v>30</v>
      </c>
      <c r="AX2048" s="13">
        <f t="shared" si="208"/>
        <v>42</v>
      </c>
      <c r="AY2048" s="13">
        <f t="shared" si="209"/>
        <v>39</v>
      </c>
      <c r="AZ2048" s="13">
        <f t="shared" si="210"/>
        <v>36</v>
      </c>
      <c r="BA2048" s="13">
        <f t="shared" si="211"/>
        <v>33</v>
      </c>
      <c r="BB2048" s="14">
        <f t="shared" si="212"/>
        <v>30</v>
      </c>
      <c r="BC2048" s="19">
        <f t="shared" si="213"/>
        <v>39</v>
      </c>
      <c r="BD2048" s="55">
        <f t="shared" si="193"/>
        <v>0.98213705748619684</v>
      </c>
      <c r="BE2048" s="19">
        <f t="shared" si="194"/>
        <v>0.90643065930496913</v>
      </c>
      <c r="BF2048" s="19">
        <f t="shared" si="214"/>
        <v>0.95103605066580055</v>
      </c>
      <c r="BG2048" s="19">
        <f t="shared" si="215"/>
        <v>0.99032153296524839</v>
      </c>
    </row>
    <row r="2049" spans="1:59">
      <c r="A2049" s="24">
        <v>2048</v>
      </c>
      <c r="B2049" s="31">
        <f>IF(data!A2050="","",data!A2050)</f>
        <v>2016149</v>
      </c>
      <c r="C2049" s="32">
        <f>IF(data!B2050="","",data!B2050)</f>
        <v>42724</v>
      </c>
      <c r="D2049" s="21">
        <f>IF(data!C2050="","",data!C2050)</f>
        <v>3</v>
      </c>
      <c r="E2049" s="22">
        <f>IF(data!D2050="","",data!D2050)</f>
        <v>20</v>
      </c>
      <c r="F2049" s="22">
        <f>IF(data!E2050="","",data!E2050)</f>
        <v>23</v>
      </c>
      <c r="G2049" s="22">
        <f>IF(data!F2050="","",data!F2050)</f>
        <v>26</v>
      </c>
      <c r="H2049" s="22">
        <f>IF(data!G2050="","",data!G2050)</f>
        <v>32</v>
      </c>
      <c r="I2049" s="22">
        <f>IF(data!H2050="","",data!H2050)</f>
        <v>33</v>
      </c>
      <c r="J2049" s="23">
        <f>IF(data!I2050="","",data!I2050)</f>
        <v>7</v>
      </c>
      <c r="Q2049" s="33"/>
      <c r="R2049" s="33"/>
      <c r="S2049" s="33"/>
      <c r="T2049" s="33"/>
      <c r="U2049" s="33"/>
      <c r="V2049" s="33"/>
      <c r="X2049" s="34"/>
      <c r="Y2049" s="33"/>
      <c r="Z2049" s="33"/>
      <c r="AA2049" s="33"/>
      <c r="AB2049" s="33"/>
      <c r="AC2049" s="35"/>
      <c r="AD2049" s="33"/>
      <c r="AE2049" s="33"/>
      <c r="AF2049" s="33"/>
      <c r="AG2049" s="33"/>
      <c r="AH2049" s="33"/>
      <c r="AI2049" s="33"/>
      <c r="AJ2049" s="36"/>
      <c r="AK2049" s="10">
        <f t="shared" si="195"/>
        <v>8</v>
      </c>
      <c r="AL2049" s="11">
        <f t="shared" si="196"/>
        <v>9</v>
      </c>
      <c r="AM2049" s="11">
        <f t="shared" si="197"/>
        <v>12</v>
      </c>
      <c r="AN2049" s="11">
        <f t="shared" si="198"/>
        <v>17</v>
      </c>
      <c r="AO2049" s="13">
        <f t="shared" si="199"/>
        <v>25</v>
      </c>
      <c r="AP2049" s="11">
        <f t="shared" si="200"/>
        <v>17</v>
      </c>
      <c r="AQ2049" s="11">
        <f t="shared" si="201"/>
        <v>29</v>
      </c>
      <c r="AR2049" s="11">
        <f t="shared" si="202"/>
        <v>17</v>
      </c>
      <c r="AS2049" s="11">
        <f t="shared" si="203"/>
        <v>27</v>
      </c>
      <c r="AT2049" s="11">
        <f t="shared" si="204"/>
        <v>41</v>
      </c>
      <c r="AU2049" s="11">
        <f t="shared" si="205"/>
        <v>33</v>
      </c>
      <c r="AV2049" s="11">
        <f t="shared" si="206"/>
        <v>39</v>
      </c>
      <c r="AW2049" s="12">
        <f t="shared" si="207"/>
        <v>32</v>
      </c>
      <c r="AX2049" s="13">
        <f t="shared" si="208"/>
        <v>25</v>
      </c>
      <c r="AY2049" s="13">
        <f t="shared" si="209"/>
        <v>52</v>
      </c>
      <c r="AZ2049" s="13">
        <f t="shared" si="210"/>
        <v>47</v>
      </c>
      <c r="BA2049" s="13">
        <f t="shared" si="211"/>
        <v>42</v>
      </c>
      <c r="BB2049" s="14">
        <f t="shared" si="212"/>
        <v>37</v>
      </c>
      <c r="BC2049" s="19">
        <f t="shared" si="213"/>
        <v>52</v>
      </c>
      <c r="BD2049" s="55">
        <f t="shared" si="193"/>
        <v>0.92075349139330953</v>
      </c>
      <c r="BE2049" s="19">
        <f t="shared" si="194"/>
        <v>0.92689184800259816</v>
      </c>
      <c r="BF2049" s="19">
        <f t="shared" si="214"/>
        <v>0.94448847028255922</v>
      </c>
      <c r="BG2049" s="19">
        <f t="shared" si="215"/>
        <v>0.99195842806105872</v>
      </c>
    </row>
    <row r="2050" spans="1:59">
      <c r="A2050" s="24">
        <v>2049</v>
      </c>
      <c r="B2050" s="31">
        <f>IF(data!A2051="","",data!A2051)</f>
        <v>2016150</v>
      </c>
      <c r="C2050" s="32">
        <f>IF(data!B2051="","",data!B2051)</f>
        <v>42726</v>
      </c>
      <c r="D2050" s="21">
        <f>IF(data!C2051="","",data!C2051)</f>
        <v>2</v>
      </c>
      <c r="E2050" s="22">
        <f>IF(data!D2051="","",data!D2051)</f>
        <v>4</v>
      </c>
      <c r="F2050" s="22">
        <f>IF(data!E2051="","",data!E2051)</f>
        <v>5</v>
      </c>
      <c r="G2050" s="22">
        <f>IF(data!F2051="","",data!F2051)</f>
        <v>9</v>
      </c>
      <c r="H2050" s="22">
        <f>IF(data!G2051="","",data!G2051)</f>
        <v>13</v>
      </c>
      <c r="I2050" s="22">
        <f>IF(data!H2051="","",data!H2051)</f>
        <v>21</v>
      </c>
      <c r="J2050" s="23">
        <f>IF(data!I2051="","",data!I2051)</f>
        <v>5</v>
      </c>
      <c r="Q2050" s="33"/>
      <c r="R2050" s="33"/>
      <c r="S2050" s="33"/>
      <c r="T2050" s="33"/>
      <c r="U2050" s="33"/>
      <c r="V2050" s="33"/>
      <c r="X2050" s="34"/>
      <c r="Y2050" s="33"/>
      <c r="Z2050" s="33"/>
      <c r="AA2050" s="33"/>
      <c r="AB2050" s="33"/>
      <c r="AC2050" s="35"/>
      <c r="AD2050" s="33"/>
      <c r="AE2050" s="33"/>
      <c r="AF2050" s="33"/>
      <c r="AG2050" s="33"/>
      <c r="AH2050" s="33"/>
      <c r="AI2050" s="33"/>
      <c r="AJ2050" s="36"/>
      <c r="AK2050" s="10">
        <f t="shared" si="195"/>
        <v>6</v>
      </c>
      <c r="AL2050" s="11">
        <f t="shared" si="196"/>
        <v>6</v>
      </c>
      <c r="AM2050" s="11">
        <f t="shared" si="197"/>
        <v>14</v>
      </c>
      <c r="AN2050" s="11">
        <f t="shared" si="198"/>
        <v>18</v>
      </c>
      <c r="AO2050" s="13">
        <f t="shared" si="199"/>
        <v>19</v>
      </c>
      <c r="AP2050" s="11">
        <f t="shared" si="200"/>
        <v>22</v>
      </c>
      <c r="AQ2050" s="11">
        <f t="shared" si="201"/>
        <v>18</v>
      </c>
      <c r="AR2050" s="11">
        <f t="shared" si="202"/>
        <v>24</v>
      </c>
      <c r="AS2050" s="11">
        <f t="shared" si="203"/>
        <v>32</v>
      </c>
      <c r="AT2050" s="11">
        <f t="shared" si="204"/>
        <v>30</v>
      </c>
      <c r="AU2050" s="11">
        <f t="shared" si="205"/>
        <v>28</v>
      </c>
      <c r="AV2050" s="11">
        <f t="shared" si="206"/>
        <v>40</v>
      </c>
      <c r="AW2050" s="12">
        <f t="shared" si="207"/>
        <v>39</v>
      </c>
      <c r="AX2050" s="13">
        <f t="shared" si="208"/>
        <v>38</v>
      </c>
      <c r="AY2050" s="13">
        <f t="shared" si="209"/>
        <v>37</v>
      </c>
      <c r="AZ2050" s="13">
        <f t="shared" si="210"/>
        <v>36</v>
      </c>
      <c r="BA2050" s="13">
        <f t="shared" si="211"/>
        <v>35</v>
      </c>
      <c r="BB2050" s="14">
        <f t="shared" si="212"/>
        <v>34</v>
      </c>
      <c r="BC2050" s="19">
        <f t="shared" si="213"/>
        <v>37</v>
      </c>
      <c r="BD2050" s="55">
        <f t="shared" si="193"/>
        <v>0.95758363104904187</v>
      </c>
      <c r="BE2050" s="19">
        <f t="shared" si="194"/>
        <v>0.93712244235141273</v>
      </c>
      <c r="BF2050" s="19">
        <f t="shared" si="214"/>
        <v>0.94121468009093856</v>
      </c>
      <c r="BG2050" s="19">
        <f t="shared" si="215"/>
        <v>0.98827541409548547</v>
      </c>
    </row>
    <row r="2051" spans="1:59">
      <c r="A2051" s="24">
        <v>2050</v>
      </c>
      <c r="B2051" s="31">
        <f>IF(data!A2052="","",data!A2052)</f>
        <v>2016151</v>
      </c>
      <c r="C2051" s="32">
        <f>IF(data!B2052="","",data!B2052)</f>
        <v>42729</v>
      </c>
      <c r="D2051" s="21">
        <f>IF(data!C2052="","",data!C2052)</f>
        <v>6</v>
      </c>
      <c r="E2051" s="22">
        <f>IF(data!D2052="","",data!D2052)</f>
        <v>11</v>
      </c>
      <c r="F2051" s="22">
        <f>IF(data!E2052="","",data!E2052)</f>
        <v>16</v>
      </c>
      <c r="G2051" s="22">
        <f>IF(data!F2052="","",data!F2052)</f>
        <v>20</v>
      </c>
      <c r="H2051" s="22">
        <f>IF(data!G2052="","",data!G2052)</f>
        <v>22</v>
      </c>
      <c r="I2051" s="22">
        <f>IF(data!H2052="","",data!H2052)</f>
        <v>33</v>
      </c>
      <c r="J2051" s="23">
        <f>IF(data!I2052="","",data!I2052)</f>
        <v>7</v>
      </c>
      <c r="Q2051" s="33"/>
      <c r="R2051" s="33"/>
      <c r="S2051" s="33"/>
      <c r="T2051" s="33"/>
      <c r="U2051" s="33"/>
      <c r="V2051" s="33"/>
      <c r="X2051" s="34"/>
      <c r="Y2051" s="33"/>
      <c r="Z2051" s="33"/>
      <c r="AA2051" s="33"/>
      <c r="AB2051" s="33"/>
      <c r="AC2051" s="35"/>
      <c r="AD2051" s="33"/>
      <c r="AE2051" s="33"/>
      <c r="AF2051" s="33"/>
      <c r="AG2051" s="33"/>
      <c r="AH2051" s="33"/>
      <c r="AI2051" s="33"/>
      <c r="AJ2051" s="36"/>
      <c r="AK2051" s="10">
        <f t="shared" si="195"/>
        <v>6</v>
      </c>
      <c r="AL2051" s="11">
        <f t="shared" si="196"/>
        <v>8</v>
      </c>
      <c r="AM2051" s="11">
        <f t="shared" si="197"/>
        <v>8</v>
      </c>
      <c r="AN2051" s="11">
        <f t="shared" si="198"/>
        <v>18</v>
      </c>
      <c r="AO2051" s="13">
        <f t="shared" si="199"/>
        <v>24</v>
      </c>
      <c r="AP2051" s="11">
        <f t="shared" si="200"/>
        <v>20</v>
      </c>
      <c r="AQ2051" s="11">
        <f t="shared" si="201"/>
        <v>27</v>
      </c>
      <c r="AR2051" s="11">
        <f t="shared" si="202"/>
        <v>18</v>
      </c>
      <c r="AS2051" s="11">
        <f t="shared" si="203"/>
        <v>20</v>
      </c>
      <c r="AT2051" s="11">
        <f t="shared" si="204"/>
        <v>48</v>
      </c>
      <c r="AU2051" s="11">
        <f t="shared" si="205"/>
        <v>43</v>
      </c>
      <c r="AV2051" s="11">
        <f t="shared" si="206"/>
        <v>38</v>
      </c>
      <c r="AW2051" s="12">
        <f t="shared" si="207"/>
        <v>33</v>
      </c>
      <c r="AX2051" s="13">
        <f t="shared" si="208"/>
        <v>28</v>
      </c>
      <c r="AY2051" s="13">
        <f t="shared" si="209"/>
        <v>57</v>
      </c>
      <c r="AZ2051" s="13">
        <f t="shared" si="210"/>
        <v>54</v>
      </c>
      <c r="BA2051" s="13">
        <f t="shared" si="211"/>
        <v>51</v>
      </c>
      <c r="BB2051" s="14">
        <f t="shared" si="212"/>
        <v>48</v>
      </c>
      <c r="BC2051" s="19">
        <f t="shared" si="213"/>
        <v>57</v>
      </c>
      <c r="BD2051" s="55">
        <f t="shared" si="193"/>
        <v>0.99850600844430004</v>
      </c>
      <c r="BE2051" s="19">
        <f t="shared" si="194"/>
        <v>0.96576810652809364</v>
      </c>
      <c r="BF2051" s="19">
        <f t="shared" si="214"/>
        <v>0.96904189671971419</v>
      </c>
      <c r="BG2051" s="19">
        <f t="shared" si="215"/>
        <v>0.99359532315686916</v>
      </c>
    </row>
    <row r="2052" spans="1:59">
      <c r="A2052" s="24">
        <v>2051</v>
      </c>
      <c r="B2052" s="31">
        <f>IF(data!A2053="","",data!A2053)</f>
        <v>2016152</v>
      </c>
      <c r="C2052" s="32">
        <f>IF(data!B2053="","",data!B2053)</f>
        <v>42731</v>
      </c>
      <c r="D2052" s="21">
        <f>IF(data!C2053="","",data!C2053)</f>
        <v>2</v>
      </c>
      <c r="E2052" s="22">
        <f>IF(data!D2053="","",data!D2053)</f>
        <v>8</v>
      </c>
      <c r="F2052" s="22">
        <f>IF(data!E2053="","",data!E2053)</f>
        <v>9</v>
      </c>
      <c r="G2052" s="22">
        <f>IF(data!F2053="","",data!F2053)</f>
        <v>16</v>
      </c>
      <c r="H2052" s="22">
        <f>IF(data!G2053="","",data!G2053)</f>
        <v>20</v>
      </c>
      <c r="I2052" s="22">
        <f>IF(data!H2053="","",data!H2053)</f>
        <v>22</v>
      </c>
      <c r="J2052" s="23">
        <f>IF(data!I2053="","",data!I2053)</f>
        <v>7</v>
      </c>
      <c r="Q2052" s="33"/>
      <c r="R2052" s="33"/>
      <c r="S2052" s="33"/>
      <c r="T2052" s="33"/>
      <c r="U2052" s="33"/>
      <c r="V2052" s="33"/>
      <c r="X2052" s="34"/>
      <c r="Y2052" s="33"/>
      <c r="Z2052" s="33"/>
      <c r="AA2052" s="33"/>
      <c r="AB2052" s="33"/>
      <c r="AC2052" s="35"/>
      <c r="AD2052" s="33"/>
      <c r="AE2052" s="33"/>
      <c r="AF2052" s="33"/>
      <c r="AG2052" s="33"/>
      <c r="AH2052" s="33"/>
      <c r="AI2052" s="33"/>
      <c r="AJ2052" s="36"/>
      <c r="AK2052" s="10">
        <f t="shared" si="195"/>
        <v>8</v>
      </c>
      <c r="AL2052" s="11">
        <f t="shared" si="196"/>
        <v>5</v>
      </c>
      <c r="AM2052" s="11">
        <f t="shared" si="197"/>
        <v>12</v>
      </c>
      <c r="AN2052" s="11">
        <f t="shared" si="198"/>
        <v>17</v>
      </c>
      <c r="AO2052" s="13">
        <f t="shared" si="199"/>
        <v>14</v>
      </c>
      <c r="AP2052" s="11">
        <f t="shared" si="200"/>
        <v>13</v>
      </c>
      <c r="AQ2052" s="11">
        <f t="shared" si="201"/>
        <v>23</v>
      </c>
      <c r="AR2052" s="11">
        <f t="shared" si="202"/>
        <v>27</v>
      </c>
      <c r="AS2052" s="11">
        <f t="shared" si="203"/>
        <v>33</v>
      </c>
      <c r="AT2052" s="11">
        <f t="shared" si="204"/>
        <v>41</v>
      </c>
      <c r="AU2052" s="11">
        <f t="shared" si="205"/>
        <v>38</v>
      </c>
      <c r="AV2052" s="11">
        <f t="shared" si="206"/>
        <v>35</v>
      </c>
      <c r="AW2052" s="12">
        <f t="shared" si="207"/>
        <v>32</v>
      </c>
      <c r="AX2052" s="13">
        <f t="shared" si="208"/>
        <v>29</v>
      </c>
      <c r="AY2052" s="13">
        <f t="shared" si="209"/>
        <v>43</v>
      </c>
      <c r="AZ2052" s="13">
        <f t="shared" si="210"/>
        <v>41</v>
      </c>
      <c r="BA2052" s="13">
        <f t="shared" si="211"/>
        <v>39</v>
      </c>
      <c r="BB2052" s="14">
        <f t="shared" si="212"/>
        <v>37</v>
      </c>
      <c r="BC2052" s="19">
        <f t="shared" si="213"/>
        <v>43</v>
      </c>
      <c r="BD2052" s="55">
        <f t="shared" si="193"/>
        <v>0.93303020461188702</v>
      </c>
      <c r="BE2052" s="19">
        <f t="shared" si="194"/>
        <v>0.98418317635595975</v>
      </c>
      <c r="BF2052" s="19">
        <f t="shared" si="214"/>
        <v>0.96003897369275737</v>
      </c>
      <c r="BG2052" s="19">
        <f t="shared" si="215"/>
        <v>0.99073075673920108</v>
      </c>
    </row>
    <row r="2053" spans="1:59">
      <c r="A2053" s="24">
        <v>2052</v>
      </c>
      <c r="B2053" s="31">
        <f>IF(data!A2054="","",data!A2054)</f>
        <v>2016153</v>
      </c>
      <c r="C2053" s="32">
        <f>IF(data!B2054="","",data!B2054)</f>
        <v>42733</v>
      </c>
      <c r="D2053" s="21">
        <f>IF(data!C2054="","",data!C2054)</f>
        <v>7</v>
      </c>
      <c r="E2053" s="22">
        <f>IF(data!D2054="","",data!D2054)</f>
        <v>9</v>
      </c>
      <c r="F2053" s="22">
        <f>IF(data!E2054="","",data!E2054)</f>
        <v>16</v>
      </c>
      <c r="G2053" s="22">
        <f>IF(data!F2054="","",data!F2054)</f>
        <v>24</v>
      </c>
      <c r="H2053" s="22">
        <f>IF(data!G2054="","",data!G2054)</f>
        <v>25</v>
      </c>
      <c r="I2053" s="22">
        <f>IF(data!H2054="","",data!H2054)</f>
        <v>29</v>
      </c>
      <c r="J2053" s="23">
        <f>IF(data!I2054="","",data!I2054)</f>
        <v>6</v>
      </c>
      <c r="Q2053" s="33"/>
      <c r="R2053" s="33"/>
      <c r="S2053" s="33"/>
      <c r="T2053" s="33"/>
      <c r="U2053" s="33"/>
      <c r="V2053" s="33"/>
      <c r="X2053" s="34"/>
      <c r="Y2053" s="33"/>
      <c r="Z2053" s="33"/>
      <c r="AA2053" s="33"/>
      <c r="AB2053" s="33"/>
      <c r="AC2053" s="35"/>
      <c r="AD2053" s="33"/>
      <c r="AE2053" s="33"/>
      <c r="AF2053" s="33"/>
      <c r="AG2053" s="33"/>
      <c r="AH2053" s="33"/>
      <c r="AI2053" s="33"/>
      <c r="AJ2053" s="36"/>
      <c r="AK2053" s="10">
        <f t="shared" si="195"/>
        <v>5</v>
      </c>
      <c r="AL2053" s="11">
        <f t="shared" si="196"/>
        <v>6</v>
      </c>
      <c r="AM2053" s="11">
        <f t="shared" si="197"/>
        <v>15</v>
      </c>
      <c r="AN2053" s="11">
        <f t="shared" si="198"/>
        <v>14</v>
      </c>
      <c r="AO2053" s="13">
        <f t="shared" si="199"/>
        <v>12</v>
      </c>
      <c r="AP2053" s="11">
        <f t="shared" si="200"/>
        <v>14</v>
      </c>
      <c r="AQ2053" s="11">
        <f t="shared" si="201"/>
        <v>29</v>
      </c>
      <c r="AR2053" s="11">
        <f t="shared" si="202"/>
        <v>40</v>
      </c>
      <c r="AS2053" s="11">
        <f t="shared" si="203"/>
        <v>33</v>
      </c>
      <c r="AT2053" s="11">
        <f t="shared" si="204"/>
        <v>26</v>
      </c>
      <c r="AU2053" s="11">
        <f t="shared" si="205"/>
        <v>45</v>
      </c>
      <c r="AV2053" s="11">
        <f t="shared" si="206"/>
        <v>40</v>
      </c>
      <c r="AW2053" s="12">
        <f t="shared" si="207"/>
        <v>50</v>
      </c>
      <c r="AX2053" s="13">
        <f t="shared" si="208"/>
        <v>46</v>
      </c>
      <c r="AY2053" s="13">
        <f t="shared" si="209"/>
        <v>59</v>
      </c>
      <c r="AZ2053" s="13">
        <f t="shared" si="210"/>
        <v>56</v>
      </c>
      <c r="BA2053" s="13">
        <f t="shared" si="211"/>
        <v>53</v>
      </c>
      <c r="BB2053" s="14">
        <f t="shared" si="212"/>
        <v>50</v>
      </c>
      <c r="BC2053" s="19">
        <f t="shared" si="213"/>
        <v>59</v>
      </c>
      <c r="BD2053" s="55">
        <f t="shared" si="193"/>
        <v>1.0148749594024034</v>
      </c>
      <c r="BE2053" s="19">
        <f t="shared" si="194"/>
        <v>0.99850600844430004</v>
      </c>
      <c r="BF2053" s="19">
        <f t="shared" si="214"/>
        <v>0.97313413445924002</v>
      </c>
      <c r="BG2053" s="19">
        <f t="shared" si="215"/>
        <v>0.99932445599220532</v>
      </c>
    </row>
    <row r="2054" spans="1:59">
      <c r="A2054" s="24">
        <v>2053</v>
      </c>
      <c r="B2054" s="31">
        <f>IF(data!A2055="","",data!A2055)</f>
        <v>2017001</v>
      </c>
      <c r="C2054" s="32">
        <f>IF(data!B2055="","",data!B2055)</f>
        <v>42736</v>
      </c>
      <c r="D2054" s="21">
        <f>IF(data!C2055="","",data!C2055)</f>
        <v>9</v>
      </c>
      <c r="E2054" s="22">
        <f>IF(data!D2055="","",data!D2055)</f>
        <v>11</v>
      </c>
      <c r="F2054" s="22">
        <f>IF(data!E2055="","",data!E2055)</f>
        <v>14</v>
      </c>
      <c r="G2054" s="22">
        <f>IF(data!F2055="","",data!F2055)</f>
        <v>20</v>
      </c>
      <c r="H2054" s="22">
        <f>IF(data!G2055="","",data!G2055)</f>
        <v>25</v>
      </c>
      <c r="I2054" s="22">
        <f>IF(data!H2055="","",data!H2055)</f>
        <v>26</v>
      </c>
      <c r="J2054" s="23">
        <f>IF(data!I2055="","",data!I2055)</f>
        <v>15</v>
      </c>
      <c r="Q2054" s="33"/>
      <c r="R2054" s="33"/>
      <c r="S2054" s="33"/>
      <c r="T2054" s="33"/>
      <c r="U2054" s="33"/>
      <c r="V2054" s="33"/>
      <c r="X2054" s="34"/>
      <c r="Y2054" s="33"/>
      <c r="Z2054" s="33"/>
      <c r="AA2054" s="33"/>
      <c r="AB2054" s="33"/>
      <c r="AC2054" s="35"/>
      <c r="AD2054" s="33"/>
      <c r="AE2054" s="33"/>
      <c r="AF2054" s="33"/>
      <c r="AG2054" s="33"/>
      <c r="AH2054" s="33"/>
      <c r="AI2054" s="33"/>
      <c r="AJ2054" s="36"/>
      <c r="AK2054" s="10">
        <f t="shared" si="195"/>
        <v>9</v>
      </c>
      <c r="AL2054" s="11">
        <f t="shared" si="196"/>
        <v>9</v>
      </c>
      <c r="AM2054" s="11">
        <f t="shared" si="197"/>
        <v>10</v>
      </c>
      <c r="AN2054" s="11">
        <f t="shared" si="198"/>
        <v>15</v>
      </c>
      <c r="AO2054" s="13">
        <f t="shared" si="199"/>
        <v>21</v>
      </c>
      <c r="AP2054" s="11">
        <f t="shared" si="200"/>
        <v>17</v>
      </c>
      <c r="AQ2054" s="11">
        <f t="shared" si="201"/>
        <v>24</v>
      </c>
      <c r="AR2054" s="11">
        <f t="shared" si="202"/>
        <v>25</v>
      </c>
      <c r="AS2054" s="11">
        <f t="shared" si="203"/>
        <v>28</v>
      </c>
      <c r="AT2054" s="11">
        <f t="shared" si="204"/>
        <v>33</v>
      </c>
      <c r="AU2054" s="11">
        <f t="shared" si="205"/>
        <v>40</v>
      </c>
      <c r="AV2054" s="11">
        <f t="shared" si="206"/>
        <v>49</v>
      </c>
      <c r="AW2054" s="12">
        <f t="shared" si="207"/>
        <v>60</v>
      </c>
      <c r="AX2054" s="13">
        <f t="shared" si="208"/>
        <v>57</v>
      </c>
      <c r="AY2054" s="13">
        <f t="shared" si="209"/>
        <v>54</v>
      </c>
      <c r="AZ2054" s="13">
        <f t="shared" si="210"/>
        <v>51</v>
      </c>
      <c r="BA2054" s="13">
        <f t="shared" si="211"/>
        <v>48</v>
      </c>
      <c r="BB2054" s="14">
        <f t="shared" si="212"/>
        <v>45</v>
      </c>
      <c r="BC2054" s="19">
        <f t="shared" si="213"/>
        <v>54</v>
      </c>
      <c r="BD2054" s="55">
        <f t="shared" si="193"/>
        <v>1.023059434881455</v>
      </c>
      <c r="BE2054" s="19">
        <f t="shared" si="194"/>
        <v>0.97190646313738227</v>
      </c>
      <c r="BF2054" s="19">
        <f t="shared" si="214"/>
        <v>0.97395258200714518</v>
      </c>
      <c r="BG2054" s="19">
        <f t="shared" si="215"/>
        <v>0.99973367976615779</v>
      </c>
    </row>
    <row r="2055" spans="1:59">
      <c r="A2055" s="24">
        <v>2054</v>
      </c>
      <c r="B2055" s="31">
        <f>IF(data!A2056="","",data!A2056)</f>
        <v>2017002</v>
      </c>
      <c r="C2055" s="32">
        <f>IF(data!B2056="","",data!B2056)</f>
        <v>42738</v>
      </c>
      <c r="D2055" s="21">
        <f>IF(data!C2056="","",data!C2056)</f>
        <v>15</v>
      </c>
      <c r="E2055" s="22">
        <f>IF(data!D2056="","",data!D2056)</f>
        <v>19</v>
      </c>
      <c r="F2055" s="22">
        <f>IF(data!E2056="","",data!E2056)</f>
        <v>23</v>
      </c>
      <c r="G2055" s="22">
        <f>IF(data!F2056="","",data!F2056)</f>
        <v>24</v>
      </c>
      <c r="H2055" s="22">
        <f>IF(data!G2056="","",data!G2056)</f>
        <v>25</v>
      </c>
      <c r="I2055" s="22">
        <f>IF(data!H2056="","",data!H2056)</f>
        <v>32</v>
      </c>
      <c r="J2055" s="23">
        <f>IF(data!I2056="","",data!I2056)</f>
        <v>3</v>
      </c>
      <c r="Q2055" s="33"/>
      <c r="R2055" s="33"/>
      <c r="S2055" s="33"/>
      <c r="T2055" s="33"/>
      <c r="U2055" s="33"/>
      <c r="V2055" s="33"/>
      <c r="X2055" s="34"/>
      <c r="Y2055" s="33"/>
      <c r="Z2055" s="33"/>
      <c r="AA2055" s="33"/>
      <c r="AB2055" s="33"/>
      <c r="AC2055" s="35"/>
      <c r="AD2055" s="33"/>
      <c r="AE2055" s="33"/>
      <c r="AF2055" s="33"/>
      <c r="AG2055" s="33"/>
      <c r="AH2055" s="33"/>
      <c r="AI2055" s="33"/>
      <c r="AJ2055" s="36"/>
      <c r="AK2055" s="10">
        <f t="shared" si="195"/>
        <v>6</v>
      </c>
      <c r="AL2055" s="11">
        <f t="shared" si="196"/>
        <v>10</v>
      </c>
      <c r="AM2055" s="11">
        <f t="shared" si="197"/>
        <v>13</v>
      </c>
      <c r="AN2055" s="11">
        <f t="shared" si="198"/>
        <v>12</v>
      </c>
      <c r="AO2055" s="13">
        <f t="shared" si="199"/>
        <v>19</v>
      </c>
      <c r="AP2055" s="11">
        <f t="shared" si="200"/>
        <v>18</v>
      </c>
      <c r="AQ2055" s="11">
        <f t="shared" si="201"/>
        <v>30</v>
      </c>
      <c r="AR2055" s="11">
        <f t="shared" si="202"/>
        <v>28</v>
      </c>
      <c r="AS2055" s="11">
        <f t="shared" si="203"/>
        <v>28</v>
      </c>
      <c r="AT2055" s="11">
        <f t="shared" si="204"/>
        <v>30</v>
      </c>
      <c r="AU2055" s="11">
        <f t="shared" si="205"/>
        <v>47</v>
      </c>
      <c r="AV2055" s="11">
        <f t="shared" si="206"/>
        <v>40</v>
      </c>
      <c r="AW2055" s="12">
        <f t="shared" si="207"/>
        <v>33</v>
      </c>
      <c r="AX2055" s="13">
        <f t="shared" si="208"/>
        <v>42</v>
      </c>
      <c r="AY2055" s="13">
        <f t="shared" si="209"/>
        <v>53</v>
      </c>
      <c r="AZ2055" s="13">
        <f t="shared" si="210"/>
        <v>48</v>
      </c>
      <c r="BA2055" s="13">
        <f t="shared" si="211"/>
        <v>43</v>
      </c>
      <c r="BB2055" s="14">
        <f t="shared" si="212"/>
        <v>58</v>
      </c>
      <c r="BC2055" s="19">
        <f t="shared" si="213"/>
        <v>53</v>
      </c>
      <c r="BD2055" s="55">
        <f t="shared" si="193"/>
        <v>1.0885352387138683</v>
      </c>
      <c r="BE2055" s="19">
        <f t="shared" si="194"/>
        <v>1.023059434881455</v>
      </c>
      <c r="BF2055" s="19">
        <f t="shared" si="214"/>
        <v>0.98950308541734322</v>
      </c>
      <c r="BG2055" s="19">
        <f t="shared" si="215"/>
        <v>0.99891523221825262</v>
      </c>
    </row>
    <row r="2056" spans="1:59">
      <c r="A2056" s="24">
        <v>2055</v>
      </c>
      <c r="B2056" s="31">
        <f>IF(data!A2057="","",data!A2057)</f>
        <v>2017003</v>
      </c>
      <c r="C2056" s="32">
        <f>IF(data!B2057="","",data!B2057)</f>
        <v>42740</v>
      </c>
      <c r="D2056" s="21">
        <f>IF(data!C2057="","",data!C2057)</f>
        <v>1</v>
      </c>
      <c r="E2056" s="22">
        <f>IF(data!D2057="","",data!D2057)</f>
        <v>4</v>
      </c>
      <c r="F2056" s="22">
        <f>IF(data!E2057="","",data!E2057)</f>
        <v>8</v>
      </c>
      <c r="G2056" s="22">
        <f>IF(data!F2057="","",data!F2057)</f>
        <v>15</v>
      </c>
      <c r="H2056" s="22">
        <f>IF(data!G2057="","",data!G2057)</f>
        <v>27</v>
      </c>
      <c r="I2056" s="22">
        <f>IF(data!H2057="","",data!H2057)</f>
        <v>32</v>
      </c>
      <c r="J2056" s="23">
        <f>IF(data!I2057="","",data!I2057)</f>
        <v>16</v>
      </c>
      <c r="Q2056" s="33"/>
      <c r="R2056" s="33"/>
      <c r="S2056" s="33"/>
      <c r="T2056" s="33"/>
      <c r="U2056" s="33"/>
      <c r="V2056" s="33"/>
      <c r="X2056" s="34"/>
      <c r="Y2056" s="33"/>
      <c r="Z2056" s="33"/>
      <c r="AA2056" s="33"/>
      <c r="AB2056" s="33"/>
      <c r="AC2056" s="35"/>
      <c r="AD2056" s="33"/>
      <c r="AE2056" s="33"/>
      <c r="AF2056" s="33"/>
      <c r="AG2056" s="33"/>
      <c r="AH2056" s="33"/>
      <c r="AI2056" s="33"/>
      <c r="AJ2056" s="36"/>
      <c r="AK2056" s="10">
        <f t="shared" si="195"/>
        <v>6</v>
      </c>
      <c r="AL2056" s="11">
        <f t="shared" si="196"/>
        <v>7</v>
      </c>
      <c r="AM2056" s="11">
        <f t="shared" si="197"/>
        <v>12</v>
      </c>
      <c r="AN2056" s="11">
        <f t="shared" si="198"/>
        <v>15</v>
      </c>
      <c r="AO2056" s="13">
        <f t="shared" si="199"/>
        <v>17</v>
      </c>
      <c r="AP2056" s="11">
        <f t="shared" si="200"/>
        <v>15</v>
      </c>
      <c r="AQ2056" s="11">
        <f t="shared" si="201"/>
        <v>24</v>
      </c>
      <c r="AR2056" s="11">
        <f t="shared" si="202"/>
        <v>27</v>
      </c>
      <c r="AS2056" s="11">
        <f t="shared" si="203"/>
        <v>32</v>
      </c>
      <c r="AT2056" s="11">
        <f t="shared" si="204"/>
        <v>27</v>
      </c>
      <c r="AU2056" s="11">
        <f t="shared" si="205"/>
        <v>22</v>
      </c>
      <c r="AV2056" s="11">
        <f t="shared" si="206"/>
        <v>31</v>
      </c>
      <c r="AW2056" s="12">
        <f t="shared" si="207"/>
        <v>27</v>
      </c>
      <c r="AX2056" s="13">
        <f t="shared" si="208"/>
        <v>39</v>
      </c>
      <c r="AY2056" s="13">
        <f t="shared" si="209"/>
        <v>53</v>
      </c>
      <c r="AZ2056" s="13">
        <f t="shared" si="210"/>
        <v>51</v>
      </c>
      <c r="BA2056" s="13">
        <f t="shared" si="211"/>
        <v>49</v>
      </c>
      <c r="BB2056" s="14">
        <f t="shared" si="212"/>
        <v>47</v>
      </c>
      <c r="BC2056" s="19">
        <f t="shared" si="213"/>
        <v>53</v>
      </c>
      <c r="BD2056" s="55">
        <f t="shared" si="193"/>
        <v>1.0721662877557647</v>
      </c>
      <c r="BE2056" s="19">
        <f t="shared" si="194"/>
        <v>1.0353361481000325</v>
      </c>
      <c r="BF2056" s="19">
        <f t="shared" si="214"/>
        <v>1.0042351412796362</v>
      </c>
      <c r="BG2056" s="19">
        <f t="shared" si="215"/>
        <v>1.0009613510880155</v>
      </c>
    </row>
    <row r="2057" spans="1:59">
      <c r="A2057" s="24">
        <v>2056</v>
      </c>
      <c r="B2057" s="31">
        <f>IF(data!A2058="","",data!A2058)</f>
        <v>2017004</v>
      </c>
      <c r="C2057" s="32">
        <f>IF(data!B2058="","",data!B2058)</f>
        <v>42743</v>
      </c>
      <c r="D2057" s="21">
        <f>IF(data!C2058="","",data!C2058)</f>
        <v>5</v>
      </c>
      <c r="E2057" s="22">
        <f>IF(data!D2058="","",data!D2058)</f>
        <v>13</v>
      </c>
      <c r="F2057" s="22">
        <f>IF(data!E2058="","",data!E2058)</f>
        <v>17</v>
      </c>
      <c r="G2057" s="22">
        <f>IF(data!F2058="","",data!F2058)</f>
        <v>26</v>
      </c>
      <c r="H2057" s="22">
        <f>IF(data!G2058="","",data!G2058)</f>
        <v>27</v>
      </c>
      <c r="I2057" s="22">
        <f>IF(data!H2058="","",data!H2058)</f>
        <v>30</v>
      </c>
      <c r="J2057" s="23">
        <f>IF(data!I2058="","",data!I2058)</f>
        <v>7</v>
      </c>
      <c r="Q2057" s="33"/>
      <c r="R2057" s="33"/>
      <c r="S2057" s="33"/>
      <c r="T2057" s="33"/>
      <c r="U2057" s="33"/>
      <c r="V2057" s="33"/>
      <c r="X2057" s="34"/>
      <c r="Y2057" s="33"/>
      <c r="Z2057" s="33"/>
      <c r="AA2057" s="33"/>
      <c r="AB2057" s="33"/>
      <c r="AC2057" s="35"/>
      <c r="AD2057" s="33"/>
      <c r="AE2057" s="33"/>
      <c r="AF2057" s="33"/>
      <c r="AG2057" s="33"/>
      <c r="AH2057" s="33"/>
      <c r="AI2057" s="33"/>
      <c r="AJ2057" s="36"/>
      <c r="AK2057" s="10">
        <f t="shared" si="195"/>
        <v>7</v>
      </c>
      <c r="AL2057" s="11">
        <f t="shared" si="196"/>
        <v>10</v>
      </c>
      <c r="AM2057" s="11">
        <f t="shared" si="197"/>
        <v>8</v>
      </c>
      <c r="AN2057" s="11">
        <f t="shared" si="198"/>
        <v>16</v>
      </c>
      <c r="AO2057" s="13">
        <f t="shared" si="199"/>
        <v>27</v>
      </c>
      <c r="AP2057" s="11">
        <f t="shared" si="200"/>
        <v>22</v>
      </c>
      <c r="AQ2057" s="11">
        <f t="shared" si="201"/>
        <v>28</v>
      </c>
      <c r="AR2057" s="11">
        <f t="shared" si="202"/>
        <v>28</v>
      </c>
      <c r="AS2057" s="11">
        <f t="shared" si="203"/>
        <v>30</v>
      </c>
      <c r="AT2057" s="11">
        <f t="shared" si="204"/>
        <v>22</v>
      </c>
      <c r="AU2057" s="11">
        <f t="shared" si="205"/>
        <v>14</v>
      </c>
      <c r="AV2057" s="11">
        <f t="shared" si="206"/>
        <v>48</v>
      </c>
      <c r="AW2057" s="12">
        <f t="shared" si="207"/>
        <v>43</v>
      </c>
      <c r="AX2057" s="13">
        <f t="shared" si="208"/>
        <v>54</v>
      </c>
      <c r="AY2057" s="13">
        <f t="shared" si="209"/>
        <v>50</v>
      </c>
      <c r="AZ2057" s="13">
        <f t="shared" si="210"/>
        <v>64</v>
      </c>
      <c r="BA2057" s="13">
        <f t="shared" si="211"/>
        <v>61</v>
      </c>
      <c r="BB2057" s="14">
        <f t="shared" si="212"/>
        <v>58</v>
      </c>
      <c r="BC2057" s="19">
        <f t="shared" si="213"/>
        <v>50</v>
      </c>
      <c r="BD2057" s="55">
        <f t="shared" si="193"/>
        <v>1.1008119519324455</v>
      </c>
      <c r="BE2057" s="19">
        <f t="shared" si="194"/>
        <v>1.0169210782721663</v>
      </c>
      <c r="BF2057" s="19">
        <f t="shared" si="214"/>
        <v>1.0050535888275414</v>
      </c>
      <c r="BG2057" s="19">
        <f t="shared" si="215"/>
        <v>1.0001429035401104</v>
      </c>
    </row>
    <row r="2058" spans="1:59">
      <c r="A2058" s="24">
        <v>2057</v>
      </c>
      <c r="B2058" s="31">
        <f>IF(data!A2059="","",data!A2059)</f>
        <v>2017005</v>
      </c>
      <c r="C2058" s="32">
        <f>IF(data!B2059="","",data!B2059)</f>
        <v>42745</v>
      </c>
      <c r="D2058" s="21">
        <f>IF(data!C2059="","",data!C2059)</f>
        <v>6</v>
      </c>
      <c r="E2058" s="22">
        <f>IF(data!D2059="","",data!D2059)</f>
        <v>11</v>
      </c>
      <c r="F2058" s="22">
        <f>IF(data!E2059="","",data!E2059)</f>
        <v>12</v>
      </c>
      <c r="G2058" s="22">
        <f>IF(data!F2059="","",data!F2059)</f>
        <v>22</v>
      </c>
      <c r="H2058" s="22">
        <f>IF(data!G2059="","",data!G2059)</f>
        <v>23</v>
      </c>
      <c r="I2058" s="22">
        <f>IF(data!H2059="","",data!H2059)</f>
        <v>30</v>
      </c>
      <c r="J2058" s="23">
        <f>IF(data!I2059="","",data!I2059)</f>
        <v>5</v>
      </c>
      <c r="Q2058" s="33"/>
      <c r="R2058" s="33"/>
      <c r="S2058" s="33"/>
      <c r="T2058" s="33"/>
      <c r="U2058" s="33"/>
      <c r="V2058" s="33"/>
      <c r="X2058" s="34"/>
      <c r="Y2058" s="33"/>
      <c r="Z2058" s="33"/>
      <c r="AA2058" s="33"/>
      <c r="AB2058" s="33"/>
      <c r="AC2058" s="35"/>
      <c r="AD2058" s="33"/>
      <c r="AE2058" s="33"/>
      <c r="AF2058" s="33"/>
      <c r="AG2058" s="33"/>
      <c r="AH2058" s="33"/>
      <c r="AI2058" s="33"/>
      <c r="AJ2058" s="36"/>
      <c r="AK2058" s="10">
        <f t="shared" si="195"/>
        <v>5</v>
      </c>
      <c r="AL2058" s="11">
        <f t="shared" si="196"/>
        <v>12</v>
      </c>
      <c r="AM2058" s="11">
        <f t="shared" si="197"/>
        <v>9</v>
      </c>
      <c r="AN2058" s="11">
        <f t="shared" si="198"/>
        <v>14</v>
      </c>
      <c r="AO2058" s="13">
        <f t="shared" si="199"/>
        <v>20</v>
      </c>
      <c r="AP2058" s="11">
        <f t="shared" si="200"/>
        <v>32</v>
      </c>
      <c r="AQ2058" s="11">
        <f t="shared" si="201"/>
        <v>23</v>
      </c>
      <c r="AR2058" s="11">
        <f t="shared" si="202"/>
        <v>14</v>
      </c>
      <c r="AS2058" s="11">
        <f t="shared" si="203"/>
        <v>16</v>
      </c>
      <c r="AT2058" s="11">
        <f t="shared" si="204"/>
        <v>44</v>
      </c>
      <c r="AU2058" s="11">
        <f t="shared" si="205"/>
        <v>52</v>
      </c>
      <c r="AV2058" s="11">
        <f t="shared" si="206"/>
        <v>48</v>
      </c>
      <c r="AW2058" s="12">
        <f t="shared" si="207"/>
        <v>44</v>
      </c>
      <c r="AX2058" s="13">
        <f t="shared" si="208"/>
        <v>56</v>
      </c>
      <c r="AY2058" s="13">
        <f t="shared" si="209"/>
        <v>53</v>
      </c>
      <c r="AZ2058" s="13">
        <f t="shared" si="210"/>
        <v>50</v>
      </c>
      <c r="BA2058" s="13">
        <f t="shared" si="211"/>
        <v>47</v>
      </c>
      <c r="BB2058" s="14">
        <f t="shared" si="212"/>
        <v>44</v>
      </c>
      <c r="BC2058" s="19">
        <f t="shared" si="213"/>
        <v>53</v>
      </c>
      <c r="BD2058" s="55">
        <f t="shared" si="193"/>
        <v>1.0762585254952908</v>
      </c>
      <c r="BE2058" s="19">
        <f t="shared" si="194"/>
        <v>1.0455667424488471</v>
      </c>
      <c r="BF2058" s="19">
        <f t="shared" si="214"/>
        <v>0.99441377070477432</v>
      </c>
      <c r="BG2058" s="19">
        <f t="shared" si="215"/>
        <v>1.0091458265670672</v>
      </c>
    </row>
    <row r="2059" spans="1:59">
      <c r="A2059" s="24">
        <v>2058</v>
      </c>
      <c r="B2059" s="31">
        <f>IF(data!A2060="","",data!A2060)</f>
        <v>2017006</v>
      </c>
      <c r="C2059" s="32">
        <f>IF(data!B2060="","",data!B2060)</f>
        <v>42747</v>
      </c>
      <c r="D2059" s="21">
        <f>IF(data!C2060="","",data!C2060)</f>
        <v>2</v>
      </c>
      <c r="E2059" s="22">
        <f>IF(data!D2060="","",data!D2060)</f>
        <v>4</v>
      </c>
      <c r="F2059" s="22">
        <f>IF(data!E2060="","",data!E2060)</f>
        <v>8</v>
      </c>
      <c r="G2059" s="22">
        <f>IF(data!F2060="","",data!F2060)</f>
        <v>26</v>
      </c>
      <c r="H2059" s="22">
        <f>IF(data!G2060="","",data!G2060)</f>
        <v>29</v>
      </c>
      <c r="I2059" s="22">
        <f>IF(data!H2060="","",data!H2060)</f>
        <v>33</v>
      </c>
      <c r="J2059" s="23">
        <f>IF(data!I2060="","",data!I2060)</f>
        <v>8</v>
      </c>
      <c r="Q2059" s="33"/>
      <c r="R2059" s="33"/>
      <c r="S2059" s="33"/>
      <c r="T2059" s="33"/>
      <c r="U2059" s="33"/>
      <c r="V2059" s="33"/>
      <c r="X2059" s="34"/>
      <c r="Y2059" s="33"/>
      <c r="Z2059" s="33"/>
      <c r="AA2059" s="33"/>
      <c r="AB2059" s="33"/>
      <c r="AC2059" s="35"/>
      <c r="AD2059" s="33"/>
      <c r="AE2059" s="33"/>
      <c r="AF2059" s="33"/>
      <c r="AG2059" s="33"/>
      <c r="AH2059" s="33"/>
      <c r="AI2059" s="33"/>
      <c r="AJ2059" s="36"/>
      <c r="AK2059" s="10">
        <f t="shared" si="195"/>
        <v>9</v>
      </c>
      <c r="AL2059" s="11">
        <f t="shared" si="196"/>
        <v>6</v>
      </c>
      <c r="AM2059" s="11">
        <f t="shared" si="197"/>
        <v>17</v>
      </c>
      <c r="AN2059" s="11">
        <f t="shared" si="198"/>
        <v>18</v>
      </c>
      <c r="AO2059" s="13">
        <f t="shared" si="199"/>
        <v>18</v>
      </c>
      <c r="AP2059" s="11">
        <f t="shared" si="200"/>
        <v>14</v>
      </c>
      <c r="AQ2059" s="11">
        <f t="shared" si="201"/>
        <v>30</v>
      </c>
      <c r="AR2059" s="11">
        <f t="shared" si="202"/>
        <v>32</v>
      </c>
      <c r="AS2059" s="11">
        <f t="shared" si="203"/>
        <v>25</v>
      </c>
      <c r="AT2059" s="11">
        <f t="shared" si="204"/>
        <v>30</v>
      </c>
      <c r="AU2059" s="11">
        <f t="shared" si="205"/>
        <v>24</v>
      </c>
      <c r="AV2059" s="11">
        <f t="shared" si="206"/>
        <v>32</v>
      </c>
      <c r="AW2059" s="12">
        <f t="shared" si="207"/>
        <v>42</v>
      </c>
      <c r="AX2059" s="13">
        <f t="shared" si="208"/>
        <v>38</v>
      </c>
      <c r="AY2059" s="13">
        <f t="shared" si="209"/>
        <v>51</v>
      </c>
      <c r="AZ2059" s="13">
        <f t="shared" si="210"/>
        <v>48</v>
      </c>
      <c r="BA2059" s="13">
        <f t="shared" si="211"/>
        <v>45</v>
      </c>
      <c r="BB2059" s="14">
        <f t="shared" si="212"/>
        <v>42</v>
      </c>
      <c r="BC2059" s="19">
        <f t="shared" si="213"/>
        <v>51</v>
      </c>
      <c r="BD2059" s="55">
        <f t="shared" si="193"/>
        <v>1.0639818122767133</v>
      </c>
      <c r="BE2059" s="19">
        <f t="shared" si="194"/>
        <v>1.0435206235790842</v>
      </c>
      <c r="BF2059" s="19">
        <f t="shared" si="214"/>
        <v>0.98131860993829167</v>
      </c>
      <c r="BG2059" s="19">
        <f t="shared" si="215"/>
        <v>0.99850600844430004</v>
      </c>
    </row>
    <row r="2060" spans="1:59">
      <c r="A2060" s="24">
        <v>2059</v>
      </c>
      <c r="B2060" s="31">
        <f>IF(data!A2061="","",data!A2061)</f>
        <v>2017007</v>
      </c>
      <c r="C2060" s="32">
        <f>IF(data!B2061="","",data!B2061)</f>
        <v>42750</v>
      </c>
      <c r="D2060" s="21">
        <f>IF(data!C2061="","",data!C2061)</f>
        <v>2</v>
      </c>
      <c r="E2060" s="22">
        <f>IF(data!D2061="","",data!D2061)</f>
        <v>4</v>
      </c>
      <c r="F2060" s="22">
        <f>IF(data!E2061="","",data!E2061)</f>
        <v>5</v>
      </c>
      <c r="G2060" s="22">
        <f>IF(data!F2061="","",data!F2061)</f>
        <v>24</v>
      </c>
      <c r="H2060" s="22">
        <f>IF(data!G2061="","",data!G2061)</f>
        <v>26</v>
      </c>
      <c r="I2060" s="22">
        <f>IF(data!H2061="","",data!H2061)</f>
        <v>33</v>
      </c>
      <c r="J2060" s="23">
        <f>IF(data!I2061="","",data!I2061)</f>
        <v>15</v>
      </c>
      <c r="Q2060" s="33"/>
      <c r="R2060" s="33"/>
      <c r="S2060" s="33"/>
      <c r="T2060" s="33"/>
      <c r="U2060" s="33"/>
      <c r="V2060" s="33"/>
      <c r="X2060" s="34"/>
      <c r="Y2060" s="33"/>
      <c r="Z2060" s="33"/>
      <c r="AA2060" s="33"/>
      <c r="AB2060" s="33"/>
      <c r="AC2060" s="35"/>
      <c r="AD2060" s="33"/>
      <c r="AE2060" s="33"/>
      <c r="AF2060" s="33"/>
      <c r="AG2060" s="33"/>
      <c r="AH2060" s="33"/>
      <c r="AI2060" s="33"/>
      <c r="AJ2060" s="36"/>
      <c r="AK2060" s="10">
        <f t="shared" si="195"/>
        <v>7</v>
      </c>
      <c r="AL2060" s="11">
        <f t="shared" si="196"/>
        <v>6</v>
      </c>
      <c r="AM2060" s="11">
        <f t="shared" si="197"/>
        <v>14</v>
      </c>
      <c r="AN2060" s="11">
        <f t="shared" si="198"/>
        <v>16</v>
      </c>
      <c r="AO2060" s="13">
        <f t="shared" si="199"/>
        <v>24</v>
      </c>
      <c r="AP2060" s="11">
        <f t="shared" si="200"/>
        <v>14</v>
      </c>
      <c r="AQ2060" s="11">
        <f t="shared" si="201"/>
        <v>31</v>
      </c>
      <c r="AR2060" s="11">
        <f t="shared" si="202"/>
        <v>24</v>
      </c>
      <c r="AS2060" s="11">
        <f t="shared" si="203"/>
        <v>17</v>
      </c>
      <c r="AT2060" s="11">
        <f t="shared" si="204"/>
        <v>22</v>
      </c>
      <c r="AU2060" s="11">
        <f t="shared" si="205"/>
        <v>29</v>
      </c>
      <c r="AV2060" s="11">
        <f t="shared" si="206"/>
        <v>38</v>
      </c>
      <c r="AW2060" s="12">
        <f t="shared" si="207"/>
        <v>34</v>
      </c>
      <c r="AX2060" s="13">
        <f t="shared" si="208"/>
        <v>30</v>
      </c>
      <c r="AY2060" s="13">
        <f t="shared" si="209"/>
        <v>43</v>
      </c>
      <c r="AZ2060" s="13">
        <f t="shared" si="210"/>
        <v>40</v>
      </c>
      <c r="BA2060" s="13">
        <f t="shared" si="211"/>
        <v>37</v>
      </c>
      <c r="BB2060" s="14">
        <f t="shared" si="212"/>
        <v>34</v>
      </c>
      <c r="BC2060" s="19">
        <f t="shared" si="213"/>
        <v>43</v>
      </c>
      <c r="BD2060" s="55">
        <f t="shared" si="193"/>
        <v>1.023059434881455</v>
      </c>
      <c r="BE2060" s="19">
        <f t="shared" si="194"/>
        <v>1.0557973367976616</v>
      </c>
      <c r="BF2060" s="19">
        <f t="shared" si="214"/>
        <v>0.98377395258200706</v>
      </c>
      <c r="BG2060" s="19">
        <f t="shared" si="215"/>
        <v>0.98827541409548547</v>
      </c>
    </row>
    <row r="2061" spans="1:59">
      <c r="A2061" s="24">
        <v>2060</v>
      </c>
      <c r="B2061" s="31">
        <f>IF(data!A2062="","",data!A2062)</f>
        <v>2017008</v>
      </c>
      <c r="C2061" s="32">
        <f>IF(data!B2062="","",data!B2062)</f>
        <v>42752</v>
      </c>
      <c r="D2061" s="21">
        <f>IF(data!C2062="","",data!C2062)</f>
        <v>7</v>
      </c>
      <c r="E2061" s="22">
        <f>IF(data!D2062="","",data!D2062)</f>
        <v>13</v>
      </c>
      <c r="F2061" s="22">
        <f>IF(data!E2062="","",data!E2062)</f>
        <v>15</v>
      </c>
      <c r="G2061" s="22">
        <f>IF(data!F2062="","",data!F2062)</f>
        <v>27</v>
      </c>
      <c r="H2061" s="22">
        <f>IF(data!G2062="","",data!G2062)</f>
        <v>28</v>
      </c>
      <c r="I2061" s="22">
        <f>IF(data!H2062="","",data!H2062)</f>
        <v>29</v>
      </c>
      <c r="J2061" s="23">
        <f>IF(data!I2062="","",data!I2062)</f>
        <v>13</v>
      </c>
      <c r="Q2061" s="33"/>
      <c r="R2061" s="33"/>
      <c r="S2061" s="33"/>
      <c r="T2061" s="33"/>
      <c r="U2061" s="33"/>
      <c r="V2061" s="33"/>
      <c r="X2061" s="34"/>
      <c r="Y2061" s="33"/>
      <c r="Z2061" s="33"/>
      <c r="AA2061" s="33"/>
      <c r="AB2061" s="33"/>
      <c r="AC2061" s="35"/>
      <c r="AD2061" s="33"/>
      <c r="AE2061" s="33"/>
      <c r="AF2061" s="33"/>
      <c r="AG2061" s="33"/>
      <c r="AH2061" s="33"/>
      <c r="AI2061" s="33"/>
      <c r="AJ2061" s="36"/>
      <c r="AK2061" s="10">
        <f t="shared" si="195"/>
        <v>5</v>
      </c>
      <c r="AL2061" s="11">
        <f t="shared" si="196"/>
        <v>11</v>
      </c>
      <c r="AM2061" s="11">
        <f t="shared" si="197"/>
        <v>14</v>
      </c>
      <c r="AN2061" s="11">
        <f t="shared" si="198"/>
        <v>17</v>
      </c>
      <c r="AO2061" s="13">
        <f t="shared" si="199"/>
        <v>14</v>
      </c>
      <c r="AP2061" s="11">
        <f t="shared" si="200"/>
        <v>31</v>
      </c>
      <c r="AQ2061" s="11">
        <f t="shared" si="201"/>
        <v>20</v>
      </c>
      <c r="AR2061" s="11">
        <f t="shared" si="202"/>
        <v>39</v>
      </c>
      <c r="AS2061" s="11">
        <f t="shared" si="203"/>
        <v>31</v>
      </c>
      <c r="AT2061" s="11">
        <f t="shared" si="204"/>
        <v>23</v>
      </c>
      <c r="AU2061" s="11">
        <f t="shared" si="205"/>
        <v>15</v>
      </c>
      <c r="AV2061" s="11">
        <f t="shared" si="206"/>
        <v>35</v>
      </c>
      <c r="AW2061" s="12">
        <f t="shared" si="207"/>
        <v>59</v>
      </c>
      <c r="AX2061" s="13">
        <f t="shared" si="208"/>
        <v>71</v>
      </c>
      <c r="AY2061" s="13">
        <f t="shared" si="209"/>
        <v>68</v>
      </c>
      <c r="AZ2061" s="13">
        <f t="shared" si="210"/>
        <v>65</v>
      </c>
      <c r="BA2061" s="13">
        <f t="shared" si="211"/>
        <v>62</v>
      </c>
      <c r="BB2061" s="14">
        <f t="shared" si="212"/>
        <v>59</v>
      </c>
      <c r="BC2061" s="19">
        <f t="shared" si="213"/>
        <v>68</v>
      </c>
      <c r="BD2061" s="55">
        <f t="shared" ref="BD2061:BD2124" si="216">IF($B2061="","",SUM($BC2057:$BC2061)/5/$BM$3)</f>
        <v>1.0844430009743422</v>
      </c>
      <c r="BE2061" s="19">
        <f t="shared" ref="BE2061:BE2124" si="217">IF($B2061="","",SUM($BC2052:$BC2061)/10/$BM$3)</f>
        <v>1.0783046443650537</v>
      </c>
      <c r="BF2061" s="19">
        <f t="shared" si="214"/>
        <v>1.003416693731731</v>
      </c>
      <c r="BG2061" s="19">
        <f t="shared" si="215"/>
        <v>0.99277687560896399</v>
      </c>
    </row>
    <row r="2062" spans="1:59">
      <c r="A2062" s="24">
        <v>2061</v>
      </c>
      <c r="B2062" s="31">
        <f>IF(data!A2063="","",data!A2063)</f>
        <v>2017009</v>
      </c>
      <c r="C2062" s="32">
        <f>IF(data!B2063="","",data!B2063)</f>
        <v>42754</v>
      </c>
      <c r="D2062" s="21">
        <f>IF(data!C2063="","",data!C2063)</f>
        <v>2</v>
      </c>
      <c r="E2062" s="22">
        <f>IF(data!D2063="","",data!D2063)</f>
        <v>6</v>
      </c>
      <c r="F2062" s="22">
        <f>IF(data!E2063="","",data!E2063)</f>
        <v>8</v>
      </c>
      <c r="G2062" s="22">
        <f>IF(data!F2063="","",data!F2063)</f>
        <v>9</v>
      </c>
      <c r="H2062" s="22">
        <f>IF(data!G2063="","",data!G2063)</f>
        <v>15</v>
      </c>
      <c r="I2062" s="22">
        <f>IF(data!H2063="","",data!H2063)</f>
        <v>29</v>
      </c>
      <c r="J2062" s="23">
        <f>IF(data!I2063="","",data!I2063)</f>
        <v>14</v>
      </c>
      <c r="Q2062" s="33"/>
      <c r="R2062" s="33"/>
      <c r="S2062" s="33"/>
      <c r="T2062" s="33"/>
      <c r="U2062" s="33"/>
      <c r="V2062" s="33"/>
      <c r="X2062" s="34"/>
      <c r="Y2062" s="33"/>
      <c r="Z2062" s="33"/>
      <c r="AA2062" s="33"/>
      <c r="AB2062" s="33"/>
      <c r="AC2062" s="35"/>
      <c r="AD2062" s="33"/>
      <c r="AE2062" s="33"/>
      <c r="AF2062" s="33"/>
      <c r="AG2062" s="33"/>
      <c r="AH2062" s="33"/>
      <c r="AI2062" s="33"/>
      <c r="AJ2062" s="36"/>
      <c r="AK2062" s="10">
        <f t="shared" si="195"/>
        <v>6</v>
      </c>
      <c r="AL2062" s="11">
        <f t="shared" si="196"/>
        <v>9</v>
      </c>
      <c r="AM2062" s="11">
        <f t="shared" si="197"/>
        <v>14</v>
      </c>
      <c r="AN2062" s="11">
        <f t="shared" si="198"/>
        <v>15</v>
      </c>
      <c r="AO2062" s="13">
        <f t="shared" si="199"/>
        <v>13</v>
      </c>
      <c r="AP2062" s="11">
        <f t="shared" si="200"/>
        <v>21</v>
      </c>
      <c r="AQ2062" s="11">
        <f t="shared" si="201"/>
        <v>24</v>
      </c>
      <c r="AR2062" s="11">
        <f t="shared" si="202"/>
        <v>39</v>
      </c>
      <c r="AS2062" s="11">
        <f t="shared" si="203"/>
        <v>36</v>
      </c>
      <c r="AT2062" s="11">
        <f t="shared" si="204"/>
        <v>33</v>
      </c>
      <c r="AU2062" s="11">
        <f t="shared" si="205"/>
        <v>30</v>
      </c>
      <c r="AV2062" s="11">
        <f t="shared" si="206"/>
        <v>27</v>
      </c>
      <c r="AW2062" s="12">
        <f t="shared" si="207"/>
        <v>39</v>
      </c>
      <c r="AX2062" s="13">
        <f t="shared" si="208"/>
        <v>53</v>
      </c>
      <c r="AY2062" s="13">
        <f t="shared" si="209"/>
        <v>52</v>
      </c>
      <c r="AZ2062" s="13">
        <f t="shared" si="210"/>
        <v>51</v>
      </c>
      <c r="BA2062" s="13">
        <f t="shared" si="211"/>
        <v>50</v>
      </c>
      <c r="BB2062" s="14">
        <f t="shared" si="212"/>
        <v>49</v>
      </c>
      <c r="BC2062" s="19">
        <f t="shared" si="213"/>
        <v>52</v>
      </c>
      <c r="BD2062" s="55">
        <f t="shared" si="216"/>
        <v>1.0926274764533939</v>
      </c>
      <c r="BE2062" s="19">
        <f t="shared" si="217"/>
        <v>1.0967197141929197</v>
      </c>
      <c r="BF2062" s="19">
        <f t="shared" si="214"/>
        <v>1.0001429035401104</v>
      </c>
      <c r="BG2062" s="19">
        <f t="shared" si="215"/>
        <v>0.99113998051315355</v>
      </c>
    </row>
    <row r="2063" spans="1:59">
      <c r="A2063" s="24">
        <v>2062</v>
      </c>
      <c r="B2063" s="31">
        <f>IF(data!A2064="","",data!A2064)</f>
        <v>2017010</v>
      </c>
      <c r="C2063" s="32">
        <f>IF(data!B2064="","",data!B2064)</f>
        <v>42757</v>
      </c>
      <c r="D2063" s="21">
        <f>IF(data!C2064="","",data!C2064)</f>
        <v>5</v>
      </c>
      <c r="E2063" s="22">
        <f>IF(data!D2064="","",data!D2064)</f>
        <v>8</v>
      </c>
      <c r="F2063" s="22">
        <f>IF(data!E2064="","",data!E2064)</f>
        <v>19</v>
      </c>
      <c r="G2063" s="22">
        <f>IF(data!F2064="","",data!F2064)</f>
        <v>25</v>
      </c>
      <c r="H2063" s="22">
        <f>IF(data!G2064="","",data!G2064)</f>
        <v>28</v>
      </c>
      <c r="I2063" s="22">
        <f>IF(data!H2064="","",data!H2064)</f>
        <v>30</v>
      </c>
      <c r="J2063" s="23">
        <f>IF(data!I2064="","",data!I2064)</f>
        <v>7</v>
      </c>
      <c r="Q2063" s="33"/>
      <c r="R2063" s="33"/>
      <c r="S2063" s="33"/>
      <c r="T2063" s="33"/>
      <c r="U2063" s="33"/>
      <c r="V2063" s="33"/>
      <c r="X2063" s="34"/>
      <c r="Y2063" s="33"/>
      <c r="Z2063" s="33"/>
      <c r="AA2063" s="33"/>
      <c r="AB2063" s="33"/>
      <c r="AC2063" s="35"/>
      <c r="AD2063" s="33"/>
      <c r="AE2063" s="33"/>
      <c r="AF2063" s="33"/>
      <c r="AG2063" s="33"/>
      <c r="AH2063" s="33"/>
      <c r="AI2063" s="33"/>
      <c r="AJ2063" s="36"/>
      <c r="AK2063" s="10">
        <f t="shared" si="195"/>
        <v>7</v>
      </c>
      <c r="AL2063" s="11">
        <f t="shared" si="196"/>
        <v>7</v>
      </c>
      <c r="AM2063" s="11">
        <f t="shared" si="197"/>
        <v>10</v>
      </c>
      <c r="AN2063" s="11">
        <f t="shared" si="198"/>
        <v>13</v>
      </c>
      <c r="AO2063" s="13">
        <f t="shared" si="199"/>
        <v>17</v>
      </c>
      <c r="AP2063" s="11">
        <f t="shared" si="200"/>
        <v>19</v>
      </c>
      <c r="AQ2063" s="11">
        <f t="shared" si="201"/>
        <v>25</v>
      </c>
      <c r="AR2063" s="11">
        <f t="shared" si="202"/>
        <v>35</v>
      </c>
      <c r="AS2063" s="11">
        <f t="shared" si="203"/>
        <v>38</v>
      </c>
      <c r="AT2063" s="11">
        <f t="shared" si="204"/>
        <v>31</v>
      </c>
      <c r="AU2063" s="11">
        <f t="shared" si="205"/>
        <v>37</v>
      </c>
      <c r="AV2063" s="11">
        <f t="shared" si="206"/>
        <v>31</v>
      </c>
      <c r="AW2063" s="12">
        <f t="shared" si="207"/>
        <v>40</v>
      </c>
      <c r="AX2063" s="13">
        <f t="shared" si="208"/>
        <v>51</v>
      </c>
      <c r="AY2063" s="13">
        <f t="shared" si="209"/>
        <v>47</v>
      </c>
      <c r="AZ2063" s="13">
        <f t="shared" si="210"/>
        <v>43</v>
      </c>
      <c r="BA2063" s="13">
        <f t="shared" si="211"/>
        <v>39</v>
      </c>
      <c r="BB2063" s="14">
        <f t="shared" si="212"/>
        <v>55</v>
      </c>
      <c r="BC2063" s="19">
        <f t="shared" si="213"/>
        <v>47</v>
      </c>
      <c r="BD2063" s="55">
        <f t="shared" si="216"/>
        <v>1.0680740500162391</v>
      </c>
      <c r="BE2063" s="19">
        <f t="shared" si="217"/>
        <v>1.0721662877557647</v>
      </c>
      <c r="BF2063" s="19">
        <f t="shared" si="214"/>
        <v>0.99441377070477432</v>
      </c>
      <c r="BG2063" s="19">
        <f t="shared" si="215"/>
        <v>0.99400454693082163</v>
      </c>
    </row>
    <row r="2064" spans="1:59">
      <c r="A2064" s="24">
        <v>2063</v>
      </c>
      <c r="B2064" s="31">
        <f>IF(data!A2065="","",data!A2065)</f>
        <v>2017011</v>
      </c>
      <c r="C2064" s="32">
        <f>IF(data!B2065="","",data!B2065)</f>
        <v>42759</v>
      </c>
      <c r="D2064" s="21">
        <f>IF(data!C2065="","",data!C2065)</f>
        <v>10</v>
      </c>
      <c r="E2064" s="22">
        <f>IF(data!D2065="","",data!D2065)</f>
        <v>11</v>
      </c>
      <c r="F2064" s="22">
        <f>IF(data!E2065="","",data!E2065)</f>
        <v>12</v>
      </c>
      <c r="G2064" s="22">
        <f>IF(data!F2065="","",data!F2065)</f>
        <v>23</v>
      </c>
      <c r="H2064" s="22">
        <f>IF(data!G2065="","",data!G2065)</f>
        <v>26</v>
      </c>
      <c r="I2064" s="22">
        <f>IF(data!H2065="","",data!H2065)</f>
        <v>29</v>
      </c>
      <c r="J2064" s="23">
        <f>IF(data!I2065="","",data!I2065)</f>
        <v>16</v>
      </c>
      <c r="Q2064" s="33"/>
      <c r="R2064" s="33"/>
      <c r="S2064" s="33"/>
      <c r="T2064" s="33"/>
      <c r="U2064" s="33"/>
      <c r="V2064" s="33"/>
      <c r="X2064" s="34"/>
      <c r="Y2064" s="33"/>
      <c r="Z2064" s="33"/>
      <c r="AA2064" s="33"/>
      <c r="AB2064" s="33"/>
      <c r="AC2064" s="35"/>
      <c r="AD2064" s="33"/>
      <c r="AE2064" s="33"/>
      <c r="AF2064" s="33"/>
      <c r="AG2064" s="33"/>
      <c r="AH2064" s="33"/>
      <c r="AI2064" s="33"/>
      <c r="AJ2064" s="36"/>
      <c r="AK2064" s="10">
        <f t="shared" si="195"/>
        <v>9</v>
      </c>
      <c r="AL2064" s="11">
        <f t="shared" si="196"/>
        <v>11</v>
      </c>
      <c r="AM2064" s="11">
        <f t="shared" si="197"/>
        <v>11</v>
      </c>
      <c r="AN2064" s="11">
        <f t="shared" si="198"/>
        <v>21</v>
      </c>
      <c r="AO2064" s="13">
        <f t="shared" si="199"/>
        <v>20</v>
      </c>
      <c r="AP2064" s="11">
        <f t="shared" si="200"/>
        <v>23</v>
      </c>
      <c r="AQ2064" s="11">
        <f t="shared" si="201"/>
        <v>21</v>
      </c>
      <c r="AR2064" s="11">
        <f t="shared" si="202"/>
        <v>21</v>
      </c>
      <c r="AS2064" s="11">
        <f t="shared" si="203"/>
        <v>23</v>
      </c>
      <c r="AT2064" s="11">
        <f t="shared" si="204"/>
        <v>39</v>
      </c>
      <c r="AU2064" s="11">
        <f t="shared" si="205"/>
        <v>46</v>
      </c>
      <c r="AV2064" s="11">
        <f t="shared" si="206"/>
        <v>55</v>
      </c>
      <c r="AW2064" s="12">
        <f t="shared" si="207"/>
        <v>66</v>
      </c>
      <c r="AX2064" s="13">
        <f t="shared" si="208"/>
        <v>63</v>
      </c>
      <c r="AY2064" s="13">
        <f t="shared" si="209"/>
        <v>60</v>
      </c>
      <c r="AZ2064" s="13">
        <f t="shared" si="210"/>
        <v>57</v>
      </c>
      <c r="BA2064" s="13">
        <f t="shared" si="211"/>
        <v>54</v>
      </c>
      <c r="BB2064" s="14">
        <f t="shared" si="212"/>
        <v>51</v>
      </c>
      <c r="BC2064" s="19">
        <f t="shared" si="213"/>
        <v>60</v>
      </c>
      <c r="BD2064" s="55">
        <f t="shared" si="216"/>
        <v>1.1049041896719713</v>
      </c>
      <c r="BE2064" s="19">
        <f t="shared" si="217"/>
        <v>1.0844430009743422</v>
      </c>
      <c r="BF2064" s="19">
        <f t="shared" si="214"/>
        <v>1.0091458265670672</v>
      </c>
      <c r="BG2064" s="19">
        <f t="shared" si="215"/>
        <v>0.99768756089639488</v>
      </c>
    </row>
    <row r="2065" spans="1:59">
      <c r="A2065" s="24">
        <v>2064</v>
      </c>
      <c r="B2065" s="31">
        <f>IF(data!A2066="","",data!A2066)</f>
        <v>2017012</v>
      </c>
      <c r="C2065" s="32">
        <f>IF(data!B2066="","",data!B2066)</f>
        <v>42761</v>
      </c>
      <c r="D2065" s="21">
        <f>IF(data!C2066="","",data!C2066)</f>
        <v>10</v>
      </c>
      <c r="E2065" s="22">
        <f>IF(data!D2066="","",data!D2066)</f>
        <v>11</v>
      </c>
      <c r="F2065" s="22">
        <f>IF(data!E2066="","",data!E2066)</f>
        <v>14</v>
      </c>
      <c r="G2065" s="22">
        <f>IF(data!F2066="","",data!F2066)</f>
        <v>15</v>
      </c>
      <c r="H2065" s="22">
        <f>IF(data!G2066="","",data!G2066)</f>
        <v>16</v>
      </c>
      <c r="I2065" s="22">
        <f>IF(data!H2066="","",data!H2066)</f>
        <v>24</v>
      </c>
      <c r="J2065" s="23">
        <f>IF(data!I2066="","",data!I2066)</f>
        <v>7</v>
      </c>
      <c r="Q2065" s="33"/>
      <c r="R2065" s="33"/>
      <c r="S2065" s="33"/>
      <c r="T2065" s="33"/>
      <c r="U2065" s="33"/>
      <c r="V2065" s="33"/>
      <c r="X2065" s="34"/>
      <c r="Y2065" s="33"/>
      <c r="Z2065" s="33"/>
      <c r="AA2065" s="33"/>
      <c r="AB2065" s="33"/>
      <c r="AC2065" s="35"/>
      <c r="AD2065" s="33"/>
      <c r="AE2065" s="33"/>
      <c r="AF2065" s="33"/>
      <c r="AG2065" s="33"/>
      <c r="AH2065" s="33"/>
      <c r="AI2065" s="33"/>
      <c r="AJ2065" s="36"/>
      <c r="AK2065" s="10">
        <f t="shared" si="195"/>
        <v>6</v>
      </c>
      <c r="AL2065" s="11">
        <f t="shared" si="196"/>
        <v>10</v>
      </c>
      <c r="AM2065" s="11">
        <f t="shared" si="197"/>
        <v>10</v>
      </c>
      <c r="AN2065" s="11">
        <f t="shared" si="198"/>
        <v>18</v>
      </c>
      <c r="AO2065" s="13">
        <f t="shared" si="199"/>
        <v>13</v>
      </c>
      <c r="AP2065" s="11">
        <f t="shared" si="200"/>
        <v>18</v>
      </c>
      <c r="AQ2065" s="11">
        <f t="shared" si="201"/>
        <v>27</v>
      </c>
      <c r="AR2065" s="11">
        <f t="shared" si="202"/>
        <v>20</v>
      </c>
      <c r="AS2065" s="11">
        <f t="shared" si="203"/>
        <v>24</v>
      </c>
      <c r="AT2065" s="11">
        <f t="shared" si="204"/>
        <v>30</v>
      </c>
      <c r="AU2065" s="11">
        <f t="shared" si="205"/>
        <v>38</v>
      </c>
      <c r="AV2065" s="11">
        <f t="shared" si="206"/>
        <v>34</v>
      </c>
      <c r="AW2065" s="12">
        <f t="shared" si="207"/>
        <v>45</v>
      </c>
      <c r="AX2065" s="13">
        <f t="shared" si="208"/>
        <v>58</v>
      </c>
      <c r="AY2065" s="13">
        <f t="shared" si="209"/>
        <v>73</v>
      </c>
      <c r="AZ2065" s="13">
        <f t="shared" si="210"/>
        <v>72</v>
      </c>
      <c r="BA2065" s="13">
        <f t="shared" si="211"/>
        <v>71</v>
      </c>
      <c r="BB2065" s="14">
        <f t="shared" si="212"/>
        <v>70</v>
      </c>
      <c r="BC2065" s="19">
        <f t="shared" si="213"/>
        <v>73</v>
      </c>
      <c r="BD2065" s="55">
        <f t="shared" si="216"/>
        <v>1.227671321857746</v>
      </c>
      <c r="BE2065" s="19">
        <f t="shared" si="217"/>
        <v>1.1253653783696005</v>
      </c>
      <c r="BF2065" s="19">
        <f t="shared" si="214"/>
        <v>1.042702176031179</v>
      </c>
      <c r="BG2065" s="19">
        <f t="shared" si="215"/>
        <v>1.0107827216628775</v>
      </c>
    </row>
    <row r="2066" spans="1:59">
      <c r="A2066" s="24">
        <v>2065</v>
      </c>
      <c r="B2066" s="31">
        <f>IF(data!A2067="","",data!A2067)</f>
        <v>2017013</v>
      </c>
      <c r="C2066" s="32">
        <f>IF(data!B2067="","",data!B2067)</f>
        <v>42771</v>
      </c>
      <c r="D2066" s="21">
        <f>IF(data!C2067="","",data!C2067)</f>
        <v>8</v>
      </c>
      <c r="E2066" s="22">
        <f>IF(data!D2067="","",data!D2067)</f>
        <v>11</v>
      </c>
      <c r="F2066" s="22">
        <f>IF(data!E2067="","",data!E2067)</f>
        <v>28</v>
      </c>
      <c r="G2066" s="22">
        <f>IF(data!F2067="","",data!F2067)</f>
        <v>29</v>
      </c>
      <c r="H2066" s="22">
        <f>IF(data!G2067="","",data!G2067)</f>
        <v>31</v>
      </c>
      <c r="I2066" s="22">
        <f>IF(data!H2067="","",data!H2067)</f>
        <v>33</v>
      </c>
      <c r="J2066" s="23">
        <f>IF(data!I2067="","",data!I2067)</f>
        <v>6</v>
      </c>
      <c r="Q2066" s="33"/>
      <c r="R2066" s="33"/>
      <c r="S2066" s="33"/>
      <c r="T2066" s="33"/>
      <c r="U2066" s="33"/>
      <c r="V2066" s="33"/>
      <c r="X2066" s="34"/>
      <c r="Y2066" s="33"/>
      <c r="Z2066" s="33"/>
      <c r="AA2066" s="33"/>
      <c r="AB2066" s="33"/>
      <c r="AC2066" s="35"/>
      <c r="AD2066" s="33"/>
      <c r="AE2066" s="33"/>
      <c r="AF2066" s="33"/>
      <c r="AG2066" s="33"/>
      <c r="AH2066" s="33"/>
      <c r="AI2066" s="33"/>
      <c r="AJ2066" s="36"/>
      <c r="AK2066" s="10">
        <f t="shared" si="195"/>
        <v>8</v>
      </c>
      <c r="AL2066" s="11">
        <f t="shared" si="196"/>
        <v>8</v>
      </c>
      <c r="AM2066" s="11">
        <f t="shared" si="197"/>
        <v>15</v>
      </c>
      <c r="AN2066" s="11">
        <f t="shared" si="198"/>
        <v>20</v>
      </c>
      <c r="AO2066" s="13">
        <f t="shared" si="199"/>
        <v>14</v>
      </c>
      <c r="AP2066" s="11">
        <f t="shared" si="200"/>
        <v>20</v>
      </c>
      <c r="AQ2066" s="11">
        <f t="shared" si="201"/>
        <v>23</v>
      </c>
      <c r="AR2066" s="11">
        <f t="shared" si="202"/>
        <v>30</v>
      </c>
      <c r="AS2066" s="11">
        <f t="shared" si="203"/>
        <v>30</v>
      </c>
      <c r="AT2066" s="11">
        <f t="shared" si="204"/>
        <v>44</v>
      </c>
      <c r="AU2066" s="11">
        <f t="shared" si="205"/>
        <v>36</v>
      </c>
      <c r="AV2066" s="11">
        <f t="shared" si="206"/>
        <v>28</v>
      </c>
      <c r="AW2066" s="12">
        <f t="shared" si="207"/>
        <v>50</v>
      </c>
      <c r="AX2066" s="13">
        <f t="shared" si="208"/>
        <v>60</v>
      </c>
      <c r="AY2066" s="13">
        <f t="shared" si="209"/>
        <v>72</v>
      </c>
      <c r="AZ2066" s="13">
        <f t="shared" si="210"/>
        <v>68</v>
      </c>
      <c r="BA2066" s="13">
        <f t="shared" si="211"/>
        <v>64</v>
      </c>
      <c r="BB2066" s="14">
        <f t="shared" si="212"/>
        <v>60</v>
      </c>
      <c r="BC2066" s="19">
        <f t="shared" si="213"/>
        <v>72</v>
      </c>
      <c r="BD2066" s="55">
        <f t="shared" si="216"/>
        <v>1.2440402728158493</v>
      </c>
      <c r="BE2066" s="19">
        <f t="shared" si="217"/>
        <v>1.1642416368950959</v>
      </c>
      <c r="BF2066" s="19">
        <f t="shared" si="214"/>
        <v>1.0664371549204286</v>
      </c>
      <c r="BG2066" s="19">
        <f t="shared" si="215"/>
        <v>1.0234686586554076</v>
      </c>
    </row>
    <row r="2067" spans="1:59">
      <c r="A2067" s="24">
        <v>2066</v>
      </c>
      <c r="B2067" s="31">
        <f>IF(data!A2068="","",data!A2068)</f>
        <v>2017014</v>
      </c>
      <c r="C2067" s="32">
        <f>IF(data!B2068="","",data!B2068)</f>
        <v>42773</v>
      </c>
      <c r="D2067" s="21">
        <f>IF(data!C2068="","",data!C2068)</f>
        <v>6</v>
      </c>
      <c r="E2067" s="22">
        <f>IF(data!D2068="","",data!D2068)</f>
        <v>8</v>
      </c>
      <c r="F2067" s="22">
        <f>IF(data!E2068="","",data!E2068)</f>
        <v>18</v>
      </c>
      <c r="G2067" s="22">
        <f>IF(data!F2068="","",data!F2068)</f>
        <v>20</v>
      </c>
      <c r="H2067" s="22">
        <f>IF(data!G2068="","",data!G2068)</f>
        <v>23</v>
      </c>
      <c r="I2067" s="22">
        <f>IF(data!H2068="","",data!H2068)</f>
        <v>31</v>
      </c>
      <c r="J2067" s="23">
        <f>IF(data!I2068="","",data!I2068)</f>
        <v>13</v>
      </c>
      <c r="Q2067" s="33"/>
      <c r="R2067" s="33"/>
      <c r="S2067" s="33"/>
      <c r="T2067" s="33"/>
      <c r="U2067" s="33"/>
      <c r="V2067" s="33"/>
      <c r="X2067" s="34"/>
      <c r="Y2067" s="33"/>
      <c r="Z2067" s="33"/>
      <c r="AA2067" s="33"/>
      <c r="AB2067" s="33"/>
      <c r="AC2067" s="35"/>
      <c r="AD2067" s="33"/>
      <c r="AE2067" s="33"/>
      <c r="AF2067" s="33"/>
      <c r="AG2067" s="33"/>
      <c r="AH2067" s="33"/>
      <c r="AI2067" s="33"/>
      <c r="AJ2067" s="36"/>
      <c r="AK2067" s="10">
        <f t="shared" ref="AK2067:AK2130" si="218">IF($B2067="","",MOD($D2067,3)+MOD($E2067,3)+MOD($F2067,3)+MOD($G2067,3)+MOD($H2067,3)+MOD($I2067,3))</f>
        <v>7</v>
      </c>
      <c r="AL2067" s="11">
        <f t="shared" ref="AL2067:AL2130" si="219">IF($B2067="","",MOD($D2067,4)+MOD($E2067,4)+MOD($F2067,4)+MOD($G2067,4)+MOD($H2067,4)+MOD($I2067,4))</f>
        <v>10</v>
      </c>
      <c r="AM2067" s="11">
        <f t="shared" ref="AM2067:AM2130" si="220">IF($B2067="","",MOD($D2067,5)+MOD($E2067,5)+MOD($F2067,5)+MOD($G2067,5)+MOD($H2067,5)+MOD($I2067,5))</f>
        <v>11</v>
      </c>
      <c r="AN2067" s="11">
        <f t="shared" ref="AN2067:AN2130" si="221">IF($B2067="","",MOD($D2067,6)+MOD($E2067,6)+MOD($F2067,6)+MOD($G2067,6)+MOD($H2067,6)+MOD($I2067,6))</f>
        <v>10</v>
      </c>
      <c r="AO2067" s="13">
        <f t="shared" ref="AO2067:AO2130" si="222">IF($B2067="","",MOD($D2067,7)+MOD($E2067,7)+MOD($F2067,7)+MOD($G2067,7)+MOD($H2067,7)+MOD($I2067,7))</f>
        <v>22</v>
      </c>
      <c r="AP2067" s="11">
        <f t="shared" ref="AP2067:AP2130" si="223">IF($B2067="","",MOD($D2067,8)+MOD($E2067,8)+MOD($F2067,8)+MOD($G2067,8)+MOD($H2067,8)+MOD($I2067,8))</f>
        <v>26</v>
      </c>
      <c r="AQ2067" s="11">
        <f t="shared" ref="AQ2067:AQ2130" si="224">IF($B2067="","",MOD($D2067,9)+MOD($E2067,9)+MOD($F2067,9)+MOD($G2067,9)+MOD($H2067,9)+MOD($I2067,9))</f>
        <v>25</v>
      </c>
      <c r="AR2067" s="11">
        <f t="shared" ref="AR2067:AR2130" si="225">IF($B2067="","",MOD($D2067,10)+MOD($E2067,10)+MOD($F2067,10)+MOD($G2067,10)+MOD($H2067,10)+MOD($I2067,10))</f>
        <v>26</v>
      </c>
      <c r="AS2067" s="11">
        <f t="shared" ref="AS2067:AS2130" si="226">IF($B2067="","",MOD($D2067,11)+MOD($E2067,11)+MOD($F2067,11)+MOD($G2067,11)+MOD($H2067,11)+MOD($I2067,11))</f>
        <v>40</v>
      </c>
      <c r="AT2067" s="11">
        <f t="shared" ref="AT2067:AT2130" si="227">IF($B2067="","",MOD($D2067,12)+MOD($E2067,12)+MOD($F2067,12)+MOD($G2067,12)+MOD($H2067,12)+MOD($I2067,12))</f>
        <v>46</v>
      </c>
      <c r="AU2067" s="11">
        <f t="shared" ref="AU2067:AU2130" si="228">IF($B2067="","",MOD($D2067,13)+MOD($E2067,13)+MOD($F2067,13)+MOD($G2067,13)+MOD($H2067,13)+MOD($I2067,13))</f>
        <v>41</v>
      </c>
      <c r="AV2067" s="11">
        <f t="shared" ref="AV2067:AV2130" si="229">IF($B2067="","",MOD($D2067,14)+MOD($E2067,14)+MOD($F2067,14)+MOD($G2067,14)+MOD($H2067,14)+MOD($I2067,14))</f>
        <v>36</v>
      </c>
      <c r="AW2067" s="12">
        <f t="shared" ref="AW2067:AW2130" si="230">IF($B2067="","",MOD($D2067,15)+MOD($E2067,15)+MOD($F2067,15)+MOD($G2067,15)+MOD($H2067,15)+MOD($I2067,15))</f>
        <v>31</v>
      </c>
      <c r="AX2067" s="13">
        <f t="shared" ref="AX2067:AX2130" si="231">IF($B2067="","",MOD($D2067,16)+MOD($E2067,16)+MOD($F2067,16)+MOD($G2067,16)+MOD($H2067,16)+MOD($I2067,16))</f>
        <v>42</v>
      </c>
      <c r="AY2067" s="13">
        <f t="shared" ref="AY2067:AY2130" si="232">IF($B2067="","",MOD($D2067,17)+MOD($E2067,17)+MOD($F2067,17)+MOD($G2067,17)+MOD($H2067,17)+MOD($I2067,17))</f>
        <v>38</v>
      </c>
      <c r="AZ2067" s="13">
        <f t="shared" ref="AZ2067:AZ2130" si="233">IF($B2067="","",MOD($D2067,18)+MOD($E2067,18)+MOD($F2067,18)+MOD($G2067,18)+MOD($H2067,18)+MOD($I2067,18))</f>
        <v>34</v>
      </c>
      <c r="BA2067" s="13">
        <f t="shared" ref="BA2067:BA2130" si="234">IF($B2067="","",MOD($D2067,19)+MOD($E2067,19)+MOD($F2067,19)+MOD($G2067,19)+MOD($H2067,19)+MOD($I2067,19))</f>
        <v>49</v>
      </c>
      <c r="BB2067" s="14">
        <f t="shared" ref="BB2067:BB2130" si="235">IF($B2067="","",MOD($D2067,20)+MOD($E2067,20)+MOD($F2067,20)+MOD($G2067,20)+MOD($H2067,20)+MOD($I2067,20))</f>
        <v>46</v>
      </c>
      <c r="BC2067" s="19">
        <f t="shared" si="213"/>
        <v>38</v>
      </c>
      <c r="BD2067" s="55">
        <f t="shared" si="216"/>
        <v>1.1867489444624879</v>
      </c>
      <c r="BE2067" s="19">
        <f t="shared" si="217"/>
        <v>1.1396882104579409</v>
      </c>
      <c r="BF2067" s="19">
        <f t="shared" si="214"/>
        <v>1.0697109451120494</v>
      </c>
      <c r="BG2067" s="19">
        <f t="shared" si="215"/>
        <v>1.0169210782721663</v>
      </c>
    </row>
    <row r="2068" spans="1:59">
      <c r="A2068" s="24">
        <v>2067</v>
      </c>
      <c r="B2068" s="31">
        <f>IF(data!A2069="","",data!A2069)</f>
        <v>2017015</v>
      </c>
      <c r="C2068" s="32">
        <f>IF(data!B2069="","",data!B2069)</f>
        <v>42775</v>
      </c>
      <c r="D2068" s="21">
        <f>IF(data!C2069="","",data!C2069)</f>
        <v>1</v>
      </c>
      <c r="E2068" s="22">
        <f>IF(data!D2069="","",data!D2069)</f>
        <v>8</v>
      </c>
      <c r="F2068" s="22">
        <f>IF(data!E2069="","",data!E2069)</f>
        <v>9</v>
      </c>
      <c r="G2068" s="22">
        <f>IF(data!F2069="","",data!F2069)</f>
        <v>14</v>
      </c>
      <c r="H2068" s="22">
        <f>IF(data!G2069="","",data!G2069)</f>
        <v>17</v>
      </c>
      <c r="I2068" s="22">
        <f>IF(data!H2069="","",data!H2069)</f>
        <v>32</v>
      </c>
      <c r="J2068" s="23">
        <f>IF(data!I2069="","",data!I2069)</f>
        <v>1</v>
      </c>
      <c r="Q2068" s="33"/>
      <c r="R2068" s="33"/>
      <c r="S2068" s="33"/>
      <c r="T2068" s="33"/>
      <c r="U2068" s="33"/>
      <c r="V2068" s="33"/>
      <c r="X2068" s="34"/>
      <c r="Y2068" s="33"/>
      <c r="Z2068" s="33"/>
      <c r="AA2068" s="33"/>
      <c r="AB2068" s="33"/>
      <c r="AC2068" s="35"/>
      <c r="AD2068" s="33"/>
      <c r="AE2068" s="33"/>
      <c r="AF2068" s="33"/>
      <c r="AG2068" s="33"/>
      <c r="AH2068" s="33"/>
      <c r="AI2068" s="33"/>
      <c r="AJ2068" s="36"/>
      <c r="AK2068" s="10">
        <f t="shared" si="218"/>
        <v>9</v>
      </c>
      <c r="AL2068" s="11">
        <f t="shared" si="219"/>
        <v>5</v>
      </c>
      <c r="AM2068" s="11">
        <f t="shared" si="220"/>
        <v>16</v>
      </c>
      <c r="AN2068" s="11">
        <f t="shared" si="221"/>
        <v>15</v>
      </c>
      <c r="AO2068" s="13">
        <f t="shared" si="222"/>
        <v>11</v>
      </c>
      <c r="AP2068" s="11">
        <f t="shared" si="223"/>
        <v>9</v>
      </c>
      <c r="AQ2068" s="11">
        <f t="shared" si="224"/>
        <v>27</v>
      </c>
      <c r="AR2068" s="11">
        <f t="shared" si="225"/>
        <v>31</v>
      </c>
      <c r="AS2068" s="11">
        <f t="shared" si="226"/>
        <v>37</v>
      </c>
      <c r="AT2068" s="11">
        <f t="shared" si="227"/>
        <v>33</v>
      </c>
      <c r="AU2068" s="11">
        <f t="shared" si="228"/>
        <v>29</v>
      </c>
      <c r="AV2068" s="11">
        <f t="shared" si="229"/>
        <v>25</v>
      </c>
      <c r="AW2068" s="12">
        <f t="shared" si="230"/>
        <v>36</v>
      </c>
      <c r="AX2068" s="13">
        <f t="shared" si="231"/>
        <v>33</v>
      </c>
      <c r="AY2068" s="13">
        <f t="shared" si="232"/>
        <v>47</v>
      </c>
      <c r="AZ2068" s="13">
        <f t="shared" si="233"/>
        <v>63</v>
      </c>
      <c r="BA2068" s="13">
        <f t="shared" si="234"/>
        <v>62</v>
      </c>
      <c r="BB2068" s="14">
        <f t="shared" si="235"/>
        <v>61</v>
      </c>
      <c r="BC2068" s="19">
        <f t="shared" si="213"/>
        <v>47</v>
      </c>
      <c r="BD2068" s="55">
        <f t="shared" si="216"/>
        <v>1.1867489444624879</v>
      </c>
      <c r="BE2068" s="19">
        <f t="shared" si="217"/>
        <v>1.1274114972393634</v>
      </c>
      <c r="BF2068" s="19">
        <f t="shared" si="214"/>
        <v>1.0656187073725234</v>
      </c>
      <c r="BG2068" s="19">
        <f t="shared" si="215"/>
        <v>1.0099642741149724</v>
      </c>
    </row>
    <row r="2069" spans="1:59">
      <c r="A2069" s="24">
        <v>2068</v>
      </c>
      <c r="B2069" s="31">
        <f>IF(data!A2070="","",data!A2070)</f>
        <v>2017016</v>
      </c>
      <c r="C2069" s="32">
        <f>IF(data!B2070="","",data!B2070)</f>
        <v>42778</v>
      </c>
      <c r="D2069" s="21">
        <f>IF(data!C2070="","",data!C2070)</f>
        <v>5</v>
      </c>
      <c r="E2069" s="22">
        <f>IF(data!D2070="","",data!D2070)</f>
        <v>8</v>
      </c>
      <c r="F2069" s="22">
        <f>IF(data!E2070="","",data!E2070)</f>
        <v>16</v>
      </c>
      <c r="G2069" s="22">
        <f>IF(data!F2070="","",data!F2070)</f>
        <v>22</v>
      </c>
      <c r="H2069" s="22">
        <f>IF(data!G2070="","",data!G2070)</f>
        <v>27</v>
      </c>
      <c r="I2069" s="22">
        <f>IF(data!H2070="","",data!H2070)</f>
        <v>29</v>
      </c>
      <c r="J2069" s="23">
        <f>IF(data!I2070="","",data!I2070)</f>
        <v>2</v>
      </c>
      <c r="Q2069" s="33"/>
      <c r="R2069" s="33"/>
      <c r="S2069" s="33"/>
      <c r="T2069" s="33"/>
      <c r="U2069" s="33"/>
      <c r="V2069" s="33"/>
      <c r="X2069" s="34"/>
      <c r="Y2069" s="33"/>
      <c r="Z2069" s="33"/>
      <c r="AA2069" s="33"/>
      <c r="AB2069" s="33"/>
      <c r="AC2069" s="35"/>
      <c r="AD2069" s="33"/>
      <c r="AE2069" s="33"/>
      <c r="AF2069" s="33"/>
      <c r="AG2069" s="33"/>
      <c r="AH2069" s="33"/>
      <c r="AI2069" s="33"/>
      <c r="AJ2069" s="36"/>
      <c r="AK2069" s="10">
        <f t="shared" si="218"/>
        <v>8</v>
      </c>
      <c r="AL2069" s="11">
        <f t="shared" si="219"/>
        <v>7</v>
      </c>
      <c r="AM2069" s="11">
        <f t="shared" si="220"/>
        <v>12</v>
      </c>
      <c r="AN2069" s="11">
        <f t="shared" si="221"/>
        <v>23</v>
      </c>
      <c r="AO2069" s="13">
        <f t="shared" si="222"/>
        <v>16</v>
      </c>
      <c r="AP2069" s="11">
        <f t="shared" si="223"/>
        <v>19</v>
      </c>
      <c r="AQ2069" s="11">
        <f t="shared" si="224"/>
        <v>26</v>
      </c>
      <c r="AR2069" s="11">
        <f t="shared" si="225"/>
        <v>37</v>
      </c>
      <c r="AS2069" s="11">
        <f t="shared" si="226"/>
        <v>30</v>
      </c>
      <c r="AT2069" s="11">
        <f t="shared" si="227"/>
        <v>35</v>
      </c>
      <c r="AU2069" s="11">
        <f t="shared" si="228"/>
        <v>29</v>
      </c>
      <c r="AV2069" s="11">
        <f t="shared" si="229"/>
        <v>37</v>
      </c>
      <c r="AW2069" s="12">
        <f t="shared" si="230"/>
        <v>47</v>
      </c>
      <c r="AX2069" s="13">
        <f t="shared" si="231"/>
        <v>43</v>
      </c>
      <c r="AY2069" s="13">
        <f t="shared" si="232"/>
        <v>56</v>
      </c>
      <c r="AZ2069" s="13">
        <f t="shared" si="233"/>
        <v>53</v>
      </c>
      <c r="BA2069" s="13">
        <f t="shared" si="234"/>
        <v>50</v>
      </c>
      <c r="BB2069" s="14">
        <f t="shared" si="235"/>
        <v>47</v>
      </c>
      <c r="BC2069" s="19">
        <f t="shared" si="213"/>
        <v>56</v>
      </c>
      <c r="BD2069" s="55">
        <f t="shared" si="216"/>
        <v>1.1703799935043846</v>
      </c>
      <c r="BE2069" s="19">
        <f t="shared" si="217"/>
        <v>1.137642091588178</v>
      </c>
      <c r="BF2069" s="19">
        <f t="shared" si="214"/>
        <v>1.0566157843455668</v>
      </c>
      <c r="BG2069" s="19">
        <f t="shared" si="215"/>
        <v>1.0095550503410198</v>
      </c>
    </row>
    <row r="2070" spans="1:59">
      <c r="A2070" s="24">
        <v>2069</v>
      </c>
      <c r="B2070" s="31">
        <f>IF(data!A2071="","",data!A2071)</f>
        <v>2017017</v>
      </c>
      <c r="C2070" s="32">
        <f>IF(data!B2071="","",data!B2071)</f>
        <v>42780</v>
      </c>
      <c r="D2070" s="21">
        <f>IF(data!C2071="","",data!C2071)</f>
        <v>3</v>
      </c>
      <c r="E2070" s="22">
        <f>IF(data!D2071="","",data!D2071)</f>
        <v>7</v>
      </c>
      <c r="F2070" s="22">
        <f>IF(data!E2071="","",data!E2071)</f>
        <v>8</v>
      </c>
      <c r="G2070" s="22">
        <f>IF(data!F2071="","",data!F2071)</f>
        <v>10</v>
      </c>
      <c r="H2070" s="22">
        <f>IF(data!G2071="","",data!G2071)</f>
        <v>22</v>
      </c>
      <c r="I2070" s="22">
        <f>IF(data!H2071="","",data!H2071)</f>
        <v>23</v>
      </c>
      <c r="J2070" s="23">
        <f>IF(data!I2071="","",data!I2071)</f>
        <v>12</v>
      </c>
      <c r="Q2070" s="33"/>
      <c r="R2070" s="33"/>
      <c r="S2070" s="33"/>
      <c r="T2070" s="33"/>
      <c r="U2070" s="33"/>
      <c r="V2070" s="33"/>
      <c r="X2070" s="34"/>
      <c r="Y2070" s="33"/>
      <c r="Z2070" s="33"/>
      <c r="AA2070" s="33"/>
      <c r="AB2070" s="33"/>
      <c r="AC2070" s="35"/>
      <c r="AD2070" s="33"/>
      <c r="AE2070" s="33"/>
      <c r="AF2070" s="33"/>
      <c r="AG2070" s="33"/>
      <c r="AH2070" s="33"/>
      <c r="AI2070" s="33"/>
      <c r="AJ2070" s="36"/>
      <c r="AK2070" s="10">
        <f t="shared" si="218"/>
        <v>7</v>
      </c>
      <c r="AL2070" s="11">
        <f t="shared" si="219"/>
        <v>13</v>
      </c>
      <c r="AM2070" s="11">
        <f t="shared" si="220"/>
        <v>13</v>
      </c>
      <c r="AN2070" s="11">
        <f t="shared" si="221"/>
        <v>19</v>
      </c>
      <c r="AO2070" s="13">
        <f t="shared" si="222"/>
        <v>10</v>
      </c>
      <c r="AP2070" s="11">
        <f t="shared" si="223"/>
        <v>25</v>
      </c>
      <c r="AQ2070" s="11">
        <f t="shared" si="224"/>
        <v>28</v>
      </c>
      <c r="AR2070" s="11">
        <f t="shared" si="225"/>
        <v>23</v>
      </c>
      <c r="AS2070" s="11">
        <f t="shared" si="226"/>
        <v>29</v>
      </c>
      <c r="AT2070" s="11">
        <f t="shared" si="227"/>
        <v>49</v>
      </c>
      <c r="AU2070" s="11">
        <f t="shared" si="228"/>
        <v>47</v>
      </c>
      <c r="AV2070" s="11">
        <f t="shared" si="229"/>
        <v>45</v>
      </c>
      <c r="AW2070" s="12">
        <f t="shared" si="230"/>
        <v>43</v>
      </c>
      <c r="AX2070" s="13">
        <f t="shared" si="231"/>
        <v>41</v>
      </c>
      <c r="AY2070" s="13">
        <f t="shared" si="232"/>
        <v>39</v>
      </c>
      <c r="AZ2070" s="13">
        <f t="shared" si="233"/>
        <v>37</v>
      </c>
      <c r="BA2070" s="13">
        <f t="shared" si="234"/>
        <v>35</v>
      </c>
      <c r="BB2070" s="14">
        <f t="shared" si="235"/>
        <v>33</v>
      </c>
      <c r="BC2070" s="19">
        <f t="shared" ref="BC2070:BC2133" si="236">IF($B2070="","",MOD($D2070,$BC$1)+MOD($E2070,$BC$1)+MOD($F2070,$BC$1)+MOD($G2070,$BC$1)+MOD($H2070,$BC$1)+MOD($I2070,$BC$1))</f>
        <v>39</v>
      </c>
      <c r="BD2070" s="55">
        <f t="shared" si="216"/>
        <v>1.0312439103605067</v>
      </c>
      <c r="BE2070" s="19">
        <f t="shared" si="217"/>
        <v>1.1294576161091263</v>
      </c>
      <c r="BF2070" s="19">
        <f t="shared" si="214"/>
        <v>1.0656187073725234</v>
      </c>
      <c r="BG2070" s="19">
        <f t="shared" si="215"/>
        <v>1.0107827216628775</v>
      </c>
    </row>
    <row r="2071" spans="1:59">
      <c r="A2071" s="24">
        <v>2070</v>
      </c>
      <c r="B2071" s="31">
        <f>IF(data!A2072="","",data!A2072)</f>
        <v>2017018</v>
      </c>
      <c r="C2071" s="32">
        <f>IF(data!B2072="","",data!B2072)</f>
        <v>42782</v>
      </c>
      <c r="D2071" s="21">
        <f>IF(data!C2072="","",data!C2072)</f>
        <v>1</v>
      </c>
      <c r="E2071" s="22">
        <f>IF(data!D2072="","",data!D2072)</f>
        <v>2</v>
      </c>
      <c r="F2071" s="22">
        <f>IF(data!E2072="","",data!E2072)</f>
        <v>3</v>
      </c>
      <c r="G2071" s="22">
        <f>IF(data!F2072="","",data!F2072)</f>
        <v>17</v>
      </c>
      <c r="H2071" s="22">
        <f>IF(data!G2072="","",data!G2072)</f>
        <v>25</v>
      </c>
      <c r="I2071" s="22">
        <f>IF(data!H2072="","",data!H2072)</f>
        <v>31</v>
      </c>
      <c r="J2071" s="23">
        <f>IF(data!I2072="","",data!I2072)</f>
        <v>9</v>
      </c>
      <c r="Q2071" s="33"/>
      <c r="R2071" s="33"/>
      <c r="S2071" s="33"/>
      <c r="T2071" s="33"/>
      <c r="U2071" s="33"/>
      <c r="V2071" s="33"/>
      <c r="X2071" s="34"/>
      <c r="Y2071" s="33"/>
      <c r="Z2071" s="33"/>
      <c r="AA2071" s="33"/>
      <c r="AB2071" s="33"/>
      <c r="AC2071" s="35"/>
      <c r="AD2071" s="33"/>
      <c r="AE2071" s="33"/>
      <c r="AF2071" s="33"/>
      <c r="AG2071" s="33"/>
      <c r="AH2071" s="33"/>
      <c r="AI2071" s="33"/>
      <c r="AJ2071" s="36"/>
      <c r="AK2071" s="10">
        <f t="shared" si="218"/>
        <v>7</v>
      </c>
      <c r="AL2071" s="11">
        <f t="shared" si="219"/>
        <v>11</v>
      </c>
      <c r="AM2071" s="11">
        <f t="shared" si="220"/>
        <v>9</v>
      </c>
      <c r="AN2071" s="11">
        <f t="shared" si="221"/>
        <v>13</v>
      </c>
      <c r="AO2071" s="13">
        <f t="shared" si="222"/>
        <v>16</v>
      </c>
      <c r="AP2071" s="11">
        <f t="shared" si="223"/>
        <v>15</v>
      </c>
      <c r="AQ2071" s="11">
        <f t="shared" si="224"/>
        <v>25</v>
      </c>
      <c r="AR2071" s="11">
        <f t="shared" si="225"/>
        <v>19</v>
      </c>
      <c r="AS2071" s="11">
        <f t="shared" si="226"/>
        <v>24</v>
      </c>
      <c r="AT2071" s="11">
        <f t="shared" si="227"/>
        <v>19</v>
      </c>
      <c r="AU2071" s="11">
        <f t="shared" si="228"/>
        <v>27</v>
      </c>
      <c r="AV2071" s="11">
        <f t="shared" si="229"/>
        <v>23</v>
      </c>
      <c r="AW2071" s="12">
        <f t="shared" si="230"/>
        <v>19</v>
      </c>
      <c r="AX2071" s="13">
        <f t="shared" si="231"/>
        <v>31</v>
      </c>
      <c r="AY2071" s="13">
        <f t="shared" si="232"/>
        <v>28</v>
      </c>
      <c r="AZ2071" s="13">
        <f t="shared" si="233"/>
        <v>43</v>
      </c>
      <c r="BA2071" s="13">
        <f t="shared" si="234"/>
        <v>41</v>
      </c>
      <c r="BB2071" s="14">
        <f t="shared" si="235"/>
        <v>39</v>
      </c>
      <c r="BC2071" s="19">
        <f t="shared" si="236"/>
        <v>28</v>
      </c>
      <c r="BD2071" s="55">
        <f t="shared" si="216"/>
        <v>0.85118544982137057</v>
      </c>
      <c r="BE2071" s="19">
        <f t="shared" si="217"/>
        <v>1.04761286131861</v>
      </c>
      <c r="BF2071" s="19">
        <f t="shared" si="214"/>
        <v>1.0500682039623255</v>
      </c>
      <c r="BG2071" s="19">
        <f t="shared" si="215"/>
        <v>1.0058720363754465</v>
      </c>
    </row>
    <row r="2072" spans="1:59">
      <c r="A2072" s="24">
        <v>2071</v>
      </c>
      <c r="B2072" s="31">
        <f>IF(data!A2073="","",data!A2073)</f>
        <v>2017019</v>
      </c>
      <c r="C2072" s="32">
        <f>IF(data!B2073="","",data!B2073)</f>
        <v>42785</v>
      </c>
      <c r="D2072" s="21">
        <f>IF(data!C2073="","",data!C2073)</f>
        <v>4</v>
      </c>
      <c r="E2072" s="22">
        <f>IF(data!D2073="","",data!D2073)</f>
        <v>6</v>
      </c>
      <c r="F2072" s="22">
        <f>IF(data!E2073="","",data!E2073)</f>
        <v>8</v>
      </c>
      <c r="G2072" s="22">
        <f>IF(data!F2073="","",data!F2073)</f>
        <v>12</v>
      </c>
      <c r="H2072" s="22">
        <f>IF(data!G2073="","",data!G2073)</f>
        <v>23</v>
      </c>
      <c r="I2072" s="22">
        <f>IF(data!H2073="","",data!H2073)</f>
        <v>25</v>
      </c>
      <c r="J2072" s="23">
        <f>IF(data!I2073="","",data!I2073)</f>
        <v>8</v>
      </c>
      <c r="Q2072" s="33"/>
      <c r="R2072" s="33"/>
      <c r="S2072" s="33"/>
      <c r="T2072" s="33"/>
      <c r="U2072" s="33"/>
      <c r="V2072" s="33"/>
      <c r="X2072" s="34"/>
      <c r="Y2072" s="33"/>
      <c r="Z2072" s="33"/>
      <c r="AA2072" s="33"/>
      <c r="AB2072" s="33"/>
      <c r="AC2072" s="35"/>
      <c r="AD2072" s="33"/>
      <c r="AE2072" s="33"/>
      <c r="AF2072" s="33"/>
      <c r="AG2072" s="33"/>
      <c r="AH2072" s="33"/>
      <c r="AI2072" s="33"/>
      <c r="AJ2072" s="36"/>
      <c r="AK2072" s="10">
        <f t="shared" si="218"/>
        <v>6</v>
      </c>
      <c r="AL2072" s="11">
        <f t="shared" si="219"/>
        <v>6</v>
      </c>
      <c r="AM2072" s="11">
        <f t="shared" si="220"/>
        <v>13</v>
      </c>
      <c r="AN2072" s="11">
        <f t="shared" si="221"/>
        <v>12</v>
      </c>
      <c r="AO2072" s="13">
        <f t="shared" si="222"/>
        <v>22</v>
      </c>
      <c r="AP2072" s="11">
        <f t="shared" si="223"/>
        <v>22</v>
      </c>
      <c r="AQ2072" s="11">
        <f t="shared" si="224"/>
        <v>33</v>
      </c>
      <c r="AR2072" s="11">
        <f t="shared" si="225"/>
        <v>28</v>
      </c>
      <c r="AS2072" s="11">
        <f t="shared" si="226"/>
        <v>23</v>
      </c>
      <c r="AT2072" s="11">
        <f t="shared" si="227"/>
        <v>30</v>
      </c>
      <c r="AU2072" s="11">
        <f t="shared" si="228"/>
        <v>52</v>
      </c>
      <c r="AV2072" s="11">
        <f t="shared" si="229"/>
        <v>50</v>
      </c>
      <c r="AW2072" s="12">
        <f t="shared" si="230"/>
        <v>48</v>
      </c>
      <c r="AX2072" s="13">
        <f t="shared" si="231"/>
        <v>46</v>
      </c>
      <c r="AY2072" s="13">
        <f t="shared" si="232"/>
        <v>44</v>
      </c>
      <c r="AZ2072" s="13">
        <f t="shared" si="233"/>
        <v>42</v>
      </c>
      <c r="BA2072" s="13">
        <f t="shared" si="234"/>
        <v>40</v>
      </c>
      <c r="BB2072" s="14">
        <f t="shared" si="235"/>
        <v>38</v>
      </c>
      <c r="BC2072" s="19">
        <f t="shared" si="236"/>
        <v>44</v>
      </c>
      <c r="BD2072" s="55">
        <f t="shared" si="216"/>
        <v>0.87573887625852542</v>
      </c>
      <c r="BE2072" s="19">
        <f t="shared" si="217"/>
        <v>1.0312439103605067</v>
      </c>
      <c r="BF2072" s="19">
        <f t="shared" si="214"/>
        <v>1.037791490743748</v>
      </c>
      <c r="BG2072" s="19">
        <f t="shared" si="215"/>
        <v>1.0009613510880155</v>
      </c>
    </row>
    <row r="2073" spans="1:59">
      <c r="A2073" s="24">
        <v>2072</v>
      </c>
      <c r="B2073" s="31">
        <f>IF(data!A2074="","",data!A2074)</f>
        <v>2017020</v>
      </c>
      <c r="C2073" s="32">
        <f>IF(data!B2074="","",data!B2074)</f>
        <v>42787</v>
      </c>
      <c r="D2073" s="21">
        <f>IF(data!C2074="","",data!C2074)</f>
        <v>4</v>
      </c>
      <c r="E2073" s="22">
        <f>IF(data!D2074="","",data!D2074)</f>
        <v>8</v>
      </c>
      <c r="F2073" s="22">
        <f>IF(data!E2074="","",data!E2074)</f>
        <v>10</v>
      </c>
      <c r="G2073" s="22">
        <f>IF(data!F2074="","",data!F2074)</f>
        <v>12</v>
      </c>
      <c r="H2073" s="22">
        <f>IF(data!G2074="","",data!G2074)</f>
        <v>31</v>
      </c>
      <c r="I2073" s="22">
        <f>IF(data!H2074="","",data!H2074)</f>
        <v>33</v>
      </c>
      <c r="J2073" s="23">
        <f>IF(data!I2074="","",data!I2074)</f>
        <v>10</v>
      </c>
      <c r="Q2073" s="33"/>
      <c r="R2073" s="33"/>
      <c r="S2073" s="33"/>
      <c r="T2073" s="33"/>
      <c r="U2073" s="33"/>
      <c r="V2073" s="33"/>
      <c r="X2073" s="34"/>
      <c r="Y2073" s="33"/>
      <c r="Z2073" s="33"/>
      <c r="AA2073" s="33"/>
      <c r="AB2073" s="33"/>
      <c r="AC2073" s="35"/>
      <c r="AD2073" s="33"/>
      <c r="AE2073" s="33"/>
      <c r="AF2073" s="33"/>
      <c r="AG2073" s="33"/>
      <c r="AH2073" s="33"/>
      <c r="AI2073" s="33"/>
      <c r="AJ2073" s="36"/>
      <c r="AK2073" s="10">
        <f t="shared" si="218"/>
        <v>5</v>
      </c>
      <c r="AL2073" s="11">
        <f t="shared" si="219"/>
        <v>6</v>
      </c>
      <c r="AM2073" s="11">
        <f t="shared" si="220"/>
        <v>13</v>
      </c>
      <c r="AN2073" s="11">
        <f t="shared" si="221"/>
        <v>14</v>
      </c>
      <c r="AO2073" s="13">
        <f t="shared" si="222"/>
        <v>21</v>
      </c>
      <c r="AP2073" s="11">
        <f t="shared" si="223"/>
        <v>18</v>
      </c>
      <c r="AQ2073" s="11">
        <f t="shared" si="224"/>
        <v>26</v>
      </c>
      <c r="AR2073" s="11">
        <f t="shared" si="225"/>
        <v>18</v>
      </c>
      <c r="AS2073" s="11">
        <f t="shared" si="226"/>
        <v>32</v>
      </c>
      <c r="AT2073" s="11">
        <f t="shared" si="227"/>
        <v>38</v>
      </c>
      <c r="AU2073" s="11">
        <f t="shared" si="228"/>
        <v>46</v>
      </c>
      <c r="AV2073" s="11">
        <f t="shared" si="229"/>
        <v>42</v>
      </c>
      <c r="AW2073" s="12">
        <f t="shared" si="230"/>
        <v>38</v>
      </c>
      <c r="AX2073" s="13">
        <f t="shared" si="231"/>
        <v>50</v>
      </c>
      <c r="AY2073" s="13">
        <f t="shared" si="232"/>
        <v>64</v>
      </c>
      <c r="AZ2073" s="13">
        <f t="shared" si="233"/>
        <v>62</v>
      </c>
      <c r="BA2073" s="13">
        <f t="shared" si="234"/>
        <v>60</v>
      </c>
      <c r="BB2073" s="14">
        <f t="shared" si="235"/>
        <v>58</v>
      </c>
      <c r="BC2073" s="19">
        <f t="shared" si="236"/>
        <v>64</v>
      </c>
      <c r="BD2073" s="55">
        <f t="shared" si="216"/>
        <v>0.9453069178304645</v>
      </c>
      <c r="BE2073" s="19">
        <f t="shared" si="217"/>
        <v>1.0660279311464762</v>
      </c>
      <c r="BF2073" s="19">
        <f t="shared" si="214"/>
        <v>1.0582526794413771</v>
      </c>
      <c r="BG2073" s="19">
        <f t="shared" si="215"/>
        <v>1.0046443650535888</v>
      </c>
    </row>
    <row r="2074" spans="1:59">
      <c r="A2074" s="24">
        <v>2073</v>
      </c>
      <c r="B2074" s="31">
        <f>IF(data!A2075="","",data!A2075)</f>
        <v>2017021</v>
      </c>
      <c r="C2074" s="32">
        <f>IF(data!B2075="","",data!B2075)</f>
        <v>42789</v>
      </c>
      <c r="D2074" s="21">
        <f>IF(data!C2075="","",data!C2075)</f>
        <v>2</v>
      </c>
      <c r="E2074" s="22">
        <f>IF(data!D2075="","",data!D2075)</f>
        <v>5</v>
      </c>
      <c r="F2074" s="22">
        <f>IF(data!E2075="","",data!E2075)</f>
        <v>10</v>
      </c>
      <c r="G2074" s="22">
        <f>IF(data!F2075="","",data!F2075)</f>
        <v>22</v>
      </c>
      <c r="H2074" s="22">
        <f>IF(data!G2075="","",data!G2075)</f>
        <v>32</v>
      </c>
      <c r="I2074" s="22">
        <f>IF(data!H2075="","",data!H2075)</f>
        <v>33</v>
      </c>
      <c r="J2074" s="23">
        <f>IF(data!I2075="","",data!I2075)</f>
        <v>9</v>
      </c>
      <c r="Q2074" s="33"/>
      <c r="R2074" s="33"/>
      <c r="S2074" s="33"/>
      <c r="T2074" s="33"/>
      <c r="U2074" s="33"/>
      <c r="V2074" s="33"/>
      <c r="X2074" s="34"/>
      <c r="Y2074" s="33"/>
      <c r="Z2074" s="33"/>
      <c r="AA2074" s="33"/>
      <c r="AB2074" s="33"/>
      <c r="AC2074" s="35"/>
      <c r="AD2074" s="33"/>
      <c r="AE2074" s="33"/>
      <c r="AF2074" s="33"/>
      <c r="AG2074" s="33"/>
      <c r="AH2074" s="33"/>
      <c r="AI2074" s="33"/>
      <c r="AJ2074" s="36"/>
      <c r="AK2074" s="10">
        <f t="shared" si="218"/>
        <v>8</v>
      </c>
      <c r="AL2074" s="11">
        <f t="shared" si="219"/>
        <v>8</v>
      </c>
      <c r="AM2074" s="11">
        <f t="shared" si="220"/>
        <v>9</v>
      </c>
      <c r="AN2074" s="11">
        <f t="shared" si="221"/>
        <v>20</v>
      </c>
      <c r="AO2074" s="13">
        <f t="shared" si="222"/>
        <v>20</v>
      </c>
      <c r="AP2074" s="11">
        <f t="shared" si="223"/>
        <v>16</v>
      </c>
      <c r="AQ2074" s="11">
        <f t="shared" si="224"/>
        <v>23</v>
      </c>
      <c r="AR2074" s="11">
        <f t="shared" si="225"/>
        <v>14</v>
      </c>
      <c r="AS2074" s="11">
        <f t="shared" si="226"/>
        <v>27</v>
      </c>
      <c r="AT2074" s="11">
        <f t="shared" si="227"/>
        <v>44</v>
      </c>
      <c r="AU2074" s="11">
        <f t="shared" si="228"/>
        <v>39</v>
      </c>
      <c r="AV2074" s="11">
        <f t="shared" si="229"/>
        <v>34</v>
      </c>
      <c r="AW2074" s="12">
        <f t="shared" si="230"/>
        <v>29</v>
      </c>
      <c r="AX2074" s="13">
        <f t="shared" si="231"/>
        <v>24</v>
      </c>
      <c r="AY2074" s="13">
        <f t="shared" si="232"/>
        <v>53</v>
      </c>
      <c r="AZ2074" s="13">
        <f t="shared" si="233"/>
        <v>50</v>
      </c>
      <c r="BA2074" s="13">
        <f t="shared" si="234"/>
        <v>47</v>
      </c>
      <c r="BB2074" s="14">
        <f t="shared" si="235"/>
        <v>44</v>
      </c>
      <c r="BC2074" s="19">
        <f t="shared" si="236"/>
        <v>53</v>
      </c>
      <c r="BD2074" s="55">
        <f t="shared" si="216"/>
        <v>0.93303020461188702</v>
      </c>
      <c r="BE2074" s="19">
        <f t="shared" si="217"/>
        <v>1.0517050990581358</v>
      </c>
      <c r="BF2074" s="19">
        <f t="shared" si="214"/>
        <v>1.0590711269892821</v>
      </c>
      <c r="BG2074" s="19">
        <f t="shared" si="215"/>
        <v>1.0017797986359207</v>
      </c>
    </row>
    <row r="2075" spans="1:59">
      <c r="A2075" s="24">
        <v>2074</v>
      </c>
      <c r="B2075" s="31">
        <f>IF(data!A2076="","",data!A2076)</f>
        <v>2017022</v>
      </c>
      <c r="C2075" s="32">
        <f>IF(data!B2076="","",data!B2076)</f>
        <v>42792</v>
      </c>
      <c r="D2075" s="21">
        <f>IF(data!C2076="","",data!C2076)</f>
        <v>2</v>
      </c>
      <c r="E2075" s="22">
        <f>IF(data!D2076="","",data!D2076)</f>
        <v>6</v>
      </c>
      <c r="F2075" s="22">
        <f>IF(data!E2076="","",data!E2076)</f>
        <v>15</v>
      </c>
      <c r="G2075" s="22">
        <f>IF(data!F2076="","",data!F2076)</f>
        <v>16</v>
      </c>
      <c r="H2075" s="22">
        <f>IF(data!G2076="","",data!G2076)</f>
        <v>18</v>
      </c>
      <c r="I2075" s="22">
        <f>IF(data!H2076="","",data!H2076)</f>
        <v>32</v>
      </c>
      <c r="J2075" s="23">
        <f>IF(data!I2076="","",data!I2076)</f>
        <v>15</v>
      </c>
      <c r="Q2075" s="33"/>
      <c r="R2075" s="33"/>
      <c r="S2075" s="33"/>
      <c r="T2075" s="33"/>
      <c r="U2075" s="33"/>
      <c r="V2075" s="33"/>
      <c r="X2075" s="34"/>
      <c r="Y2075" s="33"/>
      <c r="Z2075" s="33"/>
      <c r="AA2075" s="33"/>
      <c r="AB2075" s="33"/>
      <c r="AC2075" s="35"/>
      <c r="AD2075" s="33"/>
      <c r="AE2075" s="33"/>
      <c r="AF2075" s="33"/>
      <c r="AG2075" s="33"/>
      <c r="AH2075" s="33"/>
      <c r="AI2075" s="33"/>
      <c r="AJ2075" s="36"/>
      <c r="AK2075" s="10">
        <f t="shared" si="218"/>
        <v>5</v>
      </c>
      <c r="AL2075" s="11">
        <f t="shared" si="219"/>
        <v>9</v>
      </c>
      <c r="AM2075" s="11">
        <f t="shared" si="220"/>
        <v>9</v>
      </c>
      <c r="AN2075" s="11">
        <f t="shared" si="221"/>
        <v>11</v>
      </c>
      <c r="AO2075" s="13">
        <f t="shared" si="222"/>
        <v>19</v>
      </c>
      <c r="AP2075" s="11">
        <f t="shared" si="223"/>
        <v>17</v>
      </c>
      <c r="AQ2075" s="11">
        <f t="shared" si="224"/>
        <v>26</v>
      </c>
      <c r="AR2075" s="11">
        <f t="shared" si="225"/>
        <v>29</v>
      </c>
      <c r="AS2075" s="11">
        <f t="shared" si="226"/>
        <v>34</v>
      </c>
      <c r="AT2075" s="11">
        <f t="shared" si="227"/>
        <v>29</v>
      </c>
      <c r="AU2075" s="11">
        <f t="shared" si="228"/>
        <v>24</v>
      </c>
      <c r="AV2075" s="11">
        <f t="shared" si="229"/>
        <v>19</v>
      </c>
      <c r="AW2075" s="12">
        <f t="shared" si="230"/>
        <v>14</v>
      </c>
      <c r="AX2075" s="13">
        <f t="shared" si="231"/>
        <v>25</v>
      </c>
      <c r="AY2075" s="13">
        <f t="shared" si="232"/>
        <v>55</v>
      </c>
      <c r="AZ2075" s="13">
        <f t="shared" si="233"/>
        <v>53</v>
      </c>
      <c r="BA2075" s="13">
        <f t="shared" si="234"/>
        <v>70</v>
      </c>
      <c r="BB2075" s="14">
        <f t="shared" si="235"/>
        <v>69</v>
      </c>
      <c r="BC2075" s="19">
        <f t="shared" si="236"/>
        <v>55</v>
      </c>
      <c r="BD2075" s="55">
        <f t="shared" si="216"/>
        <v>0.99850600844430004</v>
      </c>
      <c r="BE2075" s="19">
        <f t="shared" si="217"/>
        <v>1.0148749594024034</v>
      </c>
      <c r="BF2075" s="19">
        <f t="shared" ref="BF2075:BF2138" si="237">IF($B2075="","",SUM($BC2051:$BC2075)/25/$BM$3)</f>
        <v>1.0738031828515751</v>
      </c>
      <c r="BG2075" s="19">
        <f t="shared" si="215"/>
        <v>1.0075089314712569</v>
      </c>
    </row>
    <row r="2076" spans="1:59">
      <c r="A2076" s="24">
        <v>2075</v>
      </c>
      <c r="B2076" s="31">
        <f>IF(data!A2077="","",data!A2077)</f>
        <v>2017023</v>
      </c>
      <c r="C2076" s="32">
        <f>IF(data!B2077="","",data!B2077)</f>
        <v>42794</v>
      </c>
      <c r="D2076" s="21">
        <f>IF(data!C2077="","",data!C2077)</f>
        <v>1</v>
      </c>
      <c r="E2076" s="22">
        <f>IF(data!D2077="","",data!D2077)</f>
        <v>3</v>
      </c>
      <c r="F2076" s="22">
        <f>IF(data!E2077="","",data!E2077)</f>
        <v>4</v>
      </c>
      <c r="G2076" s="22">
        <f>IF(data!F2077="","",data!F2077)</f>
        <v>11</v>
      </c>
      <c r="H2076" s="22">
        <f>IF(data!G2077="","",data!G2077)</f>
        <v>18</v>
      </c>
      <c r="I2076" s="22">
        <f>IF(data!H2077="","",data!H2077)</f>
        <v>22</v>
      </c>
      <c r="J2076" s="23">
        <f>IF(data!I2077="","",data!I2077)</f>
        <v>14</v>
      </c>
      <c r="Q2076" s="33"/>
      <c r="R2076" s="33"/>
      <c r="S2076" s="33"/>
      <c r="T2076" s="33"/>
      <c r="U2076" s="33"/>
      <c r="V2076" s="33"/>
      <c r="X2076" s="34"/>
      <c r="Y2076" s="33"/>
      <c r="Z2076" s="33"/>
      <c r="AA2076" s="33"/>
      <c r="AB2076" s="33"/>
      <c r="AC2076" s="35"/>
      <c r="AD2076" s="33"/>
      <c r="AE2076" s="33"/>
      <c r="AF2076" s="33"/>
      <c r="AG2076" s="33"/>
      <c r="AH2076" s="33"/>
      <c r="AI2076" s="33"/>
      <c r="AJ2076" s="36"/>
      <c r="AK2076" s="10">
        <f t="shared" si="218"/>
        <v>5</v>
      </c>
      <c r="AL2076" s="11">
        <f t="shared" si="219"/>
        <v>11</v>
      </c>
      <c r="AM2076" s="11">
        <f t="shared" si="220"/>
        <v>14</v>
      </c>
      <c r="AN2076" s="11">
        <f t="shared" si="221"/>
        <v>17</v>
      </c>
      <c r="AO2076" s="13">
        <f t="shared" si="222"/>
        <v>17</v>
      </c>
      <c r="AP2076" s="11">
        <f t="shared" si="223"/>
        <v>19</v>
      </c>
      <c r="AQ2076" s="11">
        <f t="shared" si="224"/>
        <v>14</v>
      </c>
      <c r="AR2076" s="11">
        <f t="shared" si="225"/>
        <v>19</v>
      </c>
      <c r="AS2076" s="11">
        <f t="shared" si="226"/>
        <v>15</v>
      </c>
      <c r="AT2076" s="11">
        <f t="shared" si="227"/>
        <v>35</v>
      </c>
      <c r="AU2076" s="11">
        <f t="shared" si="228"/>
        <v>33</v>
      </c>
      <c r="AV2076" s="11">
        <f t="shared" si="229"/>
        <v>31</v>
      </c>
      <c r="AW2076" s="12">
        <f t="shared" si="230"/>
        <v>29</v>
      </c>
      <c r="AX2076" s="13">
        <f t="shared" si="231"/>
        <v>27</v>
      </c>
      <c r="AY2076" s="13">
        <f t="shared" si="232"/>
        <v>25</v>
      </c>
      <c r="AZ2076" s="13">
        <f t="shared" si="233"/>
        <v>23</v>
      </c>
      <c r="BA2076" s="13">
        <f t="shared" si="234"/>
        <v>40</v>
      </c>
      <c r="BB2076" s="14">
        <f t="shared" si="235"/>
        <v>39</v>
      </c>
      <c r="BC2076" s="19">
        <f t="shared" si="236"/>
        <v>25</v>
      </c>
      <c r="BD2076" s="55">
        <f t="shared" si="216"/>
        <v>0.98622929522572267</v>
      </c>
      <c r="BE2076" s="19">
        <f t="shared" si="217"/>
        <v>0.91870737252354662</v>
      </c>
      <c r="BF2076" s="19">
        <f t="shared" si="237"/>
        <v>1.04761286131861</v>
      </c>
      <c r="BG2076" s="19">
        <f t="shared" si="215"/>
        <v>1.008327379019162</v>
      </c>
    </row>
    <row r="2077" spans="1:59">
      <c r="A2077" s="24">
        <v>2076</v>
      </c>
      <c r="B2077" s="31">
        <f>IF(data!A2078="","",data!A2078)</f>
        <v>2017024</v>
      </c>
      <c r="C2077" s="32">
        <f>IF(data!B2078="","",data!B2078)</f>
        <v>42796</v>
      </c>
      <c r="D2077" s="21">
        <f>IF(data!C2078="","",data!C2078)</f>
        <v>9</v>
      </c>
      <c r="E2077" s="22">
        <f>IF(data!D2078="","",data!D2078)</f>
        <v>21</v>
      </c>
      <c r="F2077" s="22">
        <f>IF(data!E2078="","",data!E2078)</f>
        <v>25</v>
      </c>
      <c r="G2077" s="22">
        <f>IF(data!F2078="","",data!F2078)</f>
        <v>26</v>
      </c>
      <c r="H2077" s="22">
        <f>IF(data!G2078="","",data!G2078)</f>
        <v>29</v>
      </c>
      <c r="I2077" s="22">
        <f>IF(data!H2078="","",data!H2078)</f>
        <v>31</v>
      </c>
      <c r="J2077" s="23">
        <f>IF(data!I2078="","",data!I2078)</f>
        <v>13</v>
      </c>
      <c r="Q2077" s="33"/>
      <c r="R2077" s="33"/>
      <c r="S2077" s="33"/>
      <c r="T2077" s="33"/>
      <c r="U2077" s="33"/>
      <c r="V2077" s="33"/>
      <c r="X2077" s="34"/>
      <c r="Y2077" s="33"/>
      <c r="Z2077" s="33"/>
      <c r="AA2077" s="33"/>
      <c r="AB2077" s="33"/>
      <c r="AC2077" s="35"/>
      <c r="AD2077" s="33"/>
      <c r="AE2077" s="33"/>
      <c r="AF2077" s="33"/>
      <c r="AG2077" s="33"/>
      <c r="AH2077" s="33"/>
      <c r="AI2077" s="33"/>
      <c r="AJ2077" s="36"/>
      <c r="AK2077" s="10">
        <f t="shared" si="218"/>
        <v>6</v>
      </c>
      <c r="AL2077" s="11">
        <f t="shared" si="219"/>
        <v>9</v>
      </c>
      <c r="AM2077" s="11">
        <f t="shared" si="220"/>
        <v>11</v>
      </c>
      <c r="AN2077" s="11">
        <f t="shared" si="221"/>
        <v>15</v>
      </c>
      <c r="AO2077" s="13">
        <f t="shared" si="222"/>
        <v>15</v>
      </c>
      <c r="AP2077" s="11">
        <f t="shared" si="223"/>
        <v>21</v>
      </c>
      <c r="AQ2077" s="11">
        <f t="shared" si="224"/>
        <v>24</v>
      </c>
      <c r="AR2077" s="11">
        <f t="shared" si="225"/>
        <v>31</v>
      </c>
      <c r="AS2077" s="11">
        <f t="shared" si="226"/>
        <v>42</v>
      </c>
      <c r="AT2077" s="11">
        <f t="shared" si="227"/>
        <v>33</v>
      </c>
      <c r="AU2077" s="11">
        <f t="shared" si="228"/>
        <v>37</v>
      </c>
      <c r="AV2077" s="11">
        <f t="shared" si="229"/>
        <v>43</v>
      </c>
      <c r="AW2077" s="12">
        <f t="shared" si="230"/>
        <v>51</v>
      </c>
      <c r="AX2077" s="13">
        <f t="shared" si="231"/>
        <v>61</v>
      </c>
      <c r="AY2077" s="13">
        <f t="shared" si="232"/>
        <v>56</v>
      </c>
      <c r="AZ2077" s="13">
        <f t="shared" si="233"/>
        <v>51</v>
      </c>
      <c r="BA2077" s="13">
        <f t="shared" si="234"/>
        <v>46</v>
      </c>
      <c r="BB2077" s="14">
        <f t="shared" si="235"/>
        <v>41</v>
      </c>
      <c r="BC2077" s="19">
        <f t="shared" si="236"/>
        <v>56</v>
      </c>
      <c r="BD2077" s="55">
        <f t="shared" si="216"/>
        <v>1.0353361481000325</v>
      </c>
      <c r="BE2077" s="19">
        <f t="shared" si="217"/>
        <v>0.95553751217927907</v>
      </c>
      <c r="BF2077" s="19">
        <f t="shared" si="237"/>
        <v>1.0582526794413771</v>
      </c>
      <c r="BG2077" s="19">
        <f t="shared" si="215"/>
        <v>1.0091458265670672</v>
      </c>
    </row>
    <row r="2078" spans="1:59">
      <c r="A2078" s="24">
        <v>2077</v>
      </c>
      <c r="B2078" s="31">
        <f>IF(data!A2079="","",data!A2079)</f>
        <v>2017025</v>
      </c>
      <c r="C2078" s="32">
        <f>IF(data!B2079="","",data!B2079)</f>
        <v>42799</v>
      </c>
      <c r="D2078" s="21">
        <f>IF(data!C2079="","",data!C2079)</f>
        <v>2</v>
      </c>
      <c r="E2078" s="22">
        <f>IF(data!D2079="","",data!D2079)</f>
        <v>15</v>
      </c>
      <c r="F2078" s="22">
        <f>IF(data!E2079="","",data!E2079)</f>
        <v>16</v>
      </c>
      <c r="G2078" s="22">
        <f>IF(data!F2079="","",data!F2079)</f>
        <v>17</v>
      </c>
      <c r="H2078" s="22">
        <f>IF(data!G2079="","",data!G2079)</f>
        <v>22</v>
      </c>
      <c r="I2078" s="22">
        <f>IF(data!H2079="","",data!H2079)</f>
        <v>32</v>
      </c>
      <c r="J2078" s="23">
        <f>IF(data!I2079="","",data!I2079)</f>
        <v>7</v>
      </c>
      <c r="Q2078" s="33"/>
      <c r="R2078" s="33"/>
      <c r="S2078" s="33"/>
      <c r="T2078" s="33"/>
      <c r="U2078" s="33"/>
      <c r="V2078" s="33"/>
      <c r="X2078" s="34"/>
      <c r="Y2078" s="33"/>
      <c r="Z2078" s="33"/>
      <c r="AA2078" s="33"/>
      <c r="AB2078" s="33"/>
      <c r="AC2078" s="35"/>
      <c r="AD2078" s="33"/>
      <c r="AE2078" s="33"/>
      <c r="AF2078" s="33"/>
      <c r="AG2078" s="33"/>
      <c r="AH2078" s="33"/>
      <c r="AI2078" s="33"/>
      <c r="AJ2078" s="36"/>
      <c r="AK2078" s="10">
        <f t="shared" si="218"/>
        <v>8</v>
      </c>
      <c r="AL2078" s="11">
        <f t="shared" si="219"/>
        <v>8</v>
      </c>
      <c r="AM2078" s="11">
        <f t="shared" si="220"/>
        <v>9</v>
      </c>
      <c r="AN2078" s="11">
        <f t="shared" si="221"/>
        <v>20</v>
      </c>
      <c r="AO2078" s="13">
        <f t="shared" si="222"/>
        <v>13</v>
      </c>
      <c r="AP2078" s="11">
        <f t="shared" si="223"/>
        <v>16</v>
      </c>
      <c r="AQ2078" s="11">
        <f t="shared" si="224"/>
        <v>32</v>
      </c>
      <c r="AR2078" s="11">
        <f t="shared" si="225"/>
        <v>24</v>
      </c>
      <c r="AS2078" s="11">
        <f t="shared" si="226"/>
        <v>27</v>
      </c>
      <c r="AT2078" s="11">
        <f t="shared" si="227"/>
        <v>32</v>
      </c>
      <c r="AU2078" s="11">
        <f t="shared" si="228"/>
        <v>26</v>
      </c>
      <c r="AV2078" s="11">
        <f t="shared" si="229"/>
        <v>20</v>
      </c>
      <c r="AW2078" s="12">
        <f t="shared" si="230"/>
        <v>14</v>
      </c>
      <c r="AX2078" s="13">
        <f t="shared" si="231"/>
        <v>24</v>
      </c>
      <c r="AY2078" s="13">
        <f t="shared" si="232"/>
        <v>53</v>
      </c>
      <c r="AZ2078" s="13">
        <f t="shared" si="233"/>
        <v>68</v>
      </c>
      <c r="BA2078" s="13">
        <f t="shared" si="234"/>
        <v>66</v>
      </c>
      <c r="BB2078" s="14">
        <f t="shared" si="235"/>
        <v>64</v>
      </c>
      <c r="BC2078" s="19">
        <f t="shared" si="236"/>
        <v>53</v>
      </c>
      <c r="BD2078" s="55">
        <f t="shared" si="216"/>
        <v>0.99032153296524839</v>
      </c>
      <c r="BE2078" s="19">
        <f t="shared" si="217"/>
        <v>0.96781422539785633</v>
      </c>
      <c r="BF2078" s="19">
        <f t="shared" si="237"/>
        <v>1.0533419941539459</v>
      </c>
      <c r="BG2078" s="19">
        <f t="shared" si="215"/>
        <v>1.013238064306593</v>
      </c>
    </row>
    <row r="2079" spans="1:59">
      <c r="A2079" s="24">
        <v>2078</v>
      </c>
      <c r="B2079" s="31">
        <f>IF(data!A2080="","",data!A2080)</f>
        <v>2017026</v>
      </c>
      <c r="C2079" s="32">
        <f>IF(data!B2080="","",data!B2080)</f>
        <v>42801</v>
      </c>
      <c r="D2079" s="21">
        <f>IF(data!C2080="","",data!C2080)</f>
        <v>3</v>
      </c>
      <c r="E2079" s="22">
        <f>IF(data!D2080="","",data!D2080)</f>
        <v>10</v>
      </c>
      <c r="F2079" s="22">
        <f>IF(data!E2080="","",data!E2080)</f>
        <v>12</v>
      </c>
      <c r="G2079" s="22">
        <f>IF(data!F2080="","",data!F2080)</f>
        <v>19</v>
      </c>
      <c r="H2079" s="22">
        <f>IF(data!G2080="","",data!G2080)</f>
        <v>27</v>
      </c>
      <c r="I2079" s="22">
        <f>IF(data!H2080="","",data!H2080)</f>
        <v>30</v>
      </c>
      <c r="J2079" s="23">
        <f>IF(data!I2080="","",data!I2080)</f>
        <v>8</v>
      </c>
      <c r="Q2079" s="33"/>
      <c r="R2079" s="33"/>
      <c r="S2079" s="33"/>
      <c r="T2079" s="33"/>
      <c r="U2079" s="33"/>
      <c r="V2079" s="33"/>
      <c r="X2079" s="34"/>
      <c r="Y2079" s="33"/>
      <c r="Z2079" s="33"/>
      <c r="AA2079" s="33"/>
      <c r="AB2079" s="33"/>
      <c r="AC2079" s="35"/>
      <c r="AD2079" s="33"/>
      <c r="AE2079" s="33"/>
      <c r="AF2079" s="33"/>
      <c r="AG2079" s="33"/>
      <c r="AH2079" s="33"/>
      <c r="AI2079" s="33"/>
      <c r="AJ2079" s="36"/>
      <c r="AK2079" s="10">
        <f t="shared" si="218"/>
        <v>2</v>
      </c>
      <c r="AL2079" s="11">
        <f t="shared" si="219"/>
        <v>13</v>
      </c>
      <c r="AM2079" s="11">
        <f t="shared" si="220"/>
        <v>11</v>
      </c>
      <c r="AN2079" s="11">
        <f t="shared" si="221"/>
        <v>11</v>
      </c>
      <c r="AO2079" s="13">
        <f t="shared" si="222"/>
        <v>24</v>
      </c>
      <c r="AP2079" s="11">
        <f t="shared" si="223"/>
        <v>21</v>
      </c>
      <c r="AQ2079" s="11">
        <f t="shared" si="224"/>
        <v>11</v>
      </c>
      <c r="AR2079" s="11">
        <f t="shared" si="225"/>
        <v>21</v>
      </c>
      <c r="AS2079" s="11">
        <f t="shared" si="226"/>
        <v>35</v>
      </c>
      <c r="AT2079" s="11">
        <f t="shared" si="227"/>
        <v>29</v>
      </c>
      <c r="AU2079" s="11">
        <f t="shared" si="228"/>
        <v>36</v>
      </c>
      <c r="AV2079" s="11">
        <f t="shared" si="229"/>
        <v>45</v>
      </c>
      <c r="AW2079" s="12">
        <f t="shared" si="230"/>
        <v>41</v>
      </c>
      <c r="AX2079" s="13">
        <f t="shared" si="231"/>
        <v>53</v>
      </c>
      <c r="AY2079" s="13">
        <f t="shared" si="232"/>
        <v>50</v>
      </c>
      <c r="AZ2079" s="13">
        <f t="shared" si="233"/>
        <v>47</v>
      </c>
      <c r="BA2079" s="13">
        <f t="shared" si="234"/>
        <v>44</v>
      </c>
      <c r="BB2079" s="14">
        <f t="shared" si="235"/>
        <v>61</v>
      </c>
      <c r="BC2079" s="19">
        <f t="shared" si="236"/>
        <v>50</v>
      </c>
      <c r="BD2079" s="55">
        <f t="shared" si="216"/>
        <v>0.9780448197466709</v>
      </c>
      <c r="BE2079" s="19">
        <f t="shared" si="217"/>
        <v>0.95553751217927907</v>
      </c>
      <c r="BF2079" s="19">
        <f t="shared" si="237"/>
        <v>1.0500682039623255</v>
      </c>
      <c r="BG2079" s="19">
        <f t="shared" si="215"/>
        <v>1.0120103929847353</v>
      </c>
    </row>
    <row r="2080" spans="1:59">
      <c r="A2080" s="24">
        <v>2079</v>
      </c>
      <c r="B2080" s="31">
        <f>IF(data!A2081="","",data!A2081)</f>
        <v>2017027</v>
      </c>
      <c r="C2080" s="32">
        <f>IF(data!B2081="","",data!B2081)</f>
        <v>42803</v>
      </c>
      <c r="D2080" s="21">
        <f>IF(data!C2081="","",data!C2081)</f>
        <v>2</v>
      </c>
      <c r="E2080" s="22">
        <f>IF(data!D2081="","",data!D2081)</f>
        <v>4</v>
      </c>
      <c r="F2080" s="22">
        <f>IF(data!E2081="","",data!E2081)</f>
        <v>11</v>
      </c>
      <c r="G2080" s="22">
        <f>IF(data!F2081="","",data!F2081)</f>
        <v>14</v>
      </c>
      <c r="H2080" s="22">
        <f>IF(data!G2081="","",data!G2081)</f>
        <v>27</v>
      </c>
      <c r="I2080" s="22">
        <f>IF(data!H2081="","",data!H2081)</f>
        <v>30</v>
      </c>
      <c r="J2080" s="23">
        <f>IF(data!I2081="","",data!I2081)</f>
        <v>5</v>
      </c>
      <c r="Q2080" s="33"/>
      <c r="R2080" s="33"/>
      <c r="S2080" s="33"/>
      <c r="T2080" s="33"/>
      <c r="U2080" s="33"/>
      <c r="V2080" s="33"/>
      <c r="X2080" s="34"/>
      <c r="Y2080" s="33"/>
      <c r="Z2080" s="33"/>
      <c r="AA2080" s="33"/>
      <c r="AB2080" s="33"/>
      <c r="AC2080" s="35"/>
      <c r="AD2080" s="33"/>
      <c r="AE2080" s="33"/>
      <c r="AF2080" s="33"/>
      <c r="AG2080" s="33"/>
      <c r="AH2080" s="33"/>
      <c r="AI2080" s="33"/>
      <c r="AJ2080" s="36"/>
      <c r="AK2080" s="10">
        <f t="shared" si="218"/>
        <v>7</v>
      </c>
      <c r="AL2080" s="11">
        <f t="shared" si="219"/>
        <v>12</v>
      </c>
      <c r="AM2080" s="11">
        <f t="shared" si="220"/>
        <v>13</v>
      </c>
      <c r="AN2080" s="11">
        <f t="shared" si="221"/>
        <v>16</v>
      </c>
      <c r="AO2080" s="13">
        <f t="shared" si="222"/>
        <v>18</v>
      </c>
      <c r="AP2080" s="11">
        <f t="shared" si="223"/>
        <v>24</v>
      </c>
      <c r="AQ2080" s="11">
        <f t="shared" si="224"/>
        <v>16</v>
      </c>
      <c r="AR2080" s="11">
        <f t="shared" si="225"/>
        <v>18</v>
      </c>
      <c r="AS2080" s="11">
        <f t="shared" si="226"/>
        <v>22</v>
      </c>
      <c r="AT2080" s="11">
        <f t="shared" si="227"/>
        <v>28</v>
      </c>
      <c r="AU2080" s="11">
        <f t="shared" si="228"/>
        <v>23</v>
      </c>
      <c r="AV2080" s="11">
        <f t="shared" si="229"/>
        <v>32</v>
      </c>
      <c r="AW2080" s="12">
        <f t="shared" si="230"/>
        <v>43</v>
      </c>
      <c r="AX2080" s="13">
        <f t="shared" si="231"/>
        <v>56</v>
      </c>
      <c r="AY2080" s="13">
        <f t="shared" si="232"/>
        <v>54</v>
      </c>
      <c r="AZ2080" s="13">
        <f t="shared" si="233"/>
        <v>52</v>
      </c>
      <c r="BA2080" s="13">
        <f t="shared" si="234"/>
        <v>50</v>
      </c>
      <c r="BB2080" s="14">
        <f t="shared" si="235"/>
        <v>48</v>
      </c>
      <c r="BC2080" s="19">
        <f t="shared" si="236"/>
        <v>54</v>
      </c>
      <c r="BD2080" s="55">
        <f t="shared" si="216"/>
        <v>0.97395258200714518</v>
      </c>
      <c r="BE2080" s="19">
        <f t="shared" si="217"/>
        <v>0.98622929522572267</v>
      </c>
      <c r="BF2080" s="19">
        <f t="shared" si="237"/>
        <v>1.0508866515102306</v>
      </c>
      <c r="BG2080" s="19">
        <f t="shared" si="215"/>
        <v>1.0201948684637869</v>
      </c>
    </row>
    <row r="2081" spans="1:59">
      <c r="A2081" s="24">
        <v>2080</v>
      </c>
      <c r="B2081" s="31">
        <f>IF(data!A2082="","",data!A2082)</f>
        <v>2017028</v>
      </c>
      <c r="C2081" s="32">
        <f>IF(data!B2082="","",data!B2082)</f>
        <v>42806</v>
      </c>
      <c r="D2081" s="21">
        <f>IF(data!C2082="","",data!C2082)</f>
        <v>7</v>
      </c>
      <c r="E2081" s="22">
        <f>IF(data!D2082="","",data!D2082)</f>
        <v>8</v>
      </c>
      <c r="F2081" s="22">
        <f>IF(data!E2082="","",data!E2082)</f>
        <v>12</v>
      </c>
      <c r="G2081" s="22">
        <f>IF(data!F2082="","",data!F2082)</f>
        <v>13</v>
      </c>
      <c r="H2081" s="22">
        <f>IF(data!G2082="","",data!G2082)</f>
        <v>22</v>
      </c>
      <c r="I2081" s="22">
        <f>IF(data!H2082="","",data!H2082)</f>
        <v>30</v>
      </c>
      <c r="J2081" s="23">
        <f>IF(data!I2082="","",data!I2082)</f>
        <v>9</v>
      </c>
      <c r="Q2081" s="33"/>
      <c r="R2081" s="33"/>
      <c r="S2081" s="33"/>
      <c r="T2081" s="33"/>
      <c r="U2081" s="33"/>
      <c r="V2081" s="33"/>
      <c r="X2081" s="34"/>
      <c r="Y2081" s="33"/>
      <c r="Z2081" s="33"/>
      <c r="AA2081" s="33"/>
      <c r="AB2081" s="33"/>
      <c r="AC2081" s="35"/>
      <c r="AD2081" s="33"/>
      <c r="AE2081" s="33"/>
      <c r="AF2081" s="33"/>
      <c r="AG2081" s="33"/>
      <c r="AH2081" s="33"/>
      <c r="AI2081" s="33"/>
      <c r="AJ2081" s="36"/>
      <c r="AK2081" s="10">
        <f t="shared" si="218"/>
        <v>5</v>
      </c>
      <c r="AL2081" s="11">
        <f t="shared" si="219"/>
        <v>8</v>
      </c>
      <c r="AM2081" s="11">
        <f t="shared" si="220"/>
        <v>12</v>
      </c>
      <c r="AN2081" s="11">
        <f t="shared" si="221"/>
        <v>8</v>
      </c>
      <c r="AO2081" s="13">
        <f t="shared" si="222"/>
        <v>15</v>
      </c>
      <c r="AP2081" s="11">
        <f t="shared" si="223"/>
        <v>28</v>
      </c>
      <c r="AQ2081" s="11">
        <f t="shared" si="224"/>
        <v>29</v>
      </c>
      <c r="AR2081" s="11">
        <f t="shared" si="225"/>
        <v>22</v>
      </c>
      <c r="AS2081" s="11">
        <f t="shared" si="226"/>
        <v>26</v>
      </c>
      <c r="AT2081" s="11">
        <f t="shared" si="227"/>
        <v>32</v>
      </c>
      <c r="AU2081" s="11">
        <f t="shared" si="228"/>
        <v>40</v>
      </c>
      <c r="AV2081" s="11">
        <f t="shared" si="229"/>
        <v>50</v>
      </c>
      <c r="AW2081" s="12">
        <f t="shared" si="230"/>
        <v>47</v>
      </c>
      <c r="AX2081" s="13">
        <f t="shared" si="231"/>
        <v>60</v>
      </c>
      <c r="AY2081" s="13">
        <f t="shared" si="232"/>
        <v>58</v>
      </c>
      <c r="AZ2081" s="13">
        <f t="shared" si="233"/>
        <v>56</v>
      </c>
      <c r="BA2081" s="13">
        <f t="shared" si="234"/>
        <v>54</v>
      </c>
      <c r="BB2081" s="14">
        <f t="shared" si="235"/>
        <v>52</v>
      </c>
      <c r="BC2081" s="19">
        <f t="shared" si="236"/>
        <v>58</v>
      </c>
      <c r="BD2081" s="55">
        <f t="shared" si="216"/>
        <v>1.1089964274114972</v>
      </c>
      <c r="BE2081" s="19">
        <f t="shared" si="217"/>
        <v>1.04761286131861</v>
      </c>
      <c r="BF2081" s="19">
        <f t="shared" si="237"/>
        <v>1.0549788892497565</v>
      </c>
      <c r="BG2081" s="19">
        <f t="shared" si="215"/>
        <v>1.0296070152646963</v>
      </c>
    </row>
    <row r="2082" spans="1:59">
      <c r="A2082" s="24">
        <v>2081</v>
      </c>
      <c r="B2082" s="31">
        <f>IF(data!A2083="","",data!A2083)</f>
        <v>2017029</v>
      </c>
      <c r="C2082" s="32">
        <f>IF(data!B2083="","",data!B2083)</f>
        <v>42808</v>
      </c>
      <c r="D2082" s="21">
        <f>IF(data!C2083="","",data!C2083)</f>
        <v>2</v>
      </c>
      <c r="E2082" s="22">
        <f>IF(data!D2083="","",data!D2083)</f>
        <v>15</v>
      </c>
      <c r="F2082" s="22">
        <f>IF(data!E2083="","",data!E2083)</f>
        <v>21</v>
      </c>
      <c r="G2082" s="22">
        <f>IF(data!F2083="","",data!F2083)</f>
        <v>23</v>
      </c>
      <c r="H2082" s="22">
        <f>IF(data!G2083="","",data!G2083)</f>
        <v>25</v>
      </c>
      <c r="I2082" s="22">
        <f>IF(data!H2083="","",data!H2083)</f>
        <v>30</v>
      </c>
      <c r="J2082" s="23">
        <f>IF(data!I2083="","",data!I2083)</f>
        <v>10</v>
      </c>
      <c r="Q2082" s="33"/>
      <c r="R2082" s="33"/>
      <c r="S2082" s="33"/>
      <c r="T2082" s="33"/>
      <c r="U2082" s="33"/>
      <c r="V2082" s="33"/>
      <c r="X2082" s="34"/>
      <c r="Y2082" s="33"/>
      <c r="Z2082" s="33"/>
      <c r="AA2082" s="33"/>
      <c r="AB2082" s="33"/>
      <c r="AC2082" s="35"/>
      <c r="AD2082" s="33"/>
      <c r="AE2082" s="33"/>
      <c r="AF2082" s="33"/>
      <c r="AG2082" s="33"/>
      <c r="AH2082" s="33"/>
      <c r="AI2082" s="33"/>
      <c r="AJ2082" s="36"/>
      <c r="AK2082" s="10">
        <f t="shared" si="218"/>
        <v>5</v>
      </c>
      <c r="AL2082" s="11">
        <f t="shared" si="219"/>
        <v>12</v>
      </c>
      <c r="AM2082" s="11">
        <f t="shared" si="220"/>
        <v>6</v>
      </c>
      <c r="AN2082" s="11">
        <f t="shared" si="221"/>
        <v>14</v>
      </c>
      <c r="AO2082" s="13">
        <f t="shared" si="222"/>
        <v>11</v>
      </c>
      <c r="AP2082" s="11">
        <f t="shared" si="223"/>
        <v>28</v>
      </c>
      <c r="AQ2082" s="11">
        <f t="shared" si="224"/>
        <v>26</v>
      </c>
      <c r="AR2082" s="11">
        <f t="shared" si="225"/>
        <v>16</v>
      </c>
      <c r="AS2082" s="11">
        <f t="shared" si="226"/>
        <v>28</v>
      </c>
      <c r="AT2082" s="11">
        <f t="shared" si="227"/>
        <v>32</v>
      </c>
      <c r="AU2082" s="11">
        <f t="shared" si="228"/>
        <v>38</v>
      </c>
      <c r="AV2082" s="11">
        <f t="shared" si="229"/>
        <v>32</v>
      </c>
      <c r="AW2082" s="12">
        <f t="shared" si="230"/>
        <v>26</v>
      </c>
      <c r="AX2082" s="13">
        <f t="shared" si="231"/>
        <v>52</v>
      </c>
      <c r="AY2082" s="13">
        <f t="shared" si="232"/>
        <v>48</v>
      </c>
      <c r="AZ2082" s="13">
        <f t="shared" si="233"/>
        <v>44</v>
      </c>
      <c r="BA2082" s="13">
        <f t="shared" si="234"/>
        <v>40</v>
      </c>
      <c r="BB2082" s="14">
        <f t="shared" si="235"/>
        <v>36</v>
      </c>
      <c r="BC2082" s="19">
        <f t="shared" si="236"/>
        <v>48</v>
      </c>
      <c r="BD2082" s="55">
        <f t="shared" si="216"/>
        <v>1.0762585254952908</v>
      </c>
      <c r="BE2082" s="19">
        <f t="shared" si="217"/>
        <v>1.0557973367976616</v>
      </c>
      <c r="BF2082" s="19">
        <f t="shared" si="237"/>
        <v>1.0533419941539459</v>
      </c>
      <c r="BG2082" s="19">
        <f t="shared" si="215"/>
        <v>1.0291977914907438</v>
      </c>
    </row>
    <row r="2083" spans="1:59">
      <c r="A2083" s="24">
        <v>2082</v>
      </c>
      <c r="B2083" s="31">
        <f>IF(data!A2084="","",data!A2084)</f>
        <v>2017030</v>
      </c>
      <c r="C2083" s="32">
        <f>IF(data!B2084="","",data!B2084)</f>
        <v>42810</v>
      </c>
      <c r="D2083" s="21">
        <f>IF(data!C2084="","",data!C2084)</f>
        <v>1</v>
      </c>
      <c r="E2083" s="22">
        <f>IF(data!D2084="","",data!D2084)</f>
        <v>7</v>
      </c>
      <c r="F2083" s="22">
        <f>IF(data!E2084="","",data!E2084)</f>
        <v>9</v>
      </c>
      <c r="G2083" s="22">
        <f>IF(data!F2084="","",data!F2084)</f>
        <v>20</v>
      </c>
      <c r="H2083" s="22">
        <f>IF(data!G2084="","",data!G2084)</f>
        <v>23</v>
      </c>
      <c r="I2083" s="22">
        <f>IF(data!H2084="","",data!H2084)</f>
        <v>30</v>
      </c>
      <c r="J2083" s="23">
        <f>IF(data!I2084="","",data!I2084)</f>
        <v>2</v>
      </c>
      <c r="Q2083" s="33"/>
      <c r="R2083" s="33"/>
      <c r="S2083" s="33"/>
      <c r="T2083" s="33"/>
      <c r="U2083" s="33"/>
      <c r="V2083" s="33"/>
      <c r="X2083" s="34"/>
      <c r="Y2083" s="33"/>
      <c r="Z2083" s="33"/>
      <c r="AA2083" s="33"/>
      <c r="AB2083" s="33"/>
      <c r="AC2083" s="35"/>
      <c r="AD2083" s="33"/>
      <c r="AE2083" s="33"/>
      <c r="AF2083" s="33"/>
      <c r="AG2083" s="33"/>
      <c r="AH2083" s="33"/>
      <c r="AI2083" s="33"/>
      <c r="AJ2083" s="36"/>
      <c r="AK2083" s="10">
        <f t="shared" si="218"/>
        <v>6</v>
      </c>
      <c r="AL2083" s="11">
        <f t="shared" si="219"/>
        <v>10</v>
      </c>
      <c r="AM2083" s="11">
        <f t="shared" si="220"/>
        <v>10</v>
      </c>
      <c r="AN2083" s="11">
        <f t="shared" si="221"/>
        <v>12</v>
      </c>
      <c r="AO2083" s="13">
        <f t="shared" si="222"/>
        <v>13</v>
      </c>
      <c r="AP2083" s="11">
        <f t="shared" si="223"/>
        <v>26</v>
      </c>
      <c r="AQ2083" s="11">
        <f t="shared" si="224"/>
        <v>18</v>
      </c>
      <c r="AR2083" s="11">
        <f t="shared" si="225"/>
        <v>20</v>
      </c>
      <c r="AS2083" s="11">
        <f t="shared" si="226"/>
        <v>35</v>
      </c>
      <c r="AT2083" s="11">
        <f t="shared" si="227"/>
        <v>42</v>
      </c>
      <c r="AU2083" s="11">
        <f t="shared" si="228"/>
        <v>38</v>
      </c>
      <c r="AV2083" s="11">
        <f t="shared" si="229"/>
        <v>34</v>
      </c>
      <c r="AW2083" s="12">
        <f t="shared" si="230"/>
        <v>30</v>
      </c>
      <c r="AX2083" s="13">
        <f t="shared" si="231"/>
        <v>42</v>
      </c>
      <c r="AY2083" s="13">
        <f t="shared" si="232"/>
        <v>39</v>
      </c>
      <c r="AZ2083" s="13">
        <f t="shared" si="233"/>
        <v>36</v>
      </c>
      <c r="BA2083" s="13">
        <f t="shared" si="234"/>
        <v>33</v>
      </c>
      <c r="BB2083" s="14">
        <f t="shared" si="235"/>
        <v>30</v>
      </c>
      <c r="BC2083" s="19">
        <f t="shared" si="236"/>
        <v>39</v>
      </c>
      <c r="BD2083" s="55">
        <f t="shared" si="216"/>
        <v>1.0189671971419292</v>
      </c>
      <c r="BE2083" s="19">
        <f t="shared" si="217"/>
        <v>1.0046443650535888</v>
      </c>
      <c r="BF2083" s="19">
        <f t="shared" si="237"/>
        <v>1.0418837284832738</v>
      </c>
      <c r="BG2083" s="19">
        <f t="shared" si="215"/>
        <v>1.018148749594024</v>
      </c>
    </row>
    <row r="2084" spans="1:59">
      <c r="A2084" s="24">
        <v>2083</v>
      </c>
      <c r="B2084" s="31">
        <f>IF(data!A2085="","",data!A2085)</f>
        <v>2017031</v>
      </c>
      <c r="C2084" s="32">
        <f>IF(data!B2085="","",data!B2085)</f>
        <v>42813</v>
      </c>
      <c r="D2084" s="21">
        <f>IF(data!C2085="","",data!C2085)</f>
        <v>6</v>
      </c>
      <c r="E2084" s="22">
        <f>IF(data!D2085="","",data!D2085)</f>
        <v>10</v>
      </c>
      <c r="F2084" s="22">
        <f>IF(data!E2085="","",data!E2085)</f>
        <v>16</v>
      </c>
      <c r="G2084" s="22">
        <f>IF(data!F2085="","",data!F2085)</f>
        <v>26</v>
      </c>
      <c r="H2084" s="22">
        <f>IF(data!G2085="","",data!G2085)</f>
        <v>27</v>
      </c>
      <c r="I2084" s="22">
        <f>IF(data!H2085="","",data!H2085)</f>
        <v>29</v>
      </c>
      <c r="J2084" s="23">
        <f>IF(data!I2085="","",data!I2085)</f>
        <v>3</v>
      </c>
      <c r="Q2084" s="33"/>
      <c r="R2084" s="33"/>
      <c r="S2084" s="33"/>
      <c r="T2084" s="33"/>
      <c r="U2084" s="33"/>
      <c r="V2084" s="33"/>
      <c r="X2084" s="34"/>
      <c r="Y2084" s="33"/>
      <c r="Z2084" s="33"/>
      <c r="AA2084" s="33"/>
      <c r="AB2084" s="33"/>
      <c r="AC2084" s="35"/>
      <c r="AD2084" s="33"/>
      <c r="AE2084" s="33"/>
      <c r="AF2084" s="33"/>
      <c r="AG2084" s="33"/>
      <c r="AH2084" s="33"/>
      <c r="AI2084" s="33"/>
      <c r="AJ2084" s="36"/>
      <c r="AK2084" s="10">
        <f t="shared" si="218"/>
        <v>6</v>
      </c>
      <c r="AL2084" s="11">
        <f t="shared" si="219"/>
        <v>10</v>
      </c>
      <c r="AM2084" s="11">
        <f t="shared" si="220"/>
        <v>9</v>
      </c>
      <c r="AN2084" s="11">
        <f t="shared" si="221"/>
        <v>18</v>
      </c>
      <c r="AO2084" s="13">
        <f t="shared" si="222"/>
        <v>23</v>
      </c>
      <c r="AP2084" s="11">
        <f t="shared" si="223"/>
        <v>18</v>
      </c>
      <c r="AQ2084" s="11">
        <f t="shared" si="224"/>
        <v>24</v>
      </c>
      <c r="AR2084" s="11">
        <f t="shared" si="225"/>
        <v>34</v>
      </c>
      <c r="AS2084" s="11">
        <f t="shared" si="226"/>
        <v>37</v>
      </c>
      <c r="AT2084" s="11">
        <f t="shared" si="227"/>
        <v>30</v>
      </c>
      <c r="AU2084" s="11">
        <f t="shared" si="228"/>
        <v>23</v>
      </c>
      <c r="AV2084" s="11">
        <f t="shared" si="229"/>
        <v>44</v>
      </c>
      <c r="AW2084" s="12">
        <f t="shared" si="230"/>
        <v>54</v>
      </c>
      <c r="AX2084" s="13">
        <f t="shared" si="231"/>
        <v>50</v>
      </c>
      <c r="AY2084" s="13">
        <f t="shared" si="232"/>
        <v>63</v>
      </c>
      <c r="AZ2084" s="13">
        <f t="shared" si="233"/>
        <v>60</v>
      </c>
      <c r="BA2084" s="13">
        <f t="shared" si="234"/>
        <v>57</v>
      </c>
      <c r="BB2084" s="14">
        <f t="shared" si="235"/>
        <v>54</v>
      </c>
      <c r="BC2084" s="19">
        <f t="shared" si="236"/>
        <v>63</v>
      </c>
      <c r="BD2084" s="55">
        <f t="shared" si="216"/>
        <v>1.0721662877557647</v>
      </c>
      <c r="BE2084" s="19">
        <f t="shared" si="217"/>
        <v>1.0251055537512179</v>
      </c>
      <c r="BF2084" s="19">
        <f t="shared" si="237"/>
        <v>1.0517050990581358</v>
      </c>
      <c r="BG2084" s="19">
        <f t="shared" si="215"/>
        <v>1.0165118544982137</v>
      </c>
    </row>
    <row r="2085" spans="1:59">
      <c r="A2085" s="24">
        <v>2084</v>
      </c>
      <c r="B2085" s="31">
        <f>IF(data!A2086="","",data!A2086)</f>
        <v>2017032</v>
      </c>
      <c r="C2085" s="32">
        <f>IF(data!B2086="","",data!B2086)</f>
        <v>42815</v>
      </c>
      <c r="D2085" s="21">
        <f>IF(data!C2086="","",data!C2086)</f>
        <v>5</v>
      </c>
      <c r="E2085" s="22">
        <f>IF(data!D2086="","",data!D2086)</f>
        <v>8</v>
      </c>
      <c r="F2085" s="22">
        <f>IF(data!E2086="","",data!E2086)</f>
        <v>15</v>
      </c>
      <c r="G2085" s="22">
        <f>IF(data!F2086="","",data!F2086)</f>
        <v>24</v>
      </c>
      <c r="H2085" s="22">
        <f>IF(data!G2086="","",data!G2086)</f>
        <v>27</v>
      </c>
      <c r="I2085" s="22">
        <f>IF(data!H2086="","",data!H2086)</f>
        <v>31</v>
      </c>
      <c r="J2085" s="23">
        <f>IF(data!I2086="","",data!I2086)</f>
        <v>11</v>
      </c>
      <c r="Q2085" s="33"/>
      <c r="R2085" s="33"/>
      <c r="S2085" s="33"/>
      <c r="T2085" s="33"/>
      <c r="U2085" s="33"/>
      <c r="V2085" s="33"/>
      <c r="X2085" s="34"/>
      <c r="Y2085" s="33"/>
      <c r="Z2085" s="33"/>
      <c r="AA2085" s="33"/>
      <c r="AB2085" s="33"/>
      <c r="AC2085" s="35"/>
      <c r="AD2085" s="33"/>
      <c r="AE2085" s="33"/>
      <c r="AF2085" s="33"/>
      <c r="AG2085" s="33"/>
      <c r="AH2085" s="33"/>
      <c r="AI2085" s="33"/>
      <c r="AJ2085" s="36"/>
      <c r="AK2085" s="10">
        <f t="shared" si="218"/>
        <v>5</v>
      </c>
      <c r="AL2085" s="11">
        <f t="shared" si="219"/>
        <v>10</v>
      </c>
      <c r="AM2085" s="11">
        <f t="shared" si="220"/>
        <v>10</v>
      </c>
      <c r="AN2085" s="11">
        <f t="shared" si="221"/>
        <v>14</v>
      </c>
      <c r="AO2085" s="13">
        <f t="shared" si="222"/>
        <v>19</v>
      </c>
      <c r="AP2085" s="11">
        <f t="shared" si="223"/>
        <v>22</v>
      </c>
      <c r="AQ2085" s="11">
        <f t="shared" si="224"/>
        <v>29</v>
      </c>
      <c r="AR2085" s="11">
        <f t="shared" si="225"/>
        <v>30</v>
      </c>
      <c r="AS2085" s="11">
        <f t="shared" si="226"/>
        <v>33</v>
      </c>
      <c r="AT2085" s="11">
        <f t="shared" si="227"/>
        <v>26</v>
      </c>
      <c r="AU2085" s="11">
        <f t="shared" si="228"/>
        <v>32</v>
      </c>
      <c r="AV2085" s="11">
        <f t="shared" si="229"/>
        <v>40</v>
      </c>
      <c r="AW2085" s="12">
        <f t="shared" si="230"/>
        <v>35</v>
      </c>
      <c r="AX2085" s="13">
        <f t="shared" si="231"/>
        <v>62</v>
      </c>
      <c r="AY2085" s="13">
        <f t="shared" si="232"/>
        <v>59</v>
      </c>
      <c r="AZ2085" s="13">
        <f t="shared" si="233"/>
        <v>56</v>
      </c>
      <c r="BA2085" s="13">
        <f t="shared" si="234"/>
        <v>53</v>
      </c>
      <c r="BB2085" s="14">
        <f t="shared" si="235"/>
        <v>50</v>
      </c>
      <c r="BC2085" s="19">
        <f t="shared" si="236"/>
        <v>59</v>
      </c>
      <c r="BD2085" s="55">
        <f t="shared" si="216"/>
        <v>1.0926274764533939</v>
      </c>
      <c r="BE2085" s="19">
        <f t="shared" si="217"/>
        <v>1.0332900292302696</v>
      </c>
      <c r="BF2085" s="19">
        <f t="shared" si="237"/>
        <v>1.0648002598246185</v>
      </c>
      <c r="BG2085" s="19">
        <f t="shared" si="215"/>
        <v>1.0242871062033128</v>
      </c>
    </row>
    <row r="2086" spans="1:59">
      <c r="A2086" s="24">
        <v>2085</v>
      </c>
      <c r="B2086" s="31">
        <f>IF(data!A2087="","",data!A2087)</f>
        <v>2017033</v>
      </c>
      <c r="C2086" s="32">
        <f>IF(data!B2087="","",data!B2087)</f>
        <v>42817</v>
      </c>
      <c r="D2086" s="21">
        <f>IF(data!C2087="","",data!C2087)</f>
        <v>5</v>
      </c>
      <c r="E2086" s="22">
        <f>IF(data!D2087="","",data!D2087)</f>
        <v>7</v>
      </c>
      <c r="F2086" s="22">
        <f>IF(data!E2087="","",data!E2087)</f>
        <v>15</v>
      </c>
      <c r="G2086" s="22">
        <f>IF(data!F2087="","",data!F2087)</f>
        <v>20</v>
      </c>
      <c r="H2086" s="22">
        <f>IF(data!G2087="","",data!G2087)</f>
        <v>23</v>
      </c>
      <c r="I2086" s="22">
        <f>IF(data!H2087="","",data!H2087)</f>
        <v>30</v>
      </c>
      <c r="J2086" s="23">
        <f>IF(data!I2087="","",data!I2087)</f>
        <v>15</v>
      </c>
      <c r="Q2086" s="33"/>
      <c r="R2086" s="33"/>
      <c r="S2086" s="33"/>
      <c r="T2086" s="33"/>
      <c r="U2086" s="33"/>
      <c r="V2086" s="33"/>
      <c r="X2086" s="34"/>
      <c r="Y2086" s="33"/>
      <c r="Z2086" s="33"/>
      <c r="AA2086" s="33"/>
      <c r="AB2086" s="33"/>
      <c r="AC2086" s="35"/>
      <c r="AD2086" s="33"/>
      <c r="AE2086" s="33"/>
      <c r="AF2086" s="33"/>
      <c r="AG2086" s="33"/>
      <c r="AH2086" s="33"/>
      <c r="AI2086" s="33"/>
      <c r="AJ2086" s="36"/>
      <c r="AK2086" s="10">
        <f t="shared" si="218"/>
        <v>7</v>
      </c>
      <c r="AL2086" s="11">
        <f t="shared" si="219"/>
        <v>12</v>
      </c>
      <c r="AM2086" s="11">
        <f t="shared" si="220"/>
        <v>5</v>
      </c>
      <c r="AN2086" s="11">
        <f t="shared" si="221"/>
        <v>16</v>
      </c>
      <c r="AO2086" s="13">
        <f t="shared" si="222"/>
        <v>16</v>
      </c>
      <c r="AP2086" s="11">
        <f t="shared" si="223"/>
        <v>36</v>
      </c>
      <c r="AQ2086" s="11">
        <f t="shared" si="224"/>
        <v>28</v>
      </c>
      <c r="AR2086" s="11">
        <f t="shared" si="225"/>
        <v>20</v>
      </c>
      <c r="AS2086" s="11">
        <f t="shared" si="226"/>
        <v>34</v>
      </c>
      <c r="AT2086" s="11">
        <f t="shared" si="227"/>
        <v>40</v>
      </c>
      <c r="AU2086" s="11">
        <f t="shared" si="228"/>
        <v>35</v>
      </c>
      <c r="AV2086" s="11">
        <f t="shared" si="229"/>
        <v>30</v>
      </c>
      <c r="AW2086" s="12">
        <f t="shared" si="230"/>
        <v>25</v>
      </c>
      <c r="AX2086" s="13">
        <f t="shared" si="231"/>
        <v>52</v>
      </c>
      <c r="AY2086" s="13">
        <f t="shared" si="232"/>
        <v>49</v>
      </c>
      <c r="AZ2086" s="13">
        <f t="shared" si="233"/>
        <v>46</v>
      </c>
      <c r="BA2086" s="13">
        <f t="shared" si="234"/>
        <v>43</v>
      </c>
      <c r="BB2086" s="14">
        <f t="shared" si="235"/>
        <v>40</v>
      </c>
      <c r="BC2086" s="19">
        <f t="shared" si="236"/>
        <v>49</v>
      </c>
      <c r="BD2086" s="55">
        <f t="shared" si="216"/>
        <v>1.0557973367976616</v>
      </c>
      <c r="BE2086" s="19">
        <f t="shared" si="217"/>
        <v>1.0823968821045793</v>
      </c>
      <c r="BF2086" s="19">
        <f t="shared" si="237"/>
        <v>1.0492497564144203</v>
      </c>
      <c r="BG2086" s="19">
        <f t="shared" si="215"/>
        <v>1.0263332250730757</v>
      </c>
    </row>
    <row r="2087" spans="1:59">
      <c r="A2087" s="24">
        <v>2086</v>
      </c>
      <c r="B2087" s="31">
        <f>IF(data!A2088="","",data!A2088)</f>
        <v>2017034</v>
      </c>
      <c r="C2087" s="32">
        <f>IF(data!B2088="","",data!B2088)</f>
        <v>42820</v>
      </c>
      <c r="D2087" s="21">
        <f>IF(data!C2088="","",data!C2088)</f>
        <v>4</v>
      </c>
      <c r="E2087" s="22">
        <f>IF(data!D2088="","",data!D2088)</f>
        <v>7</v>
      </c>
      <c r="F2087" s="22">
        <f>IF(data!E2088="","",data!E2088)</f>
        <v>8</v>
      </c>
      <c r="G2087" s="22">
        <f>IF(data!F2088="","",data!F2088)</f>
        <v>19</v>
      </c>
      <c r="H2087" s="22">
        <f>IF(data!G2088="","",data!G2088)</f>
        <v>32</v>
      </c>
      <c r="I2087" s="22">
        <f>IF(data!H2088="","",data!H2088)</f>
        <v>33</v>
      </c>
      <c r="J2087" s="23">
        <f>IF(data!I2088="","",data!I2088)</f>
        <v>13</v>
      </c>
      <c r="Q2087" s="33"/>
      <c r="R2087" s="33"/>
      <c r="S2087" s="33"/>
      <c r="T2087" s="33"/>
      <c r="U2087" s="33"/>
      <c r="V2087" s="33"/>
      <c r="X2087" s="34"/>
      <c r="Y2087" s="33"/>
      <c r="Z2087" s="33"/>
      <c r="AA2087" s="33"/>
      <c r="AB2087" s="33"/>
      <c r="AC2087" s="35"/>
      <c r="AD2087" s="33"/>
      <c r="AE2087" s="33"/>
      <c r="AF2087" s="33"/>
      <c r="AG2087" s="33"/>
      <c r="AH2087" s="33"/>
      <c r="AI2087" s="33"/>
      <c r="AJ2087" s="36"/>
      <c r="AK2087" s="10">
        <f t="shared" si="218"/>
        <v>7</v>
      </c>
      <c r="AL2087" s="11">
        <f t="shared" si="219"/>
        <v>7</v>
      </c>
      <c r="AM2087" s="11">
        <f t="shared" si="220"/>
        <v>18</v>
      </c>
      <c r="AN2087" s="11">
        <f t="shared" si="221"/>
        <v>13</v>
      </c>
      <c r="AO2087" s="13">
        <f t="shared" si="222"/>
        <v>19</v>
      </c>
      <c r="AP2087" s="11">
        <f t="shared" si="223"/>
        <v>15</v>
      </c>
      <c r="AQ2087" s="11">
        <f t="shared" si="224"/>
        <v>31</v>
      </c>
      <c r="AR2087" s="11">
        <f t="shared" si="225"/>
        <v>33</v>
      </c>
      <c r="AS2087" s="11">
        <f t="shared" si="226"/>
        <v>37</v>
      </c>
      <c r="AT2087" s="11">
        <f t="shared" si="227"/>
        <v>43</v>
      </c>
      <c r="AU2087" s="11">
        <f t="shared" si="228"/>
        <v>38</v>
      </c>
      <c r="AV2087" s="11">
        <f t="shared" si="229"/>
        <v>33</v>
      </c>
      <c r="AW2087" s="12">
        <f t="shared" si="230"/>
        <v>28</v>
      </c>
      <c r="AX2087" s="13">
        <f t="shared" si="231"/>
        <v>23</v>
      </c>
      <c r="AY2087" s="13">
        <f t="shared" si="232"/>
        <v>52</v>
      </c>
      <c r="AZ2087" s="13">
        <f t="shared" si="233"/>
        <v>49</v>
      </c>
      <c r="BA2087" s="13">
        <f t="shared" si="234"/>
        <v>46</v>
      </c>
      <c r="BB2087" s="14">
        <f t="shared" si="235"/>
        <v>63</v>
      </c>
      <c r="BC2087" s="19">
        <f t="shared" si="236"/>
        <v>52</v>
      </c>
      <c r="BD2087" s="55">
        <f t="shared" si="216"/>
        <v>1.0721662877557647</v>
      </c>
      <c r="BE2087" s="19">
        <f t="shared" si="217"/>
        <v>1.0742124066255279</v>
      </c>
      <c r="BF2087" s="19">
        <f t="shared" si="237"/>
        <v>1.0492497564144203</v>
      </c>
      <c r="BG2087" s="19">
        <f t="shared" si="215"/>
        <v>1.0246963299772653</v>
      </c>
    </row>
    <row r="2088" spans="1:59">
      <c r="A2088" s="24">
        <v>2087</v>
      </c>
      <c r="B2088" s="31">
        <f>IF(data!A2089="","",data!A2089)</f>
        <v>2017035</v>
      </c>
      <c r="C2088" s="32">
        <f>IF(data!B2089="","",data!B2089)</f>
        <v>42822</v>
      </c>
      <c r="D2088" s="21">
        <f>IF(data!C2089="","",data!C2089)</f>
        <v>1</v>
      </c>
      <c r="E2088" s="22">
        <f>IF(data!D2089="","",data!D2089)</f>
        <v>6</v>
      </c>
      <c r="F2088" s="22">
        <f>IF(data!E2089="","",data!E2089)</f>
        <v>14</v>
      </c>
      <c r="G2088" s="22">
        <f>IF(data!F2089="","",data!F2089)</f>
        <v>24</v>
      </c>
      <c r="H2088" s="22">
        <f>IF(data!G2089="","",data!G2089)</f>
        <v>28</v>
      </c>
      <c r="I2088" s="22">
        <f>IF(data!H2089="","",data!H2089)</f>
        <v>32</v>
      </c>
      <c r="J2088" s="23">
        <f>IF(data!I2089="","",data!I2089)</f>
        <v>12</v>
      </c>
      <c r="Q2088" s="33"/>
      <c r="R2088" s="33"/>
      <c r="S2088" s="33"/>
      <c r="T2088" s="33"/>
      <c r="U2088" s="33"/>
      <c r="V2088" s="33"/>
      <c r="X2088" s="34"/>
      <c r="Y2088" s="33"/>
      <c r="Z2088" s="33"/>
      <c r="AA2088" s="33"/>
      <c r="AB2088" s="33"/>
      <c r="AC2088" s="35"/>
      <c r="AD2088" s="33"/>
      <c r="AE2088" s="33"/>
      <c r="AF2088" s="33"/>
      <c r="AG2088" s="33"/>
      <c r="AH2088" s="33"/>
      <c r="AI2088" s="33"/>
      <c r="AJ2088" s="36"/>
      <c r="AK2088" s="10">
        <f t="shared" si="218"/>
        <v>6</v>
      </c>
      <c r="AL2088" s="11">
        <f t="shared" si="219"/>
        <v>5</v>
      </c>
      <c r="AM2088" s="11">
        <f t="shared" si="220"/>
        <v>15</v>
      </c>
      <c r="AN2088" s="11">
        <f t="shared" si="221"/>
        <v>9</v>
      </c>
      <c r="AO2088" s="13">
        <f t="shared" si="222"/>
        <v>14</v>
      </c>
      <c r="AP2088" s="11">
        <f t="shared" si="223"/>
        <v>17</v>
      </c>
      <c r="AQ2088" s="11">
        <f t="shared" si="224"/>
        <v>24</v>
      </c>
      <c r="AR2088" s="11">
        <f t="shared" si="225"/>
        <v>25</v>
      </c>
      <c r="AS2088" s="11">
        <f t="shared" si="226"/>
        <v>28</v>
      </c>
      <c r="AT2088" s="11">
        <f t="shared" si="227"/>
        <v>21</v>
      </c>
      <c r="AU2088" s="11">
        <f t="shared" si="228"/>
        <v>27</v>
      </c>
      <c r="AV2088" s="11">
        <f t="shared" si="229"/>
        <v>21</v>
      </c>
      <c r="AW2088" s="12">
        <f t="shared" si="230"/>
        <v>45</v>
      </c>
      <c r="AX2088" s="13">
        <f t="shared" si="231"/>
        <v>41</v>
      </c>
      <c r="AY2088" s="13">
        <f t="shared" si="232"/>
        <v>54</v>
      </c>
      <c r="AZ2088" s="13">
        <f t="shared" si="233"/>
        <v>51</v>
      </c>
      <c r="BA2088" s="13">
        <f t="shared" si="234"/>
        <v>48</v>
      </c>
      <c r="BB2088" s="14">
        <f t="shared" si="235"/>
        <v>45</v>
      </c>
      <c r="BC2088" s="19">
        <f t="shared" si="236"/>
        <v>54</v>
      </c>
      <c r="BD2088" s="55">
        <f t="shared" si="216"/>
        <v>1.1335498538486521</v>
      </c>
      <c r="BE2088" s="19">
        <f t="shared" si="217"/>
        <v>1.0762585254952908</v>
      </c>
      <c r="BF2088" s="19">
        <f t="shared" si="237"/>
        <v>1.0549788892497565</v>
      </c>
      <c r="BG2088" s="19">
        <f t="shared" si="215"/>
        <v>1.0246963299772653</v>
      </c>
    </row>
    <row r="2089" spans="1:59">
      <c r="A2089" s="24">
        <v>2088</v>
      </c>
      <c r="B2089" s="31">
        <f>IF(data!A2090="","",data!A2090)</f>
        <v>2017036</v>
      </c>
      <c r="C2089" s="32">
        <f>IF(data!B2090="","",data!B2090)</f>
        <v>42824</v>
      </c>
      <c r="D2089" s="21">
        <f>IF(data!C2090="","",data!C2090)</f>
        <v>1</v>
      </c>
      <c r="E2089" s="22">
        <f>IF(data!D2090="","",data!D2090)</f>
        <v>2</v>
      </c>
      <c r="F2089" s="22">
        <f>IF(data!E2090="","",data!E2090)</f>
        <v>5</v>
      </c>
      <c r="G2089" s="22">
        <f>IF(data!F2090="","",data!F2090)</f>
        <v>10</v>
      </c>
      <c r="H2089" s="22">
        <f>IF(data!G2090="","",data!G2090)</f>
        <v>24</v>
      </c>
      <c r="I2089" s="22">
        <f>IF(data!H2090="","",data!H2090)</f>
        <v>27</v>
      </c>
      <c r="J2089" s="23">
        <f>IF(data!I2090="","",data!I2090)</f>
        <v>15</v>
      </c>
      <c r="Q2089" s="33"/>
      <c r="R2089" s="33"/>
      <c r="S2089" s="33"/>
      <c r="T2089" s="33"/>
      <c r="U2089" s="33"/>
      <c r="V2089" s="33"/>
      <c r="X2089" s="34"/>
      <c r="Y2089" s="33"/>
      <c r="Z2089" s="33"/>
      <c r="AA2089" s="33"/>
      <c r="AB2089" s="33"/>
      <c r="AC2089" s="35"/>
      <c r="AD2089" s="33"/>
      <c r="AE2089" s="33"/>
      <c r="AF2089" s="33"/>
      <c r="AG2089" s="33"/>
      <c r="AH2089" s="33"/>
      <c r="AI2089" s="33"/>
      <c r="AJ2089" s="36"/>
      <c r="AK2089" s="10">
        <f t="shared" si="218"/>
        <v>6</v>
      </c>
      <c r="AL2089" s="11">
        <f t="shared" si="219"/>
        <v>9</v>
      </c>
      <c r="AM2089" s="11">
        <f t="shared" si="220"/>
        <v>9</v>
      </c>
      <c r="AN2089" s="11">
        <f t="shared" si="221"/>
        <v>15</v>
      </c>
      <c r="AO2089" s="13">
        <f t="shared" si="222"/>
        <v>20</v>
      </c>
      <c r="AP2089" s="11">
        <f t="shared" si="223"/>
        <v>13</v>
      </c>
      <c r="AQ2089" s="11">
        <f t="shared" si="224"/>
        <v>15</v>
      </c>
      <c r="AR2089" s="11">
        <f t="shared" si="225"/>
        <v>19</v>
      </c>
      <c r="AS2089" s="11">
        <f t="shared" si="226"/>
        <v>25</v>
      </c>
      <c r="AT2089" s="11">
        <f t="shared" si="227"/>
        <v>21</v>
      </c>
      <c r="AU2089" s="11">
        <f t="shared" si="228"/>
        <v>30</v>
      </c>
      <c r="AV2089" s="11">
        <f t="shared" si="229"/>
        <v>41</v>
      </c>
      <c r="AW2089" s="12">
        <f t="shared" si="230"/>
        <v>39</v>
      </c>
      <c r="AX2089" s="13">
        <f t="shared" si="231"/>
        <v>37</v>
      </c>
      <c r="AY2089" s="13">
        <f t="shared" si="232"/>
        <v>35</v>
      </c>
      <c r="AZ2089" s="13">
        <f t="shared" si="233"/>
        <v>33</v>
      </c>
      <c r="BA2089" s="13">
        <f t="shared" si="234"/>
        <v>31</v>
      </c>
      <c r="BB2089" s="14">
        <f t="shared" si="235"/>
        <v>29</v>
      </c>
      <c r="BC2089" s="19">
        <f t="shared" si="236"/>
        <v>35</v>
      </c>
      <c r="BD2089" s="55">
        <f t="shared" si="216"/>
        <v>1.0189671971419292</v>
      </c>
      <c r="BE2089" s="19">
        <f t="shared" si="217"/>
        <v>1.0455667424488471</v>
      </c>
      <c r="BF2089" s="19">
        <f t="shared" si="237"/>
        <v>1.0345177005521273</v>
      </c>
      <c r="BG2089" s="19">
        <f t="shared" si="215"/>
        <v>1.0218317635595973</v>
      </c>
    </row>
    <row r="2090" spans="1:59">
      <c r="A2090" s="24">
        <v>2089</v>
      </c>
      <c r="B2090" s="31">
        <f>IF(data!A2091="","",data!A2091)</f>
        <v>2017037</v>
      </c>
      <c r="C2090" s="32">
        <f>IF(data!B2091="","",data!B2091)</f>
        <v>42827</v>
      </c>
      <c r="D2090" s="21">
        <f>IF(data!C2091="","",data!C2091)</f>
        <v>11</v>
      </c>
      <c r="E2090" s="22">
        <f>IF(data!D2091="","",data!D2091)</f>
        <v>15</v>
      </c>
      <c r="F2090" s="22">
        <f>IF(data!E2091="","",data!E2091)</f>
        <v>20</v>
      </c>
      <c r="G2090" s="22">
        <f>IF(data!F2091="","",data!F2091)</f>
        <v>22</v>
      </c>
      <c r="H2090" s="22">
        <f>IF(data!G2091="","",data!G2091)</f>
        <v>25</v>
      </c>
      <c r="I2090" s="22">
        <f>IF(data!H2091="","",data!H2091)</f>
        <v>30</v>
      </c>
      <c r="J2090" s="23">
        <f>IF(data!I2091="","",data!I2091)</f>
        <v>5</v>
      </c>
      <c r="Q2090" s="33"/>
      <c r="R2090" s="33"/>
      <c r="S2090" s="33"/>
      <c r="T2090" s="33"/>
      <c r="U2090" s="33"/>
      <c r="V2090" s="33"/>
      <c r="X2090" s="34"/>
      <c r="Y2090" s="33"/>
      <c r="Z2090" s="33"/>
      <c r="AA2090" s="33"/>
      <c r="AB2090" s="33"/>
      <c r="AC2090" s="35"/>
      <c r="AD2090" s="33"/>
      <c r="AE2090" s="33"/>
      <c r="AF2090" s="33"/>
      <c r="AG2090" s="33"/>
      <c r="AH2090" s="33"/>
      <c r="AI2090" s="33"/>
      <c r="AJ2090" s="36"/>
      <c r="AK2090" s="10">
        <f t="shared" si="218"/>
        <v>6</v>
      </c>
      <c r="AL2090" s="11">
        <f t="shared" si="219"/>
        <v>11</v>
      </c>
      <c r="AM2090" s="11">
        <f t="shared" si="220"/>
        <v>3</v>
      </c>
      <c r="AN2090" s="11">
        <f t="shared" si="221"/>
        <v>15</v>
      </c>
      <c r="AO2090" s="13">
        <f t="shared" si="222"/>
        <v>18</v>
      </c>
      <c r="AP2090" s="11">
        <f t="shared" si="223"/>
        <v>27</v>
      </c>
      <c r="AQ2090" s="11">
        <f t="shared" si="224"/>
        <v>24</v>
      </c>
      <c r="AR2090" s="11">
        <f t="shared" si="225"/>
        <v>13</v>
      </c>
      <c r="AS2090" s="11">
        <f t="shared" si="226"/>
        <v>24</v>
      </c>
      <c r="AT2090" s="11">
        <f t="shared" si="227"/>
        <v>39</v>
      </c>
      <c r="AU2090" s="11">
        <f t="shared" si="228"/>
        <v>45</v>
      </c>
      <c r="AV2090" s="11">
        <f t="shared" si="229"/>
        <v>39</v>
      </c>
      <c r="AW2090" s="12">
        <f t="shared" si="230"/>
        <v>33</v>
      </c>
      <c r="AX2090" s="13">
        <f t="shared" si="231"/>
        <v>59</v>
      </c>
      <c r="AY2090" s="13">
        <f t="shared" si="232"/>
        <v>55</v>
      </c>
      <c r="AZ2090" s="13">
        <f t="shared" si="233"/>
        <v>51</v>
      </c>
      <c r="BA2090" s="13">
        <f t="shared" si="234"/>
        <v>47</v>
      </c>
      <c r="BB2090" s="14">
        <f t="shared" si="235"/>
        <v>43</v>
      </c>
      <c r="BC2090" s="19">
        <f t="shared" si="236"/>
        <v>55</v>
      </c>
      <c r="BD2090" s="55">
        <f t="shared" si="216"/>
        <v>1.0025982461838259</v>
      </c>
      <c r="BE2090" s="19">
        <f t="shared" si="217"/>
        <v>1.04761286131861</v>
      </c>
      <c r="BF2090" s="19">
        <f t="shared" si="237"/>
        <v>1.0197856446898343</v>
      </c>
      <c r="BG2090" s="19">
        <f t="shared" si="215"/>
        <v>1.0312439103605067</v>
      </c>
    </row>
    <row r="2091" spans="1:59">
      <c r="A2091" s="24">
        <v>2090</v>
      </c>
      <c r="B2091" s="31">
        <f>IF(data!A2092="","",data!A2092)</f>
        <v>2017038</v>
      </c>
      <c r="C2091" s="32">
        <f>IF(data!B2092="","",data!B2092)</f>
        <v>42829</v>
      </c>
      <c r="D2091" s="21">
        <f>IF(data!C2092="","",data!C2092)</f>
        <v>1</v>
      </c>
      <c r="E2091" s="22">
        <f>IF(data!D2092="","",data!D2092)</f>
        <v>4</v>
      </c>
      <c r="F2091" s="22">
        <f>IF(data!E2092="","",data!E2092)</f>
        <v>8</v>
      </c>
      <c r="G2091" s="22">
        <f>IF(data!F2092="","",data!F2092)</f>
        <v>13</v>
      </c>
      <c r="H2091" s="22">
        <f>IF(data!G2092="","",data!G2092)</f>
        <v>24</v>
      </c>
      <c r="I2091" s="22">
        <f>IF(data!H2092="","",data!H2092)</f>
        <v>27</v>
      </c>
      <c r="J2091" s="23">
        <f>IF(data!I2092="","",data!I2092)</f>
        <v>5</v>
      </c>
      <c r="Q2091" s="33"/>
      <c r="R2091" s="33"/>
      <c r="S2091" s="33"/>
      <c r="T2091" s="33"/>
      <c r="U2091" s="33"/>
      <c r="V2091" s="33"/>
      <c r="X2091" s="34"/>
      <c r="Y2091" s="33"/>
      <c r="Z2091" s="33"/>
      <c r="AA2091" s="33"/>
      <c r="AB2091" s="33"/>
      <c r="AC2091" s="35"/>
      <c r="AD2091" s="33"/>
      <c r="AE2091" s="33"/>
      <c r="AF2091" s="33"/>
      <c r="AG2091" s="33"/>
      <c r="AH2091" s="33"/>
      <c r="AI2091" s="33"/>
      <c r="AJ2091" s="36"/>
      <c r="AK2091" s="10">
        <f t="shared" si="218"/>
        <v>5</v>
      </c>
      <c r="AL2091" s="11">
        <f t="shared" si="219"/>
        <v>5</v>
      </c>
      <c r="AM2091" s="11">
        <f t="shared" si="220"/>
        <v>17</v>
      </c>
      <c r="AN2091" s="11">
        <f t="shared" si="221"/>
        <v>11</v>
      </c>
      <c r="AO2091" s="13">
        <f t="shared" si="222"/>
        <v>21</v>
      </c>
      <c r="AP2091" s="11">
        <f t="shared" si="223"/>
        <v>13</v>
      </c>
      <c r="AQ2091" s="11">
        <f t="shared" si="224"/>
        <v>23</v>
      </c>
      <c r="AR2091" s="11">
        <f t="shared" si="225"/>
        <v>27</v>
      </c>
      <c r="AS2091" s="11">
        <f t="shared" si="226"/>
        <v>22</v>
      </c>
      <c r="AT2091" s="11">
        <f t="shared" si="227"/>
        <v>17</v>
      </c>
      <c r="AU2091" s="11">
        <f t="shared" si="228"/>
        <v>25</v>
      </c>
      <c r="AV2091" s="11">
        <f t="shared" si="229"/>
        <v>49</v>
      </c>
      <c r="AW2091" s="12">
        <f t="shared" si="230"/>
        <v>47</v>
      </c>
      <c r="AX2091" s="13">
        <f t="shared" si="231"/>
        <v>45</v>
      </c>
      <c r="AY2091" s="13">
        <f t="shared" si="232"/>
        <v>43</v>
      </c>
      <c r="AZ2091" s="13">
        <f t="shared" si="233"/>
        <v>41</v>
      </c>
      <c r="BA2091" s="13">
        <f t="shared" si="234"/>
        <v>39</v>
      </c>
      <c r="BB2091" s="14">
        <f t="shared" si="235"/>
        <v>37</v>
      </c>
      <c r="BC2091" s="19">
        <f t="shared" si="236"/>
        <v>43</v>
      </c>
      <c r="BD2091" s="55">
        <f t="shared" si="216"/>
        <v>0.9780448197466709</v>
      </c>
      <c r="BE2091" s="19">
        <f t="shared" si="217"/>
        <v>1.0169210782721663</v>
      </c>
      <c r="BF2091" s="19">
        <f t="shared" si="237"/>
        <v>0.99605066580058454</v>
      </c>
      <c r="BG2091" s="19">
        <f t="shared" si="215"/>
        <v>1.0312439103605067</v>
      </c>
    </row>
    <row r="2092" spans="1:59">
      <c r="A2092" s="24">
        <v>2091</v>
      </c>
      <c r="B2092" s="31">
        <f>IF(data!A2093="","",data!A2093)</f>
        <v>2017039</v>
      </c>
      <c r="C2092" s="32">
        <f>IF(data!B2093="","",data!B2093)</f>
        <v>42831</v>
      </c>
      <c r="D2092" s="21">
        <f>IF(data!C2093="","",data!C2093)</f>
        <v>2</v>
      </c>
      <c r="E2092" s="22">
        <f>IF(data!D2093="","",data!D2093)</f>
        <v>4</v>
      </c>
      <c r="F2092" s="22">
        <f>IF(data!E2093="","",data!E2093)</f>
        <v>12</v>
      </c>
      <c r="G2092" s="22">
        <f>IF(data!F2093="","",data!F2093)</f>
        <v>14</v>
      </c>
      <c r="H2092" s="22">
        <f>IF(data!G2093="","",data!G2093)</f>
        <v>17</v>
      </c>
      <c r="I2092" s="22">
        <f>IF(data!H2093="","",data!H2093)</f>
        <v>24</v>
      </c>
      <c r="J2092" s="23">
        <f>IF(data!I2093="","",data!I2093)</f>
        <v>15</v>
      </c>
      <c r="Q2092" s="33"/>
      <c r="R2092" s="33"/>
      <c r="S2092" s="33"/>
      <c r="T2092" s="33"/>
      <c r="U2092" s="33"/>
      <c r="V2092" s="33"/>
      <c r="X2092" s="34"/>
      <c r="Y2092" s="33"/>
      <c r="Z2092" s="33"/>
      <c r="AA2092" s="33"/>
      <c r="AB2092" s="33"/>
      <c r="AC2092" s="35"/>
      <c r="AD2092" s="33"/>
      <c r="AE2092" s="33"/>
      <c r="AF2092" s="33"/>
      <c r="AG2092" s="33"/>
      <c r="AH2092" s="33"/>
      <c r="AI2092" s="33"/>
      <c r="AJ2092" s="36"/>
      <c r="AK2092" s="10">
        <f t="shared" si="218"/>
        <v>7</v>
      </c>
      <c r="AL2092" s="11">
        <f t="shared" si="219"/>
        <v>5</v>
      </c>
      <c r="AM2092" s="11">
        <f t="shared" si="220"/>
        <v>18</v>
      </c>
      <c r="AN2092" s="11">
        <f t="shared" si="221"/>
        <v>13</v>
      </c>
      <c r="AO2092" s="13">
        <f t="shared" si="222"/>
        <v>17</v>
      </c>
      <c r="AP2092" s="11">
        <f t="shared" si="223"/>
        <v>17</v>
      </c>
      <c r="AQ2092" s="11">
        <f t="shared" si="224"/>
        <v>28</v>
      </c>
      <c r="AR2092" s="11">
        <f t="shared" si="225"/>
        <v>23</v>
      </c>
      <c r="AS2092" s="11">
        <f t="shared" si="226"/>
        <v>18</v>
      </c>
      <c r="AT2092" s="11">
        <f t="shared" si="227"/>
        <v>13</v>
      </c>
      <c r="AU2092" s="11">
        <f t="shared" si="228"/>
        <v>34</v>
      </c>
      <c r="AV2092" s="11">
        <f t="shared" si="229"/>
        <v>31</v>
      </c>
      <c r="AW2092" s="12">
        <f t="shared" si="230"/>
        <v>43</v>
      </c>
      <c r="AX2092" s="13">
        <f t="shared" si="231"/>
        <v>41</v>
      </c>
      <c r="AY2092" s="13">
        <f t="shared" si="232"/>
        <v>39</v>
      </c>
      <c r="AZ2092" s="13">
        <f t="shared" si="233"/>
        <v>55</v>
      </c>
      <c r="BA2092" s="13">
        <f t="shared" si="234"/>
        <v>54</v>
      </c>
      <c r="BB2092" s="14">
        <f t="shared" si="235"/>
        <v>53</v>
      </c>
      <c r="BC2092" s="19">
        <f t="shared" si="236"/>
        <v>39</v>
      </c>
      <c r="BD2092" s="55">
        <f t="shared" si="216"/>
        <v>0.92484572913283536</v>
      </c>
      <c r="BE2092" s="19">
        <f t="shared" si="217"/>
        <v>0.99850600844430004</v>
      </c>
      <c r="BF2092" s="19">
        <f t="shared" si="237"/>
        <v>0.99686911334848971</v>
      </c>
      <c r="BG2092" s="19">
        <f t="shared" si="215"/>
        <v>1.0332900292302696</v>
      </c>
    </row>
    <row r="2093" spans="1:59">
      <c r="A2093" s="24">
        <v>2092</v>
      </c>
      <c r="B2093" s="31">
        <f>IF(data!A2094="","",data!A2094)</f>
        <v>2017040</v>
      </c>
      <c r="C2093" s="32">
        <f>IF(data!B2094="","",data!B2094)</f>
        <v>42834</v>
      </c>
      <c r="D2093" s="21">
        <f>IF(data!C2094="","",data!C2094)</f>
        <v>15</v>
      </c>
      <c r="E2093" s="22">
        <f>IF(data!D2094="","",data!D2094)</f>
        <v>19</v>
      </c>
      <c r="F2093" s="22">
        <f>IF(data!E2094="","",data!E2094)</f>
        <v>23</v>
      </c>
      <c r="G2093" s="22">
        <f>IF(data!F2094="","",data!F2094)</f>
        <v>28</v>
      </c>
      <c r="H2093" s="22">
        <f>IF(data!G2094="","",data!G2094)</f>
        <v>29</v>
      </c>
      <c r="I2093" s="22">
        <f>IF(data!H2094="","",data!H2094)</f>
        <v>33</v>
      </c>
      <c r="J2093" s="23">
        <f>IF(data!I2094="","",data!I2094)</f>
        <v>4</v>
      </c>
      <c r="Q2093" s="33"/>
      <c r="R2093" s="33"/>
      <c r="S2093" s="33"/>
      <c r="T2093" s="33"/>
      <c r="U2093" s="33"/>
      <c r="V2093" s="33"/>
      <c r="X2093" s="34"/>
      <c r="Y2093" s="33"/>
      <c r="Z2093" s="33"/>
      <c r="AA2093" s="33"/>
      <c r="AB2093" s="33"/>
      <c r="AC2093" s="35"/>
      <c r="AD2093" s="33"/>
      <c r="AE2093" s="33"/>
      <c r="AF2093" s="33"/>
      <c r="AG2093" s="33"/>
      <c r="AH2093" s="33"/>
      <c r="AI2093" s="33"/>
      <c r="AJ2093" s="36"/>
      <c r="AK2093" s="10">
        <f t="shared" si="218"/>
        <v>6</v>
      </c>
      <c r="AL2093" s="11">
        <f t="shared" si="219"/>
        <v>11</v>
      </c>
      <c r="AM2093" s="11">
        <f t="shared" si="220"/>
        <v>17</v>
      </c>
      <c r="AN2093" s="11">
        <f t="shared" si="221"/>
        <v>21</v>
      </c>
      <c r="AO2093" s="13">
        <f t="shared" si="222"/>
        <v>14</v>
      </c>
      <c r="AP2093" s="11">
        <f t="shared" si="223"/>
        <v>27</v>
      </c>
      <c r="AQ2093" s="11">
        <f t="shared" si="224"/>
        <v>21</v>
      </c>
      <c r="AR2093" s="11">
        <f t="shared" si="225"/>
        <v>37</v>
      </c>
      <c r="AS2093" s="11">
        <f t="shared" si="226"/>
        <v>26</v>
      </c>
      <c r="AT2093" s="11">
        <f t="shared" si="227"/>
        <v>39</v>
      </c>
      <c r="AU2093" s="11">
        <f t="shared" si="228"/>
        <v>30</v>
      </c>
      <c r="AV2093" s="11">
        <f t="shared" si="229"/>
        <v>21</v>
      </c>
      <c r="AW2093" s="12">
        <f t="shared" si="230"/>
        <v>42</v>
      </c>
      <c r="AX2093" s="13">
        <f t="shared" si="231"/>
        <v>51</v>
      </c>
      <c r="AY2093" s="13">
        <f t="shared" si="232"/>
        <v>62</v>
      </c>
      <c r="AZ2093" s="13">
        <f t="shared" si="233"/>
        <v>57</v>
      </c>
      <c r="BA2093" s="13">
        <f t="shared" si="234"/>
        <v>52</v>
      </c>
      <c r="BB2093" s="14">
        <f t="shared" si="235"/>
        <v>67</v>
      </c>
      <c r="BC2093" s="19">
        <f t="shared" si="236"/>
        <v>62</v>
      </c>
      <c r="BD2093" s="55">
        <f t="shared" si="216"/>
        <v>0.95758363104904187</v>
      </c>
      <c r="BE2093" s="19">
        <f t="shared" si="217"/>
        <v>1.0455667424488471</v>
      </c>
      <c r="BF2093" s="19">
        <f t="shared" si="237"/>
        <v>1.0091458265670672</v>
      </c>
      <c r="BG2093" s="19">
        <f t="shared" si="215"/>
        <v>1.0373822669697954</v>
      </c>
    </row>
    <row r="2094" spans="1:59">
      <c r="A2094" s="24">
        <v>2093</v>
      </c>
      <c r="B2094" s="31">
        <f>IF(data!A2095="","",data!A2095)</f>
        <v>2017041</v>
      </c>
      <c r="C2094" s="32">
        <f>IF(data!B2095="","",data!B2095)</f>
        <v>42836</v>
      </c>
      <c r="D2094" s="21">
        <f>IF(data!C2095="","",data!C2095)</f>
        <v>4</v>
      </c>
      <c r="E2094" s="22">
        <f>IF(data!D2095="","",data!D2095)</f>
        <v>10</v>
      </c>
      <c r="F2094" s="22">
        <f>IF(data!E2095="","",data!E2095)</f>
        <v>13</v>
      </c>
      <c r="G2094" s="22">
        <f>IF(data!F2095="","",data!F2095)</f>
        <v>15</v>
      </c>
      <c r="H2094" s="22">
        <f>IF(data!G2095="","",data!G2095)</f>
        <v>22</v>
      </c>
      <c r="I2094" s="22">
        <f>IF(data!H2095="","",data!H2095)</f>
        <v>27</v>
      </c>
      <c r="J2094" s="23">
        <f>IF(data!I2095="","",data!I2095)</f>
        <v>4</v>
      </c>
      <c r="Q2094" s="33"/>
      <c r="R2094" s="33"/>
      <c r="S2094" s="33"/>
      <c r="T2094" s="33"/>
      <c r="U2094" s="33"/>
      <c r="V2094" s="33"/>
      <c r="X2094" s="34"/>
      <c r="Y2094" s="33"/>
      <c r="Z2094" s="33"/>
      <c r="AA2094" s="33"/>
      <c r="AB2094" s="33"/>
      <c r="AC2094" s="35"/>
      <c r="AD2094" s="33"/>
      <c r="AE2094" s="33"/>
      <c r="AF2094" s="33"/>
      <c r="AG2094" s="33"/>
      <c r="AH2094" s="33"/>
      <c r="AI2094" s="33"/>
      <c r="AJ2094" s="36"/>
      <c r="AK2094" s="10">
        <f t="shared" si="218"/>
        <v>4</v>
      </c>
      <c r="AL2094" s="11">
        <f t="shared" si="219"/>
        <v>11</v>
      </c>
      <c r="AM2094" s="11">
        <f t="shared" si="220"/>
        <v>11</v>
      </c>
      <c r="AN2094" s="11">
        <f t="shared" si="221"/>
        <v>19</v>
      </c>
      <c r="AO2094" s="13">
        <f t="shared" si="222"/>
        <v>21</v>
      </c>
      <c r="AP2094" s="11">
        <f t="shared" si="223"/>
        <v>27</v>
      </c>
      <c r="AQ2094" s="11">
        <f t="shared" si="224"/>
        <v>19</v>
      </c>
      <c r="AR2094" s="11">
        <f t="shared" si="225"/>
        <v>21</v>
      </c>
      <c r="AS2094" s="11">
        <f t="shared" si="226"/>
        <v>25</v>
      </c>
      <c r="AT2094" s="11">
        <f t="shared" si="227"/>
        <v>31</v>
      </c>
      <c r="AU2094" s="11">
        <f t="shared" si="228"/>
        <v>26</v>
      </c>
      <c r="AV2094" s="11">
        <f t="shared" si="229"/>
        <v>49</v>
      </c>
      <c r="AW2094" s="12">
        <f t="shared" si="230"/>
        <v>46</v>
      </c>
      <c r="AX2094" s="13">
        <f t="shared" si="231"/>
        <v>59</v>
      </c>
      <c r="AY2094" s="13">
        <f t="shared" si="232"/>
        <v>57</v>
      </c>
      <c r="AZ2094" s="13">
        <f t="shared" si="233"/>
        <v>55</v>
      </c>
      <c r="BA2094" s="13">
        <f t="shared" si="234"/>
        <v>53</v>
      </c>
      <c r="BB2094" s="14">
        <f t="shared" si="235"/>
        <v>51</v>
      </c>
      <c r="BC2094" s="19">
        <f t="shared" si="236"/>
        <v>57</v>
      </c>
      <c r="BD2094" s="55">
        <f t="shared" si="216"/>
        <v>1.04761286131861</v>
      </c>
      <c r="BE2094" s="19">
        <f t="shared" si="217"/>
        <v>1.0332900292302696</v>
      </c>
      <c r="BF2094" s="19">
        <f t="shared" si="237"/>
        <v>1.0099642741149724</v>
      </c>
      <c r="BG2094" s="19">
        <f t="shared" si="215"/>
        <v>1.0332900292302696</v>
      </c>
    </row>
    <row r="2095" spans="1:59">
      <c r="A2095" s="24">
        <v>2094</v>
      </c>
      <c r="B2095" s="31">
        <f>IF(data!A2096="","",data!A2096)</f>
        <v>2017042</v>
      </c>
      <c r="C2095" s="32">
        <f>IF(data!B2096="","",data!B2096)</f>
        <v>42838</v>
      </c>
      <c r="D2095" s="21">
        <f>IF(data!C2096="","",data!C2096)</f>
        <v>1</v>
      </c>
      <c r="E2095" s="22">
        <f>IF(data!D2096="","",data!D2096)</f>
        <v>2</v>
      </c>
      <c r="F2095" s="22">
        <f>IF(data!E2096="","",data!E2096)</f>
        <v>4</v>
      </c>
      <c r="G2095" s="22">
        <f>IF(data!F2096="","",data!F2096)</f>
        <v>7</v>
      </c>
      <c r="H2095" s="22">
        <f>IF(data!G2096="","",data!G2096)</f>
        <v>10</v>
      </c>
      <c r="I2095" s="22">
        <f>IF(data!H2096="","",data!H2096)</f>
        <v>23</v>
      </c>
      <c r="J2095" s="23">
        <f>IF(data!I2096="","",data!I2096)</f>
        <v>4</v>
      </c>
      <c r="Q2095" s="33"/>
      <c r="R2095" s="33"/>
      <c r="S2095" s="33"/>
      <c r="T2095" s="33"/>
      <c r="U2095" s="33"/>
      <c r="V2095" s="33"/>
      <c r="X2095" s="34"/>
      <c r="Y2095" s="33"/>
      <c r="Z2095" s="33"/>
      <c r="AA2095" s="33"/>
      <c r="AB2095" s="33"/>
      <c r="AC2095" s="35"/>
      <c r="AD2095" s="33"/>
      <c r="AE2095" s="33"/>
      <c r="AF2095" s="33"/>
      <c r="AG2095" s="33"/>
      <c r="AH2095" s="33"/>
      <c r="AI2095" s="33"/>
      <c r="AJ2095" s="36"/>
      <c r="AK2095" s="10">
        <f t="shared" si="218"/>
        <v>8</v>
      </c>
      <c r="AL2095" s="11">
        <f t="shared" si="219"/>
        <v>11</v>
      </c>
      <c r="AM2095" s="11">
        <f t="shared" si="220"/>
        <v>12</v>
      </c>
      <c r="AN2095" s="11">
        <f t="shared" si="221"/>
        <v>17</v>
      </c>
      <c r="AO2095" s="13">
        <f t="shared" si="222"/>
        <v>12</v>
      </c>
      <c r="AP2095" s="11">
        <f t="shared" si="223"/>
        <v>23</v>
      </c>
      <c r="AQ2095" s="11">
        <f t="shared" si="224"/>
        <v>20</v>
      </c>
      <c r="AR2095" s="11">
        <f t="shared" si="225"/>
        <v>17</v>
      </c>
      <c r="AS2095" s="11">
        <f t="shared" si="226"/>
        <v>25</v>
      </c>
      <c r="AT2095" s="11">
        <f t="shared" si="227"/>
        <v>35</v>
      </c>
      <c r="AU2095" s="11">
        <f t="shared" si="228"/>
        <v>34</v>
      </c>
      <c r="AV2095" s="11">
        <f t="shared" si="229"/>
        <v>33</v>
      </c>
      <c r="AW2095" s="12">
        <f t="shared" si="230"/>
        <v>32</v>
      </c>
      <c r="AX2095" s="13">
        <f t="shared" si="231"/>
        <v>31</v>
      </c>
      <c r="AY2095" s="13">
        <f t="shared" si="232"/>
        <v>30</v>
      </c>
      <c r="AZ2095" s="13">
        <f t="shared" si="233"/>
        <v>29</v>
      </c>
      <c r="BA2095" s="13">
        <f t="shared" si="234"/>
        <v>28</v>
      </c>
      <c r="BB2095" s="14">
        <f t="shared" si="235"/>
        <v>27</v>
      </c>
      <c r="BC2095" s="19">
        <f t="shared" si="236"/>
        <v>30</v>
      </c>
      <c r="BD2095" s="55">
        <f t="shared" si="216"/>
        <v>0.9453069178304645</v>
      </c>
      <c r="BE2095" s="19">
        <f t="shared" si="217"/>
        <v>0.97395258200714518</v>
      </c>
      <c r="BF2095" s="19">
        <f t="shared" si="237"/>
        <v>1.0025982461838259</v>
      </c>
      <c r="BG2095" s="19">
        <f t="shared" si="215"/>
        <v>1.0341084767781747</v>
      </c>
    </row>
    <row r="2096" spans="1:59">
      <c r="A2096" s="24">
        <v>2095</v>
      </c>
      <c r="B2096" s="31">
        <f>IF(data!A2097="","",data!A2097)</f>
        <v>2017043</v>
      </c>
      <c r="C2096" s="32">
        <f>IF(data!B2097="","",data!B2097)</f>
        <v>42841</v>
      </c>
      <c r="D2096" s="21">
        <f>IF(data!C2097="","",data!C2097)</f>
        <v>8</v>
      </c>
      <c r="E2096" s="22">
        <f>IF(data!D2097="","",data!D2097)</f>
        <v>13</v>
      </c>
      <c r="F2096" s="22">
        <f>IF(data!E2097="","",data!E2097)</f>
        <v>16</v>
      </c>
      <c r="G2096" s="22">
        <f>IF(data!F2097="","",data!F2097)</f>
        <v>23</v>
      </c>
      <c r="H2096" s="22">
        <f>IF(data!G2097="","",data!G2097)</f>
        <v>27</v>
      </c>
      <c r="I2096" s="22">
        <f>IF(data!H2097="","",data!H2097)</f>
        <v>31</v>
      </c>
      <c r="J2096" s="23">
        <f>IF(data!I2097="","",data!I2097)</f>
        <v>8</v>
      </c>
      <c r="Q2096" s="33"/>
      <c r="R2096" s="33"/>
      <c r="S2096" s="33"/>
      <c r="T2096" s="33"/>
      <c r="U2096" s="33"/>
      <c r="V2096" s="33"/>
      <c r="X2096" s="34"/>
      <c r="Y2096" s="33"/>
      <c r="Z2096" s="33"/>
      <c r="AA2096" s="33"/>
      <c r="AB2096" s="33"/>
      <c r="AC2096" s="35"/>
      <c r="AD2096" s="33"/>
      <c r="AE2096" s="33"/>
      <c r="AF2096" s="33"/>
      <c r="AG2096" s="33"/>
      <c r="AH2096" s="33"/>
      <c r="AI2096" s="33"/>
      <c r="AJ2096" s="36"/>
      <c r="AK2096" s="10">
        <f t="shared" si="218"/>
        <v>7</v>
      </c>
      <c r="AL2096" s="11">
        <f t="shared" si="219"/>
        <v>10</v>
      </c>
      <c r="AM2096" s="11">
        <f t="shared" si="220"/>
        <v>13</v>
      </c>
      <c r="AN2096" s="11">
        <f t="shared" si="221"/>
        <v>16</v>
      </c>
      <c r="AO2096" s="13">
        <f t="shared" si="222"/>
        <v>20</v>
      </c>
      <c r="AP2096" s="11">
        <f t="shared" si="223"/>
        <v>22</v>
      </c>
      <c r="AQ2096" s="11">
        <f t="shared" si="224"/>
        <v>28</v>
      </c>
      <c r="AR2096" s="11">
        <f t="shared" si="225"/>
        <v>28</v>
      </c>
      <c r="AS2096" s="11">
        <f t="shared" si="226"/>
        <v>30</v>
      </c>
      <c r="AT2096" s="11">
        <f t="shared" si="227"/>
        <v>34</v>
      </c>
      <c r="AU2096" s="11">
        <f t="shared" si="228"/>
        <v>27</v>
      </c>
      <c r="AV2096" s="11">
        <f t="shared" si="229"/>
        <v>48</v>
      </c>
      <c r="AW2096" s="12">
        <f t="shared" si="230"/>
        <v>43</v>
      </c>
      <c r="AX2096" s="13">
        <f t="shared" si="231"/>
        <v>54</v>
      </c>
      <c r="AY2096" s="13">
        <f t="shared" si="232"/>
        <v>67</v>
      </c>
      <c r="AZ2096" s="13">
        <f t="shared" si="233"/>
        <v>64</v>
      </c>
      <c r="BA2096" s="13">
        <f t="shared" si="234"/>
        <v>61</v>
      </c>
      <c r="BB2096" s="14">
        <f t="shared" si="235"/>
        <v>58</v>
      </c>
      <c r="BC2096" s="19">
        <f t="shared" si="236"/>
        <v>67</v>
      </c>
      <c r="BD2096" s="55">
        <f t="shared" si="216"/>
        <v>1.0435206235790842</v>
      </c>
      <c r="BE2096" s="19">
        <f t="shared" si="217"/>
        <v>1.0107827216628775</v>
      </c>
      <c r="BF2096" s="19">
        <f t="shared" si="237"/>
        <v>1.0345177005521273</v>
      </c>
      <c r="BG2096" s="19">
        <f t="shared" si="215"/>
        <v>1.0422929522572264</v>
      </c>
    </row>
    <row r="2097" spans="1:59">
      <c r="A2097" s="24">
        <v>2096</v>
      </c>
      <c r="B2097" s="31">
        <f>IF(data!A2098="","",data!A2098)</f>
        <v>2017044</v>
      </c>
      <c r="C2097" s="32">
        <f>IF(data!B2098="","",data!B2098)</f>
        <v>42843</v>
      </c>
      <c r="D2097" s="21">
        <f>IF(data!C2098="","",data!C2098)</f>
        <v>8</v>
      </c>
      <c r="E2097" s="22">
        <f>IF(data!D2098="","",data!D2098)</f>
        <v>16</v>
      </c>
      <c r="F2097" s="22">
        <f>IF(data!E2098="","",data!E2098)</f>
        <v>19</v>
      </c>
      <c r="G2097" s="22">
        <f>IF(data!F2098="","",data!F2098)</f>
        <v>21</v>
      </c>
      <c r="H2097" s="22">
        <f>IF(data!G2098="","",data!G2098)</f>
        <v>31</v>
      </c>
      <c r="I2097" s="22">
        <f>IF(data!H2098="","",data!H2098)</f>
        <v>32</v>
      </c>
      <c r="J2097" s="23">
        <f>IF(data!I2098="","",data!I2098)</f>
        <v>6</v>
      </c>
      <c r="Q2097" s="33"/>
      <c r="R2097" s="33"/>
      <c r="S2097" s="33"/>
      <c r="T2097" s="33"/>
      <c r="U2097" s="33"/>
      <c r="V2097" s="33"/>
      <c r="X2097" s="34"/>
      <c r="Y2097" s="33"/>
      <c r="Z2097" s="33"/>
      <c r="AA2097" s="33"/>
      <c r="AB2097" s="33"/>
      <c r="AC2097" s="35"/>
      <c r="AD2097" s="33"/>
      <c r="AE2097" s="33"/>
      <c r="AF2097" s="33"/>
      <c r="AG2097" s="33"/>
      <c r="AH2097" s="33"/>
      <c r="AI2097" s="33"/>
      <c r="AJ2097" s="36"/>
      <c r="AK2097" s="10">
        <f t="shared" si="218"/>
        <v>7</v>
      </c>
      <c r="AL2097" s="11">
        <f t="shared" si="219"/>
        <v>7</v>
      </c>
      <c r="AM2097" s="11">
        <f t="shared" si="220"/>
        <v>12</v>
      </c>
      <c r="AN2097" s="11">
        <f t="shared" si="221"/>
        <v>13</v>
      </c>
      <c r="AO2097" s="13">
        <f t="shared" si="222"/>
        <v>15</v>
      </c>
      <c r="AP2097" s="11">
        <f t="shared" si="223"/>
        <v>15</v>
      </c>
      <c r="AQ2097" s="11">
        <f t="shared" si="224"/>
        <v>28</v>
      </c>
      <c r="AR2097" s="11">
        <f t="shared" si="225"/>
        <v>27</v>
      </c>
      <c r="AS2097" s="11">
        <f t="shared" si="226"/>
        <v>50</v>
      </c>
      <c r="AT2097" s="11">
        <f t="shared" si="227"/>
        <v>43</v>
      </c>
      <c r="AU2097" s="11">
        <f t="shared" si="228"/>
        <v>36</v>
      </c>
      <c r="AV2097" s="11">
        <f t="shared" si="229"/>
        <v>29</v>
      </c>
      <c r="AW2097" s="12">
        <f t="shared" si="230"/>
        <v>22</v>
      </c>
      <c r="AX2097" s="13">
        <f t="shared" si="231"/>
        <v>31</v>
      </c>
      <c r="AY2097" s="13">
        <f t="shared" si="232"/>
        <v>59</v>
      </c>
      <c r="AZ2097" s="13">
        <f t="shared" si="233"/>
        <v>55</v>
      </c>
      <c r="BA2097" s="13">
        <f t="shared" si="234"/>
        <v>51</v>
      </c>
      <c r="BB2097" s="14">
        <f t="shared" si="235"/>
        <v>67</v>
      </c>
      <c r="BC2097" s="19">
        <f t="shared" si="236"/>
        <v>59</v>
      </c>
      <c r="BD2097" s="55">
        <f t="shared" si="216"/>
        <v>1.1253653783696005</v>
      </c>
      <c r="BE2097" s="19">
        <f t="shared" si="217"/>
        <v>1.0251055537512179</v>
      </c>
      <c r="BF2097" s="19">
        <f t="shared" si="237"/>
        <v>1.0467944137707046</v>
      </c>
      <c r="BG2097" s="19">
        <f t="shared" si="215"/>
        <v>1.0422929522572264</v>
      </c>
    </row>
    <row r="2098" spans="1:59">
      <c r="A2098" s="24">
        <v>2097</v>
      </c>
      <c r="B2098" s="31">
        <f>IF(data!A2099="","",data!A2099)</f>
        <v>2017045</v>
      </c>
      <c r="C2098" s="32">
        <f>IF(data!B2099="","",data!B2099)</f>
        <v>42845</v>
      </c>
      <c r="D2098" s="21">
        <f>IF(data!C2099="","",data!C2099)</f>
        <v>5</v>
      </c>
      <c r="E2098" s="22">
        <f>IF(data!D2099="","",data!D2099)</f>
        <v>7</v>
      </c>
      <c r="F2098" s="22">
        <f>IF(data!E2099="","",data!E2099)</f>
        <v>16</v>
      </c>
      <c r="G2098" s="22">
        <f>IF(data!F2099="","",data!F2099)</f>
        <v>20</v>
      </c>
      <c r="H2098" s="22">
        <f>IF(data!G2099="","",data!G2099)</f>
        <v>21</v>
      </c>
      <c r="I2098" s="22">
        <f>IF(data!H2099="","",data!H2099)</f>
        <v>25</v>
      </c>
      <c r="J2098" s="23">
        <f>IF(data!I2099="","",data!I2099)</f>
        <v>5</v>
      </c>
      <c r="Q2098" s="33"/>
      <c r="R2098" s="33"/>
      <c r="S2098" s="33"/>
      <c r="T2098" s="33"/>
      <c r="U2098" s="33"/>
      <c r="V2098" s="33"/>
      <c r="X2098" s="34"/>
      <c r="Y2098" s="33"/>
      <c r="Z2098" s="33"/>
      <c r="AA2098" s="33"/>
      <c r="AB2098" s="33"/>
      <c r="AC2098" s="35"/>
      <c r="AD2098" s="33"/>
      <c r="AE2098" s="33"/>
      <c r="AF2098" s="33"/>
      <c r="AG2098" s="33"/>
      <c r="AH2098" s="33"/>
      <c r="AI2098" s="33"/>
      <c r="AJ2098" s="36"/>
      <c r="AK2098" s="10">
        <f t="shared" si="218"/>
        <v>7</v>
      </c>
      <c r="AL2098" s="11">
        <f t="shared" si="219"/>
        <v>6</v>
      </c>
      <c r="AM2098" s="11">
        <f t="shared" si="220"/>
        <v>4</v>
      </c>
      <c r="AN2098" s="11">
        <f t="shared" si="221"/>
        <v>16</v>
      </c>
      <c r="AO2098" s="13">
        <f t="shared" si="222"/>
        <v>17</v>
      </c>
      <c r="AP2098" s="11">
        <f t="shared" si="223"/>
        <v>22</v>
      </c>
      <c r="AQ2098" s="11">
        <f t="shared" si="224"/>
        <v>31</v>
      </c>
      <c r="AR2098" s="11">
        <f t="shared" si="225"/>
        <v>24</v>
      </c>
      <c r="AS2098" s="11">
        <f t="shared" si="226"/>
        <v>39</v>
      </c>
      <c r="AT2098" s="11">
        <f t="shared" si="227"/>
        <v>34</v>
      </c>
      <c r="AU2098" s="11">
        <f t="shared" si="228"/>
        <v>42</v>
      </c>
      <c r="AV2098" s="11">
        <f t="shared" si="229"/>
        <v>38</v>
      </c>
      <c r="AW2098" s="12">
        <f t="shared" si="230"/>
        <v>34</v>
      </c>
      <c r="AX2098" s="13">
        <f t="shared" si="231"/>
        <v>30</v>
      </c>
      <c r="AY2098" s="13">
        <f t="shared" si="232"/>
        <v>43</v>
      </c>
      <c r="AZ2098" s="13">
        <f t="shared" si="233"/>
        <v>40</v>
      </c>
      <c r="BA2098" s="13">
        <f t="shared" si="234"/>
        <v>37</v>
      </c>
      <c r="BB2098" s="14">
        <f t="shared" si="235"/>
        <v>34</v>
      </c>
      <c r="BC2098" s="19">
        <f t="shared" si="236"/>
        <v>43</v>
      </c>
      <c r="BD2098" s="55">
        <f t="shared" si="216"/>
        <v>1.04761286131861</v>
      </c>
      <c r="BE2098" s="19">
        <f t="shared" si="217"/>
        <v>1.0025982461838259</v>
      </c>
      <c r="BF2098" s="19">
        <f t="shared" si="237"/>
        <v>1.0296070152646963</v>
      </c>
      <c r="BG2098" s="19">
        <f t="shared" si="215"/>
        <v>1.0439298473530367</v>
      </c>
    </row>
    <row r="2099" spans="1:59">
      <c r="A2099" s="24">
        <v>2098</v>
      </c>
      <c r="B2099" s="31">
        <f>IF(data!A2100="","",data!A2100)</f>
        <v>2017046</v>
      </c>
      <c r="C2099" s="32">
        <f>IF(data!B2100="","",data!B2100)</f>
        <v>42848</v>
      </c>
      <c r="D2099" s="21">
        <f>IF(data!C2100="","",data!C2100)</f>
        <v>4</v>
      </c>
      <c r="E2099" s="22">
        <f>IF(data!D2100="","",data!D2100)</f>
        <v>13</v>
      </c>
      <c r="F2099" s="22">
        <f>IF(data!E2100="","",data!E2100)</f>
        <v>14</v>
      </c>
      <c r="G2099" s="22">
        <f>IF(data!F2100="","",data!F2100)</f>
        <v>23</v>
      </c>
      <c r="H2099" s="22">
        <f>IF(data!G2100="","",data!G2100)</f>
        <v>26</v>
      </c>
      <c r="I2099" s="22">
        <f>IF(data!H2100="","",data!H2100)</f>
        <v>32</v>
      </c>
      <c r="J2099" s="23">
        <f>IF(data!I2100="","",data!I2100)</f>
        <v>10</v>
      </c>
      <c r="Q2099" s="33"/>
      <c r="R2099" s="33"/>
      <c r="S2099" s="33"/>
      <c r="T2099" s="33"/>
      <c r="U2099" s="33"/>
      <c r="V2099" s="33"/>
      <c r="X2099" s="34"/>
      <c r="Y2099" s="33"/>
      <c r="Z2099" s="33"/>
      <c r="AA2099" s="33"/>
      <c r="AB2099" s="33"/>
      <c r="AC2099" s="35"/>
      <c r="AD2099" s="33"/>
      <c r="AE2099" s="33"/>
      <c r="AF2099" s="33"/>
      <c r="AG2099" s="33"/>
      <c r="AH2099" s="33"/>
      <c r="AI2099" s="33"/>
      <c r="AJ2099" s="36"/>
      <c r="AK2099" s="10">
        <f t="shared" si="218"/>
        <v>10</v>
      </c>
      <c r="AL2099" s="11">
        <f t="shared" si="219"/>
        <v>8</v>
      </c>
      <c r="AM2099" s="11">
        <f t="shared" si="220"/>
        <v>17</v>
      </c>
      <c r="AN2099" s="11">
        <f t="shared" si="221"/>
        <v>16</v>
      </c>
      <c r="AO2099" s="13">
        <f t="shared" si="222"/>
        <v>21</v>
      </c>
      <c r="AP2099" s="11">
        <f t="shared" si="223"/>
        <v>24</v>
      </c>
      <c r="AQ2099" s="11">
        <f t="shared" si="224"/>
        <v>31</v>
      </c>
      <c r="AR2099" s="11">
        <f t="shared" si="225"/>
        <v>22</v>
      </c>
      <c r="AS2099" s="11">
        <f t="shared" si="226"/>
        <v>24</v>
      </c>
      <c r="AT2099" s="11">
        <f t="shared" si="227"/>
        <v>28</v>
      </c>
      <c r="AU2099" s="11">
        <f t="shared" si="228"/>
        <v>21</v>
      </c>
      <c r="AV2099" s="11">
        <f t="shared" si="229"/>
        <v>42</v>
      </c>
      <c r="AW2099" s="12">
        <f t="shared" si="230"/>
        <v>52</v>
      </c>
      <c r="AX2099" s="13">
        <f t="shared" si="231"/>
        <v>48</v>
      </c>
      <c r="AY2099" s="13">
        <f t="shared" si="232"/>
        <v>61</v>
      </c>
      <c r="AZ2099" s="13">
        <f t="shared" si="233"/>
        <v>58</v>
      </c>
      <c r="BA2099" s="13">
        <f t="shared" si="234"/>
        <v>55</v>
      </c>
      <c r="BB2099" s="14">
        <f t="shared" si="235"/>
        <v>52</v>
      </c>
      <c r="BC2099" s="19">
        <f t="shared" si="236"/>
        <v>61</v>
      </c>
      <c r="BD2099" s="55">
        <f t="shared" si="216"/>
        <v>1.0639818122767133</v>
      </c>
      <c r="BE2099" s="19">
        <f t="shared" si="217"/>
        <v>1.0557973367976616</v>
      </c>
      <c r="BF2099" s="19">
        <f t="shared" si="237"/>
        <v>1.0361545956479377</v>
      </c>
      <c r="BG2099" s="19">
        <f t="shared" si="215"/>
        <v>1.04761286131861</v>
      </c>
    </row>
    <row r="2100" spans="1:59">
      <c r="A2100" s="24">
        <v>2099</v>
      </c>
      <c r="B2100" s="31">
        <f>IF(data!A2101="","",data!A2101)</f>
        <v>2017047</v>
      </c>
      <c r="C2100" s="32">
        <f>IF(data!B2101="","",data!B2101)</f>
        <v>42850</v>
      </c>
      <c r="D2100" s="21">
        <f>IF(data!C2101="","",data!C2101)</f>
        <v>2</v>
      </c>
      <c r="E2100" s="22">
        <f>IF(data!D2101="","",data!D2101)</f>
        <v>5</v>
      </c>
      <c r="F2100" s="22">
        <f>IF(data!E2101="","",data!E2101)</f>
        <v>8</v>
      </c>
      <c r="G2100" s="22">
        <f>IF(data!F2101="","",data!F2101)</f>
        <v>10</v>
      </c>
      <c r="H2100" s="22">
        <f>IF(data!G2101="","",data!G2101)</f>
        <v>32</v>
      </c>
      <c r="I2100" s="22">
        <f>IF(data!H2101="","",data!H2101)</f>
        <v>33</v>
      </c>
      <c r="J2100" s="23">
        <f>IF(data!I2101="","",data!I2101)</f>
        <v>2</v>
      </c>
      <c r="Q2100" s="33"/>
      <c r="R2100" s="33"/>
      <c r="S2100" s="33"/>
      <c r="T2100" s="33"/>
      <c r="U2100" s="33"/>
      <c r="V2100" s="33"/>
      <c r="X2100" s="34"/>
      <c r="Y2100" s="33"/>
      <c r="Z2100" s="33"/>
      <c r="AA2100" s="33"/>
      <c r="AB2100" s="33"/>
      <c r="AC2100" s="35"/>
      <c r="AD2100" s="33"/>
      <c r="AE2100" s="33"/>
      <c r="AF2100" s="33"/>
      <c r="AG2100" s="33"/>
      <c r="AH2100" s="33"/>
      <c r="AI2100" s="33"/>
      <c r="AJ2100" s="36"/>
      <c r="AK2100" s="10">
        <f t="shared" si="218"/>
        <v>9</v>
      </c>
      <c r="AL2100" s="11">
        <f t="shared" si="219"/>
        <v>6</v>
      </c>
      <c r="AM2100" s="11">
        <f t="shared" si="220"/>
        <v>10</v>
      </c>
      <c r="AN2100" s="11">
        <f t="shared" si="221"/>
        <v>18</v>
      </c>
      <c r="AO2100" s="13">
        <f t="shared" si="222"/>
        <v>20</v>
      </c>
      <c r="AP2100" s="11">
        <f t="shared" si="223"/>
        <v>10</v>
      </c>
      <c r="AQ2100" s="11">
        <f t="shared" si="224"/>
        <v>27</v>
      </c>
      <c r="AR2100" s="11">
        <f t="shared" si="225"/>
        <v>20</v>
      </c>
      <c r="AS2100" s="11">
        <f t="shared" si="226"/>
        <v>35</v>
      </c>
      <c r="AT2100" s="11">
        <f t="shared" si="227"/>
        <v>42</v>
      </c>
      <c r="AU2100" s="11">
        <f t="shared" si="228"/>
        <v>38</v>
      </c>
      <c r="AV2100" s="11">
        <f t="shared" si="229"/>
        <v>34</v>
      </c>
      <c r="AW2100" s="12">
        <f t="shared" si="230"/>
        <v>30</v>
      </c>
      <c r="AX2100" s="13">
        <f t="shared" si="231"/>
        <v>26</v>
      </c>
      <c r="AY2100" s="13">
        <f t="shared" si="232"/>
        <v>56</v>
      </c>
      <c r="AZ2100" s="13">
        <f t="shared" si="233"/>
        <v>54</v>
      </c>
      <c r="BA2100" s="13">
        <f t="shared" si="234"/>
        <v>52</v>
      </c>
      <c r="BB2100" s="14">
        <f t="shared" si="235"/>
        <v>50</v>
      </c>
      <c r="BC2100" s="19">
        <f t="shared" si="236"/>
        <v>56</v>
      </c>
      <c r="BD2100" s="55">
        <f t="shared" si="216"/>
        <v>1.1703799935043846</v>
      </c>
      <c r="BE2100" s="19">
        <f t="shared" si="217"/>
        <v>1.0578434556674245</v>
      </c>
      <c r="BF2100" s="19">
        <f t="shared" si="237"/>
        <v>1.0369730431958428</v>
      </c>
      <c r="BG2100" s="19">
        <f t="shared" ref="BG2100:BG2163" si="238">IF($B2100="","",SUM($BC2051:$BC2100)/50/$BM$3)</f>
        <v>1.0553881130237091</v>
      </c>
    </row>
    <row r="2101" spans="1:59">
      <c r="A2101" s="24">
        <v>2100</v>
      </c>
      <c r="B2101" s="31">
        <f>IF(data!A2102="","",data!A2102)</f>
        <v>2017048</v>
      </c>
      <c r="C2101" s="32">
        <f>IF(data!B2102="","",data!B2102)</f>
        <v>42852</v>
      </c>
      <c r="D2101" s="21">
        <f>IF(data!C2102="","",data!C2102)</f>
        <v>5</v>
      </c>
      <c r="E2101" s="22">
        <f>IF(data!D2102="","",data!D2102)</f>
        <v>8</v>
      </c>
      <c r="F2101" s="22">
        <f>IF(data!E2102="","",data!E2102)</f>
        <v>9</v>
      </c>
      <c r="G2101" s="22">
        <f>IF(data!F2102="","",data!F2102)</f>
        <v>14</v>
      </c>
      <c r="H2101" s="22">
        <f>IF(data!G2102="","",data!G2102)</f>
        <v>15</v>
      </c>
      <c r="I2101" s="22">
        <f>IF(data!H2102="","",data!H2102)</f>
        <v>19</v>
      </c>
      <c r="J2101" s="23">
        <f>IF(data!I2102="","",data!I2102)</f>
        <v>7</v>
      </c>
      <c r="Q2101" s="33"/>
      <c r="R2101" s="33"/>
      <c r="S2101" s="33"/>
      <c r="T2101" s="33"/>
      <c r="U2101" s="33"/>
      <c r="V2101" s="33"/>
      <c r="X2101" s="34"/>
      <c r="Y2101" s="33"/>
      <c r="Z2101" s="33"/>
      <c r="AA2101" s="33"/>
      <c r="AB2101" s="33"/>
      <c r="AC2101" s="35"/>
      <c r="AD2101" s="33"/>
      <c r="AE2101" s="33"/>
      <c r="AF2101" s="33"/>
      <c r="AG2101" s="33"/>
      <c r="AH2101" s="33"/>
      <c r="AI2101" s="33"/>
      <c r="AJ2101" s="36"/>
      <c r="AK2101" s="10">
        <f t="shared" si="218"/>
        <v>7</v>
      </c>
      <c r="AL2101" s="11">
        <f t="shared" si="219"/>
        <v>10</v>
      </c>
      <c r="AM2101" s="11">
        <f t="shared" si="220"/>
        <v>15</v>
      </c>
      <c r="AN2101" s="11">
        <f t="shared" si="221"/>
        <v>16</v>
      </c>
      <c r="AO2101" s="13">
        <f t="shared" si="222"/>
        <v>14</v>
      </c>
      <c r="AP2101" s="11">
        <f t="shared" si="223"/>
        <v>22</v>
      </c>
      <c r="AQ2101" s="11">
        <f t="shared" si="224"/>
        <v>25</v>
      </c>
      <c r="AR2101" s="11">
        <f t="shared" si="225"/>
        <v>40</v>
      </c>
      <c r="AS2101" s="11">
        <f t="shared" si="226"/>
        <v>37</v>
      </c>
      <c r="AT2101" s="11">
        <f t="shared" si="227"/>
        <v>34</v>
      </c>
      <c r="AU2101" s="11">
        <f t="shared" si="228"/>
        <v>31</v>
      </c>
      <c r="AV2101" s="11">
        <f t="shared" si="229"/>
        <v>28</v>
      </c>
      <c r="AW2101" s="12">
        <f t="shared" si="230"/>
        <v>40</v>
      </c>
      <c r="AX2101" s="13">
        <f t="shared" si="231"/>
        <v>54</v>
      </c>
      <c r="AY2101" s="13">
        <f t="shared" si="232"/>
        <v>53</v>
      </c>
      <c r="AZ2101" s="13">
        <f t="shared" si="233"/>
        <v>52</v>
      </c>
      <c r="BA2101" s="13">
        <f t="shared" si="234"/>
        <v>51</v>
      </c>
      <c r="BB2101" s="14">
        <f t="shared" si="235"/>
        <v>70</v>
      </c>
      <c r="BC2101" s="19">
        <f t="shared" si="236"/>
        <v>53</v>
      </c>
      <c r="BD2101" s="55">
        <f t="shared" si="216"/>
        <v>1.113088665151023</v>
      </c>
      <c r="BE2101" s="19">
        <f t="shared" si="217"/>
        <v>1.0783046443650537</v>
      </c>
      <c r="BF2101" s="19">
        <f t="shared" si="237"/>
        <v>1.0598895745371872</v>
      </c>
      <c r="BG2101" s="19">
        <f t="shared" si="238"/>
        <v>1.0537512179278987</v>
      </c>
    </row>
    <row r="2102" spans="1:59">
      <c r="A2102" s="24">
        <v>2101</v>
      </c>
      <c r="B2102" s="31">
        <f>IF(data!A2103="","",data!A2103)</f>
        <v>2017049</v>
      </c>
      <c r="C2102" s="32">
        <f>IF(data!B2103="","",data!B2103)</f>
        <v>42855</v>
      </c>
      <c r="D2102" s="21">
        <f>IF(data!C2103="","",data!C2103)</f>
        <v>1</v>
      </c>
      <c r="E2102" s="22">
        <f>IF(data!D2103="","",data!D2103)</f>
        <v>8</v>
      </c>
      <c r="F2102" s="22">
        <f>IF(data!E2103="","",data!E2103)</f>
        <v>14</v>
      </c>
      <c r="G2102" s="22">
        <f>IF(data!F2103="","",data!F2103)</f>
        <v>15</v>
      </c>
      <c r="H2102" s="22">
        <f>IF(data!G2103="","",data!G2103)</f>
        <v>20</v>
      </c>
      <c r="I2102" s="22">
        <f>IF(data!H2103="","",data!H2103)</f>
        <v>29</v>
      </c>
      <c r="J2102" s="23">
        <f>IF(data!I2103="","",data!I2103)</f>
        <v>10</v>
      </c>
      <c r="Q2102" s="33"/>
      <c r="R2102" s="33"/>
      <c r="S2102" s="33"/>
      <c r="T2102" s="33"/>
      <c r="U2102" s="33"/>
      <c r="V2102" s="33"/>
      <c r="X2102" s="34"/>
      <c r="Y2102" s="33"/>
      <c r="Z2102" s="33"/>
      <c r="AA2102" s="33"/>
      <c r="AB2102" s="33"/>
      <c r="AC2102" s="35"/>
      <c r="AD2102" s="33"/>
      <c r="AE2102" s="33"/>
      <c r="AF2102" s="33"/>
      <c r="AG2102" s="33"/>
      <c r="AH2102" s="33"/>
      <c r="AI2102" s="33"/>
      <c r="AJ2102" s="36"/>
      <c r="AK2102" s="10">
        <f t="shared" si="218"/>
        <v>9</v>
      </c>
      <c r="AL2102" s="11">
        <f t="shared" si="219"/>
        <v>7</v>
      </c>
      <c r="AM2102" s="11">
        <f t="shared" si="220"/>
        <v>12</v>
      </c>
      <c r="AN2102" s="11">
        <f t="shared" si="221"/>
        <v>15</v>
      </c>
      <c r="AO2102" s="13">
        <f t="shared" si="222"/>
        <v>10</v>
      </c>
      <c r="AP2102" s="11">
        <f t="shared" si="223"/>
        <v>23</v>
      </c>
      <c r="AQ2102" s="11">
        <f t="shared" si="224"/>
        <v>24</v>
      </c>
      <c r="AR2102" s="11">
        <f t="shared" si="225"/>
        <v>27</v>
      </c>
      <c r="AS2102" s="11">
        <f t="shared" si="226"/>
        <v>32</v>
      </c>
      <c r="AT2102" s="11">
        <f t="shared" si="227"/>
        <v>27</v>
      </c>
      <c r="AU2102" s="11">
        <f t="shared" si="228"/>
        <v>22</v>
      </c>
      <c r="AV2102" s="11">
        <f t="shared" si="229"/>
        <v>17</v>
      </c>
      <c r="AW2102" s="12">
        <f t="shared" si="230"/>
        <v>42</v>
      </c>
      <c r="AX2102" s="13">
        <f t="shared" si="231"/>
        <v>55</v>
      </c>
      <c r="AY2102" s="13">
        <f t="shared" si="232"/>
        <v>53</v>
      </c>
      <c r="AZ2102" s="13">
        <f t="shared" si="233"/>
        <v>51</v>
      </c>
      <c r="BA2102" s="13">
        <f t="shared" si="234"/>
        <v>49</v>
      </c>
      <c r="BB2102" s="14">
        <f t="shared" si="235"/>
        <v>47</v>
      </c>
      <c r="BC2102" s="19">
        <f t="shared" si="236"/>
        <v>53</v>
      </c>
      <c r="BD2102" s="55">
        <f t="shared" si="216"/>
        <v>1.0885352387138683</v>
      </c>
      <c r="BE2102" s="19">
        <f t="shared" si="217"/>
        <v>1.1069503085417343</v>
      </c>
      <c r="BF2102" s="19">
        <f t="shared" si="237"/>
        <v>1.057434231893472</v>
      </c>
      <c r="BG2102" s="19">
        <f t="shared" si="238"/>
        <v>1.0578434556674245</v>
      </c>
    </row>
    <row r="2103" spans="1:59">
      <c r="A2103" s="24">
        <v>2102</v>
      </c>
      <c r="B2103" s="31">
        <f>IF(data!A2104="","",data!A2104)</f>
        <v>2017050</v>
      </c>
      <c r="C2103" s="32">
        <f>IF(data!B2104="","",data!B2104)</f>
        <v>42857</v>
      </c>
      <c r="D2103" s="21">
        <f>IF(data!C2104="","",data!C2104)</f>
        <v>10</v>
      </c>
      <c r="E2103" s="22">
        <f>IF(data!D2104="","",data!D2104)</f>
        <v>12</v>
      </c>
      <c r="F2103" s="22">
        <f>IF(data!E2104="","",data!E2104)</f>
        <v>20</v>
      </c>
      <c r="G2103" s="22">
        <f>IF(data!F2104="","",data!F2104)</f>
        <v>24</v>
      </c>
      <c r="H2103" s="22">
        <f>IF(data!G2104="","",data!G2104)</f>
        <v>27</v>
      </c>
      <c r="I2103" s="22">
        <f>IF(data!H2104="","",data!H2104)</f>
        <v>29</v>
      </c>
      <c r="J2103" s="23">
        <f>IF(data!I2104="","",data!I2104)</f>
        <v>7</v>
      </c>
      <c r="Q2103" s="33"/>
      <c r="R2103" s="33"/>
      <c r="S2103" s="33"/>
      <c r="T2103" s="33"/>
      <c r="U2103" s="33"/>
      <c r="V2103" s="33"/>
      <c r="X2103" s="34"/>
      <c r="Y2103" s="33"/>
      <c r="Z2103" s="33"/>
      <c r="AA2103" s="33"/>
      <c r="AB2103" s="33"/>
      <c r="AC2103" s="35"/>
      <c r="AD2103" s="33"/>
      <c r="AE2103" s="33"/>
      <c r="AF2103" s="33"/>
      <c r="AG2103" s="33"/>
      <c r="AH2103" s="33"/>
      <c r="AI2103" s="33"/>
      <c r="AJ2103" s="36"/>
      <c r="AK2103" s="10">
        <f t="shared" si="218"/>
        <v>5</v>
      </c>
      <c r="AL2103" s="11">
        <f t="shared" si="219"/>
        <v>6</v>
      </c>
      <c r="AM2103" s="11">
        <f t="shared" si="220"/>
        <v>12</v>
      </c>
      <c r="AN2103" s="11">
        <f t="shared" si="221"/>
        <v>14</v>
      </c>
      <c r="AO2103" s="13">
        <f t="shared" si="222"/>
        <v>24</v>
      </c>
      <c r="AP2103" s="11">
        <f t="shared" si="223"/>
        <v>18</v>
      </c>
      <c r="AQ2103" s="11">
        <f t="shared" si="224"/>
        <v>14</v>
      </c>
      <c r="AR2103" s="11">
        <f t="shared" si="225"/>
        <v>22</v>
      </c>
      <c r="AS2103" s="11">
        <f t="shared" si="226"/>
        <v>34</v>
      </c>
      <c r="AT2103" s="11">
        <f t="shared" si="227"/>
        <v>26</v>
      </c>
      <c r="AU2103" s="11">
        <f t="shared" si="228"/>
        <v>44</v>
      </c>
      <c r="AV2103" s="11">
        <f t="shared" si="229"/>
        <v>52</v>
      </c>
      <c r="AW2103" s="12">
        <f t="shared" si="230"/>
        <v>62</v>
      </c>
      <c r="AX2103" s="13">
        <f t="shared" si="231"/>
        <v>58</v>
      </c>
      <c r="AY2103" s="13">
        <f t="shared" si="232"/>
        <v>54</v>
      </c>
      <c r="AZ2103" s="13">
        <f t="shared" si="233"/>
        <v>50</v>
      </c>
      <c r="BA2103" s="13">
        <f t="shared" si="234"/>
        <v>46</v>
      </c>
      <c r="BB2103" s="14">
        <f t="shared" si="235"/>
        <v>42</v>
      </c>
      <c r="BC2103" s="19">
        <f t="shared" si="236"/>
        <v>54</v>
      </c>
      <c r="BD2103" s="55">
        <f t="shared" si="216"/>
        <v>1.1335498538486521</v>
      </c>
      <c r="BE2103" s="19">
        <f t="shared" si="217"/>
        <v>1.090581357583631</v>
      </c>
      <c r="BF2103" s="19">
        <f t="shared" si="237"/>
        <v>1.0582526794413771</v>
      </c>
      <c r="BG2103" s="19">
        <f t="shared" si="238"/>
        <v>1.0557973367976616</v>
      </c>
    </row>
    <row r="2104" spans="1:59">
      <c r="A2104" s="24">
        <v>2103</v>
      </c>
      <c r="B2104" s="31">
        <f>IF(data!A2105="","",data!A2105)</f>
        <v>2017051</v>
      </c>
      <c r="C2104" s="32">
        <f>IF(data!B2105="","",data!B2105)</f>
        <v>42859</v>
      </c>
      <c r="D2104" s="21">
        <f>IF(data!C2105="","",data!C2105)</f>
        <v>2</v>
      </c>
      <c r="E2104" s="22">
        <f>IF(data!D2105="","",data!D2105)</f>
        <v>5</v>
      </c>
      <c r="F2104" s="22">
        <f>IF(data!E2105="","",data!E2105)</f>
        <v>9</v>
      </c>
      <c r="G2104" s="22">
        <f>IF(data!F2105="","",data!F2105)</f>
        <v>15</v>
      </c>
      <c r="H2104" s="22">
        <f>IF(data!G2105="","",data!G2105)</f>
        <v>24</v>
      </c>
      <c r="I2104" s="22">
        <f>IF(data!H2105="","",data!H2105)</f>
        <v>25</v>
      </c>
      <c r="J2104" s="23">
        <f>IF(data!I2105="","",data!I2105)</f>
        <v>11</v>
      </c>
      <c r="Q2104" s="33"/>
      <c r="R2104" s="33"/>
      <c r="S2104" s="33"/>
      <c r="T2104" s="33"/>
      <c r="U2104" s="33"/>
      <c r="V2104" s="33"/>
      <c r="X2104" s="34"/>
      <c r="Y2104" s="33"/>
      <c r="Z2104" s="33"/>
      <c r="AA2104" s="33"/>
      <c r="AB2104" s="33"/>
      <c r="AC2104" s="35"/>
      <c r="AD2104" s="33"/>
      <c r="AE2104" s="33"/>
      <c r="AF2104" s="33"/>
      <c r="AG2104" s="33"/>
      <c r="AH2104" s="33"/>
      <c r="AI2104" s="33"/>
      <c r="AJ2104" s="36"/>
      <c r="AK2104" s="10">
        <f t="shared" si="218"/>
        <v>5</v>
      </c>
      <c r="AL2104" s="11">
        <f t="shared" si="219"/>
        <v>8</v>
      </c>
      <c r="AM2104" s="11">
        <f t="shared" si="220"/>
        <v>10</v>
      </c>
      <c r="AN2104" s="11">
        <f t="shared" si="221"/>
        <v>14</v>
      </c>
      <c r="AO2104" s="13">
        <f t="shared" si="222"/>
        <v>17</v>
      </c>
      <c r="AP2104" s="11">
        <f t="shared" si="223"/>
        <v>16</v>
      </c>
      <c r="AQ2104" s="11">
        <f t="shared" si="224"/>
        <v>26</v>
      </c>
      <c r="AR2104" s="11">
        <f t="shared" si="225"/>
        <v>30</v>
      </c>
      <c r="AS2104" s="11">
        <f t="shared" si="226"/>
        <v>25</v>
      </c>
      <c r="AT2104" s="11">
        <f t="shared" si="227"/>
        <v>20</v>
      </c>
      <c r="AU2104" s="11">
        <f t="shared" si="228"/>
        <v>41</v>
      </c>
      <c r="AV2104" s="11">
        <f t="shared" si="229"/>
        <v>38</v>
      </c>
      <c r="AW2104" s="12">
        <f t="shared" si="230"/>
        <v>35</v>
      </c>
      <c r="AX2104" s="13">
        <f t="shared" si="231"/>
        <v>48</v>
      </c>
      <c r="AY2104" s="13">
        <f t="shared" si="232"/>
        <v>46</v>
      </c>
      <c r="AZ2104" s="13">
        <f t="shared" si="233"/>
        <v>44</v>
      </c>
      <c r="BA2104" s="13">
        <f t="shared" si="234"/>
        <v>42</v>
      </c>
      <c r="BB2104" s="14">
        <f t="shared" si="235"/>
        <v>40</v>
      </c>
      <c r="BC2104" s="19">
        <f t="shared" si="236"/>
        <v>46</v>
      </c>
      <c r="BD2104" s="55">
        <f t="shared" si="216"/>
        <v>1.0721662877557647</v>
      </c>
      <c r="BE2104" s="19">
        <f t="shared" si="217"/>
        <v>1.0680740500162391</v>
      </c>
      <c r="BF2104" s="19">
        <f t="shared" si="237"/>
        <v>1.0549788892497565</v>
      </c>
      <c r="BG2104" s="19">
        <f t="shared" si="238"/>
        <v>1.052523546606041</v>
      </c>
    </row>
    <row r="2105" spans="1:59">
      <c r="A2105" s="24">
        <v>2104</v>
      </c>
      <c r="B2105" s="31">
        <f>IF(data!A2106="","",data!A2106)</f>
        <v>2017052</v>
      </c>
      <c r="C2105" s="32">
        <f>IF(data!B2106="","",data!B2106)</f>
        <v>42862</v>
      </c>
      <c r="D2105" s="21">
        <f>IF(data!C2106="","",data!C2106)</f>
        <v>7</v>
      </c>
      <c r="E2105" s="22">
        <f>IF(data!D2106="","",data!D2106)</f>
        <v>8</v>
      </c>
      <c r="F2105" s="22">
        <f>IF(data!E2106="","",data!E2106)</f>
        <v>18</v>
      </c>
      <c r="G2105" s="22">
        <f>IF(data!F2106="","",data!F2106)</f>
        <v>24</v>
      </c>
      <c r="H2105" s="22">
        <f>IF(data!G2106="","",data!G2106)</f>
        <v>29</v>
      </c>
      <c r="I2105" s="22">
        <f>IF(data!H2106="","",data!H2106)</f>
        <v>31</v>
      </c>
      <c r="J2105" s="23">
        <f>IF(data!I2106="","",data!I2106)</f>
        <v>7</v>
      </c>
      <c r="Q2105" s="33"/>
      <c r="R2105" s="33"/>
      <c r="S2105" s="33"/>
      <c r="T2105" s="33"/>
      <c r="U2105" s="33"/>
      <c r="V2105" s="33"/>
      <c r="X2105" s="34"/>
      <c r="Y2105" s="33"/>
      <c r="Z2105" s="33"/>
      <c r="AA2105" s="33"/>
      <c r="AB2105" s="33"/>
      <c r="AC2105" s="35"/>
      <c r="AD2105" s="33"/>
      <c r="AE2105" s="33"/>
      <c r="AF2105" s="33"/>
      <c r="AG2105" s="33"/>
      <c r="AH2105" s="33"/>
      <c r="AI2105" s="33"/>
      <c r="AJ2105" s="36"/>
      <c r="AK2105" s="10">
        <f t="shared" si="218"/>
        <v>6</v>
      </c>
      <c r="AL2105" s="11">
        <f t="shared" si="219"/>
        <v>9</v>
      </c>
      <c r="AM2105" s="11">
        <f t="shared" si="220"/>
        <v>17</v>
      </c>
      <c r="AN2105" s="11">
        <f t="shared" si="221"/>
        <v>9</v>
      </c>
      <c r="AO2105" s="13">
        <f t="shared" si="222"/>
        <v>12</v>
      </c>
      <c r="AP2105" s="11">
        <f t="shared" si="223"/>
        <v>21</v>
      </c>
      <c r="AQ2105" s="11">
        <f t="shared" si="224"/>
        <v>27</v>
      </c>
      <c r="AR2105" s="11">
        <f t="shared" si="225"/>
        <v>37</v>
      </c>
      <c r="AS2105" s="11">
        <f t="shared" si="226"/>
        <v>40</v>
      </c>
      <c r="AT2105" s="11">
        <f t="shared" si="227"/>
        <v>33</v>
      </c>
      <c r="AU2105" s="11">
        <f t="shared" si="228"/>
        <v>39</v>
      </c>
      <c r="AV2105" s="11">
        <f t="shared" si="229"/>
        <v>33</v>
      </c>
      <c r="AW2105" s="12">
        <f t="shared" si="230"/>
        <v>42</v>
      </c>
      <c r="AX2105" s="13">
        <f t="shared" si="231"/>
        <v>53</v>
      </c>
      <c r="AY2105" s="13">
        <f t="shared" si="232"/>
        <v>49</v>
      </c>
      <c r="AZ2105" s="13">
        <f t="shared" si="233"/>
        <v>45</v>
      </c>
      <c r="BA2105" s="13">
        <f t="shared" si="234"/>
        <v>60</v>
      </c>
      <c r="BB2105" s="14">
        <f t="shared" si="235"/>
        <v>57</v>
      </c>
      <c r="BC2105" s="19">
        <f t="shared" si="236"/>
        <v>49</v>
      </c>
      <c r="BD2105" s="55">
        <f t="shared" si="216"/>
        <v>1.0435206235790842</v>
      </c>
      <c r="BE2105" s="19">
        <f t="shared" si="217"/>
        <v>1.1069503085417343</v>
      </c>
      <c r="BF2105" s="19">
        <f t="shared" si="237"/>
        <v>1.0508866515102306</v>
      </c>
      <c r="BG2105" s="19">
        <f t="shared" si="238"/>
        <v>1.0508866515102306</v>
      </c>
    </row>
    <row r="2106" spans="1:59">
      <c r="A2106" s="24">
        <v>2105</v>
      </c>
      <c r="B2106" s="31">
        <f>IF(data!A2107="","",data!A2107)</f>
        <v>2017053</v>
      </c>
      <c r="C2106" s="32">
        <f>IF(data!B2107="","",data!B2107)</f>
        <v>42864</v>
      </c>
      <c r="D2106" s="21">
        <f>IF(data!C2107="","",data!C2107)</f>
        <v>4</v>
      </c>
      <c r="E2106" s="22">
        <f>IF(data!D2107="","",data!D2107)</f>
        <v>9</v>
      </c>
      <c r="F2106" s="22">
        <f>IF(data!E2107="","",data!E2107)</f>
        <v>11</v>
      </c>
      <c r="G2106" s="22">
        <f>IF(data!F2107="","",data!F2107)</f>
        <v>15</v>
      </c>
      <c r="H2106" s="22">
        <f>IF(data!G2107="","",data!G2107)</f>
        <v>29</v>
      </c>
      <c r="I2106" s="22">
        <f>IF(data!H2107="","",data!H2107)</f>
        <v>31</v>
      </c>
      <c r="J2106" s="23">
        <f>IF(data!I2107="","",data!I2107)</f>
        <v>6</v>
      </c>
      <c r="Q2106" s="33"/>
      <c r="R2106" s="33"/>
      <c r="S2106" s="33"/>
      <c r="T2106" s="33"/>
      <c r="U2106" s="33"/>
      <c r="V2106" s="33"/>
      <c r="X2106" s="34"/>
      <c r="Y2106" s="33"/>
      <c r="Z2106" s="33"/>
      <c r="AA2106" s="33"/>
      <c r="AB2106" s="33"/>
      <c r="AC2106" s="35"/>
      <c r="AD2106" s="33"/>
      <c r="AE2106" s="33"/>
      <c r="AF2106" s="33"/>
      <c r="AG2106" s="33"/>
      <c r="AH2106" s="33"/>
      <c r="AI2106" s="33"/>
      <c r="AJ2106" s="36"/>
      <c r="AK2106" s="10">
        <f t="shared" si="218"/>
        <v>6</v>
      </c>
      <c r="AL2106" s="11">
        <f t="shared" si="219"/>
        <v>11</v>
      </c>
      <c r="AM2106" s="11">
        <f t="shared" si="220"/>
        <v>14</v>
      </c>
      <c r="AN2106" s="11">
        <f t="shared" si="221"/>
        <v>21</v>
      </c>
      <c r="AO2106" s="13">
        <f t="shared" si="222"/>
        <v>15</v>
      </c>
      <c r="AP2106" s="11">
        <f t="shared" si="223"/>
        <v>27</v>
      </c>
      <c r="AQ2106" s="11">
        <f t="shared" si="224"/>
        <v>18</v>
      </c>
      <c r="AR2106" s="11">
        <f t="shared" si="225"/>
        <v>29</v>
      </c>
      <c r="AS2106" s="11">
        <f t="shared" si="226"/>
        <v>33</v>
      </c>
      <c r="AT2106" s="11">
        <f t="shared" si="227"/>
        <v>39</v>
      </c>
      <c r="AU2106" s="11">
        <f t="shared" si="228"/>
        <v>34</v>
      </c>
      <c r="AV2106" s="11">
        <f t="shared" si="229"/>
        <v>29</v>
      </c>
      <c r="AW2106" s="12">
        <f t="shared" si="230"/>
        <v>39</v>
      </c>
      <c r="AX2106" s="13">
        <f t="shared" si="231"/>
        <v>67</v>
      </c>
      <c r="AY2106" s="13">
        <f t="shared" si="232"/>
        <v>65</v>
      </c>
      <c r="AZ2106" s="13">
        <f t="shared" si="233"/>
        <v>63</v>
      </c>
      <c r="BA2106" s="13">
        <f t="shared" si="234"/>
        <v>61</v>
      </c>
      <c r="BB2106" s="14">
        <f t="shared" si="235"/>
        <v>59</v>
      </c>
      <c r="BC2106" s="19">
        <f t="shared" si="236"/>
        <v>65</v>
      </c>
      <c r="BD2106" s="55">
        <f t="shared" si="216"/>
        <v>1.0926274764533939</v>
      </c>
      <c r="BE2106" s="19">
        <f t="shared" si="217"/>
        <v>1.1028580708022084</v>
      </c>
      <c r="BF2106" s="19">
        <f t="shared" si="237"/>
        <v>1.0566157843455668</v>
      </c>
      <c r="BG2106" s="19">
        <f t="shared" si="238"/>
        <v>1.0557973367976616</v>
      </c>
    </row>
    <row r="2107" spans="1:59">
      <c r="A2107" s="24">
        <v>2106</v>
      </c>
      <c r="B2107" s="31">
        <f>IF(data!A2108="","",data!A2108)</f>
        <v>2017054</v>
      </c>
      <c r="C2107" s="32">
        <f>IF(data!B2108="","",data!B2108)</f>
        <v>42866</v>
      </c>
      <c r="D2107" s="21">
        <f>IF(data!C2108="","",data!C2108)</f>
        <v>2</v>
      </c>
      <c r="E2107" s="22">
        <f>IF(data!D2108="","",data!D2108)</f>
        <v>3</v>
      </c>
      <c r="F2107" s="22">
        <f>IF(data!E2108="","",data!E2108)</f>
        <v>9</v>
      </c>
      <c r="G2107" s="22">
        <f>IF(data!F2108="","",data!F2108)</f>
        <v>23</v>
      </c>
      <c r="H2107" s="22">
        <f>IF(data!G2108="","",data!G2108)</f>
        <v>28</v>
      </c>
      <c r="I2107" s="22">
        <f>IF(data!H2108="","",data!H2108)</f>
        <v>33</v>
      </c>
      <c r="J2107" s="23">
        <f>IF(data!I2108="","",data!I2108)</f>
        <v>8</v>
      </c>
      <c r="Q2107" s="33"/>
      <c r="R2107" s="33"/>
      <c r="S2107" s="33"/>
      <c r="T2107" s="33"/>
      <c r="U2107" s="33"/>
      <c r="V2107" s="33"/>
      <c r="X2107" s="34"/>
      <c r="Y2107" s="33"/>
      <c r="Z2107" s="33"/>
      <c r="AA2107" s="33"/>
      <c r="AB2107" s="33"/>
      <c r="AC2107" s="35"/>
      <c r="AD2107" s="33"/>
      <c r="AE2107" s="33"/>
      <c r="AF2107" s="33"/>
      <c r="AG2107" s="33"/>
      <c r="AH2107" s="33"/>
      <c r="AI2107" s="33"/>
      <c r="AJ2107" s="36"/>
      <c r="AK2107" s="10">
        <f t="shared" si="218"/>
        <v>5</v>
      </c>
      <c r="AL2107" s="11">
        <f t="shared" si="219"/>
        <v>10</v>
      </c>
      <c r="AM2107" s="11">
        <f t="shared" si="220"/>
        <v>18</v>
      </c>
      <c r="AN2107" s="11">
        <f t="shared" si="221"/>
        <v>20</v>
      </c>
      <c r="AO2107" s="13">
        <f t="shared" si="222"/>
        <v>14</v>
      </c>
      <c r="AP2107" s="11">
        <f t="shared" si="223"/>
        <v>18</v>
      </c>
      <c r="AQ2107" s="11">
        <f t="shared" si="224"/>
        <v>17</v>
      </c>
      <c r="AR2107" s="11">
        <f t="shared" si="225"/>
        <v>28</v>
      </c>
      <c r="AS2107" s="11">
        <f t="shared" si="226"/>
        <v>21</v>
      </c>
      <c r="AT2107" s="11">
        <f t="shared" si="227"/>
        <v>38</v>
      </c>
      <c r="AU2107" s="11">
        <f t="shared" si="228"/>
        <v>33</v>
      </c>
      <c r="AV2107" s="11">
        <f t="shared" si="229"/>
        <v>28</v>
      </c>
      <c r="AW2107" s="12">
        <f t="shared" si="230"/>
        <v>38</v>
      </c>
      <c r="AX2107" s="13">
        <f t="shared" si="231"/>
        <v>34</v>
      </c>
      <c r="AY2107" s="13">
        <f t="shared" si="232"/>
        <v>47</v>
      </c>
      <c r="AZ2107" s="13">
        <f t="shared" si="233"/>
        <v>44</v>
      </c>
      <c r="BA2107" s="13">
        <f t="shared" si="234"/>
        <v>41</v>
      </c>
      <c r="BB2107" s="14">
        <f t="shared" si="235"/>
        <v>38</v>
      </c>
      <c r="BC2107" s="19">
        <f t="shared" si="236"/>
        <v>47</v>
      </c>
      <c r="BD2107" s="55">
        <f t="shared" si="216"/>
        <v>1.0680740500162391</v>
      </c>
      <c r="BE2107" s="19">
        <f t="shared" si="217"/>
        <v>1.0783046443650537</v>
      </c>
      <c r="BF2107" s="19">
        <f t="shared" si="237"/>
        <v>1.0557973367976616</v>
      </c>
      <c r="BG2107" s="19">
        <f t="shared" si="238"/>
        <v>1.0545696654758039</v>
      </c>
    </row>
    <row r="2108" spans="1:59">
      <c r="A2108" s="24">
        <v>2107</v>
      </c>
      <c r="B2108" s="31">
        <f>IF(data!A2109="","",data!A2109)</f>
        <v>2017055</v>
      </c>
      <c r="C2108" s="32">
        <f>IF(data!B2109="","",data!B2109)</f>
        <v>42869</v>
      </c>
      <c r="D2108" s="21">
        <f>IF(data!C2109="","",data!C2109)</f>
        <v>7</v>
      </c>
      <c r="E2108" s="22">
        <f>IF(data!D2109="","",data!D2109)</f>
        <v>12</v>
      </c>
      <c r="F2108" s="22">
        <f>IF(data!E2109="","",data!E2109)</f>
        <v>13</v>
      </c>
      <c r="G2108" s="22">
        <f>IF(data!F2109="","",data!F2109)</f>
        <v>20</v>
      </c>
      <c r="H2108" s="22">
        <f>IF(data!G2109="","",data!G2109)</f>
        <v>24</v>
      </c>
      <c r="I2108" s="22">
        <f>IF(data!H2109="","",data!H2109)</f>
        <v>31</v>
      </c>
      <c r="J2108" s="23">
        <f>IF(data!I2109="","",data!I2109)</f>
        <v>5</v>
      </c>
      <c r="Q2108" s="33"/>
      <c r="R2108" s="33"/>
      <c r="S2108" s="33"/>
      <c r="T2108" s="33"/>
      <c r="U2108" s="33"/>
      <c r="V2108" s="33"/>
      <c r="X2108" s="34"/>
      <c r="Y2108" s="33"/>
      <c r="Z2108" s="33"/>
      <c r="AA2108" s="33"/>
      <c r="AB2108" s="33"/>
      <c r="AC2108" s="35"/>
      <c r="AD2108" s="33"/>
      <c r="AE2108" s="33"/>
      <c r="AF2108" s="33"/>
      <c r="AG2108" s="33"/>
      <c r="AH2108" s="33"/>
      <c r="AI2108" s="33"/>
      <c r="AJ2108" s="36"/>
      <c r="AK2108" s="10">
        <f t="shared" si="218"/>
        <v>5</v>
      </c>
      <c r="AL2108" s="11">
        <f t="shared" si="219"/>
        <v>7</v>
      </c>
      <c r="AM2108" s="11">
        <f t="shared" si="220"/>
        <v>12</v>
      </c>
      <c r="AN2108" s="11">
        <f t="shared" si="221"/>
        <v>5</v>
      </c>
      <c r="AO2108" s="13">
        <f t="shared" si="222"/>
        <v>23</v>
      </c>
      <c r="AP2108" s="11">
        <f t="shared" si="223"/>
        <v>27</v>
      </c>
      <c r="AQ2108" s="11">
        <f t="shared" si="224"/>
        <v>26</v>
      </c>
      <c r="AR2108" s="11">
        <f t="shared" si="225"/>
        <v>17</v>
      </c>
      <c r="AS2108" s="11">
        <f t="shared" si="226"/>
        <v>30</v>
      </c>
      <c r="AT2108" s="11">
        <f t="shared" si="227"/>
        <v>23</v>
      </c>
      <c r="AU2108" s="11">
        <f t="shared" si="228"/>
        <v>42</v>
      </c>
      <c r="AV2108" s="11">
        <f t="shared" si="229"/>
        <v>51</v>
      </c>
      <c r="AW2108" s="12">
        <f t="shared" si="230"/>
        <v>47</v>
      </c>
      <c r="AX2108" s="13">
        <f t="shared" si="231"/>
        <v>59</v>
      </c>
      <c r="AY2108" s="13">
        <f t="shared" si="232"/>
        <v>56</v>
      </c>
      <c r="AZ2108" s="13">
        <f t="shared" si="233"/>
        <v>53</v>
      </c>
      <c r="BA2108" s="13">
        <f t="shared" si="234"/>
        <v>50</v>
      </c>
      <c r="BB2108" s="14">
        <f t="shared" si="235"/>
        <v>47</v>
      </c>
      <c r="BC2108" s="19">
        <f t="shared" si="236"/>
        <v>56</v>
      </c>
      <c r="BD2108" s="55">
        <f t="shared" si="216"/>
        <v>1.0762585254952908</v>
      </c>
      <c r="BE2108" s="19">
        <f t="shared" si="217"/>
        <v>1.1049041896719713</v>
      </c>
      <c r="BF2108" s="19">
        <f t="shared" si="237"/>
        <v>1.0697109451120494</v>
      </c>
      <c r="BG2108" s="19">
        <f t="shared" si="238"/>
        <v>1.0557973367976616</v>
      </c>
    </row>
    <row r="2109" spans="1:59">
      <c r="A2109" s="24">
        <v>2108</v>
      </c>
      <c r="B2109" s="31">
        <f>IF(data!A2110="","",data!A2110)</f>
        <v>2017056</v>
      </c>
      <c r="C2109" s="32">
        <f>IF(data!B2110="","",data!B2110)</f>
        <v>42871</v>
      </c>
      <c r="D2109" s="21">
        <f>IF(data!C2110="","",data!C2110)</f>
        <v>13</v>
      </c>
      <c r="E2109" s="22">
        <f>IF(data!D2110="","",data!D2110)</f>
        <v>14</v>
      </c>
      <c r="F2109" s="22">
        <f>IF(data!E2110="","",data!E2110)</f>
        <v>18</v>
      </c>
      <c r="G2109" s="22">
        <f>IF(data!F2110="","",data!F2110)</f>
        <v>19</v>
      </c>
      <c r="H2109" s="22">
        <f>IF(data!G2110="","",data!G2110)</f>
        <v>21</v>
      </c>
      <c r="I2109" s="22">
        <f>IF(data!H2110="","",data!H2110)</f>
        <v>28</v>
      </c>
      <c r="J2109" s="23">
        <f>IF(data!I2110="","",data!I2110)</f>
        <v>6</v>
      </c>
      <c r="Q2109" s="33"/>
      <c r="R2109" s="33"/>
      <c r="S2109" s="33"/>
      <c r="T2109" s="33"/>
      <c r="U2109" s="33"/>
      <c r="V2109" s="33"/>
      <c r="X2109" s="34"/>
      <c r="Y2109" s="33"/>
      <c r="Z2109" s="33"/>
      <c r="AA2109" s="33"/>
      <c r="AB2109" s="33"/>
      <c r="AC2109" s="35"/>
      <c r="AD2109" s="33"/>
      <c r="AE2109" s="33"/>
      <c r="AF2109" s="33"/>
      <c r="AG2109" s="33"/>
      <c r="AH2109" s="33"/>
      <c r="AI2109" s="33"/>
      <c r="AJ2109" s="36"/>
      <c r="AK2109" s="10">
        <f t="shared" si="218"/>
        <v>5</v>
      </c>
      <c r="AL2109" s="11">
        <f t="shared" si="219"/>
        <v>9</v>
      </c>
      <c r="AM2109" s="11">
        <f t="shared" si="220"/>
        <v>18</v>
      </c>
      <c r="AN2109" s="11">
        <f t="shared" si="221"/>
        <v>11</v>
      </c>
      <c r="AO2109" s="13">
        <f t="shared" si="222"/>
        <v>15</v>
      </c>
      <c r="AP2109" s="11">
        <f t="shared" si="223"/>
        <v>25</v>
      </c>
      <c r="AQ2109" s="11">
        <f t="shared" si="224"/>
        <v>14</v>
      </c>
      <c r="AR2109" s="11">
        <f t="shared" si="225"/>
        <v>33</v>
      </c>
      <c r="AS2109" s="11">
        <f t="shared" si="226"/>
        <v>36</v>
      </c>
      <c r="AT2109" s="11">
        <f t="shared" si="227"/>
        <v>29</v>
      </c>
      <c r="AU2109" s="11">
        <f t="shared" si="228"/>
        <v>22</v>
      </c>
      <c r="AV2109" s="11">
        <f t="shared" si="229"/>
        <v>29</v>
      </c>
      <c r="AW2109" s="12">
        <f t="shared" si="230"/>
        <v>53</v>
      </c>
      <c r="AX2109" s="13">
        <f t="shared" si="231"/>
        <v>49</v>
      </c>
      <c r="AY2109" s="13">
        <f t="shared" si="232"/>
        <v>45</v>
      </c>
      <c r="AZ2109" s="13">
        <f t="shared" si="233"/>
        <v>41</v>
      </c>
      <c r="BA2109" s="13">
        <f t="shared" si="234"/>
        <v>56</v>
      </c>
      <c r="BB2109" s="14">
        <f t="shared" si="235"/>
        <v>73</v>
      </c>
      <c r="BC2109" s="19">
        <f t="shared" si="236"/>
        <v>45</v>
      </c>
      <c r="BD2109" s="55">
        <f t="shared" si="216"/>
        <v>1.0721662877557647</v>
      </c>
      <c r="BE2109" s="19">
        <f t="shared" si="217"/>
        <v>1.0721662877557647</v>
      </c>
      <c r="BF2109" s="19">
        <f t="shared" si="237"/>
        <v>1.0549788892497565</v>
      </c>
      <c r="BG2109" s="19">
        <f t="shared" si="238"/>
        <v>1.0533419941539459</v>
      </c>
    </row>
    <row r="2110" spans="1:59">
      <c r="A2110" s="24">
        <v>2109</v>
      </c>
      <c r="B2110" s="31">
        <f>IF(data!A2111="","",data!A2111)</f>
        <v>2017057</v>
      </c>
      <c r="C2110" s="32">
        <f>IF(data!B2111="","",data!B2111)</f>
        <v>42873</v>
      </c>
      <c r="D2110" s="21">
        <f>IF(data!C2111="","",data!C2111)</f>
        <v>18</v>
      </c>
      <c r="E2110" s="22">
        <f>IF(data!D2111="","",data!D2111)</f>
        <v>20</v>
      </c>
      <c r="F2110" s="22">
        <f>IF(data!E2111="","",data!E2111)</f>
        <v>22</v>
      </c>
      <c r="G2110" s="22">
        <f>IF(data!F2111="","",data!F2111)</f>
        <v>23</v>
      </c>
      <c r="H2110" s="22">
        <f>IF(data!G2111="","",data!G2111)</f>
        <v>30</v>
      </c>
      <c r="I2110" s="22">
        <f>IF(data!H2111="","",data!H2111)</f>
        <v>31</v>
      </c>
      <c r="J2110" s="23">
        <f>IF(data!I2111="","",data!I2111)</f>
        <v>16</v>
      </c>
      <c r="Q2110" s="33"/>
      <c r="R2110" s="33"/>
      <c r="S2110" s="33"/>
      <c r="T2110" s="33"/>
      <c r="U2110" s="33"/>
      <c r="V2110" s="33"/>
      <c r="X2110" s="34"/>
      <c r="Y2110" s="33"/>
      <c r="Z2110" s="33"/>
      <c r="AA2110" s="33"/>
      <c r="AB2110" s="33"/>
      <c r="AC2110" s="35"/>
      <c r="AD2110" s="33"/>
      <c r="AE2110" s="33"/>
      <c r="AF2110" s="33"/>
      <c r="AG2110" s="33"/>
      <c r="AH2110" s="33"/>
      <c r="AI2110" s="33"/>
      <c r="AJ2110" s="36"/>
      <c r="AK2110" s="10">
        <f t="shared" si="218"/>
        <v>6</v>
      </c>
      <c r="AL2110" s="11">
        <f t="shared" si="219"/>
        <v>12</v>
      </c>
      <c r="AM2110" s="11">
        <f t="shared" si="220"/>
        <v>9</v>
      </c>
      <c r="AN2110" s="11">
        <f t="shared" si="221"/>
        <v>12</v>
      </c>
      <c r="AO2110" s="13">
        <f t="shared" si="222"/>
        <v>18</v>
      </c>
      <c r="AP2110" s="11">
        <f t="shared" si="223"/>
        <v>32</v>
      </c>
      <c r="AQ2110" s="11">
        <f t="shared" si="224"/>
        <v>18</v>
      </c>
      <c r="AR2110" s="11">
        <f t="shared" si="225"/>
        <v>14</v>
      </c>
      <c r="AS2110" s="11">
        <f t="shared" si="226"/>
        <v>34</v>
      </c>
      <c r="AT2110" s="11">
        <f t="shared" si="227"/>
        <v>48</v>
      </c>
      <c r="AU2110" s="11">
        <f t="shared" si="228"/>
        <v>40</v>
      </c>
      <c r="AV2110" s="11">
        <f t="shared" si="229"/>
        <v>32</v>
      </c>
      <c r="AW2110" s="12">
        <f t="shared" si="230"/>
        <v>24</v>
      </c>
      <c r="AX2110" s="13">
        <f t="shared" si="231"/>
        <v>48</v>
      </c>
      <c r="AY2110" s="13">
        <f t="shared" si="232"/>
        <v>42</v>
      </c>
      <c r="AZ2110" s="13">
        <f t="shared" si="233"/>
        <v>36</v>
      </c>
      <c r="BA2110" s="13">
        <f t="shared" si="234"/>
        <v>49</v>
      </c>
      <c r="BB2110" s="14">
        <f t="shared" si="235"/>
        <v>44</v>
      </c>
      <c r="BC2110" s="19">
        <f t="shared" si="236"/>
        <v>42</v>
      </c>
      <c r="BD2110" s="55">
        <f t="shared" si="216"/>
        <v>1.0435206235790842</v>
      </c>
      <c r="BE2110" s="19">
        <f t="shared" si="217"/>
        <v>1.0435206235790842</v>
      </c>
      <c r="BF2110" s="19">
        <f t="shared" si="237"/>
        <v>1.0410652809353687</v>
      </c>
      <c r="BG2110" s="19">
        <f t="shared" si="238"/>
        <v>1.0529327703799936</v>
      </c>
    </row>
    <row r="2111" spans="1:59">
      <c r="A2111" s="24">
        <v>2110</v>
      </c>
      <c r="B2111" s="31">
        <f>IF(data!A2112="","",data!A2112)</f>
        <v>2017058</v>
      </c>
      <c r="C2111" s="32">
        <f>IF(data!B2112="","",data!B2112)</f>
        <v>42876</v>
      </c>
      <c r="D2111" s="21">
        <f>IF(data!C2112="","",data!C2112)</f>
        <v>1</v>
      </c>
      <c r="E2111" s="22">
        <f>IF(data!D2112="","",data!D2112)</f>
        <v>9</v>
      </c>
      <c r="F2111" s="22">
        <f>IF(data!E2112="","",data!E2112)</f>
        <v>13</v>
      </c>
      <c r="G2111" s="22">
        <f>IF(data!F2112="","",data!F2112)</f>
        <v>22</v>
      </c>
      <c r="H2111" s="22">
        <f>IF(data!G2112="","",data!G2112)</f>
        <v>28</v>
      </c>
      <c r="I2111" s="22">
        <f>IF(data!H2112="","",data!H2112)</f>
        <v>32</v>
      </c>
      <c r="J2111" s="23">
        <f>IF(data!I2112="","",data!I2112)</f>
        <v>11</v>
      </c>
      <c r="Q2111" s="33"/>
      <c r="R2111" s="33"/>
      <c r="S2111" s="33"/>
      <c r="T2111" s="33"/>
      <c r="U2111" s="33"/>
      <c r="V2111" s="33"/>
      <c r="X2111" s="34"/>
      <c r="Y2111" s="33"/>
      <c r="Z2111" s="33"/>
      <c r="AA2111" s="33"/>
      <c r="AB2111" s="33"/>
      <c r="AC2111" s="35"/>
      <c r="AD2111" s="33"/>
      <c r="AE2111" s="33"/>
      <c r="AF2111" s="33"/>
      <c r="AG2111" s="33"/>
      <c r="AH2111" s="33"/>
      <c r="AI2111" s="33"/>
      <c r="AJ2111" s="36"/>
      <c r="AK2111" s="10">
        <f t="shared" si="218"/>
        <v>6</v>
      </c>
      <c r="AL2111" s="11">
        <f t="shared" si="219"/>
        <v>5</v>
      </c>
      <c r="AM2111" s="11">
        <f t="shared" si="220"/>
        <v>15</v>
      </c>
      <c r="AN2111" s="11">
        <f t="shared" si="221"/>
        <v>15</v>
      </c>
      <c r="AO2111" s="13">
        <f t="shared" si="222"/>
        <v>14</v>
      </c>
      <c r="AP2111" s="11">
        <f t="shared" si="223"/>
        <v>17</v>
      </c>
      <c r="AQ2111" s="11">
        <f t="shared" si="224"/>
        <v>15</v>
      </c>
      <c r="AR2111" s="11">
        <f t="shared" si="225"/>
        <v>25</v>
      </c>
      <c r="AS2111" s="11">
        <f t="shared" si="226"/>
        <v>28</v>
      </c>
      <c r="AT2111" s="11">
        <f t="shared" si="227"/>
        <v>33</v>
      </c>
      <c r="AU2111" s="11">
        <f t="shared" si="228"/>
        <v>27</v>
      </c>
      <c r="AV2111" s="11">
        <f t="shared" si="229"/>
        <v>35</v>
      </c>
      <c r="AW2111" s="12">
        <f t="shared" si="230"/>
        <v>45</v>
      </c>
      <c r="AX2111" s="13">
        <f t="shared" si="231"/>
        <v>41</v>
      </c>
      <c r="AY2111" s="13">
        <f t="shared" si="232"/>
        <v>54</v>
      </c>
      <c r="AZ2111" s="13">
        <f t="shared" si="233"/>
        <v>51</v>
      </c>
      <c r="BA2111" s="13">
        <f t="shared" si="234"/>
        <v>48</v>
      </c>
      <c r="BB2111" s="14">
        <f t="shared" si="235"/>
        <v>45</v>
      </c>
      <c r="BC2111" s="19">
        <f t="shared" si="236"/>
        <v>54</v>
      </c>
      <c r="BD2111" s="55">
        <f t="shared" si="216"/>
        <v>0.99850600844430004</v>
      </c>
      <c r="BE2111" s="19">
        <f t="shared" si="217"/>
        <v>1.0455667424488471</v>
      </c>
      <c r="BF2111" s="19">
        <f t="shared" si="237"/>
        <v>1.0451575186748945</v>
      </c>
      <c r="BG2111" s="19">
        <f t="shared" si="238"/>
        <v>1.0472036375446574</v>
      </c>
    </row>
    <row r="2112" spans="1:59">
      <c r="A2112" s="24">
        <v>2111</v>
      </c>
      <c r="B2112" s="31">
        <f>IF(data!A2113="","",data!A2113)</f>
        <v>2017059</v>
      </c>
      <c r="C2112" s="32">
        <f>IF(data!B2113="","",data!B2113)</f>
        <v>42878</v>
      </c>
      <c r="D2112" s="21">
        <f>IF(data!C2113="","",data!C2113)</f>
        <v>4</v>
      </c>
      <c r="E2112" s="22">
        <f>IF(data!D2113="","",data!D2113)</f>
        <v>8</v>
      </c>
      <c r="F2112" s="22">
        <f>IF(data!E2113="","",data!E2113)</f>
        <v>9</v>
      </c>
      <c r="G2112" s="22">
        <f>IF(data!F2113="","",data!F2113)</f>
        <v>15</v>
      </c>
      <c r="H2112" s="22">
        <f>IF(data!G2113="","",data!G2113)</f>
        <v>19</v>
      </c>
      <c r="I2112" s="22">
        <f>IF(data!H2113="","",data!H2113)</f>
        <v>25</v>
      </c>
      <c r="J2112" s="23">
        <f>IF(data!I2113="","",data!I2113)</f>
        <v>9</v>
      </c>
      <c r="Q2112" s="33"/>
      <c r="R2112" s="33"/>
      <c r="S2112" s="33"/>
      <c r="T2112" s="33"/>
      <c r="U2112" s="33"/>
      <c r="V2112" s="33"/>
      <c r="X2112" s="34"/>
      <c r="Y2112" s="33"/>
      <c r="Z2112" s="33"/>
      <c r="AA2112" s="33"/>
      <c r="AB2112" s="33"/>
      <c r="AC2112" s="35"/>
      <c r="AD2112" s="33"/>
      <c r="AE2112" s="33"/>
      <c r="AF2112" s="33"/>
      <c r="AG2112" s="33"/>
      <c r="AH2112" s="33"/>
      <c r="AI2112" s="33"/>
      <c r="AJ2112" s="36"/>
      <c r="AK2112" s="10">
        <f t="shared" si="218"/>
        <v>5</v>
      </c>
      <c r="AL2112" s="11">
        <f t="shared" si="219"/>
        <v>8</v>
      </c>
      <c r="AM2112" s="11">
        <f t="shared" si="220"/>
        <v>15</v>
      </c>
      <c r="AN2112" s="11">
        <f t="shared" si="221"/>
        <v>14</v>
      </c>
      <c r="AO2112" s="13">
        <f t="shared" si="222"/>
        <v>17</v>
      </c>
      <c r="AP2112" s="11">
        <f t="shared" si="223"/>
        <v>16</v>
      </c>
      <c r="AQ2112" s="11">
        <f t="shared" si="224"/>
        <v>26</v>
      </c>
      <c r="AR2112" s="11">
        <f t="shared" si="225"/>
        <v>40</v>
      </c>
      <c r="AS2112" s="11">
        <f t="shared" si="226"/>
        <v>36</v>
      </c>
      <c r="AT2112" s="11">
        <f t="shared" si="227"/>
        <v>32</v>
      </c>
      <c r="AU2112" s="11">
        <f t="shared" si="228"/>
        <v>41</v>
      </c>
      <c r="AV2112" s="11">
        <f t="shared" si="229"/>
        <v>38</v>
      </c>
      <c r="AW2112" s="12">
        <f t="shared" si="230"/>
        <v>35</v>
      </c>
      <c r="AX2112" s="13">
        <f t="shared" si="231"/>
        <v>48</v>
      </c>
      <c r="AY2112" s="13">
        <f t="shared" si="232"/>
        <v>46</v>
      </c>
      <c r="AZ2112" s="13">
        <f t="shared" si="233"/>
        <v>44</v>
      </c>
      <c r="BA2112" s="13">
        <f t="shared" si="234"/>
        <v>42</v>
      </c>
      <c r="BB2112" s="14">
        <f t="shared" si="235"/>
        <v>60</v>
      </c>
      <c r="BC2112" s="19">
        <f t="shared" si="236"/>
        <v>46</v>
      </c>
      <c r="BD2112" s="55">
        <f t="shared" si="216"/>
        <v>0.99441377070477432</v>
      </c>
      <c r="BE2112" s="19">
        <f t="shared" si="217"/>
        <v>1.0312439103605067</v>
      </c>
      <c r="BF2112" s="19">
        <f t="shared" si="237"/>
        <v>1.0402468333874635</v>
      </c>
      <c r="BG2112" s="19">
        <f t="shared" si="238"/>
        <v>1.0447482949009419</v>
      </c>
    </row>
    <row r="2113" spans="1:59">
      <c r="A2113" s="24">
        <v>2112</v>
      </c>
      <c r="B2113" s="31">
        <f>IF(data!A2114="","",data!A2114)</f>
        <v>2017060</v>
      </c>
      <c r="C2113" s="32">
        <f>IF(data!B2114="","",data!B2114)</f>
        <v>42880</v>
      </c>
      <c r="D2113" s="21">
        <f>IF(data!C2114="","",data!C2114)</f>
        <v>5</v>
      </c>
      <c r="E2113" s="22">
        <f>IF(data!D2114="","",data!D2114)</f>
        <v>10</v>
      </c>
      <c r="F2113" s="22">
        <f>IF(data!E2114="","",data!E2114)</f>
        <v>13</v>
      </c>
      <c r="G2113" s="22">
        <f>IF(data!F2114="","",data!F2114)</f>
        <v>24</v>
      </c>
      <c r="H2113" s="22">
        <f>IF(data!G2114="","",data!G2114)</f>
        <v>26</v>
      </c>
      <c r="I2113" s="22">
        <f>IF(data!H2114="","",data!H2114)</f>
        <v>31</v>
      </c>
      <c r="J2113" s="23">
        <f>IF(data!I2114="","",data!I2114)</f>
        <v>4</v>
      </c>
      <c r="Q2113" s="33"/>
      <c r="R2113" s="33"/>
      <c r="S2113" s="33"/>
      <c r="T2113" s="33"/>
      <c r="U2113" s="33"/>
      <c r="V2113" s="33"/>
      <c r="X2113" s="34"/>
      <c r="Y2113" s="33"/>
      <c r="Z2113" s="33"/>
      <c r="AA2113" s="33"/>
      <c r="AB2113" s="33"/>
      <c r="AC2113" s="35"/>
      <c r="AD2113" s="33"/>
      <c r="AE2113" s="33"/>
      <c r="AF2113" s="33"/>
      <c r="AG2113" s="33"/>
      <c r="AH2113" s="33"/>
      <c r="AI2113" s="33"/>
      <c r="AJ2113" s="36"/>
      <c r="AK2113" s="10">
        <f t="shared" si="218"/>
        <v>7</v>
      </c>
      <c r="AL2113" s="11">
        <f t="shared" si="219"/>
        <v>9</v>
      </c>
      <c r="AM2113" s="11">
        <f t="shared" si="220"/>
        <v>9</v>
      </c>
      <c r="AN2113" s="11">
        <f t="shared" si="221"/>
        <v>13</v>
      </c>
      <c r="AO2113" s="13">
        <f t="shared" si="222"/>
        <v>25</v>
      </c>
      <c r="AP2113" s="11">
        <f t="shared" si="223"/>
        <v>21</v>
      </c>
      <c r="AQ2113" s="11">
        <f t="shared" si="224"/>
        <v>28</v>
      </c>
      <c r="AR2113" s="11">
        <f t="shared" si="225"/>
        <v>19</v>
      </c>
      <c r="AS2113" s="11">
        <f t="shared" si="226"/>
        <v>32</v>
      </c>
      <c r="AT2113" s="11">
        <f t="shared" si="227"/>
        <v>25</v>
      </c>
      <c r="AU2113" s="11">
        <f t="shared" si="228"/>
        <v>31</v>
      </c>
      <c r="AV2113" s="11">
        <f t="shared" si="229"/>
        <v>53</v>
      </c>
      <c r="AW2113" s="12">
        <f t="shared" si="230"/>
        <v>49</v>
      </c>
      <c r="AX2113" s="13">
        <f t="shared" si="231"/>
        <v>61</v>
      </c>
      <c r="AY2113" s="13">
        <f t="shared" si="232"/>
        <v>58</v>
      </c>
      <c r="AZ2113" s="13">
        <f t="shared" si="233"/>
        <v>55</v>
      </c>
      <c r="BA2113" s="13">
        <f t="shared" si="234"/>
        <v>52</v>
      </c>
      <c r="BB2113" s="14">
        <f t="shared" si="235"/>
        <v>49</v>
      </c>
      <c r="BC2113" s="19">
        <f t="shared" si="236"/>
        <v>58</v>
      </c>
      <c r="BD2113" s="55">
        <f t="shared" si="216"/>
        <v>1.0025982461838259</v>
      </c>
      <c r="BE2113" s="19">
        <f t="shared" si="217"/>
        <v>1.0394283858395583</v>
      </c>
      <c r="BF2113" s="19">
        <f t="shared" si="237"/>
        <v>1.0435206235790842</v>
      </c>
      <c r="BG2113" s="19">
        <f t="shared" si="238"/>
        <v>1.0492497564144203</v>
      </c>
    </row>
    <row r="2114" spans="1:59">
      <c r="A2114" s="24">
        <v>2113</v>
      </c>
      <c r="B2114" s="31">
        <f>IF(data!A2115="","",data!A2115)</f>
        <v>2017061</v>
      </c>
      <c r="C2114" s="32">
        <f>IF(data!B2115="","",data!B2115)</f>
        <v>42883</v>
      </c>
      <c r="D2114" s="21">
        <f>IF(data!C2115="","",data!C2115)</f>
        <v>6</v>
      </c>
      <c r="E2114" s="22">
        <f>IF(data!D2115="","",data!D2115)</f>
        <v>7</v>
      </c>
      <c r="F2114" s="22">
        <f>IF(data!E2115="","",data!E2115)</f>
        <v>12</v>
      </c>
      <c r="G2114" s="22">
        <f>IF(data!F2115="","",data!F2115)</f>
        <v>20</v>
      </c>
      <c r="H2114" s="22">
        <f>IF(data!G2115="","",data!G2115)</f>
        <v>26</v>
      </c>
      <c r="I2114" s="22">
        <f>IF(data!H2115="","",data!H2115)</f>
        <v>27</v>
      </c>
      <c r="J2114" s="23">
        <f>IF(data!I2115="","",data!I2115)</f>
        <v>11</v>
      </c>
      <c r="Q2114" s="33"/>
      <c r="R2114" s="33"/>
      <c r="S2114" s="33"/>
      <c r="T2114" s="33"/>
      <c r="U2114" s="33"/>
      <c r="V2114" s="33"/>
      <c r="X2114" s="34"/>
      <c r="Y2114" s="33"/>
      <c r="Z2114" s="33"/>
      <c r="AA2114" s="33"/>
      <c r="AB2114" s="33"/>
      <c r="AC2114" s="35"/>
      <c r="AD2114" s="33"/>
      <c r="AE2114" s="33"/>
      <c r="AF2114" s="33"/>
      <c r="AG2114" s="33"/>
      <c r="AH2114" s="33"/>
      <c r="AI2114" s="33"/>
      <c r="AJ2114" s="36"/>
      <c r="AK2114" s="10">
        <f t="shared" si="218"/>
        <v>5</v>
      </c>
      <c r="AL2114" s="11">
        <f t="shared" si="219"/>
        <v>10</v>
      </c>
      <c r="AM2114" s="11">
        <f t="shared" si="220"/>
        <v>8</v>
      </c>
      <c r="AN2114" s="11">
        <f t="shared" si="221"/>
        <v>8</v>
      </c>
      <c r="AO2114" s="13">
        <f t="shared" si="222"/>
        <v>28</v>
      </c>
      <c r="AP2114" s="11">
        <f t="shared" si="223"/>
        <v>26</v>
      </c>
      <c r="AQ2114" s="11">
        <f t="shared" si="224"/>
        <v>26</v>
      </c>
      <c r="AR2114" s="11">
        <f t="shared" si="225"/>
        <v>28</v>
      </c>
      <c r="AS2114" s="11">
        <f t="shared" si="226"/>
        <v>32</v>
      </c>
      <c r="AT2114" s="11">
        <f t="shared" si="227"/>
        <v>26</v>
      </c>
      <c r="AU2114" s="11">
        <f t="shared" si="228"/>
        <v>33</v>
      </c>
      <c r="AV2114" s="11">
        <f t="shared" si="229"/>
        <v>56</v>
      </c>
      <c r="AW2114" s="12">
        <f t="shared" si="230"/>
        <v>53</v>
      </c>
      <c r="AX2114" s="13">
        <f t="shared" si="231"/>
        <v>50</v>
      </c>
      <c r="AY2114" s="13">
        <f t="shared" si="232"/>
        <v>47</v>
      </c>
      <c r="AZ2114" s="13">
        <f t="shared" si="233"/>
        <v>44</v>
      </c>
      <c r="BA2114" s="13">
        <f t="shared" si="234"/>
        <v>41</v>
      </c>
      <c r="BB2114" s="14">
        <f t="shared" si="235"/>
        <v>38</v>
      </c>
      <c r="BC2114" s="19">
        <f t="shared" si="236"/>
        <v>47</v>
      </c>
      <c r="BD2114" s="55">
        <f t="shared" si="216"/>
        <v>1.0107827216628775</v>
      </c>
      <c r="BE2114" s="19">
        <f t="shared" si="217"/>
        <v>1.0414745047093212</v>
      </c>
      <c r="BF2114" s="19">
        <f t="shared" si="237"/>
        <v>1.0533419941539459</v>
      </c>
      <c r="BG2114" s="19">
        <f t="shared" si="238"/>
        <v>1.0439298473530367</v>
      </c>
    </row>
    <row r="2115" spans="1:59">
      <c r="A2115" s="24">
        <v>2114</v>
      </c>
      <c r="B2115" s="31">
        <f>IF(data!A2116="","",data!A2116)</f>
        <v>2017062</v>
      </c>
      <c r="C2115" s="32">
        <f>IF(data!B2116="","",data!B2116)</f>
        <v>42885</v>
      </c>
      <c r="D2115" s="21">
        <f>IF(data!C2116="","",data!C2116)</f>
        <v>1</v>
      </c>
      <c r="E2115" s="22">
        <f>IF(data!D2116="","",data!D2116)</f>
        <v>7</v>
      </c>
      <c r="F2115" s="22">
        <f>IF(data!E2116="","",data!E2116)</f>
        <v>22</v>
      </c>
      <c r="G2115" s="22">
        <f>IF(data!F2116="","",data!F2116)</f>
        <v>24</v>
      </c>
      <c r="H2115" s="22">
        <f>IF(data!G2116="","",data!G2116)</f>
        <v>26</v>
      </c>
      <c r="I2115" s="22">
        <f>IF(data!H2116="","",data!H2116)</f>
        <v>31</v>
      </c>
      <c r="J2115" s="23">
        <f>IF(data!I2116="","",data!I2116)</f>
        <v>10</v>
      </c>
      <c r="Q2115" s="33"/>
      <c r="R2115" s="33"/>
      <c r="S2115" s="33"/>
      <c r="T2115" s="33"/>
      <c r="U2115" s="33"/>
      <c r="V2115" s="33"/>
      <c r="X2115" s="34"/>
      <c r="Y2115" s="33"/>
      <c r="Z2115" s="33"/>
      <c r="AA2115" s="33"/>
      <c r="AB2115" s="33"/>
      <c r="AC2115" s="35"/>
      <c r="AD2115" s="33"/>
      <c r="AE2115" s="33"/>
      <c r="AF2115" s="33"/>
      <c r="AG2115" s="33"/>
      <c r="AH2115" s="33"/>
      <c r="AI2115" s="33"/>
      <c r="AJ2115" s="36"/>
      <c r="AK2115" s="10">
        <f t="shared" si="218"/>
        <v>6</v>
      </c>
      <c r="AL2115" s="11">
        <f t="shared" si="219"/>
        <v>11</v>
      </c>
      <c r="AM2115" s="11">
        <f t="shared" si="220"/>
        <v>11</v>
      </c>
      <c r="AN2115" s="11">
        <f t="shared" si="221"/>
        <v>9</v>
      </c>
      <c r="AO2115" s="13">
        <f t="shared" si="222"/>
        <v>13</v>
      </c>
      <c r="AP2115" s="11">
        <f t="shared" si="223"/>
        <v>23</v>
      </c>
      <c r="AQ2115" s="11">
        <f t="shared" si="224"/>
        <v>30</v>
      </c>
      <c r="AR2115" s="11">
        <f t="shared" si="225"/>
        <v>21</v>
      </c>
      <c r="AS2115" s="11">
        <f t="shared" si="226"/>
        <v>23</v>
      </c>
      <c r="AT2115" s="11">
        <f t="shared" si="227"/>
        <v>27</v>
      </c>
      <c r="AU2115" s="11">
        <f t="shared" si="228"/>
        <v>33</v>
      </c>
      <c r="AV2115" s="11">
        <f t="shared" si="229"/>
        <v>41</v>
      </c>
      <c r="AW2115" s="12">
        <f t="shared" si="230"/>
        <v>36</v>
      </c>
      <c r="AX2115" s="13">
        <f t="shared" si="231"/>
        <v>47</v>
      </c>
      <c r="AY2115" s="13">
        <f t="shared" si="232"/>
        <v>43</v>
      </c>
      <c r="AZ2115" s="13">
        <f t="shared" si="233"/>
        <v>39</v>
      </c>
      <c r="BA2115" s="13">
        <f t="shared" si="234"/>
        <v>35</v>
      </c>
      <c r="BB2115" s="14">
        <f t="shared" si="235"/>
        <v>31</v>
      </c>
      <c r="BC2115" s="19">
        <f t="shared" si="236"/>
        <v>43</v>
      </c>
      <c r="BD2115" s="55">
        <f t="shared" si="216"/>
        <v>1.0148749594024034</v>
      </c>
      <c r="BE2115" s="19">
        <f t="shared" si="217"/>
        <v>1.0291977914907438</v>
      </c>
      <c r="BF2115" s="19">
        <f t="shared" si="237"/>
        <v>1.0435206235790842</v>
      </c>
      <c r="BG2115" s="19">
        <f t="shared" si="238"/>
        <v>1.0316531341344592</v>
      </c>
    </row>
    <row r="2116" spans="1:59">
      <c r="A2116" s="24">
        <v>2115</v>
      </c>
      <c r="B2116" s="31">
        <f>IF(data!A2117="","",data!A2117)</f>
        <v>2017063</v>
      </c>
      <c r="C2116" s="32">
        <f>IF(data!B2117="","",data!B2117)</f>
        <v>42887</v>
      </c>
      <c r="D2116" s="21">
        <f>IF(data!C2117="","",data!C2117)</f>
        <v>12</v>
      </c>
      <c r="E2116" s="22">
        <f>IF(data!D2117="","",data!D2117)</f>
        <v>16</v>
      </c>
      <c r="F2116" s="22">
        <f>IF(data!E2117="","",data!E2117)</f>
        <v>20</v>
      </c>
      <c r="G2116" s="22">
        <f>IF(data!F2117="","",data!F2117)</f>
        <v>22</v>
      </c>
      <c r="H2116" s="22">
        <f>IF(data!G2117="","",data!G2117)</f>
        <v>25</v>
      </c>
      <c r="I2116" s="22">
        <f>IF(data!H2117="","",data!H2117)</f>
        <v>31</v>
      </c>
      <c r="J2116" s="23">
        <f>IF(data!I2117="","",data!I2117)</f>
        <v>4</v>
      </c>
      <c r="Q2116" s="33"/>
      <c r="R2116" s="33"/>
      <c r="S2116" s="33"/>
      <c r="T2116" s="33"/>
      <c r="U2116" s="33"/>
      <c r="V2116" s="33"/>
      <c r="X2116" s="34"/>
      <c r="Y2116" s="33"/>
      <c r="Z2116" s="33"/>
      <c r="AA2116" s="33"/>
      <c r="AB2116" s="33"/>
      <c r="AC2116" s="35"/>
      <c r="AD2116" s="33"/>
      <c r="AE2116" s="33"/>
      <c r="AF2116" s="33"/>
      <c r="AG2116" s="33"/>
      <c r="AH2116" s="33"/>
      <c r="AI2116" s="33"/>
      <c r="AJ2116" s="36"/>
      <c r="AK2116" s="10">
        <f t="shared" si="218"/>
        <v>6</v>
      </c>
      <c r="AL2116" s="11">
        <f t="shared" si="219"/>
        <v>6</v>
      </c>
      <c r="AM2116" s="11">
        <f t="shared" si="220"/>
        <v>6</v>
      </c>
      <c r="AN2116" s="11">
        <f t="shared" si="221"/>
        <v>12</v>
      </c>
      <c r="AO2116" s="13">
        <f t="shared" si="222"/>
        <v>21</v>
      </c>
      <c r="AP2116" s="11">
        <f t="shared" si="223"/>
        <v>22</v>
      </c>
      <c r="AQ2116" s="11">
        <f t="shared" si="224"/>
        <v>27</v>
      </c>
      <c r="AR2116" s="11">
        <f t="shared" si="225"/>
        <v>16</v>
      </c>
      <c r="AS2116" s="11">
        <f t="shared" si="226"/>
        <v>27</v>
      </c>
      <c r="AT2116" s="11">
        <f t="shared" si="227"/>
        <v>30</v>
      </c>
      <c r="AU2116" s="11">
        <f t="shared" si="228"/>
        <v>48</v>
      </c>
      <c r="AV2116" s="11">
        <f t="shared" si="229"/>
        <v>42</v>
      </c>
      <c r="AW2116" s="12">
        <f t="shared" si="230"/>
        <v>36</v>
      </c>
      <c r="AX2116" s="13">
        <f t="shared" si="231"/>
        <v>46</v>
      </c>
      <c r="AY2116" s="13">
        <f t="shared" si="232"/>
        <v>58</v>
      </c>
      <c r="AZ2116" s="13">
        <f t="shared" si="233"/>
        <v>54</v>
      </c>
      <c r="BA2116" s="13">
        <f t="shared" si="234"/>
        <v>50</v>
      </c>
      <c r="BB2116" s="14">
        <f t="shared" si="235"/>
        <v>46</v>
      </c>
      <c r="BC2116" s="19">
        <f t="shared" si="236"/>
        <v>58</v>
      </c>
      <c r="BD2116" s="55">
        <f t="shared" si="216"/>
        <v>1.0312439103605067</v>
      </c>
      <c r="BE2116" s="19">
        <f t="shared" si="217"/>
        <v>1.0148749594024034</v>
      </c>
      <c r="BF2116" s="19">
        <f t="shared" si="237"/>
        <v>1.0557973367976616</v>
      </c>
      <c r="BG2116" s="19">
        <f t="shared" si="238"/>
        <v>1.0259240012991231</v>
      </c>
    </row>
    <row r="2117" spans="1:59">
      <c r="A2117" s="24">
        <v>2116</v>
      </c>
      <c r="B2117" s="31">
        <f>IF(data!A2118="","",data!A2118)</f>
        <v>2017064</v>
      </c>
      <c r="C2117" s="32">
        <f>IF(data!B2118="","",data!B2118)</f>
        <v>42890</v>
      </c>
      <c r="D2117" s="21">
        <f>IF(data!C2118="","",data!C2118)</f>
        <v>2</v>
      </c>
      <c r="E2117" s="22">
        <f>IF(data!D2118="","",data!D2118)</f>
        <v>10</v>
      </c>
      <c r="F2117" s="22">
        <f>IF(data!E2118="","",data!E2118)</f>
        <v>16</v>
      </c>
      <c r="G2117" s="22">
        <f>IF(data!F2118="","",data!F2118)</f>
        <v>22</v>
      </c>
      <c r="H2117" s="22">
        <f>IF(data!G2118="","",data!G2118)</f>
        <v>24</v>
      </c>
      <c r="I2117" s="22">
        <f>IF(data!H2118="","",data!H2118)</f>
        <v>28</v>
      </c>
      <c r="J2117" s="23">
        <f>IF(data!I2118="","",data!I2118)</f>
        <v>15</v>
      </c>
      <c r="Q2117" s="33"/>
      <c r="R2117" s="33"/>
      <c r="S2117" s="33"/>
      <c r="T2117" s="33"/>
      <c r="U2117" s="33"/>
      <c r="V2117" s="33"/>
      <c r="X2117" s="34"/>
      <c r="Y2117" s="33"/>
      <c r="Z2117" s="33"/>
      <c r="AA2117" s="33"/>
      <c r="AB2117" s="33"/>
      <c r="AC2117" s="35"/>
      <c r="AD2117" s="33"/>
      <c r="AE2117" s="33"/>
      <c r="AF2117" s="33"/>
      <c r="AG2117" s="33"/>
      <c r="AH2117" s="33"/>
      <c r="AI2117" s="33"/>
      <c r="AJ2117" s="36"/>
      <c r="AK2117" s="10">
        <f t="shared" si="218"/>
        <v>6</v>
      </c>
      <c r="AL2117" s="11">
        <f t="shared" si="219"/>
        <v>6</v>
      </c>
      <c r="AM2117" s="11">
        <f t="shared" si="220"/>
        <v>12</v>
      </c>
      <c r="AN2117" s="11">
        <f t="shared" si="221"/>
        <v>18</v>
      </c>
      <c r="AO2117" s="13">
        <f t="shared" si="222"/>
        <v>11</v>
      </c>
      <c r="AP2117" s="11">
        <f t="shared" si="223"/>
        <v>14</v>
      </c>
      <c r="AQ2117" s="11">
        <f t="shared" si="224"/>
        <v>21</v>
      </c>
      <c r="AR2117" s="11">
        <f t="shared" si="225"/>
        <v>22</v>
      </c>
      <c r="AS2117" s="11">
        <f t="shared" si="226"/>
        <v>25</v>
      </c>
      <c r="AT2117" s="11">
        <f t="shared" si="227"/>
        <v>30</v>
      </c>
      <c r="AU2117" s="11">
        <f t="shared" si="228"/>
        <v>37</v>
      </c>
      <c r="AV2117" s="11">
        <f t="shared" si="229"/>
        <v>32</v>
      </c>
      <c r="AW2117" s="12">
        <f t="shared" si="230"/>
        <v>42</v>
      </c>
      <c r="AX2117" s="13">
        <f t="shared" si="231"/>
        <v>38</v>
      </c>
      <c r="AY2117" s="13">
        <f t="shared" si="232"/>
        <v>51</v>
      </c>
      <c r="AZ2117" s="13">
        <f t="shared" si="233"/>
        <v>48</v>
      </c>
      <c r="BA2117" s="13">
        <f t="shared" si="234"/>
        <v>45</v>
      </c>
      <c r="BB2117" s="14">
        <f t="shared" si="235"/>
        <v>42</v>
      </c>
      <c r="BC2117" s="19">
        <f t="shared" si="236"/>
        <v>51</v>
      </c>
      <c r="BD2117" s="55">
        <f t="shared" si="216"/>
        <v>1.0517050990581358</v>
      </c>
      <c r="BE2117" s="19">
        <f t="shared" si="217"/>
        <v>1.023059434881455</v>
      </c>
      <c r="BF2117" s="19">
        <f t="shared" si="237"/>
        <v>1.0656187073725234</v>
      </c>
      <c r="BG2117" s="19">
        <f t="shared" si="238"/>
        <v>1.0312439103605067</v>
      </c>
    </row>
    <row r="2118" spans="1:59">
      <c r="A2118" s="24">
        <v>2117</v>
      </c>
      <c r="B2118" s="31">
        <f>IF(data!A2119="","",data!A2119)</f>
        <v>2017065</v>
      </c>
      <c r="C2118" s="32">
        <f>IF(data!B2119="","",data!B2119)</f>
        <v>42892</v>
      </c>
      <c r="D2118" s="21">
        <f>IF(data!C2119="","",data!C2119)</f>
        <v>2</v>
      </c>
      <c r="E2118" s="22">
        <f>IF(data!D2119="","",data!D2119)</f>
        <v>5</v>
      </c>
      <c r="F2118" s="22">
        <f>IF(data!E2119="","",data!E2119)</f>
        <v>8</v>
      </c>
      <c r="G2118" s="22">
        <f>IF(data!F2119="","",data!F2119)</f>
        <v>10</v>
      </c>
      <c r="H2118" s="22">
        <f>IF(data!G2119="","",data!G2119)</f>
        <v>12</v>
      </c>
      <c r="I2118" s="22">
        <f>IF(data!H2119="","",data!H2119)</f>
        <v>21</v>
      </c>
      <c r="J2118" s="23">
        <f>IF(data!I2119="","",data!I2119)</f>
        <v>7</v>
      </c>
      <c r="Q2118" s="33"/>
      <c r="R2118" s="33"/>
      <c r="S2118" s="33"/>
      <c r="T2118" s="33"/>
      <c r="U2118" s="33"/>
      <c r="V2118" s="33"/>
      <c r="X2118" s="34"/>
      <c r="Y2118" s="33"/>
      <c r="Z2118" s="33"/>
      <c r="AA2118" s="33"/>
      <c r="AB2118" s="33"/>
      <c r="AC2118" s="35"/>
      <c r="AD2118" s="33"/>
      <c r="AE2118" s="33"/>
      <c r="AF2118" s="33"/>
      <c r="AG2118" s="33"/>
      <c r="AH2118" s="33"/>
      <c r="AI2118" s="33"/>
      <c r="AJ2118" s="36"/>
      <c r="AK2118" s="10">
        <f t="shared" si="218"/>
        <v>7</v>
      </c>
      <c r="AL2118" s="11">
        <f t="shared" si="219"/>
        <v>6</v>
      </c>
      <c r="AM2118" s="11">
        <f t="shared" si="220"/>
        <v>8</v>
      </c>
      <c r="AN2118" s="11">
        <f t="shared" si="221"/>
        <v>16</v>
      </c>
      <c r="AO2118" s="13">
        <f t="shared" si="222"/>
        <v>16</v>
      </c>
      <c r="AP2118" s="11">
        <f t="shared" si="223"/>
        <v>18</v>
      </c>
      <c r="AQ2118" s="11">
        <f t="shared" si="224"/>
        <v>22</v>
      </c>
      <c r="AR2118" s="11">
        <f t="shared" si="225"/>
        <v>18</v>
      </c>
      <c r="AS2118" s="11">
        <f t="shared" si="226"/>
        <v>36</v>
      </c>
      <c r="AT2118" s="11">
        <f t="shared" si="227"/>
        <v>34</v>
      </c>
      <c r="AU2118" s="11">
        <f t="shared" si="228"/>
        <v>45</v>
      </c>
      <c r="AV2118" s="11">
        <f t="shared" si="229"/>
        <v>44</v>
      </c>
      <c r="AW2118" s="12">
        <f t="shared" si="230"/>
        <v>43</v>
      </c>
      <c r="AX2118" s="13">
        <f t="shared" si="231"/>
        <v>42</v>
      </c>
      <c r="AY2118" s="13">
        <f t="shared" si="232"/>
        <v>41</v>
      </c>
      <c r="AZ2118" s="13">
        <f t="shared" si="233"/>
        <v>40</v>
      </c>
      <c r="BA2118" s="13">
        <f t="shared" si="234"/>
        <v>39</v>
      </c>
      <c r="BB2118" s="14">
        <f t="shared" si="235"/>
        <v>38</v>
      </c>
      <c r="BC2118" s="19">
        <f t="shared" si="236"/>
        <v>41</v>
      </c>
      <c r="BD2118" s="55">
        <f t="shared" si="216"/>
        <v>0.98213705748619684</v>
      </c>
      <c r="BE2118" s="19">
        <f t="shared" si="217"/>
        <v>0.99236765183501141</v>
      </c>
      <c r="BF2118" s="19">
        <f t="shared" si="237"/>
        <v>1.0484313088665151</v>
      </c>
      <c r="BG2118" s="19">
        <f t="shared" si="238"/>
        <v>1.0287885677167912</v>
      </c>
    </row>
    <row r="2119" spans="1:59">
      <c r="A2119" s="24">
        <v>2118</v>
      </c>
      <c r="B2119" s="31">
        <f>IF(data!A2120="","",data!A2120)</f>
        <v>2017066</v>
      </c>
      <c r="C2119" s="32">
        <f>IF(data!B2120="","",data!B2120)</f>
        <v>42894</v>
      </c>
      <c r="D2119" s="21">
        <f>IF(data!C2120="","",data!C2120)</f>
        <v>1</v>
      </c>
      <c r="E2119" s="22">
        <f>IF(data!D2120="","",data!D2120)</f>
        <v>4</v>
      </c>
      <c r="F2119" s="22">
        <f>IF(data!E2120="","",data!E2120)</f>
        <v>6</v>
      </c>
      <c r="G2119" s="22">
        <f>IF(data!F2120="","",data!F2120)</f>
        <v>17</v>
      </c>
      <c r="H2119" s="22">
        <f>IF(data!G2120="","",data!G2120)</f>
        <v>19</v>
      </c>
      <c r="I2119" s="22">
        <f>IF(data!H2120="","",data!H2120)</f>
        <v>26</v>
      </c>
      <c r="J2119" s="23">
        <f>IF(data!I2120="","",data!I2120)</f>
        <v>3</v>
      </c>
      <c r="Q2119" s="33"/>
      <c r="R2119" s="33"/>
      <c r="S2119" s="33"/>
      <c r="T2119" s="33"/>
      <c r="U2119" s="33"/>
      <c r="V2119" s="33"/>
      <c r="X2119" s="34"/>
      <c r="Y2119" s="33"/>
      <c r="Z2119" s="33"/>
      <c r="AA2119" s="33"/>
      <c r="AB2119" s="33"/>
      <c r="AC2119" s="35"/>
      <c r="AD2119" s="33"/>
      <c r="AE2119" s="33"/>
      <c r="AF2119" s="33"/>
      <c r="AG2119" s="33"/>
      <c r="AH2119" s="33"/>
      <c r="AI2119" s="33"/>
      <c r="AJ2119" s="36"/>
      <c r="AK2119" s="10">
        <f t="shared" si="218"/>
        <v>7</v>
      </c>
      <c r="AL2119" s="11">
        <f t="shared" si="219"/>
        <v>9</v>
      </c>
      <c r="AM2119" s="11">
        <f t="shared" si="220"/>
        <v>13</v>
      </c>
      <c r="AN2119" s="11">
        <f t="shared" si="221"/>
        <v>13</v>
      </c>
      <c r="AO2119" s="13">
        <f t="shared" si="222"/>
        <v>24</v>
      </c>
      <c r="AP2119" s="11">
        <f t="shared" si="223"/>
        <v>17</v>
      </c>
      <c r="AQ2119" s="11">
        <f t="shared" si="224"/>
        <v>28</v>
      </c>
      <c r="AR2119" s="11">
        <f t="shared" si="225"/>
        <v>33</v>
      </c>
      <c r="AS2119" s="11">
        <f t="shared" si="226"/>
        <v>29</v>
      </c>
      <c r="AT2119" s="11">
        <f t="shared" si="227"/>
        <v>25</v>
      </c>
      <c r="AU2119" s="11">
        <f t="shared" si="228"/>
        <v>21</v>
      </c>
      <c r="AV2119" s="11">
        <f t="shared" si="229"/>
        <v>31</v>
      </c>
      <c r="AW2119" s="12">
        <f t="shared" si="230"/>
        <v>28</v>
      </c>
      <c r="AX2119" s="13">
        <f t="shared" si="231"/>
        <v>25</v>
      </c>
      <c r="AY2119" s="13">
        <f t="shared" si="232"/>
        <v>22</v>
      </c>
      <c r="AZ2119" s="13">
        <f t="shared" si="233"/>
        <v>37</v>
      </c>
      <c r="BA2119" s="13">
        <f t="shared" si="234"/>
        <v>35</v>
      </c>
      <c r="BB2119" s="14">
        <f t="shared" si="235"/>
        <v>53</v>
      </c>
      <c r="BC2119" s="19">
        <f t="shared" si="236"/>
        <v>22</v>
      </c>
      <c r="BD2119" s="55">
        <f t="shared" si="216"/>
        <v>0.87983111399805136</v>
      </c>
      <c r="BE2119" s="19">
        <f t="shared" si="217"/>
        <v>0.9453069178304645</v>
      </c>
      <c r="BF2119" s="19">
        <f t="shared" si="237"/>
        <v>1.0197856446898343</v>
      </c>
      <c r="BG2119" s="19">
        <f t="shared" si="238"/>
        <v>1.0148749594024034</v>
      </c>
    </row>
    <row r="2120" spans="1:59">
      <c r="A2120" s="24">
        <v>2119</v>
      </c>
      <c r="B2120" s="31">
        <f>IF(data!A2121="","",data!A2121)</f>
        <v>2017067</v>
      </c>
      <c r="C2120" s="32">
        <f>IF(data!B2121="","",data!B2121)</f>
        <v>42897</v>
      </c>
      <c r="D2120" s="21">
        <f>IF(data!C2121="","",data!C2121)</f>
        <v>1</v>
      </c>
      <c r="E2120" s="22">
        <f>IF(data!D2121="","",data!D2121)</f>
        <v>3</v>
      </c>
      <c r="F2120" s="22">
        <f>IF(data!E2121="","",data!E2121)</f>
        <v>4</v>
      </c>
      <c r="G2120" s="22">
        <f>IF(data!F2121="","",data!F2121)</f>
        <v>10</v>
      </c>
      <c r="H2120" s="22">
        <f>IF(data!G2121="","",data!G2121)</f>
        <v>18</v>
      </c>
      <c r="I2120" s="22">
        <f>IF(data!H2121="","",data!H2121)</f>
        <v>29</v>
      </c>
      <c r="J2120" s="23">
        <f>IF(data!I2121="","",data!I2121)</f>
        <v>4</v>
      </c>
      <c r="Q2120" s="33"/>
      <c r="R2120" s="33"/>
      <c r="S2120" s="33"/>
      <c r="T2120" s="33"/>
      <c r="U2120" s="33"/>
      <c r="V2120" s="33"/>
      <c r="X2120" s="34"/>
      <c r="Y2120" s="33"/>
      <c r="Z2120" s="33"/>
      <c r="AA2120" s="33"/>
      <c r="AB2120" s="33"/>
      <c r="AC2120" s="35"/>
      <c r="AD2120" s="33"/>
      <c r="AE2120" s="33"/>
      <c r="AF2120" s="33"/>
      <c r="AG2120" s="33"/>
      <c r="AH2120" s="33"/>
      <c r="AI2120" s="33"/>
      <c r="AJ2120" s="36"/>
      <c r="AK2120" s="10">
        <f t="shared" si="218"/>
        <v>5</v>
      </c>
      <c r="AL2120" s="11">
        <f t="shared" si="219"/>
        <v>9</v>
      </c>
      <c r="AM2120" s="11">
        <f t="shared" si="220"/>
        <v>15</v>
      </c>
      <c r="AN2120" s="11">
        <f t="shared" si="221"/>
        <v>17</v>
      </c>
      <c r="AO2120" s="13">
        <f t="shared" si="222"/>
        <v>16</v>
      </c>
      <c r="AP2120" s="11">
        <f t="shared" si="223"/>
        <v>17</v>
      </c>
      <c r="AQ2120" s="11">
        <f t="shared" si="224"/>
        <v>11</v>
      </c>
      <c r="AR2120" s="11">
        <f t="shared" si="225"/>
        <v>25</v>
      </c>
      <c r="AS2120" s="11">
        <f t="shared" si="226"/>
        <v>32</v>
      </c>
      <c r="AT2120" s="11">
        <f t="shared" si="227"/>
        <v>29</v>
      </c>
      <c r="AU2120" s="11">
        <f t="shared" si="228"/>
        <v>26</v>
      </c>
      <c r="AV2120" s="11">
        <f t="shared" si="229"/>
        <v>23</v>
      </c>
      <c r="AW2120" s="12">
        <f t="shared" si="230"/>
        <v>35</v>
      </c>
      <c r="AX2120" s="13">
        <f t="shared" si="231"/>
        <v>33</v>
      </c>
      <c r="AY2120" s="13">
        <f t="shared" si="232"/>
        <v>31</v>
      </c>
      <c r="AZ2120" s="13">
        <f t="shared" si="233"/>
        <v>29</v>
      </c>
      <c r="BA2120" s="13">
        <f t="shared" si="234"/>
        <v>46</v>
      </c>
      <c r="BB2120" s="14">
        <f t="shared" si="235"/>
        <v>45</v>
      </c>
      <c r="BC2120" s="19">
        <f t="shared" si="236"/>
        <v>31</v>
      </c>
      <c r="BD2120" s="55">
        <f t="shared" si="216"/>
        <v>0.83072426112374154</v>
      </c>
      <c r="BE2120" s="19">
        <f t="shared" si="217"/>
        <v>0.92279961026307245</v>
      </c>
      <c r="BF2120" s="19">
        <f t="shared" si="237"/>
        <v>1.0206040922377395</v>
      </c>
      <c r="BG2120" s="19">
        <f t="shared" si="238"/>
        <v>1.0116011692107827</v>
      </c>
    </row>
    <row r="2121" spans="1:59">
      <c r="A2121" s="24">
        <v>2120</v>
      </c>
      <c r="B2121" s="31">
        <f>IF(data!A2122="","",data!A2122)</f>
        <v>2017068</v>
      </c>
      <c r="C2121" s="32">
        <f>IF(data!B2122="","",data!B2122)</f>
        <v>42899</v>
      </c>
      <c r="D2121" s="21">
        <f>IF(data!C2122="","",data!C2122)</f>
        <v>2</v>
      </c>
      <c r="E2121" s="22">
        <f>IF(data!D2122="","",data!D2122)</f>
        <v>6</v>
      </c>
      <c r="F2121" s="22">
        <f>IF(data!E2122="","",data!E2122)</f>
        <v>10</v>
      </c>
      <c r="G2121" s="22">
        <f>IF(data!F2122="","",data!F2122)</f>
        <v>22</v>
      </c>
      <c r="H2121" s="22">
        <f>IF(data!G2122="","",data!G2122)</f>
        <v>30</v>
      </c>
      <c r="I2121" s="22">
        <f>IF(data!H2122="","",data!H2122)</f>
        <v>31</v>
      </c>
      <c r="J2121" s="23">
        <f>IF(data!I2122="","",data!I2122)</f>
        <v>15</v>
      </c>
      <c r="Q2121" s="33"/>
      <c r="R2121" s="33"/>
      <c r="S2121" s="33"/>
      <c r="T2121" s="33"/>
      <c r="U2121" s="33"/>
      <c r="V2121" s="33"/>
      <c r="X2121" s="34"/>
      <c r="Y2121" s="33"/>
      <c r="Z2121" s="33"/>
      <c r="AA2121" s="33"/>
      <c r="AB2121" s="33"/>
      <c r="AC2121" s="35"/>
      <c r="AD2121" s="33"/>
      <c r="AE2121" s="33"/>
      <c r="AF2121" s="33"/>
      <c r="AG2121" s="33"/>
      <c r="AH2121" s="33"/>
      <c r="AI2121" s="33"/>
      <c r="AJ2121" s="36"/>
      <c r="AK2121" s="10">
        <f t="shared" si="218"/>
        <v>5</v>
      </c>
      <c r="AL2121" s="11">
        <f t="shared" si="219"/>
        <v>13</v>
      </c>
      <c r="AM2121" s="11">
        <f t="shared" si="220"/>
        <v>6</v>
      </c>
      <c r="AN2121" s="11">
        <f t="shared" si="221"/>
        <v>11</v>
      </c>
      <c r="AO2121" s="13">
        <f t="shared" si="222"/>
        <v>17</v>
      </c>
      <c r="AP2121" s="11">
        <f t="shared" si="223"/>
        <v>29</v>
      </c>
      <c r="AQ2121" s="11">
        <f t="shared" si="224"/>
        <v>20</v>
      </c>
      <c r="AR2121" s="11">
        <f t="shared" si="225"/>
        <v>11</v>
      </c>
      <c r="AS2121" s="11">
        <f t="shared" si="226"/>
        <v>35</v>
      </c>
      <c r="AT2121" s="11">
        <f t="shared" si="227"/>
        <v>41</v>
      </c>
      <c r="AU2121" s="11">
        <f t="shared" si="228"/>
        <v>36</v>
      </c>
      <c r="AV2121" s="11">
        <f t="shared" si="229"/>
        <v>31</v>
      </c>
      <c r="AW2121" s="12">
        <f t="shared" si="230"/>
        <v>26</v>
      </c>
      <c r="AX2121" s="13">
        <f t="shared" si="231"/>
        <v>53</v>
      </c>
      <c r="AY2121" s="13">
        <f t="shared" si="232"/>
        <v>50</v>
      </c>
      <c r="AZ2121" s="13">
        <f t="shared" si="233"/>
        <v>47</v>
      </c>
      <c r="BA2121" s="13">
        <f t="shared" si="234"/>
        <v>44</v>
      </c>
      <c r="BB2121" s="14">
        <f t="shared" si="235"/>
        <v>41</v>
      </c>
      <c r="BC2121" s="19">
        <f t="shared" si="236"/>
        <v>50</v>
      </c>
      <c r="BD2121" s="55">
        <f t="shared" si="216"/>
        <v>0.79798635920753491</v>
      </c>
      <c r="BE2121" s="19">
        <f t="shared" si="217"/>
        <v>0.91461513478402079</v>
      </c>
      <c r="BF2121" s="19">
        <f t="shared" si="237"/>
        <v>1.0066904839233517</v>
      </c>
      <c r="BG2121" s="19">
        <f t="shared" si="238"/>
        <v>1.0206040922377395</v>
      </c>
    </row>
    <row r="2122" spans="1:59">
      <c r="A2122" s="24">
        <v>2121</v>
      </c>
      <c r="B2122" s="31">
        <f>IF(data!A2123="","",data!A2123)</f>
        <v>2017069</v>
      </c>
      <c r="C2122" s="32">
        <f>IF(data!B2123="","",data!B2123)</f>
        <v>42901</v>
      </c>
      <c r="D2122" s="21">
        <f>IF(data!C2123="","",data!C2123)</f>
        <v>2</v>
      </c>
      <c r="E2122" s="22">
        <f>IF(data!D2123="","",data!D2123)</f>
        <v>11</v>
      </c>
      <c r="F2122" s="22">
        <f>IF(data!E2123="","",data!E2123)</f>
        <v>12</v>
      </c>
      <c r="G2122" s="22">
        <f>IF(data!F2123="","",data!F2123)</f>
        <v>23</v>
      </c>
      <c r="H2122" s="22">
        <f>IF(data!G2123="","",data!G2123)</f>
        <v>29</v>
      </c>
      <c r="I2122" s="22">
        <f>IF(data!H2123="","",data!H2123)</f>
        <v>31</v>
      </c>
      <c r="J2122" s="23">
        <f>IF(data!I2123="","",data!I2123)</f>
        <v>5</v>
      </c>
      <c r="Q2122" s="33"/>
      <c r="R2122" s="33"/>
      <c r="S2122" s="33"/>
      <c r="T2122" s="33"/>
      <c r="U2122" s="33"/>
      <c r="V2122" s="33"/>
      <c r="X2122" s="34"/>
      <c r="Y2122" s="33"/>
      <c r="Z2122" s="33"/>
      <c r="AA2122" s="33"/>
      <c r="AB2122" s="33"/>
      <c r="AC2122" s="35"/>
      <c r="AD2122" s="33"/>
      <c r="AE2122" s="33"/>
      <c r="AF2122" s="33"/>
      <c r="AG2122" s="33"/>
      <c r="AH2122" s="33"/>
      <c r="AI2122" s="33"/>
      <c r="AJ2122" s="36"/>
      <c r="AK2122" s="10">
        <f t="shared" si="218"/>
        <v>9</v>
      </c>
      <c r="AL2122" s="11">
        <f t="shared" si="219"/>
        <v>12</v>
      </c>
      <c r="AM2122" s="11">
        <f t="shared" si="220"/>
        <v>13</v>
      </c>
      <c r="AN2122" s="11">
        <f t="shared" si="221"/>
        <v>18</v>
      </c>
      <c r="AO2122" s="13">
        <f t="shared" si="222"/>
        <v>17</v>
      </c>
      <c r="AP2122" s="11">
        <f t="shared" si="223"/>
        <v>28</v>
      </c>
      <c r="AQ2122" s="11">
        <f t="shared" si="224"/>
        <v>18</v>
      </c>
      <c r="AR2122" s="11">
        <f t="shared" si="225"/>
        <v>18</v>
      </c>
      <c r="AS2122" s="11">
        <f t="shared" si="226"/>
        <v>20</v>
      </c>
      <c r="AT2122" s="11">
        <f t="shared" si="227"/>
        <v>36</v>
      </c>
      <c r="AU2122" s="11">
        <f t="shared" si="228"/>
        <v>43</v>
      </c>
      <c r="AV2122" s="11">
        <f t="shared" si="229"/>
        <v>38</v>
      </c>
      <c r="AW2122" s="12">
        <f t="shared" si="230"/>
        <v>48</v>
      </c>
      <c r="AX2122" s="13">
        <f t="shared" si="231"/>
        <v>60</v>
      </c>
      <c r="AY2122" s="13">
        <f t="shared" si="232"/>
        <v>57</v>
      </c>
      <c r="AZ2122" s="13">
        <f t="shared" si="233"/>
        <v>54</v>
      </c>
      <c r="BA2122" s="13">
        <f t="shared" si="234"/>
        <v>51</v>
      </c>
      <c r="BB2122" s="14">
        <f t="shared" si="235"/>
        <v>48</v>
      </c>
      <c r="BC2122" s="19">
        <f t="shared" si="236"/>
        <v>57</v>
      </c>
      <c r="BD2122" s="55">
        <f t="shared" si="216"/>
        <v>0.82253978564468988</v>
      </c>
      <c r="BE2122" s="19">
        <f t="shared" si="217"/>
        <v>0.93712244235141273</v>
      </c>
      <c r="BF2122" s="19">
        <f t="shared" si="237"/>
        <v>1.0050535888275414</v>
      </c>
      <c r="BG2122" s="19">
        <f t="shared" si="238"/>
        <v>1.0259240012991231</v>
      </c>
    </row>
    <row r="2123" spans="1:59">
      <c r="A2123" s="24">
        <v>2122</v>
      </c>
      <c r="B2123" s="31">
        <f>IF(data!A2124="","",data!A2124)</f>
        <v>2017070</v>
      </c>
      <c r="C2123" s="32">
        <f>IF(data!B2124="","",data!B2124)</f>
        <v>42904</v>
      </c>
      <c r="D2123" s="21">
        <f>IF(data!C2124="","",data!C2124)</f>
        <v>1</v>
      </c>
      <c r="E2123" s="22">
        <f>IF(data!D2124="","",data!D2124)</f>
        <v>6</v>
      </c>
      <c r="F2123" s="22">
        <f>IF(data!E2124="","",data!E2124)</f>
        <v>14</v>
      </c>
      <c r="G2123" s="22">
        <f>IF(data!F2124="","",data!F2124)</f>
        <v>22</v>
      </c>
      <c r="H2123" s="22">
        <f>IF(data!G2124="","",data!G2124)</f>
        <v>25</v>
      </c>
      <c r="I2123" s="22">
        <f>IF(data!H2124="","",data!H2124)</f>
        <v>26</v>
      </c>
      <c r="J2123" s="23">
        <f>IF(data!I2124="","",data!I2124)</f>
        <v>12</v>
      </c>
      <c r="Q2123" s="33"/>
      <c r="R2123" s="33"/>
      <c r="S2123" s="33"/>
      <c r="T2123" s="33"/>
      <c r="U2123" s="33"/>
      <c r="V2123" s="33"/>
      <c r="X2123" s="34"/>
      <c r="Y2123" s="33"/>
      <c r="Z2123" s="33"/>
      <c r="AA2123" s="33"/>
      <c r="AB2123" s="33"/>
      <c r="AC2123" s="35"/>
      <c r="AD2123" s="33"/>
      <c r="AE2123" s="33"/>
      <c r="AF2123" s="33"/>
      <c r="AG2123" s="33"/>
      <c r="AH2123" s="33"/>
      <c r="AI2123" s="33"/>
      <c r="AJ2123" s="36"/>
      <c r="AK2123" s="10">
        <f t="shared" si="218"/>
        <v>7</v>
      </c>
      <c r="AL2123" s="11">
        <f t="shared" si="219"/>
        <v>10</v>
      </c>
      <c r="AM2123" s="11">
        <f t="shared" si="220"/>
        <v>9</v>
      </c>
      <c r="AN2123" s="11">
        <f t="shared" si="221"/>
        <v>10</v>
      </c>
      <c r="AO2123" s="13">
        <f t="shared" si="222"/>
        <v>17</v>
      </c>
      <c r="AP2123" s="11">
        <f t="shared" si="223"/>
        <v>22</v>
      </c>
      <c r="AQ2123" s="11">
        <f t="shared" si="224"/>
        <v>31</v>
      </c>
      <c r="AR2123" s="11">
        <f t="shared" si="225"/>
        <v>24</v>
      </c>
      <c r="AS2123" s="11">
        <f t="shared" si="226"/>
        <v>17</v>
      </c>
      <c r="AT2123" s="11">
        <f t="shared" si="227"/>
        <v>22</v>
      </c>
      <c r="AU2123" s="11">
        <f t="shared" si="228"/>
        <v>29</v>
      </c>
      <c r="AV2123" s="11">
        <f t="shared" si="229"/>
        <v>38</v>
      </c>
      <c r="AW2123" s="12">
        <f t="shared" si="230"/>
        <v>49</v>
      </c>
      <c r="AX2123" s="13">
        <f t="shared" si="231"/>
        <v>46</v>
      </c>
      <c r="AY2123" s="13">
        <f t="shared" si="232"/>
        <v>43</v>
      </c>
      <c r="AZ2123" s="13">
        <f t="shared" si="233"/>
        <v>40</v>
      </c>
      <c r="BA2123" s="13">
        <f t="shared" si="234"/>
        <v>37</v>
      </c>
      <c r="BB2123" s="14">
        <f t="shared" si="235"/>
        <v>34</v>
      </c>
      <c r="BC2123" s="19">
        <f t="shared" si="236"/>
        <v>43</v>
      </c>
      <c r="BD2123" s="55">
        <f t="shared" si="216"/>
        <v>0.83072426112374154</v>
      </c>
      <c r="BE2123" s="19">
        <f t="shared" si="217"/>
        <v>0.90643065930496913</v>
      </c>
      <c r="BF2123" s="19">
        <f t="shared" si="237"/>
        <v>1.0050535888275414</v>
      </c>
      <c r="BG2123" s="19">
        <f t="shared" si="238"/>
        <v>1.0173303020461189</v>
      </c>
    </row>
    <row r="2124" spans="1:59">
      <c r="A2124" s="24">
        <v>2123</v>
      </c>
      <c r="B2124" s="31">
        <f>IF(data!A2125="","",data!A2125)</f>
        <v>2017071</v>
      </c>
      <c r="C2124" s="32">
        <f>IF(data!B2125="","",data!B2125)</f>
        <v>42906</v>
      </c>
      <c r="D2124" s="21">
        <f>IF(data!C2125="","",data!C2125)</f>
        <v>2</v>
      </c>
      <c r="E2124" s="22">
        <f>IF(data!D2125="","",data!D2125)</f>
        <v>3</v>
      </c>
      <c r="F2124" s="22">
        <f>IF(data!E2125="","",data!E2125)</f>
        <v>6</v>
      </c>
      <c r="G2124" s="22">
        <f>IF(data!F2125="","",data!F2125)</f>
        <v>14</v>
      </c>
      <c r="H2124" s="22">
        <f>IF(data!G2125="","",data!G2125)</f>
        <v>31</v>
      </c>
      <c r="I2124" s="22">
        <f>IF(data!H2125="","",data!H2125)</f>
        <v>32</v>
      </c>
      <c r="J2124" s="23">
        <f>IF(data!I2125="","",data!I2125)</f>
        <v>3</v>
      </c>
      <c r="Q2124" s="33"/>
      <c r="R2124" s="33"/>
      <c r="S2124" s="33"/>
      <c r="T2124" s="33"/>
      <c r="U2124" s="33"/>
      <c r="V2124" s="33"/>
      <c r="X2124" s="34"/>
      <c r="Y2124" s="33"/>
      <c r="Z2124" s="33"/>
      <c r="AA2124" s="33"/>
      <c r="AB2124" s="33"/>
      <c r="AC2124" s="35"/>
      <c r="AD2124" s="33"/>
      <c r="AE2124" s="33"/>
      <c r="AF2124" s="33"/>
      <c r="AG2124" s="33"/>
      <c r="AH2124" s="33"/>
      <c r="AI2124" s="33"/>
      <c r="AJ2124" s="36"/>
      <c r="AK2124" s="10">
        <f t="shared" si="218"/>
        <v>7</v>
      </c>
      <c r="AL2124" s="11">
        <f t="shared" si="219"/>
        <v>12</v>
      </c>
      <c r="AM2124" s="11">
        <f t="shared" si="220"/>
        <v>13</v>
      </c>
      <c r="AN2124" s="11">
        <f t="shared" si="221"/>
        <v>10</v>
      </c>
      <c r="AO2124" s="13">
        <f t="shared" si="222"/>
        <v>18</v>
      </c>
      <c r="AP2124" s="11">
        <f t="shared" si="223"/>
        <v>24</v>
      </c>
      <c r="AQ2124" s="11">
        <f t="shared" si="224"/>
        <v>25</v>
      </c>
      <c r="AR2124" s="11">
        <f t="shared" si="225"/>
        <v>18</v>
      </c>
      <c r="AS2124" s="11">
        <f t="shared" si="226"/>
        <v>33</v>
      </c>
      <c r="AT2124" s="11">
        <f t="shared" si="227"/>
        <v>28</v>
      </c>
      <c r="AU2124" s="11">
        <f t="shared" si="228"/>
        <v>23</v>
      </c>
      <c r="AV2124" s="11">
        <f t="shared" si="229"/>
        <v>18</v>
      </c>
      <c r="AW2124" s="12">
        <f t="shared" si="230"/>
        <v>28</v>
      </c>
      <c r="AX2124" s="13">
        <f t="shared" si="231"/>
        <v>40</v>
      </c>
      <c r="AY2124" s="13">
        <f t="shared" si="232"/>
        <v>54</v>
      </c>
      <c r="AZ2124" s="13">
        <f t="shared" si="233"/>
        <v>52</v>
      </c>
      <c r="BA2124" s="13">
        <f t="shared" si="234"/>
        <v>50</v>
      </c>
      <c r="BB2124" s="14">
        <f t="shared" si="235"/>
        <v>48</v>
      </c>
      <c r="BC2124" s="19">
        <f t="shared" si="236"/>
        <v>54</v>
      </c>
      <c r="BD2124" s="55">
        <f t="shared" si="216"/>
        <v>0.9616758687885677</v>
      </c>
      <c r="BE2124" s="19">
        <f t="shared" si="217"/>
        <v>0.92075349139330953</v>
      </c>
      <c r="BF2124" s="19">
        <f t="shared" si="237"/>
        <v>0.99932445599220532</v>
      </c>
      <c r="BG2124" s="19">
        <f t="shared" si="238"/>
        <v>1.0177395258200714</v>
      </c>
    </row>
    <row r="2125" spans="1:59">
      <c r="A2125" s="24">
        <v>2124</v>
      </c>
      <c r="B2125" s="31">
        <f>IF(data!A2126="","",data!A2126)</f>
        <v>2017072</v>
      </c>
      <c r="C2125" s="32">
        <f>IF(data!B2126="","",data!B2126)</f>
        <v>42908</v>
      </c>
      <c r="D2125" s="21">
        <f>IF(data!C2126="","",data!C2126)</f>
        <v>6</v>
      </c>
      <c r="E2125" s="22">
        <f>IF(data!D2126="","",data!D2126)</f>
        <v>11</v>
      </c>
      <c r="F2125" s="22">
        <f>IF(data!E2126="","",data!E2126)</f>
        <v>14</v>
      </c>
      <c r="G2125" s="22">
        <f>IF(data!F2126="","",data!F2126)</f>
        <v>23</v>
      </c>
      <c r="H2125" s="22">
        <f>IF(data!G2126="","",data!G2126)</f>
        <v>26</v>
      </c>
      <c r="I2125" s="22">
        <f>IF(data!H2126="","",data!H2126)</f>
        <v>30</v>
      </c>
      <c r="J2125" s="23">
        <f>IF(data!I2126="","",data!I2126)</f>
        <v>2</v>
      </c>
      <c r="Q2125" s="33"/>
      <c r="R2125" s="33"/>
      <c r="S2125" s="33"/>
      <c r="T2125" s="33"/>
      <c r="U2125" s="33"/>
      <c r="V2125" s="33"/>
      <c r="X2125" s="34"/>
      <c r="Y2125" s="33"/>
      <c r="Z2125" s="33"/>
      <c r="AA2125" s="33"/>
      <c r="AB2125" s="33"/>
      <c r="AC2125" s="35"/>
      <c r="AD2125" s="33"/>
      <c r="AE2125" s="33"/>
      <c r="AF2125" s="33"/>
      <c r="AG2125" s="33"/>
      <c r="AH2125" s="33"/>
      <c r="AI2125" s="33"/>
      <c r="AJ2125" s="36"/>
      <c r="AK2125" s="10">
        <f t="shared" si="218"/>
        <v>8</v>
      </c>
      <c r="AL2125" s="11">
        <f t="shared" si="219"/>
        <v>14</v>
      </c>
      <c r="AM2125" s="11">
        <f t="shared" si="220"/>
        <v>10</v>
      </c>
      <c r="AN2125" s="11">
        <f t="shared" si="221"/>
        <v>14</v>
      </c>
      <c r="AO2125" s="13">
        <f t="shared" si="222"/>
        <v>19</v>
      </c>
      <c r="AP2125" s="11">
        <f t="shared" si="223"/>
        <v>30</v>
      </c>
      <c r="AQ2125" s="11">
        <f t="shared" si="224"/>
        <v>29</v>
      </c>
      <c r="AR2125" s="11">
        <f t="shared" si="225"/>
        <v>20</v>
      </c>
      <c r="AS2125" s="11">
        <f t="shared" si="226"/>
        <v>22</v>
      </c>
      <c r="AT2125" s="11">
        <f t="shared" si="227"/>
        <v>38</v>
      </c>
      <c r="AU2125" s="11">
        <f t="shared" si="228"/>
        <v>32</v>
      </c>
      <c r="AV2125" s="11">
        <f t="shared" si="229"/>
        <v>40</v>
      </c>
      <c r="AW2125" s="12">
        <f t="shared" si="230"/>
        <v>50</v>
      </c>
      <c r="AX2125" s="13">
        <f t="shared" si="231"/>
        <v>62</v>
      </c>
      <c r="AY2125" s="13">
        <f t="shared" si="232"/>
        <v>59</v>
      </c>
      <c r="AZ2125" s="13">
        <f t="shared" si="233"/>
        <v>56</v>
      </c>
      <c r="BA2125" s="13">
        <f t="shared" si="234"/>
        <v>53</v>
      </c>
      <c r="BB2125" s="14">
        <f t="shared" si="235"/>
        <v>50</v>
      </c>
      <c r="BC2125" s="19">
        <f t="shared" si="236"/>
        <v>59</v>
      </c>
      <c r="BD2125" s="55">
        <f t="shared" ref="BD2125:BD2188" si="239">IF($B2125="","",SUM($BC2121:$BC2125)/5/$BM$3)</f>
        <v>1.0762585254952908</v>
      </c>
      <c r="BE2125" s="19">
        <f t="shared" ref="BE2125:BE2188" si="240">IF($B2125="","",SUM($BC2116:$BC2125)/10/$BM$3)</f>
        <v>0.95349139330951604</v>
      </c>
      <c r="BF2125" s="19">
        <f t="shared" si="237"/>
        <v>1.0017797986359207</v>
      </c>
      <c r="BG2125" s="19">
        <f t="shared" si="238"/>
        <v>1.0193764209158818</v>
      </c>
    </row>
    <row r="2126" spans="1:59">
      <c r="A2126" s="24">
        <v>2125</v>
      </c>
      <c r="B2126" s="31">
        <f>IF(data!A2127="","",data!A2127)</f>
        <v>2017073</v>
      </c>
      <c r="C2126" s="32">
        <f>IF(data!B2127="","",data!B2127)</f>
        <v>42911</v>
      </c>
      <c r="D2126" s="21">
        <f>IF(data!C2127="","",data!C2127)</f>
        <v>3</v>
      </c>
      <c r="E2126" s="22">
        <f>IF(data!D2127="","",data!D2127)</f>
        <v>6</v>
      </c>
      <c r="F2126" s="22">
        <f>IF(data!E2127="","",data!E2127)</f>
        <v>16</v>
      </c>
      <c r="G2126" s="22">
        <f>IF(data!F2127="","",data!F2127)</f>
        <v>23</v>
      </c>
      <c r="H2126" s="22">
        <f>IF(data!G2127="","",data!G2127)</f>
        <v>26</v>
      </c>
      <c r="I2126" s="22">
        <f>IF(data!H2127="","",data!H2127)</f>
        <v>30</v>
      </c>
      <c r="J2126" s="23">
        <f>IF(data!I2127="","",data!I2127)</f>
        <v>14</v>
      </c>
      <c r="Q2126" s="33"/>
      <c r="R2126" s="33"/>
      <c r="S2126" s="33"/>
      <c r="T2126" s="33"/>
      <c r="U2126" s="33"/>
      <c r="V2126" s="33"/>
      <c r="X2126" s="34"/>
      <c r="Y2126" s="33"/>
      <c r="Z2126" s="33"/>
      <c r="AA2126" s="33"/>
      <c r="AB2126" s="33"/>
      <c r="AC2126" s="35"/>
      <c r="AD2126" s="33"/>
      <c r="AE2126" s="33"/>
      <c r="AF2126" s="33"/>
      <c r="AG2126" s="33"/>
      <c r="AH2126" s="33"/>
      <c r="AI2126" s="33"/>
      <c r="AJ2126" s="36"/>
      <c r="AK2126" s="10">
        <f t="shared" si="218"/>
        <v>5</v>
      </c>
      <c r="AL2126" s="11">
        <f t="shared" si="219"/>
        <v>12</v>
      </c>
      <c r="AM2126" s="11">
        <f t="shared" si="220"/>
        <v>9</v>
      </c>
      <c r="AN2126" s="11">
        <f t="shared" si="221"/>
        <v>14</v>
      </c>
      <c r="AO2126" s="13">
        <f t="shared" si="222"/>
        <v>20</v>
      </c>
      <c r="AP2126" s="11">
        <f t="shared" si="223"/>
        <v>24</v>
      </c>
      <c r="AQ2126" s="11">
        <f t="shared" si="224"/>
        <v>32</v>
      </c>
      <c r="AR2126" s="11">
        <f t="shared" si="225"/>
        <v>24</v>
      </c>
      <c r="AS2126" s="11">
        <f t="shared" si="226"/>
        <v>27</v>
      </c>
      <c r="AT2126" s="11">
        <f t="shared" si="227"/>
        <v>32</v>
      </c>
      <c r="AU2126" s="11">
        <f t="shared" si="228"/>
        <v>26</v>
      </c>
      <c r="AV2126" s="11">
        <f t="shared" si="229"/>
        <v>34</v>
      </c>
      <c r="AW2126" s="12">
        <f t="shared" si="230"/>
        <v>29</v>
      </c>
      <c r="AX2126" s="13">
        <f t="shared" si="231"/>
        <v>40</v>
      </c>
      <c r="AY2126" s="13">
        <f t="shared" si="232"/>
        <v>53</v>
      </c>
      <c r="AZ2126" s="13">
        <f t="shared" si="233"/>
        <v>50</v>
      </c>
      <c r="BA2126" s="13">
        <f t="shared" si="234"/>
        <v>47</v>
      </c>
      <c r="BB2126" s="14">
        <f t="shared" si="235"/>
        <v>44</v>
      </c>
      <c r="BC2126" s="19">
        <f t="shared" si="236"/>
        <v>53</v>
      </c>
      <c r="BD2126" s="55">
        <f t="shared" si="239"/>
        <v>1.0885352387138683</v>
      </c>
      <c r="BE2126" s="19">
        <f t="shared" si="240"/>
        <v>0.94326079896070159</v>
      </c>
      <c r="BF2126" s="19">
        <f t="shared" si="237"/>
        <v>1.0017797986359207</v>
      </c>
      <c r="BG2126" s="19">
        <f t="shared" si="238"/>
        <v>1.0308346865865541</v>
      </c>
    </row>
    <row r="2127" spans="1:59">
      <c r="A2127" s="24">
        <v>2126</v>
      </c>
      <c r="B2127" s="31">
        <f>IF(data!A2128="","",data!A2128)</f>
        <v>2017074</v>
      </c>
      <c r="C2127" s="32">
        <f>IF(data!B2128="","",data!B2128)</f>
        <v>42913</v>
      </c>
      <c r="D2127" s="21">
        <f>IF(data!C2128="","",data!C2128)</f>
        <v>2</v>
      </c>
      <c r="E2127" s="22">
        <f>IF(data!D2128="","",data!D2128)</f>
        <v>6</v>
      </c>
      <c r="F2127" s="22">
        <f>IF(data!E2128="","",data!E2128)</f>
        <v>16</v>
      </c>
      <c r="G2127" s="22">
        <f>IF(data!F2128="","",data!F2128)</f>
        <v>23</v>
      </c>
      <c r="H2127" s="22">
        <f>IF(data!G2128="","",data!G2128)</f>
        <v>30</v>
      </c>
      <c r="I2127" s="22">
        <f>IF(data!H2128="","",data!H2128)</f>
        <v>31</v>
      </c>
      <c r="J2127" s="23">
        <f>IF(data!I2128="","",data!I2128)</f>
        <v>2</v>
      </c>
      <c r="Q2127" s="33"/>
      <c r="R2127" s="33"/>
      <c r="S2127" s="33"/>
      <c r="T2127" s="33"/>
      <c r="U2127" s="33"/>
      <c r="V2127" s="33"/>
      <c r="X2127" s="34"/>
      <c r="Y2127" s="33"/>
      <c r="Z2127" s="33"/>
      <c r="AA2127" s="33"/>
      <c r="AB2127" s="33"/>
      <c r="AC2127" s="35"/>
      <c r="AD2127" s="33"/>
      <c r="AE2127" s="33"/>
      <c r="AF2127" s="33"/>
      <c r="AG2127" s="33"/>
      <c r="AH2127" s="33"/>
      <c r="AI2127" s="33"/>
      <c r="AJ2127" s="36"/>
      <c r="AK2127" s="10">
        <f t="shared" si="218"/>
        <v>6</v>
      </c>
      <c r="AL2127" s="11">
        <f t="shared" si="219"/>
        <v>12</v>
      </c>
      <c r="AM2127" s="11">
        <f t="shared" si="220"/>
        <v>8</v>
      </c>
      <c r="AN2127" s="11">
        <f t="shared" si="221"/>
        <v>12</v>
      </c>
      <c r="AO2127" s="13">
        <f t="shared" si="222"/>
        <v>17</v>
      </c>
      <c r="AP2127" s="11">
        <f t="shared" si="223"/>
        <v>28</v>
      </c>
      <c r="AQ2127" s="11">
        <f t="shared" si="224"/>
        <v>27</v>
      </c>
      <c r="AR2127" s="11">
        <f t="shared" si="225"/>
        <v>18</v>
      </c>
      <c r="AS2127" s="11">
        <f t="shared" si="226"/>
        <v>31</v>
      </c>
      <c r="AT2127" s="11">
        <f t="shared" si="227"/>
        <v>36</v>
      </c>
      <c r="AU2127" s="11">
        <f t="shared" si="228"/>
        <v>30</v>
      </c>
      <c r="AV2127" s="11">
        <f t="shared" si="229"/>
        <v>24</v>
      </c>
      <c r="AW2127" s="12">
        <f t="shared" si="230"/>
        <v>18</v>
      </c>
      <c r="AX2127" s="13">
        <f t="shared" si="231"/>
        <v>44</v>
      </c>
      <c r="AY2127" s="13">
        <f t="shared" si="232"/>
        <v>57</v>
      </c>
      <c r="AZ2127" s="13">
        <f t="shared" si="233"/>
        <v>54</v>
      </c>
      <c r="BA2127" s="13">
        <f t="shared" si="234"/>
        <v>51</v>
      </c>
      <c r="BB2127" s="14">
        <f t="shared" si="235"/>
        <v>48</v>
      </c>
      <c r="BC2127" s="19">
        <f t="shared" si="236"/>
        <v>57</v>
      </c>
      <c r="BD2127" s="55">
        <f t="shared" si="239"/>
        <v>1.0885352387138683</v>
      </c>
      <c r="BE2127" s="19">
        <f t="shared" si="240"/>
        <v>0.95553751217927907</v>
      </c>
      <c r="BF2127" s="19">
        <f t="shared" si="237"/>
        <v>1.0050535888275414</v>
      </c>
      <c r="BG2127" s="19">
        <f t="shared" si="238"/>
        <v>1.0312439103605067</v>
      </c>
    </row>
    <row r="2128" spans="1:59">
      <c r="A2128" s="24">
        <v>2127</v>
      </c>
      <c r="B2128" s="31">
        <f>IF(data!A2129="","",data!A2129)</f>
        <v>2017075</v>
      </c>
      <c r="C2128" s="32">
        <f>IF(data!B2129="","",data!B2129)</f>
        <v>42915</v>
      </c>
      <c r="D2128" s="21">
        <f>IF(data!C2129="","",data!C2129)</f>
        <v>1</v>
      </c>
      <c r="E2128" s="22">
        <f>IF(data!D2129="","",data!D2129)</f>
        <v>3</v>
      </c>
      <c r="F2128" s="22">
        <f>IF(data!E2129="","",data!E2129)</f>
        <v>6</v>
      </c>
      <c r="G2128" s="22">
        <f>IF(data!F2129="","",data!F2129)</f>
        <v>19</v>
      </c>
      <c r="H2128" s="22">
        <f>IF(data!G2129="","",data!G2129)</f>
        <v>21</v>
      </c>
      <c r="I2128" s="22">
        <f>IF(data!H2129="","",data!H2129)</f>
        <v>29</v>
      </c>
      <c r="J2128" s="23">
        <f>IF(data!I2129="","",data!I2129)</f>
        <v>7</v>
      </c>
      <c r="Q2128" s="33"/>
      <c r="R2128" s="33"/>
      <c r="S2128" s="33"/>
      <c r="T2128" s="33"/>
      <c r="U2128" s="33"/>
      <c r="V2128" s="33"/>
      <c r="X2128" s="34"/>
      <c r="Y2128" s="33"/>
      <c r="Z2128" s="33"/>
      <c r="AA2128" s="33"/>
      <c r="AB2128" s="33"/>
      <c r="AC2128" s="35"/>
      <c r="AD2128" s="33"/>
      <c r="AE2128" s="33"/>
      <c r="AF2128" s="33"/>
      <c r="AG2128" s="33"/>
      <c r="AH2128" s="33"/>
      <c r="AI2128" s="33"/>
      <c r="AJ2128" s="36"/>
      <c r="AK2128" s="10">
        <f t="shared" si="218"/>
        <v>4</v>
      </c>
      <c r="AL2128" s="11">
        <f t="shared" si="219"/>
        <v>11</v>
      </c>
      <c r="AM2128" s="11">
        <f t="shared" si="220"/>
        <v>14</v>
      </c>
      <c r="AN2128" s="11">
        <f t="shared" si="221"/>
        <v>13</v>
      </c>
      <c r="AO2128" s="13">
        <f t="shared" si="222"/>
        <v>16</v>
      </c>
      <c r="AP2128" s="11">
        <f t="shared" si="223"/>
        <v>23</v>
      </c>
      <c r="AQ2128" s="11">
        <f t="shared" si="224"/>
        <v>16</v>
      </c>
      <c r="AR2128" s="11">
        <f t="shared" si="225"/>
        <v>29</v>
      </c>
      <c r="AS2128" s="11">
        <f t="shared" si="226"/>
        <v>35</v>
      </c>
      <c r="AT2128" s="11">
        <f t="shared" si="227"/>
        <v>31</v>
      </c>
      <c r="AU2128" s="11">
        <f t="shared" si="228"/>
        <v>27</v>
      </c>
      <c r="AV2128" s="11">
        <f t="shared" si="229"/>
        <v>23</v>
      </c>
      <c r="AW2128" s="12">
        <f t="shared" si="230"/>
        <v>34</v>
      </c>
      <c r="AX2128" s="13">
        <f t="shared" si="231"/>
        <v>31</v>
      </c>
      <c r="AY2128" s="13">
        <f t="shared" si="232"/>
        <v>28</v>
      </c>
      <c r="AZ2128" s="13">
        <f t="shared" si="233"/>
        <v>25</v>
      </c>
      <c r="BA2128" s="13">
        <f t="shared" si="234"/>
        <v>22</v>
      </c>
      <c r="BB2128" s="14">
        <f t="shared" si="235"/>
        <v>39</v>
      </c>
      <c r="BC2128" s="19">
        <f t="shared" si="236"/>
        <v>28</v>
      </c>
      <c r="BD2128" s="55">
        <f t="shared" si="239"/>
        <v>1.0271516726209808</v>
      </c>
      <c r="BE2128" s="19">
        <f t="shared" si="240"/>
        <v>0.92893796687236108</v>
      </c>
      <c r="BF2128" s="19">
        <f t="shared" si="237"/>
        <v>0.98377395258200706</v>
      </c>
      <c r="BG2128" s="19">
        <f t="shared" si="238"/>
        <v>1.0210133160116921</v>
      </c>
    </row>
    <row r="2129" spans="1:59">
      <c r="A2129" s="24">
        <v>2128</v>
      </c>
      <c r="B2129" s="31">
        <f>IF(data!A2130="","",data!A2130)</f>
        <v>2017076</v>
      </c>
      <c r="C2129" s="32">
        <f>IF(data!B2130="","",data!B2130)</f>
        <v>42918</v>
      </c>
      <c r="D2129" s="21">
        <f>IF(data!C2130="","",data!C2130)</f>
        <v>1</v>
      </c>
      <c r="E2129" s="22">
        <f>IF(data!D2130="","",data!D2130)</f>
        <v>4</v>
      </c>
      <c r="F2129" s="22">
        <f>IF(data!E2130="","",data!E2130)</f>
        <v>8</v>
      </c>
      <c r="G2129" s="22">
        <f>IF(data!F2130="","",data!F2130)</f>
        <v>9</v>
      </c>
      <c r="H2129" s="22">
        <f>IF(data!G2130="","",data!G2130)</f>
        <v>14</v>
      </c>
      <c r="I2129" s="22">
        <f>IF(data!H2130="","",data!H2130)</f>
        <v>15</v>
      </c>
      <c r="J2129" s="23">
        <f>IF(data!I2130="","",data!I2130)</f>
        <v>13</v>
      </c>
      <c r="Q2129" s="33"/>
      <c r="R2129" s="33"/>
      <c r="S2129" s="33"/>
      <c r="T2129" s="33"/>
      <c r="U2129" s="33"/>
      <c r="V2129" s="33"/>
      <c r="X2129" s="34"/>
      <c r="Y2129" s="33"/>
      <c r="Z2129" s="33"/>
      <c r="AA2129" s="33"/>
      <c r="AB2129" s="33"/>
      <c r="AC2129" s="35"/>
      <c r="AD2129" s="33"/>
      <c r="AE2129" s="33"/>
      <c r="AF2129" s="33"/>
      <c r="AG2129" s="33"/>
      <c r="AH2129" s="33"/>
      <c r="AI2129" s="33"/>
      <c r="AJ2129" s="36"/>
      <c r="AK2129" s="10">
        <f t="shared" si="218"/>
        <v>6</v>
      </c>
      <c r="AL2129" s="11">
        <f t="shared" si="219"/>
        <v>7</v>
      </c>
      <c r="AM2129" s="11">
        <f t="shared" si="220"/>
        <v>16</v>
      </c>
      <c r="AN2129" s="11">
        <f t="shared" si="221"/>
        <v>15</v>
      </c>
      <c r="AO2129" s="13">
        <f t="shared" si="222"/>
        <v>9</v>
      </c>
      <c r="AP2129" s="11">
        <f t="shared" si="223"/>
        <v>19</v>
      </c>
      <c r="AQ2129" s="11">
        <f t="shared" si="224"/>
        <v>24</v>
      </c>
      <c r="AR2129" s="11">
        <f t="shared" si="225"/>
        <v>31</v>
      </c>
      <c r="AS2129" s="11">
        <f t="shared" si="226"/>
        <v>29</v>
      </c>
      <c r="AT2129" s="11">
        <f t="shared" si="227"/>
        <v>27</v>
      </c>
      <c r="AU2129" s="11">
        <f t="shared" si="228"/>
        <v>25</v>
      </c>
      <c r="AV2129" s="11">
        <f t="shared" si="229"/>
        <v>23</v>
      </c>
      <c r="AW2129" s="12">
        <f t="shared" si="230"/>
        <v>36</v>
      </c>
      <c r="AX2129" s="13">
        <f t="shared" si="231"/>
        <v>51</v>
      </c>
      <c r="AY2129" s="13">
        <f t="shared" si="232"/>
        <v>51</v>
      </c>
      <c r="AZ2129" s="13">
        <f t="shared" si="233"/>
        <v>51</v>
      </c>
      <c r="BA2129" s="13">
        <f t="shared" si="234"/>
        <v>51</v>
      </c>
      <c r="BB2129" s="14">
        <f t="shared" si="235"/>
        <v>51</v>
      </c>
      <c r="BC2129" s="19">
        <f t="shared" si="236"/>
        <v>51</v>
      </c>
      <c r="BD2129" s="55">
        <f t="shared" si="239"/>
        <v>1.0148749594024034</v>
      </c>
      <c r="BE2129" s="19">
        <f t="shared" si="240"/>
        <v>0.98827541409548547</v>
      </c>
      <c r="BF2129" s="19">
        <f t="shared" si="237"/>
        <v>0.987866190321533</v>
      </c>
      <c r="BG2129" s="19">
        <f t="shared" si="238"/>
        <v>1.0214225397856447</v>
      </c>
    </row>
    <row r="2130" spans="1:59">
      <c r="A2130" s="24">
        <v>2129</v>
      </c>
      <c r="B2130" s="31">
        <f>IF(data!A2131="","",data!A2131)</f>
        <v>2017077</v>
      </c>
      <c r="C2130" s="32">
        <f>IF(data!B2131="","",data!B2131)</f>
        <v>42920</v>
      </c>
      <c r="D2130" s="21">
        <f>IF(data!C2131="","",data!C2131)</f>
        <v>1</v>
      </c>
      <c r="E2130" s="22">
        <f>IF(data!D2131="","",data!D2131)</f>
        <v>2</v>
      </c>
      <c r="F2130" s="22">
        <f>IF(data!E2131="","",data!E2131)</f>
        <v>4</v>
      </c>
      <c r="G2130" s="22">
        <f>IF(data!F2131="","",data!F2131)</f>
        <v>15</v>
      </c>
      <c r="H2130" s="22">
        <f>IF(data!G2131="","",data!G2131)</f>
        <v>17</v>
      </c>
      <c r="I2130" s="22">
        <f>IF(data!H2131="","",data!H2131)</f>
        <v>22</v>
      </c>
      <c r="J2130" s="23">
        <f>IF(data!I2131="","",data!I2131)</f>
        <v>14</v>
      </c>
      <c r="Q2130" s="33"/>
      <c r="R2130" s="33"/>
      <c r="S2130" s="33"/>
      <c r="T2130" s="33"/>
      <c r="U2130" s="33"/>
      <c r="V2130" s="33"/>
      <c r="X2130" s="34"/>
      <c r="Y2130" s="33"/>
      <c r="Z2130" s="33"/>
      <c r="AA2130" s="33"/>
      <c r="AB2130" s="33"/>
      <c r="AC2130" s="35"/>
      <c r="AD2130" s="33"/>
      <c r="AE2130" s="33"/>
      <c r="AF2130" s="33"/>
      <c r="AG2130" s="33"/>
      <c r="AH2130" s="33"/>
      <c r="AI2130" s="33"/>
      <c r="AJ2130" s="36"/>
      <c r="AK2130" s="10">
        <f t="shared" si="218"/>
        <v>7</v>
      </c>
      <c r="AL2130" s="11">
        <f t="shared" si="219"/>
        <v>9</v>
      </c>
      <c r="AM2130" s="11">
        <f t="shared" si="220"/>
        <v>11</v>
      </c>
      <c r="AN2130" s="11">
        <f t="shared" si="221"/>
        <v>19</v>
      </c>
      <c r="AO2130" s="13">
        <f t="shared" si="222"/>
        <v>12</v>
      </c>
      <c r="AP2130" s="11">
        <f t="shared" si="223"/>
        <v>21</v>
      </c>
      <c r="AQ2130" s="11">
        <f t="shared" si="224"/>
        <v>25</v>
      </c>
      <c r="AR2130" s="11">
        <f t="shared" si="225"/>
        <v>21</v>
      </c>
      <c r="AS2130" s="11">
        <f t="shared" si="226"/>
        <v>17</v>
      </c>
      <c r="AT2130" s="11">
        <f t="shared" si="227"/>
        <v>25</v>
      </c>
      <c r="AU2130" s="11">
        <f t="shared" si="228"/>
        <v>22</v>
      </c>
      <c r="AV2130" s="11">
        <f t="shared" si="229"/>
        <v>19</v>
      </c>
      <c r="AW2130" s="12">
        <f t="shared" si="230"/>
        <v>16</v>
      </c>
      <c r="AX2130" s="13">
        <f t="shared" si="231"/>
        <v>29</v>
      </c>
      <c r="AY2130" s="13">
        <f t="shared" si="232"/>
        <v>27</v>
      </c>
      <c r="AZ2130" s="13">
        <f t="shared" si="233"/>
        <v>43</v>
      </c>
      <c r="BA2130" s="13">
        <f t="shared" si="234"/>
        <v>42</v>
      </c>
      <c r="BB2130" s="14">
        <f t="shared" si="235"/>
        <v>41</v>
      </c>
      <c r="BC2130" s="19">
        <f t="shared" si="236"/>
        <v>27</v>
      </c>
      <c r="BD2130" s="55">
        <f t="shared" si="239"/>
        <v>0.88392335173757719</v>
      </c>
      <c r="BE2130" s="19">
        <f t="shared" si="240"/>
        <v>0.98009093861643382</v>
      </c>
      <c r="BF2130" s="19">
        <f t="shared" si="237"/>
        <v>0.96986034426761936</v>
      </c>
      <c r="BG2130" s="19">
        <f t="shared" si="238"/>
        <v>1.0103734978889249</v>
      </c>
    </row>
    <row r="2131" spans="1:59">
      <c r="A2131" s="24">
        <v>2130</v>
      </c>
      <c r="B2131" s="31">
        <f>IF(data!A2132="","",data!A2132)</f>
        <v>2017078</v>
      </c>
      <c r="C2131" s="32">
        <f>IF(data!B2132="","",data!B2132)</f>
        <v>42922</v>
      </c>
      <c r="D2131" s="21">
        <f>IF(data!C2132="","",data!C2132)</f>
        <v>5</v>
      </c>
      <c r="E2131" s="22">
        <f>IF(data!D2132="","",data!D2132)</f>
        <v>7</v>
      </c>
      <c r="F2131" s="22">
        <f>IF(data!E2132="","",data!E2132)</f>
        <v>18</v>
      </c>
      <c r="G2131" s="22">
        <f>IF(data!F2132="","",data!F2132)</f>
        <v>19</v>
      </c>
      <c r="H2131" s="22">
        <f>IF(data!G2132="","",data!G2132)</f>
        <v>22</v>
      </c>
      <c r="I2131" s="22">
        <f>IF(data!H2132="","",data!H2132)</f>
        <v>24</v>
      </c>
      <c r="J2131" s="23">
        <f>IF(data!I2132="","",data!I2132)</f>
        <v>16</v>
      </c>
      <c r="Q2131" s="33"/>
      <c r="R2131" s="33"/>
      <c r="S2131" s="33"/>
      <c r="T2131" s="33"/>
      <c r="U2131" s="33"/>
      <c r="V2131" s="33"/>
      <c r="X2131" s="34"/>
      <c r="Y2131" s="33"/>
      <c r="Z2131" s="33"/>
      <c r="AA2131" s="33"/>
      <c r="AB2131" s="33"/>
      <c r="AC2131" s="35"/>
      <c r="AD2131" s="33"/>
      <c r="AE2131" s="33"/>
      <c r="AF2131" s="33"/>
      <c r="AG2131" s="33"/>
      <c r="AH2131" s="33"/>
      <c r="AI2131" s="33"/>
      <c r="AJ2131" s="36"/>
      <c r="AK2131" s="10">
        <f t="shared" ref="AK2131:AK2194" si="241">IF($B2131="","",MOD($D2131,3)+MOD($E2131,3)+MOD($F2131,3)+MOD($G2131,3)+MOD($H2131,3)+MOD($I2131,3))</f>
        <v>5</v>
      </c>
      <c r="AL2131" s="11">
        <f t="shared" ref="AL2131:AL2194" si="242">IF($B2131="","",MOD($D2131,4)+MOD($E2131,4)+MOD($F2131,4)+MOD($G2131,4)+MOD($H2131,4)+MOD($I2131,4))</f>
        <v>11</v>
      </c>
      <c r="AM2131" s="11">
        <f t="shared" ref="AM2131:AM2194" si="243">IF($B2131="","",MOD($D2131,5)+MOD($E2131,5)+MOD($F2131,5)+MOD($G2131,5)+MOD($H2131,5)+MOD($I2131,5))</f>
        <v>15</v>
      </c>
      <c r="AN2131" s="11">
        <f t="shared" ref="AN2131:AN2194" si="244">IF($B2131="","",MOD($D2131,6)+MOD($E2131,6)+MOD($F2131,6)+MOD($G2131,6)+MOD($H2131,6)+MOD($I2131,6))</f>
        <v>11</v>
      </c>
      <c r="AO2131" s="13">
        <f t="shared" ref="AO2131:AO2194" si="245">IF($B2131="","",MOD($D2131,7)+MOD($E2131,7)+MOD($F2131,7)+MOD($G2131,7)+MOD($H2131,7)+MOD($I2131,7))</f>
        <v>18</v>
      </c>
      <c r="AP2131" s="11">
        <f t="shared" ref="AP2131:AP2194" si="246">IF($B2131="","",MOD($D2131,8)+MOD($E2131,8)+MOD($F2131,8)+MOD($G2131,8)+MOD($H2131,8)+MOD($I2131,8))</f>
        <v>23</v>
      </c>
      <c r="AQ2131" s="11">
        <f t="shared" ref="AQ2131:AQ2194" si="247">IF($B2131="","",MOD($D2131,9)+MOD($E2131,9)+MOD($F2131,9)+MOD($G2131,9)+MOD($H2131,9)+MOD($I2131,9))</f>
        <v>23</v>
      </c>
      <c r="AR2131" s="11">
        <f t="shared" ref="AR2131:AR2194" si="248">IF($B2131="","",MOD($D2131,10)+MOD($E2131,10)+MOD($F2131,10)+MOD($G2131,10)+MOD($H2131,10)+MOD($I2131,10))</f>
        <v>35</v>
      </c>
      <c r="AS2131" s="11">
        <f t="shared" ref="AS2131:AS2194" si="249">IF($B2131="","",MOD($D2131,11)+MOD($E2131,11)+MOD($F2131,11)+MOD($G2131,11)+MOD($H2131,11)+MOD($I2131,11))</f>
        <v>29</v>
      </c>
      <c r="AT2131" s="11">
        <f t="shared" ref="AT2131:AT2194" si="250">IF($B2131="","",MOD($D2131,12)+MOD($E2131,12)+MOD($F2131,12)+MOD($G2131,12)+MOD($H2131,12)+MOD($I2131,12))</f>
        <v>35</v>
      </c>
      <c r="AU2131" s="11">
        <f t="shared" ref="AU2131:AU2194" si="251">IF($B2131="","",MOD($D2131,13)+MOD($E2131,13)+MOD($F2131,13)+MOD($G2131,13)+MOD($H2131,13)+MOD($I2131,13))</f>
        <v>43</v>
      </c>
      <c r="AV2131" s="11">
        <f t="shared" ref="AV2131:AV2194" si="252">IF($B2131="","",MOD($D2131,14)+MOD($E2131,14)+MOD($F2131,14)+MOD($G2131,14)+MOD($H2131,14)+MOD($I2131,14))</f>
        <v>39</v>
      </c>
      <c r="AW2131" s="12">
        <f t="shared" ref="AW2131:AW2194" si="253">IF($B2131="","",MOD($D2131,15)+MOD($E2131,15)+MOD($F2131,15)+MOD($G2131,15)+MOD($H2131,15)+MOD($I2131,15))</f>
        <v>35</v>
      </c>
      <c r="AX2131" s="13">
        <f t="shared" ref="AX2131:AX2194" si="254">IF($B2131="","",MOD($D2131,16)+MOD($E2131,16)+MOD($F2131,16)+MOD($G2131,16)+MOD($H2131,16)+MOD($I2131,16))</f>
        <v>31</v>
      </c>
      <c r="AY2131" s="13">
        <f t="shared" ref="AY2131:AY2194" si="255">IF($B2131="","",MOD($D2131,17)+MOD($E2131,17)+MOD($F2131,17)+MOD($G2131,17)+MOD($H2131,17)+MOD($I2131,17))</f>
        <v>27</v>
      </c>
      <c r="AZ2131" s="13">
        <f t="shared" ref="AZ2131:AZ2194" si="256">IF($B2131="","",MOD($D2131,18)+MOD($E2131,18)+MOD($F2131,18)+MOD($G2131,18)+MOD($H2131,18)+MOD($I2131,18))</f>
        <v>23</v>
      </c>
      <c r="BA2131" s="13">
        <f t="shared" ref="BA2131:BA2194" si="257">IF($B2131="","",MOD($D2131,19)+MOD($E2131,19)+MOD($F2131,19)+MOD($G2131,19)+MOD($H2131,19)+MOD($I2131,19))</f>
        <v>38</v>
      </c>
      <c r="BB2131" s="14">
        <f t="shared" ref="BB2131:BB2194" si="258">IF($B2131="","",MOD($D2131,20)+MOD($E2131,20)+MOD($F2131,20)+MOD($G2131,20)+MOD($H2131,20)+MOD($I2131,20))</f>
        <v>55</v>
      </c>
      <c r="BC2131" s="19">
        <f t="shared" si="236"/>
        <v>27</v>
      </c>
      <c r="BD2131" s="55">
        <f t="shared" si="239"/>
        <v>0.77752517050990577</v>
      </c>
      <c r="BE2131" s="19">
        <f t="shared" si="240"/>
        <v>0.93303020461188702</v>
      </c>
      <c r="BF2131" s="19">
        <f t="shared" si="237"/>
        <v>0.93875933744722317</v>
      </c>
      <c r="BG2131" s="19">
        <f t="shared" si="238"/>
        <v>0.99768756089639488</v>
      </c>
    </row>
    <row r="2132" spans="1:59">
      <c r="A2132" s="24">
        <v>2131</v>
      </c>
      <c r="B2132" s="31">
        <f>IF(data!A2133="","",data!A2133)</f>
        <v>2017079</v>
      </c>
      <c r="C2132" s="32">
        <f>IF(data!B2133="","",data!B2133)</f>
        <v>42925</v>
      </c>
      <c r="D2132" s="21">
        <f>IF(data!C2133="","",data!C2133)</f>
        <v>3</v>
      </c>
      <c r="E2132" s="22">
        <f>IF(data!D2133="","",data!D2133)</f>
        <v>7</v>
      </c>
      <c r="F2132" s="22">
        <f>IF(data!E2133="","",data!E2133)</f>
        <v>14</v>
      </c>
      <c r="G2132" s="22">
        <f>IF(data!F2133="","",data!F2133)</f>
        <v>23</v>
      </c>
      <c r="H2132" s="22">
        <f>IF(data!G2133="","",data!G2133)</f>
        <v>25</v>
      </c>
      <c r="I2132" s="22">
        <f>IF(data!H2133="","",data!H2133)</f>
        <v>27</v>
      </c>
      <c r="J2132" s="23">
        <f>IF(data!I2133="","",data!I2133)</f>
        <v>8</v>
      </c>
      <c r="Q2132" s="33"/>
      <c r="R2132" s="33"/>
      <c r="S2132" s="33"/>
      <c r="T2132" s="33"/>
      <c r="U2132" s="33"/>
      <c r="V2132" s="33"/>
      <c r="X2132" s="34"/>
      <c r="Y2132" s="33"/>
      <c r="Z2132" s="33"/>
      <c r="AA2132" s="33"/>
      <c r="AB2132" s="33"/>
      <c r="AC2132" s="35"/>
      <c r="AD2132" s="33"/>
      <c r="AE2132" s="33"/>
      <c r="AF2132" s="33"/>
      <c r="AG2132" s="33"/>
      <c r="AH2132" s="33"/>
      <c r="AI2132" s="33"/>
      <c r="AJ2132" s="36"/>
      <c r="AK2132" s="10">
        <f t="shared" si="241"/>
        <v>6</v>
      </c>
      <c r="AL2132" s="11">
        <f t="shared" si="242"/>
        <v>15</v>
      </c>
      <c r="AM2132" s="11">
        <f t="shared" si="243"/>
        <v>14</v>
      </c>
      <c r="AN2132" s="11">
        <f t="shared" si="244"/>
        <v>15</v>
      </c>
      <c r="AO2132" s="13">
        <f t="shared" si="245"/>
        <v>15</v>
      </c>
      <c r="AP2132" s="11">
        <f t="shared" si="246"/>
        <v>27</v>
      </c>
      <c r="AQ2132" s="11">
        <f t="shared" si="247"/>
        <v>27</v>
      </c>
      <c r="AR2132" s="11">
        <f t="shared" si="248"/>
        <v>29</v>
      </c>
      <c r="AS2132" s="11">
        <f t="shared" si="249"/>
        <v>22</v>
      </c>
      <c r="AT2132" s="11">
        <f t="shared" si="250"/>
        <v>27</v>
      </c>
      <c r="AU2132" s="11">
        <f t="shared" si="251"/>
        <v>34</v>
      </c>
      <c r="AV2132" s="11">
        <f t="shared" si="252"/>
        <v>43</v>
      </c>
      <c r="AW2132" s="12">
        <f t="shared" si="253"/>
        <v>54</v>
      </c>
      <c r="AX2132" s="13">
        <f t="shared" si="254"/>
        <v>51</v>
      </c>
      <c r="AY2132" s="13">
        <f t="shared" si="255"/>
        <v>48</v>
      </c>
      <c r="AZ2132" s="13">
        <f t="shared" si="256"/>
        <v>45</v>
      </c>
      <c r="BA2132" s="13">
        <f t="shared" si="257"/>
        <v>42</v>
      </c>
      <c r="BB2132" s="14">
        <f t="shared" si="258"/>
        <v>39</v>
      </c>
      <c r="BC2132" s="19">
        <f t="shared" si="236"/>
        <v>48</v>
      </c>
      <c r="BD2132" s="55">
        <f t="shared" si="239"/>
        <v>0.74069503085417343</v>
      </c>
      <c r="BE2132" s="19">
        <f t="shared" si="240"/>
        <v>0.91461513478402079</v>
      </c>
      <c r="BF2132" s="19">
        <f t="shared" si="237"/>
        <v>0.93957778499512834</v>
      </c>
      <c r="BG2132" s="19">
        <f t="shared" si="238"/>
        <v>0.99768756089639488</v>
      </c>
    </row>
    <row r="2133" spans="1:59">
      <c r="A2133" s="24">
        <v>2132</v>
      </c>
      <c r="B2133" s="31">
        <f>IF(data!A2134="","",data!A2134)</f>
        <v>2017080</v>
      </c>
      <c r="C2133" s="32">
        <f>IF(data!B2134="","",data!B2134)</f>
        <v>42927</v>
      </c>
      <c r="D2133" s="21">
        <f>IF(data!C2134="","",data!C2134)</f>
        <v>1</v>
      </c>
      <c r="E2133" s="22">
        <f>IF(data!D2134="","",data!D2134)</f>
        <v>12</v>
      </c>
      <c r="F2133" s="22">
        <f>IF(data!E2134="","",data!E2134)</f>
        <v>16</v>
      </c>
      <c r="G2133" s="22">
        <f>IF(data!F2134="","",data!F2134)</f>
        <v>20</v>
      </c>
      <c r="H2133" s="22">
        <f>IF(data!G2134="","",data!G2134)</f>
        <v>22</v>
      </c>
      <c r="I2133" s="22">
        <f>IF(data!H2134="","",data!H2134)</f>
        <v>24</v>
      </c>
      <c r="J2133" s="23">
        <f>IF(data!I2134="","",data!I2134)</f>
        <v>8</v>
      </c>
      <c r="Q2133" s="33"/>
      <c r="R2133" s="33"/>
      <c r="S2133" s="33"/>
      <c r="T2133" s="33"/>
      <c r="U2133" s="33"/>
      <c r="V2133" s="33"/>
      <c r="X2133" s="34"/>
      <c r="Y2133" s="33"/>
      <c r="Z2133" s="33"/>
      <c r="AA2133" s="33"/>
      <c r="AB2133" s="33"/>
      <c r="AC2133" s="35"/>
      <c r="AD2133" s="33"/>
      <c r="AE2133" s="33"/>
      <c r="AF2133" s="33"/>
      <c r="AG2133" s="33"/>
      <c r="AH2133" s="33"/>
      <c r="AI2133" s="33"/>
      <c r="AJ2133" s="36"/>
      <c r="AK2133" s="10">
        <f t="shared" si="241"/>
        <v>5</v>
      </c>
      <c r="AL2133" s="11">
        <f t="shared" si="242"/>
        <v>3</v>
      </c>
      <c r="AM2133" s="11">
        <f t="shared" si="243"/>
        <v>10</v>
      </c>
      <c r="AN2133" s="11">
        <f t="shared" si="244"/>
        <v>11</v>
      </c>
      <c r="AO2133" s="13">
        <f t="shared" si="245"/>
        <v>18</v>
      </c>
      <c r="AP2133" s="11">
        <f t="shared" si="246"/>
        <v>15</v>
      </c>
      <c r="AQ2133" s="11">
        <f t="shared" si="247"/>
        <v>23</v>
      </c>
      <c r="AR2133" s="11">
        <f t="shared" si="248"/>
        <v>15</v>
      </c>
      <c r="AS2133" s="11">
        <f t="shared" si="249"/>
        <v>18</v>
      </c>
      <c r="AT2133" s="11">
        <f t="shared" si="250"/>
        <v>23</v>
      </c>
      <c r="AU2133" s="11">
        <f t="shared" si="251"/>
        <v>43</v>
      </c>
      <c r="AV2133" s="11">
        <f t="shared" si="252"/>
        <v>39</v>
      </c>
      <c r="AW2133" s="12">
        <f t="shared" si="253"/>
        <v>35</v>
      </c>
      <c r="AX2133" s="13">
        <f t="shared" si="254"/>
        <v>31</v>
      </c>
      <c r="AY2133" s="13">
        <f t="shared" si="255"/>
        <v>44</v>
      </c>
      <c r="AZ2133" s="13">
        <f t="shared" si="256"/>
        <v>41</v>
      </c>
      <c r="BA2133" s="13">
        <f t="shared" si="257"/>
        <v>38</v>
      </c>
      <c r="BB2133" s="14">
        <f t="shared" si="258"/>
        <v>35</v>
      </c>
      <c r="BC2133" s="19">
        <f t="shared" si="236"/>
        <v>44</v>
      </c>
      <c r="BD2133" s="55">
        <f t="shared" si="239"/>
        <v>0.80617083468658657</v>
      </c>
      <c r="BE2133" s="19">
        <f t="shared" si="240"/>
        <v>0.91666125365378359</v>
      </c>
      <c r="BF2133" s="19">
        <f t="shared" si="237"/>
        <v>0.92975641442026624</v>
      </c>
      <c r="BG2133" s="19">
        <f t="shared" si="238"/>
        <v>0.99973367976615779</v>
      </c>
    </row>
    <row r="2134" spans="1:59">
      <c r="A2134" s="24">
        <v>2133</v>
      </c>
      <c r="B2134" s="31">
        <f>IF(data!A2135="","",data!A2135)</f>
        <v>2017081</v>
      </c>
      <c r="C2134" s="32">
        <f>IF(data!B2135="","",data!B2135)</f>
        <v>42929</v>
      </c>
      <c r="D2134" s="21">
        <f>IF(data!C2135="","",data!C2135)</f>
        <v>3</v>
      </c>
      <c r="E2134" s="22">
        <f>IF(data!D2135="","",data!D2135)</f>
        <v>5</v>
      </c>
      <c r="F2134" s="22">
        <f>IF(data!E2135="","",data!E2135)</f>
        <v>14</v>
      </c>
      <c r="G2134" s="22">
        <f>IF(data!F2135="","",data!F2135)</f>
        <v>25</v>
      </c>
      <c r="H2134" s="22">
        <f>IF(data!G2135="","",data!G2135)</f>
        <v>26</v>
      </c>
      <c r="I2134" s="22">
        <f>IF(data!H2135="","",data!H2135)</f>
        <v>30</v>
      </c>
      <c r="J2134" s="23">
        <f>IF(data!I2135="","",data!I2135)</f>
        <v>5</v>
      </c>
      <c r="Q2134" s="33"/>
      <c r="R2134" s="33"/>
      <c r="S2134" s="33"/>
      <c r="T2134" s="33"/>
      <c r="U2134" s="33"/>
      <c r="V2134" s="33"/>
      <c r="X2134" s="34"/>
      <c r="Y2134" s="33"/>
      <c r="Z2134" s="33"/>
      <c r="AA2134" s="33"/>
      <c r="AB2134" s="33"/>
      <c r="AC2134" s="35"/>
      <c r="AD2134" s="33"/>
      <c r="AE2134" s="33"/>
      <c r="AF2134" s="33"/>
      <c r="AG2134" s="33"/>
      <c r="AH2134" s="33"/>
      <c r="AI2134" s="33"/>
      <c r="AJ2134" s="36"/>
      <c r="AK2134" s="10">
        <f t="shared" si="241"/>
        <v>7</v>
      </c>
      <c r="AL2134" s="11">
        <f t="shared" si="242"/>
        <v>11</v>
      </c>
      <c r="AM2134" s="11">
        <f t="shared" si="243"/>
        <v>8</v>
      </c>
      <c r="AN2134" s="11">
        <f t="shared" si="244"/>
        <v>13</v>
      </c>
      <c r="AO2134" s="13">
        <f t="shared" si="245"/>
        <v>19</v>
      </c>
      <c r="AP2134" s="11">
        <f t="shared" si="246"/>
        <v>23</v>
      </c>
      <c r="AQ2134" s="11">
        <f t="shared" si="247"/>
        <v>31</v>
      </c>
      <c r="AR2134" s="11">
        <f t="shared" si="248"/>
        <v>23</v>
      </c>
      <c r="AS2134" s="11">
        <f t="shared" si="249"/>
        <v>26</v>
      </c>
      <c r="AT2134" s="11">
        <f t="shared" si="250"/>
        <v>19</v>
      </c>
      <c r="AU2134" s="11">
        <f t="shared" si="251"/>
        <v>25</v>
      </c>
      <c r="AV2134" s="11">
        <f t="shared" si="252"/>
        <v>33</v>
      </c>
      <c r="AW2134" s="12">
        <f t="shared" si="253"/>
        <v>43</v>
      </c>
      <c r="AX2134" s="13">
        <f t="shared" si="254"/>
        <v>55</v>
      </c>
      <c r="AY2134" s="13">
        <f t="shared" si="255"/>
        <v>52</v>
      </c>
      <c r="AZ2134" s="13">
        <f t="shared" si="256"/>
        <v>49</v>
      </c>
      <c r="BA2134" s="13">
        <f t="shared" si="257"/>
        <v>46</v>
      </c>
      <c r="BB2134" s="14">
        <f t="shared" si="258"/>
        <v>43</v>
      </c>
      <c r="BC2134" s="19">
        <f t="shared" ref="BC2134:BC2197" si="259">IF($B2134="","",MOD($D2134,$BC$1)+MOD($E2134,$BC$1)+MOD($F2134,$BC$1)+MOD($G2134,$BC$1)+MOD($H2134,$BC$1)+MOD($I2134,$BC$1))</f>
        <v>52</v>
      </c>
      <c r="BD2134" s="55">
        <f t="shared" si="239"/>
        <v>0.8102630724261124</v>
      </c>
      <c r="BE2134" s="19">
        <f t="shared" si="240"/>
        <v>0.91256901591425788</v>
      </c>
      <c r="BF2134" s="19">
        <f t="shared" si="237"/>
        <v>0.9354855472556024</v>
      </c>
      <c r="BG2134" s="19">
        <f t="shared" si="238"/>
        <v>0.99523221825267949</v>
      </c>
    </row>
    <row r="2135" spans="1:59">
      <c r="A2135" s="24">
        <v>2134</v>
      </c>
      <c r="B2135" s="31">
        <f>IF(data!A2136="","",data!A2136)</f>
        <v>2017082</v>
      </c>
      <c r="C2135" s="32">
        <f>IF(data!B2136="","",data!B2136)</f>
        <v>42932</v>
      </c>
      <c r="D2135" s="21">
        <f>IF(data!C2136="","",data!C2136)</f>
        <v>14</v>
      </c>
      <c r="E2135" s="22">
        <f>IF(data!D2136="","",data!D2136)</f>
        <v>18</v>
      </c>
      <c r="F2135" s="22">
        <f>IF(data!E2136="","",data!E2136)</f>
        <v>21</v>
      </c>
      <c r="G2135" s="22">
        <f>IF(data!F2136="","",data!F2136)</f>
        <v>25</v>
      </c>
      <c r="H2135" s="22">
        <f>IF(data!G2136="","",data!G2136)</f>
        <v>28</v>
      </c>
      <c r="I2135" s="22">
        <f>IF(data!H2136="","",data!H2136)</f>
        <v>29</v>
      </c>
      <c r="J2135" s="23">
        <f>IF(data!I2136="","",data!I2136)</f>
        <v>10</v>
      </c>
      <c r="Q2135" s="33"/>
      <c r="R2135" s="33"/>
      <c r="S2135" s="33"/>
      <c r="T2135" s="33"/>
      <c r="U2135" s="33"/>
      <c r="V2135" s="33"/>
      <c r="X2135" s="34"/>
      <c r="Y2135" s="33"/>
      <c r="Z2135" s="33"/>
      <c r="AA2135" s="33"/>
      <c r="AB2135" s="33"/>
      <c r="AC2135" s="35"/>
      <c r="AD2135" s="33"/>
      <c r="AE2135" s="33"/>
      <c r="AF2135" s="33"/>
      <c r="AG2135" s="33"/>
      <c r="AH2135" s="33"/>
      <c r="AI2135" s="33"/>
      <c r="AJ2135" s="36"/>
      <c r="AK2135" s="10">
        <f t="shared" si="241"/>
        <v>6</v>
      </c>
      <c r="AL2135" s="11">
        <f t="shared" si="242"/>
        <v>7</v>
      </c>
      <c r="AM2135" s="11">
        <f t="shared" si="243"/>
        <v>15</v>
      </c>
      <c r="AN2135" s="11">
        <f t="shared" si="244"/>
        <v>15</v>
      </c>
      <c r="AO2135" s="13">
        <f t="shared" si="245"/>
        <v>9</v>
      </c>
      <c r="AP2135" s="11">
        <f t="shared" si="246"/>
        <v>23</v>
      </c>
      <c r="AQ2135" s="11">
        <f t="shared" si="247"/>
        <v>18</v>
      </c>
      <c r="AR2135" s="11">
        <f t="shared" si="248"/>
        <v>35</v>
      </c>
      <c r="AS2135" s="11">
        <f t="shared" si="249"/>
        <v>36</v>
      </c>
      <c r="AT2135" s="11">
        <f t="shared" si="250"/>
        <v>27</v>
      </c>
      <c r="AU2135" s="11">
        <f t="shared" si="251"/>
        <v>31</v>
      </c>
      <c r="AV2135" s="11">
        <f t="shared" si="252"/>
        <v>23</v>
      </c>
      <c r="AW2135" s="12">
        <f t="shared" si="253"/>
        <v>60</v>
      </c>
      <c r="AX2135" s="13">
        <f t="shared" si="254"/>
        <v>55</v>
      </c>
      <c r="AY2135" s="13">
        <f t="shared" si="255"/>
        <v>50</v>
      </c>
      <c r="AZ2135" s="13">
        <f t="shared" si="256"/>
        <v>45</v>
      </c>
      <c r="BA2135" s="13">
        <f t="shared" si="257"/>
        <v>59</v>
      </c>
      <c r="BB2135" s="14">
        <f t="shared" si="258"/>
        <v>55</v>
      </c>
      <c r="BC2135" s="19">
        <f t="shared" si="259"/>
        <v>50</v>
      </c>
      <c r="BD2135" s="55">
        <f t="shared" si="239"/>
        <v>0.90438454043520633</v>
      </c>
      <c r="BE2135" s="19">
        <f t="shared" si="240"/>
        <v>0.89415394608639176</v>
      </c>
      <c r="BF2135" s="19">
        <f t="shared" si="237"/>
        <v>0.94203312763884373</v>
      </c>
      <c r="BG2135" s="19">
        <f t="shared" si="238"/>
        <v>0.99154920428710625</v>
      </c>
    </row>
    <row r="2136" spans="1:59">
      <c r="A2136" s="24">
        <v>2135</v>
      </c>
      <c r="B2136" s="31">
        <f>IF(data!A2137="","",data!A2137)</f>
        <v>2017083</v>
      </c>
      <c r="C2136" s="32">
        <f>IF(data!B2137="","",data!B2137)</f>
        <v>42934</v>
      </c>
      <c r="D2136" s="21">
        <f>IF(data!C2137="","",data!C2137)</f>
        <v>3</v>
      </c>
      <c r="E2136" s="22">
        <f>IF(data!D2137="","",data!D2137)</f>
        <v>8</v>
      </c>
      <c r="F2136" s="22">
        <f>IF(data!E2137="","",data!E2137)</f>
        <v>14</v>
      </c>
      <c r="G2136" s="22">
        <f>IF(data!F2137="","",data!F2137)</f>
        <v>20</v>
      </c>
      <c r="H2136" s="22">
        <f>IF(data!G2137="","",data!G2137)</f>
        <v>24</v>
      </c>
      <c r="I2136" s="22">
        <f>IF(data!H2137="","",data!H2137)</f>
        <v>26</v>
      </c>
      <c r="J2136" s="23">
        <f>IF(data!I2137="","",data!I2137)</f>
        <v>12</v>
      </c>
      <c r="Q2136" s="33"/>
      <c r="R2136" s="33"/>
      <c r="S2136" s="33"/>
      <c r="T2136" s="33"/>
      <c r="U2136" s="33"/>
      <c r="V2136" s="33"/>
      <c r="X2136" s="34"/>
      <c r="Y2136" s="33"/>
      <c r="Z2136" s="33"/>
      <c r="AA2136" s="33"/>
      <c r="AB2136" s="33"/>
      <c r="AC2136" s="35"/>
      <c r="AD2136" s="33"/>
      <c r="AE2136" s="33"/>
      <c r="AF2136" s="33"/>
      <c r="AG2136" s="33"/>
      <c r="AH2136" s="33"/>
      <c r="AI2136" s="33"/>
      <c r="AJ2136" s="36"/>
      <c r="AK2136" s="10">
        <f t="shared" si="241"/>
        <v>8</v>
      </c>
      <c r="AL2136" s="11">
        <f t="shared" si="242"/>
        <v>7</v>
      </c>
      <c r="AM2136" s="11">
        <f t="shared" si="243"/>
        <v>15</v>
      </c>
      <c r="AN2136" s="11">
        <f t="shared" si="244"/>
        <v>11</v>
      </c>
      <c r="AO2136" s="13">
        <f t="shared" si="245"/>
        <v>18</v>
      </c>
      <c r="AP2136" s="11">
        <f t="shared" si="246"/>
        <v>15</v>
      </c>
      <c r="AQ2136" s="11">
        <f t="shared" si="247"/>
        <v>32</v>
      </c>
      <c r="AR2136" s="11">
        <f t="shared" si="248"/>
        <v>25</v>
      </c>
      <c r="AS2136" s="11">
        <f t="shared" si="249"/>
        <v>29</v>
      </c>
      <c r="AT2136" s="11">
        <f t="shared" si="250"/>
        <v>23</v>
      </c>
      <c r="AU2136" s="11">
        <f t="shared" si="251"/>
        <v>30</v>
      </c>
      <c r="AV2136" s="11">
        <f t="shared" si="252"/>
        <v>39</v>
      </c>
      <c r="AW2136" s="12">
        <f t="shared" si="253"/>
        <v>50</v>
      </c>
      <c r="AX2136" s="13">
        <f t="shared" si="254"/>
        <v>47</v>
      </c>
      <c r="AY2136" s="13">
        <f t="shared" si="255"/>
        <v>44</v>
      </c>
      <c r="AZ2136" s="13">
        <f t="shared" si="256"/>
        <v>41</v>
      </c>
      <c r="BA2136" s="13">
        <f t="shared" si="257"/>
        <v>38</v>
      </c>
      <c r="BB2136" s="14">
        <f t="shared" si="258"/>
        <v>35</v>
      </c>
      <c r="BC2136" s="19">
        <f t="shared" si="259"/>
        <v>44</v>
      </c>
      <c r="BD2136" s="55">
        <f t="shared" si="239"/>
        <v>0.97395258200714518</v>
      </c>
      <c r="BE2136" s="19">
        <f t="shared" si="240"/>
        <v>0.87573887625852542</v>
      </c>
      <c r="BF2136" s="19">
        <f t="shared" si="237"/>
        <v>0.93384865215979218</v>
      </c>
      <c r="BG2136" s="19">
        <f t="shared" si="238"/>
        <v>0.98950308541734322</v>
      </c>
    </row>
    <row r="2137" spans="1:59">
      <c r="A2137" s="24">
        <v>2136</v>
      </c>
      <c r="B2137" s="31">
        <f>IF(data!A2138="","",data!A2138)</f>
        <v>2017084</v>
      </c>
      <c r="C2137" s="32">
        <f>IF(data!B2138="","",data!B2138)</f>
        <v>42936</v>
      </c>
      <c r="D2137" s="21">
        <f>IF(data!C2138="","",data!C2138)</f>
        <v>1</v>
      </c>
      <c r="E2137" s="22">
        <f>IF(data!D2138="","",data!D2138)</f>
        <v>5</v>
      </c>
      <c r="F2137" s="22">
        <f>IF(data!E2138="","",data!E2138)</f>
        <v>11</v>
      </c>
      <c r="G2137" s="22">
        <f>IF(data!F2138="","",data!F2138)</f>
        <v>20</v>
      </c>
      <c r="H2137" s="22">
        <f>IF(data!G2138="","",data!G2138)</f>
        <v>22</v>
      </c>
      <c r="I2137" s="22">
        <f>IF(data!H2138="","",data!H2138)</f>
        <v>24</v>
      </c>
      <c r="J2137" s="23">
        <f>IF(data!I2138="","",data!I2138)</f>
        <v>2</v>
      </c>
      <c r="Q2137" s="33"/>
      <c r="R2137" s="33"/>
      <c r="S2137" s="33"/>
      <c r="T2137" s="33"/>
      <c r="U2137" s="33"/>
      <c r="V2137" s="33"/>
      <c r="X2137" s="34"/>
      <c r="Y2137" s="33"/>
      <c r="Z2137" s="33"/>
      <c r="AA2137" s="33"/>
      <c r="AB2137" s="33"/>
      <c r="AC2137" s="35"/>
      <c r="AD2137" s="33"/>
      <c r="AE2137" s="33"/>
      <c r="AF2137" s="33"/>
      <c r="AG2137" s="33"/>
      <c r="AH2137" s="33"/>
      <c r="AI2137" s="33"/>
      <c r="AJ2137" s="36"/>
      <c r="AK2137" s="10">
        <f t="shared" si="241"/>
        <v>8</v>
      </c>
      <c r="AL2137" s="11">
        <f t="shared" si="242"/>
        <v>7</v>
      </c>
      <c r="AM2137" s="11">
        <f t="shared" si="243"/>
        <v>8</v>
      </c>
      <c r="AN2137" s="11">
        <f t="shared" si="244"/>
        <v>17</v>
      </c>
      <c r="AO2137" s="13">
        <f t="shared" si="245"/>
        <v>20</v>
      </c>
      <c r="AP2137" s="11">
        <f t="shared" si="246"/>
        <v>19</v>
      </c>
      <c r="AQ2137" s="11">
        <f t="shared" si="247"/>
        <v>20</v>
      </c>
      <c r="AR2137" s="11">
        <f t="shared" si="248"/>
        <v>13</v>
      </c>
      <c r="AS2137" s="11">
        <f t="shared" si="249"/>
        <v>17</v>
      </c>
      <c r="AT2137" s="11">
        <f t="shared" si="250"/>
        <v>35</v>
      </c>
      <c r="AU2137" s="11">
        <f t="shared" si="251"/>
        <v>44</v>
      </c>
      <c r="AV2137" s="11">
        <f t="shared" si="252"/>
        <v>41</v>
      </c>
      <c r="AW2137" s="12">
        <f t="shared" si="253"/>
        <v>38</v>
      </c>
      <c r="AX2137" s="13">
        <f t="shared" si="254"/>
        <v>35</v>
      </c>
      <c r="AY2137" s="13">
        <f t="shared" si="255"/>
        <v>32</v>
      </c>
      <c r="AZ2137" s="13">
        <f t="shared" si="256"/>
        <v>29</v>
      </c>
      <c r="BA2137" s="13">
        <f t="shared" si="257"/>
        <v>26</v>
      </c>
      <c r="BB2137" s="14">
        <f t="shared" si="258"/>
        <v>23</v>
      </c>
      <c r="BC2137" s="19">
        <f t="shared" si="259"/>
        <v>32</v>
      </c>
      <c r="BD2137" s="55">
        <f t="shared" si="239"/>
        <v>0.90847677817473205</v>
      </c>
      <c r="BE2137" s="19">
        <f t="shared" si="240"/>
        <v>0.82458590451445268</v>
      </c>
      <c r="BF2137" s="19">
        <f t="shared" si="237"/>
        <v>0.92239038648911975</v>
      </c>
      <c r="BG2137" s="19">
        <f t="shared" si="238"/>
        <v>0.98131860993829167</v>
      </c>
    </row>
    <row r="2138" spans="1:59">
      <c r="A2138" s="24">
        <v>2137</v>
      </c>
      <c r="B2138" s="31">
        <f>IF(data!A2139="","",data!A2139)</f>
        <v>2017085</v>
      </c>
      <c r="C2138" s="32">
        <f>IF(data!B2139="","",data!B2139)</f>
        <v>42939</v>
      </c>
      <c r="D2138" s="21">
        <f>IF(data!C2139="","",data!C2139)</f>
        <v>1</v>
      </c>
      <c r="E2138" s="22">
        <f>IF(data!D2139="","",data!D2139)</f>
        <v>5</v>
      </c>
      <c r="F2138" s="22">
        <f>IF(data!E2139="","",data!E2139)</f>
        <v>6</v>
      </c>
      <c r="G2138" s="22">
        <f>IF(data!F2139="","",data!F2139)</f>
        <v>16</v>
      </c>
      <c r="H2138" s="22">
        <f>IF(data!G2139="","",data!G2139)</f>
        <v>25</v>
      </c>
      <c r="I2138" s="22">
        <f>IF(data!H2139="","",data!H2139)</f>
        <v>30</v>
      </c>
      <c r="J2138" s="23">
        <f>IF(data!I2139="","",data!I2139)</f>
        <v>9</v>
      </c>
      <c r="Q2138" s="33"/>
      <c r="R2138" s="33"/>
      <c r="S2138" s="33"/>
      <c r="T2138" s="33"/>
      <c r="U2138" s="33"/>
      <c r="V2138" s="33"/>
      <c r="X2138" s="34"/>
      <c r="Y2138" s="33"/>
      <c r="Z2138" s="33"/>
      <c r="AA2138" s="33"/>
      <c r="AB2138" s="33"/>
      <c r="AC2138" s="35"/>
      <c r="AD2138" s="33"/>
      <c r="AE2138" s="33"/>
      <c r="AF2138" s="33"/>
      <c r="AG2138" s="33"/>
      <c r="AH2138" s="33"/>
      <c r="AI2138" s="33"/>
      <c r="AJ2138" s="36"/>
      <c r="AK2138" s="10">
        <f t="shared" si="241"/>
        <v>5</v>
      </c>
      <c r="AL2138" s="11">
        <f t="shared" si="242"/>
        <v>7</v>
      </c>
      <c r="AM2138" s="11">
        <f t="shared" si="243"/>
        <v>3</v>
      </c>
      <c r="AN2138" s="11">
        <f t="shared" si="244"/>
        <v>11</v>
      </c>
      <c r="AO2138" s="13">
        <f t="shared" si="245"/>
        <v>20</v>
      </c>
      <c r="AP2138" s="11">
        <f t="shared" si="246"/>
        <v>19</v>
      </c>
      <c r="AQ2138" s="11">
        <f t="shared" si="247"/>
        <v>29</v>
      </c>
      <c r="AR2138" s="11">
        <f t="shared" si="248"/>
        <v>23</v>
      </c>
      <c r="AS2138" s="11">
        <f t="shared" si="249"/>
        <v>28</v>
      </c>
      <c r="AT2138" s="11">
        <f t="shared" si="250"/>
        <v>23</v>
      </c>
      <c r="AU2138" s="11">
        <f t="shared" si="251"/>
        <v>31</v>
      </c>
      <c r="AV2138" s="11">
        <f t="shared" si="252"/>
        <v>27</v>
      </c>
      <c r="AW2138" s="12">
        <f t="shared" si="253"/>
        <v>23</v>
      </c>
      <c r="AX2138" s="13">
        <f t="shared" si="254"/>
        <v>35</v>
      </c>
      <c r="AY2138" s="13">
        <f t="shared" si="255"/>
        <v>49</v>
      </c>
      <c r="AZ2138" s="13">
        <f t="shared" si="256"/>
        <v>47</v>
      </c>
      <c r="BA2138" s="13">
        <f t="shared" si="257"/>
        <v>45</v>
      </c>
      <c r="BB2138" s="14">
        <f t="shared" si="258"/>
        <v>43</v>
      </c>
      <c r="BC2138" s="19">
        <f t="shared" si="259"/>
        <v>49</v>
      </c>
      <c r="BD2138" s="55">
        <f t="shared" si="239"/>
        <v>0.92893796687236108</v>
      </c>
      <c r="BE2138" s="19">
        <f t="shared" si="240"/>
        <v>0.86755440077947377</v>
      </c>
      <c r="BF2138" s="19">
        <f t="shared" si="237"/>
        <v>0.91502435855797337</v>
      </c>
      <c r="BG2138" s="19">
        <f t="shared" si="238"/>
        <v>0.97927249106852876</v>
      </c>
    </row>
    <row r="2139" spans="1:59">
      <c r="A2139" s="24">
        <v>2138</v>
      </c>
      <c r="B2139" s="31">
        <f>IF(data!A2140="","",data!A2140)</f>
        <v>2017086</v>
      </c>
      <c r="C2139" s="32">
        <f>IF(data!B2140="","",data!B2140)</f>
        <v>42941</v>
      </c>
      <c r="D2139" s="21">
        <f>IF(data!C2140="","",data!C2140)</f>
        <v>3</v>
      </c>
      <c r="E2139" s="22">
        <f>IF(data!D2140="","",data!D2140)</f>
        <v>5</v>
      </c>
      <c r="F2139" s="22">
        <f>IF(data!E2140="","",data!E2140)</f>
        <v>6</v>
      </c>
      <c r="G2139" s="22">
        <f>IF(data!F2140="","",data!F2140)</f>
        <v>13</v>
      </c>
      <c r="H2139" s="22">
        <f>IF(data!G2140="","",data!G2140)</f>
        <v>20</v>
      </c>
      <c r="I2139" s="22">
        <f>IF(data!H2140="","",data!H2140)</f>
        <v>22</v>
      </c>
      <c r="J2139" s="23">
        <f>IF(data!I2140="","",data!I2140)</f>
        <v>7</v>
      </c>
      <c r="Q2139" s="33"/>
      <c r="R2139" s="33"/>
      <c r="S2139" s="33"/>
      <c r="T2139" s="33"/>
      <c r="U2139" s="33"/>
      <c r="V2139" s="33"/>
      <c r="X2139" s="34"/>
      <c r="Y2139" s="33"/>
      <c r="Z2139" s="33"/>
      <c r="AA2139" s="33"/>
      <c r="AB2139" s="33"/>
      <c r="AC2139" s="35"/>
      <c r="AD2139" s="33"/>
      <c r="AE2139" s="33"/>
      <c r="AF2139" s="33"/>
      <c r="AG2139" s="33"/>
      <c r="AH2139" s="33"/>
      <c r="AI2139" s="33"/>
      <c r="AJ2139" s="36"/>
      <c r="AK2139" s="10">
        <f t="shared" si="241"/>
        <v>6</v>
      </c>
      <c r="AL2139" s="11">
        <f t="shared" si="242"/>
        <v>9</v>
      </c>
      <c r="AM2139" s="11">
        <f t="shared" si="243"/>
        <v>9</v>
      </c>
      <c r="AN2139" s="11">
        <f t="shared" si="244"/>
        <v>15</v>
      </c>
      <c r="AO2139" s="13">
        <f t="shared" si="245"/>
        <v>27</v>
      </c>
      <c r="AP2139" s="11">
        <f t="shared" si="246"/>
        <v>29</v>
      </c>
      <c r="AQ2139" s="11">
        <f t="shared" si="247"/>
        <v>24</v>
      </c>
      <c r="AR2139" s="11">
        <f t="shared" si="248"/>
        <v>19</v>
      </c>
      <c r="AS2139" s="11">
        <f t="shared" si="249"/>
        <v>25</v>
      </c>
      <c r="AT2139" s="11">
        <f t="shared" si="250"/>
        <v>33</v>
      </c>
      <c r="AU2139" s="11">
        <f t="shared" si="251"/>
        <v>30</v>
      </c>
      <c r="AV2139" s="11">
        <f t="shared" si="252"/>
        <v>41</v>
      </c>
      <c r="AW2139" s="12">
        <f t="shared" si="253"/>
        <v>39</v>
      </c>
      <c r="AX2139" s="13">
        <f t="shared" si="254"/>
        <v>37</v>
      </c>
      <c r="AY2139" s="13">
        <f t="shared" si="255"/>
        <v>35</v>
      </c>
      <c r="AZ2139" s="13">
        <f t="shared" si="256"/>
        <v>33</v>
      </c>
      <c r="BA2139" s="13">
        <f t="shared" si="257"/>
        <v>31</v>
      </c>
      <c r="BB2139" s="14">
        <f t="shared" si="258"/>
        <v>29</v>
      </c>
      <c r="BC2139" s="19">
        <f t="shared" si="259"/>
        <v>35</v>
      </c>
      <c r="BD2139" s="55">
        <f t="shared" si="239"/>
        <v>0.85936992530042222</v>
      </c>
      <c r="BE2139" s="19">
        <f t="shared" si="240"/>
        <v>0.83481649886326725</v>
      </c>
      <c r="BF2139" s="19">
        <f t="shared" ref="BF2139:BF2202" si="260">IF($B2139="","",SUM($BC2115:$BC2139)/25/$BM$3)</f>
        <v>0.90520298798311138</v>
      </c>
      <c r="BG2139" s="19">
        <f t="shared" si="238"/>
        <v>0.97927249106852876</v>
      </c>
    </row>
    <row r="2140" spans="1:59">
      <c r="A2140" s="24">
        <v>2139</v>
      </c>
      <c r="B2140" s="31">
        <f>IF(data!A2141="","",data!A2141)</f>
        <v>2017087</v>
      </c>
      <c r="C2140" s="32">
        <f>IF(data!B2141="","",data!B2141)</f>
        <v>42943</v>
      </c>
      <c r="D2140" s="21">
        <f>IF(data!C2141="","",data!C2141)</f>
        <v>3</v>
      </c>
      <c r="E2140" s="22">
        <f>IF(data!D2141="","",data!D2141)</f>
        <v>6</v>
      </c>
      <c r="F2140" s="22">
        <f>IF(data!E2141="","",data!E2141)</f>
        <v>13</v>
      </c>
      <c r="G2140" s="22">
        <f>IF(data!F2141="","",data!F2141)</f>
        <v>14</v>
      </c>
      <c r="H2140" s="22">
        <f>IF(data!G2141="","",data!G2141)</f>
        <v>19</v>
      </c>
      <c r="I2140" s="22">
        <f>IF(data!H2141="","",data!H2141)</f>
        <v>28</v>
      </c>
      <c r="J2140" s="23">
        <f>IF(data!I2141="","",data!I2141)</f>
        <v>6</v>
      </c>
      <c r="Q2140" s="33"/>
      <c r="R2140" s="33"/>
      <c r="S2140" s="33"/>
      <c r="T2140" s="33"/>
      <c r="U2140" s="33"/>
      <c r="V2140" s="33"/>
      <c r="X2140" s="34"/>
      <c r="Y2140" s="33"/>
      <c r="Z2140" s="33"/>
      <c r="AA2140" s="33"/>
      <c r="AB2140" s="33"/>
      <c r="AC2140" s="35"/>
      <c r="AD2140" s="33"/>
      <c r="AE2140" s="33"/>
      <c r="AF2140" s="33"/>
      <c r="AG2140" s="33"/>
      <c r="AH2140" s="33"/>
      <c r="AI2140" s="33"/>
      <c r="AJ2140" s="36"/>
      <c r="AK2140" s="10">
        <f t="shared" si="241"/>
        <v>5</v>
      </c>
      <c r="AL2140" s="11">
        <f t="shared" si="242"/>
        <v>11</v>
      </c>
      <c r="AM2140" s="11">
        <f t="shared" si="243"/>
        <v>18</v>
      </c>
      <c r="AN2140" s="11">
        <f t="shared" si="244"/>
        <v>11</v>
      </c>
      <c r="AO2140" s="13">
        <f t="shared" si="245"/>
        <v>20</v>
      </c>
      <c r="AP2140" s="11">
        <f t="shared" si="246"/>
        <v>27</v>
      </c>
      <c r="AQ2140" s="11">
        <f t="shared" si="247"/>
        <v>20</v>
      </c>
      <c r="AR2140" s="11">
        <f t="shared" si="248"/>
        <v>33</v>
      </c>
      <c r="AS2140" s="11">
        <f t="shared" si="249"/>
        <v>28</v>
      </c>
      <c r="AT2140" s="11">
        <f t="shared" si="250"/>
        <v>23</v>
      </c>
      <c r="AU2140" s="11">
        <f t="shared" si="251"/>
        <v>18</v>
      </c>
      <c r="AV2140" s="11">
        <f t="shared" si="252"/>
        <v>27</v>
      </c>
      <c r="AW2140" s="12">
        <f t="shared" si="253"/>
        <v>53</v>
      </c>
      <c r="AX2140" s="13">
        <f t="shared" si="254"/>
        <v>51</v>
      </c>
      <c r="AY2140" s="13">
        <f t="shared" si="255"/>
        <v>49</v>
      </c>
      <c r="AZ2140" s="13">
        <f t="shared" si="256"/>
        <v>47</v>
      </c>
      <c r="BA2140" s="13">
        <f t="shared" si="257"/>
        <v>45</v>
      </c>
      <c r="BB2140" s="14">
        <f t="shared" si="258"/>
        <v>63</v>
      </c>
      <c r="BC2140" s="19">
        <f t="shared" si="259"/>
        <v>49</v>
      </c>
      <c r="BD2140" s="55">
        <f t="shared" si="239"/>
        <v>0.85527768756089628</v>
      </c>
      <c r="BE2140" s="19">
        <f t="shared" si="240"/>
        <v>0.87983111399805136</v>
      </c>
      <c r="BF2140" s="19">
        <f t="shared" si="260"/>
        <v>0.91011367327054227</v>
      </c>
      <c r="BG2140" s="19">
        <f t="shared" si="238"/>
        <v>0.97681714842481326</v>
      </c>
    </row>
    <row r="2141" spans="1:59">
      <c r="A2141" s="24">
        <v>2140</v>
      </c>
      <c r="B2141" s="31">
        <f>IF(data!A2142="","",data!A2142)</f>
        <v>2017088</v>
      </c>
      <c r="C2141" s="32">
        <f>IF(data!B2142="","",data!B2142)</f>
        <v>42946</v>
      </c>
      <c r="D2141" s="21">
        <f>IF(data!C2142="","",data!C2142)</f>
        <v>7</v>
      </c>
      <c r="E2141" s="22">
        <f>IF(data!D2142="","",data!D2142)</f>
        <v>9</v>
      </c>
      <c r="F2141" s="22">
        <f>IF(data!E2142="","",data!E2142)</f>
        <v>18</v>
      </c>
      <c r="G2141" s="22">
        <f>IF(data!F2142="","",data!F2142)</f>
        <v>22</v>
      </c>
      <c r="H2141" s="22">
        <f>IF(data!G2142="","",data!G2142)</f>
        <v>23</v>
      </c>
      <c r="I2141" s="22">
        <f>IF(data!H2142="","",data!H2142)</f>
        <v>29</v>
      </c>
      <c r="J2141" s="23">
        <f>IF(data!I2142="","",data!I2142)</f>
        <v>6</v>
      </c>
      <c r="Q2141" s="33"/>
      <c r="R2141" s="33"/>
      <c r="S2141" s="33"/>
      <c r="T2141" s="33"/>
      <c r="U2141" s="33"/>
      <c r="V2141" s="33"/>
      <c r="X2141" s="34"/>
      <c r="Y2141" s="33"/>
      <c r="Z2141" s="33"/>
      <c r="AA2141" s="33"/>
      <c r="AB2141" s="33"/>
      <c r="AC2141" s="35"/>
      <c r="AD2141" s="33"/>
      <c r="AE2141" s="33"/>
      <c r="AF2141" s="33"/>
      <c r="AG2141" s="33"/>
      <c r="AH2141" s="33"/>
      <c r="AI2141" s="33"/>
      <c r="AJ2141" s="36"/>
      <c r="AK2141" s="10">
        <f t="shared" si="241"/>
        <v>6</v>
      </c>
      <c r="AL2141" s="11">
        <f t="shared" si="242"/>
        <v>12</v>
      </c>
      <c r="AM2141" s="11">
        <f t="shared" si="243"/>
        <v>18</v>
      </c>
      <c r="AN2141" s="11">
        <f t="shared" si="244"/>
        <v>18</v>
      </c>
      <c r="AO2141" s="13">
        <f t="shared" si="245"/>
        <v>10</v>
      </c>
      <c r="AP2141" s="11">
        <f t="shared" si="246"/>
        <v>28</v>
      </c>
      <c r="AQ2141" s="11">
        <f t="shared" si="247"/>
        <v>18</v>
      </c>
      <c r="AR2141" s="11">
        <f t="shared" si="248"/>
        <v>38</v>
      </c>
      <c r="AS2141" s="11">
        <f t="shared" si="249"/>
        <v>31</v>
      </c>
      <c r="AT2141" s="11">
        <f t="shared" si="250"/>
        <v>48</v>
      </c>
      <c r="AU2141" s="11">
        <f t="shared" si="251"/>
        <v>43</v>
      </c>
      <c r="AV2141" s="11">
        <f t="shared" si="252"/>
        <v>38</v>
      </c>
      <c r="AW2141" s="12">
        <f t="shared" si="253"/>
        <v>48</v>
      </c>
      <c r="AX2141" s="13">
        <f t="shared" si="254"/>
        <v>44</v>
      </c>
      <c r="AY2141" s="13">
        <f t="shared" si="255"/>
        <v>40</v>
      </c>
      <c r="AZ2141" s="13">
        <f t="shared" si="256"/>
        <v>36</v>
      </c>
      <c r="BA2141" s="13">
        <f t="shared" si="257"/>
        <v>51</v>
      </c>
      <c r="BB2141" s="14">
        <f t="shared" si="258"/>
        <v>48</v>
      </c>
      <c r="BC2141" s="19">
        <f t="shared" si="259"/>
        <v>40</v>
      </c>
      <c r="BD2141" s="55">
        <f t="shared" si="239"/>
        <v>0.83890873660279308</v>
      </c>
      <c r="BE2141" s="19">
        <f t="shared" si="240"/>
        <v>0.90643065930496913</v>
      </c>
      <c r="BF2141" s="19">
        <f t="shared" si="260"/>
        <v>0.8953816174082494</v>
      </c>
      <c r="BG2141" s="19">
        <f t="shared" si="238"/>
        <v>0.97558947710295552</v>
      </c>
    </row>
    <row r="2142" spans="1:59">
      <c r="A2142" s="24">
        <v>2141</v>
      </c>
      <c r="B2142" s="31">
        <f>IF(data!A2143="","",data!A2143)</f>
        <v>2017089</v>
      </c>
      <c r="C2142" s="32">
        <f>IF(data!B2143="","",data!B2143)</f>
        <v>42948</v>
      </c>
      <c r="D2142" s="21">
        <f>IF(data!C2143="","",data!C2143)</f>
        <v>11</v>
      </c>
      <c r="E2142" s="22">
        <f>IF(data!D2143="","",data!D2143)</f>
        <v>12</v>
      </c>
      <c r="F2142" s="22">
        <f>IF(data!E2143="","",data!E2143)</f>
        <v>13</v>
      </c>
      <c r="G2142" s="22">
        <f>IF(data!F2143="","",data!F2143)</f>
        <v>16</v>
      </c>
      <c r="H2142" s="22">
        <f>IF(data!G2143="","",data!G2143)</f>
        <v>23</v>
      </c>
      <c r="I2142" s="22">
        <f>IF(data!H2143="","",data!H2143)</f>
        <v>25</v>
      </c>
      <c r="J2142" s="23">
        <f>IF(data!I2143="","",data!I2143)</f>
        <v>12</v>
      </c>
      <c r="Q2142" s="33"/>
      <c r="R2142" s="33"/>
      <c r="S2142" s="33"/>
      <c r="T2142" s="33"/>
      <c r="U2142" s="33"/>
      <c r="V2142" s="33"/>
      <c r="X2142" s="34"/>
      <c r="Y2142" s="33"/>
      <c r="Z2142" s="33"/>
      <c r="AA2142" s="33"/>
      <c r="AB2142" s="33"/>
      <c r="AC2142" s="35"/>
      <c r="AD2142" s="33"/>
      <c r="AE2142" s="33"/>
      <c r="AF2142" s="33"/>
      <c r="AG2142" s="33"/>
      <c r="AH2142" s="33"/>
      <c r="AI2142" s="33"/>
      <c r="AJ2142" s="36"/>
      <c r="AK2142" s="10">
        <f t="shared" si="241"/>
        <v>7</v>
      </c>
      <c r="AL2142" s="11">
        <f t="shared" si="242"/>
        <v>8</v>
      </c>
      <c r="AM2142" s="11">
        <f t="shared" si="243"/>
        <v>10</v>
      </c>
      <c r="AN2142" s="11">
        <f t="shared" si="244"/>
        <v>16</v>
      </c>
      <c r="AO2142" s="13">
        <f t="shared" si="245"/>
        <v>23</v>
      </c>
      <c r="AP2142" s="11">
        <f t="shared" si="246"/>
        <v>20</v>
      </c>
      <c r="AQ2142" s="11">
        <f t="shared" si="247"/>
        <v>28</v>
      </c>
      <c r="AR2142" s="11">
        <f t="shared" si="248"/>
        <v>20</v>
      </c>
      <c r="AS2142" s="11">
        <f t="shared" si="249"/>
        <v>12</v>
      </c>
      <c r="AT2142" s="11">
        <f t="shared" si="250"/>
        <v>28</v>
      </c>
      <c r="AU2142" s="11">
        <f t="shared" si="251"/>
        <v>48</v>
      </c>
      <c r="AV2142" s="11">
        <f t="shared" si="252"/>
        <v>58</v>
      </c>
      <c r="AW2142" s="12">
        <f t="shared" si="253"/>
        <v>55</v>
      </c>
      <c r="AX2142" s="13">
        <f t="shared" si="254"/>
        <v>52</v>
      </c>
      <c r="AY2142" s="13">
        <f t="shared" si="255"/>
        <v>66</v>
      </c>
      <c r="AZ2142" s="13">
        <f t="shared" si="256"/>
        <v>64</v>
      </c>
      <c r="BA2142" s="13">
        <f t="shared" si="257"/>
        <v>62</v>
      </c>
      <c r="BB2142" s="14">
        <f t="shared" si="258"/>
        <v>60</v>
      </c>
      <c r="BC2142" s="19">
        <f t="shared" si="259"/>
        <v>66</v>
      </c>
      <c r="BD2142" s="55">
        <f t="shared" si="239"/>
        <v>0.9780448197466709</v>
      </c>
      <c r="BE2142" s="19">
        <f t="shared" si="240"/>
        <v>0.94326079896070159</v>
      </c>
      <c r="BF2142" s="19">
        <f t="shared" si="260"/>
        <v>0.90765833062682688</v>
      </c>
      <c r="BG2142" s="19">
        <f t="shared" si="238"/>
        <v>0.98663851899967514</v>
      </c>
    </row>
    <row r="2143" spans="1:59">
      <c r="A2143" s="24">
        <v>2142</v>
      </c>
      <c r="B2143" s="31">
        <f>IF(data!A2144="","",data!A2144)</f>
        <v>2017090</v>
      </c>
      <c r="C2143" s="32">
        <f>IF(data!B2144="","",data!B2144)</f>
        <v>42950</v>
      </c>
      <c r="D2143" s="21">
        <f>IF(data!C2144="","",data!C2144)</f>
        <v>1</v>
      </c>
      <c r="E2143" s="22">
        <f>IF(data!D2144="","",data!D2144)</f>
        <v>7</v>
      </c>
      <c r="F2143" s="22">
        <f>IF(data!E2144="","",data!E2144)</f>
        <v>10</v>
      </c>
      <c r="G2143" s="22">
        <f>IF(data!F2144="","",data!F2144)</f>
        <v>16</v>
      </c>
      <c r="H2143" s="22">
        <f>IF(data!G2144="","",data!G2144)</f>
        <v>22</v>
      </c>
      <c r="I2143" s="22">
        <f>IF(data!H2144="","",data!H2144)</f>
        <v>33</v>
      </c>
      <c r="J2143" s="23">
        <f>IF(data!I2144="","",data!I2144)</f>
        <v>9</v>
      </c>
      <c r="Q2143" s="33"/>
      <c r="R2143" s="33"/>
      <c r="S2143" s="33"/>
      <c r="T2143" s="33"/>
      <c r="U2143" s="33"/>
      <c r="V2143" s="33"/>
      <c r="X2143" s="34"/>
      <c r="Y2143" s="33"/>
      <c r="Z2143" s="33"/>
      <c r="AA2143" s="33"/>
      <c r="AB2143" s="33"/>
      <c r="AC2143" s="35"/>
      <c r="AD2143" s="33"/>
      <c r="AE2143" s="33"/>
      <c r="AF2143" s="33"/>
      <c r="AG2143" s="33"/>
      <c r="AH2143" s="33"/>
      <c r="AI2143" s="33"/>
      <c r="AJ2143" s="36"/>
      <c r="AK2143" s="10">
        <f t="shared" si="241"/>
        <v>5</v>
      </c>
      <c r="AL2143" s="11">
        <f t="shared" si="242"/>
        <v>9</v>
      </c>
      <c r="AM2143" s="11">
        <f t="shared" si="243"/>
        <v>9</v>
      </c>
      <c r="AN2143" s="11">
        <f t="shared" si="244"/>
        <v>17</v>
      </c>
      <c r="AO2143" s="13">
        <f t="shared" si="245"/>
        <v>12</v>
      </c>
      <c r="AP2143" s="11">
        <f t="shared" si="246"/>
        <v>17</v>
      </c>
      <c r="AQ2143" s="11">
        <f t="shared" si="247"/>
        <v>26</v>
      </c>
      <c r="AR2143" s="11">
        <f t="shared" si="248"/>
        <v>19</v>
      </c>
      <c r="AS2143" s="11">
        <f t="shared" si="249"/>
        <v>23</v>
      </c>
      <c r="AT2143" s="11">
        <f t="shared" si="250"/>
        <v>41</v>
      </c>
      <c r="AU2143" s="11">
        <f t="shared" si="251"/>
        <v>37</v>
      </c>
      <c r="AV2143" s="11">
        <f t="shared" si="252"/>
        <v>33</v>
      </c>
      <c r="AW2143" s="12">
        <f t="shared" si="253"/>
        <v>29</v>
      </c>
      <c r="AX2143" s="13">
        <f t="shared" si="254"/>
        <v>25</v>
      </c>
      <c r="AY2143" s="13">
        <f t="shared" si="255"/>
        <v>55</v>
      </c>
      <c r="AZ2143" s="13">
        <f t="shared" si="256"/>
        <v>53</v>
      </c>
      <c r="BA2143" s="13">
        <f t="shared" si="257"/>
        <v>51</v>
      </c>
      <c r="BB2143" s="14">
        <f t="shared" si="258"/>
        <v>49</v>
      </c>
      <c r="BC2143" s="19">
        <f t="shared" si="259"/>
        <v>55</v>
      </c>
      <c r="BD2143" s="55">
        <f t="shared" si="239"/>
        <v>1.0025982461838259</v>
      </c>
      <c r="BE2143" s="19">
        <f t="shared" si="240"/>
        <v>0.96576810652809364</v>
      </c>
      <c r="BF2143" s="19">
        <f t="shared" si="260"/>
        <v>0.9191165962974992</v>
      </c>
      <c r="BG2143" s="19">
        <f t="shared" si="238"/>
        <v>0.98377395258200706</v>
      </c>
    </row>
    <row r="2144" spans="1:59">
      <c r="A2144" s="24">
        <v>2143</v>
      </c>
      <c r="B2144" s="31">
        <f>IF(data!A2145="","",data!A2145)</f>
        <v>2017091</v>
      </c>
      <c r="C2144" s="32">
        <f>IF(data!B2145="","",data!B2145)</f>
        <v>42953</v>
      </c>
      <c r="D2144" s="21">
        <f>IF(data!C2145="","",data!C2145)</f>
        <v>5</v>
      </c>
      <c r="E2144" s="22">
        <f>IF(data!D2145="","",data!D2145)</f>
        <v>7</v>
      </c>
      <c r="F2144" s="22">
        <f>IF(data!E2145="","",data!E2145)</f>
        <v>10</v>
      </c>
      <c r="G2144" s="22">
        <f>IF(data!F2145="","",data!F2145)</f>
        <v>23</v>
      </c>
      <c r="H2144" s="22">
        <f>IF(data!G2145="","",data!G2145)</f>
        <v>28</v>
      </c>
      <c r="I2144" s="22">
        <f>IF(data!H2145="","",data!H2145)</f>
        <v>29</v>
      </c>
      <c r="J2144" s="23">
        <f>IF(data!I2145="","",data!I2145)</f>
        <v>3</v>
      </c>
      <c r="Q2144" s="33"/>
      <c r="R2144" s="33"/>
      <c r="S2144" s="33"/>
      <c r="T2144" s="33"/>
      <c r="U2144" s="33"/>
      <c r="V2144" s="33"/>
      <c r="X2144" s="34"/>
      <c r="Y2144" s="33"/>
      <c r="Z2144" s="33"/>
      <c r="AA2144" s="33"/>
      <c r="AB2144" s="33"/>
      <c r="AC2144" s="35"/>
      <c r="AD2144" s="33"/>
      <c r="AE2144" s="33"/>
      <c r="AF2144" s="33"/>
      <c r="AG2144" s="33"/>
      <c r="AH2144" s="33"/>
      <c r="AI2144" s="33"/>
      <c r="AJ2144" s="36"/>
      <c r="AK2144" s="10">
        <f t="shared" si="241"/>
        <v>9</v>
      </c>
      <c r="AL2144" s="11">
        <f t="shared" si="242"/>
        <v>10</v>
      </c>
      <c r="AM2144" s="11">
        <f t="shared" si="243"/>
        <v>12</v>
      </c>
      <c r="AN2144" s="11">
        <f t="shared" si="244"/>
        <v>24</v>
      </c>
      <c r="AO2144" s="13">
        <f t="shared" si="245"/>
        <v>11</v>
      </c>
      <c r="AP2144" s="11">
        <f t="shared" si="246"/>
        <v>30</v>
      </c>
      <c r="AQ2144" s="11">
        <f t="shared" si="247"/>
        <v>21</v>
      </c>
      <c r="AR2144" s="11">
        <f t="shared" si="248"/>
        <v>32</v>
      </c>
      <c r="AS2144" s="11">
        <f t="shared" si="249"/>
        <v>36</v>
      </c>
      <c r="AT2144" s="11">
        <f t="shared" si="250"/>
        <v>42</v>
      </c>
      <c r="AU2144" s="11">
        <f t="shared" si="251"/>
        <v>37</v>
      </c>
      <c r="AV2144" s="11">
        <f t="shared" si="252"/>
        <v>32</v>
      </c>
      <c r="AW2144" s="12">
        <f t="shared" si="253"/>
        <v>57</v>
      </c>
      <c r="AX2144" s="13">
        <f t="shared" si="254"/>
        <v>54</v>
      </c>
      <c r="AY2144" s="13">
        <f t="shared" si="255"/>
        <v>51</v>
      </c>
      <c r="AZ2144" s="13">
        <f t="shared" si="256"/>
        <v>48</v>
      </c>
      <c r="BA2144" s="13">
        <f t="shared" si="257"/>
        <v>45</v>
      </c>
      <c r="BB2144" s="14">
        <f t="shared" si="258"/>
        <v>42</v>
      </c>
      <c r="BC2144" s="19">
        <f t="shared" si="259"/>
        <v>51</v>
      </c>
      <c r="BD2144" s="55">
        <f t="shared" si="239"/>
        <v>1.0680740500162391</v>
      </c>
      <c r="BE2144" s="19">
        <f t="shared" si="240"/>
        <v>0.96372198765833061</v>
      </c>
      <c r="BF2144" s="19">
        <f t="shared" si="260"/>
        <v>0.94285157518674889</v>
      </c>
      <c r="BG2144" s="19">
        <f t="shared" si="238"/>
        <v>0.98131860993829167</v>
      </c>
    </row>
    <row r="2145" spans="1:59">
      <c r="A2145" s="24">
        <v>2144</v>
      </c>
      <c r="B2145" s="31">
        <f>IF(data!A2146="","",data!A2146)</f>
        <v>2017092</v>
      </c>
      <c r="C2145" s="32">
        <f>IF(data!B2146="","",data!B2146)</f>
        <v>42955</v>
      </c>
      <c r="D2145" s="21">
        <f>IF(data!C2146="","",data!C2146)</f>
        <v>10</v>
      </c>
      <c r="E2145" s="22">
        <f>IF(data!D2146="","",data!D2146)</f>
        <v>18</v>
      </c>
      <c r="F2145" s="22">
        <f>IF(data!E2146="","",data!E2146)</f>
        <v>19</v>
      </c>
      <c r="G2145" s="22">
        <f>IF(data!F2146="","",data!F2146)</f>
        <v>29</v>
      </c>
      <c r="H2145" s="22">
        <f>IF(data!G2146="","",data!G2146)</f>
        <v>32</v>
      </c>
      <c r="I2145" s="22">
        <f>IF(data!H2146="","",data!H2146)</f>
        <v>33</v>
      </c>
      <c r="J2145" s="23">
        <f>IF(data!I2146="","",data!I2146)</f>
        <v>9</v>
      </c>
      <c r="Q2145" s="33"/>
      <c r="R2145" s="33"/>
      <c r="S2145" s="33"/>
      <c r="T2145" s="33"/>
      <c r="U2145" s="33"/>
      <c r="V2145" s="33"/>
      <c r="X2145" s="34"/>
      <c r="Y2145" s="33"/>
      <c r="Z2145" s="33"/>
      <c r="AA2145" s="33"/>
      <c r="AB2145" s="33"/>
      <c r="AC2145" s="35"/>
      <c r="AD2145" s="33"/>
      <c r="AE2145" s="33"/>
      <c r="AF2145" s="33"/>
      <c r="AG2145" s="33"/>
      <c r="AH2145" s="33"/>
      <c r="AI2145" s="33"/>
      <c r="AJ2145" s="36"/>
      <c r="AK2145" s="10">
        <f t="shared" si="241"/>
        <v>6</v>
      </c>
      <c r="AL2145" s="11">
        <f t="shared" si="242"/>
        <v>9</v>
      </c>
      <c r="AM2145" s="11">
        <f t="shared" si="243"/>
        <v>16</v>
      </c>
      <c r="AN2145" s="11">
        <f t="shared" si="244"/>
        <v>15</v>
      </c>
      <c r="AO2145" s="13">
        <f t="shared" si="245"/>
        <v>22</v>
      </c>
      <c r="AP2145" s="11">
        <f t="shared" si="246"/>
        <v>13</v>
      </c>
      <c r="AQ2145" s="11">
        <f t="shared" si="247"/>
        <v>15</v>
      </c>
      <c r="AR2145" s="11">
        <f t="shared" si="248"/>
        <v>31</v>
      </c>
      <c r="AS2145" s="11">
        <f t="shared" si="249"/>
        <v>42</v>
      </c>
      <c r="AT2145" s="11">
        <f t="shared" si="250"/>
        <v>45</v>
      </c>
      <c r="AU2145" s="11">
        <f t="shared" si="251"/>
        <v>37</v>
      </c>
      <c r="AV2145" s="11">
        <f t="shared" si="252"/>
        <v>29</v>
      </c>
      <c r="AW2145" s="12">
        <f t="shared" si="253"/>
        <v>36</v>
      </c>
      <c r="AX2145" s="13">
        <f t="shared" si="254"/>
        <v>29</v>
      </c>
      <c r="AY2145" s="13">
        <f t="shared" si="255"/>
        <v>56</v>
      </c>
      <c r="AZ2145" s="13">
        <f t="shared" si="256"/>
        <v>51</v>
      </c>
      <c r="BA2145" s="13">
        <f t="shared" si="257"/>
        <v>65</v>
      </c>
      <c r="BB2145" s="14">
        <f t="shared" si="258"/>
        <v>81</v>
      </c>
      <c r="BC2145" s="19">
        <f t="shared" si="259"/>
        <v>56</v>
      </c>
      <c r="BD2145" s="55">
        <f t="shared" si="239"/>
        <v>1.0967197141929197</v>
      </c>
      <c r="BE2145" s="19">
        <f t="shared" si="240"/>
        <v>0.9759987008769081</v>
      </c>
      <c r="BF2145" s="19">
        <f t="shared" si="260"/>
        <v>0.96331276388437803</v>
      </c>
      <c r="BG2145" s="19">
        <f t="shared" si="238"/>
        <v>0.99195842806105872</v>
      </c>
    </row>
    <row r="2146" spans="1:59">
      <c r="A2146" s="24">
        <v>2145</v>
      </c>
      <c r="B2146" s="31">
        <f>IF(data!A2147="","",data!A2147)</f>
        <v>2017093</v>
      </c>
      <c r="C2146" s="32">
        <f>IF(data!B2147="","",data!B2147)</f>
        <v>42957</v>
      </c>
      <c r="D2146" s="21">
        <f>IF(data!C2147="","",data!C2147)</f>
        <v>7</v>
      </c>
      <c r="E2146" s="22">
        <f>IF(data!D2147="","",data!D2147)</f>
        <v>8</v>
      </c>
      <c r="F2146" s="22">
        <f>IF(data!E2147="","",data!E2147)</f>
        <v>9</v>
      </c>
      <c r="G2146" s="22">
        <f>IF(data!F2147="","",data!F2147)</f>
        <v>15</v>
      </c>
      <c r="H2146" s="22">
        <f>IF(data!G2147="","",data!G2147)</f>
        <v>22</v>
      </c>
      <c r="I2146" s="22">
        <f>IF(data!H2147="","",data!H2147)</f>
        <v>27</v>
      </c>
      <c r="J2146" s="23">
        <f>IF(data!I2147="","",data!I2147)</f>
        <v>12</v>
      </c>
      <c r="Q2146" s="33"/>
      <c r="R2146" s="33"/>
      <c r="S2146" s="33"/>
      <c r="T2146" s="33"/>
      <c r="U2146" s="33"/>
      <c r="V2146" s="33"/>
      <c r="X2146" s="34"/>
      <c r="Y2146" s="33"/>
      <c r="Z2146" s="33"/>
      <c r="AA2146" s="33"/>
      <c r="AB2146" s="33"/>
      <c r="AC2146" s="35"/>
      <c r="AD2146" s="33"/>
      <c r="AE2146" s="33"/>
      <c r="AF2146" s="33"/>
      <c r="AG2146" s="33"/>
      <c r="AH2146" s="33"/>
      <c r="AI2146" s="33"/>
      <c r="AJ2146" s="36"/>
      <c r="AK2146" s="10">
        <f t="shared" si="241"/>
        <v>4</v>
      </c>
      <c r="AL2146" s="11">
        <f t="shared" si="242"/>
        <v>12</v>
      </c>
      <c r="AM2146" s="11">
        <f t="shared" si="243"/>
        <v>13</v>
      </c>
      <c r="AN2146" s="11">
        <f t="shared" si="244"/>
        <v>16</v>
      </c>
      <c r="AO2146" s="13">
        <f t="shared" si="245"/>
        <v>11</v>
      </c>
      <c r="AP2146" s="11">
        <f t="shared" si="246"/>
        <v>24</v>
      </c>
      <c r="AQ2146" s="11">
        <f t="shared" si="247"/>
        <v>25</v>
      </c>
      <c r="AR2146" s="11">
        <f t="shared" si="248"/>
        <v>38</v>
      </c>
      <c r="AS2146" s="11">
        <f t="shared" si="249"/>
        <v>33</v>
      </c>
      <c r="AT2146" s="11">
        <f t="shared" si="250"/>
        <v>40</v>
      </c>
      <c r="AU2146" s="11">
        <f t="shared" si="251"/>
        <v>36</v>
      </c>
      <c r="AV2146" s="11">
        <f t="shared" si="252"/>
        <v>46</v>
      </c>
      <c r="AW2146" s="12">
        <f t="shared" si="253"/>
        <v>43</v>
      </c>
      <c r="AX2146" s="13">
        <f t="shared" si="254"/>
        <v>56</v>
      </c>
      <c r="AY2146" s="13">
        <f t="shared" si="255"/>
        <v>54</v>
      </c>
      <c r="AZ2146" s="13">
        <f t="shared" si="256"/>
        <v>52</v>
      </c>
      <c r="BA2146" s="13">
        <f t="shared" si="257"/>
        <v>50</v>
      </c>
      <c r="BB2146" s="14">
        <f t="shared" si="258"/>
        <v>48</v>
      </c>
      <c r="BC2146" s="19">
        <f t="shared" si="259"/>
        <v>54</v>
      </c>
      <c r="BD2146" s="55">
        <f t="shared" si="239"/>
        <v>1.1540110425462813</v>
      </c>
      <c r="BE2146" s="19">
        <f t="shared" si="240"/>
        <v>0.99645988957453724</v>
      </c>
      <c r="BF2146" s="19">
        <f t="shared" si="260"/>
        <v>0.96658655407599869</v>
      </c>
      <c r="BG2146" s="19">
        <f t="shared" si="238"/>
        <v>0.98663851899967514</v>
      </c>
    </row>
    <row r="2147" spans="1:59">
      <c r="A2147" s="24">
        <v>2146</v>
      </c>
      <c r="B2147" s="31">
        <f>IF(data!A2148="","",data!A2148)</f>
        <v>2017094</v>
      </c>
      <c r="C2147" s="32">
        <f>IF(data!B2148="","",data!B2148)</f>
        <v>42960</v>
      </c>
      <c r="D2147" s="21">
        <f>IF(data!C2148="","",data!C2148)</f>
        <v>8</v>
      </c>
      <c r="E2147" s="22">
        <f>IF(data!D2148="","",data!D2148)</f>
        <v>11</v>
      </c>
      <c r="F2147" s="22">
        <f>IF(data!E2148="","",data!E2148)</f>
        <v>13</v>
      </c>
      <c r="G2147" s="22">
        <f>IF(data!F2148="","",data!F2148)</f>
        <v>19</v>
      </c>
      <c r="H2147" s="22">
        <f>IF(data!G2148="","",data!G2148)</f>
        <v>28</v>
      </c>
      <c r="I2147" s="22">
        <f>IF(data!H2148="","",data!H2148)</f>
        <v>31</v>
      </c>
      <c r="J2147" s="23">
        <f>IF(data!I2148="","",data!I2148)</f>
        <v>6</v>
      </c>
      <c r="Q2147" s="33"/>
      <c r="R2147" s="33"/>
      <c r="S2147" s="33"/>
      <c r="T2147" s="33"/>
      <c r="U2147" s="33"/>
      <c r="V2147" s="33"/>
      <c r="X2147" s="34"/>
      <c r="Y2147" s="33"/>
      <c r="Z2147" s="33"/>
      <c r="AA2147" s="33"/>
      <c r="AB2147" s="33"/>
      <c r="AC2147" s="35"/>
      <c r="AD2147" s="33"/>
      <c r="AE2147" s="33"/>
      <c r="AF2147" s="33"/>
      <c r="AG2147" s="33"/>
      <c r="AH2147" s="33"/>
      <c r="AI2147" s="33"/>
      <c r="AJ2147" s="36"/>
      <c r="AK2147" s="10">
        <f t="shared" si="241"/>
        <v>8</v>
      </c>
      <c r="AL2147" s="11">
        <f t="shared" si="242"/>
        <v>10</v>
      </c>
      <c r="AM2147" s="11">
        <f t="shared" si="243"/>
        <v>15</v>
      </c>
      <c r="AN2147" s="11">
        <f t="shared" si="244"/>
        <v>14</v>
      </c>
      <c r="AO2147" s="13">
        <f t="shared" si="245"/>
        <v>19</v>
      </c>
      <c r="AP2147" s="11">
        <f t="shared" si="246"/>
        <v>22</v>
      </c>
      <c r="AQ2147" s="11">
        <f t="shared" si="247"/>
        <v>20</v>
      </c>
      <c r="AR2147" s="11">
        <f t="shared" si="248"/>
        <v>30</v>
      </c>
      <c r="AS2147" s="11">
        <f t="shared" si="249"/>
        <v>33</v>
      </c>
      <c r="AT2147" s="11">
        <f t="shared" si="250"/>
        <v>38</v>
      </c>
      <c r="AU2147" s="11">
        <f t="shared" si="251"/>
        <v>32</v>
      </c>
      <c r="AV2147" s="11">
        <f t="shared" si="252"/>
        <v>40</v>
      </c>
      <c r="AW2147" s="12">
        <f t="shared" si="253"/>
        <v>50</v>
      </c>
      <c r="AX2147" s="13">
        <f t="shared" si="254"/>
        <v>62</v>
      </c>
      <c r="AY2147" s="13">
        <f t="shared" si="255"/>
        <v>59</v>
      </c>
      <c r="AZ2147" s="13">
        <f t="shared" si="256"/>
        <v>56</v>
      </c>
      <c r="BA2147" s="13">
        <f t="shared" si="257"/>
        <v>53</v>
      </c>
      <c r="BB2147" s="14">
        <f t="shared" si="258"/>
        <v>70</v>
      </c>
      <c r="BC2147" s="19">
        <f t="shared" si="259"/>
        <v>59</v>
      </c>
      <c r="BD2147" s="55">
        <f t="shared" si="239"/>
        <v>1.1253653783696005</v>
      </c>
      <c r="BE2147" s="19">
        <f t="shared" si="240"/>
        <v>1.0517050990581358</v>
      </c>
      <c r="BF2147" s="19">
        <f t="shared" si="260"/>
        <v>0.96822344917180903</v>
      </c>
      <c r="BG2147" s="19">
        <f t="shared" si="238"/>
        <v>0.98663851899967514</v>
      </c>
    </row>
    <row r="2148" spans="1:59">
      <c r="A2148" s="24">
        <v>2147</v>
      </c>
      <c r="B2148" s="31">
        <f>IF(data!A2149="","",data!A2149)</f>
        <v>2017095</v>
      </c>
      <c r="C2148" s="32">
        <f>IF(data!B2149="","",data!B2149)</f>
        <v>42962</v>
      </c>
      <c r="D2148" s="21">
        <f>IF(data!C2149="","",data!C2149)</f>
        <v>9</v>
      </c>
      <c r="E2148" s="22">
        <f>IF(data!D2149="","",data!D2149)</f>
        <v>10</v>
      </c>
      <c r="F2148" s="22">
        <f>IF(data!E2149="","",data!E2149)</f>
        <v>12</v>
      </c>
      <c r="G2148" s="22">
        <f>IF(data!F2149="","",data!F2149)</f>
        <v>19</v>
      </c>
      <c r="H2148" s="22">
        <f>IF(data!G2149="","",data!G2149)</f>
        <v>22</v>
      </c>
      <c r="I2148" s="22">
        <f>IF(data!H2149="","",data!H2149)</f>
        <v>29</v>
      </c>
      <c r="J2148" s="23">
        <f>IF(data!I2149="","",data!I2149)</f>
        <v>16</v>
      </c>
      <c r="Q2148" s="33"/>
      <c r="R2148" s="33"/>
      <c r="S2148" s="33"/>
      <c r="T2148" s="33"/>
      <c r="U2148" s="33"/>
      <c r="V2148" s="33"/>
      <c r="X2148" s="34"/>
      <c r="Y2148" s="33"/>
      <c r="Z2148" s="33"/>
      <c r="AA2148" s="33"/>
      <c r="AB2148" s="33"/>
      <c r="AC2148" s="35"/>
      <c r="AD2148" s="33"/>
      <c r="AE2148" s="33"/>
      <c r="AF2148" s="33"/>
      <c r="AG2148" s="33"/>
      <c r="AH2148" s="33"/>
      <c r="AI2148" s="33"/>
      <c r="AJ2148" s="36"/>
      <c r="AK2148" s="10">
        <f t="shared" si="241"/>
        <v>5</v>
      </c>
      <c r="AL2148" s="11">
        <f t="shared" si="242"/>
        <v>9</v>
      </c>
      <c r="AM2148" s="11">
        <f t="shared" si="243"/>
        <v>16</v>
      </c>
      <c r="AN2148" s="11">
        <f t="shared" si="244"/>
        <v>17</v>
      </c>
      <c r="AO2148" s="13">
        <f t="shared" si="245"/>
        <v>17</v>
      </c>
      <c r="AP2148" s="11">
        <f t="shared" si="246"/>
        <v>21</v>
      </c>
      <c r="AQ2148" s="11">
        <f t="shared" si="247"/>
        <v>11</v>
      </c>
      <c r="AR2148" s="11">
        <f t="shared" si="248"/>
        <v>31</v>
      </c>
      <c r="AS2148" s="11">
        <f t="shared" si="249"/>
        <v>35</v>
      </c>
      <c r="AT2148" s="11">
        <f t="shared" si="250"/>
        <v>41</v>
      </c>
      <c r="AU2148" s="11">
        <f t="shared" si="251"/>
        <v>49</v>
      </c>
      <c r="AV2148" s="11">
        <f t="shared" si="252"/>
        <v>45</v>
      </c>
      <c r="AW2148" s="12">
        <f t="shared" si="253"/>
        <v>56</v>
      </c>
      <c r="AX2148" s="13">
        <f t="shared" si="254"/>
        <v>53</v>
      </c>
      <c r="AY2148" s="13">
        <f t="shared" si="255"/>
        <v>50</v>
      </c>
      <c r="AZ2148" s="13">
        <f t="shared" si="256"/>
        <v>47</v>
      </c>
      <c r="BA2148" s="13">
        <f t="shared" si="257"/>
        <v>44</v>
      </c>
      <c r="BB2148" s="14">
        <f t="shared" si="258"/>
        <v>61</v>
      </c>
      <c r="BC2148" s="19">
        <f t="shared" si="259"/>
        <v>50</v>
      </c>
      <c r="BD2148" s="55">
        <f t="shared" si="239"/>
        <v>1.1049041896719713</v>
      </c>
      <c r="BE2148" s="19">
        <f t="shared" si="240"/>
        <v>1.0537512179278987</v>
      </c>
      <c r="BF2148" s="19">
        <f t="shared" si="260"/>
        <v>0.97395258200714518</v>
      </c>
      <c r="BG2148" s="19">
        <f t="shared" si="238"/>
        <v>0.98950308541734322</v>
      </c>
    </row>
    <row r="2149" spans="1:59">
      <c r="A2149" s="24">
        <v>2148</v>
      </c>
      <c r="B2149" s="31">
        <f>IF(data!A2150="","",data!A2150)</f>
        <v>2017096</v>
      </c>
      <c r="C2149" s="32">
        <f>IF(data!B2150="","",data!B2150)</f>
        <v>42964</v>
      </c>
      <c r="D2149" s="21">
        <f>IF(data!C2150="","",data!C2150)</f>
        <v>2</v>
      </c>
      <c r="E2149" s="22">
        <f>IF(data!D2150="","",data!D2150)</f>
        <v>6</v>
      </c>
      <c r="F2149" s="22">
        <f>IF(data!E2150="","",data!E2150)</f>
        <v>11</v>
      </c>
      <c r="G2149" s="22">
        <f>IF(data!F2150="","",data!F2150)</f>
        <v>12</v>
      </c>
      <c r="H2149" s="22">
        <f>IF(data!G2150="","",data!G2150)</f>
        <v>19</v>
      </c>
      <c r="I2149" s="22">
        <f>IF(data!H2150="","",data!H2150)</f>
        <v>29</v>
      </c>
      <c r="J2149" s="23">
        <f>IF(data!I2150="","",data!I2150)</f>
        <v>6</v>
      </c>
      <c r="Q2149" s="33"/>
      <c r="R2149" s="33"/>
      <c r="S2149" s="33"/>
      <c r="T2149" s="33"/>
      <c r="U2149" s="33"/>
      <c r="V2149" s="33"/>
      <c r="X2149" s="34"/>
      <c r="Y2149" s="33"/>
      <c r="Z2149" s="33"/>
      <c r="AA2149" s="33"/>
      <c r="AB2149" s="33"/>
      <c r="AC2149" s="35"/>
      <c r="AD2149" s="33"/>
      <c r="AE2149" s="33"/>
      <c r="AF2149" s="33"/>
      <c r="AG2149" s="33"/>
      <c r="AH2149" s="33"/>
      <c r="AI2149" s="33"/>
      <c r="AJ2149" s="36"/>
      <c r="AK2149" s="10">
        <f t="shared" si="241"/>
        <v>7</v>
      </c>
      <c r="AL2149" s="11">
        <f t="shared" si="242"/>
        <v>11</v>
      </c>
      <c r="AM2149" s="11">
        <f t="shared" si="243"/>
        <v>14</v>
      </c>
      <c r="AN2149" s="11">
        <f t="shared" si="244"/>
        <v>13</v>
      </c>
      <c r="AO2149" s="13">
        <f t="shared" si="245"/>
        <v>23</v>
      </c>
      <c r="AP2149" s="11">
        <f t="shared" si="246"/>
        <v>23</v>
      </c>
      <c r="AQ2149" s="11">
        <f t="shared" si="247"/>
        <v>16</v>
      </c>
      <c r="AR2149" s="11">
        <f t="shared" si="248"/>
        <v>29</v>
      </c>
      <c r="AS2149" s="11">
        <f t="shared" si="249"/>
        <v>24</v>
      </c>
      <c r="AT2149" s="11">
        <f t="shared" si="250"/>
        <v>31</v>
      </c>
      <c r="AU2149" s="11">
        <f t="shared" si="251"/>
        <v>40</v>
      </c>
      <c r="AV2149" s="11">
        <f t="shared" si="252"/>
        <v>37</v>
      </c>
      <c r="AW2149" s="12">
        <f t="shared" si="253"/>
        <v>49</v>
      </c>
      <c r="AX2149" s="13">
        <f t="shared" si="254"/>
        <v>47</v>
      </c>
      <c r="AY2149" s="13">
        <f t="shared" si="255"/>
        <v>45</v>
      </c>
      <c r="AZ2149" s="13">
        <f t="shared" si="256"/>
        <v>43</v>
      </c>
      <c r="BA2149" s="13">
        <f t="shared" si="257"/>
        <v>41</v>
      </c>
      <c r="BB2149" s="14">
        <f t="shared" si="258"/>
        <v>59</v>
      </c>
      <c r="BC2149" s="19">
        <f t="shared" si="259"/>
        <v>45</v>
      </c>
      <c r="BD2149" s="55">
        <f t="shared" si="239"/>
        <v>1.0803507632348164</v>
      </c>
      <c r="BE2149" s="19">
        <f t="shared" si="240"/>
        <v>1.0742124066255279</v>
      </c>
      <c r="BF2149" s="19">
        <f t="shared" si="260"/>
        <v>0.96658655407599869</v>
      </c>
      <c r="BG2149" s="19">
        <f t="shared" si="238"/>
        <v>0.98295550503410201</v>
      </c>
    </row>
    <row r="2150" spans="1:59">
      <c r="A2150" s="24">
        <v>2149</v>
      </c>
      <c r="B2150" s="31">
        <f>IF(data!A2151="","",data!A2151)</f>
        <v>2017097</v>
      </c>
      <c r="C2150" s="32">
        <f>IF(data!B2151="","",data!B2151)</f>
        <v>42967</v>
      </c>
      <c r="D2150" s="21">
        <f>IF(data!C2151="","",data!C2151)</f>
        <v>5</v>
      </c>
      <c r="E2150" s="22">
        <f>IF(data!D2151="","",data!D2151)</f>
        <v>10</v>
      </c>
      <c r="F2150" s="22">
        <f>IF(data!E2151="","",data!E2151)</f>
        <v>18</v>
      </c>
      <c r="G2150" s="22">
        <f>IF(data!F2151="","",data!F2151)</f>
        <v>19</v>
      </c>
      <c r="H2150" s="22">
        <f>IF(data!G2151="","",data!G2151)</f>
        <v>30</v>
      </c>
      <c r="I2150" s="22">
        <f>IF(data!H2151="","",data!H2151)</f>
        <v>31</v>
      </c>
      <c r="J2150" s="23">
        <f>IF(data!I2151="","",data!I2151)</f>
        <v>3</v>
      </c>
      <c r="Q2150" s="33"/>
      <c r="R2150" s="33"/>
      <c r="S2150" s="33"/>
      <c r="T2150" s="33"/>
      <c r="U2150" s="33"/>
      <c r="V2150" s="33"/>
      <c r="X2150" s="34"/>
      <c r="Y2150" s="33"/>
      <c r="Z2150" s="33"/>
      <c r="AA2150" s="33"/>
      <c r="AB2150" s="33"/>
      <c r="AC2150" s="35"/>
      <c r="AD2150" s="33"/>
      <c r="AE2150" s="33"/>
      <c r="AF2150" s="33"/>
      <c r="AG2150" s="33"/>
      <c r="AH2150" s="33"/>
      <c r="AI2150" s="33"/>
      <c r="AJ2150" s="36"/>
      <c r="AK2150" s="10">
        <f>IF($B2150="","",MOD($D2150,3)+MOD($E2150,3)+MOD($F2150,3)+MOD($G2150,3)+MOD($H2150,3)+MOD($I2150,3))</f>
        <v>5</v>
      </c>
      <c r="AL2150" s="11">
        <f t="shared" si="242"/>
        <v>13</v>
      </c>
      <c r="AM2150" s="11">
        <f t="shared" si="243"/>
        <v>8</v>
      </c>
      <c r="AN2150" s="11">
        <f t="shared" si="244"/>
        <v>11</v>
      </c>
      <c r="AO2150" s="13">
        <f t="shared" si="245"/>
        <v>22</v>
      </c>
      <c r="AP2150" s="11">
        <f t="shared" si="246"/>
        <v>25</v>
      </c>
      <c r="AQ2150" s="11">
        <f t="shared" si="247"/>
        <v>14</v>
      </c>
      <c r="AR2150" s="11">
        <f t="shared" si="248"/>
        <v>23</v>
      </c>
      <c r="AS2150" s="11">
        <f t="shared" si="249"/>
        <v>47</v>
      </c>
      <c r="AT2150" s="11">
        <f t="shared" si="250"/>
        <v>41</v>
      </c>
      <c r="AU2150" s="11">
        <f t="shared" si="251"/>
        <v>35</v>
      </c>
      <c r="AV2150" s="11">
        <f t="shared" si="252"/>
        <v>29</v>
      </c>
      <c r="AW2150" s="12">
        <f t="shared" si="253"/>
        <v>23</v>
      </c>
      <c r="AX2150" s="13">
        <f t="shared" si="254"/>
        <v>49</v>
      </c>
      <c r="AY2150" s="13">
        <f t="shared" si="255"/>
        <v>45</v>
      </c>
      <c r="AZ2150" s="13">
        <f t="shared" si="256"/>
        <v>41</v>
      </c>
      <c r="BA2150" s="13">
        <f t="shared" si="257"/>
        <v>56</v>
      </c>
      <c r="BB2150" s="14">
        <f t="shared" si="258"/>
        <v>73</v>
      </c>
      <c r="BC2150" s="19">
        <f t="shared" si="259"/>
        <v>45</v>
      </c>
      <c r="BD2150" s="55">
        <f t="shared" si="239"/>
        <v>1.0353361481000325</v>
      </c>
      <c r="BE2150" s="19">
        <f t="shared" si="240"/>
        <v>1.0660279311464762</v>
      </c>
      <c r="BF2150" s="19">
        <f t="shared" si="260"/>
        <v>0.95512828840532638</v>
      </c>
      <c r="BG2150" s="19">
        <f t="shared" si="238"/>
        <v>0.9784540435206236</v>
      </c>
    </row>
    <row r="2151" spans="1:59">
      <c r="A2151" s="24">
        <v>2150</v>
      </c>
      <c r="B2151" s="31">
        <f>IF(data!A2152="","",data!A2152)</f>
        <v>2017098</v>
      </c>
      <c r="C2151" s="32">
        <f>IF(data!B2152="","",data!B2152)</f>
        <v>42969</v>
      </c>
      <c r="D2151" s="21">
        <f>IF(data!C2152="","",data!C2152)</f>
        <v>4</v>
      </c>
      <c r="E2151" s="22">
        <f>IF(data!D2152="","",data!D2152)</f>
        <v>19</v>
      </c>
      <c r="F2151" s="22">
        <f>IF(data!E2152="","",data!E2152)</f>
        <v>22</v>
      </c>
      <c r="G2151" s="22">
        <f>IF(data!F2152="","",data!F2152)</f>
        <v>27</v>
      </c>
      <c r="H2151" s="22">
        <f>IF(data!G2152="","",data!G2152)</f>
        <v>30</v>
      </c>
      <c r="I2151" s="22">
        <f>IF(data!H2152="","",data!H2152)</f>
        <v>33</v>
      </c>
      <c r="J2151" s="23">
        <f>IF(data!I2152="","",data!I2152)</f>
        <v>1</v>
      </c>
      <c r="Q2151" s="33"/>
      <c r="R2151" s="33"/>
      <c r="S2151" s="33"/>
      <c r="T2151" s="33"/>
      <c r="U2151" s="33"/>
      <c r="V2151" s="33"/>
      <c r="X2151" s="34"/>
      <c r="Y2151" s="33"/>
      <c r="Z2151" s="33"/>
      <c r="AA2151" s="33"/>
      <c r="AB2151" s="33"/>
      <c r="AC2151" s="35"/>
      <c r="AD2151" s="33"/>
      <c r="AE2151" s="33"/>
      <c r="AF2151" s="33"/>
      <c r="AG2151" s="33"/>
      <c r="AH2151" s="33"/>
      <c r="AI2151" s="33"/>
      <c r="AJ2151" s="36"/>
      <c r="AK2151" s="10">
        <f t="shared" si="241"/>
        <v>3</v>
      </c>
      <c r="AL2151" s="11">
        <f t="shared" si="242"/>
        <v>11</v>
      </c>
      <c r="AM2151" s="11">
        <f t="shared" si="243"/>
        <v>15</v>
      </c>
      <c r="AN2151" s="11">
        <f t="shared" si="244"/>
        <v>15</v>
      </c>
      <c r="AO2151" s="13">
        <f t="shared" si="245"/>
        <v>23</v>
      </c>
      <c r="AP2151" s="11">
        <f t="shared" si="246"/>
        <v>23</v>
      </c>
      <c r="AQ2151" s="11">
        <f t="shared" si="247"/>
        <v>18</v>
      </c>
      <c r="AR2151" s="11">
        <f t="shared" si="248"/>
        <v>25</v>
      </c>
      <c r="AS2151" s="11">
        <f t="shared" si="249"/>
        <v>25</v>
      </c>
      <c r="AT2151" s="11">
        <f t="shared" si="250"/>
        <v>39</v>
      </c>
      <c r="AU2151" s="11">
        <f t="shared" si="251"/>
        <v>31</v>
      </c>
      <c r="AV2151" s="11">
        <f t="shared" si="252"/>
        <v>37</v>
      </c>
      <c r="AW2151" s="12">
        <f t="shared" si="253"/>
        <v>30</v>
      </c>
      <c r="AX2151" s="13">
        <f t="shared" si="254"/>
        <v>39</v>
      </c>
      <c r="AY2151" s="13">
        <f t="shared" si="255"/>
        <v>50</v>
      </c>
      <c r="AZ2151" s="13">
        <f t="shared" si="256"/>
        <v>45</v>
      </c>
      <c r="BA2151" s="13">
        <f t="shared" si="257"/>
        <v>40</v>
      </c>
      <c r="BB2151" s="14">
        <f t="shared" si="258"/>
        <v>55</v>
      </c>
      <c r="BC2151" s="19">
        <f t="shared" si="259"/>
        <v>50</v>
      </c>
      <c r="BD2151" s="55">
        <f t="shared" si="239"/>
        <v>1.0189671971419292</v>
      </c>
      <c r="BE2151" s="19">
        <f t="shared" si="240"/>
        <v>1.0864891198441053</v>
      </c>
      <c r="BF2151" s="19">
        <f t="shared" si="260"/>
        <v>0.95267294576161099</v>
      </c>
      <c r="BG2151" s="19">
        <f t="shared" si="238"/>
        <v>0.97722637219876574</v>
      </c>
    </row>
    <row r="2152" spans="1:59">
      <c r="A2152" s="24">
        <v>2151</v>
      </c>
      <c r="B2152" s="31">
        <f>IF(data!A2153="","",data!A2153)</f>
        <v>2017099</v>
      </c>
      <c r="C2152" s="32">
        <f>IF(data!B2153="","",data!B2153)</f>
        <v>42971</v>
      </c>
      <c r="D2152" s="21">
        <f>IF(data!C2153="","",data!C2153)</f>
        <v>2</v>
      </c>
      <c r="E2152" s="22">
        <f>IF(data!D2153="","",data!D2153)</f>
        <v>5</v>
      </c>
      <c r="F2152" s="22">
        <f>IF(data!E2153="","",data!E2153)</f>
        <v>6</v>
      </c>
      <c r="G2152" s="22">
        <f>IF(data!F2153="","",data!F2153)</f>
        <v>16</v>
      </c>
      <c r="H2152" s="22">
        <f>IF(data!G2153="","",data!G2153)</f>
        <v>28</v>
      </c>
      <c r="I2152" s="22">
        <f>IF(data!H2153="","",data!H2153)</f>
        <v>29</v>
      </c>
      <c r="J2152" s="23">
        <f>IF(data!I2153="","",data!I2153)</f>
        <v>4</v>
      </c>
      <c r="Q2152" s="33"/>
      <c r="R2152" s="33"/>
      <c r="S2152" s="33"/>
      <c r="T2152" s="33"/>
      <c r="U2152" s="33"/>
      <c r="V2152" s="33"/>
      <c r="X2152" s="34"/>
      <c r="Y2152" s="33"/>
      <c r="Z2152" s="33"/>
      <c r="AA2152" s="33"/>
      <c r="AB2152" s="33"/>
      <c r="AC2152" s="35"/>
      <c r="AD2152" s="33"/>
      <c r="AE2152" s="33"/>
      <c r="AF2152" s="33"/>
      <c r="AG2152" s="33"/>
      <c r="AH2152" s="33"/>
      <c r="AI2152" s="33"/>
      <c r="AJ2152" s="36"/>
      <c r="AK2152" s="10">
        <f t="shared" si="241"/>
        <v>8</v>
      </c>
      <c r="AL2152" s="11">
        <f t="shared" si="242"/>
        <v>6</v>
      </c>
      <c r="AM2152" s="11">
        <f t="shared" si="243"/>
        <v>11</v>
      </c>
      <c r="AN2152" s="11">
        <f t="shared" si="244"/>
        <v>20</v>
      </c>
      <c r="AO2152" s="13">
        <f t="shared" si="245"/>
        <v>16</v>
      </c>
      <c r="AP2152" s="11">
        <f t="shared" si="246"/>
        <v>22</v>
      </c>
      <c r="AQ2152" s="11">
        <f t="shared" si="247"/>
        <v>23</v>
      </c>
      <c r="AR2152" s="11">
        <f t="shared" si="248"/>
        <v>36</v>
      </c>
      <c r="AS2152" s="11">
        <f t="shared" si="249"/>
        <v>31</v>
      </c>
      <c r="AT2152" s="11">
        <f t="shared" si="250"/>
        <v>26</v>
      </c>
      <c r="AU2152" s="11">
        <f t="shared" si="251"/>
        <v>21</v>
      </c>
      <c r="AV2152" s="11">
        <f t="shared" si="252"/>
        <v>16</v>
      </c>
      <c r="AW2152" s="12">
        <f t="shared" si="253"/>
        <v>41</v>
      </c>
      <c r="AX2152" s="13">
        <f t="shared" si="254"/>
        <v>38</v>
      </c>
      <c r="AY2152" s="13">
        <f t="shared" si="255"/>
        <v>52</v>
      </c>
      <c r="AZ2152" s="13">
        <f t="shared" si="256"/>
        <v>50</v>
      </c>
      <c r="BA2152" s="13">
        <f t="shared" si="257"/>
        <v>48</v>
      </c>
      <c r="BB2152" s="14">
        <f t="shared" si="258"/>
        <v>46</v>
      </c>
      <c r="BC2152" s="19">
        <f t="shared" si="259"/>
        <v>52</v>
      </c>
      <c r="BD2152" s="55">
        <f t="shared" si="239"/>
        <v>0.99032153296524839</v>
      </c>
      <c r="BE2152" s="19">
        <f t="shared" si="240"/>
        <v>1.0578434556674245</v>
      </c>
      <c r="BF2152" s="19">
        <f t="shared" si="260"/>
        <v>0.94858070802208505</v>
      </c>
      <c r="BG2152" s="19">
        <f t="shared" si="238"/>
        <v>0.97681714842481326</v>
      </c>
    </row>
    <row r="2153" spans="1:59">
      <c r="A2153" s="24">
        <v>2152</v>
      </c>
      <c r="B2153" s="31">
        <f>IF(data!A2154="","",data!A2154)</f>
        <v>2017100</v>
      </c>
      <c r="C2153" s="32">
        <f>IF(data!B2154="","",data!B2154)</f>
        <v>42974</v>
      </c>
      <c r="D2153" s="21">
        <f>IF(data!C2154="","",data!C2154)</f>
        <v>4</v>
      </c>
      <c r="E2153" s="22">
        <f>IF(data!D2154="","",data!D2154)</f>
        <v>7</v>
      </c>
      <c r="F2153" s="22">
        <f>IF(data!E2154="","",data!E2154)</f>
        <v>8</v>
      </c>
      <c r="G2153" s="22">
        <f>IF(data!F2154="","",data!F2154)</f>
        <v>18</v>
      </c>
      <c r="H2153" s="22">
        <f>IF(data!G2154="","",data!G2154)</f>
        <v>23</v>
      </c>
      <c r="I2153" s="22">
        <f>IF(data!H2154="","",data!H2154)</f>
        <v>24</v>
      </c>
      <c r="J2153" s="23">
        <f>IF(data!I2154="","",data!I2154)</f>
        <v>2</v>
      </c>
      <c r="Q2153" s="33"/>
      <c r="R2153" s="33"/>
      <c r="S2153" s="33"/>
      <c r="T2153" s="33"/>
      <c r="U2153" s="33"/>
      <c r="V2153" s="33"/>
      <c r="X2153" s="34"/>
      <c r="Y2153" s="33"/>
      <c r="Z2153" s="33"/>
      <c r="AA2153" s="33"/>
      <c r="AB2153" s="33"/>
      <c r="AC2153" s="35"/>
      <c r="AD2153" s="33"/>
      <c r="AE2153" s="33"/>
      <c r="AF2153" s="33"/>
      <c r="AG2153" s="33"/>
      <c r="AH2153" s="33"/>
      <c r="AI2153" s="33"/>
      <c r="AJ2153" s="36"/>
      <c r="AK2153" s="10">
        <f t="shared" si="241"/>
        <v>6</v>
      </c>
      <c r="AL2153" s="11">
        <f t="shared" si="242"/>
        <v>8</v>
      </c>
      <c r="AM2153" s="11">
        <f t="shared" si="243"/>
        <v>19</v>
      </c>
      <c r="AN2153" s="11">
        <f t="shared" si="244"/>
        <v>12</v>
      </c>
      <c r="AO2153" s="13">
        <f t="shared" si="245"/>
        <v>14</v>
      </c>
      <c r="AP2153" s="11">
        <f t="shared" si="246"/>
        <v>20</v>
      </c>
      <c r="AQ2153" s="11">
        <f t="shared" si="247"/>
        <v>30</v>
      </c>
      <c r="AR2153" s="11">
        <f t="shared" si="248"/>
        <v>34</v>
      </c>
      <c r="AS2153" s="11">
        <f t="shared" si="249"/>
        <v>29</v>
      </c>
      <c r="AT2153" s="11">
        <f t="shared" si="250"/>
        <v>36</v>
      </c>
      <c r="AU2153" s="11">
        <f t="shared" si="251"/>
        <v>45</v>
      </c>
      <c r="AV2153" s="11">
        <f t="shared" si="252"/>
        <v>42</v>
      </c>
      <c r="AW2153" s="12">
        <f t="shared" si="253"/>
        <v>39</v>
      </c>
      <c r="AX2153" s="13">
        <f t="shared" si="254"/>
        <v>36</v>
      </c>
      <c r="AY2153" s="13">
        <f t="shared" si="255"/>
        <v>33</v>
      </c>
      <c r="AZ2153" s="13">
        <f t="shared" si="256"/>
        <v>30</v>
      </c>
      <c r="BA2153" s="13">
        <f t="shared" si="257"/>
        <v>46</v>
      </c>
      <c r="BB2153" s="14">
        <f t="shared" si="258"/>
        <v>44</v>
      </c>
      <c r="BC2153" s="19">
        <f t="shared" si="259"/>
        <v>33</v>
      </c>
      <c r="BD2153" s="55">
        <f t="shared" si="239"/>
        <v>0.92075349139330953</v>
      </c>
      <c r="BE2153" s="19">
        <f t="shared" si="240"/>
        <v>1.0128288405326404</v>
      </c>
      <c r="BF2153" s="19">
        <f t="shared" si="260"/>
        <v>0.95267294576161099</v>
      </c>
      <c r="BG2153" s="19">
        <f t="shared" si="238"/>
        <v>0.96822344917180903</v>
      </c>
    </row>
    <row r="2154" spans="1:59">
      <c r="A2154" s="24">
        <v>2153</v>
      </c>
      <c r="B2154" s="31">
        <f>IF(data!A2155="","",data!A2155)</f>
        <v>2017101</v>
      </c>
      <c r="C2154" s="32">
        <f>IF(data!B2155="","",data!B2155)</f>
        <v>42976</v>
      </c>
      <c r="D2154" s="21">
        <f>IF(data!C2155="","",data!C2155)</f>
        <v>1</v>
      </c>
      <c r="E2154" s="22">
        <f>IF(data!D2155="","",data!D2155)</f>
        <v>4</v>
      </c>
      <c r="F2154" s="22">
        <f>IF(data!E2155="","",data!E2155)</f>
        <v>11</v>
      </c>
      <c r="G2154" s="22">
        <f>IF(data!F2155="","",data!F2155)</f>
        <v>28</v>
      </c>
      <c r="H2154" s="22">
        <f>IF(data!G2155="","",data!G2155)</f>
        <v>31</v>
      </c>
      <c r="I2154" s="22">
        <f>IF(data!H2155="","",data!H2155)</f>
        <v>32</v>
      </c>
      <c r="J2154" s="23">
        <f>IF(data!I2155="","",data!I2155)</f>
        <v>16</v>
      </c>
      <c r="Q2154" s="33"/>
      <c r="R2154" s="33"/>
      <c r="S2154" s="33"/>
      <c r="T2154" s="33"/>
      <c r="U2154" s="33"/>
      <c r="V2154" s="33"/>
      <c r="X2154" s="34"/>
      <c r="Y2154" s="33"/>
      <c r="Z2154" s="33"/>
      <c r="AA2154" s="33"/>
      <c r="AB2154" s="33"/>
      <c r="AC2154" s="35"/>
      <c r="AD2154" s="33"/>
      <c r="AE2154" s="33"/>
      <c r="AF2154" s="33"/>
      <c r="AG2154" s="33"/>
      <c r="AH2154" s="33"/>
      <c r="AI2154" s="33"/>
      <c r="AJ2154" s="36"/>
      <c r="AK2154" s="10">
        <f t="shared" si="241"/>
        <v>8</v>
      </c>
      <c r="AL2154" s="11">
        <f t="shared" si="242"/>
        <v>7</v>
      </c>
      <c r="AM2154" s="11">
        <f t="shared" si="243"/>
        <v>12</v>
      </c>
      <c r="AN2154" s="11">
        <f t="shared" si="244"/>
        <v>17</v>
      </c>
      <c r="AO2154" s="13">
        <f t="shared" si="245"/>
        <v>16</v>
      </c>
      <c r="AP2154" s="11">
        <f t="shared" si="246"/>
        <v>19</v>
      </c>
      <c r="AQ2154" s="11">
        <f t="shared" si="247"/>
        <v>17</v>
      </c>
      <c r="AR2154" s="11">
        <f t="shared" si="248"/>
        <v>17</v>
      </c>
      <c r="AS2154" s="11">
        <f t="shared" si="249"/>
        <v>30</v>
      </c>
      <c r="AT2154" s="11">
        <f t="shared" si="250"/>
        <v>35</v>
      </c>
      <c r="AU2154" s="11">
        <f t="shared" si="251"/>
        <v>29</v>
      </c>
      <c r="AV2154" s="11">
        <f t="shared" si="252"/>
        <v>23</v>
      </c>
      <c r="AW2154" s="12">
        <f t="shared" si="253"/>
        <v>32</v>
      </c>
      <c r="AX2154" s="13">
        <f t="shared" si="254"/>
        <v>43</v>
      </c>
      <c r="AY2154" s="13">
        <f t="shared" si="255"/>
        <v>56</v>
      </c>
      <c r="AZ2154" s="13">
        <f t="shared" si="256"/>
        <v>53</v>
      </c>
      <c r="BA2154" s="13">
        <f t="shared" si="257"/>
        <v>50</v>
      </c>
      <c r="BB2154" s="14">
        <f t="shared" si="258"/>
        <v>47</v>
      </c>
      <c r="BC2154" s="19">
        <f t="shared" si="259"/>
        <v>56</v>
      </c>
      <c r="BD2154" s="55">
        <f t="shared" si="239"/>
        <v>0.96576810652809364</v>
      </c>
      <c r="BE2154" s="19">
        <f t="shared" si="240"/>
        <v>1.023059434881455</v>
      </c>
      <c r="BF2154" s="19">
        <f t="shared" si="260"/>
        <v>0.95676518350113671</v>
      </c>
      <c r="BG2154" s="19">
        <f t="shared" si="238"/>
        <v>0.97231568691133485</v>
      </c>
    </row>
    <row r="2155" spans="1:59">
      <c r="A2155" s="24">
        <v>2154</v>
      </c>
      <c r="B2155" s="31">
        <f>IF(data!A2156="","",data!A2156)</f>
        <v>2017102</v>
      </c>
      <c r="C2155" s="32">
        <f>IF(data!B2156="","",data!B2156)</f>
        <v>42978</v>
      </c>
      <c r="D2155" s="21">
        <f>IF(data!C2156="","",data!C2156)</f>
        <v>4</v>
      </c>
      <c r="E2155" s="22">
        <f>IF(data!D2156="","",data!D2156)</f>
        <v>8</v>
      </c>
      <c r="F2155" s="22">
        <f>IF(data!E2156="","",data!E2156)</f>
        <v>10</v>
      </c>
      <c r="G2155" s="22">
        <f>IF(data!F2156="","",data!F2156)</f>
        <v>14</v>
      </c>
      <c r="H2155" s="22">
        <f>IF(data!G2156="","",data!G2156)</f>
        <v>18</v>
      </c>
      <c r="I2155" s="22">
        <f>IF(data!H2156="","",data!H2156)</f>
        <v>20</v>
      </c>
      <c r="J2155" s="23">
        <f>IF(data!I2156="","",data!I2156)</f>
        <v>11</v>
      </c>
      <c r="Q2155" s="33"/>
      <c r="R2155" s="33"/>
      <c r="S2155" s="33"/>
      <c r="T2155" s="33"/>
      <c r="U2155" s="33"/>
      <c r="V2155" s="33"/>
      <c r="X2155" s="34"/>
      <c r="Y2155" s="33"/>
      <c r="Z2155" s="33"/>
      <c r="AA2155" s="33"/>
      <c r="AB2155" s="33"/>
      <c r="AC2155" s="35"/>
      <c r="AD2155" s="33"/>
      <c r="AE2155" s="33"/>
      <c r="AF2155" s="33"/>
      <c r="AG2155" s="33"/>
      <c r="AH2155" s="33"/>
      <c r="AI2155" s="33"/>
      <c r="AJ2155" s="36"/>
      <c r="AK2155" s="10">
        <f t="shared" si="241"/>
        <v>8</v>
      </c>
      <c r="AL2155" s="11">
        <f t="shared" si="242"/>
        <v>6</v>
      </c>
      <c r="AM2155" s="11">
        <f t="shared" si="243"/>
        <v>14</v>
      </c>
      <c r="AN2155" s="11">
        <f t="shared" si="244"/>
        <v>14</v>
      </c>
      <c r="AO2155" s="13">
        <f t="shared" si="245"/>
        <v>18</v>
      </c>
      <c r="AP2155" s="11">
        <f t="shared" si="246"/>
        <v>18</v>
      </c>
      <c r="AQ2155" s="11">
        <f t="shared" si="247"/>
        <v>20</v>
      </c>
      <c r="AR2155" s="11">
        <f t="shared" si="248"/>
        <v>24</v>
      </c>
      <c r="AS2155" s="11">
        <f t="shared" si="249"/>
        <v>41</v>
      </c>
      <c r="AT2155" s="11">
        <f t="shared" si="250"/>
        <v>38</v>
      </c>
      <c r="AU2155" s="11">
        <f t="shared" si="251"/>
        <v>35</v>
      </c>
      <c r="AV2155" s="11">
        <f t="shared" si="252"/>
        <v>32</v>
      </c>
      <c r="AW2155" s="12">
        <f t="shared" si="253"/>
        <v>44</v>
      </c>
      <c r="AX2155" s="13">
        <f t="shared" si="254"/>
        <v>42</v>
      </c>
      <c r="AY2155" s="13">
        <f t="shared" si="255"/>
        <v>40</v>
      </c>
      <c r="AZ2155" s="13">
        <f t="shared" si="256"/>
        <v>38</v>
      </c>
      <c r="BA2155" s="13">
        <f t="shared" si="257"/>
        <v>55</v>
      </c>
      <c r="BB2155" s="14">
        <f t="shared" si="258"/>
        <v>54</v>
      </c>
      <c r="BC2155" s="19">
        <f t="shared" si="259"/>
        <v>40</v>
      </c>
      <c r="BD2155" s="55">
        <f t="shared" si="239"/>
        <v>0.9453069178304645</v>
      </c>
      <c r="BE2155" s="19">
        <f t="shared" si="240"/>
        <v>0.99032153296524839</v>
      </c>
      <c r="BF2155" s="19">
        <f t="shared" si="260"/>
        <v>0.96740500162390386</v>
      </c>
      <c r="BG2155" s="19">
        <f t="shared" si="238"/>
        <v>0.96863267294576172</v>
      </c>
    </row>
    <row r="2156" spans="1:59">
      <c r="A2156" s="24">
        <v>2155</v>
      </c>
      <c r="B2156" s="31">
        <f>IF(data!A2157="","",data!A2157)</f>
        <v>2017103</v>
      </c>
      <c r="C2156" s="32">
        <f>IF(data!B2157="","",data!B2157)</f>
        <v>42981</v>
      </c>
      <c r="D2156" s="21">
        <f>IF(data!C2157="","",data!C2157)</f>
        <v>1</v>
      </c>
      <c r="E2156" s="22">
        <f>IF(data!D2157="","",data!D2157)</f>
        <v>21</v>
      </c>
      <c r="F2156" s="22">
        <f>IF(data!E2157="","",data!E2157)</f>
        <v>23</v>
      </c>
      <c r="G2156" s="22">
        <f>IF(data!F2157="","",data!F2157)</f>
        <v>25</v>
      </c>
      <c r="H2156" s="22">
        <f>IF(data!G2157="","",data!G2157)</f>
        <v>31</v>
      </c>
      <c r="I2156" s="22">
        <f>IF(data!H2157="","",data!H2157)</f>
        <v>33</v>
      </c>
      <c r="J2156" s="23">
        <f>IF(data!I2157="","",data!I2157)</f>
        <v>1</v>
      </c>
      <c r="Q2156" s="33"/>
      <c r="R2156" s="33"/>
      <c r="S2156" s="33"/>
      <c r="T2156" s="33"/>
      <c r="U2156" s="33"/>
      <c r="V2156" s="33"/>
      <c r="X2156" s="34"/>
      <c r="Y2156" s="33"/>
      <c r="Z2156" s="33"/>
      <c r="AA2156" s="33"/>
      <c r="AB2156" s="33"/>
      <c r="AC2156" s="35"/>
      <c r="AD2156" s="33"/>
      <c r="AE2156" s="33"/>
      <c r="AF2156" s="33"/>
      <c r="AG2156" s="33"/>
      <c r="AH2156" s="33"/>
      <c r="AI2156" s="33"/>
      <c r="AJ2156" s="36"/>
      <c r="AK2156" s="10">
        <f t="shared" si="241"/>
        <v>5</v>
      </c>
      <c r="AL2156" s="11">
        <f t="shared" si="242"/>
        <v>10</v>
      </c>
      <c r="AM2156" s="11">
        <f t="shared" si="243"/>
        <v>9</v>
      </c>
      <c r="AN2156" s="11">
        <f t="shared" si="244"/>
        <v>14</v>
      </c>
      <c r="AO2156" s="13">
        <f t="shared" si="245"/>
        <v>15</v>
      </c>
      <c r="AP2156" s="11">
        <f t="shared" si="246"/>
        <v>22</v>
      </c>
      <c r="AQ2156" s="11">
        <f t="shared" si="247"/>
        <v>26</v>
      </c>
      <c r="AR2156" s="11">
        <f t="shared" si="248"/>
        <v>14</v>
      </c>
      <c r="AS2156" s="11">
        <f t="shared" si="249"/>
        <v>24</v>
      </c>
      <c r="AT2156" s="11">
        <f t="shared" si="250"/>
        <v>38</v>
      </c>
      <c r="AU2156" s="11">
        <f t="shared" si="251"/>
        <v>43</v>
      </c>
      <c r="AV2156" s="11">
        <f t="shared" si="252"/>
        <v>36</v>
      </c>
      <c r="AW2156" s="12">
        <f t="shared" si="253"/>
        <v>29</v>
      </c>
      <c r="AX2156" s="13">
        <f t="shared" si="254"/>
        <v>38</v>
      </c>
      <c r="AY2156" s="13">
        <f t="shared" si="255"/>
        <v>49</v>
      </c>
      <c r="AZ2156" s="13">
        <f t="shared" si="256"/>
        <v>44</v>
      </c>
      <c r="BA2156" s="13">
        <f t="shared" si="257"/>
        <v>39</v>
      </c>
      <c r="BB2156" s="14">
        <f t="shared" si="258"/>
        <v>34</v>
      </c>
      <c r="BC2156" s="19">
        <f t="shared" si="259"/>
        <v>49</v>
      </c>
      <c r="BD2156" s="55">
        <f t="shared" si="239"/>
        <v>0.94121468009093856</v>
      </c>
      <c r="BE2156" s="19">
        <f t="shared" si="240"/>
        <v>0.98009093861643382</v>
      </c>
      <c r="BF2156" s="19">
        <f t="shared" si="260"/>
        <v>0.98541084767781739</v>
      </c>
      <c r="BG2156" s="19">
        <f t="shared" si="238"/>
        <v>0.96208509256252039</v>
      </c>
    </row>
    <row r="2157" spans="1:59">
      <c r="A2157" s="24">
        <v>2156</v>
      </c>
      <c r="B2157" s="31">
        <f>IF(data!A2158="","",data!A2158)</f>
        <v>2017104</v>
      </c>
      <c r="C2157" s="32">
        <f>IF(data!B2158="","",data!B2158)</f>
        <v>42983</v>
      </c>
      <c r="D2157" s="21">
        <f>IF(data!C2158="","",data!C2158)</f>
        <v>1</v>
      </c>
      <c r="E2157" s="22">
        <f>IF(data!D2158="","",data!D2158)</f>
        <v>14</v>
      </c>
      <c r="F2157" s="22">
        <f>IF(data!E2158="","",data!E2158)</f>
        <v>15</v>
      </c>
      <c r="G2157" s="22">
        <f>IF(data!F2158="","",data!F2158)</f>
        <v>20</v>
      </c>
      <c r="H2157" s="22">
        <f>IF(data!G2158="","",data!G2158)</f>
        <v>23</v>
      </c>
      <c r="I2157" s="22">
        <f>IF(data!H2158="","",data!H2158)</f>
        <v>30</v>
      </c>
      <c r="J2157" s="23">
        <f>IF(data!I2158="","",data!I2158)</f>
        <v>14</v>
      </c>
      <c r="Q2157" s="33"/>
      <c r="R2157" s="33"/>
      <c r="S2157" s="33"/>
      <c r="T2157" s="33"/>
      <c r="U2157" s="33"/>
      <c r="V2157" s="33"/>
      <c r="X2157" s="34"/>
      <c r="Y2157" s="33"/>
      <c r="Z2157" s="33"/>
      <c r="AA2157" s="33"/>
      <c r="AB2157" s="33"/>
      <c r="AC2157" s="35"/>
      <c r="AD2157" s="33"/>
      <c r="AE2157" s="33"/>
      <c r="AF2157" s="33"/>
      <c r="AG2157" s="33"/>
      <c r="AH2157" s="33"/>
      <c r="AI2157" s="33"/>
      <c r="AJ2157" s="36"/>
      <c r="AK2157" s="10">
        <f t="shared" si="241"/>
        <v>7</v>
      </c>
      <c r="AL2157" s="11">
        <f t="shared" si="242"/>
        <v>11</v>
      </c>
      <c r="AM2157" s="11">
        <f t="shared" si="243"/>
        <v>8</v>
      </c>
      <c r="AN2157" s="11">
        <f t="shared" si="244"/>
        <v>13</v>
      </c>
      <c r="AO2157" s="13">
        <f t="shared" si="245"/>
        <v>12</v>
      </c>
      <c r="AP2157" s="11">
        <f t="shared" si="246"/>
        <v>31</v>
      </c>
      <c r="AQ2157" s="11">
        <f t="shared" si="247"/>
        <v>22</v>
      </c>
      <c r="AR2157" s="11">
        <f t="shared" si="248"/>
        <v>13</v>
      </c>
      <c r="AS2157" s="11">
        <f t="shared" si="249"/>
        <v>26</v>
      </c>
      <c r="AT2157" s="11">
        <f t="shared" si="250"/>
        <v>31</v>
      </c>
      <c r="AU2157" s="11">
        <f t="shared" si="251"/>
        <v>25</v>
      </c>
      <c r="AV2157" s="11">
        <f t="shared" si="252"/>
        <v>19</v>
      </c>
      <c r="AW2157" s="12">
        <f t="shared" si="253"/>
        <v>28</v>
      </c>
      <c r="AX2157" s="13">
        <f t="shared" si="254"/>
        <v>55</v>
      </c>
      <c r="AY2157" s="13">
        <f t="shared" si="255"/>
        <v>52</v>
      </c>
      <c r="AZ2157" s="13">
        <f t="shared" si="256"/>
        <v>49</v>
      </c>
      <c r="BA2157" s="13">
        <f t="shared" si="257"/>
        <v>46</v>
      </c>
      <c r="BB2157" s="14">
        <f t="shared" si="258"/>
        <v>43</v>
      </c>
      <c r="BC2157" s="19">
        <f t="shared" si="259"/>
        <v>52</v>
      </c>
      <c r="BD2157" s="55">
        <f t="shared" si="239"/>
        <v>0.94121468009093856</v>
      </c>
      <c r="BE2157" s="19">
        <f t="shared" si="240"/>
        <v>0.96576810652809364</v>
      </c>
      <c r="BF2157" s="19">
        <f t="shared" si="260"/>
        <v>0.98868463786943817</v>
      </c>
      <c r="BG2157" s="19">
        <f t="shared" si="238"/>
        <v>0.9641312114322832</v>
      </c>
    </row>
    <row r="2158" spans="1:59">
      <c r="A2158" s="24">
        <v>2157</v>
      </c>
      <c r="B2158" s="31">
        <f>IF(data!A2159="","",data!A2159)</f>
        <v>2017105</v>
      </c>
      <c r="C2158" s="32">
        <f>IF(data!B2159="","",data!B2159)</f>
        <v>42985</v>
      </c>
      <c r="D2158" s="21">
        <f>IF(data!C2159="","",data!C2159)</f>
        <v>3</v>
      </c>
      <c r="E2158" s="22">
        <f>IF(data!D2159="","",data!D2159)</f>
        <v>6</v>
      </c>
      <c r="F2158" s="22">
        <f>IF(data!E2159="","",data!E2159)</f>
        <v>7</v>
      </c>
      <c r="G2158" s="22">
        <f>IF(data!F2159="","",data!F2159)</f>
        <v>12</v>
      </c>
      <c r="H2158" s="22">
        <f>IF(data!G2159="","",data!G2159)</f>
        <v>25</v>
      </c>
      <c r="I2158" s="22">
        <f>IF(data!H2159="","",data!H2159)</f>
        <v>26</v>
      </c>
      <c r="J2158" s="23">
        <f>IF(data!I2159="","",data!I2159)</f>
        <v>7</v>
      </c>
      <c r="Q2158" s="33"/>
      <c r="R2158" s="33"/>
      <c r="S2158" s="33"/>
      <c r="T2158" s="33"/>
      <c r="U2158" s="33"/>
      <c r="V2158" s="33"/>
      <c r="X2158" s="34"/>
      <c r="Y2158" s="33"/>
      <c r="Z2158" s="33"/>
      <c r="AA2158" s="33"/>
      <c r="AB2158" s="33"/>
      <c r="AC2158" s="35"/>
      <c r="AD2158" s="33"/>
      <c r="AE2158" s="33"/>
      <c r="AF2158" s="33"/>
      <c r="AG2158" s="33"/>
      <c r="AH2158" s="33"/>
      <c r="AI2158" s="33"/>
      <c r="AJ2158" s="36"/>
      <c r="AK2158" s="10">
        <f t="shared" si="241"/>
        <v>4</v>
      </c>
      <c r="AL2158" s="11">
        <f t="shared" si="242"/>
        <v>11</v>
      </c>
      <c r="AM2158" s="11">
        <f t="shared" si="243"/>
        <v>9</v>
      </c>
      <c r="AN2158" s="11">
        <f t="shared" si="244"/>
        <v>7</v>
      </c>
      <c r="AO2158" s="13">
        <f t="shared" si="245"/>
        <v>23</v>
      </c>
      <c r="AP2158" s="11">
        <f t="shared" si="246"/>
        <v>23</v>
      </c>
      <c r="AQ2158" s="11">
        <f t="shared" si="247"/>
        <v>34</v>
      </c>
      <c r="AR2158" s="11">
        <f t="shared" si="248"/>
        <v>29</v>
      </c>
      <c r="AS2158" s="11">
        <f t="shared" si="249"/>
        <v>24</v>
      </c>
      <c r="AT2158" s="11">
        <f t="shared" si="250"/>
        <v>19</v>
      </c>
      <c r="AU2158" s="11">
        <f t="shared" si="251"/>
        <v>40</v>
      </c>
      <c r="AV2158" s="11">
        <f t="shared" si="252"/>
        <v>51</v>
      </c>
      <c r="AW2158" s="12">
        <f t="shared" si="253"/>
        <v>49</v>
      </c>
      <c r="AX2158" s="13">
        <f t="shared" si="254"/>
        <v>47</v>
      </c>
      <c r="AY2158" s="13">
        <f t="shared" si="255"/>
        <v>45</v>
      </c>
      <c r="AZ2158" s="13">
        <f t="shared" si="256"/>
        <v>43</v>
      </c>
      <c r="BA2158" s="13">
        <f t="shared" si="257"/>
        <v>41</v>
      </c>
      <c r="BB2158" s="14">
        <f t="shared" si="258"/>
        <v>39</v>
      </c>
      <c r="BC2158" s="19">
        <f t="shared" si="259"/>
        <v>45</v>
      </c>
      <c r="BD2158" s="55">
        <f t="shared" si="239"/>
        <v>0.99032153296524839</v>
      </c>
      <c r="BE2158" s="19">
        <f t="shared" si="240"/>
        <v>0.95553751217927907</v>
      </c>
      <c r="BF2158" s="19">
        <f t="shared" si="260"/>
        <v>0.98950308541734322</v>
      </c>
      <c r="BG2158" s="19">
        <f t="shared" si="238"/>
        <v>0.95962974991880479</v>
      </c>
    </row>
    <row r="2159" spans="1:59">
      <c r="A2159" s="24">
        <v>2158</v>
      </c>
      <c r="B2159" s="31">
        <f>IF(data!A2160="","",data!A2160)</f>
        <v>2017106</v>
      </c>
      <c r="C2159" s="32">
        <f>IF(data!B2160="","",data!B2160)</f>
        <v>42988</v>
      </c>
      <c r="D2159" s="21">
        <f>IF(data!C2160="","",data!C2160)</f>
        <v>12</v>
      </c>
      <c r="E2159" s="22">
        <f>IF(data!D2160="","",data!D2160)</f>
        <v>15</v>
      </c>
      <c r="F2159" s="22">
        <f>IF(data!E2160="","",data!E2160)</f>
        <v>20</v>
      </c>
      <c r="G2159" s="22">
        <f>IF(data!F2160="","",data!F2160)</f>
        <v>25</v>
      </c>
      <c r="H2159" s="22">
        <f>IF(data!G2160="","",data!G2160)</f>
        <v>27</v>
      </c>
      <c r="I2159" s="22">
        <f>IF(data!H2160="","",data!H2160)</f>
        <v>31</v>
      </c>
      <c r="J2159" s="23">
        <f>IF(data!I2160="","",data!I2160)</f>
        <v>2</v>
      </c>
      <c r="Q2159" s="33"/>
      <c r="R2159" s="33"/>
      <c r="S2159" s="33"/>
      <c r="T2159" s="33"/>
      <c r="U2159" s="33"/>
      <c r="V2159" s="33"/>
      <c r="X2159" s="34"/>
      <c r="Y2159" s="33"/>
      <c r="Z2159" s="33"/>
      <c r="AA2159" s="33"/>
      <c r="AB2159" s="33"/>
      <c r="AC2159" s="35"/>
      <c r="AD2159" s="33"/>
      <c r="AE2159" s="33"/>
      <c r="AF2159" s="33"/>
      <c r="AG2159" s="33"/>
      <c r="AH2159" s="33"/>
      <c r="AI2159" s="33"/>
      <c r="AJ2159" s="36"/>
      <c r="AK2159" s="10">
        <f t="shared" si="241"/>
        <v>4</v>
      </c>
      <c r="AL2159" s="11">
        <f t="shared" si="242"/>
        <v>10</v>
      </c>
      <c r="AM2159" s="11">
        <f t="shared" si="243"/>
        <v>5</v>
      </c>
      <c r="AN2159" s="11">
        <f t="shared" si="244"/>
        <v>10</v>
      </c>
      <c r="AO2159" s="13">
        <f t="shared" si="245"/>
        <v>25</v>
      </c>
      <c r="AP2159" s="11">
        <f t="shared" si="246"/>
        <v>26</v>
      </c>
      <c r="AQ2159" s="11">
        <f t="shared" si="247"/>
        <v>22</v>
      </c>
      <c r="AR2159" s="11">
        <f t="shared" si="248"/>
        <v>20</v>
      </c>
      <c r="AS2159" s="11">
        <f t="shared" si="249"/>
        <v>31</v>
      </c>
      <c r="AT2159" s="11">
        <f t="shared" si="250"/>
        <v>22</v>
      </c>
      <c r="AU2159" s="11">
        <f t="shared" si="251"/>
        <v>39</v>
      </c>
      <c r="AV2159" s="11">
        <f t="shared" si="252"/>
        <v>46</v>
      </c>
      <c r="AW2159" s="12">
        <f t="shared" si="253"/>
        <v>40</v>
      </c>
      <c r="AX2159" s="13">
        <f t="shared" si="254"/>
        <v>66</v>
      </c>
      <c r="AY2159" s="13">
        <f t="shared" si="255"/>
        <v>62</v>
      </c>
      <c r="AZ2159" s="13">
        <f t="shared" si="256"/>
        <v>58</v>
      </c>
      <c r="BA2159" s="13">
        <f t="shared" si="257"/>
        <v>54</v>
      </c>
      <c r="BB2159" s="14">
        <f t="shared" si="258"/>
        <v>50</v>
      </c>
      <c r="BC2159" s="19">
        <f t="shared" si="259"/>
        <v>62</v>
      </c>
      <c r="BD2159" s="55">
        <f t="shared" si="239"/>
        <v>1.0148749594024034</v>
      </c>
      <c r="BE2159" s="19">
        <f t="shared" si="240"/>
        <v>0.99032153296524839</v>
      </c>
      <c r="BF2159" s="19">
        <f t="shared" si="260"/>
        <v>0.99768756089639488</v>
      </c>
      <c r="BG2159" s="19">
        <f t="shared" si="238"/>
        <v>0.96658655407599869</v>
      </c>
    </row>
    <row r="2160" spans="1:59">
      <c r="A2160" s="24">
        <v>2159</v>
      </c>
      <c r="B2160" s="31">
        <f>IF(data!A2161="","",data!A2161)</f>
        <v>2017107</v>
      </c>
      <c r="C2160" s="32">
        <f>IF(data!B2161="","",data!B2161)</f>
        <v>42990</v>
      </c>
      <c r="D2160" s="21">
        <f>IF(data!C2161="","",data!C2161)</f>
        <v>8</v>
      </c>
      <c r="E2160" s="22">
        <f>IF(data!D2161="","",data!D2161)</f>
        <v>9</v>
      </c>
      <c r="F2160" s="22">
        <f>IF(data!E2161="","",data!E2161)</f>
        <v>15</v>
      </c>
      <c r="G2160" s="22">
        <f>IF(data!F2161="","",data!F2161)</f>
        <v>17</v>
      </c>
      <c r="H2160" s="22">
        <f>IF(data!G2161="","",data!G2161)</f>
        <v>30</v>
      </c>
      <c r="I2160" s="22">
        <f>IF(data!H2161="","",data!H2161)</f>
        <v>32</v>
      </c>
      <c r="J2160" s="23">
        <f>IF(data!I2161="","",data!I2161)</f>
        <v>6</v>
      </c>
      <c r="Q2160" s="33"/>
      <c r="R2160" s="33"/>
      <c r="S2160" s="33"/>
      <c r="T2160" s="33"/>
      <c r="U2160" s="33"/>
      <c r="V2160" s="33"/>
      <c r="X2160" s="34"/>
      <c r="Y2160" s="33"/>
      <c r="Z2160" s="33"/>
      <c r="AA2160" s="33"/>
      <c r="AB2160" s="33"/>
      <c r="AC2160" s="35"/>
      <c r="AD2160" s="33"/>
      <c r="AE2160" s="33"/>
      <c r="AF2160" s="33"/>
      <c r="AG2160" s="33"/>
      <c r="AH2160" s="33"/>
      <c r="AI2160" s="33"/>
      <c r="AJ2160" s="36"/>
      <c r="AK2160" s="10">
        <f t="shared" si="241"/>
        <v>6</v>
      </c>
      <c r="AL2160" s="11">
        <f t="shared" si="242"/>
        <v>7</v>
      </c>
      <c r="AM2160" s="11">
        <f t="shared" si="243"/>
        <v>11</v>
      </c>
      <c r="AN2160" s="11">
        <f t="shared" si="244"/>
        <v>15</v>
      </c>
      <c r="AO2160" s="13">
        <f t="shared" si="245"/>
        <v>13</v>
      </c>
      <c r="AP2160" s="11">
        <f t="shared" si="246"/>
        <v>15</v>
      </c>
      <c r="AQ2160" s="11">
        <f t="shared" si="247"/>
        <v>30</v>
      </c>
      <c r="AR2160" s="11">
        <f t="shared" si="248"/>
        <v>31</v>
      </c>
      <c r="AS2160" s="11">
        <f t="shared" si="249"/>
        <v>45</v>
      </c>
      <c r="AT2160" s="11">
        <f t="shared" si="250"/>
        <v>39</v>
      </c>
      <c r="AU2160" s="11">
        <f t="shared" si="251"/>
        <v>33</v>
      </c>
      <c r="AV2160" s="11">
        <f t="shared" si="252"/>
        <v>27</v>
      </c>
      <c r="AW2160" s="12">
        <f t="shared" si="253"/>
        <v>21</v>
      </c>
      <c r="AX2160" s="13">
        <f t="shared" si="254"/>
        <v>47</v>
      </c>
      <c r="AY2160" s="13">
        <f t="shared" si="255"/>
        <v>60</v>
      </c>
      <c r="AZ2160" s="13">
        <f t="shared" si="256"/>
        <v>75</v>
      </c>
      <c r="BA2160" s="13">
        <f t="shared" si="257"/>
        <v>73</v>
      </c>
      <c r="BB2160" s="14">
        <f t="shared" si="258"/>
        <v>71</v>
      </c>
      <c r="BC2160" s="19">
        <f t="shared" si="259"/>
        <v>60</v>
      </c>
      <c r="BD2160" s="55">
        <f t="shared" si="239"/>
        <v>1.0967197141929197</v>
      </c>
      <c r="BE2160" s="19">
        <f t="shared" si="240"/>
        <v>1.0210133160116921</v>
      </c>
      <c r="BF2160" s="19">
        <f t="shared" si="260"/>
        <v>1.0058720363754465</v>
      </c>
      <c r="BG2160" s="19">
        <f t="shared" si="238"/>
        <v>0.97395258200714518</v>
      </c>
    </row>
    <row r="2161" spans="1:59">
      <c r="A2161" s="24">
        <v>2160</v>
      </c>
      <c r="B2161" s="31">
        <f>IF(data!A2162="","",data!A2162)</f>
        <v>2017108</v>
      </c>
      <c r="C2161" s="32">
        <f>IF(data!B2162="","",data!B2162)</f>
        <v>42992</v>
      </c>
      <c r="D2161" s="21">
        <f>IF(data!C2162="","",data!C2162)</f>
        <v>7</v>
      </c>
      <c r="E2161" s="22">
        <f>IF(data!D2162="","",data!D2162)</f>
        <v>12</v>
      </c>
      <c r="F2161" s="22">
        <f>IF(data!E2162="","",data!E2162)</f>
        <v>14</v>
      </c>
      <c r="G2161" s="22">
        <f>IF(data!F2162="","",data!F2162)</f>
        <v>15</v>
      </c>
      <c r="H2161" s="22">
        <f>IF(data!G2162="","",data!G2162)</f>
        <v>17</v>
      </c>
      <c r="I2161" s="22">
        <f>IF(data!H2162="","",data!H2162)</f>
        <v>20</v>
      </c>
      <c r="J2161" s="23">
        <f>IF(data!I2162="","",data!I2162)</f>
        <v>1</v>
      </c>
      <c r="Q2161" s="33"/>
      <c r="R2161" s="33"/>
      <c r="S2161" s="33"/>
      <c r="T2161" s="33"/>
      <c r="U2161" s="33"/>
      <c r="V2161" s="33"/>
      <c r="X2161" s="34"/>
      <c r="Y2161" s="33"/>
      <c r="Z2161" s="33"/>
      <c r="AA2161" s="33"/>
      <c r="AB2161" s="33"/>
      <c r="AC2161" s="35"/>
      <c r="AD2161" s="33"/>
      <c r="AE2161" s="33"/>
      <c r="AF2161" s="33"/>
      <c r="AG2161" s="33"/>
      <c r="AH2161" s="33"/>
      <c r="AI2161" s="33"/>
      <c r="AJ2161" s="36"/>
      <c r="AK2161" s="10">
        <f t="shared" si="241"/>
        <v>7</v>
      </c>
      <c r="AL2161" s="11">
        <f t="shared" si="242"/>
        <v>9</v>
      </c>
      <c r="AM2161" s="11">
        <f t="shared" si="243"/>
        <v>10</v>
      </c>
      <c r="AN2161" s="11">
        <f t="shared" si="244"/>
        <v>13</v>
      </c>
      <c r="AO2161" s="13">
        <f t="shared" si="245"/>
        <v>15</v>
      </c>
      <c r="AP2161" s="11">
        <f t="shared" si="246"/>
        <v>29</v>
      </c>
      <c r="AQ2161" s="11">
        <f t="shared" si="247"/>
        <v>31</v>
      </c>
      <c r="AR2161" s="11">
        <f t="shared" si="248"/>
        <v>25</v>
      </c>
      <c r="AS2161" s="11">
        <f t="shared" si="249"/>
        <v>30</v>
      </c>
      <c r="AT2161" s="11">
        <f t="shared" si="250"/>
        <v>25</v>
      </c>
      <c r="AU2161" s="11">
        <f t="shared" si="251"/>
        <v>33</v>
      </c>
      <c r="AV2161" s="11">
        <f t="shared" si="252"/>
        <v>29</v>
      </c>
      <c r="AW2161" s="12">
        <f t="shared" si="253"/>
        <v>40</v>
      </c>
      <c r="AX2161" s="13">
        <f t="shared" si="254"/>
        <v>53</v>
      </c>
      <c r="AY2161" s="13">
        <f t="shared" si="255"/>
        <v>51</v>
      </c>
      <c r="AZ2161" s="13">
        <f t="shared" si="256"/>
        <v>67</v>
      </c>
      <c r="BA2161" s="13">
        <f t="shared" si="257"/>
        <v>66</v>
      </c>
      <c r="BB2161" s="14">
        <f t="shared" si="258"/>
        <v>65</v>
      </c>
      <c r="BC2161" s="19">
        <f t="shared" si="259"/>
        <v>51</v>
      </c>
      <c r="BD2161" s="55">
        <f t="shared" si="239"/>
        <v>1.1049041896719713</v>
      </c>
      <c r="BE2161" s="19">
        <f t="shared" si="240"/>
        <v>1.023059434881455</v>
      </c>
      <c r="BF2161" s="19">
        <f t="shared" si="260"/>
        <v>1.0116011692107827</v>
      </c>
      <c r="BG2161" s="19">
        <f t="shared" si="238"/>
        <v>0.97272491068528744</v>
      </c>
    </row>
    <row r="2162" spans="1:59">
      <c r="A2162" s="24">
        <v>2161</v>
      </c>
      <c r="B2162" s="31">
        <f>IF(data!A2163="","",data!A2163)</f>
        <v>2017109</v>
      </c>
      <c r="C2162" s="32">
        <f>IF(data!B2163="","",data!B2163)</f>
        <v>42995</v>
      </c>
      <c r="D2162" s="21">
        <f>IF(data!C2163="","",data!C2163)</f>
        <v>8</v>
      </c>
      <c r="E2162" s="22">
        <f>IF(data!D2163="","",data!D2163)</f>
        <v>14</v>
      </c>
      <c r="F2162" s="22">
        <f>IF(data!E2163="","",data!E2163)</f>
        <v>16</v>
      </c>
      <c r="G2162" s="22">
        <f>IF(data!F2163="","",data!F2163)</f>
        <v>18</v>
      </c>
      <c r="H2162" s="22">
        <f>IF(data!G2163="","",data!G2163)</f>
        <v>21</v>
      </c>
      <c r="I2162" s="22">
        <f>IF(data!H2163="","",data!H2163)</f>
        <v>23</v>
      </c>
      <c r="J2162" s="23">
        <f>IF(data!I2163="","",data!I2163)</f>
        <v>16</v>
      </c>
      <c r="Q2162" s="33"/>
      <c r="R2162" s="33"/>
      <c r="S2162" s="33"/>
      <c r="T2162" s="33"/>
      <c r="U2162" s="33"/>
      <c r="V2162" s="33"/>
      <c r="X2162" s="34"/>
      <c r="Y2162" s="33"/>
      <c r="Z2162" s="33"/>
      <c r="AA2162" s="33"/>
      <c r="AB2162" s="33"/>
      <c r="AC2162" s="35"/>
      <c r="AD2162" s="33"/>
      <c r="AE2162" s="33"/>
      <c r="AF2162" s="33"/>
      <c r="AG2162" s="33"/>
      <c r="AH2162" s="33"/>
      <c r="AI2162" s="33"/>
      <c r="AJ2162" s="36"/>
      <c r="AK2162" s="10">
        <f t="shared" si="241"/>
        <v>7</v>
      </c>
      <c r="AL2162" s="11">
        <f t="shared" si="242"/>
        <v>8</v>
      </c>
      <c r="AM2162" s="11">
        <f t="shared" si="243"/>
        <v>15</v>
      </c>
      <c r="AN2162" s="11">
        <f t="shared" si="244"/>
        <v>16</v>
      </c>
      <c r="AO2162" s="13">
        <f t="shared" si="245"/>
        <v>9</v>
      </c>
      <c r="AP2162" s="11">
        <f t="shared" si="246"/>
        <v>20</v>
      </c>
      <c r="AQ2162" s="11">
        <f t="shared" si="247"/>
        <v>28</v>
      </c>
      <c r="AR2162" s="11">
        <f t="shared" si="248"/>
        <v>30</v>
      </c>
      <c r="AS2162" s="11">
        <f t="shared" si="249"/>
        <v>34</v>
      </c>
      <c r="AT2162" s="11">
        <f t="shared" si="250"/>
        <v>40</v>
      </c>
      <c r="AU2162" s="11">
        <f t="shared" si="251"/>
        <v>35</v>
      </c>
      <c r="AV2162" s="11">
        <f t="shared" si="252"/>
        <v>30</v>
      </c>
      <c r="AW2162" s="12">
        <f t="shared" si="253"/>
        <v>40</v>
      </c>
      <c r="AX2162" s="13">
        <f t="shared" si="254"/>
        <v>36</v>
      </c>
      <c r="AY2162" s="13">
        <f t="shared" si="255"/>
        <v>49</v>
      </c>
      <c r="AZ2162" s="13">
        <f t="shared" si="256"/>
        <v>46</v>
      </c>
      <c r="BA2162" s="13">
        <f t="shared" si="257"/>
        <v>62</v>
      </c>
      <c r="BB2162" s="14">
        <f t="shared" si="258"/>
        <v>60</v>
      </c>
      <c r="BC2162" s="19">
        <f t="shared" si="259"/>
        <v>49</v>
      </c>
      <c r="BD2162" s="55">
        <f t="shared" si="239"/>
        <v>1.0926274764533939</v>
      </c>
      <c r="BE2162" s="19">
        <f t="shared" si="240"/>
        <v>1.0169210782721663</v>
      </c>
      <c r="BF2162" s="19">
        <f t="shared" si="260"/>
        <v>1.0255147775251705</v>
      </c>
      <c r="BG2162" s="19">
        <f t="shared" si="238"/>
        <v>0.97395258200714518</v>
      </c>
    </row>
    <row r="2163" spans="1:59">
      <c r="A2163" s="24">
        <v>2162</v>
      </c>
      <c r="B2163" s="31">
        <f>IF(data!A2164="","",data!A2164)</f>
        <v>2017110</v>
      </c>
      <c r="C2163" s="32">
        <f>IF(data!B2164="","",data!B2164)</f>
        <v>42997</v>
      </c>
      <c r="D2163" s="21">
        <f>IF(data!C2164="","",data!C2164)</f>
        <v>1</v>
      </c>
      <c r="E2163" s="22">
        <f>IF(data!D2164="","",data!D2164)</f>
        <v>3</v>
      </c>
      <c r="F2163" s="22">
        <f>IF(data!E2164="","",data!E2164)</f>
        <v>12</v>
      </c>
      <c r="G2163" s="22">
        <f>IF(data!F2164="","",data!F2164)</f>
        <v>15</v>
      </c>
      <c r="H2163" s="22">
        <f>IF(data!G2164="","",data!G2164)</f>
        <v>19</v>
      </c>
      <c r="I2163" s="22">
        <f>IF(data!H2164="","",data!H2164)</f>
        <v>23</v>
      </c>
      <c r="J2163" s="23">
        <f>IF(data!I2164="","",data!I2164)</f>
        <v>14</v>
      </c>
      <c r="Q2163" s="33"/>
      <c r="R2163" s="33"/>
      <c r="S2163" s="33"/>
      <c r="T2163" s="33"/>
      <c r="U2163" s="33"/>
      <c r="V2163" s="33"/>
      <c r="X2163" s="34"/>
      <c r="Y2163" s="33"/>
      <c r="Z2163" s="33"/>
      <c r="AA2163" s="33"/>
      <c r="AB2163" s="33"/>
      <c r="AC2163" s="35"/>
      <c r="AD2163" s="33"/>
      <c r="AE2163" s="33"/>
      <c r="AF2163" s="33"/>
      <c r="AG2163" s="33"/>
      <c r="AH2163" s="33"/>
      <c r="AI2163" s="33"/>
      <c r="AJ2163" s="36"/>
      <c r="AK2163" s="10">
        <f t="shared" si="241"/>
        <v>4</v>
      </c>
      <c r="AL2163" s="11">
        <f t="shared" si="242"/>
        <v>13</v>
      </c>
      <c r="AM2163" s="11">
        <f t="shared" si="243"/>
        <v>13</v>
      </c>
      <c r="AN2163" s="11">
        <f t="shared" si="244"/>
        <v>13</v>
      </c>
      <c r="AO2163" s="13">
        <f t="shared" si="245"/>
        <v>17</v>
      </c>
      <c r="AP2163" s="11">
        <f t="shared" si="246"/>
        <v>25</v>
      </c>
      <c r="AQ2163" s="11">
        <f t="shared" si="247"/>
        <v>19</v>
      </c>
      <c r="AR2163" s="11">
        <f t="shared" si="248"/>
        <v>23</v>
      </c>
      <c r="AS2163" s="11">
        <f t="shared" si="249"/>
        <v>18</v>
      </c>
      <c r="AT2163" s="11">
        <f t="shared" si="250"/>
        <v>25</v>
      </c>
      <c r="AU2163" s="11">
        <f t="shared" si="251"/>
        <v>34</v>
      </c>
      <c r="AV2163" s="11">
        <f t="shared" si="252"/>
        <v>31</v>
      </c>
      <c r="AW2163" s="12">
        <f t="shared" si="253"/>
        <v>28</v>
      </c>
      <c r="AX2163" s="13">
        <f t="shared" si="254"/>
        <v>41</v>
      </c>
      <c r="AY2163" s="13">
        <f t="shared" si="255"/>
        <v>39</v>
      </c>
      <c r="AZ2163" s="13">
        <f t="shared" si="256"/>
        <v>37</v>
      </c>
      <c r="BA2163" s="13">
        <f t="shared" si="257"/>
        <v>35</v>
      </c>
      <c r="BB2163" s="14">
        <f t="shared" si="258"/>
        <v>53</v>
      </c>
      <c r="BC2163" s="19">
        <f t="shared" si="259"/>
        <v>39</v>
      </c>
      <c r="BD2163" s="55">
        <f t="shared" si="239"/>
        <v>1.0680740500162391</v>
      </c>
      <c r="BE2163" s="19">
        <f t="shared" si="240"/>
        <v>1.0291977914907438</v>
      </c>
      <c r="BF2163" s="19">
        <f t="shared" si="260"/>
        <v>1.0173303020461189</v>
      </c>
      <c r="BG2163" s="19">
        <f t="shared" si="238"/>
        <v>0.96617733030204611</v>
      </c>
    </row>
    <row r="2164" spans="1:59">
      <c r="A2164" s="24">
        <v>2163</v>
      </c>
      <c r="B2164" s="31">
        <f>IF(data!A2165="","",data!A2165)</f>
        <v>2017111</v>
      </c>
      <c r="C2164" s="32">
        <f>IF(data!B2165="","",data!B2165)</f>
        <v>42999</v>
      </c>
      <c r="D2164" s="21">
        <f>IF(data!C2165="","",data!C2165)</f>
        <v>5</v>
      </c>
      <c r="E2164" s="22">
        <f>IF(data!D2165="","",data!D2165)</f>
        <v>10</v>
      </c>
      <c r="F2164" s="22">
        <f>IF(data!E2165="","",data!E2165)</f>
        <v>17</v>
      </c>
      <c r="G2164" s="22">
        <f>IF(data!F2165="","",data!F2165)</f>
        <v>19</v>
      </c>
      <c r="H2164" s="22">
        <f>IF(data!G2165="","",data!G2165)</f>
        <v>29</v>
      </c>
      <c r="I2164" s="22">
        <f>IF(data!H2165="","",data!H2165)</f>
        <v>32</v>
      </c>
      <c r="J2164" s="23">
        <f>IF(data!I2165="","",data!I2165)</f>
        <v>12</v>
      </c>
      <c r="Q2164" s="33"/>
      <c r="R2164" s="33"/>
      <c r="S2164" s="33"/>
      <c r="T2164" s="33"/>
      <c r="U2164" s="33"/>
      <c r="V2164" s="33"/>
      <c r="X2164" s="34"/>
      <c r="Y2164" s="33"/>
      <c r="Z2164" s="33"/>
      <c r="AA2164" s="33"/>
      <c r="AB2164" s="33"/>
      <c r="AC2164" s="35"/>
      <c r="AD2164" s="33"/>
      <c r="AE2164" s="33"/>
      <c r="AF2164" s="33"/>
      <c r="AG2164" s="33"/>
      <c r="AH2164" s="33"/>
      <c r="AI2164" s="33"/>
      <c r="AJ2164" s="36"/>
      <c r="AK2164" s="10">
        <f t="shared" si="241"/>
        <v>10</v>
      </c>
      <c r="AL2164" s="11">
        <f t="shared" si="242"/>
        <v>8</v>
      </c>
      <c r="AM2164" s="11">
        <f t="shared" si="243"/>
        <v>12</v>
      </c>
      <c r="AN2164" s="11">
        <f t="shared" si="244"/>
        <v>22</v>
      </c>
      <c r="AO2164" s="13">
        <f t="shared" si="245"/>
        <v>21</v>
      </c>
      <c r="AP2164" s="11">
        <f t="shared" si="246"/>
        <v>16</v>
      </c>
      <c r="AQ2164" s="11">
        <f t="shared" si="247"/>
        <v>22</v>
      </c>
      <c r="AR2164" s="11">
        <f t="shared" si="248"/>
        <v>32</v>
      </c>
      <c r="AS2164" s="11">
        <f t="shared" si="249"/>
        <v>46</v>
      </c>
      <c r="AT2164" s="11">
        <f t="shared" si="250"/>
        <v>40</v>
      </c>
      <c r="AU2164" s="11">
        <f t="shared" si="251"/>
        <v>34</v>
      </c>
      <c r="AV2164" s="11">
        <f t="shared" si="252"/>
        <v>28</v>
      </c>
      <c r="AW2164" s="12">
        <f t="shared" si="253"/>
        <v>37</v>
      </c>
      <c r="AX2164" s="13">
        <f t="shared" si="254"/>
        <v>32</v>
      </c>
      <c r="AY2164" s="13">
        <f t="shared" si="255"/>
        <v>44</v>
      </c>
      <c r="AZ2164" s="13">
        <f t="shared" si="256"/>
        <v>58</v>
      </c>
      <c r="BA2164" s="13">
        <f t="shared" si="257"/>
        <v>55</v>
      </c>
      <c r="BB2164" s="14">
        <f t="shared" si="258"/>
        <v>72</v>
      </c>
      <c r="BC2164" s="19">
        <f t="shared" si="259"/>
        <v>44</v>
      </c>
      <c r="BD2164" s="55">
        <f t="shared" si="239"/>
        <v>0.99441377070477432</v>
      </c>
      <c r="BE2164" s="19">
        <f t="shared" si="240"/>
        <v>1.0046443650535888</v>
      </c>
      <c r="BF2164" s="19">
        <f t="shared" si="260"/>
        <v>1.0246963299772653</v>
      </c>
      <c r="BG2164" s="19">
        <f t="shared" ref="BG2164:BG2227" si="261">IF($B2164="","",SUM($BC2115:$BC2164)/50/$BM$3)</f>
        <v>0.96494965898018825</v>
      </c>
    </row>
    <row r="2165" spans="1:59">
      <c r="A2165" s="24">
        <v>2164</v>
      </c>
      <c r="B2165" s="31">
        <f>IF(data!A2166="","",data!A2166)</f>
        <v>2017112</v>
      </c>
      <c r="C2165" s="32">
        <f>IF(data!B2166="","",data!B2166)</f>
        <v>43002</v>
      </c>
      <c r="D2165" s="21">
        <f>IF(data!C2166="","",data!C2166)</f>
        <v>3</v>
      </c>
      <c r="E2165" s="22">
        <f>IF(data!D2166="","",data!D2166)</f>
        <v>10</v>
      </c>
      <c r="F2165" s="22">
        <f>IF(data!E2166="","",data!E2166)</f>
        <v>14</v>
      </c>
      <c r="G2165" s="22">
        <f>IF(data!F2166="","",data!F2166)</f>
        <v>16</v>
      </c>
      <c r="H2165" s="22">
        <f>IF(data!G2166="","",data!G2166)</f>
        <v>22</v>
      </c>
      <c r="I2165" s="22">
        <f>IF(data!H2166="","",data!H2166)</f>
        <v>23</v>
      </c>
      <c r="J2165" s="23">
        <f>IF(data!I2166="","",data!I2166)</f>
        <v>11</v>
      </c>
      <c r="Q2165" s="33"/>
      <c r="R2165" s="33"/>
      <c r="S2165" s="33"/>
      <c r="T2165" s="33"/>
      <c r="U2165" s="33"/>
      <c r="V2165" s="33"/>
      <c r="X2165" s="34"/>
      <c r="Y2165" s="33"/>
      <c r="Z2165" s="33"/>
      <c r="AA2165" s="33"/>
      <c r="AB2165" s="33"/>
      <c r="AC2165" s="35"/>
      <c r="AD2165" s="33"/>
      <c r="AE2165" s="33"/>
      <c r="AF2165" s="33"/>
      <c r="AG2165" s="33"/>
      <c r="AH2165" s="33"/>
      <c r="AI2165" s="33"/>
      <c r="AJ2165" s="36"/>
      <c r="AK2165" s="10">
        <f t="shared" si="241"/>
        <v>7</v>
      </c>
      <c r="AL2165" s="11">
        <f t="shared" si="242"/>
        <v>12</v>
      </c>
      <c r="AM2165" s="11">
        <f t="shared" si="243"/>
        <v>13</v>
      </c>
      <c r="AN2165" s="11">
        <f t="shared" si="244"/>
        <v>22</v>
      </c>
      <c r="AO2165" s="13">
        <f t="shared" si="245"/>
        <v>11</v>
      </c>
      <c r="AP2165" s="11">
        <f t="shared" si="246"/>
        <v>24</v>
      </c>
      <c r="AQ2165" s="11">
        <f t="shared" si="247"/>
        <v>25</v>
      </c>
      <c r="AR2165" s="11">
        <f t="shared" si="248"/>
        <v>18</v>
      </c>
      <c r="AS2165" s="11">
        <f t="shared" si="249"/>
        <v>22</v>
      </c>
      <c r="AT2165" s="11">
        <f t="shared" si="250"/>
        <v>40</v>
      </c>
      <c r="AU2165" s="11">
        <f t="shared" si="251"/>
        <v>36</v>
      </c>
      <c r="AV2165" s="11">
        <f t="shared" si="252"/>
        <v>32</v>
      </c>
      <c r="AW2165" s="12">
        <f t="shared" si="253"/>
        <v>43</v>
      </c>
      <c r="AX2165" s="13">
        <f t="shared" si="254"/>
        <v>40</v>
      </c>
      <c r="AY2165" s="13">
        <f t="shared" si="255"/>
        <v>54</v>
      </c>
      <c r="AZ2165" s="13">
        <f t="shared" si="256"/>
        <v>52</v>
      </c>
      <c r="BA2165" s="13">
        <f t="shared" si="257"/>
        <v>50</v>
      </c>
      <c r="BB2165" s="14">
        <f t="shared" si="258"/>
        <v>48</v>
      </c>
      <c r="BC2165" s="19">
        <f t="shared" si="259"/>
        <v>54</v>
      </c>
      <c r="BD2165" s="55">
        <f t="shared" si="239"/>
        <v>0.96986034426761936</v>
      </c>
      <c r="BE2165" s="19">
        <f t="shared" si="240"/>
        <v>1.0332900292302696</v>
      </c>
      <c r="BF2165" s="19">
        <f t="shared" si="260"/>
        <v>1.0287885677167912</v>
      </c>
      <c r="BG2165" s="19">
        <f t="shared" si="261"/>
        <v>0.96945112049366677</v>
      </c>
    </row>
    <row r="2166" spans="1:59">
      <c r="A2166" s="24">
        <v>2165</v>
      </c>
      <c r="B2166" s="31">
        <f>IF(data!A2167="","",data!A2167)</f>
        <v>2017113</v>
      </c>
      <c r="C2166" s="32">
        <f>IF(data!B2167="","",data!B2167)</f>
        <v>43004</v>
      </c>
      <c r="D2166" s="21">
        <f>IF(data!C2167="","",data!C2167)</f>
        <v>4</v>
      </c>
      <c r="E2166" s="22">
        <f>IF(data!D2167="","",data!D2167)</f>
        <v>6</v>
      </c>
      <c r="F2166" s="22">
        <f>IF(data!E2167="","",data!E2167)</f>
        <v>16</v>
      </c>
      <c r="G2166" s="22">
        <f>IF(data!F2167="","",data!F2167)</f>
        <v>27</v>
      </c>
      <c r="H2166" s="22">
        <f>IF(data!G2167="","",data!G2167)</f>
        <v>29</v>
      </c>
      <c r="I2166" s="22">
        <f>IF(data!H2167="","",data!H2167)</f>
        <v>33</v>
      </c>
      <c r="J2166" s="23">
        <f>IF(data!I2167="","",data!I2167)</f>
        <v>5</v>
      </c>
      <c r="Q2166" s="33"/>
      <c r="R2166" s="33"/>
      <c r="S2166" s="33"/>
      <c r="T2166" s="33"/>
      <c r="U2166" s="33"/>
      <c r="V2166" s="33"/>
      <c r="X2166" s="34"/>
      <c r="Y2166" s="33"/>
      <c r="Z2166" s="33"/>
      <c r="AA2166" s="33"/>
      <c r="AB2166" s="33"/>
      <c r="AC2166" s="35"/>
      <c r="AD2166" s="33"/>
      <c r="AE2166" s="33"/>
      <c r="AF2166" s="33"/>
      <c r="AG2166" s="33"/>
      <c r="AH2166" s="33"/>
      <c r="AI2166" s="33"/>
      <c r="AJ2166" s="36"/>
      <c r="AK2166" s="10">
        <f t="shared" si="241"/>
        <v>4</v>
      </c>
      <c r="AL2166" s="11">
        <f t="shared" si="242"/>
        <v>7</v>
      </c>
      <c r="AM2166" s="11">
        <f t="shared" si="243"/>
        <v>15</v>
      </c>
      <c r="AN2166" s="11">
        <f t="shared" si="244"/>
        <v>19</v>
      </c>
      <c r="AO2166" s="13">
        <f t="shared" si="245"/>
        <v>24</v>
      </c>
      <c r="AP2166" s="11">
        <f t="shared" si="246"/>
        <v>19</v>
      </c>
      <c r="AQ2166" s="11">
        <f t="shared" si="247"/>
        <v>25</v>
      </c>
      <c r="AR2166" s="11">
        <f t="shared" si="248"/>
        <v>35</v>
      </c>
      <c r="AS2166" s="11">
        <f t="shared" si="249"/>
        <v>27</v>
      </c>
      <c r="AT2166" s="11">
        <f t="shared" si="250"/>
        <v>31</v>
      </c>
      <c r="AU2166" s="11">
        <f t="shared" si="251"/>
        <v>24</v>
      </c>
      <c r="AV2166" s="11">
        <f t="shared" si="252"/>
        <v>31</v>
      </c>
      <c r="AW2166" s="12">
        <f t="shared" si="253"/>
        <v>40</v>
      </c>
      <c r="AX2166" s="13">
        <f t="shared" si="254"/>
        <v>35</v>
      </c>
      <c r="AY2166" s="13">
        <f t="shared" si="255"/>
        <v>64</v>
      </c>
      <c r="AZ2166" s="13">
        <f t="shared" si="256"/>
        <v>61</v>
      </c>
      <c r="BA2166" s="13">
        <f t="shared" si="257"/>
        <v>58</v>
      </c>
      <c r="BB2166" s="14">
        <f t="shared" si="258"/>
        <v>55</v>
      </c>
      <c r="BC2166" s="19">
        <f t="shared" si="259"/>
        <v>64</v>
      </c>
      <c r="BD2166" s="55">
        <f t="shared" si="239"/>
        <v>1.023059434881455</v>
      </c>
      <c r="BE2166" s="19">
        <f t="shared" si="240"/>
        <v>1.0639818122767133</v>
      </c>
      <c r="BF2166" s="19">
        <f t="shared" si="260"/>
        <v>1.0484313088665151</v>
      </c>
      <c r="BG2166" s="19">
        <f t="shared" si="261"/>
        <v>0.97190646313738227</v>
      </c>
    </row>
    <row r="2167" spans="1:59">
      <c r="A2167" s="24">
        <v>2166</v>
      </c>
      <c r="B2167" s="31">
        <f>IF(data!A2168="","",data!A2168)</f>
        <v>2017114</v>
      </c>
      <c r="C2167" s="32">
        <f>IF(data!B2168="","",data!B2168)</f>
        <v>43006</v>
      </c>
      <c r="D2167" s="21">
        <f>IF(data!C2168="","",data!C2168)</f>
        <v>6</v>
      </c>
      <c r="E2167" s="22">
        <f>IF(data!D2168="","",data!D2168)</f>
        <v>12</v>
      </c>
      <c r="F2167" s="22">
        <f>IF(data!E2168="","",data!E2168)</f>
        <v>13</v>
      </c>
      <c r="G2167" s="22">
        <f>IF(data!F2168="","",data!F2168)</f>
        <v>15</v>
      </c>
      <c r="H2167" s="22">
        <f>IF(data!G2168="","",data!G2168)</f>
        <v>18</v>
      </c>
      <c r="I2167" s="22">
        <f>IF(data!H2168="","",data!H2168)</f>
        <v>26</v>
      </c>
      <c r="J2167" s="23">
        <f>IF(data!I2168="","",data!I2168)</f>
        <v>13</v>
      </c>
      <c r="Q2167" s="33"/>
      <c r="R2167" s="33"/>
      <c r="S2167" s="33"/>
      <c r="T2167" s="33"/>
      <c r="U2167" s="33"/>
      <c r="V2167" s="33"/>
      <c r="X2167" s="34"/>
      <c r="Y2167" s="33"/>
      <c r="Z2167" s="33"/>
      <c r="AA2167" s="33"/>
      <c r="AB2167" s="33"/>
      <c r="AC2167" s="35"/>
      <c r="AD2167" s="33"/>
      <c r="AE2167" s="33"/>
      <c r="AF2167" s="33"/>
      <c r="AG2167" s="33"/>
      <c r="AH2167" s="33"/>
      <c r="AI2167" s="33"/>
      <c r="AJ2167" s="36"/>
      <c r="AK2167" s="10">
        <f t="shared" si="241"/>
        <v>3</v>
      </c>
      <c r="AL2167" s="11">
        <f t="shared" si="242"/>
        <v>10</v>
      </c>
      <c r="AM2167" s="11">
        <f t="shared" si="243"/>
        <v>10</v>
      </c>
      <c r="AN2167" s="11">
        <f t="shared" si="244"/>
        <v>6</v>
      </c>
      <c r="AO2167" s="13">
        <f t="shared" si="245"/>
        <v>27</v>
      </c>
      <c r="AP2167" s="11">
        <f t="shared" si="246"/>
        <v>26</v>
      </c>
      <c r="AQ2167" s="11">
        <f t="shared" si="247"/>
        <v>27</v>
      </c>
      <c r="AR2167" s="11">
        <f t="shared" si="248"/>
        <v>30</v>
      </c>
      <c r="AS2167" s="11">
        <f t="shared" si="249"/>
        <v>24</v>
      </c>
      <c r="AT2167" s="11">
        <f t="shared" si="250"/>
        <v>18</v>
      </c>
      <c r="AU2167" s="11">
        <f t="shared" si="251"/>
        <v>25</v>
      </c>
      <c r="AV2167" s="11">
        <f t="shared" si="252"/>
        <v>48</v>
      </c>
      <c r="AW2167" s="12">
        <f t="shared" si="253"/>
        <v>45</v>
      </c>
      <c r="AX2167" s="13">
        <f t="shared" si="254"/>
        <v>58</v>
      </c>
      <c r="AY2167" s="13">
        <f t="shared" si="255"/>
        <v>56</v>
      </c>
      <c r="AZ2167" s="13">
        <f t="shared" si="256"/>
        <v>54</v>
      </c>
      <c r="BA2167" s="13">
        <f t="shared" si="257"/>
        <v>71</v>
      </c>
      <c r="BB2167" s="14">
        <f t="shared" si="258"/>
        <v>70</v>
      </c>
      <c r="BC2167" s="19">
        <f t="shared" si="259"/>
        <v>56</v>
      </c>
      <c r="BD2167" s="55">
        <f t="shared" si="239"/>
        <v>1.0517050990581358</v>
      </c>
      <c r="BE2167" s="19">
        <f t="shared" si="240"/>
        <v>1.0721662877557647</v>
      </c>
      <c r="BF2167" s="19">
        <f t="shared" si="260"/>
        <v>1.0402468333874635</v>
      </c>
      <c r="BG2167" s="19">
        <f t="shared" si="261"/>
        <v>0.97395258200714518</v>
      </c>
    </row>
    <row r="2168" spans="1:59">
      <c r="A2168" s="24">
        <v>2167</v>
      </c>
      <c r="B2168" s="31">
        <f>IF(data!A2169="","",data!A2169)</f>
        <v>2017115</v>
      </c>
      <c r="C2168" s="32">
        <f>IF(data!B2169="","",data!B2169)</f>
        <v>43009</v>
      </c>
      <c r="D2168" s="21">
        <f>IF(data!C2169="","",data!C2169)</f>
        <v>4</v>
      </c>
      <c r="E2168" s="22">
        <f>IF(data!D2169="","",data!D2169)</f>
        <v>10</v>
      </c>
      <c r="F2168" s="22">
        <f>IF(data!E2169="","",data!E2169)</f>
        <v>11</v>
      </c>
      <c r="G2168" s="22">
        <f>IF(data!F2169="","",data!F2169)</f>
        <v>25</v>
      </c>
      <c r="H2168" s="22">
        <f>IF(data!G2169="","",data!G2169)</f>
        <v>30</v>
      </c>
      <c r="I2168" s="22">
        <f>IF(data!H2169="","",data!H2169)</f>
        <v>31</v>
      </c>
      <c r="J2168" s="23">
        <f>IF(data!I2169="","",data!I2169)</f>
        <v>1</v>
      </c>
      <c r="Q2168" s="33"/>
      <c r="R2168" s="33"/>
      <c r="S2168" s="33"/>
      <c r="T2168" s="33"/>
      <c r="U2168" s="33"/>
      <c r="V2168" s="33"/>
      <c r="X2168" s="34"/>
      <c r="Y2168" s="33"/>
      <c r="Z2168" s="33"/>
      <c r="AA2168" s="33"/>
      <c r="AB2168" s="33"/>
      <c r="AC2168" s="35"/>
      <c r="AD2168" s="33"/>
      <c r="AE2168" s="33"/>
      <c r="AF2168" s="33"/>
      <c r="AG2168" s="33"/>
      <c r="AH2168" s="33"/>
      <c r="AI2168" s="33"/>
      <c r="AJ2168" s="36"/>
      <c r="AK2168" s="10">
        <f t="shared" si="241"/>
        <v>6</v>
      </c>
      <c r="AL2168" s="11">
        <f t="shared" si="242"/>
        <v>11</v>
      </c>
      <c r="AM2168" s="11">
        <f t="shared" si="243"/>
        <v>6</v>
      </c>
      <c r="AN2168" s="11">
        <f t="shared" si="244"/>
        <v>15</v>
      </c>
      <c r="AO2168" s="13">
        <f t="shared" si="245"/>
        <v>20</v>
      </c>
      <c r="AP2168" s="11">
        <f t="shared" si="246"/>
        <v>23</v>
      </c>
      <c r="AQ2168" s="11">
        <f t="shared" si="247"/>
        <v>21</v>
      </c>
      <c r="AR2168" s="11">
        <f t="shared" si="248"/>
        <v>11</v>
      </c>
      <c r="AS2168" s="11">
        <f t="shared" si="249"/>
        <v>34</v>
      </c>
      <c r="AT2168" s="11">
        <f t="shared" si="250"/>
        <v>39</v>
      </c>
      <c r="AU2168" s="11">
        <f t="shared" si="251"/>
        <v>46</v>
      </c>
      <c r="AV2168" s="11">
        <f t="shared" si="252"/>
        <v>41</v>
      </c>
      <c r="AW2168" s="12">
        <f t="shared" si="253"/>
        <v>36</v>
      </c>
      <c r="AX2168" s="13">
        <f t="shared" si="254"/>
        <v>63</v>
      </c>
      <c r="AY2168" s="13">
        <f t="shared" si="255"/>
        <v>60</v>
      </c>
      <c r="AZ2168" s="13">
        <f t="shared" si="256"/>
        <v>57</v>
      </c>
      <c r="BA2168" s="13">
        <f t="shared" si="257"/>
        <v>54</v>
      </c>
      <c r="BB2168" s="14">
        <f t="shared" si="258"/>
        <v>51</v>
      </c>
      <c r="BC2168" s="19">
        <f t="shared" si="259"/>
        <v>60</v>
      </c>
      <c r="BD2168" s="55">
        <f t="shared" si="239"/>
        <v>1.137642091588178</v>
      </c>
      <c r="BE2168" s="19">
        <f t="shared" si="240"/>
        <v>1.1028580708022084</v>
      </c>
      <c r="BF2168" s="19">
        <f t="shared" si="260"/>
        <v>1.0443390711269893</v>
      </c>
      <c r="BG2168" s="19">
        <f t="shared" si="261"/>
        <v>0.98172783371224415</v>
      </c>
    </row>
    <row r="2169" spans="1:59">
      <c r="A2169" s="24">
        <v>2168</v>
      </c>
      <c r="B2169" s="31">
        <f>IF(data!A2170="","",data!A2170)</f>
        <v>2017116</v>
      </c>
      <c r="C2169" s="32">
        <f>IF(data!B2170="","",data!B2170)</f>
        <v>43011</v>
      </c>
      <c r="D2169" s="21">
        <f>IF(data!C2170="","",data!C2170)</f>
        <v>2</v>
      </c>
      <c r="E2169" s="22">
        <f>IF(data!D2170="","",data!D2170)</f>
        <v>14</v>
      </c>
      <c r="F2169" s="22">
        <f>IF(data!E2170="","",data!E2170)</f>
        <v>20</v>
      </c>
      <c r="G2169" s="22">
        <f>IF(data!F2170="","",data!F2170)</f>
        <v>22</v>
      </c>
      <c r="H2169" s="22">
        <f>IF(data!G2170="","",data!G2170)</f>
        <v>30</v>
      </c>
      <c r="I2169" s="22">
        <f>IF(data!H2170="","",data!H2170)</f>
        <v>32</v>
      </c>
      <c r="J2169" s="23">
        <f>IF(data!I2170="","",data!I2170)</f>
        <v>2</v>
      </c>
      <c r="Q2169" s="33"/>
      <c r="R2169" s="33"/>
      <c r="S2169" s="33"/>
      <c r="T2169" s="33"/>
      <c r="U2169" s="33"/>
      <c r="V2169" s="33"/>
      <c r="X2169" s="34"/>
      <c r="Y2169" s="33"/>
      <c r="Z2169" s="33"/>
      <c r="AA2169" s="33"/>
      <c r="AB2169" s="33"/>
      <c r="AC2169" s="35"/>
      <c r="AD2169" s="33"/>
      <c r="AE2169" s="33"/>
      <c r="AF2169" s="33"/>
      <c r="AG2169" s="33"/>
      <c r="AH2169" s="33"/>
      <c r="AI2169" s="33"/>
      <c r="AJ2169" s="36"/>
      <c r="AK2169" s="10">
        <f t="shared" si="241"/>
        <v>9</v>
      </c>
      <c r="AL2169" s="11">
        <f t="shared" si="242"/>
        <v>8</v>
      </c>
      <c r="AM2169" s="11">
        <f t="shared" si="243"/>
        <v>10</v>
      </c>
      <c r="AN2169" s="11">
        <f t="shared" si="244"/>
        <v>12</v>
      </c>
      <c r="AO2169" s="13">
        <f t="shared" si="245"/>
        <v>15</v>
      </c>
      <c r="AP2169" s="11">
        <f t="shared" si="246"/>
        <v>24</v>
      </c>
      <c r="AQ2169" s="11">
        <f t="shared" si="247"/>
        <v>21</v>
      </c>
      <c r="AR2169" s="11">
        <f t="shared" si="248"/>
        <v>10</v>
      </c>
      <c r="AS2169" s="11">
        <f t="shared" si="249"/>
        <v>32</v>
      </c>
      <c r="AT2169" s="11">
        <f t="shared" si="250"/>
        <v>36</v>
      </c>
      <c r="AU2169" s="11">
        <f t="shared" si="251"/>
        <v>29</v>
      </c>
      <c r="AV2169" s="11">
        <f t="shared" si="252"/>
        <v>22</v>
      </c>
      <c r="AW2169" s="12">
        <f t="shared" si="253"/>
        <v>30</v>
      </c>
      <c r="AX2169" s="13">
        <f t="shared" si="254"/>
        <v>40</v>
      </c>
      <c r="AY2169" s="13">
        <f t="shared" si="255"/>
        <v>52</v>
      </c>
      <c r="AZ2169" s="13">
        <f t="shared" si="256"/>
        <v>48</v>
      </c>
      <c r="BA2169" s="13">
        <f t="shared" si="257"/>
        <v>44</v>
      </c>
      <c r="BB2169" s="14">
        <f t="shared" si="258"/>
        <v>40</v>
      </c>
      <c r="BC2169" s="19">
        <f t="shared" si="259"/>
        <v>52</v>
      </c>
      <c r="BD2169" s="55">
        <f t="shared" si="239"/>
        <v>1.1703799935043846</v>
      </c>
      <c r="BE2169" s="19">
        <f t="shared" si="240"/>
        <v>1.0823968821045793</v>
      </c>
      <c r="BF2169" s="19">
        <f t="shared" si="260"/>
        <v>1.0451575186748945</v>
      </c>
      <c r="BG2169" s="19">
        <f t="shared" si="261"/>
        <v>0.99400454693082163</v>
      </c>
    </row>
    <row r="2170" spans="1:59">
      <c r="A2170" s="24">
        <v>2169</v>
      </c>
      <c r="B2170" s="31">
        <f>IF(data!A2171="","",data!A2171)</f>
        <v>2017117</v>
      </c>
      <c r="C2170" s="32">
        <f>IF(data!B2171="","",data!B2171)</f>
        <v>43013</v>
      </c>
      <c r="D2170" s="21">
        <f>IF(data!C2171="","",data!C2171)</f>
        <v>1</v>
      </c>
      <c r="E2170" s="22">
        <f>IF(data!D2171="","",data!D2171)</f>
        <v>2</v>
      </c>
      <c r="F2170" s="22">
        <f>IF(data!E2171="","",data!E2171)</f>
        <v>8</v>
      </c>
      <c r="G2170" s="22">
        <f>IF(data!F2171="","",data!F2171)</f>
        <v>11</v>
      </c>
      <c r="H2170" s="22">
        <f>IF(data!G2171="","",data!G2171)</f>
        <v>14</v>
      </c>
      <c r="I2170" s="22">
        <f>IF(data!H2171="","",data!H2171)</f>
        <v>21</v>
      </c>
      <c r="J2170" s="23">
        <f>IF(data!I2171="","",data!I2171)</f>
        <v>9</v>
      </c>
      <c r="Q2170" s="33"/>
      <c r="R2170" s="33"/>
      <c r="S2170" s="33"/>
      <c r="T2170" s="33"/>
      <c r="U2170" s="33"/>
      <c r="V2170" s="33"/>
      <c r="X2170" s="34"/>
      <c r="Y2170" s="33"/>
      <c r="Z2170" s="33"/>
      <c r="AA2170" s="33"/>
      <c r="AB2170" s="33"/>
      <c r="AC2170" s="35"/>
      <c r="AD2170" s="33"/>
      <c r="AE2170" s="33"/>
      <c r="AF2170" s="33"/>
      <c r="AG2170" s="33"/>
      <c r="AH2170" s="33"/>
      <c r="AI2170" s="33"/>
      <c r="AJ2170" s="36"/>
      <c r="AK2170" s="10">
        <f t="shared" si="241"/>
        <v>9</v>
      </c>
      <c r="AL2170" s="11">
        <f t="shared" si="242"/>
        <v>9</v>
      </c>
      <c r="AM2170" s="11">
        <f t="shared" si="243"/>
        <v>12</v>
      </c>
      <c r="AN2170" s="11">
        <f t="shared" si="244"/>
        <v>15</v>
      </c>
      <c r="AO2170" s="13">
        <f t="shared" si="245"/>
        <v>8</v>
      </c>
      <c r="AP2170" s="11">
        <f t="shared" si="246"/>
        <v>17</v>
      </c>
      <c r="AQ2170" s="11">
        <f t="shared" si="247"/>
        <v>21</v>
      </c>
      <c r="AR2170" s="11">
        <f t="shared" si="248"/>
        <v>17</v>
      </c>
      <c r="AS2170" s="11">
        <f t="shared" si="249"/>
        <v>24</v>
      </c>
      <c r="AT2170" s="11">
        <f t="shared" si="250"/>
        <v>33</v>
      </c>
      <c r="AU2170" s="11">
        <f t="shared" si="251"/>
        <v>31</v>
      </c>
      <c r="AV2170" s="11">
        <f t="shared" si="252"/>
        <v>29</v>
      </c>
      <c r="AW2170" s="12">
        <f t="shared" si="253"/>
        <v>42</v>
      </c>
      <c r="AX2170" s="13">
        <f t="shared" si="254"/>
        <v>41</v>
      </c>
      <c r="AY2170" s="13">
        <f t="shared" si="255"/>
        <v>40</v>
      </c>
      <c r="AZ2170" s="13">
        <f t="shared" si="256"/>
        <v>39</v>
      </c>
      <c r="BA2170" s="13">
        <f t="shared" si="257"/>
        <v>38</v>
      </c>
      <c r="BB2170" s="14">
        <f t="shared" si="258"/>
        <v>37</v>
      </c>
      <c r="BC2170" s="19">
        <f t="shared" si="259"/>
        <v>40</v>
      </c>
      <c r="BD2170" s="55">
        <f t="shared" si="239"/>
        <v>1.113088665151023</v>
      </c>
      <c r="BE2170" s="19">
        <f t="shared" si="240"/>
        <v>1.0414745047093212</v>
      </c>
      <c r="BF2170" s="19">
        <f t="shared" si="260"/>
        <v>1.0320623579084118</v>
      </c>
      <c r="BG2170" s="19">
        <f t="shared" si="261"/>
        <v>0.99768756089639488</v>
      </c>
    </row>
    <row r="2171" spans="1:59">
      <c r="A2171" s="24">
        <v>2170</v>
      </c>
      <c r="B2171" s="31">
        <f>IF(data!A2172="","",data!A2172)</f>
        <v>2017118</v>
      </c>
      <c r="C2171" s="32">
        <f>IF(data!B2172="","",data!B2172)</f>
        <v>43016</v>
      </c>
      <c r="D2171" s="21">
        <f>IF(data!C2172="","",data!C2172)</f>
        <v>8</v>
      </c>
      <c r="E2171" s="22">
        <f>IF(data!D2172="","",data!D2172)</f>
        <v>9</v>
      </c>
      <c r="F2171" s="22">
        <f>IF(data!E2172="","",data!E2172)</f>
        <v>15</v>
      </c>
      <c r="G2171" s="22">
        <f>IF(data!F2172="","",data!F2172)</f>
        <v>22</v>
      </c>
      <c r="H2171" s="22">
        <f>IF(data!G2172="","",data!G2172)</f>
        <v>30</v>
      </c>
      <c r="I2171" s="22">
        <f>IF(data!H2172="","",data!H2172)</f>
        <v>33</v>
      </c>
      <c r="J2171" s="23">
        <f>IF(data!I2172="","",data!I2172)</f>
        <v>16</v>
      </c>
      <c r="Q2171" s="33"/>
      <c r="R2171" s="33"/>
      <c r="S2171" s="33"/>
      <c r="T2171" s="33"/>
      <c r="U2171" s="33"/>
      <c r="V2171" s="33"/>
      <c r="X2171" s="34"/>
      <c r="Y2171" s="33"/>
      <c r="Z2171" s="33"/>
      <c r="AA2171" s="33"/>
      <c r="AB2171" s="33"/>
      <c r="AC2171" s="35"/>
      <c r="AD2171" s="33"/>
      <c r="AE2171" s="33"/>
      <c r="AF2171" s="33"/>
      <c r="AG2171" s="33"/>
      <c r="AH2171" s="33"/>
      <c r="AI2171" s="33"/>
      <c r="AJ2171" s="36"/>
      <c r="AK2171" s="10">
        <f t="shared" si="241"/>
        <v>3</v>
      </c>
      <c r="AL2171" s="11">
        <f t="shared" si="242"/>
        <v>9</v>
      </c>
      <c r="AM2171" s="11">
        <f t="shared" si="243"/>
        <v>12</v>
      </c>
      <c r="AN2171" s="11">
        <f t="shared" si="244"/>
        <v>15</v>
      </c>
      <c r="AO2171" s="13">
        <f t="shared" si="245"/>
        <v>12</v>
      </c>
      <c r="AP2171" s="11">
        <f t="shared" si="246"/>
        <v>21</v>
      </c>
      <c r="AQ2171" s="11">
        <f t="shared" si="247"/>
        <v>27</v>
      </c>
      <c r="AR2171" s="11">
        <f t="shared" si="248"/>
        <v>27</v>
      </c>
      <c r="AS2171" s="11">
        <f t="shared" si="249"/>
        <v>29</v>
      </c>
      <c r="AT2171" s="11">
        <f t="shared" si="250"/>
        <v>45</v>
      </c>
      <c r="AU2171" s="11">
        <f t="shared" si="251"/>
        <v>39</v>
      </c>
      <c r="AV2171" s="11">
        <f t="shared" si="252"/>
        <v>33</v>
      </c>
      <c r="AW2171" s="12">
        <f t="shared" si="253"/>
        <v>27</v>
      </c>
      <c r="AX2171" s="13">
        <f t="shared" si="254"/>
        <v>53</v>
      </c>
      <c r="AY2171" s="13">
        <f t="shared" si="255"/>
        <v>66</v>
      </c>
      <c r="AZ2171" s="13">
        <f t="shared" si="256"/>
        <v>63</v>
      </c>
      <c r="BA2171" s="13">
        <f t="shared" si="257"/>
        <v>60</v>
      </c>
      <c r="BB2171" s="14">
        <f t="shared" si="258"/>
        <v>57</v>
      </c>
      <c r="BC2171" s="19">
        <f t="shared" si="259"/>
        <v>66</v>
      </c>
      <c r="BD2171" s="55">
        <f t="shared" si="239"/>
        <v>1.1212731406300747</v>
      </c>
      <c r="BE2171" s="19">
        <f t="shared" si="240"/>
        <v>1.0721662877557647</v>
      </c>
      <c r="BF2171" s="19">
        <f t="shared" si="260"/>
        <v>1.0418837284832738</v>
      </c>
      <c r="BG2171" s="19">
        <f t="shared" si="261"/>
        <v>1.0042351412796362</v>
      </c>
    </row>
    <row r="2172" spans="1:59">
      <c r="A2172" s="24">
        <v>2171</v>
      </c>
      <c r="B2172" s="31">
        <f>IF(data!A2173="","",data!A2173)</f>
        <v>2017119</v>
      </c>
      <c r="C2172" s="32">
        <f>IF(data!B2173="","",data!B2173)</f>
        <v>43018</v>
      </c>
      <c r="D2172" s="21">
        <f>IF(data!C2173="","",data!C2173)</f>
        <v>9</v>
      </c>
      <c r="E2172" s="22">
        <f>IF(data!D2173="","",data!D2173)</f>
        <v>16</v>
      </c>
      <c r="F2172" s="22">
        <f>IF(data!E2173="","",data!E2173)</f>
        <v>21</v>
      </c>
      <c r="G2172" s="22">
        <f>IF(data!F2173="","",data!F2173)</f>
        <v>25</v>
      </c>
      <c r="H2172" s="22">
        <f>IF(data!G2173="","",data!G2173)</f>
        <v>26</v>
      </c>
      <c r="I2172" s="22">
        <f>IF(data!H2173="","",data!H2173)</f>
        <v>31</v>
      </c>
      <c r="J2172" s="23">
        <f>IF(data!I2173="","",data!I2173)</f>
        <v>14</v>
      </c>
      <c r="Q2172" s="33"/>
      <c r="R2172" s="33"/>
      <c r="S2172" s="33"/>
      <c r="T2172" s="33"/>
      <c r="U2172" s="33"/>
      <c r="V2172" s="33"/>
      <c r="X2172" s="34"/>
      <c r="Y2172" s="33"/>
      <c r="Z2172" s="33"/>
      <c r="AA2172" s="33"/>
      <c r="AB2172" s="33"/>
      <c r="AC2172" s="35"/>
      <c r="AD2172" s="33"/>
      <c r="AE2172" s="33"/>
      <c r="AF2172" s="33"/>
      <c r="AG2172" s="33"/>
      <c r="AH2172" s="33"/>
      <c r="AI2172" s="33"/>
      <c r="AJ2172" s="36"/>
      <c r="AK2172" s="10">
        <f t="shared" si="241"/>
        <v>5</v>
      </c>
      <c r="AL2172" s="11">
        <f t="shared" si="242"/>
        <v>8</v>
      </c>
      <c r="AM2172" s="11">
        <f t="shared" si="243"/>
        <v>8</v>
      </c>
      <c r="AN2172" s="11">
        <f t="shared" si="244"/>
        <v>14</v>
      </c>
      <c r="AO2172" s="13">
        <f t="shared" si="245"/>
        <v>16</v>
      </c>
      <c r="AP2172" s="11">
        <f t="shared" si="246"/>
        <v>16</v>
      </c>
      <c r="AQ2172" s="11">
        <f t="shared" si="247"/>
        <v>29</v>
      </c>
      <c r="AR2172" s="11">
        <f t="shared" si="248"/>
        <v>28</v>
      </c>
      <c r="AS2172" s="11">
        <f t="shared" si="249"/>
        <v>40</v>
      </c>
      <c r="AT2172" s="11">
        <f t="shared" si="250"/>
        <v>32</v>
      </c>
      <c r="AU2172" s="11">
        <f t="shared" si="251"/>
        <v>37</v>
      </c>
      <c r="AV2172" s="11">
        <f t="shared" si="252"/>
        <v>44</v>
      </c>
      <c r="AW2172" s="12">
        <f t="shared" si="253"/>
        <v>38</v>
      </c>
      <c r="AX2172" s="13">
        <f t="shared" si="254"/>
        <v>48</v>
      </c>
      <c r="AY2172" s="13">
        <f t="shared" si="255"/>
        <v>60</v>
      </c>
      <c r="AZ2172" s="13">
        <f t="shared" si="256"/>
        <v>56</v>
      </c>
      <c r="BA2172" s="13">
        <f t="shared" si="257"/>
        <v>52</v>
      </c>
      <c r="BB2172" s="14">
        <f t="shared" si="258"/>
        <v>48</v>
      </c>
      <c r="BC2172" s="19">
        <f t="shared" si="259"/>
        <v>60</v>
      </c>
      <c r="BD2172" s="55">
        <f t="shared" si="239"/>
        <v>1.137642091588178</v>
      </c>
      <c r="BE2172" s="19">
        <f t="shared" si="240"/>
        <v>1.0946735953231568</v>
      </c>
      <c r="BF2172" s="19">
        <f t="shared" si="260"/>
        <v>1.042702176031179</v>
      </c>
      <c r="BG2172" s="19">
        <f t="shared" si="261"/>
        <v>1.0054628126014939</v>
      </c>
    </row>
    <row r="2173" spans="1:59">
      <c r="A2173" s="24">
        <v>2172</v>
      </c>
      <c r="B2173" s="31">
        <f>IF(data!A2174="","",data!A2174)</f>
        <v>2017120</v>
      </c>
      <c r="C2173" s="32">
        <f>IF(data!B2174="","",data!B2174)</f>
        <v>43020</v>
      </c>
      <c r="D2173" s="21">
        <f>IF(data!C2174="","",data!C2174)</f>
        <v>8</v>
      </c>
      <c r="E2173" s="22">
        <f>IF(data!D2174="","",data!D2174)</f>
        <v>10</v>
      </c>
      <c r="F2173" s="22">
        <f>IF(data!E2174="","",data!E2174)</f>
        <v>15</v>
      </c>
      <c r="G2173" s="22">
        <f>IF(data!F2174="","",data!F2174)</f>
        <v>19</v>
      </c>
      <c r="H2173" s="22">
        <f>IF(data!G2174="","",data!G2174)</f>
        <v>23</v>
      </c>
      <c r="I2173" s="22">
        <f>IF(data!H2174="","",data!H2174)</f>
        <v>28</v>
      </c>
      <c r="J2173" s="23">
        <f>IF(data!I2174="","",data!I2174)</f>
        <v>16</v>
      </c>
      <c r="Q2173" s="33"/>
      <c r="R2173" s="33"/>
      <c r="S2173" s="33"/>
      <c r="T2173" s="33"/>
      <c r="U2173" s="33"/>
      <c r="V2173" s="33"/>
      <c r="X2173" s="34"/>
      <c r="Y2173" s="33"/>
      <c r="Z2173" s="33"/>
      <c r="AA2173" s="33"/>
      <c r="AB2173" s="33"/>
      <c r="AC2173" s="35"/>
      <c r="AD2173" s="33"/>
      <c r="AE2173" s="33"/>
      <c r="AF2173" s="33"/>
      <c r="AG2173" s="33"/>
      <c r="AH2173" s="33"/>
      <c r="AI2173" s="33"/>
      <c r="AJ2173" s="36"/>
      <c r="AK2173" s="10">
        <f t="shared" si="241"/>
        <v>7</v>
      </c>
      <c r="AL2173" s="11">
        <f t="shared" si="242"/>
        <v>11</v>
      </c>
      <c r="AM2173" s="11">
        <f t="shared" si="243"/>
        <v>13</v>
      </c>
      <c r="AN2173" s="11">
        <f t="shared" si="244"/>
        <v>19</v>
      </c>
      <c r="AO2173" s="13">
        <f t="shared" si="245"/>
        <v>12</v>
      </c>
      <c r="AP2173" s="11">
        <f t="shared" si="246"/>
        <v>23</v>
      </c>
      <c r="AQ2173" s="11">
        <f t="shared" si="247"/>
        <v>22</v>
      </c>
      <c r="AR2173" s="11">
        <f t="shared" si="248"/>
        <v>33</v>
      </c>
      <c r="AS2173" s="11">
        <f t="shared" si="249"/>
        <v>37</v>
      </c>
      <c r="AT2173" s="11">
        <f t="shared" si="250"/>
        <v>43</v>
      </c>
      <c r="AU2173" s="11">
        <f t="shared" si="251"/>
        <v>38</v>
      </c>
      <c r="AV2173" s="11">
        <f t="shared" si="252"/>
        <v>33</v>
      </c>
      <c r="AW2173" s="12">
        <f t="shared" si="253"/>
        <v>43</v>
      </c>
      <c r="AX2173" s="13">
        <f t="shared" si="254"/>
        <v>55</v>
      </c>
      <c r="AY2173" s="13">
        <f t="shared" si="255"/>
        <v>52</v>
      </c>
      <c r="AZ2173" s="13">
        <f t="shared" si="256"/>
        <v>49</v>
      </c>
      <c r="BA2173" s="13">
        <f t="shared" si="257"/>
        <v>46</v>
      </c>
      <c r="BB2173" s="14">
        <f t="shared" si="258"/>
        <v>63</v>
      </c>
      <c r="BC2173" s="19">
        <f t="shared" si="259"/>
        <v>52</v>
      </c>
      <c r="BD2173" s="55">
        <f t="shared" si="239"/>
        <v>1.1049041896719713</v>
      </c>
      <c r="BE2173" s="19">
        <f t="shared" si="240"/>
        <v>1.1212731406300747</v>
      </c>
      <c r="BF2173" s="19">
        <f t="shared" si="260"/>
        <v>1.0443390711269893</v>
      </c>
      <c r="BG2173" s="19">
        <f t="shared" si="261"/>
        <v>1.0091458265670672</v>
      </c>
    </row>
    <row r="2174" spans="1:59">
      <c r="A2174" s="24">
        <v>2173</v>
      </c>
      <c r="B2174" s="31">
        <f>IF(data!A2175="","",data!A2175)</f>
        <v>2017121</v>
      </c>
      <c r="C2174" s="32">
        <f>IF(data!B2175="","",data!B2175)</f>
        <v>43023</v>
      </c>
      <c r="D2174" s="21">
        <f>IF(data!C2175="","",data!C2175)</f>
        <v>11</v>
      </c>
      <c r="E2174" s="22">
        <f>IF(data!D2175="","",data!D2175)</f>
        <v>18</v>
      </c>
      <c r="F2174" s="22">
        <f>IF(data!E2175="","",data!E2175)</f>
        <v>19</v>
      </c>
      <c r="G2174" s="22">
        <f>IF(data!F2175="","",data!F2175)</f>
        <v>22</v>
      </c>
      <c r="H2174" s="22">
        <f>IF(data!G2175="","",data!G2175)</f>
        <v>24</v>
      </c>
      <c r="I2174" s="22">
        <f>IF(data!H2175="","",data!H2175)</f>
        <v>32</v>
      </c>
      <c r="J2174" s="23">
        <f>IF(data!I2175="","",data!I2175)</f>
        <v>7</v>
      </c>
      <c r="Q2174" s="33"/>
      <c r="R2174" s="33"/>
      <c r="S2174" s="33"/>
      <c r="T2174" s="33"/>
      <c r="U2174" s="33"/>
      <c r="V2174" s="33"/>
      <c r="X2174" s="34"/>
      <c r="Y2174" s="33"/>
      <c r="Z2174" s="33"/>
      <c r="AA2174" s="33"/>
      <c r="AB2174" s="33"/>
      <c r="AC2174" s="35"/>
      <c r="AD2174" s="33"/>
      <c r="AE2174" s="33"/>
      <c r="AF2174" s="33"/>
      <c r="AG2174" s="33"/>
      <c r="AH2174" s="33"/>
      <c r="AI2174" s="33"/>
      <c r="AJ2174" s="36"/>
      <c r="AK2174" s="10">
        <f t="shared" si="241"/>
        <v>6</v>
      </c>
      <c r="AL2174" s="11">
        <f t="shared" si="242"/>
        <v>10</v>
      </c>
      <c r="AM2174" s="11">
        <f t="shared" si="243"/>
        <v>16</v>
      </c>
      <c r="AN2174" s="11">
        <f t="shared" si="244"/>
        <v>12</v>
      </c>
      <c r="AO2174" s="13">
        <f t="shared" si="245"/>
        <v>21</v>
      </c>
      <c r="AP2174" s="11">
        <f t="shared" si="246"/>
        <v>14</v>
      </c>
      <c r="AQ2174" s="11">
        <f t="shared" si="247"/>
        <v>18</v>
      </c>
      <c r="AR2174" s="11">
        <f t="shared" si="248"/>
        <v>26</v>
      </c>
      <c r="AS2174" s="11">
        <f t="shared" si="249"/>
        <v>27</v>
      </c>
      <c r="AT2174" s="11">
        <f t="shared" si="250"/>
        <v>42</v>
      </c>
      <c r="AU2174" s="11">
        <f t="shared" si="251"/>
        <v>48</v>
      </c>
      <c r="AV2174" s="11">
        <f t="shared" si="252"/>
        <v>42</v>
      </c>
      <c r="AW2174" s="12">
        <f t="shared" si="253"/>
        <v>36</v>
      </c>
      <c r="AX2174" s="13">
        <f t="shared" si="254"/>
        <v>30</v>
      </c>
      <c r="AY2174" s="13">
        <f t="shared" si="255"/>
        <v>41</v>
      </c>
      <c r="AZ2174" s="13">
        <f t="shared" si="256"/>
        <v>36</v>
      </c>
      <c r="BA2174" s="13">
        <f t="shared" si="257"/>
        <v>50</v>
      </c>
      <c r="BB2174" s="14">
        <f t="shared" si="258"/>
        <v>66</v>
      </c>
      <c r="BC2174" s="19">
        <f t="shared" si="259"/>
        <v>41</v>
      </c>
      <c r="BD2174" s="55">
        <f t="shared" si="239"/>
        <v>1.0598895745371872</v>
      </c>
      <c r="BE2174" s="19">
        <f t="shared" si="240"/>
        <v>1.1151347840207859</v>
      </c>
      <c r="BF2174" s="19">
        <f t="shared" si="260"/>
        <v>1.0410652809353687</v>
      </c>
      <c r="BG2174" s="19">
        <f t="shared" si="261"/>
        <v>1.0038259175056836</v>
      </c>
    </row>
    <row r="2175" spans="1:59">
      <c r="A2175" s="24">
        <v>2174</v>
      </c>
      <c r="B2175" s="31">
        <f>IF(data!A2176="","",data!A2176)</f>
        <v>2017122</v>
      </c>
      <c r="C2175" s="32">
        <f>IF(data!B2176="","",data!B2176)</f>
        <v>43025</v>
      </c>
      <c r="D2175" s="21">
        <f>IF(data!C2176="","",data!C2176)</f>
        <v>11</v>
      </c>
      <c r="E2175" s="22">
        <f>IF(data!D2176="","",data!D2176)</f>
        <v>20</v>
      </c>
      <c r="F2175" s="22">
        <f>IF(data!E2176="","",data!E2176)</f>
        <v>21</v>
      </c>
      <c r="G2175" s="22">
        <f>IF(data!F2176="","",data!F2176)</f>
        <v>22</v>
      </c>
      <c r="H2175" s="22">
        <f>IF(data!G2176="","",data!G2176)</f>
        <v>24</v>
      </c>
      <c r="I2175" s="22">
        <f>IF(data!H2176="","",data!H2176)</f>
        <v>27</v>
      </c>
      <c r="J2175" s="23">
        <f>IF(data!I2176="","",data!I2176)</f>
        <v>15</v>
      </c>
      <c r="Q2175" s="33"/>
      <c r="R2175" s="33"/>
      <c r="S2175" s="33"/>
      <c r="T2175" s="33"/>
      <c r="U2175" s="33"/>
      <c r="V2175" s="33"/>
      <c r="X2175" s="34"/>
      <c r="Y2175" s="33"/>
      <c r="Z2175" s="33"/>
      <c r="AA2175" s="33"/>
      <c r="AB2175" s="33"/>
      <c r="AC2175" s="35"/>
      <c r="AD2175" s="33"/>
      <c r="AE2175" s="33"/>
      <c r="AF2175" s="33"/>
      <c r="AG2175" s="33"/>
      <c r="AH2175" s="33"/>
      <c r="AI2175" s="33"/>
      <c r="AJ2175" s="36"/>
      <c r="AK2175" s="10">
        <f t="shared" si="241"/>
        <v>5</v>
      </c>
      <c r="AL2175" s="11">
        <f t="shared" si="242"/>
        <v>9</v>
      </c>
      <c r="AM2175" s="11">
        <f t="shared" si="243"/>
        <v>10</v>
      </c>
      <c r="AN2175" s="11">
        <f t="shared" si="244"/>
        <v>17</v>
      </c>
      <c r="AO2175" s="13">
        <f t="shared" si="245"/>
        <v>20</v>
      </c>
      <c r="AP2175" s="11">
        <f t="shared" si="246"/>
        <v>21</v>
      </c>
      <c r="AQ2175" s="11">
        <f t="shared" si="247"/>
        <v>17</v>
      </c>
      <c r="AR2175" s="11">
        <f t="shared" si="248"/>
        <v>15</v>
      </c>
      <c r="AS2175" s="11">
        <f t="shared" si="249"/>
        <v>26</v>
      </c>
      <c r="AT2175" s="11">
        <f t="shared" si="250"/>
        <v>41</v>
      </c>
      <c r="AU2175" s="11">
        <f t="shared" si="251"/>
        <v>47</v>
      </c>
      <c r="AV2175" s="11">
        <f t="shared" si="252"/>
        <v>55</v>
      </c>
      <c r="AW2175" s="12">
        <f t="shared" si="253"/>
        <v>50</v>
      </c>
      <c r="AX2175" s="13">
        <f t="shared" si="254"/>
        <v>45</v>
      </c>
      <c r="AY2175" s="13">
        <f t="shared" si="255"/>
        <v>40</v>
      </c>
      <c r="AZ2175" s="13">
        <f t="shared" si="256"/>
        <v>35</v>
      </c>
      <c r="BA2175" s="13">
        <f t="shared" si="257"/>
        <v>30</v>
      </c>
      <c r="BB2175" s="14">
        <f t="shared" si="258"/>
        <v>25</v>
      </c>
      <c r="BC2175" s="19">
        <f t="shared" si="259"/>
        <v>40</v>
      </c>
      <c r="BD2175" s="55">
        <f t="shared" si="239"/>
        <v>1.0598895745371872</v>
      </c>
      <c r="BE2175" s="19">
        <f t="shared" si="240"/>
        <v>1.0864891198441053</v>
      </c>
      <c r="BF2175" s="19">
        <f t="shared" si="260"/>
        <v>1.0369730431958428</v>
      </c>
      <c r="BG2175" s="19">
        <f t="shared" si="261"/>
        <v>0.99605066580058454</v>
      </c>
    </row>
    <row r="2176" spans="1:59">
      <c r="A2176" s="24">
        <v>2175</v>
      </c>
      <c r="B2176" s="31">
        <f>IF(data!A2177="","",data!A2177)</f>
        <v>2017123</v>
      </c>
      <c r="C2176" s="32">
        <f>IF(data!B2177="","",data!B2177)</f>
        <v>43027</v>
      </c>
      <c r="D2176" s="21">
        <f>IF(data!C2177="","",data!C2177)</f>
        <v>4</v>
      </c>
      <c r="E2176" s="22">
        <f>IF(data!D2177="","",data!D2177)</f>
        <v>5</v>
      </c>
      <c r="F2176" s="22">
        <f>IF(data!E2177="","",data!E2177)</f>
        <v>6</v>
      </c>
      <c r="G2176" s="22">
        <f>IF(data!F2177="","",data!F2177)</f>
        <v>11</v>
      </c>
      <c r="H2176" s="22">
        <f>IF(data!G2177="","",data!G2177)</f>
        <v>21</v>
      </c>
      <c r="I2176" s="22">
        <f>IF(data!H2177="","",data!H2177)</f>
        <v>31</v>
      </c>
      <c r="J2176" s="23">
        <f>IF(data!I2177="","",data!I2177)</f>
        <v>10</v>
      </c>
      <c r="Q2176" s="33"/>
      <c r="R2176" s="33"/>
      <c r="S2176" s="33"/>
      <c r="T2176" s="33"/>
      <c r="U2176" s="33"/>
      <c r="V2176" s="33"/>
      <c r="X2176" s="34"/>
      <c r="Y2176" s="33"/>
      <c r="Z2176" s="33"/>
      <c r="AA2176" s="33"/>
      <c r="AB2176" s="33"/>
      <c r="AC2176" s="35"/>
      <c r="AD2176" s="33"/>
      <c r="AE2176" s="33"/>
      <c r="AF2176" s="33"/>
      <c r="AG2176" s="33"/>
      <c r="AH2176" s="33"/>
      <c r="AI2176" s="33"/>
      <c r="AJ2176" s="36"/>
      <c r="AK2176" s="10">
        <f t="shared" si="241"/>
        <v>6</v>
      </c>
      <c r="AL2176" s="11">
        <f t="shared" si="242"/>
        <v>10</v>
      </c>
      <c r="AM2176" s="11">
        <f t="shared" si="243"/>
        <v>8</v>
      </c>
      <c r="AN2176" s="11">
        <f t="shared" si="244"/>
        <v>18</v>
      </c>
      <c r="AO2176" s="13">
        <f t="shared" si="245"/>
        <v>22</v>
      </c>
      <c r="AP2176" s="11">
        <f t="shared" si="246"/>
        <v>30</v>
      </c>
      <c r="AQ2176" s="11">
        <f t="shared" si="247"/>
        <v>24</v>
      </c>
      <c r="AR2176" s="11">
        <f t="shared" si="248"/>
        <v>18</v>
      </c>
      <c r="AS2176" s="11">
        <f t="shared" si="249"/>
        <v>34</v>
      </c>
      <c r="AT2176" s="11">
        <f t="shared" si="250"/>
        <v>42</v>
      </c>
      <c r="AU2176" s="11">
        <f t="shared" si="251"/>
        <v>39</v>
      </c>
      <c r="AV2176" s="11">
        <f t="shared" si="252"/>
        <v>36</v>
      </c>
      <c r="AW2176" s="12">
        <f t="shared" si="253"/>
        <v>33</v>
      </c>
      <c r="AX2176" s="13">
        <f t="shared" si="254"/>
        <v>46</v>
      </c>
      <c r="AY2176" s="13">
        <f t="shared" si="255"/>
        <v>44</v>
      </c>
      <c r="AZ2176" s="13">
        <f t="shared" si="256"/>
        <v>42</v>
      </c>
      <c r="BA2176" s="13">
        <f t="shared" si="257"/>
        <v>40</v>
      </c>
      <c r="BB2176" s="14">
        <f t="shared" si="258"/>
        <v>38</v>
      </c>
      <c r="BC2176" s="19">
        <f t="shared" si="259"/>
        <v>44</v>
      </c>
      <c r="BD2176" s="55">
        <f t="shared" si="239"/>
        <v>0.96986034426761936</v>
      </c>
      <c r="BE2176" s="19">
        <f t="shared" si="240"/>
        <v>1.0455667424488471</v>
      </c>
      <c r="BF2176" s="19">
        <f t="shared" si="260"/>
        <v>1.0320623579084118</v>
      </c>
      <c r="BG2176" s="19">
        <f t="shared" si="261"/>
        <v>0.99236765183501141</v>
      </c>
    </row>
    <row r="2177" spans="1:59">
      <c r="A2177" s="24">
        <v>2176</v>
      </c>
      <c r="B2177" s="31">
        <f>IF(data!A2178="","",data!A2178)</f>
        <v>2017124</v>
      </c>
      <c r="C2177" s="32">
        <f>IF(data!B2178="","",data!B2178)</f>
        <v>43030</v>
      </c>
      <c r="D2177" s="21">
        <f>IF(data!C2178="","",data!C2178)</f>
        <v>2</v>
      </c>
      <c r="E2177" s="22">
        <f>IF(data!D2178="","",data!D2178)</f>
        <v>6</v>
      </c>
      <c r="F2177" s="22">
        <f>IF(data!E2178="","",data!E2178)</f>
        <v>11</v>
      </c>
      <c r="G2177" s="22">
        <f>IF(data!F2178="","",data!F2178)</f>
        <v>26</v>
      </c>
      <c r="H2177" s="22">
        <f>IF(data!G2178="","",data!G2178)</f>
        <v>28</v>
      </c>
      <c r="I2177" s="22">
        <f>IF(data!H2178="","",data!H2178)</f>
        <v>29</v>
      </c>
      <c r="J2177" s="23">
        <f>IF(data!I2178="","",data!I2178)</f>
        <v>3</v>
      </c>
      <c r="Q2177" s="33"/>
      <c r="R2177" s="33"/>
      <c r="S2177" s="33"/>
      <c r="T2177" s="33"/>
      <c r="U2177" s="33"/>
      <c r="V2177" s="33"/>
      <c r="X2177" s="34"/>
      <c r="Y2177" s="33"/>
      <c r="Z2177" s="33"/>
      <c r="AA2177" s="33"/>
      <c r="AB2177" s="33"/>
      <c r="AC2177" s="35"/>
      <c r="AD2177" s="33"/>
      <c r="AE2177" s="33"/>
      <c r="AF2177" s="33"/>
      <c r="AG2177" s="33"/>
      <c r="AH2177" s="33"/>
      <c r="AI2177" s="33"/>
      <c r="AJ2177" s="36"/>
      <c r="AK2177" s="10">
        <f t="shared" si="241"/>
        <v>9</v>
      </c>
      <c r="AL2177" s="11">
        <f t="shared" si="242"/>
        <v>10</v>
      </c>
      <c r="AM2177" s="11">
        <f t="shared" si="243"/>
        <v>12</v>
      </c>
      <c r="AN2177" s="11">
        <f t="shared" si="244"/>
        <v>18</v>
      </c>
      <c r="AO2177" s="13">
        <f t="shared" si="245"/>
        <v>18</v>
      </c>
      <c r="AP2177" s="11">
        <f t="shared" si="246"/>
        <v>22</v>
      </c>
      <c r="AQ2177" s="11">
        <f t="shared" si="247"/>
        <v>21</v>
      </c>
      <c r="AR2177" s="11">
        <f t="shared" si="248"/>
        <v>32</v>
      </c>
      <c r="AS2177" s="11">
        <f t="shared" si="249"/>
        <v>25</v>
      </c>
      <c r="AT2177" s="11">
        <f t="shared" si="250"/>
        <v>30</v>
      </c>
      <c r="AU2177" s="11">
        <f t="shared" si="251"/>
        <v>24</v>
      </c>
      <c r="AV2177" s="11">
        <f t="shared" si="252"/>
        <v>32</v>
      </c>
      <c r="AW2177" s="12">
        <f t="shared" si="253"/>
        <v>57</v>
      </c>
      <c r="AX2177" s="13">
        <f t="shared" si="254"/>
        <v>54</v>
      </c>
      <c r="AY2177" s="13">
        <f t="shared" si="255"/>
        <v>51</v>
      </c>
      <c r="AZ2177" s="13">
        <f t="shared" si="256"/>
        <v>48</v>
      </c>
      <c r="BA2177" s="13">
        <f t="shared" si="257"/>
        <v>45</v>
      </c>
      <c r="BB2177" s="14">
        <f t="shared" si="258"/>
        <v>42</v>
      </c>
      <c r="BC2177" s="19">
        <f t="shared" si="259"/>
        <v>51</v>
      </c>
      <c r="BD2177" s="55">
        <f t="shared" si="239"/>
        <v>0.93303020461188702</v>
      </c>
      <c r="BE2177" s="19">
        <f t="shared" si="240"/>
        <v>1.0353361481000325</v>
      </c>
      <c r="BF2177" s="19">
        <f t="shared" si="260"/>
        <v>1.0312439103605067</v>
      </c>
      <c r="BG2177" s="19">
        <f t="shared" si="261"/>
        <v>0.98991230919129591</v>
      </c>
    </row>
    <row r="2178" spans="1:59">
      <c r="A2178" s="24">
        <v>2177</v>
      </c>
      <c r="B2178" s="31">
        <f>IF(data!A2179="","",data!A2179)</f>
        <v>2017125</v>
      </c>
      <c r="C2178" s="32">
        <f>IF(data!B2179="","",data!B2179)</f>
        <v>43032</v>
      </c>
      <c r="D2178" s="21">
        <f>IF(data!C2179="","",data!C2179)</f>
        <v>1</v>
      </c>
      <c r="E2178" s="22">
        <f>IF(data!D2179="","",data!D2179)</f>
        <v>14</v>
      </c>
      <c r="F2178" s="22">
        <f>IF(data!E2179="","",data!E2179)</f>
        <v>23</v>
      </c>
      <c r="G2178" s="22">
        <f>IF(data!F2179="","",data!F2179)</f>
        <v>25</v>
      </c>
      <c r="H2178" s="22">
        <f>IF(data!G2179="","",data!G2179)</f>
        <v>29</v>
      </c>
      <c r="I2178" s="22">
        <f>IF(data!H2179="","",data!H2179)</f>
        <v>30</v>
      </c>
      <c r="J2178" s="23">
        <f>IF(data!I2179="","",data!I2179)</f>
        <v>3</v>
      </c>
      <c r="Q2178" s="33"/>
      <c r="R2178" s="33"/>
      <c r="S2178" s="33"/>
      <c r="T2178" s="33"/>
      <c r="U2178" s="33"/>
      <c r="V2178" s="33"/>
      <c r="X2178" s="34"/>
      <c r="Y2178" s="33"/>
      <c r="Z2178" s="33"/>
      <c r="AA2178" s="33"/>
      <c r="AB2178" s="33"/>
      <c r="AC2178" s="35"/>
      <c r="AD2178" s="33"/>
      <c r="AE2178" s="33"/>
      <c r="AF2178" s="33"/>
      <c r="AG2178" s="33"/>
      <c r="AH2178" s="33"/>
      <c r="AI2178" s="33"/>
      <c r="AJ2178" s="36"/>
      <c r="AK2178" s="10">
        <f t="shared" si="241"/>
        <v>8</v>
      </c>
      <c r="AL2178" s="11">
        <f t="shared" si="242"/>
        <v>10</v>
      </c>
      <c r="AM2178" s="11">
        <f t="shared" si="243"/>
        <v>12</v>
      </c>
      <c r="AN2178" s="11">
        <f t="shared" si="244"/>
        <v>14</v>
      </c>
      <c r="AO2178" s="13">
        <f t="shared" si="245"/>
        <v>10</v>
      </c>
      <c r="AP2178" s="11">
        <f t="shared" si="246"/>
        <v>26</v>
      </c>
      <c r="AQ2178" s="11">
        <f t="shared" si="247"/>
        <v>23</v>
      </c>
      <c r="AR2178" s="11">
        <f t="shared" si="248"/>
        <v>22</v>
      </c>
      <c r="AS2178" s="11">
        <f t="shared" si="249"/>
        <v>23</v>
      </c>
      <c r="AT2178" s="11">
        <f t="shared" si="250"/>
        <v>26</v>
      </c>
      <c r="AU2178" s="11">
        <f t="shared" si="251"/>
        <v>31</v>
      </c>
      <c r="AV2178" s="11">
        <f t="shared" si="252"/>
        <v>24</v>
      </c>
      <c r="AW2178" s="12">
        <f t="shared" si="253"/>
        <v>47</v>
      </c>
      <c r="AX2178" s="13">
        <f t="shared" si="254"/>
        <v>58</v>
      </c>
      <c r="AY2178" s="13">
        <f t="shared" si="255"/>
        <v>54</v>
      </c>
      <c r="AZ2178" s="13">
        <f t="shared" si="256"/>
        <v>50</v>
      </c>
      <c r="BA2178" s="13">
        <f t="shared" si="257"/>
        <v>46</v>
      </c>
      <c r="BB2178" s="14">
        <f t="shared" si="258"/>
        <v>42</v>
      </c>
      <c r="BC2178" s="19">
        <f t="shared" si="259"/>
        <v>54</v>
      </c>
      <c r="BD2178" s="55">
        <f t="shared" si="239"/>
        <v>0.94121468009093856</v>
      </c>
      <c r="BE2178" s="19">
        <f t="shared" si="240"/>
        <v>1.023059434881455</v>
      </c>
      <c r="BF2178" s="19">
        <f t="shared" si="260"/>
        <v>1.0484313088665151</v>
      </c>
      <c r="BG2178" s="19">
        <f t="shared" si="261"/>
        <v>1.000552127314063</v>
      </c>
    </row>
    <row r="2179" spans="1:59">
      <c r="A2179" s="24">
        <v>2178</v>
      </c>
      <c r="B2179" s="31">
        <f>IF(data!A2180="","",data!A2180)</f>
        <v>2017126</v>
      </c>
      <c r="C2179" s="32">
        <f>IF(data!B2180="","",data!B2180)</f>
        <v>43034</v>
      </c>
      <c r="D2179" s="21">
        <f>IF(data!C2180="","",data!C2180)</f>
        <v>1</v>
      </c>
      <c r="E2179" s="22">
        <f>IF(data!D2180="","",data!D2180)</f>
        <v>16</v>
      </c>
      <c r="F2179" s="22">
        <f>IF(data!E2180="","",data!E2180)</f>
        <v>17</v>
      </c>
      <c r="G2179" s="22">
        <f>IF(data!F2180="","",data!F2180)</f>
        <v>21</v>
      </c>
      <c r="H2179" s="22">
        <f>IF(data!G2180="","",data!G2180)</f>
        <v>27</v>
      </c>
      <c r="I2179" s="22">
        <f>IF(data!H2180="","",data!H2180)</f>
        <v>30</v>
      </c>
      <c r="J2179" s="23">
        <f>IF(data!I2180="","",data!I2180)</f>
        <v>16</v>
      </c>
      <c r="Q2179" s="33"/>
      <c r="R2179" s="33"/>
      <c r="S2179" s="33"/>
      <c r="T2179" s="33"/>
      <c r="U2179" s="33"/>
      <c r="V2179" s="33"/>
      <c r="X2179" s="34"/>
      <c r="Y2179" s="33"/>
      <c r="Z2179" s="33"/>
      <c r="AA2179" s="33"/>
      <c r="AB2179" s="33"/>
      <c r="AC2179" s="35"/>
      <c r="AD2179" s="33"/>
      <c r="AE2179" s="33"/>
      <c r="AF2179" s="33"/>
      <c r="AG2179" s="33"/>
      <c r="AH2179" s="33"/>
      <c r="AI2179" s="33"/>
      <c r="AJ2179" s="36"/>
      <c r="AK2179" s="10">
        <f t="shared" si="241"/>
        <v>4</v>
      </c>
      <c r="AL2179" s="11">
        <f t="shared" si="242"/>
        <v>8</v>
      </c>
      <c r="AM2179" s="11">
        <f t="shared" si="243"/>
        <v>7</v>
      </c>
      <c r="AN2179" s="11">
        <f t="shared" si="244"/>
        <v>16</v>
      </c>
      <c r="AO2179" s="13">
        <f t="shared" si="245"/>
        <v>14</v>
      </c>
      <c r="AP2179" s="11">
        <f t="shared" si="246"/>
        <v>16</v>
      </c>
      <c r="AQ2179" s="11">
        <f t="shared" si="247"/>
        <v>22</v>
      </c>
      <c r="AR2179" s="11">
        <f t="shared" si="248"/>
        <v>22</v>
      </c>
      <c r="AS2179" s="11">
        <f t="shared" si="249"/>
        <v>35</v>
      </c>
      <c r="AT2179" s="11">
        <f t="shared" si="250"/>
        <v>28</v>
      </c>
      <c r="AU2179" s="11">
        <f t="shared" si="251"/>
        <v>21</v>
      </c>
      <c r="AV2179" s="11">
        <f t="shared" si="252"/>
        <v>28</v>
      </c>
      <c r="AW2179" s="12">
        <f t="shared" si="253"/>
        <v>22</v>
      </c>
      <c r="AX2179" s="13">
        <f t="shared" si="254"/>
        <v>32</v>
      </c>
      <c r="AY2179" s="13">
        <f t="shared" si="255"/>
        <v>44</v>
      </c>
      <c r="AZ2179" s="13">
        <f t="shared" si="256"/>
        <v>58</v>
      </c>
      <c r="BA2179" s="13">
        <f t="shared" si="257"/>
        <v>55</v>
      </c>
      <c r="BB2179" s="14">
        <f t="shared" si="258"/>
        <v>52</v>
      </c>
      <c r="BC2179" s="19">
        <f t="shared" si="259"/>
        <v>44</v>
      </c>
      <c r="BD2179" s="55">
        <f t="shared" si="239"/>
        <v>0.95349139330951604</v>
      </c>
      <c r="BE2179" s="19">
        <f t="shared" si="240"/>
        <v>1.0066904839233517</v>
      </c>
      <c r="BF2179" s="19">
        <f t="shared" si="260"/>
        <v>1.0386099382916532</v>
      </c>
      <c r="BG2179" s="19">
        <f t="shared" si="261"/>
        <v>0.99768756089639488</v>
      </c>
    </row>
    <row r="2180" spans="1:59">
      <c r="A2180" s="24">
        <v>2179</v>
      </c>
      <c r="B2180" s="31">
        <f>IF(data!A2181="","",data!A2181)</f>
        <v>2017127</v>
      </c>
      <c r="C2180" s="32">
        <f>IF(data!B2181="","",data!B2181)</f>
        <v>43037</v>
      </c>
      <c r="D2180" s="21">
        <f>IF(data!C2181="","",data!C2181)</f>
        <v>14</v>
      </c>
      <c r="E2180" s="22">
        <f>IF(data!D2181="","",data!D2181)</f>
        <v>15</v>
      </c>
      <c r="F2180" s="22">
        <f>IF(data!E2181="","",data!E2181)</f>
        <v>21</v>
      </c>
      <c r="G2180" s="22">
        <f>IF(data!F2181="","",data!F2181)</f>
        <v>24</v>
      </c>
      <c r="H2180" s="22">
        <f>IF(data!G2181="","",data!G2181)</f>
        <v>27</v>
      </c>
      <c r="I2180" s="22">
        <f>IF(data!H2181="","",data!H2181)</f>
        <v>32</v>
      </c>
      <c r="J2180" s="23">
        <f>IF(data!I2181="","",data!I2181)</f>
        <v>12</v>
      </c>
      <c r="Q2180" s="33"/>
      <c r="R2180" s="33"/>
      <c r="S2180" s="33"/>
      <c r="T2180" s="33"/>
      <c r="U2180" s="33"/>
      <c r="V2180" s="33"/>
      <c r="X2180" s="34"/>
      <c r="Y2180" s="33"/>
      <c r="Z2180" s="33"/>
      <c r="AA2180" s="33"/>
      <c r="AB2180" s="33"/>
      <c r="AC2180" s="35"/>
      <c r="AD2180" s="33"/>
      <c r="AE2180" s="33"/>
      <c r="AF2180" s="33"/>
      <c r="AG2180" s="33"/>
      <c r="AH2180" s="33"/>
      <c r="AI2180" s="33"/>
      <c r="AJ2180" s="36"/>
      <c r="AK2180" s="10">
        <f t="shared" si="241"/>
        <v>4</v>
      </c>
      <c r="AL2180" s="11">
        <f t="shared" si="242"/>
        <v>9</v>
      </c>
      <c r="AM2180" s="11">
        <f t="shared" si="243"/>
        <v>13</v>
      </c>
      <c r="AN2180" s="11">
        <f t="shared" si="244"/>
        <v>13</v>
      </c>
      <c r="AO2180" s="13">
        <f t="shared" si="245"/>
        <v>14</v>
      </c>
      <c r="AP2180" s="11">
        <f t="shared" si="246"/>
        <v>21</v>
      </c>
      <c r="AQ2180" s="11">
        <f t="shared" si="247"/>
        <v>25</v>
      </c>
      <c r="AR2180" s="11">
        <f t="shared" si="248"/>
        <v>23</v>
      </c>
      <c r="AS2180" s="11">
        <f t="shared" si="249"/>
        <v>34</v>
      </c>
      <c r="AT2180" s="11">
        <f t="shared" si="250"/>
        <v>25</v>
      </c>
      <c r="AU2180" s="11">
        <f t="shared" si="251"/>
        <v>29</v>
      </c>
      <c r="AV2180" s="11">
        <f t="shared" si="252"/>
        <v>35</v>
      </c>
      <c r="AW2180" s="12">
        <f t="shared" si="253"/>
        <v>43</v>
      </c>
      <c r="AX2180" s="13">
        <f t="shared" si="254"/>
        <v>53</v>
      </c>
      <c r="AY2180" s="13">
        <f t="shared" si="255"/>
        <v>65</v>
      </c>
      <c r="AZ2180" s="13">
        <f t="shared" si="256"/>
        <v>61</v>
      </c>
      <c r="BA2180" s="13">
        <f t="shared" si="257"/>
        <v>57</v>
      </c>
      <c r="BB2180" s="14">
        <f t="shared" si="258"/>
        <v>53</v>
      </c>
      <c r="BC2180" s="19">
        <f t="shared" si="259"/>
        <v>65</v>
      </c>
      <c r="BD2180" s="55">
        <f t="shared" si="239"/>
        <v>1.0557973367976616</v>
      </c>
      <c r="BE2180" s="19">
        <f t="shared" si="240"/>
        <v>1.0578434556674245</v>
      </c>
      <c r="BF2180" s="19">
        <f t="shared" si="260"/>
        <v>1.0590711269892821</v>
      </c>
      <c r="BG2180" s="19">
        <f t="shared" si="261"/>
        <v>1.013238064306593</v>
      </c>
    </row>
    <row r="2181" spans="1:59">
      <c r="A2181" s="24">
        <v>2180</v>
      </c>
      <c r="B2181" s="31">
        <f>IF(data!A2182="","",data!A2182)</f>
        <v>2017128</v>
      </c>
      <c r="C2181" s="32">
        <f>IF(data!B2182="","",data!B2182)</f>
        <v>43039</v>
      </c>
      <c r="D2181" s="21">
        <f>IF(data!C2182="","",data!C2182)</f>
        <v>2</v>
      </c>
      <c r="E2181" s="22">
        <f>IF(data!D2182="","",data!D2182)</f>
        <v>6</v>
      </c>
      <c r="F2181" s="22">
        <f>IF(data!E2182="","",data!E2182)</f>
        <v>13</v>
      </c>
      <c r="G2181" s="22">
        <f>IF(data!F2182="","",data!F2182)</f>
        <v>22</v>
      </c>
      <c r="H2181" s="22">
        <f>IF(data!G2182="","",data!G2182)</f>
        <v>29</v>
      </c>
      <c r="I2181" s="22">
        <f>IF(data!H2182="","",data!H2182)</f>
        <v>31</v>
      </c>
      <c r="J2181" s="23">
        <f>IF(data!I2182="","",data!I2182)</f>
        <v>8</v>
      </c>
      <c r="Q2181" s="33"/>
      <c r="R2181" s="33"/>
      <c r="S2181" s="33"/>
      <c r="T2181" s="33"/>
      <c r="U2181" s="33"/>
      <c r="V2181" s="33"/>
      <c r="X2181" s="34"/>
      <c r="Y2181" s="33"/>
      <c r="Z2181" s="33"/>
      <c r="AA2181" s="33"/>
      <c r="AB2181" s="33"/>
      <c r="AC2181" s="35"/>
      <c r="AD2181" s="33"/>
      <c r="AE2181" s="33"/>
      <c r="AF2181" s="33"/>
      <c r="AG2181" s="33"/>
      <c r="AH2181" s="33"/>
      <c r="AI2181" s="33"/>
      <c r="AJ2181" s="36"/>
      <c r="AK2181" s="10">
        <f t="shared" si="241"/>
        <v>7</v>
      </c>
      <c r="AL2181" s="11">
        <f t="shared" si="242"/>
        <v>11</v>
      </c>
      <c r="AM2181" s="11">
        <f t="shared" si="243"/>
        <v>13</v>
      </c>
      <c r="AN2181" s="11">
        <f t="shared" si="244"/>
        <v>13</v>
      </c>
      <c r="AO2181" s="13">
        <f t="shared" si="245"/>
        <v>19</v>
      </c>
      <c r="AP2181" s="11">
        <f t="shared" si="246"/>
        <v>31</v>
      </c>
      <c r="AQ2181" s="11">
        <f t="shared" si="247"/>
        <v>22</v>
      </c>
      <c r="AR2181" s="11">
        <f t="shared" si="248"/>
        <v>23</v>
      </c>
      <c r="AS2181" s="11">
        <f t="shared" si="249"/>
        <v>26</v>
      </c>
      <c r="AT2181" s="11">
        <f t="shared" si="250"/>
        <v>31</v>
      </c>
      <c r="AU2181" s="11">
        <f t="shared" si="251"/>
        <v>25</v>
      </c>
      <c r="AV2181" s="11">
        <f t="shared" si="252"/>
        <v>33</v>
      </c>
      <c r="AW2181" s="12">
        <f t="shared" si="253"/>
        <v>43</v>
      </c>
      <c r="AX2181" s="13">
        <f t="shared" si="254"/>
        <v>55</v>
      </c>
      <c r="AY2181" s="13">
        <f t="shared" si="255"/>
        <v>52</v>
      </c>
      <c r="AZ2181" s="13">
        <f t="shared" si="256"/>
        <v>49</v>
      </c>
      <c r="BA2181" s="13">
        <f t="shared" si="257"/>
        <v>46</v>
      </c>
      <c r="BB2181" s="14">
        <f t="shared" si="258"/>
        <v>43</v>
      </c>
      <c r="BC2181" s="19">
        <f t="shared" si="259"/>
        <v>52</v>
      </c>
      <c r="BD2181" s="55">
        <f t="shared" si="239"/>
        <v>1.0885352387138683</v>
      </c>
      <c r="BE2181" s="19">
        <f t="shared" si="240"/>
        <v>1.0291977914907438</v>
      </c>
      <c r="BF2181" s="19">
        <f t="shared" si="260"/>
        <v>1.0615264696329978</v>
      </c>
      <c r="BG2181" s="19">
        <f t="shared" si="261"/>
        <v>1.0234686586554076</v>
      </c>
    </row>
    <row r="2182" spans="1:59">
      <c r="A2182" s="24">
        <v>2181</v>
      </c>
      <c r="B2182" s="31">
        <f>IF(data!A2183="","",data!A2183)</f>
        <v>2017129</v>
      </c>
      <c r="C2182" s="32">
        <f>IF(data!B2183="","",data!B2183)</f>
        <v>43041</v>
      </c>
      <c r="D2182" s="21">
        <f>IF(data!C2183="","",data!C2183)</f>
        <v>5</v>
      </c>
      <c r="E2182" s="22">
        <f>IF(data!D2183="","",data!D2183)</f>
        <v>6</v>
      </c>
      <c r="F2182" s="22">
        <f>IF(data!E2183="","",data!E2183)</f>
        <v>9</v>
      </c>
      <c r="G2182" s="22">
        <f>IF(data!F2183="","",data!F2183)</f>
        <v>14</v>
      </c>
      <c r="H2182" s="22">
        <f>IF(data!G2183="","",data!G2183)</f>
        <v>21</v>
      </c>
      <c r="I2182" s="22">
        <f>IF(data!H2183="","",data!H2183)</f>
        <v>33</v>
      </c>
      <c r="J2182" s="23">
        <f>IF(data!I2183="","",data!I2183)</f>
        <v>2</v>
      </c>
      <c r="Q2182" s="33"/>
      <c r="R2182" s="33"/>
      <c r="S2182" s="33"/>
      <c r="T2182" s="33"/>
      <c r="U2182" s="33"/>
      <c r="V2182" s="33"/>
      <c r="X2182" s="34"/>
      <c r="Y2182" s="33"/>
      <c r="Z2182" s="33"/>
      <c r="AA2182" s="33"/>
      <c r="AB2182" s="33"/>
      <c r="AC2182" s="35"/>
      <c r="AD2182" s="33"/>
      <c r="AE2182" s="33"/>
      <c r="AF2182" s="33"/>
      <c r="AG2182" s="33"/>
      <c r="AH2182" s="33"/>
      <c r="AI2182" s="33"/>
      <c r="AJ2182" s="36"/>
      <c r="AK2182" s="10">
        <f t="shared" si="241"/>
        <v>4</v>
      </c>
      <c r="AL2182" s="11">
        <f t="shared" si="242"/>
        <v>8</v>
      </c>
      <c r="AM2182" s="11">
        <f t="shared" si="243"/>
        <v>13</v>
      </c>
      <c r="AN2182" s="11">
        <f t="shared" si="244"/>
        <v>16</v>
      </c>
      <c r="AO2182" s="13">
        <f t="shared" si="245"/>
        <v>18</v>
      </c>
      <c r="AP2182" s="11">
        <f t="shared" si="246"/>
        <v>24</v>
      </c>
      <c r="AQ2182" s="11">
        <f t="shared" si="247"/>
        <v>25</v>
      </c>
      <c r="AR2182" s="11">
        <f t="shared" si="248"/>
        <v>28</v>
      </c>
      <c r="AS2182" s="11">
        <f t="shared" si="249"/>
        <v>33</v>
      </c>
      <c r="AT2182" s="11">
        <f t="shared" si="250"/>
        <v>40</v>
      </c>
      <c r="AU2182" s="11">
        <f t="shared" si="251"/>
        <v>36</v>
      </c>
      <c r="AV2182" s="11">
        <f t="shared" si="252"/>
        <v>32</v>
      </c>
      <c r="AW2182" s="12">
        <f t="shared" si="253"/>
        <v>43</v>
      </c>
      <c r="AX2182" s="13">
        <f t="shared" si="254"/>
        <v>40</v>
      </c>
      <c r="AY2182" s="13">
        <f t="shared" si="255"/>
        <v>54</v>
      </c>
      <c r="AZ2182" s="13">
        <f t="shared" si="256"/>
        <v>52</v>
      </c>
      <c r="BA2182" s="13">
        <f t="shared" si="257"/>
        <v>50</v>
      </c>
      <c r="BB2182" s="14">
        <f t="shared" si="258"/>
        <v>48</v>
      </c>
      <c r="BC2182" s="19">
        <f t="shared" si="259"/>
        <v>54</v>
      </c>
      <c r="BD2182" s="55">
        <f t="shared" si="239"/>
        <v>1.1008119519324455</v>
      </c>
      <c r="BE2182" s="19">
        <f t="shared" si="240"/>
        <v>1.0169210782721663</v>
      </c>
      <c r="BF2182" s="19">
        <f t="shared" si="260"/>
        <v>1.0631633647288081</v>
      </c>
      <c r="BG2182" s="19">
        <f t="shared" si="261"/>
        <v>1.0259240012991231</v>
      </c>
    </row>
    <row r="2183" spans="1:59">
      <c r="A2183" s="24">
        <v>2182</v>
      </c>
      <c r="B2183" s="31">
        <f>IF(data!A2184="","",data!A2184)</f>
        <v>2017130</v>
      </c>
      <c r="C2183" s="32">
        <f>IF(data!B2184="","",data!B2184)</f>
        <v>43044</v>
      </c>
      <c r="D2183" s="21">
        <f>IF(data!C2184="","",data!C2184)</f>
        <v>5</v>
      </c>
      <c r="E2183" s="22">
        <f>IF(data!D2184="","",data!D2184)</f>
        <v>13</v>
      </c>
      <c r="F2183" s="22">
        <f>IF(data!E2184="","",data!E2184)</f>
        <v>14</v>
      </c>
      <c r="G2183" s="22">
        <f>IF(data!F2184="","",data!F2184)</f>
        <v>23</v>
      </c>
      <c r="H2183" s="22">
        <f>IF(data!G2184="","",data!G2184)</f>
        <v>25</v>
      </c>
      <c r="I2183" s="22">
        <f>IF(data!H2184="","",data!H2184)</f>
        <v>31</v>
      </c>
      <c r="J2183" s="23">
        <f>IF(data!I2184="","",data!I2184)</f>
        <v>2</v>
      </c>
      <c r="Q2183" s="33"/>
      <c r="R2183" s="33"/>
      <c r="S2183" s="33"/>
      <c r="T2183" s="33"/>
      <c r="U2183" s="33"/>
      <c r="V2183" s="33"/>
      <c r="X2183" s="34"/>
      <c r="Y2183" s="33"/>
      <c r="Z2183" s="33"/>
      <c r="AA2183" s="33"/>
      <c r="AB2183" s="33"/>
      <c r="AC2183" s="35"/>
      <c r="AD2183" s="33"/>
      <c r="AE2183" s="33"/>
      <c r="AF2183" s="33"/>
      <c r="AG2183" s="33"/>
      <c r="AH2183" s="33"/>
      <c r="AI2183" s="33"/>
      <c r="AJ2183" s="36"/>
      <c r="AK2183" s="10">
        <f t="shared" si="241"/>
        <v>9</v>
      </c>
      <c r="AL2183" s="11">
        <f t="shared" si="242"/>
        <v>11</v>
      </c>
      <c r="AM2183" s="11">
        <f t="shared" si="243"/>
        <v>11</v>
      </c>
      <c r="AN2183" s="11">
        <f t="shared" si="244"/>
        <v>15</v>
      </c>
      <c r="AO2183" s="13">
        <f t="shared" si="245"/>
        <v>20</v>
      </c>
      <c r="AP2183" s="11">
        <f t="shared" si="246"/>
        <v>31</v>
      </c>
      <c r="AQ2183" s="11">
        <f t="shared" si="247"/>
        <v>30</v>
      </c>
      <c r="AR2183" s="11">
        <f t="shared" si="248"/>
        <v>21</v>
      </c>
      <c r="AS2183" s="11">
        <f t="shared" si="249"/>
        <v>23</v>
      </c>
      <c r="AT2183" s="11">
        <f t="shared" si="250"/>
        <v>27</v>
      </c>
      <c r="AU2183" s="11">
        <f t="shared" si="251"/>
        <v>33</v>
      </c>
      <c r="AV2183" s="11">
        <f t="shared" si="252"/>
        <v>41</v>
      </c>
      <c r="AW2183" s="12">
        <f t="shared" si="253"/>
        <v>51</v>
      </c>
      <c r="AX2183" s="13">
        <f t="shared" si="254"/>
        <v>63</v>
      </c>
      <c r="AY2183" s="13">
        <f t="shared" si="255"/>
        <v>60</v>
      </c>
      <c r="AZ2183" s="13">
        <f t="shared" si="256"/>
        <v>57</v>
      </c>
      <c r="BA2183" s="13">
        <f t="shared" si="257"/>
        <v>54</v>
      </c>
      <c r="BB2183" s="14">
        <f t="shared" si="258"/>
        <v>51</v>
      </c>
      <c r="BC2183" s="19">
        <f t="shared" si="259"/>
        <v>60</v>
      </c>
      <c r="BD2183" s="55">
        <f t="shared" si="239"/>
        <v>1.1253653783696005</v>
      </c>
      <c r="BE2183" s="19">
        <f t="shared" si="240"/>
        <v>1.0332900292302696</v>
      </c>
      <c r="BF2183" s="19">
        <f t="shared" si="260"/>
        <v>1.0754400779473856</v>
      </c>
      <c r="BG2183" s="19">
        <f t="shared" si="261"/>
        <v>1.0324715816823644</v>
      </c>
    </row>
    <row r="2184" spans="1:59">
      <c r="A2184" s="24">
        <v>2183</v>
      </c>
      <c r="B2184" s="31">
        <f>IF(data!A2185="","",data!A2185)</f>
        <v>2017131</v>
      </c>
      <c r="C2184" s="32">
        <f>IF(data!B2185="","",data!B2185)</f>
        <v>43046</v>
      </c>
      <c r="D2184" s="21">
        <f>IF(data!C2185="","",data!C2185)</f>
        <v>1</v>
      </c>
      <c r="E2184" s="22">
        <f>IF(data!D2185="","",data!D2185)</f>
        <v>7</v>
      </c>
      <c r="F2184" s="22">
        <f>IF(data!E2185="","",data!E2185)</f>
        <v>10</v>
      </c>
      <c r="G2184" s="22">
        <f>IF(data!F2185="","",data!F2185)</f>
        <v>11</v>
      </c>
      <c r="H2184" s="22">
        <f>IF(data!G2185="","",data!G2185)</f>
        <v>26</v>
      </c>
      <c r="I2184" s="22">
        <f>IF(data!H2185="","",data!H2185)</f>
        <v>27</v>
      </c>
      <c r="J2184" s="23">
        <f>IF(data!I2185="","",data!I2185)</f>
        <v>11</v>
      </c>
      <c r="Q2184" s="33"/>
      <c r="R2184" s="33"/>
      <c r="S2184" s="33"/>
      <c r="T2184" s="33"/>
      <c r="U2184" s="33"/>
      <c r="V2184" s="33"/>
      <c r="X2184" s="34"/>
      <c r="Y2184" s="33"/>
      <c r="Z2184" s="33"/>
      <c r="AA2184" s="33"/>
      <c r="AB2184" s="33"/>
      <c r="AC2184" s="35"/>
      <c r="AD2184" s="33"/>
      <c r="AE2184" s="33"/>
      <c r="AF2184" s="33"/>
      <c r="AG2184" s="33"/>
      <c r="AH2184" s="33"/>
      <c r="AI2184" s="33"/>
      <c r="AJ2184" s="36"/>
      <c r="AK2184" s="10">
        <f t="shared" si="241"/>
        <v>7</v>
      </c>
      <c r="AL2184" s="11">
        <f t="shared" si="242"/>
        <v>14</v>
      </c>
      <c r="AM2184" s="11">
        <f t="shared" si="243"/>
        <v>7</v>
      </c>
      <c r="AN2184" s="11">
        <f t="shared" si="244"/>
        <v>16</v>
      </c>
      <c r="AO2184" s="13">
        <f t="shared" si="245"/>
        <v>19</v>
      </c>
      <c r="AP2184" s="11">
        <f t="shared" si="246"/>
        <v>18</v>
      </c>
      <c r="AQ2184" s="11">
        <f t="shared" si="247"/>
        <v>19</v>
      </c>
      <c r="AR2184" s="11">
        <f t="shared" si="248"/>
        <v>22</v>
      </c>
      <c r="AS2184" s="11">
        <f t="shared" si="249"/>
        <v>27</v>
      </c>
      <c r="AT2184" s="11">
        <f t="shared" si="250"/>
        <v>34</v>
      </c>
      <c r="AU2184" s="11">
        <f t="shared" si="251"/>
        <v>30</v>
      </c>
      <c r="AV2184" s="11">
        <f t="shared" si="252"/>
        <v>54</v>
      </c>
      <c r="AW2184" s="12">
        <f t="shared" si="253"/>
        <v>52</v>
      </c>
      <c r="AX2184" s="13">
        <f t="shared" si="254"/>
        <v>50</v>
      </c>
      <c r="AY2184" s="13">
        <f t="shared" si="255"/>
        <v>48</v>
      </c>
      <c r="AZ2184" s="13">
        <f t="shared" si="256"/>
        <v>46</v>
      </c>
      <c r="BA2184" s="13">
        <f t="shared" si="257"/>
        <v>44</v>
      </c>
      <c r="BB2184" s="14">
        <f t="shared" si="258"/>
        <v>42</v>
      </c>
      <c r="BC2184" s="19">
        <f t="shared" si="259"/>
        <v>48</v>
      </c>
      <c r="BD2184" s="55">
        <f t="shared" si="239"/>
        <v>1.1417343293277038</v>
      </c>
      <c r="BE2184" s="19">
        <f t="shared" si="240"/>
        <v>1.04761286131861</v>
      </c>
      <c r="BF2184" s="19">
        <f t="shared" si="260"/>
        <v>1.0639818122767133</v>
      </c>
      <c r="BG2184" s="19">
        <f t="shared" si="261"/>
        <v>1.0308346865865541</v>
      </c>
    </row>
    <row r="2185" spans="1:59">
      <c r="A2185" s="24">
        <v>2184</v>
      </c>
      <c r="B2185" s="31">
        <f>IF(data!A2186="","",data!A2186)</f>
        <v>2017132</v>
      </c>
      <c r="C2185" s="32">
        <f>IF(data!B2186="","",data!B2186)</f>
        <v>43048</v>
      </c>
      <c r="D2185" s="21">
        <f>IF(data!C2186="","",data!C2186)</f>
        <v>2</v>
      </c>
      <c r="E2185" s="22">
        <f>IF(data!D2186="","",data!D2186)</f>
        <v>3</v>
      </c>
      <c r="F2185" s="22">
        <f>IF(data!E2186="","",data!E2186)</f>
        <v>5</v>
      </c>
      <c r="G2185" s="22">
        <f>IF(data!F2186="","",data!F2186)</f>
        <v>9</v>
      </c>
      <c r="H2185" s="22">
        <f>IF(data!G2186="","",data!G2186)</f>
        <v>13</v>
      </c>
      <c r="I2185" s="22">
        <f>IF(data!H2186="","",data!H2186)</f>
        <v>28</v>
      </c>
      <c r="J2185" s="23">
        <f>IF(data!I2186="","",data!I2186)</f>
        <v>11</v>
      </c>
      <c r="Q2185" s="33"/>
      <c r="R2185" s="33"/>
      <c r="S2185" s="33"/>
      <c r="T2185" s="33"/>
      <c r="U2185" s="33"/>
      <c r="V2185" s="33"/>
      <c r="X2185" s="34"/>
      <c r="Y2185" s="33"/>
      <c r="Z2185" s="33"/>
      <c r="AA2185" s="33"/>
      <c r="AB2185" s="33"/>
      <c r="AC2185" s="35"/>
      <c r="AD2185" s="33"/>
      <c r="AE2185" s="33"/>
      <c r="AF2185" s="33"/>
      <c r="AG2185" s="33"/>
      <c r="AH2185" s="33"/>
      <c r="AI2185" s="33"/>
      <c r="AJ2185" s="36"/>
      <c r="AK2185" s="10">
        <f t="shared" si="241"/>
        <v>6</v>
      </c>
      <c r="AL2185" s="11">
        <f t="shared" si="242"/>
        <v>8</v>
      </c>
      <c r="AM2185" s="11">
        <f t="shared" si="243"/>
        <v>15</v>
      </c>
      <c r="AN2185" s="11">
        <f t="shared" si="244"/>
        <v>18</v>
      </c>
      <c r="AO2185" s="13">
        <f t="shared" si="245"/>
        <v>18</v>
      </c>
      <c r="AP2185" s="11">
        <f t="shared" si="246"/>
        <v>20</v>
      </c>
      <c r="AQ2185" s="11">
        <f t="shared" si="247"/>
        <v>15</v>
      </c>
      <c r="AR2185" s="11">
        <f t="shared" si="248"/>
        <v>30</v>
      </c>
      <c r="AS2185" s="11">
        <f t="shared" si="249"/>
        <v>27</v>
      </c>
      <c r="AT2185" s="11">
        <f t="shared" si="250"/>
        <v>24</v>
      </c>
      <c r="AU2185" s="11">
        <f t="shared" si="251"/>
        <v>21</v>
      </c>
      <c r="AV2185" s="11">
        <f t="shared" si="252"/>
        <v>32</v>
      </c>
      <c r="AW2185" s="12">
        <f t="shared" si="253"/>
        <v>45</v>
      </c>
      <c r="AX2185" s="13">
        <f t="shared" si="254"/>
        <v>44</v>
      </c>
      <c r="AY2185" s="13">
        <f t="shared" si="255"/>
        <v>43</v>
      </c>
      <c r="AZ2185" s="13">
        <f t="shared" si="256"/>
        <v>42</v>
      </c>
      <c r="BA2185" s="13">
        <f t="shared" si="257"/>
        <v>41</v>
      </c>
      <c r="BB2185" s="14">
        <f t="shared" si="258"/>
        <v>40</v>
      </c>
      <c r="BC2185" s="19">
        <f t="shared" si="259"/>
        <v>43</v>
      </c>
      <c r="BD2185" s="55">
        <f t="shared" si="239"/>
        <v>1.0517050990581358</v>
      </c>
      <c r="BE2185" s="19">
        <f t="shared" si="240"/>
        <v>1.0537512179278987</v>
      </c>
      <c r="BF2185" s="19">
        <f t="shared" si="260"/>
        <v>1.0500682039623255</v>
      </c>
      <c r="BG2185" s="19">
        <f t="shared" si="261"/>
        <v>1.027970120168886</v>
      </c>
    </row>
    <row r="2186" spans="1:59">
      <c r="A2186" s="24">
        <v>2185</v>
      </c>
      <c r="B2186" s="31">
        <f>IF(data!A2187="","",data!A2187)</f>
        <v>2017133</v>
      </c>
      <c r="C2186" s="32">
        <f>IF(data!B2187="","",data!B2187)</f>
        <v>43051</v>
      </c>
      <c r="D2186" s="21">
        <f>IF(data!C2187="","",data!C2187)</f>
        <v>6</v>
      </c>
      <c r="E2186" s="22">
        <f>IF(data!D2187="","",data!D2187)</f>
        <v>15</v>
      </c>
      <c r="F2186" s="22">
        <f>IF(data!E2187="","",data!E2187)</f>
        <v>17</v>
      </c>
      <c r="G2186" s="22">
        <f>IF(data!F2187="","",data!F2187)</f>
        <v>18</v>
      </c>
      <c r="H2186" s="22">
        <f>IF(data!G2187="","",data!G2187)</f>
        <v>23</v>
      </c>
      <c r="I2186" s="22">
        <f>IF(data!H2187="","",data!H2187)</f>
        <v>30</v>
      </c>
      <c r="J2186" s="23">
        <f>IF(data!I2187="","",data!I2187)</f>
        <v>11</v>
      </c>
      <c r="Q2186" s="33"/>
      <c r="R2186" s="33"/>
      <c r="S2186" s="33"/>
      <c r="T2186" s="33"/>
      <c r="U2186" s="33"/>
      <c r="V2186" s="33"/>
      <c r="X2186" s="34"/>
      <c r="Y2186" s="33"/>
      <c r="Z2186" s="33"/>
      <c r="AA2186" s="33"/>
      <c r="AB2186" s="33"/>
      <c r="AC2186" s="35"/>
      <c r="AD2186" s="33"/>
      <c r="AE2186" s="33"/>
      <c r="AF2186" s="33"/>
      <c r="AG2186" s="33"/>
      <c r="AH2186" s="33"/>
      <c r="AI2186" s="33"/>
      <c r="AJ2186" s="36"/>
      <c r="AK2186" s="10">
        <f t="shared" si="241"/>
        <v>4</v>
      </c>
      <c r="AL2186" s="11">
        <f t="shared" si="242"/>
        <v>13</v>
      </c>
      <c r="AM2186" s="11">
        <f t="shared" si="243"/>
        <v>9</v>
      </c>
      <c r="AN2186" s="11">
        <f t="shared" si="244"/>
        <v>13</v>
      </c>
      <c r="AO2186" s="13">
        <f t="shared" si="245"/>
        <v>18</v>
      </c>
      <c r="AP2186" s="11">
        <f t="shared" si="246"/>
        <v>29</v>
      </c>
      <c r="AQ2186" s="11">
        <f t="shared" si="247"/>
        <v>28</v>
      </c>
      <c r="AR2186" s="11">
        <f t="shared" si="248"/>
        <v>29</v>
      </c>
      <c r="AS2186" s="11">
        <f t="shared" si="249"/>
        <v>32</v>
      </c>
      <c r="AT2186" s="11">
        <f t="shared" si="250"/>
        <v>37</v>
      </c>
      <c r="AU2186" s="11">
        <f t="shared" si="251"/>
        <v>31</v>
      </c>
      <c r="AV2186" s="11">
        <f t="shared" si="252"/>
        <v>25</v>
      </c>
      <c r="AW2186" s="12">
        <f t="shared" si="253"/>
        <v>19</v>
      </c>
      <c r="AX2186" s="13">
        <f t="shared" si="254"/>
        <v>45</v>
      </c>
      <c r="AY2186" s="13">
        <f t="shared" si="255"/>
        <v>41</v>
      </c>
      <c r="AZ2186" s="13">
        <f t="shared" si="256"/>
        <v>55</v>
      </c>
      <c r="BA2186" s="13">
        <f t="shared" si="257"/>
        <v>71</v>
      </c>
      <c r="BB2186" s="14">
        <f t="shared" si="258"/>
        <v>69</v>
      </c>
      <c r="BC2186" s="19">
        <f t="shared" si="259"/>
        <v>41</v>
      </c>
      <c r="BD2186" s="55">
        <f t="shared" si="239"/>
        <v>1.0066904839233517</v>
      </c>
      <c r="BE2186" s="19">
        <f t="shared" si="240"/>
        <v>1.04761286131861</v>
      </c>
      <c r="BF2186" s="19">
        <f t="shared" si="260"/>
        <v>1.0418837284832738</v>
      </c>
      <c r="BG2186" s="19">
        <f t="shared" si="261"/>
        <v>1.0267424488470283</v>
      </c>
    </row>
    <row r="2187" spans="1:59">
      <c r="A2187" s="24">
        <v>2186</v>
      </c>
      <c r="B2187" s="31">
        <f>IF(data!A2188="","",data!A2188)</f>
        <v>2017134</v>
      </c>
      <c r="C2187" s="32">
        <f>IF(data!B2188="","",data!B2188)</f>
        <v>43053</v>
      </c>
      <c r="D2187" s="21">
        <f>IF(data!C2188="","",data!C2188)</f>
        <v>4</v>
      </c>
      <c r="E2187" s="22">
        <f>IF(data!D2188="","",data!D2188)</f>
        <v>5</v>
      </c>
      <c r="F2187" s="22">
        <f>IF(data!E2188="","",data!E2188)</f>
        <v>11</v>
      </c>
      <c r="G2187" s="22">
        <f>IF(data!F2188="","",data!F2188)</f>
        <v>14</v>
      </c>
      <c r="H2187" s="22">
        <f>IF(data!G2188="","",data!G2188)</f>
        <v>28</v>
      </c>
      <c r="I2187" s="22">
        <f>IF(data!H2188="","",data!H2188)</f>
        <v>32</v>
      </c>
      <c r="J2187" s="23">
        <f>IF(data!I2188="","",data!I2188)</f>
        <v>4</v>
      </c>
      <c r="Q2187" s="33"/>
      <c r="R2187" s="33"/>
      <c r="S2187" s="33"/>
      <c r="T2187" s="33"/>
      <c r="U2187" s="33"/>
      <c r="V2187" s="33"/>
      <c r="X2187" s="34"/>
      <c r="Y2187" s="33"/>
      <c r="Z2187" s="33"/>
      <c r="AA2187" s="33"/>
      <c r="AB2187" s="33"/>
      <c r="AC2187" s="35"/>
      <c r="AD2187" s="33"/>
      <c r="AE2187" s="33"/>
      <c r="AF2187" s="33"/>
      <c r="AG2187" s="33"/>
      <c r="AH2187" s="33"/>
      <c r="AI2187" s="33"/>
      <c r="AJ2187" s="36"/>
      <c r="AK2187" s="10">
        <f t="shared" si="241"/>
        <v>10</v>
      </c>
      <c r="AL2187" s="11">
        <f t="shared" si="242"/>
        <v>6</v>
      </c>
      <c r="AM2187" s="11">
        <f t="shared" si="243"/>
        <v>14</v>
      </c>
      <c r="AN2187" s="11">
        <f t="shared" si="244"/>
        <v>22</v>
      </c>
      <c r="AO2187" s="13">
        <f t="shared" si="245"/>
        <v>17</v>
      </c>
      <c r="AP2187" s="11">
        <f t="shared" si="246"/>
        <v>22</v>
      </c>
      <c r="AQ2187" s="11">
        <f t="shared" si="247"/>
        <v>22</v>
      </c>
      <c r="AR2187" s="11">
        <f t="shared" si="248"/>
        <v>24</v>
      </c>
      <c r="AS2187" s="11">
        <f t="shared" si="249"/>
        <v>28</v>
      </c>
      <c r="AT2187" s="11">
        <f t="shared" si="250"/>
        <v>34</v>
      </c>
      <c r="AU2187" s="11">
        <f t="shared" si="251"/>
        <v>29</v>
      </c>
      <c r="AV2187" s="11">
        <f t="shared" si="252"/>
        <v>24</v>
      </c>
      <c r="AW2187" s="12">
        <f t="shared" si="253"/>
        <v>49</v>
      </c>
      <c r="AX2187" s="13">
        <f t="shared" si="254"/>
        <v>46</v>
      </c>
      <c r="AY2187" s="13">
        <f t="shared" si="255"/>
        <v>60</v>
      </c>
      <c r="AZ2187" s="13">
        <f t="shared" si="256"/>
        <v>58</v>
      </c>
      <c r="BA2187" s="13">
        <f t="shared" si="257"/>
        <v>56</v>
      </c>
      <c r="BB2187" s="14">
        <f t="shared" si="258"/>
        <v>54</v>
      </c>
      <c r="BC2187" s="19">
        <f t="shared" si="259"/>
        <v>60</v>
      </c>
      <c r="BD2187" s="55">
        <f t="shared" si="239"/>
        <v>1.0312439103605067</v>
      </c>
      <c r="BE2187" s="19">
        <f t="shared" si="240"/>
        <v>1.0660279311464762</v>
      </c>
      <c r="BF2187" s="19">
        <f t="shared" si="260"/>
        <v>1.0508866515102306</v>
      </c>
      <c r="BG2187" s="19">
        <f t="shared" si="261"/>
        <v>1.0382007145177006</v>
      </c>
    </row>
    <row r="2188" spans="1:59">
      <c r="A2188" s="24">
        <v>2187</v>
      </c>
      <c r="B2188" s="31">
        <f>IF(data!A2189="","",data!A2189)</f>
        <v>2017135</v>
      </c>
      <c r="C2188" s="32">
        <f>IF(data!B2189="","",data!B2189)</f>
        <v>43055</v>
      </c>
      <c r="D2188" s="21">
        <f>IF(data!C2189="","",data!C2189)</f>
        <v>1</v>
      </c>
      <c r="E2188" s="22">
        <f>IF(data!D2189="","",data!D2189)</f>
        <v>6</v>
      </c>
      <c r="F2188" s="22">
        <f>IF(data!E2189="","",data!E2189)</f>
        <v>7</v>
      </c>
      <c r="G2188" s="22">
        <f>IF(data!F2189="","",data!F2189)</f>
        <v>14</v>
      </c>
      <c r="H2188" s="22">
        <f>IF(data!G2189="","",data!G2189)</f>
        <v>18</v>
      </c>
      <c r="I2188" s="22">
        <f>IF(data!H2189="","",data!H2189)</f>
        <v>26</v>
      </c>
      <c r="J2188" s="23">
        <f>IF(data!I2189="","",data!I2189)</f>
        <v>16</v>
      </c>
      <c r="Q2188" s="33"/>
      <c r="R2188" s="33"/>
      <c r="S2188" s="33"/>
      <c r="T2188" s="33"/>
      <c r="U2188" s="33"/>
      <c r="V2188" s="33"/>
      <c r="X2188" s="34"/>
      <c r="Y2188" s="33"/>
      <c r="Z2188" s="33"/>
      <c r="AA2188" s="33"/>
      <c r="AB2188" s="33"/>
      <c r="AC2188" s="35"/>
      <c r="AD2188" s="33"/>
      <c r="AE2188" s="33"/>
      <c r="AF2188" s="33"/>
      <c r="AG2188" s="33"/>
      <c r="AH2188" s="33"/>
      <c r="AI2188" s="33"/>
      <c r="AJ2188" s="36"/>
      <c r="AK2188" s="10">
        <f t="shared" si="241"/>
        <v>6</v>
      </c>
      <c r="AL2188" s="11">
        <f t="shared" si="242"/>
        <v>12</v>
      </c>
      <c r="AM2188" s="11">
        <f t="shared" si="243"/>
        <v>12</v>
      </c>
      <c r="AN2188" s="11">
        <f t="shared" si="244"/>
        <v>6</v>
      </c>
      <c r="AO2188" s="13">
        <f t="shared" si="245"/>
        <v>16</v>
      </c>
      <c r="AP2188" s="11">
        <f t="shared" si="246"/>
        <v>24</v>
      </c>
      <c r="AQ2188" s="11">
        <f t="shared" si="247"/>
        <v>27</v>
      </c>
      <c r="AR2188" s="11">
        <f t="shared" si="248"/>
        <v>32</v>
      </c>
      <c r="AS2188" s="11">
        <f t="shared" si="249"/>
        <v>28</v>
      </c>
      <c r="AT2188" s="11">
        <f t="shared" si="250"/>
        <v>24</v>
      </c>
      <c r="AU2188" s="11">
        <f t="shared" si="251"/>
        <v>20</v>
      </c>
      <c r="AV2188" s="11">
        <f t="shared" si="252"/>
        <v>30</v>
      </c>
      <c r="AW2188" s="12">
        <f t="shared" si="253"/>
        <v>42</v>
      </c>
      <c r="AX2188" s="13">
        <f t="shared" si="254"/>
        <v>40</v>
      </c>
      <c r="AY2188" s="13">
        <f t="shared" si="255"/>
        <v>38</v>
      </c>
      <c r="AZ2188" s="13">
        <f t="shared" si="256"/>
        <v>36</v>
      </c>
      <c r="BA2188" s="13">
        <f t="shared" si="257"/>
        <v>53</v>
      </c>
      <c r="BB2188" s="14">
        <f t="shared" si="258"/>
        <v>52</v>
      </c>
      <c r="BC2188" s="19">
        <f t="shared" si="259"/>
        <v>38</v>
      </c>
      <c r="BD2188" s="55">
        <f t="shared" si="239"/>
        <v>0.94121468009093856</v>
      </c>
      <c r="BE2188" s="19">
        <f t="shared" si="240"/>
        <v>1.0332900292302696</v>
      </c>
      <c r="BF2188" s="19">
        <f t="shared" si="260"/>
        <v>1.0500682039623255</v>
      </c>
      <c r="BG2188" s="19">
        <f t="shared" si="261"/>
        <v>1.0336992530042222</v>
      </c>
    </row>
    <row r="2189" spans="1:59">
      <c r="A2189" s="24">
        <v>2188</v>
      </c>
      <c r="B2189" s="31">
        <f>IF(data!A2190="","",data!A2190)</f>
        <v>2017136</v>
      </c>
      <c r="C2189" s="32">
        <f>IF(data!B2190="","",data!B2190)</f>
        <v>43058</v>
      </c>
      <c r="D2189" s="21">
        <f>IF(data!C2190="","",data!C2190)</f>
        <v>3</v>
      </c>
      <c r="E2189" s="22">
        <f>IF(data!D2190="","",data!D2190)</f>
        <v>7</v>
      </c>
      <c r="F2189" s="22">
        <f>IF(data!E2190="","",data!E2190)</f>
        <v>10</v>
      </c>
      <c r="G2189" s="22">
        <f>IF(data!F2190="","",data!F2190)</f>
        <v>18</v>
      </c>
      <c r="H2189" s="22">
        <f>IF(data!G2190="","",data!G2190)</f>
        <v>21</v>
      </c>
      <c r="I2189" s="22">
        <f>IF(data!H2190="","",data!H2190)</f>
        <v>24</v>
      </c>
      <c r="J2189" s="23">
        <f>IF(data!I2190="","",data!I2190)</f>
        <v>12</v>
      </c>
      <c r="Q2189" s="33"/>
      <c r="R2189" s="33"/>
      <c r="S2189" s="33"/>
      <c r="T2189" s="33"/>
      <c r="U2189" s="33"/>
      <c r="V2189" s="33"/>
      <c r="X2189" s="34"/>
      <c r="Y2189" s="33"/>
      <c r="Z2189" s="33"/>
      <c r="AA2189" s="33"/>
      <c r="AB2189" s="33"/>
      <c r="AC2189" s="35"/>
      <c r="AD2189" s="33"/>
      <c r="AE2189" s="33"/>
      <c r="AF2189" s="33"/>
      <c r="AG2189" s="33"/>
      <c r="AH2189" s="33"/>
      <c r="AI2189" s="33"/>
      <c r="AJ2189" s="36"/>
      <c r="AK2189" s="10">
        <f t="shared" si="241"/>
        <v>2</v>
      </c>
      <c r="AL2189" s="11">
        <f t="shared" si="242"/>
        <v>11</v>
      </c>
      <c r="AM2189" s="11">
        <f t="shared" si="243"/>
        <v>13</v>
      </c>
      <c r="AN2189" s="11">
        <f t="shared" si="244"/>
        <v>11</v>
      </c>
      <c r="AO2189" s="13">
        <f t="shared" si="245"/>
        <v>13</v>
      </c>
      <c r="AP2189" s="11">
        <f t="shared" si="246"/>
        <v>19</v>
      </c>
      <c r="AQ2189" s="11">
        <f t="shared" si="247"/>
        <v>20</v>
      </c>
      <c r="AR2189" s="11">
        <f t="shared" si="248"/>
        <v>23</v>
      </c>
      <c r="AS2189" s="11">
        <f t="shared" si="249"/>
        <v>39</v>
      </c>
      <c r="AT2189" s="11">
        <f t="shared" si="250"/>
        <v>35</v>
      </c>
      <c r="AU2189" s="11">
        <f t="shared" si="251"/>
        <v>44</v>
      </c>
      <c r="AV2189" s="11">
        <f t="shared" si="252"/>
        <v>41</v>
      </c>
      <c r="AW2189" s="12">
        <f t="shared" si="253"/>
        <v>38</v>
      </c>
      <c r="AX2189" s="13">
        <f t="shared" si="254"/>
        <v>35</v>
      </c>
      <c r="AY2189" s="13">
        <f t="shared" si="255"/>
        <v>32</v>
      </c>
      <c r="AZ2189" s="13">
        <f t="shared" si="256"/>
        <v>29</v>
      </c>
      <c r="BA2189" s="13">
        <f t="shared" si="257"/>
        <v>45</v>
      </c>
      <c r="BB2189" s="14">
        <f t="shared" si="258"/>
        <v>43</v>
      </c>
      <c r="BC2189" s="19">
        <f t="shared" si="259"/>
        <v>32</v>
      </c>
      <c r="BD2189" s="55">
        <f t="shared" ref="BD2189:BD2252" si="262">IF($B2189="","",SUM($BC2185:$BC2189)/5/$BM$3)</f>
        <v>0.87573887625852542</v>
      </c>
      <c r="BE2189" s="19">
        <f t="shared" ref="BE2189:BE2252" si="263">IF($B2189="","",SUM($BC2180:$BC2189)/10/$BM$3)</f>
        <v>1.0087366027931146</v>
      </c>
      <c r="BF2189" s="19">
        <f t="shared" si="260"/>
        <v>1.0402468333874635</v>
      </c>
      <c r="BG2189" s="19">
        <f t="shared" si="261"/>
        <v>1.0324715816823644</v>
      </c>
    </row>
    <row r="2190" spans="1:59">
      <c r="A2190" s="24">
        <v>2189</v>
      </c>
      <c r="B2190" s="31">
        <f>IF(data!A2191="","",data!A2191)</f>
        <v>2017137</v>
      </c>
      <c r="C2190" s="32">
        <f>IF(data!B2191="","",data!B2191)</f>
        <v>43060</v>
      </c>
      <c r="D2190" s="21">
        <f>IF(data!C2191="","",data!C2191)</f>
        <v>5</v>
      </c>
      <c r="E2190" s="22">
        <f>IF(data!D2191="","",data!D2191)</f>
        <v>10</v>
      </c>
      <c r="F2190" s="22">
        <f>IF(data!E2191="","",data!E2191)</f>
        <v>20</v>
      </c>
      <c r="G2190" s="22">
        <f>IF(data!F2191="","",data!F2191)</f>
        <v>23</v>
      </c>
      <c r="H2190" s="22">
        <f>IF(data!G2191="","",data!G2191)</f>
        <v>26</v>
      </c>
      <c r="I2190" s="22">
        <f>IF(data!H2191="","",data!H2191)</f>
        <v>31</v>
      </c>
      <c r="J2190" s="23">
        <f>IF(data!I2191="","",data!I2191)</f>
        <v>3</v>
      </c>
      <c r="Q2190" s="33"/>
      <c r="R2190" s="33"/>
      <c r="S2190" s="33"/>
      <c r="T2190" s="33"/>
      <c r="U2190" s="33"/>
      <c r="V2190" s="33"/>
      <c r="X2190" s="34"/>
      <c r="Y2190" s="33"/>
      <c r="Z2190" s="33"/>
      <c r="AA2190" s="33"/>
      <c r="AB2190" s="33"/>
      <c r="AC2190" s="35"/>
      <c r="AD2190" s="33"/>
      <c r="AE2190" s="33"/>
      <c r="AF2190" s="33"/>
      <c r="AG2190" s="33"/>
      <c r="AH2190" s="33"/>
      <c r="AI2190" s="33"/>
      <c r="AJ2190" s="36"/>
      <c r="AK2190" s="10">
        <f t="shared" si="241"/>
        <v>10</v>
      </c>
      <c r="AL2190" s="11">
        <f t="shared" si="242"/>
        <v>11</v>
      </c>
      <c r="AM2190" s="11">
        <f t="shared" si="243"/>
        <v>5</v>
      </c>
      <c r="AN2190" s="11">
        <f t="shared" si="244"/>
        <v>19</v>
      </c>
      <c r="AO2190" s="13">
        <f t="shared" si="245"/>
        <v>24</v>
      </c>
      <c r="AP2190" s="11">
        <f t="shared" si="246"/>
        <v>27</v>
      </c>
      <c r="AQ2190" s="11">
        <f t="shared" si="247"/>
        <v>25</v>
      </c>
      <c r="AR2190" s="11">
        <f t="shared" si="248"/>
        <v>15</v>
      </c>
      <c r="AS2190" s="11">
        <f t="shared" si="249"/>
        <v>38</v>
      </c>
      <c r="AT2190" s="11">
        <f t="shared" si="250"/>
        <v>43</v>
      </c>
      <c r="AU2190" s="11">
        <f t="shared" si="251"/>
        <v>37</v>
      </c>
      <c r="AV2190" s="11">
        <f t="shared" si="252"/>
        <v>45</v>
      </c>
      <c r="AW2190" s="12">
        <f t="shared" si="253"/>
        <v>40</v>
      </c>
      <c r="AX2190" s="13">
        <f t="shared" si="254"/>
        <v>51</v>
      </c>
      <c r="AY2190" s="13">
        <f t="shared" si="255"/>
        <v>47</v>
      </c>
      <c r="AZ2190" s="13">
        <f t="shared" si="256"/>
        <v>43</v>
      </c>
      <c r="BA2190" s="13">
        <f t="shared" si="257"/>
        <v>39</v>
      </c>
      <c r="BB2190" s="14">
        <f t="shared" si="258"/>
        <v>35</v>
      </c>
      <c r="BC2190" s="19">
        <f t="shared" si="259"/>
        <v>47</v>
      </c>
      <c r="BD2190" s="55">
        <f t="shared" si="262"/>
        <v>0.89210782721662885</v>
      </c>
      <c r="BE2190" s="19">
        <f t="shared" si="263"/>
        <v>0.97190646313738227</v>
      </c>
      <c r="BF2190" s="19">
        <f t="shared" si="260"/>
        <v>1.0345177005521273</v>
      </c>
      <c r="BG2190" s="19">
        <f t="shared" si="261"/>
        <v>1.0316531341344592</v>
      </c>
    </row>
    <row r="2191" spans="1:59">
      <c r="A2191" s="24">
        <v>2190</v>
      </c>
      <c r="B2191" s="31">
        <f>IF(data!A2192="","",data!A2192)</f>
        <v>2017138</v>
      </c>
      <c r="C2191" s="32">
        <f>IF(data!B2192="","",data!B2192)</f>
        <v>43062</v>
      </c>
      <c r="D2191" s="21">
        <f>IF(data!C2192="","",data!C2192)</f>
        <v>1</v>
      </c>
      <c r="E2191" s="22">
        <f>IF(data!D2192="","",data!D2192)</f>
        <v>17</v>
      </c>
      <c r="F2191" s="22">
        <f>IF(data!E2192="","",data!E2192)</f>
        <v>24</v>
      </c>
      <c r="G2191" s="22">
        <f>IF(data!F2192="","",data!F2192)</f>
        <v>28</v>
      </c>
      <c r="H2191" s="22">
        <f>IF(data!G2192="","",data!G2192)</f>
        <v>32</v>
      </c>
      <c r="I2191" s="22">
        <f>IF(data!H2192="","",data!H2192)</f>
        <v>33</v>
      </c>
      <c r="J2191" s="23">
        <f>IF(data!I2192="","",data!I2192)</f>
        <v>2</v>
      </c>
      <c r="Q2191" s="33"/>
      <c r="R2191" s="33"/>
      <c r="S2191" s="33"/>
      <c r="T2191" s="33"/>
      <c r="U2191" s="33"/>
      <c r="V2191" s="33"/>
      <c r="X2191" s="34"/>
      <c r="Y2191" s="33"/>
      <c r="Z2191" s="33"/>
      <c r="AA2191" s="33"/>
      <c r="AB2191" s="33"/>
      <c r="AC2191" s="35"/>
      <c r="AD2191" s="33"/>
      <c r="AE2191" s="33"/>
      <c r="AF2191" s="33"/>
      <c r="AG2191" s="33"/>
      <c r="AH2191" s="33"/>
      <c r="AI2191" s="33"/>
      <c r="AJ2191" s="36"/>
      <c r="AK2191" s="10">
        <f t="shared" si="241"/>
        <v>6</v>
      </c>
      <c r="AL2191" s="11">
        <f t="shared" si="242"/>
        <v>3</v>
      </c>
      <c r="AM2191" s="11">
        <f t="shared" si="243"/>
        <v>15</v>
      </c>
      <c r="AN2191" s="11">
        <f t="shared" si="244"/>
        <v>15</v>
      </c>
      <c r="AO2191" s="13">
        <f t="shared" si="245"/>
        <v>16</v>
      </c>
      <c r="AP2191" s="11">
        <f t="shared" si="246"/>
        <v>7</v>
      </c>
      <c r="AQ2191" s="11">
        <f t="shared" si="247"/>
        <v>27</v>
      </c>
      <c r="AR2191" s="11">
        <f t="shared" si="248"/>
        <v>25</v>
      </c>
      <c r="AS2191" s="11">
        <f t="shared" si="249"/>
        <v>25</v>
      </c>
      <c r="AT2191" s="11">
        <f t="shared" si="250"/>
        <v>27</v>
      </c>
      <c r="AU2191" s="11">
        <f t="shared" si="251"/>
        <v>31</v>
      </c>
      <c r="AV2191" s="11">
        <f t="shared" si="252"/>
        <v>23</v>
      </c>
      <c r="AW2191" s="12">
        <f t="shared" si="253"/>
        <v>30</v>
      </c>
      <c r="AX2191" s="13">
        <f t="shared" si="254"/>
        <v>23</v>
      </c>
      <c r="AY2191" s="13">
        <f t="shared" si="255"/>
        <v>50</v>
      </c>
      <c r="AZ2191" s="13">
        <f t="shared" si="256"/>
        <v>63</v>
      </c>
      <c r="BA2191" s="13">
        <f t="shared" si="257"/>
        <v>59</v>
      </c>
      <c r="BB2191" s="14">
        <f t="shared" si="258"/>
        <v>55</v>
      </c>
      <c r="BC2191" s="19">
        <f t="shared" si="259"/>
        <v>50</v>
      </c>
      <c r="BD2191" s="55">
        <f t="shared" si="262"/>
        <v>0.92893796687236108</v>
      </c>
      <c r="BE2191" s="19">
        <f t="shared" si="263"/>
        <v>0.96781422539785633</v>
      </c>
      <c r="BF2191" s="19">
        <f t="shared" si="260"/>
        <v>1.023059434881455</v>
      </c>
      <c r="BG2191" s="19">
        <f t="shared" si="261"/>
        <v>1.0357453718739851</v>
      </c>
    </row>
    <row r="2192" spans="1:59">
      <c r="A2192" s="24">
        <v>2191</v>
      </c>
      <c r="B2192" s="31">
        <f>IF(data!A2193="","",data!A2193)</f>
        <v>2017139</v>
      </c>
      <c r="C2192" s="32">
        <f>IF(data!B2193="","",data!B2193)</f>
        <v>43065</v>
      </c>
      <c r="D2192" s="21">
        <f>IF(data!C2193="","",data!C2193)</f>
        <v>2</v>
      </c>
      <c r="E2192" s="22">
        <f>IF(data!D2193="","",data!D2193)</f>
        <v>14</v>
      </c>
      <c r="F2192" s="22">
        <f>IF(data!E2193="","",data!E2193)</f>
        <v>20</v>
      </c>
      <c r="G2192" s="22">
        <f>IF(data!F2193="","",data!F2193)</f>
        <v>24</v>
      </c>
      <c r="H2192" s="22">
        <f>IF(data!G2193="","",data!G2193)</f>
        <v>28</v>
      </c>
      <c r="I2192" s="22">
        <f>IF(data!H2193="","",data!H2193)</f>
        <v>32</v>
      </c>
      <c r="J2192" s="23">
        <f>IF(data!I2193="","",data!I2193)</f>
        <v>16</v>
      </c>
      <c r="Q2192" s="33"/>
      <c r="R2192" s="33"/>
      <c r="S2192" s="33"/>
      <c r="T2192" s="33"/>
      <c r="U2192" s="33"/>
      <c r="V2192" s="33"/>
      <c r="X2192" s="34"/>
      <c r="Y2192" s="33"/>
      <c r="Z2192" s="33"/>
      <c r="AA2192" s="33"/>
      <c r="AB2192" s="33"/>
      <c r="AC2192" s="35"/>
      <c r="AD2192" s="33"/>
      <c r="AE2192" s="33"/>
      <c r="AF2192" s="33"/>
      <c r="AG2192" s="33"/>
      <c r="AH2192" s="33"/>
      <c r="AI2192" s="33"/>
      <c r="AJ2192" s="36"/>
      <c r="AK2192" s="10">
        <f t="shared" si="241"/>
        <v>9</v>
      </c>
      <c r="AL2192" s="11">
        <f t="shared" si="242"/>
        <v>4</v>
      </c>
      <c r="AM2192" s="11">
        <f t="shared" si="243"/>
        <v>15</v>
      </c>
      <c r="AN2192" s="11">
        <f t="shared" si="244"/>
        <v>12</v>
      </c>
      <c r="AO2192" s="13">
        <f t="shared" si="245"/>
        <v>15</v>
      </c>
      <c r="AP2192" s="11">
        <f t="shared" si="246"/>
        <v>16</v>
      </c>
      <c r="AQ2192" s="11">
        <f t="shared" si="247"/>
        <v>21</v>
      </c>
      <c r="AR2192" s="11">
        <f t="shared" si="248"/>
        <v>20</v>
      </c>
      <c r="AS2192" s="11">
        <f t="shared" si="249"/>
        <v>32</v>
      </c>
      <c r="AT2192" s="11">
        <f t="shared" si="250"/>
        <v>24</v>
      </c>
      <c r="AU2192" s="11">
        <f t="shared" si="251"/>
        <v>29</v>
      </c>
      <c r="AV2192" s="11">
        <f t="shared" si="252"/>
        <v>22</v>
      </c>
      <c r="AW2192" s="12">
        <f t="shared" si="253"/>
        <v>45</v>
      </c>
      <c r="AX2192" s="13">
        <f t="shared" si="254"/>
        <v>40</v>
      </c>
      <c r="AY2192" s="13">
        <f t="shared" si="255"/>
        <v>52</v>
      </c>
      <c r="AZ2192" s="13">
        <f t="shared" si="256"/>
        <v>48</v>
      </c>
      <c r="BA2192" s="13">
        <f t="shared" si="257"/>
        <v>44</v>
      </c>
      <c r="BB2192" s="14">
        <f t="shared" si="258"/>
        <v>40</v>
      </c>
      <c r="BC2192" s="19">
        <f t="shared" si="259"/>
        <v>52</v>
      </c>
      <c r="BD2192" s="55">
        <f t="shared" si="262"/>
        <v>0.89620006495615456</v>
      </c>
      <c r="BE2192" s="19">
        <f t="shared" si="263"/>
        <v>0.96372198765833061</v>
      </c>
      <c r="BF2192" s="19">
        <f t="shared" si="260"/>
        <v>1.0197856446898343</v>
      </c>
      <c r="BG2192" s="19">
        <f t="shared" si="261"/>
        <v>1.0300162390386489</v>
      </c>
    </row>
    <row r="2193" spans="1:59">
      <c r="A2193" s="24">
        <v>2192</v>
      </c>
      <c r="B2193" s="31">
        <f>IF(data!A2194="","",data!A2194)</f>
        <v>2017140</v>
      </c>
      <c r="C2193" s="32">
        <f>IF(data!B2194="","",data!B2194)</f>
        <v>43067</v>
      </c>
      <c r="D2193" s="21">
        <f>IF(data!C2194="","",data!C2194)</f>
        <v>21</v>
      </c>
      <c r="E2193" s="22">
        <f>IF(data!D2194="","",data!D2194)</f>
        <v>22</v>
      </c>
      <c r="F2193" s="22">
        <f>IF(data!E2194="","",data!E2194)</f>
        <v>25</v>
      </c>
      <c r="G2193" s="22">
        <f>IF(data!F2194="","",data!F2194)</f>
        <v>28</v>
      </c>
      <c r="H2193" s="22">
        <f>IF(data!G2194="","",data!G2194)</f>
        <v>29</v>
      </c>
      <c r="I2193" s="22">
        <f>IF(data!H2194="","",data!H2194)</f>
        <v>30</v>
      </c>
      <c r="J2193" s="23">
        <f>IF(data!I2194="","",data!I2194)</f>
        <v>8</v>
      </c>
      <c r="Q2193" s="33"/>
      <c r="R2193" s="33"/>
      <c r="S2193" s="33"/>
      <c r="T2193" s="33"/>
      <c r="U2193" s="33"/>
      <c r="V2193" s="33"/>
      <c r="X2193" s="34"/>
      <c r="Y2193" s="33"/>
      <c r="Z2193" s="33"/>
      <c r="AA2193" s="33"/>
      <c r="AB2193" s="33"/>
      <c r="AC2193" s="35"/>
      <c r="AD2193" s="33"/>
      <c r="AE2193" s="33"/>
      <c r="AF2193" s="33"/>
      <c r="AG2193" s="33"/>
      <c r="AH2193" s="33"/>
      <c r="AI2193" s="33"/>
      <c r="AJ2193" s="36"/>
      <c r="AK2193" s="10">
        <f t="shared" si="241"/>
        <v>5</v>
      </c>
      <c r="AL2193" s="11">
        <f t="shared" si="242"/>
        <v>7</v>
      </c>
      <c r="AM2193" s="11">
        <f t="shared" si="243"/>
        <v>10</v>
      </c>
      <c r="AN2193" s="11">
        <f t="shared" si="244"/>
        <v>17</v>
      </c>
      <c r="AO2193" s="13">
        <f t="shared" si="245"/>
        <v>8</v>
      </c>
      <c r="AP2193" s="11">
        <f t="shared" si="246"/>
        <v>27</v>
      </c>
      <c r="AQ2193" s="11">
        <f t="shared" si="247"/>
        <v>20</v>
      </c>
      <c r="AR2193" s="11">
        <f t="shared" si="248"/>
        <v>25</v>
      </c>
      <c r="AS2193" s="11">
        <f t="shared" si="249"/>
        <v>34</v>
      </c>
      <c r="AT2193" s="11">
        <f t="shared" si="250"/>
        <v>35</v>
      </c>
      <c r="AU2193" s="11">
        <f t="shared" si="251"/>
        <v>38</v>
      </c>
      <c r="AV2193" s="11">
        <f t="shared" si="252"/>
        <v>29</v>
      </c>
      <c r="AW2193" s="12">
        <f t="shared" si="253"/>
        <v>50</v>
      </c>
      <c r="AX2193" s="13">
        <f t="shared" si="254"/>
        <v>59</v>
      </c>
      <c r="AY2193" s="13">
        <f t="shared" si="255"/>
        <v>53</v>
      </c>
      <c r="AZ2193" s="13">
        <f t="shared" si="256"/>
        <v>47</v>
      </c>
      <c r="BA2193" s="13">
        <f t="shared" si="257"/>
        <v>41</v>
      </c>
      <c r="BB2193" s="14">
        <f t="shared" si="258"/>
        <v>35</v>
      </c>
      <c r="BC2193" s="19">
        <f t="shared" si="259"/>
        <v>53</v>
      </c>
      <c r="BD2193" s="55">
        <f t="shared" si="262"/>
        <v>0.95758363104904187</v>
      </c>
      <c r="BE2193" s="19">
        <f t="shared" si="263"/>
        <v>0.94939915556999022</v>
      </c>
      <c r="BF2193" s="19">
        <f t="shared" si="260"/>
        <v>1.0140565118544982</v>
      </c>
      <c r="BG2193" s="19">
        <f t="shared" si="261"/>
        <v>1.0291977914907438</v>
      </c>
    </row>
    <row r="2194" spans="1:59">
      <c r="A2194" s="24">
        <v>2193</v>
      </c>
      <c r="B2194" s="31">
        <f>IF(data!A2195="","",data!A2195)</f>
        <v>2017141</v>
      </c>
      <c r="C2194" s="32">
        <f>IF(data!B2195="","",data!B2195)</f>
        <v>43069</v>
      </c>
      <c r="D2194" s="21">
        <f>IF(data!C2195="","",data!C2195)</f>
        <v>1</v>
      </c>
      <c r="E2194" s="22">
        <f>IF(data!D2195="","",data!D2195)</f>
        <v>6</v>
      </c>
      <c r="F2194" s="22">
        <f>IF(data!E2195="","",data!E2195)</f>
        <v>7</v>
      </c>
      <c r="G2194" s="22">
        <f>IF(data!F2195="","",data!F2195)</f>
        <v>11</v>
      </c>
      <c r="H2194" s="22">
        <f>IF(data!G2195="","",data!G2195)</f>
        <v>13</v>
      </c>
      <c r="I2194" s="22">
        <f>IF(data!H2195="","",data!H2195)</f>
        <v>15</v>
      </c>
      <c r="J2194" s="23">
        <f>IF(data!I2195="","",data!I2195)</f>
        <v>5</v>
      </c>
      <c r="Q2194" s="33"/>
      <c r="R2194" s="33"/>
      <c r="S2194" s="33"/>
      <c r="T2194" s="33"/>
      <c r="U2194" s="33"/>
      <c r="V2194" s="33"/>
      <c r="X2194" s="34"/>
      <c r="Y2194" s="33"/>
      <c r="Z2194" s="33"/>
      <c r="AA2194" s="33"/>
      <c r="AB2194" s="33"/>
      <c r="AC2194" s="35"/>
      <c r="AD2194" s="33"/>
      <c r="AE2194" s="33"/>
      <c r="AF2194" s="33"/>
      <c r="AG2194" s="33"/>
      <c r="AH2194" s="33"/>
      <c r="AI2194" s="33"/>
      <c r="AJ2194" s="36"/>
      <c r="AK2194" s="10">
        <f t="shared" si="241"/>
        <v>5</v>
      </c>
      <c r="AL2194" s="11">
        <f t="shared" si="242"/>
        <v>13</v>
      </c>
      <c r="AM2194" s="11">
        <f t="shared" si="243"/>
        <v>8</v>
      </c>
      <c r="AN2194" s="11">
        <f t="shared" si="244"/>
        <v>11</v>
      </c>
      <c r="AO2194" s="13">
        <f t="shared" si="245"/>
        <v>18</v>
      </c>
      <c r="AP2194" s="11">
        <f t="shared" si="246"/>
        <v>29</v>
      </c>
      <c r="AQ2194" s="11">
        <f t="shared" si="247"/>
        <v>26</v>
      </c>
      <c r="AR2194" s="11">
        <f t="shared" si="248"/>
        <v>23</v>
      </c>
      <c r="AS2194" s="11">
        <f t="shared" si="249"/>
        <v>20</v>
      </c>
      <c r="AT2194" s="11">
        <f t="shared" si="250"/>
        <v>29</v>
      </c>
      <c r="AU2194" s="11">
        <f t="shared" si="251"/>
        <v>27</v>
      </c>
      <c r="AV2194" s="11">
        <f t="shared" si="252"/>
        <v>39</v>
      </c>
      <c r="AW2194" s="12">
        <f t="shared" si="253"/>
        <v>38</v>
      </c>
      <c r="AX2194" s="13">
        <f t="shared" si="254"/>
        <v>53</v>
      </c>
      <c r="AY2194" s="13">
        <f t="shared" si="255"/>
        <v>53</v>
      </c>
      <c r="AZ2194" s="13">
        <f t="shared" si="256"/>
        <v>53</v>
      </c>
      <c r="BA2194" s="13">
        <f t="shared" si="257"/>
        <v>53</v>
      </c>
      <c r="BB2194" s="14">
        <f t="shared" si="258"/>
        <v>53</v>
      </c>
      <c r="BC2194" s="19">
        <f t="shared" si="259"/>
        <v>53</v>
      </c>
      <c r="BD2194" s="55">
        <f t="shared" si="262"/>
        <v>1.0435206235790842</v>
      </c>
      <c r="BE2194" s="19">
        <f t="shared" si="263"/>
        <v>0.95962974991880479</v>
      </c>
      <c r="BF2194" s="19">
        <f t="shared" si="260"/>
        <v>1.0148749594024034</v>
      </c>
      <c r="BG2194" s="19">
        <f t="shared" si="261"/>
        <v>1.0300162390386489</v>
      </c>
    </row>
    <row r="2195" spans="1:59">
      <c r="A2195" s="24">
        <v>2194</v>
      </c>
      <c r="B2195" s="31">
        <f>IF(data!A2196="","",data!A2196)</f>
        <v>2017142</v>
      </c>
      <c r="C2195" s="32">
        <f>IF(data!B2196="","",data!B2196)</f>
        <v>43072</v>
      </c>
      <c r="D2195" s="21">
        <f>IF(data!C2196="","",data!C2196)</f>
        <v>8</v>
      </c>
      <c r="E2195" s="22">
        <f>IF(data!D2196="","",data!D2196)</f>
        <v>13</v>
      </c>
      <c r="F2195" s="22">
        <f>IF(data!E2196="","",data!E2196)</f>
        <v>14</v>
      </c>
      <c r="G2195" s="22">
        <f>IF(data!F2196="","",data!F2196)</f>
        <v>18</v>
      </c>
      <c r="H2195" s="22">
        <f>IF(data!G2196="","",data!G2196)</f>
        <v>23</v>
      </c>
      <c r="I2195" s="22">
        <f>IF(data!H2196="","",data!H2196)</f>
        <v>33</v>
      </c>
      <c r="J2195" s="23">
        <f>IF(data!I2196="","",data!I2196)</f>
        <v>6</v>
      </c>
      <c r="Q2195" s="33"/>
      <c r="R2195" s="33"/>
      <c r="S2195" s="33"/>
      <c r="T2195" s="33"/>
      <c r="U2195" s="33"/>
      <c r="V2195" s="33"/>
      <c r="X2195" s="34"/>
      <c r="Y2195" s="33"/>
      <c r="Z2195" s="33"/>
      <c r="AA2195" s="33"/>
      <c r="AB2195" s="33"/>
      <c r="AC2195" s="35"/>
      <c r="AD2195" s="33"/>
      <c r="AE2195" s="33"/>
      <c r="AF2195" s="33"/>
      <c r="AG2195" s="33"/>
      <c r="AH2195" s="33"/>
      <c r="AI2195" s="33"/>
      <c r="AJ2195" s="36"/>
      <c r="AK2195" s="10">
        <f t="shared" ref="AK2195:AK2257" si="264">IF($B2195="","",MOD($D2195,3)+MOD($E2195,3)+MOD($F2195,3)+MOD($G2195,3)+MOD($H2195,3)+MOD($I2195,3))</f>
        <v>7</v>
      </c>
      <c r="AL2195" s="11">
        <f t="shared" ref="AL2195:AL2258" si="265">IF($B2195="","",MOD($D2195,4)+MOD($E2195,4)+MOD($F2195,4)+MOD($G2195,4)+MOD($H2195,4)+MOD($I2195,4))</f>
        <v>9</v>
      </c>
      <c r="AM2195" s="11">
        <f t="shared" ref="AM2195:AM2258" si="266">IF($B2195="","",MOD($D2195,5)+MOD($E2195,5)+MOD($F2195,5)+MOD($G2195,5)+MOD($H2195,5)+MOD($I2195,5))</f>
        <v>19</v>
      </c>
      <c r="AN2195" s="11">
        <f t="shared" ref="AN2195:AN2258" si="267">IF($B2195="","",MOD($D2195,6)+MOD($E2195,6)+MOD($F2195,6)+MOD($G2195,6)+MOD($H2195,6)+MOD($I2195,6))</f>
        <v>13</v>
      </c>
      <c r="AO2195" s="13">
        <f t="shared" ref="AO2195:AO2258" si="268">IF($B2195="","",MOD($D2195,7)+MOD($E2195,7)+MOD($F2195,7)+MOD($G2195,7)+MOD($H2195,7)+MOD($I2195,7))</f>
        <v>18</v>
      </c>
      <c r="AP2195" s="11">
        <f t="shared" ref="AP2195:AP2258" si="269">IF($B2195="","",MOD($D2195,8)+MOD($E2195,8)+MOD($F2195,8)+MOD($G2195,8)+MOD($H2195,8)+MOD($I2195,8))</f>
        <v>21</v>
      </c>
      <c r="AQ2195" s="11">
        <f t="shared" ref="AQ2195:AQ2258" si="270">IF($B2195="","",MOD($D2195,9)+MOD($E2195,9)+MOD($F2195,9)+MOD($G2195,9)+MOD($H2195,9)+MOD($I2195,9))</f>
        <v>28</v>
      </c>
      <c r="AR2195" s="11">
        <f t="shared" ref="AR2195:AR2258" si="271">IF($B2195="","",MOD($D2195,10)+MOD($E2195,10)+MOD($F2195,10)+MOD($G2195,10)+MOD($H2195,10)+MOD($I2195,10))</f>
        <v>29</v>
      </c>
      <c r="AS2195" s="11">
        <f t="shared" ref="AS2195:AS2258" si="272">IF($B2195="","",MOD($D2195,11)+MOD($E2195,11)+MOD($F2195,11)+MOD($G2195,11)+MOD($H2195,11)+MOD($I2195,11))</f>
        <v>21</v>
      </c>
      <c r="AT2195" s="11">
        <f t="shared" ref="AT2195:AT2258" si="273">IF($B2195="","",MOD($D2195,12)+MOD($E2195,12)+MOD($F2195,12)+MOD($G2195,12)+MOD($H2195,12)+MOD($I2195,12))</f>
        <v>37</v>
      </c>
      <c r="AU2195" s="11">
        <f t="shared" ref="AU2195:AU2258" si="274">IF($B2195="","",MOD($D2195,13)+MOD($E2195,13)+MOD($F2195,13)+MOD($G2195,13)+MOD($H2195,13)+MOD($I2195,13))</f>
        <v>31</v>
      </c>
      <c r="AV2195" s="11">
        <f t="shared" ref="AV2195:AV2258" si="275">IF($B2195="","",MOD($D2195,14)+MOD($E2195,14)+MOD($F2195,14)+MOD($G2195,14)+MOD($H2195,14)+MOD($I2195,14))</f>
        <v>39</v>
      </c>
      <c r="AW2195" s="12">
        <f t="shared" ref="AW2195:AW2258" si="276">IF($B2195="","",MOD($D2195,15)+MOD($E2195,15)+MOD($F2195,15)+MOD($G2195,15)+MOD($H2195,15)+MOD($I2195,15))</f>
        <v>49</v>
      </c>
      <c r="AX2195" s="13">
        <f t="shared" ref="AX2195:AX2258" si="277">IF($B2195="","",MOD($D2195,16)+MOD($E2195,16)+MOD($F2195,16)+MOD($G2195,16)+MOD($H2195,16)+MOD($I2195,16))</f>
        <v>45</v>
      </c>
      <c r="AY2195" s="13">
        <f t="shared" ref="AY2195:AY2258" si="278">IF($B2195="","",MOD($D2195,17)+MOD($E2195,17)+MOD($F2195,17)+MOD($G2195,17)+MOD($H2195,17)+MOD($I2195,17))</f>
        <v>58</v>
      </c>
      <c r="AZ2195" s="13">
        <f t="shared" ref="AZ2195:AZ2258" si="279">IF($B2195="","",MOD($D2195,18)+MOD($E2195,18)+MOD($F2195,18)+MOD($G2195,18)+MOD($H2195,18)+MOD($I2195,18))</f>
        <v>55</v>
      </c>
      <c r="BA2195" s="13">
        <f t="shared" ref="BA2195:BA2258" si="280">IF($B2195="","",MOD($D2195,19)+MOD($E2195,19)+MOD($F2195,19)+MOD($G2195,19)+MOD($H2195,19)+MOD($I2195,19))</f>
        <v>71</v>
      </c>
      <c r="BB2195" s="14">
        <f t="shared" ref="BB2195:BB2258" si="281">IF($B2195="","",MOD($D2195,20)+MOD($E2195,20)+MOD($F2195,20)+MOD($G2195,20)+MOD($H2195,20)+MOD($I2195,20))</f>
        <v>69</v>
      </c>
      <c r="BC2195" s="19">
        <f t="shared" si="259"/>
        <v>58</v>
      </c>
      <c r="BD2195" s="55">
        <f t="shared" si="262"/>
        <v>1.0885352387138683</v>
      </c>
      <c r="BE2195" s="19">
        <f t="shared" si="263"/>
        <v>0.99032153296524839</v>
      </c>
      <c r="BF2195" s="19">
        <f t="shared" si="260"/>
        <v>1.0296070152646963</v>
      </c>
      <c r="BG2195" s="19">
        <f t="shared" si="261"/>
        <v>1.0308346865865541</v>
      </c>
    </row>
    <row r="2196" spans="1:59">
      <c r="A2196" s="24">
        <v>2195</v>
      </c>
      <c r="B2196" s="31">
        <f>IF(data!A2197="","",data!A2197)</f>
        <v>2017143</v>
      </c>
      <c r="C2196" s="32">
        <f>IF(data!B2197="","",data!B2197)</f>
        <v>43074</v>
      </c>
      <c r="D2196" s="21">
        <f>IF(data!C2197="","",data!C2197)</f>
        <v>4</v>
      </c>
      <c r="E2196" s="22">
        <f>IF(data!D2197="","",data!D2197)</f>
        <v>6</v>
      </c>
      <c r="F2196" s="22">
        <f>IF(data!E2197="","",data!E2197)</f>
        <v>9</v>
      </c>
      <c r="G2196" s="22">
        <f>IF(data!F2197="","",data!F2197)</f>
        <v>14</v>
      </c>
      <c r="H2196" s="22">
        <f>IF(data!G2197="","",data!G2197)</f>
        <v>20</v>
      </c>
      <c r="I2196" s="22">
        <f>IF(data!H2197="","",data!H2197)</f>
        <v>29</v>
      </c>
      <c r="J2196" s="23">
        <f>IF(data!I2197="","",data!I2197)</f>
        <v>14</v>
      </c>
      <c r="Q2196" s="33"/>
      <c r="R2196" s="33"/>
      <c r="S2196" s="33"/>
      <c r="T2196" s="33"/>
      <c r="U2196" s="33"/>
      <c r="V2196" s="33"/>
      <c r="X2196" s="34"/>
      <c r="Y2196" s="33"/>
      <c r="Z2196" s="33"/>
      <c r="AA2196" s="33"/>
      <c r="AB2196" s="33"/>
      <c r="AC2196" s="35"/>
      <c r="AD2196" s="33"/>
      <c r="AE2196" s="33"/>
      <c r="AF2196" s="33"/>
      <c r="AG2196" s="33"/>
      <c r="AH2196" s="33"/>
      <c r="AI2196" s="33"/>
      <c r="AJ2196" s="36"/>
      <c r="AK2196" s="10">
        <f t="shared" si="264"/>
        <v>7</v>
      </c>
      <c r="AL2196" s="11">
        <f t="shared" si="265"/>
        <v>6</v>
      </c>
      <c r="AM2196" s="11">
        <f t="shared" si="266"/>
        <v>17</v>
      </c>
      <c r="AN2196" s="11">
        <f t="shared" si="267"/>
        <v>16</v>
      </c>
      <c r="AO2196" s="13">
        <f t="shared" si="268"/>
        <v>19</v>
      </c>
      <c r="AP2196" s="11">
        <f t="shared" si="269"/>
        <v>26</v>
      </c>
      <c r="AQ2196" s="11">
        <f t="shared" si="270"/>
        <v>19</v>
      </c>
      <c r="AR2196" s="11">
        <f t="shared" si="271"/>
        <v>32</v>
      </c>
      <c r="AS2196" s="11">
        <f t="shared" si="272"/>
        <v>38</v>
      </c>
      <c r="AT2196" s="11">
        <f t="shared" si="273"/>
        <v>34</v>
      </c>
      <c r="AU2196" s="11">
        <f t="shared" si="274"/>
        <v>30</v>
      </c>
      <c r="AV2196" s="11">
        <f t="shared" si="275"/>
        <v>26</v>
      </c>
      <c r="AW2196" s="12">
        <f t="shared" si="276"/>
        <v>52</v>
      </c>
      <c r="AX2196" s="13">
        <f t="shared" si="277"/>
        <v>50</v>
      </c>
      <c r="AY2196" s="13">
        <f t="shared" si="278"/>
        <v>48</v>
      </c>
      <c r="AZ2196" s="13">
        <f t="shared" si="279"/>
        <v>46</v>
      </c>
      <c r="BA2196" s="13">
        <f t="shared" si="280"/>
        <v>44</v>
      </c>
      <c r="BB2196" s="14">
        <f t="shared" si="281"/>
        <v>42</v>
      </c>
      <c r="BC2196" s="19">
        <f t="shared" si="259"/>
        <v>48</v>
      </c>
      <c r="BD2196" s="55">
        <f t="shared" si="262"/>
        <v>1.0803507632348164</v>
      </c>
      <c r="BE2196" s="19">
        <f t="shared" si="263"/>
        <v>1.0046443650535888</v>
      </c>
      <c r="BF2196" s="19">
        <f t="shared" si="260"/>
        <v>1.0148749594024034</v>
      </c>
      <c r="BG2196" s="19">
        <f t="shared" si="261"/>
        <v>1.0283793439428386</v>
      </c>
    </row>
    <row r="2197" spans="1:59">
      <c r="A2197" s="24">
        <v>2196</v>
      </c>
      <c r="B2197" s="31">
        <f>IF(data!A2198="","",data!A2198)</f>
        <v>2017144</v>
      </c>
      <c r="C2197" s="32">
        <f>IF(data!B2198="","",data!B2198)</f>
        <v>43076</v>
      </c>
      <c r="D2197" s="21">
        <f>IF(data!C2198="","",data!C2198)</f>
        <v>3</v>
      </c>
      <c r="E2197" s="22">
        <f>IF(data!D2198="","",data!D2198)</f>
        <v>14</v>
      </c>
      <c r="F2197" s="22">
        <f>IF(data!E2198="","",data!E2198)</f>
        <v>16</v>
      </c>
      <c r="G2197" s="22">
        <f>IF(data!F2198="","",data!F2198)</f>
        <v>20</v>
      </c>
      <c r="H2197" s="22">
        <f>IF(data!G2198="","",data!G2198)</f>
        <v>31</v>
      </c>
      <c r="I2197" s="22">
        <f>IF(data!H2198="","",data!H2198)</f>
        <v>32</v>
      </c>
      <c r="J2197" s="23">
        <f>IF(data!I2198="","",data!I2198)</f>
        <v>9</v>
      </c>
      <c r="Q2197" s="33"/>
      <c r="R2197" s="33"/>
      <c r="S2197" s="33"/>
      <c r="T2197" s="33"/>
      <c r="U2197" s="33"/>
      <c r="V2197" s="33"/>
      <c r="X2197" s="34"/>
      <c r="Y2197" s="33"/>
      <c r="Z2197" s="33"/>
      <c r="AA2197" s="33"/>
      <c r="AB2197" s="33"/>
      <c r="AC2197" s="35"/>
      <c r="AD2197" s="33"/>
      <c r="AE2197" s="33"/>
      <c r="AF2197" s="33"/>
      <c r="AG2197" s="33"/>
      <c r="AH2197" s="33"/>
      <c r="AI2197" s="33"/>
      <c r="AJ2197" s="36"/>
      <c r="AK2197" s="10">
        <f t="shared" si="264"/>
        <v>8</v>
      </c>
      <c r="AL2197" s="11">
        <f t="shared" si="265"/>
        <v>8</v>
      </c>
      <c r="AM2197" s="11">
        <f t="shared" si="266"/>
        <v>11</v>
      </c>
      <c r="AN2197" s="11">
        <f t="shared" si="267"/>
        <v>14</v>
      </c>
      <c r="AO2197" s="13">
        <f t="shared" si="268"/>
        <v>18</v>
      </c>
      <c r="AP2197" s="11">
        <f t="shared" si="269"/>
        <v>20</v>
      </c>
      <c r="AQ2197" s="11">
        <f t="shared" si="270"/>
        <v>26</v>
      </c>
      <c r="AR2197" s="11">
        <f t="shared" si="271"/>
        <v>16</v>
      </c>
      <c r="AS2197" s="11">
        <f t="shared" si="272"/>
        <v>39</v>
      </c>
      <c r="AT2197" s="11">
        <f t="shared" si="273"/>
        <v>32</v>
      </c>
      <c r="AU2197" s="11">
        <f t="shared" si="274"/>
        <v>25</v>
      </c>
      <c r="AV2197" s="11">
        <f t="shared" si="275"/>
        <v>18</v>
      </c>
      <c r="AW2197" s="12">
        <f t="shared" si="276"/>
        <v>26</v>
      </c>
      <c r="AX2197" s="13">
        <f t="shared" si="277"/>
        <v>36</v>
      </c>
      <c r="AY2197" s="13">
        <f t="shared" si="278"/>
        <v>65</v>
      </c>
      <c r="AZ2197" s="13">
        <f t="shared" si="279"/>
        <v>62</v>
      </c>
      <c r="BA2197" s="13">
        <f t="shared" si="280"/>
        <v>59</v>
      </c>
      <c r="BB2197" s="14">
        <f t="shared" si="281"/>
        <v>56</v>
      </c>
      <c r="BC2197" s="19">
        <f t="shared" si="259"/>
        <v>65</v>
      </c>
      <c r="BD2197" s="55">
        <f t="shared" si="262"/>
        <v>1.1335498538486521</v>
      </c>
      <c r="BE2197" s="19">
        <f t="shared" si="263"/>
        <v>1.0148749594024034</v>
      </c>
      <c r="BF2197" s="19">
        <f t="shared" si="260"/>
        <v>1.0189671971419292</v>
      </c>
      <c r="BG2197" s="19">
        <f t="shared" si="261"/>
        <v>1.0308346865865541</v>
      </c>
    </row>
    <row r="2198" spans="1:59">
      <c r="A2198" s="24">
        <v>2197</v>
      </c>
      <c r="B2198" s="31">
        <f>IF(data!A2199="","",data!A2199)</f>
        <v>2017145</v>
      </c>
      <c r="C2198" s="32">
        <f>IF(data!B2199="","",data!B2199)</f>
        <v>43079</v>
      </c>
      <c r="D2198" s="21">
        <f>IF(data!C2199="","",data!C2199)</f>
        <v>2</v>
      </c>
      <c r="E2198" s="22">
        <f>IF(data!D2199="","",data!D2199)</f>
        <v>6</v>
      </c>
      <c r="F2198" s="22">
        <f>IF(data!E2199="","",data!E2199)</f>
        <v>12</v>
      </c>
      <c r="G2198" s="22">
        <f>IF(data!F2199="","",data!F2199)</f>
        <v>17</v>
      </c>
      <c r="H2198" s="22">
        <f>IF(data!G2199="","",data!G2199)</f>
        <v>25</v>
      </c>
      <c r="I2198" s="22">
        <f>IF(data!H2199="","",data!H2199)</f>
        <v>28</v>
      </c>
      <c r="J2198" s="23">
        <f>IF(data!I2199="","",data!I2199)</f>
        <v>12</v>
      </c>
      <c r="Q2198" s="33"/>
      <c r="R2198" s="33"/>
      <c r="S2198" s="33"/>
      <c r="T2198" s="33"/>
      <c r="U2198" s="33"/>
      <c r="V2198" s="33"/>
      <c r="X2198" s="34"/>
      <c r="Y2198" s="33"/>
      <c r="Z2198" s="33"/>
      <c r="AA2198" s="33"/>
      <c r="AB2198" s="33"/>
      <c r="AC2198" s="35"/>
      <c r="AD2198" s="33"/>
      <c r="AE2198" s="33"/>
      <c r="AF2198" s="33"/>
      <c r="AG2198" s="33"/>
      <c r="AH2198" s="33"/>
      <c r="AI2198" s="33"/>
      <c r="AJ2198" s="36"/>
      <c r="AK2198" s="10">
        <f t="shared" si="264"/>
        <v>6</v>
      </c>
      <c r="AL2198" s="11">
        <f t="shared" si="265"/>
        <v>6</v>
      </c>
      <c r="AM2198" s="11">
        <f t="shared" si="266"/>
        <v>10</v>
      </c>
      <c r="AN2198" s="11">
        <f t="shared" si="267"/>
        <v>12</v>
      </c>
      <c r="AO2198" s="13">
        <f t="shared" si="268"/>
        <v>20</v>
      </c>
      <c r="AP2198" s="11">
        <f t="shared" si="269"/>
        <v>18</v>
      </c>
      <c r="AQ2198" s="11">
        <f t="shared" si="270"/>
        <v>27</v>
      </c>
      <c r="AR2198" s="11">
        <f t="shared" si="271"/>
        <v>30</v>
      </c>
      <c r="AS2198" s="11">
        <f t="shared" si="272"/>
        <v>24</v>
      </c>
      <c r="AT2198" s="11">
        <f t="shared" si="273"/>
        <v>18</v>
      </c>
      <c r="AU2198" s="11">
        <f t="shared" si="274"/>
        <v>38</v>
      </c>
      <c r="AV2198" s="11">
        <f t="shared" si="275"/>
        <v>34</v>
      </c>
      <c r="AW2198" s="12">
        <f t="shared" si="276"/>
        <v>45</v>
      </c>
      <c r="AX2198" s="13">
        <f t="shared" si="277"/>
        <v>42</v>
      </c>
      <c r="AY2198" s="13">
        <f t="shared" si="278"/>
        <v>39</v>
      </c>
      <c r="AZ2198" s="13">
        <f t="shared" si="279"/>
        <v>54</v>
      </c>
      <c r="BA2198" s="13">
        <f t="shared" si="280"/>
        <v>52</v>
      </c>
      <c r="BB2198" s="14">
        <f t="shared" si="281"/>
        <v>50</v>
      </c>
      <c r="BC2198" s="19">
        <f t="shared" ref="BC2198:BC2261" si="282">IF($B2198="","",MOD($D2198,$BC$1)+MOD($E2198,$BC$1)+MOD($F2198,$BC$1)+MOD($G2198,$BC$1)+MOD($H2198,$BC$1)+MOD($I2198,$BC$1))</f>
        <v>39</v>
      </c>
      <c r="BD2198" s="55">
        <f t="shared" si="262"/>
        <v>1.0762585254952908</v>
      </c>
      <c r="BE2198" s="19">
        <f t="shared" si="263"/>
        <v>1.0169210782721663</v>
      </c>
      <c r="BF2198" s="19">
        <f t="shared" si="260"/>
        <v>1.008327379019162</v>
      </c>
      <c r="BG2198" s="19">
        <f t="shared" si="261"/>
        <v>1.0263332250730757</v>
      </c>
    </row>
    <row r="2199" spans="1:59">
      <c r="A2199" s="24">
        <v>2198</v>
      </c>
      <c r="B2199" s="31">
        <f>IF(data!A2200="","",data!A2200)</f>
        <v>2017146</v>
      </c>
      <c r="C2199" s="32">
        <f>IF(data!B2200="","",data!B2200)</f>
        <v>43081</v>
      </c>
      <c r="D2199" s="21">
        <f>IF(data!C2200="","",data!C2200)</f>
        <v>1</v>
      </c>
      <c r="E2199" s="22">
        <f>IF(data!D2200="","",data!D2200)</f>
        <v>19</v>
      </c>
      <c r="F2199" s="22">
        <f>IF(data!E2200="","",data!E2200)</f>
        <v>25</v>
      </c>
      <c r="G2199" s="22">
        <f>IF(data!F2200="","",data!F2200)</f>
        <v>26</v>
      </c>
      <c r="H2199" s="22">
        <f>IF(data!G2200="","",data!G2200)</f>
        <v>27</v>
      </c>
      <c r="I2199" s="22">
        <f>IF(data!H2200="","",data!H2200)</f>
        <v>33</v>
      </c>
      <c r="J2199" s="23">
        <f>IF(data!I2200="","",data!I2200)</f>
        <v>10</v>
      </c>
      <c r="Q2199" s="33"/>
      <c r="R2199" s="33"/>
      <c r="S2199" s="33"/>
      <c r="T2199" s="33"/>
      <c r="U2199" s="33"/>
      <c r="V2199" s="33"/>
      <c r="X2199" s="34"/>
      <c r="Y2199" s="33"/>
      <c r="Z2199" s="33"/>
      <c r="AA2199" s="33"/>
      <c r="AB2199" s="33"/>
      <c r="AC2199" s="35"/>
      <c r="AD2199" s="33"/>
      <c r="AE2199" s="33"/>
      <c r="AF2199" s="33"/>
      <c r="AG2199" s="33"/>
      <c r="AH2199" s="33"/>
      <c r="AI2199" s="33"/>
      <c r="AJ2199" s="36"/>
      <c r="AK2199" s="10">
        <f t="shared" si="264"/>
        <v>5</v>
      </c>
      <c r="AL2199" s="11">
        <f t="shared" si="265"/>
        <v>11</v>
      </c>
      <c r="AM2199" s="11">
        <f t="shared" si="266"/>
        <v>11</v>
      </c>
      <c r="AN2199" s="11">
        <f t="shared" si="267"/>
        <v>11</v>
      </c>
      <c r="AO2199" s="13">
        <f t="shared" si="268"/>
        <v>26</v>
      </c>
      <c r="AP2199" s="11">
        <f t="shared" si="269"/>
        <v>11</v>
      </c>
      <c r="AQ2199" s="11">
        <f t="shared" si="270"/>
        <v>23</v>
      </c>
      <c r="AR2199" s="11">
        <f t="shared" si="271"/>
        <v>31</v>
      </c>
      <c r="AS2199" s="11">
        <f t="shared" si="272"/>
        <v>21</v>
      </c>
      <c r="AT2199" s="11">
        <f t="shared" si="273"/>
        <v>23</v>
      </c>
      <c r="AU2199" s="11">
        <f t="shared" si="274"/>
        <v>27</v>
      </c>
      <c r="AV2199" s="11">
        <f t="shared" si="275"/>
        <v>47</v>
      </c>
      <c r="AW2199" s="12">
        <f t="shared" si="276"/>
        <v>41</v>
      </c>
      <c r="AX2199" s="13">
        <f t="shared" si="277"/>
        <v>35</v>
      </c>
      <c r="AY2199" s="13">
        <f t="shared" si="278"/>
        <v>46</v>
      </c>
      <c r="AZ2199" s="13">
        <f t="shared" si="279"/>
        <v>41</v>
      </c>
      <c r="BA2199" s="13">
        <f t="shared" si="280"/>
        <v>36</v>
      </c>
      <c r="BB2199" s="14">
        <f t="shared" si="281"/>
        <v>51</v>
      </c>
      <c r="BC2199" s="19">
        <f t="shared" si="282"/>
        <v>46</v>
      </c>
      <c r="BD2199" s="55">
        <f t="shared" si="262"/>
        <v>1.04761286131861</v>
      </c>
      <c r="BE2199" s="19">
        <f t="shared" si="263"/>
        <v>1.0455667424488471</v>
      </c>
      <c r="BF2199" s="19">
        <f t="shared" si="260"/>
        <v>1.0124196167586879</v>
      </c>
      <c r="BG2199" s="19">
        <f t="shared" si="261"/>
        <v>1.0267424488470283</v>
      </c>
    </row>
    <row r="2200" spans="1:59">
      <c r="A2200" s="24">
        <v>2199</v>
      </c>
      <c r="B2200" s="31">
        <f>IF(data!A2201="","",data!A2201)</f>
        <v>2017147</v>
      </c>
      <c r="C2200" s="32">
        <f>IF(data!B2201="","",data!B2201)</f>
        <v>43083</v>
      </c>
      <c r="D2200" s="21">
        <f>IF(data!C2201="","",data!C2201)</f>
        <v>3</v>
      </c>
      <c r="E2200" s="22">
        <f>IF(data!D2201="","",data!D2201)</f>
        <v>7</v>
      </c>
      <c r="F2200" s="22">
        <f>IF(data!E2201="","",data!E2201)</f>
        <v>20</v>
      </c>
      <c r="G2200" s="22">
        <f>IF(data!F2201="","",data!F2201)</f>
        <v>21</v>
      </c>
      <c r="H2200" s="22">
        <f>IF(data!G2201="","",data!G2201)</f>
        <v>25</v>
      </c>
      <c r="I2200" s="22">
        <f>IF(data!H2201="","",data!H2201)</f>
        <v>31</v>
      </c>
      <c r="J2200" s="23">
        <f>IF(data!I2201="","",data!I2201)</f>
        <v>14</v>
      </c>
      <c r="Q2200" s="33"/>
      <c r="R2200" s="33"/>
      <c r="S2200" s="33"/>
      <c r="T2200" s="33"/>
      <c r="U2200" s="33"/>
      <c r="V2200" s="33"/>
      <c r="X2200" s="34"/>
      <c r="Y2200" s="33"/>
      <c r="Z2200" s="33"/>
      <c r="AA2200" s="33"/>
      <c r="AB2200" s="33"/>
      <c r="AC2200" s="35"/>
      <c r="AD2200" s="33"/>
      <c r="AE2200" s="33"/>
      <c r="AF2200" s="33"/>
      <c r="AG2200" s="33"/>
      <c r="AH2200" s="33"/>
      <c r="AI2200" s="33"/>
      <c r="AJ2200" s="36"/>
      <c r="AK2200" s="10">
        <f t="shared" si="264"/>
        <v>5</v>
      </c>
      <c r="AL2200" s="11">
        <f t="shared" si="265"/>
        <v>11</v>
      </c>
      <c r="AM2200" s="11">
        <f t="shared" si="266"/>
        <v>7</v>
      </c>
      <c r="AN2200" s="11">
        <f t="shared" si="267"/>
        <v>11</v>
      </c>
      <c r="AO2200" s="13">
        <f t="shared" si="268"/>
        <v>16</v>
      </c>
      <c r="AP2200" s="11">
        <f t="shared" si="269"/>
        <v>27</v>
      </c>
      <c r="AQ2200" s="11">
        <f t="shared" si="270"/>
        <v>26</v>
      </c>
      <c r="AR2200" s="11">
        <f t="shared" si="271"/>
        <v>17</v>
      </c>
      <c r="AS2200" s="11">
        <f t="shared" si="272"/>
        <v>41</v>
      </c>
      <c r="AT2200" s="11">
        <f t="shared" si="273"/>
        <v>35</v>
      </c>
      <c r="AU2200" s="11">
        <f t="shared" si="274"/>
        <v>42</v>
      </c>
      <c r="AV2200" s="11">
        <f t="shared" si="275"/>
        <v>37</v>
      </c>
      <c r="AW2200" s="12">
        <f t="shared" si="276"/>
        <v>32</v>
      </c>
      <c r="AX2200" s="13">
        <f t="shared" si="277"/>
        <v>43</v>
      </c>
      <c r="AY2200" s="13">
        <f t="shared" si="278"/>
        <v>39</v>
      </c>
      <c r="AZ2200" s="13">
        <f t="shared" si="279"/>
        <v>35</v>
      </c>
      <c r="BA2200" s="13">
        <f t="shared" si="280"/>
        <v>31</v>
      </c>
      <c r="BB2200" s="14">
        <f t="shared" si="281"/>
        <v>27</v>
      </c>
      <c r="BC2200" s="19">
        <f t="shared" si="282"/>
        <v>39</v>
      </c>
      <c r="BD2200" s="55">
        <f t="shared" si="262"/>
        <v>0.96986034426761936</v>
      </c>
      <c r="BE2200" s="19">
        <f t="shared" si="263"/>
        <v>1.0291977914907438</v>
      </c>
      <c r="BF2200" s="19">
        <f t="shared" si="260"/>
        <v>1.0116011692107827</v>
      </c>
      <c r="BG2200" s="19">
        <f t="shared" si="261"/>
        <v>1.0242871062033128</v>
      </c>
    </row>
    <row r="2201" spans="1:59">
      <c r="A2201" s="24">
        <v>2200</v>
      </c>
      <c r="B2201" s="31">
        <f>IF(data!A2202="","",data!A2202)</f>
        <v>2017148</v>
      </c>
      <c r="C2201" s="32">
        <f>IF(data!B2202="","",data!B2202)</f>
        <v>43086</v>
      </c>
      <c r="D2201" s="21">
        <f>IF(data!C2202="","",data!C2202)</f>
        <v>4</v>
      </c>
      <c r="E2201" s="22">
        <f>IF(data!D2202="","",data!D2202)</f>
        <v>7</v>
      </c>
      <c r="F2201" s="22">
        <f>IF(data!E2202="","",data!E2202)</f>
        <v>11</v>
      </c>
      <c r="G2201" s="22">
        <f>IF(data!F2202="","",data!F2202)</f>
        <v>14</v>
      </c>
      <c r="H2201" s="22">
        <f>IF(data!G2202="","",data!G2202)</f>
        <v>29</v>
      </c>
      <c r="I2201" s="22">
        <f>IF(data!H2202="","",data!H2202)</f>
        <v>32</v>
      </c>
      <c r="J2201" s="23">
        <f>IF(data!I2202="","",data!I2202)</f>
        <v>12</v>
      </c>
      <c r="Q2201" s="33"/>
      <c r="R2201" s="33"/>
      <c r="S2201" s="33"/>
      <c r="T2201" s="33"/>
      <c r="U2201" s="33"/>
      <c r="V2201" s="33"/>
      <c r="X2201" s="34"/>
      <c r="Y2201" s="33"/>
      <c r="Z2201" s="33"/>
      <c r="AA2201" s="33"/>
      <c r="AB2201" s="33"/>
      <c r="AC2201" s="35"/>
      <c r="AD2201" s="33"/>
      <c r="AE2201" s="33"/>
      <c r="AF2201" s="33"/>
      <c r="AG2201" s="33"/>
      <c r="AH2201" s="33"/>
      <c r="AI2201" s="33"/>
      <c r="AJ2201" s="36"/>
      <c r="AK2201" s="10">
        <f t="shared" si="264"/>
        <v>10</v>
      </c>
      <c r="AL2201" s="11">
        <f t="shared" si="265"/>
        <v>9</v>
      </c>
      <c r="AM2201" s="11">
        <f t="shared" si="266"/>
        <v>17</v>
      </c>
      <c r="AN2201" s="11">
        <f t="shared" si="267"/>
        <v>19</v>
      </c>
      <c r="AO2201" s="13">
        <f t="shared" si="268"/>
        <v>13</v>
      </c>
      <c r="AP2201" s="11">
        <f t="shared" si="269"/>
        <v>25</v>
      </c>
      <c r="AQ2201" s="11">
        <f t="shared" si="270"/>
        <v>25</v>
      </c>
      <c r="AR2201" s="11">
        <f t="shared" si="271"/>
        <v>27</v>
      </c>
      <c r="AS2201" s="11">
        <f t="shared" si="272"/>
        <v>31</v>
      </c>
      <c r="AT2201" s="11">
        <f t="shared" si="273"/>
        <v>37</v>
      </c>
      <c r="AU2201" s="11">
        <f t="shared" si="274"/>
        <v>32</v>
      </c>
      <c r="AV2201" s="11">
        <f t="shared" si="275"/>
        <v>27</v>
      </c>
      <c r="AW2201" s="12">
        <f t="shared" si="276"/>
        <v>52</v>
      </c>
      <c r="AX2201" s="13">
        <f t="shared" si="277"/>
        <v>49</v>
      </c>
      <c r="AY2201" s="13">
        <f t="shared" si="278"/>
        <v>63</v>
      </c>
      <c r="AZ2201" s="13">
        <f t="shared" si="279"/>
        <v>61</v>
      </c>
      <c r="BA2201" s="13">
        <f t="shared" si="280"/>
        <v>59</v>
      </c>
      <c r="BB2201" s="14">
        <f t="shared" si="281"/>
        <v>57</v>
      </c>
      <c r="BC2201" s="19">
        <f t="shared" si="282"/>
        <v>63</v>
      </c>
      <c r="BD2201" s="55">
        <f t="shared" si="262"/>
        <v>1.0312439103605067</v>
      </c>
      <c r="BE2201" s="19">
        <f t="shared" si="263"/>
        <v>1.0557973367976616</v>
      </c>
      <c r="BF2201" s="19">
        <f t="shared" si="260"/>
        <v>1.0271516726209808</v>
      </c>
      <c r="BG2201" s="19">
        <f t="shared" si="261"/>
        <v>1.0296070152646963</v>
      </c>
    </row>
    <row r="2202" spans="1:59">
      <c r="A2202" s="24">
        <v>2201</v>
      </c>
      <c r="B2202" s="31">
        <f>IF(data!A2203="","",data!A2203)</f>
        <v>2017149</v>
      </c>
      <c r="C2202" s="32">
        <f>IF(data!B2203="","",data!B2203)</f>
        <v>43088</v>
      </c>
      <c r="D2202" s="21">
        <f>IF(data!C2203="","",data!C2203)</f>
        <v>5</v>
      </c>
      <c r="E2202" s="22">
        <f>IF(data!D2203="","",data!D2203)</f>
        <v>8</v>
      </c>
      <c r="F2202" s="22">
        <f>IF(data!E2203="","",data!E2203)</f>
        <v>15</v>
      </c>
      <c r="G2202" s="22">
        <f>IF(data!F2203="","",data!F2203)</f>
        <v>20</v>
      </c>
      <c r="H2202" s="22">
        <f>IF(data!G2203="","",data!G2203)</f>
        <v>27</v>
      </c>
      <c r="I2202" s="22">
        <f>IF(data!H2203="","",data!H2203)</f>
        <v>30</v>
      </c>
      <c r="J2202" s="23">
        <f>IF(data!I2203="","",data!I2203)</f>
        <v>13</v>
      </c>
      <c r="Q2202" s="33"/>
      <c r="R2202" s="33"/>
      <c r="S2202" s="33"/>
      <c r="T2202" s="33"/>
      <c r="U2202" s="33"/>
      <c r="V2202" s="33"/>
      <c r="X2202" s="34"/>
      <c r="Y2202" s="33"/>
      <c r="Z2202" s="33"/>
      <c r="AA2202" s="33"/>
      <c r="AB2202" s="33"/>
      <c r="AC2202" s="35"/>
      <c r="AD2202" s="33"/>
      <c r="AE2202" s="33"/>
      <c r="AF2202" s="33"/>
      <c r="AG2202" s="33"/>
      <c r="AH2202" s="33"/>
      <c r="AI2202" s="33"/>
      <c r="AJ2202" s="36"/>
      <c r="AK2202" s="10">
        <f t="shared" si="264"/>
        <v>6</v>
      </c>
      <c r="AL2202" s="11">
        <f t="shared" si="265"/>
        <v>9</v>
      </c>
      <c r="AM2202" s="11">
        <f t="shared" si="266"/>
        <v>5</v>
      </c>
      <c r="AN2202" s="11">
        <f t="shared" si="267"/>
        <v>15</v>
      </c>
      <c r="AO2202" s="13">
        <f t="shared" si="268"/>
        <v>21</v>
      </c>
      <c r="AP2202" s="11">
        <f t="shared" si="269"/>
        <v>25</v>
      </c>
      <c r="AQ2202" s="11">
        <f t="shared" si="270"/>
        <v>24</v>
      </c>
      <c r="AR2202" s="11">
        <f t="shared" si="271"/>
        <v>25</v>
      </c>
      <c r="AS2202" s="11">
        <f t="shared" si="272"/>
        <v>39</v>
      </c>
      <c r="AT2202" s="11">
        <f t="shared" si="273"/>
        <v>33</v>
      </c>
      <c r="AU2202" s="11">
        <f t="shared" si="274"/>
        <v>27</v>
      </c>
      <c r="AV2202" s="11">
        <f t="shared" si="275"/>
        <v>35</v>
      </c>
      <c r="AW2202" s="12">
        <f t="shared" si="276"/>
        <v>30</v>
      </c>
      <c r="AX2202" s="13">
        <f t="shared" si="277"/>
        <v>57</v>
      </c>
      <c r="AY2202" s="13">
        <f t="shared" si="278"/>
        <v>54</v>
      </c>
      <c r="AZ2202" s="13">
        <f t="shared" si="279"/>
        <v>51</v>
      </c>
      <c r="BA2202" s="13">
        <f t="shared" si="280"/>
        <v>48</v>
      </c>
      <c r="BB2202" s="14">
        <f t="shared" si="281"/>
        <v>45</v>
      </c>
      <c r="BC2202" s="19">
        <f t="shared" si="282"/>
        <v>54</v>
      </c>
      <c r="BD2202" s="55">
        <f t="shared" si="262"/>
        <v>0.98622929522572267</v>
      </c>
      <c r="BE2202" s="19">
        <f t="shared" si="263"/>
        <v>1.0598895745371872</v>
      </c>
      <c r="BF2202" s="19">
        <f t="shared" si="260"/>
        <v>1.0296070152646963</v>
      </c>
      <c r="BG2202" s="19">
        <f t="shared" si="261"/>
        <v>1.0304254628126015</v>
      </c>
    </row>
    <row r="2203" spans="1:59">
      <c r="A2203" s="24">
        <v>2202</v>
      </c>
      <c r="B2203" s="31">
        <f>IF(data!A2204="","",data!A2204)</f>
        <v>2017150</v>
      </c>
      <c r="C2203" s="32">
        <f>IF(data!B2204="","",data!B2204)</f>
        <v>43090</v>
      </c>
      <c r="D2203" s="21">
        <f>IF(data!C2204="","",data!C2204)</f>
        <v>6</v>
      </c>
      <c r="E2203" s="22">
        <f>IF(data!D2204="","",data!D2204)</f>
        <v>14</v>
      </c>
      <c r="F2203" s="22">
        <f>IF(data!E2204="","",data!E2204)</f>
        <v>19</v>
      </c>
      <c r="G2203" s="22">
        <f>IF(data!F2204="","",data!F2204)</f>
        <v>20</v>
      </c>
      <c r="H2203" s="22">
        <f>IF(data!G2204="","",data!G2204)</f>
        <v>21</v>
      </c>
      <c r="I2203" s="22">
        <f>IF(data!H2204="","",data!H2204)</f>
        <v>23</v>
      </c>
      <c r="J2203" s="23">
        <f>IF(data!I2204="","",data!I2204)</f>
        <v>8</v>
      </c>
      <c r="Q2203" s="33"/>
      <c r="R2203" s="33"/>
      <c r="S2203" s="33"/>
      <c r="T2203" s="33"/>
      <c r="U2203" s="33"/>
      <c r="V2203" s="33"/>
      <c r="X2203" s="34"/>
      <c r="Y2203" s="33"/>
      <c r="Z2203" s="33"/>
      <c r="AA2203" s="33"/>
      <c r="AB2203" s="33"/>
      <c r="AC2203" s="35"/>
      <c r="AD2203" s="33"/>
      <c r="AE2203" s="33"/>
      <c r="AF2203" s="33"/>
      <c r="AG2203" s="33"/>
      <c r="AH2203" s="33"/>
      <c r="AI2203" s="33"/>
      <c r="AJ2203" s="36"/>
      <c r="AK2203" s="10">
        <f t="shared" si="264"/>
        <v>7</v>
      </c>
      <c r="AL2203" s="11">
        <f t="shared" si="265"/>
        <v>11</v>
      </c>
      <c r="AM2203" s="11">
        <f t="shared" si="266"/>
        <v>13</v>
      </c>
      <c r="AN2203" s="11">
        <f t="shared" si="267"/>
        <v>13</v>
      </c>
      <c r="AO2203" s="13">
        <f t="shared" si="268"/>
        <v>19</v>
      </c>
      <c r="AP2203" s="11">
        <f t="shared" si="269"/>
        <v>31</v>
      </c>
      <c r="AQ2203" s="11">
        <f t="shared" si="270"/>
        <v>22</v>
      </c>
      <c r="AR2203" s="11">
        <f t="shared" si="271"/>
        <v>23</v>
      </c>
      <c r="AS2203" s="11">
        <f t="shared" si="272"/>
        <v>37</v>
      </c>
      <c r="AT2203" s="11">
        <f t="shared" si="273"/>
        <v>43</v>
      </c>
      <c r="AU2203" s="11">
        <f t="shared" si="274"/>
        <v>38</v>
      </c>
      <c r="AV2203" s="11">
        <f t="shared" si="275"/>
        <v>33</v>
      </c>
      <c r="AW2203" s="12">
        <f t="shared" si="276"/>
        <v>43</v>
      </c>
      <c r="AX2203" s="13">
        <f t="shared" si="277"/>
        <v>39</v>
      </c>
      <c r="AY2203" s="13">
        <f t="shared" si="278"/>
        <v>35</v>
      </c>
      <c r="AZ2203" s="13">
        <f t="shared" si="279"/>
        <v>31</v>
      </c>
      <c r="BA2203" s="13">
        <f t="shared" si="280"/>
        <v>27</v>
      </c>
      <c r="BB2203" s="14">
        <f t="shared" si="281"/>
        <v>43</v>
      </c>
      <c r="BC2203" s="19">
        <f t="shared" si="282"/>
        <v>35</v>
      </c>
      <c r="BD2203" s="55">
        <f t="shared" si="262"/>
        <v>0.96986034426761936</v>
      </c>
      <c r="BE2203" s="19">
        <f t="shared" si="263"/>
        <v>1.023059434881455</v>
      </c>
      <c r="BF2203" s="19">
        <f t="shared" ref="BF2203:BF2266" si="283">IF($B2203="","",SUM($BC2179:$BC2203)/25/$BM$3)</f>
        <v>1.0140565118544982</v>
      </c>
      <c r="BG2203" s="19">
        <f t="shared" si="261"/>
        <v>1.0312439103605067</v>
      </c>
    </row>
    <row r="2204" spans="1:59">
      <c r="A2204" s="24">
        <v>2203</v>
      </c>
      <c r="B2204" s="31">
        <f>IF(data!A2205="","",data!A2205)</f>
        <v>2017151</v>
      </c>
      <c r="C2204" s="32">
        <f>IF(data!B2205="","",data!B2205)</f>
        <v>43093</v>
      </c>
      <c r="D2204" s="21">
        <f>IF(data!C2205="","",data!C2205)</f>
        <v>2</v>
      </c>
      <c r="E2204" s="22">
        <f>IF(data!D2205="","",data!D2205)</f>
        <v>5</v>
      </c>
      <c r="F2204" s="22">
        <f>IF(data!E2205="","",data!E2205)</f>
        <v>7</v>
      </c>
      <c r="G2204" s="22">
        <f>IF(data!F2205="","",data!F2205)</f>
        <v>9</v>
      </c>
      <c r="H2204" s="22">
        <f>IF(data!G2205="","",data!G2205)</f>
        <v>11</v>
      </c>
      <c r="I2204" s="22">
        <f>IF(data!H2205="","",data!H2205)</f>
        <v>27</v>
      </c>
      <c r="J2204" s="23">
        <f>IF(data!I2205="","",data!I2205)</f>
        <v>16</v>
      </c>
      <c r="Q2204" s="33"/>
      <c r="R2204" s="33"/>
      <c r="S2204" s="33"/>
      <c r="T2204" s="33"/>
      <c r="U2204" s="33"/>
      <c r="V2204" s="33"/>
      <c r="X2204" s="34"/>
      <c r="Y2204" s="33"/>
      <c r="Z2204" s="33"/>
      <c r="AA2204" s="33"/>
      <c r="AB2204" s="33"/>
      <c r="AC2204" s="35"/>
      <c r="AD2204" s="33"/>
      <c r="AE2204" s="33"/>
      <c r="AF2204" s="33"/>
      <c r="AG2204" s="33"/>
      <c r="AH2204" s="33"/>
      <c r="AI2204" s="33"/>
      <c r="AJ2204" s="36"/>
      <c r="AK2204" s="10">
        <f t="shared" si="264"/>
        <v>7</v>
      </c>
      <c r="AL2204" s="11">
        <f t="shared" si="265"/>
        <v>13</v>
      </c>
      <c r="AM2204" s="11">
        <f t="shared" si="266"/>
        <v>11</v>
      </c>
      <c r="AN2204" s="11">
        <f t="shared" si="267"/>
        <v>19</v>
      </c>
      <c r="AO2204" s="13">
        <f t="shared" si="268"/>
        <v>19</v>
      </c>
      <c r="AP2204" s="11">
        <f t="shared" si="269"/>
        <v>21</v>
      </c>
      <c r="AQ2204" s="11">
        <f t="shared" si="270"/>
        <v>16</v>
      </c>
      <c r="AR2204" s="11">
        <f t="shared" si="271"/>
        <v>31</v>
      </c>
      <c r="AS2204" s="11">
        <f t="shared" si="272"/>
        <v>28</v>
      </c>
      <c r="AT2204" s="11">
        <f t="shared" si="273"/>
        <v>37</v>
      </c>
      <c r="AU2204" s="11">
        <f t="shared" si="274"/>
        <v>35</v>
      </c>
      <c r="AV2204" s="11">
        <f t="shared" si="275"/>
        <v>47</v>
      </c>
      <c r="AW2204" s="12">
        <f t="shared" si="276"/>
        <v>46</v>
      </c>
      <c r="AX2204" s="13">
        <f t="shared" si="277"/>
        <v>45</v>
      </c>
      <c r="AY2204" s="13">
        <f t="shared" si="278"/>
        <v>44</v>
      </c>
      <c r="AZ2204" s="13">
        <f t="shared" si="279"/>
        <v>43</v>
      </c>
      <c r="BA2204" s="13">
        <f t="shared" si="280"/>
        <v>42</v>
      </c>
      <c r="BB2204" s="14">
        <f t="shared" si="281"/>
        <v>41</v>
      </c>
      <c r="BC2204" s="19">
        <f t="shared" si="282"/>
        <v>44</v>
      </c>
      <c r="BD2204" s="55">
        <f t="shared" si="262"/>
        <v>0.9616758687885677</v>
      </c>
      <c r="BE2204" s="19">
        <f t="shared" si="263"/>
        <v>1.0046443650535888</v>
      </c>
      <c r="BF2204" s="19">
        <f t="shared" si="283"/>
        <v>1.0140565118544982</v>
      </c>
      <c r="BG2204" s="19">
        <f t="shared" si="261"/>
        <v>1.0263332250730757</v>
      </c>
    </row>
    <row r="2205" spans="1:59">
      <c r="A2205" s="24">
        <v>2204</v>
      </c>
      <c r="B2205" s="31">
        <f>IF(data!A2206="","",data!A2206)</f>
        <v>2017152</v>
      </c>
      <c r="C2205" s="32">
        <f>IF(data!B2206="","",data!B2206)</f>
        <v>43095</v>
      </c>
      <c r="D2205" s="21">
        <f>IF(data!C2206="","",data!C2206)</f>
        <v>6</v>
      </c>
      <c r="E2205" s="22">
        <f>IF(data!D2206="","",data!D2206)</f>
        <v>10</v>
      </c>
      <c r="F2205" s="22">
        <f>IF(data!E2206="","",data!E2206)</f>
        <v>23</v>
      </c>
      <c r="G2205" s="22">
        <f>IF(data!F2206="","",data!F2206)</f>
        <v>25</v>
      </c>
      <c r="H2205" s="22">
        <f>IF(data!G2206="","",data!G2206)</f>
        <v>26</v>
      </c>
      <c r="I2205" s="22">
        <f>IF(data!H2206="","",data!H2206)</f>
        <v>29</v>
      </c>
      <c r="J2205" s="23">
        <f>IF(data!I2206="","",data!I2206)</f>
        <v>5</v>
      </c>
      <c r="Q2205" s="33"/>
      <c r="R2205" s="33"/>
      <c r="S2205" s="33"/>
      <c r="T2205" s="33"/>
      <c r="U2205" s="33"/>
      <c r="V2205" s="33"/>
      <c r="X2205" s="34"/>
      <c r="Y2205" s="33"/>
      <c r="Z2205" s="33"/>
      <c r="AA2205" s="33"/>
      <c r="AB2205" s="33"/>
      <c r="AC2205" s="35"/>
      <c r="AD2205" s="33"/>
      <c r="AE2205" s="33"/>
      <c r="AF2205" s="33"/>
      <c r="AG2205" s="33"/>
      <c r="AH2205" s="33"/>
      <c r="AI2205" s="33"/>
      <c r="AJ2205" s="36"/>
      <c r="AK2205" s="10">
        <f t="shared" si="264"/>
        <v>8</v>
      </c>
      <c r="AL2205" s="11">
        <f t="shared" si="265"/>
        <v>11</v>
      </c>
      <c r="AM2205" s="11">
        <f t="shared" si="266"/>
        <v>9</v>
      </c>
      <c r="AN2205" s="11">
        <f t="shared" si="267"/>
        <v>17</v>
      </c>
      <c r="AO2205" s="13">
        <f t="shared" si="268"/>
        <v>21</v>
      </c>
      <c r="AP2205" s="11">
        <f t="shared" si="269"/>
        <v>23</v>
      </c>
      <c r="AQ2205" s="11">
        <f t="shared" si="270"/>
        <v>29</v>
      </c>
      <c r="AR2205" s="11">
        <f t="shared" si="271"/>
        <v>29</v>
      </c>
      <c r="AS2205" s="11">
        <f t="shared" si="272"/>
        <v>31</v>
      </c>
      <c r="AT2205" s="11">
        <f t="shared" si="273"/>
        <v>35</v>
      </c>
      <c r="AU2205" s="11">
        <f t="shared" si="274"/>
        <v>41</v>
      </c>
      <c r="AV2205" s="11">
        <f t="shared" si="275"/>
        <v>49</v>
      </c>
      <c r="AW2205" s="12">
        <f t="shared" si="276"/>
        <v>59</v>
      </c>
      <c r="AX2205" s="13">
        <f t="shared" si="277"/>
        <v>55</v>
      </c>
      <c r="AY2205" s="13">
        <f t="shared" si="278"/>
        <v>51</v>
      </c>
      <c r="AZ2205" s="13">
        <f t="shared" si="279"/>
        <v>47</v>
      </c>
      <c r="BA2205" s="13">
        <f t="shared" si="280"/>
        <v>43</v>
      </c>
      <c r="BB2205" s="14">
        <f t="shared" si="281"/>
        <v>39</v>
      </c>
      <c r="BC2205" s="19">
        <f t="shared" si="282"/>
        <v>51</v>
      </c>
      <c r="BD2205" s="55">
        <f t="shared" si="262"/>
        <v>1.0107827216628775</v>
      </c>
      <c r="BE2205" s="19">
        <f t="shared" si="263"/>
        <v>0.99032153296524839</v>
      </c>
      <c r="BF2205" s="19">
        <f t="shared" si="283"/>
        <v>1.0025982461838259</v>
      </c>
      <c r="BG2205" s="19">
        <f t="shared" si="261"/>
        <v>1.0308346865865541</v>
      </c>
    </row>
    <row r="2206" spans="1:59">
      <c r="A2206" s="24">
        <v>2205</v>
      </c>
      <c r="B2206" s="31">
        <f>IF(data!A2207="","",data!A2207)</f>
        <v>2017153</v>
      </c>
      <c r="C2206" s="32">
        <f>IF(data!B2207="","",data!B2207)</f>
        <v>43097</v>
      </c>
      <c r="D2206" s="21">
        <f>IF(data!C2207="","",data!C2207)</f>
        <v>7</v>
      </c>
      <c r="E2206" s="22">
        <f>IF(data!D2207="","",data!D2207)</f>
        <v>11</v>
      </c>
      <c r="F2206" s="22">
        <f>IF(data!E2207="","",data!E2207)</f>
        <v>12</v>
      </c>
      <c r="G2206" s="22">
        <f>IF(data!F2207="","",data!F2207)</f>
        <v>13</v>
      </c>
      <c r="H2206" s="22">
        <f>IF(data!G2207="","",data!G2207)</f>
        <v>18</v>
      </c>
      <c r="I2206" s="22">
        <f>IF(data!H2207="","",data!H2207)</f>
        <v>19</v>
      </c>
      <c r="J2206" s="23">
        <f>IF(data!I2207="","",data!I2207)</f>
        <v>16</v>
      </c>
      <c r="Q2206" s="33"/>
      <c r="R2206" s="33"/>
      <c r="S2206" s="33"/>
      <c r="T2206" s="33"/>
      <c r="U2206" s="33"/>
      <c r="V2206" s="33"/>
      <c r="X2206" s="34"/>
      <c r="Y2206" s="33"/>
      <c r="Z2206" s="33"/>
      <c r="AA2206" s="33"/>
      <c r="AB2206" s="33"/>
      <c r="AC2206" s="35"/>
      <c r="AD2206" s="33"/>
      <c r="AE2206" s="33"/>
      <c r="AF2206" s="33"/>
      <c r="AG2206" s="33"/>
      <c r="AH2206" s="33"/>
      <c r="AI2206" s="33"/>
      <c r="AJ2206" s="36"/>
      <c r="AK2206" s="10">
        <f t="shared" si="264"/>
        <v>5</v>
      </c>
      <c r="AL2206" s="11">
        <f t="shared" si="265"/>
        <v>12</v>
      </c>
      <c r="AM2206" s="11">
        <f t="shared" si="266"/>
        <v>15</v>
      </c>
      <c r="AN2206" s="11">
        <f t="shared" si="267"/>
        <v>8</v>
      </c>
      <c r="AO2206" s="13">
        <f t="shared" si="268"/>
        <v>24</v>
      </c>
      <c r="AP2206" s="11">
        <f t="shared" si="269"/>
        <v>24</v>
      </c>
      <c r="AQ2206" s="11">
        <f t="shared" si="270"/>
        <v>17</v>
      </c>
      <c r="AR2206" s="11">
        <f t="shared" si="271"/>
        <v>30</v>
      </c>
      <c r="AS2206" s="11">
        <f t="shared" si="272"/>
        <v>25</v>
      </c>
      <c r="AT2206" s="11">
        <f t="shared" si="273"/>
        <v>32</v>
      </c>
      <c r="AU2206" s="11">
        <f t="shared" si="274"/>
        <v>41</v>
      </c>
      <c r="AV2206" s="11">
        <f t="shared" si="275"/>
        <v>52</v>
      </c>
      <c r="AW2206" s="12">
        <f t="shared" si="276"/>
        <v>50</v>
      </c>
      <c r="AX2206" s="13">
        <f t="shared" si="277"/>
        <v>48</v>
      </c>
      <c r="AY2206" s="13">
        <f t="shared" si="278"/>
        <v>46</v>
      </c>
      <c r="AZ2206" s="13">
        <f t="shared" si="279"/>
        <v>44</v>
      </c>
      <c r="BA2206" s="13">
        <f t="shared" si="280"/>
        <v>61</v>
      </c>
      <c r="BB2206" s="14">
        <f t="shared" si="281"/>
        <v>80</v>
      </c>
      <c r="BC2206" s="19">
        <f t="shared" si="282"/>
        <v>46</v>
      </c>
      <c r="BD2206" s="55">
        <f t="shared" si="262"/>
        <v>0.94121468009093856</v>
      </c>
      <c r="BE2206" s="19">
        <f t="shared" si="263"/>
        <v>0.98622929522572267</v>
      </c>
      <c r="BF2206" s="19">
        <f t="shared" si="283"/>
        <v>0.99768756089639488</v>
      </c>
      <c r="BG2206" s="19">
        <f t="shared" si="261"/>
        <v>1.0296070152646963</v>
      </c>
    </row>
    <row r="2207" spans="1:59">
      <c r="A2207" s="24">
        <v>2206</v>
      </c>
      <c r="B2207" s="31">
        <f>IF(data!A2208="","",data!A2208)</f>
        <v>2017154</v>
      </c>
      <c r="C2207" s="32">
        <f>IF(data!B2208="","",data!B2208)</f>
        <v>43100</v>
      </c>
      <c r="D2207" s="21">
        <f>IF(data!C2208="","",data!C2208)</f>
        <v>5</v>
      </c>
      <c r="E2207" s="22">
        <f>IF(data!D2208="","",data!D2208)</f>
        <v>9</v>
      </c>
      <c r="F2207" s="22">
        <f>IF(data!E2208="","",data!E2208)</f>
        <v>13</v>
      </c>
      <c r="G2207" s="22">
        <f>IF(data!F2208="","",data!F2208)</f>
        <v>15</v>
      </c>
      <c r="H2207" s="22">
        <f>IF(data!G2208="","",data!G2208)</f>
        <v>18</v>
      </c>
      <c r="I2207" s="22">
        <f>IF(data!H2208="","",data!H2208)</f>
        <v>26</v>
      </c>
      <c r="J2207" s="23">
        <f>IF(data!I2208="","",data!I2208)</f>
        <v>5</v>
      </c>
      <c r="Q2207" s="33"/>
      <c r="R2207" s="33"/>
      <c r="S2207" s="33"/>
      <c r="T2207" s="33"/>
      <c r="U2207" s="33"/>
      <c r="V2207" s="33"/>
      <c r="X2207" s="34"/>
      <c r="Y2207" s="33"/>
      <c r="Z2207" s="33"/>
      <c r="AA2207" s="33"/>
      <c r="AB2207" s="33"/>
      <c r="AC2207" s="35"/>
      <c r="AD2207" s="33"/>
      <c r="AE2207" s="33"/>
      <c r="AF2207" s="33"/>
      <c r="AG2207" s="33"/>
      <c r="AH2207" s="33"/>
      <c r="AI2207" s="33"/>
      <c r="AJ2207" s="36"/>
      <c r="AK2207" s="10">
        <f t="shared" si="264"/>
        <v>5</v>
      </c>
      <c r="AL2207" s="11">
        <f t="shared" si="265"/>
        <v>10</v>
      </c>
      <c r="AM2207" s="11">
        <f t="shared" si="266"/>
        <v>11</v>
      </c>
      <c r="AN2207" s="11">
        <f t="shared" si="267"/>
        <v>14</v>
      </c>
      <c r="AO2207" s="13">
        <f t="shared" si="268"/>
        <v>23</v>
      </c>
      <c r="AP2207" s="11">
        <f t="shared" si="269"/>
        <v>22</v>
      </c>
      <c r="AQ2207" s="11">
        <f t="shared" si="270"/>
        <v>23</v>
      </c>
      <c r="AR2207" s="11">
        <f t="shared" si="271"/>
        <v>36</v>
      </c>
      <c r="AS2207" s="11">
        <f t="shared" si="272"/>
        <v>31</v>
      </c>
      <c r="AT2207" s="11">
        <f t="shared" si="273"/>
        <v>26</v>
      </c>
      <c r="AU2207" s="11">
        <f t="shared" si="274"/>
        <v>21</v>
      </c>
      <c r="AV2207" s="11">
        <f t="shared" si="275"/>
        <v>44</v>
      </c>
      <c r="AW2207" s="12">
        <f t="shared" si="276"/>
        <v>41</v>
      </c>
      <c r="AX2207" s="13">
        <f t="shared" si="277"/>
        <v>54</v>
      </c>
      <c r="AY2207" s="13">
        <f t="shared" si="278"/>
        <v>52</v>
      </c>
      <c r="AZ2207" s="13">
        <f t="shared" si="279"/>
        <v>50</v>
      </c>
      <c r="BA2207" s="13">
        <f t="shared" si="280"/>
        <v>67</v>
      </c>
      <c r="BB2207" s="14">
        <f t="shared" si="281"/>
        <v>66</v>
      </c>
      <c r="BC2207" s="19">
        <f t="shared" si="282"/>
        <v>52</v>
      </c>
      <c r="BD2207" s="55">
        <f t="shared" si="262"/>
        <v>0.93303020461188702</v>
      </c>
      <c r="BE2207" s="19">
        <f t="shared" si="263"/>
        <v>0.95962974991880479</v>
      </c>
      <c r="BF2207" s="19">
        <f t="shared" si="283"/>
        <v>0.99605066580058454</v>
      </c>
      <c r="BG2207" s="19">
        <f t="shared" si="261"/>
        <v>1.0296070152646963</v>
      </c>
    </row>
    <row r="2208" spans="1:59">
      <c r="A2208" s="24">
        <v>2207</v>
      </c>
      <c r="B2208" s="31">
        <f>IF(data!A2209="","",data!A2209)</f>
        <v>2018001</v>
      </c>
      <c r="C2208" s="32">
        <f>IF(data!B2209="","",data!B2209)</f>
        <v>43102</v>
      </c>
      <c r="D2208" s="21">
        <f>IF(data!C2209="","",data!C2209)</f>
        <v>1</v>
      </c>
      <c r="E2208" s="22">
        <f>IF(data!D2209="","",data!D2209)</f>
        <v>8</v>
      </c>
      <c r="F2208" s="22">
        <f>IF(data!E2209="","",data!E2209)</f>
        <v>11</v>
      </c>
      <c r="G2208" s="22">
        <f>IF(data!F2209="","",data!F2209)</f>
        <v>26</v>
      </c>
      <c r="H2208" s="22">
        <f>IF(data!G2209="","",data!G2209)</f>
        <v>28</v>
      </c>
      <c r="I2208" s="22">
        <f>IF(data!H2209="","",data!H2209)</f>
        <v>31</v>
      </c>
      <c r="J2208" s="23">
        <f>IF(data!I2209="","",data!I2209)</f>
        <v>4</v>
      </c>
      <c r="Q2208" s="33"/>
      <c r="R2208" s="33"/>
      <c r="S2208" s="33"/>
      <c r="T2208" s="33"/>
      <c r="U2208" s="33"/>
      <c r="V2208" s="33"/>
      <c r="X2208" s="34"/>
      <c r="Y2208" s="33"/>
      <c r="Z2208" s="33"/>
      <c r="AA2208" s="33"/>
      <c r="AB2208" s="33"/>
      <c r="AC2208" s="35"/>
      <c r="AD2208" s="33"/>
      <c r="AE2208" s="33"/>
      <c r="AF2208" s="33"/>
      <c r="AG2208" s="33"/>
      <c r="AH2208" s="33"/>
      <c r="AI2208" s="33"/>
      <c r="AJ2208" s="36"/>
      <c r="AK2208" s="10">
        <f t="shared" si="264"/>
        <v>9</v>
      </c>
      <c r="AL2208" s="11">
        <f t="shared" si="265"/>
        <v>9</v>
      </c>
      <c r="AM2208" s="11">
        <f t="shared" si="266"/>
        <v>10</v>
      </c>
      <c r="AN2208" s="11">
        <f t="shared" si="267"/>
        <v>15</v>
      </c>
      <c r="AO2208" s="13">
        <f t="shared" si="268"/>
        <v>14</v>
      </c>
      <c r="AP2208" s="11">
        <f t="shared" si="269"/>
        <v>17</v>
      </c>
      <c r="AQ2208" s="11">
        <f t="shared" si="270"/>
        <v>24</v>
      </c>
      <c r="AR2208" s="11">
        <f t="shared" si="271"/>
        <v>25</v>
      </c>
      <c r="AS2208" s="11">
        <f t="shared" si="272"/>
        <v>28</v>
      </c>
      <c r="AT2208" s="11">
        <f t="shared" si="273"/>
        <v>33</v>
      </c>
      <c r="AU2208" s="11">
        <f t="shared" si="274"/>
        <v>27</v>
      </c>
      <c r="AV2208" s="11">
        <f t="shared" si="275"/>
        <v>35</v>
      </c>
      <c r="AW2208" s="12">
        <f t="shared" si="276"/>
        <v>45</v>
      </c>
      <c r="AX2208" s="13">
        <f t="shared" si="277"/>
        <v>57</v>
      </c>
      <c r="AY2208" s="13">
        <f t="shared" si="278"/>
        <v>54</v>
      </c>
      <c r="AZ2208" s="13">
        <f t="shared" si="279"/>
        <v>51</v>
      </c>
      <c r="BA2208" s="13">
        <f t="shared" si="280"/>
        <v>48</v>
      </c>
      <c r="BB2208" s="14">
        <f t="shared" si="281"/>
        <v>45</v>
      </c>
      <c r="BC2208" s="19">
        <f t="shared" si="282"/>
        <v>54</v>
      </c>
      <c r="BD2208" s="55">
        <f t="shared" si="262"/>
        <v>1.0107827216628775</v>
      </c>
      <c r="BE2208" s="19">
        <f t="shared" si="263"/>
        <v>0.99032153296524839</v>
      </c>
      <c r="BF2208" s="19">
        <f t="shared" si="283"/>
        <v>0.99113998051315355</v>
      </c>
      <c r="BG2208" s="19">
        <f t="shared" si="261"/>
        <v>1.0332900292302696</v>
      </c>
    </row>
    <row r="2209" spans="1:59">
      <c r="A2209" s="24">
        <v>2208</v>
      </c>
      <c r="B2209" s="31">
        <f>IF(data!A2210="","",data!A2210)</f>
        <v>2018002</v>
      </c>
      <c r="C2209" s="32">
        <f>IF(data!B2210="","",data!B2210)</f>
        <v>43104</v>
      </c>
      <c r="D2209" s="21">
        <f>IF(data!C2210="","",data!C2210)</f>
        <v>7</v>
      </c>
      <c r="E2209" s="22">
        <f>IF(data!D2210="","",data!D2210)</f>
        <v>18</v>
      </c>
      <c r="F2209" s="22">
        <f>IF(data!E2210="","",data!E2210)</f>
        <v>24</v>
      </c>
      <c r="G2209" s="22">
        <f>IF(data!F2210="","",data!F2210)</f>
        <v>29</v>
      </c>
      <c r="H2209" s="22">
        <f>IF(data!G2210="","",data!G2210)</f>
        <v>31</v>
      </c>
      <c r="I2209" s="22">
        <f>IF(data!H2210="","",data!H2210)</f>
        <v>33</v>
      </c>
      <c r="J2209" s="23">
        <f>IF(data!I2210="","",data!I2210)</f>
        <v>16</v>
      </c>
      <c r="Q2209" s="33"/>
      <c r="R2209" s="33"/>
      <c r="S2209" s="33"/>
      <c r="T2209" s="33"/>
      <c r="U2209" s="33"/>
      <c r="V2209" s="33"/>
      <c r="X2209" s="34"/>
      <c r="Y2209" s="33"/>
      <c r="Z2209" s="33"/>
      <c r="AA2209" s="33"/>
      <c r="AB2209" s="33"/>
      <c r="AC2209" s="35"/>
      <c r="AD2209" s="33"/>
      <c r="AE2209" s="33"/>
      <c r="AF2209" s="33"/>
      <c r="AG2209" s="33"/>
      <c r="AH2209" s="33"/>
      <c r="AI2209" s="33"/>
      <c r="AJ2209" s="36"/>
      <c r="AK2209" s="10">
        <f t="shared" si="264"/>
        <v>4</v>
      </c>
      <c r="AL2209" s="11">
        <f t="shared" si="265"/>
        <v>10</v>
      </c>
      <c r="AM2209" s="11">
        <f t="shared" si="266"/>
        <v>17</v>
      </c>
      <c r="AN2209" s="11">
        <f t="shared" si="267"/>
        <v>10</v>
      </c>
      <c r="AO2209" s="13">
        <f t="shared" si="268"/>
        <v>16</v>
      </c>
      <c r="AP2209" s="11">
        <f t="shared" si="269"/>
        <v>22</v>
      </c>
      <c r="AQ2209" s="11">
        <f t="shared" si="270"/>
        <v>25</v>
      </c>
      <c r="AR2209" s="11">
        <f t="shared" si="271"/>
        <v>32</v>
      </c>
      <c r="AS2209" s="11">
        <f t="shared" si="272"/>
        <v>32</v>
      </c>
      <c r="AT2209" s="11">
        <f t="shared" si="273"/>
        <v>34</v>
      </c>
      <c r="AU2209" s="11">
        <f t="shared" si="274"/>
        <v>38</v>
      </c>
      <c r="AV2209" s="11">
        <f t="shared" si="275"/>
        <v>30</v>
      </c>
      <c r="AW2209" s="12">
        <f t="shared" si="276"/>
        <v>37</v>
      </c>
      <c r="AX2209" s="13">
        <f t="shared" si="277"/>
        <v>46</v>
      </c>
      <c r="AY2209" s="13">
        <f t="shared" si="278"/>
        <v>57</v>
      </c>
      <c r="AZ2209" s="13">
        <f t="shared" si="279"/>
        <v>52</v>
      </c>
      <c r="BA2209" s="13">
        <f t="shared" si="280"/>
        <v>66</v>
      </c>
      <c r="BB2209" s="14">
        <f t="shared" si="281"/>
        <v>62</v>
      </c>
      <c r="BC2209" s="19">
        <f t="shared" si="282"/>
        <v>57</v>
      </c>
      <c r="BD2209" s="55">
        <f t="shared" si="262"/>
        <v>1.0639818122767133</v>
      </c>
      <c r="BE2209" s="19">
        <f t="shared" si="263"/>
        <v>1.0128288405326404</v>
      </c>
      <c r="BF2209" s="19">
        <f t="shared" si="283"/>
        <v>0.99850600844430004</v>
      </c>
      <c r="BG2209" s="19">
        <f t="shared" si="261"/>
        <v>1.0312439103605067</v>
      </c>
    </row>
    <row r="2210" spans="1:59">
      <c r="A2210" s="24">
        <v>2209</v>
      </c>
      <c r="B2210" s="31">
        <f>IF(data!A2211="","",data!A2211)</f>
        <v>2018003</v>
      </c>
      <c r="C2210" s="32">
        <f>IF(data!B2211="","",data!B2211)</f>
        <v>43107</v>
      </c>
      <c r="D2210" s="21">
        <f>IF(data!C2211="","",data!C2211)</f>
        <v>1</v>
      </c>
      <c r="E2210" s="22">
        <f>IF(data!D2211="","",data!D2211)</f>
        <v>14</v>
      </c>
      <c r="F2210" s="22">
        <f>IF(data!E2211="","",data!E2211)</f>
        <v>16</v>
      </c>
      <c r="G2210" s="22">
        <f>IF(data!F2211="","",data!F2211)</f>
        <v>17</v>
      </c>
      <c r="H2210" s="22">
        <f>IF(data!G2211="","",data!G2211)</f>
        <v>20</v>
      </c>
      <c r="I2210" s="22">
        <f>IF(data!H2211="","",data!H2211)</f>
        <v>31</v>
      </c>
      <c r="J2210" s="23">
        <f>IF(data!I2211="","",data!I2211)</f>
        <v>4</v>
      </c>
      <c r="Q2210" s="33"/>
      <c r="R2210" s="33"/>
      <c r="S2210" s="33"/>
      <c r="T2210" s="33"/>
      <c r="U2210" s="33"/>
      <c r="V2210" s="33"/>
      <c r="X2210" s="34"/>
      <c r="Y2210" s="33"/>
      <c r="Z2210" s="33"/>
      <c r="AA2210" s="33"/>
      <c r="AB2210" s="33"/>
      <c r="AC2210" s="35"/>
      <c r="AD2210" s="33"/>
      <c r="AE2210" s="33"/>
      <c r="AF2210" s="33"/>
      <c r="AG2210" s="33"/>
      <c r="AH2210" s="33"/>
      <c r="AI2210" s="33"/>
      <c r="AJ2210" s="36"/>
      <c r="AK2210" s="10">
        <f t="shared" si="264"/>
        <v>9</v>
      </c>
      <c r="AL2210" s="11">
        <f t="shared" si="265"/>
        <v>7</v>
      </c>
      <c r="AM2210" s="11">
        <f t="shared" si="266"/>
        <v>9</v>
      </c>
      <c r="AN2210" s="11">
        <f t="shared" si="267"/>
        <v>15</v>
      </c>
      <c r="AO2210" s="13">
        <f t="shared" si="268"/>
        <v>15</v>
      </c>
      <c r="AP2210" s="11">
        <f t="shared" si="269"/>
        <v>19</v>
      </c>
      <c r="AQ2210" s="11">
        <f t="shared" si="270"/>
        <v>27</v>
      </c>
      <c r="AR2210" s="11">
        <f t="shared" si="271"/>
        <v>19</v>
      </c>
      <c r="AS2210" s="11">
        <f t="shared" si="272"/>
        <v>33</v>
      </c>
      <c r="AT2210" s="11">
        <f t="shared" si="273"/>
        <v>27</v>
      </c>
      <c r="AU2210" s="11">
        <f t="shared" si="274"/>
        <v>21</v>
      </c>
      <c r="AV2210" s="11">
        <f t="shared" si="275"/>
        <v>15</v>
      </c>
      <c r="AW2210" s="12">
        <f t="shared" si="276"/>
        <v>24</v>
      </c>
      <c r="AX2210" s="13">
        <f t="shared" si="277"/>
        <v>35</v>
      </c>
      <c r="AY2210" s="13">
        <f t="shared" si="278"/>
        <v>48</v>
      </c>
      <c r="AZ2210" s="13">
        <f t="shared" si="279"/>
        <v>63</v>
      </c>
      <c r="BA2210" s="13">
        <f t="shared" si="280"/>
        <v>61</v>
      </c>
      <c r="BB2210" s="14">
        <f t="shared" si="281"/>
        <v>59</v>
      </c>
      <c r="BC2210" s="19">
        <f t="shared" si="282"/>
        <v>48</v>
      </c>
      <c r="BD2210" s="55">
        <f t="shared" si="262"/>
        <v>1.0517050990581358</v>
      </c>
      <c r="BE2210" s="19">
        <f t="shared" si="263"/>
        <v>1.0312439103605067</v>
      </c>
      <c r="BF2210" s="19">
        <f t="shared" si="283"/>
        <v>1.0025982461838259</v>
      </c>
      <c r="BG2210" s="19">
        <f t="shared" si="261"/>
        <v>1.0263332250730757</v>
      </c>
    </row>
    <row r="2211" spans="1:59">
      <c r="A2211" s="24">
        <v>2210</v>
      </c>
      <c r="B2211" s="31">
        <f>IF(data!A2212="","",data!A2212)</f>
        <v>2018004</v>
      </c>
      <c r="C2211" s="32">
        <f>IF(data!B2212="","",data!B2212)</f>
        <v>43109</v>
      </c>
      <c r="D2211" s="21">
        <f>IF(data!C2212="","",data!C2212)</f>
        <v>14</v>
      </c>
      <c r="E2211" s="22">
        <f>IF(data!D2212="","",data!D2212)</f>
        <v>18</v>
      </c>
      <c r="F2211" s="22">
        <f>IF(data!E2212="","",data!E2212)</f>
        <v>19</v>
      </c>
      <c r="G2211" s="22">
        <f>IF(data!F2212="","",data!F2212)</f>
        <v>26</v>
      </c>
      <c r="H2211" s="22">
        <f>IF(data!G2212="","",data!G2212)</f>
        <v>30</v>
      </c>
      <c r="I2211" s="22">
        <f>IF(data!H2212="","",data!H2212)</f>
        <v>31</v>
      </c>
      <c r="J2211" s="23">
        <f>IF(data!I2212="","",data!I2212)</f>
        <v>11</v>
      </c>
      <c r="Q2211" s="33"/>
      <c r="R2211" s="33"/>
      <c r="S2211" s="33"/>
      <c r="T2211" s="33"/>
      <c r="U2211" s="33"/>
      <c r="V2211" s="33"/>
      <c r="X2211" s="34"/>
      <c r="Y2211" s="33"/>
      <c r="Z2211" s="33"/>
      <c r="AA2211" s="33"/>
      <c r="AB2211" s="33"/>
      <c r="AC2211" s="35"/>
      <c r="AD2211" s="33"/>
      <c r="AE2211" s="33"/>
      <c r="AF2211" s="33"/>
      <c r="AG2211" s="33"/>
      <c r="AH2211" s="33"/>
      <c r="AI2211" s="33"/>
      <c r="AJ2211" s="36"/>
      <c r="AK2211" s="10">
        <f t="shared" si="264"/>
        <v>6</v>
      </c>
      <c r="AL2211" s="11">
        <f t="shared" si="265"/>
        <v>14</v>
      </c>
      <c r="AM2211" s="11">
        <f t="shared" si="266"/>
        <v>13</v>
      </c>
      <c r="AN2211" s="11">
        <f t="shared" si="267"/>
        <v>6</v>
      </c>
      <c r="AO2211" s="13">
        <f t="shared" si="268"/>
        <v>19</v>
      </c>
      <c r="AP2211" s="11">
        <f t="shared" si="269"/>
        <v>26</v>
      </c>
      <c r="AQ2211" s="11">
        <f t="shared" si="270"/>
        <v>21</v>
      </c>
      <c r="AR2211" s="11">
        <f t="shared" si="271"/>
        <v>28</v>
      </c>
      <c r="AS2211" s="11">
        <f t="shared" si="272"/>
        <v>39</v>
      </c>
      <c r="AT2211" s="11">
        <f t="shared" si="273"/>
        <v>30</v>
      </c>
      <c r="AU2211" s="11">
        <f t="shared" si="274"/>
        <v>21</v>
      </c>
      <c r="AV2211" s="11">
        <f t="shared" si="275"/>
        <v>26</v>
      </c>
      <c r="AW2211" s="12">
        <f t="shared" si="276"/>
        <v>33</v>
      </c>
      <c r="AX2211" s="13">
        <f t="shared" si="277"/>
        <v>58</v>
      </c>
      <c r="AY2211" s="13">
        <f t="shared" si="278"/>
        <v>53</v>
      </c>
      <c r="AZ2211" s="13">
        <f t="shared" si="279"/>
        <v>48</v>
      </c>
      <c r="BA2211" s="13">
        <f t="shared" si="280"/>
        <v>62</v>
      </c>
      <c r="BB2211" s="14">
        <f t="shared" si="281"/>
        <v>78</v>
      </c>
      <c r="BC2211" s="19">
        <f t="shared" si="282"/>
        <v>53</v>
      </c>
      <c r="BD2211" s="55">
        <f t="shared" si="262"/>
        <v>1.0803507632348164</v>
      </c>
      <c r="BE2211" s="19">
        <f t="shared" si="263"/>
        <v>1.0107827216628775</v>
      </c>
      <c r="BF2211" s="19">
        <f t="shared" si="283"/>
        <v>1.0124196167586879</v>
      </c>
      <c r="BG2211" s="19">
        <f t="shared" si="261"/>
        <v>1.0271516726209808</v>
      </c>
    </row>
    <row r="2212" spans="1:59">
      <c r="A2212" s="24">
        <v>2211</v>
      </c>
      <c r="B2212" s="31">
        <f>IF(data!A2213="","",data!A2213)</f>
        <v>2018005</v>
      </c>
      <c r="C2212" s="32">
        <f>IF(data!B2213="","",data!B2213)</f>
        <v>43111</v>
      </c>
      <c r="D2212" s="21">
        <f>IF(data!C2213="","",data!C2213)</f>
        <v>2</v>
      </c>
      <c r="E2212" s="22">
        <f>IF(data!D2213="","",data!D2213)</f>
        <v>20</v>
      </c>
      <c r="F2212" s="22">
        <f>IF(data!E2213="","",data!E2213)</f>
        <v>21</v>
      </c>
      <c r="G2212" s="22">
        <f>IF(data!F2213="","",data!F2213)</f>
        <v>28</v>
      </c>
      <c r="H2212" s="22">
        <f>IF(data!G2213="","",data!G2213)</f>
        <v>31</v>
      </c>
      <c r="I2212" s="22">
        <f>IF(data!H2213="","",data!H2213)</f>
        <v>33</v>
      </c>
      <c r="J2212" s="23">
        <f>IF(data!I2213="","",data!I2213)</f>
        <v>6</v>
      </c>
      <c r="Q2212" s="33"/>
      <c r="R2212" s="33"/>
      <c r="S2212" s="33"/>
      <c r="T2212" s="33"/>
      <c r="U2212" s="33"/>
      <c r="V2212" s="33"/>
      <c r="X2212" s="34"/>
      <c r="Y2212" s="33"/>
      <c r="Z2212" s="33"/>
      <c r="AA2212" s="33"/>
      <c r="AB2212" s="33"/>
      <c r="AC2212" s="35"/>
      <c r="AD2212" s="33"/>
      <c r="AE2212" s="33"/>
      <c r="AF2212" s="33"/>
      <c r="AG2212" s="33"/>
      <c r="AH2212" s="33"/>
      <c r="AI2212" s="33"/>
      <c r="AJ2212" s="36"/>
      <c r="AK2212" s="10">
        <f t="shared" si="264"/>
        <v>6</v>
      </c>
      <c r="AL2212" s="11">
        <f t="shared" si="265"/>
        <v>7</v>
      </c>
      <c r="AM2212" s="11">
        <f t="shared" si="266"/>
        <v>10</v>
      </c>
      <c r="AN2212" s="11">
        <f t="shared" si="267"/>
        <v>15</v>
      </c>
      <c r="AO2212" s="13">
        <f t="shared" si="268"/>
        <v>16</v>
      </c>
      <c r="AP2212" s="11">
        <f t="shared" si="269"/>
        <v>23</v>
      </c>
      <c r="AQ2212" s="11">
        <f t="shared" si="270"/>
        <v>18</v>
      </c>
      <c r="AR2212" s="11">
        <f t="shared" si="271"/>
        <v>15</v>
      </c>
      <c r="AS2212" s="11">
        <f t="shared" si="272"/>
        <v>36</v>
      </c>
      <c r="AT2212" s="11">
        <f t="shared" si="273"/>
        <v>39</v>
      </c>
      <c r="AU2212" s="11">
        <f t="shared" si="274"/>
        <v>31</v>
      </c>
      <c r="AV2212" s="11">
        <f t="shared" si="275"/>
        <v>23</v>
      </c>
      <c r="AW2212" s="12">
        <f t="shared" si="276"/>
        <v>30</v>
      </c>
      <c r="AX2212" s="13">
        <f t="shared" si="277"/>
        <v>39</v>
      </c>
      <c r="AY2212" s="13">
        <f t="shared" si="278"/>
        <v>50</v>
      </c>
      <c r="AZ2212" s="13">
        <f t="shared" si="279"/>
        <v>45</v>
      </c>
      <c r="BA2212" s="13">
        <f t="shared" si="280"/>
        <v>40</v>
      </c>
      <c r="BB2212" s="14">
        <f t="shared" si="281"/>
        <v>35</v>
      </c>
      <c r="BC2212" s="19">
        <f t="shared" si="282"/>
        <v>50</v>
      </c>
      <c r="BD2212" s="55">
        <f t="shared" si="262"/>
        <v>1.0721662877557647</v>
      </c>
      <c r="BE2212" s="19">
        <f t="shared" si="263"/>
        <v>1.0025982461838259</v>
      </c>
      <c r="BF2212" s="19">
        <f t="shared" si="283"/>
        <v>1.0042351412796362</v>
      </c>
      <c r="BG2212" s="19">
        <f t="shared" si="261"/>
        <v>1.0275608963949334</v>
      </c>
    </row>
    <row r="2213" spans="1:59">
      <c r="A2213" s="24">
        <v>2212</v>
      </c>
      <c r="B2213" s="31">
        <f>IF(data!A2214="","",data!A2214)</f>
        <v>2018006</v>
      </c>
      <c r="C2213" s="32">
        <f>IF(data!B2214="","",data!B2214)</f>
        <v>43114</v>
      </c>
      <c r="D2213" s="21">
        <f>IF(data!C2214="","",data!C2214)</f>
        <v>2</v>
      </c>
      <c r="E2213" s="22">
        <f>IF(data!D2214="","",data!D2214)</f>
        <v>7</v>
      </c>
      <c r="F2213" s="22">
        <f>IF(data!E2214="","",data!E2214)</f>
        <v>8</v>
      </c>
      <c r="G2213" s="22">
        <f>IF(data!F2214="","",data!F2214)</f>
        <v>9</v>
      </c>
      <c r="H2213" s="22">
        <f>IF(data!G2214="","",data!G2214)</f>
        <v>17</v>
      </c>
      <c r="I2213" s="22">
        <f>IF(data!H2214="","",data!H2214)</f>
        <v>29</v>
      </c>
      <c r="J2213" s="23">
        <f>IF(data!I2214="","",data!I2214)</f>
        <v>11</v>
      </c>
      <c r="Q2213" s="33"/>
      <c r="R2213" s="33"/>
      <c r="S2213" s="33"/>
      <c r="T2213" s="33"/>
      <c r="U2213" s="33"/>
      <c r="V2213" s="33"/>
      <c r="X2213" s="34"/>
      <c r="Y2213" s="33"/>
      <c r="Z2213" s="33"/>
      <c r="AA2213" s="33"/>
      <c r="AB2213" s="33"/>
      <c r="AC2213" s="35"/>
      <c r="AD2213" s="33"/>
      <c r="AE2213" s="33"/>
      <c r="AF2213" s="33"/>
      <c r="AG2213" s="33"/>
      <c r="AH2213" s="33"/>
      <c r="AI2213" s="33"/>
      <c r="AJ2213" s="36"/>
      <c r="AK2213" s="10">
        <f t="shared" si="264"/>
        <v>9</v>
      </c>
      <c r="AL2213" s="11">
        <f t="shared" si="265"/>
        <v>8</v>
      </c>
      <c r="AM2213" s="11">
        <f t="shared" si="266"/>
        <v>17</v>
      </c>
      <c r="AN2213" s="11">
        <f t="shared" si="267"/>
        <v>18</v>
      </c>
      <c r="AO2213" s="13">
        <f t="shared" si="268"/>
        <v>9</v>
      </c>
      <c r="AP2213" s="11">
        <f t="shared" si="269"/>
        <v>16</v>
      </c>
      <c r="AQ2213" s="11">
        <f t="shared" si="270"/>
        <v>27</v>
      </c>
      <c r="AR2213" s="11">
        <f t="shared" si="271"/>
        <v>42</v>
      </c>
      <c r="AS2213" s="11">
        <f t="shared" si="272"/>
        <v>39</v>
      </c>
      <c r="AT2213" s="11">
        <f t="shared" si="273"/>
        <v>36</v>
      </c>
      <c r="AU2213" s="11">
        <f t="shared" si="274"/>
        <v>33</v>
      </c>
      <c r="AV2213" s="11">
        <f t="shared" si="275"/>
        <v>30</v>
      </c>
      <c r="AW2213" s="12">
        <f t="shared" si="276"/>
        <v>42</v>
      </c>
      <c r="AX2213" s="13">
        <f t="shared" si="277"/>
        <v>40</v>
      </c>
      <c r="AY2213" s="13">
        <f t="shared" si="278"/>
        <v>38</v>
      </c>
      <c r="AZ2213" s="13">
        <f t="shared" si="279"/>
        <v>54</v>
      </c>
      <c r="BA2213" s="13">
        <f t="shared" si="280"/>
        <v>53</v>
      </c>
      <c r="BB2213" s="14">
        <f t="shared" si="281"/>
        <v>52</v>
      </c>
      <c r="BC2213" s="19">
        <f t="shared" si="282"/>
        <v>38</v>
      </c>
      <c r="BD2213" s="55">
        <f t="shared" si="262"/>
        <v>1.0066904839233517</v>
      </c>
      <c r="BE2213" s="19">
        <f t="shared" si="263"/>
        <v>1.0087366027931146</v>
      </c>
      <c r="BF2213" s="19">
        <f t="shared" si="283"/>
        <v>1.0042351412796362</v>
      </c>
      <c r="BG2213" s="19">
        <f t="shared" si="261"/>
        <v>1.0271516726209808</v>
      </c>
    </row>
    <row r="2214" spans="1:59">
      <c r="A2214" s="24">
        <v>2213</v>
      </c>
      <c r="B2214" s="31">
        <f>IF(data!A2215="","",data!A2215)</f>
        <v>2018007</v>
      </c>
      <c r="C2214" s="32">
        <f>IF(data!B2215="","",data!B2215)</f>
        <v>43116</v>
      </c>
      <c r="D2214" s="21">
        <f>IF(data!C2215="","",data!C2215)</f>
        <v>13</v>
      </c>
      <c r="E2214" s="22">
        <f>IF(data!D2215="","",data!D2215)</f>
        <v>14</v>
      </c>
      <c r="F2214" s="22">
        <f>IF(data!E2215="","",data!E2215)</f>
        <v>20</v>
      </c>
      <c r="G2214" s="22">
        <f>IF(data!F2215="","",data!F2215)</f>
        <v>25</v>
      </c>
      <c r="H2214" s="22">
        <f>IF(data!G2215="","",data!G2215)</f>
        <v>27</v>
      </c>
      <c r="I2214" s="22">
        <f>IF(data!H2215="","",data!H2215)</f>
        <v>31</v>
      </c>
      <c r="J2214" s="23">
        <f>IF(data!I2215="","",data!I2215)</f>
        <v>12</v>
      </c>
      <c r="Q2214" s="33"/>
      <c r="R2214" s="33"/>
      <c r="S2214" s="33"/>
      <c r="T2214" s="33"/>
      <c r="U2214" s="33"/>
      <c r="V2214" s="33"/>
      <c r="X2214" s="34"/>
      <c r="Y2214" s="33"/>
      <c r="Z2214" s="33"/>
      <c r="AA2214" s="33"/>
      <c r="AB2214" s="33"/>
      <c r="AC2214" s="35"/>
      <c r="AD2214" s="33"/>
      <c r="AE2214" s="33"/>
      <c r="AF2214" s="33"/>
      <c r="AG2214" s="33"/>
      <c r="AH2214" s="33"/>
      <c r="AI2214" s="33"/>
      <c r="AJ2214" s="36"/>
      <c r="AK2214" s="10">
        <f t="shared" si="264"/>
        <v>7</v>
      </c>
      <c r="AL2214" s="11">
        <f t="shared" si="265"/>
        <v>10</v>
      </c>
      <c r="AM2214" s="11">
        <f t="shared" si="266"/>
        <v>10</v>
      </c>
      <c r="AN2214" s="11">
        <f t="shared" si="267"/>
        <v>10</v>
      </c>
      <c r="AO2214" s="13">
        <f t="shared" si="268"/>
        <v>25</v>
      </c>
      <c r="AP2214" s="11">
        <f t="shared" si="269"/>
        <v>26</v>
      </c>
      <c r="AQ2214" s="11">
        <f t="shared" si="270"/>
        <v>22</v>
      </c>
      <c r="AR2214" s="11">
        <f t="shared" si="271"/>
        <v>20</v>
      </c>
      <c r="AS2214" s="11">
        <f t="shared" si="272"/>
        <v>31</v>
      </c>
      <c r="AT2214" s="11">
        <f t="shared" si="273"/>
        <v>22</v>
      </c>
      <c r="AU2214" s="11">
        <f t="shared" si="274"/>
        <v>26</v>
      </c>
      <c r="AV2214" s="11">
        <f t="shared" si="275"/>
        <v>46</v>
      </c>
      <c r="AW2214" s="12">
        <f t="shared" si="276"/>
        <v>55</v>
      </c>
      <c r="AX2214" s="13">
        <f t="shared" si="277"/>
        <v>66</v>
      </c>
      <c r="AY2214" s="13">
        <f t="shared" si="278"/>
        <v>62</v>
      </c>
      <c r="AZ2214" s="13">
        <f t="shared" si="279"/>
        <v>58</v>
      </c>
      <c r="BA2214" s="13">
        <f t="shared" si="280"/>
        <v>54</v>
      </c>
      <c r="BB2214" s="14">
        <f t="shared" si="281"/>
        <v>50</v>
      </c>
      <c r="BC2214" s="19">
        <f t="shared" si="282"/>
        <v>62</v>
      </c>
      <c r="BD2214" s="55">
        <f t="shared" si="262"/>
        <v>1.0271516726209808</v>
      </c>
      <c r="BE2214" s="19">
        <f t="shared" si="263"/>
        <v>1.0455667424488471</v>
      </c>
      <c r="BF2214" s="19">
        <f t="shared" si="283"/>
        <v>1.0287885677167912</v>
      </c>
      <c r="BG2214" s="19">
        <f t="shared" si="261"/>
        <v>1.0345177005521273</v>
      </c>
    </row>
    <row r="2215" spans="1:59">
      <c r="A2215" s="24">
        <v>2214</v>
      </c>
      <c r="B2215" s="31">
        <f>IF(data!A2216="","",data!A2216)</f>
        <v>2018008</v>
      </c>
      <c r="C2215" s="32">
        <f>IF(data!B2216="","",data!B2216)</f>
        <v>43118</v>
      </c>
      <c r="D2215" s="21">
        <f>IF(data!C2216="","",data!C2216)</f>
        <v>5</v>
      </c>
      <c r="E2215" s="22">
        <f>IF(data!D2216="","",data!D2216)</f>
        <v>9</v>
      </c>
      <c r="F2215" s="22">
        <f>IF(data!E2216="","",data!E2216)</f>
        <v>10</v>
      </c>
      <c r="G2215" s="22">
        <f>IF(data!F2216="","",data!F2216)</f>
        <v>12</v>
      </c>
      <c r="H2215" s="22">
        <f>IF(data!G2216="","",data!G2216)</f>
        <v>17</v>
      </c>
      <c r="I2215" s="22">
        <f>IF(data!H2216="","",data!H2216)</f>
        <v>19</v>
      </c>
      <c r="J2215" s="23">
        <f>IF(data!I2216="","",data!I2216)</f>
        <v>13</v>
      </c>
      <c r="Q2215" s="33"/>
      <c r="R2215" s="33"/>
      <c r="S2215" s="33"/>
      <c r="T2215" s="33"/>
      <c r="U2215" s="33"/>
      <c r="V2215" s="33"/>
      <c r="X2215" s="34"/>
      <c r="Y2215" s="33"/>
      <c r="Z2215" s="33"/>
      <c r="AA2215" s="33"/>
      <c r="AB2215" s="33"/>
      <c r="AC2215" s="35"/>
      <c r="AD2215" s="33"/>
      <c r="AE2215" s="33"/>
      <c r="AF2215" s="33"/>
      <c r="AG2215" s="33"/>
      <c r="AH2215" s="33"/>
      <c r="AI2215" s="33"/>
      <c r="AJ2215" s="36"/>
      <c r="AK2215" s="10">
        <f t="shared" si="264"/>
        <v>6</v>
      </c>
      <c r="AL2215" s="11">
        <f t="shared" si="265"/>
        <v>8</v>
      </c>
      <c r="AM2215" s="11">
        <f t="shared" si="266"/>
        <v>12</v>
      </c>
      <c r="AN2215" s="11">
        <f t="shared" si="267"/>
        <v>18</v>
      </c>
      <c r="AO2215" s="13">
        <f t="shared" si="268"/>
        <v>23</v>
      </c>
      <c r="AP2215" s="11">
        <f t="shared" si="269"/>
        <v>16</v>
      </c>
      <c r="AQ2215" s="11">
        <f t="shared" si="270"/>
        <v>18</v>
      </c>
      <c r="AR2215" s="11">
        <f t="shared" si="271"/>
        <v>32</v>
      </c>
      <c r="AS2215" s="11">
        <f t="shared" si="272"/>
        <v>39</v>
      </c>
      <c r="AT2215" s="11">
        <f t="shared" si="273"/>
        <v>36</v>
      </c>
      <c r="AU2215" s="11">
        <f t="shared" si="274"/>
        <v>46</v>
      </c>
      <c r="AV2215" s="11">
        <f t="shared" si="275"/>
        <v>44</v>
      </c>
      <c r="AW2215" s="12">
        <f t="shared" si="276"/>
        <v>42</v>
      </c>
      <c r="AX2215" s="13">
        <f t="shared" si="277"/>
        <v>40</v>
      </c>
      <c r="AY2215" s="13">
        <f t="shared" si="278"/>
        <v>38</v>
      </c>
      <c r="AZ2215" s="13">
        <f t="shared" si="279"/>
        <v>54</v>
      </c>
      <c r="BA2215" s="13">
        <f t="shared" si="280"/>
        <v>53</v>
      </c>
      <c r="BB2215" s="14">
        <f t="shared" si="281"/>
        <v>72</v>
      </c>
      <c r="BC2215" s="19">
        <f t="shared" si="282"/>
        <v>38</v>
      </c>
      <c r="BD2215" s="55">
        <f t="shared" si="262"/>
        <v>0.98622929522572267</v>
      </c>
      <c r="BE2215" s="19">
        <f t="shared" si="263"/>
        <v>1.0189671971419292</v>
      </c>
      <c r="BF2215" s="19">
        <f t="shared" si="283"/>
        <v>1.0214225397856447</v>
      </c>
      <c r="BG2215" s="19">
        <f t="shared" si="261"/>
        <v>1.027970120168886</v>
      </c>
    </row>
    <row r="2216" spans="1:59">
      <c r="A2216" s="24">
        <v>2215</v>
      </c>
      <c r="B2216" s="31">
        <f>IF(data!A2217="","",data!A2217)</f>
        <v>2018009</v>
      </c>
      <c r="C2216" s="32">
        <f>IF(data!B2217="","",data!B2217)</f>
        <v>43121</v>
      </c>
      <c r="D2216" s="21">
        <f>IF(data!C2217="","",data!C2217)</f>
        <v>5</v>
      </c>
      <c r="E2216" s="22">
        <f>IF(data!D2217="","",data!D2217)</f>
        <v>10</v>
      </c>
      <c r="F2216" s="22">
        <f>IF(data!E2217="","",data!E2217)</f>
        <v>17</v>
      </c>
      <c r="G2216" s="22">
        <f>IF(data!F2217="","",data!F2217)</f>
        <v>23</v>
      </c>
      <c r="H2216" s="22">
        <f>IF(data!G2217="","",data!G2217)</f>
        <v>26</v>
      </c>
      <c r="I2216" s="22">
        <f>IF(data!H2217="","",data!H2217)</f>
        <v>32</v>
      </c>
      <c r="J2216" s="23">
        <f>IF(data!I2217="","",data!I2217)</f>
        <v>7</v>
      </c>
      <c r="Q2216" s="33"/>
      <c r="R2216" s="33"/>
      <c r="S2216" s="33"/>
      <c r="T2216" s="33"/>
      <c r="U2216" s="33"/>
      <c r="V2216" s="33"/>
      <c r="X2216" s="34"/>
      <c r="Y2216" s="33"/>
      <c r="Z2216" s="33"/>
      <c r="AA2216" s="33"/>
      <c r="AB2216" s="33"/>
      <c r="AC2216" s="35"/>
      <c r="AD2216" s="33"/>
      <c r="AE2216" s="33"/>
      <c r="AF2216" s="33"/>
      <c r="AG2216" s="33"/>
      <c r="AH2216" s="33"/>
      <c r="AI2216" s="33"/>
      <c r="AJ2216" s="36"/>
      <c r="AK2216" s="10">
        <f t="shared" si="264"/>
        <v>11</v>
      </c>
      <c r="AL2216" s="11">
        <f t="shared" si="265"/>
        <v>9</v>
      </c>
      <c r="AM2216" s="11">
        <f t="shared" si="266"/>
        <v>8</v>
      </c>
      <c r="AN2216" s="11">
        <f t="shared" si="267"/>
        <v>23</v>
      </c>
      <c r="AO2216" s="13">
        <f t="shared" si="268"/>
        <v>22</v>
      </c>
      <c r="AP2216" s="11">
        <f t="shared" si="269"/>
        <v>17</v>
      </c>
      <c r="AQ2216" s="11">
        <f t="shared" si="270"/>
        <v>32</v>
      </c>
      <c r="AR2216" s="11">
        <f t="shared" si="271"/>
        <v>23</v>
      </c>
      <c r="AS2216" s="11">
        <f t="shared" si="272"/>
        <v>36</v>
      </c>
      <c r="AT2216" s="11">
        <f t="shared" si="273"/>
        <v>41</v>
      </c>
      <c r="AU2216" s="11">
        <f t="shared" si="274"/>
        <v>35</v>
      </c>
      <c r="AV2216" s="11">
        <f t="shared" si="275"/>
        <v>43</v>
      </c>
      <c r="AW2216" s="12">
        <f t="shared" si="276"/>
        <v>38</v>
      </c>
      <c r="AX2216" s="13">
        <f t="shared" si="277"/>
        <v>33</v>
      </c>
      <c r="AY2216" s="13">
        <f t="shared" si="278"/>
        <v>45</v>
      </c>
      <c r="AZ2216" s="13">
        <f t="shared" si="279"/>
        <v>59</v>
      </c>
      <c r="BA2216" s="13">
        <f t="shared" si="280"/>
        <v>56</v>
      </c>
      <c r="BB2216" s="14">
        <f t="shared" si="281"/>
        <v>53</v>
      </c>
      <c r="BC2216" s="19">
        <f t="shared" si="282"/>
        <v>45</v>
      </c>
      <c r="BD2216" s="55">
        <f t="shared" si="262"/>
        <v>0.95349139330951604</v>
      </c>
      <c r="BE2216" s="19">
        <f t="shared" si="263"/>
        <v>1.0169210782721663</v>
      </c>
      <c r="BF2216" s="19">
        <f t="shared" si="283"/>
        <v>1.0173303020461189</v>
      </c>
      <c r="BG2216" s="19">
        <f t="shared" si="261"/>
        <v>1.0201948684637869</v>
      </c>
    </row>
    <row r="2217" spans="1:59">
      <c r="A2217" s="24">
        <v>2216</v>
      </c>
      <c r="B2217" s="31">
        <f>IF(data!A2218="","",data!A2218)</f>
        <v>2018010</v>
      </c>
      <c r="C2217" s="32">
        <f>IF(data!B2218="","",data!B2218)</f>
        <v>43123</v>
      </c>
      <c r="D2217" s="21">
        <f>IF(data!C2218="","",data!C2218)</f>
        <v>1</v>
      </c>
      <c r="E2217" s="22">
        <f>IF(data!D2218="","",data!D2218)</f>
        <v>8</v>
      </c>
      <c r="F2217" s="22">
        <f>IF(data!E2218="","",data!E2218)</f>
        <v>17</v>
      </c>
      <c r="G2217" s="22">
        <f>IF(data!F2218="","",data!F2218)</f>
        <v>20</v>
      </c>
      <c r="H2217" s="22">
        <f>IF(data!G2218="","",data!G2218)</f>
        <v>21</v>
      </c>
      <c r="I2217" s="22">
        <f>IF(data!H2218="","",data!H2218)</f>
        <v>22</v>
      </c>
      <c r="J2217" s="23">
        <f>IF(data!I2218="","",data!I2218)</f>
        <v>3</v>
      </c>
      <c r="Q2217" s="33"/>
      <c r="R2217" s="33"/>
      <c r="S2217" s="33"/>
      <c r="T2217" s="33"/>
      <c r="U2217" s="33"/>
      <c r="V2217" s="33"/>
      <c r="X2217" s="34"/>
      <c r="Y2217" s="33"/>
      <c r="Z2217" s="33"/>
      <c r="AA2217" s="33"/>
      <c r="AB2217" s="33"/>
      <c r="AC2217" s="35"/>
      <c r="AD2217" s="33"/>
      <c r="AE2217" s="33"/>
      <c r="AF2217" s="33"/>
      <c r="AG2217" s="33"/>
      <c r="AH2217" s="33"/>
      <c r="AI2217" s="33"/>
      <c r="AJ2217" s="36"/>
      <c r="AK2217" s="10">
        <f t="shared" si="264"/>
        <v>8</v>
      </c>
      <c r="AL2217" s="11">
        <f t="shared" si="265"/>
        <v>5</v>
      </c>
      <c r="AM2217" s="11">
        <f t="shared" si="266"/>
        <v>9</v>
      </c>
      <c r="AN2217" s="11">
        <f t="shared" si="267"/>
        <v>17</v>
      </c>
      <c r="AO2217" s="13">
        <f t="shared" si="268"/>
        <v>12</v>
      </c>
      <c r="AP2217" s="11">
        <f t="shared" si="269"/>
        <v>17</v>
      </c>
      <c r="AQ2217" s="11">
        <f t="shared" si="270"/>
        <v>26</v>
      </c>
      <c r="AR2217" s="11">
        <f t="shared" si="271"/>
        <v>19</v>
      </c>
      <c r="AS2217" s="11">
        <f t="shared" si="272"/>
        <v>34</v>
      </c>
      <c r="AT2217" s="11">
        <f t="shared" si="273"/>
        <v>41</v>
      </c>
      <c r="AU2217" s="11">
        <f t="shared" si="274"/>
        <v>37</v>
      </c>
      <c r="AV2217" s="11">
        <f t="shared" si="275"/>
        <v>33</v>
      </c>
      <c r="AW2217" s="12">
        <f t="shared" si="276"/>
        <v>29</v>
      </c>
      <c r="AX2217" s="13">
        <f t="shared" si="277"/>
        <v>25</v>
      </c>
      <c r="AY2217" s="13">
        <f t="shared" si="278"/>
        <v>21</v>
      </c>
      <c r="AZ2217" s="13">
        <f t="shared" si="279"/>
        <v>35</v>
      </c>
      <c r="BA2217" s="13">
        <f t="shared" si="280"/>
        <v>32</v>
      </c>
      <c r="BB2217" s="14">
        <f t="shared" si="281"/>
        <v>29</v>
      </c>
      <c r="BC2217" s="19">
        <f t="shared" si="282"/>
        <v>21</v>
      </c>
      <c r="BD2217" s="55">
        <f t="shared" si="262"/>
        <v>0.83481649886326725</v>
      </c>
      <c r="BE2217" s="19">
        <f t="shared" si="263"/>
        <v>0.95349139330951604</v>
      </c>
      <c r="BF2217" s="19">
        <f t="shared" si="283"/>
        <v>0.99195842806105872</v>
      </c>
      <c r="BG2217" s="19">
        <f t="shared" si="261"/>
        <v>1.0058720363754465</v>
      </c>
    </row>
    <row r="2218" spans="1:59">
      <c r="A2218" s="24">
        <v>2217</v>
      </c>
      <c r="B2218" s="31">
        <f>IF(data!A2219="","",data!A2219)</f>
        <v>2018011</v>
      </c>
      <c r="C2218" s="32">
        <f>IF(data!B2219="","",data!B2219)</f>
        <v>43125</v>
      </c>
      <c r="D2218" s="21">
        <f>IF(data!C2219="","",data!C2219)</f>
        <v>3</v>
      </c>
      <c r="E2218" s="22">
        <f>IF(data!D2219="","",data!D2219)</f>
        <v>10</v>
      </c>
      <c r="F2218" s="22">
        <f>IF(data!E2219="","",data!E2219)</f>
        <v>21</v>
      </c>
      <c r="G2218" s="22">
        <f>IF(data!F2219="","",data!F2219)</f>
        <v>23</v>
      </c>
      <c r="H2218" s="22">
        <f>IF(data!G2219="","",data!G2219)</f>
        <v>27</v>
      </c>
      <c r="I2218" s="22">
        <f>IF(data!H2219="","",data!H2219)</f>
        <v>33</v>
      </c>
      <c r="J2218" s="23">
        <f>IF(data!I2219="","",data!I2219)</f>
        <v>11</v>
      </c>
      <c r="Q2218" s="33"/>
      <c r="R2218" s="33"/>
      <c r="S2218" s="33"/>
      <c r="T2218" s="33"/>
      <c r="U2218" s="33"/>
      <c r="V2218" s="33"/>
      <c r="X2218" s="34"/>
      <c r="Y2218" s="33"/>
      <c r="Z2218" s="33"/>
      <c r="AA2218" s="33"/>
      <c r="AB2218" s="33"/>
      <c r="AC2218" s="35"/>
      <c r="AD2218" s="33"/>
      <c r="AE2218" s="33"/>
      <c r="AF2218" s="33"/>
      <c r="AG2218" s="33"/>
      <c r="AH2218" s="33"/>
      <c r="AI2218" s="33"/>
      <c r="AJ2218" s="36"/>
      <c r="AK2218" s="10">
        <f t="shared" si="264"/>
        <v>3</v>
      </c>
      <c r="AL2218" s="11">
        <f t="shared" si="265"/>
        <v>13</v>
      </c>
      <c r="AM2218" s="11">
        <f t="shared" si="266"/>
        <v>12</v>
      </c>
      <c r="AN2218" s="11">
        <f t="shared" si="267"/>
        <v>21</v>
      </c>
      <c r="AO2218" s="13">
        <f t="shared" si="268"/>
        <v>19</v>
      </c>
      <c r="AP2218" s="11">
        <f t="shared" si="269"/>
        <v>21</v>
      </c>
      <c r="AQ2218" s="11">
        <f t="shared" si="270"/>
        <v>18</v>
      </c>
      <c r="AR2218" s="11">
        <f t="shared" si="271"/>
        <v>17</v>
      </c>
      <c r="AS2218" s="11">
        <f t="shared" si="272"/>
        <v>29</v>
      </c>
      <c r="AT2218" s="11">
        <f t="shared" si="273"/>
        <v>45</v>
      </c>
      <c r="AU2218" s="11">
        <f t="shared" si="274"/>
        <v>39</v>
      </c>
      <c r="AV2218" s="11">
        <f t="shared" si="275"/>
        <v>47</v>
      </c>
      <c r="AW2218" s="12">
        <f t="shared" si="276"/>
        <v>42</v>
      </c>
      <c r="AX2218" s="13">
        <f t="shared" si="277"/>
        <v>37</v>
      </c>
      <c r="AY2218" s="13">
        <f t="shared" si="278"/>
        <v>49</v>
      </c>
      <c r="AZ2218" s="13">
        <f t="shared" si="279"/>
        <v>45</v>
      </c>
      <c r="BA2218" s="13">
        <f t="shared" si="280"/>
        <v>41</v>
      </c>
      <c r="BB2218" s="14">
        <f t="shared" si="281"/>
        <v>37</v>
      </c>
      <c r="BC2218" s="19">
        <f t="shared" si="282"/>
        <v>49</v>
      </c>
      <c r="BD2218" s="55">
        <f t="shared" si="262"/>
        <v>0.87983111399805136</v>
      </c>
      <c r="BE2218" s="19">
        <f t="shared" si="263"/>
        <v>0.94326079896070159</v>
      </c>
      <c r="BF2218" s="19">
        <f t="shared" si="283"/>
        <v>0.98868463786943817</v>
      </c>
      <c r="BG2218" s="19">
        <f t="shared" si="261"/>
        <v>1.0013705748619681</v>
      </c>
    </row>
    <row r="2219" spans="1:59">
      <c r="A2219" s="24">
        <v>2218</v>
      </c>
      <c r="B2219" s="31">
        <f>IF(data!A2220="","",data!A2220)</f>
        <v>2018012</v>
      </c>
      <c r="C2219" s="32">
        <f>IF(data!B2220="","",data!B2220)</f>
        <v>43128</v>
      </c>
      <c r="D2219" s="21">
        <f>IF(data!C2220="","",data!C2220)</f>
        <v>11</v>
      </c>
      <c r="E2219" s="22">
        <f>IF(data!D2220="","",data!D2220)</f>
        <v>12</v>
      </c>
      <c r="F2219" s="22">
        <f>IF(data!E2220="","",data!E2220)</f>
        <v>13</v>
      </c>
      <c r="G2219" s="22">
        <f>IF(data!F2220="","",data!F2220)</f>
        <v>19</v>
      </c>
      <c r="H2219" s="22">
        <f>IF(data!G2220="","",data!G2220)</f>
        <v>26</v>
      </c>
      <c r="I2219" s="22">
        <f>IF(data!H2220="","",data!H2220)</f>
        <v>28</v>
      </c>
      <c r="J2219" s="23">
        <f>IF(data!I2220="","",data!I2220)</f>
        <v>12</v>
      </c>
      <c r="Q2219" s="33"/>
      <c r="R2219" s="33"/>
      <c r="S2219" s="33"/>
      <c r="T2219" s="33"/>
      <c r="U2219" s="33"/>
      <c r="V2219" s="33"/>
      <c r="X2219" s="34"/>
      <c r="Y2219" s="33"/>
      <c r="Z2219" s="33"/>
      <c r="AA2219" s="33"/>
      <c r="AB2219" s="33"/>
      <c r="AC2219" s="35"/>
      <c r="AD2219" s="33"/>
      <c r="AE2219" s="33"/>
      <c r="AF2219" s="33"/>
      <c r="AG2219" s="33"/>
      <c r="AH2219" s="33"/>
      <c r="AI2219" s="33"/>
      <c r="AJ2219" s="36"/>
      <c r="AK2219" s="10">
        <f t="shared" si="264"/>
        <v>7</v>
      </c>
      <c r="AL2219" s="11">
        <f t="shared" si="265"/>
        <v>9</v>
      </c>
      <c r="AM2219" s="11">
        <f t="shared" si="266"/>
        <v>14</v>
      </c>
      <c r="AN2219" s="11">
        <f t="shared" si="267"/>
        <v>13</v>
      </c>
      <c r="AO2219" s="13">
        <f t="shared" si="268"/>
        <v>25</v>
      </c>
      <c r="AP2219" s="11">
        <f t="shared" si="269"/>
        <v>21</v>
      </c>
      <c r="AQ2219" s="11">
        <f t="shared" si="270"/>
        <v>19</v>
      </c>
      <c r="AR2219" s="11">
        <f t="shared" si="271"/>
        <v>29</v>
      </c>
      <c r="AS2219" s="11">
        <f t="shared" si="272"/>
        <v>21</v>
      </c>
      <c r="AT2219" s="11">
        <f t="shared" si="273"/>
        <v>25</v>
      </c>
      <c r="AU2219" s="11">
        <f t="shared" si="274"/>
        <v>31</v>
      </c>
      <c r="AV2219" s="11">
        <f t="shared" si="275"/>
        <v>53</v>
      </c>
      <c r="AW2219" s="12">
        <f t="shared" si="276"/>
        <v>64</v>
      </c>
      <c r="AX2219" s="13">
        <f t="shared" si="277"/>
        <v>61</v>
      </c>
      <c r="AY2219" s="13">
        <f t="shared" si="278"/>
        <v>58</v>
      </c>
      <c r="AZ2219" s="13">
        <f t="shared" si="279"/>
        <v>55</v>
      </c>
      <c r="BA2219" s="13">
        <f t="shared" si="280"/>
        <v>52</v>
      </c>
      <c r="BB2219" s="14">
        <f t="shared" si="281"/>
        <v>69</v>
      </c>
      <c r="BC2219" s="19">
        <f t="shared" si="282"/>
        <v>58</v>
      </c>
      <c r="BD2219" s="55">
        <f t="shared" si="262"/>
        <v>0.86346216303994805</v>
      </c>
      <c r="BE2219" s="19">
        <f t="shared" si="263"/>
        <v>0.9453069178304645</v>
      </c>
      <c r="BF2219" s="19">
        <f t="shared" si="283"/>
        <v>0.99277687560896399</v>
      </c>
      <c r="BG2219" s="19">
        <f t="shared" si="261"/>
        <v>1.0038259175056836</v>
      </c>
    </row>
    <row r="2220" spans="1:59">
      <c r="A2220" s="24">
        <v>2219</v>
      </c>
      <c r="B2220" s="31">
        <f>IF(data!A2221="","",data!A2221)</f>
        <v>2018013</v>
      </c>
      <c r="C2220" s="32">
        <f>IF(data!B2221="","",data!B2221)</f>
        <v>43130</v>
      </c>
      <c r="D2220" s="21">
        <f>IF(data!C2221="","",data!C2221)</f>
        <v>6</v>
      </c>
      <c r="E2220" s="22">
        <f>IF(data!D2221="","",data!D2221)</f>
        <v>8</v>
      </c>
      <c r="F2220" s="22">
        <f>IF(data!E2221="","",data!E2221)</f>
        <v>13</v>
      </c>
      <c r="G2220" s="22">
        <f>IF(data!F2221="","",data!F2221)</f>
        <v>15</v>
      </c>
      <c r="H2220" s="22">
        <f>IF(data!G2221="","",data!G2221)</f>
        <v>22</v>
      </c>
      <c r="I2220" s="22">
        <f>IF(data!H2221="","",data!H2221)</f>
        <v>33</v>
      </c>
      <c r="J2220" s="23">
        <f>IF(data!I2221="","",data!I2221)</f>
        <v>6</v>
      </c>
      <c r="Q2220" s="33"/>
      <c r="R2220" s="33"/>
      <c r="S2220" s="33"/>
      <c r="T2220" s="33"/>
      <c r="U2220" s="33"/>
      <c r="V2220" s="33"/>
      <c r="X2220" s="34"/>
      <c r="Y2220" s="33"/>
      <c r="Z2220" s="33"/>
      <c r="AA2220" s="33"/>
      <c r="AB2220" s="33"/>
      <c r="AC2220" s="35"/>
      <c r="AD2220" s="33"/>
      <c r="AE2220" s="33"/>
      <c r="AF2220" s="33"/>
      <c r="AG2220" s="33"/>
      <c r="AH2220" s="33"/>
      <c r="AI2220" s="33"/>
      <c r="AJ2220" s="36"/>
      <c r="AK2220" s="10">
        <f t="shared" si="264"/>
        <v>4</v>
      </c>
      <c r="AL2220" s="11">
        <f t="shared" si="265"/>
        <v>9</v>
      </c>
      <c r="AM2220" s="11">
        <f t="shared" si="266"/>
        <v>12</v>
      </c>
      <c r="AN2220" s="11">
        <f t="shared" si="267"/>
        <v>13</v>
      </c>
      <c r="AO2220" s="13">
        <f t="shared" si="268"/>
        <v>20</v>
      </c>
      <c r="AP2220" s="11">
        <f t="shared" si="269"/>
        <v>25</v>
      </c>
      <c r="AQ2220" s="11">
        <f t="shared" si="270"/>
        <v>34</v>
      </c>
      <c r="AR2220" s="11">
        <f t="shared" si="271"/>
        <v>27</v>
      </c>
      <c r="AS2220" s="11">
        <f t="shared" si="272"/>
        <v>20</v>
      </c>
      <c r="AT2220" s="11">
        <f t="shared" si="273"/>
        <v>37</v>
      </c>
      <c r="AU2220" s="11">
        <f t="shared" si="274"/>
        <v>32</v>
      </c>
      <c r="AV2220" s="11">
        <f t="shared" si="275"/>
        <v>41</v>
      </c>
      <c r="AW2220" s="12">
        <f t="shared" si="276"/>
        <v>37</v>
      </c>
      <c r="AX2220" s="13">
        <f t="shared" si="277"/>
        <v>49</v>
      </c>
      <c r="AY2220" s="13">
        <f t="shared" si="278"/>
        <v>63</v>
      </c>
      <c r="AZ2220" s="13">
        <f t="shared" si="279"/>
        <v>61</v>
      </c>
      <c r="BA2220" s="13">
        <f t="shared" si="280"/>
        <v>59</v>
      </c>
      <c r="BB2220" s="14">
        <f t="shared" si="281"/>
        <v>57</v>
      </c>
      <c r="BC2220" s="19">
        <f t="shared" si="282"/>
        <v>63</v>
      </c>
      <c r="BD2220" s="55">
        <f t="shared" si="262"/>
        <v>0.96576810652809364</v>
      </c>
      <c r="BE2220" s="19">
        <f t="shared" si="263"/>
        <v>0.9759987008769081</v>
      </c>
      <c r="BF2220" s="19">
        <f t="shared" si="283"/>
        <v>0.99686911334848971</v>
      </c>
      <c r="BG2220" s="19">
        <f t="shared" si="261"/>
        <v>1.013238064306593</v>
      </c>
    </row>
    <row r="2221" spans="1:59">
      <c r="A2221" s="24">
        <v>2220</v>
      </c>
      <c r="B2221" s="31">
        <f>IF(data!A2222="","",data!A2222)</f>
        <v>2018014</v>
      </c>
      <c r="C2221" s="32">
        <f>IF(data!B2222="","",data!B2222)</f>
        <v>43132</v>
      </c>
      <c r="D2221" s="21">
        <f>IF(data!C2222="","",data!C2222)</f>
        <v>9</v>
      </c>
      <c r="E2221" s="22">
        <f>IF(data!D2222="","",data!D2222)</f>
        <v>12</v>
      </c>
      <c r="F2221" s="22">
        <f>IF(data!E2222="","",data!E2222)</f>
        <v>20</v>
      </c>
      <c r="G2221" s="22">
        <f>IF(data!F2222="","",data!F2222)</f>
        <v>24</v>
      </c>
      <c r="H2221" s="22">
        <f>IF(data!G2222="","",data!G2222)</f>
        <v>28</v>
      </c>
      <c r="I2221" s="22">
        <f>IF(data!H2222="","",data!H2222)</f>
        <v>31</v>
      </c>
      <c r="J2221" s="23">
        <f>IF(data!I2222="","",data!I2222)</f>
        <v>7</v>
      </c>
      <c r="Q2221" s="33"/>
      <c r="R2221" s="33"/>
      <c r="S2221" s="33"/>
      <c r="T2221" s="33"/>
      <c r="U2221" s="33"/>
      <c r="V2221" s="33"/>
      <c r="X2221" s="34"/>
      <c r="Y2221" s="33"/>
      <c r="Z2221" s="33"/>
      <c r="AA2221" s="33"/>
      <c r="AB2221" s="33"/>
      <c r="AC2221" s="35"/>
      <c r="AD2221" s="33"/>
      <c r="AE2221" s="33"/>
      <c r="AF2221" s="33"/>
      <c r="AG2221" s="33"/>
      <c r="AH2221" s="33"/>
      <c r="AI2221" s="33"/>
      <c r="AJ2221" s="36"/>
      <c r="AK2221" s="10">
        <f t="shared" si="264"/>
        <v>4</v>
      </c>
      <c r="AL2221" s="11">
        <f t="shared" si="265"/>
        <v>4</v>
      </c>
      <c r="AM2221" s="11">
        <f t="shared" si="266"/>
        <v>14</v>
      </c>
      <c r="AN2221" s="11">
        <f t="shared" si="267"/>
        <v>10</v>
      </c>
      <c r="AO2221" s="13">
        <f t="shared" si="268"/>
        <v>19</v>
      </c>
      <c r="AP2221" s="11">
        <f t="shared" si="269"/>
        <v>20</v>
      </c>
      <c r="AQ2221" s="11">
        <f t="shared" si="270"/>
        <v>16</v>
      </c>
      <c r="AR2221" s="11">
        <f t="shared" si="271"/>
        <v>24</v>
      </c>
      <c r="AS2221" s="11">
        <f t="shared" si="272"/>
        <v>36</v>
      </c>
      <c r="AT2221" s="11">
        <f t="shared" si="273"/>
        <v>28</v>
      </c>
      <c r="AU2221" s="11">
        <f t="shared" si="274"/>
        <v>46</v>
      </c>
      <c r="AV2221" s="11">
        <f t="shared" si="275"/>
        <v>40</v>
      </c>
      <c r="AW2221" s="12">
        <f t="shared" si="276"/>
        <v>49</v>
      </c>
      <c r="AX2221" s="13">
        <f t="shared" si="277"/>
        <v>60</v>
      </c>
      <c r="AY2221" s="13">
        <f t="shared" si="278"/>
        <v>56</v>
      </c>
      <c r="AZ2221" s="13">
        <f t="shared" si="279"/>
        <v>52</v>
      </c>
      <c r="BA2221" s="13">
        <f t="shared" si="280"/>
        <v>48</v>
      </c>
      <c r="BB2221" s="14">
        <f t="shared" si="281"/>
        <v>44</v>
      </c>
      <c r="BC2221" s="19">
        <f t="shared" si="282"/>
        <v>56</v>
      </c>
      <c r="BD2221" s="55">
        <f t="shared" si="262"/>
        <v>1.0107827216628775</v>
      </c>
      <c r="BE2221" s="19">
        <f t="shared" si="263"/>
        <v>0.98213705748619684</v>
      </c>
      <c r="BF2221" s="19">
        <f t="shared" si="283"/>
        <v>1.003416693731731</v>
      </c>
      <c r="BG2221" s="19">
        <f t="shared" si="261"/>
        <v>1.0091458265670672</v>
      </c>
    </row>
    <row r="2222" spans="1:59">
      <c r="A2222" s="24">
        <v>2221</v>
      </c>
      <c r="B2222" s="31">
        <f>IF(data!A2223="","",data!A2223)</f>
        <v>2018015</v>
      </c>
      <c r="C2222" s="32">
        <f>IF(data!B2223="","",data!B2223)</f>
        <v>43135</v>
      </c>
      <c r="D2222" s="21">
        <f>IF(data!C2223="","",data!C2223)</f>
        <v>11</v>
      </c>
      <c r="E2222" s="22">
        <f>IF(data!D2223="","",data!D2223)</f>
        <v>15</v>
      </c>
      <c r="F2222" s="22">
        <f>IF(data!E2223="","",data!E2223)</f>
        <v>20</v>
      </c>
      <c r="G2222" s="22">
        <f>IF(data!F2223="","",data!F2223)</f>
        <v>21</v>
      </c>
      <c r="H2222" s="22">
        <f>IF(data!G2223="","",data!G2223)</f>
        <v>26</v>
      </c>
      <c r="I2222" s="22">
        <f>IF(data!H2223="","",data!H2223)</f>
        <v>33</v>
      </c>
      <c r="J2222" s="23">
        <f>IF(data!I2223="","",data!I2223)</f>
        <v>15</v>
      </c>
      <c r="Q2222" s="33"/>
      <c r="R2222" s="33"/>
      <c r="S2222" s="33"/>
      <c r="T2222" s="33"/>
      <c r="U2222" s="33"/>
      <c r="V2222" s="33"/>
      <c r="X2222" s="34"/>
      <c r="Y2222" s="33"/>
      <c r="Z2222" s="33"/>
      <c r="AA2222" s="33"/>
      <c r="AB2222" s="33"/>
      <c r="AC2222" s="35"/>
      <c r="AD2222" s="33"/>
      <c r="AE2222" s="33"/>
      <c r="AF2222" s="33"/>
      <c r="AG2222" s="33"/>
      <c r="AH2222" s="33"/>
      <c r="AI2222" s="33"/>
      <c r="AJ2222" s="36"/>
      <c r="AK2222" s="10">
        <f t="shared" si="264"/>
        <v>6</v>
      </c>
      <c r="AL2222" s="11">
        <f t="shared" si="265"/>
        <v>10</v>
      </c>
      <c r="AM2222" s="11">
        <f t="shared" si="266"/>
        <v>6</v>
      </c>
      <c r="AN2222" s="11">
        <f t="shared" si="267"/>
        <v>18</v>
      </c>
      <c r="AO2222" s="13">
        <f t="shared" si="268"/>
        <v>21</v>
      </c>
      <c r="AP2222" s="11">
        <f t="shared" si="269"/>
        <v>22</v>
      </c>
      <c r="AQ2222" s="11">
        <f t="shared" si="270"/>
        <v>27</v>
      </c>
      <c r="AR2222" s="11">
        <f t="shared" si="271"/>
        <v>16</v>
      </c>
      <c r="AS2222" s="11">
        <f t="shared" si="272"/>
        <v>27</v>
      </c>
      <c r="AT2222" s="11">
        <f t="shared" si="273"/>
        <v>42</v>
      </c>
      <c r="AU2222" s="11">
        <f t="shared" si="274"/>
        <v>35</v>
      </c>
      <c r="AV2222" s="11">
        <f t="shared" si="275"/>
        <v>42</v>
      </c>
      <c r="AW2222" s="12">
        <f t="shared" si="276"/>
        <v>36</v>
      </c>
      <c r="AX2222" s="13">
        <f t="shared" si="277"/>
        <v>46</v>
      </c>
      <c r="AY2222" s="13">
        <f t="shared" si="278"/>
        <v>58</v>
      </c>
      <c r="AZ2222" s="13">
        <f t="shared" si="279"/>
        <v>54</v>
      </c>
      <c r="BA2222" s="13">
        <f t="shared" si="280"/>
        <v>50</v>
      </c>
      <c r="BB2222" s="14">
        <f t="shared" si="281"/>
        <v>46</v>
      </c>
      <c r="BC2222" s="19">
        <f t="shared" si="282"/>
        <v>58</v>
      </c>
      <c r="BD2222" s="55">
        <f t="shared" si="262"/>
        <v>1.1621955180253329</v>
      </c>
      <c r="BE2222" s="19">
        <f t="shared" si="263"/>
        <v>0.99850600844430004</v>
      </c>
      <c r="BF2222" s="19">
        <f t="shared" si="283"/>
        <v>0.99768756089639488</v>
      </c>
      <c r="BG2222" s="19">
        <f t="shared" si="261"/>
        <v>1.008327379019162</v>
      </c>
    </row>
    <row r="2223" spans="1:59">
      <c r="A2223" s="24">
        <v>2222</v>
      </c>
      <c r="B2223" s="31">
        <f>IF(data!A2224="","",data!A2224)</f>
        <v>2018016</v>
      </c>
      <c r="C2223" s="32">
        <f>IF(data!B2224="","",data!B2224)</f>
        <v>43137</v>
      </c>
      <c r="D2223" s="21">
        <f>IF(data!C2224="","",data!C2224)</f>
        <v>1</v>
      </c>
      <c r="E2223" s="22">
        <f>IF(data!D2224="","",data!D2224)</f>
        <v>11</v>
      </c>
      <c r="F2223" s="22">
        <f>IF(data!E2224="","",data!E2224)</f>
        <v>12</v>
      </c>
      <c r="G2223" s="22">
        <f>IF(data!F2224="","",data!F2224)</f>
        <v>18</v>
      </c>
      <c r="H2223" s="22">
        <f>IF(data!G2224="","",data!G2224)</f>
        <v>25</v>
      </c>
      <c r="I2223" s="22">
        <f>IF(data!H2224="","",data!H2224)</f>
        <v>27</v>
      </c>
      <c r="J2223" s="23">
        <f>IF(data!I2224="","",data!I2224)</f>
        <v>16</v>
      </c>
      <c r="Q2223" s="33"/>
      <c r="R2223" s="33"/>
      <c r="S2223" s="33"/>
      <c r="T2223" s="33"/>
      <c r="U2223" s="33"/>
      <c r="V2223" s="33"/>
      <c r="X2223" s="34"/>
      <c r="Y2223" s="33"/>
      <c r="Z2223" s="33"/>
      <c r="AA2223" s="33"/>
      <c r="AB2223" s="33"/>
      <c r="AC2223" s="35"/>
      <c r="AD2223" s="33"/>
      <c r="AE2223" s="33"/>
      <c r="AF2223" s="33"/>
      <c r="AG2223" s="33"/>
      <c r="AH2223" s="33"/>
      <c r="AI2223" s="33"/>
      <c r="AJ2223" s="36"/>
      <c r="AK2223" s="10">
        <f t="shared" si="264"/>
        <v>4</v>
      </c>
      <c r="AL2223" s="11">
        <f t="shared" si="265"/>
        <v>10</v>
      </c>
      <c r="AM2223" s="11">
        <f t="shared" si="266"/>
        <v>9</v>
      </c>
      <c r="AN2223" s="11">
        <f t="shared" si="267"/>
        <v>10</v>
      </c>
      <c r="AO2223" s="13">
        <f t="shared" si="268"/>
        <v>24</v>
      </c>
      <c r="AP2223" s="11">
        <f t="shared" si="269"/>
        <v>14</v>
      </c>
      <c r="AQ2223" s="11">
        <f t="shared" si="270"/>
        <v>13</v>
      </c>
      <c r="AR2223" s="11">
        <f t="shared" si="271"/>
        <v>24</v>
      </c>
      <c r="AS2223" s="11">
        <f t="shared" si="272"/>
        <v>17</v>
      </c>
      <c r="AT2223" s="11">
        <f t="shared" si="273"/>
        <v>22</v>
      </c>
      <c r="AU2223" s="11">
        <f t="shared" si="274"/>
        <v>42</v>
      </c>
      <c r="AV2223" s="11">
        <f t="shared" si="275"/>
        <v>52</v>
      </c>
      <c r="AW2223" s="12">
        <f t="shared" si="276"/>
        <v>49</v>
      </c>
      <c r="AX2223" s="13">
        <f t="shared" si="277"/>
        <v>46</v>
      </c>
      <c r="AY2223" s="13">
        <f t="shared" si="278"/>
        <v>43</v>
      </c>
      <c r="AZ2223" s="13">
        <f t="shared" si="279"/>
        <v>40</v>
      </c>
      <c r="BA2223" s="13">
        <f t="shared" si="280"/>
        <v>56</v>
      </c>
      <c r="BB2223" s="14">
        <f t="shared" si="281"/>
        <v>54</v>
      </c>
      <c r="BC2223" s="19">
        <f t="shared" si="282"/>
        <v>43</v>
      </c>
      <c r="BD2223" s="55">
        <f t="shared" si="262"/>
        <v>1.137642091588178</v>
      </c>
      <c r="BE2223" s="19">
        <f t="shared" si="263"/>
        <v>1.0087366027931146</v>
      </c>
      <c r="BF2223" s="19">
        <f t="shared" si="283"/>
        <v>1.0009613510880155</v>
      </c>
      <c r="BG2223" s="19">
        <f t="shared" si="261"/>
        <v>1.0046443650535888</v>
      </c>
    </row>
    <row r="2224" spans="1:59">
      <c r="A2224" s="24">
        <v>2223</v>
      </c>
      <c r="B2224" s="31">
        <f>IF(data!A2225="","",data!A2225)</f>
        <v>2018017</v>
      </c>
      <c r="C2224" s="32">
        <f>IF(data!B2225="","",data!B2225)</f>
        <v>43139</v>
      </c>
      <c r="D2224" s="21">
        <f>IF(data!C2225="","",data!C2225)</f>
        <v>3</v>
      </c>
      <c r="E2224" s="22">
        <f>IF(data!D2225="","",data!D2225)</f>
        <v>6</v>
      </c>
      <c r="F2224" s="22">
        <f>IF(data!E2225="","",data!E2225)</f>
        <v>11</v>
      </c>
      <c r="G2224" s="22">
        <f>IF(data!F2225="","",data!F2225)</f>
        <v>26</v>
      </c>
      <c r="H2224" s="22">
        <f>IF(data!G2225="","",data!G2225)</f>
        <v>30</v>
      </c>
      <c r="I2224" s="22">
        <f>IF(data!H2225="","",data!H2225)</f>
        <v>32</v>
      </c>
      <c r="J2224" s="23">
        <f>IF(data!I2225="","",data!I2225)</f>
        <v>12</v>
      </c>
      <c r="Q2224" s="33"/>
      <c r="R2224" s="33"/>
      <c r="S2224" s="33"/>
      <c r="T2224" s="33"/>
      <c r="U2224" s="33"/>
      <c r="V2224" s="33"/>
      <c r="X2224" s="34"/>
      <c r="Y2224" s="33"/>
      <c r="Z2224" s="33"/>
      <c r="AA2224" s="33"/>
      <c r="AB2224" s="33"/>
      <c r="AC2224" s="35"/>
      <c r="AD2224" s="33"/>
      <c r="AE2224" s="33"/>
      <c r="AF2224" s="33"/>
      <c r="AG2224" s="33"/>
      <c r="AH2224" s="33"/>
      <c r="AI2224" s="33"/>
      <c r="AJ2224" s="36"/>
      <c r="AK2224" s="10">
        <f t="shared" si="264"/>
        <v>6</v>
      </c>
      <c r="AL2224" s="11">
        <f t="shared" si="265"/>
        <v>12</v>
      </c>
      <c r="AM2224" s="11">
        <f t="shared" si="266"/>
        <v>8</v>
      </c>
      <c r="AN2224" s="11">
        <f t="shared" si="267"/>
        <v>12</v>
      </c>
      <c r="AO2224" s="13">
        <f t="shared" si="268"/>
        <v>24</v>
      </c>
      <c r="AP2224" s="11">
        <f t="shared" si="269"/>
        <v>20</v>
      </c>
      <c r="AQ2224" s="11">
        <f t="shared" si="270"/>
        <v>27</v>
      </c>
      <c r="AR2224" s="11">
        <f t="shared" si="271"/>
        <v>18</v>
      </c>
      <c r="AS2224" s="11">
        <f t="shared" si="272"/>
        <v>31</v>
      </c>
      <c r="AT2224" s="11">
        <f t="shared" si="273"/>
        <v>36</v>
      </c>
      <c r="AU2224" s="11">
        <f t="shared" si="274"/>
        <v>30</v>
      </c>
      <c r="AV2224" s="11">
        <f t="shared" si="275"/>
        <v>38</v>
      </c>
      <c r="AW2224" s="12">
        <f t="shared" si="276"/>
        <v>33</v>
      </c>
      <c r="AX2224" s="13">
        <f t="shared" si="277"/>
        <v>44</v>
      </c>
      <c r="AY2224" s="13">
        <f t="shared" si="278"/>
        <v>57</v>
      </c>
      <c r="AZ2224" s="13">
        <f t="shared" si="279"/>
        <v>54</v>
      </c>
      <c r="BA2224" s="13">
        <f t="shared" si="280"/>
        <v>51</v>
      </c>
      <c r="BB2224" s="14">
        <f t="shared" si="281"/>
        <v>48</v>
      </c>
      <c r="BC2224" s="19">
        <f t="shared" si="282"/>
        <v>57</v>
      </c>
      <c r="BD2224" s="55">
        <f t="shared" si="262"/>
        <v>1.1335498538486521</v>
      </c>
      <c r="BE2224" s="19">
        <f t="shared" si="263"/>
        <v>0.99850600844430004</v>
      </c>
      <c r="BF2224" s="19">
        <f t="shared" si="283"/>
        <v>1.0099642741149724</v>
      </c>
      <c r="BG2224" s="19">
        <f t="shared" si="261"/>
        <v>1.0111919454368301</v>
      </c>
    </row>
    <row r="2225" spans="1:59">
      <c r="A2225" s="24">
        <v>2224</v>
      </c>
      <c r="B2225" s="31">
        <f>IF(data!A2226="","",data!A2226)</f>
        <v>2018018</v>
      </c>
      <c r="C2225" s="32">
        <f>IF(data!B2226="","",data!B2226)</f>
        <v>43142</v>
      </c>
      <c r="D2225" s="21">
        <f>IF(data!C2226="","",data!C2226)</f>
        <v>2</v>
      </c>
      <c r="E2225" s="22">
        <f>IF(data!D2226="","",data!D2226)</f>
        <v>12</v>
      </c>
      <c r="F2225" s="22">
        <f>IF(data!E2226="","",data!E2226)</f>
        <v>13</v>
      </c>
      <c r="G2225" s="22">
        <f>IF(data!F2226="","",data!F2226)</f>
        <v>18</v>
      </c>
      <c r="H2225" s="22">
        <f>IF(data!G2226="","",data!G2226)</f>
        <v>25</v>
      </c>
      <c r="I2225" s="22">
        <f>IF(data!H2226="","",data!H2226)</f>
        <v>27</v>
      </c>
      <c r="J2225" s="23">
        <f>IF(data!I2226="","",data!I2226)</f>
        <v>7</v>
      </c>
      <c r="Q2225" s="33"/>
      <c r="R2225" s="33"/>
      <c r="S2225" s="33"/>
      <c r="T2225" s="33"/>
      <c r="U2225" s="33"/>
      <c r="V2225" s="33"/>
      <c r="X2225" s="34"/>
      <c r="Y2225" s="33"/>
      <c r="Z2225" s="33"/>
      <c r="AA2225" s="33"/>
      <c r="AB2225" s="33"/>
      <c r="AC2225" s="35"/>
      <c r="AD2225" s="33"/>
      <c r="AE2225" s="33"/>
      <c r="AF2225" s="33"/>
      <c r="AG2225" s="33"/>
      <c r="AH2225" s="33"/>
      <c r="AI2225" s="33"/>
      <c r="AJ2225" s="36"/>
      <c r="AK2225" s="10">
        <f t="shared" si="264"/>
        <v>4</v>
      </c>
      <c r="AL2225" s="11">
        <f t="shared" si="265"/>
        <v>9</v>
      </c>
      <c r="AM2225" s="11">
        <f t="shared" si="266"/>
        <v>12</v>
      </c>
      <c r="AN2225" s="11">
        <f t="shared" si="267"/>
        <v>7</v>
      </c>
      <c r="AO2225" s="13">
        <f t="shared" si="268"/>
        <v>27</v>
      </c>
      <c r="AP2225" s="11">
        <f t="shared" si="269"/>
        <v>17</v>
      </c>
      <c r="AQ2225" s="11">
        <f t="shared" si="270"/>
        <v>16</v>
      </c>
      <c r="AR2225" s="11">
        <f t="shared" si="271"/>
        <v>27</v>
      </c>
      <c r="AS2225" s="11">
        <f t="shared" si="272"/>
        <v>20</v>
      </c>
      <c r="AT2225" s="11">
        <f t="shared" si="273"/>
        <v>13</v>
      </c>
      <c r="AU2225" s="11">
        <f t="shared" si="274"/>
        <v>32</v>
      </c>
      <c r="AV2225" s="11">
        <f t="shared" si="275"/>
        <v>55</v>
      </c>
      <c r="AW2225" s="12">
        <f t="shared" si="276"/>
        <v>52</v>
      </c>
      <c r="AX2225" s="13">
        <f t="shared" si="277"/>
        <v>49</v>
      </c>
      <c r="AY2225" s="13">
        <f t="shared" si="278"/>
        <v>46</v>
      </c>
      <c r="AZ2225" s="13">
        <f t="shared" si="279"/>
        <v>43</v>
      </c>
      <c r="BA2225" s="13">
        <f t="shared" si="280"/>
        <v>59</v>
      </c>
      <c r="BB2225" s="14">
        <f t="shared" si="281"/>
        <v>57</v>
      </c>
      <c r="BC2225" s="19">
        <f t="shared" si="282"/>
        <v>46</v>
      </c>
      <c r="BD2225" s="55">
        <f t="shared" si="262"/>
        <v>1.0639818122767133</v>
      </c>
      <c r="BE2225" s="19">
        <f t="shared" si="263"/>
        <v>1.0148749594024034</v>
      </c>
      <c r="BF2225" s="19">
        <f t="shared" si="283"/>
        <v>1.0156934069503085</v>
      </c>
      <c r="BG2225" s="19">
        <f t="shared" si="261"/>
        <v>1.0136472880805456</v>
      </c>
    </row>
    <row r="2226" spans="1:59">
      <c r="A2226" s="24">
        <v>2225</v>
      </c>
      <c r="B2226" s="31">
        <f>IF(data!A2227="","",data!A2227)</f>
        <v>2018019</v>
      </c>
      <c r="C2226" s="32">
        <f>IF(data!B2227="","",data!B2227)</f>
        <v>43144</v>
      </c>
      <c r="D2226" s="21">
        <f>IF(data!C2227="","",data!C2227)</f>
        <v>3</v>
      </c>
      <c r="E2226" s="22">
        <f>IF(data!D2227="","",data!D2227)</f>
        <v>11</v>
      </c>
      <c r="F2226" s="22">
        <f>IF(data!E2227="","",data!E2227)</f>
        <v>12</v>
      </c>
      <c r="G2226" s="22">
        <f>IF(data!F2227="","",data!F2227)</f>
        <v>16</v>
      </c>
      <c r="H2226" s="22">
        <f>IF(data!G2227="","",data!G2227)</f>
        <v>21</v>
      </c>
      <c r="I2226" s="22">
        <f>IF(data!H2227="","",data!H2227)</f>
        <v>23</v>
      </c>
      <c r="J2226" s="23">
        <f>IF(data!I2227="","",data!I2227)</f>
        <v>9</v>
      </c>
      <c r="Q2226" s="33"/>
      <c r="R2226" s="33"/>
      <c r="S2226" s="33"/>
      <c r="T2226" s="33"/>
      <c r="U2226" s="33"/>
      <c r="V2226" s="33"/>
      <c r="X2226" s="34"/>
      <c r="Y2226" s="33"/>
      <c r="Z2226" s="33"/>
      <c r="AA2226" s="33"/>
      <c r="AB2226" s="33"/>
      <c r="AC2226" s="35"/>
      <c r="AD2226" s="33"/>
      <c r="AE2226" s="33"/>
      <c r="AF2226" s="33"/>
      <c r="AG2226" s="33"/>
      <c r="AH2226" s="33"/>
      <c r="AI2226" s="33"/>
      <c r="AJ2226" s="36"/>
      <c r="AK2226" s="10">
        <f t="shared" si="264"/>
        <v>5</v>
      </c>
      <c r="AL2226" s="11">
        <f t="shared" si="265"/>
        <v>10</v>
      </c>
      <c r="AM2226" s="11">
        <f t="shared" si="266"/>
        <v>11</v>
      </c>
      <c r="AN2226" s="11">
        <f t="shared" si="267"/>
        <v>20</v>
      </c>
      <c r="AO2226" s="13">
        <f t="shared" si="268"/>
        <v>16</v>
      </c>
      <c r="AP2226" s="11">
        <f t="shared" si="269"/>
        <v>22</v>
      </c>
      <c r="AQ2226" s="11">
        <f t="shared" si="270"/>
        <v>23</v>
      </c>
      <c r="AR2226" s="11">
        <f t="shared" si="271"/>
        <v>16</v>
      </c>
      <c r="AS2226" s="11">
        <f t="shared" si="272"/>
        <v>20</v>
      </c>
      <c r="AT2226" s="11">
        <f t="shared" si="273"/>
        <v>38</v>
      </c>
      <c r="AU2226" s="11">
        <f t="shared" si="274"/>
        <v>47</v>
      </c>
      <c r="AV2226" s="11">
        <f t="shared" si="275"/>
        <v>44</v>
      </c>
      <c r="AW2226" s="12">
        <f t="shared" si="276"/>
        <v>41</v>
      </c>
      <c r="AX2226" s="13">
        <f t="shared" si="277"/>
        <v>38</v>
      </c>
      <c r="AY2226" s="13">
        <f t="shared" si="278"/>
        <v>52</v>
      </c>
      <c r="AZ2226" s="13">
        <f t="shared" si="279"/>
        <v>50</v>
      </c>
      <c r="BA2226" s="13">
        <f t="shared" si="280"/>
        <v>48</v>
      </c>
      <c r="BB2226" s="14">
        <f t="shared" si="281"/>
        <v>46</v>
      </c>
      <c r="BC2226" s="19">
        <f t="shared" si="282"/>
        <v>52</v>
      </c>
      <c r="BD2226" s="55">
        <f t="shared" si="262"/>
        <v>1.04761286131861</v>
      </c>
      <c r="BE2226" s="19">
        <f t="shared" si="263"/>
        <v>1.0291977914907438</v>
      </c>
      <c r="BF2226" s="19">
        <f t="shared" si="283"/>
        <v>1.0066904839233517</v>
      </c>
      <c r="BG2226" s="19">
        <f t="shared" si="261"/>
        <v>1.0169210782721663</v>
      </c>
    </row>
    <row r="2227" spans="1:59">
      <c r="A2227" s="24">
        <v>2226</v>
      </c>
      <c r="B2227" s="31">
        <f>IF(data!A2228="","",data!A2228)</f>
        <v>2018020</v>
      </c>
      <c r="C2227" s="32">
        <f>IF(data!B2228="","",data!B2228)</f>
        <v>43153</v>
      </c>
      <c r="D2227" s="21">
        <f>IF(data!C2228="","",data!C2228)</f>
        <v>6</v>
      </c>
      <c r="E2227" s="22">
        <f>IF(data!D2228="","",data!D2228)</f>
        <v>9</v>
      </c>
      <c r="F2227" s="22">
        <f>IF(data!E2228="","",data!E2228)</f>
        <v>10</v>
      </c>
      <c r="G2227" s="22">
        <f>IF(data!F2228="","",data!F2228)</f>
        <v>14</v>
      </c>
      <c r="H2227" s="22">
        <f>IF(data!G2228="","",data!G2228)</f>
        <v>28</v>
      </c>
      <c r="I2227" s="22">
        <f>IF(data!H2228="","",data!H2228)</f>
        <v>30</v>
      </c>
      <c r="J2227" s="23">
        <f>IF(data!I2228="","",data!I2228)</f>
        <v>5</v>
      </c>
      <c r="Q2227" s="33"/>
      <c r="R2227" s="33"/>
      <c r="S2227" s="33"/>
      <c r="T2227" s="33"/>
      <c r="U2227" s="33"/>
      <c r="V2227" s="33"/>
      <c r="X2227" s="34"/>
      <c r="Y2227" s="33"/>
      <c r="Z2227" s="33"/>
      <c r="AA2227" s="33"/>
      <c r="AB2227" s="33"/>
      <c r="AC2227" s="35"/>
      <c r="AD2227" s="33"/>
      <c r="AE2227" s="33"/>
      <c r="AF2227" s="33"/>
      <c r="AG2227" s="33"/>
      <c r="AH2227" s="33"/>
      <c r="AI2227" s="33"/>
      <c r="AJ2227" s="36"/>
      <c r="AK2227" s="10">
        <f t="shared" si="264"/>
        <v>4</v>
      </c>
      <c r="AL2227" s="11">
        <f t="shared" si="265"/>
        <v>9</v>
      </c>
      <c r="AM2227" s="11">
        <f t="shared" si="266"/>
        <v>12</v>
      </c>
      <c r="AN2227" s="11">
        <f t="shared" si="267"/>
        <v>13</v>
      </c>
      <c r="AO2227" s="13">
        <f t="shared" si="268"/>
        <v>13</v>
      </c>
      <c r="AP2227" s="11">
        <f t="shared" si="269"/>
        <v>25</v>
      </c>
      <c r="AQ2227" s="11">
        <f t="shared" si="270"/>
        <v>16</v>
      </c>
      <c r="AR2227" s="11">
        <f t="shared" si="271"/>
        <v>27</v>
      </c>
      <c r="AS2227" s="11">
        <f t="shared" si="272"/>
        <v>42</v>
      </c>
      <c r="AT2227" s="11">
        <f t="shared" si="273"/>
        <v>37</v>
      </c>
      <c r="AU2227" s="11">
        <f t="shared" si="274"/>
        <v>32</v>
      </c>
      <c r="AV2227" s="11">
        <f t="shared" si="275"/>
        <v>27</v>
      </c>
      <c r="AW2227" s="12">
        <f t="shared" si="276"/>
        <v>52</v>
      </c>
      <c r="AX2227" s="13">
        <f t="shared" si="277"/>
        <v>65</v>
      </c>
      <c r="AY2227" s="13">
        <f t="shared" si="278"/>
        <v>63</v>
      </c>
      <c r="AZ2227" s="13">
        <f t="shared" si="279"/>
        <v>61</v>
      </c>
      <c r="BA2227" s="13">
        <f t="shared" si="280"/>
        <v>59</v>
      </c>
      <c r="BB2227" s="14">
        <f t="shared" si="281"/>
        <v>57</v>
      </c>
      <c r="BC2227" s="19">
        <f t="shared" si="282"/>
        <v>63</v>
      </c>
      <c r="BD2227" s="55">
        <f t="shared" si="262"/>
        <v>1.0680740500162391</v>
      </c>
      <c r="BE2227" s="19">
        <f t="shared" si="263"/>
        <v>1.1151347840207859</v>
      </c>
      <c r="BF2227" s="19">
        <f t="shared" si="283"/>
        <v>1.0140565118544982</v>
      </c>
      <c r="BG2227" s="19">
        <f t="shared" si="261"/>
        <v>1.0218317635595973</v>
      </c>
    </row>
    <row r="2228" spans="1:59">
      <c r="A2228" s="24">
        <v>2227</v>
      </c>
      <c r="B2228" s="31">
        <f>IF(data!A2229="","",data!A2229)</f>
        <v>2018021</v>
      </c>
      <c r="C2228" s="32">
        <f>IF(data!B2229="","",data!B2229)</f>
        <v>43156</v>
      </c>
      <c r="D2228" s="21">
        <f>IF(data!C2229="","",data!C2229)</f>
        <v>3</v>
      </c>
      <c r="E2228" s="22">
        <f>IF(data!D2229="","",data!D2229)</f>
        <v>4</v>
      </c>
      <c r="F2228" s="22">
        <f>IF(data!E2229="","",data!E2229)</f>
        <v>6</v>
      </c>
      <c r="G2228" s="22">
        <f>IF(data!F2229="","",data!F2229)</f>
        <v>11</v>
      </c>
      <c r="H2228" s="22">
        <f>IF(data!G2229="","",data!G2229)</f>
        <v>23</v>
      </c>
      <c r="I2228" s="22">
        <f>IF(data!H2229="","",data!H2229)</f>
        <v>28</v>
      </c>
      <c r="J2228" s="23">
        <f>IF(data!I2229="","",data!I2229)</f>
        <v>14</v>
      </c>
      <c r="Q2228" s="33"/>
      <c r="R2228" s="33"/>
      <c r="S2228" s="33"/>
      <c r="T2228" s="33"/>
      <c r="U2228" s="33"/>
      <c r="V2228" s="33"/>
      <c r="X2228" s="34"/>
      <c r="Y2228" s="33"/>
      <c r="Z2228" s="33"/>
      <c r="AA2228" s="33"/>
      <c r="AB2228" s="33"/>
      <c r="AC2228" s="35"/>
      <c r="AD2228" s="33"/>
      <c r="AE2228" s="33"/>
      <c r="AF2228" s="33"/>
      <c r="AG2228" s="33"/>
      <c r="AH2228" s="33"/>
      <c r="AI2228" s="33"/>
      <c r="AJ2228" s="36"/>
      <c r="AK2228" s="10">
        <f t="shared" si="264"/>
        <v>6</v>
      </c>
      <c r="AL2228" s="11">
        <f t="shared" si="265"/>
        <v>11</v>
      </c>
      <c r="AM2228" s="11">
        <f t="shared" si="266"/>
        <v>15</v>
      </c>
      <c r="AN2228" s="11">
        <f t="shared" si="267"/>
        <v>21</v>
      </c>
      <c r="AO2228" s="13">
        <f t="shared" si="268"/>
        <v>19</v>
      </c>
      <c r="AP2228" s="11">
        <f t="shared" si="269"/>
        <v>27</v>
      </c>
      <c r="AQ2228" s="11">
        <f t="shared" si="270"/>
        <v>21</v>
      </c>
      <c r="AR2228" s="11">
        <f t="shared" si="271"/>
        <v>25</v>
      </c>
      <c r="AS2228" s="11">
        <f t="shared" si="272"/>
        <v>20</v>
      </c>
      <c r="AT2228" s="11">
        <f t="shared" si="273"/>
        <v>39</v>
      </c>
      <c r="AU2228" s="11">
        <f t="shared" si="274"/>
        <v>36</v>
      </c>
      <c r="AV2228" s="11">
        <f t="shared" si="275"/>
        <v>33</v>
      </c>
      <c r="AW2228" s="12">
        <f t="shared" si="276"/>
        <v>45</v>
      </c>
      <c r="AX2228" s="13">
        <f t="shared" si="277"/>
        <v>43</v>
      </c>
      <c r="AY2228" s="13">
        <f t="shared" si="278"/>
        <v>41</v>
      </c>
      <c r="AZ2228" s="13">
        <f t="shared" si="279"/>
        <v>39</v>
      </c>
      <c r="BA2228" s="13">
        <f t="shared" si="280"/>
        <v>37</v>
      </c>
      <c r="BB2228" s="14">
        <f t="shared" si="281"/>
        <v>35</v>
      </c>
      <c r="BC2228" s="19">
        <f t="shared" si="282"/>
        <v>41</v>
      </c>
      <c r="BD2228" s="55">
        <f t="shared" si="262"/>
        <v>1.0598895745371872</v>
      </c>
      <c r="BE2228" s="19">
        <f t="shared" si="263"/>
        <v>1.0987658330626828</v>
      </c>
      <c r="BF2228" s="19">
        <f t="shared" si="283"/>
        <v>1.0189671971419292</v>
      </c>
      <c r="BG2228" s="19">
        <f t="shared" ref="BG2228:BG2291" si="284">IF($B2228="","",SUM($BC2179:$BC2228)/50/$BM$3)</f>
        <v>1.0165118544982137</v>
      </c>
    </row>
    <row r="2229" spans="1:59">
      <c r="A2229" s="24">
        <v>2228</v>
      </c>
      <c r="B2229" s="31">
        <f>IF(data!A2230="","",data!A2230)</f>
        <v>2018022</v>
      </c>
      <c r="C2229" s="32">
        <f>IF(data!B2230="","",data!B2230)</f>
        <v>43158</v>
      </c>
      <c r="D2229" s="21">
        <f>IF(data!C2230="","",data!C2230)</f>
        <v>7</v>
      </c>
      <c r="E2229" s="22">
        <f>IF(data!D2230="","",data!D2230)</f>
        <v>14</v>
      </c>
      <c r="F2229" s="22">
        <f>IF(data!E2230="","",data!E2230)</f>
        <v>19</v>
      </c>
      <c r="G2229" s="22">
        <f>IF(data!F2230="","",data!F2230)</f>
        <v>21</v>
      </c>
      <c r="H2229" s="22">
        <f>IF(data!G2230="","",data!G2230)</f>
        <v>22</v>
      </c>
      <c r="I2229" s="22">
        <f>IF(data!H2230="","",data!H2230)</f>
        <v>23</v>
      </c>
      <c r="J2229" s="23">
        <f>IF(data!I2230="","",data!I2230)</f>
        <v>3</v>
      </c>
      <c r="Q2229" s="33"/>
      <c r="R2229" s="33"/>
      <c r="S2229" s="33"/>
      <c r="T2229" s="33"/>
      <c r="U2229" s="33"/>
      <c r="V2229" s="33"/>
      <c r="X2229" s="34"/>
      <c r="Y2229" s="33"/>
      <c r="Z2229" s="33"/>
      <c r="AA2229" s="33"/>
      <c r="AB2229" s="33"/>
      <c r="AC2229" s="35"/>
      <c r="AD2229" s="33"/>
      <c r="AE2229" s="33"/>
      <c r="AF2229" s="33"/>
      <c r="AG2229" s="33"/>
      <c r="AH2229" s="33"/>
      <c r="AI2229" s="33"/>
      <c r="AJ2229" s="36"/>
      <c r="AK2229" s="10">
        <f t="shared" si="264"/>
        <v>7</v>
      </c>
      <c r="AL2229" s="11">
        <f t="shared" si="265"/>
        <v>14</v>
      </c>
      <c r="AM2229" s="11">
        <f t="shared" si="266"/>
        <v>16</v>
      </c>
      <c r="AN2229" s="11">
        <f t="shared" si="267"/>
        <v>16</v>
      </c>
      <c r="AO2229" s="13">
        <f t="shared" si="268"/>
        <v>8</v>
      </c>
      <c r="AP2229" s="11">
        <f t="shared" si="269"/>
        <v>34</v>
      </c>
      <c r="AQ2229" s="11">
        <f t="shared" si="270"/>
        <v>25</v>
      </c>
      <c r="AR2229" s="11">
        <f t="shared" si="271"/>
        <v>26</v>
      </c>
      <c r="AS2229" s="11">
        <f t="shared" si="272"/>
        <v>29</v>
      </c>
      <c r="AT2229" s="11">
        <f t="shared" si="273"/>
        <v>46</v>
      </c>
      <c r="AU2229" s="11">
        <f t="shared" si="274"/>
        <v>41</v>
      </c>
      <c r="AV2229" s="11">
        <f t="shared" si="275"/>
        <v>36</v>
      </c>
      <c r="AW2229" s="12">
        <f t="shared" si="276"/>
        <v>46</v>
      </c>
      <c r="AX2229" s="13">
        <f t="shared" si="277"/>
        <v>42</v>
      </c>
      <c r="AY2229" s="13">
        <f t="shared" si="278"/>
        <v>38</v>
      </c>
      <c r="AZ2229" s="13">
        <f t="shared" si="279"/>
        <v>34</v>
      </c>
      <c r="BA2229" s="13">
        <f t="shared" si="280"/>
        <v>30</v>
      </c>
      <c r="BB2229" s="14">
        <f t="shared" si="281"/>
        <v>46</v>
      </c>
      <c r="BC2229" s="19">
        <f t="shared" si="282"/>
        <v>38</v>
      </c>
      <c r="BD2229" s="55">
        <f t="shared" si="262"/>
        <v>0.98213705748619684</v>
      </c>
      <c r="BE2229" s="19">
        <f t="shared" si="263"/>
        <v>1.0578434556674245</v>
      </c>
      <c r="BF2229" s="19">
        <f t="shared" si="283"/>
        <v>1.0140565118544982</v>
      </c>
      <c r="BG2229" s="19">
        <f t="shared" si="284"/>
        <v>1.0140565118544982</v>
      </c>
    </row>
    <row r="2230" spans="1:59">
      <c r="A2230" s="24">
        <v>2229</v>
      </c>
      <c r="B2230" s="31">
        <f>IF(data!A2231="","",data!A2231)</f>
        <v>2018023</v>
      </c>
      <c r="C2230" s="32">
        <f>IF(data!B2231="","",data!B2231)</f>
        <v>43160</v>
      </c>
      <c r="D2230" s="21">
        <f>IF(data!C2231="","",data!C2231)</f>
        <v>12</v>
      </c>
      <c r="E2230" s="22">
        <f>IF(data!D2231="","",data!D2231)</f>
        <v>15</v>
      </c>
      <c r="F2230" s="22">
        <f>IF(data!E2231="","",data!E2231)</f>
        <v>16</v>
      </c>
      <c r="G2230" s="22">
        <f>IF(data!F2231="","",data!F2231)</f>
        <v>21</v>
      </c>
      <c r="H2230" s="22">
        <f>IF(data!G2231="","",data!G2231)</f>
        <v>26</v>
      </c>
      <c r="I2230" s="22">
        <f>IF(data!H2231="","",data!H2231)</f>
        <v>29</v>
      </c>
      <c r="J2230" s="23">
        <f>IF(data!I2231="","",data!I2231)</f>
        <v>16</v>
      </c>
      <c r="Q2230" s="33"/>
      <c r="R2230" s="33"/>
      <c r="S2230" s="33"/>
      <c r="T2230" s="33"/>
      <c r="U2230" s="33"/>
      <c r="V2230" s="33"/>
      <c r="X2230" s="34"/>
      <c r="Y2230" s="33"/>
      <c r="Z2230" s="33"/>
      <c r="AA2230" s="33"/>
      <c r="AB2230" s="33"/>
      <c r="AC2230" s="35"/>
      <c r="AD2230" s="33"/>
      <c r="AE2230" s="33"/>
      <c r="AF2230" s="33"/>
      <c r="AG2230" s="33"/>
      <c r="AH2230" s="33"/>
      <c r="AI2230" s="33"/>
      <c r="AJ2230" s="36"/>
      <c r="AK2230" s="10">
        <f t="shared" si="264"/>
        <v>5</v>
      </c>
      <c r="AL2230" s="11">
        <f t="shared" si="265"/>
        <v>7</v>
      </c>
      <c r="AM2230" s="11">
        <f t="shared" si="266"/>
        <v>9</v>
      </c>
      <c r="AN2230" s="11">
        <f t="shared" si="267"/>
        <v>17</v>
      </c>
      <c r="AO2230" s="13">
        <f t="shared" si="268"/>
        <v>14</v>
      </c>
      <c r="AP2230" s="11">
        <f t="shared" si="269"/>
        <v>23</v>
      </c>
      <c r="AQ2230" s="11">
        <f t="shared" si="270"/>
        <v>29</v>
      </c>
      <c r="AR2230" s="11">
        <f t="shared" si="271"/>
        <v>29</v>
      </c>
      <c r="AS2230" s="11">
        <f t="shared" si="272"/>
        <v>31</v>
      </c>
      <c r="AT2230" s="11">
        <f t="shared" si="273"/>
        <v>23</v>
      </c>
      <c r="AU2230" s="11">
        <f t="shared" si="274"/>
        <v>28</v>
      </c>
      <c r="AV2230" s="11">
        <f t="shared" si="275"/>
        <v>35</v>
      </c>
      <c r="AW2230" s="12">
        <f t="shared" si="276"/>
        <v>44</v>
      </c>
      <c r="AX2230" s="13">
        <f t="shared" si="277"/>
        <v>55</v>
      </c>
      <c r="AY2230" s="13">
        <f t="shared" si="278"/>
        <v>68</v>
      </c>
      <c r="AZ2230" s="13">
        <f t="shared" si="279"/>
        <v>65</v>
      </c>
      <c r="BA2230" s="13">
        <f t="shared" si="280"/>
        <v>62</v>
      </c>
      <c r="BB2230" s="14">
        <f t="shared" si="281"/>
        <v>59</v>
      </c>
      <c r="BC2230" s="19">
        <f t="shared" si="282"/>
        <v>68</v>
      </c>
      <c r="BD2230" s="55">
        <f t="shared" si="262"/>
        <v>1.0721662877557647</v>
      </c>
      <c r="BE2230" s="19">
        <f t="shared" si="263"/>
        <v>1.0680740500162391</v>
      </c>
      <c r="BF2230" s="19">
        <f t="shared" si="283"/>
        <v>1.027970120168886</v>
      </c>
      <c r="BG2230" s="19">
        <f t="shared" si="284"/>
        <v>1.0152841831763559</v>
      </c>
    </row>
    <row r="2231" spans="1:59">
      <c r="A2231" s="24">
        <v>2230</v>
      </c>
      <c r="B2231" s="31">
        <f>IF(data!A2232="","",data!A2232)</f>
        <v>2018024</v>
      </c>
      <c r="C2231" s="32">
        <f>IF(data!B2232="","",data!B2232)</f>
        <v>43163</v>
      </c>
      <c r="D2231" s="21">
        <f>IF(data!C2232="","",data!C2232)</f>
        <v>11</v>
      </c>
      <c r="E2231" s="22">
        <f>IF(data!D2232="","",data!D2232)</f>
        <v>19</v>
      </c>
      <c r="F2231" s="22">
        <f>IF(data!E2232="","",data!E2232)</f>
        <v>22</v>
      </c>
      <c r="G2231" s="22">
        <f>IF(data!F2232="","",data!F2232)</f>
        <v>26</v>
      </c>
      <c r="H2231" s="22">
        <f>IF(data!G2232="","",data!G2232)</f>
        <v>31</v>
      </c>
      <c r="I2231" s="22">
        <f>IF(data!H2232="","",data!H2232)</f>
        <v>32</v>
      </c>
      <c r="J2231" s="23">
        <f>IF(data!I2232="","",data!I2232)</f>
        <v>2</v>
      </c>
      <c r="Q2231" s="33"/>
      <c r="R2231" s="33"/>
      <c r="S2231" s="33"/>
      <c r="T2231" s="33"/>
      <c r="U2231" s="33"/>
      <c r="V2231" s="33"/>
      <c r="X2231" s="34"/>
      <c r="Y2231" s="33"/>
      <c r="Z2231" s="33"/>
      <c r="AA2231" s="33"/>
      <c r="AB2231" s="33"/>
      <c r="AC2231" s="35"/>
      <c r="AD2231" s="33"/>
      <c r="AE2231" s="33"/>
      <c r="AF2231" s="33"/>
      <c r="AG2231" s="33"/>
      <c r="AH2231" s="33"/>
      <c r="AI2231" s="33"/>
      <c r="AJ2231" s="36"/>
      <c r="AK2231" s="10">
        <f t="shared" si="264"/>
        <v>9</v>
      </c>
      <c r="AL2231" s="11">
        <f t="shared" si="265"/>
        <v>13</v>
      </c>
      <c r="AM2231" s="11">
        <f t="shared" si="266"/>
        <v>11</v>
      </c>
      <c r="AN2231" s="11">
        <f t="shared" si="267"/>
        <v>15</v>
      </c>
      <c r="AO2231" s="13">
        <f t="shared" si="268"/>
        <v>22</v>
      </c>
      <c r="AP2231" s="11">
        <f t="shared" si="269"/>
        <v>21</v>
      </c>
      <c r="AQ2231" s="11">
        <f t="shared" si="270"/>
        <v>24</v>
      </c>
      <c r="AR2231" s="11">
        <f t="shared" si="271"/>
        <v>21</v>
      </c>
      <c r="AS2231" s="11">
        <f t="shared" si="272"/>
        <v>31</v>
      </c>
      <c r="AT2231" s="11">
        <f t="shared" si="273"/>
        <v>45</v>
      </c>
      <c r="AU2231" s="11">
        <f t="shared" si="274"/>
        <v>37</v>
      </c>
      <c r="AV2231" s="11">
        <f t="shared" si="275"/>
        <v>43</v>
      </c>
      <c r="AW2231" s="12">
        <f t="shared" si="276"/>
        <v>36</v>
      </c>
      <c r="AX2231" s="13">
        <f t="shared" si="277"/>
        <v>45</v>
      </c>
      <c r="AY2231" s="13">
        <f t="shared" si="278"/>
        <v>56</v>
      </c>
      <c r="AZ2231" s="13">
        <f t="shared" si="279"/>
        <v>51</v>
      </c>
      <c r="BA2231" s="13">
        <f t="shared" si="280"/>
        <v>46</v>
      </c>
      <c r="BB2231" s="14">
        <f t="shared" si="281"/>
        <v>61</v>
      </c>
      <c r="BC2231" s="19">
        <f t="shared" si="282"/>
        <v>56</v>
      </c>
      <c r="BD2231" s="55">
        <f t="shared" si="262"/>
        <v>1.0885352387138683</v>
      </c>
      <c r="BE2231" s="19">
        <f t="shared" si="263"/>
        <v>1.0680740500162391</v>
      </c>
      <c r="BF2231" s="19">
        <f t="shared" si="283"/>
        <v>1.0361545956479377</v>
      </c>
      <c r="BG2231" s="19">
        <f t="shared" si="284"/>
        <v>1.0169210782721663</v>
      </c>
    </row>
    <row r="2232" spans="1:59">
      <c r="A2232" s="24">
        <v>2231</v>
      </c>
      <c r="B2232" s="31">
        <f>IF(data!A2233="","",data!A2233)</f>
        <v>2018025</v>
      </c>
      <c r="C2232" s="32">
        <f>IF(data!B2233="","",data!B2233)</f>
        <v>43165</v>
      </c>
      <c r="D2232" s="21">
        <f>IF(data!C2233="","",data!C2233)</f>
        <v>4</v>
      </c>
      <c r="E2232" s="22">
        <f>IF(data!D2233="","",data!D2233)</f>
        <v>13</v>
      </c>
      <c r="F2232" s="22">
        <f>IF(data!E2233="","",data!E2233)</f>
        <v>16</v>
      </c>
      <c r="G2232" s="22">
        <f>IF(data!F2233="","",data!F2233)</f>
        <v>19</v>
      </c>
      <c r="H2232" s="22">
        <f>IF(data!G2233="","",data!G2233)</f>
        <v>21</v>
      </c>
      <c r="I2232" s="22">
        <f>IF(data!H2233="","",data!H2233)</f>
        <v>25</v>
      </c>
      <c r="J2232" s="23">
        <f>IF(data!I2233="","",data!I2233)</f>
        <v>14</v>
      </c>
      <c r="Q2232" s="33"/>
      <c r="R2232" s="33"/>
      <c r="S2232" s="33"/>
      <c r="T2232" s="33"/>
      <c r="U2232" s="33"/>
      <c r="V2232" s="33"/>
      <c r="X2232" s="34"/>
      <c r="Y2232" s="33"/>
      <c r="Z2232" s="33"/>
      <c r="AA2232" s="33"/>
      <c r="AB2232" s="33"/>
      <c r="AC2232" s="35"/>
      <c r="AD2232" s="33"/>
      <c r="AE2232" s="33"/>
      <c r="AF2232" s="33"/>
      <c r="AG2232" s="33"/>
      <c r="AH2232" s="33"/>
      <c r="AI2232" s="33"/>
      <c r="AJ2232" s="36"/>
      <c r="AK2232" s="10">
        <f t="shared" si="264"/>
        <v>5</v>
      </c>
      <c r="AL2232" s="11">
        <f t="shared" si="265"/>
        <v>6</v>
      </c>
      <c r="AM2232" s="11">
        <f t="shared" si="266"/>
        <v>13</v>
      </c>
      <c r="AN2232" s="11">
        <f t="shared" si="267"/>
        <v>14</v>
      </c>
      <c r="AO2232" s="13">
        <f t="shared" si="268"/>
        <v>21</v>
      </c>
      <c r="AP2232" s="11">
        <f t="shared" si="269"/>
        <v>18</v>
      </c>
      <c r="AQ2232" s="11">
        <f t="shared" si="270"/>
        <v>26</v>
      </c>
      <c r="AR2232" s="11">
        <f t="shared" si="271"/>
        <v>28</v>
      </c>
      <c r="AS2232" s="11">
        <f t="shared" si="272"/>
        <v>32</v>
      </c>
      <c r="AT2232" s="11">
        <f t="shared" si="273"/>
        <v>26</v>
      </c>
      <c r="AU2232" s="11">
        <f t="shared" si="274"/>
        <v>33</v>
      </c>
      <c r="AV2232" s="11">
        <f t="shared" si="275"/>
        <v>42</v>
      </c>
      <c r="AW2232" s="12">
        <f t="shared" si="276"/>
        <v>38</v>
      </c>
      <c r="AX2232" s="13">
        <f t="shared" si="277"/>
        <v>34</v>
      </c>
      <c r="AY2232" s="13">
        <f t="shared" si="278"/>
        <v>47</v>
      </c>
      <c r="AZ2232" s="13">
        <f t="shared" si="279"/>
        <v>44</v>
      </c>
      <c r="BA2232" s="13">
        <f t="shared" si="280"/>
        <v>41</v>
      </c>
      <c r="BB2232" s="14">
        <f t="shared" si="281"/>
        <v>58</v>
      </c>
      <c r="BC2232" s="19">
        <f t="shared" si="282"/>
        <v>47</v>
      </c>
      <c r="BD2232" s="55">
        <f t="shared" si="262"/>
        <v>1.023059434881455</v>
      </c>
      <c r="BE2232" s="19">
        <f t="shared" si="263"/>
        <v>1.0455667424488471</v>
      </c>
      <c r="BF2232" s="19">
        <f t="shared" si="283"/>
        <v>1.0320623579084118</v>
      </c>
      <c r="BG2232" s="19">
        <f t="shared" si="284"/>
        <v>1.0140565118544982</v>
      </c>
    </row>
    <row r="2233" spans="1:59">
      <c r="A2233" s="24">
        <v>2232</v>
      </c>
      <c r="B2233" s="31">
        <f>IF(data!A2234="","",data!A2234)</f>
        <v>2018026</v>
      </c>
      <c r="C2233" s="32">
        <f>IF(data!B2234="","",data!B2234)</f>
        <v>43167</v>
      </c>
      <c r="D2233" s="21">
        <f>IF(data!C2234="","",data!C2234)</f>
        <v>4</v>
      </c>
      <c r="E2233" s="22">
        <f>IF(data!D2234="","",data!D2234)</f>
        <v>7</v>
      </c>
      <c r="F2233" s="22">
        <f>IF(data!E2234="","",data!E2234)</f>
        <v>12</v>
      </c>
      <c r="G2233" s="22">
        <f>IF(data!F2234="","",data!F2234)</f>
        <v>14</v>
      </c>
      <c r="H2233" s="22">
        <f>IF(data!G2234="","",data!G2234)</f>
        <v>26</v>
      </c>
      <c r="I2233" s="22">
        <f>IF(data!H2234="","",data!H2234)</f>
        <v>32</v>
      </c>
      <c r="J2233" s="23">
        <f>IF(data!I2234="","",data!I2234)</f>
        <v>4</v>
      </c>
      <c r="Q2233" s="33"/>
      <c r="R2233" s="33"/>
      <c r="S2233" s="33"/>
      <c r="T2233" s="33"/>
      <c r="U2233" s="33"/>
      <c r="V2233" s="33"/>
      <c r="X2233" s="34"/>
      <c r="Y2233" s="33"/>
      <c r="Z2233" s="33"/>
      <c r="AA2233" s="33"/>
      <c r="AB2233" s="33"/>
      <c r="AC2233" s="35"/>
      <c r="AD2233" s="33"/>
      <c r="AE2233" s="33"/>
      <c r="AF2233" s="33"/>
      <c r="AG2233" s="33"/>
      <c r="AH2233" s="33"/>
      <c r="AI2233" s="33"/>
      <c r="AJ2233" s="36"/>
      <c r="AK2233" s="10">
        <f t="shared" si="264"/>
        <v>8</v>
      </c>
      <c r="AL2233" s="11">
        <f t="shared" si="265"/>
        <v>7</v>
      </c>
      <c r="AM2233" s="11">
        <f t="shared" si="266"/>
        <v>15</v>
      </c>
      <c r="AN2233" s="11">
        <f t="shared" si="267"/>
        <v>11</v>
      </c>
      <c r="AO2233" s="13">
        <f t="shared" si="268"/>
        <v>18</v>
      </c>
      <c r="AP2233" s="11">
        <f t="shared" si="269"/>
        <v>23</v>
      </c>
      <c r="AQ2233" s="11">
        <f t="shared" si="270"/>
        <v>32</v>
      </c>
      <c r="AR2233" s="11">
        <f t="shared" si="271"/>
        <v>25</v>
      </c>
      <c r="AS2233" s="11">
        <f t="shared" si="272"/>
        <v>29</v>
      </c>
      <c r="AT2233" s="11">
        <f t="shared" si="273"/>
        <v>23</v>
      </c>
      <c r="AU2233" s="11">
        <f t="shared" si="274"/>
        <v>30</v>
      </c>
      <c r="AV2233" s="11">
        <f t="shared" si="275"/>
        <v>39</v>
      </c>
      <c r="AW2233" s="12">
        <f t="shared" si="276"/>
        <v>50</v>
      </c>
      <c r="AX2233" s="13">
        <f t="shared" si="277"/>
        <v>47</v>
      </c>
      <c r="AY2233" s="13">
        <f t="shared" si="278"/>
        <v>61</v>
      </c>
      <c r="AZ2233" s="13">
        <f t="shared" si="279"/>
        <v>59</v>
      </c>
      <c r="BA2233" s="13">
        <f t="shared" si="280"/>
        <v>57</v>
      </c>
      <c r="BB2233" s="14">
        <f t="shared" si="281"/>
        <v>55</v>
      </c>
      <c r="BC2233" s="19">
        <f t="shared" si="282"/>
        <v>61</v>
      </c>
      <c r="BD2233" s="55">
        <f t="shared" si="262"/>
        <v>1.1049041896719713</v>
      </c>
      <c r="BE2233" s="19">
        <f t="shared" si="263"/>
        <v>1.0823968821045793</v>
      </c>
      <c r="BF2233" s="19">
        <f t="shared" si="283"/>
        <v>1.037791490743748</v>
      </c>
      <c r="BG2233" s="19">
        <f t="shared" si="284"/>
        <v>1.0144657356284508</v>
      </c>
    </row>
    <row r="2234" spans="1:59">
      <c r="A2234" s="24">
        <v>2233</v>
      </c>
      <c r="B2234" s="31">
        <f>IF(data!A2235="","",data!A2235)</f>
        <v>2018027</v>
      </c>
      <c r="C2234" s="32">
        <f>IF(data!B2235="","",data!B2235)</f>
        <v>43170</v>
      </c>
      <c r="D2234" s="21">
        <f>IF(data!C2235="","",data!C2235)</f>
        <v>2</v>
      </c>
      <c r="E2234" s="22">
        <f>IF(data!D2235="","",data!D2235)</f>
        <v>7</v>
      </c>
      <c r="F2234" s="22">
        <f>IF(data!E2235="","",data!E2235)</f>
        <v>9</v>
      </c>
      <c r="G2234" s="22">
        <f>IF(data!F2235="","",data!F2235)</f>
        <v>14</v>
      </c>
      <c r="H2234" s="22">
        <f>IF(data!G2235="","",data!G2235)</f>
        <v>18</v>
      </c>
      <c r="I2234" s="22">
        <f>IF(data!H2235="","",data!H2235)</f>
        <v>28</v>
      </c>
      <c r="J2234" s="23">
        <f>IF(data!I2235="","",data!I2235)</f>
        <v>5</v>
      </c>
      <c r="Q2234" s="33"/>
      <c r="R2234" s="33"/>
      <c r="S2234" s="33"/>
      <c r="T2234" s="33"/>
      <c r="U2234" s="33"/>
      <c r="V2234" s="33"/>
      <c r="X2234" s="34"/>
      <c r="Y2234" s="33"/>
      <c r="Z2234" s="33"/>
      <c r="AA2234" s="33"/>
      <c r="AB2234" s="33"/>
      <c r="AC2234" s="35"/>
      <c r="AD2234" s="33"/>
      <c r="AE2234" s="33"/>
      <c r="AF2234" s="33"/>
      <c r="AG2234" s="33"/>
      <c r="AH2234" s="33"/>
      <c r="AI2234" s="33"/>
      <c r="AJ2234" s="36"/>
      <c r="AK2234" s="10">
        <f t="shared" si="264"/>
        <v>6</v>
      </c>
      <c r="AL2234" s="11">
        <f t="shared" si="265"/>
        <v>10</v>
      </c>
      <c r="AM2234" s="11">
        <f t="shared" si="266"/>
        <v>18</v>
      </c>
      <c r="AN2234" s="11">
        <f t="shared" si="267"/>
        <v>12</v>
      </c>
      <c r="AO2234" s="13">
        <f t="shared" si="268"/>
        <v>8</v>
      </c>
      <c r="AP2234" s="11">
        <f t="shared" si="269"/>
        <v>22</v>
      </c>
      <c r="AQ2234" s="11">
        <f t="shared" si="270"/>
        <v>15</v>
      </c>
      <c r="AR2234" s="11">
        <f t="shared" si="271"/>
        <v>38</v>
      </c>
      <c r="AS2234" s="11">
        <f t="shared" si="272"/>
        <v>34</v>
      </c>
      <c r="AT2234" s="11">
        <f t="shared" si="273"/>
        <v>30</v>
      </c>
      <c r="AU2234" s="11">
        <f t="shared" si="274"/>
        <v>26</v>
      </c>
      <c r="AV2234" s="11">
        <f t="shared" si="275"/>
        <v>22</v>
      </c>
      <c r="AW2234" s="12">
        <f t="shared" si="276"/>
        <v>48</v>
      </c>
      <c r="AX2234" s="13">
        <f t="shared" si="277"/>
        <v>46</v>
      </c>
      <c r="AY2234" s="13">
        <f t="shared" si="278"/>
        <v>44</v>
      </c>
      <c r="AZ2234" s="13">
        <f t="shared" si="279"/>
        <v>42</v>
      </c>
      <c r="BA2234" s="13">
        <f t="shared" si="280"/>
        <v>59</v>
      </c>
      <c r="BB2234" s="14">
        <f t="shared" si="281"/>
        <v>58</v>
      </c>
      <c r="BC2234" s="19">
        <f t="shared" si="282"/>
        <v>44</v>
      </c>
      <c r="BD2234" s="55">
        <f t="shared" si="262"/>
        <v>1.1294576161091263</v>
      </c>
      <c r="BE2234" s="19">
        <f t="shared" si="263"/>
        <v>1.0557973367976616</v>
      </c>
      <c r="BF2234" s="19">
        <f t="shared" si="283"/>
        <v>1.0271516726209808</v>
      </c>
      <c r="BG2234" s="19">
        <f t="shared" si="284"/>
        <v>1.0128288405326404</v>
      </c>
    </row>
    <row r="2235" spans="1:59">
      <c r="A2235" s="24">
        <v>2234</v>
      </c>
      <c r="B2235" s="31">
        <f>IF(data!A2236="","",data!A2236)</f>
        <v>2018028</v>
      </c>
      <c r="C2235" s="32">
        <f>IF(data!B2236="","",data!B2236)</f>
        <v>43172</v>
      </c>
      <c r="D2235" s="21">
        <f>IF(data!C2236="","",data!C2236)</f>
        <v>3</v>
      </c>
      <c r="E2235" s="22">
        <f>IF(data!D2236="","",data!D2236)</f>
        <v>8</v>
      </c>
      <c r="F2235" s="22">
        <f>IF(data!E2236="","",data!E2236)</f>
        <v>11</v>
      </c>
      <c r="G2235" s="22">
        <f>IF(data!F2236="","",data!F2236)</f>
        <v>14</v>
      </c>
      <c r="H2235" s="22">
        <f>IF(data!G2236="","",data!G2236)</f>
        <v>18</v>
      </c>
      <c r="I2235" s="22">
        <f>IF(data!H2236="","",data!H2236)</f>
        <v>23</v>
      </c>
      <c r="J2235" s="23">
        <f>IF(data!I2236="","",data!I2236)</f>
        <v>16</v>
      </c>
      <c r="Q2235" s="33"/>
      <c r="R2235" s="33"/>
      <c r="S2235" s="33"/>
      <c r="T2235" s="33"/>
      <c r="U2235" s="33"/>
      <c r="V2235" s="33"/>
      <c r="X2235" s="34"/>
      <c r="Y2235" s="33"/>
      <c r="Z2235" s="33"/>
      <c r="AA2235" s="33"/>
      <c r="AB2235" s="33"/>
      <c r="AC2235" s="35"/>
      <c r="AD2235" s="33"/>
      <c r="AE2235" s="33"/>
      <c r="AF2235" s="33"/>
      <c r="AG2235" s="33"/>
      <c r="AH2235" s="33"/>
      <c r="AI2235" s="33"/>
      <c r="AJ2235" s="36"/>
      <c r="AK2235" s="10">
        <f t="shared" si="264"/>
        <v>8</v>
      </c>
      <c r="AL2235" s="11">
        <f t="shared" si="265"/>
        <v>13</v>
      </c>
      <c r="AM2235" s="11">
        <f t="shared" si="266"/>
        <v>17</v>
      </c>
      <c r="AN2235" s="11">
        <f t="shared" si="267"/>
        <v>17</v>
      </c>
      <c r="AO2235" s="13">
        <f t="shared" si="268"/>
        <v>14</v>
      </c>
      <c r="AP2235" s="11">
        <f t="shared" si="269"/>
        <v>21</v>
      </c>
      <c r="AQ2235" s="11">
        <f t="shared" si="270"/>
        <v>23</v>
      </c>
      <c r="AR2235" s="11">
        <f t="shared" si="271"/>
        <v>27</v>
      </c>
      <c r="AS2235" s="11">
        <f t="shared" si="272"/>
        <v>22</v>
      </c>
      <c r="AT2235" s="11">
        <f t="shared" si="273"/>
        <v>41</v>
      </c>
      <c r="AU2235" s="11">
        <f t="shared" si="274"/>
        <v>38</v>
      </c>
      <c r="AV2235" s="11">
        <f t="shared" si="275"/>
        <v>35</v>
      </c>
      <c r="AW2235" s="12">
        <f t="shared" si="276"/>
        <v>47</v>
      </c>
      <c r="AX2235" s="13">
        <f t="shared" si="277"/>
        <v>45</v>
      </c>
      <c r="AY2235" s="13">
        <f t="shared" si="278"/>
        <v>43</v>
      </c>
      <c r="AZ2235" s="13">
        <f t="shared" si="279"/>
        <v>41</v>
      </c>
      <c r="BA2235" s="13">
        <f t="shared" si="280"/>
        <v>58</v>
      </c>
      <c r="BB2235" s="14">
        <f t="shared" si="281"/>
        <v>57</v>
      </c>
      <c r="BC2235" s="19">
        <f t="shared" si="282"/>
        <v>43</v>
      </c>
      <c r="BD2235" s="55">
        <f t="shared" si="262"/>
        <v>1.0271516726209808</v>
      </c>
      <c r="BE2235" s="19">
        <f t="shared" si="263"/>
        <v>1.0496589801883727</v>
      </c>
      <c r="BF2235" s="19">
        <f t="shared" si="283"/>
        <v>1.023059434881455</v>
      </c>
      <c r="BG2235" s="19">
        <f t="shared" si="284"/>
        <v>1.0128288405326404</v>
      </c>
    </row>
    <row r="2236" spans="1:59">
      <c r="A2236" s="24">
        <v>2235</v>
      </c>
      <c r="B2236" s="31">
        <f>IF(data!A2237="","",data!A2237)</f>
        <v>2018029</v>
      </c>
      <c r="C2236" s="32">
        <f>IF(data!B2237="","",data!B2237)</f>
        <v>43174</v>
      </c>
      <c r="D2236" s="21">
        <f>IF(data!C2237="","",data!C2237)</f>
        <v>1</v>
      </c>
      <c r="E2236" s="22">
        <f>IF(data!D2237="","",data!D2237)</f>
        <v>2</v>
      </c>
      <c r="F2236" s="22">
        <f>IF(data!E2237="","",data!E2237)</f>
        <v>9</v>
      </c>
      <c r="G2236" s="22">
        <f>IF(data!F2237="","",data!F2237)</f>
        <v>14</v>
      </c>
      <c r="H2236" s="22">
        <f>IF(data!G2237="","",data!G2237)</f>
        <v>22</v>
      </c>
      <c r="I2236" s="22">
        <f>IF(data!H2237="","",data!H2237)</f>
        <v>25</v>
      </c>
      <c r="J2236" s="23">
        <f>IF(data!I2237="","",data!I2237)</f>
        <v>5</v>
      </c>
      <c r="Q2236" s="33"/>
      <c r="R2236" s="33"/>
      <c r="S2236" s="33"/>
      <c r="T2236" s="33"/>
      <c r="U2236" s="33"/>
      <c r="V2236" s="33"/>
      <c r="X2236" s="34"/>
      <c r="Y2236" s="33"/>
      <c r="Z2236" s="33"/>
      <c r="AA2236" s="33"/>
      <c r="AB2236" s="33"/>
      <c r="AC2236" s="35"/>
      <c r="AD2236" s="33"/>
      <c r="AE2236" s="33"/>
      <c r="AF2236" s="33"/>
      <c r="AG2236" s="33"/>
      <c r="AH2236" s="33"/>
      <c r="AI2236" s="33"/>
      <c r="AJ2236" s="36"/>
      <c r="AK2236" s="10">
        <f t="shared" si="264"/>
        <v>7</v>
      </c>
      <c r="AL2236" s="11">
        <f t="shared" si="265"/>
        <v>9</v>
      </c>
      <c r="AM2236" s="11">
        <f t="shared" si="266"/>
        <v>13</v>
      </c>
      <c r="AN2236" s="11">
        <f t="shared" si="267"/>
        <v>13</v>
      </c>
      <c r="AO2236" s="13">
        <f t="shared" si="268"/>
        <v>10</v>
      </c>
      <c r="AP2236" s="11">
        <f t="shared" si="269"/>
        <v>17</v>
      </c>
      <c r="AQ2236" s="11">
        <f t="shared" si="270"/>
        <v>19</v>
      </c>
      <c r="AR2236" s="11">
        <f t="shared" si="271"/>
        <v>23</v>
      </c>
      <c r="AS2236" s="11">
        <f t="shared" si="272"/>
        <v>18</v>
      </c>
      <c r="AT2236" s="11">
        <f t="shared" si="273"/>
        <v>25</v>
      </c>
      <c r="AU2236" s="11">
        <f t="shared" si="274"/>
        <v>34</v>
      </c>
      <c r="AV2236" s="11">
        <f t="shared" si="275"/>
        <v>31</v>
      </c>
      <c r="AW2236" s="12">
        <f t="shared" si="276"/>
        <v>43</v>
      </c>
      <c r="AX2236" s="13">
        <f t="shared" si="277"/>
        <v>41</v>
      </c>
      <c r="AY2236" s="13">
        <f t="shared" si="278"/>
        <v>39</v>
      </c>
      <c r="AZ2236" s="13">
        <f t="shared" si="279"/>
        <v>37</v>
      </c>
      <c r="BA2236" s="13">
        <f t="shared" si="280"/>
        <v>35</v>
      </c>
      <c r="BB2236" s="14">
        <f t="shared" si="281"/>
        <v>33</v>
      </c>
      <c r="BC2236" s="19">
        <f t="shared" si="282"/>
        <v>39</v>
      </c>
      <c r="BD2236" s="55">
        <f t="shared" si="262"/>
        <v>0.95758363104904187</v>
      </c>
      <c r="BE2236" s="19">
        <f t="shared" si="263"/>
        <v>1.023059434881455</v>
      </c>
      <c r="BF2236" s="19">
        <f t="shared" si="283"/>
        <v>1.0116011692107827</v>
      </c>
      <c r="BG2236" s="19">
        <f t="shared" si="284"/>
        <v>1.0120103929847353</v>
      </c>
    </row>
    <row r="2237" spans="1:59">
      <c r="A2237" s="24">
        <v>2236</v>
      </c>
      <c r="B2237" s="31">
        <f>IF(data!A2238="","",data!A2238)</f>
        <v>2018030</v>
      </c>
      <c r="C2237" s="32">
        <f>IF(data!B2238="","",data!B2238)</f>
        <v>43177</v>
      </c>
      <c r="D2237" s="21">
        <f>IF(data!C2238="","",data!C2238)</f>
        <v>13</v>
      </c>
      <c r="E2237" s="22">
        <f>IF(data!D2238="","",data!D2238)</f>
        <v>14</v>
      </c>
      <c r="F2237" s="22">
        <f>IF(data!E2238="","",data!E2238)</f>
        <v>20</v>
      </c>
      <c r="G2237" s="22">
        <f>IF(data!F2238="","",data!F2238)</f>
        <v>21</v>
      </c>
      <c r="H2237" s="22">
        <f>IF(data!G2238="","",data!G2238)</f>
        <v>25</v>
      </c>
      <c r="I2237" s="22">
        <f>IF(data!H2238="","",data!H2238)</f>
        <v>33</v>
      </c>
      <c r="J2237" s="23">
        <f>IF(data!I2238="","",data!I2238)</f>
        <v>7</v>
      </c>
      <c r="Q2237" s="33"/>
      <c r="R2237" s="33"/>
      <c r="S2237" s="33"/>
      <c r="T2237" s="33"/>
      <c r="U2237" s="33"/>
      <c r="V2237" s="33"/>
      <c r="X2237" s="34"/>
      <c r="Y2237" s="33"/>
      <c r="Z2237" s="33"/>
      <c r="AA2237" s="33"/>
      <c r="AB2237" s="33"/>
      <c r="AC2237" s="35"/>
      <c r="AD2237" s="33"/>
      <c r="AE2237" s="33"/>
      <c r="AF2237" s="33"/>
      <c r="AG2237" s="33"/>
      <c r="AH2237" s="33"/>
      <c r="AI2237" s="33"/>
      <c r="AJ2237" s="36"/>
      <c r="AK2237" s="10">
        <f t="shared" si="264"/>
        <v>6</v>
      </c>
      <c r="AL2237" s="11">
        <f t="shared" si="265"/>
        <v>6</v>
      </c>
      <c r="AM2237" s="11">
        <f t="shared" si="266"/>
        <v>11</v>
      </c>
      <c r="AN2237" s="11">
        <f t="shared" si="267"/>
        <v>12</v>
      </c>
      <c r="AO2237" s="13">
        <f t="shared" si="268"/>
        <v>21</v>
      </c>
      <c r="AP2237" s="11">
        <f t="shared" si="269"/>
        <v>22</v>
      </c>
      <c r="AQ2237" s="11">
        <f t="shared" si="270"/>
        <v>27</v>
      </c>
      <c r="AR2237" s="11">
        <f t="shared" si="271"/>
        <v>16</v>
      </c>
      <c r="AS2237" s="11">
        <f t="shared" si="272"/>
        <v>27</v>
      </c>
      <c r="AT2237" s="11">
        <f t="shared" si="273"/>
        <v>30</v>
      </c>
      <c r="AU2237" s="11">
        <f t="shared" si="274"/>
        <v>35</v>
      </c>
      <c r="AV2237" s="11">
        <f t="shared" si="275"/>
        <v>42</v>
      </c>
      <c r="AW2237" s="12">
        <f t="shared" si="276"/>
        <v>51</v>
      </c>
      <c r="AX2237" s="13">
        <f t="shared" si="277"/>
        <v>46</v>
      </c>
      <c r="AY2237" s="13">
        <f t="shared" si="278"/>
        <v>58</v>
      </c>
      <c r="AZ2237" s="13">
        <f t="shared" si="279"/>
        <v>54</v>
      </c>
      <c r="BA2237" s="13">
        <f t="shared" si="280"/>
        <v>50</v>
      </c>
      <c r="BB2237" s="14">
        <f t="shared" si="281"/>
        <v>46</v>
      </c>
      <c r="BC2237" s="19">
        <f t="shared" si="282"/>
        <v>58</v>
      </c>
      <c r="BD2237" s="55">
        <f t="shared" si="262"/>
        <v>1.0025982461838259</v>
      </c>
      <c r="BE2237" s="19">
        <f t="shared" si="263"/>
        <v>1.0128288405326404</v>
      </c>
      <c r="BF2237" s="19">
        <f t="shared" si="283"/>
        <v>1.018148749594024</v>
      </c>
      <c r="BG2237" s="19">
        <f t="shared" si="284"/>
        <v>1.0111919454368301</v>
      </c>
    </row>
    <row r="2238" spans="1:59">
      <c r="A2238" s="24">
        <v>2237</v>
      </c>
      <c r="B2238" s="31">
        <f>IF(data!A2239="","",data!A2239)</f>
        <v>2018031</v>
      </c>
      <c r="C2238" s="32">
        <f>IF(data!B2239="","",data!B2239)</f>
        <v>43179</v>
      </c>
      <c r="D2238" s="21">
        <f>IF(data!C2239="","",data!C2239)</f>
        <v>2</v>
      </c>
      <c r="E2238" s="22">
        <f>IF(data!D2239="","",data!D2239)</f>
        <v>16</v>
      </c>
      <c r="F2238" s="22">
        <f>IF(data!E2239="","",data!E2239)</f>
        <v>18</v>
      </c>
      <c r="G2238" s="22">
        <f>IF(data!F2239="","",data!F2239)</f>
        <v>19</v>
      </c>
      <c r="H2238" s="22">
        <f>IF(data!G2239="","",data!G2239)</f>
        <v>27</v>
      </c>
      <c r="I2238" s="22">
        <f>IF(data!H2239="","",data!H2239)</f>
        <v>30</v>
      </c>
      <c r="J2238" s="23">
        <f>IF(data!I2239="","",data!I2239)</f>
        <v>14</v>
      </c>
      <c r="Q2238" s="33"/>
      <c r="R2238" s="33"/>
      <c r="S2238" s="33"/>
      <c r="T2238" s="33"/>
      <c r="U2238" s="33"/>
      <c r="V2238" s="33"/>
      <c r="X2238" s="34"/>
      <c r="Y2238" s="33"/>
      <c r="Z2238" s="33"/>
      <c r="AA2238" s="33"/>
      <c r="AB2238" s="33"/>
      <c r="AC2238" s="35"/>
      <c r="AD2238" s="33"/>
      <c r="AE2238" s="33"/>
      <c r="AF2238" s="33"/>
      <c r="AG2238" s="33"/>
      <c r="AH2238" s="33"/>
      <c r="AI2238" s="33"/>
      <c r="AJ2238" s="36"/>
      <c r="AK2238" s="10">
        <f t="shared" si="264"/>
        <v>4</v>
      </c>
      <c r="AL2238" s="11">
        <f t="shared" si="265"/>
        <v>12</v>
      </c>
      <c r="AM2238" s="11">
        <f t="shared" si="266"/>
        <v>12</v>
      </c>
      <c r="AN2238" s="11">
        <f t="shared" si="267"/>
        <v>10</v>
      </c>
      <c r="AO2238" s="13">
        <f t="shared" si="268"/>
        <v>21</v>
      </c>
      <c r="AP2238" s="11">
        <f t="shared" si="269"/>
        <v>16</v>
      </c>
      <c r="AQ2238" s="11">
        <f t="shared" si="270"/>
        <v>13</v>
      </c>
      <c r="AR2238" s="11">
        <f t="shared" si="271"/>
        <v>32</v>
      </c>
      <c r="AS2238" s="11">
        <f t="shared" si="272"/>
        <v>35</v>
      </c>
      <c r="AT2238" s="11">
        <f t="shared" si="273"/>
        <v>28</v>
      </c>
      <c r="AU2238" s="11">
        <f t="shared" si="274"/>
        <v>21</v>
      </c>
      <c r="AV2238" s="11">
        <f t="shared" si="275"/>
        <v>28</v>
      </c>
      <c r="AW2238" s="12">
        <f t="shared" si="276"/>
        <v>22</v>
      </c>
      <c r="AX2238" s="13">
        <f t="shared" si="277"/>
        <v>32</v>
      </c>
      <c r="AY2238" s="13">
        <f t="shared" si="278"/>
        <v>44</v>
      </c>
      <c r="AZ2238" s="13">
        <f t="shared" si="279"/>
        <v>40</v>
      </c>
      <c r="BA2238" s="13">
        <f t="shared" si="280"/>
        <v>55</v>
      </c>
      <c r="BB2238" s="14">
        <f t="shared" si="281"/>
        <v>72</v>
      </c>
      <c r="BC2238" s="19">
        <f t="shared" si="282"/>
        <v>44</v>
      </c>
      <c r="BD2238" s="55">
        <f t="shared" si="262"/>
        <v>0.93303020461188702</v>
      </c>
      <c r="BE2238" s="19">
        <f t="shared" si="263"/>
        <v>1.0189671971419292</v>
      </c>
      <c r="BF2238" s="19">
        <f t="shared" si="283"/>
        <v>1.023059434881455</v>
      </c>
      <c r="BG2238" s="19">
        <f t="shared" si="284"/>
        <v>1.0136472880805456</v>
      </c>
    </row>
    <row r="2239" spans="1:59">
      <c r="A2239" s="24">
        <v>2238</v>
      </c>
      <c r="B2239" s="31">
        <f>IF(data!A2240="","",data!A2240)</f>
        <v>2018032</v>
      </c>
      <c r="C2239" s="32">
        <f>IF(data!B2240="","",data!B2240)</f>
        <v>43181</v>
      </c>
      <c r="D2239" s="21">
        <f>IF(data!C2240="","",data!C2240)</f>
        <v>21</v>
      </c>
      <c r="E2239" s="22">
        <f>IF(data!D2240="","",data!D2240)</f>
        <v>22</v>
      </c>
      <c r="F2239" s="22">
        <f>IF(data!E2240="","",data!E2240)</f>
        <v>23</v>
      </c>
      <c r="G2239" s="22">
        <f>IF(data!F2240="","",data!F2240)</f>
        <v>24</v>
      </c>
      <c r="H2239" s="22">
        <f>IF(data!G2240="","",data!G2240)</f>
        <v>25</v>
      </c>
      <c r="I2239" s="22">
        <f>IF(data!H2240="","",data!H2240)</f>
        <v>32</v>
      </c>
      <c r="J2239" s="23">
        <f>IF(data!I2240="","",data!I2240)</f>
        <v>6</v>
      </c>
      <c r="Q2239" s="33"/>
      <c r="R2239" s="33"/>
      <c r="S2239" s="33"/>
      <c r="T2239" s="33"/>
      <c r="U2239" s="33"/>
      <c r="V2239" s="33"/>
      <c r="X2239" s="34"/>
      <c r="Y2239" s="33"/>
      <c r="Z2239" s="33"/>
      <c r="AA2239" s="33"/>
      <c r="AB2239" s="33"/>
      <c r="AC2239" s="35"/>
      <c r="AD2239" s="33"/>
      <c r="AE2239" s="33"/>
      <c r="AF2239" s="33"/>
      <c r="AG2239" s="33"/>
      <c r="AH2239" s="33"/>
      <c r="AI2239" s="33"/>
      <c r="AJ2239" s="36"/>
      <c r="AK2239" s="10">
        <f t="shared" si="264"/>
        <v>6</v>
      </c>
      <c r="AL2239" s="11">
        <f t="shared" si="265"/>
        <v>7</v>
      </c>
      <c r="AM2239" s="11">
        <f t="shared" si="266"/>
        <v>12</v>
      </c>
      <c r="AN2239" s="11">
        <f t="shared" si="267"/>
        <v>15</v>
      </c>
      <c r="AO2239" s="13">
        <f t="shared" si="268"/>
        <v>14</v>
      </c>
      <c r="AP2239" s="11">
        <f t="shared" si="269"/>
        <v>19</v>
      </c>
      <c r="AQ2239" s="11">
        <f t="shared" si="270"/>
        <v>30</v>
      </c>
      <c r="AR2239" s="11">
        <f t="shared" si="271"/>
        <v>17</v>
      </c>
      <c r="AS2239" s="11">
        <f t="shared" si="272"/>
        <v>26</v>
      </c>
      <c r="AT2239" s="11">
        <f t="shared" si="273"/>
        <v>39</v>
      </c>
      <c r="AU2239" s="11">
        <f t="shared" si="274"/>
        <v>56</v>
      </c>
      <c r="AV2239" s="11">
        <f t="shared" si="275"/>
        <v>49</v>
      </c>
      <c r="AW2239" s="12">
        <f t="shared" si="276"/>
        <v>42</v>
      </c>
      <c r="AX2239" s="13">
        <f t="shared" si="277"/>
        <v>35</v>
      </c>
      <c r="AY2239" s="13">
        <f t="shared" si="278"/>
        <v>45</v>
      </c>
      <c r="AZ2239" s="13">
        <f t="shared" si="279"/>
        <v>39</v>
      </c>
      <c r="BA2239" s="13">
        <f t="shared" si="280"/>
        <v>33</v>
      </c>
      <c r="BB2239" s="14">
        <f t="shared" si="281"/>
        <v>27</v>
      </c>
      <c r="BC2239" s="19">
        <f t="shared" si="282"/>
        <v>45</v>
      </c>
      <c r="BD2239" s="55">
        <f t="shared" si="262"/>
        <v>0.93712244235141273</v>
      </c>
      <c r="BE2239" s="19">
        <f t="shared" si="263"/>
        <v>1.0332900292302696</v>
      </c>
      <c r="BF2239" s="19">
        <f t="shared" si="283"/>
        <v>1.0091458265670672</v>
      </c>
      <c r="BG2239" s="19">
        <f t="shared" si="284"/>
        <v>1.0189671971419292</v>
      </c>
    </row>
    <row r="2240" spans="1:59">
      <c r="A2240" s="24">
        <v>2239</v>
      </c>
      <c r="B2240" s="31">
        <f>IF(data!A2241="","",data!A2241)</f>
        <v>2018033</v>
      </c>
      <c r="C2240" s="32">
        <f>IF(data!B2241="","",data!B2241)</f>
        <v>43184</v>
      </c>
      <c r="D2240" s="21">
        <f>IF(data!C2241="","",data!C2241)</f>
        <v>4</v>
      </c>
      <c r="E2240" s="22">
        <f>IF(data!D2241="","",data!D2241)</f>
        <v>19</v>
      </c>
      <c r="F2240" s="22">
        <f>IF(data!E2241="","",data!E2241)</f>
        <v>20</v>
      </c>
      <c r="G2240" s="22">
        <f>IF(data!F2241="","",data!F2241)</f>
        <v>22</v>
      </c>
      <c r="H2240" s="22">
        <f>IF(data!G2241="","",data!G2241)</f>
        <v>28</v>
      </c>
      <c r="I2240" s="22">
        <f>IF(data!H2241="","",data!H2241)</f>
        <v>33</v>
      </c>
      <c r="J2240" s="23">
        <f>IF(data!I2241="","",data!I2241)</f>
        <v>6</v>
      </c>
      <c r="Q2240" s="33"/>
      <c r="R2240" s="33"/>
      <c r="S2240" s="33"/>
      <c r="T2240" s="33"/>
      <c r="U2240" s="33"/>
      <c r="V2240" s="33"/>
      <c r="X2240" s="34"/>
      <c r="Y2240" s="33"/>
      <c r="Z2240" s="33"/>
      <c r="AA2240" s="33"/>
      <c r="AB2240" s="33"/>
      <c r="AC2240" s="35"/>
      <c r="AD2240" s="33"/>
      <c r="AE2240" s="33"/>
      <c r="AF2240" s="33"/>
      <c r="AG2240" s="33"/>
      <c r="AH2240" s="33"/>
      <c r="AI2240" s="33"/>
      <c r="AJ2240" s="36"/>
      <c r="AK2240" s="10">
        <f t="shared" si="264"/>
        <v>6</v>
      </c>
      <c r="AL2240" s="11">
        <f t="shared" si="265"/>
        <v>6</v>
      </c>
      <c r="AM2240" s="11">
        <f t="shared" si="266"/>
        <v>16</v>
      </c>
      <c r="AN2240" s="11">
        <f t="shared" si="267"/>
        <v>18</v>
      </c>
      <c r="AO2240" s="13">
        <f t="shared" si="268"/>
        <v>21</v>
      </c>
      <c r="AP2240" s="11">
        <f t="shared" si="269"/>
        <v>22</v>
      </c>
      <c r="AQ2240" s="11">
        <f t="shared" si="270"/>
        <v>18</v>
      </c>
      <c r="AR2240" s="11">
        <f t="shared" si="271"/>
        <v>26</v>
      </c>
      <c r="AS2240" s="11">
        <f t="shared" si="272"/>
        <v>27</v>
      </c>
      <c r="AT2240" s="11">
        <f t="shared" si="273"/>
        <v>42</v>
      </c>
      <c r="AU2240" s="11">
        <f t="shared" si="274"/>
        <v>35</v>
      </c>
      <c r="AV2240" s="11">
        <f t="shared" si="275"/>
        <v>28</v>
      </c>
      <c r="AW2240" s="12">
        <f t="shared" si="276"/>
        <v>36</v>
      </c>
      <c r="AX2240" s="13">
        <f t="shared" si="277"/>
        <v>30</v>
      </c>
      <c r="AY2240" s="13">
        <f t="shared" si="278"/>
        <v>41</v>
      </c>
      <c r="AZ2240" s="13">
        <f t="shared" si="279"/>
        <v>36</v>
      </c>
      <c r="BA2240" s="13">
        <f t="shared" si="280"/>
        <v>31</v>
      </c>
      <c r="BB2240" s="14">
        <f t="shared" si="281"/>
        <v>46</v>
      </c>
      <c r="BC2240" s="19">
        <f t="shared" si="282"/>
        <v>41</v>
      </c>
      <c r="BD2240" s="55">
        <f t="shared" si="262"/>
        <v>0.92893796687236108</v>
      </c>
      <c r="BE2240" s="19">
        <f t="shared" si="263"/>
        <v>0.9780448197466709</v>
      </c>
      <c r="BF2240" s="19">
        <f t="shared" si="283"/>
        <v>1.0116011692107827</v>
      </c>
      <c r="BG2240" s="19">
        <f t="shared" si="284"/>
        <v>1.0165118544982137</v>
      </c>
    </row>
    <row r="2241" spans="1:59">
      <c r="A2241" s="24">
        <v>2240</v>
      </c>
      <c r="B2241" s="31">
        <f>IF(data!A2242="","",data!A2242)</f>
        <v>2018034</v>
      </c>
      <c r="C2241" s="32">
        <f>IF(data!B2242="","",data!B2242)</f>
        <v>43186</v>
      </c>
      <c r="D2241" s="21">
        <f>IF(data!C2242="","",data!C2242)</f>
        <v>1</v>
      </c>
      <c r="E2241" s="22">
        <f>IF(data!D2242="","",data!D2242)</f>
        <v>5</v>
      </c>
      <c r="F2241" s="22">
        <f>IF(data!E2242="","",data!E2242)</f>
        <v>11</v>
      </c>
      <c r="G2241" s="22">
        <f>IF(data!F2242="","",data!F2242)</f>
        <v>22</v>
      </c>
      <c r="H2241" s="22">
        <f>IF(data!G2242="","",data!G2242)</f>
        <v>23</v>
      </c>
      <c r="I2241" s="22">
        <f>IF(data!H2242="","",data!H2242)</f>
        <v>26</v>
      </c>
      <c r="J2241" s="23">
        <f>IF(data!I2242="","",data!I2242)</f>
        <v>15</v>
      </c>
      <c r="Q2241" s="33"/>
      <c r="R2241" s="33"/>
      <c r="S2241" s="33"/>
      <c r="T2241" s="33"/>
      <c r="U2241" s="33"/>
      <c r="V2241" s="33"/>
      <c r="X2241" s="34"/>
      <c r="Y2241" s="33"/>
      <c r="Z2241" s="33"/>
      <c r="AA2241" s="33"/>
      <c r="AB2241" s="33"/>
      <c r="AC2241" s="35"/>
      <c r="AD2241" s="33"/>
      <c r="AE2241" s="33"/>
      <c r="AF2241" s="33"/>
      <c r="AG2241" s="33"/>
      <c r="AH2241" s="33"/>
      <c r="AI2241" s="33"/>
      <c r="AJ2241" s="36"/>
      <c r="AK2241" s="10">
        <f t="shared" si="264"/>
        <v>10</v>
      </c>
      <c r="AL2241" s="11">
        <f t="shared" si="265"/>
        <v>12</v>
      </c>
      <c r="AM2241" s="11">
        <f t="shared" si="266"/>
        <v>8</v>
      </c>
      <c r="AN2241" s="11">
        <f t="shared" si="267"/>
        <v>22</v>
      </c>
      <c r="AO2241" s="13">
        <f t="shared" si="268"/>
        <v>18</v>
      </c>
      <c r="AP2241" s="11">
        <f t="shared" si="269"/>
        <v>24</v>
      </c>
      <c r="AQ2241" s="11">
        <f t="shared" si="270"/>
        <v>25</v>
      </c>
      <c r="AR2241" s="11">
        <f t="shared" si="271"/>
        <v>18</v>
      </c>
      <c r="AS2241" s="11">
        <f t="shared" si="272"/>
        <v>11</v>
      </c>
      <c r="AT2241" s="11">
        <f t="shared" si="273"/>
        <v>40</v>
      </c>
      <c r="AU2241" s="11">
        <f t="shared" si="274"/>
        <v>36</v>
      </c>
      <c r="AV2241" s="11">
        <f t="shared" si="275"/>
        <v>46</v>
      </c>
      <c r="AW2241" s="12">
        <f t="shared" si="276"/>
        <v>43</v>
      </c>
      <c r="AX2241" s="13">
        <f t="shared" si="277"/>
        <v>40</v>
      </c>
      <c r="AY2241" s="13">
        <f t="shared" si="278"/>
        <v>37</v>
      </c>
      <c r="AZ2241" s="13">
        <f t="shared" si="279"/>
        <v>34</v>
      </c>
      <c r="BA2241" s="13">
        <f t="shared" si="280"/>
        <v>31</v>
      </c>
      <c r="BB2241" s="14">
        <f t="shared" si="281"/>
        <v>28</v>
      </c>
      <c r="BC2241" s="19">
        <f t="shared" si="282"/>
        <v>37</v>
      </c>
      <c r="BD2241" s="55">
        <f t="shared" si="262"/>
        <v>0.92075349139330953</v>
      </c>
      <c r="BE2241" s="19">
        <f t="shared" si="263"/>
        <v>0.93916856122117565</v>
      </c>
      <c r="BF2241" s="19">
        <f t="shared" si="283"/>
        <v>1.0050535888275414</v>
      </c>
      <c r="BG2241" s="19">
        <f t="shared" si="284"/>
        <v>1.0111919454368301</v>
      </c>
    </row>
    <row r="2242" spans="1:59">
      <c r="A2242" s="24">
        <v>2241</v>
      </c>
      <c r="B2242" s="31">
        <f>IF(data!A2243="","",data!A2243)</f>
        <v>2018035</v>
      </c>
      <c r="C2242" s="32">
        <f>IF(data!B2243="","",data!B2243)</f>
        <v>43188</v>
      </c>
      <c r="D2242" s="21">
        <f>IF(data!C2243="","",data!C2243)</f>
        <v>7</v>
      </c>
      <c r="E2242" s="22">
        <f>IF(data!D2243="","",data!D2243)</f>
        <v>10</v>
      </c>
      <c r="F2242" s="22">
        <f>IF(data!E2243="","",data!E2243)</f>
        <v>11</v>
      </c>
      <c r="G2242" s="22">
        <f>IF(data!F2243="","",data!F2243)</f>
        <v>17</v>
      </c>
      <c r="H2242" s="22">
        <f>IF(data!G2243="","",data!G2243)</f>
        <v>23</v>
      </c>
      <c r="I2242" s="22">
        <f>IF(data!H2243="","",data!H2243)</f>
        <v>28</v>
      </c>
      <c r="J2242" s="23">
        <f>IF(data!I2243="","",data!I2243)</f>
        <v>15</v>
      </c>
      <c r="Q2242" s="33"/>
      <c r="R2242" s="33"/>
      <c r="S2242" s="33"/>
      <c r="T2242" s="33"/>
      <c r="U2242" s="33"/>
      <c r="V2242" s="33"/>
      <c r="X2242" s="34"/>
      <c r="Y2242" s="33"/>
      <c r="Z2242" s="33"/>
      <c r="AA2242" s="33"/>
      <c r="AB2242" s="33"/>
      <c r="AC2242" s="35"/>
      <c r="AD2242" s="33"/>
      <c r="AE2242" s="33"/>
      <c r="AF2242" s="33"/>
      <c r="AG2242" s="33"/>
      <c r="AH2242" s="33"/>
      <c r="AI2242" s="33"/>
      <c r="AJ2242" s="36"/>
      <c r="AK2242" s="10">
        <f t="shared" si="264"/>
        <v>9</v>
      </c>
      <c r="AL2242" s="11">
        <f t="shared" si="265"/>
        <v>12</v>
      </c>
      <c r="AM2242" s="11">
        <f t="shared" si="266"/>
        <v>11</v>
      </c>
      <c r="AN2242" s="11">
        <f t="shared" si="267"/>
        <v>24</v>
      </c>
      <c r="AO2242" s="13">
        <f t="shared" si="268"/>
        <v>12</v>
      </c>
      <c r="AP2242" s="11">
        <f t="shared" si="269"/>
        <v>24</v>
      </c>
      <c r="AQ2242" s="11">
        <f t="shared" si="270"/>
        <v>24</v>
      </c>
      <c r="AR2242" s="11">
        <f t="shared" si="271"/>
        <v>26</v>
      </c>
      <c r="AS2242" s="11">
        <f t="shared" si="272"/>
        <v>30</v>
      </c>
      <c r="AT2242" s="11">
        <f t="shared" si="273"/>
        <v>48</v>
      </c>
      <c r="AU2242" s="11">
        <f t="shared" si="274"/>
        <v>44</v>
      </c>
      <c r="AV2242" s="11">
        <f t="shared" si="275"/>
        <v>40</v>
      </c>
      <c r="AW2242" s="12">
        <f t="shared" si="276"/>
        <v>51</v>
      </c>
      <c r="AX2242" s="13">
        <f t="shared" si="277"/>
        <v>48</v>
      </c>
      <c r="AY2242" s="13">
        <f t="shared" si="278"/>
        <v>45</v>
      </c>
      <c r="AZ2242" s="13">
        <f t="shared" si="279"/>
        <v>60</v>
      </c>
      <c r="BA2242" s="13">
        <f t="shared" si="280"/>
        <v>58</v>
      </c>
      <c r="BB2242" s="14">
        <f t="shared" si="281"/>
        <v>56</v>
      </c>
      <c r="BC2242" s="19">
        <f t="shared" si="282"/>
        <v>45</v>
      </c>
      <c r="BD2242" s="55">
        <f t="shared" si="262"/>
        <v>0.86755440077947377</v>
      </c>
      <c r="BE2242" s="19">
        <f t="shared" si="263"/>
        <v>0.93507632348164993</v>
      </c>
      <c r="BF2242" s="19">
        <f t="shared" si="283"/>
        <v>1.0246963299772653</v>
      </c>
      <c r="BG2242" s="19">
        <f t="shared" si="284"/>
        <v>1.008327379019162</v>
      </c>
    </row>
    <row r="2243" spans="1:59">
      <c r="A2243" s="24">
        <v>2242</v>
      </c>
      <c r="B2243" s="31">
        <f>IF(data!A2244="","",data!A2244)</f>
        <v>2018036</v>
      </c>
      <c r="C2243" s="32">
        <f>IF(data!B2244="","",data!B2244)</f>
        <v>43191</v>
      </c>
      <c r="D2243" s="21">
        <f>IF(data!C2244="","",data!C2244)</f>
        <v>8</v>
      </c>
      <c r="E2243" s="22">
        <f>IF(data!D2244="","",data!D2244)</f>
        <v>17</v>
      </c>
      <c r="F2243" s="22">
        <f>IF(data!E2244="","",data!E2244)</f>
        <v>24</v>
      </c>
      <c r="G2243" s="22">
        <f>IF(data!F2244="","",data!F2244)</f>
        <v>26</v>
      </c>
      <c r="H2243" s="22">
        <f>IF(data!G2244="","",data!G2244)</f>
        <v>28</v>
      </c>
      <c r="I2243" s="22">
        <f>IF(data!H2244="","",data!H2244)</f>
        <v>33</v>
      </c>
      <c r="J2243" s="23">
        <f>IF(data!I2244="","",data!I2244)</f>
        <v>4</v>
      </c>
      <c r="Q2243" s="33"/>
      <c r="R2243" s="33"/>
      <c r="S2243" s="33"/>
      <c r="T2243" s="33"/>
      <c r="U2243" s="33"/>
      <c r="V2243" s="33"/>
      <c r="X2243" s="34"/>
      <c r="Y2243" s="33"/>
      <c r="Z2243" s="33"/>
      <c r="AA2243" s="33"/>
      <c r="AB2243" s="33"/>
      <c r="AC2243" s="35"/>
      <c r="AD2243" s="33"/>
      <c r="AE2243" s="33"/>
      <c r="AF2243" s="33"/>
      <c r="AG2243" s="33"/>
      <c r="AH2243" s="33"/>
      <c r="AI2243" s="33"/>
      <c r="AJ2243" s="36"/>
      <c r="AK2243" s="10">
        <f t="shared" si="264"/>
        <v>7</v>
      </c>
      <c r="AL2243" s="11">
        <f t="shared" si="265"/>
        <v>4</v>
      </c>
      <c r="AM2243" s="11">
        <f t="shared" si="266"/>
        <v>16</v>
      </c>
      <c r="AN2243" s="11">
        <f t="shared" si="267"/>
        <v>16</v>
      </c>
      <c r="AO2243" s="13">
        <f t="shared" si="268"/>
        <v>17</v>
      </c>
      <c r="AP2243" s="11">
        <f t="shared" si="269"/>
        <v>8</v>
      </c>
      <c r="AQ2243" s="11">
        <f t="shared" si="270"/>
        <v>37</v>
      </c>
      <c r="AR2243" s="11">
        <f t="shared" si="271"/>
        <v>36</v>
      </c>
      <c r="AS2243" s="11">
        <f t="shared" si="272"/>
        <v>26</v>
      </c>
      <c r="AT2243" s="11">
        <f t="shared" si="273"/>
        <v>28</v>
      </c>
      <c r="AU2243" s="11">
        <f t="shared" si="274"/>
        <v>32</v>
      </c>
      <c r="AV2243" s="11">
        <f t="shared" si="275"/>
        <v>38</v>
      </c>
      <c r="AW2243" s="12">
        <f t="shared" si="276"/>
        <v>46</v>
      </c>
      <c r="AX2243" s="13">
        <f t="shared" si="277"/>
        <v>40</v>
      </c>
      <c r="AY2243" s="13">
        <f t="shared" si="278"/>
        <v>51</v>
      </c>
      <c r="AZ2243" s="13">
        <f t="shared" si="279"/>
        <v>64</v>
      </c>
      <c r="BA2243" s="13">
        <f t="shared" si="280"/>
        <v>60</v>
      </c>
      <c r="BB2243" s="14">
        <f t="shared" si="281"/>
        <v>56</v>
      </c>
      <c r="BC2243" s="19">
        <f t="shared" si="282"/>
        <v>51</v>
      </c>
      <c r="BD2243" s="55">
        <f t="shared" si="262"/>
        <v>0.89620006495615456</v>
      </c>
      <c r="BE2243" s="19">
        <f t="shared" si="263"/>
        <v>0.91461513478402079</v>
      </c>
      <c r="BF2243" s="19">
        <f t="shared" si="283"/>
        <v>1.0263332250730757</v>
      </c>
      <c r="BG2243" s="19">
        <f t="shared" si="284"/>
        <v>1.0075089314712569</v>
      </c>
    </row>
    <row r="2244" spans="1:59">
      <c r="A2244" s="24">
        <v>2243</v>
      </c>
      <c r="B2244" s="31">
        <f>IF(data!A2245="","",data!A2245)</f>
        <v>2018037</v>
      </c>
      <c r="C2244" s="32">
        <f>IF(data!B2245="","",data!B2245)</f>
        <v>43193</v>
      </c>
      <c r="D2244" s="21">
        <f>IF(data!C2245="","",data!C2245)</f>
        <v>1</v>
      </c>
      <c r="E2244" s="22">
        <f>IF(data!D2245="","",data!D2245)</f>
        <v>6</v>
      </c>
      <c r="F2244" s="22">
        <f>IF(data!E2245="","",data!E2245)</f>
        <v>7</v>
      </c>
      <c r="G2244" s="22">
        <f>IF(data!F2245="","",data!F2245)</f>
        <v>8</v>
      </c>
      <c r="H2244" s="22">
        <f>IF(data!G2245="","",data!G2245)</f>
        <v>27</v>
      </c>
      <c r="I2244" s="22">
        <f>IF(data!H2245="","",data!H2245)</f>
        <v>30</v>
      </c>
      <c r="J2244" s="23">
        <f>IF(data!I2245="","",data!I2245)</f>
        <v>10</v>
      </c>
      <c r="Q2244" s="33"/>
      <c r="R2244" s="33"/>
      <c r="S2244" s="33"/>
      <c r="T2244" s="33"/>
      <c r="U2244" s="33"/>
      <c r="V2244" s="33"/>
      <c r="X2244" s="34"/>
      <c r="Y2244" s="33"/>
      <c r="Z2244" s="33"/>
      <c r="AA2244" s="33"/>
      <c r="AB2244" s="33"/>
      <c r="AC2244" s="35"/>
      <c r="AD2244" s="33"/>
      <c r="AE2244" s="33"/>
      <c r="AF2244" s="33"/>
      <c r="AG2244" s="33"/>
      <c r="AH2244" s="33"/>
      <c r="AI2244" s="33"/>
      <c r="AJ2244" s="36"/>
      <c r="AK2244" s="10">
        <f t="shared" si="264"/>
        <v>4</v>
      </c>
      <c r="AL2244" s="11">
        <f t="shared" si="265"/>
        <v>11</v>
      </c>
      <c r="AM2244" s="11">
        <f t="shared" si="266"/>
        <v>9</v>
      </c>
      <c r="AN2244" s="11">
        <f t="shared" si="267"/>
        <v>7</v>
      </c>
      <c r="AO2244" s="13">
        <f t="shared" si="268"/>
        <v>16</v>
      </c>
      <c r="AP2244" s="11">
        <f t="shared" si="269"/>
        <v>23</v>
      </c>
      <c r="AQ2244" s="11">
        <f t="shared" si="270"/>
        <v>25</v>
      </c>
      <c r="AR2244" s="11">
        <f t="shared" si="271"/>
        <v>29</v>
      </c>
      <c r="AS2244" s="11">
        <f t="shared" si="272"/>
        <v>35</v>
      </c>
      <c r="AT2244" s="11">
        <f t="shared" si="273"/>
        <v>31</v>
      </c>
      <c r="AU2244" s="11">
        <f t="shared" si="274"/>
        <v>27</v>
      </c>
      <c r="AV2244" s="11">
        <f t="shared" si="275"/>
        <v>37</v>
      </c>
      <c r="AW2244" s="12">
        <f t="shared" si="276"/>
        <v>34</v>
      </c>
      <c r="AX2244" s="13">
        <f t="shared" si="277"/>
        <v>47</v>
      </c>
      <c r="AY2244" s="13">
        <f t="shared" si="278"/>
        <v>45</v>
      </c>
      <c r="AZ2244" s="13">
        <f t="shared" si="279"/>
        <v>43</v>
      </c>
      <c r="BA2244" s="13">
        <f t="shared" si="280"/>
        <v>41</v>
      </c>
      <c r="BB2244" s="14">
        <f t="shared" si="281"/>
        <v>39</v>
      </c>
      <c r="BC2244" s="19">
        <f t="shared" si="282"/>
        <v>45</v>
      </c>
      <c r="BD2244" s="55">
        <f t="shared" si="262"/>
        <v>0.89620006495615456</v>
      </c>
      <c r="BE2244" s="19">
        <f t="shared" si="263"/>
        <v>0.91666125365378359</v>
      </c>
      <c r="BF2244" s="19">
        <f t="shared" si="283"/>
        <v>1.0156934069503085</v>
      </c>
      <c r="BG2244" s="19">
        <f t="shared" si="284"/>
        <v>1.0042351412796362</v>
      </c>
    </row>
    <row r="2245" spans="1:59">
      <c r="A2245" s="24">
        <v>2244</v>
      </c>
      <c r="B2245" s="31">
        <f>IF(data!A2246="","",data!A2246)</f>
        <v>2018038</v>
      </c>
      <c r="C2245" s="32">
        <f>IF(data!B2246="","",data!B2246)</f>
        <v>43195</v>
      </c>
      <c r="D2245" s="21">
        <f>IF(data!C2246="","",data!C2246)</f>
        <v>15</v>
      </c>
      <c r="E2245" s="22">
        <f>IF(data!D2246="","",data!D2246)</f>
        <v>23</v>
      </c>
      <c r="F2245" s="22">
        <f>IF(data!E2246="","",data!E2246)</f>
        <v>24</v>
      </c>
      <c r="G2245" s="22">
        <f>IF(data!F2246="","",data!F2246)</f>
        <v>25</v>
      </c>
      <c r="H2245" s="22">
        <f>IF(data!G2246="","",data!G2246)</f>
        <v>28</v>
      </c>
      <c r="I2245" s="22">
        <f>IF(data!H2246="","",data!H2246)</f>
        <v>29</v>
      </c>
      <c r="J2245" s="23">
        <f>IF(data!I2246="","",data!I2246)</f>
        <v>9</v>
      </c>
      <c r="Q2245" s="33"/>
      <c r="R2245" s="33"/>
      <c r="S2245" s="33"/>
      <c r="T2245" s="33"/>
      <c r="U2245" s="33"/>
      <c r="V2245" s="33"/>
      <c r="X2245" s="34"/>
      <c r="Y2245" s="33"/>
      <c r="Z2245" s="33"/>
      <c r="AA2245" s="33"/>
      <c r="AB2245" s="33"/>
      <c r="AC2245" s="35"/>
      <c r="AD2245" s="33"/>
      <c r="AE2245" s="33"/>
      <c r="AF2245" s="33"/>
      <c r="AG2245" s="33"/>
      <c r="AH2245" s="33"/>
      <c r="AI2245" s="33"/>
      <c r="AJ2245" s="36"/>
      <c r="AK2245" s="10">
        <f t="shared" si="264"/>
        <v>6</v>
      </c>
      <c r="AL2245" s="11">
        <f t="shared" si="265"/>
        <v>8</v>
      </c>
      <c r="AM2245" s="11">
        <f t="shared" si="266"/>
        <v>14</v>
      </c>
      <c r="AN2245" s="11">
        <f t="shared" si="267"/>
        <v>18</v>
      </c>
      <c r="AO2245" s="13">
        <f t="shared" si="268"/>
        <v>11</v>
      </c>
      <c r="AP2245" s="11">
        <f t="shared" si="269"/>
        <v>24</v>
      </c>
      <c r="AQ2245" s="11">
        <f t="shared" si="270"/>
        <v>27</v>
      </c>
      <c r="AR2245" s="11">
        <f t="shared" si="271"/>
        <v>34</v>
      </c>
      <c r="AS2245" s="11">
        <f t="shared" si="272"/>
        <v>23</v>
      </c>
      <c r="AT2245" s="11">
        <f t="shared" si="273"/>
        <v>24</v>
      </c>
      <c r="AU2245" s="11">
        <f t="shared" si="274"/>
        <v>40</v>
      </c>
      <c r="AV2245" s="11">
        <f t="shared" si="275"/>
        <v>32</v>
      </c>
      <c r="AW2245" s="12">
        <f t="shared" si="276"/>
        <v>54</v>
      </c>
      <c r="AX2245" s="13">
        <f t="shared" si="277"/>
        <v>64</v>
      </c>
      <c r="AY2245" s="13">
        <f t="shared" si="278"/>
        <v>59</v>
      </c>
      <c r="AZ2245" s="13">
        <f t="shared" si="279"/>
        <v>54</v>
      </c>
      <c r="BA2245" s="13">
        <f t="shared" si="280"/>
        <v>49</v>
      </c>
      <c r="BB2245" s="14">
        <f t="shared" si="281"/>
        <v>44</v>
      </c>
      <c r="BC2245" s="19">
        <f t="shared" si="282"/>
        <v>59</v>
      </c>
      <c r="BD2245" s="55">
        <f t="shared" si="262"/>
        <v>0.96986034426761936</v>
      </c>
      <c r="BE2245" s="19">
        <f t="shared" si="263"/>
        <v>0.94939915556999022</v>
      </c>
      <c r="BF2245" s="19">
        <f t="shared" si="283"/>
        <v>1.0124196167586879</v>
      </c>
      <c r="BG2245" s="19">
        <f t="shared" si="284"/>
        <v>1.0046443650535888</v>
      </c>
    </row>
    <row r="2246" spans="1:59">
      <c r="A2246" s="24">
        <v>2245</v>
      </c>
      <c r="B2246" s="31">
        <f>IF(data!A2247="","",data!A2247)</f>
        <v>2018039</v>
      </c>
      <c r="C2246" s="32">
        <f>IF(data!B2247="","",data!B2247)</f>
        <v>43198</v>
      </c>
      <c r="D2246" s="21">
        <f>IF(data!C2247="","",data!C2247)</f>
        <v>8</v>
      </c>
      <c r="E2246" s="22">
        <f>IF(data!D2247="","",data!D2247)</f>
        <v>12</v>
      </c>
      <c r="F2246" s="22">
        <f>IF(data!E2247="","",data!E2247)</f>
        <v>18</v>
      </c>
      <c r="G2246" s="22">
        <f>IF(data!F2247="","",data!F2247)</f>
        <v>19</v>
      </c>
      <c r="H2246" s="22">
        <f>IF(data!G2247="","",data!G2247)</f>
        <v>23</v>
      </c>
      <c r="I2246" s="22">
        <f>IF(data!H2247="","",data!H2247)</f>
        <v>32</v>
      </c>
      <c r="J2246" s="23">
        <f>IF(data!I2247="","",data!I2247)</f>
        <v>3</v>
      </c>
      <c r="Q2246" s="33"/>
      <c r="R2246" s="33"/>
      <c r="S2246" s="33"/>
      <c r="T2246" s="33"/>
      <c r="U2246" s="33"/>
      <c r="V2246" s="33"/>
      <c r="X2246" s="34"/>
      <c r="Y2246" s="33"/>
      <c r="Z2246" s="33"/>
      <c r="AA2246" s="33"/>
      <c r="AB2246" s="33"/>
      <c r="AC2246" s="35"/>
      <c r="AD2246" s="33"/>
      <c r="AE2246" s="33"/>
      <c r="AF2246" s="33"/>
      <c r="AG2246" s="33"/>
      <c r="AH2246" s="33"/>
      <c r="AI2246" s="33"/>
      <c r="AJ2246" s="36"/>
      <c r="AK2246" s="10">
        <f t="shared" si="264"/>
        <v>7</v>
      </c>
      <c r="AL2246" s="11">
        <f t="shared" si="265"/>
        <v>8</v>
      </c>
      <c r="AM2246" s="11">
        <f t="shared" si="266"/>
        <v>17</v>
      </c>
      <c r="AN2246" s="11">
        <f t="shared" si="267"/>
        <v>10</v>
      </c>
      <c r="AO2246" s="13">
        <f t="shared" si="268"/>
        <v>21</v>
      </c>
      <c r="AP2246" s="11">
        <f t="shared" si="269"/>
        <v>16</v>
      </c>
      <c r="AQ2246" s="11">
        <f t="shared" si="270"/>
        <v>22</v>
      </c>
      <c r="AR2246" s="11">
        <f t="shared" si="271"/>
        <v>32</v>
      </c>
      <c r="AS2246" s="11">
        <f t="shared" si="272"/>
        <v>35</v>
      </c>
      <c r="AT2246" s="11">
        <f t="shared" si="273"/>
        <v>40</v>
      </c>
      <c r="AU2246" s="11">
        <f t="shared" si="274"/>
        <v>47</v>
      </c>
      <c r="AV2246" s="11">
        <f t="shared" si="275"/>
        <v>42</v>
      </c>
      <c r="AW2246" s="12">
        <f t="shared" si="276"/>
        <v>37</v>
      </c>
      <c r="AX2246" s="13">
        <f t="shared" si="277"/>
        <v>32</v>
      </c>
      <c r="AY2246" s="13">
        <f t="shared" si="278"/>
        <v>44</v>
      </c>
      <c r="AZ2246" s="13">
        <f t="shared" si="279"/>
        <v>40</v>
      </c>
      <c r="BA2246" s="13">
        <f t="shared" si="280"/>
        <v>55</v>
      </c>
      <c r="BB2246" s="14">
        <f t="shared" si="281"/>
        <v>72</v>
      </c>
      <c r="BC2246" s="19">
        <f t="shared" si="282"/>
        <v>44</v>
      </c>
      <c r="BD2246" s="55">
        <f t="shared" si="262"/>
        <v>0.99850600844430004</v>
      </c>
      <c r="BE2246" s="19">
        <f t="shared" si="263"/>
        <v>0.95962974991880479</v>
      </c>
      <c r="BF2246" s="19">
        <f t="shared" si="283"/>
        <v>1.0025982461838259</v>
      </c>
      <c r="BG2246" s="19">
        <f t="shared" si="284"/>
        <v>1.0030074699577785</v>
      </c>
    </row>
    <row r="2247" spans="1:59">
      <c r="A2247" s="24">
        <v>2246</v>
      </c>
      <c r="B2247" s="31">
        <f>IF(data!A2248="","",data!A2248)</f>
        <v>2018040</v>
      </c>
      <c r="C2247" s="32">
        <f>IF(data!B2248="","",data!B2248)</f>
        <v>43200</v>
      </c>
      <c r="D2247" s="21">
        <f>IF(data!C2248="","",data!C2248)</f>
        <v>1</v>
      </c>
      <c r="E2247" s="22">
        <f>IF(data!D2248="","",data!D2248)</f>
        <v>3</v>
      </c>
      <c r="F2247" s="22">
        <f>IF(data!E2248="","",data!E2248)</f>
        <v>8</v>
      </c>
      <c r="G2247" s="22">
        <f>IF(data!F2248="","",data!F2248)</f>
        <v>13</v>
      </c>
      <c r="H2247" s="22">
        <f>IF(data!G2248="","",data!G2248)</f>
        <v>18</v>
      </c>
      <c r="I2247" s="22">
        <f>IF(data!H2248="","",data!H2248)</f>
        <v>23</v>
      </c>
      <c r="J2247" s="23">
        <f>IF(data!I2248="","",data!I2248)</f>
        <v>16</v>
      </c>
      <c r="Q2247" s="33"/>
      <c r="R2247" s="33"/>
      <c r="S2247" s="33"/>
      <c r="T2247" s="33"/>
      <c r="U2247" s="33"/>
      <c r="V2247" s="33"/>
      <c r="X2247" s="34"/>
      <c r="Y2247" s="33"/>
      <c r="Z2247" s="33"/>
      <c r="AA2247" s="33"/>
      <c r="AB2247" s="33"/>
      <c r="AC2247" s="35"/>
      <c r="AD2247" s="33"/>
      <c r="AE2247" s="33"/>
      <c r="AF2247" s="33"/>
      <c r="AG2247" s="33"/>
      <c r="AH2247" s="33"/>
      <c r="AI2247" s="33"/>
      <c r="AJ2247" s="36"/>
      <c r="AK2247" s="10">
        <f t="shared" si="264"/>
        <v>6</v>
      </c>
      <c r="AL2247" s="11">
        <f t="shared" si="265"/>
        <v>10</v>
      </c>
      <c r="AM2247" s="11">
        <f t="shared" si="266"/>
        <v>16</v>
      </c>
      <c r="AN2247" s="11">
        <f t="shared" si="267"/>
        <v>12</v>
      </c>
      <c r="AO2247" s="13">
        <f t="shared" si="268"/>
        <v>17</v>
      </c>
      <c r="AP2247" s="11">
        <f t="shared" si="269"/>
        <v>18</v>
      </c>
      <c r="AQ2247" s="11">
        <f t="shared" si="270"/>
        <v>21</v>
      </c>
      <c r="AR2247" s="11">
        <f t="shared" si="271"/>
        <v>26</v>
      </c>
      <c r="AS2247" s="11">
        <f t="shared" si="272"/>
        <v>22</v>
      </c>
      <c r="AT2247" s="11">
        <f t="shared" si="273"/>
        <v>30</v>
      </c>
      <c r="AU2247" s="11">
        <f t="shared" si="274"/>
        <v>27</v>
      </c>
      <c r="AV2247" s="11">
        <f t="shared" si="275"/>
        <v>38</v>
      </c>
      <c r="AW2247" s="12">
        <f t="shared" si="276"/>
        <v>36</v>
      </c>
      <c r="AX2247" s="13">
        <f t="shared" si="277"/>
        <v>34</v>
      </c>
      <c r="AY2247" s="13">
        <f t="shared" si="278"/>
        <v>32</v>
      </c>
      <c r="AZ2247" s="13">
        <f t="shared" si="279"/>
        <v>30</v>
      </c>
      <c r="BA2247" s="13">
        <f t="shared" si="280"/>
        <v>47</v>
      </c>
      <c r="BB2247" s="14">
        <f t="shared" si="281"/>
        <v>46</v>
      </c>
      <c r="BC2247" s="19">
        <f t="shared" si="282"/>
        <v>32</v>
      </c>
      <c r="BD2247" s="55">
        <f t="shared" si="262"/>
        <v>0.9453069178304645</v>
      </c>
      <c r="BE2247" s="19">
        <f t="shared" si="263"/>
        <v>0.90643065930496913</v>
      </c>
      <c r="BF2247" s="19">
        <f t="shared" si="283"/>
        <v>0.98131860993829167</v>
      </c>
      <c r="BG2247" s="19">
        <f t="shared" si="284"/>
        <v>0.98950308541734322</v>
      </c>
    </row>
    <row r="2248" spans="1:59">
      <c r="A2248" s="24">
        <v>2247</v>
      </c>
      <c r="B2248" s="31">
        <f>IF(data!A2249="","",data!A2249)</f>
        <v>2018041</v>
      </c>
      <c r="C2248" s="32">
        <f>IF(data!B2249="","",data!B2249)</f>
        <v>43202</v>
      </c>
      <c r="D2248" s="21">
        <f>IF(data!C2249="","",data!C2249)</f>
        <v>7</v>
      </c>
      <c r="E2248" s="22">
        <f>IF(data!D2249="","",data!D2249)</f>
        <v>8</v>
      </c>
      <c r="F2248" s="22">
        <f>IF(data!E2249="","",data!E2249)</f>
        <v>20</v>
      </c>
      <c r="G2248" s="22">
        <f>IF(data!F2249="","",data!F2249)</f>
        <v>23</v>
      </c>
      <c r="H2248" s="22">
        <f>IF(data!G2249="","",data!G2249)</f>
        <v>24</v>
      </c>
      <c r="I2248" s="22">
        <f>IF(data!H2249="","",data!H2249)</f>
        <v>32</v>
      </c>
      <c r="J2248" s="23">
        <f>IF(data!I2249="","",data!I2249)</f>
        <v>13</v>
      </c>
      <c r="Q2248" s="33"/>
      <c r="R2248" s="33"/>
      <c r="S2248" s="33"/>
      <c r="T2248" s="33"/>
      <c r="U2248" s="33"/>
      <c r="V2248" s="33"/>
      <c r="X2248" s="34"/>
      <c r="Y2248" s="33"/>
      <c r="Z2248" s="33"/>
      <c r="AA2248" s="33"/>
      <c r="AB2248" s="33"/>
      <c r="AC2248" s="35"/>
      <c r="AD2248" s="33"/>
      <c r="AE2248" s="33"/>
      <c r="AF2248" s="33"/>
      <c r="AG2248" s="33"/>
      <c r="AH2248" s="33"/>
      <c r="AI2248" s="33"/>
      <c r="AJ2248" s="36"/>
      <c r="AK2248" s="10">
        <f t="shared" si="264"/>
        <v>9</v>
      </c>
      <c r="AL2248" s="11">
        <f t="shared" si="265"/>
        <v>6</v>
      </c>
      <c r="AM2248" s="11">
        <f t="shared" si="266"/>
        <v>14</v>
      </c>
      <c r="AN2248" s="11">
        <f t="shared" si="267"/>
        <v>12</v>
      </c>
      <c r="AO2248" s="13">
        <f t="shared" si="268"/>
        <v>16</v>
      </c>
      <c r="AP2248" s="11">
        <f t="shared" si="269"/>
        <v>18</v>
      </c>
      <c r="AQ2248" s="11">
        <f t="shared" si="270"/>
        <v>33</v>
      </c>
      <c r="AR2248" s="11">
        <f t="shared" si="271"/>
        <v>24</v>
      </c>
      <c r="AS2248" s="11">
        <f t="shared" si="272"/>
        <v>37</v>
      </c>
      <c r="AT2248" s="11">
        <f t="shared" si="273"/>
        <v>42</v>
      </c>
      <c r="AU2248" s="11">
        <f t="shared" si="274"/>
        <v>49</v>
      </c>
      <c r="AV2248" s="11">
        <f t="shared" si="275"/>
        <v>44</v>
      </c>
      <c r="AW2248" s="12">
        <f t="shared" si="276"/>
        <v>39</v>
      </c>
      <c r="AX2248" s="13">
        <f t="shared" si="277"/>
        <v>34</v>
      </c>
      <c r="AY2248" s="13">
        <f t="shared" si="278"/>
        <v>46</v>
      </c>
      <c r="AZ2248" s="13">
        <f t="shared" si="279"/>
        <v>42</v>
      </c>
      <c r="BA2248" s="13">
        <f t="shared" si="280"/>
        <v>38</v>
      </c>
      <c r="BB2248" s="14">
        <f t="shared" si="281"/>
        <v>34</v>
      </c>
      <c r="BC2248" s="19">
        <f t="shared" si="282"/>
        <v>46</v>
      </c>
      <c r="BD2248" s="55">
        <f t="shared" si="262"/>
        <v>0.92484572913283536</v>
      </c>
      <c r="BE2248" s="19">
        <f t="shared" si="263"/>
        <v>0.91052289704449496</v>
      </c>
      <c r="BF2248" s="19">
        <f t="shared" si="283"/>
        <v>0.98377395258200706</v>
      </c>
      <c r="BG2248" s="19">
        <f t="shared" si="284"/>
        <v>0.99236765183501141</v>
      </c>
    </row>
    <row r="2249" spans="1:59">
      <c r="A2249" s="24">
        <v>2248</v>
      </c>
      <c r="B2249" s="31">
        <f>IF(data!A2250="","",data!A2250)</f>
        <v>2018042</v>
      </c>
      <c r="C2249" s="32">
        <f>IF(data!B2250="","",data!B2250)</f>
        <v>43205</v>
      </c>
      <c r="D2249" s="21">
        <f>IF(data!C2250="","",data!C2250)</f>
        <v>6</v>
      </c>
      <c r="E2249" s="22">
        <f>IF(data!D2250="","",data!D2250)</f>
        <v>10</v>
      </c>
      <c r="F2249" s="22">
        <f>IF(data!E2250="","",data!E2250)</f>
        <v>21</v>
      </c>
      <c r="G2249" s="22">
        <f>IF(data!F2250="","",data!F2250)</f>
        <v>28</v>
      </c>
      <c r="H2249" s="22">
        <f>IF(data!G2250="","",data!G2250)</f>
        <v>29</v>
      </c>
      <c r="I2249" s="22">
        <f>IF(data!H2250="","",data!H2250)</f>
        <v>31</v>
      </c>
      <c r="J2249" s="23">
        <f>IF(data!I2250="","",data!I2250)</f>
        <v>12</v>
      </c>
      <c r="Q2249" s="33"/>
      <c r="R2249" s="33"/>
      <c r="S2249" s="33"/>
      <c r="T2249" s="33"/>
      <c r="U2249" s="33"/>
      <c r="V2249" s="33"/>
      <c r="X2249" s="34"/>
      <c r="Y2249" s="33"/>
      <c r="Z2249" s="33"/>
      <c r="AA2249" s="33"/>
      <c r="AB2249" s="33"/>
      <c r="AC2249" s="35"/>
      <c r="AD2249" s="33"/>
      <c r="AE2249" s="33"/>
      <c r="AF2249" s="33"/>
      <c r="AG2249" s="33"/>
      <c r="AH2249" s="33"/>
      <c r="AI2249" s="33"/>
      <c r="AJ2249" s="36"/>
      <c r="AK2249" s="10">
        <f t="shared" si="264"/>
        <v>5</v>
      </c>
      <c r="AL2249" s="11">
        <f t="shared" si="265"/>
        <v>9</v>
      </c>
      <c r="AM2249" s="11">
        <f t="shared" si="266"/>
        <v>10</v>
      </c>
      <c r="AN2249" s="11">
        <f t="shared" si="267"/>
        <v>17</v>
      </c>
      <c r="AO2249" s="13">
        <f t="shared" si="268"/>
        <v>13</v>
      </c>
      <c r="AP2249" s="11">
        <f t="shared" si="269"/>
        <v>29</v>
      </c>
      <c r="AQ2249" s="11">
        <f t="shared" si="270"/>
        <v>17</v>
      </c>
      <c r="AR2249" s="11">
        <f t="shared" si="271"/>
        <v>25</v>
      </c>
      <c r="AS2249" s="11">
        <f t="shared" si="272"/>
        <v>48</v>
      </c>
      <c r="AT2249" s="11">
        <f t="shared" si="273"/>
        <v>41</v>
      </c>
      <c r="AU2249" s="11">
        <f t="shared" si="274"/>
        <v>34</v>
      </c>
      <c r="AV2249" s="11">
        <f t="shared" si="275"/>
        <v>27</v>
      </c>
      <c r="AW2249" s="12">
        <f t="shared" si="276"/>
        <v>50</v>
      </c>
      <c r="AX2249" s="13">
        <f t="shared" si="277"/>
        <v>61</v>
      </c>
      <c r="AY2249" s="13">
        <f t="shared" si="278"/>
        <v>57</v>
      </c>
      <c r="AZ2249" s="13">
        <f t="shared" si="279"/>
        <v>53</v>
      </c>
      <c r="BA2249" s="13">
        <f t="shared" si="280"/>
        <v>49</v>
      </c>
      <c r="BB2249" s="14">
        <f t="shared" si="281"/>
        <v>45</v>
      </c>
      <c r="BC2249" s="19">
        <f t="shared" si="282"/>
        <v>57</v>
      </c>
      <c r="BD2249" s="55">
        <f t="shared" si="262"/>
        <v>0.97395258200714518</v>
      </c>
      <c r="BE2249" s="19">
        <f t="shared" si="263"/>
        <v>0.93507632348164993</v>
      </c>
      <c r="BF2249" s="19">
        <f t="shared" si="283"/>
        <v>0.98377395258200706</v>
      </c>
      <c r="BG2249" s="19">
        <f t="shared" si="284"/>
        <v>0.99686911334848971</v>
      </c>
    </row>
    <row r="2250" spans="1:59">
      <c r="A2250" s="24">
        <v>2249</v>
      </c>
      <c r="B2250" s="31">
        <f>IF(data!A2251="","",data!A2251)</f>
        <v>2018043</v>
      </c>
      <c r="C2250" s="32">
        <f>IF(data!B2251="","",data!B2251)</f>
        <v>43207</v>
      </c>
      <c r="D2250" s="21">
        <f>IF(data!C2251="","",data!C2251)</f>
        <v>1</v>
      </c>
      <c r="E2250" s="22">
        <f>IF(data!D2251="","",data!D2251)</f>
        <v>4</v>
      </c>
      <c r="F2250" s="22">
        <f>IF(data!E2251="","",data!E2251)</f>
        <v>6</v>
      </c>
      <c r="G2250" s="22">
        <f>IF(data!F2251="","",data!F2251)</f>
        <v>8</v>
      </c>
      <c r="H2250" s="22">
        <f>IF(data!G2251="","",data!G2251)</f>
        <v>21</v>
      </c>
      <c r="I2250" s="22">
        <f>IF(data!H2251="","",data!H2251)</f>
        <v>24</v>
      </c>
      <c r="J2250" s="23">
        <f>IF(data!I2251="","",data!I2251)</f>
        <v>7</v>
      </c>
      <c r="Q2250" s="33"/>
      <c r="R2250" s="33"/>
      <c r="S2250" s="33"/>
      <c r="T2250" s="33"/>
      <c r="U2250" s="33"/>
      <c r="V2250" s="33"/>
      <c r="X2250" s="34"/>
      <c r="Y2250" s="33"/>
      <c r="Z2250" s="33"/>
      <c r="AA2250" s="33"/>
      <c r="AB2250" s="33"/>
      <c r="AC2250" s="35"/>
      <c r="AD2250" s="33"/>
      <c r="AE2250" s="33"/>
      <c r="AF2250" s="33"/>
      <c r="AG2250" s="33"/>
      <c r="AH2250" s="33"/>
      <c r="AI2250" s="33"/>
      <c r="AJ2250" s="36"/>
      <c r="AK2250" s="10">
        <f t="shared" si="264"/>
        <v>4</v>
      </c>
      <c r="AL2250" s="11">
        <f t="shared" si="265"/>
        <v>4</v>
      </c>
      <c r="AM2250" s="11">
        <f t="shared" si="266"/>
        <v>14</v>
      </c>
      <c r="AN2250" s="11">
        <f t="shared" si="267"/>
        <v>10</v>
      </c>
      <c r="AO2250" s="13">
        <f t="shared" si="268"/>
        <v>15</v>
      </c>
      <c r="AP2250" s="11">
        <f t="shared" si="269"/>
        <v>16</v>
      </c>
      <c r="AQ2250" s="11">
        <f t="shared" si="270"/>
        <v>28</v>
      </c>
      <c r="AR2250" s="11">
        <f t="shared" si="271"/>
        <v>24</v>
      </c>
      <c r="AS2250" s="11">
        <f t="shared" si="272"/>
        <v>31</v>
      </c>
      <c r="AT2250" s="11">
        <f t="shared" si="273"/>
        <v>28</v>
      </c>
      <c r="AU2250" s="11">
        <f t="shared" si="274"/>
        <v>38</v>
      </c>
      <c r="AV2250" s="11">
        <f t="shared" si="275"/>
        <v>36</v>
      </c>
      <c r="AW2250" s="12">
        <f t="shared" si="276"/>
        <v>34</v>
      </c>
      <c r="AX2250" s="13">
        <f t="shared" si="277"/>
        <v>32</v>
      </c>
      <c r="AY2250" s="13">
        <f t="shared" si="278"/>
        <v>30</v>
      </c>
      <c r="AZ2250" s="13">
        <f t="shared" si="279"/>
        <v>28</v>
      </c>
      <c r="BA2250" s="13">
        <f t="shared" si="280"/>
        <v>26</v>
      </c>
      <c r="BB2250" s="14">
        <f t="shared" si="281"/>
        <v>24</v>
      </c>
      <c r="BC2250" s="19">
        <f t="shared" si="282"/>
        <v>30</v>
      </c>
      <c r="BD2250" s="55">
        <f t="shared" si="262"/>
        <v>0.85527768756089628</v>
      </c>
      <c r="BE2250" s="19">
        <f t="shared" si="263"/>
        <v>0.91256901591425788</v>
      </c>
      <c r="BF2250" s="19">
        <f t="shared" si="283"/>
        <v>0.97067879181552441</v>
      </c>
      <c r="BG2250" s="19">
        <f t="shared" si="284"/>
        <v>0.99318609938291647</v>
      </c>
    </row>
    <row r="2251" spans="1:59">
      <c r="A2251" s="24">
        <v>2250</v>
      </c>
      <c r="B2251" s="31">
        <f>IF(data!A2252="","",data!A2252)</f>
        <v>2018044</v>
      </c>
      <c r="C2251" s="32">
        <f>IF(data!B2252="","",data!B2252)</f>
        <v>43209</v>
      </c>
      <c r="D2251" s="21">
        <f>IF(data!C2252="","",data!C2252)</f>
        <v>5</v>
      </c>
      <c r="E2251" s="22">
        <f>IF(data!D2252="","",data!D2252)</f>
        <v>9</v>
      </c>
      <c r="F2251" s="22">
        <f>IF(data!E2252="","",data!E2252)</f>
        <v>12</v>
      </c>
      <c r="G2251" s="22">
        <f>IF(data!F2252="","",data!F2252)</f>
        <v>17</v>
      </c>
      <c r="H2251" s="22">
        <f>IF(data!G2252="","",data!G2252)</f>
        <v>27</v>
      </c>
      <c r="I2251" s="22">
        <f>IF(data!H2252="","",data!H2252)</f>
        <v>30</v>
      </c>
      <c r="J2251" s="23">
        <f>IF(data!I2252="","",data!I2252)</f>
        <v>6</v>
      </c>
      <c r="Q2251" s="33"/>
      <c r="R2251" s="33"/>
      <c r="S2251" s="33"/>
      <c r="T2251" s="33"/>
      <c r="U2251" s="33"/>
      <c r="V2251" s="33"/>
      <c r="X2251" s="34"/>
      <c r="Y2251" s="33"/>
      <c r="Z2251" s="33"/>
      <c r="AA2251" s="33"/>
      <c r="AB2251" s="33"/>
      <c r="AC2251" s="35"/>
      <c r="AD2251" s="33"/>
      <c r="AE2251" s="33"/>
      <c r="AF2251" s="33"/>
      <c r="AG2251" s="33"/>
      <c r="AH2251" s="33"/>
      <c r="AI2251" s="33"/>
      <c r="AJ2251" s="36"/>
      <c r="AK2251" s="10">
        <f t="shared" si="264"/>
        <v>4</v>
      </c>
      <c r="AL2251" s="11">
        <f t="shared" si="265"/>
        <v>8</v>
      </c>
      <c r="AM2251" s="11">
        <f t="shared" si="266"/>
        <v>10</v>
      </c>
      <c r="AN2251" s="11">
        <f t="shared" si="267"/>
        <v>16</v>
      </c>
      <c r="AO2251" s="13">
        <f t="shared" si="268"/>
        <v>23</v>
      </c>
      <c r="AP2251" s="11">
        <f t="shared" si="269"/>
        <v>20</v>
      </c>
      <c r="AQ2251" s="11">
        <f t="shared" si="270"/>
        <v>19</v>
      </c>
      <c r="AR2251" s="11">
        <f t="shared" si="271"/>
        <v>30</v>
      </c>
      <c r="AS2251" s="11">
        <f t="shared" si="272"/>
        <v>34</v>
      </c>
      <c r="AT2251" s="11">
        <f t="shared" si="273"/>
        <v>28</v>
      </c>
      <c r="AU2251" s="11">
        <f t="shared" si="274"/>
        <v>35</v>
      </c>
      <c r="AV2251" s="11">
        <f t="shared" si="275"/>
        <v>44</v>
      </c>
      <c r="AW2251" s="12">
        <f t="shared" si="276"/>
        <v>40</v>
      </c>
      <c r="AX2251" s="13">
        <f t="shared" si="277"/>
        <v>52</v>
      </c>
      <c r="AY2251" s="13">
        <f t="shared" si="278"/>
        <v>49</v>
      </c>
      <c r="AZ2251" s="13">
        <f t="shared" si="279"/>
        <v>64</v>
      </c>
      <c r="BA2251" s="13">
        <f t="shared" si="280"/>
        <v>62</v>
      </c>
      <c r="BB2251" s="14">
        <f t="shared" si="281"/>
        <v>60</v>
      </c>
      <c r="BC2251" s="19">
        <f t="shared" si="282"/>
        <v>49</v>
      </c>
      <c r="BD2251" s="55">
        <f t="shared" si="262"/>
        <v>0.87573887625852542</v>
      </c>
      <c r="BE2251" s="19">
        <f t="shared" si="263"/>
        <v>0.93712244235141273</v>
      </c>
      <c r="BF2251" s="19">
        <f t="shared" si="283"/>
        <v>0.96822344917180903</v>
      </c>
      <c r="BG2251" s="19">
        <f t="shared" si="284"/>
        <v>0.98745696654758031</v>
      </c>
    </row>
    <row r="2252" spans="1:59">
      <c r="A2252" s="24">
        <v>2251</v>
      </c>
      <c r="B2252" s="31">
        <f>IF(data!A2253="","",data!A2253)</f>
        <v>2018045</v>
      </c>
      <c r="C2252" s="32">
        <f>IF(data!B2253="","",data!B2253)</f>
        <v>43212</v>
      </c>
      <c r="D2252" s="21">
        <f>IF(data!C2253="","",data!C2253)</f>
        <v>3</v>
      </c>
      <c r="E2252" s="22">
        <f>IF(data!D2253="","",data!D2253)</f>
        <v>4</v>
      </c>
      <c r="F2252" s="22">
        <f>IF(data!E2253="","",data!E2253)</f>
        <v>6</v>
      </c>
      <c r="G2252" s="22">
        <f>IF(data!F2253="","",data!F2253)</f>
        <v>25</v>
      </c>
      <c r="H2252" s="22">
        <f>IF(data!G2253="","",data!G2253)</f>
        <v>26</v>
      </c>
      <c r="I2252" s="22">
        <f>IF(data!H2253="","",data!H2253)</f>
        <v>30</v>
      </c>
      <c r="J2252" s="23">
        <f>IF(data!I2253="","",data!I2253)</f>
        <v>1</v>
      </c>
      <c r="Q2252" s="33"/>
      <c r="R2252" s="33"/>
      <c r="S2252" s="33"/>
      <c r="T2252" s="33"/>
      <c r="U2252" s="33"/>
      <c r="V2252" s="33"/>
      <c r="X2252" s="34"/>
      <c r="Y2252" s="33"/>
      <c r="Z2252" s="33"/>
      <c r="AA2252" s="33"/>
      <c r="AB2252" s="33"/>
      <c r="AC2252" s="35"/>
      <c r="AD2252" s="33"/>
      <c r="AE2252" s="33"/>
      <c r="AF2252" s="33"/>
      <c r="AG2252" s="33"/>
      <c r="AH2252" s="33"/>
      <c r="AI2252" s="33"/>
      <c r="AJ2252" s="36"/>
      <c r="AK2252" s="10">
        <f t="shared" si="264"/>
        <v>4</v>
      </c>
      <c r="AL2252" s="11">
        <f t="shared" si="265"/>
        <v>10</v>
      </c>
      <c r="AM2252" s="11">
        <f t="shared" si="266"/>
        <v>9</v>
      </c>
      <c r="AN2252" s="11">
        <f t="shared" si="267"/>
        <v>10</v>
      </c>
      <c r="AO2252" s="13">
        <f t="shared" si="268"/>
        <v>24</v>
      </c>
      <c r="AP2252" s="11">
        <f t="shared" si="269"/>
        <v>22</v>
      </c>
      <c r="AQ2252" s="11">
        <f t="shared" si="270"/>
        <v>31</v>
      </c>
      <c r="AR2252" s="11">
        <f t="shared" si="271"/>
        <v>24</v>
      </c>
      <c r="AS2252" s="11">
        <f t="shared" si="272"/>
        <v>28</v>
      </c>
      <c r="AT2252" s="11">
        <f t="shared" si="273"/>
        <v>22</v>
      </c>
      <c r="AU2252" s="11">
        <f t="shared" si="274"/>
        <v>29</v>
      </c>
      <c r="AV2252" s="11">
        <f t="shared" si="275"/>
        <v>38</v>
      </c>
      <c r="AW2252" s="12">
        <f t="shared" si="276"/>
        <v>34</v>
      </c>
      <c r="AX2252" s="13">
        <f t="shared" si="277"/>
        <v>46</v>
      </c>
      <c r="AY2252" s="13">
        <f t="shared" si="278"/>
        <v>43</v>
      </c>
      <c r="AZ2252" s="13">
        <f t="shared" si="279"/>
        <v>40</v>
      </c>
      <c r="BA2252" s="13">
        <f t="shared" si="280"/>
        <v>37</v>
      </c>
      <c r="BB2252" s="14">
        <f t="shared" si="281"/>
        <v>34</v>
      </c>
      <c r="BC2252" s="19">
        <f t="shared" si="282"/>
        <v>43</v>
      </c>
      <c r="BD2252" s="55">
        <f t="shared" si="262"/>
        <v>0.92075349139330953</v>
      </c>
      <c r="BE2252" s="19">
        <f t="shared" si="263"/>
        <v>0.93303020461188702</v>
      </c>
      <c r="BF2252" s="19">
        <f t="shared" si="283"/>
        <v>0.95185449821370582</v>
      </c>
      <c r="BG2252" s="19">
        <f t="shared" si="284"/>
        <v>0.98295550503410201</v>
      </c>
    </row>
    <row r="2253" spans="1:59">
      <c r="A2253" s="24">
        <v>2252</v>
      </c>
      <c r="B2253" s="31">
        <f>IF(data!A2254="","",data!A2254)</f>
        <v>2018046</v>
      </c>
      <c r="C2253" s="32">
        <f>IF(data!B2254="","",data!B2254)</f>
        <v>43214</v>
      </c>
      <c r="D2253" s="21">
        <f>IF(data!C2254="","",data!C2254)</f>
        <v>10</v>
      </c>
      <c r="E2253" s="22">
        <f>IF(data!D2254="","",data!D2254)</f>
        <v>13</v>
      </c>
      <c r="F2253" s="22">
        <f>IF(data!E2254="","",data!E2254)</f>
        <v>14</v>
      </c>
      <c r="G2253" s="22">
        <f>IF(data!F2254="","",data!F2254)</f>
        <v>18</v>
      </c>
      <c r="H2253" s="22">
        <f>IF(data!G2254="","",data!G2254)</f>
        <v>20</v>
      </c>
      <c r="I2253" s="22">
        <f>IF(data!H2254="","",data!H2254)</f>
        <v>31</v>
      </c>
      <c r="J2253" s="23">
        <f>IF(data!I2254="","",data!I2254)</f>
        <v>3</v>
      </c>
      <c r="Q2253" s="33"/>
      <c r="R2253" s="33"/>
      <c r="S2253" s="33"/>
      <c r="T2253" s="33"/>
      <c r="U2253" s="33"/>
      <c r="V2253" s="33"/>
      <c r="X2253" s="34"/>
      <c r="Y2253" s="33"/>
      <c r="Z2253" s="33"/>
      <c r="AA2253" s="33"/>
      <c r="AB2253" s="33"/>
      <c r="AC2253" s="35"/>
      <c r="AD2253" s="33"/>
      <c r="AE2253" s="33"/>
      <c r="AF2253" s="33"/>
      <c r="AG2253" s="33"/>
      <c r="AH2253" s="33"/>
      <c r="AI2253" s="33"/>
      <c r="AJ2253" s="36"/>
      <c r="AK2253" s="10">
        <f t="shared" si="264"/>
        <v>7</v>
      </c>
      <c r="AL2253" s="11">
        <f t="shared" si="265"/>
        <v>10</v>
      </c>
      <c r="AM2253" s="11">
        <f t="shared" si="266"/>
        <v>11</v>
      </c>
      <c r="AN2253" s="11">
        <f t="shared" si="267"/>
        <v>10</v>
      </c>
      <c r="AO2253" s="13">
        <f t="shared" si="268"/>
        <v>22</v>
      </c>
      <c r="AP2253" s="11">
        <f t="shared" si="269"/>
        <v>26</v>
      </c>
      <c r="AQ2253" s="11">
        <f t="shared" si="270"/>
        <v>16</v>
      </c>
      <c r="AR2253" s="11">
        <f t="shared" si="271"/>
        <v>16</v>
      </c>
      <c r="AS2253" s="11">
        <f t="shared" si="272"/>
        <v>40</v>
      </c>
      <c r="AT2253" s="11">
        <f t="shared" si="273"/>
        <v>34</v>
      </c>
      <c r="AU2253" s="11">
        <f t="shared" si="274"/>
        <v>28</v>
      </c>
      <c r="AV2253" s="11">
        <f t="shared" si="275"/>
        <v>36</v>
      </c>
      <c r="AW2253" s="12">
        <f t="shared" si="276"/>
        <v>46</v>
      </c>
      <c r="AX2253" s="13">
        <f t="shared" si="277"/>
        <v>58</v>
      </c>
      <c r="AY2253" s="13">
        <f t="shared" si="278"/>
        <v>55</v>
      </c>
      <c r="AZ2253" s="13">
        <f t="shared" si="279"/>
        <v>52</v>
      </c>
      <c r="BA2253" s="13">
        <f t="shared" si="280"/>
        <v>68</v>
      </c>
      <c r="BB2253" s="14">
        <f t="shared" si="281"/>
        <v>66</v>
      </c>
      <c r="BC2253" s="19">
        <f t="shared" si="282"/>
        <v>55</v>
      </c>
      <c r="BD2253" s="55">
        <f t="shared" ref="BD2253:BD2316" si="285">IF($B2253="","",SUM($BC2249:$BC2253)/5/$BM$3)</f>
        <v>0.95758363104904187</v>
      </c>
      <c r="BE2253" s="19">
        <f t="shared" ref="BE2253:BE2316" si="286">IF($B2253="","",SUM($BC2244:$BC2253)/10/$BM$3)</f>
        <v>0.94121468009093856</v>
      </c>
      <c r="BF2253" s="19">
        <f t="shared" si="283"/>
        <v>0.96331276388437803</v>
      </c>
      <c r="BG2253" s="19">
        <f t="shared" si="284"/>
        <v>0.99113998051315355</v>
      </c>
    </row>
    <row r="2254" spans="1:59">
      <c r="A2254" s="24">
        <v>2253</v>
      </c>
      <c r="B2254" s="31">
        <f>IF(data!A2255="","",data!A2255)</f>
        <v>2018047</v>
      </c>
      <c r="C2254" s="32">
        <f>IF(data!B2255="","",data!B2255)</f>
        <v>43216</v>
      </c>
      <c r="D2254" s="21">
        <f>IF(data!C2255="","",data!C2255)</f>
        <v>6</v>
      </c>
      <c r="E2254" s="22">
        <f>IF(data!D2255="","",data!D2255)</f>
        <v>7</v>
      </c>
      <c r="F2254" s="22">
        <f>IF(data!E2255="","",data!E2255)</f>
        <v>12</v>
      </c>
      <c r="G2254" s="22">
        <f>IF(data!F2255="","",data!F2255)</f>
        <v>16</v>
      </c>
      <c r="H2254" s="22">
        <f>IF(data!G2255="","",data!G2255)</f>
        <v>22</v>
      </c>
      <c r="I2254" s="22">
        <f>IF(data!H2255="","",data!H2255)</f>
        <v>25</v>
      </c>
      <c r="J2254" s="23">
        <f>IF(data!I2255="","",data!I2255)</f>
        <v>7</v>
      </c>
      <c r="Q2254" s="33"/>
      <c r="R2254" s="33"/>
      <c r="S2254" s="33"/>
      <c r="T2254" s="33"/>
      <c r="U2254" s="33"/>
      <c r="V2254" s="33"/>
      <c r="X2254" s="34"/>
      <c r="Y2254" s="33"/>
      <c r="Z2254" s="33"/>
      <c r="AA2254" s="33"/>
      <c r="AB2254" s="33"/>
      <c r="AC2254" s="35"/>
      <c r="AD2254" s="33"/>
      <c r="AE2254" s="33"/>
      <c r="AF2254" s="33"/>
      <c r="AG2254" s="33"/>
      <c r="AH2254" s="33"/>
      <c r="AI2254" s="33"/>
      <c r="AJ2254" s="36"/>
      <c r="AK2254" s="10">
        <f t="shared" si="264"/>
        <v>4</v>
      </c>
      <c r="AL2254" s="11">
        <f t="shared" si="265"/>
        <v>8</v>
      </c>
      <c r="AM2254" s="11">
        <f t="shared" si="266"/>
        <v>8</v>
      </c>
      <c r="AN2254" s="11">
        <f t="shared" si="267"/>
        <v>10</v>
      </c>
      <c r="AO2254" s="13">
        <f t="shared" si="268"/>
        <v>18</v>
      </c>
      <c r="AP2254" s="11">
        <f t="shared" si="269"/>
        <v>24</v>
      </c>
      <c r="AQ2254" s="11">
        <f t="shared" si="270"/>
        <v>34</v>
      </c>
      <c r="AR2254" s="11">
        <f t="shared" si="271"/>
        <v>28</v>
      </c>
      <c r="AS2254" s="11">
        <f t="shared" si="272"/>
        <v>22</v>
      </c>
      <c r="AT2254" s="11">
        <f t="shared" si="273"/>
        <v>28</v>
      </c>
      <c r="AU2254" s="11">
        <f t="shared" si="274"/>
        <v>49</v>
      </c>
      <c r="AV2254" s="11">
        <f t="shared" si="275"/>
        <v>46</v>
      </c>
      <c r="AW2254" s="12">
        <f t="shared" si="276"/>
        <v>43</v>
      </c>
      <c r="AX2254" s="13">
        <f t="shared" si="277"/>
        <v>40</v>
      </c>
      <c r="AY2254" s="13">
        <f t="shared" si="278"/>
        <v>54</v>
      </c>
      <c r="AZ2254" s="13">
        <f t="shared" si="279"/>
        <v>52</v>
      </c>
      <c r="BA2254" s="13">
        <f t="shared" si="280"/>
        <v>50</v>
      </c>
      <c r="BB2254" s="14">
        <f t="shared" si="281"/>
        <v>48</v>
      </c>
      <c r="BC2254" s="19">
        <f t="shared" si="282"/>
        <v>54</v>
      </c>
      <c r="BD2254" s="55">
        <f t="shared" si="285"/>
        <v>0.9453069178304645</v>
      </c>
      <c r="BE2254" s="19">
        <f t="shared" si="286"/>
        <v>0.95962974991880479</v>
      </c>
      <c r="BF2254" s="19">
        <f t="shared" si="283"/>
        <v>0.97640792465086068</v>
      </c>
      <c r="BG2254" s="19">
        <f t="shared" si="284"/>
        <v>0.99523221825267949</v>
      </c>
    </row>
    <row r="2255" spans="1:59">
      <c r="A2255" s="24">
        <v>2254</v>
      </c>
      <c r="B2255" s="31">
        <f>IF(data!A2256="","",data!A2256)</f>
        <v>2018048</v>
      </c>
      <c r="C2255" s="32">
        <f>IF(data!B2256="","",data!B2256)</f>
        <v>43219</v>
      </c>
      <c r="D2255" s="21">
        <f>IF(data!C2256="","",data!C2256)</f>
        <v>1</v>
      </c>
      <c r="E2255" s="22">
        <f>IF(data!D2256="","",data!D2256)</f>
        <v>12</v>
      </c>
      <c r="F2255" s="22">
        <f>IF(data!E2256="","",data!E2256)</f>
        <v>20</v>
      </c>
      <c r="G2255" s="22">
        <f>IF(data!F2256="","",data!F2256)</f>
        <v>25</v>
      </c>
      <c r="H2255" s="22">
        <f>IF(data!G2256="","",data!G2256)</f>
        <v>30</v>
      </c>
      <c r="I2255" s="22">
        <f>IF(data!H2256="","",data!H2256)</f>
        <v>31</v>
      </c>
      <c r="J2255" s="23">
        <f>IF(data!I2256="","",data!I2256)</f>
        <v>2</v>
      </c>
      <c r="Q2255" s="33"/>
      <c r="R2255" s="33"/>
      <c r="S2255" s="33"/>
      <c r="T2255" s="33"/>
      <c r="U2255" s="33"/>
      <c r="V2255" s="33"/>
      <c r="X2255" s="34"/>
      <c r="Y2255" s="33"/>
      <c r="Z2255" s="33"/>
      <c r="AA2255" s="33"/>
      <c r="AB2255" s="33"/>
      <c r="AC2255" s="35"/>
      <c r="AD2255" s="33"/>
      <c r="AE2255" s="33"/>
      <c r="AF2255" s="33"/>
      <c r="AG2255" s="33"/>
      <c r="AH2255" s="33"/>
      <c r="AI2255" s="33"/>
      <c r="AJ2255" s="36"/>
      <c r="AK2255" s="10">
        <f t="shared" si="264"/>
        <v>5</v>
      </c>
      <c r="AL2255" s="11">
        <f t="shared" si="265"/>
        <v>7</v>
      </c>
      <c r="AM2255" s="11">
        <f t="shared" si="266"/>
        <v>4</v>
      </c>
      <c r="AN2255" s="11">
        <f t="shared" si="267"/>
        <v>5</v>
      </c>
      <c r="AO2255" s="13">
        <f t="shared" si="268"/>
        <v>21</v>
      </c>
      <c r="AP2255" s="11">
        <f t="shared" si="269"/>
        <v>23</v>
      </c>
      <c r="AQ2255" s="11">
        <f t="shared" si="270"/>
        <v>20</v>
      </c>
      <c r="AR2255" s="11">
        <f t="shared" si="271"/>
        <v>9</v>
      </c>
      <c r="AS2255" s="11">
        <f t="shared" si="272"/>
        <v>31</v>
      </c>
      <c r="AT2255" s="11">
        <f t="shared" si="273"/>
        <v>23</v>
      </c>
      <c r="AU2255" s="11">
        <f t="shared" si="274"/>
        <v>41</v>
      </c>
      <c r="AV2255" s="11">
        <f t="shared" si="275"/>
        <v>35</v>
      </c>
      <c r="AW2255" s="12">
        <f t="shared" si="276"/>
        <v>29</v>
      </c>
      <c r="AX2255" s="13">
        <f t="shared" si="277"/>
        <v>55</v>
      </c>
      <c r="AY2255" s="13">
        <f t="shared" si="278"/>
        <v>51</v>
      </c>
      <c r="AZ2255" s="13">
        <f t="shared" si="279"/>
        <v>47</v>
      </c>
      <c r="BA2255" s="13">
        <f t="shared" si="280"/>
        <v>43</v>
      </c>
      <c r="BB2255" s="14">
        <f t="shared" si="281"/>
        <v>39</v>
      </c>
      <c r="BC2255" s="19">
        <f t="shared" si="282"/>
        <v>51</v>
      </c>
      <c r="BD2255" s="55">
        <f t="shared" si="285"/>
        <v>1.0312439103605067</v>
      </c>
      <c r="BE2255" s="19">
        <f t="shared" si="286"/>
        <v>0.94326079896070159</v>
      </c>
      <c r="BF2255" s="19">
        <f t="shared" si="283"/>
        <v>0.96249431633647287</v>
      </c>
      <c r="BG2255" s="19">
        <f t="shared" si="284"/>
        <v>0.99523221825267949</v>
      </c>
    </row>
    <row r="2256" spans="1:59">
      <c r="A2256" s="24">
        <v>2255</v>
      </c>
      <c r="B2256" s="31">
        <f>IF(data!A2257="","",data!A2257)</f>
        <v>2018049</v>
      </c>
      <c r="C2256" s="32">
        <f>IF(data!B2257="","",data!B2257)</f>
        <v>43221</v>
      </c>
      <c r="D2256" s="21">
        <f>IF(data!C2257="","",data!C2257)</f>
        <v>1</v>
      </c>
      <c r="E2256" s="22">
        <f>IF(data!D2257="","",data!D2257)</f>
        <v>3</v>
      </c>
      <c r="F2256" s="22">
        <f>IF(data!E2257="","",data!E2257)</f>
        <v>4</v>
      </c>
      <c r="G2256" s="22">
        <f>IF(data!F2257="","",data!F2257)</f>
        <v>11</v>
      </c>
      <c r="H2256" s="22">
        <f>IF(data!G2257="","",data!G2257)</f>
        <v>19</v>
      </c>
      <c r="I2256" s="22">
        <f>IF(data!H2257="","",data!H2257)</f>
        <v>23</v>
      </c>
      <c r="J2256" s="23">
        <f>IF(data!I2257="","",data!I2257)</f>
        <v>2</v>
      </c>
      <c r="Q2256" s="33"/>
      <c r="R2256" s="33"/>
      <c r="S2256" s="33"/>
      <c r="T2256" s="33"/>
      <c r="U2256" s="33"/>
      <c r="V2256" s="33"/>
      <c r="X2256" s="34"/>
      <c r="Y2256" s="33"/>
      <c r="Z2256" s="33"/>
      <c r="AA2256" s="33"/>
      <c r="AB2256" s="33"/>
      <c r="AC2256" s="35"/>
      <c r="AD2256" s="33"/>
      <c r="AE2256" s="33"/>
      <c r="AF2256" s="33"/>
      <c r="AG2256" s="33"/>
      <c r="AH2256" s="33"/>
      <c r="AI2256" s="33"/>
      <c r="AJ2256" s="36"/>
      <c r="AK2256" s="10">
        <f t="shared" si="264"/>
        <v>7</v>
      </c>
      <c r="AL2256" s="11">
        <f t="shared" si="265"/>
        <v>13</v>
      </c>
      <c r="AM2256" s="11">
        <f t="shared" si="266"/>
        <v>16</v>
      </c>
      <c r="AN2256" s="11">
        <f t="shared" si="267"/>
        <v>19</v>
      </c>
      <c r="AO2256" s="13">
        <f t="shared" si="268"/>
        <v>19</v>
      </c>
      <c r="AP2256" s="11">
        <f t="shared" si="269"/>
        <v>21</v>
      </c>
      <c r="AQ2256" s="11">
        <f t="shared" si="270"/>
        <v>16</v>
      </c>
      <c r="AR2256" s="11">
        <f t="shared" si="271"/>
        <v>21</v>
      </c>
      <c r="AS2256" s="11">
        <f t="shared" si="272"/>
        <v>17</v>
      </c>
      <c r="AT2256" s="11">
        <f t="shared" si="273"/>
        <v>37</v>
      </c>
      <c r="AU2256" s="11">
        <f t="shared" si="274"/>
        <v>35</v>
      </c>
      <c r="AV2256" s="11">
        <f t="shared" si="275"/>
        <v>33</v>
      </c>
      <c r="AW2256" s="12">
        <f t="shared" si="276"/>
        <v>31</v>
      </c>
      <c r="AX2256" s="13">
        <f t="shared" si="277"/>
        <v>29</v>
      </c>
      <c r="AY2256" s="13">
        <f t="shared" si="278"/>
        <v>27</v>
      </c>
      <c r="AZ2256" s="13">
        <f t="shared" si="279"/>
        <v>25</v>
      </c>
      <c r="BA2256" s="13">
        <f t="shared" si="280"/>
        <v>23</v>
      </c>
      <c r="BB2256" s="14">
        <f t="shared" si="281"/>
        <v>41</v>
      </c>
      <c r="BC2256" s="19">
        <f t="shared" si="282"/>
        <v>27</v>
      </c>
      <c r="BD2256" s="55">
        <f t="shared" si="285"/>
        <v>0.94121468009093856</v>
      </c>
      <c r="BE2256" s="19">
        <f t="shared" si="286"/>
        <v>0.90847677817473205</v>
      </c>
      <c r="BF2256" s="19">
        <f t="shared" si="283"/>
        <v>0.93875933744722317</v>
      </c>
      <c r="BG2256" s="19">
        <f t="shared" si="284"/>
        <v>0.98745696654758031</v>
      </c>
    </row>
    <row r="2257" spans="1:59">
      <c r="A2257" s="24">
        <v>2256</v>
      </c>
      <c r="B2257" s="31">
        <f>IF(data!A2258="","",data!A2258)</f>
        <v>2018050</v>
      </c>
      <c r="C2257" s="32">
        <f>IF(data!B2258="","",data!B2258)</f>
        <v>43223</v>
      </c>
      <c r="D2257" s="21">
        <f>IF(data!C2258="","",data!C2258)</f>
        <v>1</v>
      </c>
      <c r="E2257" s="22">
        <f>IF(data!D2258="","",data!D2258)</f>
        <v>2</v>
      </c>
      <c r="F2257" s="22">
        <f>IF(data!E2258="","",data!E2258)</f>
        <v>4</v>
      </c>
      <c r="G2257" s="22">
        <f>IF(data!F2258="","",data!F2258)</f>
        <v>10</v>
      </c>
      <c r="H2257" s="22">
        <f>IF(data!G2258="","",data!G2258)</f>
        <v>18</v>
      </c>
      <c r="I2257" s="22">
        <f>IF(data!H2258="","",data!H2258)</f>
        <v>19</v>
      </c>
      <c r="J2257" s="23">
        <f>IF(data!I2258="","",data!I2258)</f>
        <v>7</v>
      </c>
      <c r="Q2257" s="33"/>
      <c r="R2257" s="33"/>
      <c r="S2257" s="33"/>
      <c r="T2257" s="33"/>
      <c r="U2257" s="33"/>
      <c r="V2257" s="33"/>
      <c r="X2257" s="34"/>
      <c r="Y2257" s="33"/>
      <c r="Z2257" s="33"/>
      <c r="AA2257" s="33"/>
      <c r="AB2257" s="33"/>
      <c r="AC2257" s="35"/>
      <c r="AD2257" s="33"/>
      <c r="AE2257" s="33"/>
      <c r="AF2257" s="33"/>
      <c r="AG2257" s="33"/>
      <c r="AH2257" s="33"/>
      <c r="AI2257" s="33"/>
      <c r="AJ2257" s="36"/>
      <c r="AK2257" s="10">
        <f t="shared" si="264"/>
        <v>6</v>
      </c>
      <c r="AL2257" s="11">
        <f t="shared" si="265"/>
        <v>10</v>
      </c>
      <c r="AM2257" s="11">
        <f t="shared" si="266"/>
        <v>14</v>
      </c>
      <c r="AN2257" s="11">
        <f t="shared" si="267"/>
        <v>12</v>
      </c>
      <c r="AO2257" s="13">
        <f t="shared" si="268"/>
        <v>19</v>
      </c>
      <c r="AP2257" s="11">
        <f t="shared" si="269"/>
        <v>14</v>
      </c>
      <c r="AQ2257" s="11">
        <f t="shared" si="270"/>
        <v>9</v>
      </c>
      <c r="AR2257" s="11">
        <f t="shared" si="271"/>
        <v>24</v>
      </c>
      <c r="AS2257" s="11">
        <f t="shared" si="272"/>
        <v>32</v>
      </c>
      <c r="AT2257" s="11">
        <f t="shared" si="273"/>
        <v>30</v>
      </c>
      <c r="AU2257" s="11">
        <f t="shared" si="274"/>
        <v>28</v>
      </c>
      <c r="AV2257" s="11">
        <f t="shared" si="275"/>
        <v>26</v>
      </c>
      <c r="AW2257" s="12">
        <f t="shared" si="276"/>
        <v>24</v>
      </c>
      <c r="AX2257" s="13">
        <f t="shared" si="277"/>
        <v>22</v>
      </c>
      <c r="AY2257" s="13">
        <f t="shared" si="278"/>
        <v>20</v>
      </c>
      <c r="AZ2257" s="13">
        <f t="shared" si="279"/>
        <v>18</v>
      </c>
      <c r="BA2257" s="13">
        <f t="shared" si="280"/>
        <v>35</v>
      </c>
      <c r="BB2257" s="14">
        <f t="shared" si="281"/>
        <v>54</v>
      </c>
      <c r="BC2257" s="19">
        <f t="shared" si="282"/>
        <v>20</v>
      </c>
      <c r="BD2257" s="55">
        <f t="shared" si="285"/>
        <v>0.84709321208184474</v>
      </c>
      <c r="BE2257" s="19">
        <f t="shared" si="286"/>
        <v>0.88392335173757719</v>
      </c>
      <c r="BF2257" s="19">
        <f t="shared" si="283"/>
        <v>0.91666125365378359</v>
      </c>
      <c r="BG2257" s="19">
        <f t="shared" si="284"/>
        <v>0.97436180578109766</v>
      </c>
    </row>
    <row r="2258" spans="1:59">
      <c r="A2258" s="24">
        <v>2257</v>
      </c>
      <c r="B2258" s="31">
        <f>IF(data!A2259="","",data!A2259)</f>
        <v>2018051</v>
      </c>
      <c r="C2258" s="32">
        <f>IF(data!B2259="","",data!B2259)</f>
        <v>43226</v>
      </c>
      <c r="D2258" s="21">
        <f>IF(data!C2259="","",data!C2259)</f>
        <v>5</v>
      </c>
      <c r="E2258" s="22">
        <f>IF(data!D2259="","",data!D2259)</f>
        <v>7</v>
      </c>
      <c r="F2258" s="22">
        <f>IF(data!E2259="","",data!E2259)</f>
        <v>20</v>
      </c>
      <c r="G2258" s="22">
        <f>IF(data!F2259="","",data!F2259)</f>
        <v>23</v>
      </c>
      <c r="H2258" s="22">
        <f>IF(data!G2259="","",data!G2259)</f>
        <v>27</v>
      </c>
      <c r="I2258" s="22">
        <f>IF(data!H2259="","",data!H2259)</f>
        <v>31</v>
      </c>
      <c r="J2258" s="23">
        <f>IF(data!I2259="","",data!I2259)</f>
        <v>4</v>
      </c>
      <c r="Q2258" s="33"/>
      <c r="R2258" s="33"/>
      <c r="S2258" s="33"/>
      <c r="T2258" s="33"/>
      <c r="U2258" s="33"/>
      <c r="V2258" s="33"/>
      <c r="X2258" s="34"/>
      <c r="Y2258" s="33"/>
      <c r="Z2258" s="33"/>
      <c r="AA2258" s="33"/>
      <c r="AB2258" s="33"/>
      <c r="AC2258" s="35"/>
      <c r="AD2258" s="33"/>
      <c r="AE2258" s="33"/>
      <c r="AF2258" s="33"/>
      <c r="AG2258" s="33"/>
      <c r="AH2258" s="33"/>
      <c r="AI2258" s="33"/>
      <c r="AJ2258" s="36"/>
      <c r="AK2258" s="10">
        <f>IF($B2258="","",MOD($D2258,3)+MOD($E2258,3)+MOD($F2258,3)+MOD($G2258,3)+MOD($H2258,3)+MOD($I2258,3))</f>
        <v>8</v>
      </c>
      <c r="AL2258" s="11">
        <f t="shared" si="265"/>
        <v>13</v>
      </c>
      <c r="AM2258" s="11">
        <f t="shared" si="266"/>
        <v>8</v>
      </c>
      <c r="AN2258" s="11">
        <f t="shared" si="267"/>
        <v>17</v>
      </c>
      <c r="AO2258" s="13">
        <f t="shared" si="268"/>
        <v>22</v>
      </c>
      <c r="AP2258" s="11">
        <f t="shared" si="269"/>
        <v>33</v>
      </c>
      <c r="AQ2258" s="11">
        <f t="shared" si="270"/>
        <v>23</v>
      </c>
      <c r="AR2258" s="11">
        <f t="shared" si="271"/>
        <v>23</v>
      </c>
      <c r="AS2258" s="11">
        <f t="shared" si="272"/>
        <v>36</v>
      </c>
      <c r="AT2258" s="11">
        <f t="shared" si="273"/>
        <v>41</v>
      </c>
      <c r="AU2258" s="11">
        <f t="shared" si="274"/>
        <v>35</v>
      </c>
      <c r="AV2258" s="11">
        <f t="shared" si="275"/>
        <v>43</v>
      </c>
      <c r="AW2258" s="12">
        <f t="shared" si="276"/>
        <v>38</v>
      </c>
      <c r="AX2258" s="13">
        <f t="shared" si="277"/>
        <v>49</v>
      </c>
      <c r="AY2258" s="13">
        <f t="shared" si="278"/>
        <v>45</v>
      </c>
      <c r="AZ2258" s="13">
        <f t="shared" si="279"/>
        <v>41</v>
      </c>
      <c r="BA2258" s="13">
        <f t="shared" si="280"/>
        <v>37</v>
      </c>
      <c r="BB2258" s="14">
        <f t="shared" si="281"/>
        <v>33</v>
      </c>
      <c r="BC2258" s="19">
        <f t="shared" si="282"/>
        <v>45</v>
      </c>
      <c r="BD2258" s="55">
        <f t="shared" si="285"/>
        <v>0.80617083468658657</v>
      </c>
      <c r="BE2258" s="19">
        <f t="shared" si="286"/>
        <v>0.88187723286781428</v>
      </c>
      <c r="BF2258" s="19">
        <f t="shared" si="283"/>
        <v>0.90356609288730094</v>
      </c>
      <c r="BG2258" s="19">
        <f t="shared" si="284"/>
        <v>0.97067879181552441</v>
      </c>
    </row>
    <row r="2259" spans="1:59">
      <c r="A2259" s="24">
        <v>2258</v>
      </c>
      <c r="B2259" s="31">
        <f>IF(data!A2260="","",data!A2260)</f>
        <v>2018052</v>
      </c>
      <c r="C2259" s="32">
        <f>IF(data!B2260="","",data!B2260)</f>
        <v>43228</v>
      </c>
      <c r="D2259" s="21">
        <f>IF(data!C2260="","",data!C2260)</f>
        <v>3</v>
      </c>
      <c r="E2259" s="22">
        <f>IF(data!D2260="","",data!D2260)</f>
        <v>5</v>
      </c>
      <c r="F2259" s="22">
        <f>IF(data!E2260="","",data!E2260)</f>
        <v>6</v>
      </c>
      <c r="G2259" s="22">
        <f>IF(data!F2260="","",data!F2260)</f>
        <v>9</v>
      </c>
      <c r="H2259" s="22">
        <f>IF(data!G2260="","",data!G2260)</f>
        <v>15</v>
      </c>
      <c r="I2259" s="22">
        <f>IF(data!H2260="","",data!H2260)</f>
        <v>32</v>
      </c>
      <c r="J2259" s="23">
        <f>IF(data!I2260="","",data!I2260)</f>
        <v>14</v>
      </c>
      <c r="Q2259" s="33"/>
      <c r="R2259" s="33"/>
      <c r="S2259" s="33"/>
      <c r="T2259" s="33"/>
      <c r="U2259" s="33"/>
      <c r="V2259" s="33"/>
      <c r="X2259" s="34"/>
      <c r="Y2259" s="33"/>
      <c r="Z2259" s="33"/>
      <c r="AA2259" s="33"/>
      <c r="AB2259" s="33"/>
      <c r="AC2259" s="35"/>
      <c r="AD2259" s="33"/>
      <c r="AE2259" s="33"/>
      <c r="AF2259" s="33"/>
      <c r="AG2259" s="33"/>
      <c r="AH2259" s="33"/>
      <c r="AI2259" s="33"/>
      <c r="AJ2259" s="36"/>
      <c r="AK2259" s="10">
        <f t="shared" ref="AK2259:AK2322" si="287">IF($B2259="","",MOD($D2259,3)+MOD($E2259,3)+MOD($F2259,3)+MOD($G2259,3)+MOD($H2259,3)+MOD($I2259,3))</f>
        <v>4</v>
      </c>
      <c r="AL2259" s="11">
        <f t="shared" ref="AL2259:AL2322" si="288">IF($B2259="","",MOD($D2259,4)+MOD($E2259,4)+MOD($F2259,4)+MOD($G2259,4)+MOD($H2259,4)+MOD($I2259,4))</f>
        <v>10</v>
      </c>
      <c r="AM2259" s="11">
        <f t="shared" ref="AM2259:AM2322" si="289">IF($B2259="","",MOD($D2259,5)+MOD($E2259,5)+MOD($F2259,5)+MOD($G2259,5)+MOD($H2259,5)+MOD($I2259,5))</f>
        <v>10</v>
      </c>
      <c r="AN2259" s="11">
        <f t="shared" ref="AN2259:AN2322" si="290">IF($B2259="","",MOD($D2259,6)+MOD($E2259,6)+MOD($F2259,6)+MOD($G2259,6)+MOD($H2259,6)+MOD($I2259,6))</f>
        <v>16</v>
      </c>
      <c r="AO2259" s="13">
        <f t="shared" ref="AO2259:AO2322" si="291">IF($B2259="","",MOD($D2259,7)+MOD($E2259,7)+MOD($F2259,7)+MOD($G2259,7)+MOD($H2259,7)+MOD($I2259,7))</f>
        <v>21</v>
      </c>
      <c r="AP2259" s="11">
        <f t="shared" ref="AP2259:AP2322" si="292">IF($B2259="","",MOD($D2259,8)+MOD($E2259,8)+MOD($F2259,8)+MOD($G2259,8)+MOD($H2259,8)+MOD($I2259,8))</f>
        <v>22</v>
      </c>
      <c r="AQ2259" s="11">
        <f t="shared" ref="AQ2259:AQ2322" si="293">IF($B2259="","",MOD($D2259,9)+MOD($E2259,9)+MOD($F2259,9)+MOD($G2259,9)+MOD($H2259,9)+MOD($I2259,9))</f>
        <v>25</v>
      </c>
      <c r="AR2259" s="11">
        <f t="shared" ref="AR2259:AR2322" si="294">IF($B2259="","",MOD($D2259,10)+MOD($E2259,10)+MOD($F2259,10)+MOD($G2259,10)+MOD($H2259,10)+MOD($I2259,10))</f>
        <v>30</v>
      </c>
      <c r="AS2259" s="11">
        <f t="shared" ref="AS2259:AS2322" si="295">IF($B2259="","",MOD($D2259,11)+MOD($E2259,11)+MOD($F2259,11)+MOD($G2259,11)+MOD($H2259,11)+MOD($I2259,11))</f>
        <v>37</v>
      </c>
      <c r="AT2259" s="11">
        <f t="shared" ref="AT2259:AT2322" si="296">IF($B2259="","",MOD($D2259,12)+MOD($E2259,12)+MOD($F2259,12)+MOD($G2259,12)+MOD($H2259,12)+MOD($I2259,12))</f>
        <v>34</v>
      </c>
      <c r="AU2259" s="11">
        <f t="shared" ref="AU2259:AU2322" si="297">IF($B2259="","",MOD($D2259,13)+MOD($E2259,13)+MOD($F2259,13)+MOD($G2259,13)+MOD($H2259,13)+MOD($I2259,13))</f>
        <v>31</v>
      </c>
      <c r="AV2259" s="11">
        <f t="shared" ref="AV2259:AV2322" si="298">IF($B2259="","",MOD($D2259,14)+MOD($E2259,14)+MOD($F2259,14)+MOD($G2259,14)+MOD($H2259,14)+MOD($I2259,14))</f>
        <v>28</v>
      </c>
      <c r="AW2259" s="12">
        <f t="shared" ref="AW2259:AW2322" si="299">IF($B2259="","",MOD($D2259,15)+MOD($E2259,15)+MOD($F2259,15)+MOD($G2259,15)+MOD($H2259,15)+MOD($I2259,15))</f>
        <v>25</v>
      </c>
      <c r="AX2259" s="13">
        <f t="shared" ref="AX2259:AX2322" si="300">IF($B2259="","",MOD($D2259,16)+MOD($E2259,16)+MOD($F2259,16)+MOD($G2259,16)+MOD($H2259,16)+MOD($I2259,16))</f>
        <v>38</v>
      </c>
      <c r="AY2259" s="13">
        <f t="shared" ref="AY2259:AY2322" si="301">IF($B2259="","",MOD($D2259,17)+MOD($E2259,17)+MOD($F2259,17)+MOD($G2259,17)+MOD($H2259,17)+MOD($I2259,17))</f>
        <v>53</v>
      </c>
      <c r="AZ2259" s="13">
        <f t="shared" ref="AZ2259:AZ2322" si="302">IF($B2259="","",MOD($D2259,18)+MOD($E2259,18)+MOD($F2259,18)+MOD($G2259,18)+MOD($H2259,18)+MOD($I2259,18))</f>
        <v>52</v>
      </c>
      <c r="BA2259" s="13">
        <f t="shared" ref="BA2259:BA2322" si="303">IF($B2259="","",MOD($D2259,19)+MOD($E2259,19)+MOD($F2259,19)+MOD($G2259,19)+MOD($H2259,19)+MOD($I2259,19))</f>
        <v>51</v>
      </c>
      <c r="BB2259" s="14">
        <f t="shared" ref="BB2259:BB2322" si="304">IF($B2259="","",MOD($D2259,20)+MOD($E2259,20)+MOD($F2259,20)+MOD($G2259,20)+MOD($H2259,20)+MOD($I2259,20))</f>
        <v>50</v>
      </c>
      <c r="BC2259" s="19">
        <f t="shared" si="282"/>
        <v>53</v>
      </c>
      <c r="BD2259" s="55">
        <f t="shared" si="285"/>
        <v>0.80207859694706074</v>
      </c>
      <c r="BE2259" s="19">
        <f t="shared" si="286"/>
        <v>0.87369275738876262</v>
      </c>
      <c r="BF2259" s="19">
        <f t="shared" si="283"/>
        <v>0.91093212081844765</v>
      </c>
      <c r="BG2259" s="19">
        <f t="shared" si="284"/>
        <v>0.96904189671971419</v>
      </c>
    </row>
    <row r="2260" spans="1:59">
      <c r="A2260" s="24">
        <v>2259</v>
      </c>
      <c r="B2260" s="31">
        <f>IF(data!A2261="","",data!A2261)</f>
        <v>2018053</v>
      </c>
      <c r="C2260" s="32">
        <f>IF(data!B2261="","",data!B2261)</f>
        <v>43230</v>
      </c>
      <c r="D2260" s="21">
        <f>IF(data!C2261="","",data!C2261)</f>
        <v>1</v>
      </c>
      <c r="E2260" s="22">
        <f>IF(data!D2261="","",data!D2261)</f>
        <v>4</v>
      </c>
      <c r="F2260" s="22">
        <f>IF(data!E2261="","",data!E2261)</f>
        <v>10</v>
      </c>
      <c r="G2260" s="22">
        <f>IF(data!F2261="","",data!F2261)</f>
        <v>11</v>
      </c>
      <c r="H2260" s="22">
        <f>IF(data!G2261="","",data!G2261)</f>
        <v>14</v>
      </c>
      <c r="I2260" s="22">
        <f>IF(data!H2261="","",data!H2261)</f>
        <v>27</v>
      </c>
      <c r="J2260" s="23">
        <f>IF(data!I2261="","",data!I2261)</f>
        <v>6</v>
      </c>
      <c r="Q2260" s="33"/>
      <c r="R2260" s="33"/>
      <c r="S2260" s="33"/>
      <c r="T2260" s="33"/>
      <c r="U2260" s="33"/>
      <c r="V2260" s="33"/>
      <c r="X2260" s="34"/>
      <c r="Y2260" s="33"/>
      <c r="Z2260" s="33"/>
      <c r="AA2260" s="33"/>
      <c r="AB2260" s="33"/>
      <c r="AC2260" s="35"/>
      <c r="AD2260" s="33"/>
      <c r="AE2260" s="33"/>
      <c r="AF2260" s="33"/>
      <c r="AG2260" s="33"/>
      <c r="AH2260" s="33"/>
      <c r="AI2260" s="33"/>
      <c r="AJ2260" s="36"/>
      <c r="AK2260" s="10">
        <f t="shared" si="287"/>
        <v>7</v>
      </c>
      <c r="AL2260" s="11">
        <f t="shared" si="288"/>
        <v>11</v>
      </c>
      <c r="AM2260" s="11">
        <f t="shared" si="289"/>
        <v>12</v>
      </c>
      <c r="AN2260" s="11">
        <f t="shared" si="290"/>
        <v>19</v>
      </c>
      <c r="AO2260" s="13">
        <f t="shared" si="291"/>
        <v>18</v>
      </c>
      <c r="AP2260" s="11">
        <f t="shared" si="292"/>
        <v>19</v>
      </c>
      <c r="AQ2260" s="11">
        <f t="shared" si="293"/>
        <v>13</v>
      </c>
      <c r="AR2260" s="11">
        <f t="shared" si="294"/>
        <v>17</v>
      </c>
      <c r="AS2260" s="11">
        <f t="shared" si="295"/>
        <v>23</v>
      </c>
      <c r="AT2260" s="11">
        <f t="shared" si="296"/>
        <v>31</v>
      </c>
      <c r="AU2260" s="11">
        <f t="shared" si="297"/>
        <v>28</v>
      </c>
      <c r="AV2260" s="11">
        <f t="shared" si="298"/>
        <v>39</v>
      </c>
      <c r="AW2260" s="12">
        <f t="shared" si="299"/>
        <v>52</v>
      </c>
      <c r="AX2260" s="13">
        <f t="shared" si="300"/>
        <v>51</v>
      </c>
      <c r="AY2260" s="13">
        <f t="shared" si="301"/>
        <v>50</v>
      </c>
      <c r="AZ2260" s="13">
        <f t="shared" si="302"/>
        <v>49</v>
      </c>
      <c r="BA2260" s="13">
        <f t="shared" si="303"/>
        <v>48</v>
      </c>
      <c r="BB2260" s="14">
        <f t="shared" si="304"/>
        <v>47</v>
      </c>
      <c r="BC2260" s="19">
        <f t="shared" si="282"/>
        <v>50</v>
      </c>
      <c r="BD2260" s="55">
        <f t="shared" si="285"/>
        <v>0.79798635920753491</v>
      </c>
      <c r="BE2260" s="19">
        <f t="shared" si="286"/>
        <v>0.91461513478402079</v>
      </c>
      <c r="BF2260" s="19">
        <f t="shared" si="283"/>
        <v>0.91666125365378359</v>
      </c>
      <c r="BG2260" s="19">
        <f t="shared" si="284"/>
        <v>0.96986034426761936</v>
      </c>
    </row>
    <row r="2261" spans="1:59">
      <c r="A2261" s="24">
        <v>2260</v>
      </c>
      <c r="B2261" s="31">
        <f>IF(data!A2262="","",data!A2262)</f>
        <v>2018054</v>
      </c>
      <c r="C2261" s="32">
        <f>IF(data!B2262="","",data!B2262)</f>
        <v>43233</v>
      </c>
      <c r="D2261" s="21">
        <f>IF(data!C2262="","",data!C2262)</f>
        <v>4</v>
      </c>
      <c r="E2261" s="22">
        <f>IF(data!D2262="","",data!D2262)</f>
        <v>6</v>
      </c>
      <c r="F2261" s="22">
        <f>IF(data!E2262="","",data!E2262)</f>
        <v>18</v>
      </c>
      <c r="G2261" s="22">
        <f>IF(data!F2262="","",data!F2262)</f>
        <v>22</v>
      </c>
      <c r="H2261" s="22">
        <f>IF(data!G2262="","",data!G2262)</f>
        <v>25</v>
      </c>
      <c r="I2261" s="22">
        <f>IF(data!H2262="","",data!H2262)</f>
        <v>33</v>
      </c>
      <c r="J2261" s="23">
        <f>IF(data!I2262="","",data!I2262)</f>
        <v>16</v>
      </c>
      <c r="Q2261" s="33"/>
      <c r="R2261" s="33"/>
      <c r="S2261" s="33"/>
      <c r="T2261" s="33"/>
      <c r="U2261" s="33"/>
      <c r="V2261" s="33"/>
      <c r="X2261" s="34"/>
      <c r="Y2261" s="33"/>
      <c r="Z2261" s="33"/>
      <c r="AA2261" s="33"/>
      <c r="AB2261" s="33"/>
      <c r="AC2261" s="35"/>
      <c r="AD2261" s="33"/>
      <c r="AE2261" s="33"/>
      <c r="AF2261" s="33"/>
      <c r="AG2261" s="33"/>
      <c r="AH2261" s="33"/>
      <c r="AI2261" s="33"/>
      <c r="AJ2261" s="36"/>
      <c r="AK2261" s="10">
        <f t="shared" si="287"/>
        <v>3</v>
      </c>
      <c r="AL2261" s="11">
        <f t="shared" si="288"/>
        <v>8</v>
      </c>
      <c r="AM2261" s="11">
        <f t="shared" si="289"/>
        <v>13</v>
      </c>
      <c r="AN2261" s="11">
        <f t="shared" si="290"/>
        <v>12</v>
      </c>
      <c r="AO2261" s="13">
        <f t="shared" si="291"/>
        <v>24</v>
      </c>
      <c r="AP2261" s="11">
        <f t="shared" si="292"/>
        <v>20</v>
      </c>
      <c r="AQ2261" s="11">
        <f t="shared" si="293"/>
        <v>27</v>
      </c>
      <c r="AR2261" s="11">
        <f t="shared" si="294"/>
        <v>28</v>
      </c>
      <c r="AS2261" s="11">
        <f t="shared" si="295"/>
        <v>20</v>
      </c>
      <c r="AT2261" s="11">
        <f t="shared" si="296"/>
        <v>36</v>
      </c>
      <c r="AU2261" s="11">
        <f t="shared" si="297"/>
        <v>43</v>
      </c>
      <c r="AV2261" s="11">
        <f t="shared" si="298"/>
        <v>38</v>
      </c>
      <c r="AW2261" s="12">
        <f t="shared" si="299"/>
        <v>33</v>
      </c>
      <c r="AX2261" s="13">
        <f t="shared" si="300"/>
        <v>28</v>
      </c>
      <c r="AY2261" s="13">
        <f t="shared" si="301"/>
        <v>40</v>
      </c>
      <c r="AZ2261" s="13">
        <f t="shared" si="302"/>
        <v>36</v>
      </c>
      <c r="BA2261" s="13">
        <f t="shared" si="303"/>
        <v>51</v>
      </c>
      <c r="BB2261" s="14">
        <f t="shared" si="304"/>
        <v>48</v>
      </c>
      <c r="BC2261" s="19">
        <f t="shared" si="282"/>
        <v>40</v>
      </c>
      <c r="BD2261" s="55">
        <f t="shared" si="285"/>
        <v>0.85118544982137057</v>
      </c>
      <c r="BE2261" s="19">
        <f t="shared" si="286"/>
        <v>0.89620006495615456</v>
      </c>
      <c r="BF2261" s="19">
        <f t="shared" si="283"/>
        <v>0.91747970120168887</v>
      </c>
      <c r="BG2261" s="19">
        <f t="shared" si="284"/>
        <v>0.96454043520623578</v>
      </c>
    </row>
    <row r="2262" spans="1:59">
      <c r="A2262" s="24">
        <v>2261</v>
      </c>
      <c r="B2262" s="31">
        <f>IF(data!A2263="","",data!A2263)</f>
        <v>2018055</v>
      </c>
      <c r="C2262" s="32">
        <f>IF(data!B2263="","",data!B2263)</f>
        <v>43235</v>
      </c>
      <c r="D2262" s="21">
        <f>IF(data!C2263="","",data!C2263)</f>
        <v>7</v>
      </c>
      <c r="E2262" s="22">
        <f>IF(data!D2263="","",data!D2263)</f>
        <v>9</v>
      </c>
      <c r="F2262" s="22">
        <f>IF(data!E2263="","",data!E2263)</f>
        <v>10</v>
      </c>
      <c r="G2262" s="22">
        <f>IF(data!F2263="","",data!F2263)</f>
        <v>12</v>
      </c>
      <c r="H2262" s="22">
        <f>IF(data!G2263="","",data!G2263)</f>
        <v>22</v>
      </c>
      <c r="I2262" s="22">
        <f>IF(data!H2263="","",data!H2263)</f>
        <v>26</v>
      </c>
      <c r="J2262" s="23">
        <f>IF(data!I2263="","",data!I2263)</f>
        <v>7</v>
      </c>
      <c r="Q2262" s="33"/>
      <c r="R2262" s="33"/>
      <c r="S2262" s="33"/>
      <c r="T2262" s="33"/>
      <c r="U2262" s="33"/>
      <c r="V2262" s="33"/>
      <c r="X2262" s="34"/>
      <c r="Y2262" s="33"/>
      <c r="Z2262" s="33"/>
      <c r="AA2262" s="33"/>
      <c r="AB2262" s="33"/>
      <c r="AC2262" s="35"/>
      <c r="AD2262" s="33"/>
      <c r="AE2262" s="33"/>
      <c r="AF2262" s="33"/>
      <c r="AG2262" s="33"/>
      <c r="AH2262" s="33"/>
      <c r="AI2262" s="33"/>
      <c r="AJ2262" s="36"/>
      <c r="AK2262" s="10">
        <f t="shared" si="287"/>
        <v>5</v>
      </c>
      <c r="AL2262" s="11">
        <f t="shared" si="288"/>
        <v>10</v>
      </c>
      <c r="AM2262" s="11">
        <f t="shared" si="289"/>
        <v>11</v>
      </c>
      <c r="AN2262" s="11">
        <f t="shared" si="290"/>
        <v>14</v>
      </c>
      <c r="AO2262" s="13">
        <f t="shared" si="291"/>
        <v>16</v>
      </c>
      <c r="AP2262" s="11">
        <f t="shared" si="292"/>
        <v>22</v>
      </c>
      <c r="AQ2262" s="11">
        <f t="shared" si="293"/>
        <v>23</v>
      </c>
      <c r="AR2262" s="11">
        <f t="shared" si="294"/>
        <v>26</v>
      </c>
      <c r="AS2262" s="11">
        <f t="shared" si="295"/>
        <v>31</v>
      </c>
      <c r="AT2262" s="11">
        <f t="shared" si="296"/>
        <v>38</v>
      </c>
      <c r="AU2262" s="11">
        <f t="shared" si="297"/>
        <v>47</v>
      </c>
      <c r="AV2262" s="11">
        <f t="shared" si="298"/>
        <v>58</v>
      </c>
      <c r="AW2262" s="12">
        <f t="shared" si="299"/>
        <v>56</v>
      </c>
      <c r="AX2262" s="13">
        <f t="shared" si="300"/>
        <v>54</v>
      </c>
      <c r="AY2262" s="13">
        <f t="shared" si="301"/>
        <v>52</v>
      </c>
      <c r="AZ2262" s="13">
        <f t="shared" si="302"/>
        <v>50</v>
      </c>
      <c r="BA2262" s="13">
        <f t="shared" si="303"/>
        <v>48</v>
      </c>
      <c r="BB2262" s="14">
        <f t="shared" si="304"/>
        <v>46</v>
      </c>
      <c r="BC2262" s="19">
        <f t="shared" ref="BC2262:BC2325" si="305">IF($B2262="","",MOD($D2262,$BC$1)+MOD($E2262,$BC$1)+MOD($F2262,$BC$1)+MOD($G2262,$BC$1)+MOD($H2262,$BC$1)+MOD($I2262,$BC$1))</f>
        <v>52</v>
      </c>
      <c r="BD2262" s="55">
        <f t="shared" si="285"/>
        <v>0.98213705748619684</v>
      </c>
      <c r="BE2262" s="19">
        <f t="shared" si="286"/>
        <v>0.91461513478402079</v>
      </c>
      <c r="BF2262" s="19">
        <f t="shared" si="283"/>
        <v>0.91256901591425788</v>
      </c>
      <c r="BG2262" s="19">
        <f t="shared" si="284"/>
        <v>0.96535888275414095</v>
      </c>
    </row>
    <row r="2263" spans="1:59">
      <c r="A2263" s="24">
        <v>2262</v>
      </c>
      <c r="B2263" s="31">
        <f>IF(data!A2264="","",data!A2264)</f>
        <v>2018056</v>
      </c>
      <c r="C2263" s="32">
        <f>IF(data!B2264="","",data!B2264)</f>
        <v>43237</v>
      </c>
      <c r="D2263" s="21">
        <f>IF(data!C2264="","",data!C2264)</f>
        <v>1</v>
      </c>
      <c r="E2263" s="22">
        <f>IF(data!D2264="","",data!D2264)</f>
        <v>3</v>
      </c>
      <c r="F2263" s="22">
        <f>IF(data!E2264="","",data!E2264)</f>
        <v>6</v>
      </c>
      <c r="G2263" s="22">
        <f>IF(data!F2264="","",data!F2264)</f>
        <v>20</v>
      </c>
      <c r="H2263" s="22">
        <f>IF(data!G2264="","",data!G2264)</f>
        <v>21</v>
      </c>
      <c r="I2263" s="22">
        <f>IF(data!H2264="","",data!H2264)</f>
        <v>26</v>
      </c>
      <c r="J2263" s="23">
        <f>IF(data!I2264="","",data!I2264)</f>
        <v>1</v>
      </c>
      <c r="Q2263" s="33"/>
      <c r="R2263" s="33"/>
      <c r="S2263" s="33"/>
      <c r="T2263" s="33"/>
      <c r="U2263" s="33"/>
      <c r="V2263" s="33"/>
      <c r="X2263" s="34"/>
      <c r="Y2263" s="33"/>
      <c r="Z2263" s="33"/>
      <c r="AA2263" s="33"/>
      <c r="AB2263" s="33"/>
      <c r="AC2263" s="35"/>
      <c r="AD2263" s="33"/>
      <c r="AE2263" s="33"/>
      <c r="AF2263" s="33"/>
      <c r="AG2263" s="33"/>
      <c r="AH2263" s="33"/>
      <c r="AI2263" s="33"/>
      <c r="AJ2263" s="36"/>
      <c r="AK2263" s="10">
        <f t="shared" si="287"/>
        <v>5</v>
      </c>
      <c r="AL2263" s="11">
        <f t="shared" si="288"/>
        <v>9</v>
      </c>
      <c r="AM2263" s="11">
        <f t="shared" si="289"/>
        <v>7</v>
      </c>
      <c r="AN2263" s="11">
        <f t="shared" si="290"/>
        <v>11</v>
      </c>
      <c r="AO2263" s="13">
        <f t="shared" si="291"/>
        <v>21</v>
      </c>
      <c r="AP2263" s="11">
        <f t="shared" si="292"/>
        <v>21</v>
      </c>
      <c r="AQ2263" s="11">
        <f t="shared" si="293"/>
        <v>23</v>
      </c>
      <c r="AR2263" s="11">
        <f t="shared" si="294"/>
        <v>17</v>
      </c>
      <c r="AS2263" s="11">
        <f t="shared" si="295"/>
        <v>33</v>
      </c>
      <c r="AT2263" s="11">
        <f t="shared" si="296"/>
        <v>29</v>
      </c>
      <c r="AU2263" s="11">
        <f t="shared" si="297"/>
        <v>25</v>
      </c>
      <c r="AV2263" s="11">
        <f t="shared" si="298"/>
        <v>35</v>
      </c>
      <c r="AW2263" s="12">
        <f t="shared" si="299"/>
        <v>32</v>
      </c>
      <c r="AX2263" s="13">
        <f t="shared" si="300"/>
        <v>29</v>
      </c>
      <c r="AY2263" s="13">
        <f t="shared" si="301"/>
        <v>26</v>
      </c>
      <c r="AZ2263" s="13">
        <f t="shared" si="302"/>
        <v>23</v>
      </c>
      <c r="BA2263" s="13">
        <f t="shared" si="303"/>
        <v>20</v>
      </c>
      <c r="BB2263" s="14">
        <f t="shared" si="304"/>
        <v>17</v>
      </c>
      <c r="BC2263" s="19">
        <f t="shared" si="305"/>
        <v>26</v>
      </c>
      <c r="BD2263" s="55">
        <f t="shared" si="285"/>
        <v>0.90438454043520633</v>
      </c>
      <c r="BE2263" s="19">
        <f t="shared" si="286"/>
        <v>0.85527768756089628</v>
      </c>
      <c r="BF2263" s="19">
        <f t="shared" si="283"/>
        <v>0.89783696005196501</v>
      </c>
      <c r="BG2263" s="19">
        <f t="shared" si="284"/>
        <v>0.96044819746670995</v>
      </c>
    </row>
    <row r="2264" spans="1:59">
      <c r="A2264" s="24">
        <v>2263</v>
      </c>
      <c r="B2264" s="31">
        <f>IF(data!A2265="","",data!A2265)</f>
        <v>2018057</v>
      </c>
      <c r="C2264" s="32">
        <f>IF(data!B2265="","",data!B2265)</f>
        <v>43240</v>
      </c>
      <c r="D2264" s="21">
        <f>IF(data!C2265="","",data!C2265)</f>
        <v>5</v>
      </c>
      <c r="E2264" s="22">
        <f>IF(data!D2265="","",data!D2265)</f>
        <v>15</v>
      </c>
      <c r="F2264" s="22">
        <f>IF(data!E2265="","",data!E2265)</f>
        <v>17</v>
      </c>
      <c r="G2264" s="22">
        <f>IF(data!F2265="","",data!F2265)</f>
        <v>19</v>
      </c>
      <c r="H2264" s="22">
        <f>IF(data!G2265="","",data!G2265)</f>
        <v>20</v>
      </c>
      <c r="I2264" s="22">
        <f>IF(data!H2265="","",data!H2265)</f>
        <v>30</v>
      </c>
      <c r="J2264" s="23">
        <f>IF(data!I2265="","",data!I2265)</f>
        <v>13</v>
      </c>
      <c r="Q2264" s="33"/>
      <c r="R2264" s="33"/>
      <c r="S2264" s="33"/>
      <c r="T2264" s="33"/>
      <c r="U2264" s="33"/>
      <c r="V2264" s="33"/>
      <c r="X2264" s="34"/>
      <c r="Y2264" s="33"/>
      <c r="Z2264" s="33"/>
      <c r="AA2264" s="33"/>
      <c r="AB2264" s="33"/>
      <c r="AC2264" s="35"/>
      <c r="AD2264" s="33"/>
      <c r="AE2264" s="33"/>
      <c r="AF2264" s="33"/>
      <c r="AG2264" s="33"/>
      <c r="AH2264" s="33"/>
      <c r="AI2264" s="33"/>
      <c r="AJ2264" s="36"/>
      <c r="AK2264" s="10">
        <f t="shared" si="287"/>
        <v>7</v>
      </c>
      <c r="AL2264" s="11">
        <f t="shared" si="288"/>
        <v>10</v>
      </c>
      <c r="AM2264" s="11">
        <f t="shared" si="289"/>
        <v>6</v>
      </c>
      <c r="AN2264" s="11">
        <f t="shared" si="290"/>
        <v>16</v>
      </c>
      <c r="AO2264" s="13">
        <f t="shared" si="291"/>
        <v>22</v>
      </c>
      <c r="AP2264" s="11">
        <f t="shared" si="292"/>
        <v>26</v>
      </c>
      <c r="AQ2264" s="11">
        <f t="shared" si="293"/>
        <v>25</v>
      </c>
      <c r="AR2264" s="11">
        <f t="shared" si="294"/>
        <v>26</v>
      </c>
      <c r="AS2264" s="11">
        <f t="shared" si="295"/>
        <v>40</v>
      </c>
      <c r="AT2264" s="11">
        <f t="shared" si="296"/>
        <v>34</v>
      </c>
      <c r="AU2264" s="11">
        <f t="shared" si="297"/>
        <v>28</v>
      </c>
      <c r="AV2264" s="11">
        <f t="shared" si="298"/>
        <v>22</v>
      </c>
      <c r="AW2264" s="12">
        <f t="shared" si="299"/>
        <v>16</v>
      </c>
      <c r="AX2264" s="13">
        <f t="shared" si="300"/>
        <v>42</v>
      </c>
      <c r="AY2264" s="13">
        <f t="shared" si="301"/>
        <v>38</v>
      </c>
      <c r="AZ2264" s="13">
        <f t="shared" si="302"/>
        <v>52</v>
      </c>
      <c r="BA2264" s="13">
        <f t="shared" si="303"/>
        <v>49</v>
      </c>
      <c r="BB2264" s="14">
        <f t="shared" si="304"/>
        <v>66</v>
      </c>
      <c r="BC2264" s="19">
        <f t="shared" si="305"/>
        <v>38</v>
      </c>
      <c r="BD2264" s="55">
        <f t="shared" si="285"/>
        <v>0.84300097434231902</v>
      </c>
      <c r="BE2264" s="19">
        <f t="shared" si="286"/>
        <v>0.82253978564468988</v>
      </c>
      <c r="BF2264" s="19">
        <f t="shared" si="283"/>
        <v>0.89210782721662885</v>
      </c>
      <c r="BG2264" s="19">
        <f t="shared" si="284"/>
        <v>0.95062682689184796</v>
      </c>
    </row>
    <row r="2265" spans="1:59">
      <c r="A2265" s="24">
        <v>2264</v>
      </c>
      <c r="B2265" s="31">
        <f>IF(data!A2266="","",data!A2266)</f>
        <v>2018058</v>
      </c>
      <c r="C2265" s="32">
        <f>IF(data!B2266="","",data!B2266)</f>
        <v>43242</v>
      </c>
      <c r="D2265" s="21">
        <f>IF(data!C2266="","",data!C2266)</f>
        <v>7</v>
      </c>
      <c r="E2265" s="22">
        <f>IF(data!D2266="","",data!D2266)</f>
        <v>12</v>
      </c>
      <c r="F2265" s="22">
        <f>IF(data!E2266="","",data!E2266)</f>
        <v>13</v>
      </c>
      <c r="G2265" s="22">
        <f>IF(data!F2266="","",data!F2266)</f>
        <v>16</v>
      </c>
      <c r="H2265" s="22">
        <f>IF(data!G2266="","",data!G2266)</f>
        <v>26</v>
      </c>
      <c r="I2265" s="22">
        <f>IF(data!H2266="","",data!H2266)</f>
        <v>31</v>
      </c>
      <c r="J2265" s="23">
        <f>IF(data!I2266="","",data!I2266)</f>
        <v>7</v>
      </c>
      <c r="Q2265" s="33"/>
      <c r="R2265" s="33"/>
      <c r="S2265" s="33"/>
      <c r="T2265" s="33"/>
      <c r="U2265" s="33"/>
      <c r="V2265" s="33"/>
      <c r="X2265" s="34"/>
      <c r="Y2265" s="33"/>
      <c r="Z2265" s="33"/>
      <c r="AA2265" s="33"/>
      <c r="AB2265" s="33"/>
      <c r="AC2265" s="35"/>
      <c r="AD2265" s="33"/>
      <c r="AE2265" s="33"/>
      <c r="AF2265" s="33"/>
      <c r="AG2265" s="33"/>
      <c r="AH2265" s="33"/>
      <c r="AI2265" s="33"/>
      <c r="AJ2265" s="36"/>
      <c r="AK2265" s="10">
        <f t="shared" si="287"/>
        <v>6</v>
      </c>
      <c r="AL2265" s="11">
        <f t="shared" si="288"/>
        <v>9</v>
      </c>
      <c r="AM2265" s="11">
        <f t="shared" si="289"/>
        <v>10</v>
      </c>
      <c r="AN2265" s="11">
        <f t="shared" si="290"/>
        <v>9</v>
      </c>
      <c r="AO2265" s="13">
        <f t="shared" si="291"/>
        <v>21</v>
      </c>
      <c r="AP2265" s="11">
        <f t="shared" si="292"/>
        <v>25</v>
      </c>
      <c r="AQ2265" s="11">
        <f t="shared" si="293"/>
        <v>33</v>
      </c>
      <c r="AR2265" s="11">
        <f t="shared" si="294"/>
        <v>25</v>
      </c>
      <c r="AS2265" s="11">
        <f t="shared" si="295"/>
        <v>28</v>
      </c>
      <c r="AT2265" s="11">
        <f t="shared" si="296"/>
        <v>21</v>
      </c>
      <c r="AU2265" s="11">
        <f t="shared" si="297"/>
        <v>27</v>
      </c>
      <c r="AV2265" s="11">
        <f t="shared" si="298"/>
        <v>49</v>
      </c>
      <c r="AW2265" s="12">
        <f t="shared" si="299"/>
        <v>45</v>
      </c>
      <c r="AX2265" s="13">
        <f t="shared" si="300"/>
        <v>57</v>
      </c>
      <c r="AY2265" s="13">
        <f t="shared" si="301"/>
        <v>71</v>
      </c>
      <c r="AZ2265" s="13">
        <f t="shared" si="302"/>
        <v>69</v>
      </c>
      <c r="BA2265" s="13">
        <f t="shared" si="303"/>
        <v>67</v>
      </c>
      <c r="BB2265" s="14">
        <f t="shared" si="304"/>
        <v>65</v>
      </c>
      <c r="BC2265" s="19">
        <f t="shared" si="305"/>
        <v>71</v>
      </c>
      <c r="BD2265" s="55">
        <f t="shared" si="285"/>
        <v>0.92893796687236108</v>
      </c>
      <c r="BE2265" s="19">
        <f t="shared" si="286"/>
        <v>0.86346216303994805</v>
      </c>
      <c r="BF2265" s="19">
        <f t="shared" si="283"/>
        <v>0.91666125365378359</v>
      </c>
      <c r="BG2265" s="19">
        <f t="shared" si="284"/>
        <v>0.9641312114322832</v>
      </c>
    </row>
    <row r="2266" spans="1:59">
      <c r="A2266" s="24">
        <v>2265</v>
      </c>
      <c r="B2266" s="31">
        <f>IF(data!A2267="","",data!A2267)</f>
        <v>2018059</v>
      </c>
      <c r="C2266" s="32">
        <f>IF(data!B2267="","",data!B2267)</f>
        <v>43244</v>
      </c>
      <c r="D2266" s="21">
        <f>IF(data!C2267="","",data!C2267)</f>
        <v>4</v>
      </c>
      <c r="E2266" s="22">
        <f>IF(data!D2267="","",data!D2267)</f>
        <v>6</v>
      </c>
      <c r="F2266" s="22">
        <f>IF(data!E2267="","",data!E2267)</f>
        <v>8</v>
      </c>
      <c r="G2266" s="22">
        <f>IF(data!F2267="","",data!F2267)</f>
        <v>13</v>
      </c>
      <c r="H2266" s="22">
        <f>IF(data!G2267="","",data!G2267)</f>
        <v>22</v>
      </c>
      <c r="I2266" s="22">
        <f>IF(data!H2267="","",data!H2267)</f>
        <v>32</v>
      </c>
      <c r="J2266" s="23">
        <f>IF(data!I2267="","",data!I2267)</f>
        <v>11</v>
      </c>
      <c r="Q2266" s="33"/>
      <c r="R2266" s="33"/>
      <c r="S2266" s="33"/>
      <c r="T2266" s="33"/>
      <c r="U2266" s="33"/>
      <c r="V2266" s="33"/>
      <c r="X2266" s="34"/>
      <c r="Y2266" s="33"/>
      <c r="Z2266" s="33"/>
      <c r="AA2266" s="33"/>
      <c r="AB2266" s="33"/>
      <c r="AC2266" s="35"/>
      <c r="AD2266" s="33"/>
      <c r="AE2266" s="33"/>
      <c r="AF2266" s="33"/>
      <c r="AG2266" s="33"/>
      <c r="AH2266" s="33"/>
      <c r="AI2266" s="33"/>
      <c r="AJ2266" s="36"/>
      <c r="AK2266" s="10">
        <f t="shared" si="287"/>
        <v>7</v>
      </c>
      <c r="AL2266" s="11">
        <f t="shared" si="288"/>
        <v>5</v>
      </c>
      <c r="AM2266" s="11">
        <f t="shared" si="289"/>
        <v>15</v>
      </c>
      <c r="AN2266" s="11">
        <f t="shared" si="290"/>
        <v>13</v>
      </c>
      <c r="AO2266" s="13">
        <f t="shared" si="291"/>
        <v>22</v>
      </c>
      <c r="AP2266" s="11">
        <f t="shared" si="292"/>
        <v>21</v>
      </c>
      <c r="AQ2266" s="11">
        <f t="shared" si="293"/>
        <v>31</v>
      </c>
      <c r="AR2266" s="11">
        <f t="shared" si="294"/>
        <v>25</v>
      </c>
      <c r="AS2266" s="11">
        <f t="shared" si="295"/>
        <v>30</v>
      </c>
      <c r="AT2266" s="11">
        <f t="shared" si="296"/>
        <v>37</v>
      </c>
      <c r="AU2266" s="11">
        <f t="shared" si="297"/>
        <v>33</v>
      </c>
      <c r="AV2266" s="11">
        <f t="shared" si="298"/>
        <v>43</v>
      </c>
      <c r="AW2266" s="12">
        <f t="shared" si="299"/>
        <v>40</v>
      </c>
      <c r="AX2266" s="13">
        <f t="shared" si="300"/>
        <v>37</v>
      </c>
      <c r="AY2266" s="13">
        <f t="shared" si="301"/>
        <v>51</v>
      </c>
      <c r="AZ2266" s="13">
        <f t="shared" si="302"/>
        <v>49</v>
      </c>
      <c r="BA2266" s="13">
        <f t="shared" si="303"/>
        <v>47</v>
      </c>
      <c r="BB2266" s="14">
        <f t="shared" si="304"/>
        <v>45</v>
      </c>
      <c r="BC2266" s="19">
        <f t="shared" si="305"/>
        <v>51</v>
      </c>
      <c r="BD2266" s="55">
        <f t="shared" si="285"/>
        <v>0.97395258200714518</v>
      </c>
      <c r="BE2266" s="19">
        <f t="shared" si="286"/>
        <v>0.91256901591425788</v>
      </c>
      <c r="BF2266" s="19">
        <f t="shared" si="283"/>
        <v>0.92811951932445602</v>
      </c>
      <c r="BG2266" s="19">
        <f t="shared" si="284"/>
        <v>0.96658655407599869</v>
      </c>
    </row>
    <row r="2267" spans="1:59">
      <c r="A2267" s="24">
        <v>2266</v>
      </c>
      <c r="B2267" s="31">
        <f>IF(data!A2268="","",data!A2268)</f>
        <v>2018060</v>
      </c>
      <c r="C2267" s="32">
        <f>IF(data!B2268="","",data!B2268)</f>
        <v>43247</v>
      </c>
      <c r="D2267" s="21">
        <f>IF(data!C2268="","",data!C2268)</f>
        <v>4</v>
      </c>
      <c r="E2267" s="22">
        <f>IF(data!D2268="","",data!D2268)</f>
        <v>8</v>
      </c>
      <c r="F2267" s="22">
        <f>IF(data!E2268="","",data!E2268)</f>
        <v>13</v>
      </c>
      <c r="G2267" s="22">
        <f>IF(data!F2268="","",data!F2268)</f>
        <v>25</v>
      </c>
      <c r="H2267" s="22">
        <f>IF(data!G2268="","",data!G2268)</f>
        <v>30</v>
      </c>
      <c r="I2267" s="22">
        <f>IF(data!H2268="","",data!H2268)</f>
        <v>31</v>
      </c>
      <c r="J2267" s="23">
        <f>IF(data!I2268="","",data!I2268)</f>
        <v>10</v>
      </c>
      <c r="Q2267" s="33"/>
      <c r="R2267" s="33"/>
      <c r="S2267" s="33"/>
      <c r="T2267" s="33"/>
      <c r="U2267" s="33"/>
      <c r="V2267" s="33"/>
      <c r="X2267" s="34"/>
      <c r="Y2267" s="33"/>
      <c r="Z2267" s="33"/>
      <c r="AA2267" s="33"/>
      <c r="AB2267" s="33"/>
      <c r="AC2267" s="35"/>
      <c r="AD2267" s="33"/>
      <c r="AE2267" s="33"/>
      <c r="AF2267" s="33"/>
      <c r="AG2267" s="33"/>
      <c r="AH2267" s="33"/>
      <c r="AI2267" s="33"/>
      <c r="AJ2267" s="36"/>
      <c r="AK2267" s="10">
        <f t="shared" si="287"/>
        <v>6</v>
      </c>
      <c r="AL2267" s="11">
        <f t="shared" si="288"/>
        <v>7</v>
      </c>
      <c r="AM2267" s="11">
        <f t="shared" si="289"/>
        <v>11</v>
      </c>
      <c r="AN2267" s="11">
        <f t="shared" si="290"/>
        <v>9</v>
      </c>
      <c r="AO2267" s="13">
        <f t="shared" si="291"/>
        <v>20</v>
      </c>
      <c r="AP2267" s="11">
        <f t="shared" si="292"/>
        <v>23</v>
      </c>
      <c r="AQ2267" s="11">
        <f t="shared" si="293"/>
        <v>30</v>
      </c>
      <c r="AR2267" s="11">
        <f t="shared" si="294"/>
        <v>21</v>
      </c>
      <c r="AS2267" s="11">
        <f t="shared" si="295"/>
        <v>34</v>
      </c>
      <c r="AT2267" s="11">
        <f t="shared" si="296"/>
        <v>27</v>
      </c>
      <c r="AU2267" s="11">
        <f t="shared" si="297"/>
        <v>33</v>
      </c>
      <c r="AV2267" s="11">
        <f t="shared" si="298"/>
        <v>41</v>
      </c>
      <c r="AW2267" s="12">
        <f t="shared" si="299"/>
        <v>36</v>
      </c>
      <c r="AX2267" s="13">
        <f t="shared" si="300"/>
        <v>63</v>
      </c>
      <c r="AY2267" s="13">
        <f t="shared" si="301"/>
        <v>60</v>
      </c>
      <c r="AZ2267" s="13">
        <f t="shared" si="302"/>
        <v>57</v>
      </c>
      <c r="BA2267" s="13">
        <f t="shared" si="303"/>
        <v>54</v>
      </c>
      <c r="BB2267" s="14">
        <f t="shared" si="304"/>
        <v>51</v>
      </c>
      <c r="BC2267" s="19">
        <f t="shared" si="305"/>
        <v>60</v>
      </c>
      <c r="BD2267" s="55">
        <f t="shared" si="285"/>
        <v>1.0066904839233517</v>
      </c>
      <c r="BE2267" s="19">
        <f t="shared" si="286"/>
        <v>0.99441377070477432</v>
      </c>
      <c r="BF2267" s="19">
        <f t="shared" ref="BF2267:BF2330" si="306">IF($B2267="","",SUM($BC2243:$BC2267)/25/$BM$3)</f>
        <v>0.94039623254303351</v>
      </c>
      <c r="BG2267" s="19">
        <f t="shared" si="284"/>
        <v>0.98254628126014942</v>
      </c>
    </row>
    <row r="2268" spans="1:59">
      <c r="A2268" s="24">
        <v>2267</v>
      </c>
      <c r="B2268" s="31">
        <f>IF(data!A2269="","",data!A2269)</f>
        <v>2018061</v>
      </c>
      <c r="C2268" s="32">
        <f>IF(data!B2269="","",data!B2269)</f>
        <v>43249</v>
      </c>
      <c r="D2268" s="21">
        <f>IF(data!C2269="","",data!C2269)</f>
        <v>9</v>
      </c>
      <c r="E2268" s="22">
        <f>IF(data!D2269="","",data!D2269)</f>
        <v>10</v>
      </c>
      <c r="F2268" s="22">
        <f>IF(data!E2269="","",data!E2269)</f>
        <v>11</v>
      </c>
      <c r="G2268" s="22">
        <f>IF(data!F2269="","",data!F2269)</f>
        <v>12</v>
      </c>
      <c r="H2268" s="22">
        <f>IF(data!G2269="","",data!G2269)</f>
        <v>18</v>
      </c>
      <c r="I2268" s="22">
        <f>IF(data!H2269="","",data!H2269)</f>
        <v>23</v>
      </c>
      <c r="J2268" s="23">
        <f>IF(data!I2269="","",data!I2269)</f>
        <v>7</v>
      </c>
      <c r="Q2268" s="33"/>
      <c r="R2268" s="33"/>
      <c r="S2268" s="33"/>
      <c r="T2268" s="33"/>
      <c r="U2268" s="33"/>
      <c r="V2268" s="33"/>
      <c r="X2268" s="34"/>
      <c r="Y2268" s="33"/>
      <c r="Z2268" s="33"/>
      <c r="AA2268" s="33"/>
      <c r="AB2268" s="33"/>
      <c r="AC2268" s="35"/>
      <c r="AD2268" s="33"/>
      <c r="AE2268" s="33"/>
      <c r="AF2268" s="33"/>
      <c r="AG2268" s="33"/>
      <c r="AH2268" s="33"/>
      <c r="AI2268" s="33"/>
      <c r="AJ2268" s="36"/>
      <c r="AK2268" s="10">
        <f t="shared" si="287"/>
        <v>5</v>
      </c>
      <c r="AL2268" s="11">
        <f t="shared" si="288"/>
        <v>11</v>
      </c>
      <c r="AM2268" s="11">
        <f t="shared" si="289"/>
        <v>13</v>
      </c>
      <c r="AN2268" s="11">
        <f t="shared" si="290"/>
        <v>17</v>
      </c>
      <c r="AO2268" s="13">
        <f t="shared" si="291"/>
        <v>20</v>
      </c>
      <c r="AP2268" s="11">
        <f t="shared" si="292"/>
        <v>19</v>
      </c>
      <c r="AQ2268" s="11">
        <f t="shared" si="293"/>
        <v>11</v>
      </c>
      <c r="AR2268" s="11">
        <f t="shared" si="294"/>
        <v>23</v>
      </c>
      <c r="AS2268" s="11">
        <f t="shared" si="295"/>
        <v>28</v>
      </c>
      <c r="AT2268" s="11">
        <f t="shared" si="296"/>
        <v>47</v>
      </c>
      <c r="AU2268" s="11">
        <f t="shared" si="297"/>
        <v>57</v>
      </c>
      <c r="AV2268" s="11">
        <f t="shared" si="298"/>
        <v>55</v>
      </c>
      <c r="AW2268" s="12">
        <f t="shared" si="299"/>
        <v>53</v>
      </c>
      <c r="AX2268" s="13">
        <f t="shared" si="300"/>
        <v>51</v>
      </c>
      <c r="AY2268" s="13">
        <f t="shared" si="301"/>
        <v>49</v>
      </c>
      <c r="AZ2268" s="13">
        <f t="shared" si="302"/>
        <v>47</v>
      </c>
      <c r="BA2268" s="13">
        <f t="shared" si="303"/>
        <v>64</v>
      </c>
      <c r="BB2268" s="14">
        <f t="shared" si="304"/>
        <v>63</v>
      </c>
      <c r="BC2268" s="19">
        <f t="shared" si="305"/>
        <v>49</v>
      </c>
      <c r="BD2268" s="55">
        <f t="shared" si="285"/>
        <v>1.1008119519324455</v>
      </c>
      <c r="BE2268" s="19">
        <f t="shared" si="286"/>
        <v>1.0025982461838259</v>
      </c>
      <c r="BF2268" s="19">
        <f t="shared" si="306"/>
        <v>0.93875933744722317</v>
      </c>
      <c r="BG2268" s="19">
        <f t="shared" si="284"/>
        <v>0.98254628126014942</v>
      </c>
    </row>
    <row r="2269" spans="1:59">
      <c r="A2269" s="24">
        <v>2268</v>
      </c>
      <c r="B2269" s="31">
        <f>IF(data!A2270="","",data!A2270)</f>
        <v>2018062</v>
      </c>
      <c r="C2269" s="32">
        <f>IF(data!B2270="","",data!B2270)</f>
        <v>43251</v>
      </c>
      <c r="D2269" s="21">
        <f>IF(data!C2270="","",data!C2270)</f>
        <v>2</v>
      </c>
      <c r="E2269" s="22">
        <f>IF(data!D2270="","",data!D2270)</f>
        <v>18</v>
      </c>
      <c r="F2269" s="22">
        <f>IF(data!E2270="","",data!E2270)</f>
        <v>19</v>
      </c>
      <c r="G2269" s="22">
        <f>IF(data!F2270="","",data!F2270)</f>
        <v>24</v>
      </c>
      <c r="H2269" s="22">
        <f>IF(data!G2270="","",data!G2270)</f>
        <v>25</v>
      </c>
      <c r="I2269" s="22">
        <f>IF(data!H2270="","",data!H2270)</f>
        <v>33</v>
      </c>
      <c r="J2269" s="23">
        <f>IF(data!I2270="","",data!I2270)</f>
        <v>11</v>
      </c>
      <c r="Q2269" s="33"/>
      <c r="R2269" s="33"/>
      <c r="S2269" s="33"/>
      <c r="T2269" s="33"/>
      <c r="U2269" s="33"/>
      <c r="V2269" s="33"/>
      <c r="X2269" s="34"/>
      <c r="Y2269" s="33"/>
      <c r="Z2269" s="33"/>
      <c r="AA2269" s="33"/>
      <c r="AB2269" s="33"/>
      <c r="AC2269" s="35"/>
      <c r="AD2269" s="33"/>
      <c r="AE2269" s="33"/>
      <c r="AF2269" s="33"/>
      <c r="AG2269" s="33"/>
      <c r="AH2269" s="33"/>
      <c r="AI2269" s="33"/>
      <c r="AJ2269" s="36"/>
      <c r="AK2269" s="10">
        <f t="shared" si="287"/>
        <v>4</v>
      </c>
      <c r="AL2269" s="11">
        <f t="shared" si="288"/>
        <v>9</v>
      </c>
      <c r="AM2269" s="11">
        <f t="shared" si="289"/>
        <v>16</v>
      </c>
      <c r="AN2269" s="11">
        <f t="shared" si="290"/>
        <v>7</v>
      </c>
      <c r="AO2269" s="13">
        <f t="shared" si="291"/>
        <v>23</v>
      </c>
      <c r="AP2269" s="11">
        <f t="shared" si="292"/>
        <v>9</v>
      </c>
      <c r="AQ2269" s="11">
        <f t="shared" si="293"/>
        <v>22</v>
      </c>
      <c r="AR2269" s="11">
        <f t="shared" si="294"/>
        <v>31</v>
      </c>
      <c r="AS2269" s="11">
        <f t="shared" si="295"/>
        <v>22</v>
      </c>
      <c r="AT2269" s="11">
        <f t="shared" si="296"/>
        <v>25</v>
      </c>
      <c r="AU2269" s="11">
        <f t="shared" si="297"/>
        <v>43</v>
      </c>
      <c r="AV2269" s="11">
        <f t="shared" si="298"/>
        <v>37</v>
      </c>
      <c r="AW2269" s="12">
        <f t="shared" si="299"/>
        <v>31</v>
      </c>
      <c r="AX2269" s="13">
        <f t="shared" si="300"/>
        <v>25</v>
      </c>
      <c r="AY2269" s="13">
        <f t="shared" si="301"/>
        <v>36</v>
      </c>
      <c r="AZ2269" s="13">
        <f t="shared" si="302"/>
        <v>31</v>
      </c>
      <c r="BA2269" s="13">
        <f t="shared" si="303"/>
        <v>45</v>
      </c>
      <c r="BB2269" s="14">
        <f t="shared" si="304"/>
        <v>61</v>
      </c>
      <c r="BC2269" s="19">
        <f t="shared" si="305"/>
        <v>36</v>
      </c>
      <c r="BD2269" s="55">
        <f t="shared" si="285"/>
        <v>1.0926274764533939</v>
      </c>
      <c r="BE2269" s="19">
        <f t="shared" si="286"/>
        <v>0.96781422539785633</v>
      </c>
      <c r="BF2269" s="19">
        <f t="shared" si="306"/>
        <v>0.93139330951607668</v>
      </c>
      <c r="BG2269" s="19">
        <f t="shared" si="284"/>
        <v>0.9735433582331926</v>
      </c>
    </row>
    <row r="2270" spans="1:59">
      <c r="A2270" s="24">
        <v>2269</v>
      </c>
      <c r="B2270" s="31">
        <f>IF(data!A2271="","",data!A2271)</f>
        <v>2018063</v>
      </c>
      <c r="C2270" s="32">
        <f>IF(data!B2271="","",data!B2271)</f>
        <v>43254</v>
      </c>
      <c r="D2270" s="21">
        <f>IF(data!C2271="","",data!C2271)</f>
        <v>5</v>
      </c>
      <c r="E2270" s="22">
        <f>IF(data!D2271="","",data!D2271)</f>
        <v>6</v>
      </c>
      <c r="F2270" s="22">
        <f>IF(data!E2271="","",data!E2271)</f>
        <v>10</v>
      </c>
      <c r="G2270" s="22">
        <f>IF(data!F2271="","",data!F2271)</f>
        <v>16</v>
      </c>
      <c r="H2270" s="22">
        <f>IF(data!G2271="","",data!G2271)</f>
        <v>20</v>
      </c>
      <c r="I2270" s="22">
        <f>IF(data!H2271="","",data!H2271)</f>
        <v>25</v>
      </c>
      <c r="J2270" s="23">
        <f>IF(data!I2271="","",data!I2271)</f>
        <v>12</v>
      </c>
      <c r="Q2270" s="33"/>
      <c r="R2270" s="33"/>
      <c r="S2270" s="33"/>
      <c r="T2270" s="33"/>
      <c r="U2270" s="33"/>
      <c r="V2270" s="33"/>
      <c r="X2270" s="34"/>
      <c r="Y2270" s="33"/>
      <c r="Z2270" s="33"/>
      <c r="AA2270" s="33"/>
      <c r="AB2270" s="33"/>
      <c r="AC2270" s="35"/>
      <c r="AD2270" s="33"/>
      <c r="AE2270" s="33"/>
      <c r="AF2270" s="33"/>
      <c r="AG2270" s="33"/>
      <c r="AH2270" s="33"/>
      <c r="AI2270" s="33"/>
      <c r="AJ2270" s="36"/>
      <c r="AK2270" s="10">
        <f t="shared" si="287"/>
        <v>7</v>
      </c>
      <c r="AL2270" s="11">
        <f t="shared" si="288"/>
        <v>6</v>
      </c>
      <c r="AM2270" s="11">
        <f t="shared" si="289"/>
        <v>2</v>
      </c>
      <c r="AN2270" s="11">
        <f t="shared" si="290"/>
        <v>16</v>
      </c>
      <c r="AO2270" s="13">
        <f t="shared" si="291"/>
        <v>26</v>
      </c>
      <c r="AP2270" s="11">
        <f t="shared" si="292"/>
        <v>18</v>
      </c>
      <c r="AQ2270" s="11">
        <f t="shared" si="293"/>
        <v>28</v>
      </c>
      <c r="AR2270" s="11">
        <f t="shared" si="294"/>
        <v>22</v>
      </c>
      <c r="AS2270" s="11">
        <f t="shared" si="295"/>
        <v>38</v>
      </c>
      <c r="AT2270" s="11">
        <f t="shared" si="296"/>
        <v>34</v>
      </c>
      <c r="AU2270" s="11">
        <f t="shared" si="297"/>
        <v>43</v>
      </c>
      <c r="AV2270" s="11">
        <f t="shared" si="298"/>
        <v>40</v>
      </c>
      <c r="AW2270" s="12">
        <f t="shared" si="299"/>
        <v>37</v>
      </c>
      <c r="AX2270" s="13">
        <f t="shared" si="300"/>
        <v>34</v>
      </c>
      <c r="AY2270" s="13">
        <f t="shared" si="301"/>
        <v>48</v>
      </c>
      <c r="AZ2270" s="13">
        <f t="shared" si="302"/>
        <v>46</v>
      </c>
      <c r="BA2270" s="13">
        <f t="shared" si="303"/>
        <v>44</v>
      </c>
      <c r="BB2270" s="14">
        <f t="shared" si="304"/>
        <v>42</v>
      </c>
      <c r="BC2270" s="19">
        <f t="shared" si="305"/>
        <v>48</v>
      </c>
      <c r="BD2270" s="55">
        <f t="shared" si="285"/>
        <v>0.99850600844430004</v>
      </c>
      <c r="BE2270" s="19">
        <f t="shared" si="286"/>
        <v>0.96372198765833061</v>
      </c>
      <c r="BF2270" s="19">
        <f t="shared" si="306"/>
        <v>0.92239038648911975</v>
      </c>
      <c r="BG2270" s="19">
        <f t="shared" si="284"/>
        <v>0.96740500162390386</v>
      </c>
    </row>
    <row r="2271" spans="1:59">
      <c r="A2271" s="24">
        <v>2270</v>
      </c>
      <c r="B2271" s="31">
        <f>IF(data!A2272="","",data!A2272)</f>
        <v>2018064</v>
      </c>
      <c r="C2271" s="32">
        <f>IF(data!B2272="","",data!B2272)</f>
        <v>43256</v>
      </c>
      <c r="D2271" s="21">
        <f>IF(data!C2272="","",data!C2272)</f>
        <v>2</v>
      </c>
      <c r="E2271" s="22">
        <f>IF(data!D2272="","",data!D2272)</f>
        <v>5</v>
      </c>
      <c r="F2271" s="22">
        <f>IF(data!E2272="","",data!E2272)</f>
        <v>10</v>
      </c>
      <c r="G2271" s="22">
        <f>IF(data!F2272="","",data!F2272)</f>
        <v>11</v>
      </c>
      <c r="H2271" s="22">
        <f>IF(data!G2272="","",data!G2272)</f>
        <v>17</v>
      </c>
      <c r="I2271" s="22">
        <f>IF(data!H2272="","",data!H2272)</f>
        <v>21</v>
      </c>
      <c r="J2271" s="23">
        <f>IF(data!I2272="","",data!I2272)</f>
        <v>5</v>
      </c>
      <c r="Q2271" s="33"/>
      <c r="R2271" s="33"/>
      <c r="S2271" s="33"/>
      <c r="T2271" s="33"/>
      <c r="U2271" s="33"/>
      <c r="V2271" s="33"/>
      <c r="X2271" s="34"/>
      <c r="Y2271" s="33"/>
      <c r="Z2271" s="33"/>
      <c r="AA2271" s="33"/>
      <c r="AB2271" s="33"/>
      <c r="AC2271" s="35"/>
      <c r="AD2271" s="33"/>
      <c r="AE2271" s="33"/>
      <c r="AF2271" s="33"/>
      <c r="AG2271" s="33"/>
      <c r="AH2271" s="33"/>
      <c r="AI2271" s="33"/>
      <c r="AJ2271" s="36"/>
      <c r="AK2271" s="10">
        <f t="shared" si="287"/>
        <v>9</v>
      </c>
      <c r="AL2271" s="11">
        <f t="shared" si="288"/>
        <v>10</v>
      </c>
      <c r="AM2271" s="11">
        <f t="shared" si="289"/>
        <v>6</v>
      </c>
      <c r="AN2271" s="11">
        <f t="shared" si="290"/>
        <v>24</v>
      </c>
      <c r="AO2271" s="13">
        <f t="shared" si="291"/>
        <v>17</v>
      </c>
      <c r="AP2271" s="11">
        <f t="shared" si="292"/>
        <v>18</v>
      </c>
      <c r="AQ2271" s="11">
        <f t="shared" si="293"/>
        <v>21</v>
      </c>
      <c r="AR2271" s="11">
        <f t="shared" si="294"/>
        <v>16</v>
      </c>
      <c r="AS2271" s="11">
        <f t="shared" si="295"/>
        <v>33</v>
      </c>
      <c r="AT2271" s="11">
        <f t="shared" si="296"/>
        <v>42</v>
      </c>
      <c r="AU2271" s="11">
        <f t="shared" si="297"/>
        <v>40</v>
      </c>
      <c r="AV2271" s="11">
        <f t="shared" si="298"/>
        <v>38</v>
      </c>
      <c r="AW2271" s="12">
        <f t="shared" si="299"/>
        <v>36</v>
      </c>
      <c r="AX2271" s="13">
        <f t="shared" si="300"/>
        <v>34</v>
      </c>
      <c r="AY2271" s="13">
        <f t="shared" si="301"/>
        <v>32</v>
      </c>
      <c r="AZ2271" s="13">
        <f t="shared" si="302"/>
        <v>48</v>
      </c>
      <c r="BA2271" s="13">
        <f t="shared" si="303"/>
        <v>47</v>
      </c>
      <c r="BB2271" s="14">
        <f t="shared" si="304"/>
        <v>46</v>
      </c>
      <c r="BC2271" s="19">
        <f t="shared" si="305"/>
        <v>32</v>
      </c>
      <c r="BD2271" s="55">
        <f t="shared" si="285"/>
        <v>0.92075349139330953</v>
      </c>
      <c r="BE2271" s="19">
        <f t="shared" si="286"/>
        <v>0.9473530367002273</v>
      </c>
      <c r="BF2271" s="19">
        <f t="shared" si="306"/>
        <v>0.91256901591425788</v>
      </c>
      <c r="BG2271" s="19">
        <f t="shared" si="284"/>
        <v>0.95758363104904187</v>
      </c>
    </row>
    <row r="2272" spans="1:59">
      <c r="A2272" s="24">
        <v>2271</v>
      </c>
      <c r="B2272" s="31">
        <f>IF(data!A2273="","",data!A2273)</f>
        <v>2018065</v>
      </c>
      <c r="C2272" s="32">
        <f>IF(data!B2273="","",data!B2273)</f>
        <v>43258</v>
      </c>
      <c r="D2272" s="21">
        <f>IF(data!C2273="","",data!C2273)</f>
        <v>1</v>
      </c>
      <c r="E2272" s="22">
        <f>IF(data!D2273="","",data!D2273)</f>
        <v>4</v>
      </c>
      <c r="F2272" s="22">
        <f>IF(data!E2273="","",data!E2273)</f>
        <v>6</v>
      </c>
      <c r="G2272" s="22">
        <f>IF(data!F2273="","",data!F2273)</f>
        <v>14</v>
      </c>
      <c r="H2272" s="22">
        <f>IF(data!G2273="","",data!G2273)</f>
        <v>28</v>
      </c>
      <c r="I2272" s="22">
        <f>IF(data!H2273="","",data!H2273)</f>
        <v>33</v>
      </c>
      <c r="J2272" s="23">
        <f>IF(data!I2273="","",data!I2273)</f>
        <v>1</v>
      </c>
      <c r="Q2272" s="33"/>
      <c r="R2272" s="33"/>
      <c r="S2272" s="33"/>
      <c r="T2272" s="33"/>
      <c r="U2272" s="33"/>
      <c r="V2272" s="33"/>
      <c r="X2272" s="34"/>
      <c r="Y2272" s="33"/>
      <c r="Z2272" s="33"/>
      <c r="AA2272" s="33"/>
      <c r="AB2272" s="33"/>
      <c r="AC2272" s="35"/>
      <c r="AD2272" s="33"/>
      <c r="AE2272" s="33"/>
      <c r="AF2272" s="33"/>
      <c r="AG2272" s="33"/>
      <c r="AH2272" s="33"/>
      <c r="AI2272" s="33"/>
      <c r="AJ2272" s="36"/>
      <c r="AK2272" s="10">
        <f t="shared" si="287"/>
        <v>5</v>
      </c>
      <c r="AL2272" s="11">
        <f t="shared" si="288"/>
        <v>6</v>
      </c>
      <c r="AM2272" s="11">
        <f t="shared" si="289"/>
        <v>16</v>
      </c>
      <c r="AN2272" s="11">
        <f t="shared" si="290"/>
        <v>14</v>
      </c>
      <c r="AO2272" s="13">
        <f t="shared" si="291"/>
        <v>16</v>
      </c>
      <c r="AP2272" s="11">
        <f t="shared" si="292"/>
        <v>22</v>
      </c>
      <c r="AQ2272" s="11">
        <f t="shared" si="293"/>
        <v>23</v>
      </c>
      <c r="AR2272" s="11">
        <f t="shared" si="294"/>
        <v>26</v>
      </c>
      <c r="AS2272" s="11">
        <f t="shared" si="295"/>
        <v>20</v>
      </c>
      <c r="AT2272" s="11">
        <f t="shared" si="296"/>
        <v>26</v>
      </c>
      <c r="AU2272" s="11">
        <f t="shared" si="297"/>
        <v>21</v>
      </c>
      <c r="AV2272" s="11">
        <f t="shared" si="298"/>
        <v>16</v>
      </c>
      <c r="AW2272" s="12">
        <f t="shared" si="299"/>
        <v>41</v>
      </c>
      <c r="AX2272" s="13">
        <f t="shared" si="300"/>
        <v>38</v>
      </c>
      <c r="AY2272" s="13">
        <f t="shared" si="301"/>
        <v>52</v>
      </c>
      <c r="AZ2272" s="13">
        <f t="shared" si="302"/>
        <v>50</v>
      </c>
      <c r="BA2272" s="13">
        <f t="shared" si="303"/>
        <v>48</v>
      </c>
      <c r="BB2272" s="14">
        <f t="shared" si="304"/>
        <v>46</v>
      </c>
      <c r="BC2272" s="19">
        <f t="shared" si="305"/>
        <v>52</v>
      </c>
      <c r="BD2272" s="55">
        <f t="shared" si="285"/>
        <v>0.88801558947710291</v>
      </c>
      <c r="BE2272" s="19">
        <f t="shared" si="286"/>
        <v>0.9473530367002273</v>
      </c>
      <c r="BF2272" s="19">
        <f t="shared" si="306"/>
        <v>0.92893796687236108</v>
      </c>
      <c r="BG2272" s="19">
        <f t="shared" si="284"/>
        <v>0.95512828840532638</v>
      </c>
    </row>
    <row r="2273" spans="1:59">
      <c r="A2273" s="24">
        <v>2272</v>
      </c>
      <c r="B2273" s="31">
        <f>IF(data!A2274="","",data!A2274)</f>
        <v>2018066</v>
      </c>
      <c r="C2273" s="32">
        <f>IF(data!B2274="","",data!B2274)</f>
        <v>43261</v>
      </c>
      <c r="D2273" s="21">
        <f>IF(data!C2274="","",data!C2274)</f>
        <v>9</v>
      </c>
      <c r="E2273" s="22">
        <f>IF(data!D2274="","",data!D2274)</f>
        <v>16</v>
      </c>
      <c r="F2273" s="22">
        <f>IF(data!E2274="","",data!E2274)</f>
        <v>17</v>
      </c>
      <c r="G2273" s="22">
        <f>IF(data!F2274="","",data!F2274)</f>
        <v>19</v>
      </c>
      <c r="H2273" s="22">
        <f>IF(data!G2274="","",data!G2274)</f>
        <v>22</v>
      </c>
      <c r="I2273" s="22">
        <f>IF(data!H2274="","",data!H2274)</f>
        <v>26</v>
      </c>
      <c r="J2273" s="23">
        <f>IF(data!I2274="","",data!I2274)</f>
        <v>10</v>
      </c>
      <c r="Q2273" s="33"/>
      <c r="R2273" s="33"/>
      <c r="S2273" s="33"/>
      <c r="T2273" s="33"/>
      <c r="U2273" s="33"/>
      <c r="V2273" s="33"/>
      <c r="X2273" s="34"/>
      <c r="Y2273" s="33"/>
      <c r="Z2273" s="33"/>
      <c r="AA2273" s="33"/>
      <c r="AB2273" s="33"/>
      <c r="AC2273" s="35"/>
      <c r="AD2273" s="33"/>
      <c r="AE2273" s="33"/>
      <c r="AF2273" s="33"/>
      <c r="AG2273" s="33"/>
      <c r="AH2273" s="33"/>
      <c r="AI2273" s="33"/>
      <c r="AJ2273" s="36"/>
      <c r="AK2273" s="10">
        <f t="shared" si="287"/>
        <v>7</v>
      </c>
      <c r="AL2273" s="11">
        <f t="shared" si="288"/>
        <v>9</v>
      </c>
      <c r="AM2273" s="11">
        <f t="shared" si="289"/>
        <v>14</v>
      </c>
      <c r="AN2273" s="11">
        <f t="shared" si="290"/>
        <v>19</v>
      </c>
      <c r="AO2273" s="13">
        <f t="shared" si="291"/>
        <v>18</v>
      </c>
      <c r="AP2273" s="11">
        <f t="shared" si="292"/>
        <v>13</v>
      </c>
      <c r="AQ2273" s="11">
        <f t="shared" si="293"/>
        <v>28</v>
      </c>
      <c r="AR2273" s="11">
        <f t="shared" si="294"/>
        <v>39</v>
      </c>
      <c r="AS2273" s="11">
        <f t="shared" si="295"/>
        <v>32</v>
      </c>
      <c r="AT2273" s="11">
        <f t="shared" si="296"/>
        <v>37</v>
      </c>
      <c r="AU2273" s="11">
        <f t="shared" si="297"/>
        <v>31</v>
      </c>
      <c r="AV2273" s="11">
        <f t="shared" si="298"/>
        <v>39</v>
      </c>
      <c r="AW2273" s="12">
        <f t="shared" si="299"/>
        <v>34</v>
      </c>
      <c r="AX2273" s="13">
        <f t="shared" si="300"/>
        <v>29</v>
      </c>
      <c r="AY2273" s="13">
        <f t="shared" si="301"/>
        <v>41</v>
      </c>
      <c r="AZ2273" s="13">
        <f t="shared" si="302"/>
        <v>55</v>
      </c>
      <c r="BA2273" s="13">
        <f t="shared" si="303"/>
        <v>52</v>
      </c>
      <c r="BB2273" s="14">
        <f t="shared" si="304"/>
        <v>69</v>
      </c>
      <c r="BC2273" s="19">
        <f t="shared" si="305"/>
        <v>41</v>
      </c>
      <c r="BD2273" s="55">
        <f t="shared" si="285"/>
        <v>0.85527768756089628</v>
      </c>
      <c r="BE2273" s="19">
        <f t="shared" si="286"/>
        <v>0.9780448197466709</v>
      </c>
      <c r="BF2273" s="19">
        <f t="shared" si="306"/>
        <v>0.92484572913283536</v>
      </c>
      <c r="BG2273" s="19">
        <f t="shared" si="284"/>
        <v>0.95430984085742121</v>
      </c>
    </row>
    <row r="2274" spans="1:59">
      <c r="A2274" s="24">
        <v>2273</v>
      </c>
      <c r="B2274" s="31">
        <f>IF(data!A2275="","",data!A2275)</f>
        <v>2018067</v>
      </c>
      <c r="C2274" s="32">
        <f>IF(data!B2275="","",data!B2275)</f>
        <v>43263</v>
      </c>
      <c r="D2274" s="21">
        <f>IF(data!C2275="","",data!C2275)</f>
        <v>1</v>
      </c>
      <c r="E2274" s="22">
        <f>IF(data!D2275="","",data!D2275)</f>
        <v>4</v>
      </c>
      <c r="F2274" s="22">
        <f>IF(data!E2275="","",data!E2275)</f>
        <v>9</v>
      </c>
      <c r="G2274" s="22">
        <f>IF(data!F2275="","",data!F2275)</f>
        <v>12</v>
      </c>
      <c r="H2274" s="22">
        <f>IF(data!G2275="","",data!G2275)</f>
        <v>15</v>
      </c>
      <c r="I2274" s="22">
        <f>IF(data!H2275="","",data!H2275)</f>
        <v>18</v>
      </c>
      <c r="J2274" s="23">
        <f>IF(data!I2275="","",data!I2275)</f>
        <v>5</v>
      </c>
      <c r="Q2274" s="33"/>
      <c r="R2274" s="33"/>
      <c r="S2274" s="33"/>
      <c r="T2274" s="33"/>
      <c r="U2274" s="33"/>
      <c r="V2274" s="33"/>
      <c r="X2274" s="34"/>
      <c r="Y2274" s="33"/>
      <c r="Z2274" s="33"/>
      <c r="AA2274" s="33"/>
      <c r="AB2274" s="33"/>
      <c r="AC2274" s="35"/>
      <c r="AD2274" s="33"/>
      <c r="AE2274" s="33"/>
      <c r="AF2274" s="33"/>
      <c r="AG2274" s="33"/>
      <c r="AH2274" s="33"/>
      <c r="AI2274" s="33"/>
      <c r="AJ2274" s="36"/>
      <c r="AK2274" s="10">
        <f t="shared" si="287"/>
        <v>2</v>
      </c>
      <c r="AL2274" s="11">
        <f t="shared" si="288"/>
        <v>7</v>
      </c>
      <c r="AM2274" s="11">
        <f t="shared" si="289"/>
        <v>14</v>
      </c>
      <c r="AN2274" s="11">
        <f t="shared" si="290"/>
        <v>11</v>
      </c>
      <c r="AO2274" s="13">
        <f t="shared" si="291"/>
        <v>17</v>
      </c>
      <c r="AP2274" s="11">
        <f t="shared" si="292"/>
        <v>19</v>
      </c>
      <c r="AQ2274" s="11">
        <f t="shared" si="293"/>
        <v>14</v>
      </c>
      <c r="AR2274" s="11">
        <f t="shared" si="294"/>
        <v>29</v>
      </c>
      <c r="AS2274" s="11">
        <f t="shared" si="295"/>
        <v>26</v>
      </c>
      <c r="AT2274" s="11">
        <f t="shared" si="296"/>
        <v>23</v>
      </c>
      <c r="AU2274" s="11">
        <f t="shared" si="297"/>
        <v>33</v>
      </c>
      <c r="AV2274" s="11">
        <f t="shared" si="298"/>
        <v>31</v>
      </c>
      <c r="AW2274" s="12">
        <f t="shared" si="299"/>
        <v>29</v>
      </c>
      <c r="AX2274" s="13">
        <f t="shared" si="300"/>
        <v>43</v>
      </c>
      <c r="AY2274" s="13">
        <f t="shared" si="301"/>
        <v>42</v>
      </c>
      <c r="AZ2274" s="13">
        <f t="shared" si="302"/>
        <v>41</v>
      </c>
      <c r="BA2274" s="13">
        <f t="shared" si="303"/>
        <v>59</v>
      </c>
      <c r="BB2274" s="14">
        <f t="shared" si="304"/>
        <v>59</v>
      </c>
      <c r="BC2274" s="19">
        <f t="shared" si="305"/>
        <v>42</v>
      </c>
      <c r="BD2274" s="55">
        <f t="shared" si="285"/>
        <v>0.87983111399805136</v>
      </c>
      <c r="BE2274" s="19">
        <f t="shared" si="286"/>
        <v>0.98622929522572267</v>
      </c>
      <c r="BF2274" s="19">
        <f t="shared" si="306"/>
        <v>0.91256901591425788</v>
      </c>
      <c r="BG2274" s="19">
        <f t="shared" si="284"/>
        <v>0.94817148424813258</v>
      </c>
    </row>
    <row r="2275" spans="1:59">
      <c r="A2275" s="24">
        <v>2274</v>
      </c>
      <c r="B2275" s="31">
        <f>IF(data!A2276="","",data!A2276)</f>
        <v>2018068</v>
      </c>
      <c r="C2275" s="32">
        <f>IF(data!B2276="","",data!B2276)</f>
        <v>43265</v>
      </c>
      <c r="D2275" s="21">
        <f>IF(data!C2276="","",data!C2276)</f>
        <v>8</v>
      </c>
      <c r="E2275" s="22">
        <f>IF(data!D2276="","",data!D2276)</f>
        <v>10</v>
      </c>
      <c r="F2275" s="22">
        <f>IF(data!E2276="","",data!E2276)</f>
        <v>17</v>
      </c>
      <c r="G2275" s="22">
        <f>IF(data!F2276="","",data!F2276)</f>
        <v>20</v>
      </c>
      <c r="H2275" s="22">
        <f>IF(data!G2276="","",data!G2276)</f>
        <v>27</v>
      </c>
      <c r="I2275" s="22">
        <f>IF(data!H2276="","",data!H2276)</f>
        <v>30</v>
      </c>
      <c r="J2275" s="23">
        <f>IF(data!I2276="","",data!I2276)</f>
        <v>1</v>
      </c>
      <c r="Q2275" s="33"/>
      <c r="R2275" s="33"/>
      <c r="S2275" s="33"/>
      <c r="T2275" s="33"/>
      <c r="U2275" s="33"/>
      <c r="V2275" s="33"/>
      <c r="X2275" s="34"/>
      <c r="Y2275" s="33"/>
      <c r="Z2275" s="33"/>
      <c r="AA2275" s="33"/>
      <c r="AB2275" s="33"/>
      <c r="AC2275" s="35"/>
      <c r="AD2275" s="33"/>
      <c r="AE2275" s="33"/>
      <c r="AF2275" s="33"/>
      <c r="AG2275" s="33"/>
      <c r="AH2275" s="33"/>
      <c r="AI2275" s="33"/>
      <c r="AJ2275" s="36"/>
      <c r="AK2275" s="10">
        <f t="shared" si="287"/>
        <v>7</v>
      </c>
      <c r="AL2275" s="11">
        <f t="shared" si="288"/>
        <v>8</v>
      </c>
      <c r="AM2275" s="11">
        <f t="shared" si="289"/>
        <v>7</v>
      </c>
      <c r="AN2275" s="11">
        <f t="shared" si="290"/>
        <v>16</v>
      </c>
      <c r="AO2275" s="13">
        <f t="shared" si="291"/>
        <v>21</v>
      </c>
      <c r="AP2275" s="11">
        <f t="shared" si="292"/>
        <v>16</v>
      </c>
      <c r="AQ2275" s="11">
        <f t="shared" si="293"/>
        <v>22</v>
      </c>
      <c r="AR2275" s="11">
        <f t="shared" si="294"/>
        <v>22</v>
      </c>
      <c r="AS2275" s="11">
        <f t="shared" si="295"/>
        <v>46</v>
      </c>
      <c r="AT2275" s="11">
        <f t="shared" si="296"/>
        <v>40</v>
      </c>
      <c r="AU2275" s="11">
        <f t="shared" si="297"/>
        <v>34</v>
      </c>
      <c r="AV2275" s="11">
        <f t="shared" si="298"/>
        <v>42</v>
      </c>
      <c r="AW2275" s="12">
        <f t="shared" si="299"/>
        <v>37</v>
      </c>
      <c r="AX2275" s="13">
        <f t="shared" si="300"/>
        <v>48</v>
      </c>
      <c r="AY2275" s="13">
        <f t="shared" si="301"/>
        <v>44</v>
      </c>
      <c r="AZ2275" s="13">
        <f t="shared" si="302"/>
        <v>58</v>
      </c>
      <c r="BA2275" s="13">
        <f t="shared" si="303"/>
        <v>55</v>
      </c>
      <c r="BB2275" s="14">
        <f t="shared" si="304"/>
        <v>52</v>
      </c>
      <c r="BC2275" s="19">
        <f t="shared" si="305"/>
        <v>44</v>
      </c>
      <c r="BD2275" s="55">
        <f t="shared" si="285"/>
        <v>0.86346216303994805</v>
      </c>
      <c r="BE2275" s="19">
        <f t="shared" si="286"/>
        <v>0.9309840857421241</v>
      </c>
      <c r="BF2275" s="19">
        <f t="shared" si="306"/>
        <v>0.92402728158493008</v>
      </c>
      <c r="BG2275" s="19">
        <f t="shared" si="284"/>
        <v>0.9473530367002273</v>
      </c>
    </row>
    <row r="2276" spans="1:59">
      <c r="A2276" s="24">
        <v>2275</v>
      </c>
      <c r="B2276" s="31">
        <f>IF(data!A2277="","",data!A2277)</f>
        <v>2018069</v>
      </c>
      <c r="C2276" s="32">
        <f>IF(data!B2277="","",data!B2277)</f>
        <v>43268</v>
      </c>
      <c r="D2276" s="21">
        <f>IF(data!C2277="","",data!C2277)</f>
        <v>6</v>
      </c>
      <c r="E2276" s="22">
        <f>IF(data!D2277="","",data!D2277)</f>
        <v>13</v>
      </c>
      <c r="F2276" s="22">
        <f>IF(data!E2277="","",data!E2277)</f>
        <v>17</v>
      </c>
      <c r="G2276" s="22">
        <f>IF(data!F2277="","",data!F2277)</f>
        <v>19</v>
      </c>
      <c r="H2276" s="22">
        <f>IF(data!G2277="","",data!G2277)</f>
        <v>23</v>
      </c>
      <c r="I2276" s="22">
        <f>IF(data!H2277="","",data!H2277)</f>
        <v>31</v>
      </c>
      <c r="J2276" s="23">
        <f>IF(data!I2277="","",data!I2277)</f>
        <v>12</v>
      </c>
      <c r="Q2276" s="33"/>
      <c r="R2276" s="33"/>
      <c r="S2276" s="33"/>
      <c r="T2276" s="33"/>
      <c r="U2276" s="33"/>
      <c r="V2276" s="33"/>
      <c r="X2276" s="34"/>
      <c r="Y2276" s="33"/>
      <c r="Z2276" s="33"/>
      <c r="AA2276" s="33"/>
      <c r="AB2276" s="33"/>
      <c r="AC2276" s="35"/>
      <c r="AD2276" s="33"/>
      <c r="AE2276" s="33"/>
      <c r="AF2276" s="33"/>
      <c r="AG2276" s="33"/>
      <c r="AH2276" s="33"/>
      <c r="AI2276" s="33"/>
      <c r="AJ2276" s="36"/>
      <c r="AK2276" s="10">
        <f t="shared" si="287"/>
        <v>7</v>
      </c>
      <c r="AL2276" s="11">
        <f t="shared" si="288"/>
        <v>13</v>
      </c>
      <c r="AM2276" s="11">
        <f t="shared" si="289"/>
        <v>14</v>
      </c>
      <c r="AN2276" s="11">
        <f t="shared" si="290"/>
        <v>13</v>
      </c>
      <c r="AO2276" s="13">
        <f t="shared" si="291"/>
        <v>25</v>
      </c>
      <c r="AP2276" s="11">
        <f t="shared" si="292"/>
        <v>29</v>
      </c>
      <c r="AQ2276" s="11">
        <f t="shared" si="293"/>
        <v>28</v>
      </c>
      <c r="AR2276" s="11">
        <f t="shared" si="294"/>
        <v>29</v>
      </c>
      <c r="AS2276" s="11">
        <f t="shared" si="295"/>
        <v>32</v>
      </c>
      <c r="AT2276" s="11">
        <f t="shared" si="296"/>
        <v>37</v>
      </c>
      <c r="AU2276" s="11">
        <f t="shared" si="297"/>
        <v>31</v>
      </c>
      <c r="AV2276" s="11">
        <f t="shared" si="298"/>
        <v>39</v>
      </c>
      <c r="AW2276" s="12">
        <f t="shared" si="299"/>
        <v>34</v>
      </c>
      <c r="AX2276" s="13">
        <f t="shared" si="300"/>
        <v>45</v>
      </c>
      <c r="AY2276" s="13">
        <f t="shared" si="301"/>
        <v>41</v>
      </c>
      <c r="AZ2276" s="13">
        <f t="shared" si="302"/>
        <v>55</v>
      </c>
      <c r="BA2276" s="13">
        <f t="shared" si="303"/>
        <v>52</v>
      </c>
      <c r="BB2276" s="14">
        <f t="shared" si="304"/>
        <v>69</v>
      </c>
      <c r="BC2276" s="19">
        <f t="shared" si="305"/>
        <v>41</v>
      </c>
      <c r="BD2276" s="55">
        <f t="shared" si="285"/>
        <v>0.90029230269568039</v>
      </c>
      <c r="BE2276" s="19">
        <f t="shared" si="286"/>
        <v>0.91052289704449496</v>
      </c>
      <c r="BF2276" s="19">
        <f t="shared" si="306"/>
        <v>0.91747970120168887</v>
      </c>
      <c r="BG2276" s="19">
        <f t="shared" si="284"/>
        <v>0.94285157518674889</v>
      </c>
    </row>
    <row r="2277" spans="1:59">
      <c r="A2277" s="24">
        <v>2276</v>
      </c>
      <c r="B2277" s="31">
        <f>IF(data!A2278="","",data!A2278)</f>
        <v>2018070</v>
      </c>
      <c r="C2277" s="32">
        <f>IF(data!B2278="","",data!B2278)</f>
        <v>43270</v>
      </c>
      <c r="D2277" s="21">
        <f>IF(data!C2278="","",data!C2278)</f>
        <v>4</v>
      </c>
      <c r="E2277" s="22">
        <f>IF(data!D2278="","",data!D2278)</f>
        <v>9</v>
      </c>
      <c r="F2277" s="22">
        <f>IF(data!E2278="","",data!E2278)</f>
        <v>15</v>
      </c>
      <c r="G2277" s="22">
        <f>IF(data!F2278="","",data!F2278)</f>
        <v>16</v>
      </c>
      <c r="H2277" s="22">
        <f>IF(data!G2278="","",data!G2278)</f>
        <v>19</v>
      </c>
      <c r="I2277" s="22">
        <f>IF(data!H2278="","",data!H2278)</f>
        <v>27</v>
      </c>
      <c r="J2277" s="23">
        <f>IF(data!I2278="","",data!I2278)</f>
        <v>10</v>
      </c>
      <c r="Q2277" s="33"/>
      <c r="R2277" s="33"/>
      <c r="S2277" s="33"/>
      <c r="T2277" s="33"/>
      <c r="U2277" s="33"/>
      <c r="V2277" s="33"/>
      <c r="X2277" s="34"/>
      <c r="Y2277" s="33"/>
      <c r="Z2277" s="33"/>
      <c r="AA2277" s="33"/>
      <c r="AB2277" s="33"/>
      <c r="AC2277" s="35"/>
      <c r="AD2277" s="33"/>
      <c r="AE2277" s="33"/>
      <c r="AF2277" s="33"/>
      <c r="AG2277" s="33"/>
      <c r="AH2277" s="33"/>
      <c r="AI2277" s="33"/>
      <c r="AJ2277" s="36"/>
      <c r="AK2277" s="10">
        <f t="shared" si="287"/>
        <v>3</v>
      </c>
      <c r="AL2277" s="11">
        <f t="shared" si="288"/>
        <v>10</v>
      </c>
      <c r="AM2277" s="11">
        <f t="shared" si="289"/>
        <v>15</v>
      </c>
      <c r="AN2277" s="11">
        <f t="shared" si="290"/>
        <v>18</v>
      </c>
      <c r="AO2277" s="13">
        <f t="shared" si="291"/>
        <v>20</v>
      </c>
      <c r="AP2277" s="11">
        <f t="shared" si="292"/>
        <v>18</v>
      </c>
      <c r="AQ2277" s="11">
        <f t="shared" si="293"/>
        <v>18</v>
      </c>
      <c r="AR2277" s="11">
        <f t="shared" si="294"/>
        <v>40</v>
      </c>
      <c r="AS2277" s="11">
        <f t="shared" si="295"/>
        <v>35</v>
      </c>
      <c r="AT2277" s="11">
        <f t="shared" si="296"/>
        <v>30</v>
      </c>
      <c r="AU2277" s="11">
        <f t="shared" si="297"/>
        <v>25</v>
      </c>
      <c r="AV2277" s="11">
        <f t="shared" si="298"/>
        <v>34</v>
      </c>
      <c r="AW2277" s="12">
        <f t="shared" si="299"/>
        <v>30</v>
      </c>
      <c r="AX2277" s="13">
        <f t="shared" si="300"/>
        <v>42</v>
      </c>
      <c r="AY2277" s="13">
        <f t="shared" si="301"/>
        <v>56</v>
      </c>
      <c r="AZ2277" s="13">
        <f t="shared" si="302"/>
        <v>54</v>
      </c>
      <c r="BA2277" s="13">
        <f t="shared" si="303"/>
        <v>52</v>
      </c>
      <c r="BB2277" s="14">
        <f t="shared" si="304"/>
        <v>70</v>
      </c>
      <c r="BC2277" s="19">
        <f t="shared" si="305"/>
        <v>56</v>
      </c>
      <c r="BD2277" s="55">
        <f t="shared" si="285"/>
        <v>0.91666125365378359</v>
      </c>
      <c r="BE2277" s="19">
        <f t="shared" si="286"/>
        <v>0.9023384215654433</v>
      </c>
      <c r="BF2277" s="19">
        <f t="shared" si="306"/>
        <v>0.92811951932445602</v>
      </c>
      <c r="BG2277" s="19">
        <f t="shared" si="284"/>
        <v>0.93998700876908081</v>
      </c>
    </row>
    <row r="2278" spans="1:59">
      <c r="A2278" s="24">
        <v>2277</v>
      </c>
      <c r="B2278" s="31">
        <f>IF(data!A2279="","",data!A2279)</f>
        <v>2018071</v>
      </c>
      <c r="C2278" s="32">
        <f>IF(data!B2279="","",data!B2279)</f>
        <v>43272</v>
      </c>
      <c r="D2278" s="21">
        <f>IF(data!C2279="","",data!C2279)</f>
        <v>2</v>
      </c>
      <c r="E2278" s="22">
        <f>IF(data!D2279="","",data!D2279)</f>
        <v>5</v>
      </c>
      <c r="F2278" s="22">
        <f>IF(data!E2279="","",data!E2279)</f>
        <v>6</v>
      </c>
      <c r="G2278" s="22">
        <f>IF(data!F2279="","",data!F2279)</f>
        <v>13</v>
      </c>
      <c r="H2278" s="22">
        <f>IF(data!G2279="","",data!G2279)</f>
        <v>16</v>
      </c>
      <c r="I2278" s="22">
        <f>IF(data!H2279="","",data!H2279)</f>
        <v>19</v>
      </c>
      <c r="J2278" s="23">
        <f>IF(data!I2279="","",data!I2279)</f>
        <v>3</v>
      </c>
      <c r="Q2278" s="33"/>
      <c r="R2278" s="33"/>
      <c r="S2278" s="33"/>
      <c r="T2278" s="33"/>
      <c r="U2278" s="33"/>
      <c r="V2278" s="33"/>
      <c r="X2278" s="34"/>
      <c r="Y2278" s="33"/>
      <c r="Z2278" s="33"/>
      <c r="AA2278" s="33"/>
      <c r="AB2278" s="33"/>
      <c r="AC2278" s="35"/>
      <c r="AD2278" s="33"/>
      <c r="AE2278" s="33"/>
      <c r="AF2278" s="33"/>
      <c r="AG2278" s="33"/>
      <c r="AH2278" s="33"/>
      <c r="AI2278" s="33"/>
      <c r="AJ2278" s="36"/>
      <c r="AK2278" s="10">
        <f t="shared" si="287"/>
        <v>7</v>
      </c>
      <c r="AL2278" s="11">
        <f t="shared" si="288"/>
        <v>9</v>
      </c>
      <c r="AM2278" s="11">
        <f t="shared" si="289"/>
        <v>11</v>
      </c>
      <c r="AN2278" s="11">
        <f t="shared" si="290"/>
        <v>13</v>
      </c>
      <c r="AO2278" s="13">
        <f t="shared" si="291"/>
        <v>26</v>
      </c>
      <c r="AP2278" s="11">
        <f t="shared" si="292"/>
        <v>21</v>
      </c>
      <c r="AQ2278" s="11">
        <f t="shared" si="293"/>
        <v>25</v>
      </c>
      <c r="AR2278" s="11">
        <f t="shared" si="294"/>
        <v>31</v>
      </c>
      <c r="AS2278" s="11">
        <f t="shared" si="295"/>
        <v>28</v>
      </c>
      <c r="AT2278" s="11">
        <f t="shared" si="296"/>
        <v>25</v>
      </c>
      <c r="AU2278" s="11">
        <f t="shared" si="297"/>
        <v>22</v>
      </c>
      <c r="AV2278" s="11">
        <f t="shared" si="298"/>
        <v>33</v>
      </c>
      <c r="AW2278" s="12">
        <f t="shared" si="299"/>
        <v>31</v>
      </c>
      <c r="AX2278" s="13">
        <f t="shared" si="300"/>
        <v>29</v>
      </c>
      <c r="AY2278" s="13">
        <f t="shared" si="301"/>
        <v>44</v>
      </c>
      <c r="AZ2278" s="13">
        <f t="shared" si="302"/>
        <v>43</v>
      </c>
      <c r="BA2278" s="13">
        <f t="shared" si="303"/>
        <v>42</v>
      </c>
      <c r="BB2278" s="14">
        <f t="shared" si="304"/>
        <v>61</v>
      </c>
      <c r="BC2278" s="19">
        <f t="shared" si="305"/>
        <v>44</v>
      </c>
      <c r="BD2278" s="55">
        <f t="shared" si="285"/>
        <v>0.92893796687236108</v>
      </c>
      <c r="BE2278" s="19">
        <f t="shared" si="286"/>
        <v>0.89210782721662885</v>
      </c>
      <c r="BF2278" s="19">
        <f t="shared" si="306"/>
        <v>0.9191165962974992</v>
      </c>
      <c r="BG2278" s="19">
        <f t="shared" si="284"/>
        <v>0.94121468009093856</v>
      </c>
    </row>
    <row r="2279" spans="1:59">
      <c r="A2279" s="24">
        <v>2278</v>
      </c>
      <c r="B2279" s="31">
        <f>IF(data!A2280="","",data!A2280)</f>
        <v>2018072</v>
      </c>
      <c r="C2279" s="32">
        <f>IF(data!B2280="","",data!B2280)</f>
        <v>43275</v>
      </c>
      <c r="D2279" s="21">
        <f>IF(data!C2280="","",data!C2280)</f>
        <v>11</v>
      </c>
      <c r="E2279" s="22">
        <f>IF(data!D2280="","",data!D2280)</f>
        <v>16</v>
      </c>
      <c r="F2279" s="22">
        <f>IF(data!E2280="","",data!E2280)</f>
        <v>19</v>
      </c>
      <c r="G2279" s="22">
        <f>IF(data!F2280="","",data!F2280)</f>
        <v>22</v>
      </c>
      <c r="H2279" s="22">
        <f>IF(data!G2280="","",data!G2280)</f>
        <v>25</v>
      </c>
      <c r="I2279" s="22">
        <f>IF(data!H2280="","",data!H2280)</f>
        <v>30</v>
      </c>
      <c r="J2279" s="23">
        <f>IF(data!I2280="","",data!I2280)</f>
        <v>8</v>
      </c>
      <c r="Q2279" s="33"/>
      <c r="R2279" s="33"/>
      <c r="S2279" s="33"/>
      <c r="T2279" s="33"/>
      <c r="U2279" s="33"/>
      <c r="V2279" s="33"/>
      <c r="X2279" s="34"/>
      <c r="Y2279" s="33"/>
      <c r="Z2279" s="33"/>
      <c r="AA2279" s="33"/>
      <c r="AB2279" s="33"/>
      <c r="AC2279" s="35"/>
      <c r="AD2279" s="33"/>
      <c r="AE2279" s="33"/>
      <c r="AF2279" s="33"/>
      <c r="AG2279" s="33"/>
      <c r="AH2279" s="33"/>
      <c r="AI2279" s="33"/>
      <c r="AJ2279" s="36"/>
      <c r="AK2279" s="10">
        <f t="shared" si="287"/>
        <v>6</v>
      </c>
      <c r="AL2279" s="11">
        <f t="shared" si="288"/>
        <v>11</v>
      </c>
      <c r="AM2279" s="11">
        <f t="shared" si="289"/>
        <v>8</v>
      </c>
      <c r="AN2279" s="11">
        <f t="shared" si="290"/>
        <v>15</v>
      </c>
      <c r="AO2279" s="13">
        <f t="shared" si="291"/>
        <v>18</v>
      </c>
      <c r="AP2279" s="11">
        <f t="shared" si="292"/>
        <v>19</v>
      </c>
      <c r="AQ2279" s="11">
        <f t="shared" si="293"/>
        <v>24</v>
      </c>
      <c r="AR2279" s="11">
        <f t="shared" si="294"/>
        <v>23</v>
      </c>
      <c r="AS2279" s="11">
        <f t="shared" si="295"/>
        <v>24</v>
      </c>
      <c r="AT2279" s="11">
        <f t="shared" si="296"/>
        <v>39</v>
      </c>
      <c r="AU2279" s="11">
        <f t="shared" si="297"/>
        <v>45</v>
      </c>
      <c r="AV2279" s="11">
        <f t="shared" si="298"/>
        <v>39</v>
      </c>
      <c r="AW2279" s="12">
        <f t="shared" si="299"/>
        <v>33</v>
      </c>
      <c r="AX2279" s="13">
        <f t="shared" si="300"/>
        <v>43</v>
      </c>
      <c r="AY2279" s="13">
        <f t="shared" si="301"/>
        <v>55</v>
      </c>
      <c r="AZ2279" s="13">
        <f t="shared" si="302"/>
        <v>51</v>
      </c>
      <c r="BA2279" s="13">
        <f t="shared" si="303"/>
        <v>47</v>
      </c>
      <c r="BB2279" s="14">
        <f t="shared" si="304"/>
        <v>63</v>
      </c>
      <c r="BC2279" s="19">
        <f t="shared" si="305"/>
        <v>55</v>
      </c>
      <c r="BD2279" s="55">
        <f t="shared" si="285"/>
        <v>0.98213705748619684</v>
      </c>
      <c r="BE2279" s="19">
        <f t="shared" si="286"/>
        <v>0.9309840857421241</v>
      </c>
      <c r="BF2279" s="19">
        <f t="shared" si="306"/>
        <v>0.91993504384540437</v>
      </c>
      <c r="BG2279" s="19">
        <f t="shared" si="284"/>
        <v>0.94817148424813258</v>
      </c>
    </row>
    <row r="2280" spans="1:59">
      <c r="A2280" s="24">
        <v>2279</v>
      </c>
      <c r="B2280" s="31">
        <f>IF(data!A2281="","",data!A2281)</f>
        <v>2018073</v>
      </c>
      <c r="C2280" s="32">
        <f>IF(data!B2281="","",data!B2281)</f>
        <v>43277</v>
      </c>
      <c r="D2280" s="21">
        <f>IF(data!C2281="","",data!C2281)</f>
        <v>2</v>
      </c>
      <c r="E2280" s="22">
        <f>IF(data!D2281="","",data!D2281)</f>
        <v>9</v>
      </c>
      <c r="F2280" s="22">
        <f>IF(data!E2281="","",data!E2281)</f>
        <v>14</v>
      </c>
      <c r="G2280" s="22">
        <f>IF(data!F2281="","",data!F2281)</f>
        <v>15</v>
      </c>
      <c r="H2280" s="22">
        <f>IF(data!G2281="","",data!G2281)</f>
        <v>16</v>
      </c>
      <c r="I2280" s="22">
        <f>IF(data!H2281="","",data!H2281)</f>
        <v>23</v>
      </c>
      <c r="J2280" s="23">
        <f>IF(data!I2281="","",data!I2281)</f>
        <v>10</v>
      </c>
      <c r="Q2280" s="33"/>
      <c r="R2280" s="33"/>
      <c r="S2280" s="33"/>
      <c r="T2280" s="33"/>
      <c r="U2280" s="33"/>
      <c r="V2280" s="33"/>
      <c r="X2280" s="34"/>
      <c r="Y2280" s="33"/>
      <c r="Z2280" s="33"/>
      <c r="AA2280" s="33"/>
      <c r="AB2280" s="33"/>
      <c r="AC2280" s="35"/>
      <c r="AD2280" s="33"/>
      <c r="AE2280" s="33"/>
      <c r="AF2280" s="33"/>
      <c r="AG2280" s="33"/>
      <c r="AH2280" s="33"/>
      <c r="AI2280" s="33"/>
      <c r="AJ2280" s="36"/>
      <c r="AK2280" s="10">
        <f t="shared" si="287"/>
        <v>7</v>
      </c>
      <c r="AL2280" s="11">
        <f t="shared" si="288"/>
        <v>11</v>
      </c>
      <c r="AM2280" s="11">
        <f t="shared" si="289"/>
        <v>14</v>
      </c>
      <c r="AN2280" s="11">
        <f t="shared" si="290"/>
        <v>19</v>
      </c>
      <c r="AO2280" s="13">
        <f t="shared" si="291"/>
        <v>9</v>
      </c>
      <c r="AP2280" s="11">
        <f t="shared" si="292"/>
        <v>23</v>
      </c>
      <c r="AQ2280" s="11">
        <f t="shared" si="293"/>
        <v>25</v>
      </c>
      <c r="AR2280" s="11">
        <f t="shared" si="294"/>
        <v>29</v>
      </c>
      <c r="AS2280" s="11">
        <f t="shared" si="295"/>
        <v>24</v>
      </c>
      <c r="AT2280" s="11">
        <f t="shared" si="296"/>
        <v>31</v>
      </c>
      <c r="AU2280" s="11">
        <f t="shared" si="297"/>
        <v>27</v>
      </c>
      <c r="AV2280" s="11">
        <f t="shared" si="298"/>
        <v>23</v>
      </c>
      <c r="AW2280" s="12">
        <f t="shared" si="299"/>
        <v>34</v>
      </c>
      <c r="AX2280" s="13">
        <f t="shared" si="300"/>
        <v>47</v>
      </c>
      <c r="AY2280" s="13">
        <f t="shared" si="301"/>
        <v>62</v>
      </c>
      <c r="AZ2280" s="13">
        <f t="shared" si="302"/>
        <v>61</v>
      </c>
      <c r="BA2280" s="13">
        <f t="shared" si="303"/>
        <v>60</v>
      </c>
      <c r="BB2280" s="14">
        <f t="shared" si="304"/>
        <v>59</v>
      </c>
      <c r="BC2280" s="19">
        <f t="shared" si="305"/>
        <v>62</v>
      </c>
      <c r="BD2280" s="55">
        <f t="shared" si="285"/>
        <v>1.0557973367976616</v>
      </c>
      <c r="BE2280" s="19">
        <f t="shared" si="286"/>
        <v>0.95962974991880479</v>
      </c>
      <c r="BF2280" s="19">
        <f t="shared" si="306"/>
        <v>0.92893796687236108</v>
      </c>
      <c r="BG2280" s="19">
        <f t="shared" si="284"/>
        <v>0.94571614160441697</v>
      </c>
    </row>
    <row r="2281" spans="1:59">
      <c r="A2281" s="24">
        <v>2280</v>
      </c>
      <c r="B2281" s="31">
        <f>IF(data!A2282="","",data!A2282)</f>
        <v>2018074</v>
      </c>
      <c r="C2281" s="32">
        <f>IF(data!B2282="","",data!B2282)</f>
        <v>43279</v>
      </c>
      <c r="D2281" s="21">
        <f>IF(data!C2282="","",data!C2282)</f>
        <v>9</v>
      </c>
      <c r="E2281" s="22">
        <f>IF(data!D2282="","",data!D2282)</f>
        <v>11</v>
      </c>
      <c r="F2281" s="22">
        <f>IF(data!E2282="","",data!E2282)</f>
        <v>14</v>
      </c>
      <c r="G2281" s="22">
        <f>IF(data!F2282="","",data!F2282)</f>
        <v>20</v>
      </c>
      <c r="H2281" s="22">
        <f>IF(data!G2282="","",data!G2282)</f>
        <v>27</v>
      </c>
      <c r="I2281" s="22">
        <f>IF(data!H2282="","",data!H2282)</f>
        <v>30</v>
      </c>
      <c r="J2281" s="23">
        <f>IF(data!I2282="","",data!I2282)</f>
        <v>9</v>
      </c>
      <c r="Q2281" s="33"/>
      <c r="R2281" s="33"/>
      <c r="S2281" s="33"/>
      <c r="T2281" s="33"/>
      <c r="U2281" s="33"/>
      <c r="V2281" s="33"/>
      <c r="X2281" s="34"/>
      <c r="Y2281" s="33"/>
      <c r="Z2281" s="33"/>
      <c r="AA2281" s="33"/>
      <c r="AB2281" s="33"/>
      <c r="AC2281" s="35"/>
      <c r="AD2281" s="33"/>
      <c r="AE2281" s="33"/>
      <c r="AF2281" s="33"/>
      <c r="AG2281" s="33"/>
      <c r="AH2281" s="33"/>
      <c r="AI2281" s="33"/>
      <c r="AJ2281" s="36"/>
      <c r="AK2281" s="10">
        <f t="shared" si="287"/>
        <v>6</v>
      </c>
      <c r="AL2281" s="11">
        <f t="shared" si="288"/>
        <v>11</v>
      </c>
      <c r="AM2281" s="11">
        <f t="shared" si="289"/>
        <v>11</v>
      </c>
      <c r="AN2281" s="11">
        <f t="shared" si="290"/>
        <v>15</v>
      </c>
      <c r="AO2281" s="13">
        <f t="shared" si="291"/>
        <v>20</v>
      </c>
      <c r="AP2281" s="11">
        <f t="shared" si="292"/>
        <v>23</v>
      </c>
      <c r="AQ2281" s="11">
        <f t="shared" si="293"/>
        <v>12</v>
      </c>
      <c r="AR2281" s="11">
        <f t="shared" si="294"/>
        <v>21</v>
      </c>
      <c r="AS2281" s="11">
        <f t="shared" si="295"/>
        <v>34</v>
      </c>
      <c r="AT2281" s="11">
        <f t="shared" si="296"/>
        <v>39</v>
      </c>
      <c r="AU2281" s="11">
        <f t="shared" si="297"/>
        <v>33</v>
      </c>
      <c r="AV2281" s="11">
        <f t="shared" si="298"/>
        <v>41</v>
      </c>
      <c r="AW2281" s="12">
        <f t="shared" si="299"/>
        <v>51</v>
      </c>
      <c r="AX2281" s="13">
        <f t="shared" si="300"/>
        <v>63</v>
      </c>
      <c r="AY2281" s="13">
        <f t="shared" si="301"/>
        <v>60</v>
      </c>
      <c r="AZ2281" s="13">
        <f t="shared" si="302"/>
        <v>57</v>
      </c>
      <c r="BA2281" s="13">
        <f t="shared" si="303"/>
        <v>54</v>
      </c>
      <c r="BB2281" s="14">
        <f t="shared" si="304"/>
        <v>51</v>
      </c>
      <c r="BC2281" s="19">
        <f t="shared" si="305"/>
        <v>60</v>
      </c>
      <c r="BD2281" s="55">
        <f t="shared" si="285"/>
        <v>1.1335498538486521</v>
      </c>
      <c r="BE2281" s="19">
        <f t="shared" si="286"/>
        <v>1.0169210782721663</v>
      </c>
      <c r="BF2281" s="19">
        <f t="shared" si="306"/>
        <v>0.95594673595323154</v>
      </c>
      <c r="BG2281" s="19">
        <f t="shared" si="284"/>
        <v>0.9473530367002273</v>
      </c>
    </row>
    <row r="2282" spans="1:59">
      <c r="A2282" s="24">
        <v>2281</v>
      </c>
      <c r="B2282" s="31">
        <f>IF(data!A2283="","",data!A2283)</f>
        <v>2018075</v>
      </c>
      <c r="C2282" s="32">
        <f>IF(data!B2283="","",data!B2283)</f>
        <v>43282</v>
      </c>
      <c r="D2282" s="21">
        <f>IF(data!C2283="","",data!C2283)</f>
        <v>7</v>
      </c>
      <c r="E2282" s="22">
        <f>IF(data!D2283="","",data!D2283)</f>
        <v>9</v>
      </c>
      <c r="F2282" s="22">
        <f>IF(data!E2283="","",data!E2283)</f>
        <v>12</v>
      </c>
      <c r="G2282" s="22">
        <f>IF(data!F2283="","",data!F2283)</f>
        <v>13</v>
      </c>
      <c r="H2282" s="22">
        <f>IF(data!G2283="","",data!G2283)</f>
        <v>22</v>
      </c>
      <c r="I2282" s="22">
        <f>IF(data!H2283="","",data!H2283)</f>
        <v>24</v>
      </c>
      <c r="J2282" s="23">
        <f>IF(data!I2283="","",data!I2283)</f>
        <v>11</v>
      </c>
      <c r="Q2282" s="33"/>
      <c r="R2282" s="33"/>
      <c r="S2282" s="33"/>
      <c r="T2282" s="33"/>
      <c r="U2282" s="33"/>
      <c r="V2282" s="33"/>
      <c r="X2282" s="34"/>
      <c r="Y2282" s="33"/>
      <c r="Z2282" s="33"/>
      <c r="AA2282" s="33"/>
      <c r="AB2282" s="33"/>
      <c r="AC2282" s="35"/>
      <c r="AD2282" s="33"/>
      <c r="AE2282" s="33"/>
      <c r="AF2282" s="33"/>
      <c r="AG2282" s="33"/>
      <c r="AH2282" s="33"/>
      <c r="AI2282" s="33"/>
      <c r="AJ2282" s="36"/>
      <c r="AK2282" s="10">
        <f t="shared" si="287"/>
        <v>3</v>
      </c>
      <c r="AL2282" s="11">
        <f t="shared" si="288"/>
        <v>7</v>
      </c>
      <c r="AM2282" s="11">
        <f t="shared" si="289"/>
        <v>17</v>
      </c>
      <c r="AN2282" s="11">
        <f t="shared" si="290"/>
        <v>9</v>
      </c>
      <c r="AO2282" s="13">
        <f t="shared" si="291"/>
        <v>17</v>
      </c>
      <c r="AP2282" s="11">
        <f t="shared" si="292"/>
        <v>23</v>
      </c>
      <c r="AQ2282" s="11">
        <f t="shared" si="293"/>
        <v>24</v>
      </c>
      <c r="AR2282" s="11">
        <f t="shared" si="294"/>
        <v>27</v>
      </c>
      <c r="AS2282" s="11">
        <f t="shared" si="295"/>
        <v>21</v>
      </c>
      <c r="AT2282" s="11">
        <f t="shared" si="296"/>
        <v>27</v>
      </c>
      <c r="AU2282" s="11">
        <f t="shared" si="297"/>
        <v>48</v>
      </c>
      <c r="AV2282" s="11">
        <f t="shared" si="298"/>
        <v>59</v>
      </c>
      <c r="AW2282" s="12">
        <f t="shared" si="299"/>
        <v>57</v>
      </c>
      <c r="AX2282" s="13">
        <f t="shared" si="300"/>
        <v>55</v>
      </c>
      <c r="AY2282" s="13">
        <f t="shared" si="301"/>
        <v>53</v>
      </c>
      <c r="AZ2282" s="13">
        <f t="shared" si="302"/>
        <v>51</v>
      </c>
      <c r="BA2282" s="13">
        <f t="shared" si="303"/>
        <v>49</v>
      </c>
      <c r="BB2282" s="14">
        <f t="shared" si="304"/>
        <v>47</v>
      </c>
      <c r="BC2282" s="19">
        <f t="shared" si="305"/>
        <v>53</v>
      </c>
      <c r="BD2282" s="55">
        <f t="shared" si="285"/>
        <v>1.1212731406300747</v>
      </c>
      <c r="BE2282" s="19">
        <f t="shared" si="286"/>
        <v>1.0189671971419292</v>
      </c>
      <c r="BF2282" s="19">
        <f t="shared" si="306"/>
        <v>0.98295550503410201</v>
      </c>
      <c r="BG2282" s="19">
        <f t="shared" si="284"/>
        <v>0.94980837934394291</v>
      </c>
    </row>
    <row r="2283" spans="1:59">
      <c r="A2283" s="24">
        <v>2282</v>
      </c>
      <c r="B2283" s="31">
        <f>IF(data!A2284="","",data!A2284)</f>
        <v>2018076</v>
      </c>
      <c r="C2283" s="32">
        <f>IF(data!B2284="","",data!B2284)</f>
        <v>43284</v>
      </c>
      <c r="D2283" s="21">
        <f>IF(data!C2284="","",data!C2284)</f>
        <v>3</v>
      </c>
      <c r="E2283" s="22">
        <f>IF(data!D2284="","",data!D2284)</f>
        <v>7</v>
      </c>
      <c r="F2283" s="22">
        <f>IF(data!E2284="","",data!E2284)</f>
        <v>8</v>
      </c>
      <c r="G2283" s="22">
        <f>IF(data!F2284="","",data!F2284)</f>
        <v>15</v>
      </c>
      <c r="H2283" s="22">
        <f>IF(data!G2284="","",data!G2284)</f>
        <v>29</v>
      </c>
      <c r="I2283" s="22">
        <f>IF(data!H2284="","",data!H2284)</f>
        <v>30</v>
      </c>
      <c r="J2283" s="23">
        <f>IF(data!I2284="","",data!I2284)</f>
        <v>13</v>
      </c>
      <c r="Q2283" s="33"/>
      <c r="R2283" s="33"/>
      <c r="S2283" s="33"/>
      <c r="T2283" s="33"/>
      <c r="U2283" s="33"/>
      <c r="V2283" s="33"/>
      <c r="X2283" s="34"/>
      <c r="Y2283" s="33"/>
      <c r="Z2283" s="33"/>
      <c r="AA2283" s="33"/>
      <c r="AB2283" s="33"/>
      <c r="AC2283" s="35"/>
      <c r="AD2283" s="33"/>
      <c r="AE2283" s="33"/>
      <c r="AF2283" s="33"/>
      <c r="AG2283" s="33"/>
      <c r="AH2283" s="33"/>
      <c r="AI2283" s="33"/>
      <c r="AJ2283" s="36"/>
      <c r="AK2283" s="10">
        <f t="shared" si="287"/>
        <v>5</v>
      </c>
      <c r="AL2283" s="11">
        <f t="shared" si="288"/>
        <v>12</v>
      </c>
      <c r="AM2283" s="11">
        <f t="shared" si="289"/>
        <v>12</v>
      </c>
      <c r="AN2283" s="11">
        <f t="shared" si="290"/>
        <v>14</v>
      </c>
      <c r="AO2283" s="13">
        <f t="shared" si="291"/>
        <v>8</v>
      </c>
      <c r="AP2283" s="11">
        <f t="shared" si="292"/>
        <v>28</v>
      </c>
      <c r="AQ2283" s="11">
        <f t="shared" si="293"/>
        <v>29</v>
      </c>
      <c r="AR2283" s="11">
        <f t="shared" si="294"/>
        <v>32</v>
      </c>
      <c r="AS2283" s="11">
        <f t="shared" si="295"/>
        <v>37</v>
      </c>
      <c r="AT2283" s="11">
        <f t="shared" si="296"/>
        <v>32</v>
      </c>
      <c r="AU2283" s="11">
        <f t="shared" si="297"/>
        <v>27</v>
      </c>
      <c r="AV2283" s="11">
        <f t="shared" si="298"/>
        <v>22</v>
      </c>
      <c r="AW2283" s="12">
        <f t="shared" si="299"/>
        <v>32</v>
      </c>
      <c r="AX2283" s="13">
        <f t="shared" si="300"/>
        <v>60</v>
      </c>
      <c r="AY2283" s="13">
        <f t="shared" si="301"/>
        <v>58</v>
      </c>
      <c r="AZ2283" s="13">
        <f t="shared" si="302"/>
        <v>56</v>
      </c>
      <c r="BA2283" s="13">
        <f t="shared" si="303"/>
        <v>54</v>
      </c>
      <c r="BB2283" s="14">
        <f t="shared" si="304"/>
        <v>52</v>
      </c>
      <c r="BC2283" s="19">
        <f t="shared" si="305"/>
        <v>58</v>
      </c>
      <c r="BD2283" s="55">
        <f t="shared" si="285"/>
        <v>1.1785644689834363</v>
      </c>
      <c r="BE2283" s="19">
        <f t="shared" si="286"/>
        <v>1.0537512179278987</v>
      </c>
      <c r="BF2283" s="19">
        <f t="shared" si="306"/>
        <v>0.99359532315686916</v>
      </c>
      <c r="BG2283" s="19">
        <f t="shared" si="284"/>
        <v>0.94858070802208505</v>
      </c>
    </row>
    <row r="2284" spans="1:59">
      <c r="A2284" s="24">
        <v>2283</v>
      </c>
      <c r="B2284" s="31">
        <f>IF(data!A2285="","",data!A2285)</f>
        <v>2018077</v>
      </c>
      <c r="C2284" s="32">
        <f>IF(data!B2285="","",data!B2285)</f>
        <v>43286</v>
      </c>
      <c r="D2284" s="21">
        <f>IF(data!C2285="","",data!C2285)</f>
        <v>2</v>
      </c>
      <c r="E2284" s="22">
        <f>IF(data!D2285="","",data!D2285)</f>
        <v>5</v>
      </c>
      <c r="F2284" s="22">
        <f>IF(data!E2285="","",data!E2285)</f>
        <v>9</v>
      </c>
      <c r="G2284" s="22">
        <f>IF(data!F2285="","",data!F2285)</f>
        <v>15</v>
      </c>
      <c r="H2284" s="22">
        <f>IF(data!G2285="","",data!G2285)</f>
        <v>20</v>
      </c>
      <c r="I2284" s="22">
        <f>IF(data!H2285="","",data!H2285)</f>
        <v>24</v>
      </c>
      <c r="J2284" s="23">
        <f>IF(data!I2285="","",data!I2285)</f>
        <v>10</v>
      </c>
      <c r="Q2284" s="33"/>
      <c r="R2284" s="33"/>
      <c r="S2284" s="33"/>
      <c r="T2284" s="33"/>
      <c r="U2284" s="33"/>
      <c r="V2284" s="33"/>
      <c r="X2284" s="34"/>
      <c r="Y2284" s="33"/>
      <c r="Z2284" s="33"/>
      <c r="AA2284" s="33"/>
      <c r="AB2284" s="33"/>
      <c r="AC2284" s="35"/>
      <c r="AD2284" s="33"/>
      <c r="AE2284" s="33"/>
      <c r="AF2284" s="33"/>
      <c r="AG2284" s="33"/>
      <c r="AH2284" s="33"/>
      <c r="AI2284" s="33"/>
      <c r="AJ2284" s="36"/>
      <c r="AK2284" s="10">
        <f t="shared" si="287"/>
        <v>6</v>
      </c>
      <c r="AL2284" s="11">
        <f t="shared" si="288"/>
        <v>7</v>
      </c>
      <c r="AM2284" s="11">
        <f t="shared" si="289"/>
        <v>10</v>
      </c>
      <c r="AN2284" s="11">
        <f t="shared" si="290"/>
        <v>15</v>
      </c>
      <c r="AO2284" s="13">
        <f t="shared" si="291"/>
        <v>19</v>
      </c>
      <c r="AP2284" s="11">
        <f t="shared" si="292"/>
        <v>19</v>
      </c>
      <c r="AQ2284" s="11">
        <f t="shared" si="293"/>
        <v>21</v>
      </c>
      <c r="AR2284" s="11">
        <f t="shared" si="294"/>
        <v>25</v>
      </c>
      <c r="AS2284" s="11">
        <f t="shared" si="295"/>
        <v>31</v>
      </c>
      <c r="AT2284" s="11">
        <f t="shared" si="296"/>
        <v>27</v>
      </c>
      <c r="AU2284" s="11">
        <f t="shared" si="297"/>
        <v>36</v>
      </c>
      <c r="AV2284" s="11">
        <f t="shared" si="298"/>
        <v>33</v>
      </c>
      <c r="AW2284" s="12">
        <f t="shared" si="299"/>
        <v>30</v>
      </c>
      <c r="AX2284" s="13">
        <f t="shared" si="300"/>
        <v>43</v>
      </c>
      <c r="AY2284" s="13">
        <f t="shared" si="301"/>
        <v>41</v>
      </c>
      <c r="AZ2284" s="13">
        <f t="shared" si="302"/>
        <v>39</v>
      </c>
      <c r="BA2284" s="13">
        <f t="shared" si="303"/>
        <v>37</v>
      </c>
      <c r="BB2284" s="14">
        <f t="shared" si="304"/>
        <v>35</v>
      </c>
      <c r="BC2284" s="19">
        <f t="shared" si="305"/>
        <v>41</v>
      </c>
      <c r="BD2284" s="55">
        <f t="shared" si="285"/>
        <v>1.1212731406300747</v>
      </c>
      <c r="BE2284" s="19">
        <f t="shared" si="286"/>
        <v>1.0517050990581358</v>
      </c>
      <c r="BF2284" s="19">
        <f t="shared" si="306"/>
        <v>0.98377395258200706</v>
      </c>
      <c r="BG2284" s="19">
        <f t="shared" si="284"/>
        <v>0.9473530367002273</v>
      </c>
    </row>
    <row r="2285" spans="1:59">
      <c r="A2285" s="24">
        <v>2284</v>
      </c>
      <c r="B2285" s="31">
        <f>IF(data!A2286="","",data!A2286)</f>
        <v>2018078</v>
      </c>
      <c r="C2285" s="32">
        <f>IF(data!B2286="","",data!B2286)</f>
        <v>43289</v>
      </c>
      <c r="D2285" s="21">
        <f>IF(data!C2286="","",data!C2286)</f>
        <v>3</v>
      </c>
      <c r="E2285" s="22">
        <f>IF(data!D2286="","",data!D2286)</f>
        <v>10</v>
      </c>
      <c r="F2285" s="22">
        <f>IF(data!E2286="","",data!E2286)</f>
        <v>14</v>
      </c>
      <c r="G2285" s="22">
        <f>IF(data!F2286="","",data!F2286)</f>
        <v>17</v>
      </c>
      <c r="H2285" s="22">
        <f>IF(data!G2286="","",data!G2286)</f>
        <v>18</v>
      </c>
      <c r="I2285" s="22">
        <f>IF(data!H2286="","",data!H2286)</f>
        <v>30</v>
      </c>
      <c r="J2285" s="23">
        <f>IF(data!I2286="","",data!I2286)</f>
        <v>12</v>
      </c>
      <c r="Q2285" s="33"/>
      <c r="R2285" s="33"/>
      <c r="S2285" s="33"/>
      <c r="T2285" s="33"/>
      <c r="U2285" s="33"/>
      <c r="V2285" s="33"/>
      <c r="X2285" s="34"/>
      <c r="Y2285" s="33"/>
      <c r="Z2285" s="33"/>
      <c r="AA2285" s="33"/>
      <c r="AB2285" s="33"/>
      <c r="AC2285" s="35"/>
      <c r="AD2285" s="33"/>
      <c r="AE2285" s="33"/>
      <c r="AF2285" s="33"/>
      <c r="AG2285" s="33"/>
      <c r="AH2285" s="33"/>
      <c r="AI2285" s="33"/>
      <c r="AJ2285" s="36"/>
      <c r="AK2285" s="10">
        <f t="shared" si="287"/>
        <v>5</v>
      </c>
      <c r="AL2285" s="11">
        <f t="shared" si="288"/>
        <v>12</v>
      </c>
      <c r="AM2285" s="11">
        <f t="shared" si="289"/>
        <v>12</v>
      </c>
      <c r="AN2285" s="11">
        <f t="shared" si="290"/>
        <v>14</v>
      </c>
      <c r="AO2285" s="13">
        <f t="shared" si="291"/>
        <v>15</v>
      </c>
      <c r="AP2285" s="11">
        <f t="shared" si="292"/>
        <v>20</v>
      </c>
      <c r="AQ2285" s="11">
        <f t="shared" si="293"/>
        <v>20</v>
      </c>
      <c r="AR2285" s="11">
        <f t="shared" si="294"/>
        <v>22</v>
      </c>
      <c r="AS2285" s="11">
        <f t="shared" si="295"/>
        <v>37</v>
      </c>
      <c r="AT2285" s="11">
        <f t="shared" si="296"/>
        <v>32</v>
      </c>
      <c r="AU2285" s="11">
        <f t="shared" si="297"/>
        <v>27</v>
      </c>
      <c r="AV2285" s="11">
        <f t="shared" si="298"/>
        <v>22</v>
      </c>
      <c r="AW2285" s="12">
        <f t="shared" si="299"/>
        <v>32</v>
      </c>
      <c r="AX2285" s="13">
        <f t="shared" si="300"/>
        <v>44</v>
      </c>
      <c r="AY2285" s="13">
        <f t="shared" si="301"/>
        <v>41</v>
      </c>
      <c r="AZ2285" s="13">
        <f t="shared" si="302"/>
        <v>56</v>
      </c>
      <c r="BA2285" s="13">
        <f t="shared" si="303"/>
        <v>73</v>
      </c>
      <c r="BB2285" s="14">
        <f t="shared" si="304"/>
        <v>72</v>
      </c>
      <c r="BC2285" s="19">
        <f t="shared" si="305"/>
        <v>41</v>
      </c>
      <c r="BD2285" s="55">
        <f t="shared" si="285"/>
        <v>1.0353361481000325</v>
      </c>
      <c r="BE2285" s="19">
        <f t="shared" si="286"/>
        <v>1.0455667424488471</v>
      </c>
      <c r="BF2285" s="19">
        <f t="shared" si="306"/>
        <v>0.97640792465086068</v>
      </c>
      <c r="BG2285" s="19">
        <f t="shared" si="284"/>
        <v>0.94653458915232214</v>
      </c>
    </row>
    <row r="2286" spans="1:59">
      <c r="A2286" s="24">
        <v>2285</v>
      </c>
      <c r="B2286" s="31">
        <f>IF(data!A2287="","",data!A2287)</f>
        <v>2018079</v>
      </c>
      <c r="C2286" s="32">
        <f>IF(data!B2287="","",data!B2287)</f>
        <v>43291</v>
      </c>
      <c r="D2286" s="21">
        <f>IF(data!C2287="","",data!C2287)</f>
        <v>14</v>
      </c>
      <c r="E2286" s="22">
        <f>IF(data!D2287="","",data!D2287)</f>
        <v>15</v>
      </c>
      <c r="F2286" s="22">
        <f>IF(data!E2287="","",data!E2287)</f>
        <v>17</v>
      </c>
      <c r="G2286" s="22">
        <f>IF(data!F2287="","",data!F2287)</f>
        <v>22</v>
      </c>
      <c r="H2286" s="22">
        <f>IF(data!G2287="","",data!G2287)</f>
        <v>24</v>
      </c>
      <c r="I2286" s="22">
        <f>IF(data!H2287="","",data!H2287)</f>
        <v>29</v>
      </c>
      <c r="J2286" s="23">
        <f>IF(data!I2287="","",data!I2287)</f>
        <v>13</v>
      </c>
      <c r="Q2286" s="33"/>
      <c r="R2286" s="33"/>
      <c r="S2286" s="33"/>
      <c r="T2286" s="33"/>
      <c r="U2286" s="33"/>
      <c r="V2286" s="33"/>
      <c r="X2286" s="34"/>
      <c r="Y2286" s="33"/>
      <c r="Z2286" s="33"/>
      <c r="AA2286" s="33"/>
      <c r="AB2286" s="33"/>
      <c r="AC2286" s="35"/>
      <c r="AD2286" s="33"/>
      <c r="AE2286" s="33"/>
      <c r="AF2286" s="33"/>
      <c r="AG2286" s="33"/>
      <c r="AH2286" s="33"/>
      <c r="AI2286" s="33"/>
      <c r="AJ2286" s="36"/>
      <c r="AK2286" s="10">
        <f t="shared" si="287"/>
        <v>7</v>
      </c>
      <c r="AL2286" s="11">
        <f t="shared" si="288"/>
        <v>9</v>
      </c>
      <c r="AM2286" s="11">
        <f t="shared" si="289"/>
        <v>16</v>
      </c>
      <c r="AN2286" s="11">
        <f t="shared" si="290"/>
        <v>19</v>
      </c>
      <c r="AO2286" s="13">
        <f t="shared" si="291"/>
        <v>9</v>
      </c>
      <c r="AP2286" s="11">
        <f t="shared" si="292"/>
        <v>25</v>
      </c>
      <c r="AQ2286" s="11">
        <f t="shared" si="293"/>
        <v>31</v>
      </c>
      <c r="AR2286" s="11">
        <f t="shared" si="294"/>
        <v>31</v>
      </c>
      <c r="AS2286" s="11">
        <f t="shared" si="295"/>
        <v>22</v>
      </c>
      <c r="AT2286" s="11">
        <f t="shared" si="296"/>
        <v>25</v>
      </c>
      <c r="AU2286" s="11">
        <f t="shared" si="297"/>
        <v>30</v>
      </c>
      <c r="AV2286" s="11">
        <f t="shared" si="298"/>
        <v>23</v>
      </c>
      <c r="AW2286" s="12">
        <f t="shared" si="299"/>
        <v>46</v>
      </c>
      <c r="AX2286" s="13">
        <f t="shared" si="300"/>
        <v>57</v>
      </c>
      <c r="AY2286" s="13">
        <f t="shared" si="301"/>
        <v>53</v>
      </c>
      <c r="AZ2286" s="13">
        <f t="shared" si="302"/>
        <v>67</v>
      </c>
      <c r="BA2286" s="13">
        <f t="shared" si="303"/>
        <v>64</v>
      </c>
      <c r="BB2286" s="14">
        <f t="shared" si="304"/>
        <v>61</v>
      </c>
      <c r="BC2286" s="19">
        <f t="shared" si="305"/>
        <v>53</v>
      </c>
      <c r="BD2286" s="55">
        <f t="shared" si="285"/>
        <v>1.0066904839233517</v>
      </c>
      <c r="BE2286" s="19">
        <f t="shared" si="286"/>
        <v>1.0701201688860018</v>
      </c>
      <c r="BF2286" s="19">
        <f t="shared" si="306"/>
        <v>0.98704774277362783</v>
      </c>
      <c r="BG2286" s="19">
        <f t="shared" si="284"/>
        <v>0.9522637219876583</v>
      </c>
    </row>
    <row r="2287" spans="1:59">
      <c r="A2287" s="24">
        <v>2286</v>
      </c>
      <c r="B2287" s="31">
        <f>IF(data!A2288="","",data!A2288)</f>
        <v>2018080</v>
      </c>
      <c r="C2287" s="32">
        <f>IF(data!B2288="","",data!B2288)</f>
        <v>43293</v>
      </c>
      <c r="D2287" s="21">
        <f>IF(data!C2288="","",data!C2288)</f>
        <v>4</v>
      </c>
      <c r="E2287" s="22">
        <f>IF(data!D2288="","",data!D2288)</f>
        <v>7</v>
      </c>
      <c r="F2287" s="22">
        <f>IF(data!E2288="","",data!E2288)</f>
        <v>13</v>
      </c>
      <c r="G2287" s="22">
        <f>IF(data!F2288="","",data!F2288)</f>
        <v>20</v>
      </c>
      <c r="H2287" s="22">
        <f>IF(data!G2288="","",data!G2288)</f>
        <v>29</v>
      </c>
      <c r="I2287" s="22">
        <f>IF(data!H2288="","",data!H2288)</f>
        <v>33</v>
      </c>
      <c r="J2287" s="23">
        <f>IF(data!I2288="","",data!I2288)</f>
        <v>3</v>
      </c>
      <c r="Q2287" s="33"/>
      <c r="R2287" s="33"/>
      <c r="S2287" s="33"/>
      <c r="T2287" s="33"/>
      <c r="U2287" s="33"/>
      <c r="V2287" s="33"/>
      <c r="X2287" s="34"/>
      <c r="Y2287" s="33"/>
      <c r="Z2287" s="33"/>
      <c r="AA2287" s="33"/>
      <c r="AB2287" s="33"/>
      <c r="AC2287" s="35"/>
      <c r="AD2287" s="33"/>
      <c r="AE2287" s="33"/>
      <c r="AF2287" s="33"/>
      <c r="AG2287" s="33"/>
      <c r="AH2287" s="33"/>
      <c r="AI2287" s="33"/>
      <c r="AJ2287" s="36"/>
      <c r="AK2287" s="10">
        <f t="shared" si="287"/>
        <v>7</v>
      </c>
      <c r="AL2287" s="11">
        <f t="shared" si="288"/>
        <v>6</v>
      </c>
      <c r="AM2287" s="11">
        <f t="shared" si="289"/>
        <v>16</v>
      </c>
      <c r="AN2287" s="11">
        <f t="shared" si="290"/>
        <v>16</v>
      </c>
      <c r="AO2287" s="13">
        <f t="shared" si="291"/>
        <v>22</v>
      </c>
      <c r="AP2287" s="11">
        <f t="shared" si="292"/>
        <v>26</v>
      </c>
      <c r="AQ2287" s="11">
        <f t="shared" si="293"/>
        <v>25</v>
      </c>
      <c r="AR2287" s="11">
        <f t="shared" si="294"/>
        <v>26</v>
      </c>
      <c r="AS2287" s="11">
        <f t="shared" si="295"/>
        <v>29</v>
      </c>
      <c r="AT2287" s="11">
        <f t="shared" si="296"/>
        <v>34</v>
      </c>
      <c r="AU2287" s="11">
        <f t="shared" si="297"/>
        <v>28</v>
      </c>
      <c r="AV2287" s="11">
        <f t="shared" si="298"/>
        <v>36</v>
      </c>
      <c r="AW2287" s="12">
        <f t="shared" si="299"/>
        <v>46</v>
      </c>
      <c r="AX2287" s="13">
        <f t="shared" si="300"/>
        <v>42</v>
      </c>
      <c r="AY2287" s="13">
        <f t="shared" si="301"/>
        <v>55</v>
      </c>
      <c r="AZ2287" s="13">
        <f t="shared" si="302"/>
        <v>52</v>
      </c>
      <c r="BA2287" s="13">
        <f t="shared" si="303"/>
        <v>49</v>
      </c>
      <c r="BB2287" s="14">
        <f t="shared" si="304"/>
        <v>46</v>
      </c>
      <c r="BC2287" s="19">
        <f t="shared" si="305"/>
        <v>55</v>
      </c>
      <c r="BD2287" s="55">
        <f t="shared" si="285"/>
        <v>1.0148749594024034</v>
      </c>
      <c r="BE2287" s="19">
        <f t="shared" si="286"/>
        <v>1.0680740500162391</v>
      </c>
      <c r="BF2287" s="19">
        <f t="shared" si="306"/>
        <v>0.98950308541734322</v>
      </c>
      <c r="BG2287" s="19">
        <f t="shared" si="284"/>
        <v>0.95103605066580055</v>
      </c>
    </row>
    <row r="2288" spans="1:59">
      <c r="A2288" s="24">
        <v>2287</v>
      </c>
      <c r="B2288" s="31">
        <f>IF(data!A2289="","",data!A2289)</f>
        <v>2018081</v>
      </c>
      <c r="C2288" s="32">
        <f>IF(data!B2289="","",data!B2289)</f>
        <v>43296</v>
      </c>
      <c r="D2288" s="21">
        <f>IF(data!C2289="","",data!C2289)</f>
        <v>1</v>
      </c>
      <c r="E2288" s="22">
        <f>IF(data!D2289="","",data!D2289)</f>
        <v>2</v>
      </c>
      <c r="F2288" s="22">
        <f>IF(data!E2289="","",data!E2289)</f>
        <v>12</v>
      </c>
      <c r="G2288" s="22">
        <f>IF(data!F2289="","",data!F2289)</f>
        <v>16</v>
      </c>
      <c r="H2288" s="22">
        <f>IF(data!G2289="","",data!G2289)</f>
        <v>20</v>
      </c>
      <c r="I2288" s="22">
        <f>IF(data!H2289="","",data!H2289)</f>
        <v>26</v>
      </c>
      <c r="J2288" s="23">
        <f>IF(data!I2289="","",data!I2289)</f>
        <v>3</v>
      </c>
      <c r="Q2288" s="33"/>
      <c r="R2288" s="33"/>
      <c r="S2288" s="33"/>
      <c r="T2288" s="33"/>
      <c r="U2288" s="33"/>
      <c r="V2288" s="33"/>
      <c r="X2288" s="34"/>
      <c r="Y2288" s="33"/>
      <c r="Z2288" s="33"/>
      <c r="AA2288" s="33"/>
      <c r="AB2288" s="33"/>
      <c r="AC2288" s="35"/>
      <c r="AD2288" s="33"/>
      <c r="AE2288" s="33"/>
      <c r="AF2288" s="33"/>
      <c r="AG2288" s="33"/>
      <c r="AH2288" s="33"/>
      <c r="AI2288" s="33"/>
      <c r="AJ2288" s="36"/>
      <c r="AK2288" s="10">
        <f t="shared" si="287"/>
        <v>8</v>
      </c>
      <c r="AL2288" s="11">
        <f t="shared" si="288"/>
        <v>5</v>
      </c>
      <c r="AM2288" s="11">
        <f t="shared" si="289"/>
        <v>7</v>
      </c>
      <c r="AN2288" s="11">
        <f t="shared" si="290"/>
        <v>11</v>
      </c>
      <c r="AO2288" s="13">
        <f t="shared" si="291"/>
        <v>21</v>
      </c>
      <c r="AP2288" s="11">
        <f t="shared" si="292"/>
        <v>13</v>
      </c>
      <c r="AQ2288" s="11">
        <f t="shared" si="293"/>
        <v>23</v>
      </c>
      <c r="AR2288" s="11">
        <f t="shared" si="294"/>
        <v>17</v>
      </c>
      <c r="AS2288" s="11">
        <f t="shared" si="295"/>
        <v>22</v>
      </c>
      <c r="AT2288" s="11">
        <f t="shared" si="296"/>
        <v>17</v>
      </c>
      <c r="AU2288" s="11">
        <f t="shared" si="297"/>
        <v>25</v>
      </c>
      <c r="AV2288" s="11">
        <f t="shared" si="298"/>
        <v>35</v>
      </c>
      <c r="AW2288" s="12">
        <f t="shared" si="299"/>
        <v>32</v>
      </c>
      <c r="AX2288" s="13">
        <f t="shared" si="300"/>
        <v>29</v>
      </c>
      <c r="AY2288" s="13">
        <f t="shared" si="301"/>
        <v>43</v>
      </c>
      <c r="AZ2288" s="13">
        <f t="shared" si="302"/>
        <v>41</v>
      </c>
      <c r="BA2288" s="13">
        <f t="shared" si="303"/>
        <v>39</v>
      </c>
      <c r="BB2288" s="14">
        <f t="shared" si="304"/>
        <v>37</v>
      </c>
      <c r="BC2288" s="19">
        <f t="shared" si="305"/>
        <v>43</v>
      </c>
      <c r="BD2288" s="55">
        <f t="shared" si="285"/>
        <v>0.95349139330951604</v>
      </c>
      <c r="BE2288" s="19">
        <f t="shared" si="286"/>
        <v>1.0660279311464762</v>
      </c>
      <c r="BF2288" s="19">
        <f t="shared" si="306"/>
        <v>1.003416693731731</v>
      </c>
      <c r="BG2288" s="19">
        <f t="shared" si="284"/>
        <v>0.95062682689184796</v>
      </c>
    </row>
    <row r="2289" spans="1:59">
      <c r="A2289" s="24">
        <v>2288</v>
      </c>
      <c r="B2289" s="31">
        <f>IF(data!A2290="","",data!A2290)</f>
        <v>2018082</v>
      </c>
      <c r="C2289" s="32">
        <f>IF(data!B2290="","",data!B2290)</f>
        <v>43298</v>
      </c>
      <c r="D2289" s="21">
        <f>IF(data!C2290="","",data!C2290)</f>
        <v>6</v>
      </c>
      <c r="E2289" s="22">
        <f>IF(data!D2290="","",data!D2290)</f>
        <v>12</v>
      </c>
      <c r="F2289" s="22">
        <f>IF(data!E2290="","",data!E2290)</f>
        <v>14</v>
      </c>
      <c r="G2289" s="22">
        <f>IF(data!F2290="","",data!F2290)</f>
        <v>20</v>
      </c>
      <c r="H2289" s="22">
        <f>IF(data!G2290="","",data!G2290)</f>
        <v>22</v>
      </c>
      <c r="I2289" s="22">
        <f>IF(data!H2290="","",data!H2290)</f>
        <v>24</v>
      </c>
      <c r="J2289" s="23">
        <f>IF(data!I2290="","",data!I2290)</f>
        <v>9</v>
      </c>
      <c r="Q2289" s="33"/>
      <c r="R2289" s="33"/>
      <c r="S2289" s="33"/>
      <c r="T2289" s="33"/>
      <c r="U2289" s="33"/>
      <c r="V2289" s="33"/>
      <c r="X2289" s="34"/>
      <c r="Y2289" s="33"/>
      <c r="Z2289" s="33"/>
      <c r="AA2289" s="33"/>
      <c r="AB2289" s="33"/>
      <c r="AC2289" s="35"/>
      <c r="AD2289" s="33"/>
      <c r="AE2289" s="33"/>
      <c r="AF2289" s="33"/>
      <c r="AG2289" s="33"/>
      <c r="AH2289" s="33"/>
      <c r="AI2289" s="33"/>
      <c r="AJ2289" s="36"/>
      <c r="AK2289" s="10">
        <f t="shared" si="287"/>
        <v>5</v>
      </c>
      <c r="AL2289" s="11">
        <f t="shared" si="288"/>
        <v>6</v>
      </c>
      <c r="AM2289" s="11">
        <f t="shared" si="289"/>
        <v>13</v>
      </c>
      <c r="AN2289" s="11">
        <f t="shared" si="290"/>
        <v>8</v>
      </c>
      <c r="AO2289" s="13">
        <f t="shared" si="291"/>
        <v>21</v>
      </c>
      <c r="AP2289" s="11">
        <f t="shared" si="292"/>
        <v>26</v>
      </c>
      <c r="AQ2289" s="11">
        <f t="shared" si="293"/>
        <v>26</v>
      </c>
      <c r="AR2289" s="11">
        <f t="shared" si="294"/>
        <v>18</v>
      </c>
      <c r="AS2289" s="11">
        <f t="shared" si="295"/>
        <v>21</v>
      </c>
      <c r="AT2289" s="11">
        <f t="shared" si="296"/>
        <v>26</v>
      </c>
      <c r="AU2289" s="11">
        <f t="shared" si="297"/>
        <v>46</v>
      </c>
      <c r="AV2289" s="11">
        <f t="shared" si="298"/>
        <v>42</v>
      </c>
      <c r="AW2289" s="12">
        <f t="shared" si="299"/>
        <v>53</v>
      </c>
      <c r="AX2289" s="13">
        <f t="shared" si="300"/>
        <v>50</v>
      </c>
      <c r="AY2289" s="13">
        <f t="shared" si="301"/>
        <v>47</v>
      </c>
      <c r="AZ2289" s="13">
        <f t="shared" si="302"/>
        <v>44</v>
      </c>
      <c r="BA2289" s="13">
        <f t="shared" si="303"/>
        <v>41</v>
      </c>
      <c r="BB2289" s="14">
        <f t="shared" si="304"/>
        <v>38</v>
      </c>
      <c r="BC2289" s="19">
        <f t="shared" si="305"/>
        <v>47</v>
      </c>
      <c r="BD2289" s="55">
        <f t="shared" si="285"/>
        <v>0.9780448197466709</v>
      </c>
      <c r="BE2289" s="19">
        <f t="shared" si="286"/>
        <v>1.0496589801883727</v>
      </c>
      <c r="BF2289" s="19">
        <f t="shared" si="306"/>
        <v>1.0107827216628775</v>
      </c>
      <c r="BG2289" s="19">
        <f t="shared" si="284"/>
        <v>0.95144527443975313</v>
      </c>
    </row>
    <row r="2290" spans="1:59">
      <c r="A2290" s="24">
        <v>2289</v>
      </c>
      <c r="B2290" s="31">
        <f>IF(data!A2291="","",data!A2291)</f>
        <v>2018083</v>
      </c>
      <c r="C2290" s="32">
        <f>IF(data!B2291="","",data!B2291)</f>
        <v>43300</v>
      </c>
      <c r="D2290" s="21">
        <f>IF(data!C2291="","",data!C2291)</f>
        <v>4</v>
      </c>
      <c r="E2290" s="22">
        <f>IF(data!D2291="","",data!D2291)</f>
        <v>9</v>
      </c>
      <c r="F2290" s="22">
        <f>IF(data!E2291="","",data!E2291)</f>
        <v>18</v>
      </c>
      <c r="G2290" s="22">
        <f>IF(data!F2291="","",data!F2291)</f>
        <v>21</v>
      </c>
      <c r="H2290" s="22">
        <f>IF(data!G2291="","",data!G2291)</f>
        <v>32</v>
      </c>
      <c r="I2290" s="22">
        <f>IF(data!H2291="","",data!H2291)</f>
        <v>33</v>
      </c>
      <c r="J2290" s="23">
        <f>IF(data!I2291="","",data!I2291)</f>
        <v>3</v>
      </c>
      <c r="Q2290" s="33"/>
      <c r="R2290" s="33"/>
      <c r="S2290" s="33"/>
      <c r="T2290" s="33"/>
      <c r="U2290" s="33"/>
      <c r="V2290" s="33"/>
      <c r="X2290" s="34"/>
      <c r="Y2290" s="33"/>
      <c r="Z2290" s="33"/>
      <c r="AA2290" s="33"/>
      <c r="AB2290" s="33"/>
      <c r="AC2290" s="35"/>
      <c r="AD2290" s="33"/>
      <c r="AE2290" s="33"/>
      <c r="AF2290" s="33"/>
      <c r="AG2290" s="33"/>
      <c r="AH2290" s="33"/>
      <c r="AI2290" s="33"/>
      <c r="AJ2290" s="36"/>
      <c r="AK2290" s="10">
        <f t="shared" si="287"/>
        <v>3</v>
      </c>
      <c r="AL2290" s="11">
        <f t="shared" si="288"/>
        <v>5</v>
      </c>
      <c r="AM2290" s="11">
        <f t="shared" si="289"/>
        <v>17</v>
      </c>
      <c r="AN2290" s="11">
        <f t="shared" si="290"/>
        <v>15</v>
      </c>
      <c r="AO2290" s="13">
        <f t="shared" si="291"/>
        <v>19</v>
      </c>
      <c r="AP2290" s="11">
        <f t="shared" si="292"/>
        <v>13</v>
      </c>
      <c r="AQ2290" s="11">
        <f t="shared" si="293"/>
        <v>18</v>
      </c>
      <c r="AR2290" s="11">
        <f t="shared" si="294"/>
        <v>27</v>
      </c>
      <c r="AS2290" s="11">
        <f t="shared" si="295"/>
        <v>40</v>
      </c>
      <c r="AT2290" s="11">
        <f t="shared" si="296"/>
        <v>45</v>
      </c>
      <c r="AU2290" s="11">
        <f t="shared" si="297"/>
        <v>39</v>
      </c>
      <c r="AV2290" s="11">
        <f t="shared" si="298"/>
        <v>33</v>
      </c>
      <c r="AW2290" s="12">
        <f t="shared" si="299"/>
        <v>27</v>
      </c>
      <c r="AX2290" s="13">
        <f t="shared" si="300"/>
        <v>21</v>
      </c>
      <c r="AY2290" s="13">
        <f t="shared" si="301"/>
        <v>49</v>
      </c>
      <c r="AZ2290" s="13">
        <f t="shared" si="302"/>
        <v>45</v>
      </c>
      <c r="BA2290" s="13">
        <f t="shared" si="303"/>
        <v>60</v>
      </c>
      <c r="BB2290" s="14">
        <f t="shared" si="304"/>
        <v>57</v>
      </c>
      <c r="BC2290" s="19">
        <f t="shared" si="305"/>
        <v>49</v>
      </c>
      <c r="BD2290" s="55">
        <f t="shared" si="285"/>
        <v>1.0107827216628775</v>
      </c>
      <c r="BE2290" s="19">
        <f t="shared" si="286"/>
        <v>1.023059434881455</v>
      </c>
      <c r="BF2290" s="19">
        <f t="shared" si="306"/>
        <v>0.99277687560896399</v>
      </c>
      <c r="BG2290" s="19">
        <f t="shared" si="284"/>
        <v>0.95471906463137379</v>
      </c>
    </row>
    <row r="2291" spans="1:59">
      <c r="A2291" s="24">
        <v>2290</v>
      </c>
      <c r="B2291" s="31">
        <f>IF(data!A2292="","",data!A2292)</f>
        <v>2018084</v>
      </c>
      <c r="C2291" s="32">
        <f>IF(data!B2292="","",data!B2292)</f>
        <v>43303</v>
      </c>
      <c r="D2291" s="21">
        <f>IF(data!C2292="","",data!C2292)</f>
        <v>5</v>
      </c>
      <c r="E2291" s="22">
        <f>IF(data!D2292="","",data!D2292)</f>
        <v>6</v>
      </c>
      <c r="F2291" s="22">
        <f>IF(data!E2292="","",data!E2292)</f>
        <v>8</v>
      </c>
      <c r="G2291" s="22">
        <f>IF(data!F2292="","",data!F2292)</f>
        <v>12</v>
      </c>
      <c r="H2291" s="22">
        <f>IF(data!G2292="","",data!G2292)</f>
        <v>22</v>
      </c>
      <c r="I2291" s="22">
        <f>IF(data!H2292="","",data!H2292)</f>
        <v>24</v>
      </c>
      <c r="J2291" s="23">
        <f>IF(data!I2292="","",data!I2292)</f>
        <v>3</v>
      </c>
      <c r="Q2291" s="33"/>
      <c r="R2291" s="33"/>
      <c r="S2291" s="33"/>
      <c r="T2291" s="33"/>
      <c r="U2291" s="33"/>
      <c r="V2291" s="33"/>
      <c r="X2291" s="34"/>
      <c r="Y2291" s="33"/>
      <c r="Z2291" s="33"/>
      <c r="AA2291" s="33"/>
      <c r="AB2291" s="33"/>
      <c r="AC2291" s="35"/>
      <c r="AD2291" s="33"/>
      <c r="AE2291" s="33"/>
      <c r="AF2291" s="33"/>
      <c r="AG2291" s="33"/>
      <c r="AH2291" s="33"/>
      <c r="AI2291" s="33"/>
      <c r="AJ2291" s="36"/>
      <c r="AK2291" s="10">
        <f t="shared" si="287"/>
        <v>5</v>
      </c>
      <c r="AL2291" s="11">
        <f t="shared" si="288"/>
        <v>5</v>
      </c>
      <c r="AM2291" s="11">
        <f t="shared" si="289"/>
        <v>12</v>
      </c>
      <c r="AN2291" s="11">
        <f t="shared" si="290"/>
        <v>11</v>
      </c>
      <c r="AO2291" s="13">
        <f t="shared" si="291"/>
        <v>21</v>
      </c>
      <c r="AP2291" s="11">
        <f t="shared" si="292"/>
        <v>21</v>
      </c>
      <c r="AQ2291" s="11">
        <f t="shared" si="293"/>
        <v>32</v>
      </c>
      <c r="AR2291" s="11">
        <f t="shared" si="294"/>
        <v>27</v>
      </c>
      <c r="AS2291" s="11">
        <f t="shared" si="295"/>
        <v>22</v>
      </c>
      <c r="AT2291" s="11">
        <f t="shared" si="296"/>
        <v>29</v>
      </c>
      <c r="AU2291" s="11">
        <f t="shared" si="297"/>
        <v>51</v>
      </c>
      <c r="AV2291" s="11">
        <f t="shared" si="298"/>
        <v>49</v>
      </c>
      <c r="AW2291" s="12">
        <f t="shared" si="299"/>
        <v>47</v>
      </c>
      <c r="AX2291" s="13">
        <f t="shared" si="300"/>
        <v>45</v>
      </c>
      <c r="AY2291" s="13">
        <f t="shared" si="301"/>
        <v>43</v>
      </c>
      <c r="AZ2291" s="13">
        <f t="shared" si="302"/>
        <v>41</v>
      </c>
      <c r="BA2291" s="13">
        <f t="shared" si="303"/>
        <v>39</v>
      </c>
      <c r="BB2291" s="14">
        <f t="shared" si="304"/>
        <v>37</v>
      </c>
      <c r="BC2291" s="19">
        <f t="shared" si="305"/>
        <v>43</v>
      </c>
      <c r="BD2291" s="55">
        <f t="shared" si="285"/>
        <v>0.96986034426761936</v>
      </c>
      <c r="BE2291" s="19">
        <f t="shared" si="286"/>
        <v>0.98827541409548547</v>
      </c>
      <c r="BF2291" s="19">
        <f t="shared" si="306"/>
        <v>0.98622929522572267</v>
      </c>
      <c r="BG2291" s="19">
        <f t="shared" si="284"/>
        <v>0.95717440727508929</v>
      </c>
    </row>
    <row r="2292" spans="1:59">
      <c r="A2292" s="24">
        <v>2291</v>
      </c>
      <c r="B2292" s="31">
        <f>IF(data!A2293="","",data!A2293)</f>
        <v>2018085</v>
      </c>
      <c r="C2292" s="32">
        <f>IF(data!B2293="","",data!B2293)</f>
        <v>43305</v>
      </c>
      <c r="D2292" s="21">
        <f>IF(data!C2293="","",data!C2293)</f>
        <v>4</v>
      </c>
      <c r="E2292" s="22">
        <f>IF(data!D2293="","",data!D2293)</f>
        <v>10</v>
      </c>
      <c r="F2292" s="22">
        <f>IF(data!E2293="","",data!E2293)</f>
        <v>25</v>
      </c>
      <c r="G2292" s="22">
        <f>IF(data!F2293="","",data!F2293)</f>
        <v>26</v>
      </c>
      <c r="H2292" s="22">
        <f>IF(data!G2293="","",data!G2293)</f>
        <v>30</v>
      </c>
      <c r="I2292" s="22">
        <f>IF(data!H2293="","",data!H2293)</f>
        <v>33</v>
      </c>
      <c r="J2292" s="23">
        <f>IF(data!I2293="","",data!I2293)</f>
        <v>6</v>
      </c>
      <c r="Q2292" s="33"/>
      <c r="R2292" s="33"/>
      <c r="S2292" s="33"/>
      <c r="T2292" s="33"/>
      <c r="U2292" s="33"/>
      <c r="V2292" s="33"/>
      <c r="X2292" s="34"/>
      <c r="Y2292" s="33"/>
      <c r="Z2292" s="33"/>
      <c r="AA2292" s="33"/>
      <c r="AB2292" s="33"/>
      <c r="AC2292" s="35"/>
      <c r="AD2292" s="33"/>
      <c r="AE2292" s="33"/>
      <c r="AF2292" s="33"/>
      <c r="AG2292" s="33"/>
      <c r="AH2292" s="33"/>
      <c r="AI2292" s="33"/>
      <c r="AJ2292" s="36"/>
      <c r="AK2292" s="10">
        <f t="shared" si="287"/>
        <v>5</v>
      </c>
      <c r="AL2292" s="11">
        <f t="shared" si="288"/>
        <v>8</v>
      </c>
      <c r="AM2292" s="11">
        <f t="shared" si="289"/>
        <v>8</v>
      </c>
      <c r="AN2292" s="11">
        <f t="shared" si="290"/>
        <v>14</v>
      </c>
      <c r="AO2292" s="13">
        <f t="shared" si="291"/>
        <v>23</v>
      </c>
      <c r="AP2292" s="11">
        <f t="shared" si="292"/>
        <v>16</v>
      </c>
      <c r="AQ2292" s="11">
        <f t="shared" si="293"/>
        <v>29</v>
      </c>
      <c r="AR2292" s="11">
        <f t="shared" si="294"/>
        <v>18</v>
      </c>
      <c r="AS2292" s="11">
        <f t="shared" si="295"/>
        <v>29</v>
      </c>
      <c r="AT2292" s="11">
        <f t="shared" si="296"/>
        <v>32</v>
      </c>
      <c r="AU2292" s="11">
        <f t="shared" si="297"/>
        <v>37</v>
      </c>
      <c r="AV2292" s="11">
        <f t="shared" si="298"/>
        <v>44</v>
      </c>
      <c r="AW2292" s="12">
        <f t="shared" si="299"/>
        <v>38</v>
      </c>
      <c r="AX2292" s="13">
        <f t="shared" si="300"/>
        <v>48</v>
      </c>
      <c r="AY2292" s="13">
        <f t="shared" si="301"/>
        <v>60</v>
      </c>
      <c r="AZ2292" s="13">
        <f t="shared" si="302"/>
        <v>56</v>
      </c>
      <c r="BA2292" s="13">
        <f t="shared" si="303"/>
        <v>52</v>
      </c>
      <c r="BB2292" s="14">
        <f t="shared" si="304"/>
        <v>48</v>
      </c>
      <c r="BC2292" s="19">
        <f t="shared" si="305"/>
        <v>60</v>
      </c>
      <c r="BD2292" s="55">
        <f t="shared" si="285"/>
        <v>0.99032153296524839</v>
      </c>
      <c r="BE2292" s="19">
        <f t="shared" si="286"/>
        <v>1.0025982461838259</v>
      </c>
      <c r="BF2292" s="19">
        <f t="shared" si="306"/>
        <v>0.98622929522572267</v>
      </c>
      <c r="BG2292" s="19">
        <f t="shared" ref="BG2292:BG2355" si="307">IF($B2292="","",SUM($BC2243:$BC2292)/50/$BM$3)</f>
        <v>0.96331276388437803</v>
      </c>
    </row>
    <row r="2293" spans="1:59">
      <c r="A2293" s="24">
        <v>2292</v>
      </c>
      <c r="B2293" s="31">
        <f>IF(data!A2294="","",data!A2294)</f>
        <v>2018086</v>
      </c>
      <c r="C2293" s="32">
        <f>IF(data!B2294="","",data!B2294)</f>
        <v>43307</v>
      </c>
      <c r="D2293" s="21">
        <f>IF(data!C2294="","",data!C2294)</f>
        <v>2</v>
      </c>
      <c r="E2293" s="22">
        <f>IF(data!D2294="","",data!D2294)</f>
        <v>7</v>
      </c>
      <c r="F2293" s="22">
        <f>IF(data!E2294="","",data!E2294)</f>
        <v>17</v>
      </c>
      <c r="G2293" s="22">
        <f>IF(data!F2294="","",data!F2294)</f>
        <v>21</v>
      </c>
      <c r="H2293" s="22">
        <f>IF(data!G2294="","",data!G2294)</f>
        <v>23</v>
      </c>
      <c r="I2293" s="22">
        <f>IF(data!H2294="","",data!H2294)</f>
        <v>26</v>
      </c>
      <c r="J2293" s="23">
        <f>IF(data!I2294="","",data!I2294)</f>
        <v>16</v>
      </c>
      <c r="Q2293" s="33"/>
      <c r="R2293" s="33"/>
      <c r="S2293" s="33"/>
      <c r="T2293" s="33"/>
      <c r="U2293" s="33"/>
      <c r="V2293" s="33"/>
      <c r="X2293" s="34"/>
      <c r="Y2293" s="33"/>
      <c r="Z2293" s="33"/>
      <c r="AA2293" s="33"/>
      <c r="AB2293" s="33"/>
      <c r="AC2293" s="35"/>
      <c r="AD2293" s="33"/>
      <c r="AE2293" s="33"/>
      <c r="AF2293" s="33"/>
      <c r="AG2293" s="33"/>
      <c r="AH2293" s="33"/>
      <c r="AI2293" s="33"/>
      <c r="AJ2293" s="36"/>
      <c r="AK2293" s="10">
        <f t="shared" si="287"/>
        <v>9</v>
      </c>
      <c r="AL2293" s="11">
        <f t="shared" si="288"/>
        <v>12</v>
      </c>
      <c r="AM2293" s="11">
        <f t="shared" si="289"/>
        <v>11</v>
      </c>
      <c r="AN2293" s="11">
        <f t="shared" si="290"/>
        <v>18</v>
      </c>
      <c r="AO2293" s="13">
        <f t="shared" si="291"/>
        <v>12</v>
      </c>
      <c r="AP2293" s="11">
        <f t="shared" si="292"/>
        <v>24</v>
      </c>
      <c r="AQ2293" s="11">
        <f t="shared" si="293"/>
        <v>33</v>
      </c>
      <c r="AR2293" s="11">
        <f t="shared" si="294"/>
        <v>26</v>
      </c>
      <c r="AS2293" s="11">
        <f t="shared" si="295"/>
        <v>30</v>
      </c>
      <c r="AT2293" s="11">
        <f t="shared" si="296"/>
        <v>36</v>
      </c>
      <c r="AU2293" s="11">
        <f t="shared" si="297"/>
        <v>31</v>
      </c>
      <c r="AV2293" s="11">
        <f t="shared" si="298"/>
        <v>40</v>
      </c>
      <c r="AW2293" s="12">
        <f t="shared" si="299"/>
        <v>36</v>
      </c>
      <c r="AX2293" s="13">
        <f t="shared" si="300"/>
        <v>32</v>
      </c>
      <c r="AY2293" s="13">
        <f t="shared" si="301"/>
        <v>28</v>
      </c>
      <c r="AZ2293" s="13">
        <f t="shared" si="302"/>
        <v>42</v>
      </c>
      <c r="BA2293" s="13">
        <f t="shared" si="303"/>
        <v>39</v>
      </c>
      <c r="BB2293" s="14">
        <f t="shared" si="304"/>
        <v>36</v>
      </c>
      <c r="BC2293" s="19">
        <f t="shared" si="305"/>
        <v>28</v>
      </c>
      <c r="BD2293" s="55">
        <f t="shared" si="285"/>
        <v>0.92893796687236108</v>
      </c>
      <c r="BE2293" s="19">
        <f t="shared" si="286"/>
        <v>0.94121468009093856</v>
      </c>
      <c r="BF2293" s="19">
        <f t="shared" si="306"/>
        <v>0.96904189671971419</v>
      </c>
      <c r="BG2293" s="19">
        <f t="shared" si="307"/>
        <v>0.95390061708346863</v>
      </c>
    </row>
    <row r="2294" spans="1:59">
      <c r="A2294" s="24">
        <v>2293</v>
      </c>
      <c r="B2294" s="31">
        <f>IF(data!A2295="","",data!A2295)</f>
        <v>2018087</v>
      </c>
      <c r="C2294" s="32">
        <f>IF(data!B2295="","",data!B2295)</f>
        <v>43310</v>
      </c>
      <c r="D2294" s="21">
        <f>IF(data!C2295="","",data!C2295)</f>
        <v>1</v>
      </c>
      <c r="E2294" s="22">
        <f>IF(data!D2295="","",data!D2295)</f>
        <v>5</v>
      </c>
      <c r="F2294" s="22">
        <f>IF(data!E2295="","",data!E2295)</f>
        <v>10</v>
      </c>
      <c r="G2294" s="22">
        <f>IF(data!F2295="","",data!F2295)</f>
        <v>16</v>
      </c>
      <c r="H2294" s="22">
        <f>IF(data!G2295="","",data!G2295)</f>
        <v>18</v>
      </c>
      <c r="I2294" s="22">
        <f>IF(data!H2295="","",data!H2295)</f>
        <v>31</v>
      </c>
      <c r="J2294" s="23">
        <f>IF(data!I2295="","",data!I2295)</f>
        <v>3</v>
      </c>
      <c r="Q2294" s="33"/>
      <c r="R2294" s="33"/>
      <c r="S2294" s="33"/>
      <c r="T2294" s="33"/>
      <c r="U2294" s="33"/>
      <c r="V2294" s="33"/>
      <c r="X2294" s="34"/>
      <c r="Y2294" s="33"/>
      <c r="Z2294" s="33"/>
      <c r="AA2294" s="33"/>
      <c r="AB2294" s="33"/>
      <c r="AC2294" s="35"/>
      <c r="AD2294" s="33"/>
      <c r="AE2294" s="33"/>
      <c r="AF2294" s="33"/>
      <c r="AG2294" s="33"/>
      <c r="AH2294" s="33"/>
      <c r="AI2294" s="33"/>
      <c r="AJ2294" s="36"/>
      <c r="AK2294" s="10">
        <f t="shared" si="287"/>
        <v>6</v>
      </c>
      <c r="AL2294" s="11">
        <f t="shared" si="288"/>
        <v>9</v>
      </c>
      <c r="AM2294" s="11">
        <f t="shared" si="289"/>
        <v>6</v>
      </c>
      <c r="AN2294" s="11">
        <f t="shared" si="290"/>
        <v>15</v>
      </c>
      <c r="AO2294" s="13">
        <f t="shared" si="291"/>
        <v>18</v>
      </c>
      <c r="AP2294" s="11">
        <f t="shared" si="292"/>
        <v>17</v>
      </c>
      <c r="AQ2294" s="11">
        <f t="shared" si="293"/>
        <v>18</v>
      </c>
      <c r="AR2294" s="11">
        <f t="shared" si="294"/>
        <v>21</v>
      </c>
      <c r="AS2294" s="11">
        <f t="shared" si="295"/>
        <v>37</v>
      </c>
      <c r="AT2294" s="11">
        <f t="shared" si="296"/>
        <v>33</v>
      </c>
      <c r="AU2294" s="11">
        <f t="shared" si="297"/>
        <v>29</v>
      </c>
      <c r="AV2294" s="11">
        <f t="shared" si="298"/>
        <v>25</v>
      </c>
      <c r="AW2294" s="12">
        <f t="shared" si="299"/>
        <v>21</v>
      </c>
      <c r="AX2294" s="13">
        <f t="shared" si="300"/>
        <v>33</v>
      </c>
      <c r="AY2294" s="13">
        <f t="shared" si="301"/>
        <v>47</v>
      </c>
      <c r="AZ2294" s="13">
        <f t="shared" si="302"/>
        <v>45</v>
      </c>
      <c r="BA2294" s="13">
        <f t="shared" si="303"/>
        <v>62</v>
      </c>
      <c r="BB2294" s="14">
        <f t="shared" si="304"/>
        <v>61</v>
      </c>
      <c r="BC2294" s="19">
        <f t="shared" si="305"/>
        <v>47</v>
      </c>
      <c r="BD2294" s="55">
        <f t="shared" si="285"/>
        <v>0.92893796687236108</v>
      </c>
      <c r="BE2294" s="19">
        <f t="shared" si="286"/>
        <v>0.95349139330951604</v>
      </c>
      <c r="BF2294" s="19">
        <f t="shared" si="306"/>
        <v>0.9780448197466709</v>
      </c>
      <c r="BG2294" s="19">
        <f t="shared" si="307"/>
        <v>0.95471906463137379</v>
      </c>
    </row>
    <row r="2295" spans="1:59">
      <c r="A2295" s="24">
        <v>2294</v>
      </c>
      <c r="B2295" s="31">
        <f>IF(data!A2296="","",data!A2296)</f>
        <v>2018088</v>
      </c>
      <c r="C2295" s="32">
        <f>IF(data!B2296="","",data!B2296)</f>
        <v>43312</v>
      </c>
      <c r="D2295" s="21">
        <f>IF(data!C2296="","",data!C2296)</f>
        <v>3</v>
      </c>
      <c r="E2295" s="22">
        <f>IF(data!D2296="","",data!D2296)</f>
        <v>5</v>
      </c>
      <c r="F2295" s="22">
        <f>IF(data!E2296="","",data!E2296)</f>
        <v>12</v>
      </c>
      <c r="G2295" s="22">
        <f>IF(data!F2296="","",data!F2296)</f>
        <v>29</v>
      </c>
      <c r="H2295" s="22">
        <f>IF(data!G2296="","",data!G2296)</f>
        <v>30</v>
      </c>
      <c r="I2295" s="22">
        <f>IF(data!H2296="","",data!H2296)</f>
        <v>32</v>
      </c>
      <c r="J2295" s="23">
        <f>IF(data!I2296="","",data!I2296)</f>
        <v>14</v>
      </c>
      <c r="Q2295" s="33"/>
      <c r="R2295" s="33"/>
      <c r="S2295" s="33"/>
      <c r="T2295" s="33"/>
      <c r="U2295" s="33"/>
      <c r="V2295" s="33"/>
      <c r="X2295" s="34"/>
      <c r="Y2295" s="33"/>
      <c r="Z2295" s="33"/>
      <c r="AA2295" s="33"/>
      <c r="AB2295" s="33"/>
      <c r="AC2295" s="35"/>
      <c r="AD2295" s="33"/>
      <c r="AE2295" s="33"/>
      <c r="AF2295" s="33"/>
      <c r="AG2295" s="33"/>
      <c r="AH2295" s="33"/>
      <c r="AI2295" s="33"/>
      <c r="AJ2295" s="36"/>
      <c r="AK2295" s="10">
        <f t="shared" si="287"/>
        <v>6</v>
      </c>
      <c r="AL2295" s="11">
        <f t="shared" si="288"/>
        <v>7</v>
      </c>
      <c r="AM2295" s="11">
        <f t="shared" si="289"/>
        <v>11</v>
      </c>
      <c r="AN2295" s="11">
        <f t="shared" si="290"/>
        <v>15</v>
      </c>
      <c r="AO2295" s="13">
        <f t="shared" si="291"/>
        <v>20</v>
      </c>
      <c r="AP2295" s="11">
        <f t="shared" si="292"/>
        <v>23</v>
      </c>
      <c r="AQ2295" s="11">
        <f t="shared" si="293"/>
        <v>21</v>
      </c>
      <c r="AR2295" s="11">
        <f t="shared" si="294"/>
        <v>21</v>
      </c>
      <c r="AS2295" s="11">
        <f t="shared" si="295"/>
        <v>34</v>
      </c>
      <c r="AT2295" s="11">
        <f t="shared" si="296"/>
        <v>27</v>
      </c>
      <c r="AU2295" s="11">
        <f t="shared" si="297"/>
        <v>33</v>
      </c>
      <c r="AV2295" s="11">
        <f t="shared" si="298"/>
        <v>27</v>
      </c>
      <c r="AW2295" s="12">
        <f t="shared" si="299"/>
        <v>36</v>
      </c>
      <c r="AX2295" s="13">
        <f t="shared" si="300"/>
        <v>47</v>
      </c>
      <c r="AY2295" s="13">
        <f t="shared" si="301"/>
        <v>60</v>
      </c>
      <c r="AZ2295" s="13">
        <f t="shared" si="302"/>
        <v>57</v>
      </c>
      <c r="BA2295" s="13">
        <f t="shared" si="303"/>
        <v>54</v>
      </c>
      <c r="BB2295" s="14">
        <f t="shared" si="304"/>
        <v>51</v>
      </c>
      <c r="BC2295" s="19">
        <f t="shared" si="305"/>
        <v>60</v>
      </c>
      <c r="BD2295" s="55">
        <f t="shared" si="285"/>
        <v>0.97395258200714518</v>
      </c>
      <c r="BE2295" s="19">
        <f t="shared" si="286"/>
        <v>0.99236765183501141</v>
      </c>
      <c r="BF2295" s="19">
        <f t="shared" si="306"/>
        <v>0.987866190321533</v>
      </c>
      <c r="BG2295" s="19">
        <f t="shared" si="307"/>
        <v>0.95512828840532638</v>
      </c>
    </row>
    <row r="2296" spans="1:59">
      <c r="A2296" s="24">
        <v>2295</v>
      </c>
      <c r="B2296" s="31">
        <f>IF(data!A2297="","",data!A2297)</f>
        <v>2018089</v>
      </c>
      <c r="C2296" s="32">
        <f>IF(data!B2297="","",data!B2297)</f>
        <v>43314</v>
      </c>
      <c r="D2296" s="21">
        <f>IF(data!C2297="","",data!C2297)</f>
        <v>6</v>
      </c>
      <c r="E2296" s="22">
        <f>IF(data!D2297="","",data!D2297)</f>
        <v>9</v>
      </c>
      <c r="F2296" s="22">
        <f>IF(data!E2297="","",data!E2297)</f>
        <v>12</v>
      </c>
      <c r="G2296" s="22">
        <f>IF(data!F2297="","",data!F2297)</f>
        <v>14</v>
      </c>
      <c r="H2296" s="22">
        <f>IF(data!G2297="","",data!G2297)</f>
        <v>18</v>
      </c>
      <c r="I2296" s="22">
        <f>IF(data!H2297="","",data!H2297)</f>
        <v>27</v>
      </c>
      <c r="J2296" s="23">
        <f>IF(data!I2297="","",data!I2297)</f>
        <v>14</v>
      </c>
      <c r="Q2296" s="33"/>
      <c r="R2296" s="33"/>
      <c r="S2296" s="33"/>
      <c r="T2296" s="33"/>
      <c r="U2296" s="33"/>
      <c r="V2296" s="33"/>
      <c r="X2296" s="34"/>
      <c r="Y2296" s="33"/>
      <c r="Z2296" s="33"/>
      <c r="AA2296" s="33"/>
      <c r="AB2296" s="33"/>
      <c r="AC2296" s="35"/>
      <c r="AD2296" s="33"/>
      <c r="AE2296" s="33"/>
      <c r="AF2296" s="33"/>
      <c r="AG2296" s="33"/>
      <c r="AH2296" s="33"/>
      <c r="AI2296" s="33"/>
      <c r="AJ2296" s="36"/>
      <c r="AK2296" s="10">
        <f t="shared" si="287"/>
        <v>2</v>
      </c>
      <c r="AL2296" s="11">
        <f t="shared" si="288"/>
        <v>10</v>
      </c>
      <c r="AM2296" s="11">
        <f t="shared" si="289"/>
        <v>16</v>
      </c>
      <c r="AN2296" s="11">
        <f t="shared" si="290"/>
        <v>8</v>
      </c>
      <c r="AO2296" s="13">
        <f t="shared" si="291"/>
        <v>23</v>
      </c>
      <c r="AP2296" s="11">
        <f t="shared" si="292"/>
        <v>22</v>
      </c>
      <c r="AQ2296" s="11">
        <f t="shared" si="293"/>
        <v>14</v>
      </c>
      <c r="AR2296" s="11">
        <f t="shared" si="294"/>
        <v>36</v>
      </c>
      <c r="AS2296" s="11">
        <f t="shared" si="295"/>
        <v>31</v>
      </c>
      <c r="AT2296" s="11">
        <f t="shared" si="296"/>
        <v>26</v>
      </c>
      <c r="AU2296" s="11">
        <f t="shared" si="297"/>
        <v>34</v>
      </c>
      <c r="AV2296" s="11">
        <f t="shared" si="298"/>
        <v>44</v>
      </c>
      <c r="AW2296" s="12">
        <f t="shared" si="299"/>
        <v>56</v>
      </c>
      <c r="AX2296" s="13">
        <f t="shared" si="300"/>
        <v>54</v>
      </c>
      <c r="AY2296" s="13">
        <f t="shared" si="301"/>
        <v>52</v>
      </c>
      <c r="AZ2296" s="13">
        <f t="shared" si="302"/>
        <v>50</v>
      </c>
      <c r="BA2296" s="13">
        <f t="shared" si="303"/>
        <v>67</v>
      </c>
      <c r="BB2296" s="14">
        <f t="shared" si="304"/>
        <v>66</v>
      </c>
      <c r="BC2296" s="19">
        <f t="shared" si="305"/>
        <v>52</v>
      </c>
      <c r="BD2296" s="55">
        <f t="shared" si="285"/>
        <v>1.0107827216628775</v>
      </c>
      <c r="BE2296" s="19">
        <f t="shared" si="286"/>
        <v>0.99032153296524839</v>
      </c>
      <c r="BF2296" s="19">
        <f t="shared" si="306"/>
        <v>1.0042351412796362</v>
      </c>
      <c r="BG2296" s="19">
        <f t="shared" si="307"/>
        <v>0.95840207859694715</v>
      </c>
    </row>
    <row r="2297" spans="1:59">
      <c r="A2297" s="24">
        <v>2296</v>
      </c>
      <c r="B2297" s="31">
        <f>IF(data!A2298="","",data!A2298)</f>
        <v>2018090</v>
      </c>
      <c r="C2297" s="32">
        <f>IF(data!B2298="","",data!B2298)</f>
        <v>43317</v>
      </c>
      <c r="D2297" s="21">
        <f>IF(data!C2298="","",data!C2298)</f>
        <v>1</v>
      </c>
      <c r="E2297" s="22">
        <f>IF(data!D2298="","",data!D2298)</f>
        <v>2</v>
      </c>
      <c r="F2297" s="22">
        <f>IF(data!E2298="","",data!E2298)</f>
        <v>4</v>
      </c>
      <c r="G2297" s="22">
        <f>IF(data!F2298="","",data!F2298)</f>
        <v>10</v>
      </c>
      <c r="H2297" s="22">
        <f>IF(data!G2298="","",data!G2298)</f>
        <v>14</v>
      </c>
      <c r="I2297" s="22">
        <f>IF(data!H2298="","",data!H2298)</f>
        <v>23</v>
      </c>
      <c r="J2297" s="23">
        <f>IF(data!I2298="","",data!I2298)</f>
        <v>7</v>
      </c>
      <c r="Q2297" s="33"/>
      <c r="R2297" s="33"/>
      <c r="S2297" s="33"/>
      <c r="T2297" s="33"/>
      <c r="U2297" s="33"/>
      <c r="V2297" s="33"/>
      <c r="X2297" s="34"/>
      <c r="Y2297" s="33"/>
      <c r="Z2297" s="33"/>
      <c r="AA2297" s="33"/>
      <c r="AB2297" s="33"/>
      <c r="AC2297" s="35"/>
      <c r="AD2297" s="33"/>
      <c r="AE2297" s="33"/>
      <c r="AF2297" s="33"/>
      <c r="AG2297" s="33"/>
      <c r="AH2297" s="33"/>
      <c r="AI2297" s="33"/>
      <c r="AJ2297" s="36"/>
      <c r="AK2297" s="10">
        <f t="shared" si="287"/>
        <v>9</v>
      </c>
      <c r="AL2297" s="11">
        <f t="shared" si="288"/>
        <v>10</v>
      </c>
      <c r="AM2297" s="11">
        <f t="shared" si="289"/>
        <v>14</v>
      </c>
      <c r="AN2297" s="11">
        <f t="shared" si="290"/>
        <v>18</v>
      </c>
      <c r="AO2297" s="13">
        <f t="shared" si="291"/>
        <v>12</v>
      </c>
      <c r="AP2297" s="11">
        <f t="shared" si="292"/>
        <v>22</v>
      </c>
      <c r="AQ2297" s="11">
        <f t="shared" si="293"/>
        <v>18</v>
      </c>
      <c r="AR2297" s="11">
        <f t="shared" si="294"/>
        <v>14</v>
      </c>
      <c r="AS2297" s="11">
        <f t="shared" si="295"/>
        <v>21</v>
      </c>
      <c r="AT2297" s="11">
        <f t="shared" si="296"/>
        <v>30</v>
      </c>
      <c r="AU2297" s="11">
        <f t="shared" si="297"/>
        <v>28</v>
      </c>
      <c r="AV2297" s="11">
        <f t="shared" si="298"/>
        <v>26</v>
      </c>
      <c r="AW2297" s="12">
        <f t="shared" si="299"/>
        <v>39</v>
      </c>
      <c r="AX2297" s="13">
        <f t="shared" si="300"/>
        <v>38</v>
      </c>
      <c r="AY2297" s="13">
        <f t="shared" si="301"/>
        <v>37</v>
      </c>
      <c r="AZ2297" s="13">
        <f t="shared" si="302"/>
        <v>36</v>
      </c>
      <c r="BA2297" s="13">
        <f t="shared" si="303"/>
        <v>35</v>
      </c>
      <c r="BB2297" s="14">
        <f t="shared" si="304"/>
        <v>34</v>
      </c>
      <c r="BC2297" s="19">
        <f t="shared" si="305"/>
        <v>37</v>
      </c>
      <c r="BD2297" s="55">
        <f t="shared" si="285"/>
        <v>0.91666125365378359</v>
      </c>
      <c r="BE2297" s="19">
        <f t="shared" si="286"/>
        <v>0.95349139330951604</v>
      </c>
      <c r="BF2297" s="19">
        <f t="shared" si="306"/>
        <v>0.99195842806105872</v>
      </c>
      <c r="BG2297" s="19">
        <f t="shared" si="307"/>
        <v>0.96044819746670995</v>
      </c>
    </row>
    <row r="2298" spans="1:59">
      <c r="A2298" s="24">
        <v>2297</v>
      </c>
      <c r="B2298" s="31">
        <f>IF(data!A2299="","",data!A2299)</f>
        <v>2018091</v>
      </c>
      <c r="C2298" s="32">
        <f>IF(data!B2299="","",data!B2299)</f>
        <v>43319</v>
      </c>
      <c r="D2298" s="21">
        <f>IF(data!C2299="","",data!C2299)</f>
        <v>6</v>
      </c>
      <c r="E2298" s="22">
        <f>IF(data!D2299="","",data!D2299)</f>
        <v>11</v>
      </c>
      <c r="F2298" s="22">
        <f>IF(data!E2299="","",data!E2299)</f>
        <v>13</v>
      </c>
      <c r="G2298" s="22">
        <f>IF(data!F2299="","",data!F2299)</f>
        <v>17</v>
      </c>
      <c r="H2298" s="22">
        <f>IF(data!G2299="","",data!G2299)</f>
        <v>25</v>
      </c>
      <c r="I2298" s="22">
        <f>IF(data!H2299="","",data!H2299)</f>
        <v>32</v>
      </c>
      <c r="J2298" s="23">
        <f>IF(data!I2299="","",data!I2299)</f>
        <v>7</v>
      </c>
      <c r="Q2298" s="33"/>
      <c r="R2298" s="33"/>
      <c r="S2298" s="33"/>
      <c r="T2298" s="33"/>
      <c r="U2298" s="33"/>
      <c r="V2298" s="33"/>
      <c r="X2298" s="34"/>
      <c r="Y2298" s="33"/>
      <c r="Z2298" s="33"/>
      <c r="AA2298" s="33"/>
      <c r="AB2298" s="33"/>
      <c r="AC2298" s="35"/>
      <c r="AD2298" s="33"/>
      <c r="AE2298" s="33"/>
      <c r="AF2298" s="33"/>
      <c r="AG2298" s="33"/>
      <c r="AH2298" s="33"/>
      <c r="AI2298" s="33"/>
      <c r="AJ2298" s="36"/>
      <c r="AK2298" s="10">
        <f t="shared" si="287"/>
        <v>8</v>
      </c>
      <c r="AL2298" s="11">
        <f t="shared" si="288"/>
        <v>8</v>
      </c>
      <c r="AM2298" s="11">
        <f t="shared" si="289"/>
        <v>9</v>
      </c>
      <c r="AN2298" s="11">
        <f t="shared" si="290"/>
        <v>14</v>
      </c>
      <c r="AO2298" s="13">
        <f t="shared" si="291"/>
        <v>27</v>
      </c>
      <c r="AP2298" s="11">
        <f t="shared" si="292"/>
        <v>16</v>
      </c>
      <c r="AQ2298" s="11">
        <f t="shared" si="293"/>
        <v>32</v>
      </c>
      <c r="AR2298" s="11">
        <f t="shared" si="294"/>
        <v>24</v>
      </c>
      <c r="AS2298" s="11">
        <f t="shared" si="295"/>
        <v>27</v>
      </c>
      <c r="AT2298" s="11">
        <f t="shared" si="296"/>
        <v>32</v>
      </c>
      <c r="AU2298" s="11">
        <f t="shared" si="297"/>
        <v>39</v>
      </c>
      <c r="AV2298" s="11">
        <f t="shared" si="298"/>
        <v>48</v>
      </c>
      <c r="AW2298" s="12">
        <f t="shared" si="299"/>
        <v>44</v>
      </c>
      <c r="AX2298" s="13">
        <f t="shared" si="300"/>
        <v>40</v>
      </c>
      <c r="AY2298" s="13">
        <f t="shared" si="301"/>
        <v>53</v>
      </c>
      <c r="AZ2298" s="13">
        <f t="shared" si="302"/>
        <v>68</v>
      </c>
      <c r="BA2298" s="13">
        <f t="shared" si="303"/>
        <v>66</v>
      </c>
      <c r="BB2298" s="14">
        <f t="shared" si="304"/>
        <v>64</v>
      </c>
      <c r="BC2298" s="19">
        <f t="shared" si="305"/>
        <v>53</v>
      </c>
      <c r="BD2298" s="55">
        <f t="shared" si="285"/>
        <v>1.0189671971419292</v>
      </c>
      <c r="BE2298" s="19">
        <f t="shared" si="286"/>
        <v>0.97395258200714518</v>
      </c>
      <c r="BF2298" s="19">
        <f t="shared" si="306"/>
        <v>1.0017797986359207</v>
      </c>
      <c r="BG2298" s="19">
        <f t="shared" si="307"/>
        <v>0.96331276388437803</v>
      </c>
    </row>
    <row r="2299" spans="1:59">
      <c r="A2299" s="24">
        <v>2298</v>
      </c>
      <c r="B2299" s="31">
        <f>IF(data!A2300="","",data!A2300)</f>
        <v>2018092</v>
      </c>
      <c r="C2299" s="32">
        <f>IF(data!B2300="","",data!B2300)</f>
        <v>43321</v>
      </c>
      <c r="D2299" s="21">
        <f>IF(data!C2300="","",data!C2300)</f>
        <v>6</v>
      </c>
      <c r="E2299" s="22">
        <f>IF(data!D2300="","",data!D2300)</f>
        <v>10</v>
      </c>
      <c r="F2299" s="22">
        <f>IF(data!E2300="","",data!E2300)</f>
        <v>16</v>
      </c>
      <c r="G2299" s="22">
        <f>IF(data!F2300="","",data!F2300)</f>
        <v>19</v>
      </c>
      <c r="H2299" s="22">
        <f>IF(data!G2300="","",data!G2300)</f>
        <v>24</v>
      </c>
      <c r="I2299" s="22">
        <f>IF(data!H2300="","",data!H2300)</f>
        <v>33</v>
      </c>
      <c r="J2299" s="23">
        <f>IF(data!I2300="","",data!I2300)</f>
        <v>16</v>
      </c>
      <c r="Q2299" s="33"/>
      <c r="R2299" s="33"/>
      <c r="S2299" s="33"/>
      <c r="T2299" s="33"/>
      <c r="U2299" s="33"/>
      <c r="V2299" s="33"/>
      <c r="X2299" s="34"/>
      <c r="Y2299" s="33"/>
      <c r="Z2299" s="33"/>
      <c r="AA2299" s="33"/>
      <c r="AB2299" s="33"/>
      <c r="AC2299" s="35"/>
      <c r="AD2299" s="33"/>
      <c r="AE2299" s="33"/>
      <c r="AF2299" s="33"/>
      <c r="AG2299" s="33"/>
      <c r="AH2299" s="33"/>
      <c r="AI2299" s="33"/>
      <c r="AJ2299" s="36"/>
      <c r="AK2299" s="10">
        <f t="shared" si="287"/>
        <v>3</v>
      </c>
      <c r="AL2299" s="11">
        <f t="shared" si="288"/>
        <v>8</v>
      </c>
      <c r="AM2299" s="11">
        <f t="shared" si="289"/>
        <v>13</v>
      </c>
      <c r="AN2299" s="11">
        <f t="shared" si="290"/>
        <v>12</v>
      </c>
      <c r="AO2299" s="13">
        <f t="shared" si="291"/>
        <v>24</v>
      </c>
      <c r="AP2299" s="11">
        <f t="shared" si="292"/>
        <v>12</v>
      </c>
      <c r="AQ2299" s="11">
        <f t="shared" si="293"/>
        <v>27</v>
      </c>
      <c r="AR2299" s="11">
        <f t="shared" si="294"/>
        <v>28</v>
      </c>
      <c r="AS2299" s="11">
        <f t="shared" si="295"/>
        <v>31</v>
      </c>
      <c r="AT2299" s="11">
        <f t="shared" si="296"/>
        <v>36</v>
      </c>
      <c r="AU2299" s="11">
        <f t="shared" si="297"/>
        <v>43</v>
      </c>
      <c r="AV2299" s="11">
        <f t="shared" si="298"/>
        <v>38</v>
      </c>
      <c r="AW2299" s="12">
        <f t="shared" si="299"/>
        <v>33</v>
      </c>
      <c r="AX2299" s="13">
        <f t="shared" si="300"/>
        <v>28</v>
      </c>
      <c r="AY2299" s="13">
        <f t="shared" si="301"/>
        <v>57</v>
      </c>
      <c r="AZ2299" s="13">
        <f t="shared" si="302"/>
        <v>54</v>
      </c>
      <c r="BA2299" s="13">
        <f t="shared" si="303"/>
        <v>51</v>
      </c>
      <c r="BB2299" s="14">
        <f t="shared" si="304"/>
        <v>68</v>
      </c>
      <c r="BC2299" s="19">
        <f t="shared" si="305"/>
        <v>57</v>
      </c>
      <c r="BD2299" s="55">
        <f t="shared" si="285"/>
        <v>1.0598895745371872</v>
      </c>
      <c r="BE2299" s="19">
        <f t="shared" si="286"/>
        <v>0.99441377070477432</v>
      </c>
      <c r="BF2299" s="19">
        <f t="shared" si="306"/>
        <v>1.0140565118544982</v>
      </c>
      <c r="BG2299" s="19">
        <f t="shared" si="307"/>
        <v>0.96331276388437803</v>
      </c>
    </row>
    <row r="2300" spans="1:59">
      <c r="A2300" s="24">
        <v>2299</v>
      </c>
      <c r="B2300" s="31">
        <f>IF(data!A2301="","",data!A2301)</f>
        <v>2018093</v>
      </c>
      <c r="C2300" s="32">
        <f>IF(data!B2301="","",data!B2301)</f>
        <v>43324</v>
      </c>
      <c r="D2300" s="21">
        <f>IF(data!C2301="","",data!C2301)</f>
        <v>4</v>
      </c>
      <c r="E2300" s="22">
        <f>IF(data!D2301="","",data!D2301)</f>
        <v>18</v>
      </c>
      <c r="F2300" s="22">
        <f>IF(data!E2301="","",data!E2301)</f>
        <v>20</v>
      </c>
      <c r="G2300" s="22">
        <f>IF(data!F2301="","",data!F2301)</f>
        <v>21</v>
      </c>
      <c r="H2300" s="22">
        <f>IF(data!G2301="","",data!G2301)</f>
        <v>29</v>
      </c>
      <c r="I2300" s="22">
        <f>IF(data!H2301="","",data!H2301)</f>
        <v>33</v>
      </c>
      <c r="J2300" s="23">
        <f>IF(data!I2301="","",data!I2301)</f>
        <v>7</v>
      </c>
      <c r="Q2300" s="33"/>
      <c r="R2300" s="33"/>
      <c r="S2300" s="33"/>
      <c r="T2300" s="33"/>
      <c r="U2300" s="33"/>
      <c r="V2300" s="33"/>
      <c r="X2300" s="34"/>
      <c r="Y2300" s="33"/>
      <c r="Z2300" s="33"/>
      <c r="AA2300" s="33"/>
      <c r="AB2300" s="33"/>
      <c r="AC2300" s="35"/>
      <c r="AD2300" s="33"/>
      <c r="AE2300" s="33"/>
      <c r="AF2300" s="33"/>
      <c r="AG2300" s="33"/>
      <c r="AH2300" s="33"/>
      <c r="AI2300" s="33"/>
      <c r="AJ2300" s="36"/>
      <c r="AK2300" s="10">
        <f t="shared" si="287"/>
        <v>5</v>
      </c>
      <c r="AL2300" s="11">
        <f t="shared" si="288"/>
        <v>5</v>
      </c>
      <c r="AM2300" s="11">
        <f t="shared" si="289"/>
        <v>15</v>
      </c>
      <c r="AN2300" s="11">
        <f t="shared" si="290"/>
        <v>17</v>
      </c>
      <c r="AO2300" s="13">
        <f t="shared" si="291"/>
        <v>20</v>
      </c>
      <c r="AP2300" s="11">
        <f t="shared" si="292"/>
        <v>21</v>
      </c>
      <c r="AQ2300" s="11">
        <f t="shared" si="293"/>
        <v>17</v>
      </c>
      <c r="AR2300" s="11">
        <f t="shared" si="294"/>
        <v>25</v>
      </c>
      <c r="AS2300" s="11">
        <f t="shared" si="295"/>
        <v>37</v>
      </c>
      <c r="AT2300" s="11">
        <f t="shared" si="296"/>
        <v>41</v>
      </c>
      <c r="AU2300" s="11">
        <f t="shared" si="297"/>
        <v>34</v>
      </c>
      <c r="AV2300" s="11">
        <f t="shared" si="298"/>
        <v>27</v>
      </c>
      <c r="AW2300" s="12">
        <f t="shared" si="299"/>
        <v>35</v>
      </c>
      <c r="AX2300" s="13">
        <f t="shared" si="300"/>
        <v>29</v>
      </c>
      <c r="AY2300" s="13">
        <f t="shared" si="301"/>
        <v>40</v>
      </c>
      <c r="AZ2300" s="13">
        <f t="shared" si="302"/>
        <v>35</v>
      </c>
      <c r="BA2300" s="13">
        <f t="shared" si="303"/>
        <v>49</v>
      </c>
      <c r="BB2300" s="14">
        <f t="shared" si="304"/>
        <v>45</v>
      </c>
      <c r="BC2300" s="19">
        <f t="shared" si="305"/>
        <v>40</v>
      </c>
      <c r="BD2300" s="55">
        <f t="shared" si="285"/>
        <v>0.9780448197466709</v>
      </c>
      <c r="BE2300" s="19">
        <f t="shared" si="286"/>
        <v>0.9759987008769081</v>
      </c>
      <c r="BF2300" s="19">
        <f t="shared" si="306"/>
        <v>1.0107827216628775</v>
      </c>
      <c r="BG2300" s="19">
        <f t="shared" si="307"/>
        <v>0.96740500162390386</v>
      </c>
    </row>
    <row r="2301" spans="1:59">
      <c r="A2301" s="24">
        <v>2300</v>
      </c>
      <c r="B2301" s="31">
        <f>IF(data!A2302="","",data!A2302)</f>
        <v>2018094</v>
      </c>
      <c r="C2301" s="32">
        <f>IF(data!B2302="","",data!B2302)</f>
        <v>43326</v>
      </c>
      <c r="D2301" s="21">
        <f>IF(data!C2302="","",data!C2302)</f>
        <v>4</v>
      </c>
      <c r="E2301" s="22">
        <f>IF(data!D2302="","",data!D2302)</f>
        <v>7</v>
      </c>
      <c r="F2301" s="22">
        <f>IF(data!E2302="","",data!E2302)</f>
        <v>16</v>
      </c>
      <c r="G2301" s="22">
        <f>IF(data!F2302="","",data!F2302)</f>
        <v>20</v>
      </c>
      <c r="H2301" s="22">
        <f>IF(data!G2302="","",data!G2302)</f>
        <v>24</v>
      </c>
      <c r="I2301" s="22">
        <f>IF(data!H2302="","",data!H2302)</f>
        <v>30</v>
      </c>
      <c r="J2301" s="23">
        <f>IF(data!I2302="","",data!I2302)</f>
        <v>5</v>
      </c>
      <c r="Q2301" s="33"/>
      <c r="R2301" s="33"/>
      <c r="S2301" s="33"/>
      <c r="T2301" s="33"/>
      <c r="U2301" s="33"/>
      <c r="V2301" s="33"/>
      <c r="X2301" s="34"/>
      <c r="Y2301" s="33"/>
      <c r="Z2301" s="33"/>
      <c r="AA2301" s="33"/>
      <c r="AB2301" s="33"/>
      <c r="AC2301" s="35"/>
      <c r="AD2301" s="33"/>
      <c r="AE2301" s="33"/>
      <c r="AF2301" s="33"/>
      <c r="AG2301" s="33"/>
      <c r="AH2301" s="33"/>
      <c r="AI2301" s="33"/>
      <c r="AJ2301" s="36"/>
      <c r="AK2301" s="10">
        <f t="shared" si="287"/>
        <v>5</v>
      </c>
      <c r="AL2301" s="11">
        <f t="shared" si="288"/>
        <v>5</v>
      </c>
      <c r="AM2301" s="11">
        <f t="shared" si="289"/>
        <v>11</v>
      </c>
      <c r="AN2301" s="11">
        <f t="shared" si="290"/>
        <v>11</v>
      </c>
      <c r="AO2301" s="13">
        <f t="shared" si="291"/>
        <v>17</v>
      </c>
      <c r="AP2301" s="11">
        <f t="shared" si="292"/>
        <v>21</v>
      </c>
      <c r="AQ2301" s="11">
        <f t="shared" si="293"/>
        <v>29</v>
      </c>
      <c r="AR2301" s="11">
        <f t="shared" si="294"/>
        <v>21</v>
      </c>
      <c r="AS2301" s="11">
        <f t="shared" si="295"/>
        <v>35</v>
      </c>
      <c r="AT2301" s="11">
        <f t="shared" si="296"/>
        <v>29</v>
      </c>
      <c r="AU2301" s="11">
        <f t="shared" si="297"/>
        <v>36</v>
      </c>
      <c r="AV2301" s="11">
        <f t="shared" si="298"/>
        <v>31</v>
      </c>
      <c r="AW2301" s="12">
        <f t="shared" si="299"/>
        <v>26</v>
      </c>
      <c r="AX2301" s="13">
        <f t="shared" si="300"/>
        <v>37</v>
      </c>
      <c r="AY2301" s="13">
        <f t="shared" si="301"/>
        <v>50</v>
      </c>
      <c r="AZ2301" s="13">
        <f t="shared" si="302"/>
        <v>47</v>
      </c>
      <c r="BA2301" s="13">
        <f t="shared" si="303"/>
        <v>44</v>
      </c>
      <c r="BB2301" s="14">
        <f t="shared" si="304"/>
        <v>41</v>
      </c>
      <c r="BC2301" s="19">
        <f t="shared" si="305"/>
        <v>50</v>
      </c>
      <c r="BD2301" s="55">
        <f t="shared" si="285"/>
        <v>0.96986034426761936</v>
      </c>
      <c r="BE2301" s="19">
        <f t="shared" si="286"/>
        <v>0.99032153296524839</v>
      </c>
      <c r="BF2301" s="19">
        <f t="shared" si="306"/>
        <v>1.018148749594024</v>
      </c>
      <c r="BG2301" s="19">
        <f t="shared" si="307"/>
        <v>0.96781422539785633</v>
      </c>
    </row>
    <row r="2302" spans="1:59">
      <c r="A2302" s="24">
        <v>2301</v>
      </c>
      <c r="B2302" s="31">
        <f>IF(data!A2303="","",data!A2303)</f>
        <v>2018095</v>
      </c>
      <c r="C2302" s="32">
        <f>IF(data!B2303="","",data!B2303)</f>
        <v>43328</v>
      </c>
      <c r="D2302" s="21">
        <f>IF(data!C2303="","",data!C2303)</f>
        <v>10</v>
      </c>
      <c r="E2302" s="22">
        <f>IF(data!D2303="","",data!D2303)</f>
        <v>11</v>
      </c>
      <c r="F2302" s="22">
        <f>IF(data!E2303="","",data!E2303)</f>
        <v>12</v>
      </c>
      <c r="G2302" s="22">
        <f>IF(data!F2303="","",data!F2303)</f>
        <v>21</v>
      </c>
      <c r="H2302" s="22">
        <f>IF(data!G2303="","",data!G2303)</f>
        <v>26</v>
      </c>
      <c r="I2302" s="22">
        <f>IF(data!H2303="","",data!H2303)</f>
        <v>33</v>
      </c>
      <c r="J2302" s="23">
        <f>IF(data!I2303="","",data!I2303)</f>
        <v>9</v>
      </c>
      <c r="Q2302" s="33"/>
      <c r="R2302" s="33"/>
      <c r="S2302" s="33"/>
      <c r="T2302" s="33"/>
      <c r="U2302" s="33"/>
      <c r="V2302" s="33"/>
      <c r="X2302" s="34"/>
      <c r="Y2302" s="33"/>
      <c r="Z2302" s="33"/>
      <c r="AA2302" s="33"/>
      <c r="AB2302" s="33"/>
      <c r="AC2302" s="35"/>
      <c r="AD2302" s="33"/>
      <c r="AE2302" s="33"/>
      <c r="AF2302" s="33"/>
      <c r="AG2302" s="33"/>
      <c r="AH2302" s="33"/>
      <c r="AI2302" s="33"/>
      <c r="AJ2302" s="36"/>
      <c r="AK2302" s="10">
        <f t="shared" si="287"/>
        <v>5</v>
      </c>
      <c r="AL2302" s="11">
        <f t="shared" si="288"/>
        <v>9</v>
      </c>
      <c r="AM2302" s="11">
        <f t="shared" si="289"/>
        <v>8</v>
      </c>
      <c r="AN2302" s="11">
        <f t="shared" si="290"/>
        <v>17</v>
      </c>
      <c r="AO2302" s="13">
        <f t="shared" si="291"/>
        <v>22</v>
      </c>
      <c r="AP2302" s="11">
        <f t="shared" si="292"/>
        <v>17</v>
      </c>
      <c r="AQ2302" s="11">
        <f t="shared" si="293"/>
        <v>23</v>
      </c>
      <c r="AR2302" s="11">
        <f t="shared" si="294"/>
        <v>13</v>
      </c>
      <c r="AS2302" s="11">
        <f t="shared" si="295"/>
        <v>25</v>
      </c>
      <c r="AT2302" s="11">
        <f t="shared" si="296"/>
        <v>41</v>
      </c>
      <c r="AU2302" s="11">
        <f t="shared" si="297"/>
        <v>48</v>
      </c>
      <c r="AV2302" s="11">
        <f t="shared" si="298"/>
        <v>57</v>
      </c>
      <c r="AW2302" s="12">
        <f t="shared" si="299"/>
        <v>53</v>
      </c>
      <c r="AX2302" s="13">
        <f t="shared" si="300"/>
        <v>49</v>
      </c>
      <c r="AY2302" s="13">
        <f t="shared" si="301"/>
        <v>62</v>
      </c>
      <c r="AZ2302" s="13">
        <f t="shared" si="302"/>
        <v>59</v>
      </c>
      <c r="BA2302" s="13">
        <f t="shared" si="303"/>
        <v>56</v>
      </c>
      <c r="BB2302" s="14">
        <f t="shared" si="304"/>
        <v>53</v>
      </c>
      <c r="BC2302" s="19">
        <f t="shared" si="305"/>
        <v>62</v>
      </c>
      <c r="BD2302" s="55">
        <f t="shared" si="285"/>
        <v>1.0721662877557647</v>
      </c>
      <c r="BE2302" s="19">
        <f t="shared" si="286"/>
        <v>0.99441377070477432</v>
      </c>
      <c r="BF2302" s="19">
        <f t="shared" si="306"/>
        <v>1.023059434881455</v>
      </c>
      <c r="BG2302" s="19">
        <f t="shared" si="307"/>
        <v>0.97558947710295552</v>
      </c>
    </row>
    <row r="2303" spans="1:59">
      <c r="A2303" s="24">
        <v>2302</v>
      </c>
      <c r="B2303" s="31">
        <f>IF(data!A2304="","",data!A2304)</f>
        <v>2018096</v>
      </c>
      <c r="C2303" s="32">
        <f>IF(data!B2304="","",data!B2304)</f>
        <v>43331</v>
      </c>
      <c r="D2303" s="21">
        <f>IF(data!C2304="","",data!C2304)</f>
        <v>1</v>
      </c>
      <c r="E2303" s="22">
        <f>IF(data!D2304="","",data!D2304)</f>
        <v>5</v>
      </c>
      <c r="F2303" s="22">
        <f>IF(data!E2304="","",data!E2304)</f>
        <v>9</v>
      </c>
      <c r="G2303" s="22">
        <f>IF(data!F2304="","",data!F2304)</f>
        <v>20</v>
      </c>
      <c r="H2303" s="22">
        <f>IF(data!G2304="","",data!G2304)</f>
        <v>28</v>
      </c>
      <c r="I2303" s="22">
        <f>IF(data!H2304="","",data!H2304)</f>
        <v>32</v>
      </c>
      <c r="J2303" s="23">
        <f>IF(data!I2304="","",data!I2304)</f>
        <v>12</v>
      </c>
      <c r="Q2303" s="33"/>
      <c r="R2303" s="33"/>
      <c r="S2303" s="33"/>
      <c r="T2303" s="33"/>
      <c r="U2303" s="33"/>
      <c r="V2303" s="33"/>
      <c r="X2303" s="34"/>
      <c r="Y2303" s="33"/>
      <c r="Z2303" s="33"/>
      <c r="AA2303" s="33"/>
      <c r="AB2303" s="33"/>
      <c r="AC2303" s="35"/>
      <c r="AD2303" s="33"/>
      <c r="AE2303" s="33"/>
      <c r="AF2303" s="33"/>
      <c r="AG2303" s="33"/>
      <c r="AH2303" s="33"/>
      <c r="AI2303" s="33"/>
      <c r="AJ2303" s="36"/>
      <c r="AK2303" s="10">
        <f t="shared" si="287"/>
        <v>8</v>
      </c>
      <c r="AL2303" s="11">
        <f t="shared" si="288"/>
        <v>3</v>
      </c>
      <c r="AM2303" s="11">
        <f t="shared" si="289"/>
        <v>10</v>
      </c>
      <c r="AN2303" s="11">
        <f t="shared" si="290"/>
        <v>17</v>
      </c>
      <c r="AO2303" s="13">
        <f t="shared" si="291"/>
        <v>18</v>
      </c>
      <c r="AP2303" s="11">
        <f t="shared" si="292"/>
        <v>15</v>
      </c>
      <c r="AQ2303" s="11">
        <f t="shared" si="293"/>
        <v>14</v>
      </c>
      <c r="AR2303" s="11">
        <f t="shared" si="294"/>
        <v>25</v>
      </c>
      <c r="AS2303" s="11">
        <f t="shared" si="295"/>
        <v>40</v>
      </c>
      <c r="AT2303" s="11">
        <f t="shared" si="296"/>
        <v>35</v>
      </c>
      <c r="AU2303" s="11">
        <f t="shared" si="297"/>
        <v>30</v>
      </c>
      <c r="AV2303" s="11">
        <f t="shared" si="298"/>
        <v>25</v>
      </c>
      <c r="AW2303" s="12">
        <f t="shared" si="299"/>
        <v>35</v>
      </c>
      <c r="AX2303" s="13">
        <f t="shared" si="300"/>
        <v>31</v>
      </c>
      <c r="AY2303" s="13">
        <f t="shared" si="301"/>
        <v>44</v>
      </c>
      <c r="AZ2303" s="13">
        <f t="shared" si="302"/>
        <v>41</v>
      </c>
      <c r="BA2303" s="13">
        <f t="shared" si="303"/>
        <v>38</v>
      </c>
      <c r="BB2303" s="14">
        <f t="shared" si="304"/>
        <v>35</v>
      </c>
      <c r="BC2303" s="19">
        <f t="shared" si="305"/>
        <v>44</v>
      </c>
      <c r="BD2303" s="55">
        <f t="shared" si="285"/>
        <v>1.0353361481000325</v>
      </c>
      <c r="BE2303" s="19">
        <f t="shared" si="286"/>
        <v>1.0271516726209808</v>
      </c>
      <c r="BF2303" s="19">
        <f t="shared" si="306"/>
        <v>1.023059434881455</v>
      </c>
      <c r="BG2303" s="19">
        <f t="shared" si="307"/>
        <v>0.9710880155894771</v>
      </c>
    </row>
    <row r="2304" spans="1:59">
      <c r="A2304" s="24">
        <v>2303</v>
      </c>
      <c r="B2304" s="31">
        <f>IF(data!A2305="","",data!A2305)</f>
        <v>2018097</v>
      </c>
      <c r="C2304" s="32">
        <f>IF(data!B2305="","",data!B2305)</f>
        <v>43333</v>
      </c>
      <c r="D2304" s="21">
        <f>IF(data!C2305="","",data!C2305)</f>
        <v>1</v>
      </c>
      <c r="E2304" s="22">
        <f>IF(data!D2305="","",data!D2305)</f>
        <v>2</v>
      </c>
      <c r="F2304" s="22">
        <f>IF(data!E2305="","",data!E2305)</f>
        <v>17</v>
      </c>
      <c r="G2304" s="22">
        <f>IF(data!F2305="","",data!F2305)</f>
        <v>20</v>
      </c>
      <c r="H2304" s="22">
        <f>IF(data!G2305="","",data!G2305)</f>
        <v>25</v>
      </c>
      <c r="I2304" s="22">
        <f>IF(data!H2305="","",data!H2305)</f>
        <v>28</v>
      </c>
      <c r="J2304" s="23">
        <f>IF(data!I2305="","",data!I2305)</f>
        <v>13</v>
      </c>
      <c r="Q2304" s="33"/>
      <c r="R2304" s="33"/>
      <c r="S2304" s="33"/>
      <c r="T2304" s="33"/>
      <c r="U2304" s="33"/>
      <c r="V2304" s="33"/>
      <c r="X2304" s="34"/>
      <c r="Y2304" s="33"/>
      <c r="Z2304" s="33"/>
      <c r="AA2304" s="33"/>
      <c r="AB2304" s="33"/>
      <c r="AC2304" s="35"/>
      <c r="AD2304" s="33"/>
      <c r="AE2304" s="33"/>
      <c r="AF2304" s="33"/>
      <c r="AG2304" s="33"/>
      <c r="AH2304" s="33"/>
      <c r="AI2304" s="33"/>
      <c r="AJ2304" s="36"/>
      <c r="AK2304" s="10">
        <f t="shared" si="287"/>
        <v>9</v>
      </c>
      <c r="AL2304" s="11">
        <f t="shared" si="288"/>
        <v>5</v>
      </c>
      <c r="AM2304" s="11">
        <f t="shared" si="289"/>
        <v>8</v>
      </c>
      <c r="AN2304" s="11">
        <f t="shared" si="290"/>
        <v>15</v>
      </c>
      <c r="AO2304" s="13">
        <f t="shared" si="291"/>
        <v>16</v>
      </c>
      <c r="AP2304" s="11">
        <f t="shared" si="292"/>
        <v>13</v>
      </c>
      <c r="AQ2304" s="11">
        <f t="shared" si="293"/>
        <v>21</v>
      </c>
      <c r="AR2304" s="11">
        <f t="shared" si="294"/>
        <v>23</v>
      </c>
      <c r="AS2304" s="11">
        <f t="shared" si="295"/>
        <v>27</v>
      </c>
      <c r="AT2304" s="11">
        <f t="shared" si="296"/>
        <v>21</v>
      </c>
      <c r="AU2304" s="11">
        <f t="shared" si="297"/>
        <v>28</v>
      </c>
      <c r="AV2304" s="11">
        <f t="shared" si="298"/>
        <v>23</v>
      </c>
      <c r="AW2304" s="12">
        <f t="shared" si="299"/>
        <v>33</v>
      </c>
      <c r="AX2304" s="13">
        <f t="shared" si="300"/>
        <v>29</v>
      </c>
      <c r="AY2304" s="13">
        <f t="shared" si="301"/>
        <v>25</v>
      </c>
      <c r="AZ2304" s="13">
        <f t="shared" si="302"/>
        <v>39</v>
      </c>
      <c r="BA2304" s="13">
        <f t="shared" si="303"/>
        <v>36</v>
      </c>
      <c r="BB2304" s="14">
        <f t="shared" si="304"/>
        <v>33</v>
      </c>
      <c r="BC2304" s="19">
        <f t="shared" si="305"/>
        <v>25</v>
      </c>
      <c r="BD2304" s="55">
        <f t="shared" si="285"/>
        <v>0.90438454043520633</v>
      </c>
      <c r="BE2304" s="19">
        <f t="shared" si="286"/>
        <v>0.98213705748619684</v>
      </c>
      <c r="BF2304" s="19">
        <f t="shared" si="306"/>
        <v>0.99850600844430004</v>
      </c>
      <c r="BG2304" s="19">
        <f t="shared" si="307"/>
        <v>0.95922052614485231</v>
      </c>
    </row>
    <row r="2305" spans="1:59">
      <c r="A2305" s="24">
        <v>2304</v>
      </c>
      <c r="B2305" s="31">
        <f>IF(data!A2306="","",data!A2306)</f>
        <v>2018098</v>
      </c>
      <c r="C2305" s="32">
        <f>IF(data!B2306="","",data!B2306)</f>
        <v>43335</v>
      </c>
      <c r="D2305" s="21">
        <f>IF(data!C2306="","",data!C2306)</f>
        <v>6</v>
      </c>
      <c r="E2305" s="22">
        <f>IF(data!D2306="","",data!D2306)</f>
        <v>10</v>
      </c>
      <c r="F2305" s="22">
        <f>IF(data!E2306="","",data!E2306)</f>
        <v>11</v>
      </c>
      <c r="G2305" s="22">
        <f>IF(data!F2306="","",data!F2306)</f>
        <v>20</v>
      </c>
      <c r="H2305" s="22">
        <f>IF(data!G2306="","",data!G2306)</f>
        <v>29</v>
      </c>
      <c r="I2305" s="22">
        <f>IF(data!H2306="","",data!H2306)</f>
        <v>32</v>
      </c>
      <c r="J2305" s="23">
        <f>IF(data!I2306="","",data!I2306)</f>
        <v>13</v>
      </c>
      <c r="Q2305" s="33"/>
      <c r="R2305" s="33"/>
      <c r="S2305" s="33"/>
      <c r="T2305" s="33"/>
      <c r="U2305" s="33"/>
      <c r="V2305" s="33"/>
      <c r="X2305" s="34"/>
      <c r="Y2305" s="33"/>
      <c r="Z2305" s="33"/>
      <c r="AA2305" s="33"/>
      <c r="AB2305" s="33"/>
      <c r="AC2305" s="35"/>
      <c r="AD2305" s="33"/>
      <c r="AE2305" s="33"/>
      <c r="AF2305" s="33"/>
      <c r="AG2305" s="33"/>
      <c r="AH2305" s="33"/>
      <c r="AI2305" s="33"/>
      <c r="AJ2305" s="36"/>
      <c r="AK2305" s="10">
        <f t="shared" si="287"/>
        <v>9</v>
      </c>
      <c r="AL2305" s="11">
        <f t="shared" si="288"/>
        <v>8</v>
      </c>
      <c r="AM2305" s="11">
        <f t="shared" si="289"/>
        <v>8</v>
      </c>
      <c r="AN2305" s="11">
        <f t="shared" si="290"/>
        <v>18</v>
      </c>
      <c r="AO2305" s="13">
        <f t="shared" si="291"/>
        <v>24</v>
      </c>
      <c r="AP2305" s="11">
        <f t="shared" si="292"/>
        <v>20</v>
      </c>
      <c r="AQ2305" s="11">
        <f t="shared" si="293"/>
        <v>18</v>
      </c>
      <c r="AR2305" s="11">
        <f t="shared" si="294"/>
        <v>18</v>
      </c>
      <c r="AS2305" s="11">
        <f t="shared" si="295"/>
        <v>42</v>
      </c>
      <c r="AT2305" s="11">
        <f t="shared" si="296"/>
        <v>48</v>
      </c>
      <c r="AU2305" s="11">
        <f t="shared" si="297"/>
        <v>43</v>
      </c>
      <c r="AV2305" s="11">
        <f t="shared" si="298"/>
        <v>38</v>
      </c>
      <c r="AW2305" s="12">
        <f t="shared" si="299"/>
        <v>48</v>
      </c>
      <c r="AX2305" s="13">
        <f t="shared" si="300"/>
        <v>44</v>
      </c>
      <c r="AY2305" s="13">
        <f t="shared" si="301"/>
        <v>57</v>
      </c>
      <c r="AZ2305" s="13">
        <f t="shared" si="302"/>
        <v>54</v>
      </c>
      <c r="BA2305" s="13">
        <f t="shared" si="303"/>
        <v>51</v>
      </c>
      <c r="BB2305" s="14">
        <f t="shared" si="304"/>
        <v>48</v>
      </c>
      <c r="BC2305" s="19">
        <f t="shared" si="305"/>
        <v>57</v>
      </c>
      <c r="BD2305" s="55">
        <f t="shared" si="285"/>
        <v>0.97395258200714518</v>
      </c>
      <c r="BE2305" s="19">
        <f t="shared" si="286"/>
        <v>0.9759987008769081</v>
      </c>
      <c r="BF2305" s="19">
        <f t="shared" si="306"/>
        <v>0.99441377070477432</v>
      </c>
      <c r="BG2305" s="19">
        <f t="shared" si="307"/>
        <v>0.9616758687885677</v>
      </c>
    </row>
    <row r="2306" spans="1:59">
      <c r="A2306" s="24">
        <v>2305</v>
      </c>
      <c r="B2306" s="31">
        <f>IF(data!A2307="","",data!A2307)</f>
        <v>2018099</v>
      </c>
      <c r="C2306" s="32">
        <f>IF(data!B2307="","",data!B2307)</f>
        <v>43338</v>
      </c>
      <c r="D2306" s="21">
        <f>IF(data!C2307="","",data!C2307)</f>
        <v>3</v>
      </c>
      <c r="E2306" s="22">
        <f>IF(data!D2307="","",data!D2307)</f>
        <v>7</v>
      </c>
      <c r="F2306" s="22">
        <f>IF(data!E2307="","",data!E2307)</f>
        <v>8</v>
      </c>
      <c r="G2306" s="22">
        <f>IF(data!F2307="","",data!F2307)</f>
        <v>14</v>
      </c>
      <c r="H2306" s="22">
        <f>IF(data!G2307="","",data!G2307)</f>
        <v>25</v>
      </c>
      <c r="I2306" s="22">
        <f>IF(data!H2307="","",data!H2307)</f>
        <v>32</v>
      </c>
      <c r="J2306" s="23">
        <f>IF(data!I2307="","",data!I2307)</f>
        <v>6</v>
      </c>
      <c r="Q2306" s="33"/>
      <c r="R2306" s="33"/>
      <c r="S2306" s="33"/>
      <c r="T2306" s="33"/>
      <c r="U2306" s="33"/>
      <c r="V2306" s="33"/>
      <c r="X2306" s="34"/>
      <c r="Y2306" s="33"/>
      <c r="Z2306" s="33"/>
      <c r="AA2306" s="33"/>
      <c r="AB2306" s="33"/>
      <c r="AC2306" s="35"/>
      <c r="AD2306" s="33"/>
      <c r="AE2306" s="33"/>
      <c r="AF2306" s="33"/>
      <c r="AG2306" s="33"/>
      <c r="AH2306" s="33"/>
      <c r="AI2306" s="33"/>
      <c r="AJ2306" s="36"/>
      <c r="AK2306" s="10">
        <f t="shared" si="287"/>
        <v>8</v>
      </c>
      <c r="AL2306" s="11">
        <f t="shared" si="288"/>
        <v>9</v>
      </c>
      <c r="AM2306" s="11">
        <f t="shared" si="289"/>
        <v>14</v>
      </c>
      <c r="AN2306" s="11">
        <f t="shared" si="290"/>
        <v>11</v>
      </c>
      <c r="AO2306" s="13">
        <f t="shared" si="291"/>
        <v>12</v>
      </c>
      <c r="AP2306" s="11">
        <f t="shared" si="292"/>
        <v>17</v>
      </c>
      <c r="AQ2306" s="11">
        <f t="shared" si="293"/>
        <v>35</v>
      </c>
      <c r="AR2306" s="11">
        <f t="shared" si="294"/>
        <v>29</v>
      </c>
      <c r="AS2306" s="11">
        <f t="shared" si="295"/>
        <v>34</v>
      </c>
      <c r="AT2306" s="11">
        <f t="shared" si="296"/>
        <v>29</v>
      </c>
      <c r="AU2306" s="11">
        <f t="shared" si="297"/>
        <v>37</v>
      </c>
      <c r="AV2306" s="11">
        <f t="shared" si="298"/>
        <v>33</v>
      </c>
      <c r="AW2306" s="12">
        <f t="shared" si="299"/>
        <v>44</v>
      </c>
      <c r="AX2306" s="13">
        <f t="shared" si="300"/>
        <v>41</v>
      </c>
      <c r="AY2306" s="13">
        <f t="shared" si="301"/>
        <v>55</v>
      </c>
      <c r="AZ2306" s="13">
        <f t="shared" si="302"/>
        <v>53</v>
      </c>
      <c r="BA2306" s="13">
        <f t="shared" si="303"/>
        <v>51</v>
      </c>
      <c r="BB2306" s="14">
        <f t="shared" si="304"/>
        <v>49</v>
      </c>
      <c r="BC2306" s="19">
        <f t="shared" si="305"/>
        <v>55</v>
      </c>
      <c r="BD2306" s="55">
        <f t="shared" si="285"/>
        <v>0.99441377070477432</v>
      </c>
      <c r="BE2306" s="19">
        <f t="shared" si="286"/>
        <v>0.98213705748619684</v>
      </c>
      <c r="BF2306" s="19">
        <f t="shared" si="306"/>
        <v>0.99032153296524839</v>
      </c>
      <c r="BG2306" s="19">
        <f t="shared" si="307"/>
        <v>0.97313413445924002</v>
      </c>
    </row>
    <row r="2307" spans="1:59">
      <c r="A2307" s="24">
        <v>2306</v>
      </c>
      <c r="B2307" s="31">
        <f>IF(data!A2308="","",data!A2308)</f>
        <v>2018100</v>
      </c>
      <c r="C2307" s="32">
        <f>IF(data!B2308="","",data!B2308)</f>
        <v>43340</v>
      </c>
      <c r="D2307" s="21">
        <f>IF(data!C2308="","",data!C2308)</f>
        <v>2</v>
      </c>
      <c r="E2307" s="22">
        <f>IF(data!D2308="","",data!D2308)</f>
        <v>11</v>
      </c>
      <c r="F2307" s="22">
        <f>IF(data!E2308="","",data!E2308)</f>
        <v>14</v>
      </c>
      <c r="G2307" s="22">
        <f>IF(data!F2308="","",data!F2308)</f>
        <v>15</v>
      </c>
      <c r="H2307" s="22">
        <f>IF(data!G2308="","",data!G2308)</f>
        <v>29</v>
      </c>
      <c r="I2307" s="22">
        <f>IF(data!H2308="","",data!H2308)</f>
        <v>33</v>
      </c>
      <c r="J2307" s="23">
        <f>IF(data!I2308="","",data!I2308)</f>
        <v>2</v>
      </c>
      <c r="Q2307" s="33"/>
      <c r="R2307" s="33"/>
      <c r="S2307" s="33"/>
      <c r="T2307" s="33"/>
      <c r="U2307" s="33"/>
      <c r="V2307" s="33"/>
      <c r="X2307" s="34"/>
      <c r="Y2307" s="33"/>
      <c r="Z2307" s="33"/>
      <c r="AA2307" s="33"/>
      <c r="AB2307" s="33"/>
      <c r="AC2307" s="35"/>
      <c r="AD2307" s="33"/>
      <c r="AE2307" s="33"/>
      <c r="AF2307" s="33"/>
      <c r="AG2307" s="33"/>
      <c r="AH2307" s="33"/>
      <c r="AI2307" s="33"/>
      <c r="AJ2307" s="36"/>
      <c r="AK2307" s="10">
        <f t="shared" si="287"/>
        <v>8</v>
      </c>
      <c r="AL2307" s="11">
        <f t="shared" si="288"/>
        <v>12</v>
      </c>
      <c r="AM2307" s="11">
        <f t="shared" si="289"/>
        <v>14</v>
      </c>
      <c r="AN2307" s="11">
        <f t="shared" si="290"/>
        <v>20</v>
      </c>
      <c r="AO2307" s="13">
        <f t="shared" si="291"/>
        <v>13</v>
      </c>
      <c r="AP2307" s="11">
        <f t="shared" si="292"/>
        <v>24</v>
      </c>
      <c r="AQ2307" s="11">
        <f t="shared" si="293"/>
        <v>23</v>
      </c>
      <c r="AR2307" s="11">
        <f t="shared" si="294"/>
        <v>24</v>
      </c>
      <c r="AS2307" s="11">
        <f t="shared" si="295"/>
        <v>16</v>
      </c>
      <c r="AT2307" s="11">
        <f t="shared" si="296"/>
        <v>32</v>
      </c>
      <c r="AU2307" s="11">
        <f t="shared" si="297"/>
        <v>26</v>
      </c>
      <c r="AV2307" s="11">
        <f t="shared" si="298"/>
        <v>20</v>
      </c>
      <c r="AW2307" s="12">
        <f t="shared" si="299"/>
        <v>44</v>
      </c>
      <c r="AX2307" s="13">
        <f t="shared" si="300"/>
        <v>56</v>
      </c>
      <c r="AY2307" s="13">
        <f t="shared" si="301"/>
        <v>70</v>
      </c>
      <c r="AZ2307" s="13">
        <f t="shared" si="302"/>
        <v>68</v>
      </c>
      <c r="BA2307" s="13">
        <f t="shared" si="303"/>
        <v>66</v>
      </c>
      <c r="BB2307" s="14">
        <f t="shared" si="304"/>
        <v>64</v>
      </c>
      <c r="BC2307" s="19">
        <f t="shared" si="305"/>
        <v>70</v>
      </c>
      <c r="BD2307" s="55">
        <f t="shared" si="285"/>
        <v>1.0271516726209808</v>
      </c>
      <c r="BE2307" s="19">
        <f t="shared" si="286"/>
        <v>1.0496589801883727</v>
      </c>
      <c r="BF2307" s="19">
        <f t="shared" si="306"/>
        <v>1.0042351412796362</v>
      </c>
      <c r="BG2307" s="19">
        <f t="shared" si="307"/>
        <v>0.99359532315686916</v>
      </c>
    </row>
    <row r="2308" spans="1:59">
      <c r="A2308" s="24">
        <v>2307</v>
      </c>
      <c r="B2308" s="31">
        <f>IF(data!A2309="","",data!A2309)</f>
        <v>2018101</v>
      </c>
      <c r="C2308" s="32">
        <f>IF(data!B2309="","",data!B2309)</f>
        <v>43342</v>
      </c>
      <c r="D2308" s="21">
        <f>IF(data!C2309="","",data!C2309)</f>
        <v>1</v>
      </c>
      <c r="E2308" s="22">
        <f>IF(data!D2309="","",data!D2309)</f>
        <v>3</v>
      </c>
      <c r="F2308" s="22">
        <f>IF(data!E2309="","",data!E2309)</f>
        <v>14</v>
      </c>
      <c r="G2308" s="22">
        <f>IF(data!F2309="","",data!F2309)</f>
        <v>26</v>
      </c>
      <c r="H2308" s="22">
        <f>IF(data!G2309="","",data!G2309)</f>
        <v>29</v>
      </c>
      <c r="I2308" s="22">
        <f>IF(data!H2309="","",data!H2309)</f>
        <v>33</v>
      </c>
      <c r="J2308" s="23">
        <f>IF(data!I2309="","",data!I2309)</f>
        <v>9</v>
      </c>
      <c r="Q2308" s="33"/>
      <c r="R2308" s="33"/>
      <c r="S2308" s="33"/>
      <c r="T2308" s="33"/>
      <c r="U2308" s="33"/>
      <c r="V2308" s="33"/>
      <c r="X2308" s="34"/>
      <c r="Y2308" s="33"/>
      <c r="Z2308" s="33"/>
      <c r="AA2308" s="33"/>
      <c r="AB2308" s="33"/>
      <c r="AC2308" s="35"/>
      <c r="AD2308" s="33"/>
      <c r="AE2308" s="33"/>
      <c r="AF2308" s="33"/>
      <c r="AG2308" s="33"/>
      <c r="AH2308" s="33"/>
      <c r="AI2308" s="33"/>
      <c r="AJ2308" s="36"/>
      <c r="AK2308" s="10">
        <f t="shared" si="287"/>
        <v>7</v>
      </c>
      <c r="AL2308" s="11">
        <f t="shared" si="288"/>
        <v>10</v>
      </c>
      <c r="AM2308" s="11">
        <f t="shared" si="289"/>
        <v>16</v>
      </c>
      <c r="AN2308" s="11">
        <f t="shared" si="290"/>
        <v>16</v>
      </c>
      <c r="AO2308" s="13">
        <f t="shared" si="291"/>
        <v>15</v>
      </c>
      <c r="AP2308" s="11">
        <f t="shared" si="292"/>
        <v>18</v>
      </c>
      <c r="AQ2308" s="11">
        <f t="shared" si="293"/>
        <v>25</v>
      </c>
      <c r="AR2308" s="11">
        <f t="shared" si="294"/>
        <v>26</v>
      </c>
      <c r="AS2308" s="11">
        <f t="shared" si="295"/>
        <v>18</v>
      </c>
      <c r="AT2308" s="11">
        <f t="shared" si="296"/>
        <v>22</v>
      </c>
      <c r="AU2308" s="11">
        <f t="shared" si="297"/>
        <v>15</v>
      </c>
      <c r="AV2308" s="11">
        <f t="shared" si="298"/>
        <v>22</v>
      </c>
      <c r="AW2308" s="12">
        <f t="shared" si="299"/>
        <v>46</v>
      </c>
      <c r="AX2308" s="13">
        <f t="shared" si="300"/>
        <v>42</v>
      </c>
      <c r="AY2308" s="13">
        <f t="shared" si="301"/>
        <v>55</v>
      </c>
      <c r="AZ2308" s="13">
        <f t="shared" si="302"/>
        <v>52</v>
      </c>
      <c r="BA2308" s="13">
        <f t="shared" si="303"/>
        <v>49</v>
      </c>
      <c r="BB2308" s="14">
        <f t="shared" si="304"/>
        <v>46</v>
      </c>
      <c r="BC2308" s="19">
        <f t="shared" si="305"/>
        <v>55</v>
      </c>
      <c r="BD2308" s="55">
        <f t="shared" si="285"/>
        <v>1.0721662877557647</v>
      </c>
      <c r="BE2308" s="19">
        <f t="shared" si="286"/>
        <v>1.0537512179278987</v>
      </c>
      <c r="BF2308" s="19">
        <f t="shared" si="306"/>
        <v>1.0017797986359207</v>
      </c>
      <c r="BG2308" s="19">
        <f t="shared" si="307"/>
        <v>0.99768756089639488</v>
      </c>
    </row>
    <row r="2309" spans="1:59">
      <c r="A2309" s="24">
        <v>2308</v>
      </c>
      <c r="B2309" s="31">
        <f>IF(data!A2310="","",data!A2310)</f>
        <v>2018102</v>
      </c>
      <c r="C2309" s="32">
        <f>IF(data!B2310="","",data!B2310)</f>
        <v>43345</v>
      </c>
      <c r="D2309" s="21">
        <f>IF(data!C2310="","",data!C2310)</f>
        <v>2</v>
      </c>
      <c r="E2309" s="22">
        <f>IF(data!D2310="","",data!D2310)</f>
        <v>6</v>
      </c>
      <c r="F2309" s="22">
        <f>IF(data!E2310="","",data!E2310)</f>
        <v>11</v>
      </c>
      <c r="G2309" s="22">
        <f>IF(data!F2310="","",data!F2310)</f>
        <v>19</v>
      </c>
      <c r="H2309" s="22">
        <f>IF(data!G2310="","",data!G2310)</f>
        <v>21</v>
      </c>
      <c r="I2309" s="22">
        <f>IF(data!H2310="","",data!H2310)</f>
        <v>28</v>
      </c>
      <c r="J2309" s="23">
        <f>IF(data!I2310="","",data!I2310)</f>
        <v>5</v>
      </c>
      <c r="Q2309" s="33"/>
      <c r="R2309" s="33"/>
      <c r="S2309" s="33"/>
      <c r="T2309" s="33"/>
      <c r="U2309" s="33"/>
      <c r="V2309" s="33"/>
      <c r="X2309" s="34"/>
      <c r="Y2309" s="33"/>
      <c r="Z2309" s="33"/>
      <c r="AA2309" s="33"/>
      <c r="AB2309" s="33"/>
      <c r="AC2309" s="35"/>
      <c r="AD2309" s="33"/>
      <c r="AE2309" s="33"/>
      <c r="AF2309" s="33"/>
      <c r="AG2309" s="33"/>
      <c r="AH2309" s="33"/>
      <c r="AI2309" s="33"/>
      <c r="AJ2309" s="36"/>
      <c r="AK2309" s="10">
        <f t="shared" si="287"/>
        <v>6</v>
      </c>
      <c r="AL2309" s="11">
        <f t="shared" si="288"/>
        <v>11</v>
      </c>
      <c r="AM2309" s="11">
        <f t="shared" si="289"/>
        <v>12</v>
      </c>
      <c r="AN2309" s="11">
        <f t="shared" si="290"/>
        <v>15</v>
      </c>
      <c r="AO2309" s="13">
        <f t="shared" si="291"/>
        <v>17</v>
      </c>
      <c r="AP2309" s="11">
        <f t="shared" si="292"/>
        <v>23</v>
      </c>
      <c r="AQ2309" s="11">
        <f t="shared" si="293"/>
        <v>15</v>
      </c>
      <c r="AR2309" s="11">
        <f t="shared" si="294"/>
        <v>27</v>
      </c>
      <c r="AS2309" s="11">
        <f t="shared" si="295"/>
        <v>32</v>
      </c>
      <c r="AT2309" s="11">
        <f t="shared" si="296"/>
        <v>39</v>
      </c>
      <c r="AU2309" s="11">
        <f t="shared" si="297"/>
        <v>35</v>
      </c>
      <c r="AV2309" s="11">
        <f t="shared" si="298"/>
        <v>31</v>
      </c>
      <c r="AW2309" s="12">
        <f t="shared" si="299"/>
        <v>42</v>
      </c>
      <c r="AX2309" s="13">
        <f t="shared" si="300"/>
        <v>39</v>
      </c>
      <c r="AY2309" s="13">
        <f t="shared" si="301"/>
        <v>36</v>
      </c>
      <c r="AZ2309" s="13">
        <f t="shared" si="302"/>
        <v>33</v>
      </c>
      <c r="BA2309" s="13">
        <f t="shared" si="303"/>
        <v>30</v>
      </c>
      <c r="BB2309" s="14">
        <f t="shared" si="304"/>
        <v>47</v>
      </c>
      <c r="BC2309" s="19">
        <f t="shared" si="305"/>
        <v>36</v>
      </c>
      <c r="BD2309" s="55">
        <f t="shared" si="285"/>
        <v>1.1171809028905488</v>
      </c>
      <c r="BE2309" s="19">
        <f t="shared" si="286"/>
        <v>1.0107827216628775</v>
      </c>
      <c r="BF2309" s="19">
        <f t="shared" si="306"/>
        <v>0.99768756089639488</v>
      </c>
      <c r="BG2309" s="19">
        <f t="shared" si="307"/>
        <v>0.99073075673920108</v>
      </c>
    </row>
    <row r="2310" spans="1:59">
      <c r="A2310" s="24">
        <v>2309</v>
      </c>
      <c r="B2310" s="31">
        <f>IF(data!A2311="","",data!A2311)</f>
        <v>2018103</v>
      </c>
      <c r="C2310" s="32">
        <f>IF(data!B2311="","",data!B2311)</f>
        <v>43347</v>
      </c>
      <c r="D2310" s="21">
        <f>IF(data!C2311="","",data!C2311)</f>
        <v>2</v>
      </c>
      <c r="E2310" s="22">
        <f>IF(data!D2311="","",data!D2311)</f>
        <v>9</v>
      </c>
      <c r="F2310" s="22">
        <f>IF(data!E2311="","",data!E2311)</f>
        <v>15</v>
      </c>
      <c r="G2310" s="22">
        <f>IF(data!F2311="","",data!F2311)</f>
        <v>22</v>
      </c>
      <c r="H2310" s="22">
        <f>IF(data!G2311="","",data!G2311)</f>
        <v>23</v>
      </c>
      <c r="I2310" s="22">
        <f>IF(data!H2311="","",data!H2311)</f>
        <v>24</v>
      </c>
      <c r="J2310" s="23">
        <f>IF(data!I2311="","",data!I2311)</f>
        <v>16</v>
      </c>
      <c r="Q2310" s="33"/>
      <c r="R2310" s="33"/>
      <c r="S2310" s="33"/>
      <c r="T2310" s="33"/>
      <c r="U2310" s="33"/>
      <c r="V2310" s="33"/>
      <c r="X2310" s="34"/>
      <c r="Y2310" s="33"/>
      <c r="Z2310" s="33"/>
      <c r="AA2310" s="33"/>
      <c r="AB2310" s="33"/>
      <c r="AC2310" s="35"/>
      <c r="AD2310" s="33"/>
      <c r="AE2310" s="33"/>
      <c r="AF2310" s="33"/>
      <c r="AG2310" s="33"/>
      <c r="AH2310" s="33"/>
      <c r="AI2310" s="33"/>
      <c r="AJ2310" s="36"/>
      <c r="AK2310" s="10">
        <f t="shared" si="287"/>
        <v>5</v>
      </c>
      <c r="AL2310" s="11">
        <f t="shared" si="288"/>
        <v>11</v>
      </c>
      <c r="AM2310" s="11">
        <f t="shared" si="289"/>
        <v>15</v>
      </c>
      <c r="AN2310" s="11">
        <f t="shared" si="290"/>
        <v>17</v>
      </c>
      <c r="AO2310" s="13">
        <f t="shared" si="291"/>
        <v>11</v>
      </c>
      <c r="AP2310" s="11">
        <f t="shared" si="292"/>
        <v>23</v>
      </c>
      <c r="AQ2310" s="11">
        <f t="shared" si="293"/>
        <v>23</v>
      </c>
      <c r="AR2310" s="11">
        <f t="shared" si="294"/>
        <v>25</v>
      </c>
      <c r="AS2310" s="11">
        <f t="shared" si="295"/>
        <v>18</v>
      </c>
      <c r="AT2310" s="11">
        <f t="shared" si="296"/>
        <v>35</v>
      </c>
      <c r="AU2310" s="11">
        <f t="shared" si="297"/>
        <v>43</v>
      </c>
      <c r="AV2310" s="11">
        <f t="shared" si="298"/>
        <v>39</v>
      </c>
      <c r="AW2310" s="12">
        <f t="shared" si="299"/>
        <v>35</v>
      </c>
      <c r="AX2310" s="13">
        <f t="shared" si="300"/>
        <v>47</v>
      </c>
      <c r="AY2310" s="13">
        <f t="shared" si="301"/>
        <v>44</v>
      </c>
      <c r="AZ2310" s="13">
        <f t="shared" si="302"/>
        <v>41</v>
      </c>
      <c r="BA2310" s="13">
        <f t="shared" si="303"/>
        <v>38</v>
      </c>
      <c r="BB2310" s="14">
        <f t="shared" si="304"/>
        <v>35</v>
      </c>
      <c r="BC2310" s="19">
        <f t="shared" si="305"/>
        <v>44</v>
      </c>
      <c r="BD2310" s="55">
        <f t="shared" si="285"/>
        <v>1.0639818122767133</v>
      </c>
      <c r="BE2310" s="19">
        <f t="shared" si="286"/>
        <v>1.0189671971419292</v>
      </c>
      <c r="BF2310" s="19">
        <f t="shared" si="306"/>
        <v>1.0001429035401104</v>
      </c>
      <c r="BG2310" s="19">
        <f t="shared" si="307"/>
        <v>0.98827541409548547</v>
      </c>
    </row>
    <row r="2311" spans="1:59">
      <c r="A2311" s="24">
        <v>2310</v>
      </c>
      <c r="B2311" s="31">
        <f>IF(data!A2312="","",data!A2312)</f>
        <v>2018104</v>
      </c>
      <c r="C2311" s="32">
        <f>IF(data!B2312="","",data!B2312)</f>
        <v>43349</v>
      </c>
      <c r="D2311" s="21">
        <f>IF(data!C2312="","",data!C2312)</f>
        <v>2</v>
      </c>
      <c r="E2311" s="22">
        <f>IF(data!D2312="","",data!D2312)</f>
        <v>3</v>
      </c>
      <c r="F2311" s="22">
        <f>IF(data!E2312="","",data!E2312)</f>
        <v>6</v>
      </c>
      <c r="G2311" s="22">
        <f>IF(data!F2312="","",data!F2312)</f>
        <v>19</v>
      </c>
      <c r="H2311" s="22">
        <f>IF(data!G2312="","",data!G2312)</f>
        <v>25</v>
      </c>
      <c r="I2311" s="22">
        <f>IF(data!H2312="","",data!H2312)</f>
        <v>29</v>
      </c>
      <c r="J2311" s="23">
        <f>IF(data!I2312="","",data!I2312)</f>
        <v>1</v>
      </c>
      <c r="Q2311" s="33"/>
      <c r="R2311" s="33"/>
      <c r="S2311" s="33"/>
      <c r="T2311" s="33"/>
      <c r="U2311" s="33"/>
      <c r="V2311" s="33"/>
      <c r="X2311" s="34"/>
      <c r="Y2311" s="33"/>
      <c r="Z2311" s="33"/>
      <c r="AA2311" s="33"/>
      <c r="AB2311" s="33"/>
      <c r="AC2311" s="35"/>
      <c r="AD2311" s="33"/>
      <c r="AE2311" s="33"/>
      <c r="AF2311" s="33"/>
      <c r="AG2311" s="33"/>
      <c r="AH2311" s="33"/>
      <c r="AI2311" s="33"/>
      <c r="AJ2311" s="36"/>
      <c r="AK2311" s="10">
        <f t="shared" si="287"/>
        <v>6</v>
      </c>
      <c r="AL2311" s="11">
        <f t="shared" si="288"/>
        <v>12</v>
      </c>
      <c r="AM2311" s="11">
        <f t="shared" si="289"/>
        <v>14</v>
      </c>
      <c r="AN2311" s="11">
        <f t="shared" si="290"/>
        <v>12</v>
      </c>
      <c r="AO2311" s="13">
        <f t="shared" si="291"/>
        <v>21</v>
      </c>
      <c r="AP2311" s="11">
        <f t="shared" si="292"/>
        <v>20</v>
      </c>
      <c r="AQ2311" s="11">
        <f t="shared" si="293"/>
        <v>21</v>
      </c>
      <c r="AR2311" s="11">
        <f t="shared" si="294"/>
        <v>34</v>
      </c>
      <c r="AS2311" s="11">
        <f t="shared" si="295"/>
        <v>29</v>
      </c>
      <c r="AT2311" s="11">
        <f t="shared" si="296"/>
        <v>24</v>
      </c>
      <c r="AU2311" s="11">
        <f t="shared" si="297"/>
        <v>32</v>
      </c>
      <c r="AV2311" s="11">
        <f t="shared" si="298"/>
        <v>28</v>
      </c>
      <c r="AW2311" s="12">
        <f t="shared" si="299"/>
        <v>39</v>
      </c>
      <c r="AX2311" s="13">
        <f t="shared" si="300"/>
        <v>36</v>
      </c>
      <c r="AY2311" s="13">
        <f t="shared" si="301"/>
        <v>33</v>
      </c>
      <c r="AZ2311" s="13">
        <f t="shared" si="302"/>
        <v>30</v>
      </c>
      <c r="BA2311" s="13">
        <f t="shared" si="303"/>
        <v>27</v>
      </c>
      <c r="BB2311" s="14">
        <f t="shared" si="304"/>
        <v>44</v>
      </c>
      <c r="BC2311" s="19">
        <f t="shared" si="305"/>
        <v>33</v>
      </c>
      <c r="BD2311" s="55">
        <f t="shared" si="285"/>
        <v>0.97395258200714518</v>
      </c>
      <c r="BE2311" s="19">
        <f t="shared" si="286"/>
        <v>0.98418317635595975</v>
      </c>
      <c r="BF2311" s="19">
        <f t="shared" si="306"/>
        <v>0.98377395258200706</v>
      </c>
      <c r="BG2311" s="19">
        <f t="shared" si="307"/>
        <v>0.98541084767781739</v>
      </c>
    </row>
    <row r="2312" spans="1:59">
      <c r="A2312" s="24">
        <v>2311</v>
      </c>
      <c r="B2312" s="31">
        <f>IF(data!A2313="","",data!A2313)</f>
        <v>2018105</v>
      </c>
      <c r="C2312" s="32">
        <f>IF(data!B2313="","",data!B2313)</f>
        <v>43352</v>
      </c>
      <c r="D2312" s="21">
        <f>IF(data!C2313="","",data!C2313)</f>
        <v>4</v>
      </c>
      <c r="E2312" s="22">
        <f>IF(data!D2313="","",data!D2313)</f>
        <v>5</v>
      </c>
      <c r="F2312" s="22">
        <f>IF(data!E2313="","",data!E2313)</f>
        <v>13</v>
      </c>
      <c r="G2312" s="22">
        <f>IF(data!F2313="","",data!F2313)</f>
        <v>18</v>
      </c>
      <c r="H2312" s="22">
        <f>IF(data!G2313="","",data!G2313)</f>
        <v>19</v>
      </c>
      <c r="I2312" s="22">
        <f>IF(data!H2313="","",data!H2313)</f>
        <v>25</v>
      </c>
      <c r="J2312" s="23">
        <f>IF(data!I2313="","",data!I2313)</f>
        <v>1</v>
      </c>
      <c r="Q2312" s="33"/>
      <c r="R2312" s="33"/>
      <c r="S2312" s="33"/>
      <c r="T2312" s="33"/>
      <c r="U2312" s="33"/>
      <c r="V2312" s="33"/>
      <c r="X2312" s="34"/>
      <c r="Y2312" s="33"/>
      <c r="Z2312" s="33"/>
      <c r="AA2312" s="33"/>
      <c r="AB2312" s="33"/>
      <c r="AC2312" s="35"/>
      <c r="AD2312" s="33"/>
      <c r="AE2312" s="33"/>
      <c r="AF2312" s="33"/>
      <c r="AG2312" s="33"/>
      <c r="AH2312" s="33"/>
      <c r="AI2312" s="33"/>
      <c r="AJ2312" s="36"/>
      <c r="AK2312" s="10">
        <f t="shared" si="287"/>
        <v>6</v>
      </c>
      <c r="AL2312" s="11">
        <f t="shared" si="288"/>
        <v>8</v>
      </c>
      <c r="AM2312" s="11">
        <f t="shared" si="289"/>
        <v>14</v>
      </c>
      <c r="AN2312" s="11">
        <f t="shared" si="290"/>
        <v>12</v>
      </c>
      <c r="AO2312" s="13">
        <f t="shared" si="291"/>
        <v>28</v>
      </c>
      <c r="AP2312" s="11">
        <f t="shared" si="292"/>
        <v>20</v>
      </c>
      <c r="AQ2312" s="11">
        <f t="shared" si="293"/>
        <v>21</v>
      </c>
      <c r="AR2312" s="11">
        <f t="shared" si="294"/>
        <v>34</v>
      </c>
      <c r="AS2312" s="11">
        <f t="shared" si="295"/>
        <v>29</v>
      </c>
      <c r="AT2312" s="11">
        <f t="shared" si="296"/>
        <v>24</v>
      </c>
      <c r="AU2312" s="11">
        <f t="shared" si="297"/>
        <v>32</v>
      </c>
      <c r="AV2312" s="11">
        <f t="shared" si="298"/>
        <v>42</v>
      </c>
      <c r="AW2312" s="12">
        <f t="shared" si="299"/>
        <v>39</v>
      </c>
      <c r="AX2312" s="13">
        <f t="shared" si="300"/>
        <v>36</v>
      </c>
      <c r="AY2312" s="13">
        <f t="shared" si="301"/>
        <v>33</v>
      </c>
      <c r="AZ2312" s="13">
        <f t="shared" si="302"/>
        <v>30</v>
      </c>
      <c r="BA2312" s="13">
        <f t="shared" si="303"/>
        <v>46</v>
      </c>
      <c r="BB2312" s="14">
        <f t="shared" si="304"/>
        <v>64</v>
      </c>
      <c r="BC2312" s="19">
        <f t="shared" si="305"/>
        <v>33</v>
      </c>
      <c r="BD2312" s="55">
        <f t="shared" si="285"/>
        <v>0.82253978564468988</v>
      </c>
      <c r="BE2312" s="19">
        <f t="shared" si="286"/>
        <v>0.92484572913283536</v>
      </c>
      <c r="BF2312" s="19">
        <f t="shared" si="306"/>
        <v>0.96576810652809364</v>
      </c>
      <c r="BG2312" s="19">
        <f t="shared" si="307"/>
        <v>0.97763559597271843</v>
      </c>
    </row>
    <row r="2313" spans="1:59">
      <c r="A2313" s="24">
        <v>2312</v>
      </c>
      <c r="B2313" s="31">
        <f>IF(data!A2314="","",data!A2314)</f>
        <v>2018106</v>
      </c>
      <c r="C2313" s="32">
        <f>IF(data!B2314="","",data!B2314)</f>
        <v>43354</v>
      </c>
      <c r="D2313" s="21">
        <f>IF(data!C2314="","",data!C2314)</f>
        <v>4</v>
      </c>
      <c r="E2313" s="22">
        <f>IF(data!D2314="","",data!D2314)</f>
        <v>18</v>
      </c>
      <c r="F2313" s="22">
        <f>IF(data!E2314="","",data!E2314)</f>
        <v>19</v>
      </c>
      <c r="G2313" s="22">
        <f>IF(data!F2314="","",data!F2314)</f>
        <v>24</v>
      </c>
      <c r="H2313" s="22">
        <f>IF(data!G2314="","",data!G2314)</f>
        <v>25</v>
      </c>
      <c r="I2313" s="22">
        <f>IF(data!H2314="","",data!H2314)</f>
        <v>26</v>
      </c>
      <c r="J2313" s="23">
        <f>IF(data!I2314="","",data!I2314)</f>
        <v>10</v>
      </c>
      <c r="Q2313" s="33"/>
      <c r="R2313" s="33"/>
      <c r="S2313" s="33"/>
      <c r="T2313" s="33"/>
      <c r="U2313" s="33"/>
      <c r="V2313" s="33"/>
      <c r="X2313" s="34"/>
      <c r="Y2313" s="33"/>
      <c r="Z2313" s="33"/>
      <c r="AA2313" s="33"/>
      <c r="AB2313" s="33"/>
      <c r="AC2313" s="35"/>
      <c r="AD2313" s="33"/>
      <c r="AE2313" s="33"/>
      <c r="AF2313" s="33"/>
      <c r="AG2313" s="33"/>
      <c r="AH2313" s="33"/>
      <c r="AI2313" s="33"/>
      <c r="AJ2313" s="36"/>
      <c r="AK2313" s="10">
        <f t="shared" si="287"/>
        <v>5</v>
      </c>
      <c r="AL2313" s="11">
        <f t="shared" si="288"/>
        <v>8</v>
      </c>
      <c r="AM2313" s="11">
        <f t="shared" si="289"/>
        <v>16</v>
      </c>
      <c r="AN2313" s="11">
        <f t="shared" si="290"/>
        <v>8</v>
      </c>
      <c r="AO2313" s="13">
        <f t="shared" si="291"/>
        <v>25</v>
      </c>
      <c r="AP2313" s="11">
        <f t="shared" si="292"/>
        <v>12</v>
      </c>
      <c r="AQ2313" s="11">
        <f t="shared" si="293"/>
        <v>26</v>
      </c>
      <c r="AR2313" s="11">
        <f t="shared" si="294"/>
        <v>36</v>
      </c>
      <c r="AS2313" s="11">
        <f t="shared" si="295"/>
        <v>28</v>
      </c>
      <c r="AT2313" s="11">
        <f t="shared" si="296"/>
        <v>20</v>
      </c>
      <c r="AU2313" s="11">
        <f t="shared" si="297"/>
        <v>38</v>
      </c>
      <c r="AV2313" s="11">
        <f t="shared" si="298"/>
        <v>46</v>
      </c>
      <c r="AW2313" s="12">
        <f t="shared" si="299"/>
        <v>41</v>
      </c>
      <c r="AX2313" s="13">
        <f t="shared" si="300"/>
        <v>36</v>
      </c>
      <c r="AY2313" s="13">
        <f t="shared" si="301"/>
        <v>31</v>
      </c>
      <c r="AZ2313" s="13">
        <f t="shared" si="302"/>
        <v>26</v>
      </c>
      <c r="BA2313" s="13">
        <f t="shared" si="303"/>
        <v>40</v>
      </c>
      <c r="BB2313" s="14">
        <f t="shared" si="304"/>
        <v>56</v>
      </c>
      <c r="BC2313" s="19">
        <f t="shared" si="305"/>
        <v>31</v>
      </c>
      <c r="BD2313" s="55">
        <f t="shared" si="285"/>
        <v>0.72432607989607012</v>
      </c>
      <c r="BE2313" s="19">
        <f t="shared" si="286"/>
        <v>0.89824618382591748</v>
      </c>
      <c r="BF2313" s="19">
        <f t="shared" si="306"/>
        <v>0.95594673595323154</v>
      </c>
      <c r="BG2313" s="19">
        <f t="shared" si="307"/>
        <v>0.97968171484248134</v>
      </c>
    </row>
    <row r="2314" spans="1:59">
      <c r="A2314" s="24">
        <v>2313</v>
      </c>
      <c r="B2314" s="31">
        <f>IF(data!A2315="","",data!A2315)</f>
        <v>2018107</v>
      </c>
      <c r="C2314" s="32">
        <f>IF(data!B2315="","",data!B2315)</f>
        <v>43356</v>
      </c>
      <c r="D2314" s="21">
        <f>IF(data!C2315="","",data!C2315)</f>
        <v>1</v>
      </c>
      <c r="E2314" s="22">
        <f>IF(data!D2315="","",data!D2315)</f>
        <v>2</v>
      </c>
      <c r="F2314" s="22">
        <f>IF(data!E2315="","",data!E2315)</f>
        <v>5</v>
      </c>
      <c r="G2314" s="22">
        <f>IF(data!F2315="","",data!F2315)</f>
        <v>12</v>
      </c>
      <c r="H2314" s="22">
        <f>IF(data!G2315="","",data!G2315)</f>
        <v>20</v>
      </c>
      <c r="I2314" s="22">
        <f>IF(data!H2315="","",data!H2315)</f>
        <v>22</v>
      </c>
      <c r="J2314" s="23">
        <f>IF(data!I2315="","",data!I2315)</f>
        <v>1</v>
      </c>
      <c r="Q2314" s="33"/>
      <c r="R2314" s="33"/>
      <c r="S2314" s="33"/>
      <c r="T2314" s="33"/>
      <c r="U2314" s="33"/>
      <c r="V2314" s="33"/>
      <c r="X2314" s="34"/>
      <c r="Y2314" s="33"/>
      <c r="Z2314" s="33"/>
      <c r="AA2314" s="33"/>
      <c r="AB2314" s="33"/>
      <c r="AC2314" s="35"/>
      <c r="AD2314" s="33"/>
      <c r="AE2314" s="33"/>
      <c r="AF2314" s="33"/>
      <c r="AG2314" s="33"/>
      <c r="AH2314" s="33"/>
      <c r="AI2314" s="33"/>
      <c r="AJ2314" s="36"/>
      <c r="AK2314" s="10">
        <f t="shared" si="287"/>
        <v>8</v>
      </c>
      <c r="AL2314" s="11">
        <f t="shared" si="288"/>
        <v>6</v>
      </c>
      <c r="AM2314" s="11">
        <f t="shared" si="289"/>
        <v>7</v>
      </c>
      <c r="AN2314" s="11">
        <f t="shared" si="290"/>
        <v>14</v>
      </c>
      <c r="AO2314" s="13">
        <f t="shared" si="291"/>
        <v>20</v>
      </c>
      <c r="AP2314" s="11">
        <f t="shared" si="292"/>
        <v>22</v>
      </c>
      <c r="AQ2314" s="11">
        <f t="shared" si="293"/>
        <v>17</v>
      </c>
      <c r="AR2314" s="11">
        <f t="shared" si="294"/>
        <v>12</v>
      </c>
      <c r="AS2314" s="11">
        <f t="shared" si="295"/>
        <v>18</v>
      </c>
      <c r="AT2314" s="11">
        <f t="shared" si="296"/>
        <v>26</v>
      </c>
      <c r="AU2314" s="11">
        <f t="shared" si="297"/>
        <v>36</v>
      </c>
      <c r="AV2314" s="11">
        <f t="shared" si="298"/>
        <v>34</v>
      </c>
      <c r="AW2314" s="12">
        <f t="shared" si="299"/>
        <v>32</v>
      </c>
      <c r="AX2314" s="13">
        <f t="shared" si="300"/>
        <v>30</v>
      </c>
      <c r="AY2314" s="13">
        <f t="shared" si="301"/>
        <v>28</v>
      </c>
      <c r="AZ2314" s="13">
        <f t="shared" si="302"/>
        <v>26</v>
      </c>
      <c r="BA2314" s="13">
        <f t="shared" si="303"/>
        <v>24</v>
      </c>
      <c r="BB2314" s="14">
        <f t="shared" si="304"/>
        <v>22</v>
      </c>
      <c r="BC2314" s="19">
        <f t="shared" si="305"/>
        <v>28</v>
      </c>
      <c r="BD2314" s="55">
        <f t="shared" si="285"/>
        <v>0.69158817797986349</v>
      </c>
      <c r="BE2314" s="19">
        <f t="shared" si="286"/>
        <v>0.90438454043520633</v>
      </c>
      <c r="BF2314" s="19">
        <f t="shared" si="306"/>
        <v>0.94039623254303351</v>
      </c>
      <c r="BG2314" s="19">
        <f t="shared" si="307"/>
        <v>0.97558947710295552</v>
      </c>
    </row>
    <row r="2315" spans="1:59">
      <c r="A2315" s="24">
        <v>2314</v>
      </c>
      <c r="B2315" s="31">
        <f>IF(data!A2316="","",data!A2316)</f>
        <v>2018108</v>
      </c>
      <c r="C2315" s="32">
        <f>IF(data!B2316="","",data!B2316)</f>
        <v>43359</v>
      </c>
      <c r="D2315" s="21">
        <f>IF(data!C2316="","",data!C2316)</f>
        <v>5</v>
      </c>
      <c r="E2315" s="22">
        <f>IF(data!D2316="","",data!D2316)</f>
        <v>13</v>
      </c>
      <c r="F2315" s="22">
        <f>IF(data!E2316="","",data!E2316)</f>
        <v>18</v>
      </c>
      <c r="G2315" s="22">
        <f>IF(data!F2316="","",data!F2316)</f>
        <v>21</v>
      </c>
      <c r="H2315" s="22">
        <f>IF(data!G2316="","",data!G2316)</f>
        <v>26</v>
      </c>
      <c r="I2315" s="22">
        <f>IF(data!H2316="","",data!H2316)</f>
        <v>30</v>
      </c>
      <c r="J2315" s="23">
        <f>IF(data!I2316="","",data!I2316)</f>
        <v>2</v>
      </c>
      <c r="Q2315" s="33"/>
      <c r="R2315" s="33"/>
      <c r="S2315" s="33"/>
      <c r="T2315" s="33"/>
      <c r="U2315" s="33"/>
      <c r="V2315" s="33"/>
      <c r="X2315" s="34"/>
      <c r="Y2315" s="33"/>
      <c r="Z2315" s="33"/>
      <c r="AA2315" s="33"/>
      <c r="AB2315" s="33"/>
      <c r="AC2315" s="35"/>
      <c r="AD2315" s="33"/>
      <c r="AE2315" s="33"/>
      <c r="AF2315" s="33"/>
      <c r="AG2315" s="33"/>
      <c r="AH2315" s="33"/>
      <c r="AI2315" s="33"/>
      <c r="AJ2315" s="36"/>
      <c r="AK2315" s="10">
        <f t="shared" si="287"/>
        <v>5</v>
      </c>
      <c r="AL2315" s="11">
        <f t="shared" si="288"/>
        <v>9</v>
      </c>
      <c r="AM2315" s="11">
        <f t="shared" si="289"/>
        <v>8</v>
      </c>
      <c r="AN2315" s="11">
        <f t="shared" si="290"/>
        <v>11</v>
      </c>
      <c r="AO2315" s="13">
        <f t="shared" si="291"/>
        <v>22</v>
      </c>
      <c r="AP2315" s="11">
        <f t="shared" si="292"/>
        <v>25</v>
      </c>
      <c r="AQ2315" s="11">
        <f t="shared" si="293"/>
        <v>23</v>
      </c>
      <c r="AR2315" s="11">
        <f t="shared" si="294"/>
        <v>23</v>
      </c>
      <c r="AS2315" s="11">
        <f t="shared" si="295"/>
        <v>36</v>
      </c>
      <c r="AT2315" s="11">
        <f t="shared" si="296"/>
        <v>29</v>
      </c>
      <c r="AU2315" s="11">
        <f t="shared" si="297"/>
        <v>22</v>
      </c>
      <c r="AV2315" s="11">
        <f t="shared" si="298"/>
        <v>43</v>
      </c>
      <c r="AW2315" s="12">
        <f t="shared" si="299"/>
        <v>38</v>
      </c>
      <c r="AX2315" s="13">
        <f t="shared" si="300"/>
        <v>49</v>
      </c>
      <c r="AY2315" s="13">
        <f t="shared" si="301"/>
        <v>45</v>
      </c>
      <c r="AZ2315" s="13">
        <f t="shared" si="302"/>
        <v>41</v>
      </c>
      <c r="BA2315" s="13">
        <f t="shared" si="303"/>
        <v>56</v>
      </c>
      <c r="BB2315" s="14">
        <f t="shared" si="304"/>
        <v>53</v>
      </c>
      <c r="BC2315" s="19">
        <f t="shared" si="305"/>
        <v>45</v>
      </c>
      <c r="BD2315" s="55">
        <f t="shared" si="285"/>
        <v>0.69568041571938943</v>
      </c>
      <c r="BE2315" s="19">
        <f t="shared" si="286"/>
        <v>0.87983111399805136</v>
      </c>
      <c r="BF2315" s="19">
        <f t="shared" si="306"/>
        <v>0.93712244235141273</v>
      </c>
      <c r="BG2315" s="19">
        <f t="shared" si="307"/>
        <v>0.96494965898018825</v>
      </c>
    </row>
    <row r="2316" spans="1:59">
      <c r="A2316" s="24">
        <v>2315</v>
      </c>
      <c r="B2316" s="31">
        <f>IF(data!A2317="","",data!A2317)</f>
        <v>2018109</v>
      </c>
      <c r="C2316" s="32">
        <f>IF(data!B2317="","",data!B2317)</f>
        <v>43361</v>
      </c>
      <c r="D2316" s="21">
        <f>IF(data!C2317="","",data!C2317)</f>
        <v>10</v>
      </c>
      <c r="E2316" s="22">
        <f>IF(data!D2317="","",data!D2317)</f>
        <v>11</v>
      </c>
      <c r="F2316" s="22">
        <f>IF(data!E2317="","",data!E2317)</f>
        <v>18</v>
      </c>
      <c r="G2316" s="22">
        <f>IF(data!F2317="","",data!F2317)</f>
        <v>23</v>
      </c>
      <c r="H2316" s="22">
        <f>IF(data!G2317="","",data!G2317)</f>
        <v>31</v>
      </c>
      <c r="I2316" s="22">
        <f>IF(data!H2317="","",data!H2317)</f>
        <v>33</v>
      </c>
      <c r="J2316" s="23">
        <f>IF(data!I2317="","",data!I2317)</f>
        <v>15</v>
      </c>
      <c r="Q2316" s="33"/>
      <c r="R2316" s="33"/>
      <c r="S2316" s="33"/>
      <c r="T2316" s="33"/>
      <c r="U2316" s="33"/>
      <c r="V2316" s="33"/>
      <c r="X2316" s="34"/>
      <c r="Y2316" s="33"/>
      <c r="Z2316" s="33"/>
      <c r="AA2316" s="33"/>
      <c r="AB2316" s="33"/>
      <c r="AC2316" s="35"/>
      <c r="AD2316" s="33"/>
      <c r="AE2316" s="33"/>
      <c r="AF2316" s="33"/>
      <c r="AG2316" s="33"/>
      <c r="AH2316" s="33"/>
      <c r="AI2316" s="33"/>
      <c r="AJ2316" s="36"/>
      <c r="AK2316" s="10">
        <f t="shared" si="287"/>
        <v>6</v>
      </c>
      <c r="AL2316" s="11">
        <f t="shared" si="288"/>
        <v>14</v>
      </c>
      <c r="AM2316" s="11">
        <f t="shared" si="289"/>
        <v>11</v>
      </c>
      <c r="AN2316" s="11">
        <f t="shared" si="290"/>
        <v>18</v>
      </c>
      <c r="AO2316" s="13">
        <f t="shared" si="291"/>
        <v>21</v>
      </c>
      <c r="AP2316" s="11">
        <f t="shared" si="292"/>
        <v>22</v>
      </c>
      <c r="AQ2316" s="11">
        <f t="shared" si="293"/>
        <v>18</v>
      </c>
      <c r="AR2316" s="11">
        <f t="shared" si="294"/>
        <v>16</v>
      </c>
      <c r="AS2316" s="11">
        <f t="shared" si="295"/>
        <v>27</v>
      </c>
      <c r="AT2316" s="11">
        <f t="shared" si="296"/>
        <v>54</v>
      </c>
      <c r="AU2316" s="11">
        <f t="shared" si="297"/>
        <v>48</v>
      </c>
      <c r="AV2316" s="11">
        <f t="shared" si="298"/>
        <v>42</v>
      </c>
      <c r="AW2316" s="12">
        <f t="shared" si="299"/>
        <v>36</v>
      </c>
      <c r="AX2316" s="13">
        <f t="shared" si="300"/>
        <v>46</v>
      </c>
      <c r="AY2316" s="13">
        <f t="shared" si="301"/>
        <v>58</v>
      </c>
      <c r="AZ2316" s="13">
        <f t="shared" si="302"/>
        <v>54</v>
      </c>
      <c r="BA2316" s="13">
        <f t="shared" si="303"/>
        <v>69</v>
      </c>
      <c r="BB2316" s="14">
        <f t="shared" si="304"/>
        <v>66</v>
      </c>
      <c r="BC2316" s="19">
        <f t="shared" si="305"/>
        <v>58</v>
      </c>
      <c r="BD2316" s="55">
        <f t="shared" si="285"/>
        <v>0.79798635920753491</v>
      </c>
      <c r="BE2316" s="19">
        <f t="shared" si="286"/>
        <v>0.88596947060733999</v>
      </c>
      <c r="BF2316" s="19">
        <f t="shared" si="306"/>
        <v>0.94939915556999022</v>
      </c>
      <c r="BG2316" s="19">
        <f t="shared" si="307"/>
        <v>0.96781422539785633</v>
      </c>
    </row>
    <row r="2317" spans="1:59">
      <c r="A2317" s="24">
        <v>2316</v>
      </c>
      <c r="B2317" s="31">
        <f>IF(data!A2318="","",data!A2318)</f>
        <v>2018110</v>
      </c>
      <c r="C2317" s="32">
        <f>IF(data!B2318="","",data!B2318)</f>
        <v>43363</v>
      </c>
      <c r="D2317" s="21">
        <f>IF(data!C2318="","",data!C2318)</f>
        <v>11</v>
      </c>
      <c r="E2317" s="22">
        <f>IF(data!D2318="","",data!D2318)</f>
        <v>13</v>
      </c>
      <c r="F2317" s="22">
        <f>IF(data!E2318="","",data!E2318)</f>
        <v>16</v>
      </c>
      <c r="G2317" s="22">
        <f>IF(data!F2318="","",data!F2318)</f>
        <v>21</v>
      </c>
      <c r="H2317" s="22">
        <f>IF(data!G2318="","",data!G2318)</f>
        <v>22</v>
      </c>
      <c r="I2317" s="22">
        <f>IF(data!H2318="","",data!H2318)</f>
        <v>23</v>
      </c>
      <c r="J2317" s="23">
        <f>IF(data!I2318="","",data!I2318)</f>
        <v>2</v>
      </c>
      <c r="Q2317" s="33"/>
      <c r="R2317" s="33"/>
      <c r="S2317" s="33"/>
      <c r="T2317" s="33"/>
      <c r="U2317" s="33"/>
      <c r="V2317" s="33"/>
      <c r="X2317" s="34"/>
      <c r="Y2317" s="33"/>
      <c r="Z2317" s="33"/>
      <c r="AA2317" s="33"/>
      <c r="AB2317" s="33"/>
      <c r="AC2317" s="35"/>
      <c r="AD2317" s="33"/>
      <c r="AE2317" s="33"/>
      <c r="AF2317" s="33"/>
      <c r="AG2317" s="33"/>
      <c r="AH2317" s="33"/>
      <c r="AI2317" s="33"/>
      <c r="AJ2317" s="36"/>
      <c r="AK2317" s="10">
        <f t="shared" si="287"/>
        <v>7</v>
      </c>
      <c r="AL2317" s="11">
        <f t="shared" si="288"/>
        <v>10</v>
      </c>
      <c r="AM2317" s="11">
        <f t="shared" si="289"/>
        <v>11</v>
      </c>
      <c r="AN2317" s="11">
        <f t="shared" si="290"/>
        <v>22</v>
      </c>
      <c r="AO2317" s="13">
        <f t="shared" si="291"/>
        <v>15</v>
      </c>
      <c r="AP2317" s="11">
        <f t="shared" si="292"/>
        <v>26</v>
      </c>
      <c r="AQ2317" s="11">
        <f t="shared" si="293"/>
        <v>25</v>
      </c>
      <c r="AR2317" s="11">
        <f t="shared" si="294"/>
        <v>16</v>
      </c>
      <c r="AS2317" s="11">
        <f t="shared" si="295"/>
        <v>18</v>
      </c>
      <c r="AT2317" s="11">
        <f t="shared" si="296"/>
        <v>46</v>
      </c>
      <c r="AU2317" s="11">
        <f t="shared" si="297"/>
        <v>41</v>
      </c>
      <c r="AV2317" s="11">
        <f t="shared" si="298"/>
        <v>50</v>
      </c>
      <c r="AW2317" s="12">
        <f t="shared" si="299"/>
        <v>46</v>
      </c>
      <c r="AX2317" s="13">
        <f t="shared" si="300"/>
        <v>42</v>
      </c>
      <c r="AY2317" s="13">
        <f t="shared" si="301"/>
        <v>55</v>
      </c>
      <c r="AZ2317" s="13">
        <f t="shared" si="302"/>
        <v>52</v>
      </c>
      <c r="BA2317" s="13">
        <f t="shared" si="303"/>
        <v>49</v>
      </c>
      <c r="BB2317" s="14">
        <f t="shared" si="304"/>
        <v>46</v>
      </c>
      <c r="BC2317" s="19">
        <f t="shared" si="305"/>
        <v>55</v>
      </c>
      <c r="BD2317" s="55">
        <f t="shared" ref="BD2317:BD2380" si="308">IF($B2317="","",SUM($BC2313:$BC2317)/5/$BM$3)</f>
        <v>0.88801558947710291</v>
      </c>
      <c r="BE2317" s="19">
        <f t="shared" ref="BE2317:BE2380" si="309">IF($B2317="","",SUM($BC2308:$BC2317)/10/$BM$3)</f>
        <v>0.85527768756089628</v>
      </c>
      <c r="BF2317" s="19">
        <f t="shared" si="306"/>
        <v>0.9453069178304645</v>
      </c>
      <c r="BG2317" s="19">
        <f t="shared" si="307"/>
        <v>0.96576810652809364</v>
      </c>
    </row>
    <row r="2318" spans="1:59">
      <c r="A2318" s="24">
        <v>2317</v>
      </c>
      <c r="B2318" s="31">
        <f>IF(data!A2319="","",data!A2319)</f>
        <v>2018111</v>
      </c>
      <c r="C2318" s="32">
        <f>IF(data!B2319="","",data!B2319)</f>
        <v>43366</v>
      </c>
      <c r="D2318" s="21">
        <f>IF(data!C2319="","",data!C2319)</f>
        <v>1</v>
      </c>
      <c r="E2318" s="22">
        <f>IF(data!D2319="","",data!D2319)</f>
        <v>7</v>
      </c>
      <c r="F2318" s="22">
        <f>IF(data!E2319="","",data!E2319)</f>
        <v>14</v>
      </c>
      <c r="G2318" s="22">
        <f>IF(data!F2319="","",data!F2319)</f>
        <v>24</v>
      </c>
      <c r="H2318" s="22">
        <f>IF(data!G2319="","",data!G2319)</f>
        <v>25</v>
      </c>
      <c r="I2318" s="22">
        <f>IF(data!H2319="","",data!H2319)</f>
        <v>28</v>
      </c>
      <c r="J2318" s="23">
        <f>IF(data!I2319="","",data!I2319)</f>
        <v>8</v>
      </c>
      <c r="Q2318" s="33"/>
      <c r="R2318" s="33"/>
      <c r="S2318" s="33"/>
      <c r="T2318" s="33"/>
      <c r="U2318" s="33"/>
      <c r="V2318" s="33"/>
      <c r="X2318" s="34"/>
      <c r="Y2318" s="33"/>
      <c r="Z2318" s="33"/>
      <c r="AA2318" s="33"/>
      <c r="AB2318" s="33"/>
      <c r="AC2318" s="35"/>
      <c r="AD2318" s="33"/>
      <c r="AE2318" s="33"/>
      <c r="AF2318" s="33"/>
      <c r="AG2318" s="33"/>
      <c r="AH2318" s="33"/>
      <c r="AI2318" s="33"/>
      <c r="AJ2318" s="36"/>
      <c r="AK2318" s="10">
        <f t="shared" si="287"/>
        <v>6</v>
      </c>
      <c r="AL2318" s="11">
        <f t="shared" si="288"/>
        <v>7</v>
      </c>
      <c r="AM2318" s="11">
        <f t="shared" si="289"/>
        <v>14</v>
      </c>
      <c r="AN2318" s="11">
        <f t="shared" si="290"/>
        <v>9</v>
      </c>
      <c r="AO2318" s="13">
        <f t="shared" si="291"/>
        <v>8</v>
      </c>
      <c r="AP2318" s="11">
        <f t="shared" si="292"/>
        <v>19</v>
      </c>
      <c r="AQ2318" s="11">
        <f t="shared" si="293"/>
        <v>27</v>
      </c>
      <c r="AR2318" s="11">
        <f t="shared" si="294"/>
        <v>29</v>
      </c>
      <c r="AS2318" s="11">
        <f t="shared" si="295"/>
        <v>22</v>
      </c>
      <c r="AT2318" s="11">
        <f t="shared" si="296"/>
        <v>15</v>
      </c>
      <c r="AU2318" s="11">
        <f t="shared" si="297"/>
        <v>34</v>
      </c>
      <c r="AV2318" s="11">
        <f t="shared" si="298"/>
        <v>29</v>
      </c>
      <c r="AW2318" s="12">
        <f t="shared" si="299"/>
        <v>54</v>
      </c>
      <c r="AX2318" s="13">
        <f t="shared" si="300"/>
        <v>51</v>
      </c>
      <c r="AY2318" s="13">
        <f t="shared" si="301"/>
        <v>48</v>
      </c>
      <c r="AZ2318" s="13">
        <f t="shared" si="302"/>
        <v>45</v>
      </c>
      <c r="BA2318" s="13">
        <f t="shared" si="303"/>
        <v>42</v>
      </c>
      <c r="BB2318" s="14">
        <f t="shared" si="304"/>
        <v>39</v>
      </c>
      <c r="BC2318" s="19">
        <f t="shared" si="305"/>
        <v>48</v>
      </c>
      <c r="BD2318" s="55">
        <f t="shared" si="308"/>
        <v>0.95758363104904187</v>
      </c>
      <c r="BE2318" s="19">
        <f t="shared" si="309"/>
        <v>0.840954855472556</v>
      </c>
      <c r="BF2318" s="19">
        <f t="shared" si="306"/>
        <v>0.9616758687885677</v>
      </c>
      <c r="BG2318" s="19">
        <f t="shared" si="307"/>
        <v>0.96535888275414095</v>
      </c>
    </row>
    <row r="2319" spans="1:59">
      <c r="A2319" s="24">
        <v>2318</v>
      </c>
      <c r="B2319" s="31">
        <f>IF(data!A2320="","",data!A2320)</f>
        <v>2018112</v>
      </c>
      <c r="C2319" s="32">
        <f>IF(data!B2320="","",data!B2320)</f>
        <v>43368</v>
      </c>
      <c r="D2319" s="21">
        <f>IF(data!C2320="","",data!C2320)</f>
        <v>5</v>
      </c>
      <c r="E2319" s="22">
        <f>IF(data!D2320="","",data!D2320)</f>
        <v>8</v>
      </c>
      <c r="F2319" s="22">
        <f>IF(data!E2320="","",data!E2320)</f>
        <v>18</v>
      </c>
      <c r="G2319" s="22">
        <f>IF(data!F2320="","",data!F2320)</f>
        <v>25</v>
      </c>
      <c r="H2319" s="22">
        <f>IF(data!G2320="","",data!G2320)</f>
        <v>26</v>
      </c>
      <c r="I2319" s="22">
        <f>IF(data!H2320="","",data!H2320)</f>
        <v>31</v>
      </c>
      <c r="J2319" s="23">
        <f>IF(data!I2320="","",data!I2320)</f>
        <v>4</v>
      </c>
      <c r="Q2319" s="33"/>
      <c r="R2319" s="33"/>
      <c r="S2319" s="33"/>
      <c r="T2319" s="33"/>
      <c r="U2319" s="33"/>
      <c r="V2319" s="33"/>
      <c r="X2319" s="34"/>
      <c r="Y2319" s="33"/>
      <c r="Z2319" s="33"/>
      <c r="AA2319" s="33"/>
      <c r="AB2319" s="33"/>
      <c r="AC2319" s="35"/>
      <c r="AD2319" s="33"/>
      <c r="AE2319" s="33"/>
      <c r="AF2319" s="33"/>
      <c r="AG2319" s="33"/>
      <c r="AH2319" s="33"/>
      <c r="AI2319" s="33"/>
      <c r="AJ2319" s="36"/>
      <c r="AK2319" s="10">
        <f t="shared" si="287"/>
        <v>8</v>
      </c>
      <c r="AL2319" s="11">
        <f t="shared" si="288"/>
        <v>9</v>
      </c>
      <c r="AM2319" s="11">
        <f t="shared" si="289"/>
        <v>8</v>
      </c>
      <c r="AN2319" s="11">
        <f t="shared" si="290"/>
        <v>11</v>
      </c>
      <c r="AO2319" s="13">
        <f t="shared" si="291"/>
        <v>22</v>
      </c>
      <c r="AP2319" s="11">
        <f t="shared" si="292"/>
        <v>17</v>
      </c>
      <c r="AQ2319" s="11">
        <f t="shared" si="293"/>
        <v>32</v>
      </c>
      <c r="AR2319" s="11">
        <f t="shared" si="294"/>
        <v>33</v>
      </c>
      <c r="AS2319" s="11">
        <f t="shared" si="295"/>
        <v>36</v>
      </c>
      <c r="AT2319" s="11">
        <f t="shared" si="296"/>
        <v>29</v>
      </c>
      <c r="AU2319" s="11">
        <f t="shared" si="297"/>
        <v>35</v>
      </c>
      <c r="AV2319" s="11">
        <f t="shared" si="298"/>
        <v>43</v>
      </c>
      <c r="AW2319" s="12">
        <f t="shared" si="299"/>
        <v>38</v>
      </c>
      <c r="AX2319" s="13">
        <f t="shared" si="300"/>
        <v>49</v>
      </c>
      <c r="AY2319" s="13">
        <f t="shared" si="301"/>
        <v>45</v>
      </c>
      <c r="AZ2319" s="13">
        <f t="shared" si="302"/>
        <v>41</v>
      </c>
      <c r="BA2319" s="13">
        <f t="shared" si="303"/>
        <v>56</v>
      </c>
      <c r="BB2319" s="14">
        <f t="shared" si="304"/>
        <v>53</v>
      </c>
      <c r="BC2319" s="19">
        <f t="shared" si="305"/>
        <v>45</v>
      </c>
      <c r="BD2319" s="55">
        <f t="shared" si="308"/>
        <v>1.0271516726209808</v>
      </c>
      <c r="BE2319" s="19">
        <f t="shared" si="309"/>
        <v>0.85936992530042222</v>
      </c>
      <c r="BF2319" s="19">
        <f t="shared" si="306"/>
        <v>0.96003897369275737</v>
      </c>
      <c r="BG2319" s="19">
        <f t="shared" si="307"/>
        <v>0.96904189671971419</v>
      </c>
    </row>
    <row r="2320" spans="1:59">
      <c r="A2320" s="24">
        <v>2319</v>
      </c>
      <c r="B2320" s="31">
        <f>IF(data!A2321="","",data!A2321)</f>
        <v>2018113</v>
      </c>
      <c r="C2320" s="32">
        <f>IF(data!B2321="","",data!B2321)</f>
        <v>43370</v>
      </c>
      <c r="D2320" s="21">
        <f>IF(data!C2321="","",data!C2321)</f>
        <v>1</v>
      </c>
      <c r="E2320" s="22">
        <f>IF(data!D2321="","",data!D2321)</f>
        <v>6</v>
      </c>
      <c r="F2320" s="22">
        <f>IF(data!E2321="","",data!E2321)</f>
        <v>9</v>
      </c>
      <c r="G2320" s="22">
        <f>IF(data!F2321="","",data!F2321)</f>
        <v>16</v>
      </c>
      <c r="H2320" s="22">
        <f>IF(data!G2321="","",data!G2321)</f>
        <v>25</v>
      </c>
      <c r="I2320" s="22">
        <f>IF(data!H2321="","",data!H2321)</f>
        <v>26</v>
      </c>
      <c r="J2320" s="23">
        <f>IF(data!I2321="","",data!I2321)</f>
        <v>9</v>
      </c>
      <c r="Q2320" s="33"/>
      <c r="R2320" s="33"/>
      <c r="S2320" s="33"/>
      <c r="T2320" s="33"/>
      <c r="U2320" s="33"/>
      <c r="V2320" s="33"/>
      <c r="X2320" s="34"/>
      <c r="Y2320" s="33"/>
      <c r="Z2320" s="33"/>
      <c r="AA2320" s="33"/>
      <c r="AB2320" s="33"/>
      <c r="AC2320" s="35"/>
      <c r="AD2320" s="33"/>
      <c r="AE2320" s="33"/>
      <c r="AF2320" s="33"/>
      <c r="AG2320" s="33"/>
      <c r="AH2320" s="33"/>
      <c r="AI2320" s="33"/>
      <c r="AJ2320" s="36"/>
      <c r="AK2320" s="10">
        <f t="shared" si="287"/>
        <v>5</v>
      </c>
      <c r="AL2320" s="11">
        <f t="shared" si="288"/>
        <v>7</v>
      </c>
      <c r="AM2320" s="11">
        <f t="shared" si="289"/>
        <v>8</v>
      </c>
      <c r="AN2320" s="11">
        <f t="shared" si="290"/>
        <v>11</v>
      </c>
      <c r="AO2320" s="13">
        <f t="shared" si="291"/>
        <v>20</v>
      </c>
      <c r="AP2320" s="11">
        <f t="shared" si="292"/>
        <v>11</v>
      </c>
      <c r="AQ2320" s="11">
        <f t="shared" si="293"/>
        <v>29</v>
      </c>
      <c r="AR2320" s="11">
        <f t="shared" si="294"/>
        <v>33</v>
      </c>
      <c r="AS2320" s="11">
        <f t="shared" si="295"/>
        <v>28</v>
      </c>
      <c r="AT2320" s="11">
        <f t="shared" si="296"/>
        <v>23</v>
      </c>
      <c r="AU2320" s="11">
        <f t="shared" si="297"/>
        <v>31</v>
      </c>
      <c r="AV2320" s="11">
        <f t="shared" si="298"/>
        <v>41</v>
      </c>
      <c r="AW2320" s="12">
        <f t="shared" si="299"/>
        <v>38</v>
      </c>
      <c r="AX2320" s="13">
        <f t="shared" si="300"/>
        <v>35</v>
      </c>
      <c r="AY2320" s="13">
        <f t="shared" si="301"/>
        <v>49</v>
      </c>
      <c r="AZ2320" s="13">
        <f t="shared" si="302"/>
        <v>47</v>
      </c>
      <c r="BA2320" s="13">
        <f t="shared" si="303"/>
        <v>45</v>
      </c>
      <c r="BB2320" s="14">
        <f t="shared" si="304"/>
        <v>43</v>
      </c>
      <c r="BC2320" s="19">
        <f t="shared" si="305"/>
        <v>49</v>
      </c>
      <c r="BD2320" s="55">
        <f t="shared" si="308"/>
        <v>1.0435206235790842</v>
      </c>
      <c r="BE2320" s="19">
        <f t="shared" si="309"/>
        <v>0.86960051964923679</v>
      </c>
      <c r="BF2320" s="19">
        <f t="shared" si="306"/>
        <v>0.95103605066580055</v>
      </c>
      <c r="BG2320" s="19">
        <f t="shared" si="307"/>
        <v>0.96945112049366677</v>
      </c>
    </row>
    <row r="2321" spans="1:59">
      <c r="A2321" s="24">
        <v>2320</v>
      </c>
      <c r="B2321" s="31">
        <f>IF(data!A2322="","",data!A2322)</f>
        <v>2018114</v>
      </c>
      <c r="C2321" s="32">
        <f>IF(data!B2322="","",data!B2322)</f>
        <v>43373</v>
      </c>
      <c r="D2321" s="21">
        <f>IF(data!C2322="","",data!C2322)</f>
        <v>1</v>
      </c>
      <c r="E2321" s="22">
        <f>IF(data!D2322="","",data!D2322)</f>
        <v>7</v>
      </c>
      <c r="F2321" s="22">
        <f>IF(data!E2322="","",data!E2322)</f>
        <v>15</v>
      </c>
      <c r="G2321" s="22">
        <f>IF(data!F2322="","",data!F2322)</f>
        <v>16</v>
      </c>
      <c r="H2321" s="22">
        <f>IF(data!G2322="","",data!G2322)</f>
        <v>20</v>
      </c>
      <c r="I2321" s="22">
        <f>IF(data!H2322="","",data!H2322)</f>
        <v>27</v>
      </c>
      <c r="J2321" s="23">
        <f>IF(data!I2322="","",data!I2322)</f>
        <v>14</v>
      </c>
      <c r="Q2321" s="33"/>
      <c r="R2321" s="33"/>
      <c r="S2321" s="33"/>
      <c r="T2321" s="33"/>
      <c r="U2321" s="33"/>
      <c r="V2321" s="33"/>
      <c r="X2321" s="34"/>
      <c r="Y2321" s="33"/>
      <c r="Z2321" s="33"/>
      <c r="AA2321" s="33"/>
      <c r="AB2321" s="33"/>
      <c r="AC2321" s="35"/>
      <c r="AD2321" s="33"/>
      <c r="AE2321" s="33"/>
      <c r="AF2321" s="33"/>
      <c r="AG2321" s="33"/>
      <c r="AH2321" s="33"/>
      <c r="AI2321" s="33"/>
      <c r="AJ2321" s="36"/>
      <c r="AK2321" s="10">
        <f t="shared" si="287"/>
        <v>5</v>
      </c>
      <c r="AL2321" s="11">
        <f t="shared" si="288"/>
        <v>10</v>
      </c>
      <c r="AM2321" s="11">
        <f t="shared" si="289"/>
        <v>6</v>
      </c>
      <c r="AN2321" s="11">
        <f t="shared" si="290"/>
        <v>14</v>
      </c>
      <c r="AO2321" s="13">
        <f t="shared" si="291"/>
        <v>16</v>
      </c>
      <c r="AP2321" s="11">
        <f t="shared" si="292"/>
        <v>22</v>
      </c>
      <c r="AQ2321" s="11">
        <f t="shared" si="293"/>
        <v>23</v>
      </c>
      <c r="AR2321" s="11">
        <f t="shared" si="294"/>
        <v>26</v>
      </c>
      <c r="AS2321" s="11">
        <f t="shared" si="295"/>
        <v>31</v>
      </c>
      <c r="AT2321" s="11">
        <f t="shared" si="296"/>
        <v>26</v>
      </c>
      <c r="AU2321" s="11">
        <f t="shared" si="297"/>
        <v>21</v>
      </c>
      <c r="AV2321" s="11">
        <f t="shared" si="298"/>
        <v>30</v>
      </c>
      <c r="AW2321" s="12">
        <f t="shared" si="299"/>
        <v>26</v>
      </c>
      <c r="AX2321" s="13">
        <f t="shared" si="300"/>
        <v>38</v>
      </c>
      <c r="AY2321" s="13">
        <f t="shared" si="301"/>
        <v>52</v>
      </c>
      <c r="AZ2321" s="13">
        <f t="shared" si="302"/>
        <v>50</v>
      </c>
      <c r="BA2321" s="13">
        <f t="shared" si="303"/>
        <v>48</v>
      </c>
      <c r="BB2321" s="14">
        <f t="shared" si="304"/>
        <v>46</v>
      </c>
      <c r="BC2321" s="19">
        <f t="shared" si="305"/>
        <v>52</v>
      </c>
      <c r="BD2321" s="55">
        <f t="shared" si="308"/>
        <v>1.0189671971419292</v>
      </c>
      <c r="BE2321" s="19">
        <f t="shared" si="309"/>
        <v>0.90847677817473205</v>
      </c>
      <c r="BF2321" s="19">
        <f t="shared" si="306"/>
        <v>0.95103605066580055</v>
      </c>
      <c r="BG2321" s="19">
        <f t="shared" si="307"/>
        <v>0.97763559597271843</v>
      </c>
    </row>
    <row r="2322" spans="1:59">
      <c r="A2322" s="24">
        <v>2321</v>
      </c>
      <c r="B2322" s="31">
        <f>IF(data!A2323="","",data!A2323)</f>
        <v>2018115</v>
      </c>
      <c r="C2322" s="32">
        <f>IF(data!B2323="","",data!B2323)</f>
        <v>43375</v>
      </c>
      <c r="D2322" s="21">
        <f>IF(data!C2323="","",data!C2323)</f>
        <v>1</v>
      </c>
      <c r="E2322" s="22">
        <f>IF(data!D2323="","",data!D2323)</f>
        <v>13</v>
      </c>
      <c r="F2322" s="22">
        <f>IF(data!E2323="","",data!E2323)</f>
        <v>19</v>
      </c>
      <c r="G2322" s="22">
        <f>IF(data!F2323="","",data!F2323)</f>
        <v>24</v>
      </c>
      <c r="H2322" s="22">
        <f>IF(data!G2323="","",data!G2323)</f>
        <v>26</v>
      </c>
      <c r="I2322" s="22">
        <f>IF(data!H2323="","",data!H2323)</f>
        <v>29</v>
      </c>
      <c r="J2322" s="23">
        <f>IF(data!I2323="","",data!I2323)</f>
        <v>11</v>
      </c>
      <c r="Q2322" s="33"/>
      <c r="R2322" s="33"/>
      <c r="S2322" s="33"/>
      <c r="T2322" s="33"/>
      <c r="U2322" s="33"/>
      <c r="V2322" s="33"/>
      <c r="X2322" s="34"/>
      <c r="Y2322" s="33"/>
      <c r="Z2322" s="33"/>
      <c r="AA2322" s="33"/>
      <c r="AB2322" s="33"/>
      <c r="AC2322" s="35"/>
      <c r="AD2322" s="33"/>
      <c r="AE2322" s="33"/>
      <c r="AF2322" s="33"/>
      <c r="AG2322" s="33"/>
      <c r="AH2322" s="33"/>
      <c r="AI2322" s="33"/>
      <c r="AJ2322" s="36"/>
      <c r="AK2322" s="10">
        <f t="shared" si="287"/>
        <v>7</v>
      </c>
      <c r="AL2322" s="11">
        <f t="shared" si="288"/>
        <v>8</v>
      </c>
      <c r="AM2322" s="11">
        <f t="shared" si="289"/>
        <v>17</v>
      </c>
      <c r="AN2322" s="11">
        <f t="shared" si="290"/>
        <v>10</v>
      </c>
      <c r="AO2322" s="13">
        <f t="shared" si="291"/>
        <v>21</v>
      </c>
      <c r="AP2322" s="11">
        <f t="shared" si="292"/>
        <v>16</v>
      </c>
      <c r="AQ2322" s="11">
        <f t="shared" si="293"/>
        <v>22</v>
      </c>
      <c r="AR2322" s="11">
        <f t="shared" si="294"/>
        <v>32</v>
      </c>
      <c r="AS2322" s="11">
        <f t="shared" si="295"/>
        <v>24</v>
      </c>
      <c r="AT2322" s="11">
        <f t="shared" si="296"/>
        <v>16</v>
      </c>
      <c r="AU2322" s="11">
        <f t="shared" si="297"/>
        <v>21</v>
      </c>
      <c r="AV2322" s="11">
        <f t="shared" si="298"/>
        <v>42</v>
      </c>
      <c r="AW2322" s="12">
        <f t="shared" si="299"/>
        <v>52</v>
      </c>
      <c r="AX2322" s="13">
        <f t="shared" si="300"/>
        <v>48</v>
      </c>
      <c r="AY2322" s="13">
        <f t="shared" si="301"/>
        <v>44</v>
      </c>
      <c r="AZ2322" s="13">
        <f t="shared" si="302"/>
        <v>40</v>
      </c>
      <c r="BA2322" s="13">
        <f t="shared" si="303"/>
        <v>36</v>
      </c>
      <c r="BB2322" s="14">
        <f t="shared" si="304"/>
        <v>52</v>
      </c>
      <c r="BC2322" s="19">
        <f t="shared" si="305"/>
        <v>44</v>
      </c>
      <c r="BD2322" s="55">
        <f t="shared" si="308"/>
        <v>0.97395258200714518</v>
      </c>
      <c r="BE2322" s="19">
        <f t="shared" si="309"/>
        <v>0.9309840857421241</v>
      </c>
      <c r="BF2322" s="19">
        <f t="shared" si="306"/>
        <v>0.95676518350113671</v>
      </c>
      <c r="BG2322" s="19">
        <f t="shared" si="307"/>
        <v>0.97436180578109766</v>
      </c>
    </row>
    <row r="2323" spans="1:59">
      <c r="A2323" s="24">
        <v>2322</v>
      </c>
      <c r="B2323" s="31">
        <f>IF(data!A2324="","",data!A2324)</f>
        <v>2018116</v>
      </c>
      <c r="C2323" s="32">
        <f>IF(data!B2324="","",data!B2324)</f>
        <v>43377</v>
      </c>
      <c r="D2323" s="21">
        <f>IF(data!C2324="","",data!C2324)</f>
        <v>5</v>
      </c>
      <c r="E2323" s="22">
        <f>IF(data!D2324="","",data!D2324)</f>
        <v>14</v>
      </c>
      <c r="F2323" s="22">
        <f>IF(data!E2324="","",data!E2324)</f>
        <v>17</v>
      </c>
      <c r="G2323" s="22">
        <f>IF(data!F2324="","",data!F2324)</f>
        <v>22</v>
      </c>
      <c r="H2323" s="22">
        <f>IF(data!G2324="","",data!G2324)</f>
        <v>23</v>
      </c>
      <c r="I2323" s="22">
        <f>IF(data!H2324="","",data!H2324)</f>
        <v>28</v>
      </c>
      <c r="J2323" s="23">
        <f>IF(data!I2324="","",data!I2324)</f>
        <v>15</v>
      </c>
      <c r="Q2323" s="33"/>
      <c r="R2323" s="33"/>
      <c r="S2323" s="33"/>
      <c r="T2323" s="33"/>
      <c r="U2323" s="33"/>
      <c r="V2323" s="33"/>
      <c r="X2323" s="34"/>
      <c r="Y2323" s="33"/>
      <c r="Z2323" s="33"/>
      <c r="AA2323" s="33"/>
      <c r="AB2323" s="33"/>
      <c r="AC2323" s="35"/>
      <c r="AD2323" s="33"/>
      <c r="AE2323" s="33"/>
      <c r="AF2323" s="33"/>
      <c r="AG2323" s="33"/>
      <c r="AH2323" s="33"/>
      <c r="AI2323" s="33"/>
      <c r="AJ2323" s="36"/>
      <c r="AK2323" s="10">
        <f t="shared" ref="AK2323:AK2386" si="310">IF($B2323="","",MOD($D2323,3)+MOD($E2323,3)+MOD($F2323,3)+MOD($G2323,3)+MOD($H2323,3)+MOD($I2323,3))</f>
        <v>10</v>
      </c>
      <c r="AL2323" s="11">
        <f t="shared" ref="AL2323:AL2386" si="311">IF($B2323="","",MOD($D2323,4)+MOD($E2323,4)+MOD($F2323,4)+MOD($G2323,4)+MOD($H2323,4)+MOD($I2323,4))</f>
        <v>9</v>
      </c>
      <c r="AM2323" s="11">
        <f t="shared" ref="AM2323:AM2386" si="312">IF($B2323="","",MOD($D2323,5)+MOD($E2323,5)+MOD($F2323,5)+MOD($G2323,5)+MOD($H2323,5)+MOD($I2323,5))</f>
        <v>14</v>
      </c>
      <c r="AN2323" s="11">
        <f t="shared" ref="AN2323:AN2386" si="313">IF($B2323="","",MOD($D2323,6)+MOD($E2323,6)+MOD($F2323,6)+MOD($G2323,6)+MOD($H2323,6)+MOD($I2323,6))</f>
        <v>25</v>
      </c>
      <c r="AO2323" s="13">
        <f t="shared" ref="AO2323:AO2386" si="314">IF($B2323="","",MOD($D2323,7)+MOD($E2323,7)+MOD($F2323,7)+MOD($G2323,7)+MOD($H2323,7)+MOD($I2323,7))</f>
        <v>11</v>
      </c>
      <c r="AP2323" s="11">
        <f t="shared" ref="AP2323:AP2386" si="315">IF($B2323="","",MOD($D2323,8)+MOD($E2323,8)+MOD($F2323,8)+MOD($G2323,8)+MOD($H2323,8)+MOD($I2323,8))</f>
        <v>29</v>
      </c>
      <c r="AQ2323" s="11">
        <f t="shared" ref="AQ2323:AQ2386" si="316">IF($B2323="","",MOD($D2323,9)+MOD($E2323,9)+MOD($F2323,9)+MOD($G2323,9)+MOD($H2323,9)+MOD($I2323,9))</f>
        <v>28</v>
      </c>
      <c r="AR2323" s="11">
        <f t="shared" ref="AR2323:AR2386" si="317">IF($B2323="","",MOD($D2323,10)+MOD($E2323,10)+MOD($F2323,10)+MOD($G2323,10)+MOD($H2323,10)+MOD($I2323,10))</f>
        <v>29</v>
      </c>
      <c r="AS2323" s="11">
        <f t="shared" ref="AS2323:AS2386" si="318">IF($B2323="","",MOD($D2323,11)+MOD($E2323,11)+MOD($F2323,11)+MOD($G2323,11)+MOD($H2323,11)+MOD($I2323,11))</f>
        <v>21</v>
      </c>
      <c r="AT2323" s="11">
        <f t="shared" ref="AT2323:AT2386" si="319">IF($B2323="","",MOD($D2323,12)+MOD($E2323,12)+MOD($F2323,12)+MOD($G2323,12)+MOD($H2323,12)+MOD($I2323,12))</f>
        <v>37</v>
      </c>
      <c r="AU2323" s="11">
        <f t="shared" ref="AU2323:AU2386" si="320">IF($B2323="","",MOD($D2323,13)+MOD($E2323,13)+MOD($F2323,13)+MOD($G2323,13)+MOD($H2323,13)+MOD($I2323,13))</f>
        <v>31</v>
      </c>
      <c r="AV2323" s="11">
        <f t="shared" ref="AV2323:AV2386" si="321">IF($B2323="","",MOD($D2323,14)+MOD($E2323,14)+MOD($F2323,14)+MOD($G2323,14)+MOD($H2323,14)+MOD($I2323,14))</f>
        <v>25</v>
      </c>
      <c r="AW2323" s="12">
        <f t="shared" ref="AW2323:AW2386" si="322">IF($B2323="","",MOD($D2323,15)+MOD($E2323,15)+MOD($F2323,15)+MOD($G2323,15)+MOD($H2323,15)+MOD($I2323,15))</f>
        <v>49</v>
      </c>
      <c r="AX2323" s="13">
        <f t="shared" ref="AX2323:AX2386" si="323">IF($B2323="","",MOD($D2323,16)+MOD($E2323,16)+MOD($F2323,16)+MOD($G2323,16)+MOD($H2323,16)+MOD($I2323,16))</f>
        <v>45</v>
      </c>
      <c r="AY2323" s="13">
        <f t="shared" ref="AY2323:AY2386" si="324">IF($B2323="","",MOD($D2323,17)+MOD($E2323,17)+MOD($F2323,17)+MOD($G2323,17)+MOD($H2323,17)+MOD($I2323,17))</f>
        <v>41</v>
      </c>
      <c r="AZ2323" s="13">
        <f t="shared" ref="AZ2323:AZ2386" si="325">IF($B2323="","",MOD($D2323,18)+MOD($E2323,18)+MOD($F2323,18)+MOD($G2323,18)+MOD($H2323,18)+MOD($I2323,18))</f>
        <v>55</v>
      </c>
      <c r="BA2323" s="13">
        <f t="shared" ref="BA2323:BA2386" si="326">IF($B2323="","",MOD($D2323,19)+MOD($E2323,19)+MOD($F2323,19)+MOD($G2323,19)+MOD($H2323,19)+MOD($I2323,19))</f>
        <v>52</v>
      </c>
      <c r="BB2323" s="14">
        <f t="shared" ref="BB2323:BB2386" si="327">IF($B2323="","",MOD($D2323,20)+MOD($E2323,20)+MOD($F2323,20)+MOD($G2323,20)+MOD($H2323,20)+MOD($I2323,20))</f>
        <v>49</v>
      </c>
      <c r="BC2323" s="19">
        <f t="shared" si="305"/>
        <v>41</v>
      </c>
      <c r="BD2323" s="55">
        <f t="shared" si="308"/>
        <v>0.9453069178304645</v>
      </c>
      <c r="BE2323" s="19">
        <f t="shared" si="309"/>
        <v>0.95144527443975313</v>
      </c>
      <c r="BF2323" s="19">
        <f t="shared" si="306"/>
        <v>0.94694381292627483</v>
      </c>
      <c r="BG2323" s="19">
        <f t="shared" si="307"/>
        <v>0.97436180578109766</v>
      </c>
    </row>
    <row r="2324" spans="1:59">
      <c r="A2324" s="24">
        <v>2323</v>
      </c>
      <c r="B2324" s="31">
        <f>IF(data!A2325="","",data!A2325)</f>
        <v>2018117</v>
      </c>
      <c r="C2324" s="32">
        <f>IF(data!B2325="","",data!B2325)</f>
        <v>43380</v>
      </c>
      <c r="D2324" s="21">
        <f>IF(data!C2325="","",data!C2325)</f>
        <v>8</v>
      </c>
      <c r="E2324" s="22">
        <f>IF(data!D2325="","",data!D2325)</f>
        <v>11</v>
      </c>
      <c r="F2324" s="22">
        <f>IF(data!E2325="","",data!E2325)</f>
        <v>15</v>
      </c>
      <c r="G2324" s="22">
        <f>IF(data!F2325="","",data!F2325)</f>
        <v>17</v>
      </c>
      <c r="H2324" s="22">
        <f>IF(data!G2325="","",data!G2325)</f>
        <v>23</v>
      </c>
      <c r="I2324" s="22">
        <f>IF(data!H2325="","",data!H2325)</f>
        <v>25</v>
      </c>
      <c r="J2324" s="23">
        <f>IF(data!I2325="","",data!I2325)</f>
        <v>5</v>
      </c>
      <c r="Q2324" s="33"/>
      <c r="R2324" s="33"/>
      <c r="S2324" s="33"/>
      <c r="T2324" s="33"/>
      <c r="U2324" s="33"/>
      <c r="V2324" s="33"/>
      <c r="X2324" s="34"/>
      <c r="Y2324" s="33"/>
      <c r="Z2324" s="33"/>
      <c r="AA2324" s="33"/>
      <c r="AB2324" s="33"/>
      <c r="AC2324" s="35"/>
      <c r="AD2324" s="33"/>
      <c r="AE2324" s="33"/>
      <c r="AF2324" s="33"/>
      <c r="AG2324" s="33"/>
      <c r="AH2324" s="33"/>
      <c r="AI2324" s="33"/>
      <c r="AJ2324" s="36"/>
      <c r="AK2324" s="10">
        <f t="shared" si="310"/>
        <v>9</v>
      </c>
      <c r="AL2324" s="11">
        <f t="shared" si="311"/>
        <v>11</v>
      </c>
      <c r="AM2324" s="11">
        <f t="shared" si="312"/>
        <v>9</v>
      </c>
      <c r="AN2324" s="11">
        <f t="shared" si="313"/>
        <v>21</v>
      </c>
      <c r="AO2324" s="13">
        <f t="shared" si="314"/>
        <v>15</v>
      </c>
      <c r="AP2324" s="11">
        <f t="shared" si="315"/>
        <v>19</v>
      </c>
      <c r="AQ2324" s="11">
        <f t="shared" si="316"/>
        <v>36</v>
      </c>
      <c r="AR2324" s="11">
        <f t="shared" si="317"/>
        <v>29</v>
      </c>
      <c r="AS2324" s="11">
        <f t="shared" si="318"/>
        <v>22</v>
      </c>
      <c r="AT2324" s="11">
        <f t="shared" si="319"/>
        <v>39</v>
      </c>
      <c r="AU2324" s="11">
        <f t="shared" si="320"/>
        <v>47</v>
      </c>
      <c r="AV2324" s="11">
        <f t="shared" si="321"/>
        <v>43</v>
      </c>
      <c r="AW2324" s="12">
        <f t="shared" si="322"/>
        <v>39</v>
      </c>
      <c r="AX2324" s="13">
        <f t="shared" si="323"/>
        <v>51</v>
      </c>
      <c r="AY2324" s="13">
        <f t="shared" si="324"/>
        <v>48</v>
      </c>
      <c r="AZ2324" s="13">
        <f t="shared" si="325"/>
        <v>63</v>
      </c>
      <c r="BA2324" s="13">
        <f t="shared" si="326"/>
        <v>61</v>
      </c>
      <c r="BB2324" s="14">
        <f t="shared" si="327"/>
        <v>59</v>
      </c>
      <c r="BC2324" s="19">
        <f t="shared" si="305"/>
        <v>48</v>
      </c>
      <c r="BD2324" s="55">
        <f t="shared" si="308"/>
        <v>0.95758363104904187</v>
      </c>
      <c r="BE2324" s="19">
        <f t="shared" si="309"/>
        <v>0.99236765183501141</v>
      </c>
      <c r="BF2324" s="19">
        <f t="shared" si="306"/>
        <v>0.93957778499512834</v>
      </c>
      <c r="BG2324" s="19">
        <f t="shared" si="307"/>
        <v>0.97681714842481326</v>
      </c>
    </row>
    <row r="2325" spans="1:59">
      <c r="A2325" s="24">
        <v>2324</v>
      </c>
      <c r="B2325" s="31">
        <f>IF(data!A2326="","",data!A2326)</f>
        <v>2018118</v>
      </c>
      <c r="C2325" s="32">
        <f>IF(data!B2326="","",data!B2326)</f>
        <v>43382</v>
      </c>
      <c r="D2325" s="21">
        <f>IF(data!C2326="","",data!C2326)</f>
        <v>8</v>
      </c>
      <c r="E2325" s="22">
        <f>IF(data!D2326="","",data!D2326)</f>
        <v>12</v>
      </c>
      <c r="F2325" s="22">
        <f>IF(data!E2326="","",data!E2326)</f>
        <v>21</v>
      </c>
      <c r="G2325" s="22">
        <f>IF(data!F2326="","",data!F2326)</f>
        <v>22</v>
      </c>
      <c r="H2325" s="22">
        <f>IF(data!G2326="","",data!G2326)</f>
        <v>27</v>
      </c>
      <c r="I2325" s="22">
        <f>IF(data!H2326="","",data!H2326)</f>
        <v>31</v>
      </c>
      <c r="J2325" s="23">
        <f>IF(data!I2326="","",data!I2326)</f>
        <v>9</v>
      </c>
      <c r="Q2325" s="33"/>
      <c r="R2325" s="33"/>
      <c r="S2325" s="33"/>
      <c r="T2325" s="33"/>
      <c r="U2325" s="33"/>
      <c r="V2325" s="33"/>
      <c r="X2325" s="34"/>
      <c r="Y2325" s="33"/>
      <c r="Z2325" s="33"/>
      <c r="AA2325" s="33"/>
      <c r="AB2325" s="33"/>
      <c r="AC2325" s="35"/>
      <c r="AD2325" s="33"/>
      <c r="AE2325" s="33"/>
      <c r="AF2325" s="33"/>
      <c r="AG2325" s="33"/>
      <c r="AH2325" s="33"/>
      <c r="AI2325" s="33"/>
      <c r="AJ2325" s="36"/>
      <c r="AK2325" s="10">
        <f t="shared" si="310"/>
        <v>4</v>
      </c>
      <c r="AL2325" s="11">
        <f t="shared" si="311"/>
        <v>9</v>
      </c>
      <c r="AM2325" s="11">
        <f t="shared" si="312"/>
        <v>11</v>
      </c>
      <c r="AN2325" s="11">
        <f t="shared" si="313"/>
        <v>13</v>
      </c>
      <c r="AO2325" s="13">
        <f t="shared" si="314"/>
        <v>16</v>
      </c>
      <c r="AP2325" s="11">
        <f t="shared" si="315"/>
        <v>25</v>
      </c>
      <c r="AQ2325" s="11">
        <f t="shared" si="316"/>
        <v>22</v>
      </c>
      <c r="AR2325" s="11">
        <f t="shared" si="317"/>
        <v>21</v>
      </c>
      <c r="AS2325" s="11">
        <f t="shared" si="318"/>
        <v>33</v>
      </c>
      <c r="AT2325" s="11">
        <f t="shared" si="319"/>
        <v>37</v>
      </c>
      <c r="AU2325" s="11">
        <f t="shared" si="320"/>
        <v>43</v>
      </c>
      <c r="AV2325" s="11">
        <f t="shared" si="321"/>
        <v>51</v>
      </c>
      <c r="AW2325" s="12">
        <f t="shared" si="322"/>
        <v>46</v>
      </c>
      <c r="AX2325" s="13">
        <f t="shared" si="323"/>
        <v>57</v>
      </c>
      <c r="AY2325" s="13">
        <f t="shared" si="324"/>
        <v>53</v>
      </c>
      <c r="AZ2325" s="13">
        <f t="shared" si="325"/>
        <v>49</v>
      </c>
      <c r="BA2325" s="13">
        <f t="shared" si="326"/>
        <v>45</v>
      </c>
      <c r="BB2325" s="14">
        <f t="shared" si="327"/>
        <v>41</v>
      </c>
      <c r="BC2325" s="19">
        <f t="shared" si="305"/>
        <v>53</v>
      </c>
      <c r="BD2325" s="55">
        <f t="shared" si="308"/>
        <v>0.97395258200714518</v>
      </c>
      <c r="BE2325" s="19">
        <f t="shared" si="309"/>
        <v>1.0087366027931146</v>
      </c>
      <c r="BF2325" s="19">
        <f t="shared" si="306"/>
        <v>0.95021760311789538</v>
      </c>
      <c r="BG2325" s="19">
        <f t="shared" si="307"/>
        <v>0.98050016239038651</v>
      </c>
    </row>
    <row r="2326" spans="1:59">
      <c r="A2326" s="24">
        <v>2325</v>
      </c>
      <c r="B2326" s="31">
        <f>IF(data!A2327="","",data!A2327)</f>
        <v>2018119</v>
      </c>
      <c r="C2326" s="32">
        <f>IF(data!B2327="","",data!B2327)</f>
        <v>43384</v>
      </c>
      <c r="D2326" s="21">
        <f>IF(data!C2327="","",data!C2327)</f>
        <v>3</v>
      </c>
      <c r="E2326" s="22">
        <f>IF(data!D2327="","",data!D2327)</f>
        <v>13</v>
      </c>
      <c r="F2326" s="22">
        <f>IF(data!E2327="","",data!E2327)</f>
        <v>14</v>
      </c>
      <c r="G2326" s="22">
        <f>IF(data!F2327="","",data!F2327)</f>
        <v>16</v>
      </c>
      <c r="H2326" s="22">
        <f>IF(data!G2327="","",data!G2327)</f>
        <v>25</v>
      </c>
      <c r="I2326" s="22">
        <f>IF(data!H2327="","",data!H2327)</f>
        <v>27</v>
      </c>
      <c r="J2326" s="23">
        <f>IF(data!I2327="","",data!I2327)</f>
        <v>12</v>
      </c>
      <c r="Q2326" s="33"/>
      <c r="R2326" s="33"/>
      <c r="S2326" s="33"/>
      <c r="T2326" s="33"/>
      <c r="U2326" s="33"/>
      <c r="V2326" s="33"/>
      <c r="X2326" s="34"/>
      <c r="Y2326" s="33"/>
      <c r="Z2326" s="33"/>
      <c r="AA2326" s="33"/>
      <c r="AB2326" s="33"/>
      <c r="AC2326" s="35"/>
      <c r="AD2326" s="33"/>
      <c r="AE2326" s="33"/>
      <c r="AF2326" s="33"/>
      <c r="AG2326" s="33"/>
      <c r="AH2326" s="33"/>
      <c r="AI2326" s="33"/>
      <c r="AJ2326" s="36"/>
      <c r="AK2326" s="10">
        <f t="shared" si="310"/>
        <v>5</v>
      </c>
      <c r="AL2326" s="11">
        <f t="shared" si="311"/>
        <v>10</v>
      </c>
      <c r="AM2326" s="11">
        <f t="shared" si="312"/>
        <v>13</v>
      </c>
      <c r="AN2326" s="11">
        <f t="shared" si="313"/>
        <v>14</v>
      </c>
      <c r="AO2326" s="13">
        <f t="shared" si="314"/>
        <v>21</v>
      </c>
      <c r="AP2326" s="11">
        <f t="shared" si="315"/>
        <v>18</v>
      </c>
      <c r="AQ2326" s="11">
        <f t="shared" si="316"/>
        <v>26</v>
      </c>
      <c r="AR2326" s="11">
        <f t="shared" si="317"/>
        <v>28</v>
      </c>
      <c r="AS2326" s="11">
        <f t="shared" si="318"/>
        <v>21</v>
      </c>
      <c r="AT2326" s="11">
        <f t="shared" si="319"/>
        <v>14</v>
      </c>
      <c r="AU2326" s="11">
        <f t="shared" si="320"/>
        <v>20</v>
      </c>
      <c r="AV2326" s="11">
        <f t="shared" si="321"/>
        <v>42</v>
      </c>
      <c r="AW2326" s="12">
        <f t="shared" si="322"/>
        <v>53</v>
      </c>
      <c r="AX2326" s="13">
        <f t="shared" si="323"/>
        <v>50</v>
      </c>
      <c r="AY2326" s="13">
        <f t="shared" si="324"/>
        <v>64</v>
      </c>
      <c r="AZ2326" s="13">
        <f t="shared" si="325"/>
        <v>62</v>
      </c>
      <c r="BA2326" s="13">
        <f t="shared" si="326"/>
        <v>60</v>
      </c>
      <c r="BB2326" s="14">
        <f t="shared" si="327"/>
        <v>58</v>
      </c>
      <c r="BC2326" s="19">
        <f t="shared" ref="BC2326:BC2389" si="328">IF($B2326="","",MOD($D2326,$BC$1)+MOD($E2326,$BC$1)+MOD($F2326,$BC$1)+MOD($G2326,$BC$1)+MOD($H2326,$BC$1)+MOD($I2326,$BC$1))</f>
        <v>64</v>
      </c>
      <c r="BD2326" s="55">
        <f t="shared" si="308"/>
        <v>1.023059434881455</v>
      </c>
      <c r="BE2326" s="19">
        <f t="shared" si="309"/>
        <v>1.0210133160116921</v>
      </c>
      <c r="BF2326" s="19">
        <f t="shared" si="306"/>
        <v>0.9616758687885677</v>
      </c>
      <c r="BG2326" s="19">
        <f t="shared" si="307"/>
        <v>0.98991230919129591</v>
      </c>
    </row>
    <row r="2327" spans="1:59">
      <c r="A2327" s="24">
        <v>2326</v>
      </c>
      <c r="B2327" s="31">
        <f>IF(data!A2328="","",data!A2328)</f>
        <v>2018120</v>
      </c>
      <c r="C2327" s="32">
        <f>IF(data!B2328="","",data!B2328)</f>
        <v>43387</v>
      </c>
      <c r="D2327" s="21">
        <f>IF(data!C2328="","",data!C2328)</f>
        <v>3</v>
      </c>
      <c r="E2327" s="22">
        <f>IF(data!D2328="","",data!D2328)</f>
        <v>4</v>
      </c>
      <c r="F2327" s="22">
        <f>IF(data!E2328="","",data!E2328)</f>
        <v>18</v>
      </c>
      <c r="G2327" s="22">
        <f>IF(data!F2328="","",data!F2328)</f>
        <v>26</v>
      </c>
      <c r="H2327" s="22">
        <f>IF(data!G2328="","",data!G2328)</f>
        <v>27</v>
      </c>
      <c r="I2327" s="22">
        <f>IF(data!H2328="","",data!H2328)</f>
        <v>33</v>
      </c>
      <c r="J2327" s="23">
        <f>IF(data!I2328="","",data!I2328)</f>
        <v>1</v>
      </c>
      <c r="Q2327" s="33"/>
      <c r="R2327" s="33"/>
      <c r="S2327" s="33"/>
      <c r="T2327" s="33"/>
      <c r="U2327" s="33"/>
      <c r="V2327" s="33"/>
      <c r="X2327" s="34"/>
      <c r="Y2327" s="33"/>
      <c r="Z2327" s="33"/>
      <c r="AA2327" s="33"/>
      <c r="AB2327" s="33"/>
      <c r="AC2327" s="35"/>
      <c r="AD2327" s="33"/>
      <c r="AE2327" s="33"/>
      <c r="AF2327" s="33"/>
      <c r="AG2327" s="33"/>
      <c r="AH2327" s="33"/>
      <c r="AI2327" s="33"/>
      <c r="AJ2327" s="36"/>
      <c r="AK2327" s="10">
        <f t="shared" si="310"/>
        <v>3</v>
      </c>
      <c r="AL2327" s="11">
        <f t="shared" si="311"/>
        <v>11</v>
      </c>
      <c r="AM2327" s="11">
        <f t="shared" si="312"/>
        <v>16</v>
      </c>
      <c r="AN2327" s="11">
        <f t="shared" si="313"/>
        <v>15</v>
      </c>
      <c r="AO2327" s="13">
        <f t="shared" si="314"/>
        <v>27</v>
      </c>
      <c r="AP2327" s="11">
        <f t="shared" si="315"/>
        <v>15</v>
      </c>
      <c r="AQ2327" s="11">
        <f t="shared" si="316"/>
        <v>21</v>
      </c>
      <c r="AR2327" s="11">
        <f t="shared" si="317"/>
        <v>31</v>
      </c>
      <c r="AS2327" s="11">
        <f t="shared" si="318"/>
        <v>23</v>
      </c>
      <c r="AT2327" s="11">
        <f t="shared" si="319"/>
        <v>27</v>
      </c>
      <c r="AU2327" s="11">
        <f t="shared" si="320"/>
        <v>20</v>
      </c>
      <c r="AV2327" s="11">
        <f t="shared" si="321"/>
        <v>41</v>
      </c>
      <c r="AW2327" s="12">
        <f t="shared" si="322"/>
        <v>36</v>
      </c>
      <c r="AX2327" s="13">
        <f t="shared" si="323"/>
        <v>31</v>
      </c>
      <c r="AY2327" s="13">
        <f t="shared" si="324"/>
        <v>43</v>
      </c>
      <c r="AZ2327" s="13">
        <f t="shared" si="325"/>
        <v>39</v>
      </c>
      <c r="BA2327" s="13">
        <f t="shared" si="326"/>
        <v>54</v>
      </c>
      <c r="BB2327" s="14">
        <f t="shared" si="327"/>
        <v>51</v>
      </c>
      <c r="BC2327" s="19">
        <f t="shared" si="328"/>
        <v>43</v>
      </c>
      <c r="BD2327" s="55">
        <f t="shared" si="308"/>
        <v>1.0189671971419292</v>
      </c>
      <c r="BE2327" s="19">
        <f t="shared" si="309"/>
        <v>0.99645988957453724</v>
      </c>
      <c r="BF2327" s="19">
        <f t="shared" si="306"/>
        <v>0.94612536537836966</v>
      </c>
      <c r="BG2327" s="19">
        <f t="shared" si="307"/>
        <v>0.98459240012991223</v>
      </c>
    </row>
    <row r="2328" spans="1:59">
      <c r="A2328" s="24">
        <v>2327</v>
      </c>
      <c r="B2328" s="31">
        <f>IF(data!A2329="","",data!A2329)</f>
        <v>2018121</v>
      </c>
      <c r="C2328" s="32">
        <f>IF(data!B2329="","",data!B2329)</f>
        <v>43389</v>
      </c>
      <c r="D2328" s="21">
        <f>IF(data!C2329="","",data!C2329)</f>
        <v>6</v>
      </c>
      <c r="E2328" s="22">
        <f>IF(data!D2329="","",data!D2329)</f>
        <v>8</v>
      </c>
      <c r="F2328" s="22">
        <f>IF(data!E2329="","",data!E2329)</f>
        <v>14</v>
      </c>
      <c r="G2328" s="22">
        <f>IF(data!F2329="","",data!F2329)</f>
        <v>19</v>
      </c>
      <c r="H2328" s="22">
        <f>IF(data!G2329="","",data!G2329)</f>
        <v>23</v>
      </c>
      <c r="I2328" s="22">
        <f>IF(data!H2329="","",data!H2329)</f>
        <v>25</v>
      </c>
      <c r="J2328" s="23">
        <f>IF(data!I2329="","",data!I2329)</f>
        <v>11</v>
      </c>
      <c r="Q2328" s="33"/>
      <c r="R2328" s="33"/>
      <c r="S2328" s="33"/>
      <c r="T2328" s="33"/>
      <c r="U2328" s="33"/>
      <c r="V2328" s="33"/>
      <c r="X2328" s="34"/>
      <c r="Y2328" s="33"/>
      <c r="Z2328" s="33"/>
      <c r="AA2328" s="33"/>
      <c r="AB2328" s="33"/>
      <c r="AC2328" s="35"/>
      <c r="AD2328" s="33"/>
      <c r="AE2328" s="33"/>
      <c r="AF2328" s="33"/>
      <c r="AG2328" s="33"/>
      <c r="AH2328" s="33"/>
      <c r="AI2328" s="33"/>
      <c r="AJ2328" s="36"/>
      <c r="AK2328" s="10">
        <f t="shared" si="310"/>
        <v>8</v>
      </c>
      <c r="AL2328" s="11">
        <f t="shared" si="311"/>
        <v>11</v>
      </c>
      <c r="AM2328" s="11">
        <f t="shared" si="312"/>
        <v>15</v>
      </c>
      <c r="AN2328" s="11">
        <f t="shared" si="313"/>
        <v>11</v>
      </c>
      <c r="AO2328" s="13">
        <f t="shared" si="314"/>
        <v>18</v>
      </c>
      <c r="AP2328" s="11">
        <f t="shared" si="315"/>
        <v>23</v>
      </c>
      <c r="AQ2328" s="11">
        <f t="shared" si="316"/>
        <v>32</v>
      </c>
      <c r="AR2328" s="11">
        <f t="shared" si="317"/>
        <v>35</v>
      </c>
      <c r="AS2328" s="11">
        <f t="shared" si="318"/>
        <v>29</v>
      </c>
      <c r="AT2328" s="11">
        <f t="shared" si="319"/>
        <v>35</v>
      </c>
      <c r="AU2328" s="11">
        <f t="shared" si="320"/>
        <v>43</v>
      </c>
      <c r="AV2328" s="11">
        <f t="shared" si="321"/>
        <v>39</v>
      </c>
      <c r="AW2328" s="12">
        <f t="shared" si="322"/>
        <v>50</v>
      </c>
      <c r="AX2328" s="13">
        <f t="shared" si="323"/>
        <v>47</v>
      </c>
      <c r="AY2328" s="13">
        <f t="shared" si="324"/>
        <v>44</v>
      </c>
      <c r="AZ2328" s="13">
        <f t="shared" si="325"/>
        <v>41</v>
      </c>
      <c r="BA2328" s="13">
        <f t="shared" si="326"/>
        <v>38</v>
      </c>
      <c r="BB2328" s="14">
        <f t="shared" si="327"/>
        <v>55</v>
      </c>
      <c r="BC2328" s="19">
        <f t="shared" si="328"/>
        <v>44</v>
      </c>
      <c r="BD2328" s="55">
        <f t="shared" si="308"/>
        <v>1.0312439103605067</v>
      </c>
      <c r="BE2328" s="19">
        <f t="shared" si="309"/>
        <v>0.98827541409548547</v>
      </c>
      <c r="BF2328" s="19">
        <f t="shared" si="306"/>
        <v>0.94612536537836966</v>
      </c>
      <c r="BG2328" s="19">
        <f t="shared" si="307"/>
        <v>0.98459240012991223</v>
      </c>
    </row>
    <row r="2329" spans="1:59">
      <c r="A2329" s="24">
        <v>2328</v>
      </c>
      <c r="B2329" s="31">
        <f>IF(data!A2330="","",data!A2330)</f>
        <v>2018122</v>
      </c>
      <c r="C2329" s="32">
        <f>IF(data!B2330="","",data!B2330)</f>
        <v>43391</v>
      </c>
      <c r="D2329" s="21">
        <f>IF(data!C2330="","",data!C2330)</f>
        <v>5</v>
      </c>
      <c r="E2329" s="22">
        <f>IF(data!D2330="","",data!D2330)</f>
        <v>7</v>
      </c>
      <c r="F2329" s="22">
        <f>IF(data!E2330="","",data!E2330)</f>
        <v>20</v>
      </c>
      <c r="G2329" s="22">
        <f>IF(data!F2330="","",data!F2330)</f>
        <v>22</v>
      </c>
      <c r="H2329" s="22">
        <f>IF(data!G2330="","",data!G2330)</f>
        <v>30</v>
      </c>
      <c r="I2329" s="22">
        <f>IF(data!H2330="","",data!H2330)</f>
        <v>32</v>
      </c>
      <c r="J2329" s="23">
        <f>IF(data!I2330="","",data!I2330)</f>
        <v>10</v>
      </c>
      <c r="Q2329" s="33"/>
      <c r="R2329" s="33"/>
      <c r="S2329" s="33"/>
      <c r="T2329" s="33"/>
      <c r="U2329" s="33"/>
      <c r="V2329" s="33"/>
      <c r="X2329" s="34"/>
      <c r="Y2329" s="33"/>
      <c r="Z2329" s="33"/>
      <c r="AA2329" s="33"/>
      <c r="AB2329" s="33"/>
      <c r="AC2329" s="35"/>
      <c r="AD2329" s="33"/>
      <c r="AE2329" s="33"/>
      <c r="AF2329" s="33"/>
      <c r="AG2329" s="33"/>
      <c r="AH2329" s="33"/>
      <c r="AI2329" s="33"/>
      <c r="AJ2329" s="36"/>
      <c r="AK2329" s="10">
        <f t="shared" si="310"/>
        <v>8</v>
      </c>
      <c r="AL2329" s="11">
        <f t="shared" si="311"/>
        <v>8</v>
      </c>
      <c r="AM2329" s="11">
        <f t="shared" si="312"/>
        <v>6</v>
      </c>
      <c r="AN2329" s="11">
        <f t="shared" si="313"/>
        <v>14</v>
      </c>
      <c r="AO2329" s="13">
        <f t="shared" si="314"/>
        <v>18</v>
      </c>
      <c r="AP2329" s="11">
        <f t="shared" si="315"/>
        <v>28</v>
      </c>
      <c r="AQ2329" s="11">
        <f t="shared" si="316"/>
        <v>26</v>
      </c>
      <c r="AR2329" s="11">
        <f t="shared" si="317"/>
        <v>16</v>
      </c>
      <c r="AS2329" s="11">
        <f t="shared" si="318"/>
        <v>39</v>
      </c>
      <c r="AT2329" s="11">
        <f t="shared" si="319"/>
        <v>44</v>
      </c>
      <c r="AU2329" s="11">
        <f t="shared" si="320"/>
        <v>38</v>
      </c>
      <c r="AV2329" s="11">
        <f t="shared" si="321"/>
        <v>32</v>
      </c>
      <c r="AW2329" s="12">
        <f t="shared" si="322"/>
        <v>26</v>
      </c>
      <c r="AX2329" s="13">
        <f t="shared" si="323"/>
        <v>36</v>
      </c>
      <c r="AY2329" s="13">
        <f t="shared" si="324"/>
        <v>48</v>
      </c>
      <c r="AZ2329" s="13">
        <f t="shared" si="325"/>
        <v>44</v>
      </c>
      <c r="BA2329" s="13">
        <f t="shared" si="326"/>
        <v>40</v>
      </c>
      <c r="BB2329" s="14">
        <f t="shared" si="327"/>
        <v>36</v>
      </c>
      <c r="BC2329" s="19">
        <f t="shared" si="328"/>
        <v>48</v>
      </c>
      <c r="BD2329" s="55">
        <f t="shared" si="308"/>
        <v>1.0312439103605067</v>
      </c>
      <c r="BE2329" s="19">
        <f t="shared" si="309"/>
        <v>0.99441377070477432</v>
      </c>
      <c r="BF2329" s="19">
        <f t="shared" si="306"/>
        <v>0.96494965898018825</v>
      </c>
      <c r="BG2329" s="19">
        <f t="shared" si="307"/>
        <v>0.98172783371224415</v>
      </c>
    </row>
    <row r="2330" spans="1:59">
      <c r="A2330" s="24">
        <v>2329</v>
      </c>
      <c r="B2330" s="31">
        <f>IF(data!A2331="","",data!A2331)</f>
        <v>2018123</v>
      </c>
      <c r="C2330" s="32">
        <f>IF(data!B2331="","",data!B2331)</f>
        <v>43394</v>
      </c>
      <c r="D2330" s="21">
        <f>IF(data!C2331="","",data!C2331)</f>
        <v>13</v>
      </c>
      <c r="E2330" s="22">
        <f>IF(data!D2331="","",data!D2331)</f>
        <v>21</v>
      </c>
      <c r="F2330" s="22">
        <f>IF(data!E2331="","",data!E2331)</f>
        <v>24</v>
      </c>
      <c r="G2330" s="22">
        <f>IF(data!F2331="","",data!F2331)</f>
        <v>27</v>
      </c>
      <c r="H2330" s="22">
        <f>IF(data!G2331="","",data!G2331)</f>
        <v>31</v>
      </c>
      <c r="I2330" s="22">
        <f>IF(data!H2331="","",data!H2331)</f>
        <v>32</v>
      </c>
      <c r="J2330" s="23">
        <f>IF(data!I2331="","",data!I2331)</f>
        <v>1</v>
      </c>
      <c r="Q2330" s="33"/>
      <c r="R2330" s="33"/>
      <c r="S2330" s="33"/>
      <c r="T2330" s="33"/>
      <c r="U2330" s="33"/>
      <c r="V2330" s="33"/>
      <c r="X2330" s="34"/>
      <c r="Y2330" s="33"/>
      <c r="Z2330" s="33"/>
      <c r="AA2330" s="33"/>
      <c r="AB2330" s="33"/>
      <c r="AC2330" s="35"/>
      <c r="AD2330" s="33"/>
      <c r="AE2330" s="33"/>
      <c r="AF2330" s="33"/>
      <c r="AG2330" s="33"/>
      <c r="AH2330" s="33"/>
      <c r="AI2330" s="33"/>
      <c r="AJ2330" s="36"/>
      <c r="AK2330" s="10">
        <f t="shared" si="310"/>
        <v>4</v>
      </c>
      <c r="AL2330" s="11">
        <f t="shared" si="311"/>
        <v>8</v>
      </c>
      <c r="AM2330" s="11">
        <f t="shared" si="312"/>
        <v>13</v>
      </c>
      <c r="AN2330" s="11">
        <f t="shared" si="313"/>
        <v>10</v>
      </c>
      <c r="AO2330" s="13">
        <f t="shared" si="314"/>
        <v>22</v>
      </c>
      <c r="AP2330" s="11">
        <f t="shared" si="315"/>
        <v>20</v>
      </c>
      <c r="AQ2330" s="11">
        <f t="shared" si="316"/>
        <v>22</v>
      </c>
      <c r="AR2330" s="11">
        <f t="shared" si="317"/>
        <v>18</v>
      </c>
      <c r="AS2330" s="11">
        <f t="shared" si="318"/>
        <v>38</v>
      </c>
      <c r="AT2330" s="11">
        <f t="shared" si="319"/>
        <v>28</v>
      </c>
      <c r="AU2330" s="11">
        <f t="shared" si="320"/>
        <v>31</v>
      </c>
      <c r="AV2330" s="11">
        <f t="shared" si="321"/>
        <v>50</v>
      </c>
      <c r="AW2330" s="12">
        <f t="shared" si="322"/>
        <v>43</v>
      </c>
      <c r="AX2330" s="13">
        <f t="shared" si="323"/>
        <v>52</v>
      </c>
      <c r="AY2330" s="13">
        <f t="shared" si="324"/>
        <v>63</v>
      </c>
      <c r="AZ2330" s="13">
        <f t="shared" si="325"/>
        <v>58</v>
      </c>
      <c r="BA2330" s="13">
        <f t="shared" si="326"/>
        <v>53</v>
      </c>
      <c r="BB2330" s="14">
        <f t="shared" si="327"/>
        <v>48</v>
      </c>
      <c r="BC2330" s="19">
        <f t="shared" si="328"/>
        <v>63</v>
      </c>
      <c r="BD2330" s="55">
        <f t="shared" si="308"/>
        <v>1.0721662877557647</v>
      </c>
      <c r="BE2330" s="19">
        <f t="shared" si="309"/>
        <v>1.023059434881455</v>
      </c>
      <c r="BF2330" s="19">
        <f t="shared" si="306"/>
        <v>0.96986034426761936</v>
      </c>
      <c r="BG2330" s="19">
        <f t="shared" si="307"/>
        <v>0.98213705748619684</v>
      </c>
    </row>
    <row r="2331" spans="1:59">
      <c r="A2331" s="24">
        <v>2330</v>
      </c>
      <c r="B2331" s="31">
        <f>IF(data!A2332="","",data!A2332)</f>
        <v>2018124</v>
      </c>
      <c r="C2331" s="32">
        <f>IF(data!B2332="","",data!B2332)</f>
        <v>43396</v>
      </c>
      <c r="D2331" s="21">
        <f>IF(data!C2332="","",data!C2332)</f>
        <v>9</v>
      </c>
      <c r="E2331" s="22">
        <f>IF(data!D2332="","",data!D2332)</f>
        <v>13</v>
      </c>
      <c r="F2331" s="22">
        <f>IF(data!E2332="","",data!E2332)</f>
        <v>14</v>
      </c>
      <c r="G2331" s="22">
        <f>IF(data!F2332="","",data!F2332)</f>
        <v>19</v>
      </c>
      <c r="H2331" s="22">
        <f>IF(data!G2332="","",data!G2332)</f>
        <v>22</v>
      </c>
      <c r="I2331" s="22">
        <f>IF(data!H2332="","",data!H2332)</f>
        <v>25</v>
      </c>
      <c r="J2331" s="23">
        <f>IF(data!I2332="","",data!I2332)</f>
        <v>2</v>
      </c>
      <c r="Q2331" s="33"/>
      <c r="R2331" s="33"/>
      <c r="S2331" s="33"/>
      <c r="T2331" s="33"/>
      <c r="U2331" s="33"/>
      <c r="V2331" s="33"/>
      <c r="X2331" s="34"/>
      <c r="Y2331" s="33"/>
      <c r="Z2331" s="33"/>
      <c r="AA2331" s="33"/>
      <c r="AB2331" s="33"/>
      <c r="AC2331" s="35"/>
      <c r="AD2331" s="33"/>
      <c r="AE2331" s="33"/>
      <c r="AF2331" s="33"/>
      <c r="AG2331" s="33"/>
      <c r="AH2331" s="33"/>
      <c r="AI2331" s="33"/>
      <c r="AJ2331" s="36"/>
      <c r="AK2331" s="10">
        <f t="shared" si="310"/>
        <v>6</v>
      </c>
      <c r="AL2331" s="11">
        <f t="shared" si="311"/>
        <v>10</v>
      </c>
      <c r="AM2331" s="11">
        <f t="shared" si="312"/>
        <v>17</v>
      </c>
      <c r="AN2331" s="11">
        <f t="shared" si="313"/>
        <v>12</v>
      </c>
      <c r="AO2331" s="13">
        <f t="shared" si="314"/>
        <v>18</v>
      </c>
      <c r="AP2331" s="11">
        <f t="shared" si="315"/>
        <v>22</v>
      </c>
      <c r="AQ2331" s="11">
        <f t="shared" si="316"/>
        <v>21</v>
      </c>
      <c r="AR2331" s="11">
        <f t="shared" si="317"/>
        <v>32</v>
      </c>
      <c r="AS2331" s="11">
        <f t="shared" si="318"/>
        <v>25</v>
      </c>
      <c r="AT2331" s="11">
        <f t="shared" si="319"/>
        <v>30</v>
      </c>
      <c r="AU2331" s="11">
        <f t="shared" si="320"/>
        <v>37</v>
      </c>
      <c r="AV2331" s="11">
        <f t="shared" si="321"/>
        <v>46</v>
      </c>
      <c r="AW2331" s="12">
        <f t="shared" si="322"/>
        <v>57</v>
      </c>
      <c r="AX2331" s="13">
        <f t="shared" si="323"/>
        <v>54</v>
      </c>
      <c r="AY2331" s="13">
        <f t="shared" si="324"/>
        <v>51</v>
      </c>
      <c r="AZ2331" s="13">
        <f t="shared" si="325"/>
        <v>48</v>
      </c>
      <c r="BA2331" s="13">
        <f t="shared" si="326"/>
        <v>45</v>
      </c>
      <c r="BB2331" s="14">
        <f t="shared" si="327"/>
        <v>62</v>
      </c>
      <c r="BC2331" s="19">
        <f t="shared" si="328"/>
        <v>51</v>
      </c>
      <c r="BD2331" s="55">
        <f t="shared" si="308"/>
        <v>1.0189671971419292</v>
      </c>
      <c r="BE2331" s="19">
        <f t="shared" si="309"/>
        <v>1.0210133160116921</v>
      </c>
      <c r="BF2331" s="19">
        <f t="shared" ref="BF2331:BF2394" si="329">IF($B2331="","",SUM($BC2307:$BC2331)/25/$BM$3)</f>
        <v>0.96658655407599869</v>
      </c>
      <c r="BG2331" s="19">
        <f t="shared" si="307"/>
        <v>0.9784540435206236</v>
      </c>
    </row>
    <row r="2332" spans="1:59">
      <c r="A2332" s="24">
        <v>2331</v>
      </c>
      <c r="B2332" s="31">
        <f>IF(data!A2333="","",data!A2333)</f>
        <v>2018125</v>
      </c>
      <c r="C2332" s="32">
        <f>IF(data!B2333="","",data!B2333)</f>
        <v>43398</v>
      </c>
      <c r="D2332" s="21">
        <f>IF(data!C2333="","",data!C2333)</f>
        <v>3</v>
      </c>
      <c r="E2332" s="22">
        <f>IF(data!D2333="","",data!D2333)</f>
        <v>10</v>
      </c>
      <c r="F2332" s="22">
        <f>IF(data!E2333="","",data!E2333)</f>
        <v>11</v>
      </c>
      <c r="G2332" s="22">
        <f>IF(data!F2333="","",data!F2333)</f>
        <v>14</v>
      </c>
      <c r="H2332" s="22">
        <f>IF(data!G2333="","",data!G2333)</f>
        <v>15</v>
      </c>
      <c r="I2332" s="22">
        <f>IF(data!H2333="","",data!H2333)</f>
        <v>32</v>
      </c>
      <c r="J2332" s="23">
        <f>IF(data!I2333="","",data!I2333)</f>
        <v>2</v>
      </c>
      <c r="Q2332" s="33"/>
      <c r="R2332" s="33"/>
      <c r="S2332" s="33"/>
      <c r="T2332" s="33"/>
      <c r="U2332" s="33"/>
      <c r="V2332" s="33"/>
      <c r="X2332" s="34"/>
      <c r="Y2332" s="33"/>
      <c r="Z2332" s="33"/>
      <c r="AA2332" s="33"/>
      <c r="AB2332" s="33"/>
      <c r="AC2332" s="35"/>
      <c r="AD2332" s="33"/>
      <c r="AE2332" s="33"/>
      <c r="AF2332" s="33"/>
      <c r="AG2332" s="33"/>
      <c r="AH2332" s="33"/>
      <c r="AI2332" s="33"/>
      <c r="AJ2332" s="36"/>
      <c r="AK2332" s="10">
        <f t="shared" si="310"/>
        <v>7</v>
      </c>
      <c r="AL2332" s="11">
        <f t="shared" si="311"/>
        <v>13</v>
      </c>
      <c r="AM2332" s="11">
        <f t="shared" si="312"/>
        <v>10</v>
      </c>
      <c r="AN2332" s="11">
        <f t="shared" si="313"/>
        <v>19</v>
      </c>
      <c r="AO2332" s="13">
        <f t="shared" si="314"/>
        <v>15</v>
      </c>
      <c r="AP2332" s="11">
        <f t="shared" si="315"/>
        <v>21</v>
      </c>
      <c r="AQ2332" s="11">
        <f t="shared" si="316"/>
        <v>22</v>
      </c>
      <c r="AR2332" s="11">
        <f t="shared" si="317"/>
        <v>15</v>
      </c>
      <c r="AS2332" s="11">
        <f t="shared" si="318"/>
        <v>30</v>
      </c>
      <c r="AT2332" s="11">
        <f t="shared" si="319"/>
        <v>37</v>
      </c>
      <c r="AU2332" s="11">
        <f t="shared" si="320"/>
        <v>33</v>
      </c>
      <c r="AV2332" s="11">
        <f t="shared" si="321"/>
        <v>29</v>
      </c>
      <c r="AW2332" s="12">
        <f t="shared" si="322"/>
        <v>40</v>
      </c>
      <c r="AX2332" s="13">
        <f t="shared" si="323"/>
        <v>53</v>
      </c>
      <c r="AY2332" s="13">
        <f t="shared" si="324"/>
        <v>68</v>
      </c>
      <c r="AZ2332" s="13">
        <f t="shared" si="325"/>
        <v>67</v>
      </c>
      <c r="BA2332" s="13">
        <f t="shared" si="326"/>
        <v>66</v>
      </c>
      <c r="BB2332" s="14">
        <f t="shared" si="327"/>
        <v>65</v>
      </c>
      <c r="BC2332" s="19">
        <f t="shared" si="328"/>
        <v>68</v>
      </c>
      <c r="BD2332" s="55">
        <f t="shared" si="308"/>
        <v>1.1212731406300747</v>
      </c>
      <c r="BE2332" s="19">
        <f t="shared" si="309"/>
        <v>1.0701201688860018</v>
      </c>
      <c r="BF2332" s="19">
        <f t="shared" si="329"/>
        <v>0.96494965898018825</v>
      </c>
      <c r="BG2332" s="19">
        <f t="shared" si="307"/>
        <v>0.98459240012991223</v>
      </c>
    </row>
    <row r="2333" spans="1:59">
      <c r="A2333" s="24">
        <v>2332</v>
      </c>
      <c r="B2333" s="31">
        <f>IF(data!A2334="","",data!A2334)</f>
        <v>2018126</v>
      </c>
      <c r="C2333" s="32">
        <f>IF(data!B2334="","",data!B2334)</f>
        <v>43401</v>
      </c>
      <c r="D2333" s="21">
        <f>IF(data!C2334="","",data!C2334)</f>
        <v>1</v>
      </c>
      <c r="E2333" s="22">
        <f>IF(data!D2334="","",data!D2334)</f>
        <v>6</v>
      </c>
      <c r="F2333" s="22">
        <f>IF(data!E2334="","",data!E2334)</f>
        <v>8</v>
      </c>
      <c r="G2333" s="22">
        <f>IF(data!F2334="","",data!F2334)</f>
        <v>9</v>
      </c>
      <c r="H2333" s="22">
        <f>IF(data!G2334="","",data!G2334)</f>
        <v>14</v>
      </c>
      <c r="I2333" s="22">
        <f>IF(data!H2334="","",data!H2334)</f>
        <v>22</v>
      </c>
      <c r="J2333" s="23">
        <f>IF(data!I2334="","",data!I2334)</f>
        <v>5</v>
      </c>
      <c r="Q2333" s="33"/>
      <c r="R2333" s="33"/>
      <c r="S2333" s="33"/>
      <c r="T2333" s="33"/>
      <c r="U2333" s="33"/>
      <c r="V2333" s="33"/>
      <c r="X2333" s="34"/>
      <c r="Y2333" s="33"/>
      <c r="Z2333" s="33"/>
      <c r="AA2333" s="33"/>
      <c r="AB2333" s="33"/>
      <c r="AC2333" s="35"/>
      <c r="AD2333" s="33"/>
      <c r="AE2333" s="33"/>
      <c r="AF2333" s="33"/>
      <c r="AG2333" s="33"/>
      <c r="AH2333" s="33"/>
      <c r="AI2333" s="33"/>
      <c r="AJ2333" s="36"/>
      <c r="AK2333" s="10">
        <f t="shared" si="310"/>
        <v>6</v>
      </c>
      <c r="AL2333" s="11">
        <f t="shared" si="311"/>
        <v>8</v>
      </c>
      <c r="AM2333" s="11">
        <f t="shared" si="312"/>
        <v>15</v>
      </c>
      <c r="AN2333" s="11">
        <f t="shared" si="313"/>
        <v>12</v>
      </c>
      <c r="AO2333" s="13">
        <f t="shared" si="314"/>
        <v>11</v>
      </c>
      <c r="AP2333" s="11">
        <f t="shared" si="315"/>
        <v>20</v>
      </c>
      <c r="AQ2333" s="11">
        <f t="shared" si="316"/>
        <v>24</v>
      </c>
      <c r="AR2333" s="11">
        <f t="shared" si="317"/>
        <v>30</v>
      </c>
      <c r="AS2333" s="11">
        <f t="shared" si="318"/>
        <v>27</v>
      </c>
      <c r="AT2333" s="11">
        <f t="shared" si="319"/>
        <v>36</v>
      </c>
      <c r="AU2333" s="11">
        <f t="shared" si="320"/>
        <v>34</v>
      </c>
      <c r="AV2333" s="11">
        <f t="shared" si="321"/>
        <v>32</v>
      </c>
      <c r="AW2333" s="12">
        <f t="shared" si="322"/>
        <v>45</v>
      </c>
      <c r="AX2333" s="13">
        <f t="shared" si="323"/>
        <v>44</v>
      </c>
      <c r="AY2333" s="13">
        <f t="shared" si="324"/>
        <v>43</v>
      </c>
      <c r="AZ2333" s="13">
        <f t="shared" si="325"/>
        <v>42</v>
      </c>
      <c r="BA2333" s="13">
        <f t="shared" si="326"/>
        <v>41</v>
      </c>
      <c r="BB2333" s="14">
        <f t="shared" si="327"/>
        <v>40</v>
      </c>
      <c r="BC2333" s="19">
        <f t="shared" si="328"/>
        <v>43</v>
      </c>
      <c r="BD2333" s="55">
        <f t="shared" si="308"/>
        <v>1.1171809028905488</v>
      </c>
      <c r="BE2333" s="19">
        <f t="shared" si="309"/>
        <v>1.0742124066255279</v>
      </c>
      <c r="BF2333" s="19">
        <f t="shared" si="329"/>
        <v>0.95512828840532638</v>
      </c>
      <c r="BG2333" s="19">
        <f t="shared" si="307"/>
        <v>0.9784540435206236</v>
      </c>
    </row>
    <row r="2334" spans="1:59">
      <c r="A2334" s="24">
        <v>2333</v>
      </c>
      <c r="B2334" s="31">
        <f>IF(data!A2335="","",data!A2335)</f>
        <v>2018127</v>
      </c>
      <c r="C2334" s="32">
        <f>IF(data!B2335="","",data!B2335)</f>
        <v>43403</v>
      </c>
      <c r="D2334" s="21">
        <f>IF(data!C2335="","",data!C2335)</f>
        <v>2</v>
      </c>
      <c r="E2334" s="22">
        <f>IF(data!D2335="","",data!D2335)</f>
        <v>5</v>
      </c>
      <c r="F2334" s="22">
        <f>IF(data!E2335="","",data!E2335)</f>
        <v>6</v>
      </c>
      <c r="G2334" s="22">
        <f>IF(data!F2335="","",data!F2335)</f>
        <v>7</v>
      </c>
      <c r="H2334" s="22">
        <f>IF(data!G2335="","",data!G2335)</f>
        <v>11</v>
      </c>
      <c r="I2334" s="22">
        <f>IF(data!H2335="","",data!H2335)</f>
        <v>15</v>
      </c>
      <c r="J2334" s="23">
        <f>IF(data!I2335="","",data!I2335)</f>
        <v>12</v>
      </c>
      <c r="Q2334" s="33"/>
      <c r="R2334" s="33"/>
      <c r="S2334" s="33"/>
      <c r="T2334" s="33"/>
      <c r="U2334" s="33"/>
      <c r="V2334" s="33"/>
      <c r="X2334" s="34"/>
      <c r="Y2334" s="33"/>
      <c r="Z2334" s="33"/>
      <c r="AA2334" s="33"/>
      <c r="AB2334" s="33"/>
      <c r="AC2334" s="35"/>
      <c r="AD2334" s="33"/>
      <c r="AE2334" s="33"/>
      <c r="AF2334" s="33"/>
      <c r="AG2334" s="33"/>
      <c r="AH2334" s="33"/>
      <c r="AI2334" s="33"/>
      <c r="AJ2334" s="36"/>
      <c r="AK2334" s="10">
        <f t="shared" si="310"/>
        <v>7</v>
      </c>
      <c r="AL2334" s="11">
        <f t="shared" si="311"/>
        <v>14</v>
      </c>
      <c r="AM2334" s="11">
        <f t="shared" si="312"/>
        <v>6</v>
      </c>
      <c r="AN2334" s="11">
        <f t="shared" si="313"/>
        <v>16</v>
      </c>
      <c r="AO2334" s="13">
        <f t="shared" si="314"/>
        <v>18</v>
      </c>
      <c r="AP2334" s="11">
        <f t="shared" si="315"/>
        <v>30</v>
      </c>
      <c r="AQ2334" s="11">
        <f t="shared" si="316"/>
        <v>28</v>
      </c>
      <c r="AR2334" s="11">
        <f t="shared" si="317"/>
        <v>26</v>
      </c>
      <c r="AS2334" s="11">
        <f t="shared" si="318"/>
        <v>24</v>
      </c>
      <c r="AT2334" s="11">
        <f t="shared" si="319"/>
        <v>34</v>
      </c>
      <c r="AU2334" s="11">
        <f t="shared" si="320"/>
        <v>33</v>
      </c>
      <c r="AV2334" s="11">
        <f t="shared" si="321"/>
        <v>32</v>
      </c>
      <c r="AW2334" s="12">
        <f t="shared" si="322"/>
        <v>31</v>
      </c>
      <c r="AX2334" s="13">
        <f t="shared" si="323"/>
        <v>46</v>
      </c>
      <c r="AY2334" s="13">
        <f t="shared" si="324"/>
        <v>46</v>
      </c>
      <c r="AZ2334" s="13">
        <f t="shared" si="325"/>
        <v>46</v>
      </c>
      <c r="BA2334" s="13">
        <f t="shared" si="326"/>
        <v>46</v>
      </c>
      <c r="BB2334" s="14">
        <f t="shared" si="327"/>
        <v>46</v>
      </c>
      <c r="BC2334" s="19">
        <f t="shared" si="328"/>
        <v>46</v>
      </c>
      <c r="BD2334" s="55">
        <f t="shared" si="308"/>
        <v>1.1089964274114972</v>
      </c>
      <c r="BE2334" s="19">
        <f t="shared" si="309"/>
        <v>1.0701201688860018</v>
      </c>
      <c r="BF2334" s="19">
        <f t="shared" si="329"/>
        <v>0.96331276388437803</v>
      </c>
      <c r="BG2334" s="19">
        <f t="shared" si="307"/>
        <v>0.98050016239038651</v>
      </c>
    </row>
    <row r="2335" spans="1:59">
      <c r="A2335" s="24">
        <v>2334</v>
      </c>
      <c r="B2335" s="31">
        <f>IF(data!A2336="","",data!A2336)</f>
        <v>2018128</v>
      </c>
      <c r="C2335" s="32">
        <f>IF(data!B2336="","",data!B2336)</f>
        <v>43405</v>
      </c>
      <c r="D2335" s="21">
        <f>IF(data!C2336="","",data!C2336)</f>
        <v>6</v>
      </c>
      <c r="E2335" s="22">
        <f>IF(data!D2336="","",data!D2336)</f>
        <v>7</v>
      </c>
      <c r="F2335" s="22">
        <f>IF(data!E2336="","",data!E2336)</f>
        <v>8</v>
      </c>
      <c r="G2335" s="22">
        <f>IF(data!F2336="","",data!F2336)</f>
        <v>19</v>
      </c>
      <c r="H2335" s="22">
        <f>IF(data!G2336="","",data!G2336)</f>
        <v>22</v>
      </c>
      <c r="I2335" s="22">
        <f>IF(data!H2336="","",data!H2336)</f>
        <v>23</v>
      </c>
      <c r="J2335" s="23">
        <f>IF(data!I2336="","",data!I2336)</f>
        <v>2</v>
      </c>
      <c r="Q2335" s="33"/>
      <c r="R2335" s="33"/>
      <c r="S2335" s="33"/>
      <c r="T2335" s="33"/>
      <c r="U2335" s="33"/>
      <c r="V2335" s="33"/>
      <c r="X2335" s="34"/>
      <c r="Y2335" s="33"/>
      <c r="Z2335" s="33"/>
      <c r="AA2335" s="33"/>
      <c r="AB2335" s="33"/>
      <c r="AC2335" s="35"/>
      <c r="AD2335" s="33"/>
      <c r="AE2335" s="33"/>
      <c r="AF2335" s="33"/>
      <c r="AG2335" s="33"/>
      <c r="AH2335" s="33"/>
      <c r="AI2335" s="33"/>
      <c r="AJ2335" s="36"/>
      <c r="AK2335" s="10">
        <f t="shared" si="310"/>
        <v>7</v>
      </c>
      <c r="AL2335" s="11">
        <f t="shared" si="311"/>
        <v>13</v>
      </c>
      <c r="AM2335" s="11">
        <f t="shared" si="312"/>
        <v>15</v>
      </c>
      <c r="AN2335" s="11">
        <f t="shared" si="313"/>
        <v>13</v>
      </c>
      <c r="AO2335" s="13">
        <f t="shared" si="314"/>
        <v>15</v>
      </c>
      <c r="AP2335" s="11">
        <f t="shared" si="315"/>
        <v>29</v>
      </c>
      <c r="AQ2335" s="11">
        <f t="shared" si="316"/>
        <v>31</v>
      </c>
      <c r="AR2335" s="11">
        <f t="shared" si="317"/>
        <v>35</v>
      </c>
      <c r="AS2335" s="11">
        <f t="shared" si="318"/>
        <v>30</v>
      </c>
      <c r="AT2335" s="11">
        <f t="shared" si="319"/>
        <v>49</v>
      </c>
      <c r="AU2335" s="11">
        <f t="shared" si="320"/>
        <v>46</v>
      </c>
      <c r="AV2335" s="11">
        <f t="shared" si="321"/>
        <v>43</v>
      </c>
      <c r="AW2335" s="12">
        <f t="shared" si="322"/>
        <v>40</v>
      </c>
      <c r="AX2335" s="13">
        <f t="shared" si="323"/>
        <v>37</v>
      </c>
      <c r="AY2335" s="13">
        <f t="shared" si="324"/>
        <v>34</v>
      </c>
      <c r="AZ2335" s="13">
        <f t="shared" si="325"/>
        <v>31</v>
      </c>
      <c r="BA2335" s="13">
        <f t="shared" si="326"/>
        <v>28</v>
      </c>
      <c r="BB2335" s="14">
        <f t="shared" si="327"/>
        <v>45</v>
      </c>
      <c r="BC2335" s="19">
        <f t="shared" si="328"/>
        <v>34</v>
      </c>
      <c r="BD2335" s="55">
        <f t="shared" si="308"/>
        <v>0.99032153296524839</v>
      </c>
      <c r="BE2335" s="19">
        <f t="shared" si="309"/>
        <v>1.0312439103605067</v>
      </c>
      <c r="BF2335" s="19">
        <f t="shared" si="329"/>
        <v>0.95512828840532638</v>
      </c>
      <c r="BG2335" s="19">
        <f t="shared" si="307"/>
        <v>0.97763559597271843</v>
      </c>
    </row>
    <row r="2336" spans="1:59">
      <c r="A2336" s="24">
        <v>2335</v>
      </c>
      <c r="B2336" s="31">
        <f>IF(data!A2337="","",data!A2337)</f>
        <v>2018129</v>
      </c>
      <c r="C2336" s="32">
        <f>IF(data!B2337="","",data!B2337)</f>
        <v>43408</v>
      </c>
      <c r="D2336" s="21">
        <f>IF(data!C2337="","",data!C2337)</f>
        <v>2</v>
      </c>
      <c r="E2336" s="22">
        <f>IF(data!D2337="","",data!D2337)</f>
        <v>4</v>
      </c>
      <c r="F2336" s="22">
        <f>IF(data!E2337="","",data!E2337)</f>
        <v>6</v>
      </c>
      <c r="G2336" s="22">
        <f>IF(data!F2337="","",data!F2337)</f>
        <v>16</v>
      </c>
      <c r="H2336" s="22">
        <f>IF(data!G2337="","",data!G2337)</f>
        <v>18</v>
      </c>
      <c r="I2336" s="22">
        <f>IF(data!H2337="","",data!H2337)</f>
        <v>19</v>
      </c>
      <c r="J2336" s="23">
        <f>IF(data!I2337="","",data!I2337)</f>
        <v>16</v>
      </c>
      <c r="Q2336" s="33"/>
      <c r="R2336" s="33"/>
      <c r="S2336" s="33"/>
      <c r="T2336" s="33"/>
      <c r="U2336" s="33"/>
      <c r="V2336" s="33"/>
      <c r="X2336" s="34"/>
      <c r="Y2336" s="33"/>
      <c r="Z2336" s="33"/>
      <c r="AA2336" s="33"/>
      <c r="AB2336" s="33"/>
      <c r="AC2336" s="35"/>
      <c r="AD2336" s="33"/>
      <c r="AE2336" s="33"/>
      <c r="AF2336" s="33"/>
      <c r="AG2336" s="33"/>
      <c r="AH2336" s="33"/>
      <c r="AI2336" s="33"/>
      <c r="AJ2336" s="36"/>
      <c r="AK2336" s="10">
        <f t="shared" si="310"/>
        <v>5</v>
      </c>
      <c r="AL2336" s="11">
        <f t="shared" si="311"/>
        <v>9</v>
      </c>
      <c r="AM2336" s="11">
        <f t="shared" si="312"/>
        <v>15</v>
      </c>
      <c r="AN2336" s="11">
        <f t="shared" si="313"/>
        <v>11</v>
      </c>
      <c r="AO2336" s="13">
        <f t="shared" si="314"/>
        <v>23</v>
      </c>
      <c r="AP2336" s="11">
        <f t="shared" si="315"/>
        <v>17</v>
      </c>
      <c r="AQ2336" s="11">
        <f t="shared" si="316"/>
        <v>20</v>
      </c>
      <c r="AR2336" s="11">
        <f t="shared" si="317"/>
        <v>35</v>
      </c>
      <c r="AS2336" s="11">
        <f t="shared" si="318"/>
        <v>32</v>
      </c>
      <c r="AT2336" s="11">
        <f t="shared" si="319"/>
        <v>29</v>
      </c>
      <c r="AU2336" s="11">
        <f t="shared" si="320"/>
        <v>26</v>
      </c>
      <c r="AV2336" s="11">
        <f t="shared" si="321"/>
        <v>23</v>
      </c>
      <c r="AW2336" s="12">
        <f t="shared" si="322"/>
        <v>20</v>
      </c>
      <c r="AX2336" s="13">
        <f t="shared" si="323"/>
        <v>17</v>
      </c>
      <c r="AY2336" s="13">
        <f t="shared" si="324"/>
        <v>31</v>
      </c>
      <c r="AZ2336" s="13">
        <f t="shared" si="325"/>
        <v>29</v>
      </c>
      <c r="BA2336" s="13">
        <f t="shared" si="326"/>
        <v>46</v>
      </c>
      <c r="BB2336" s="14">
        <f t="shared" si="327"/>
        <v>65</v>
      </c>
      <c r="BC2336" s="19">
        <f t="shared" si="328"/>
        <v>31</v>
      </c>
      <c r="BD2336" s="55">
        <f t="shared" si="308"/>
        <v>0.90847677817473205</v>
      </c>
      <c r="BE2336" s="19">
        <f t="shared" si="309"/>
        <v>0.96372198765833061</v>
      </c>
      <c r="BF2336" s="19">
        <f t="shared" si="329"/>
        <v>0.95349139330951604</v>
      </c>
      <c r="BG2336" s="19">
        <f t="shared" si="307"/>
        <v>0.96863267294576172</v>
      </c>
    </row>
    <row r="2337" spans="1:59">
      <c r="A2337" s="24">
        <v>2336</v>
      </c>
      <c r="B2337" s="31">
        <f>IF(data!A2338="","",data!A2338)</f>
        <v>2018130</v>
      </c>
      <c r="C2337" s="32">
        <f>IF(data!B2338="","",data!B2338)</f>
        <v>43410</v>
      </c>
      <c r="D2337" s="21">
        <f>IF(data!C2338="","",data!C2338)</f>
        <v>5</v>
      </c>
      <c r="E2337" s="22">
        <f>IF(data!D2338="","",data!D2338)</f>
        <v>12</v>
      </c>
      <c r="F2337" s="22">
        <f>IF(data!E2338="","",data!E2338)</f>
        <v>17</v>
      </c>
      <c r="G2337" s="22">
        <f>IF(data!F2338="","",data!F2338)</f>
        <v>18</v>
      </c>
      <c r="H2337" s="22">
        <f>IF(data!G2338="","",data!G2338)</f>
        <v>24</v>
      </c>
      <c r="I2337" s="22">
        <f>IF(data!H2338="","",data!H2338)</f>
        <v>28</v>
      </c>
      <c r="J2337" s="23">
        <f>IF(data!I2338="","",data!I2338)</f>
        <v>12</v>
      </c>
      <c r="Q2337" s="33"/>
      <c r="R2337" s="33"/>
      <c r="S2337" s="33"/>
      <c r="T2337" s="33"/>
      <c r="U2337" s="33"/>
      <c r="V2337" s="33"/>
      <c r="X2337" s="34"/>
      <c r="Y2337" s="33"/>
      <c r="Z2337" s="33"/>
      <c r="AA2337" s="33"/>
      <c r="AB2337" s="33"/>
      <c r="AC2337" s="35"/>
      <c r="AD2337" s="33"/>
      <c r="AE2337" s="33"/>
      <c r="AF2337" s="33"/>
      <c r="AG2337" s="33"/>
      <c r="AH2337" s="33"/>
      <c r="AI2337" s="33"/>
      <c r="AJ2337" s="36"/>
      <c r="AK2337" s="10">
        <f t="shared" si="310"/>
        <v>5</v>
      </c>
      <c r="AL2337" s="11">
        <f t="shared" si="311"/>
        <v>4</v>
      </c>
      <c r="AM2337" s="11">
        <f t="shared" si="312"/>
        <v>14</v>
      </c>
      <c r="AN2337" s="11">
        <f t="shared" si="313"/>
        <v>14</v>
      </c>
      <c r="AO2337" s="13">
        <f t="shared" si="314"/>
        <v>20</v>
      </c>
      <c r="AP2337" s="11">
        <f t="shared" si="315"/>
        <v>16</v>
      </c>
      <c r="AQ2337" s="11">
        <f t="shared" si="316"/>
        <v>23</v>
      </c>
      <c r="AR2337" s="11">
        <f t="shared" si="317"/>
        <v>34</v>
      </c>
      <c r="AS2337" s="11">
        <f t="shared" si="318"/>
        <v>27</v>
      </c>
      <c r="AT2337" s="11">
        <f t="shared" si="319"/>
        <v>20</v>
      </c>
      <c r="AU2337" s="11">
        <f t="shared" si="320"/>
        <v>39</v>
      </c>
      <c r="AV2337" s="11">
        <f t="shared" si="321"/>
        <v>34</v>
      </c>
      <c r="AW2337" s="12">
        <f t="shared" si="322"/>
        <v>44</v>
      </c>
      <c r="AX2337" s="13">
        <f t="shared" si="323"/>
        <v>40</v>
      </c>
      <c r="AY2337" s="13">
        <f t="shared" si="324"/>
        <v>36</v>
      </c>
      <c r="AZ2337" s="13">
        <f t="shared" si="325"/>
        <v>50</v>
      </c>
      <c r="BA2337" s="13">
        <f t="shared" si="326"/>
        <v>66</v>
      </c>
      <c r="BB2337" s="14">
        <f t="shared" si="327"/>
        <v>64</v>
      </c>
      <c r="BC2337" s="19">
        <f t="shared" si="328"/>
        <v>36</v>
      </c>
      <c r="BD2337" s="55">
        <f t="shared" si="308"/>
        <v>0.77752517050990577</v>
      </c>
      <c r="BE2337" s="19">
        <f t="shared" si="309"/>
        <v>0.94939915556999022</v>
      </c>
      <c r="BF2337" s="19">
        <f t="shared" si="329"/>
        <v>0.95594673595323154</v>
      </c>
      <c r="BG2337" s="19">
        <f t="shared" si="307"/>
        <v>0.96085742124066253</v>
      </c>
    </row>
    <row r="2338" spans="1:59">
      <c r="A2338" s="24">
        <v>2337</v>
      </c>
      <c r="B2338" s="31">
        <f>IF(data!A2339="","",data!A2339)</f>
        <v>2018131</v>
      </c>
      <c r="C2338" s="32">
        <f>IF(data!B2339="","",data!B2339)</f>
        <v>43412</v>
      </c>
      <c r="D2338" s="21">
        <f>IF(data!C2339="","",data!C2339)</f>
        <v>21</v>
      </c>
      <c r="E2338" s="22">
        <f>IF(data!D2339="","",data!D2339)</f>
        <v>22</v>
      </c>
      <c r="F2338" s="22">
        <f>IF(data!E2339="","",data!E2339)</f>
        <v>24</v>
      </c>
      <c r="G2338" s="22">
        <f>IF(data!F2339="","",data!F2339)</f>
        <v>31</v>
      </c>
      <c r="H2338" s="22">
        <f>IF(data!G2339="","",data!G2339)</f>
        <v>32</v>
      </c>
      <c r="I2338" s="22">
        <f>IF(data!H2339="","",data!H2339)</f>
        <v>33</v>
      </c>
      <c r="J2338" s="23">
        <f>IF(data!I2339="","",data!I2339)</f>
        <v>1</v>
      </c>
      <c r="Q2338" s="33"/>
      <c r="R2338" s="33"/>
      <c r="S2338" s="33"/>
      <c r="T2338" s="33"/>
      <c r="U2338" s="33"/>
      <c r="V2338" s="33"/>
      <c r="X2338" s="34"/>
      <c r="Y2338" s="33"/>
      <c r="Z2338" s="33"/>
      <c r="AA2338" s="33"/>
      <c r="AB2338" s="33"/>
      <c r="AC2338" s="35"/>
      <c r="AD2338" s="33"/>
      <c r="AE2338" s="33"/>
      <c r="AF2338" s="33"/>
      <c r="AG2338" s="33"/>
      <c r="AH2338" s="33"/>
      <c r="AI2338" s="33"/>
      <c r="AJ2338" s="36"/>
      <c r="AK2338" s="10">
        <f t="shared" si="310"/>
        <v>4</v>
      </c>
      <c r="AL2338" s="11">
        <f t="shared" si="311"/>
        <v>7</v>
      </c>
      <c r="AM2338" s="11">
        <f t="shared" si="312"/>
        <v>13</v>
      </c>
      <c r="AN2338" s="11">
        <f t="shared" si="313"/>
        <v>13</v>
      </c>
      <c r="AO2338" s="13">
        <f t="shared" si="314"/>
        <v>16</v>
      </c>
      <c r="AP2338" s="11">
        <f t="shared" si="315"/>
        <v>19</v>
      </c>
      <c r="AQ2338" s="11">
        <f t="shared" si="316"/>
        <v>28</v>
      </c>
      <c r="AR2338" s="11">
        <f t="shared" si="317"/>
        <v>13</v>
      </c>
      <c r="AS2338" s="11">
        <f t="shared" si="318"/>
        <v>31</v>
      </c>
      <c r="AT2338" s="11">
        <f t="shared" si="319"/>
        <v>43</v>
      </c>
      <c r="AU2338" s="11">
        <f t="shared" si="320"/>
        <v>46</v>
      </c>
      <c r="AV2338" s="11">
        <f t="shared" si="321"/>
        <v>37</v>
      </c>
      <c r="AW2338" s="12">
        <f t="shared" si="322"/>
        <v>28</v>
      </c>
      <c r="AX2338" s="13">
        <f t="shared" si="323"/>
        <v>35</v>
      </c>
      <c r="AY2338" s="13">
        <f t="shared" si="324"/>
        <v>61</v>
      </c>
      <c r="AZ2338" s="13">
        <f t="shared" si="325"/>
        <v>55</v>
      </c>
      <c r="BA2338" s="13">
        <f t="shared" si="326"/>
        <v>49</v>
      </c>
      <c r="BB2338" s="14">
        <f t="shared" si="327"/>
        <v>43</v>
      </c>
      <c r="BC2338" s="19">
        <f t="shared" si="328"/>
        <v>61</v>
      </c>
      <c r="BD2338" s="55">
        <f t="shared" si="308"/>
        <v>0.85118544982137057</v>
      </c>
      <c r="BE2338" s="19">
        <f t="shared" si="309"/>
        <v>0.98418317635595975</v>
      </c>
      <c r="BF2338" s="19">
        <f t="shared" si="329"/>
        <v>0.98050016239038651</v>
      </c>
      <c r="BG2338" s="19">
        <f t="shared" si="307"/>
        <v>0.96822344917180903</v>
      </c>
    </row>
    <row r="2339" spans="1:59">
      <c r="A2339" s="24">
        <v>2338</v>
      </c>
      <c r="B2339" s="31">
        <f>IF(data!A2340="","",data!A2340)</f>
        <v>2018132</v>
      </c>
      <c r="C2339" s="32">
        <f>IF(data!B2340="","",data!B2340)</f>
        <v>43415</v>
      </c>
      <c r="D2339" s="21">
        <f>IF(data!C2340="","",data!C2340)</f>
        <v>1</v>
      </c>
      <c r="E2339" s="22">
        <f>IF(data!D2340="","",data!D2340)</f>
        <v>2</v>
      </c>
      <c r="F2339" s="22">
        <f>IF(data!E2340="","",data!E2340)</f>
        <v>9</v>
      </c>
      <c r="G2339" s="22">
        <f>IF(data!F2340="","",data!F2340)</f>
        <v>10</v>
      </c>
      <c r="H2339" s="22">
        <f>IF(data!G2340="","",data!G2340)</f>
        <v>15</v>
      </c>
      <c r="I2339" s="22">
        <f>IF(data!H2340="","",data!H2340)</f>
        <v>22</v>
      </c>
      <c r="J2339" s="23">
        <f>IF(data!I2340="","",data!I2340)</f>
        <v>6</v>
      </c>
      <c r="Q2339" s="33"/>
      <c r="R2339" s="33"/>
      <c r="S2339" s="33"/>
      <c r="T2339" s="33"/>
      <c r="U2339" s="33"/>
      <c r="V2339" s="33"/>
      <c r="X2339" s="34"/>
      <c r="Y2339" s="33"/>
      <c r="Z2339" s="33"/>
      <c r="AA2339" s="33"/>
      <c r="AB2339" s="33"/>
      <c r="AC2339" s="35"/>
      <c r="AD2339" s="33"/>
      <c r="AE2339" s="33"/>
      <c r="AF2339" s="33"/>
      <c r="AG2339" s="33"/>
      <c r="AH2339" s="33"/>
      <c r="AI2339" s="33"/>
      <c r="AJ2339" s="36"/>
      <c r="AK2339" s="10">
        <f t="shared" si="310"/>
        <v>5</v>
      </c>
      <c r="AL2339" s="11">
        <f t="shared" si="311"/>
        <v>11</v>
      </c>
      <c r="AM2339" s="11">
        <f t="shared" si="312"/>
        <v>9</v>
      </c>
      <c r="AN2339" s="11">
        <f t="shared" si="313"/>
        <v>17</v>
      </c>
      <c r="AO2339" s="13">
        <f t="shared" si="314"/>
        <v>10</v>
      </c>
      <c r="AP2339" s="11">
        <f t="shared" si="315"/>
        <v>19</v>
      </c>
      <c r="AQ2339" s="11">
        <f t="shared" si="316"/>
        <v>14</v>
      </c>
      <c r="AR2339" s="11">
        <f t="shared" si="317"/>
        <v>19</v>
      </c>
      <c r="AS2339" s="11">
        <f t="shared" si="318"/>
        <v>26</v>
      </c>
      <c r="AT2339" s="11">
        <f t="shared" si="319"/>
        <v>35</v>
      </c>
      <c r="AU2339" s="11">
        <f t="shared" si="320"/>
        <v>33</v>
      </c>
      <c r="AV2339" s="11">
        <f t="shared" si="321"/>
        <v>31</v>
      </c>
      <c r="AW2339" s="12">
        <f t="shared" si="322"/>
        <v>29</v>
      </c>
      <c r="AX2339" s="13">
        <f t="shared" si="323"/>
        <v>43</v>
      </c>
      <c r="AY2339" s="13">
        <f t="shared" si="324"/>
        <v>42</v>
      </c>
      <c r="AZ2339" s="13">
        <f t="shared" si="325"/>
        <v>41</v>
      </c>
      <c r="BA2339" s="13">
        <f t="shared" si="326"/>
        <v>40</v>
      </c>
      <c r="BB2339" s="14">
        <f t="shared" si="327"/>
        <v>39</v>
      </c>
      <c r="BC2339" s="19">
        <f t="shared" si="328"/>
        <v>42</v>
      </c>
      <c r="BD2339" s="55">
        <f t="shared" si="308"/>
        <v>0.83481649886326725</v>
      </c>
      <c r="BE2339" s="19">
        <f t="shared" si="309"/>
        <v>0.97190646313738227</v>
      </c>
      <c r="BF2339" s="19">
        <f t="shared" si="329"/>
        <v>0.99195842806105872</v>
      </c>
      <c r="BG2339" s="19">
        <f t="shared" si="307"/>
        <v>0.96617733030204611</v>
      </c>
    </row>
    <row r="2340" spans="1:59">
      <c r="A2340" s="24">
        <v>2339</v>
      </c>
      <c r="B2340" s="31">
        <f>IF(data!A2341="","",data!A2341)</f>
        <v>2018133</v>
      </c>
      <c r="C2340" s="32">
        <f>IF(data!B2341="","",data!B2341)</f>
        <v>43417</v>
      </c>
      <c r="D2340" s="21">
        <f>IF(data!C2341="","",data!C2341)</f>
        <v>2</v>
      </c>
      <c r="E2340" s="22">
        <f>IF(data!D2341="","",data!D2341)</f>
        <v>4</v>
      </c>
      <c r="F2340" s="22">
        <f>IF(data!E2341="","",data!E2341)</f>
        <v>11</v>
      </c>
      <c r="G2340" s="22">
        <f>IF(data!F2341="","",data!F2341)</f>
        <v>12</v>
      </c>
      <c r="H2340" s="22">
        <f>IF(data!G2341="","",data!G2341)</f>
        <v>18</v>
      </c>
      <c r="I2340" s="22">
        <f>IF(data!H2341="","",data!H2341)</f>
        <v>32</v>
      </c>
      <c r="J2340" s="23">
        <f>IF(data!I2341="","",data!I2341)</f>
        <v>13</v>
      </c>
      <c r="Q2340" s="33"/>
      <c r="R2340" s="33"/>
      <c r="S2340" s="33"/>
      <c r="T2340" s="33"/>
      <c r="U2340" s="33"/>
      <c r="V2340" s="33"/>
      <c r="X2340" s="34"/>
      <c r="Y2340" s="33"/>
      <c r="Z2340" s="33"/>
      <c r="AA2340" s="33"/>
      <c r="AB2340" s="33"/>
      <c r="AC2340" s="35"/>
      <c r="AD2340" s="33"/>
      <c r="AE2340" s="33"/>
      <c r="AF2340" s="33"/>
      <c r="AG2340" s="33"/>
      <c r="AH2340" s="33"/>
      <c r="AI2340" s="33"/>
      <c r="AJ2340" s="36"/>
      <c r="AK2340" s="10">
        <f t="shared" si="310"/>
        <v>7</v>
      </c>
      <c r="AL2340" s="11">
        <f t="shared" si="311"/>
        <v>7</v>
      </c>
      <c r="AM2340" s="11">
        <f t="shared" si="312"/>
        <v>14</v>
      </c>
      <c r="AN2340" s="11">
        <f t="shared" si="313"/>
        <v>13</v>
      </c>
      <c r="AO2340" s="13">
        <f t="shared" si="314"/>
        <v>23</v>
      </c>
      <c r="AP2340" s="11">
        <f t="shared" si="315"/>
        <v>15</v>
      </c>
      <c r="AQ2340" s="11">
        <f t="shared" si="316"/>
        <v>16</v>
      </c>
      <c r="AR2340" s="11">
        <f t="shared" si="317"/>
        <v>19</v>
      </c>
      <c r="AS2340" s="11">
        <f t="shared" si="318"/>
        <v>24</v>
      </c>
      <c r="AT2340" s="11">
        <f t="shared" si="319"/>
        <v>31</v>
      </c>
      <c r="AU2340" s="11">
        <f t="shared" si="320"/>
        <v>40</v>
      </c>
      <c r="AV2340" s="11">
        <f t="shared" si="321"/>
        <v>37</v>
      </c>
      <c r="AW2340" s="12">
        <f t="shared" si="322"/>
        <v>34</v>
      </c>
      <c r="AX2340" s="13">
        <f t="shared" si="323"/>
        <v>31</v>
      </c>
      <c r="AY2340" s="13">
        <f t="shared" si="324"/>
        <v>45</v>
      </c>
      <c r="AZ2340" s="13">
        <f t="shared" si="325"/>
        <v>43</v>
      </c>
      <c r="BA2340" s="13">
        <f t="shared" si="326"/>
        <v>60</v>
      </c>
      <c r="BB2340" s="14">
        <f t="shared" si="327"/>
        <v>59</v>
      </c>
      <c r="BC2340" s="19">
        <f t="shared" si="328"/>
        <v>45</v>
      </c>
      <c r="BD2340" s="55">
        <f t="shared" si="308"/>
        <v>0.87983111399805136</v>
      </c>
      <c r="BE2340" s="19">
        <f t="shared" si="309"/>
        <v>0.93507632348164993</v>
      </c>
      <c r="BF2340" s="19">
        <f t="shared" si="329"/>
        <v>0.99195842806105872</v>
      </c>
      <c r="BG2340" s="19">
        <f t="shared" si="307"/>
        <v>0.96454043520623578</v>
      </c>
    </row>
    <row r="2341" spans="1:59">
      <c r="A2341" s="24">
        <v>2340</v>
      </c>
      <c r="B2341" s="31">
        <f>IF(data!A2342="","",data!A2342)</f>
        <v>2018134</v>
      </c>
      <c r="C2341" s="32">
        <f>IF(data!B2342="","",data!B2342)</f>
        <v>43419</v>
      </c>
      <c r="D2341" s="21">
        <f>IF(data!C2342="","",data!C2342)</f>
        <v>3</v>
      </c>
      <c r="E2341" s="22">
        <f>IF(data!D2342="","",data!D2342)</f>
        <v>16</v>
      </c>
      <c r="F2341" s="22">
        <f>IF(data!E2342="","",data!E2342)</f>
        <v>18</v>
      </c>
      <c r="G2341" s="22">
        <f>IF(data!F2342="","",data!F2342)</f>
        <v>31</v>
      </c>
      <c r="H2341" s="22">
        <f>IF(data!G2342="","",data!G2342)</f>
        <v>32</v>
      </c>
      <c r="I2341" s="22">
        <f>IF(data!H2342="","",data!H2342)</f>
        <v>33</v>
      </c>
      <c r="J2341" s="23">
        <f>IF(data!I2342="","",data!I2342)</f>
        <v>12</v>
      </c>
      <c r="Q2341" s="33"/>
      <c r="R2341" s="33"/>
      <c r="S2341" s="33"/>
      <c r="T2341" s="33"/>
      <c r="U2341" s="33"/>
      <c r="V2341" s="33"/>
      <c r="X2341" s="34"/>
      <c r="Y2341" s="33"/>
      <c r="Z2341" s="33"/>
      <c r="AA2341" s="33"/>
      <c r="AB2341" s="33"/>
      <c r="AC2341" s="35"/>
      <c r="AD2341" s="33"/>
      <c r="AE2341" s="33"/>
      <c r="AF2341" s="33"/>
      <c r="AG2341" s="33"/>
      <c r="AH2341" s="33"/>
      <c r="AI2341" s="33"/>
      <c r="AJ2341" s="36"/>
      <c r="AK2341" s="10">
        <f t="shared" si="310"/>
        <v>4</v>
      </c>
      <c r="AL2341" s="11">
        <f t="shared" si="311"/>
        <v>9</v>
      </c>
      <c r="AM2341" s="11">
        <f t="shared" si="312"/>
        <v>13</v>
      </c>
      <c r="AN2341" s="11">
        <f t="shared" si="313"/>
        <v>13</v>
      </c>
      <c r="AO2341" s="13">
        <f t="shared" si="314"/>
        <v>21</v>
      </c>
      <c r="AP2341" s="11">
        <f t="shared" si="315"/>
        <v>13</v>
      </c>
      <c r="AQ2341" s="11">
        <f t="shared" si="316"/>
        <v>25</v>
      </c>
      <c r="AR2341" s="11">
        <f t="shared" si="317"/>
        <v>23</v>
      </c>
      <c r="AS2341" s="11">
        <f t="shared" si="318"/>
        <v>34</v>
      </c>
      <c r="AT2341" s="11">
        <f t="shared" si="319"/>
        <v>37</v>
      </c>
      <c r="AU2341" s="11">
        <f t="shared" si="320"/>
        <v>29</v>
      </c>
      <c r="AV2341" s="11">
        <f t="shared" si="321"/>
        <v>21</v>
      </c>
      <c r="AW2341" s="12">
        <f t="shared" si="322"/>
        <v>13</v>
      </c>
      <c r="AX2341" s="13">
        <f t="shared" si="323"/>
        <v>21</v>
      </c>
      <c r="AY2341" s="13">
        <f t="shared" si="324"/>
        <v>65</v>
      </c>
      <c r="AZ2341" s="13">
        <f t="shared" si="325"/>
        <v>61</v>
      </c>
      <c r="BA2341" s="13">
        <f t="shared" si="326"/>
        <v>76</v>
      </c>
      <c r="BB2341" s="14">
        <f t="shared" si="327"/>
        <v>73</v>
      </c>
      <c r="BC2341" s="19">
        <f t="shared" si="328"/>
        <v>65</v>
      </c>
      <c r="BD2341" s="55">
        <f t="shared" si="308"/>
        <v>1.0189671971419292</v>
      </c>
      <c r="BE2341" s="19">
        <f t="shared" si="309"/>
        <v>0.96372198765833061</v>
      </c>
      <c r="BF2341" s="19">
        <f t="shared" si="329"/>
        <v>0.99768756089639488</v>
      </c>
      <c r="BG2341" s="19">
        <f t="shared" si="307"/>
        <v>0.9735433582331926</v>
      </c>
    </row>
    <row r="2342" spans="1:59">
      <c r="A2342" s="24">
        <v>2341</v>
      </c>
      <c r="B2342" s="31">
        <f>IF(data!A2343="","",data!A2343)</f>
        <v>2018135</v>
      </c>
      <c r="C2342" s="32">
        <f>IF(data!B2343="","",data!B2343)</f>
        <v>43422</v>
      </c>
      <c r="D2342" s="21">
        <f>IF(data!C2343="","",data!C2343)</f>
        <v>1</v>
      </c>
      <c r="E2342" s="22">
        <f>IF(data!D2343="","",data!D2343)</f>
        <v>3</v>
      </c>
      <c r="F2342" s="22">
        <f>IF(data!E2343="","",data!E2343)</f>
        <v>6</v>
      </c>
      <c r="G2342" s="22">
        <f>IF(data!F2343="","",data!F2343)</f>
        <v>10</v>
      </c>
      <c r="H2342" s="22">
        <f>IF(data!G2343="","",data!G2343)</f>
        <v>11</v>
      </c>
      <c r="I2342" s="22">
        <f>IF(data!H2343="","",data!H2343)</f>
        <v>29</v>
      </c>
      <c r="J2342" s="23">
        <f>IF(data!I2343="","",data!I2343)</f>
        <v>16</v>
      </c>
      <c r="Q2342" s="33"/>
      <c r="R2342" s="33"/>
      <c r="S2342" s="33"/>
      <c r="T2342" s="33"/>
      <c r="U2342" s="33"/>
      <c r="V2342" s="33"/>
      <c r="X2342" s="34"/>
      <c r="Y2342" s="33"/>
      <c r="Z2342" s="33"/>
      <c r="AA2342" s="33"/>
      <c r="AB2342" s="33"/>
      <c r="AC2342" s="35"/>
      <c r="AD2342" s="33"/>
      <c r="AE2342" s="33"/>
      <c r="AF2342" s="33"/>
      <c r="AG2342" s="33"/>
      <c r="AH2342" s="33"/>
      <c r="AI2342" s="33"/>
      <c r="AJ2342" s="36"/>
      <c r="AK2342" s="10">
        <f t="shared" si="310"/>
        <v>6</v>
      </c>
      <c r="AL2342" s="11">
        <f t="shared" si="311"/>
        <v>12</v>
      </c>
      <c r="AM2342" s="11">
        <f t="shared" si="312"/>
        <v>10</v>
      </c>
      <c r="AN2342" s="11">
        <f t="shared" si="313"/>
        <v>18</v>
      </c>
      <c r="AO2342" s="13">
        <f t="shared" si="314"/>
        <v>18</v>
      </c>
      <c r="AP2342" s="11">
        <f t="shared" si="315"/>
        <v>20</v>
      </c>
      <c r="AQ2342" s="11">
        <f t="shared" si="316"/>
        <v>15</v>
      </c>
      <c r="AR2342" s="11">
        <f t="shared" si="317"/>
        <v>20</v>
      </c>
      <c r="AS2342" s="11">
        <f t="shared" si="318"/>
        <v>27</v>
      </c>
      <c r="AT2342" s="11">
        <f t="shared" si="319"/>
        <v>36</v>
      </c>
      <c r="AU2342" s="11">
        <f t="shared" si="320"/>
        <v>34</v>
      </c>
      <c r="AV2342" s="11">
        <f t="shared" si="321"/>
        <v>32</v>
      </c>
      <c r="AW2342" s="12">
        <f t="shared" si="322"/>
        <v>45</v>
      </c>
      <c r="AX2342" s="13">
        <f t="shared" si="323"/>
        <v>44</v>
      </c>
      <c r="AY2342" s="13">
        <f t="shared" si="324"/>
        <v>43</v>
      </c>
      <c r="AZ2342" s="13">
        <f t="shared" si="325"/>
        <v>42</v>
      </c>
      <c r="BA2342" s="13">
        <f t="shared" si="326"/>
        <v>41</v>
      </c>
      <c r="BB2342" s="14">
        <f t="shared" si="327"/>
        <v>40</v>
      </c>
      <c r="BC2342" s="19">
        <f t="shared" si="328"/>
        <v>43</v>
      </c>
      <c r="BD2342" s="55">
        <f t="shared" si="308"/>
        <v>1.04761286131861</v>
      </c>
      <c r="BE2342" s="19">
        <f t="shared" si="309"/>
        <v>0.91256901591425788</v>
      </c>
      <c r="BF2342" s="19">
        <f t="shared" si="329"/>
        <v>0.987866190321533</v>
      </c>
      <c r="BG2342" s="19">
        <f t="shared" si="307"/>
        <v>0.96658655407599869</v>
      </c>
    </row>
    <row r="2343" spans="1:59">
      <c r="A2343" s="24">
        <v>2342</v>
      </c>
      <c r="B2343" s="31">
        <f>IF(data!A2344="","",data!A2344)</f>
        <v>2018136</v>
      </c>
      <c r="C2343" s="32">
        <f>IF(data!B2344="","",data!B2344)</f>
        <v>43424</v>
      </c>
      <c r="D2343" s="21">
        <f>IF(data!C2344="","",data!C2344)</f>
        <v>10</v>
      </c>
      <c r="E2343" s="22">
        <f>IF(data!D2344="","",data!D2344)</f>
        <v>12</v>
      </c>
      <c r="F2343" s="22">
        <f>IF(data!E2344="","",data!E2344)</f>
        <v>15</v>
      </c>
      <c r="G2343" s="22">
        <f>IF(data!F2344="","",data!F2344)</f>
        <v>25</v>
      </c>
      <c r="H2343" s="22">
        <f>IF(data!G2344="","",data!G2344)</f>
        <v>26</v>
      </c>
      <c r="I2343" s="22">
        <f>IF(data!H2344="","",data!H2344)</f>
        <v>27</v>
      </c>
      <c r="J2343" s="23">
        <f>IF(data!I2344="","",data!I2344)</f>
        <v>14</v>
      </c>
      <c r="Q2343" s="33"/>
      <c r="R2343" s="33"/>
      <c r="S2343" s="33"/>
      <c r="T2343" s="33"/>
      <c r="U2343" s="33"/>
      <c r="V2343" s="33"/>
      <c r="X2343" s="34"/>
      <c r="Y2343" s="33"/>
      <c r="Z2343" s="33"/>
      <c r="AA2343" s="33"/>
      <c r="AB2343" s="33"/>
      <c r="AC2343" s="35"/>
      <c r="AD2343" s="33"/>
      <c r="AE2343" s="33"/>
      <c r="AF2343" s="33"/>
      <c r="AG2343" s="33"/>
      <c r="AH2343" s="33"/>
      <c r="AI2343" s="33"/>
      <c r="AJ2343" s="36"/>
      <c r="AK2343" s="10">
        <f t="shared" si="310"/>
        <v>4</v>
      </c>
      <c r="AL2343" s="11">
        <f t="shared" si="311"/>
        <v>11</v>
      </c>
      <c r="AM2343" s="11">
        <f t="shared" si="312"/>
        <v>5</v>
      </c>
      <c r="AN2343" s="11">
        <f t="shared" si="313"/>
        <v>13</v>
      </c>
      <c r="AO2343" s="13">
        <f t="shared" si="314"/>
        <v>24</v>
      </c>
      <c r="AP2343" s="11">
        <f t="shared" si="315"/>
        <v>19</v>
      </c>
      <c r="AQ2343" s="11">
        <f t="shared" si="316"/>
        <v>25</v>
      </c>
      <c r="AR2343" s="11">
        <f t="shared" si="317"/>
        <v>25</v>
      </c>
      <c r="AS2343" s="11">
        <f t="shared" si="318"/>
        <v>27</v>
      </c>
      <c r="AT2343" s="11">
        <f t="shared" si="319"/>
        <v>19</v>
      </c>
      <c r="AU2343" s="11">
        <f t="shared" si="320"/>
        <v>37</v>
      </c>
      <c r="AV2343" s="11">
        <f t="shared" si="321"/>
        <v>59</v>
      </c>
      <c r="AW2343" s="12">
        <f t="shared" si="322"/>
        <v>55</v>
      </c>
      <c r="AX2343" s="13">
        <f t="shared" si="323"/>
        <v>67</v>
      </c>
      <c r="AY2343" s="13">
        <f t="shared" si="324"/>
        <v>64</v>
      </c>
      <c r="AZ2343" s="13">
        <f t="shared" si="325"/>
        <v>61</v>
      </c>
      <c r="BA2343" s="13">
        <f t="shared" si="326"/>
        <v>58</v>
      </c>
      <c r="BB2343" s="14">
        <f t="shared" si="327"/>
        <v>55</v>
      </c>
      <c r="BC2343" s="19">
        <f t="shared" si="328"/>
        <v>64</v>
      </c>
      <c r="BD2343" s="55">
        <f t="shared" si="308"/>
        <v>1.0598895745371872</v>
      </c>
      <c r="BE2343" s="19">
        <f t="shared" si="309"/>
        <v>0.95553751217927907</v>
      </c>
      <c r="BF2343" s="19">
        <f t="shared" si="329"/>
        <v>1.0009613510880155</v>
      </c>
      <c r="BG2343" s="19">
        <f t="shared" si="307"/>
        <v>0.98131860993829167</v>
      </c>
    </row>
    <row r="2344" spans="1:59">
      <c r="A2344" s="24">
        <v>2343</v>
      </c>
      <c r="B2344" s="31">
        <f>IF(data!A2345="","",data!A2345)</f>
        <v>2018137</v>
      </c>
      <c r="C2344" s="32">
        <f>IF(data!B2345="","",data!B2345)</f>
        <v>43426</v>
      </c>
      <c r="D2344" s="21">
        <f>IF(data!C2345="","",data!C2345)</f>
        <v>3</v>
      </c>
      <c r="E2344" s="22">
        <f>IF(data!D2345="","",data!D2345)</f>
        <v>5</v>
      </c>
      <c r="F2344" s="22">
        <f>IF(data!E2345="","",data!E2345)</f>
        <v>11</v>
      </c>
      <c r="G2344" s="22">
        <f>IF(data!F2345="","",data!F2345)</f>
        <v>15</v>
      </c>
      <c r="H2344" s="22">
        <f>IF(data!G2345="","",data!G2345)</f>
        <v>20</v>
      </c>
      <c r="I2344" s="22">
        <f>IF(data!H2345="","",data!H2345)</f>
        <v>23</v>
      </c>
      <c r="J2344" s="23">
        <f>IF(data!I2345="","",data!I2345)</f>
        <v>9</v>
      </c>
      <c r="Q2344" s="33"/>
      <c r="R2344" s="33"/>
      <c r="S2344" s="33"/>
      <c r="T2344" s="33"/>
      <c r="U2344" s="33"/>
      <c r="V2344" s="33"/>
      <c r="X2344" s="34"/>
      <c r="Y2344" s="33"/>
      <c r="Z2344" s="33"/>
      <c r="AA2344" s="33"/>
      <c r="AB2344" s="33"/>
      <c r="AC2344" s="35"/>
      <c r="AD2344" s="33"/>
      <c r="AE2344" s="33"/>
      <c r="AF2344" s="33"/>
      <c r="AG2344" s="33"/>
      <c r="AH2344" s="33"/>
      <c r="AI2344" s="33"/>
      <c r="AJ2344" s="36"/>
      <c r="AK2344" s="10">
        <f t="shared" si="310"/>
        <v>8</v>
      </c>
      <c r="AL2344" s="11">
        <f t="shared" si="311"/>
        <v>13</v>
      </c>
      <c r="AM2344" s="11">
        <f t="shared" si="312"/>
        <v>7</v>
      </c>
      <c r="AN2344" s="11">
        <f t="shared" si="313"/>
        <v>23</v>
      </c>
      <c r="AO2344" s="13">
        <f t="shared" si="314"/>
        <v>21</v>
      </c>
      <c r="AP2344" s="11">
        <f t="shared" si="315"/>
        <v>29</v>
      </c>
      <c r="AQ2344" s="11">
        <f t="shared" si="316"/>
        <v>23</v>
      </c>
      <c r="AR2344" s="11">
        <f t="shared" si="317"/>
        <v>17</v>
      </c>
      <c r="AS2344" s="11">
        <f t="shared" si="318"/>
        <v>22</v>
      </c>
      <c r="AT2344" s="11">
        <f t="shared" si="319"/>
        <v>41</v>
      </c>
      <c r="AU2344" s="11">
        <f t="shared" si="320"/>
        <v>38</v>
      </c>
      <c r="AV2344" s="11">
        <f t="shared" si="321"/>
        <v>35</v>
      </c>
      <c r="AW2344" s="12">
        <f t="shared" si="322"/>
        <v>32</v>
      </c>
      <c r="AX2344" s="13">
        <f t="shared" si="323"/>
        <v>45</v>
      </c>
      <c r="AY2344" s="13">
        <f t="shared" si="324"/>
        <v>43</v>
      </c>
      <c r="AZ2344" s="13">
        <f t="shared" si="325"/>
        <v>41</v>
      </c>
      <c r="BA2344" s="13">
        <f t="shared" si="326"/>
        <v>39</v>
      </c>
      <c r="BB2344" s="14">
        <f t="shared" si="327"/>
        <v>37</v>
      </c>
      <c r="BC2344" s="19">
        <f t="shared" si="328"/>
        <v>43</v>
      </c>
      <c r="BD2344" s="55">
        <f t="shared" si="308"/>
        <v>1.0639818122767133</v>
      </c>
      <c r="BE2344" s="19">
        <f t="shared" si="309"/>
        <v>0.94939915556999022</v>
      </c>
      <c r="BF2344" s="19">
        <f t="shared" si="329"/>
        <v>0.99932445599220532</v>
      </c>
      <c r="BG2344" s="19">
        <f t="shared" si="307"/>
        <v>0.97968171484248134</v>
      </c>
    </row>
    <row r="2345" spans="1:59">
      <c r="A2345" s="24">
        <v>2344</v>
      </c>
      <c r="B2345" s="31">
        <f>IF(data!A2346="","",data!A2346)</f>
        <v>2018138</v>
      </c>
      <c r="C2345" s="32">
        <f>IF(data!B2346="","",data!B2346)</f>
        <v>43429</v>
      </c>
      <c r="D2345" s="21">
        <f>IF(data!C2346="","",data!C2346)</f>
        <v>1</v>
      </c>
      <c r="E2345" s="22">
        <f>IF(data!D2346="","",data!D2346)</f>
        <v>10</v>
      </c>
      <c r="F2345" s="22">
        <f>IF(data!E2346="","",data!E2346)</f>
        <v>25</v>
      </c>
      <c r="G2345" s="22">
        <f>IF(data!F2346="","",data!F2346)</f>
        <v>27</v>
      </c>
      <c r="H2345" s="22">
        <f>IF(data!G2346="","",data!G2346)</f>
        <v>30</v>
      </c>
      <c r="I2345" s="22">
        <f>IF(data!H2346="","",data!H2346)</f>
        <v>32</v>
      </c>
      <c r="J2345" s="23">
        <f>IF(data!I2346="","",data!I2346)</f>
        <v>9</v>
      </c>
      <c r="Q2345" s="33"/>
      <c r="R2345" s="33"/>
      <c r="S2345" s="33"/>
      <c r="T2345" s="33"/>
      <c r="U2345" s="33"/>
      <c r="V2345" s="33"/>
      <c r="X2345" s="34"/>
      <c r="Y2345" s="33"/>
      <c r="Z2345" s="33"/>
      <c r="AA2345" s="33"/>
      <c r="AB2345" s="33"/>
      <c r="AC2345" s="35"/>
      <c r="AD2345" s="33"/>
      <c r="AE2345" s="33"/>
      <c r="AF2345" s="33"/>
      <c r="AG2345" s="33"/>
      <c r="AH2345" s="33"/>
      <c r="AI2345" s="33"/>
      <c r="AJ2345" s="36"/>
      <c r="AK2345" s="10">
        <f t="shared" si="310"/>
        <v>5</v>
      </c>
      <c r="AL2345" s="11">
        <f t="shared" si="311"/>
        <v>9</v>
      </c>
      <c r="AM2345" s="11">
        <f t="shared" si="312"/>
        <v>5</v>
      </c>
      <c r="AN2345" s="11">
        <f t="shared" si="313"/>
        <v>11</v>
      </c>
      <c r="AO2345" s="13">
        <f t="shared" si="314"/>
        <v>20</v>
      </c>
      <c r="AP2345" s="11">
        <f t="shared" si="315"/>
        <v>13</v>
      </c>
      <c r="AQ2345" s="11">
        <f t="shared" si="316"/>
        <v>17</v>
      </c>
      <c r="AR2345" s="11">
        <f t="shared" si="317"/>
        <v>15</v>
      </c>
      <c r="AS2345" s="11">
        <f t="shared" si="318"/>
        <v>37</v>
      </c>
      <c r="AT2345" s="11">
        <f t="shared" si="319"/>
        <v>29</v>
      </c>
      <c r="AU2345" s="11">
        <f t="shared" si="320"/>
        <v>34</v>
      </c>
      <c r="AV2345" s="11">
        <f t="shared" si="321"/>
        <v>41</v>
      </c>
      <c r="AW2345" s="12">
        <f t="shared" si="322"/>
        <v>35</v>
      </c>
      <c r="AX2345" s="13">
        <f t="shared" si="323"/>
        <v>45</v>
      </c>
      <c r="AY2345" s="13">
        <f t="shared" si="324"/>
        <v>57</v>
      </c>
      <c r="AZ2345" s="13">
        <f t="shared" si="325"/>
        <v>53</v>
      </c>
      <c r="BA2345" s="13">
        <f t="shared" si="326"/>
        <v>49</v>
      </c>
      <c r="BB2345" s="14">
        <f t="shared" si="327"/>
        <v>45</v>
      </c>
      <c r="BC2345" s="19">
        <f t="shared" si="328"/>
        <v>57</v>
      </c>
      <c r="BD2345" s="55">
        <f t="shared" si="308"/>
        <v>1.113088665151023</v>
      </c>
      <c r="BE2345" s="19">
        <f t="shared" si="309"/>
        <v>0.99645988957453724</v>
      </c>
      <c r="BF2345" s="19">
        <f t="shared" si="329"/>
        <v>1.0058720363754465</v>
      </c>
      <c r="BG2345" s="19">
        <f t="shared" si="307"/>
        <v>0.9784540435206236</v>
      </c>
    </row>
    <row r="2346" spans="1:59">
      <c r="A2346" s="24">
        <v>2345</v>
      </c>
      <c r="B2346" s="31">
        <f>IF(data!A2347="","",data!A2347)</f>
        <v>2018139</v>
      </c>
      <c r="C2346" s="32">
        <f>IF(data!B2347="","",data!B2347)</f>
        <v>43431</v>
      </c>
      <c r="D2346" s="21">
        <f>IF(data!C2347="","",data!C2347)</f>
        <v>11</v>
      </c>
      <c r="E2346" s="22">
        <f>IF(data!D2347="","",data!D2347)</f>
        <v>18</v>
      </c>
      <c r="F2346" s="22">
        <f>IF(data!E2347="","",data!E2347)</f>
        <v>20</v>
      </c>
      <c r="G2346" s="22">
        <f>IF(data!F2347="","",data!F2347)</f>
        <v>23</v>
      </c>
      <c r="H2346" s="22">
        <f>IF(data!G2347="","",data!G2347)</f>
        <v>31</v>
      </c>
      <c r="I2346" s="22">
        <f>IF(data!H2347="","",data!H2347)</f>
        <v>32</v>
      </c>
      <c r="J2346" s="23">
        <f>IF(data!I2347="","",data!I2347)</f>
        <v>15</v>
      </c>
      <c r="Q2346" s="33"/>
      <c r="R2346" s="33"/>
      <c r="S2346" s="33"/>
      <c r="T2346" s="33"/>
      <c r="U2346" s="33"/>
      <c r="V2346" s="33"/>
      <c r="X2346" s="34"/>
      <c r="Y2346" s="33"/>
      <c r="Z2346" s="33"/>
      <c r="AA2346" s="33"/>
      <c r="AB2346" s="33"/>
      <c r="AC2346" s="35"/>
      <c r="AD2346" s="33"/>
      <c r="AE2346" s="33"/>
      <c r="AF2346" s="33"/>
      <c r="AG2346" s="33"/>
      <c r="AH2346" s="33"/>
      <c r="AI2346" s="33"/>
      <c r="AJ2346" s="36"/>
      <c r="AK2346" s="10">
        <f t="shared" si="310"/>
        <v>9</v>
      </c>
      <c r="AL2346" s="11">
        <f t="shared" si="311"/>
        <v>11</v>
      </c>
      <c r="AM2346" s="11">
        <f t="shared" si="312"/>
        <v>10</v>
      </c>
      <c r="AN2346" s="11">
        <f t="shared" si="313"/>
        <v>15</v>
      </c>
      <c r="AO2346" s="13">
        <f t="shared" si="314"/>
        <v>23</v>
      </c>
      <c r="AP2346" s="11">
        <f t="shared" si="315"/>
        <v>23</v>
      </c>
      <c r="AQ2346" s="11">
        <f t="shared" si="316"/>
        <v>18</v>
      </c>
      <c r="AR2346" s="11">
        <f t="shared" si="317"/>
        <v>15</v>
      </c>
      <c r="AS2346" s="11">
        <f t="shared" si="318"/>
        <v>36</v>
      </c>
      <c r="AT2346" s="11">
        <f t="shared" si="319"/>
        <v>51</v>
      </c>
      <c r="AU2346" s="11">
        <f t="shared" si="320"/>
        <v>44</v>
      </c>
      <c r="AV2346" s="11">
        <f t="shared" si="321"/>
        <v>37</v>
      </c>
      <c r="AW2346" s="12">
        <f t="shared" si="322"/>
        <v>30</v>
      </c>
      <c r="AX2346" s="13">
        <f t="shared" si="323"/>
        <v>39</v>
      </c>
      <c r="AY2346" s="13">
        <f t="shared" si="324"/>
        <v>50</v>
      </c>
      <c r="AZ2346" s="13">
        <f t="shared" si="325"/>
        <v>45</v>
      </c>
      <c r="BA2346" s="13">
        <f t="shared" si="326"/>
        <v>59</v>
      </c>
      <c r="BB2346" s="14">
        <f t="shared" si="327"/>
        <v>55</v>
      </c>
      <c r="BC2346" s="19">
        <f t="shared" si="328"/>
        <v>50</v>
      </c>
      <c r="BD2346" s="55">
        <f t="shared" si="308"/>
        <v>1.0517050990581358</v>
      </c>
      <c r="BE2346" s="19">
        <f t="shared" si="309"/>
        <v>1.0353361481000325</v>
      </c>
      <c r="BF2346" s="19">
        <f t="shared" si="329"/>
        <v>1.0042351412796362</v>
      </c>
      <c r="BG2346" s="19">
        <f t="shared" si="307"/>
        <v>0.97763559597271843</v>
      </c>
    </row>
    <row r="2347" spans="1:59">
      <c r="A2347" s="24">
        <v>2346</v>
      </c>
      <c r="B2347" s="31">
        <f>IF(data!A2348="","",data!A2348)</f>
        <v>2018140</v>
      </c>
      <c r="C2347" s="32">
        <f>IF(data!B2348="","",data!B2348)</f>
        <v>43433</v>
      </c>
      <c r="D2347" s="21">
        <f>IF(data!C2348="","",data!C2348)</f>
        <v>1</v>
      </c>
      <c r="E2347" s="22">
        <f>IF(data!D2348="","",data!D2348)</f>
        <v>15</v>
      </c>
      <c r="F2347" s="22">
        <f>IF(data!E2348="","",data!E2348)</f>
        <v>20</v>
      </c>
      <c r="G2347" s="22">
        <f>IF(data!F2348="","",data!F2348)</f>
        <v>22</v>
      </c>
      <c r="H2347" s="22">
        <f>IF(data!G2348="","",data!G2348)</f>
        <v>25</v>
      </c>
      <c r="I2347" s="22">
        <f>IF(data!H2348="","",data!H2348)</f>
        <v>28</v>
      </c>
      <c r="J2347" s="23">
        <f>IF(data!I2348="","",data!I2348)</f>
        <v>14</v>
      </c>
      <c r="Q2347" s="33"/>
      <c r="R2347" s="33"/>
      <c r="S2347" s="33"/>
      <c r="T2347" s="33"/>
      <c r="U2347" s="33"/>
      <c r="V2347" s="33"/>
      <c r="X2347" s="34"/>
      <c r="Y2347" s="33"/>
      <c r="Z2347" s="33"/>
      <c r="AA2347" s="33"/>
      <c r="AB2347" s="33"/>
      <c r="AC2347" s="35"/>
      <c r="AD2347" s="33"/>
      <c r="AE2347" s="33"/>
      <c r="AF2347" s="33"/>
      <c r="AG2347" s="33"/>
      <c r="AH2347" s="33"/>
      <c r="AI2347" s="33"/>
      <c r="AJ2347" s="36"/>
      <c r="AK2347" s="10">
        <f t="shared" si="310"/>
        <v>6</v>
      </c>
      <c r="AL2347" s="11">
        <f t="shared" si="311"/>
        <v>7</v>
      </c>
      <c r="AM2347" s="11">
        <f t="shared" si="312"/>
        <v>6</v>
      </c>
      <c r="AN2347" s="11">
        <f t="shared" si="313"/>
        <v>15</v>
      </c>
      <c r="AO2347" s="13">
        <f t="shared" si="314"/>
        <v>13</v>
      </c>
      <c r="AP2347" s="11">
        <f t="shared" si="315"/>
        <v>23</v>
      </c>
      <c r="AQ2347" s="11">
        <f t="shared" si="316"/>
        <v>21</v>
      </c>
      <c r="AR2347" s="11">
        <f t="shared" si="317"/>
        <v>21</v>
      </c>
      <c r="AS2347" s="11">
        <f t="shared" si="318"/>
        <v>23</v>
      </c>
      <c r="AT2347" s="11">
        <f t="shared" si="319"/>
        <v>27</v>
      </c>
      <c r="AU2347" s="11">
        <f t="shared" si="320"/>
        <v>33</v>
      </c>
      <c r="AV2347" s="11">
        <f t="shared" si="321"/>
        <v>27</v>
      </c>
      <c r="AW2347" s="12">
        <f t="shared" si="322"/>
        <v>36</v>
      </c>
      <c r="AX2347" s="13">
        <f t="shared" si="323"/>
        <v>47</v>
      </c>
      <c r="AY2347" s="13">
        <f t="shared" si="324"/>
        <v>43</v>
      </c>
      <c r="AZ2347" s="13">
        <f t="shared" si="325"/>
        <v>39</v>
      </c>
      <c r="BA2347" s="13">
        <f t="shared" si="326"/>
        <v>35</v>
      </c>
      <c r="BB2347" s="14">
        <f t="shared" si="327"/>
        <v>31</v>
      </c>
      <c r="BC2347" s="19">
        <f t="shared" si="328"/>
        <v>43</v>
      </c>
      <c r="BD2347" s="55">
        <f t="shared" si="308"/>
        <v>1.0517050990581358</v>
      </c>
      <c r="BE2347" s="19">
        <f t="shared" si="309"/>
        <v>1.0496589801883727</v>
      </c>
      <c r="BF2347" s="19">
        <f t="shared" si="329"/>
        <v>1.003416693731731</v>
      </c>
      <c r="BG2347" s="19">
        <f t="shared" si="307"/>
        <v>0.98009093861643382</v>
      </c>
    </row>
    <row r="2348" spans="1:59">
      <c r="A2348" s="24">
        <v>2347</v>
      </c>
      <c r="B2348" s="31">
        <f>IF(data!A2349="","",data!A2349)</f>
        <v>2018141</v>
      </c>
      <c r="C2348" s="32">
        <f>IF(data!B2349="","",data!B2349)</f>
        <v>43436</v>
      </c>
      <c r="D2348" s="21">
        <f>IF(data!C2349="","",data!C2349)</f>
        <v>11</v>
      </c>
      <c r="E2348" s="22">
        <f>IF(data!D2349="","",data!D2349)</f>
        <v>14</v>
      </c>
      <c r="F2348" s="22">
        <f>IF(data!E2349="","",data!E2349)</f>
        <v>16</v>
      </c>
      <c r="G2348" s="22">
        <f>IF(data!F2349="","",data!F2349)</f>
        <v>18</v>
      </c>
      <c r="H2348" s="22">
        <f>IF(data!G2349="","",data!G2349)</f>
        <v>24</v>
      </c>
      <c r="I2348" s="22">
        <f>IF(data!H2349="","",data!H2349)</f>
        <v>33</v>
      </c>
      <c r="J2348" s="23">
        <f>IF(data!I2349="","",data!I2349)</f>
        <v>4</v>
      </c>
      <c r="Q2348" s="33"/>
      <c r="R2348" s="33"/>
      <c r="S2348" s="33"/>
      <c r="T2348" s="33"/>
      <c r="U2348" s="33"/>
      <c r="V2348" s="33"/>
      <c r="X2348" s="34"/>
      <c r="Y2348" s="33"/>
      <c r="Z2348" s="33"/>
      <c r="AA2348" s="33"/>
      <c r="AB2348" s="33"/>
      <c r="AC2348" s="35"/>
      <c r="AD2348" s="33"/>
      <c r="AE2348" s="33"/>
      <c r="AF2348" s="33"/>
      <c r="AG2348" s="33"/>
      <c r="AH2348" s="33"/>
      <c r="AI2348" s="33"/>
      <c r="AJ2348" s="36"/>
      <c r="AK2348" s="10">
        <f t="shared" si="310"/>
        <v>5</v>
      </c>
      <c r="AL2348" s="11">
        <f t="shared" si="311"/>
        <v>8</v>
      </c>
      <c r="AM2348" s="11">
        <f t="shared" si="312"/>
        <v>16</v>
      </c>
      <c r="AN2348" s="11">
        <f t="shared" si="313"/>
        <v>14</v>
      </c>
      <c r="AO2348" s="13">
        <f t="shared" si="314"/>
        <v>18</v>
      </c>
      <c r="AP2348" s="11">
        <f t="shared" si="315"/>
        <v>12</v>
      </c>
      <c r="AQ2348" s="11">
        <f t="shared" si="316"/>
        <v>26</v>
      </c>
      <c r="AR2348" s="11">
        <f t="shared" si="317"/>
        <v>26</v>
      </c>
      <c r="AS2348" s="11">
        <f t="shared" si="318"/>
        <v>17</v>
      </c>
      <c r="AT2348" s="11">
        <f t="shared" si="319"/>
        <v>32</v>
      </c>
      <c r="AU2348" s="11">
        <f t="shared" si="320"/>
        <v>38</v>
      </c>
      <c r="AV2348" s="11">
        <f t="shared" si="321"/>
        <v>32</v>
      </c>
      <c r="AW2348" s="12">
        <f t="shared" si="322"/>
        <v>41</v>
      </c>
      <c r="AX2348" s="13">
        <f t="shared" si="323"/>
        <v>36</v>
      </c>
      <c r="AY2348" s="13">
        <f t="shared" si="324"/>
        <v>65</v>
      </c>
      <c r="AZ2348" s="13">
        <f t="shared" si="325"/>
        <v>62</v>
      </c>
      <c r="BA2348" s="13">
        <f t="shared" si="326"/>
        <v>78</v>
      </c>
      <c r="BB2348" s="14">
        <f t="shared" si="327"/>
        <v>76</v>
      </c>
      <c r="BC2348" s="19">
        <f t="shared" si="328"/>
        <v>65</v>
      </c>
      <c r="BD2348" s="55">
        <f t="shared" si="308"/>
        <v>1.0557973367976616</v>
      </c>
      <c r="BE2348" s="19">
        <f t="shared" si="309"/>
        <v>1.0578434556674245</v>
      </c>
      <c r="BF2348" s="19">
        <f t="shared" si="329"/>
        <v>1.023059434881455</v>
      </c>
      <c r="BG2348" s="19">
        <f t="shared" si="307"/>
        <v>0.98500162390386492</v>
      </c>
    </row>
    <row r="2349" spans="1:59">
      <c r="A2349" s="24">
        <v>2348</v>
      </c>
      <c r="B2349" s="31">
        <f>IF(data!A2350="","",data!A2350)</f>
        <v>2018142</v>
      </c>
      <c r="C2349" s="32">
        <f>IF(data!B2350="","",data!B2350)</f>
        <v>43438</v>
      </c>
      <c r="D2349" s="21">
        <f>IF(data!C2350="","",data!C2350)</f>
        <v>5</v>
      </c>
      <c r="E2349" s="22">
        <f>IF(data!D2350="","",data!D2350)</f>
        <v>8</v>
      </c>
      <c r="F2349" s="22">
        <f>IF(data!E2350="","",data!E2350)</f>
        <v>10</v>
      </c>
      <c r="G2349" s="22">
        <f>IF(data!F2350="","",data!F2350)</f>
        <v>11</v>
      </c>
      <c r="H2349" s="22">
        <f>IF(data!G2350="","",data!G2350)</f>
        <v>27</v>
      </c>
      <c r="I2349" s="22">
        <f>IF(data!H2350="","",data!H2350)</f>
        <v>28</v>
      </c>
      <c r="J2349" s="23">
        <f>IF(data!I2350="","",data!I2350)</f>
        <v>11</v>
      </c>
      <c r="Q2349" s="33"/>
      <c r="R2349" s="33"/>
      <c r="S2349" s="33"/>
      <c r="T2349" s="33"/>
      <c r="U2349" s="33"/>
      <c r="V2349" s="33"/>
      <c r="X2349" s="34"/>
      <c r="Y2349" s="33"/>
      <c r="Z2349" s="33"/>
      <c r="AA2349" s="33"/>
      <c r="AB2349" s="33"/>
      <c r="AC2349" s="35"/>
      <c r="AD2349" s="33"/>
      <c r="AE2349" s="33"/>
      <c r="AF2349" s="33"/>
      <c r="AG2349" s="33"/>
      <c r="AH2349" s="33"/>
      <c r="AI2349" s="33"/>
      <c r="AJ2349" s="36"/>
      <c r="AK2349" s="10">
        <f t="shared" si="310"/>
        <v>8</v>
      </c>
      <c r="AL2349" s="11">
        <f t="shared" si="311"/>
        <v>9</v>
      </c>
      <c r="AM2349" s="11">
        <f t="shared" si="312"/>
        <v>9</v>
      </c>
      <c r="AN2349" s="11">
        <f t="shared" si="313"/>
        <v>23</v>
      </c>
      <c r="AO2349" s="13">
        <f t="shared" si="314"/>
        <v>19</v>
      </c>
      <c r="AP2349" s="11">
        <f t="shared" si="315"/>
        <v>17</v>
      </c>
      <c r="AQ2349" s="11">
        <f t="shared" si="316"/>
        <v>17</v>
      </c>
      <c r="AR2349" s="11">
        <f t="shared" si="317"/>
        <v>29</v>
      </c>
      <c r="AS2349" s="11">
        <f t="shared" si="318"/>
        <v>34</v>
      </c>
      <c r="AT2349" s="11">
        <f t="shared" si="319"/>
        <v>41</v>
      </c>
      <c r="AU2349" s="11">
        <f t="shared" si="320"/>
        <v>37</v>
      </c>
      <c r="AV2349" s="11">
        <f t="shared" si="321"/>
        <v>47</v>
      </c>
      <c r="AW2349" s="12">
        <f t="shared" si="322"/>
        <v>59</v>
      </c>
      <c r="AX2349" s="13">
        <f t="shared" si="323"/>
        <v>57</v>
      </c>
      <c r="AY2349" s="13">
        <f t="shared" si="324"/>
        <v>55</v>
      </c>
      <c r="AZ2349" s="13">
        <f t="shared" si="325"/>
        <v>53</v>
      </c>
      <c r="BA2349" s="13">
        <f t="shared" si="326"/>
        <v>51</v>
      </c>
      <c r="BB2349" s="14">
        <f t="shared" si="327"/>
        <v>49</v>
      </c>
      <c r="BC2349" s="19">
        <f t="shared" si="328"/>
        <v>55</v>
      </c>
      <c r="BD2349" s="55">
        <f t="shared" si="308"/>
        <v>1.1049041896719713</v>
      </c>
      <c r="BE2349" s="19">
        <f t="shared" si="309"/>
        <v>1.0844430009743422</v>
      </c>
      <c r="BF2349" s="19">
        <f t="shared" si="329"/>
        <v>1.0287885677167912</v>
      </c>
      <c r="BG2349" s="19">
        <f t="shared" si="307"/>
        <v>0.98418317635595975</v>
      </c>
    </row>
    <row r="2350" spans="1:59">
      <c r="A2350" s="24">
        <v>2349</v>
      </c>
      <c r="B2350" s="31">
        <f>IF(data!A2351="","",data!A2351)</f>
        <v>2018143</v>
      </c>
      <c r="C2350" s="32">
        <f>IF(data!B2351="","",data!B2351)</f>
        <v>43440</v>
      </c>
      <c r="D2350" s="21">
        <f>IF(data!C2351="","",data!C2351)</f>
        <v>4</v>
      </c>
      <c r="E2350" s="22">
        <f>IF(data!D2351="","",data!D2351)</f>
        <v>6</v>
      </c>
      <c r="F2350" s="22">
        <f>IF(data!E2351="","",data!E2351)</f>
        <v>15</v>
      </c>
      <c r="G2350" s="22">
        <f>IF(data!F2351="","",data!F2351)</f>
        <v>28</v>
      </c>
      <c r="H2350" s="22">
        <f>IF(data!G2351="","",data!G2351)</f>
        <v>32</v>
      </c>
      <c r="I2350" s="22">
        <f>IF(data!H2351="","",data!H2351)</f>
        <v>33</v>
      </c>
      <c r="J2350" s="23">
        <f>IF(data!I2351="","",data!I2351)</f>
        <v>14</v>
      </c>
      <c r="Q2350" s="33"/>
      <c r="R2350" s="33"/>
      <c r="S2350" s="33"/>
      <c r="T2350" s="33"/>
      <c r="U2350" s="33"/>
      <c r="V2350" s="33"/>
      <c r="X2350" s="34"/>
      <c r="Y2350" s="33"/>
      <c r="Z2350" s="33"/>
      <c r="AA2350" s="33"/>
      <c r="AB2350" s="33"/>
      <c r="AC2350" s="35"/>
      <c r="AD2350" s="33"/>
      <c r="AE2350" s="33"/>
      <c r="AF2350" s="33"/>
      <c r="AG2350" s="33"/>
      <c r="AH2350" s="33"/>
      <c r="AI2350" s="33"/>
      <c r="AJ2350" s="36"/>
      <c r="AK2350" s="10">
        <f t="shared" si="310"/>
        <v>4</v>
      </c>
      <c r="AL2350" s="11">
        <f t="shared" si="311"/>
        <v>6</v>
      </c>
      <c r="AM2350" s="11">
        <f t="shared" si="312"/>
        <v>13</v>
      </c>
      <c r="AN2350" s="11">
        <f t="shared" si="313"/>
        <v>16</v>
      </c>
      <c r="AO2350" s="13">
        <f t="shared" si="314"/>
        <v>20</v>
      </c>
      <c r="AP2350" s="11">
        <f t="shared" si="315"/>
        <v>22</v>
      </c>
      <c r="AQ2350" s="11">
        <f t="shared" si="316"/>
        <v>28</v>
      </c>
      <c r="AR2350" s="11">
        <f t="shared" si="317"/>
        <v>28</v>
      </c>
      <c r="AS2350" s="11">
        <f t="shared" si="318"/>
        <v>30</v>
      </c>
      <c r="AT2350" s="11">
        <f t="shared" si="319"/>
        <v>34</v>
      </c>
      <c r="AU2350" s="11">
        <f t="shared" si="320"/>
        <v>27</v>
      </c>
      <c r="AV2350" s="11">
        <f t="shared" si="321"/>
        <v>20</v>
      </c>
      <c r="AW2350" s="12">
        <f t="shared" si="322"/>
        <v>28</v>
      </c>
      <c r="AX2350" s="13">
        <f t="shared" si="323"/>
        <v>38</v>
      </c>
      <c r="AY2350" s="13">
        <f t="shared" si="324"/>
        <v>67</v>
      </c>
      <c r="AZ2350" s="13">
        <f t="shared" si="325"/>
        <v>64</v>
      </c>
      <c r="BA2350" s="13">
        <f t="shared" si="326"/>
        <v>61</v>
      </c>
      <c r="BB2350" s="14">
        <f t="shared" si="327"/>
        <v>58</v>
      </c>
      <c r="BC2350" s="19">
        <f t="shared" si="328"/>
        <v>67</v>
      </c>
      <c r="BD2350" s="55">
        <f t="shared" si="308"/>
        <v>1.1458265670672296</v>
      </c>
      <c r="BE2350" s="19">
        <f t="shared" si="309"/>
        <v>1.1294576161091263</v>
      </c>
      <c r="BF2350" s="19">
        <f t="shared" si="329"/>
        <v>1.0402468333874635</v>
      </c>
      <c r="BG2350" s="19">
        <f t="shared" si="307"/>
        <v>0.99523221825267949</v>
      </c>
    </row>
    <row r="2351" spans="1:59">
      <c r="A2351" s="24">
        <v>2350</v>
      </c>
      <c r="B2351" s="31">
        <f>IF(data!A2352="","",data!A2352)</f>
        <v>2018144</v>
      </c>
      <c r="C2351" s="32">
        <f>IF(data!B2352="","",data!B2352)</f>
        <v>43443</v>
      </c>
      <c r="D2351" s="21">
        <f>IF(data!C2352="","",data!C2352)</f>
        <v>8</v>
      </c>
      <c r="E2351" s="22">
        <f>IF(data!D2352="","",data!D2352)</f>
        <v>13</v>
      </c>
      <c r="F2351" s="22">
        <f>IF(data!E2352="","",data!E2352)</f>
        <v>17</v>
      </c>
      <c r="G2351" s="22">
        <f>IF(data!F2352="","",data!F2352)</f>
        <v>18</v>
      </c>
      <c r="H2351" s="22">
        <f>IF(data!G2352="","",data!G2352)</f>
        <v>20</v>
      </c>
      <c r="I2351" s="22">
        <f>IF(data!H2352="","",data!H2352)</f>
        <v>27</v>
      </c>
      <c r="J2351" s="23">
        <f>IF(data!I2352="","",data!I2352)</f>
        <v>13</v>
      </c>
      <c r="Q2351" s="33"/>
      <c r="R2351" s="33"/>
      <c r="S2351" s="33"/>
      <c r="T2351" s="33"/>
      <c r="U2351" s="33"/>
      <c r="V2351" s="33"/>
      <c r="X2351" s="34"/>
      <c r="Y2351" s="33"/>
      <c r="Z2351" s="33"/>
      <c r="AA2351" s="33"/>
      <c r="AB2351" s="33"/>
      <c r="AC2351" s="35"/>
      <c r="AD2351" s="33"/>
      <c r="AE2351" s="33"/>
      <c r="AF2351" s="33"/>
      <c r="AG2351" s="33"/>
      <c r="AH2351" s="33"/>
      <c r="AI2351" s="33"/>
      <c r="AJ2351" s="36"/>
      <c r="AK2351" s="10">
        <f t="shared" si="310"/>
        <v>7</v>
      </c>
      <c r="AL2351" s="11">
        <f t="shared" si="311"/>
        <v>7</v>
      </c>
      <c r="AM2351" s="11">
        <f t="shared" si="312"/>
        <v>13</v>
      </c>
      <c r="AN2351" s="11">
        <f t="shared" si="313"/>
        <v>13</v>
      </c>
      <c r="AO2351" s="13">
        <f t="shared" si="314"/>
        <v>26</v>
      </c>
      <c r="AP2351" s="11">
        <f t="shared" si="315"/>
        <v>15</v>
      </c>
      <c r="AQ2351" s="11">
        <f t="shared" si="316"/>
        <v>22</v>
      </c>
      <c r="AR2351" s="11">
        <f t="shared" si="317"/>
        <v>33</v>
      </c>
      <c r="AS2351" s="11">
        <f t="shared" si="318"/>
        <v>37</v>
      </c>
      <c r="AT2351" s="11">
        <f t="shared" si="319"/>
        <v>31</v>
      </c>
      <c r="AU2351" s="11">
        <f t="shared" si="320"/>
        <v>25</v>
      </c>
      <c r="AV2351" s="11">
        <f t="shared" si="321"/>
        <v>47</v>
      </c>
      <c r="AW2351" s="12">
        <f t="shared" si="322"/>
        <v>43</v>
      </c>
      <c r="AX2351" s="13">
        <f t="shared" si="323"/>
        <v>39</v>
      </c>
      <c r="AY2351" s="13">
        <f t="shared" si="324"/>
        <v>35</v>
      </c>
      <c r="AZ2351" s="13">
        <f t="shared" si="325"/>
        <v>49</v>
      </c>
      <c r="BA2351" s="13">
        <f t="shared" si="326"/>
        <v>65</v>
      </c>
      <c r="BB2351" s="14">
        <f t="shared" si="327"/>
        <v>63</v>
      </c>
      <c r="BC2351" s="19">
        <f t="shared" si="328"/>
        <v>35</v>
      </c>
      <c r="BD2351" s="55">
        <f t="shared" si="308"/>
        <v>1.0844430009743422</v>
      </c>
      <c r="BE2351" s="19">
        <f t="shared" si="309"/>
        <v>1.0680740500162391</v>
      </c>
      <c r="BF2351" s="19">
        <f t="shared" si="329"/>
        <v>1.0165118544982137</v>
      </c>
      <c r="BG2351" s="19">
        <f t="shared" si="307"/>
        <v>0.98909386164339075</v>
      </c>
    </row>
    <row r="2352" spans="1:59">
      <c r="A2352" s="24">
        <v>2351</v>
      </c>
      <c r="B2352" s="31">
        <f>IF(data!A2353="","",data!A2353)</f>
        <v>2018145</v>
      </c>
      <c r="C2352" s="32">
        <f>IF(data!B2353="","",data!B2353)</f>
        <v>43445</v>
      </c>
      <c r="D2352" s="21">
        <f>IF(data!C2353="","",data!C2353)</f>
        <v>3</v>
      </c>
      <c r="E2352" s="22">
        <f>IF(data!D2353="","",data!D2353)</f>
        <v>9</v>
      </c>
      <c r="F2352" s="22">
        <f>IF(data!E2353="","",data!E2353)</f>
        <v>13</v>
      </c>
      <c r="G2352" s="22">
        <f>IF(data!F2353="","",data!F2353)</f>
        <v>22</v>
      </c>
      <c r="H2352" s="22">
        <f>IF(data!G2353="","",data!G2353)</f>
        <v>23</v>
      </c>
      <c r="I2352" s="22">
        <f>IF(data!H2353="","",data!H2353)</f>
        <v>25</v>
      </c>
      <c r="J2352" s="23">
        <f>IF(data!I2353="","",data!I2353)</f>
        <v>6</v>
      </c>
      <c r="Q2352" s="33"/>
      <c r="R2352" s="33"/>
      <c r="S2352" s="33"/>
      <c r="T2352" s="33"/>
      <c r="U2352" s="33"/>
      <c r="V2352" s="33"/>
      <c r="X2352" s="34"/>
      <c r="Y2352" s="33"/>
      <c r="Z2352" s="33"/>
      <c r="AA2352" s="33"/>
      <c r="AB2352" s="33"/>
      <c r="AC2352" s="35"/>
      <c r="AD2352" s="33"/>
      <c r="AE2352" s="33"/>
      <c r="AF2352" s="33"/>
      <c r="AG2352" s="33"/>
      <c r="AH2352" s="33"/>
      <c r="AI2352" s="33"/>
      <c r="AJ2352" s="36"/>
      <c r="AK2352" s="10">
        <f t="shared" si="310"/>
        <v>5</v>
      </c>
      <c r="AL2352" s="11">
        <f t="shared" si="311"/>
        <v>11</v>
      </c>
      <c r="AM2352" s="11">
        <f t="shared" si="312"/>
        <v>15</v>
      </c>
      <c r="AN2352" s="11">
        <f t="shared" si="313"/>
        <v>17</v>
      </c>
      <c r="AO2352" s="13">
        <f t="shared" si="314"/>
        <v>18</v>
      </c>
      <c r="AP2352" s="11">
        <f t="shared" si="315"/>
        <v>23</v>
      </c>
      <c r="AQ2352" s="11">
        <f t="shared" si="316"/>
        <v>23</v>
      </c>
      <c r="AR2352" s="11">
        <f t="shared" si="317"/>
        <v>25</v>
      </c>
      <c r="AS2352" s="11">
        <f t="shared" si="318"/>
        <v>18</v>
      </c>
      <c r="AT2352" s="11">
        <f t="shared" si="319"/>
        <v>35</v>
      </c>
      <c r="AU2352" s="11">
        <f t="shared" si="320"/>
        <v>43</v>
      </c>
      <c r="AV2352" s="11">
        <f t="shared" si="321"/>
        <v>53</v>
      </c>
      <c r="AW2352" s="12">
        <f t="shared" si="322"/>
        <v>50</v>
      </c>
      <c r="AX2352" s="13">
        <f t="shared" si="323"/>
        <v>47</v>
      </c>
      <c r="AY2352" s="13">
        <f t="shared" si="324"/>
        <v>44</v>
      </c>
      <c r="AZ2352" s="13">
        <f t="shared" si="325"/>
        <v>41</v>
      </c>
      <c r="BA2352" s="13">
        <f t="shared" si="326"/>
        <v>38</v>
      </c>
      <c r="BB2352" s="14">
        <f t="shared" si="327"/>
        <v>35</v>
      </c>
      <c r="BC2352" s="19">
        <f t="shared" si="328"/>
        <v>44</v>
      </c>
      <c r="BD2352" s="55">
        <f t="shared" si="308"/>
        <v>1.0885352387138683</v>
      </c>
      <c r="BE2352" s="19">
        <f t="shared" si="309"/>
        <v>1.0701201688860018</v>
      </c>
      <c r="BF2352" s="19">
        <f t="shared" si="329"/>
        <v>1.0173303020461189</v>
      </c>
      <c r="BG2352" s="19">
        <f t="shared" si="307"/>
        <v>0.98172783371224415</v>
      </c>
    </row>
    <row r="2353" spans="1:59">
      <c r="A2353" s="24">
        <v>2352</v>
      </c>
      <c r="B2353" s="31">
        <f>IF(data!A2354="","",data!A2354)</f>
        <v>2018146</v>
      </c>
      <c r="C2353" s="32">
        <f>IF(data!B2354="","",data!B2354)</f>
        <v>43447</v>
      </c>
      <c r="D2353" s="21">
        <f>IF(data!C2354="","",data!C2354)</f>
        <v>2</v>
      </c>
      <c r="E2353" s="22">
        <f>IF(data!D2354="","",data!D2354)</f>
        <v>10</v>
      </c>
      <c r="F2353" s="22">
        <f>IF(data!E2354="","",data!E2354)</f>
        <v>11</v>
      </c>
      <c r="G2353" s="22">
        <f>IF(data!F2354="","",data!F2354)</f>
        <v>17</v>
      </c>
      <c r="H2353" s="22">
        <f>IF(data!G2354="","",data!G2354)</f>
        <v>18</v>
      </c>
      <c r="I2353" s="22">
        <f>IF(data!H2354="","",data!H2354)</f>
        <v>29</v>
      </c>
      <c r="J2353" s="23">
        <f>IF(data!I2354="","",data!I2354)</f>
        <v>16</v>
      </c>
      <c r="Q2353" s="33"/>
      <c r="R2353" s="33"/>
      <c r="S2353" s="33"/>
      <c r="T2353" s="33"/>
      <c r="U2353" s="33"/>
      <c r="V2353" s="33"/>
      <c r="X2353" s="34"/>
      <c r="Y2353" s="33"/>
      <c r="Z2353" s="33"/>
      <c r="AA2353" s="33"/>
      <c r="AB2353" s="33"/>
      <c r="AC2353" s="35"/>
      <c r="AD2353" s="33"/>
      <c r="AE2353" s="33"/>
      <c r="AF2353" s="33"/>
      <c r="AG2353" s="33"/>
      <c r="AH2353" s="33"/>
      <c r="AI2353" s="33"/>
      <c r="AJ2353" s="36"/>
      <c r="AK2353" s="10">
        <f t="shared" si="310"/>
        <v>9</v>
      </c>
      <c r="AL2353" s="11">
        <f t="shared" si="311"/>
        <v>11</v>
      </c>
      <c r="AM2353" s="11">
        <f t="shared" si="312"/>
        <v>12</v>
      </c>
      <c r="AN2353" s="11">
        <f t="shared" si="313"/>
        <v>21</v>
      </c>
      <c r="AO2353" s="13">
        <f t="shared" si="314"/>
        <v>17</v>
      </c>
      <c r="AP2353" s="11">
        <f t="shared" si="315"/>
        <v>15</v>
      </c>
      <c r="AQ2353" s="11">
        <f t="shared" si="316"/>
        <v>15</v>
      </c>
      <c r="AR2353" s="11">
        <f t="shared" si="317"/>
        <v>27</v>
      </c>
      <c r="AS2353" s="11">
        <f t="shared" si="318"/>
        <v>32</v>
      </c>
      <c r="AT2353" s="11">
        <f t="shared" si="319"/>
        <v>39</v>
      </c>
      <c r="AU2353" s="11">
        <f t="shared" si="320"/>
        <v>35</v>
      </c>
      <c r="AV2353" s="11">
        <f t="shared" si="321"/>
        <v>31</v>
      </c>
      <c r="AW2353" s="12">
        <f t="shared" si="322"/>
        <v>42</v>
      </c>
      <c r="AX2353" s="13">
        <f t="shared" si="323"/>
        <v>39</v>
      </c>
      <c r="AY2353" s="13">
        <f t="shared" si="324"/>
        <v>36</v>
      </c>
      <c r="AZ2353" s="13">
        <f t="shared" si="325"/>
        <v>51</v>
      </c>
      <c r="BA2353" s="13">
        <f t="shared" si="326"/>
        <v>68</v>
      </c>
      <c r="BB2353" s="14">
        <f t="shared" si="327"/>
        <v>67</v>
      </c>
      <c r="BC2353" s="19">
        <f t="shared" si="328"/>
        <v>36</v>
      </c>
      <c r="BD2353" s="55">
        <f t="shared" si="308"/>
        <v>0.96986034426761936</v>
      </c>
      <c r="BE2353" s="19">
        <f t="shared" si="309"/>
        <v>1.0128288405326404</v>
      </c>
      <c r="BF2353" s="19">
        <f t="shared" si="329"/>
        <v>1.0107827216628775</v>
      </c>
      <c r="BG2353" s="19">
        <f t="shared" si="307"/>
        <v>0.9784540435206236</v>
      </c>
    </row>
    <row r="2354" spans="1:59">
      <c r="A2354" s="24">
        <v>2353</v>
      </c>
      <c r="B2354" s="31">
        <f>IF(data!A2355="","",data!A2355)</f>
        <v>2018147</v>
      </c>
      <c r="C2354" s="32">
        <f>IF(data!B2355="","",data!B2355)</f>
        <v>43450</v>
      </c>
      <c r="D2354" s="21">
        <f>IF(data!C2355="","",data!C2355)</f>
        <v>3</v>
      </c>
      <c r="E2354" s="22">
        <f>IF(data!D2355="","",data!D2355)</f>
        <v>15</v>
      </c>
      <c r="F2354" s="22">
        <f>IF(data!E2355="","",data!E2355)</f>
        <v>17</v>
      </c>
      <c r="G2354" s="22">
        <f>IF(data!F2355="","",data!F2355)</f>
        <v>23</v>
      </c>
      <c r="H2354" s="22">
        <f>IF(data!G2355="","",data!G2355)</f>
        <v>27</v>
      </c>
      <c r="I2354" s="22">
        <f>IF(data!H2355="","",data!H2355)</f>
        <v>30</v>
      </c>
      <c r="J2354" s="23">
        <f>IF(data!I2355="","",data!I2355)</f>
        <v>11</v>
      </c>
      <c r="Q2354" s="33"/>
      <c r="R2354" s="33"/>
      <c r="S2354" s="33"/>
      <c r="T2354" s="33"/>
      <c r="U2354" s="33"/>
      <c r="V2354" s="33"/>
      <c r="X2354" s="34"/>
      <c r="Y2354" s="33"/>
      <c r="Z2354" s="33"/>
      <c r="AA2354" s="33"/>
      <c r="AB2354" s="33"/>
      <c r="AC2354" s="35"/>
      <c r="AD2354" s="33"/>
      <c r="AE2354" s="33"/>
      <c r="AF2354" s="33"/>
      <c r="AG2354" s="33"/>
      <c r="AH2354" s="33"/>
      <c r="AI2354" s="33"/>
      <c r="AJ2354" s="36"/>
      <c r="AK2354" s="10">
        <f t="shared" si="310"/>
        <v>4</v>
      </c>
      <c r="AL2354" s="11">
        <f t="shared" si="311"/>
        <v>15</v>
      </c>
      <c r="AM2354" s="11">
        <f t="shared" si="312"/>
        <v>10</v>
      </c>
      <c r="AN2354" s="11">
        <f t="shared" si="313"/>
        <v>19</v>
      </c>
      <c r="AO2354" s="13">
        <f t="shared" si="314"/>
        <v>17</v>
      </c>
      <c r="AP2354" s="11">
        <f t="shared" si="315"/>
        <v>27</v>
      </c>
      <c r="AQ2354" s="11">
        <f t="shared" si="316"/>
        <v>25</v>
      </c>
      <c r="AR2354" s="11">
        <f t="shared" si="317"/>
        <v>25</v>
      </c>
      <c r="AS2354" s="11">
        <f t="shared" si="318"/>
        <v>27</v>
      </c>
      <c r="AT2354" s="11">
        <f t="shared" si="319"/>
        <v>31</v>
      </c>
      <c r="AU2354" s="11">
        <f t="shared" si="320"/>
        <v>24</v>
      </c>
      <c r="AV2354" s="11">
        <f t="shared" si="321"/>
        <v>31</v>
      </c>
      <c r="AW2354" s="12">
        <f t="shared" si="322"/>
        <v>25</v>
      </c>
      <c r="AX2354" s="13">
        <f t="shared" si="323"/>
        <v>51</v>
      </c>
      <c r="AY2354" s="13">
        <f t="shared" si="324"/>
        <v>47</v>
      </c>
      <c r="AZ2354" s="13">
        <f t="shared" si="325"/>
        <v>61</v>
      </c>
      <c r="BA2354" s="13">
        <f t="shared" si="326"/>
        <v>58</v>
      </c>
      <c r="BB2354" s="14">
        <f t="shared" si="327"/>
        <v>55</v>
      </c>
      <c r="BC2354" s="19">
        <f t="shared" si="328"/>
        <v>47</v>
      </c>
      <c r="BD2354" s="55">
        <f t="shared" si="308"/>
        <v>0.93712244235141273</v>
      </c>
      <c r="BE2354" s="19">
        <f t="shared" si="309"/>
        <v>1.0210133160116921</v>
      </c>
      <c r="BF2354" s="19">
        <f t="shared" si="329"/>
        <v>1.0099642741149724</v>
      </c>
      <c r="BG2354" s="19">
        <f t="shared" si="307"/>
        <v>0.98745696654758031</v>
      </c>
    </row>
    <row r="2355" spans="1:59">
      <c r="A2355" s="24">
        <v>2354</v>
      </c>
      <c r="B2355" s="31">
        <f>IF(data!A2356="","",data!A2356)</f>
        <v>2018148</v>
      </c>
      <c r="C2355" s="32">
        <f>IF(data!B2356="","",data!B2356)</f>
        <v>43452</v>
      </c>
      <c r="D2355" s="21">
        <f>IF(data!C2356="","",data!C2356)</f>
        <v>3</v>
      </c>
      <c r="E2355" s="22">
        <f>IF(data!D2356="","",data!D2356)</f>
        <v>6</v>
      </c>
      <c r="F2355" s="22">
        <f>IF(data!E2356="","",data!E2356)</f>
        <v>18</v>
      </c>
      <c r="G2355" s="22">
        <f>IF(data!F2356="","",data!F2356)</f>
        <v>19</v>
      </c>
      <c r="H2355" s="22">
        <f>IF(data!G2356="","",data!G2356)</f>
        <v>21</v>
      </c>
      <c r="I2355" s="22">
        <f>IF(data!H2356="","",data!H2356)</f>
        <v>31</v>
      </c>
      <c r="J2355" s="23">
        <f>IF(data!I2356="","",data!I2356)</f>
        <v>1</v>
      </c>
      <c r="Q2355" s="33"/>
      <c r="R2355" s="33"/>
      <c r="S2355" s="33"/>
      <c r="T2355" s="33"/>
      <c r="U2355" s="33"/>
      <c r="V2355" s="33"/>
      <c r="X2355" s="34"/>
      <c r="Y2355" s="33"/>
      <c r="Z2355" s="33"/>
      <c r="AA2355" s="33"/>
      <c r="AB2355" s="33"/>
      <c r="AC2355" s="35"/>
      <c r="AD2355" s="33"/>
      <c r="AE2355" s="33"/>
      <c r="AF2355" s="33"/>
      <c r="AG2355" s="33"/>
      <c r="AH2355" s="33"/>
      <c r="AI2355" s="33"/>
      <c r="AJ2355" s="36"/>
      <c r="AK2355" s="10">
        <f t="shared" si="310"/>
        <v>2</v>
      </c>
      <c r="AL2355" s="11">
        <f t="shared" si="311"/>
        <v>14</v>
      </c>
      <c r="AM2355" s="11">
        <f t="shared" si="312"/>
        <v>13</v>
      </c>
      <c r="AN2355" s="11">
        <f t="shared" si="313"/>
        <v>8</v>
      </c>
      <c r="AO2355" s="13">
        <f t="shared" si="314"/>
        <v>21</v>
      </c>
      <c r="AP2355" s="11">
        <f t="shared" si="315"/>
        <v>26</v>
      </c>
      <c r="AQ2355" s="11">
        <f t="shared" si="316"/>
        <v>17</v>
      </c>
      <c r="AR2355" s="11">
        <f t="shared" si="317"/>
        <v>28</v>
      </c>
      <c r="AS2355" s="11">
        <f t="shared" si="318"/>
        <v>43</v>
      </c>
      <c r="AT2355" s="11">
        <f t="shared" si="319"/>
        <v>38</v>
      </c>
      <c r="AU2355" s="11">
        <f t="shared" si="320"/>
        <v>33</v>
      </c>
      <c r="AV2355" s="11">
        <f t="shared" si="321"/>
        <v>28</v>
      </c>
      <c r="AW2355" s="12">
        <f t="shared" si="322"/>
        <v>23</v>
      </c>
      <c r="AX2355" s="13">
        <f t="shared" si="323"/>
        <v>34</v>
      </c>
      <c r="AY2355" s="13">
        <f t="shared" si="324"/>
        <v>30</v>
      </c>
      <c r="AZ2355" s="13">
        <f t="shared" si="325"/>
        <v>26</v>
      </c>
      <c r="BA2355" s="13">
        <f t="shared" si="326"/>
        <v>41</v>
      </c>
      <c r="BB2355" s="14">
        <f t="shared" si="327"/>
        <v>58</v>
      </c>
      <c r="BC2355" s="19">
        <f t="shared" si="328"/>
        <v>30</v>
      </c>
      <c r="BD2355" s="55">
        <f t="shared" si="308"/>
        <v>0.78570964598895743</v>
      </c>
      <c r="BE2355" s="19">
        <f t="shared" si="309"/>
        <v>0.96576810652809364</v>
      </c>
      <c r="BF2355" s="19">
        <f t="shared" si="329"/>
        <v>0.98295550503410201</v>
      </c>
      <c r="BG2355" s="19">
        <f t="shared" si="307"/>
        <v>0.97640792465086068</v>
      </c>
    </row>
    <row r="2356" spans="1:59">
      <c r="A2356" s="24">
        <v>2355</v>
      </c>
      <c r="B2356" s="31">
        <f>IF(data!A2357="","",data!A2357)</f>
        <v>2018149</v>
      </c>
      <c r="C2356" s="32">
        <f>IF(data!B2357="","",data!B2357)</f>
        <v>43454</v>
      </c>
      <c r="D2356" s="21">
        <f>IF(data!C2357="","",data!C2357)</f>
        <v>1</v>
      </c>
      <c r="E2356" s="22">
        <f>IF(data!D2357="","",data!D2357)</f>
        <v>7</v>
      </c>
      <c r="F2356" s="22">
        <f>IF(data!E2357="","",data!E2357)</f>
        <v>8</v>
      </c>
      <c r="G2356" s="22">
        <f>IF(data!F2357="","",data!F2357)</f>
        <v>10</v>
      </c>
      <c r="H2356" s="22">
        <f>IF(data!G2357="","",data!G2357)</f>
        <v>12</v>
      </c>
      <c r="I2356" s="22">
        <f>IF(data!H2357="","",data!H2357)</f>
        <v>24</v>
      </c>
      <c r="J2356" s="23">
        <f>IF(data!I2357="","",data!I2357)</f>
        <v>1</v>
      </c>
      <c r="Q2356" s="33"/>
      <c r="R2356" s="33"/>
      <c r="S2356" s="33"/>
      <c r="T2356" s="33"/>
      <c r="U2356" s="33"/>
      <c r="V2356" s="33"/>
      <c r="X2356" s="34"/>
      <c r="Y2356" s="33"/>
      <c r="Z2356" s="33"/>
      <c r="AA2356" s="33"/>
      <c r="AB2356" s="33"/>
      <c r="AC2356" s="35"/>
      <c r="AD2356" s="33"/>
      <c r="AE2356" s="33"/>
      <c r="AF2356" s="33"/>
      <c r="AG2356" s="33"/>
      <c r="AH2356" s="33"/>
      <c r="AI2356" s="33"/>
      <c r="AJ2356" s="36"/>
      <c r="AK2356" s="10">
        <f t="shared" si="310"/>
        <v>5</v>
      </c>
      <c r="AL2356" s="11">
        <f t="shared" si="311"/>
        <v>6</v>
      </c>
      <c r="AM2356" s="11">
        <f t="shared" si="312"/>
        <v>12</v>
      </c>
      <c r="AN2356" s="11">
        <f t="shared" si="313"/>
        <v>8</v>
      </c>
      <c r="AO2356" s="13">
        <f t="shared" si="314"/>
        <v>13</v>
      </c>
      <c r="AP2356" s="11">
        <f t="shared" si="315"/>
        <v>14</v>
      </c>
      <c r="AQ2356" s="11">
        <f t="shared" si="316"/>
        <v>26</v>
      </c>
      <c r="AR2356" s="11">
        <f t="shared" si="317"/>
        <v>22</v>
      </c>
      <c r="AS2356" s="11">
        <f t="shared" si="318"/>
        <v>29</v>
      </c>
      <c r="AT2356" s="11">
        <f t="shared" si="319"/>
        <v>26</v>
      </c>
      <c r="AU2356" s="11">
        <f t="shared" si="320"/>
        <v>49</v>
      </c>
      <c r="AV2356" s="11">
        <f t="shared" si="321"/>
        <v>48</v>
      </c>
      <c r="AW2356" s="12">
        <f t="shared" si="322"/>
        <v>47</v>
      </c>
      <c r="AX2356" s="13">
        <f t="shared" si="323"/>
        <v>46</v>
      </c>
      <c r="AY2356" s="13">
        <f t="shared" si="324"/>
        <v>45</v>
      </c>
      <c r="AZ2356" s="13">
        <f t="shared" si="325"/>
        <v>44</v>
      </c>
      <c r="BA2356" s="13">
        <f t="shared" si="326"/>
        <v>43</v>
      </c>
      <c r="BB2356" s="14">
        <f t="shared" si="327"/>
        <v>42</v>
      </c>
      <c r="BC2356" s="19">
        <f t="shared" si="328"/>
        <v>45</v>
      </c>
      <c r="BD2356" s="55">
        <f t="shared" si="308"/>
        <v>0.8266320233842156</v>
      </c>
      <c r="BE2356" s="19">
        <f t="shared" si="309"/>
        <v>0.95553751217927907</v>
      </c>
      <c r="BF2356" s="19">
        <f t="shared" si="329"/>
        <v>0.9780448197466709</v>
      </c>
      <c r="BG2356" s="19">
        <f t="shared" ref="BG2356:BG2419" si="330">IF($B2356="","",SUM($BC2307:$BC2356)/50/$BM$3)</f>
        <v>0.97231568691133485</v>
      </c>
    </row>
    <row r="2357" spans="1:59">
      <c r="A2357" s="24">
        <v>2356</v>
      </c>
      <c r="B2357" s="31">
        <f>IF(data!A2358="","",data!A2358)</f>
        <v>2018150</v>
      </c>
      <c r="C2357" s="32">
        <f>IF(data!B2358="","",data!B2358)</f>
        <v>43457</v>
      </c>
      <c r="D2357" s="21">
        <f>IF(data!C2358="","",data!C2358)</f>
        <v>6</v>
      </c>
      <c r="E2357" s="22">
        <f>IF(data!D2358="","",data!D2358)</f>
        <v>8</v>
      </c>
      <c r="F2357" s="22">
        <f>IF(data!E2358="","",data!E2358)</f>
        <v>15</v>
      </c>
      <c r="G2357" s="22">
        <f>IF(data!F2358="","",data!F2358)</f>
        <v>19</v>
      </c>
      <c r="H2357" s="22">
        <f>IF(data!G2358="","",data!G2358)</f>
        <v>20</v>
      </c>
      <c r="I2357" s="22">
        <f>IF(data!H2358="","",data!H2358)</f>
        <v>31</v>
      </c>
      <c r="J2357" s="23">
        <f>IF(data!I2358="","",data!I2358)</f>
        <v>5</v>
      </c>
      <c r="Q2357" s="33"/>
      <c r="R2357" s="33"/>
      <c r="S2357" s="33"/>
      <c r="T2357" s="33"/>
      <c r="U2357" s="33"/>
      <c r="V2357" s="33"/>
      <c r="X2357" s="34"/>
      <c r="Y2357" s="33"/>
      <c r="Z2357" s="33"/>
      <c r="AA2357" s="33"/>
      <c r="AB2357" s="33"/>
      <c r="AC2357" s="35"/>
      <c r="AD2357" s="33"/>
      <c r="AE2357" s="33"/>
      <c r="AF2357" s="33"/>
      <c r="AG2357" s="33"/>
      <c r="AH2357" s="33"/>
      <c r="AI2357" s="33"/>
      <c r="AJ2357" s="36"/>
      <c r="AK2357" s="10">
        <f t="shared" si="310"/>
        <v>6</v>
      </c>
      <c r="AL2357" s="11">
        <f t="shared" si="311"/>
        <v>11</v>
      </c>
      <c r="AM2357" s="11">
        <f t="shared" si="312"/>
        <v>9</v>
      </c>
      <c r="AN2357" s="11">
        <f t="shared" si="313"/>
        <v>9</v>
      </c>
      <c r="AO2357" s="13">
        <f t="shared" si="314"/>
        <v>22</v>
      </c>
      <c r="AP2357" s="11">
        <f t="shared" si="315"/>
        <v>27</v>
      </c>
      <c r="AQ2357" s="11">
        <f t="shared" si="316"/>
        <v>27</v>
      </c>
      <c r="AR2357" s="11">
        <f t="shared" si="317"/>
        <v>29</v>
      </c>
      <c r="AS2357" s="11">
        <f t="shared" si="318"/>
        <v>44</v>
      </c>
      <c r="AT2357" s="11">
        <f t="shared" si="319"/>
        <v>39</v>
      </c>
      <c r="AU2357" s="11">
        <f t="shared" si="320"/>
        <v>34</v>
      </c>
      <c r="AV2357" s="11">
        <f t="shared" si="321"/>
        <v>29</v>
      </c>
      <c r="AW2357" s="12">
        <f t="shared" si="322"/>
        <v>24</v>
      </c>
      <c r="AX2357" s="13">
        <f t="shared" si="323"/>
        <v>51</v>
      </c>
      <c r="AY2357" s="13">
        <f t="shared" si="324"/>
        <v>48</v>
      </c>
      <c r="AZ2357" s="13">
        <f t="shared" si="325"/>
        <v>45</v>
      </c>
      <c r="BA2357" s="13">
        <f t="shared" si="326"/>
        <v>42</v>
      </c>
      <c r="BB2357" s="14">
        <f t="shared" si="327"/>
        <v>59</v>
      </c>
      <c r="BC2357" s="19">
        <f t="shared" si="328"/>
        <v>48</v>
      </c>
      <c r="BD2357" s="55">
        <f t="shared" si="308"/>
        <v>0.84300097434231902</v>
      </c>
      <c r="BE2357" s="19">
        <f t="shared" si="309"/>
        <v>0.96576810652809364</v>
      </c>
      <c r="BF2357" s="19">
        <f t="shared" si="329"/>
        <v>0.9616758687885677</v>
      </c>
      <c r="BG2357" s="19">
        <f t="shared" si="330"/>
        <v>0.96331276388437803</v>
      </c>
    </row>
    <row r="2358" spans="1:59">
      <c r="A2358" s="24">
        <v>2357</v>
      </c>
      <c r="B2358" s="31">
        <f>IF(data!A2359="","",data!A2359)</f>
        <v>2018151</v>
      </c>
      <c r="C2358" s="32">
        <f>IF(data!B2359="","",data!B2359)</f>
        <v>43459</v>
      </c>
      <c r="D2358" s="21">
        <f>IF(data!C2359="","",data!C2359)</f>
        <v>5</v>
      </c>
      <c r="E2358" s="22">
        <f>IF(data!D2359="","",data!D2359)</f>
        <v>15</v>
      </c>
      <c r="F2358" s="22">
        <f>IF(data!E2359="","",data!E2359)</f>
        <v>19</v>
      </c>
      <c r="G2358" s="22">
        <f>IF(data!F2359="","",data!F2359)</f>
        <v>25</v>
      </c>
      <c r="H2358" s="22">
        <f>IF(data!G2359="","",data!G2359)</f>
        <v>26</v>
      </c>
      <c r="I2358" s="22">
        <f>IF(data!H2359="","",data!H2359)</f>
        <v>29</v>
      </c>
      <c r="J2358" s="23">
        <f>IF(data!I2359="","",data!I2359)</f>
        <v>15</v>
      </c>
      <c r="Q2358" s="33"/>
      <c r="R2358" s="33"/>
      <c r="S2358" s="33"/>
      <c r="T2358" s="33"/>
      <c r="U2358" s="33"/>
      <c r="V2358" s="33"/>
      <c r="X2358" s="34"/>
      <c r="Y2358" s="33"/>
      <c r="Z2358" s="33"/>
      <c r="AA2358" s="33"/>
      <c r="AB2358" s="33"/>
      <c r="AC2358" s="35"/>
      <c r="AD2358" s="33"/>
      <c r="AE2358" s="33"/>
      <c r="AF2358" s="33"/>
      <c r="AG2358" s="33"/>
      <c r="AH2358" s="33"/>
      <c r="AI2358" s="33"/>
      <c r="AJ2358" s="36"/>
      <c r="AK2358" s="10">
        <f t="shared" si="310"/>
        <v>8</v>
      </c>
      <c r="AL2358" s="11">
        <f t="shared" si="311"/>
        <v>11</v>
      </c>
      <c r="AM2358" s="11">
        <f t="shared" si="312"/>
        <v>9</v>
      </c>
      <c r="AN2358" s="11">
        <f t="shared" si="313"/>
        <v>17</v>
      </c>
      <c r="AO2358" s="13">
        <f t="shared" si="314"/>
        <v>21</v>
      </c>
      <c r="AP2358" s="11">
        <f t="shared" si="315"/>
        <v>23</v>
      </c>
      <c r="AQ2358" s="11">
        <f t="shared" si="316"/>
        <v>29</v>
      </c>
      <c r="AR2358" s="11">
        <f t="shared" si="317"/>
        <v>39</v>
      </c>
      <c r="AS2358" s="11">
        <f t="shared" si="318"/>
        <v>31</v>
      </c>
      <c r="AT2358" s="11">
        <f t="shared" si="319"/>
        <v>23</v>
      </c>
      <c r="AU2358" s="11">
        <f t="shared" si="320"/>
        <v>28</v>
      </c>
      <c r="AV2358" s="11">
        <f t="shared" si="321"/>
        <v>35</v>
      </c>
      <c r="AW2358" s="12">
        <f t="shared" si="322"/>
        <v>44</v>
      </c>
      <c r="AX2358" s="13">
        <f t="shared" si="323"/>
        <v>55</v>
      </c>
      <c r="AY2358" s="13">
        <f t="shared" si="324"/>
        <v>51</v>
      </c>
      <c r="AZ2358" s="13">
        <f t="shared" si="325"/>
        <v>47</v>
      </c>
      <c r="BA2358" s="13">
        <f t="shared" si="326"/>
        <v>43</v>
      </c>
      <c r="BB2358" s="14">
        <f t="shared" si="327"/>
        <v>59</v>
      </c>
      <c r="BC2358" s="19">
        <f t="shared" si="328"/>
        <v>51</v>
      </c>
      <c r="BD2358" s="55">
        <f t="shared" si="308"/>
        <v>0.90438454043520633</v>
      </c>
      <c r="BE2358" s="19">
        <f t="shared" si="309"/>
        <v>0.93712244235141273</v>
      </c>
      <c r="BF2358" s="19">
        <f t="shared" si="329"/>
        <v>0.96822344917180903</v>
      </c>
      <c r="BG2358" s="19">
        <f t="shared" si="330"/>
        <v>0.9616758687885677</v>
      </c>
    </row>
    <row r="2359" spans="1:59">
      <c r="A2359" s="24">
        <v>2358</v>
      </c>
      <c r="B2359" s="31">
        <f>IF(data!A2360="","",data!A2360)</f>
        <v>2018152</v>
      </c>
      <c r="C2359" s="32">
        <f>IF(data!B2360="","",data!B2360)</f>
        <v>43461</v>
      </c>
      <c r="D2359" s="21">
        <f>IF(data!C2360="","",data!C2360)</f>
        <v>4</v>
      </c>
      <c r="E2359" s="22">
        <f>IF(data!D2360="","",data!D2360)</f>
        <v>14</v>
      </c>
      <c r="F2359" s="22">
        <f>IF(data!E2360="","",data!E2360)</f>
        <v>16</v>
      </c>
      <c r="G2359" s="22">
        <f>IF(data!F2360="","",data!F2360)</f>
        <v>23</v>
      </c>
      <c r="H2359" s="22">
        <f>IF(data!G2360="","",data!G2360)</f>
        <v>28</v>
      </c>
      <c r="I2359" s="22">
        <f>IF(data!H2360="","",data!H2360)</f>
        <v>29</v>
      </c>
      <c r="J2359" s="23">
        <f>IF(data!I2360="","",data!I2360)</f>
        <v>3</v>
      </c>
      <c r="Q2359" s="33"/>
      <c r="R2359" s="33"/>
      <c r="S2359" s="33"/>
      <c r="T2359" s="33"/>
      <c r="U2359" s="33"/>
      <c r="V2359" s="33"/>
      <c r="X2359" s="34"/>
      <c r="Y2359" s="33"/>
      <c r="Z2359" s="33"/>
      <c r="AA2359" s="33"/>
      <c r="AB2359" s="33"/>
      <c r="AC2359" s="35"/>
      <c r="AD2359" s="33"/>
      <c r="AE2359" s="33"/>
      <c r="AF2359" s="33"/>
      <c r="AG2359" s="33"/>
      <c r="AH2359" s="33"/>
      <c r="AI2359" s="33"/>
      <c r="AJ2359" s="36"/>
      <c r="AK2359" s="10">
        <f t="shared" si="310"/>
        <v>9</v>
      </c>
      <c r="AL2359" s="11">
        <f t="shared" si="311"/>
        <v>6</v>
      </c>
      <c r="AM2359" s="11">
        <f t="shared" si="312"/>
        <v>19</v>
      </c>
      <c r="AN2359" s="11">
        <f t="shared" si="313"/>
        <v>24</v>
      </c>
      <c r="AO2359" s="13">
        <f t="shared" si="314"/>
        <v>9</v>
      </c>
      <c r="AP2359" s="11">
        <f t="shared" si="315"/>
        <v>26</v>
      </c>
      <c r="AQ2359" s="11">
        <f t="shared" si="316"/>
        <v>24</v>
      </c>
      <c r="AR2359" s="11">
        <f t="shared" si="317"/>
        <v>34</v>
      </c>
      <c r="AS2359" s="11">
        <f t="shared" si="318"/>
        <v>26</v>
      </c>
      <c r="AT2359" s="11">
        <f t="shared" si="319"/>
        <v>30</v>
      </c>
      <c r="AU2359" s="11">
        <f t="shared" si="320"/>
        <v>23</v>
      </c>
      <c r="AV2359" s="11">
        <f t="shared" si="321"/>
        <v>16</v>
      </c>
      <c r="AW2359" s="12">
        <f t="shared" si="322"/>
        <v>54</v>
      </c>
      <c r="AX2359" s="13">
        <f t="shared" si="323"/>
        <v>50</v>
      </c>
      <c r="AY2359" s="13">
        <f t="shared" si="324"/>
        <v>63</v>
      </c>
      <c r="AZ2359" s="13">
        <f t="shared" si="325"/>
        <v>60</v>
      </c>
      <c r="BA2359" s="13">
        <f t="shared" si="326"/>
        <v>57</v>
      </c>
      <c r="BB2359" s="14">
        <f t="shared" si="327"/>
        <v>54</v>
      </c>
      <c r="BC2359" s="19">
        <f t="shared" si="328"/>
        <v>63</v>
      </c>
      <c r="BD2359" s="55">
        <f t="shared" si="308"/>
        <v>0.96986034426761936</v>
      </c>
      <c r="BE2359" s="19">
        <f t="shared" si="309"/>
        <v>0.95349139330951604</v>
      </c>
      <c r="BF2359" s="19">
        <f t="shared" si="329"/>
        <v>0.98213705748619684</v>
      </c>
      <c r="BG2359" s="19">
        <f t="shared" si="330"/>
        <v>0.97272491068528744</v>
      </c>
    </row>
    <row r="2360" spans="1:59">
      <c r="A2360" s="24">
        <v>2359</v>
      </c>
      <c r="B2360" s="31">
        <f>IF(data!A2361="","",data!A2361)</f>
        <v>2018153</v>
      </c>
      <c r="C2360" s="32">
        <f>IF(data!B2361="","",data!B2361)</f>
        <v>43464</v>
      </c>
      <c r="D2360" s="21">
        <f>IF(data!C2361="","",data!C2361)</f>
        <v>1</v>
      </c>
      <c r="E2360" s="22">
        <f>IF(data!D2361="","",data!D2361)</f>
        <v>7</v>
      </c>
      <c r="F2360" s="22">
        <f>IF(data!E2361="","",data!E2361)</f>
        <v>17</v>
      </c>
      <c r="G2360" s="22">
        <f>IF(data!F2361="","",data!F2361)</f>
        <v>23</v>
      </c>
      <c r="H2360" s="22">
        <f>IF(data!G2361="","",data!G2361)</f>
        <v>25</v>
      </c>
      <c r="I2360" s="22">
        <f>IF(data!H2361="","",data!H2361)</f>
        <v>31</v>
      </c>
      <c r="J2360" s="23">
        <f>IF(data!I2361="","",data!I2361)</f>
        <v>11</v>
      </c>
      <c r="Q2360" s="33"/>
      <c r="R2360" s="33"/>
      <c r="S2360" s="33"/>
      <c r="T2360" s="33"/>
      <c r="U2360" s="33"/>
      <c r="V2360" s="33"/>
      <c r="X2360" s="34"/>
      <c r="Y2360" s="33"/>
      <c r="Z2360" s="33"/>
      <c r="AA2360" s="33"/>
      <c r="AB2360" s="33"/>
      <c r="AC2360" s="35"/>
      <c r="AD2360" s="33"/>
      <c r="AE2360" s="33"/>
      <c r="AF2360" s="33"/>
      <c r="AG2360" s="33"/>
      <c r="AH2360" s="33"/>
      <c r="AI2360" s="33"/>
      <c r="AJ2360" s="36"/>
      <c r="AK2360" s="10">
        <f t="shared" si="310"/>
        <v>8</v>
      </c>
      <c r="AL2360" s="11">
        <f t="shared" si="311"/>
        <v>12</v>
      </c>
      <c r="AM2360" s="11">
        <f t="shared" si="312"/>
        <v>9</v>
      </c>
      <c r="AN2360" s="11">
        <f t="shared" si="313"/>
        <v>14</v>
      </c>
      <c r="AO2360" s="13">
        <f t="shared" si="314"/>
        <v>13</v>
      </c>
      <c r="AP2360" s="11">
        <f t="shared" si="315"/>
        <v>24</v>
      </c>
      <c r="AQ2360" s="11">
        <f t="shared" si="316"/>
        <v>32</v>
      </c>
      <c r="AR2360" s="11">
        <f t="shared" si="317"/>
        <v>24</v>
      </c>
      <c r="AS2360" s="11">
        <f t="shared" si="318"/>
        <v>27</v>
      </c>
      <c r="AT2360" s="11">
        <f t="shared" si="319"/>
        <v>32</v>
      </c>
      <c r="AU2360" s="11">
        <f t="shared" si="320"/>
        <v>39</v>
      </c>
      <c r="AV2360" s="11">
        <f t="shared" si="321"/>
        <v>34</v>
      </c>
      <c r="AW2360" s="12">
        <f t="shared" si="322"/>
        <v>29</v>
      </c>
      <c r="AX2360" s="13">
        <f t="shared" si="323"/>
        <v>40</v>
      </c>
      <c r="AY2360" s="13">
        <f t="shared" si="324"/>
        <v>36</v>
      </c>
      <c r="AZ2360" s="13">
        <f t="shared" si="325"/>
        <v>50</v>
      </c>
      <c r="BA2360" s="13">
        <f t="shared" si="326"/>
        <v>47</v>
      </c>
      <c r="BB2360" s="14">
        <f t="shared" si="327"/>
        <v>44</v>
      </c>
      <c r="BC2360" s="19">
        <f t="shared" si="328"/>
        <v>36</v>
      </c>
      <c r="BD2360" s="55">
        <f t="shared" si="308"/>
        <v>0.99441377070477432</v>
      </c>
      <c r="BE2360" s="19">
        <f t="shared" si="309"/>
        <v>0.89006170834686582</v>
      </c>
      <c r="BF2360" s="19">
        <f t="shared" si="329"/>
        <v>0.98377395258200706</v>
      </c>
      <c r="BG2360" s="19">
        <f t="shared" si="330"/>
        <v>0.96945112049366677</v>
      </c>
    </row>
    <row r="2361" spans="1:59">
      <c r="A2361" s="24">
        <v>2360</v>
      </c>
      <c r="B2361" s="31">
        <f>IF(data!A2362="","",data!A2362)</f>
        <v>2019001</v>
      </c>
      <c r="C2361" s="32">
        <f>IF(data!B2362="","",data!B2362)</f>
        <v>43466</v>
      </c>
      <c r="D2361" s="21">
        <f>IF(data!C2362="","",data!C2362)</f>
        <v>6</v>
      </c>
      <c r="E2361" s="22">
        <f>IF(data!D2362="","",data!D2362)</f>
        <v>10</v>
      </c>
      <c r="F2361" s="22">
        <f>IF(data!E2362="","",data!E2362)</f>
        <v>13</v>
      </c>
      <c r="G2361" s="22">
        <f>IF(data!F2362="","",data!F2362)</f>
        <v>15</v>
      </c>
      <c r="H2361" s="22">
        <f>IF(data!G2362="","",data!G2362)</f>
        <v>32</v>
      </c>
      <c r="I2361" s="22">
        <f>IF(data!H2362="","",data!H2362)</f>
        <v>33</v>
      </c>
      <c r="J2361" s="23">
        <f>IF(data!I2362="","",data!I2362)</f>
        <v>15</v>
      </c>
      <c r="Q2361" s="33"/>
      <c r="R2361" s="33"/>
      <c r="S2361" s="33"/>
      <c r="T2361" s="33"/>
      <c r="U2361" s="33"/>
      <c r="V2361" s="33"/>
      <c r="X2361" s="34"/>
      <c r="Y2361" s="33"/>
      <c r="Z2361" s="33"/>
      <c r="AA2361" s="33"/>
      <c r="AB2361" s="33"/>
      <c r="AC2361" s="35"/>
      <c r="AD2361" s="33"/>
      <c r="AE2361" s="33"/>
      <c r="AF2361" s="33"/>
      <c r="AG2361" s="33"/>
      <c r="AH2361" s="33"/>
      <c r="AI2361" s="33"/>
      <c r="AJ2361" s="36"/>
      <c r="AK2361" s="10">
        <f t="shared" si="310"/>
        <v>4</v>
      </c>
      <c r="AL2361" s="11">
        <f t="shared" si="311"/>
        <v>9</v>
      </c>
      <c r="AM2361" s="11">
        <f t="shared" si="312"/>
        <v>9</v>
      </c>
      <c r="AN2361" s="11">
        <f t="shared" si="313"/>
        <v>13</v>
      </c>
      <c r="AO2361" s="13">
        <f t="shared" si="314"/>
        <v>25</v>
      </c>
      <c r="AP2361" s="11">
        <f t="shared" si="315"/>
        <v>21</v>
      </c>
      <c r="AQ2361" s="11">
        <f t="shared" si="316"/>
        <v>28</v>
      </c>
      <c r="AR2361" s="11">
        <f t="shared" si="317"/>
        <v>19</v>
      </c>
      <c r="AS2361" s="11">
        <f t="shared" si="318"/>
        <v>32</v>
      </c>
      <c r="AT2361" s="11">
        <f t="shared" si="319"/>
        <v>37</v>
      </c>
      <c r="AU2361" s="11">
        <f t="shared" si="320"/>
        <v>31</v>
      </c>
      <c r="AV2361" s="11">
        <f t="shared" si="321"/>
        <v>39</v>
      </c>
      <c r="AW2361" s="12">
        <f t="shared" si="322"/>
        <v>34</v>
      </c>
      <c r="AX2361" s="13">
        <f t="shared" si="323"/>
        <v>45</v>
      </c>
      <c r="AY2361" s="13">
        <f t="shared" si="324"/>
        <v>75</v>
      </c>
      <c r="AZ2361" s="13">
        <f t="shared" si="325"/>
        <v>73</v>
      </c>
      <c r="BA2361" s="13">
        <f t="shared" si="326"/>
        <v>71</v>
      </c>
      <c r="BB2361" s="14">
        <f t="shared" si="327"/>
        <v>69</v>
      </c>
      <c r="BC2361" s="19">
        <f t="shared" si="328"/>
        <v>75</v>
      </c>
      <c r="BD2361" s="55">
        <f t="shared" si="308"/>
        <v>1.1171809028905488</v>
      </c>
      <c r="BE2361" s="19">
        <f t="shared" si="309"/>
        <v>0.97190646313738227</v>
      </c>
      <c r="BF2361" s="19">
        <f t="shared" si="329"/>
        <v>1.0197856446898343</v>
      </c>
      <c r="BG2361" s="19">
        <f t="shared" si="330"/>
        <v>0.98663851899967514</v>
      </c>
    </row>
    <row r="2362" spans="1:59">
      <c r="A2362" s="24">
        <v>2361</v>
      </c>
      <c r="B2362" s="31">
        <f>IF(data!A2363="","",data!A2363)</f>
        <v>2019002</v>
      </c>
      <c r="C2362" s="32">
        <f>IF(data!B2363="","",data!B2363)</f>
        <v>43468</v>
      </c>
      <c r="D2362" s="21">
        <f>IF(data!C2363="","",data!C2363)</f>
        <v>4</v>
      </c>
      <c r="E2362" s="22">
        <f>IF(data!D2363="","",data!D2363)</f>
        <v>5</v>
      </c>
      <c r="F2362" s="22">
        <f>IF(data!E2363="","",data!E2363)</f>
        <v>6</v>
      </c>
      <c r="G2362" s="22">
        <f>IF(data!F2363="","",data!F2363)</f>
        <v>8</v>
      </c>
      <c r="H2362" s="22">
        <f>IF(data!G2363="","",data!G2363)</f>
        <v>9</v>
      </c>
      <c r="I2362" s="22">
        <f>IF(data!H2363="","",data!H2363)</f>
        <v>18</v>
      </c>
      <c r="J2362" s="23">
        <f>IF(data!I2363="","",data!I2363)</f>
        <v>11</v>
      </c>
      <c r="Q2362" s="33"/>
      <c r="R2362" s="33"/>
      <c r="S2362" s="33"/>
      <c r="T2362" s="33"/>
      <c r="U2362" s="33"/>
      <c r="V2362" s="33"/>
      <c r="X2362" s="34"/>
      <c r="Y2362" s="33"/>
      <c r="Z2362" s="33"/>
      <c r="AA2362" s="33"/>
      <c r="AB2362" s="33"/>
      <c r="AC2362" s="35"/>
      <c r="AD2362" s="33"/>
      <c r="AE2362" s="33"/>
      <c r="AF2362" s="33"/>
      <c r="AG2362" s="33"/>
      <c r="AH2362" s="33"/>
      <c r="AI2362" s="33"/>
      <c r="AJ2362" s="36"/>
      <c r="AK2362" s="10">
        <f t="shared" si="310"/>
        <v>5</v>
      </c>
      <c r="AL2362" s="11">
        <f t="shared" si="311"/>
        <v>6</v>
      </c>
      <c r="AM2362" s="11">
        <f t="shared" si="312"/>
        <v>15</v>
      </c>
      <c r="AN2362" s="11">
        <f t="shared" si="313"/>
        <v>14</v>
      </c>
      <c r="AO2362" s="13">
        <f t="shared" si="314"/>
        <v>22</v>
      </c>
      <c r="AP2362" s="11">
        <f t="shared" si="315"/>
        <v>18</v>
      </c>
      <c r="AQ2362" s="11">
        <f t="shared" si="316"/>
        <v>23</v>
      </c>
      <c r="AR2362" s="11">
        <f t="shared" si="317"/>
        <v>40</v>
      </c>
      <c r="AS2362" s="11">
        <f t="shared" si="318"/>
        <v>39</v>
      </c>
      <c r="AT2362" s="11">
        <f t="shared" si="319"/>
        <v>38</v>
      </c>
      <c r="AU2362" s="11">
        <f t="shared" si="320"/>
        <v>37</v>
      </c>
      <c r="AV2362" s="11">
        <f t="shared" si="321"/>
        <v>36</v>
      </c>
      <c r="AW2362" s="12">
        <f t="shared" si="322"/>
        <v>35</v>
      </c>
      <c r="AX2362" s="13">
        <f t="shared" si="323"/>
        <v>34</v>
      </c>
      <c r="AY2362" s="13">
        <f t="shared" si="324"/>
        <v>33</v>
      </c>
      <c r="AZ2362" s="13">
        <f t="shared" si="325"/>
        <v>32</v>
      </c>
      <c r="BA2362" s="13">
        <f t="shared" si="326"/>
        <v>50</v>
      </c>
      <c r="BB2362" s="14">
        <f t="shared" si="327"/>
        <v>50</v>
      </c>
      <c r="BC2362" s="19">
        <f t="shared" si="328"/>
        <v>33</v>
      </c>
      <c r="BD2362" s="55">
        <f t="shared" si="308"/>
        <v>1.0557973367976616</v>
      </c>
      <c r="BE2362" s="19">
        <f t="shared" si="309"/>
        <v>0.94939915556999022</v>
      </c>
      <c r="BF2362" s="19">
        <f t="shared" si="329"/>
        <v>1.0173303020461189</v>
      </c>
      <c r="BG2362" s="19">
        <f t="shared" si="330"/>
        <v>0.98663851899967514</v>
      </c>
    </row>
    <row r="2363" spans="1:59">
      <c r="A2363" s="24">
        <v>2362</v>
      </c>
      <c r="B2363" s="31">
        <f>IF(data!A2364="","",data!A2364)</f>
        <v>2019003</v>
      </c>
      <c r="C2363" s="32">
        <f>IF(data!B2364="","",data!B2364)</f>
        <v>43471</v>
      </c>
      <c r="D2363" s="21">
        <f>IF(data!C2364="","",data!C2364)</f>
        <v>13</v>
      </c>
      <c r="E2363" s="22">
        <f>IF(data!D2364="","",data!D2364)</f>
        <v>17</v>
      </c>
      <c r="F2363" s="22">
        <f>IF(data!E2364="","",data!E2364)</f>
        <v>20</v>
      </c>
      <c r="G2363" s="22">
        <f>IF(data!F2364="","",data!F2364)</f>
        <v>21</v>
      </c>
      <c r="H2363" s="22">
        <f>IF(data!G2364="","",data!G2364)</f>
        <v>22</v>
      </c>
      <c r="I2363" s="22">
        <f>IF(data!H2364="","",data!H2364)</f>
        <v>27</v>
      </c>
      <c r="J2363" s="23">
        <f>IF(data!I2364="","",data!I2364)</f>
        <v>1</v>
      </c>
      <c r="Q2363" s="33"/>
      <c r="R2363" s="33"/>
      <c r="S2363" s="33"/>
      <c r="T2363" s="33"/>
      <c r="U2363" s="33"/>
      <c r="V2363" s="33"/>
      <c r="X2363" s="34"/>
      <c r="Y2363" s="33"/>
      <c r="Z2363" s="33"/>
      <c r="AA2363" s="33"/>
      <c r="AB2363" s="33"/>
      <c r="AC2363" s="35"/>
      <c r="AD2363" s="33"/>
      <c r="AE2363" s="33"/>
      <c r="AF2363" s="33"/>
      <c r="AG2363" s="33"/>
      <c r="AH2363" s="33"/>
      <c r="AI2363" s="33"/>
      <c r="AJ2363" s="36"/>
      <c r="AK2363" s="10">
        <f t="shared" si="310"/>
        <v>6</v>
      </c>
      <c r="AL2363" s="11">
        <f t="shared" si="311"/>
        <v>8</v>
      </c>
      <c r="AM2363" s="11">
        <f t="shared" si="312"/>
        <v>10</v>
      </c>
      <c r="AN2363" s="11">
        <f t="shared" si="313"/>
        <v>18</v>
      </c>
      <c r="AO2363" s="13">
        <f t="shared" si="314"/>
        <v>22</v>
      </c>
      <c r="AP2363" s="11">
        <f t="shared" si="315"/>
        <v>24</v>
      </c>
      <c r="AQ2363" s="11">
        <f t="shared" si="316"/>
        <v>21</v>
      </c>
      <c r="AR2363" s="11">
        <f t="shared" si="317"/>
        <v>20</v>
      </c>
      <c r="AS2363" s="11">
        <f t="shared" si="318"/>
        <v>32</v>
      </c>
      <c r="AT2363" s="11">
        <f t="shared" si="319"/>
        <v>36</v>
      </c>
      <c r="AU2363" s="11">
        <f t="shared" si="320"/>
        <v>29</v>
      </c>
      <c r="AV2363" s="11">
        <f t="shared" si="321"/>
        <v>50</v>
      </c>
      <c r="AW2363" s="12">
        <f t="shared" si="322"/>
        <v>45</v>
      </c>
      <c r="AX2363" s="13">
        <f t="shared" si="323"/>
        <v>40</v>
      </c>
      <c r="AY2363" s="13">
        <f t="shared" si="324"/>
        <v>35</v>
      </c>
      <c r="AZ2363" s="13">
        <f t="shared" si="325"/>
        <v>48</v>
      </c>
      <c r="BA2363" s="13">
        <f t="shared" si="326"/>
        <v>44</v>
      </c>
      <c r="BB2363" s="14">
        <f t="shared" si="327"/>
        <v>40</v>
      </c>
      <c r="BC2363" s="19">
        <f t="shared" si="328"/>
        <v>35</v>
      </c>
      <c r="BD2363" s="55">
        <f t="shared" si="308"/>
        <v>0.99032153296524839</v>
      </c>
      <c r="BE2363" s="19">
        <f t="shared" si="309"/>
        <v>0.9473530367002273</v>
      </c>
      <c r="BF2363" s="19">
        <f t="shared" si="329"/>
        <v>0.99605066580058454</v>
      </c>
      <c r="BG2363" s="19">
        <f t="shared" si="330"/>
        <v>0.98827541409548547</v>
      </c>
    </row>
    <row r="2364" spans="1:59">
      <c r="A2364" s="24">
        <v>2363</v>
      </c>
      <c r="B2364" s="31">
        <f>IF(data!A2365="","",data!A2365)</f>
        <v>2019004</v>
      </c>
      <c r="C2364" s="32">
        <f>IF(data!B2365="","",data!B2365)</f>
        <v>43473</v>
      </c>
      <c r="D2364" s="21">
        <f>IF(data!C2365="","",data!C2365)</f>
        <v>8</v>
      </c>
      <c r="E2364" s="22">
        <f>IF(data!D2365="","",data!D2365)</f>
        <v>12</v>
      </c>
      <c r="F2364" s="22">
        <f>IF(data!E2365="","",data!E2365)</f>
        <v>16</v>
      </c>
      <c r="G2364" s="22">
        <f>IF(data!F2365="","",data!F2365)</f>
        <v>19</v>
      </c>
      <c r="H2364" s="22">
        <f>IF(data!G2365="","",data!G2365)</f>
        <v>26</v>
      </c>
      <c r="I2364" s="22">
        <f>IF(data!H2365="","",data!H2365)</f>
        <v>32</v>
      </c>
      <c r="J2364" s="23">
        <f>IF(data!I2365="","",data!I2365)</f>
        <v>3</v>
      </c>
      <c r="Q2364" s="33"/>
      <c r="R2364" s="33"/>
      <c r="S2364" s="33"/>
      <c r="T2364" s="33"/>
      <c r="U2364" s="33"/>
      <c r="V2364" s="33"/>
      <c r="X2364" s="34"/>
      <c r="Y2364" s="33"/>
      <c r="Z2364" s="33"/>
      <c r="AA2364" s="33"/>
      <c r="AB2364" s="33"/>
      <c r="AC2364" s="35"/>
      <c r="AD2364" s="33"/>
      <c r="AE2364" s="33"/>
      <c r="AF2364" s="33"/>
      <c r="AG2364" s="33"/>
      <c r="AH2364" s="33"/>
      <c r="AI2364" s="33"/>
      <c r="AJ2364" s="36"/>
      <c r="AK2364" s="10">
        <f t="shared" si="310"/>
        <v>8</v>
      </c>
      <c r="AL2364" s="11">
        <f t="shared" si="311"/>
        <v>5</v>
      </c>
      <c r="AM2364" s="11">
        <f t="shared" si="312"/>
        <v>13</v>
      </c>
      <c r="AN2364" s="11">
        <f t="shared" si="313"/>
        <v>11</v>
      </c>
      <c r="AO2364" s="13">
        <f t="shared" si="314"/>
        <v>22</v>
      </c>
      <c r="AP2364" s="11">
        <f t="shared" si="315"/>
        <v>9</v>
      </c>
      <c r="AQ2364" s="11">
        <f t="shared" si="316"/>
        <v>32</v>
      </c>
      <c r="AR2364" s="11">
        <f t="shared" si="317"/>
        <v>33</v>
      </c>
      <c r="AS2364" s="11">
        <f t="shared" si="318"/>
        <v>36</v>
      </c>
      <c r="AT2364" s="11">
        <f t="shared" si="319"/>
        <v>29</v>
      </c>
      <c r="AU2364" s="11">
        <f t="shared" si="320"/>
        <v>35</v>
      </c>
      <c r="AV2364" s="11">
        <f t="shared" si="321"/>
        <v>43</v>
      </c>
      <c r="AW2364" s="12">
        <f t="shared" si="322"/>
        <v>38</v>
      </c>
      <c r="AX2364" s="13">
        <f t="shared" si="323"/>
        <v>33</v>
      </c>
      <c r="AY2364" s="13">
        <f t="shared" si="324"/>
        <v>62</v>
      </c>
      <c r="AZ2364" s="13">
        <f t="shared" si="325"/>
        <v>59</v>
      </c>
      <c r="BA2364" s="13">
        <f t="shared" si="326"/>
        <v>56</v>
      </c>
      <c r="BB2364" s="14">
        <f t="shared" si="327"/>
        <v>73</v>
      </c>
      <c r="BC2364" s="19">
        <f t="shared" si="328"/>
        <v>62</v>
      </c>
      <c r="BD2364" s="55">
        <f t="shared" si="308"/>
        <v>0.98622929522572267</v>
      </c>
      <c r="BE2364" s="19">
        <f t="shared" si="309"/>
        <v>0.9780448197466709</v>
      </c>
      <c r="BF2364" s="19">
        <f t="shared" si="329"/>
        <v>1.0124196167586879</v>
      </c>
      <c r="BG2364" s="19">
        <f t="shared" si="330"/>
        <v>1.0021890224098733</v>
      </c>
    </row>
    <row r="2365" spans="1:59">
      <c r="A2365" s="24">
        <v>2364</v>
      </c>
      <c r="B2365" s="31">
        <f>IF(data!A2366="","",data!A2366)</f>
        <v>2019005</v>
      </c>
      <c r="C2365" s="32">
        <f>IF(data!B2366="","",data!B2366)</f>
        <v>43475</v>
      </c>
      <c r="D2365" s="21">
        <f>IF(data!C2366="","",data!C2366)</f>
        <v>21</v>
      </c>
      <c r="E2365" s="22">
        <f>IF(data!D2366="","",data!D2366)</f>
        <v>22</v>
      </c>
      <c r="F2365" s="22">
        <f>IF(data!E2366="","",data!E2366)</f>
        <v>26</v>
      </c>
      <c r="G2365" s="22">
        <f>IF(data!F2366="","",data!F2366)</f>
        <v>28</v>
      </c>
      <c r="H2365" s="22">
        <f>IF(data!G2366="","",data!G2366)</f>
        <v>31</v>
      </c>
      <c r="I2365" s="22">
        <f>IF(data!H2366="","",data!H2366)</f>
        <v>32</v>
      </c>
      <c r="J2365" s="23">
        <f>IF(data!I2366="","",data!I2366)</f>
        <v>7</v>
      </c>
      <c r="Q2365" s="33"/>
      <c r="R2365" s="33"/>
      <c r="S2365" s="33"/>
      <c r="T2365" s="33"/>
      <c r="U2365" s="33"/>
      <c r="V2365" s="33"/>
      <c r="X2365" s="34"/>
      <c r="Y2365" s="33"/>
      <c r="Z2365" s="33"/>
      <c r="AA2365" s="33"/>
      <c r="AB2365" s="33"/>
      <c r="AC2365" s="35"/>
      <c r="AD2365" s="33"/>
      <c r="AE2365" s="33"/>
      <c r="AF2365" s="33"/>
      <c r="AG2365" s="33"/>
      <c r="AH2365" s="33"/>
      <c r="AI2365" s="33"/>
      <c r="AJ2365" s="36"/>
      <c r="AK2365" s="10">
        <f t="shared" si="310"/>
        <v>7</v>
      </c>
      <c r="AL2365" s="11">
        <f t="shared" si="311"/>
        <v>8</v>
      </c>
      <c r="AM2365" s="11">
        <f t="shared" si="312"/>
        <v>10</v>
      </c>
      <c r="AN2365" s="11">
        <f t="shared" si="313"/>
        <v>16</v>
      </c>
      <c r="AO2365" s="13">
        <f t="shared" si="314"/>
        <v>13</v>
      </c>
      <c r="AP2365" s="11">
        <f t="shared" si="315"/>
        <v>24</v>
      </c>
      <c r="AQ2365" s="11">
        <f t="shared" si="316"/>
        <v>25</v>
      </c>
      <c r="AR2365" s="11">
        <f t="shared" si="317"/>
        <v>20</v>
      </c>
      <c r="AS2365" s="11">
        <f t="shared" si="318"/>
        <v>39</v>
      </c>
      <c r="AT2365" s="11">
        <f t="shared" si="319"/>
        <v>40</v>
      </c>
      <c r="AU2365" s="11">
        <f t="shared" si="320"/>
        <v>30</v>
      </c>
      <c r="AV2365" s="11">
        <f t="shared" si="321"/>
        <v>34</v>
      </c>
      <c r="AW2365" s="12">
        <f t="shared" si="322"/>
        <v>40</v>
      </c>
      <c r="AX2365" s="13">
        <f t="shared" si="323"/>
        <v>48</v>
      </c>
      <c r="AY2365" s="13">
        <f t="shared" si="324"/>
        <v>58</v>
      </c>
      <c r="AZ2365" s="13">
        <f t="shared" si="325"/>
        <v>52</v>
      </c>
      <c r="BA2365" s="13">
        <f t="shared" si="326"/>
        <v>46</v>
      </c>
      <c r="BB2365" s="14">
        <f t="shared" si="327"/>
        <v>40</v>
      </c>
      <c r="BC2365" s="19">
        <f t="shared" si="328"/>
        <v>58</v>
      </c>
      <c r="BD2365" s="55">
        <f t="shared" si="308"/>
        <v>1.0762585254952908</v>
      </c>
      <c r="BE2365" s="19">
        <f t="shared" si="309"/>
        <v>1.0353361481000325</v>
      </c>
      <c r="BF2365" s="19">
        <f t="shared" si="329"/>
        <v>1.023059434881455</v>
      </c>
      <c r="BG2365" s="19">
        <f t="shared" si="330"/>
        <v>1.0075089314712569</v>
      </c>
    </row>
    <row r="2366" spans="1:59">
      <c r="A2366" s="24">
        <v>2365</v>
      </c>
      <c r="B2366" s="31">
        <f>IF(data!A2367="","",data!A2367)</f>
        <v>2019006</v>
      </c>
      <c r="C2366" s="32">
        <f>IF(data!B2367="","",data!B2367)</f>
        <v>43478</v>
      </c>
      <c r="D2366" s="21">
        <f>IF(data!C2367="","",data!C2367)</f>
        <v>1</v>
      </c>
      <c r="E2366" s="22">
        <f>IF(data!D2367="","",data!D2367)</f>
        <v>5</v>
      </c>
      <c r="F2366" s="22">
        <f>IF(data!E2367="","",data!E2367)</f>
        <v>10</v>
      </c>
      <c r="G2366" s="22">
        <f>IF(data!F2367="","",data!F2367)</f>
        <v>19</v>
      </c>
      <c r="H2366" s="22">
        <f>IF(data!G2367="","",data!G2367)</f>
        <v>26</v>
      </c>
      <c r="I2366" s="22">
        <f>IF(data!H2367="","",data!H2367)</f>
        <v>28</v>
      </c>
      <c r="J2366" s="23">
        <f>IF(data!I2367="","",data!I2367)</f>
        <v>12</v>
      </c>
      <c r="Q2366" s="33"/>
      <c r="R2366" s="33"/>
      <c r="S2366" s="33"/>
      <c r="T2366" s="33"/>
      <c r="U2366" s="33"/>
      <c r="V2366" s="33"/>
      <c r="X2366" s="34"/>
      <c r="Y2366" s="33"/>
      <c r="Z2366" s="33"/>
      <c r="AA2366" s="33"/>
      <c r="AB2366" s="33"/>
      <c r="AC2366" s="35"/>
      <c r="AD2366" s="33"/>
      <c r="AE2366" s="33"/>
      <c r="AF2366" s="33"/>
      <c r="AG2366" s="33"/>
      <c r="AH2366" s="33"/>
      <c r="AI2366" s="33"/>
      <c r="AJ2366" s="36"/>
      <c r="AK2366" s="10">
        <f t="shared" si="310"/>
        <v>8</v>
      </c>
      <c r="AL2366" s="11">
        <f t="shared" si="311"/>
        <v>9</v>
      </c>
      <c r="AM2366" s="11">
        <f t="shared" si="312"/>
        <v>9</v>
      </c>
      <c r="AN2366" s="11">
        <f t="shared" si="313"/>
        <v>17</v>
      </c>
      <c r="AO2366" s="13">
        <f t="shared" si="314"/>
        <v>19</v>
      </c>
      <c r="AP2366" s="11">
        <f t="shared" si="315"/>
        <v>17</v>
      </c>
      <c r="AQ2366" s="11">
        <f t="shared" si="316"/>
        <v>17</v>
      </c>
      <c r="AR2366" s="11">
        <f t="shared" si="317"/>
        <v>29</v>
      </c>
      <c r="AS2366" s="11">
        <f t="shared" si="318"/>
        <v>34</v>
      </c>
      <c r="AT2366" s="11">
        <f t="shared" si="319"/>
        <v>29</v>
      </c>
      <c r="AU2366" s="11">
        <f t="shared" si="320"/>
        <v>24</v>
      </c>
      <c r="AV2366" s="11">
        <f t="shared" si="321"/>
        <v>33</v>
      </c>
      <c r="AW2366" s="12">
        <f t="shared" si="322"/>
        <v>44</v>
      </c>
      <c r="AX2366" s="13">
        <f t="shared" si="323"/>
        <v>41</v>
      </c>
      <c r="AY2366" s="13">
        <f t="shared" si="324"/>
        <v>38</v>
      </c>
      <c r="AZ2366" s="13">
        <f t="shared" si="325"/>
        <v>35</v>
      </c>
      <c r="BA2366" s="13">
        <f t="shared" si="326"/>
        <v>32</v>
      </c>
      <c r="BB2366" s="14">
        <f t="shared" si="327"/>
        <v>49</v>
      </c>
      <c r="BC2366" s="19">
        <f t="shared" si="328"/>
        <v>38</v>
      </c>
      <c r="BD2366" s="55">
        <f t="shared" si="308"/>
        <v>0.92484572913283536</v>
      </c>
      <c r="BE2366" s="19">
        <f t="shared" si="309"/>
        <v>1.0210133160116921</v>
      </c>
      <c r="BF2366" s="19">
        <f t="shared" si="329"/>
        <v>1.0009613510880155</v>
      </c>
      <c r="BG2366" s="19">
        <f t="shared" si="330"/>
        <v>0.99932445599220532</v>
      </c>
    </row>
    <row r="2367" spans="1:59">
      <c r="A2367" s="24">
        <v>2366</v>
      </c>
      <c r="B2367" s="31">
        <f>IF(data!A2368="","",data!A2368)</f>
        <v>2019007</v>
      </c>
      <c r="C2367" s="32">
        <f>IF(data!B2368="","",data!B2368)</f>
        <v>43480</v>
      </c>
      <c r="D2367" s="21">
        <f>IF(data!C2368="","",data!C2368)</f>
        <v>6</v>
      </c>
      <c r="E2367" s="22">
        <f>IF(data!D2368="","",data!D2368)</f>
        <v>10</v>
      </c>
      <c r="F2367" s="22">
        <f>IF(data!E2368="","",data!E2368)</f>
        <v>14</v>
      </c>
      <c r="G2367" s="22">
        <f>IF(data!F2368="","",data!F2368)</f>
        <v>15</v>
      </c>
      <c r="H2367" s="22">
        <f>IF(data!G2368="","",data!G2368)</f>
        <v>19</v>
      </c>
      <c r="I2367" s="22">
        <f>IF(data!H2368="","",data!H2368)</f>
        <v>23</v>
      </c>
      <c r="J2367" s="23">
        <f>IF(data!I2368="","",data!I2368)</f>
        <v>15</v>
      </c>
      <c r="Q2367" s="33"/>
      <c r="R2367" s="33"/>
      <c r="S2367" s="33"/>
      <c r="T2367" s="33"/>
      <c r="U2367" s="33"/>
      <c r="V2367" s="33"/>
      <c r="X2367" s="34"/>
      <c r="Y2367" s="33"/>
      <c r="Z2367" s="33"/>
      <c r="AA2367" s="33"/>
      <c r="AB2367" s="33"/>
      <c r="AC2367" s="35"/>
      <c r="AD2367" s="33"/>
      <c r="AE2367" s="33"/>
      <c r="AF2367" s="33"/>
      <c r="AG2367" s="33"/>
      <c r="AH2367" s="33"/>
      <c r="AI2367" s="33"/>
      <c r="AJ2367" s="36"/>
      <c r="AK2367" s="10">
        <f t="shared" si="310"/>
        <v>6</v>
      </c>
      <c r="AL2367" s="11">
        <f t="shared" si="311"/>
        <v>15</v>
      </c>
      <c r="AM2367" s="11">
        <f t="shared" si="312"/>
        <v>12</v>
      </c>
      <c r="AN2367" s="11">
        <f t="shared" si="313"/>
        <v>15</v>
      </c>
      <c r="AO2367" s="13">
        <f t="shared" si="314"/>
        <v>17</v>
      </c>
      <c r="AP2367" s="11">
        <f t="shared" si="315"/>
        <v>31</v>
      </c>
      <c r="AQ2367" s="11">
        <f t="shared" si="316"/>
        <v>24</v>
      </c>
      <c r="AR2367" s="11">
        <f t="shared" si="317"/>
        <v>27</v>
      </c>
      <c r="AS2367" s="11">
        <f t="shared" si="318"/>
        <v>32</v>
      </c>
      <c r="AT2367" s="11">
        <f t="shared" si="319"/>
        <v>39</v>
      </c>
      <c r="AU2367" s="11">
        <f t="shared" si="320"/>
        <v>35</v>
      </c>
      <c r="AV2367" s="11">
        <f t="shared" si="321"/>
        <v>31</v>
      </c>
      <c r="AW2367" s="12">
        <f t="shared" si="322"/>
        <v>42</v>
      </c>
      <c r="AX2367" s="13">
        <f t="shared" si="323"/>
        <v>55</v>
      </c>
      <c r="AY2367" s="13">
        <f t="shared" si="324"/>
        <v>53</v>
      </c>
      <c r="AZ2367" s="13">
        <f t="shared" si="325"/>
        <v>51</v>
      </c>
      <c r="BA2367" s="13">
        <f t="shared" si="326"/>
        <v>49</v>
      </c>
      <c r="BB2367" s="14">
        <f t="shared" si="327"/>
        <v>67</v>
      </c>
      <c r="BC2367" s="19">
        <f t="shared" si="328"/>
        <v>53</v>
      </c>
      <c r="BD2367" s="55">
        <f t="shared" si="308"/>
        <v>1.0066904839233517</v>
      </c>
      <c r="BE2367" s="19">
        <f t="shared" si="309"/>
        <v>1.0312439103605067</v>
      </c>
      <c r="BF2367" s="19">
        <f t="shared" si="329"/>
        <v>1.0091458265670672</v>
      </c>
      <c r="BG2367" s="19">
        <f t="shared" si="330"/>
        <v>0.99850600844430004</v>
      </c>
    </row>
    <row r="2368" spans="1:59">
      <c r="A2368" s="24">
        <v>2367</v>
      </c>
      <c r="B2368" s="31">
        <f>IF(data!A2369="","",data!A2369)</f>
        <v>2019008</v>
      </c>
      <c r="C2368" s="32">
        <f>IF(data!B2369="","",data!B2369)</f>
        <v>43482</v>
      </c>
      <c r="D2368" s="21">
        <f>IF(data!C2369="","",data!C2369)</f>
        <v>2</v>
      </c>
      <c r="E2368" s="22">
        <f>IF(data!D2369="","",data!D2369)</f>
        <v>6</v>
      </c>
      <c r="F2368" s="22">
        <f>IF(data!E2369="","",data!E2369)</f>
        <v>9</v>
      </c>
      <c r="G2368" s="22">
        <f>IF(data!F2369="","",data!F2369)</f>
        <v>13</v>
      </c>
      <c r="H2368" s="22">
        <f>IF(data!G2369="","",data!G2369)</f>
        <v>28</v>
      </c>
      <c r="I2368" s="22">
        <f>IF(data!H2369="","",data!H2369)</f>
        <v>32</v>
      </c>
      <c r="J2368" s="23">
        <f>IF(data!I2369="","",data!I2369)</f>
        <v>12</v>
      </c>
      <c r="Q2368" s="33"/>
      <c r="R2368" s="33"/>
      <c r="S2368" s="33"/>
      <c r="T2368" s="33"/>
      <c r="U2368" s="33"/>
      <c r="V2368" s="33"/>
      <c r="X2368" s="34"/>
      <c r="Y2368" s="33"/>
      <c r="Z2368" s="33"/>
      <c r="AA2368" s="33"/>
      <c r="AB2368" s="33"/>
      <c r="AC2368" s="35"/>
      <c r="AD2368" s="33"/>
      <c r="AE2368" s="33"/>
      <c r="AF2368" s="33"/>
      <c r="AG2368" s="33"/>
      <c r="AH2368" s="33"/>
      <c r="AI2368" s="33"/>
      <c r="AJ2368" s="36"/>
      <c r="AK2368" s="10">
        <f t="shared" si="310"/>
        <v>6</v>
      </c>
      <c r="AL2368" s="11">
        <f t="shared" si="311"/>
        <v>6</v>
      </c>
      <c r="AM2368" s="11">
        <f t="shared" si="312"/>
        <v>15</v>
      </c>
      <c r="AN2368" s="11">
        <f t="shared" si="313"/>
        <v>12</v>
      </c>
      <c r="AO2368" s="13">
        <f t="shared" si="314"/>
        <v>20</v>
      </c>
      <c r="AP2368" s="11">
        <f t="shared" si="315"/>
        <v>18</v>
      </c>
      <c r="AQ2368" s="11">
        <f t="shared" si="316"/>
        <v>18</v>
      </c>
      <c r="AR2368" s="11">
        <f t="shared" si="317"/>
        <v>30</v>
      </c>
      <c r="AS2368" s="11">
        <f t="shared" si="318"/>
        <v>35</v>
      </c>
      <c r="AT2368" s="11">
        <f t="shared" si="319"/>
        <v>30</v>
      </c>
      <c r="AU2368" s="11">
        <f t="shared" si="320"/>
        <v>25</v>
      </c>
      <c r="AV2368" s="11">
        <f t="shared" si="321"/>
        <v>34</v>
      </c>
      <c r="AW2368" s="12">
        <f t="shared" si="322"/>
        <v>45</v>
      </c>
      <c r="AX2368" s="13">
        <f t="shared" si="323"/>
        <v>42</v>
      </c>
      <c r="AY2368" s="13">
        <f t="shared" si="324"/>
        <v>56</v>
      </c>
      <c r="AZ2368" s="13">
        <f t="shared" si="325"/>
        <v>54</v>
      </c>
      <c r="BA2368" s="13">
        <f t="shared" si="326"/>
        <v>52</v>
      </c>
      <c r="BB2368" s="14">
        <f t="shared" si="327"/>
        <v>50</v>
      </c>
      <c r="BC2368" s="19">
        <f t="shared" si="328"/>
        <v>56</v>
      </c>
      <c r="BD2368" s="55">
        <f t="shared" si="308"/>
        <v>1.0926274764533939</v>
      </c>
      <c r="BE2368" s="19">
        <f t="shared" si="309"/>
        <v>1.0414745047093212</v>
      </c>
      <c r="BF2368" s="19">
        <f t="shared" si="329"/>
        <v>1.0025982461838259</v>
      </c>
      <c r="BG2368" s="19">
        <f t="shared" si="330"/>
        <v>1.0017797986359207</v>
      </c>
    </row>
    <row r="2369" spans="1:80">
      <c r="A2369" s="24">
        <v>2368</v>
      </c>
      <c r="B2369" s="31">
        <f>IF(data!A2370="","",data!A2370)</f>
        <v>2019009</v>
      </c>
      <c r="C2369" s="32">
        <f>IF(data!B2370="","",data!B2370)</f>
        <v>43485</v>
      </c>
      <c r="D2369" s="21">
        <f>IF(data!C2370="","",data!C2370)</f>
        <v>1</v>
      </c>
      <c r="E2369" s="22">
        <f>IF(data!D2370="","",data!D2370)</f>
        <v>7</v>
      </c>
      <c r="F2369" s="22">
        <f>IF(data!E2370="","",data!E2370)</f>
        <v>10</v>
      </c>
      <c r="G2369" s="22">
        <f>IF(data!F2370="","",data!F2370)</f>
        <v>22</v>
      </c>
      <c r="H2369" s="22">
        <f>IF(data!G2370="","",data!G2370)</f>
        <v>31</v>
      </c>
      <c r="I2369" s="22">
        <f>IF(data!H2370="","",data!H2370)</f>
        <v>32</v>
      </c>
      <c r="J2369" s="23">
        <f>IF(data!I2370="","",data!I2370)</f>
        <v>15</v>
      </c>
      <c r="Q2369" s="33"/>
      <c r="R2369" s="33"/>
      <c r="S2369" s="33"/>
      <c r="T2369" s="33"/>
      <c r="U2369" s="33"/>
      <c r="V2369" s="33"/>
      <c r="X2369" s="34"/>
      <c r="Y2369" s="33"/>
      <c r="Z2369" s="33"/>
      <c r="AA2369" s="33"/>
      <c r="AB2369" s="33"/>
      <c r="AC2369" s="35"/>
      <c r="AD2369" s="33"/>
      <c r="AE2369" s="33"/>
      <c r="AF2369" s="33"/>
      <c r="AG2369" s="33"/>
      <c r="AH2369" s="33"/>
      <c r="AI2369" s="33"/>
      <c r="AJ2369" s="36"/>
      <c r="AK2369" s="10">
        <f t="shared" si="310"/>
        <v>7</v>
      </c>
      <c r="AL2369" s="11">
        <f t="shared" si="311"/>
        <v>11</v>
      </c>
      <c r="AM2369" s="11">
        <f t="shared" si="312"/>
        <v>8</v>
      </c>
      <c r="AN2369" s="11">
        <f t="shared" si="313"/>
        <v>13</v>
      </c>
      <c r="AO2369" s="13">
        <f t="shared" si="314"/>
        <v>12</v>
      </c>
      <c r="AP2369" s="11">
        <f t="shared" si="315"/>
        <v>23</v>
      </c>
      <c r="AQ2369" s="11">
        <f t="shared" si="316"/>
        <v>22</v>
      </c>
      <c r="AR2369" s="11">
        <f t="shared" si="317"/>
        <v>13</v>
      </c>
      <c r="AS2369" s="11">
        <f t="shared" si="318"/>
        <v>37</v>
      </c>
      <c r="AT2369" s="11">
        <f t="shared" si="319"/>
        <v>43</v>
      </c>
      <c r="AU2369" s="11">
        <f t="shared" si="320"/>
        <v>38</v>
      </c>
      <c r="AV2369" s="11">
        <f t="shared" si="321"/>
        <v>33</v>
      </c>
      <c r="AW2369" s="12">
        <f t="shared" si="322"/>
        <v>28</v>
      </c>
      <c r="AX2369" s="13">
        <f t="shared" si="323"/>
        <v>39</v>
      </c>
      <c r="AY2369" s="13">
        <f t="shared" si="324"/>
        <v>52</v>
      </c>
      <c r="AZ2369" s="13">
        <f t="shared" si="325"/>
        <v>49</v>
      </c>
      <c r="BA2369" s="13">
        <f t="shared" si="326"/>
        <v>46</v>
      </c>
      <c r="BB2369" s="14">
        <f t="shared" si="327"/>
        <v>43</v>
      </c>
      <c r="BC2369" s="19">
        <f t="shared" si="328"/>
        <v>52</v>
      </c>
      <c r="BD2369" s="55">
        <f t="shared" si="308"/>
        <v>1.0517050990581358</v>
      </c>
      <c r="BE2369" s="19">
        <f t="shared" si="309"/>
        <v>1.0189671971419292</v>
      </c>
      <c r="BF2369" s="19">
        <f t="shared" si="329"/>
        <v>1.0099642741149724</v>
      </c>
      <c r="BG2369" s="19">
        <f t="shared" si="330"/>
        <v>1.0046443650535888</v>
      </c>
    </row>
    <row r="2370" spans="1:80">
      <c r="A2370" s="24">
        <v>2369</v>
      </c>
      <c r="B2370" s="31">
        <f>IF(data!A2371="","",data!A2371)</f>
        <v>2019010</v>
      </c>
      <c r="C2370" s="32">
        <f>IF(data!B2371="","",data!B2371)</f>
        <v>43487</v>
      </c>
      <c r="D2370" s="21">
        <f>IF(data!C2371="","",data!C2371)</f>
        <v>2</v>
      </c>
      <c r="E2370" s="22">
        <f>IF(data!D2371="","",data!D2371)</f>
        <v>4</v>
      </c>
      <c r="F2370" s="22">
        <f>IF(data!E2371="","",data!E2371)</f>
        <v>5</v>
      </c>
      <c r="G2370" s="22">
        <f>IF(data!F2371="","",data!F2371)</f>
        <v>8</v>
      </c>
      <c r="H2370" s="22">
        <f>IF(data!G2371="","",data!G2371)</f>
        <v>11</v>
      </c>
      <c r="I2370" s="22">
        <f>IF(data!H2371="","",data!H2371)</f>
        <v>30</v>
      </c>
      <c r="J2370" s="23">
        <f>IF(data!I2371="","",data!I2371)</f>
        <v>2</v>
      </c>
      <c r="Q2370" s="33"/>
      <c r="R2370" s="33"/>
      <c r="S2370" s="33"/>
      <c r="T2370" s="33"/>
      <c r="U2370" s="33"/>
      <c r="V2370" s="33"/>
      <c r="X2370" s="34"/>
      <c r="Y2370" s="33"/>
      <c r="Z2370" s="33"/>
      <c r="AA2370" s="33"/>
      <c r="AB2370" s="33"/>
      <c r="AC2370" s="35"/>
      <c r="AD2370" s="33"/>
      <c r="AE2370" s="33"/>
      <c r="AF2370" s="33"/>
      <c r="AG2370" s="33"/>
      <c r="AH2370" s="33"/>
      <c r="AI2370" s="33"/>
      <c r="AJ2370" s="36"/>
      <c r="AK2370" s="10">
        <f t="shared" si="310"/>
        <v>9</v>
      </c>
      <c r="AL2370" s="11">
        <f t="shared" si="311"/>
        <v>8</v>
      </c>
      <c r="AM2370" s="11">
        <f t="shared" si="312"/>
        <v>10</v>
      </c>
      <c r="AN2370" s="11">
        <f t="shared" si="313"/>
        <v>18</v>
      </c>
      <c r="AO2370" s="13">
        <f t="shared" si="314"/>
        <v>18</v>
      </c>
      <c r="AP2370" s="11">
        <f t="shared" si="315"/>
        <v>20</v>
      </c>
      <c r="AQ2370" s="11">
        <f t="shared" si="316"/>
        <v>24</v>
      </c>
      <c r="AR2370" s="11">
        <f t="shared" si="317"/>
        <v>20</v>
      </c>
      <c r="AS2370" s="11">
        <f t="shared" si="318"/>
        <v>27</v>
      </c>
      <c r="AT2370" s="11">
        <f t="shared" si="319"/>
        <v>36</v>
      </c>
      <c r="AU2370" s="11">
        <f t="shared" si="320"/>
        <v>34</v>
      </c>
      <c r="AV2370" s="11">
        <f t="shared" si="321"/>
        <v>32</v>
      </c>
      <c r="AW2370" s="12">
        <f t="shared" si="322"/>
        <v>30</v>
      </c>
      <c r="AX2370" s="13">
        <f t="shared" si="323"/>
        <v>44</v>
      </c>
      <c r="AY2370" s="13">
        <f t="shared" si="324"/>
        <v>43</v>
      </c>
      <c r="AZ2370" s="13">
        <f t="shared" si="325"/>
        <v>42</v>
      </c>
      <c r="BA2370" s="13">
        <f t="shared" si="326"/>
        <v>41</v>
      </c>
      <c r="BB2370" s="14">
        <f t="shared" si="327"/>
        <v>40</v>
      </c>
      <c r="BC2370" s="19">
        <f t="shared" si="328"/>
        <v>43</v>
      </c>
      <c r="BD2370" s="55">
        <f t="shared" si="308"/>
        <v>0.99032153296524839</v>
      </c>
      <c r="BE2370" s="19">
        <f t="shared" si="309"/>
        <v>1.0332900292302696</v>
      </c>
      <c r="BF2370" s="19">
        <f t="shared" si="329"/>
        <v>0.99850600844430004</v>
      </c>
      <c r="BG2370" s="19">
        <f t="shared" si="330"/>
        <v>1.0021890224098733</v>
      </c>
    </row>
    <row r="2371" spans="1:80">
      <c r="A2371" s="24">
        <v>2370</v>
      </c>
      <c r="B2371" s="31">
        <f>IF(data!A2372="","",data!A2372)</f>
        <v>2019011</v>
      </c>
      <c r="C2371" s="32">
        <f>IF(data!B2372="","",data!B2372)</f>
        <v>43489</v>
      </c>
      <c r="D2371" s="21">
        <f>IF(data!C2372="","",data!C2372)</f>
        <v>10</v>
      </c>
      <c r="E2371" s="22">
        <f>IF(data!D2372="","",data!D2372)</f>
        <v>13</v>
      </c>
      <c r="F2371" s="22">
        <f>IF(data!E2372="","",data!E2372)</f>
        <v>19</v>
      </c>
      <c r="G2371" s="22">
        <f>IF(data!F2372="","",data!F2372)</f>
        <v>21</v>
      </c>
      <c r="H2371" s="22">
        <f>IF(data!G2372="","",data!G2372)</f>
        <v>24</v>
      </c>
      <c r="I2371" s="22">
        <f>IF(data!H2372="","",data!H2372)</f>
        <v>30</v>
      </c>
      <c r="J2371" s="23">
        <f>IF(data!I2372="","",data!I2372)</f>
        <v>7</v>
      </c>
      <c r="Q2371" s="33"/>
      <c r="R2371" s="33"/>
      <c r="S2371" s="33"/>
      <c r="T2371" s="33"/>
      <c r="U2371" s="33"/>
      <c r="V2371" s="33"/>
      <c r="X2371" s="34"/>
      <c r="Y2371" s="33"/>
      <c r="Z2371" s="33"/>
      <c r="AA2371" s="33"/>
      <c r="AB2371" s="33"/>
      <c r="AC2371" s="35"/>
      <c r="AD2371" s="33"/>
      <c r="AE2371" s="33"/>
      <c r="AF2371" s="33"/>
      <c r="AG2371" s="33"/>
      <c r="AH2371" s="33"/>
      <c r="AI2371" s="33"/>
      <c r="AJ2371" s="36"/>
      <c r="AK2371" s="10">
        <f t="shared" si="310"/>
        <v>3</v>
      </c>
      <c r="AL2371" s="11">
        <f t="shared" si="311"/>
        <v>9</v>
      </c>
      <c r="AM2371" s="11">
        <f t="shared" si="312"/>
        <v>12</v>
      </c>
      <c r="AN2371" s="11">
        <f t="shared" si="313"/>
        <v>9</v>
      </c>
      <c r="AO2371" s="13">
        <f t="shared" si="314"/>
        <v>19</v>
      </c>
      <c r="AP2371" s="11">
        <f t="shared" si="315"/>
        <v>21</v>
      </c>
      <c r="AQ2371" s="11">
        <f t="shared" si="316"/>
        <v>18</v>
      </c>
      <c r="AR2371" s="11">
        <f t="shared" si="317"/>
        <v>17</v>
      </c>
      <c r="AS2371" s="11">
        <f t="shared" si="318"/>
        <v>40</v>
      </c>
      <c r="AT2371" s="11">
        <f t="shared" si="319"/>
        <v>33</v>
      </c>
      <c r="AU2371" s="11">
        <f t="shared" si="320"/>
        <v>39</v>
      </c>
      <c r="AV2371" s="11">
        <f t="shared" si="321"/>
        <v>47</v>
      </c>
      <c r="AW2371" s="12">
        <f t="shared" si="322"/>
        <v>42</v>
      </c>
      <c r="AX2371" s="13">
        <f t="shared" si="323"/>
        <v>53</v>
      </c>
      <c r="AY2371" s="13">
        <f t="shared" si="324"/>
        <v>49</v>
      </c>
      <c r="AZ2371" s="13">
        <f t="shared" si="325"/>
        <v>45</v>
      </c>
      <c r="BA2371" s="13">
        <f t="shared" si="326"/>
        <v>41</v>
      </c>
      <c r="BB2371" s="14">
        <f t="shared" si="327"/>
        <v>57</v>
      </c>
      <c r="BC2371" s="19">
        <f t="shared" si="328"/>
        <v>49</v>
      </c>
      <c r="BD2371" s="55">
        <f t="shared" si="308"/>
        <v>1.0353361481000325</v>
      </c>
      <c r="BE2371" s="19">
        <f t="shared" si="309"/>
        <v>0.98009093861643382</v>
      </c>
      <c r="BF2371" s="19">
        <f t="shared" si="329"/>
        <v>0.99768756089639488</v>
      </c>
      <c r="BG2371" s="19">
        <f t="shared" si="330"/>
        <v>1.0009613510880155</v>
      </c>
    </row>
    <row r="2372" spans="1:80">
      <c r="A2372" s="24">
        <v>2371</v>
      </c>
      <c r="B2372" s="31">
        <f>IF(data!A2373="","",data!A2373)</f>
        <v>2019012</v>
      </c>
      <c r="C2372" s="32">
        <f>IF(data!B2373="","",data!B2373)</f>
        <v>43492</v>
      </c>
      <c r="D2372" s="21">
        <f>IF(data!C2373="","",data!C2373)</f>
        <v>7</v>
      </c>
      <c r="E2372" s="22">
        <f>IF(data!D2373="","",data!D2373)</f>
        <v>10</v>
      </c>
      <c r="F2372" s="22">
        <f>IF(data!E2373="","",data!E2373)</f>
        <v>21</v>
      </c>
      <c r="G2372" s="22">
        <f>IF(data!F2373="","",data!F2373)</f>
        <v>23</v>
      </c>
      <c r="H2372" s="22">
        <f>IF(data!G2373="","",data!G2373)</f>
        <v>31</v>
      </c>
      <c r="I2372" s="22">
        <f>IF(data!H2373="","",data!H2373)</f>
        <v>33</v>
      </c>
      <c r="J2372" s="23">
        <f>IF(data!I2373="","",data!I2373)</f>
        <v>14</v>
      </c>
      <c r="Q2372" s="33"/>
      <c r="R2372" s="33"/>
      <c r="S2372" s="33"/>
      <c r="T2372" s="33"/>
      <c r="U2372" s="33"/>
      <c r="V2372" s="33"/>
      <c r="X2372" s="34"/>
      <c r="Y2372" s="33"/>
      <c r="Z2372" s="33"/>
      <c r="AA2372" s="33"/>
      <c r="AB2372" s="33"/>
      <c r="AC2372" s="35"/>
      <c r="AD2372" s="33"/>
      <c r="AE2372" s="33"/>
      <c r="AF2372" s="33"/>
      <c r="AG2372" s="33"/>
      <c r="AH2372" s="33"/>
      <c r="AI2372" s="33"/>
      <c r="AJ2372" s="36"/>
      <c r="AK2372" s="10">
        <f t="shared" si="310"/>
        <v>5</v>
      </c>
      <c r="AL2372" s="11">
        <f t="shared" si="311"/>
        <v>13</v>
      </c>
      <c r="AM2372" s="11">
        <f t="shared" si="312"/>
        <v>10</v>
      </c>
      <c r="AN2372" s="11">
        <f t="shared" si="313"/>
        <v>17</v>
      </c>
      <c r="AO2372" s="13">
        <f t="shared" si="314"/>
        <v>13</v>
      </c>
      <c r="AP2372" s="11">
        <f t="shared" si="315"/>
        <v>29</v>
      </c>
      <c r="AQ2372" s="11">
        <f t="shared" si="316"/>
        <v>26</v>
      </c>
      <c r="AR2372" s="11">
        <f t="shared" si="317"/>
        <v>15</v>
      </c>
      <c r="AS2372" s="11">
        <f t="shared" si="318"/>
        <v>37</v>
      </c>
      <c r="AT2372" s="11">
        <f t="shared" si="319"/>
        <v>53</v>
      </c>
      <c r="AU2372" s="11">
        <f t="shared" si="320"/>
        <v>47</v>
      </c>
      <c r="AV2372" s="11">
        <f t="shared" si="321"/>
        <v>41</v>
      </c>
      <c r="AW2372" s="12">
        <f t="shared" si="322"/>
        <v>35</v>
      </c>
      <c r="AX2372" s="13">
        <f t="shared" si="323"/>
        <v>45</v>
      </c>
      <c r="AY2372" s="13">
        <f t="shared" si="324"/>
        <v>57</v>
      </c>
      <c r="AZ2372" s="13">
        <f t="shared" si="325"/>
        <v>53</v>
      </c>
      <c r="BA2372" s="13">
        <f t="shared" si="326"/>
        <v>49</v>
      </c>
      <c r="BB2372" s="14">
        <f t="shared" si="327"/>
        <v>45</v>
      </c>
      <c r="BC2372" s="19">
        <f t="shared" si="328"/>
        <v>57</v>
      </c>
      <c r="BD2372" s="55">
        <f t="shared" si="308"/>
        <v>1.0517050990581358</v>
      </c>
      <c r="BE2372" s="19">
        <f t="shared" si="309"/>
        <v>1.0291977914907438</v>
      </c>
      <c r="BF2372" s="19">
        <f t="shared" si="329"/>
        <v>1.0091458265670672</v>
      </c>
      <c r="BG2372" s="19">
        <f t="shared" si="330"/>
        <v>1.0062812601493991</v>
      </c>
    </row>
    <row r="2373" spans="1:80">
      <c r="A2373" s="24">
        <v>2372</v>
      </c>
      <c r="B2373" s="31">
        <f>IF(data!A2374="","",data!A2374)</f>
        <v>2019013</v>
      </c>
      <c r="C2373" s="32">
        <f>IF(data!B2374="","",data!B2374)</f>
        <v>43494</v>
      </c>
      <c r="D2373" s="21">
        <f>IF(data!C2374="","",data!C2374)</f>
        <v>5</v>
      </c>
      <c r="E2373" s="22">
        <f>IF(data!D2374="","",data!D2374)</f>
        <v>7</v>
      </c>
      <c r="F2373" s="22">
        <f>IF(data!E2374="","",data!E2374)</f>
        <v>14</v>
      </c>
      <c r="G2373" s="22">
        <f>IF(data!F2374="","",data!F2374)</f>
        <v>16</v>
      </c>
      <c r="H2373" s="22">
        <f>IF(data!G2374="","",data!G2374)</f>
        <v>18</v>
      </c>
      <c r="I2373" s="22">
        <f>IF(data!H2374="","",data!H2374)</f>
        <v>21</v>
      </c>
      <c r="J2373" s="23">
        <f>IF(data!I2374="","",data!I2374)</f>
        <v>1</v>
      </c>
      <c r="Q2373" s="33"/>
      <c r="R2373" s="33"/>
      <c r="S2373" s="33"/>
      <c r="T2373" s="33"/>
      <c r="U2373" s="33"/>
      <c r="V2373" s="33"/>
      <c r="X2373" s="34"/>
      <c r="Y2373" s="33"/>
      <c r="Z2373" s="33"/>
      <c r="AA2373" s="33"/>
      <c r="AB2373" s="33"/>
      <c r="AC2373" s="35"/>
      <c r="AD2373" s="33"/>
      <c r="AE2373" s="33"/>
      <c r="AF2373" s="33"/>
      <c r="AG2373" s="33"/>
      <c r="AH2373" s="33"/>
      <c r="AI2373" s="33"/>
      <c r="AJ2373" s="36"/>
      <c r="AK2373" s="10">
        <f t="shared" si="310"/>
        <v>6</v>
      </c>
      <c r="AL2373" s="11">
        <f t="shared" si="311"/>
        <v>9</v>
      </c>
      <c r="AM2373" s="11">
        <f t="shared" si="312"/>
        <v>11</v>
      </c>
      <c r="AN2373" s="11">
        <f t="shared" si="313"/>
        <v>15</v>
      </c>
      <c r="AO2373" s="13">
        <f t="shared" si="314"/>
        <v>11</v>
      </c>
      <c r="AP2373" s="11">
        <f t="shared" si="315"/>
        <v>25</v>
      </c>
      <c r="AQ2373" s="11">
        <f t="shared" si="316"/>
        <v>27</v>
      </c>
      <c r="AR2373" s="11">
        <f t="shared" si="317"/>
        <v>31</v>
      </c>
      <c r="AS2373" s="11">
        <f t="shared" si="318"/>
        <v>37</v>
      </c>
      <c r="AT2373" s="11">
        <f t="shared" si="319"/>
        <v>33</v>
      </c>
      <c r="AU2373" s="11">
        <f t="shared" si="320"/>
        <v>29</v>
      </c>
      <c r="AV2373" s="11">
        <f t="shared" si="321"/>
        <v>25</v>
      </c>
      <c r="AW2373" s="12">
        <f t="shared" si="322"/>
        <v>36</v>
      </c>
      <c r="AX2373" s="13">
        <f t="shared" si="323"/>
        <v>33</v>
      </c>
      <c r="AY2373" s="13">
        <f t="shared" si="324"/>
        <v>47</v>
      </c>
      <c r="AZ2373" s="13">
        <f t="shared" si="325"/>
        <v>45</v>
      </c>
      <c r="BA2373" s="13">
        <f t="shared" si="326"/>
        <v>62</v>
      </c>
      <c r="BB2373" s="14">
        <f t="shared" si="327"/>
        <v>61</v>
      </c>
      <c r="BC2373" s="19">
        <f t="shared" si="328"/>
        <v>47</v>
      </c>
      <c r="BD2373" s="55">
        <f t="shared" si="308"/>
        <v>1.0148749594024034</v>
      </c>
      <c r="BE2373" s="19">
        <f t="shared" si="309"/>
        <v>1.0537512179278987</v>
      </c>
      <c r="BF2373" s="19">
        <f t="shared" si="329"/>
        <v>0.99441377070477432</v>
      </c>
      <c r="BG2373" s="19">
        <f t="shared" si="330"/>
        <v>1.0087366027931146</v>
      </c>
    </row>
    <row r="2374" spans="1:80">
      <c r="A2374" s="24">
        <v>2373</v>
      </c>
      <c r="B2374" s="31">
        <f>IF(data!A2375="","",data!A2375)</f>
        <v>2019014</v>
      </c>
      <c r="C2374" s="32">
        <f>IF(data!B2375="","",data!B2375)</f>
        <v>43496</v>
      </c>
      <c r="D2374" s="21">
        <f>IF(data!C2375="","",data!C2375)</f>
        <v>1</v>
      </c>
      <c r="E2374" s="22">
        <f>IF(data!D2375="","",data!D2375)</f>
        <v>2</v>
      </c>
      <c r="F2374" s="22">
        <f>IF(data!E2375="","",data!E2375)</f>
        <v>3</v>
      </c>
      <c r="G2374" s="22">
        <f>IF(data!F2375="","",data!F2375)</f>
        <v>14</v>
      </c>
      <c r="H2374" s="22">
        <f>IF(data!G2375="","",data!G2375)</f>
        <v>19</v>
      </c>
      <c r="I2374" s="22">
        <f>IF(data!H2375="","",data!H2375)</f>
        <v>33</v>
      </c>
      <c r="J2374" s="23">
        <f>IF(data!I2375="","",data!I2375)</f>
        <v>3</v>
      </c>
      <c r="Q2374" s="33"/>
      <c r="R2374" s="33"/>
      <c r="S2374" s="33"/>
      <c r="T2374" s="33"/>
      <c r="U2374" s="33"/>
      <c r="V2374" s="33"/>
      <c r="X2374" s="34"/>
      <c r="Y2374" s="33"/>
      <c r="Z2374" s="33"/>
      <c r="AA2374" s="33"/>
      <c r="AB2374" s="33"/>
      <c r="AC2374" s="35"/>
      <c r="AD2374" s="33"/>
      <c r="AE2374" s="33"/>
      <c r="AF2374" s="33"/>
      <c r="AG2374" s="33"/>
      <c r="AH2374" s="33"/>
      <c r="AI2374" s="33"/>
      <c r="AJ2374" s="36"/>
      <c r="AK2374" s="10">
        <f t="shared" si="310"/>
        <v>6</v>
      </c>
      <c r="AL2374" s="11">
        <f t="shared" si="311"/>
        <v>12</v>
      </c>
      <c r="AM2374" s="11">
        <f t="shared" si="312"/>
        <v>17</v>
      </c>
      <c r="AN2374" s="11">
        <f t="shared" si="313"/>
        <v>12</v>
      </c>
      <c r="AO2374" s="13">
        <f t="shared" si="314"/>
        <v>16</v>
      </c>
      <c r="AP2374" s="11">
        <f t="shared" si="315"/>
        <v>16</v>
      </c>
      <c r="AQ2374" s="11">
        <f t="shared" si="316"/>
        <v>18</v>
      </c>
      <c r="AR2374" s="11">
        <f t="shared" si="317"/>
        <v>22</v>
      </c>
      <c r="AS2374" s="11">
        <f t="shared" si="318"/>
        <v>17</v>
      </c>
      <c r="AT2374" s="11">
        <f t="shared" si="319"/>
        <v>24</v>
      </c>
      <c r="AU2374" s="11">
        <f t="shared" si="320"/>
        <v>20</v>
      </c>
      <c r="AV2374" s="11">
        <f t="shared" si="321"/>
        <v>16</v>
      </c>
      <c r="AW2374" s="12">
        <f t="shared" si="322"/>
        <v>27</v>
      </c>
      <c r="AX2374" s="13">
        <f t="shared" si="323"/>
        <v>24</v>
      </c>
      <c r="AY2374" s="13">
        <f t="shared" si="324"/>
        <v>38</v>
      </c>
      <c r="AZ2374" s="13">
        <f t="shared" si="325"/>
        <v>36</v>
      </c>
      <c r="BA2374" s="13">
        <f t="shared" si="326"/>
        <v>34</v>
      </c>
      <c r="BB2374" s="14">
        <f t="shared" si="327"/>
        <v>52</v>
      </c>
      <c r="BC2374" s="19">
        <f t="shared" si="328"/>
        <v>38</v>
      </c>
      <c r="BD2374" s="55">
        <f t="shared" si="308"/>
        <v>0.95758363104904187</v>
      </c>
      <c r="BE2374" s="19">
        <f t="shared" si="309"/>
        <v>1.0046443650535888</v>
      </c>
      <c r="BF2374" s="19">
        <f t="shared" si="329"/>
        <v>0.98050016239038651</v>
      </c>
      <c r="BG2374" s="19">
        <f t="shared" si="330"/>
        <v>1.0046443650535888</v>
      </c>
      <c r="BH2374" s="19">
        <f t="shared" ref="BH2374:BJ2381" si="331">IF($D2374="","",SUMPRODUCT(N(MOD($D2374:$I2374,$BC$1)=BH$4)))</f>
        <v>0</v>
      </c>
      <c r="BI2374" s="19">
        <f t="shared" si="331"/>
        <v>1</v>
      </c>
      <c r="BJ2374" s="19">
        <f t="shared" si="331"/>
        <v>2</v>
      </c>
      <c r="BK2374" s="19">
        <f>IF(BK$4&gt;=$BC$1,"",SUMPRODUCT(N(MOD($D2374:$I2374,$BC$1)=BK$4)))</f>
        <v>1</v>
      </c>
      <c r="BL2374" s="19">
        <f t="shared" ref="BL2374:CB2388" si="332">IF(BL$4&gt;=$BC$1,"",SUMPRODUCT(N(MOD($D2374:$I2374,$BC$1)=BL$4)))</f>
        <v>0</v>
      </c>
      <c r="BM2374" s="19">
        <f t="shared" si="332"/>
        <v>0</v>
      </c>
      <c r="BN2374" s="19">
        <f t="shared" si="332"/>
        <v>0</v>
      </c>
      <c r="BO2374" s="19">
        <f t="shared" si="332"/>
        <v>0</v>
      </c>
      <c r="BP2374" s="19">
        <f t="shared" si="332"/>
        <v>0</v>
      </c>
      <c r="BQ2374" s="19">
        <f t="shared" si="332"/>
        <v>0</v>
      </c>
      <c r="BR2374" s="19">
        <f t="shared" si="332"/>
        <v>0</v>
      </c>
      <c r="BS2374" s="19">
        <f t="shared" si="332"/>
        <v>0</v>
      </c>
      <c r="BT2374" s="19">
        <f t="shared" si="332"/>
        <v>0</v>
      </c>
      <c r="BU2374" s="19">
        <f t="shared" si="332"/>
        <v>0</v>
      </c>
      <c r="BV2374" s="19">
        <f t="shared" si="332"/>
        <v>1</v>
      </c>
      <c r="BW2374" s="19">
        <f t="shared" si="332"/>
        <v>0</v>
      </c>
      <c r="BX2374" s="19">
        <f t="shared" si="332"/>
        <v>1</v>
      </c>
      <c r="BY2374" s="19" t="str">
        <f t="shared" si="332"/>
        <v/>
      </c>
      <c r="BZ2374" s="19" t="str">
        <f t="shared" si="332"/>
        <v/>
      </c>
      <c r="CA2374" s="19" t="str">
        <f t="shared" si="332"/>
        <v/>
      </c>
      <c r="CB2374" s="19" t="str">
        <f t="shared" si="332"/>
        <v/>
      </c>
    </row>
    <row r="2375" spans="1:80">
      <c r="A2375" s="24">
        <v>2374</v>
      </c>
      <c r="B2375" s="31">
        <f>IF(data!A2376="","",data!A2376)</f>
        <v>2019015</v>
      </c>
      <c r="C2375" s="32">
        <f>IF(data!B2376="","",data!B2376)</f>
        <v>43499</v>
      </c>
      <c r="D2375" s="21">
        <f>IF(data!C2376="","",data!C2376)</f>
        <v>11</v>
      </c>
      <c r="E2375" s="22">
        <f>IF(data!D2376="","",data!D2376)</f>
        <v>15</v>
      </c>
      <c r="F2375" s="22">
        <f>IF(data!E2376="","",data!E2376)</f>
        <v>16</v>
      </c>
      <c r="G2375" s="22">
        <f>IF(data!F2376="","",data!F2376)</f>
        <v>20</v>
      </c>
      <c r="H2375" s="22">
        <f>IF(data!G2376="","",data!G2376)</f>
        <v>24</v>
      </c>
      <c r="I2375" s="22">
        <f>IF(data!H2376="","",data!H2376)</f>
        <v>31</v>
      </c>
      <c r="J2375" s="23">
        <f>IF(data!I2376="","",data!I2376)</f>
        <v>4</v>
      </c>
      <c r="Q2375" s="33"/>
      <c r="R2375" s="33"/>
      <c r="S2375" s="33"/>
      <c r="T2375" s="33"/>
      <c r="U2375" s="33"/>
      <c r="V2375" s="33"/>
      <c r="X2375" s="34"/>
      <c r="Y2375" s="33"/>
      <c r="Z2375" s="33"/>
      <c r="AA2375" s="33"/>
      <c r="AB2375" s="33"/>
      <c r="AC2375" s="35"/>
      <c r="AD2375" s="33"/>
      <c r="AE2375" s="33"/>
      <c r="AF2375" s="33"/>
      <c r="AG2375" s="33"/>
      <c r="AH2375" s="33"/>
      <c r="AI2375" s="33"/>
      <c r="AJ2375" s="36"/>
      <c r="AK2375" s="10">
        <f t="shared" si="310"/>
        <v>6</v>
      </c>
      <c r="AL2375" s="11">
        <f t="shared" si="311"/>
        <v>9</v>
      </c>
      <c r="AM2375" s="11">
        <f t="shared" si="312"/>
        <v>7</v>
      </c>
      <c r="AN2375" s="11">
        <f t="shared" si="313"/>
        <v>15</v>
      </c>
      <c r="AO2375" s="13">
        <f t="shared" si="314"/>
        <v>19</v>
      </c>
      <c r="AP2375" s="11">
        <f t="shared" si="315"/>
        <v>21</v>
      </c>
      <c r="AQ2375" s="11">
        <f t="shared" si="316"/>
        <v>27</v>
      </c>
      <c r="AR2375" s="11">
        <f t="shared" si="317"/>
        <v>17</v>
      </c>
      <c r="AS2375" s="11">
        <f t="shared" si="318"/>
        <v>29</v>
      </c>
      <c r="AT2375" s="11">
        <f t="shared" si="319"/>
        <v>33</v>
      </c>
      <c r="AU2375" s="11">
        <f t="shared" si="320"/>
        <v>39</v>
      </c>
      <c r="AV2375" s="11">
        <f t="shared" si="321"/>
        <v>33</v>
      </c>
      <c r="AW2375" s="12">
        <f t="shared" si="322"/>
        <v>27</v>
      </c>
      <c r="AX2375" s="13">
        <f t="shared" si="323"/>
        <v>53</v>
      </c>
      <c r="AY2375" s="13">
        <f t="shared" si="324"/>
        <v>66</v>
      </c>
      <c r="AZ2375" s="13">
        <f t="shared" si="325"/>
        <v>63</v>
      </c>
      <c r="BA2375" s="13">
        <f t="shared" si="326"/>
        <v>60</v>
      </c>
      <c r="BB2375" s="14">
        <f t="shared" si="327"/>
        <v>57</v>
      </c>
      <c r="BC2375" s="19">
        <f t="shared" si="328"/>
        <v>66</v>
      </c>
      <c r="BD2375" s="55">
        <f t="shared" si="308"/>
        <v>1.0517050990581358</v>
      </c>
      <c r="BE2375" s="19">
        <f t="shared" si="309"/>
        <v>1.0210133160116921</v>
      </c>
      <c r="BF2375" s="19">
        <f t="shared" si="329"/>
        <v>0.97968171484248134</v>
      </c>
      <c r="BG2375" s="19">
        <f t="shared" si="330"/>
        <v>1.0099642741149724</v>
      </c>
      <c r="BH2375" s="19">
        <f t="shared" si="331"/>
        <v>0</v>
      </c>
      <c r="BI2375" s="19">
        <f t="shared" si="331"/>
        <v>0</v>
      </c>
      <c r="BJ2375" s="19">
        <f t="shared" si="331"/>
        <v>0</v>
      </c>
      <c r="BK2375" s="19">
        <f t="shared" ref="BK2375:BZ2404" si="333">IF(BK$4&gt;=$BC$1,"",SUMPRODUCT(N(MOD($D2375:$I2375,$BC$1)=BK$4)))</f>
        <v>1</v>
      </c>
      <c r="BL2375" s="19">
        <f t="shared" si="332"/>
        <v>0</v>
      </c>
      <c r="BM2375" s="19">
        <f t="shared" si="332"/>
        <v>0</v>
      </c>
      <c r="BN2375" s="19">
        <f t="shared" si="332"/>
        <v>0</v>
      </c>
      <c r="BO2375" s="19">
        <f t="shared" si="332"/>
        <v>1</v>
      </c>
      <c r="BP2375" s="19">
        <f t="shared" si="332"/>
        <v>0</v>
      </c>
      <c r="BQ2375" s="19">
        <f t="shared" si="332"/>
        <v>0</v>
      </c>
      <c r="BR2375" s="19">
        <f t="shared" si="332"/>
        <v>0</v>
      </c>
      <c r="BS2375" s="19">
        <f t="shared" si="332"/>
        <v>1</v>
      </c>
      <c r="BT2375" s="19">
        <f t="shared" si="332"/>
        <v>0</v>
      </c>
      <c r="BU2375" s="19">
        <f t="shared" si="332"/>
        <v>0</v>
      </c>
      <c r="BV2375" s="19">
        <f t="shared" si="332"/>
        <v>1</v>
      </c>
      <c r="BW2375" s="19">
        <f t="shared" si="332"/>
        <v>1</v>
      </c>
      <c r="BX2375" s="19">
        <f t="shared" si="332"/>
        <v>1</v>
      </c>
      <c r="BY2375" s="19" t="str">
        <f t="shared" si="332"/>
        <v/>
      </c>
      <c r="BZ2375" s="19" t="str">
        <f t="shared" si="332"/>
        <v/>
      </c>
      <c r="CA2375" s="19" t="str">
        <f t="shared" si="332"/>
        <v/>
      </c>
      <c r="CB2375" s="19" t="str">
        <f t="shared" si="332"/>
        <v/>
      </c>
    </row>
    <row r="2376" spans="1:80">
      <c r="A2376" s="24">
        <v>2375</v>
      </c>
      <c r="B2376" s="31">
        <f>IF(data!A2377="","",data!A2377)</f>
        <v>2019016</v>
      </c>
      <c r="C2376" s="32">
        <f>IF(data!B2377="","",data!B2377)</f>
        <v>43508</v>
      </c>
      <c r="D2376" s="21">
        <f>IF(data!C2377="","",data!C2377)</f>
        <v>5</v>
      </c>
      <c r="E2376" s="22">
        <f>IF(data!D2377="","",data!D2377)</f>
        <v>7</v>
      </c>
      <c r="F2376" s="22">
        <f>IF(data!E2377="","",data!E2377)</f>
        <v>9</v>
      </c>
      <c r="G2376" s="22">
        <f>IF(data!F2377="","",data!F2377)</f>
        <v>11</v>
      </c>
      <c r="H2376" s="22">
        <f>IF(data!G2377="","",data!G2377)</f>
        <v>19</v>
      </c>
      <c r="I2376" s="22">
        <f>IF(data!H2377="","",data!H2377)</f>
        <v>25</v>
      </c>
      <c r="J2376" s="23">
        <f>IF(data!I2377="","",data!I2377)</f>
        <v>5</v>
      </c>
      <c r="Q2376" s="33"/>
      <c r="R2376" s="33"/>
      <c r="S2376" s="33"/>
      <c r="T2376" s="33"/>
      <c r="U2376" s="33"/>
      <c r="V2376" s="33"/>
      <c r="X2376" s="34"/>
      <c r="Y2376" s="33"/>
      <c r="Z2376" s="33"/>
      <c r="AA2376" s="33"/>
      <c r="AB2376" s="33"/>
      <c r="AC2376" s="35"/>
      <c r="AD2376" s="33"/>
      <c r="AE2376" s="33"/>
      <c r="AF2376" s="33"/>
      <c r="AG2376" s="33"/>
      <c r="AH2376" s="33"/>
      <c r="AI2376" s="33"/>
      <c r="AJ2376" s="36"/>
      <c r="AK2376" s="10">
        <f t="shared" si="310"/>
        <v>7</v>
      </c>
      <c r="AL2376" s="11">
        <f t="shared" si="311"/>
        <v>12</v>
      </c>
      <c r="AM2376" s="11">
        <f t="shared" si="312"/>
        <v>11</v>
      </c>
      <c r="AN2376" s="11">
        <f t="shared" si="313"/>
        <v>16</v>
      </c>
      <c r="AO2376" s="13">
        <f t="shared" si="314"/>
        <v>20</v>
      </c>
      <c r="AP2376" s="11">
        <f t="shared" si="315"/>
        <v>20</v>
      </c>
      <c r="AQ2376" s="11">
        <f t="shared" si="316"/>
        <v>22</v>
      </c>
      <c r="AR2376" s="11">
        <f t="shared" si="317"/>
        <v>36</v>
      </c>
      <c r="AS2376" s="11">
        <f t="shared" si="318"/>
        <v>32</v>
      </c>
      <c r="AT2376" s="11">
        <f t="shared" si="319"/>
        <v>40</v>
      </c>
      <c r="AU2376" s="11">
        <f t="shared" si="320"/>
        <v>50</v>
      </c>
      <c r="AV2376" s="11">
        <f t="shared" si="321"/>
        <v>48</v>
      </c>
      <c r="AW2376" s="12">
        <f t="shared" si="322"/>
        <v>46</v>
      </c>
      <c r="AX2376" s="13">
        <f t="shared" si="323"/>
        <v>44</v>
      </c>
      <c r="AY2376" s="13">
        <f t="shared" si="324"/>
        <v>42</v>
      </c>
      <c r="AZ2376" s="13">
        <f t="shared" si="325"/>
        <v>40</v>
      </c>
      <c r="BA2376" s="13">
        <f t="shared" si="326"/>
        <v>38</v>
      </c>
      <c r="BB2376" s="14">
        <f t="shared" si="327"/>
        <v>56</v>
      </c>
      <c r="BC2376" s="19">
        <f t="shared" si="328"/>
        <v>42</v>
      </c>
      <c r="BD2376" s="55">
        <f t="shared" si="308"/>
        <v>1.023059434881455</v>
      </c>
      <c r="BE2376" s="19">
        <f t="shared" si="309"/>
        <v>1.0291977914907438</v>
      </c>
      <c r="BF2376" s="19">
        <f t="shared" si="329"/>
        <v>0.98541084767781739</v>
      </c>
      <c r="BG2376" s="19">
        <f t="shared" si="330"/>
        <v>1.0009613510880155</v>
      </c>
      <c r="BH2376" s="19">
        <f t="shared" si="331"/>
        <v>0</v>
      </c>
      <c r="BI2376" s="19">
        <f t="shared" si="331"/>
        <v>0</v>
      </c>
      <c r="BJ2376" s="19">
        <f t="shared" si="331"/>
        <v>1</v>
      </c>
      <c r="BK2376" s="19">
        <f t="shared" si="333"/>
        <v>0</v>
      </c>
      <c r="BL2376" s="19">
        <f t="shared" si="332"/>
        <v>0</v>
      </c>
      <c r="BM2376" s="19">
        <f t="shared" si="332"/>
        <v>1</v>
      </c>
      <c r="BN2376" s="19">
        <f t="shared" si="332"/>
        <v>0</v>
      </c>
      <c r="BO2376" s="19">
        <f t="shared" si="332"/>
        <v>1</v>
      </c>
      <c r="BP2376" s="19">
        <f t="shared" si="332"/>
        <v>1</v>
      </c>
      <c r="BQ2376" s="19">
        <f t="shared" si="332"/>
        <v>1</v>
      </c>
      <c r="BR2376" s="19">
        <f t="shared" si="332"/>
        <v>0</v>
      </c>
      <c r="BS2376" s="19">
        <f t="shared" si="332"/>
        <v>1</v>
      </c>
      <c r="BT2376" s="19">
        <f t="shared" si="332"/>
        <v>0</v>
      </c>
      <c r="BU2376" s="19">
        <f t="shared" si="332"/>
        <v>0</v>
      </c>
      <c r="BV2376" s="19">
        <f t="shared" si="332"/>
        <v>0</v>
      </c>
      <c r="BW2376" s="19">
        <f t="shared" si="332"/>
        <v>0</v>
      </c>
      <c r="BX2376" s="19">
        <f t="shared" si="332"/>
        <v>0</v>
      </c>
      <c r="BY2376" s="19" t="str">
        <f t="shared" si="332"/>
        <v/>
      </c>
      <c r="BZ2376" s="19" t="str">
        <f t="shared" si="332"/>
        <v/>
      </c>
      <c r="CA2376" s="19" t="str">
        <f t="shared" si="332"/>
        <v/>
      </c>
      <c r="CB2376" s="19" t="str">
        <f t="shared" si="332"/>
        <v/>
      </c>
    </row>
    <row r="2377" spans="1:80">
      <c r="A2377" s="24">
        <v>2376</v>
      </c>
      <c r="B2377" s="31">
        <f>IF(data!A2378="","",data!A2378)</f>
        <v>2019017</v>
      </c>
      <c r="C2377" s="32">
        <f>IF(data!B2378="","",data!B2378)</f>
        <v>43510</v>
      </c>
      <c r="D2377" s="21">
        <f>IF(data!C2378="","",data!C2378)</f>
        <v>4</v>
      </c>
      <c r="E2377" s="22">
        <f>IF(data!D2378="","",data!D2378)</f>
        <v>5</v>
      </c>
      <c r="F2377" s="22">
        <f>IF(data!E2378="","",data!E2378)</f>
        <v>24</v>
      </c>
      <c r="G2377" s="22">
        <f>IF(data!F2378="","",data!F2378)</f>
        <v>28</v>
      </c>
      <c r="H2377" s="22">
        <f>IF(data!G2378="","",data!G2378)</f>
        <v>30</v>
      </c>
      <c r="I2377" s="22">
        <f>IF(data!H2378="","",data!H2378)</f>
        <v>33</v>
      </c>
      <c r="J2377" s="23">
        <f>IF(data!I2378="","",data!I2378)</f>
        <v>9</v>
      </c>
      <c r="Q2377" s="33"/>
      <c r="R2377" s="33"/>
      <c r="S2377" s="33"/>
      <c r="T2377" s="33"/>
      <c r="U2377" s="33"/>
      <c r="V2377" s="33"/>
      <c r="X2377" s="34"/>
      <c r="Y2377" s="33"/>
      <c r="Z2377" s="33"/>
      <c r="AA2377" s="33"/>
      <c r="AB2377" s="33"/>
      <c r="AC2377" s="35"/>
      <c r="AD2377" s="33"/>
      <c r="AE2377" s="33"/>
      <c r="AF2377" s="33"/>
      <c r="AG2377" s="33"/>
      <c r="AH2377" s="33"/>
      <c r="AI2377" s="33"/>
      <c r="AJ2377" s="36"/>
      <c r="AK2377" s="10">
        <f t="shared" si="310"/>
        <v>4</v>
      </c>
      <c r="AL2377" s="11">
        <f t="shared" si="311"/>
        <v>4</v>
      </c>
      <c r="AM2377" s="11">
        <f t="shared" si="312"/>
        <v>14</v>
      </c>
      <c r="AN2377" s="11">
        <f t="shared" si="313"/>
        <v>16</v>
      </c>
      <c r="AO2377" s="13">
        <f t="shared" si="314"/>
        <v>19</v>
      </c>
      <c r="AP2377" s="11">
        <f t="shared" si="315"/>
        <v>20</v>
      </c>
      <c r="AQ2377" s="11">
        <f t="shared" si="316"/>
        <v>25</v>
      </c>
      <c r="AR2377" s="11">
        <f t="shared" si="317"/>
        <v>24</v>
      </c>
      <c r="AS2377" s="11">
        <f t="shared" si="318"/>
        <v>25</v>
      </c>
      <c r="AT2377" s="11">
        <f t="shared" si="319"/>
        <v>28</v>
      </c>
      <c r="AU2377" s="11">
        <f t="shared" si="320"/>
        <v>33</v>
      </c>
      <c r="AV2377" s="11">
        <f t="shared" si="321"/>
        <v>26</v>
      </c>
      <c r="AW2377" s="12">
        <f t="shared" si="322"/>
        <v>34</v>
      </c>
      <c r="AX2377" s="13">
        <f t="shared" si="323"/>
        <v>44</v>
      </c>
      <c r="AY2377" s="13">
        <f t="shared" si="324"/>
        <v>56</v>
      </c>
      <c r="AZ2377" s="13">
        <f t="shared" si="325"/>
        <v>52</v>
      </c>
      <c r="BA2377" s="13">
        <f t="shared" si="326"/>
        <v>48</v>
      </c>
      <c r="BB2377" s="14">
        <f t="shared" si="327"/>
        <v>44</v>
      </c>
      <c r="BC2377" s="19">
        <f t="shared" si="328"/>
        <v>56</v>
      </c>
      <c r="BD2377" s="55">
        <f t="shared" si="308"/>
        <v>1.0189671971419292</v>
      </c>
      <c r="BE2377" s="19">
        <f t="shared" si="309"/>
        <v>1.0353361481000325</v>
      </c>
      <c r="BF2377" s="19">
        <f t="shared" si="329"/>
        <v>0.99523221825267949</v>
      </c>
      <c r="BG2377" s="19">
        <f t="shared" si="330"/>
        <v>1.0062812601493991</v>
      </c>
      <c r="BH2377" s="19">
        <f t="shared" si="331"/>
        <v>0</v>
      </c>
      <c r="BI2377" s="19">
        <f t="shared" si="331"/>
        <v>0</v>
      </c>
      <c r="BJ2377" s="19">
        <f t="shared" si="331"/>
        <v>0</v>
      </c>
      <c r="BK2377" s="19">
        <f t="shared" si="333"/>
        <v>0</v>
      </c>
      <c r="BL2377" s="19">
        <f t="shared" si="332"/>
        <v>1</v>
      </c>
      <c r="BM2377" s="19">
        <f t="shared" si="332"/>
        <v>1</v>
      </c>
      <c r="BN2377" s="19">
        <f t="shared" si="332"/>
        <v>0</v>
      </c>
      <c r="BO2377" s="19">
        <f t="shared" si="332"/>
        <v>1</v>
      </c>
      <c r="BP2377" s="19">
        <f t="shared" si="332"/>
        <v>0</v>
      </c>
      <c r="BQ2377" s="19">
        <f t="shared" si="332"/>
        <v>0</v>
      </c>
      <c r="BR2377" s="19">
        <f t="shared" si="332"/>
        <v>0</v>
      </c>
      <c r="BS2377" s="19">
        <f t="shared" si="332"/>
        <v>1</v>
      </c>
      <c r="BT2377" s="19">
        <f t="shared" si="332"/>
        <v>0</v>
      </c>
      <c r="BU2377" s="19">
        <f t="shared" si="332"/>
        <v>1</v>
      </c>
      <c r="BV2377" s="19">
        <f t="shared" si="332"/>
        <v>0</v>
      </c>
      <c r="BW2377" s="19">
        <f t="shared" si="332"/>
        <v>0</v>
      </c>
      <c r="BX2377" s="19">
        <f t="shared" si="332"/>
        <v>1</v>
      </c>
      <c r="BY2377" s="19" t="str">
        <f t="shared" si="332"/>
        <v/>
      </c>
      <c r="BZ2377" s="19" t="str">
        <f t="shared" si="332"/>
        <v/>
      </c>
      <c r="CA2377" s="19" t="str">
        <f t="shared" si="332"/>
        <v/>
      </c>
      <c r="CB2377" s="19" t="str">
        <f t="shared" si="332"/>
        <v/>
      </c>
    </row>
    <row r="2378" spans="1:80">
      <c r="A2378" s="24">
        <v>2377</v>
      </c>
      <c r="B2378" s="31">
        <f>IF(data!A2379="","",data!A2379)</f>
        <v>2019018</v>
      </c>
      <c r="C2378" s="32">
        <f>IF(data!B2379="","",data!B2379)</f>
        <v>43513</v>
      </c>
      <c r="D2378" s="21">
        <f>IF(data!C2379="","",data!C2379)</f>
        <v>4</v>
      </c>
      <c r="E2378" s="22">
        <f>IF(data!D2379="","",data!D2379)</f>
        <v>11</v>
      </c>
      <c r="F2378" s="22">
        <f>IF(data!E2379="","",data!E2379)</f>
        <v>18</v>
      </c>
      <c r="G2378" s="22">
        <f>IF(data!F2379="","",data!F2379)</f>
        <v>19</v>
      </c>
      <c r="H2378" s="22">
        <f>IF(data!G2379="","",data!G2379)</f>
        <v>26</v>
      </c>
      <c r="I2378" s="22">
        <f>IF(data!H2379="","",data!H2379)</f>
        <v>32</v>
      </c>
      <c r="J2378" s="23">
        <f>IF(data!I2379="","",data!I2379)</f>
        <v>4</v>
      </c>
      <c r="Q2378" s="33"/>
      <c r="R2378" s="33"/>
      <c r="S2378" s="33"/>
      <c r="T2378" s="33"/>
      <c r="U2378" s="33"/>
      <c r="V2378" s="33"/>
      <c r="X2378" s="34"/>
      <c r="Y2378" s="33"/>
      <c r="Z2378" s="33"/>
      <c r="AA2378" s="33"/>
      <c r="AB2378" s="33"/>
      <c r="AC2378" s="35"/>
      <c r="AD2378" s="33"/>
      <c r="AE2378" s="33"/>
      <c r="AF2378" s="33"/>
      <c r="AG2378" s="33"/>
      <c r="AH2378" s="33"/>
      <c r="AI2378" s="33"/>
      <c r="AJ2378" s="36"/>
      <c r="AK2378" s="10">
        <f t="shared" si="310"/>
        <v>8</v>
      </c>
      <c r="AL2378" s="11">
        <f t="shared" si="311"/>
        <v>10</v>
      </c>
      <c r="AM2378" s="11">
        <f t="shared" si="312"/>
        <v>15</v>
      </c>
      <c r="AN2378" s="11">
        <f t="shared" si="313"/>
        <v>14</v>
      </c>
      <c r="AO2378" s="13">
        <f t="shared" si="314"/>
        <v>26</v>
      </c>
      <c r="AP2378" s="11">
        <f t="shared" si="315"/>
        <v>14</v>
      </c>
      <c r="AQ2378" s="11">
        <f t="shared" si="316"/>
        <v>20</v>
      </c>
      <c r="AR2378" s="11">
        <f t="shared" si="317"/>
        <v>30</v>
      </c>
      <c r="AS2378" s="11">
        <f t="shared" si="318"/>
        <v>33</v>
      </c>
      <c r="AT2378" s="11">
        <f t="shared" si="319"/>
        <v>38</v>
      </c>
      <c r="AU2378" s="11">
        <f t="shared" si="320"/>
        <v>32</v>
      </c>
      <c r="AV2378" s="11">
        <f t="shared" si="321"/>
        <v>40</v>
      </c>
      <c r="AW2378" s="12">
        <f t="shared" si="322"/>
        <v>35</v>
      </c>
      <c r="AX2378" s="13">
        <f t="shared" si="323"/>
        <v>30</v>
      </c>
      <c r="AY2378" s="13">
        <f t="shared" si="324"/>
        <v>42</v>
      </c>
      <c r="AZ2378" s="13">
        <f t="shared" si="325"/>
        <v>38</v>
      </c>
      <c r="BA2378" s="13">
        <f t="shared" si="326"/>
        <v>53</v>
      </c>
      <c r="BB2378" s="14">
        <f t="shared" si="327"/>
        <v>70</v>
      </c>
      <c r="BC2378" s="19">
        <f t="shared" si="328"/>
        <v>42</v>
      </c>
      <c r="BD2378" s="55">
        <f t="shared" si="308"/>
        <v>0.99850600844430004</v>
      </c>
      <c r="BE2378" s="19">
        <f t="shared" si="309"/>
        <v>1.0066904839233517</v>
      </c>
      <c r="BF2378" s="19">
        <f t="shared" si="329"/>
        <v>1.0001429035401104</v>
      </c>
      <c r="BG2378" s="19">
        <f t="shared" si="330"/>
        <v>1.0054628126014939</v>
      </c>
      <c r="BH2378" s="19">
        <f t="shared" si="331"/>
        <v>0</v>
      </c>
      <c r="BI2378" s="19">
        <f t="shared" si="331"/>
        <v>1</v>
      </c>
      <c r="BJ2378" s="19">
        <f t="shared" si="331"/>
        <v>1</v>
      </c>
      <c r="BK2378" s="19">
        <f t="shared" si="333"/>
        <v>0</v>
      </c>
      <c r="BL2378" s="19">
        <f t="shared" si="332"/>
        <v>1</v>
      </c>
      <c r="BM2378" s="19">
        <f t="shared" si="332"/>
        <v>0</v>
      </c>
      <c r="BN2378" s="19">
        <f t="shared" si="332"/>
        <v>0</v>
      </c>
      <c r="BO2378" s="19">
        <f t="shared" si="332"/>
        <v>0</v>
      </c>
      <c r="BP2378" s="19">
        <f t="shared" si="332"/>
        <v>0</v>
      </c>
      <c r="BQ2378" s="19">
        <f t="shared" si="332"/>
        <v>1</v>
      </c>
      <c r="BR2378" s="19">
        <f t="shared" si="332"/>
        <v>0</v>
      </c>
      <c r="BS2378" s="19">
        <f t="shared" si="332"/>
        <v>1</v>
      </c>
      <c r="BT2378" s="19">
        <f t="shared" si="332"/>
        <v>0</v>
      </c>
      <c r="BU2378" s="19">
        <f t="shared" si="332"/>
        <v>0</v>
      </c>
      <c r="BV2378" s="19">
        <f t="shared" si="332"/>
        <v>0</v>
      </c>
      <c r="BW2378" s="19">
        <f t="shared" si="332"/>
        <v>1</v>
      </c>
      <c r="BX2378" s="19">
        <f t="shared" si="332"/>
        <v>0</v>
      </c>
      <c r="BY2378" s="19" t="str">
        <f t="shared" si="332"/>
        <v/>
      </c>
      <c r="BZ2378" s="19" t="str">
        <f t="shared" si="332"/>
        <v/>
      </c>
      <c r="CA2378" s="19" t="str">
        <f t="shared" si="332"/>
        <v/>
      </c>
      <c r="CB2378" s="19" t="str">
        <f t="shared" si="332"/>
        <v/>
      </c>
    </row>
    <row r="2379" spans="1:80">
      <c r="A2379" s="24">
        <v>2378</v>
      </c>
      <c r="B2379" s="31">
        <f>IF(data!A2380="","",data!A2380)</f>
        <v>2019019</v>
      </c>
      <c r="C2379" s="32">
        <f>IF(data!B2380="","",data!B2380)</f>
        <v>43515</v>
      </c>
      <c r="D2379" s="21">
        <f>IF(data!C2380="","",data!C2380)</f>
        <v>3</v>
      </c>
      <c r="E2379" s="22">
        <f>IF(data!D2380="","",data!D2380)</f>
        <v>11</v>
      </c>
      <c r="F2379" s="22">
        <f>IF(data!E2380="","",data!E2380)</f>
        <v>17</v>
      </c>
      <c r="G2379" s="22">
        <f>IF(data!F2380="","",data!F2380)</f>
        <v>18</v>
      </c>
      <c r="H2379" s="22">
        <f>IF(data!G2380="","",data!G2380)</f>
        <v>24</v>
      </c>
      <c r="I2379" s="22">
        <f>IF(data!H2380="","",data!H2380)</f>
        <v>25</v>
      </c>
      <c r="J2379" s="23">
        <f>IF(data!I2380="","",data!I2380)</f>
        <v>6</v>
      </c>
      <c r="Q2379" s="33"/>
      <c r="R2379" s="33"/>
      <c r="S2379" s="33"/>
      <c r="T2379" s="33"/>
      <c r="U2379" s="33"/>
      <c r="V2379" s="33"/>
      <c r="X2379" s="34"/>
      <c r="Y2379" s="33"/>
      <c r="Z2379" s="33"/>
      <c r="AA2379" s="33"/>
      <c r="AB2379" s="33"/>
      <c r="AC2379" s="35"/>
      <c r="AD2379" s="33"/>
      <c r="AE2379" s="33"/>
      <c r="AF2379" s="33"/>
      <c r="AG2379" s="33"/>
      <c r="AH2379" s="33"/>
      <c r="AI2379" s="33"/>
      <c r="AJ2379" s="36"/>
      <c r="AK2379" s="10">
        <f t="shared" si="310"/>
        <v>5</v>
      </c>
      <c r="AL2379" s="11">
        <f t="shared" si="311"/>
        <v>10</v>
      </c>
      <c r="AM2379" s="11">
        <f t="shared" si="312"/>
        <v>13</v>
      </c>
      <c r="AN2379" s="11">
        <f t="shared" si="313"/>
        <v>14</v>
      </c>
      <c r="AO2379" s="13">
        <f t="shared" si="314"/>
        <v>21</v>
      </c>
      <c r="AP2379" s="11">
        <f t="shared" si="315"/>
        <v>10</v>
      </c>
      <c r="AQ2379" s="11">
        <f t="shared" si="316"/>
        <v>26</v>
      </c>
      <c r="AR2379" s="11">
        <f t="shared" si="317"/>
        <v>28</v>
      </c>
      <c r="AS2379" s="11">
        <f t="shared" si="318"/>
        <v>21</v>
      </c>
      <c r="AT2379" s="11">
        <f t="shared" si="319"/>
        <v>26</v>
      </c>
      <c r="AU2379" s="11">
        <f t="shared" si="320"/>
        <v>46</v>
      </c>
      <c r="AV2379" s="11">
        <f t="shared" si="321"/>
        <v>42</v>
      </c>
      <c r="AW2379" s="12">
        <f t="shared" si="322"/>
        <v>38</v>
      </c>
      <c r="AX2379" s="13">
        <f t="shared" si="323"/>
        <v>34</v>
      </c>
      <c r="AY2379" s="13">
        <f t="shared" si="324"/>
        <v>30</v>
      </c>
      <c r="AZ2379" s="13">
        <f t="shared" si="325"/>
        <v>44</v>
      </c>
      <c r="BA2379" s="13">
        <f t="shared" si="326"/>
        <v>60</v>
      </c>
      <c r="BB2379" s="14">
        <f t="shared" si="327"/>
        <v>58</v>
      </c>
      <c r="BC2379" s="19">
        <f t="shared" si="328"/>
        <v>30</v>
      </c>
      <c r="BD2379" s="55">
        <f t="shared" si="308"/>
        <v>0.96576810652809364</v>
      </c>
      <c r="BE2379" s="19">
        <f t="shared" si="309"/>
        <v>0.9616758687885677</v>
      </c>
      <c r="BF2379" s="19">
        <f t="shared" si="329"/>
        <v>0.98622929522572267</v>
      </c>
      <c r="BG2379" s="19">
        <f t="shared" si="330"/>
        <v>0.99809678467034757</v>
      </c>
      <c r="BH2379" s="19">
        <f t="shared" si="331"/>
        <v>1</v>
      </c>
      <c r="BI2379" s="19">
        <f t="shared" si="331"/>
        <v>1</v>
      </c>
      <c r="BJ2379" s="19">
        <f t="shared" si="331"/>
        <v>0</v>
      </c>
      <c r="BK2379" s="19">
        <f t="shared" si="333"/>
        <v>1</v>
      </c>
      <c r="BL2379" s="19">
        <f t="shared" si="332"/>
        <v>0</v>
      </c>
      <c r="BM2379" s="19">
        <f t="shared" si="332"/>
        <v>0</v>
      </c>
      <c r="BN2379" s="19">
        <f t="shared" si="332"/>
        <v>0</v>
      </c>
      <c r="BO2379" s="19">
        <f t="shared" si="332"/>
        <v>1</v>
      </c>
      <c r="BP2379" s="19">
        <f t="shared" si="332"/>
        <v>1</v>
      </c>
      <c r="BQ2379" s="19">
        <f t="shared" si="332"/>
        <v>0</v>
      </c>
      <c r="BR2379" s="19">
        <f t="shared" si="332"/>
        <v>0</v>
      </c>
      <c r="BS2379" s="19">
        <f t="shared" si="332"/>
        <v>1</v>
      </c>
      <c r="BT2379" s="19">
        <f t="shared" si="332"/>
        <v>0</v>
      </c>
      <c r="BU2379" s="19">
        <f t="shared" si="332"/>
        <v>0</v>
      </c>
      <c r="BV2379" s="19">
        <f t="shared" si="332"/>
        <v>0</v>
      </c>
      <c r="BW2379" s="19">
        <f t="shared" si="332"/>
        <v>0</v>
      </c>
      <c r="BX2379" s="19">
        <f t="shared" si="332"/>
        <v>0</v>
      </c>
      <c r="BY2379" s="19" t="str">
        <f t="shared" si="332"/>
        <v/>
      </c>
      <c r="BZ2379" s="19" t="str">
        <f t="shared" si="332"/>
        <v/>
      </c>
      <c r="CA2379" s="19" t="str">
        <f t="shared" si="332"/>
        <v/>
      </c>
      <c r="CB2379" s="19" t="str">
        <f t="shared" si="332"/>
        <v/>
      </c>
    </row>
    <row r="2380" spans="1:80">
      <c r="A2380" s="24">
        <v>2379</v>
      </c>
      <c r="B2380" s="31">
        <f>IF(data!A2381="","",data!A2381)</f>
        <v>2019020</v>
      </c>
      <c r="C2380" s="32">
        <f>IF(data!B2381="","",data!B2381)</f>
        <v>43517</v>
      </c>
      <c r="D2380" s="21">
        <f>IF(data!C2381="","",data!C2381)</f>
        <v>2</v>
      </c>
      <c r="E2380" s="22">
        <f>IF(data!D2381="","",data!D2381)</f>
        <v>12</v>
      </c>
      <c r="F2380" s="22">
        <f>IF(data!E2381="","",data!E2381)</f>
        <v>13</v>
      </c>
      <c r="G2380" s="22">
        <f>IF(data!F2381="","",data!F2381)</f>
        <v>23</v>
      </c>
      <c r="H2380" s="22">
        <f>IF(data!G2381="","",data!G2381)</f>
        <v>27</v>
      </c>
      <c r="I2380" s="22">
        <f>IF(data!H2381="","",data!H2381)</f>
        <v>28</v>
      </c>
      <c r="J2380" s="23">
        <f>IF(data!I2381="","",data!I2381)</f>
        <v>12</v>
      </c>
      <c r="Q2380" s="33"/>
      <c r="R2380" s="33"/>
      <c r="S2380" s="33"/>
      <c r="T2380" s="33"/>
      <c r="U2380" s="33"/>
      <c r="V2380" s="33"/>
      <c r="X2380" s="34"/>
      <c r="Y2380" s="33"/>
      <c r="Z2380" s="33"/>
      <c r="AA2380" s="33"/>
      <c r="AB2380" s="33"/>
      <c r="AC2380" s="35"/>
      <c r="AD2380" s="33"/>
      <c r="AE2380" s="33"/>
      <c r="AF2380" s="33"/>
      <c r="AG2380" s="33"/>
      <c r="AH2380" s="33"/>
      <c r="AI2380" s="33"/>
      <c r="AJ2380" s="36"/>
      <c r="AK2380" s="10">
        <f t="shared" si="310"/>
        <v>6</v>
      </c>
      <c r="AL2380" s="11">
        <f t="shared" si="311"/>
        <v>9</v>
      </c>
      <c r="AM2380" s="11">
        <f t="shared" si="312"/>
        <v>15</v>
      </c>
      <c r="AN2380" s="11">
        <f t="shared" si="313"/>
        <v>15</v>
      </c>
      <c r="AO2380" s="13">
        <f t="shared" si="314"/>
        <v>21</v>
      </c>
      <c r="AP2380" s="11">
        <f t="shared" si="315"/>
        <v>25</v>
      </c>
      <c r="AQ2380" s="11">
        <f t="shared" si="316"/>
        <v>15</v>
      </c>
      <c r="AR2380" s="11">
        <f t="shared" si="317"/>
        <v>25</v>
      </c>
      <c r="AS2380" s="11">
        <f t="shared" si="318"/>
        <v>17</v>
      </c>
      <c r="AT2380" s="11">
        <f t="shared" si="319"/>
        <v>21</v>
      </c>
      <c r="AU2380" s="11">
        <f t="shared" si="320"/>
        <v>27</v>
      </c>
      <c r="AV2380" s="11">
        <f t="shared" si="321"/>
        <v>49</v>
      </c>
      <c r="AW2380" s="12">
        <f t="shared" si="322"/>
        <v>60</v>
      </c>
      <c r="AX2380" s="13">
        <f t="shared" si="323"/>
        <v>57</v>
      </c>
      <c r="AY2380" s="13">
        <f t="shared" si="324"/>
        <v>54</v>
      </c>
      <c r="AZ2380" s="13">
        <f t="shared" si="325"/>
        <v>51</v>
      </c>
      <c r="BA2380" s="13">
        <f t="shared" si="326"/>
        <v>48</v>
      </c>
      <c r="BB2380" s="14">
        <f t="shared" si="327"/>
        <v>45</v>
      </c>
      <c r="BC2380" s="19">
        <f t="shared" si="328"/>
        <v>54</v>
      </c>
      <c r="BD2380" s="55">
        <f t="shared" si="308"/>
        <v>0.91666125365378359</v>
      </c>
      <c r="BE2380" s="19">
        <f t="shared" si="309"/>
        <v>0.98418317635595975</v>
      </c>
      <c r="BF2380" s="19">
        <f t="shared" si="329"/>
        <v>1.0058720363754465</v>
      </c>
      <c r="BG2380" s="19">
        <f t="shared" si="330"/>
        <v>0.99441377070477432</v>
      </c>
      <c r="BH2380" s="19">
        <f t="shared" si="331"/>
        <v>0</v>
      </c>
      <c r="BI2380" s="19">
        <f t="shared" si="331"/>
        <v>0</v>
      </c>
      <c r="BJ2380" s="19">
        <f t="shared" si="331"/>
        <v>1</v>
      </c>
      <c r="BK2380" s="19">
        <f t="shared" si="333"/>
        <v>0</v>
      </c>
      <c r="BL2380" s="19">
        <f t="shared" si="332"/>
        <v>0</v>
      </c>
      <c r="BM2380" s="19">
        <f t="shared" si="332"/>
        <v>0</v>
      </c>
      <c r="BN2380" s="19">
        <f t="shared" si="332"/>
        <v>1</v>
      </c>
      <c r="BO2380" s="19">
        <f t="shared" si="332"/>
        <v>0</v>
      </c>
      <c r="BP2380" s="19">
        <f t="shared" si="332"/>
        <v>0</v>
      </c>
      <c r="BQ2380" s="19">
        <f t="shared" si="332"/>
        <v>0</v>
      </c>
      <c r="BR2380" s="19">
        <f t="shared" si="332"/>
        <v>1</v>
      </c>
      <c r="BS2380" s="19">
        <f t="shared" si="332"/>
        <v>1</v>
      </c>
      <c r="BT2380" s="19">
        <f t="shared" si="332"/>
        <v>1</v>
      </c>
      <c r="BU2380" s="19">
        <f t="shared" si="332"/>
        <v>1</v>
      </c>
      <c r="BV2380" s="19">
        <f t="shared" si="332"/>
        <v>0</v>
      </c>
      <c r="BW2380" s="19">
        <f t="shared" si="332"/>
        <v>0</v>
      </c>
      <c r="BX2380" s="19">
        <f t="shared" si="332"/>
        <v>0</v>
      </c>
      <c r="BY2380" s="19" t="str">
        <f t="shared" si="332"/>
        <v/>
      </c>
      <c r="BZ2380" s="19" t="str">
        <f t="shared" si="332"/>
        <v/>
      </c>
      <c r="CA2380" s="19" t="str">
        <f t="shared" si="332"/>
        <v/>
      </c>
      <c r="CB2380" s="19" t="str">
        <f t="shared" si="332"/>
        <v/>
      </c>
    </row>
    <row r="2381" spans="1:80">
      <c r="A2381" s="24">
        <v>2380</v>
      </c>
      <c r="B2381" s="31">
        <f>IF(data!A2382="","",data!A2382)</f>
        <v>2019021</v>
      </c>
      <c r="C2381" s="32">
        <f>IF(data!B2382="","",data!B2382)</f>
        <v>43520</v>
      </c>
      <c r="D2381" s="21">
        <f>IF(data!C2382="","",data!C2382)</f>
        <v>2</v>
      </c>
      <c r="E2381" s="22">
        <f>IF(data!D2382="","",data!D2382)</f>
        <v>5</v>
      </c>
      <c r="F2381" s="22">
        <f>IF(data!E2382="","",data!E2382)</f>
        <v>7</v>
      </c>
      <c r="G2381" s="22">
        <f>IF(data!F2382="","",data!F2382)</f>
        <v>8</v>
      </c>
      <c r="H2381" s="22">
        <f>IF(data!G2382="","",data!G2382)</f>
        <v>20</v>
      </c>
      <c r="I2381" s="22">
        <f>IF(data!H2382="","",data!H2382)</f>
        <v>27</v>
      </c>
      <c r="J2381" s="23">
        <f>IF(data!I2382="","",data!I2382)</f>
        <v>4</v>
      </c>
      <c r="Q2381" s="33"/>
      <c r="R2381" s="33"/>
      <c r="S2381" s="33"/>
      <c r="T2381" s="33"/>
      <c r="U2381" s="33"/>
      <c r="V2381" s="33"/>
      <c r="X2381" s="34"/>
      <c r="Y2381" s="33"/>
      <c r="Z2381" s="33"/>
      <c r="AA2381" s="33"/>
      <c r="AB2381" s="33"/>
      <c r="AC2381" s="35"/>
      <c r="AD2381" s="33"/>
      <c r="AE2381" s="33"/>
      <c r="AF2381" s="33"/>
      <c r="AG2381" s="33"/>
      <c r="AH2381" s="33"/>
      <c r="AI2381" s="33"/>
      <c r="AJ2381" s="36"/>
      <c r="AK2381" s="10">
        <f t="shared" si="310"/>
        <v>9</v>
      </c>
      <c r="AL2381" s="11">
        <f t="shared" si="311"/>
        <v>9</v>
      </c>
      <c r="AM2381" s="11">
        <f t="shared" si="312"/>
        <v>9</v>
      </c>
      <c r="AN2381" s="11">
        <f t="shared" si="313"/>
        <v>15</v>
      </c>
      <c r="AO2381" s="13">
        <f t="shared" si="314"/>
        <v>20</v>
      </c>
      <c r="AP2381" s="11">
        <f t="shared" si="315"/>
        <v>21</v>
      </c>
      <c r="AQ2381" s="11">
        <f t="shared" si="316"/>
        <v>24</v>
      </c>
      <c r="AR2381" s="11">
        <f t="shared" si="317"/>
        <v>29</v>
      </c>
      <c r="AS2381" s="11">
        <f t="shared" si="318"/>
        <v>36</v>
      </c>
      <c r="AT2381" s="11">
        <f t="shared" si="319"/>
        <v>33</v>
      </c>
      <c r="AU2381" s="11">
        <f t="shared" si="320"/>
        <v>30</v>
      </c>
      <c r="AV2381" s="11">
        <f t="shared" si="321"/>
        <v>41</v>
      </c>
      <c r="AW2381" s="12">
        <f t="shared" si="322"/>
        <v>39</v>
      </c>
      <c r="AX2381" s="13">
        <f t="shared" si="323"/>
        <v>37</v>
      </c>
      <c r="AY2381" s="13">
        <f t="shared" si="324"/>
        <v>35</v>
      </c>
      <c r="AZ2381" s="13">
        <f t="shared" si="325"/>
        <v>33</v>
      </c>
      <c r="BA2381" s="13">
        <f t="shared" si="326"/>
        <v>31</v>
      </c>
      <c r="BB2381" s="14">
        <f t="shared" si="327"/>
        <v>29</v>
      </c>
      <c r="BC2381" s="19">
        <f t="shared" si="328"/>
        <v>35</v>
      </c>
      <c r="BD2381" s="55">
        <f t="shared" ref="BD2381:BD2444" si="334">IF($B2381="","",SUM($BC2377:$BC2381)/5/$BM$3)</f>
        <v>0.88801558947710291</v>
      </c>
      <c r="BE2381" s="19">
        <f t="shared" ref="BE2381:BE2444" si="335">IF($B2381="","",SUM($BC2372:$BC2381)/10/$BM$3)</f>
        <v>0.95553751217927907</v>
      </c>
      <c r="BF2381" s="19">
        <f t="shared" si="329"/>
        <v>0.99768756089639488</v>
      </c>
      <c r="BG2381" s="19">
        <f t="shared" si="330"/>
        <v>0.987866190321533</v>
      </c>
      <c r="BH2381" s="19">
        <f t="shared" si="331"/>
        <v>0</v>
      </c>
      <c r="BI2381" s="19">
        <f t="shared" si="331"/>
        <v>0</v>
      </c>
      <c r="BJ2381" s="19">
        <f t="shared" ref="BH2381:BJ2444" si="336">IF($D2381="","",SUMPRODUCT(N(MOD($D2381:$I2381,$BC$1)=BJ$4)))</f>
        <v>1</v>
      </c>
      <c r="BK2381" s="19">
        <f t="shared" si="333"/>
        <v>1</v>
      </c>
      <c r="BL2381" s="19">
        <f t="shared" si="332"/>
        <v>0</v>
      </c>
      <c r="BM2381" s="19">
        <f t="shared" si="332"/>
        <v>1</v>
      </c>
      <c r="BN2381" s="19">
        <f t="shared" si="332"/>
        <v>0</v>
      </c>
      <c r="BO2381" s="19">
        <f t="shared" si="332"/>
        <v>1</v>
      </c>
      <c r="BP2381" s="19">
        <f t="shared" si="332"/>
        <v>1</v>
      </c>
      <c r="BQ2381" s="19">
        <f t="shared" si="332"/>
        <v>0</v>
      </c>
      <c r="BR2381" s="19">
        <f t="shared" si="332"/>
        <v>1</v>
      </c>
      <c r="BS2381" s="19">
        <f t="shared" si="332"/>
        <v>0</v>
      </c>
      <c r="BT2381" s="19">
        <f t="shared" si="332"/>
        <v>0</v>
      </c>
      <c r="BU2381" s="19">
        <f t="shared" si="332"/>
        <v>0</v>
      </c>
      <c r="BV2381" s="19">
        <f t="shared" si="332"/>
        <v>0</v>
      </c>
      <c r="BW2381" s="19">
        <f t="shared" si="332"/>
        <v>0</v>
      </c>
      <c r="BX2381" s="19">
        <f t="shared" si="332"/>
        <v>0</v>
      </c>
      <c r="BY2381" s="19" t="str">
        <f t="shared" si="332"/>
        <v/>
      </c>
      <c r="BZ2381" s="19" t="str">
        <f t="shared" si="332"/>
        <v/>
      </c>
      <c r="CA2381" s="19" t="str">
        <f t="shared" si="332"/>
        <v/>
      </c>
      <c r="CB2381" s="19" t="str">
        <f t="shared" si="332"/>
        <v/>
      </c>
    </row>
    <row r="2382" spans="1:80">
      <c r="A2382" s="24">
        <v>2381</v>
      </c>
      <c r="B2382" s="31">
        <f>IF(data!A2383="","",data!A2383)</f>
        <v>2019022</v>
      </c>
      <c r="C2382" s="32">
        <f>IF(data!B2383="","",data!B2383)</f>
        <v>43522</v>
      </c>
      <c r="D2382" s="21">
        <f>IF(data!C2383="","",data!C2383)</f>
        <v>3</v>
      </c>
      <c r="E2382" s="22">
        <f>IF(data!D2383="","",data!D2383)</f>
        <v>7</v>
      </c>
      <c r="F2382" s="22">
        <f>IF(data!E2383="","",data!E2383)</f>
        <v>11</v>
      </c>
      <c r="G2382" s="22">
        <f>IF(data!F2383="","",data!F2383)</f>
        <v>21</v>
      </c>
      <c r="H2382" s="22">
        <f>IF(data!G2383="","",data!G2383)</f>
        <v>30</v>
      </c>
      <c r="I2382" s="22">
        <f>IF(data!H2383="","",data!H2383)</f>
        <v>33</v>
      </c>
      <c r="J2382" s="23">
        <f>IF(data!I2383="","",data!I2383)</f>
        <v>7</v>
      </c>
      <c r="Q2382" s="33"/>
      <c r="R2382" s="33"/>
      <c r="S2382" s="33"/>
      <c r="T2382" s="33"/>
      <c r="U2382" s="33"/>
      <c r="V2382" s="33"/>
      <c r="X2382" s="34"/>
      <c r="Y2382" s="33"/>
      <c r="Z2382" s="33"/>
      <c r="AA2382" s="33"/>
      <c r="AB2382" s="33"/>
      <c r="AC2382" s="35"/>
      <c r="AD2382" s="33"/>
      <c r="AE2382" s="33"/>
      <c r="AF2382" s="33"/>
      <c r="AG2382" s="33"/>
      <c r="AH2382" s="33"/>
      <c r="AI2382" s="33"/>
      <c r="AJ2382" s="36"/>
      <c r="AK2382" s="10">
        <f t="shared" si="310"/>
        <v>3</v>
      </c>
      <c r="AL2382" s="11">
        <f t="shared" si="311"/>
        <v>13</v>
      </c>
      <c r="AM2382" s="11">
        <f t="shared" si="312"/>
        <v>10</v>
      </c>
      <c r="AN2382" s="11">
        <f t="shared" si="313"/>
        <v>15</v>
      </c>
      <c r="AO2382" s="13">
        <f t="shared" si="314"/>
        <v>14</v>
      </c>
      <c r="AP2382" s="11">
        <f t="shared" si="315"/>
        <v>25</v>
      </c>
      <c r="AQ2382" s="11">
        <f t="shared" si="316"/>
        <v>24</v>
      </c>
      <c r="AR2382" s="11">
        <f t="shared" si="317"/>
        <v>15</v>
      </c>
      <c r="AS2382" s="11">
        <f t="shared" si="318"/>
        <v>28</v>
      </c>
      <c r="AT2382" s="11">
        <f t="shared" si="319"/>
        <v>45</v>
      </c>
      <c r="AU2382" s="11">
        <f t="shared" si="320"/>
        <v>40</v>
      </c>
      <c r="AV2382" s="11">
        <f t="shared" si="321"/>
        <v>35</v>
      </c>
      <c r="AW2382" s="12">
        <f t="shared" si="322"/>
        <v>30</v>
      </c>
      <c r="AX2382" s="13">
        <f t="shared" si="323"/>
        <v>41</v>
      </c>
      <c r="AY2382" s="13">
        <f t="shared" si="324"/>
        <v>54</v>
      </c>
      <c r="AZ2382" s="13">
        <f t="shared" si="325"/>
        <v>51</v>
      </c>
      <c r="BA2382" s="13">
        <f t="shared" si="326"/>
        <v>48</v>
      </c>
      <c r="BB2382" s="14">
        <f t="shared" si="327"/>
        <v>45</v>
      </c>
      <c r="BC2382" s="19">
        <f t="shared" si="328"/>
        <v>54</v>
      </c>
      <c r="BD2382" s="55">
        <f t="shared" si="334"/>
        <v>0.87983111399805136</v>
      </c>
      <c r="BE2382" s="19">
        <f t="shared" si="335"/>
        <v>0.94939915556999022</v>
      </c>
      <c r="BF2382" s="19">
        <f t="shared" si="329"/>
        <v>1.0025982461838259</v>
      </c>
      <c r="BG2382" s="19">
        <f t="shared" si="330"/>
        <v>0.98213705748619684</v>
      </c>
      <c r="BH2382" s="19">
        <f t="shared" si="336"/>
        <v>0</v>
      </c>
      <c r="BI2382" s="19">
        <f t="shared" si="336"/>
        <v>0</v>
      </c>
      <c r="BJ2382" s="19">
        <f t="shared" si="336"/>
        <v>0</v>
      </c>
      <c r="BK2382" s="19">
        <f t="shared" si="333"/>
        <v>1</v>
      </c>
      <c r="BL2382" s="19">
        <f t="shared" si="332"/>
        <v>1</v>
      </c>
      <c r="BM2382" s="19">
        <f t="shared" si="332"/>
        <v>0</v>
      </c>
      <c r="BN2382" s="19">
        <f t="shared" si="332"/>
        <v>0</v>
      </c>
      <c r="BO2382" s="19">
        <f t="shared" si="332"/>
        <v>1</v>
      </c>
      <c r="BP2382" s="19">
        <f t="shared" si="332"/>
        <v>0</v>
      </c>
      <c r="BQ2382" s="19">
        <f t="shared" si="332"/>
        <v>0</v>
      </c>
      <c r="BR2382" s="19">
        <f t="shared" si="332"/>
        <v>0</v>
      </c>
      <c r="BS2382" s="19">
        <f t="shared" si="332"/>
        <v>1</v>
      </c>
      <c r="BT2382" s="19">
        <f t="shared" si="332"/>
        <v>0</v>
      </c>
      <c r="BU2382" s="19">
        <f t="shared" si="332"/>
        <v>1</v>
      </c>
      <c r="BV2382" s="19">
        <f t="shared" si="332"/>
        <v>0</v>
      </c>
      <c r="BW2382" s="19">
        <f t="shared" si="332"/>
        <v>0</v>
      </c>
      <c r="BX2382" s="19">
        <f t="shared" si="332"/>
        <v>1</v>
      </c>
      <c r="BY2382" s="19" t="str">
        <f t="shared" si="332"/>
        <v/>
      </c>
      <c r="BZ2382" s="19" t="str">
        <f t="shared" si="332"/>
        <v/>
      </c>
      <c r="CA2382" s="19" t="str">
        <f t="shared" si="332"/>
        <v/>
      </c>
      <c r="CB2382" s="19" t="str">
        <f t="shared" si="332"/>
        <v/>
      </c>
    </row>
    <row r="2383" spans="1:80">
      <c r="A2383" s="24">
        <v>2382</v>
      </c>
      <c r="B2383" s="31">
        <f>IF(data!A2384="","",data!A2384)</f>
        <v>2019023</v>
      </c>
      <c r="C2383" s="32">
        <f>IF(data!B2384="","",data!B2384)</f>
        <v>43524</v>
      </c>
      <c r="D2383" s="21">
        <f>IF(data!C2384="","",data!C2384)</f>
        <v>1</v>
      </c>
      <c r="E2383" s="22">
        <f>IF(data!D2384="","",data!D2384)</f>
        <v>10</v>
      </c>
      <c r="F2383" s="22">
        <f>IF(data!E2384="","",data!E2384)</f>
        <v>14</v>
      </c>
      <c r="G2383" s="22">
        <f>IF(data!F2384="","",data!F2384)</f>
        <v>15</v>
      </c>
      <c r="H2383" s="22">
        <f>IF(data!G2384="","",data!G2384)</f>
        <v>18</v>
      </c>
      <c r="I2383" s="22">
        <f>IF(data!H2384="","",data!H2384)</f>
        <v>31</v>
      </c>
      <c r="J2383" s="23">
        <f>IF(data!I2384="","",data!I2384)</f>
        <v>13</v>
      </c>
      <c r="Q2383" s="33"/>
      <c r="R2383" s="33"/>
      <c r="S2383" s="33"/>
      <c r="T2383" s="33"/>
      <c r="U2383" s="33"/>
      <c r="V2383" s="33"/>
      <c r="X2383" s="34"/>
      <c r="Y2383" s="33"/>
      <c r="Z2383" s="33"/>
      <c r="AA2383" s="33"/>
      <c r="AB2383" s="33"/>
      <c r="AC2383" s="35"/>
      <c r="AD2383" s="33"/>
      <c r="AE2383" s="33"/>
      <c r="AF2383" s="33"/>
      <c r="AG2383" s="33"/>
      <c r="AH2383" s="33"/>
      <c r="AI2383" s="33"/>
      <c r="AJ2383" s="36"/>
      <c r="AK2383" s="10">
        <f t="shared" si="310"/>
        <v>5</v>
      </c>
      <c r="AL2383" s="11">
        <f t="shared" si="311"/>
        <v>13</v>
      </c>
      <c r="AM2383" s="11">
        <f t="shared" si="312"/>
        <v>9</v>
      </c>
      <c r="AN2383" s="11">
        <f t="shared" si="313"/>
        <v>11</v>
      </c>
      <c r="AO2383" s="13">
        <f t="shared" si="314"/>
        <v>12</v>
      </c>
      <c r="AP2383" s="11">
        <f t="shared" si="315"/>
        <v>25</v>
      </c>
      <c r="AQ2383" s="11">
        <f t="shared" si="316"/>
        <v>17</v>
      </c>
      <c r="AR2383" s="11">
        <f t="shared" si="317"/>
        <v>19</v>
      </c>
      <c r="AS2383" s="11">
        <f t="shared" si="318"/>
        <v>34</v>
      </c>
      <c r="AT2383" s="11">
        <f t="shared" si="319"/>
        <v>29</v>
      </c>
      <c r="AU2383" s="11">
        <f t="shared" si="320"/>
        <v>24</v>
      </c>
      <c r="AV2383" s="11">
        <f t="shared" si="321"/>
        <v>19</v>
      </c>
      <c r="AW2383" s="12">
        <f t="shared" si="322"/>
        <v>29</v>
      </c>
      <c r="AX2383" s="13">
        <f t="shared" si="323"/>
        <v>57</v>
      </c>
      <c r="AY2383" s="13">
        <f t="shared" si="324"/>
        <v>55</v>
      </c>
      <c r="AZ2383" s="13">
        <f t="shared" si="325"/>
        <v>53</v>
      </c>
      <c r="BA2383" s="13">
        <f t="shared" si="326"/>
        <v>70</v>
      </c>
      <c r="BB2383" s="14">
        <f t="shared" si="327"/>
        <v>69</v>
      </c>
      <c r="BC2383" s="19">
        <f t="shared" si="328"/>
        <v>55</v>
      </c>
      <c r="BD2383" s="55">
        <f t="shared" si="334"/>
        <v>0.93303020461188702</v>
      </c>
      <c r="BE2383" s="19">
        <f t="shared" si="335"/>
        <v>0.96576810652809364</v>
      </c>
      <c r="BF2383" s="19">
        <f t="shared" si="329"/>
        <v>1.0058720363754465</v>
      </c>
      <c r="BG2383" s="19">
        <f t="shared" si="330"/>
        <v>0.98704774277362783</v>
      </c>
      <c r="BH2383" s="19">
        <f t="shared" si="336"/>
        <v>0</v>
      </c>
      <c r="BI2383" s="19">
        <f t="shared" si="336"/>
        <v>2</v>
      </c>
      <c r="BJ2383" s="19">
        <f t="shared" si="336"/>
        <v>0</v>
      </c>
      <c r="BK2383" s="19">
        <f t="shared" si="333"/>
        <v>0</v>
      </c>
      <c r="BL2383" s="19">
        <f t="shared" si="332"/>
        <v>0</v>
      </c>
      <c r="BM2383" s="19">
        <f t="shared" si="332"/>
        <v>0</v>
      </c>
      <c r="BN2383" s="19">
        <f t="shared" si="332"/>
        <v>0</v>
      </c>
      <c r="BO2383" s="19">
        <f t="shared" si="332"/>
        <v>0</v>
      </c>
      <c r="BP2383" s="19">
        <f t="shared" si="332"/>
        <v>0</v>
      </c>
      <c r="BQ2383" s="19">
        <f t="shared" si="332"/>
        <v>0</v>
      </c>
      <c r="BR2383" s="19">
        <f t="shared" si="332"/>
        <v>1</v>
      </c>
      <c r="BS2383" s="19">
        <f t="shared" si="332"/>
        <v>0</v>
      </c>
      <c r="BT2383" s="19">
        <f t="shared" si="332"/>
        <v>0</v>
      </c>
      <c r="BU2383" s="19">
        <f t="shared" si="332"/>
        <v>0</v>
      </c>
      <c r="BV2383" s="19">
        <f t="shared" si="332"/>
        <v>2</v>
      </c>
      <c r="BW2383" s="19">
        <f t="shared" si="332"/>
        <v>1</v>
      </c>
      <c r="BX2383" s="19">
        <f t="shared" si="332"/>
        <v>0</v>
      </c>
      <c r="BY2383" s="19" t="str">
        <f t="shared" si="332"/>
        <v/>
      </c>
      <c r="BZ2383" s="19" t="str">
        <f t="shared" si="332"/>
        <v/>
      </c>
      <c r="CA2383" s="19" t="str">
        <f t="shared" si="332"/>
        <v/>
      </c>
      <c r="CB2383" s="19" t="str">
        <f t="shared" si="332"/>
        <v/>
      </c>
    </row>
    <row r="2384" spans="1:80">
      <c r="A2384" s="24">
        <v>2383</v>
      </c>
      <c r="B2384" s="31">
        <f>IF(data!A2385="","",data!A2385)</f>
        <v>2019024</v>
      </c>
      <c r="C2384" s="32">
        <f>IF(data!B2385="","",data!B2385)</f>
        <v>43527</v>
      </c>
      <c r="D2384" s="21">
        <f>IF(data!C2385="","",data!C2385)</f>
        <v>1</v>
      </c>
      <c r="E2384" s="22">
        <f>IF(data!D2385="","",data!D2385)</f>
        <v>8</v>
      </c>
      <c r="F2384" s="22">
        <f>IF(data!E2385="","",data!E2385)</f>
        <v>23</v>
      </c>
      <c r="G2384" s="22">
        <f>IF(data!F2385="","",data!F2385)</f>
        <v>25</v>
      </c>
      <c r="H2384" s="22">
        <f>IF(data!G2385="","",data!G2385)</f>
        <v>28</v>
      </c>
      <c r="I2384" s="22">
        <f>IF(data!H2385="","",data!H2385)</f>
        <v>29</v>
      </c>
      <c r="J2384" s="23">
        <f>IF(data!I2385="","",data!I2385)</f>
        <v>10</v>
      </c>
      <c r="Q2384" s="33"/>
      <c r="R2384" s="33"/>
      <c r="S2384" s="33"/>
      <c r="T2384" s="33"/>
      <c r="U2384" s="33"/>
      <c r="V2384" s="33"/>
      <c r="X2384" s="34"/>
      <c r="Y2384" s="33"/>
      <c r="Z2384" s="33"/>
      <c r="AA2384" s="33"/>
      <c r="AB2384" s="33"/>
      <c r="AC2384" s="35"/>
      <c r="AD2384" s="33"/>
      <c r="AE2384" s="33"/>
      <c r="AF2384" s="33"/>
      <c r="AG2384" s="33"/>
      <c r="AH2384" s="33"/>
      <c r="AI2384" s="33"/>
      <c r="AJ2384" s="36"/>
      <c r="AK2384" s="10">
        <f t="shared" si="310"/>
        <v>9</v>
      </c>
      <c r="AL2384" s="11">
        <f t="shared" si="311"/>
        <v>6</v>
      </c>
      <c r="AM2384" s="11">
        <f t="shared" si="312"/>
        <v>14</v>
      </c>
      <c r="AN2384" s="11">
        <f t="shared" si="313"/>
        <v>18</v>
      </c>
      <c r="AO2384" s="13">
        <f t="shared" si="314"/>
        <v>9</v>
      </c>
      <c r="AP2384" s="11">
        <f t="shared" si="315"/>
        <v>18</v>
      </c>
      <c r="AQ2384" s="11">
        <f t="shared" si="316"/>
        <v>24</v>
      </c>
      <c r="AR2384" s="11">
        <f t="shared" si="317"/>
        <v>34</v>
      </c>
      <c r="AS2384" s="11">
        <f t="shared" si="318"/>
        <v>26</v>
      </c>
      <c r="AT2384" s="11">
        <f t="shared" si="319"/>
        <v>30</v>
      </c>
      <c r="AU2384" s="11">
        <f t="shared" si="320"/>
        <v>36</v>
      </c>
      <c r="AV2384" s="11">
        <f t="shared" si="321"/>
        <v>30</v>
      </c>
      <c r="AW2384" s="12">
        <f t="shared" si="322"/>
        <v>54</v>
      </c>
      <c r="AX2384" s="13">
        <f t="shared" si="323"/>
        <v>50</v>
      </c>
      <c r="AY2384" s="13">
        <f t="shared" si="324"/>
        <v>46</v>
      </c>
      <c r="AZ2384" s="13">
        <f t="shared" si="325"/>
        <v>42</v>
      </c>
      <c r="BA2384" s="13">
        <f t="shared" si="326"/>
        <v>38</v>
      </c>
      <c r="BB2384" s="14">
        <f t="shared" si="327"/>
        <v>34</v>
      </c>
      <c r="BC2384" s="19">
        <f t="shared" si="328"/>
        <v>46</v>
      </c>
      <c r="BD2384" s="55">
        <f t="shared" si="334"/>
        <v>0.99850600844430004</v>
      </c>
      <c r="BE2384" s="19">
        <f t="shared" si="335"/>
        <v>0.98213705748619684</v>
      </c>
      <c r="BF2384" s="19">
        <f t="shared" si="329"/>
        <v>0.99195842806105872</v>
      </c>
      <c r="BG2384" s="19">
        <f t="shared" si="330"/>
        <v>0.98704774277362783</v>
      </c>
      <c r="BH2384" s="19">
        <f t="shared" si="336"/>
        <v>0</v>
      </c>
      <c r="BI2384" s="19">
        <f t="shared" si="336"/>
        <v>1</v>
      </c>
      <c r="BJ2384" s="19">
        <f t="shared" si="336"/>
        <v>0</v>
      </c>
      <c r="BK2384" s="19">
        <f t="shared" si="333"/>
        <v>0</v>
      </c>
      <c r="BL2384" s="19">
        <f t="shared" si="332"/>
        <v>0</v>
      </c>
      <c r="BM2384" s="19">
        <f t="shared" si="332"/>
        <v>0</v>
      </c>
      <c r="BN2384" s="19">
        <f t="shared" si="332"/>
        <v>1</v>
      </c>
      <c r="BO2384" s="19">
        <f t="shared" si="332"/>
        <v>0</v>
      </c>
      <c r="BP2384" s="19">
        <f t="shared" si="332"/>
        <v>2</v>
      </c>
      <c r="BQ2384" s="19">
        <f t="shared" si="332"/>
        <v>0</v>
      </c>
      <c r="BR2384" s="19">
        <f t="shared" si="332"/>
        <v>0</v>
      </c>
      <c r="BS2384" s="19">
        <f t="shared" si="332"/>
        <v>1</v>
      </c>
      <c r="BT2384" s="19">
        <f t="shared" si="332"/>
        <v>1</v>
      </c>
      <c r="BU2384" s="19">
        <f t="shared" si="332"/>
        <v>0</v>
      </c>
      <c r="BV2384" s="19">
        <f t="shared" si="332"/>
        <v>0</v>
      </c>
      <c r="BW2384" s="19">
        <f t="shared" si="332"/>
        <v>0</v>
      </c>
      <c r="BX2384" s="19">
        <f t="shared" si="332"/>
        <v>0</v>
      </c>
      <c r="BY2384" s="19" t="str">
        <f t="shared" si="332"/>
        <v/>
      </c>
      <c r="BZ2384" s="19" t="str">
        <f t="shared" si="332"/>
        <v/>
      </c>
      <c r="CA2384" s="19" t="str">
        <f t="shared" si="332"/>
        <v/>
      </c>
      <c r="CB2384" s="19" t="str">
        <f t="shared" si="332"/>
        <v/>
      </c>
    </row>
    <row r="2385" spans="1:80">
      <c r="A2385" s="24">
        <v>2384</v>
      </c>
      <c r="B2385" s="31">
        <f>IF(data!A2386="","",data!A2386)</f>
        <v>2019025</v>
      </c>
      <c r="C2385" s="32">
        <f>IF(data!B2386="","",data!B2386)</f>
        <v>43529</v>
      </c>
      <c r="D2385" s="21">
        <f>IF(data!C2386="","",data!C2386)</f>
        <v>15</v>
      </c>
      <c r="E2385" s="22">
        <f>IF(data!D2386="","",data!D2386)</f>
        <v>16</v>
      </c>
      <c r="F2385" s="22">
        <f>IF(data!E2386="","",data!E2386)</f>
        <v>21</v>
      </c>
      <c r="G2385" s="22">
        <f>IF(data!F2386="","",data!F2386)</f>
        <v>27</v>
      </c>
      <c r="H2385" s="22">
        <f>IF(data!G2386="","",data!G2386)</f>
        <v>30</v>
      </c>
      <c r="I2385" s="22">
        <f>IF(data!H2386="","",data!H2386)</f>
        <v>33</v>
      </c>
      <c r="J2385" s="23">
        <f>IF(data!I2386="","",data!I2386)</f>
        <v>4</v>
      </c>
      <c r="Q2385" s="33"/>
      <c r="R2385" s="33"/>
      <c r="S2385" s="33"/>
      <c r="T2385" s="33"/>
      <c r="U2385" s="33"/>
      <c r="V2385" s="33"/>
      <c r="X2385" s="34"/>
      <c r="Y2385" s="33"/>
      <c r="Z2385" s="33"/>
      <c r="AA2385" s="33"/>
      <c r="AB2385" s="33"/>
      <c r="AC2385" s="35"/>
      <c r="AD2385" s="33"/>
      <c r="AE2385" s="33"/>
      <c r="AF2385" s="33"/>
      <c r="AG2385" s="33"/>
      <c r="AH2385" s="33"/>
      <c r="AI2385" s="33"/>
      <c r="AJ2385" s="36"/>
      <c r="AK2385" s="10">
        <f t="shared" si="310"/>
        <v>1</v>
      </c>
      <c r="AL2385" s="11">
        <f t="shared" si="311"/>
        <v>10</v>
      </c>
      <c r="AM2385" s="11">
        <f t="shared" si="312"/>
        <v>7</v>
      </c>
      <c r="AN2385" s="11">
        <f t="shared" si="313"/>
        <v>16</v>
      </c>
      <c r="AO2385" s="13">
        <f t="shared" si="314"/>
        <v>16</v>
      </c>
      <c r="AP2385" s="11">
        <f t="shared" si="315"/>
        <v>22</v>
      </c>
      <c r="AQ2385" s="11">
        <f t="shared" si="316"/>
        <v>25</v>
      </c>
      <c r="AR2385" s="11">
        <f t="shared" si="317"/>
        <v>22</v>
      </c>
      <c r="AS2385" s="11">
        <f t="shared" si="318"/>
        <v>32</v>
      </c>
      <c r="AT2385" s="11">
        <f t="shared" si="319"/>
        <v>34</v>
      </c>
      <c r="AU2385" s="11">
        <f t="shared" si="320"/>
        <v>25</v>
      </c>
      <c r="AV2385" s="11">
        <f t="shared" si="321"/>
        <v>30</v>
      </c>
      <c r="AW2385" s="12">
        <f t="shared" si="322"/>
        <v>22</v>
      </c>
      <c r="AX2385" s="13">
        <f t="shared" si="323"/>
        <v>46</v>
      </c>
      <c r="AY2385" s="13">
        <f t="shared" si="324"/>
        <v>74</v>
      </c>
      <c r="AZ2385" s="13">
        <f t="shared" si="325"/>
        <v>70</v>
      </c>
      <c r="BA2385" s="13">
        <f t="shared" si="326"/>
        <v>66</v>
      </c>
      <c r="BB2385" s="14">
        <f t="shared" si="327"/>
        <v>62</v>
      </c>
      <c r="BC2385" s="19">
        <f t="shared" si="328"/>
        <v>74</v>
      </c>
      <c r="BD2385" s="55">
        <f t="shared" si="334"/>
        <v>1.0803507632348164</v>
      </c>
      <c r="BE2385" s="19">
        <f t="shared" si="335"/>
        <v>0.99850600844430004</v>
      </c>
      <c r="BF2385" s="19">
        <f t="shared" si="329"/>
        <v>1.023059434881455</v>
      </c>
      <c r="BG2385" s="19">
        <f t="shared" si="330"/>
        <v>1.003416693731731</v>
      </c>
      <c r="BH2385" s="19">
        <f t="shared" si="336"/>
        <v>0</v>
      </c>
      <c r="BI2385" s="19">
        <f t="shared" si="336"/>
        <v>0</v>
      </c>
      <c r="BJ2385" s="19">
        <f t="shared" si="336"/>
        <v>0</v>
      </c>
      <c r="BK2385" s="19">
        <f t="shared" si="333"/>
        <v>0</v>
      </c>
      <c r="BL2385" s="19">
        <f t="shared" si="332"/>
        <v>1</v>
      </c>
      <c r="BM2385" s="19">
        <f t="shared" si="332"/>
        <v>0</v>
      </c>
      <c r="BN2385" s="19">
        <f t="shared" si="332"/>
        <v>0</v>
      </c>
      <c r="BO2385" s="19">
        <f t="shared" si="332"/>
        <v>0</v>
      </c>
      <c r="BP2385" s="19">
        <f t="shared" si="332"/>
        <v>0</v>
      </c>
      <c r="BQ2385" s="19">
        <f t="shared" si="332"/>
        <v>0</v>
      </c>
      <c r="BR2385" s="19">
        <f t="shared" si="332"/>
        <v>1</v>
      </c>
      <c r="BS2385" s="19">
        <f t="shared" si="332"/>
        <v>0</v>
      </c>
      <c r="BT2385" s="19">
        <f t="shared" si="332"/>
        <v>0</v>
      </c>
      <c r="BU2385" s="19">
        <f t="shared" si="332"/>
        <v>1</v>
      </c>
      <c r="BV2385" s="19">
        <f t="shared" si="332"/>
        <v>0</v>
      </c>
      <c r="BW2385" s="19">
        <f t="shared" si="332"/>
        <v>1</v>
      </c>
      <c r="BX2385" s="19">
        <f t="shared" si="332"/>
        <v>2</v>
      </c>
      <c r="BY2385" s="19" t="str">
        <f t="shared" si="332"/>
        <v/>
      </c>
      <c r="BZ2385" s="19" t="str">
        <f t="shared" si="332"/>
        <v/>
      </c>
      <c r="CA2385" s="19" t="str">
        <f t="shared" si="332"/>
        <v/>
      </c>
      <c r="CB2385" s="19" t="str">
        <f t="shared" si="332"/>
        <v/>
      </c>
    </row>
    <row r="2386" spans="1:80">
      <c r="A2386" s="24">
        <v>2385</v>
      </c>
      <c r="B2386" s="31">
        <f>IF(data!A2387="","",data!A2387)</f>
        <v>2019026</v>
      </c>
      <c r="C2386" s="32">
        <f>IF(data!B2387="","",data!B2387)</f>
        <v>43531</v>
      </c>
      <c r="D2386" s="21">
        <f>IF(data!C2387="","",data!C2387)</f>
        <v>3</v>
      </c>
      <c r="E2386" s="22">
        <f>IF(data!D2387="","",data!D2387)</f>
        <v>13</v>
      </c>
      <c r="F2386" s="22">
        <f>IF(data!E2387="","",data!E2387)</f>
        <v>15</v>
      </c>
      <c r="G2386" s="22">
        <f>IF(data!F2387="","",data!F2387)</f>
        <v>19</v>
      </c>
      <c r="H2386" s="22">
        <f>IF(data!G2387="","",data!G2387)</f>
        <v>20</v>
      </c>
      <c r="I2386" s="22">
        <f>IF(data!H2387="","",data!H2387)</f>
        <v>27</v>
      </c>
      <c r="J2386" s="23">
        <f>IF(data!I2387="","",data!I2387)</f>
        <v>14</v>
      </c>
      <c r="Q2386" s="33"/>
      <c r="R2386" s="33"/>
      <c r="S2386" s="33"/>
      <c r="T2386" s="33"/>
      <c r="U2386" s="33"/>
      <c r="V2386" s="33"/>
      <c r="X2386" s="34"/>
      <c r="Y2386" s="33"/>
      <c r="Z2386" s="33"/>
      <c r="AA2386" s="33"/>
      <c r="AB2386" s="33"/>
      <c r="AC2386" s="35"/>
      <c r="AD2386" s="33"/>
      <c r="AE2386" s="33"/>
      <c r="AF2386" s="33"/>
      <c r="AG2386" s="33"/>
      <c r="AH2386" s="33"/>
      <c r="AI2386" s="33"/>
      <c r="AJ2386" s="36"/>
      <c r="AK2386" s="10">
        <f t="shared" si="310"/>
        <v>4</v>
      </c>
      <c r="AL2386" s="11">
        <f t="shared" si="311"/>
        <v>13</v>
      </c>
      <c r="AM2386" s="11">
        <f t="shared" si="312"/>
        <v>12</v>
      </c>
      <c r="AN2386" s="11">
        <f t="shared" si="313"/>
        <v>13</v>
      </c>
      <c r="AO2386" s="13">
        <f t="shared" si="314"/>
        <v>27</v>
      </c>
      <c r="AP2386" s="11">
        <f t="shared" si="315"/>
        <v>25</v>
      </c>
      <c r="AQ2386" s="11">
        <f t="shared" si="316"/>
        <v>16</v>
      </c>
      <c r="AR2386" s="11">
        <f t="shared" si="317"/>
        <v>27</v>
      </c>
      <c r="AS2386" s="11">
        <f t="shared" si="318"/>
        <v>31</v>
      </c>
      <c r="AT2386" s="11">
        <f t="shared" si="319"/>
        <v>25</v>
      </c>
      <c r="AU2386" s="11">
        <f t="shared" si="320"/>
        <v>19</v>
      </c>
      <c r="AV2386" s="11">
        <f t="shared" si="321"/>
        <v>41</v>
      </c>
      <c r="AW2386" s="12">
        <f t="shared" si="322"/>
        <v>37</v>
      </c>
      <c r="AX2386" s="13">
        <f t="shared" si="323"/>
        <v>49</v>
      </c>
      <c r="AY2386" s="13">
        <f t="shared" si="324"/>
        <v>46</v>
      </c>
      <c r="AZ2386" s="13">
        <f t="shared" si="325"/>
        <v>43</v>
      </c>
      <c r="BA2386" s="13">
        <f t="shared" si="326"/>
        <v>40</v>
      </c>
      <c r="BB2386" s="14">
        <f t="shared" si="327"/>
        <v>57</v>
      </c>
      <c r="BC2386" s="19">
        <f t="shared" si="328"/>
        <v>46</v>
      </c>
      <c r="BD2386" s="55">
        <f t="shared" si="334"/>
        <v>1.1253653783696005</v>
      </c>
      <c r="BE2386" s="19">
        <f t="shared" si="335"/>
        <v>1.0066904839233517</v>
      </c>
      <c r="BF2386" s="19">
        <f t="shared" si="329"/>
        <v>0.99932445599220532</v>
      </c>
      <c r="BG2386" s="19">
        <f t="shared" si="330"/>
        <v>1.0095550503410198</v>
      </c>
      <c r="BH2386" s="19">
        <f t="shared" si="336"/>
        <v>0</v>
      </c>
      <c r="BI2386" s="19">
        <f t="shared" si="336"/>
        <v>0</v>
      </c>
      <c r="BJ2386" s="19">
        <f t="shared" si="336"/>
        <v>1</v>
      </c>
      <c r="BK2386" s="19">
        <f t="shared" si="333"/>
        <v>2</v>
      </c>
      <c r="BL2386" s="19">
        <f t="shared" si="332"/>
        <v>0</v>
      </c>
      <c r="BM2386" s="19">
        <f t="shared" si="332"/>
        <v>0</v>
      </c>
      <c r="BN2386" s="19">
        <f t="shared" si="332"/>
        <v>0</v>
      </c>
      <c r="BO2386" s="19">
        <f t="shared" si="332"/>
        <v>0</v>
      </c>
      <c r="BP2386" s="19">
        <f t="shared" si="332"/>
        <v>0</v>
      </c>
      <c r="BQ2386" s="19">
        <f t="shared" si="332"/>
        <v>0</v>
      </c>
      <c r="BR2386" s="19">
        <f t="shared" si="332"/>
        <v>1</v>
      </c>
      <c r="BS2386" s="19">
        <f t="shared" si="332"/>
        <v>0</v>
      </c>
      <c r="BT2386" s="19">
        <f t="shared" si="332"/>
        <v>0</v>
      </c>
      <c r="BU2386" s="19">
        <f t="shared" si="332"/>
        <v>1</v>
      </c>
      <c r="BV2386" s="19">
        <f t="shared" si="332"/>
        <v>0</v>
      </c>
      <c r="BW2386" s="19">
        <f t="shared" si="332"/>
        <v>1</v>
      </c>
      <c r="BX2386" s="19">
        <f t="shared" si="332"/>
        <v>0</v>
      </c>
      <c r="BY2386" s="19" t="str">
        <f t="shared" si="332"/>
        <v/>
      </c>
      <c r="BZ2386" s="19" t="str">
        <f t="shared" si="332"/>
        <v/>
      </c>
      <c r="CA2386" s="19" t="str">
        <f t="shared" si="332"/>
        <v/>
      </c>
      <c r="CB2386" s="19" t="str">
        <f t="shared" si="332"/>
        <v/>
      </c>
    </row>
    <row r="2387" spans="1:80">
      <c r="A2387" s="24">
        <v>2386</v>
      </c>
      <c r="B2387" s="31">
        <f>IF(data!A2388="","",data!A2388)</f>
        <v>2019027</v>
      </c>
      <c r="C2387" s="32">
        <f>IF(data!B2388="","",data!B2388)</f>
        <v>43534</v>
      </c>
      <c r="D2387" s="21">
        <f>IF(data!C2388="","",data!C2388)</f>
        <v>2</v>
      </c>
      <c r="E2387" s="22">
        <f>IF(data!D2388="","",data!D2388)</f>
        <v>6</v>
      </c>
      <c r="F2387" s="22">
        <f>IF(data!E2388="","",data!E2388)</f>
        <v>8</v>
      </c>
      <c r="G2387" s="22">
        <f>IF(data!F2388="","",data!F2388)</f>
        <v>10</v>
      </c>
      <c r="H2387" s="22">
        <f>IF(data!G2388="","",data!G2388)</f>
        <v>11</v>
      </c>
      <c r="I2387" s="22">
        <f>IF(data!H2388="","",data!H2388)</f>
        <v>17</v>
      </c>
      <c r="J2387" s="23">
        <f>IF(data!I2388="","",data!I2388)</f>
        <v>13</v>
      </c>
      <c r="Q2387" s="33"/>
      <c r="R2387" s="33"/>
      <c r="S2387" s="33"/>
      <c r="T2387" s="33"/>
      <c r="U2387" s="33"/>
      <c r="V2387" s="33"/>
      <c r="X2387" s="34"/>
      <c r="Y2387" s="33"/>
      <c r="Z2387" s="33"/>
      <c r="AA2387" s="33"/>
      <c r="AB2387" s="33"/>
      <c r="AC2387" s="35"/>
      <c r="AD2387" s="33"/>
      <c r="AE2387" s="33"/>
      <c r="AF2387" s="33"/>
      <c r="AG2387" s="33"/>
      <c r="AH2387" s="33"/>
      <c r="AI2387" s="33"/>
      <c r="AJ2387" s="36"/>
      <c r="AK2387" s="10">
        <f t="shared" ref="AK2387:AK2450" si="337">IF($B2387="","",MOD($D2387,3)+MOD($E2387,3)+MOD($F2387,3)+MOD($G2387,3)+MOD($H2387,3)+MOD($I2387,3))</f>
        <v>9</v>
      </c>
      <c r="AL2387" s="11">
        <f t="shared" ref="AL2387:AL2450" si="338">IF($B2387="","",MOD($D2387,4)+MOD($E2387,4)+MOD($F2387,4)+MOD($G2387,4)+MOD($H2387,4)+MOD($I2387,4))</f>
        <v>10</v>
      </c>
      <c r="AM2387" s="11">
        <f t="shared" ref="AM2387:AM2450" si="339">IF($B2387="","",MOD($D2387,5)+MOD($E2387,5)+MOD($F2387,5)+MOD($G2387,5)+MOD($H2387,5)+MOD($I2387,5))</f>
        <v>9</v>
      </c>
      <c r="AN2387" s="11">
        <f t="shared" ref="AN2387:AN2450" si="340">IF($B2387="","",MOD($D2387,6)+MOD($E2387,6)+MOD($F2387,6)+MOD($G2387,6)+MOD($H2387,6)+MOD($I2387,6))</f>
        <v>18</v>
      </c>
      <c r="AO2387" s="13">
        <f t="shared" ref="AO2387:AO2450" si="341">IF($B2387="","",MOD($D2387,7)+MOD($E2387,7)+MOD($F2387,7)+MOD($G2387,7)+MOD($H2387,7)+MOD($I2387,7))</f>
        <v>19</v>
      </c>
      <c r="AP2387" s="11">
        <f t="shared" ref="AP2387:AP2450" si="342">IF($B2387="","",MOD($D2387,8)+MOD($E2387,8)+MOD($F2387,8)+MOD($G2387,8)+MOD($H2387,8)+MOD($I2387,8))</f>
        <v>14</v>
      </c>
      <c r="AQ2387" s="11">
        <f t="shared" ref="AQ2387:AQ2450" si="343">IF($B2387="","",MOD($D2387,9)+MOD($E2387,9)+MOD($F2387,9)+MOD($G2387,9)+MOD($H2387,9)+MOD($I2387,9))</f>
        <v>27</v>
      </c>
      <c r="AR2387" s="11">
        <f t="shared" ref="AR2387:AR2450" si="344">IF($B2387="","",MOD($D2387,10)+MOD($E2387,10)+MOD($F2387,10)+MOD($G2387,10)+MOD($H2387,10)+MOD($I2387,10))</f>
        <v>24</v>
      </c>
      <c r="AS2387" s="11">
        <f t="shared" ref="AS2387:AS2450" si="345">IF($B2387="","",MOD($D2387,11)+MOD($E2387,11)+MOD($F2387,11)+MOD($G2387,11)+MOD($H2387,11)+MOD($I2387,11))</f>
        <v>32</v>
      </c>
      <c r="AT2387" s="11">
        <f t="shared" ref="AT2387:AT2450" si="346">IF($B2387="","",MOD($D2387,12)+MOD($E2387,12)+MOD($F2387,12)+MOD($G2387,12)+MOD($H2387,12)+MOD($I2387,12))</f>
        <v>42</v>
      </c>
      <c r="AU2387" s="11">
        <f t="shared" ref="AU2387:AU2450" si="347">IF($B2387="","",MOD($D2387,13)+MOD($E2387,13)+MOD($F2387,13)+MOD($G2387,13)+MOD($H2387,13)+MOD($I2387,13))</f>
        <v>41</v>
      </c>
      <c r="AV2387" s="11">
        <f t="shared" ref="AV2387:AV2450" si="348">IF($B2387="","",MOD($D2387,14)+MOD($E2387,14)+MOD($F2387,14)+MOD($G2387,14)+MOD($H2387,14)+MOD($I2387,14))</f>
        <v>40</v>
      </c>
      <c r="AW2387" s="12">
        <f t="shared" ref="AW2387:AW2450" si="349">IF($B2387="","",MOD($D2387,15)+MOD($E2387,15)+MOD($F2387,15)+MOD($G2387,15)+MOD($H2387,15)+MOD($I2387,15))</f>
        <v>39</v>
      </c>
      <c r="AX2387" s="13">
        <f t="shared" ref="AX2387:AX2450" si="350">IF($B2387="","",MOD($D2387,16)+MOD($E2387,16)+MOD($F2387,16)+MOD($G2387,16)+MOD($H2387,16)+MOD($I2387,16))</f>
        <v>38</v>
      </c>
      <c r="AY2387" s="13">
        <f t="shared" ref="AY2387:AY2450" si="351">IF($B2387="","",MOD($D2387,17)+MOD($E2387,17)+MOD($F2387,17)+MOD($G2387,17)+MOD($H2387,17)+MOD($I2387,17))</f>
        <v>37</v>
      </c>
      <c r="AZ2387" s="13">
        <f t="shared" ref="AZ2387:AZ2450" si="352">IF($B2387="","",MOD($D2387,18)+MOD($E2387,18)+MOD($F2387,18)+MOD($G2387,18)+MOD($H2387,18)+MOD($I2387,18))</f>
        <v>54</v>
      </c>
      <c r="BA2387" s="13">
        <f t="shared" ref="BA2387:BA2450" si="353">IF($B2387="","",MOD($D2387,19)+MOD($E2387,19)+MOD($F2387,19)+MOD($G2387,19)+MOD($H2387,19)+MOD($I2387,19))</f>
        <v>54</v>
      </c>
      <c r="BB2387" s="14">
        <f t="shared" ref="BB2387:BB2450" si="354">IF($B2387="","",MOD($D2387,20)+MOD($E2387,20)+MOD($F2387,20)+MOD($G2387,20)+MOD($H2387,20)+MOD($I2387,20))</f>
        <v>54</v>
      </c>
      <c r="BC2387" s="19">
        <f t="shared" si="328"/>
        <v>37</v>
      </c>
      <c r="BD2387" s="55">
        <f t="shared" si="334"/>
        <v>1.0557973367976616</v>
      </c>
      <c r="BE2387" s="19">
        <f t="shared" si="335"/>
        <v>0.96781422539785633</v>
      </c>
      <c r="BF2387" s="19">
        <f t="shared" si="329"/>
        <v>1.0025982461838259</v>
      </c>
      <c r="BG2387" s="19">
        <f t="shared" si="330"/>
        <v>1.0099642741149724</v>
      </c>
      <c r="BH2387" s="19">
        <f t="shared" si="336"/>
        <v>1</v>
      </c>
      <c r="BI2387" s="19">
        <f t="shared" si="336"/>
        <v>0</v>
      </c>
      <c r="BJ2387" s="19">
        <f t="shared" si="336"/>
        <v>1</v>
      </c>
      <c r="BK2387" s="19">
        <f t="shared" si="333"/>
        <v>0</v>
      </c>
      <c r="BL2387" s="19">
        <f t="shared" si="332"/>
        <v>0</v>
      </c>
      <c r="BM2387" s="19">
        <f t="shared" si="332"/>
        <v>0</v>
      </c>
      <c r="BN2387" s="19">
        <f t="shared" si="332"/>
        <v>1</v>
      </c>
      <c r="BO2387" s="19">
        <f t="shared" si="332"/>
        <v>0</v>
      </c>
      <c r="BP2387" s="19">
        <f t="shared" si="332"/>
        <v>1</v>
      </c>
      <c r="BQ2387" s="19">
        <f t="shared" si="332"/>
        <v>0</v>
      </c>
      <c r="BR2387" s="19">
        <f t="shared" si="332"/>
        <v>1</v>
      </c>
      <c r="BS2387" s="19">
        <f t="shared" si="332"/>
        <v>1</v>
      </c>
      <c r="BT2387" s="19">
        <f t="shared" si="332"/>
        <v>0</v>
      </c>
      <c r="BU2387" s="19">
        <f t="shared" si="332"/>
        <v>0</v>
      </c>
      <c r="BV2387" s="19">
        <f t="shared" si="332"/>
        <v>0</v>
      </c>
      <c r="BW2387" s="19">
        <f t="shared" si="332"/>
        <v>0</v>
      </c>
      <c r="BX2387" s="19">
        <f t="shared" si="332"/>
        <v>0</v>
      </c>
      <c r="BY2387" s="19" t="str">
        <f t="shared" si="332"/>
        <v/>
      </c>
      <c r="BZ2387" s="19" t="str">
        <f t="shared" si="332"/>
        <v/>
      </c>
      <c r="CA2387" s="19" t="str">
        <f t="shared" si="332"/>
        <v/>
      </c>
      <c r="CB2387" s="19" t="str">
        <f t="shared" si="332"/>
        <v/>
      </c>
    </row>
    <row r="2388" spans="1:80">
      <c r="A2388" s="24">
        <v>2387</v>
      </c>
      <c r="B2388" s="31">
        <f>IF(data!A2389="","",data!A2389)</f>
        <v>2019028</v>
      </c>
      <c r="C2388" s="32">
        <f>IF(data!B2389="","",data!B2389)</f>
        <v>43536</v>
      </c>
      <c r="D2388" s="21">
        <f>IF(data!C2389="","",data!C2389)</f>
        <v>4</v>
      </c>
      <c r="E2388" s="22">
        <f>IF(data!D2389="","",data!D2389)</f>
        <v>19</v>
      </c>
      <c r="F2388" s="22">
        <f>IF(data!E2389="","",data!E2389)</f>
        <v>22</v>
      </c>
      <c r="G2388" s="22">
        <f>IF(data!F2389="","",data!F2389)</f>
        <v>26</v>
      </c>
      <c r="H2388" s="22">
        <f>IF(data!G2389="","",data!G2389)</f>
        <v>29</v>
      </c>
      <c r="I2388" s="22">
        <f>IF(data!H2389="","",data!H2389)</f>
        <v>30</v>
      </c>
      <c r="J2388" s="23">
        <f>IF(data!I2389="","",data!I2389)</f>
        <v>11</v>
      </c>
      <c r="Q2388" s="33"/>
      <c r="R2388" s="33"/>
      <c r="S2388" s="33"/>
      <c r="T2388" s="33"/>
      <c r="U2388" s="33"/>
      <c r="V2388" s="33"/>
      <c r="X2388" s="34"/>
      <c r="Y2388" s="33"/>
      <c r="Z2388" s="33"/>
      <c r="AA2388" s="33"/>
      <c r="AB2388" s="33"/>
      <c r="AC2388" s="35"/>
      <c r="AD2388" s="33"/>
      <c r="AE2388" s="33"/>
      <c r="AF2388" s="33"/>
      <c r="AG2388" s="33"/>
      <c r="AH2388" s="33"/>
      <c r="AI2388" s="33"/>
      <c r="AJ2388" s="36"/>
      <c r="AK2388" s="10">
        <f t="shared" si="337"/>
        <v>7</v>
      </c>
      <c r="AL2388" s="11">
        <f t="shared" si="338"/>
        <v>10</v>
      </c>
      <c r="AM2388" s="11">
        <f t="shared" si="339"/>
        <v>15</v>
      </c>
      <c r="AN2388" s="11">
        <f t="shared" si="340"/>
        <v>16</v>
      </c>
      <c r="AO2388" s="13">
        <f t="shared" si="341"/>
        <v>18</v>
      </c>
      <c r="AP2388" s="11">
        <f t="shared" si="342"/>
        <v>26</v>
      </c>
      <c r="AQ2388" s="11">
        <f t="shared" si="343"/>
        <v>22</v>
      </c>
      <c r="AR2388" s="11">
        <f t="shared" si="344"/>
        <v>30</v>
      </c>
      <c r="AS2388" s="11">
        <f t="shared" si="345"/>
        <v>31</v>
      </c>
      <c r="AT2388" s="11">
        <f t="shared" si="346"/>
        <v>34</v>
      </c>
      <c r="AU2388" s="11">
        <f t="shared" si="347"/>
        <v>26</v>
      </c>
      <c r="AV2388" s="11">
        <f t="shared" si="348"/>
        <v>32</v>
      </c>
      <c r="AW2388" s="12">
        <f t="shared" si="349"/>
        <v>40</v>
      </c>
      <c r="AX2388" s="13">
        <f t="shared" si="350"/>
        <v>50</v>
      </c>
      <c r="AY2388" s="13">
        <f t="shared" si="351"/>
        <v>45</v>
      </c>
      <c r="AZ2388" s="13">
        <f t="shared" si="352"/>
        <v>40</v>
      </c>
      <c r="BA2388" s="13">
        <f t="shared" si="353"/>
        <v>35</v>
      </c>
      <c r="BB2388" s="14">
        <f t="shared" si="354"/>
        <v>50</v>
      </c>
      <c r="BC2388" s="19">
        <f t="shared" si="328"/>
        <v>45</v>
      </c>
      <c r="BD2388" s="55">
        <f t="shared" si="334"/>
        <v>1.0148749594024034</v>
      </c>
      <c r="BE2388" s="19">
        <f t="shared" si="335"/>
        <v>0.97395258200714518</v>
      </c>
      <c r="BF2388" s="19">
        <f t="shared" si="329"/>
        <v>1.0107827216628775</v>
      </c>
      <c r="BG2388" s="19">
        <f t="shared" si="330"/>
        <v>1.003416693731731</v>
      </c>
      <c r="BH2388" s="19">
        <f t="shared" si="336"/>
        <v>0</v>
      </c>
      <c r="BI2388" s="19">
        <f t="shared" si="336"/>
        <v>0</v>
      </c>
      <c r="BJ2388" s="19">
        <f t="shared" si="336"/>
        <v>1</v>
      </c>
      <c r="BK2388" s="19">
        <f t="shared" si="333"/>
        <v>0</v>
      </c>
      <c r="BL2388" s="19">
        <f t="shared" si="332"/>
        <v>1</v>
      </c>
      <c r="BM2388" s="19">
        <f t="shared" si="332"/>
        <v>1</v>
      </c>
      <c r="BN2388" s="19">
        <f t="shared" si="332"/>
        <v>0</v>
      </c>
      <c r="BO2388" s="19">
        <f t="shared" si="332"/>
        <v>0</v>
      </c>
      <c r="BP2388" s="19">
        <f t="shared" si="332"/>
        <v>0</v>
      </c>
      <c r="BQ2388" s="19">
        <f t="shared" si="332"/>
        <v>1</v>
      </c>
      <c r="BR2388" s="19">
        <f t="shared" si="332"/>
        <v>0</v>
      </c>
      <c r="BS2388" s="19">
        <f t="shared" si="332"/>
        <v>0</v>
      </c>
      <c r="BT2388" s="19">
        <f t="shared" si="332"/>
        <v>1</v>
      </c>
      <c r="BU2388" s="19">
        <f t="shared" si="332"/>
        <v>1</v>
      </c>
      <c r="BV2388" s="19">
        <f t="shared" si="332"/>
        <v>0</v>
      </c>
      <c r="BW2388" s="19">
        <f t="shared" si="332"/>
        <v>0</v>
      </c>
      <c r="BX2388" s="19">
        <f t="shared" si="332"/>
        <v>0</v>
      </c>
      <c r="BY2388" s="19" t="str">
        <f t="shared" si="332"/>
        <v/>
      </c>
      <c r="BZ2388" s="19" t="str">
        <f t="shared" si="332"/>
        <v/>
      </c>
      <c r="CA2388" s="19" t="str">
        <f t="shared" si="332"/>
        <v/>
      </c>
      <c r="CB2388" s="19" t="str">
        <f t="shared" si="332"/>
        <v/>
      </c>
    </row>
    <row r="2389" spans="1:80">
      <c r="A2389" s="24">
        <v>2388</v>
      </c>
      <c r="B2389" s="31">
        <f>IF(data!A2390="","",data!A2390)</f>
        <v>2019029</v>
      </c>
      <c r="C2389" s="32">
        <f>IF(data!B2390="","",data!B2390)</f>
        <v>43538</v>
      </c>
      <c r="D2389" s="21">
        <f>IF(data!C2390="","",data!C2390)</f>
        <v>8</v>
      </c>
      <c r="E2389" s="22">
        <f>IF(data!D2390="","",data!D2390)</f>
        <v>11</v>
      </c>
      <c r="F2389" s="22">
        <f>IF(data!E2390="","",data!E2390)</f>
        <v>17</v>
      </c>
      <c r="G2389" s="22">
        <f>IF(data!F2390="","",data!F2390)</f>
        <v>23</v>
      </c>
      <c r="H2389" s="22">
        <f>IF(data!G2390="","",data!G2390)</f>
        <v>32</v>
      </c>
      <c r="I2389" s="22">
        <f>IF(data!H2390="","",data!H2390)</f>
        <v>33</v>
      </c>
      <c r="J2389" s="23">
        <f>IF(data!I2390="","",data!I2390)</f>
        <v>10</v>
      </c>
      <c r="Q2389" s="33"/>
      <c r="R2389" s="33"/>
      <c r="S2389" s="33"/>
      <c r="T2389" s="33"/>
      <c r="U2389" s="33"/>
      <c r="V2389" s="33"/>
      <c r="X2389" s="34"/>
      <c r="Y2389" s="33"/>
      <c r="Z2389" s="33"/>
      <c r="AA2389" s="33"/>
      <c r="AB2389" s="33"/>
      <c r="AC2389" s="35"/>
      <c r="AD2389" s="33"/>
      <c r="AE2389" s="33"/>
      <c r="AF2389" s="33"/>
      <c r="AG2389" s="33"/>
      <c r="AH2389" s="33"/>
      <c r="AI2389" s="33"/>
      <c r="AJ2389" s="36"/>
      <c r="AK2389" s="10">
        <f t="shared" si="337"/>
        <v>10</v>
      </c>
      <c r="AL2389" s="11">
        <f t="shared" si="338"/>
        <v>8</v>
      </c>
      <c r="AM2389" s="11">
        <f t="shared" si="339"/>
        <v>14</v>
      </c>
      <c r="AN2389" s="11">
        <f t="shared" si="340"/>
        <v>22</v>
      </c>
      <c r="AO2389" s="13">
        <f t="shared" si="341"/>
        <v>19</v>
      </c>
      <c r="AP2389" s="11">
        <f t="shared" si="342"/>
        <v>12</v>
      </c>
      <c r="AQ2389" s="11">
        <f t="shared" si="343"/>
        <v>34</v>
      </c>
      <c r="AR2389" s="11">
        <f t="shared" si="344"/>
        <v>24</v>
      </c>
      <c r="AS2389" s="11">
        <f t="shared" si="345"/>
        <v>25</v>
      </c>
      <c r="AT2389" s="11">
        <f t="shared" si="346"/>
        <v>52</v>
      </c>
      <c r="AU2389" s="11">
        <f t="shared" si="347"/>
        <v>46</v>
      </c>
      <c r="AV2389" s="11">
        <f t="shared" si="348"/>
        <v>40</v>
      </c>
      <c r="AW2389" s="12">
        <f t="shared" si="349"/>
        <v>34</v>
      </c>
      <c r="AX2389" s="13">
        <f t="shared" si="350"/>
        <v>28</v>
      </c>
      <c r="AY2389" s="13">
        <f t="shared" si="351"/>
        <v>56</v>
      </c>
      <c r="AZ2389" s="13">
        <f t="shared" si="352"/>
        <v>70</v>
      </c>
      <c r="BA2389" s="13">
        <f t="shared" si="353"/>
        <v>67</v>
      </c>
      <c r="BB2389" s="14">
        <f t="shared" si="354"/>
        <v>64</v>
      </c>
      <c r="BC2389" s="19">
        <f t="shared" si="328"/>
        <v>56</v>
      </c>
      <c r="BD2389" s="55">
        <f t="shared" si="334"/>
        <v>1.0557973367976616</v>
      </c>
      <c r="BE2389" s="19">
        <f t="shared" si="335"/>
        <v>1.0271516726209808</v>
      </c>
      <c r="BF2389" s="19">
        <f t="shared" si="329"/>
        <v>1.0058720363754465</v>
      </c>
      <c r="BG2389" s="19">
        <f t="shared" si="330"/>
        <v>1.0091458265670672</v>
      </c>
      <c r="BH2389" s="19">
        <f t="shared" si="336"/>
        <v>1</v>
      </c>
      <c r="BI2389" s="19">
        <f t="shared" si="336"/>
        <v>0</v>
      </c>
      <c r="BJ2389" s="19">
        <f t="shared" si="336"/>
        <v>0</v>
      </c>
      <c r="BK2389" s="19">
        <f t="shared" si="333"/>
        <v>0</v>
      </c>
      <c r="BL2389" s="19">
        <f t="shared" si="333"/>
        <v>0</v>
      </c>
      <c r="BM2389" s="19">
        <f t="shared" si="333"/>
        <v>0</v>
      </c>
      <c r="BN2389" s="19">
        <f t="shared" si="333"/>
        <v>1</v>
      </c>
      <c r="BO2389" s="19">
        <f t="shared" si="333"/>
        <v>0</v>
      </c>
      <c r="BP2389" s="19">
        <f t="shared" si="333"/>
        <v>1</v>
      </c>
      <c r="BQ2389" s="19">
        <f t="shared" si="333"/>
        <v>0</v>
      </c>
      <c r="BR2389" s="19">
        <f t="shared" si="333"/>
        <v>0</v>
      </c>
      <c r="BS2389" s="19">
        <f t="shared" si="333"/>
        <v>1</v>
      </c>
      <c r="BT2389" s="19">
        <f t="shared" si="333"/>
        <v>0</v>
      </c>
      <c r="BU2389" s="19">
        <f t="shared" si="333"/>
        <v>0</v>
      </c>
      <c r="BV2389" s="19">
        <f t="shared" si="333"/>
        <v>0</v>
      </c>
      <c r="BW2389" s="19">
        <f t="shared" si="333"/>
        <v>1</v>
      </c>
      <c r="BX2389" s="19">
        <f t="shared" si="333"/>
        <v>1</v>
      </c>
      <c r="BY2389" s="19" t="str">
        <f t="shared" si="333"/>
        <v/>
      </c>
      <c r="BZ2389" s="19" t="str">
        <f t="shared" si="333"/>
        <v/>
      </c>
      <c r="CA2389" s="19" t="str">
        <f t="shared" ref="CA2389:CB2418" si="355">IF(CA$4&gt;=$BC$1,"",SUMPRODUCT(N(MOD($D2389:$I2389,$BC$1)=CA$4)))</f>
        <v/>
      </c>
      <c r="CB2389" s="19" t="str">
        <f t="shared" si="355"/>
        <v/>
      </c>
    </row>
    <row r="2390" spans="1:80">
      <c r="A2390" s="24">
        <v>2389</v>
      </c>
      <c r="B2390" s="31">
        <f>IF(data!A2391="","",data!A2391)</f>
        <v>2019030</v>
      </c>
      <c r="C2390" s="32">
        <f>IF(data!B2391="","",data!B2391)</f>
        <v>43541</v>
      </c>
      <c r="D2390" s="21">
        <f>IF(data!C2391="","",data!C2391)</f>
        <v>4</v>
      </c>
      <c r="E2390" s="22">
        <f>IF(data!D2391="","",data!D2391)</f>
        <v>5</v>
      </c>
      <c r="F2390" s="22">
        <f>IF(data!E2391="","",data!E2391)</f>
        <v>7</v>
      </c>
      <c r="G2390" s="22">
        <f>IF(data!F2391="","",data!F2391)</f>
        <v>10</v>
      </c>
      <c r="H2390" s="22">
        <f>IF(data!G2391="","",data!G2391)</f>
        <v>12</v>
      </c>
      <c r="I2390" s="22">
        <f>IF(data!H2391="","",data!H2391)</f>
        <v>22</v>
      </c>
      <c r="J2390" s="23">
        <f>IF(data!I2391="","",data!I2391)</f>
        <v>16</v>
      </c>
      <c r="Q2390" s="33"/>
      <c r="R2390" s="33"/>
      <c r="S2390" s="33"/>
      <c r="T2390" s="33"/>
      <c r="U2390" s="33"/>
      <c r="V2390" s="33"/>
      <c r="X2390" s="34"/>
      <c r="Y2390" s="33"/>
      <c r="Z2390" s="33"/>
      <c r="AA2390" s="33"/>
      <c r="AB2390" s="33"/>
      <c r="AC2390" s="35"/>
      <c r="AD2390" s="33"/>
      <c r="AE2390" s="33"/>
      <c r="AF2390" s="33"/>
      <c r="AG2390" s="33"/>
      <c r="AH2390" s="33"/>
      <c r="AI2390" s="33"/>
      <c r="AJ2390" s="36"/>
      <c r="AK2390" s="10">
        <f t="shared" si="337"/>
        <v>6</v>
      </c>
      <c r="AL2390" s="11">
        <f t="shared" si="338"/>
        <v>8</v>
      </c>
      <c r="AM2390" s="11">
        <f t="shared" si="339"/>
        <v>10</v>
      </c>
      <c r="AN2390" s="11">
        <f t="shared" si="340"/>
        <v>18</v>
      </c>
      <c r="AO2390" s="13">
        <f t="shared" si="341"/>
        <v>18</v>
      </c>
      <c r="AP2390" s="11">
        <f t="shared" si="342"/>
        <v>28</v>
      </c>
      <c r="AQ2390" s="11">
        <f t="shared" si="343"/>
        <v>24</v>
      </c>
      <c r="AR2390" s="11">
        <f t="shared" si="344"/>
        <v>20</v>
      </c>
      <c r="AS2390" s="11">
        <f t="shared" si="345"/>
        <v>27</v>
      </c>
      <c r="AT2390" s="11">
        <f t="shared" si="346"/>
        <v>36</v>
      </c>
      <c r="AU2390" s="11">
        <f t="shared" si="347"/>
        <v>47</v>
      </c>
      <c r="AV2390" s="11">
        <f t="shared" si="348"/>
        <v>46</v>
      </c>
      <c r="AW2390" s="12">
        <f t="shared" si="349"/>
        <v>45</v>
      </c>
      <c r="AX2390" s="13">
        <f t="shared" si="350"/>
        <v>44</v>
      </c>
      <c r="AY2390" s="13">
        <f t="shared" si="351"/>
        <v>43</v>
      </c>
      <c r="AZ2390" s="13">
        <f t="shared" si="352"/>
        <v>42</v>
      </c>
      <c r="BA2390" s="13">
        <f t="shared" si="353"/>
        <v>41</v>
      </c>
      <c r="BB2390" s="14">
        <f t="shared" si="354"/>
        <v>40</v>
      </c>
      <c r="BC2390" s="19">
        <f t="shared" ref="BC2390:BC2453" si="356">IF($B2390="","",MOD($D2390,$BC$1)+MOD($E2390,$BC$1)+MOD($F2390,$BC$1)+MOD($G2390,$BC$1)+MOD($H2390,$BC$1)+MOD($I2390,$BC$1))</f>
        <v>43</v>
      </c>
      <c r="BD2390" s="55">
        <f t="shared" si="334"/>
        <v>0.92893796687236108</v>
      </c>
      <c r="BE2390" s="19">
        <f t="shared" si="335"/>
        <v>1.0046443650535888</v>
      </c>
      <c r="BF2390" s="19">
        <f t="shared" si="329"/>
        <v>0.99359532315686916</v>
      </c>
      <c r="BG2390" s="19">
        <f t="shared" si="330"/>
        <v>1.008327379019162</v>
      </c>
      <c r="BH2390" s="19">
        <f t="shared" si="336"/>
        <v>0</v>
      </c>
      <c r="BI2390" s="19">
        <f t="shared" si="336"/>
        <v>0</v>
      </c>
      <c r="BJ2390" s="19">
        <f t="shared" si="336"/>
        <v>0</v>
      </c>
      <c r="BK2390" s="19">
        <f t="shared" si="333"/>
        <v>0</v>
      </c>
      <c r="BL2390" s="19">
        <f t="shared" si="333"/>
        <v>1</v>
      </c>
      <c r="BM2390" s="19">
        <f t="shared" si="333"/>
        <v>2</v>
      </c>
      <c r="BN2390" s="19">
        <f t="shared" si="333"/>
        <v>0</v>
      </c>
      <c r="BO2390" s="19">
        <f t="shared" si="333"/>
        <v>1</v>
      </c>
      <c r="BP2390" s="19">
        <f t="shared" si="333"/>
        <v>0</v>
      </c>
      <c r="BQ2390" s="19">
        <f t="shared" si="333"/>
        <v>0</v>
      </c>
      <c r="BR2390" s="19">
        <f t="shared" si="333"/>
        <v>1</v>
      </c>
      <c r="BS2390" s="19">
        <f t="shared" si="333"/>
        <v>0</v>
      </c>
      <c r="BT2390" s="19">
        <f t="shared" si="333"/>
        <v>1</v>
      </c>
      <c r="BU2390" s="19">
        <f t="shared" si="333"/>
        <v>0</v>
      </c>
      <c r="BV2390" s="19">
        <f t="shared" si="333"/>
        <v>0</v>
      </c>
      <c r="BW2390" s="19">
        <f t="shared" si="333"/>
        <v>0</v>
      </c>
      <c r="BX2390" s="19">
        <f t="shared" si="333"/>
        <v>0</v>
      </c>
      <c r="BY2390" s="19" t="str">
        <f t="shared" si="333"/>
        <v/>
      </c>
      <c r="BZ2390" s="19" t="str">
        <f t="shared" si="333"/>
        <v/>
      </c>
      <c r="CA2390" s="19" t="str">
        <f t="shared" si="355"/>
        <v/>
      </c>
      <c r="CB2390" s="19" t="str">
        <f t="shared" si="355"/>
        <v/>
      </c>
    </row>
    <row r="2391" spans="1:80">
      <c r="A2391" s="24">
        <v>2390</v>
      </c>
      <c r="B2391" s="31">
        <f>IF(data!A2392="","",data!A2392)</f>
        <v>2019031</v>
      </c>
      <c r="C2391" s="32">
        <f>IF(data!B2392="","",data!B2392)</f>
        <v>43543</v>
      </c>
      <c r="D2391" s="21">
        <f>IF(data!C2392="","",data!C2392)</f>
        <v>3</v>
      </c>
      <c r="E2391" s="22">
        <f>IF(data!D2392="","",data!D2392)</f>
        <v>13</v>
      </c>
      <c r="F2391" s="22">
        <f>IF(data!E2392="","",data!E2392)</f>
        <v>15</v>
      </c>
      <c r="G2391" s="22">
        <f>IF(data!F2392="","",data!F2392)</f>
        <v>18</v>
      </c>
      <c r="H2391" s="22">
        <f>IF(data!G2392="","",data!G2392)</f>
        <v>21</v>
      </c>
      <c r="I2391" s="22">
        <f>IF(data!H2392="","",data!H2392)</f>
        <v>33</v>
      </c>
      <c r="J2391" s="23">
        <f>IF(data!I2392="","",data!I2392)</f>
        <v>16</v>
      </c>
      <c r="Q2391" s="33"/>
      <c r="R2391" s="33"/>
      <c r="S2391" s="33"/>
      <c r="T2391" s="33"/>
      <c r="U2391" s="33"/>
      <c r="V2391" s="33"/>
      <c r="X2391" s="34"/>
      <c r="Y2391" s="33"/>
      <c r="Z2391" s="33"/>
      <c r="AA2391" s="33"/>
      <c r="AB2391" s="33"/>
      <c r="AC2391" s="35"/>
      <c r="AD2391" s="33"/>
      <c r="AE2391" s="33"/>
      <c r="AF2391" s="33"/>
      <c r="AG2391" s="33"/>
      <c r="AH2391" s="33"/>
      <c r="AI2391" s="33"/>
      <c r="AJ2391" s="36"/>
      <c r="AK2391" s="10">
        <f t="shared" si="337"/>
        <v>1</v>
      </c>
      <c r="AL2391" s="11">
        <f t="shared" si="338"/>
        <v>11</v>
      </c>
      <c r="AM2391" s="11">
        <f t="shared" si="339"/>
        <v>13</v>
      </c>
      <c r="AN2391" s="11">
        <f t="shared" si="340"/>
        <v>13</v>
      </c>
      <c r="AO2391" s="13">
        <f t="shared" si="341"/>
        <v>19</v>
      </c>
      <c r="AP2391" s="11">
        <f t="shared" si="342"/>
        <v>23</v>
      </c>
      <c r="AQ2391" s="11">
        <f t="shared" si="343"/>
        <v>22</v>
      </c>
      <c r="AR2391" s="11">
        <f t="shared" si="344"/>
        <v>23</v>
      </c>
      <c r="AS2391" s="11">
        <f t="shared" si="345"/>
        <v>26</v>
      </c>
      <c r="AT2391" s="11">
        <f t="shared" si="346"/>
        <v>31</v>
      </c>
      <c r="AU2391" s="11">
        <f t="shared" si="347"/>
        <v>25</v>
      </c>
      <c r="AV2391" s="11">
        <f t="shared" si="348"/>
        <v>33</v>
      </c>
      <c r="AW2391" s="12">
        <f t="shared" si="349"/>
        <v>28</v>
      </c>
      <c r="AX2391" s="13">
        <f t="shared" si="350"/>
        <v>39</v>
      </c>
      <c r="AY2391" s="13">
        <f t="shared" si="351"/>
        <v>52</v>
      </c>
      <c r="AZ2391" s="13">
        <f t="shared" si="352"/>
        <v>49</v>
      </c>
      <c r="BA2391" s="13">
        <f t="shared" si="353"/>
        <v>65</v>
      </c>
      <c r="BB2391" s="14">
        <f t="shared" si="354"/>
        <v>63</v>
      </c>
      <c r="BC2391" s="19">
        <f t="shared" si="356"/>
        <v>52</v>
      </c>
      <c r="BD2391" s="55">
        <f t="shared" si="334"/>
        <v>0.95349139330951604</v>
      </c>
      <c r="BE2391" s="19">
        <f t="shared" si="335"/>
        <v>1.0394283858395583</v>
      </c>
      <c r="BF2391" s="19">
        <f t="shared" si="329"/>
        <v>1.0050535888275414</v>
      </c>
      <c r="BG2391" s="19">
        <f t="shared" si="330"/>
        <v>1.0030074699577785</v>
      </c>
      <c r="BH2391" s="19">
        <f t="shared" si="336"/>
        <v>0</v>
      </c>
      <c r="BI2391" s="19">
        <f t="shared" si="336"/>
        <v>1</v>
      </c>
      <c r="BJ2391" s="19">
        <f t="shared" si="336"/>
        <v>0</v>
      </c>
      <c r="BK2391" s="19">
        <f t="shared" si="333"/>
        <v>1</v>
      </c>
      <c r="BL2391" s="19">
        <f t="shared" si="333"/>
        <v>1</v>
      </c>
      <c r="BM2391" s="19">
        <f t="shared" si="333"/>
        <v>0</v>
      </c>
      <c r="BN2391" s="19">
        <f t="shared" si="333"/>
        <v>0</v>
      </c>
      <c r="BO2391" s="19">
        <f t="shared" si="333"/>
        <v>0</v>
      </c>
      <c r="BP2391" s="19">
        <f t="shared" si="333"/>
        <v>0</v>
      </c>
      <c r="BQ2391" s="19">
        <f t="shared" si="333"/>
        <v>0</v>
      </c>
      <c r="BR2391" s="19">
        <f t="shared" si="333"/>
        <v>0</v>
      </c>
      <c r="BS2391" s="19">
        <f t="shared" si="333"/>
        <v>0</v>
      </c>
      <c r="BT2391" s="19">
        <f t="shared" si="333"/>
        <v>0</v>
      </c>
      <c r="BU2391" s="19">
        <f t="shared" si="333"/>
        <v>1</v>
      </c>
      <c r="BV2391" s="19">
        <f t="shared" si="333"/>
        <v>0</v>
      </c>
      <c r="BW2391" s="19">
        <f t="shared" si="333"/>
        <v>1</v>
      </c>
      <c r="BX2391" s="19">
        <f t="shared" si="333"/>
        <v>1</v>
      </c>
      <c r="BY2391" s="19" t="str">
        <f t="shared" si="333"/>
        <v/>
      </c>
      <c r="BZ2391" s="19" t="str">
        <f t="shared" si="333"/>
        <v/>
      </c>
      <c r="CA2391" s="19" t="str">
        <f t="shared" si="355"/>
        <v/>
      </c>
      <c r="CB2391" s="19" t="str">
        <f t="shared" si="355"/>
        <v/>
      </c>
    </row>
    <row r="2392" spans="1:80">
      <c r="A2392" s="24">
        <v>2391</v>
      </c>
      <c r="B2392" s="31">
        <f>IF(data!A2393="","",data!A2393)</f>
        <v>2019032</v>
      </c>
      <c r="C2392" s="32">
        <f>IF(data!B2393="","",data!B2393)</f>
        <v>43545</v>
      </c>
      <c r="D2392" s="21">
        <f>IF(data!C2393="","",data!C2393)</f>
        <v>4</v>
      </c>
      <c r="E2392" s="22">
        <f>IF(data!D2393="","",data!D2393)</f>
        <v>8</v>
      </c>
      <c r="F2392" s="22">
        <f>IF(data!E2393="","",data!E2393)</f>
        <v>9</v>
      </c>
      <c r="G2392" s="22">
        <f>IF(data!F2393="","",data!F2393)</f>
        <v>13</v>
      </c>
      <c r="H2392" s="22">
        <f>IF(data!G2393="","",data!G2393)</f>
        <v>28</v>
      </c>
      <c r="I2392" s="22">
        <f>IF(data!H2393="","",data!H2393)</f>
        <v>33</v>
      </c>
      <c r="J2392" s="23">
        <f>IF(data!I2393="","",data!I2393)</f>
        <v>4</v>
      </c>
      <c r="Q2392" s="33"/>
      <c r="R2392" s="33"/>
      <c r="S2392" s="33"/>
      <c r="T2392" s="33"/>
      <c r="U2392" s="33"/>
      <c r="V2392" s="33"/>
      <c r="X2392" s="34"/>
      <c r="Y2392" s="33"/>
      <c r="Z2392" s="33"/>
      <c r="AA2392" s="33"/>
      <c r="AB2392" s="33"/>
      <c r="AC2392" s="35"/>
      <c r="AD2392" s="33"/>
      <c r="AE2392" s="33"/>
      <c r="AF2392" s="33"/>
      <c r="AG2392" s="33"/>
      <c r="AH2392" s="33"/>
      <c r="AI2392" s="33"/>
      <c r="AJ2392" s="36"/>
      <c r="AK2392" s="10">
        <f t="shared" si="337"/>
        <v>5</v>
      </c>
      <c r="AL2392" s="11">
        <f t="shared" si="338"/>
        <v>3</v>
      </c>
      <c r="AM2392" s="11">
        <f t="shared" si="339"/>
        <v>20</v>
      </c>
      <c r="AN2392" s="11">
        <f t="shared" si="340"/>
        <v>17</v>
      </c>
      <c r="AO2392" s="13">
        <f t="shared" si="341"/>
        <v>18</v>
      </c>
      <c r="AP2392" s="11">
        <f t="shared" si="342"/>
        <v>15</v>
      </c>
      <c r="AQ2392" s="11">
        <f t="shared" si="343"/>
        <v>23</v>
      </c>
      <c r="AR2392" s="11">
        <f t="shared" si="344"/>
        <v>35</v>
      </c>
      <c r="AS2392" s="11">
        <f t="shared" si="345"/>
        <v>29</v>
      </c>
      <c r="AT2392" s="11">
        <f t="shared" si="346"/>
        <v>35</v>
      </c>
      <c r="AU2392" s="11">
        <f t="shared" si="347"/>
        <v>30</v>
      </c>
      <c r="AV2392" s="11">
        <f t="shared" si="348"/>
        <v>39</v>
      </c>
      <c r="AW2392" s="12">
        <f t="shared" si="349"/>
        <v>50</v>
      </c>
      <c r="AX2392" s="13">
        <f t="shared" si="350"/>
        <v>47</v>
      </c>
      <c r="AY2392" s="13">
        <f t="shared" si="351"/>
        <v>61</v>
      </c>
      <c r="AZ2392" s="13">
        <f t="shared" si="352"/>
        <v>59</v>
      </c>
      <c r="BA2392" s="13">
        <f t="shared" si="353"/>
        <v>57</v>
      </c>
      <c r="BB2392" s="14">
        <f t="shared" si="354"/>
        <v>55</v>
      </c>
      <c r="BC2392" s="19">
        <f t="shared" si="356"/>
        <v>61</v>
      </c>
      <c r="BD2392" s="55">
        <f t="shared" si="334"/>
        <v>1.0517050990581358</v>
      </c>
      <c r="BE2392" s="19">
        <f t="shared" si="335"/>
        <v>1.0537512179278987</v>
      </c>
      <c r="BF2392" s="19">
        <f t="shared" si="329"/>
        <v>1.0116011692107827</v>
      </c>
      <c r="BG2392" s="19">
        <f t="shared" si="330"/>
        <v>1.0103734978889249</v>
      </c>
      <c r="BH2392" s="19">
        <f t="shared" si="336"/>
        <v>0</v>
      </c>
      <c r="BI2392" s="19">
        <f t="shared" si="336"/>
        <v>0</v>
      </c>
      <c r="BJ2392" s="19">
        <f t="shared" si="336"/>
        <v>0</v>
      </c>
      <c r="BK2392" s="19">
        <f t="shared" si="333"/>
        <v>0</v>
      </c>
      <c r="BL2392" s="19">
        <f t="shared" si="333"/>
        <v>1</v>
      </c>
      <c r="BM2392" s="19">
        <f t="shared" si="333"/>
        <v>0</v>
      </c>
      <c r="BN2392" s="19">
        <f t="shared" si="333"/>
        <v>0</v>
      </c>
      <c r="BO2392" s="19">
        <f t="shared" si="333"/>
        <v>0</v>
      </c>
      <c r="BP2392" s="19">
        <f t="shared" si="333"/>
        <v>1</v>
      </c>
      <c r="BQ2392" s="19">
        <f t="shared" si="333"/>
        <v>1</v>
      </c>
      <c r="BR2392" s="19">
        <f t="shared" si="333"/>
        <v>0</v>
      </c>
      <c r="BS2392" s="19">
        <f t="shared" si="333"/>
        <v>1</v>
      </c>
      <c r="BT2392" s="19">
        <f t="shared" si="333"/>
        <v>0</v>
      </c>
      <c r="BU2392" s="19">
        <f t="shared" si="333"/>
        <v>1</v>
      </c>
      <c r="BV2392" s="19">
        <f t="shared" si="333"/>
        <v>0</v>
      </c>
      <c r="BW2392" s="19">
        <f t="shared" si="333"/>
        <v>0</v>
      </c>
      <c r="BX2392" s="19">
        <f t="shared" si="333"/>
        <v>1</v>
      </c>
      <c r="BY2392" s="19" t="str">
        <f t="shared" si="333"/>
        <v/>
      </c>
      <c r="BZ2392" s="19" t="str">
        <f t="shared" si="333"/>
        <v/>
      </c>
      <c r="CA2392" s="19" t="str">
        <f t="shared" si="355"/>
        <v/>
      </c>
      <c r="CB2392" s="19" t="str">
        <f t="shared" si="355"/>
        <v/>
      </c>
    </row>
    <row r="2393" spans="1:80">
      <c r="A2393" s="24">
        <v>2392</v>
      </c>
      <c r="B2393" s="31">
        <f>IF(data!A2394="","",data!A2394)</f>
        <v>2019033</v>
      </c>
      <c r="C2393" s="32">
        <f>IF(data!B2394="","",data!B2394)</f>
        <v>43548</v>
      </c>
      <c r="D2393" s="21">
        <f>IF(data!C2394="","",data!C2394)</f>
        <v>9</v>
      </c>
      <c r="E2393" s="22">
        <f>IF(data!D2394="","",data!D2394)</f>
        <v>15</v>
      </c>
      <c r="F2393" s="22">
        <f>IF(data!E2394="","",data!E2394)</f>
        <v>19</v>
      </c>
      <c r="G2393" s="22">
        <f>IF(data!F2394="","",data!F2394)</f>
        <v>21</v>
      </c>
      <c r="H2393" s="22">
        <f>IF(data!G2394="","",data!G2394)</f>
        <v>23</v>
      </c>
      <c r="I2393" s="22">
        <f>IF(data!H2394="","",data!H2394)</f>
        <v>29</v>
      </c>
      <c r="J2393" s="23">
        <f>IF(data!I2394="","",data!I2394)</f>
        <v>15</v>
      </c>
      <c r="Q2393" s="33"/>
      <c r="R2393" s="33"/>
      <c r="S2393" s="33"/>
      <c r="T2393" s="33"/>
      <c r="U2393" s="33"/>
      <c r="V2393" s="33"/>
      <c r="X2393" s="34"/>
      <c r="Y2393" s="33"/>
      <c r="Z2393" s="33"/>
      <c r="AA2393" s="33"/>
      <c r="AB2393" s="33"/>
      <c r="AC2393" s="35"/>
      <c r="AD2393" s="33"/>
      <c r="AE2393" s="33"/>
      <c r="AF2393" s="33"/>
      <c r="AG2393" s="33"/>
      <c r="AH2393" s="33"/>
      <c r="AI2393" s="33"/>
      <c r="AJ2393" s="36"/>
      <c r="AK2393" s="10">
        <f t="shared" si="337"/>
        <v>5</v>
      </c>
      <c r="AL2393" s="11">
        <f t="shared" si="338"/>
        <v>12</v>
      </c>
      <c r="AM2393" s="11">
        <f t="shared" si="339"/>
        <v>16</v>
      </c>
      <c r="AN2393" s="11">
        <f t="shared" si="340"/>
        <v>20</v>
      </c>
      <c r="AO2393" s="13">
        <f t="shared" si="341"/>
        <v>11</v>
      </c>
      <c r="AP2393" s="11">
        <f t="shared" si="342"/>
        <v>28</v>
      </c>
      <c r="AQ2393" s="11">
        <f t="shared" si="343"/>
        <v>17</v>
      </c>
      <c r="AR2393" s="11">
        <f t="shared" si="344"/>
        <v>36</v>
      </c>
      <c r="AS2393" s="11">
        <f t="shared" si="345"/>
        <v>39</v>
      </c>
      <c r="AT2393" s="11">
        <f t="shared" si="346"/>
        <v>44</v>
      </c>
      <c r="AU2393" s="11">
        <f t="shared" si="347"/>
        <v>38</v>
      </c>
      <c r="AV2393" s="11">
        <f t="shared" si="348"/>
        <v>32</v>
      </c>
      <c r="AW2393" s="12">
        <f t="shared" si="349"/>
        <v>41</v>
      </c>
      <c r="AX2393" s="13">
        <f t="shared" si="350"/>
        <v>52</v>
      </c>
      <c r="AY2393" s="13">
        <f t="shared" si="351"/>
        <v>48</v>
      </c>
      <c r="AZ2393" s="13">
        <f t="shared" si="352"/>
        <v>44</v>
      </c>
      <c r="BA2393" s="13">
        <f t="shared" si="353"/>
        <v>40</v>
      </c>
      <c r="BB2393" s="14">
        <f t="shared" si="354"/>
        <v>56</v>
      </c>
      <c r="BC2393" s="19">
        <f t="shared" si="356"/>
        <v>48</v>
      </c>
      <c r="BD2393" s="55">
        <f t="shared" si="334"/>
        <v>1.0639818122767133</v>
      </c>
      <c r="BE2393" s="19">
        <f t="shared" si="335"/>
        <v>1.0394283858395583</v>
      </c>
      <c r="BF2393" s="19">
        <f t="shared" si="329"/>
        <v>1.0050535888275414</v>
      </c>
      <c r="BG2393" s="19">
        <f t="shared" si="330"/>
        <v>1.0038259175056836</v>
      </c>
      <c r="BH2393" s="19">
        <f t="shared" si="336"/>
        <v>0</v>
      </c>
      <c r="BI2393" s="19">
        <f t="shared" si="336"/>
        <v>0</v>
      </c>
      <c r="BJ2393" s="19">
        <f t="shared" si="336"/>
        <v>1</v>
      </c>
      <c r="BK2393" s="19">
        <f t="shared" si="333"/>
        <v>0</v>
      </c>
      <c r="BL2393" s="19">
        <f t="shared" si="333"/>
        <v>1</v>
      </c>
      <c r="BM2393" s="19">
        <f t="shared" si="333"/>
        <v>0</v>
      </c>
      <c r="BN2393" s="19">
        <f t="shared" si="333"/>
        <v>1</v>
      </c>
      <c r="BO2393" s="19">
        <f t="shared" si="333"/>
        <v>0</v>
      </c>
      <c r="BP2393" s="19">
        <f t="shared" si="333"/>
        <v>0</v>
      </c>
      <c r="BQ2393" s="19">
        <f t="shared" si="333"/>
        <v>1</v>
      </c>
      <c r="BR2393" s="19">
        <f t="shared" si="333"/>
        <v>0</v>
      </c>
      <c r="BS2393" s="19">
        <f t="shared" si="333"/>
        <v>0</v>
      </c>
      <c r="BT2393" s="19">
        <f t="shared" si="333"/>
        <v>1</v>
      </c>
      <c r="BU2393" s="19">
        <f t="shared" si="333"/>
        <v>0</v>
      </c>
      <c r="BV2393" s="19">
        <f t="shared" si="333"/>
        <v>0</v>
      </c>
      <c r="BW2393" s="19">
        <f t="shared" si="333"/>
        <v>1</v>
      </c>
      <c r="BX2393" s="19">
        <f t="shared" si="333"/>
        <v>0</v>
      </c>
      <c r="BY2393" s="19" t="str">
        <f t="shared" si="333"/>
        <v/>
      </c>
      <c r="BZ2393" s="19" t="str">
        <f t="shared" si="333"/>
        <v/>
      </c>
      <c r="CA2393" s="19" t="str">
        <f t="shared" si="355"/>
        <v/>
      </c>
      <c r="CB2393" s="19" t="str">
        <f t="shared" si="355"/>
        <v/>
      </c>
    </row>
    <row r="2394" spans="1:80">
      <c r="A2394" s="24">
        <v>2393</v>
      </c>
      <c r="B2394" s="31">
        <f>IF(data!A2395="","",data!A2395)</f>
        <v>2019034</v>
      </c>
      <c r="C2394" s="32">
        <f>IF(data!B2395="","",data!B2395)</f>
        <v>43550</v>
      </c>
      <c r="D2394" s="21">
        <f>IF(data!C2395="","",data!C2395)</f>
        <v>9</v>
      </c>
      <c r="E2394" s="22">
        <f>IF(data!D2395="","",data!D2395)</f>
        <v>11</v>
      </c>
      <c r="F2394" s="22">
        <f>IF(data!E2395="","",data!E2395)</f>
        <v>15</v>
      </c>
      <c r="G2394" s="22">
        <f>IF(data!F2395="","",data!F2395)</f>
        <v>22</v>
      </c>
      <c r="H2394" s="22">
        <f>IF(data!G2395="","",data!G2395)</f>
        <v>24</v>
      </c>
      <c r="I2394" s="22">
        <f>IF(data!H2395="","",data!H2395)</f>
        <v>26</v>
      </c>
      <c r="J2394" s="23">
        <f>IF(data!I2395="","",data!I2395)</f>
        <v>3</v>
      </c>
      <c r="Q2394" s="33"/>
      <c r="R2394" s="33"/>
      <c r="S2394" s="33"/>
      <c r="T2394" s="33"/>
      <c r="U2394" s="33"/>
      <c r="V2394" s="33"/>
      <c r="X2394" s="34"/>
      <c r="Y2394" s="33"/>
      <c r="Z2394" s="33"/>
      <c r="AA2394" s="33"/>
      <c r="AB2394" s="33"/>
      <c r="AC2394" s="35"/>
      <c r="AD2394" s="33"/>
      <c r="AE2394" s="33"/>
      <c r="AF2394" s="33"/>
      <c r="AG2394" s="33"/>
      <c r="AH2394" s="33"/>
      <c r="AI2394" s="33"/>
      <c r="AJ2394" s="36"/>
      <c r="AK2394" s="10">
        <f t="shared" si="337"/>
        <v>5</v>
      </c>
      <c r="AL2394" s="11">
        <f t="shared" si="338"/>
        <v>11</v>
      </c>
      <c r="AM2394" s="11">
        <f t="shared" si="339"/>
        <v>12</v>
      </c>
      <c r="AN2394" s="11">
        <f t="shared" si="340"/>
        <v>17</v>
      </c>
      <c r="AO2394" s="13">
        <f t="shared" si="341"/>
        <v>16</v>
      </c>
      <c r="AP2394" s="11">
        <f t="shared" si="342"/>
        <v>19</v>
      </c>
      <c r="AQ2394" s="11">
        <f t="shared" si="343"/>
        <v>26</v>
      </c>
      <c r="AR2394" s="11">
        <f t="shared" si="344"/>
        <v>27</v>
      </c>
      <c r="AS2394" s="11">
        <f t="shared" si="345"/>
        <v>19</v>
      </c>
      <c r="AT2394" s="11">
        <f t="shared" si="346"/>
        <v>35</v>
      </c>
      <c r="AU2394" s="11">
        <f t="shared" si="347"/>
        <v>42</v>
      </c>
      <c r="AV2394" s="11">
        <f t="shared" si="348"/>
        <v>51</v>
      </c>
      <c r="AW2394" s="12">
        <f t="shared" si="349"/>
        <v>47</v>
      </c>
      <c r="AX2394" s="13">
        <f t="shared" si="350"/>
        <v>59</v>
      </c>
      <c r="AY2394" s="13">
        <f t="shared" si="351"/>
        <v>56</v>
      </c>
      <c r="AZ2394" s="13">
        <f t="shared" si="352"/>
        <v>53</v>
      </c>
      <c r="BA2394" s="13">
        <f t="shared" si="353"/>
        <v>50</v>
      </c>
      <c r="BB2394" s="14">
        <f t="shared" si="354"/>
        <v>47</v>
      </c>
      <c r="BC2394" s="19">
        <f t="shared" si="356"/>
        <v>56</v>
      </c>
      <c r="BD2394" s="55">
        <f t="shared" si="334"/>
        <v>1.0639818122767133</v>
      </c>
      <c r="BE2394" s="19">
        <f t="shared" si="335"/>
        <v>1.0598895745371872</v>
      </c>
      <c r="BF2394" s="19">
        <f t="shared" si="329"/>
        <v>1.008327379019162</v>
      </c>
      <c r="BG2394" s="19">
        <f t="shared" si="330"/>
        <v>1.0091458265670672</v>
      </c>
      <c r="BH2394" s="19">
        <f t="shared" si="336"/>
        <v>0</v>
      </c>
      <c r="BI2394" s="19">
        <f t="shared" si="336"/>
        <v>0</v>
      </c>
      <c r="BJ2394" s="19">
        <f t="shared" si="336"/>
        <v>0</v>
      </c>
      <c r="BK2394" s="19">
        <f t="shared" si="333"/>
        <v>0</v>
      </c>
      <c r="BL2394" s="19">
        <f t="shared" si="333"/>
        <v>0</v>
      </c>
      <c r="BM2394" s="19">
        <f t="shared" si="333"/>
        <v>1</v>
      </c>
      <c r="BN2394" s="19">
        <f t="shared" si="333"/>
        <v>0</v>
      </c>
      <c r="BO2394" s="19">
        <f t="shared" si="333"/>
        <v>1</v>
      </c>
      <c r="BP2394" s="19">
        <f t="shared" si="333"/>
        <v>0</v>
      </c>
      <c r="BQ2394" s="19">
        <f t="shared" si="333"/>
        <v>2</v>
      </c>
      <c r="BR2394" s="19">
        <f t="shared" si="333"/>
        <v>0</v>
      </c>
      <c r="BS2394" s="19">
        <f t="shared" si="333"/>
        <v>1</v>
      </c>
      <c r="BT2394" s="19">
        <f t="shared" si="333"/>
        <v>0</v>
      </c>
      <c r="BU2394" s="19">
        <f t="shared" si="333"/>
        <v>0</v>
      </c>
      <c r="BV2394" s="19">
        <f t="shared" si="333"/>
        <v>0</v>
      </c>
      <c r="BW2394" s="19">
        <f t="shared" si="333"/>
        <v>1</v>
      </c>
      <c r="BX2394" s="19">
        <f t="shared" si="333"/>
        <v>0</v>
      </c>
      <c r="BY2394" s="19" t="str">
        <f t="shared" si="333"/>
        <v/>
      </c>
      <c r="BZ2394" s="19" t="str">
        <f t="shared" si="333"/>
        <v/>
      </c>
      <c r="CA2394" s="19" t="str">
        <f t="shared" si="355"/>
        <v/>
      </c>
      <c r="CB2394" s="19" t="str">
        <f t="shared" si="355"/>
        <v/>
      </c>
    </row>
    <row r="2395" spans="1:80">
      <c r="A2395" s="24">
        <v>2394</v>
      </c>
      <c r="B2395" s="31">
        <f>IF(data!A2396="","",data!A2396)</f>
        <v>2019035</v>
      </c>
      <c r="C2395" s="32">
        <f>IF(data!B2396="","",data!B2396)</f>
        <v>43552</v>
      </c>
      <c r="D2395" s="21">
        <f>IF(data!C2396="","",data!C2396)</f>
        <v>1</v>
      </c>
      <c r="E2395" s="22">
        <f>IF(data!D2396="","",data!D2396)</f>
        <v>5</v>
      </c>
      <c r="F2395" s="22">
        <f>IF(data!E2396="","",data!E2396)</f>
        <v>7</v>
      </c>
      <c r="G2395" s="22">
        <f>IF(data!F2396="","",data!F2396)</f>
        <v>9</v>
      </c>
      <c r="H2395" s="22">
        <f>IF(data!G2396="","",data!G2396)</f>
        <v>10</v>
      </c>
      <c r="I2395" s="22">
        <f>IF(data!H2396="","",data!H2396)</f>
        <v>20</v>
      </c>
      <c r="J2395" s="23">
        <f>IF(data!I2396="","",data!I2396)</f>
        <v>16</v>
      </c>
      <c r="Q2395" s="33"/>
      <c r="R2395" s="33"/>
      <c r="S2395" s="33"/>
      <c r="T2395" s="33"/>
      <c r="U2395" s="33"/>
      <c r="V2395" s="33"/>
      <c r="X2395" s="34"/>
      <c r="Y2395" s="33"/>
      <c r="Z2395" s="33"/>
      <c r="AA2395" s="33"/>
      <c r="AB2395" s="33"/>
      <c r="AC2395" s="35"/>
      <c r="AD2395" s="33"/>
      <c r="AE2395" s="33"/>
      <c r="AF2395" s="33"/>
      <c r="AG2395" s="33"/>
      <c r="AH2395" s="33"/>
      <c r="AI2395" s="33"/>
      <c r="AJ2395" s="36"/>
      <c r="AK2395" s="10">
        <f t="shared" si="337"/>
        <v>7</v>
      </c>
      <c r="AL2395" s="11">
        <f t="shared" si="338"/>
        <v>8</v>
      </c>
      <c r="AM2395" s="11">
        <f t="shared" si="339"/>
        <v>7</v>
      </c>
      <c r="AN2395" s="11">
        <f t="shared" si="340"/>
        <v>16</v>
      </c>
      <c r="AO2395" s="13">
        <f t="shared" si="341"/>
        <v>17</v>
      </c>
      <c r="AP2395" s="11">
        <f t="shared" si="342"/>
        <v>20</v>
      </c>
      <c r="AQ2395" s="11">
        <f t="shared" si="343"/>
        <v>16</v>
      </c>
      <c r="AR2395" s="11">
        <f t="shared" si="344"/>
        <v>22</v>
      </c>
      <c r="AS2395" s="11">
        <f t="shared" si="345"/>
        <v>41</v>
      </c>
      <c r="AT2395" s="11">
        <f t="shared" si="346"/>
        <v>40</v>
      </c>
      <c r="AU2395" s="11">
        <f t="shared" si="347"/>
        <v>39</v>
      </c>
      <c r="AV2395" s="11">
        <f t="shared" si="348"/>
        <v>38</v>
      </c>
      <c r="AW2395" s="12">
        <f t="shared" si="349"/>
        <v>37</v>
      </c>
      <c r="AX2395" s="13">
        <f t="shared" si="350"/>
        <v>36</v>
      </c>
      <c r="AY2395" s="13">
        <f t="shared" si="351"/>
        <v>35</v>
      </c>
      <c r="AZ2395" s="13">
        <f t="shared" si="352"/>
        <v>34</v>
      </c>
      <c r="BA2395" s="13">
        <f t="shared" si="353"/>
        <v>33</v>
      </c>
      <c r="BB2395" s="14">
        <f t="shared" si="354"/>
        <v>32</v>
      </c>
      <c r="BC2395" s="19">
        <f t="shared" si="356"/>
        <v>35</v>
      </c>
      <c r="BD2395" s="55">
        <f t="shared" si="334"/>
        <v>1.0312439103605067</v>
      </c>
      <c r="BE2395" s="19">
        <f t="shared" si="335"/>
        <v>0.98009093861643382</v>
      </c>
      <c r="BF2395" s="19">
        <f t="shared" ref="BF2395:BF2458" si="357">IF($B2395="","",SUM($BC2371:$BC2395)/25/$BM$3)</f>
        <v>1.0017797986359207</v>
      </c>
      <c r="BG2395" s="19">
        <f t="shared" si="330"/>
        <v>1.0001429035401104</v>
      </c>
      <c r="BH2395" s="19">
        <f t="shared" si="336"/>
        <v>0</v>
      </c>
      <c r="BI2395" s="19">
        <f t="shared" si="336"/>
        <v>1</v>
      </c>
      <c r="BJ2395" s="19">
        <f t="shared" si="336"/>
        <v>0</v>
      </c>
      <c r="BK2395" s="19">
        <f t="shared" si="333"/>
        <v>1</v>
      </c>
      <c r="BL2395" s="19">
        <f t="shared" si="333"/>
        <v>0</v>
      </c>
      <c r="BM2395" s="19">
        <f t="shared" si="333"/>
        <v>1</v>
      </c>
      <c r="BN2395" s="19">
        <f t="shared" si="333"/>
        <v>0</v>
      </c>
      <c r="BO2395" s="19">
        <f t="shared" si="333"/>
        <v>1</v>
      </c>
      <c r="BP2395" s="19">
        <f t="shared" si="333"/>
        <v>0</v>
      </c>
      <c r="BQ2395" s="19">
        <f t="shared" si="333"/>
        <v>1</v>
      </c>
      <c r="BR2395" s="19">
        <f t="shared" si="333"/>
        <v>1</v>
      </c>
      <c r="BS2395" s="19">
        <f t="shared" si="333"/>
        <v>0</v>
      </c>
      <c r="BT2395" s="19">
        <f t="shared" si="333"/>
        <v>0</v>
      </c>
      <c r="BU2395" s="19">
        <f t="shared" si="333"/>
        <v>0</v>
      </c>
      <c r="BV2395" s="19">
        <f t="shared" si="333"/>
        <v>0</v>
      </c>
      <c r="BW2395" s="19">
        <f t="shared" si="333"/>
        <v>0</v>
      </c>
      <c r="BX2395" s="19">
        <f t="shared" si="333"/>
        <v>0</v>
      </c>
      <c r="BY2395" s="19" t="str">
        <f t="shared" si="333"/>
        <v/>
      </c>
      <c r="BZ2395" s="19" t="str">
        <f t="shared" si="333"/>
        <v/>
      </c>
      <c r="CA2395" s="19" t="str">
        <f t="shared" si="355"/>
        <v/>
      </c>
      <c r="CB2395" s="19" t="str">
        <f t="shared" si="355"/>
        <v/>
      </c>
    </row>
    <row r="2396" spans="1:80">
      <c r="A2396" s="24">
        <v>2395</v>
      </c>
      <c r="B2396" s="31">
        <f>IF(data!A2397="","",data!A2397)</f>
        <v>2019036</v>
      </c>
      <c r="C2396" s="32">
        <f>IF(data!B2397="","",data!B2397)</f>
        <v>43555</v>
      </c>
      <c r="D2396" s="21">
        <f>IF(data!C2397="","",data!C2397)</f>
        <v>2</v>
      </c>
      <c r="E2396" s="22">
        <f>IF(data!D2397="","",data!D2397)</f>
        <v>10</v>
      </c>
      <c r="F2396" s="22">
        <f>IF(data!E2397="","",data!E2397)</f>
        <v>13</v>
      </c>
      <c r="G2396" s="22">
        <f>IF(data!F2397="","",data!F2397)</f>
        <v>16</v>
      </c>
      <c r="H2396" s="22">
        <f>IF(data!G2397="","",data!G2397)</f>
        <v>23</v>
      </c>
      <c r="I2396" s="22">
        <f>IF(data!H2397="","",data!H2397)</f>
        <v>32</v>
      </c>
      <c r="J2396" s="23">
        <f>IF(data!I2397="","",data!I2397)</f>
        <v>8</v>
      </c>
      <c r="Q2396" s="33"/>
      <c r="R2396" s="33"/>
      <c r="S2396" s="33"/>
      <c r="T2396" s="33"/>
      <c r="U2396" s="33"/>
      <c r="V2396" s="33"/>
      <c r="X2396" s="34"/>
      <c r="Y2396" s="33"/>
      <c r="Z2396" s="33"/>
      <c r="AA2396" s="33"/>
      <c r="AB2396" s="33"/>
      <c r="AC2396" s="35"/>
      <c r="AD2396" s="33"/>
      <c r="AE2396" s="33"/>
      <c r="AF2396" s="33"/>
      <c r="AG2396" s="33"/>
      <c r="AH2396" s="33"/>
      <c r="AI2396" s="33"/>
      <c r="AJ2396" s="36"/>
      <c r="AK2396" s="10">
        <f t="shared" si="337"/>
        <v>9</v>
      </c>
      <c r="AL2396" s="11">
        <f t="shared" si="338"/>
        <v>8</v>
      </c>
      <c r="AM2396" s="11">
        <f t="shared" si="339"/>
        <v>11</v>
      </c>
      <c r="AN2396" s="11">
        <f t="shared" si="340"/>
        <v>18</v>
      </c>
      <c r="AO2396" s="13">
        <f t="shared" si="341"/>
        <v>19</v>
      </c>
      <c r="AP2396" s="11">
        <f t="shared" si="342"/>
        <v>16</v>
      </c>
      <c r="AQ2396" s="11">
        <f t="shared" si="343"/>
        <v>24</v>
      </c>
      <c r="AR2396" s="11">
        <f t="shared" si="344"/>
        <v>16</v>
      </c>
      <c r="AS2396" s="11">
        <f t="shared" si="345"/>
        <v>30</v>
      </c>
      <c r="AT2396" s="11">
        <f t="shared" si="346"/>
        <v>36</v>
      </c>
      <c r="AU2396" s="11">
        <f t="shared" si="347"/>
        <v>31</v>
      </c>
      <c r="AV2396" s="11">
        <f t="shared" si="348"/>
        <v>40</v>
      </c>
      <c r="AW2396" s="12">
        <f t="shared" si="349"/>
        <v>36</v>
      </c>
      <c r="AX2396" s="13">
        <f t="shared" si="350"/>
        <v>32</v>
      </c>
      <c r="AY2396" s="13">
        <f t="shared" si="351"/>
        <v>62</v>
      </c>
      <c r="AZ2396" s="13">
        <f t="shared" si="352"/>
        <v>60</v>
      </c>
      <c r="BA2396" s="13">
        <f t="shared" si="353"/>
        <v>58</v>
      </c>
      <c r="BB2396" s="14">
        <f t="shared" si="354"/>
        <v>56</v>
      </c>
      <c r="BC2396" s="19">
        <f t="shared" si="356"/>
        <v>62</v>
      </c>
      <c r="BD2396" s="55">
        <f t="shared" si="334"/>
        <v>1.0721662877557647</v>
      </c>
      <c r="BE2396" s="19">
        <f t="shared" si="335"/>
        <v>1.0128288405326404</v>
      </c>
      <c r="BF2396" s="19">
        <f t="shared" si="357"/>
        <v>1.0124196167586879</v>
      </c>
      <c r="BG2396" s="19">
        <f t="shared" si="330"/>
        <v>1.0050535888275414</v>
      </c>
      <c r="BH2396" s="19">
        <f t="shared" si="336"/>
        <v>0</v>
      </c>
      <c r="BI2396" s="19">
        <f t="shared" si="336"/>
        <v>0</v>
      </c>
      <c r="BJ2396" s="19">
        <f t="shared" si="336"/>
        <v>1</v>
      </c>
      <c r="BK2396" s="19">
        <f t="shared" si="333"/>
        <v>0</v>
      </c>
      <c r="BL2396" s="19">
        <f t="shared" si="333"/>
        <v>0</v>
      </c>
      <c r="BM2396" s="19">
        <f t="shared" si="333"/>
        <v>0</v>
      </c>
      <c r="BN2396" s="19">
        <f t="shared" si="333"/>
        <v>1</v>
      </c>
      <c r="BO2396" s="19">
        <f t="shared" si="333"/>
        <v>0</v>
      </c>
      <c r="BP2396" s="19">
        <f t="shared" si="333"/>
        <v>0</v>
      </c>
      <c r="BQ2396" s="19">
        <f t="shared" si="333"/>
        <v>0</v>
      </c>
      <c r="BR2396" s="19">
        <f t="shared" si="333"/>
        <v>1</v>
      </c>
      <c r="BS2396" s="19">
        <f t="shared" si="333"/>
        <v>0</v>
      </c>
      <c r="BT2396" s="19">
        <f t="shared" si="333"/>
        <v>0</v>
      </c>
      <c r="BU2396" s="19">
        <f t="shared" si="333"/>
        <v>1</v>
      </c>
      <c r="BV2396" s="19">
        <f t="shared" si="333"/>
        <v>0</v>
      </c>
      <c r="BW2396" s="19">
        <f t="shared" si="333"/>
        <v>1</v>
      </c>
      <c r="BX2396" s="19">
        <f t="shared" si="333"/>
        <v>1</v>
      </c>
      <c r="BY2396" s="19" t="str">
        <f t="shared" si="333"/>
        <v/>
      </c>
      <c r="BZ2396" s="19" t="str">
        <f t="shared" si="333"/>
        <v/>
      </c>
      <c r="CA2396" s="19" t="str">
        <f t="shared" si="355"/>
        <v/>
      </c>
      <c r="CB2396" s="19" t="str">
        <f t="shared" si="355"/>
        <v/>
      </c>
    </row>
    <row r="2397" spans="1:80">
      <c r="A2397" s="24">
        <v>2396</v>
      </c>
      <c r="B2397" s="31">
        <f>IF(data!A2398="","",data!A2398)</f>
        <v>2019037</v>
      </c>
      <c r="C2397" s="32">
        <f>IF(data!B2398="","",data!B2398)</f>
        <v>43557</v>
      </c>
      <c r="D2397" s="21">
        <f>IF(data!C2398="","",data!C2398)</f>
        <v>1</v>
      </c>
      <c r="E2397" s="22">
        <f>IF(data!D2398="","",data!D2398)</f>
        <v>7</v>
      </c>
      <c r="F2397" s="22">
        <f>IF(data!E2398="","",data!E2398)</f>
        <v>12</v>
      </c>
      <c r="G2397" s="22">
        <f>IF(data!F2398="","",data!F2398)</f>
        <v>14</v>
      </c>
      <c r="H2397" s="22">
        <f>IF(data!G2398="","",data!G2398)</f>
        <v>18</v>
      </c>
      <c r="I2397" s="22">
        <f>IF(data!H2398="","",data!H2398)</f>
        <v>25</v>
      </c>
      <c r="J2397" s="23">
        <f>IF(data!I2398="","",data!I2398)</f>
        <v>10</v>
      </c>
      <c r="Q2397" s="33"/>
      <c r="R2397" s="33"/>
      <c r="S2397" s="33"/>
      <c r="T2397" s="33"/>
      <c r="U2397" s="33"/>
      <c r="V2397" s="33"/>
      <c r="X2397" s="34"/>
      <c r="Y2397" s="33"/>
      <c r="Z2397" s="33"/>
      <c r="AA2397" s="33"/>
      <c r="AB2397" s="33"/>
      <c r="AC2397" s="35"/>
      <c r="AD2397" s="33"/>
      <c r="AE2397" s="33"/>
      <c r="AF2397" s="33"/>
      <c r="AG2397" s="33"/>
      <c r="AH2397" s="33"/>
      <c r="AI2397" s="33"/>
      <c r="AJ2397" s="36"/>
      <c r="AK2397" s="10">
        <f t="shared" si="337"/>
        <v>5</v>
      </c>
      <c r="AL2397" s="11">
        <f t="shared" si="338"/>
        <v>9</v>
      </c>
      <c r="AM2397" s="11">
        <f t="shared" si="339"/>
        <v>12</v>
      </c>
      <c r="AN2397" s="11">
        <f t="shared" si="340"/>
        <v>5</v>
      </c>
      <c r="AO2397" s="13">
        <f t="shared" si="341"/>
        <v>14</v>
      </c>
      <c r="AP2397" s="11">
        <f t="shared" si="342"/>
        <v>21</v>
      </c>
      <c r="AQ2397" s="11">
        <f t="shared" si="343"/>
        <v>23</v>
      </c>
      <c r="AR2397" s="11">
        <f t="shared" si="344"/>
        <v>27</v>
      </c>
      <c r="AS2397" s="11">
        <f t="shared" si="345"/>
        <v>22</v>
      </c>
      <c r="AT2397" s="11">
        <f t="shared" si="346"/>
        <v>17</v>
      </c>
      <c r="AU2397" s="11">
        <f t="shared" si="347"/>
        <v>38</v>
      </c>
      <c r="AV2397" s="11">
        <f t="shared" si="348"/>
        <v>35</v>
      </c>
      <c r="AW2397" s="12">
        <f t="shared" si="349"/>
        <v>47</v>
      </c>
      <c r="AX2397" s="13">
        <f t="shared" si="350"/>
        <v>45</v>
      </c>
      <c r="AY2397" s="13">
        <f t="shared" si="351"/>
        <v>43</v>
      </c>
      <c r="AZ2397" s="13">
        <f t="shared" si="352"/>
        <v>41</v>
      </c>
      <c r="BA2397" s="13">
        <f t="shared" si="353"/>
        <v>58</v>
      </c>
      <c r="BB2397" s="14">
        <f t="shared" si="354"/>
        <v>57</v>
      </c>
      <c r="BC2397" s="19">
        <f t="shared" si="356"/>
        <v>43</v>
      </c>
      <c r="BD2397" s="55">
        <f t="shared" si="334"/>
        <v>0.99850600844430004</v>
      </c>
      <c r="BE2397" s="19">
        <f t="shared" si="335"/>
        <v>1.0251055537512179</v>
      </c>
      <c r="BF2397" s="19">
        <f t="shared" si="357"/>
        <v>1.0009613510880155</v>
      </c>
      <c r="BG2397" s="19">
        <f t="shared" si="330"/>
        <v>1.0050535888275414</v>
      </c>
      <c r="BH2397" s="19">
        <f t="shared" si="336"/>
        <v>0</v>
      </c>
      <c r="BI2397" s="19">
        <f t="shared" si="336"/>
        <v>2</v>
      </c>
      <c r="BJ2397" s="19">
        <f t="shared" si="336"/>
        <v>0</v>
      </c>
      <c r="BK2397" s="19">
        <f t="shared" si="333"/>
        <v>0</v>
      </c>
      <c r="BL2397" s="19">
        <f t="shared" si="333"/>
        <v>0</v>
      </c>
      <c r="BM2397" s="19">
        <f t="shared" si="333"/>
        <v>0</v>
      </c>
      <c r="BN2397" s="19">
        <f t="shared" si="333"/>
        <v>0</v>
      </c>
      <c r="BO2397" s="19">
        <f t="shared" si="333"/>
        <v>1</v>
      </c>
      <c r="BP2397" s="19">
        <f t="shared" si="333"/>
        <v>1</v>
      </c>
      <c r="BQ2397" s="19">
        <f t="shared" si="333"/>
        <v>0</v>
      </c>
      <c r="BR2397" s="19">
        <f t="shared" si="333"/>
        <v>0</v>
      </c>
      <c r="BS2397" s="19">
        <f t="shared" si="333"/>
        <v>0</v>
      </c>
      <c r="BT2397" s="19">
        <f t="shared" si="333"/>
        <v>1</v>
      </c>
      <c r="BU2397" s="19">
        <f t="shared" si="333"/>
        <v>0</v>
      </c>
      <c r="BV2397" s="19">
        <f t="shared" si="333"/>
        <v>1</v>
      </c>
      <c r="BW2397" s="19">
        <f t="shared" si="333"/>
        <v>0</v>
      </c>
      <c r="BX2397" s="19">
        <f t="shared" si="333"/>
        <v>0</v>
      </c>
      <c r="BY2397" s="19" t="str">
        <f t="shared" si="333"/>
        <v/>
      </c>
      <c r="BZ2397" s="19" t="str">
        <f t="shared" si="333"/>
        <v/>
      </c>
      <c r="CA2397" s="19" t="str">
        <f t="shared" si="355"/>
        <v/>
      </c>
      <c r="CB2397" s="19" t="str">
        <f t="shared" si="355"/>
        <v/>
      </c>
    </row>
    <row r="2398" spans="1:80">
      <c r="A2398" s="24">
        <v>2397</v>
      </c>
      <c r="B2398" s="31">
        <f>IF(data!A2399="","",data!A2399)</f>
        <v>2019038</v>
      </c>
      <c r="C2398" s="32">
        <f>IF(data!B2399="","",data!B2399)</f>
        <v>43559</v>
      </c>
      <c r="D2398" s="21">
        <f>IF(data!C2399="","",data!C2399)</f>
        <v>9</v>
      </c>
      <c r="E2398" s="22">
        <f>IF(data!D2399="","",data!D2399)</f>
        <v>12</v>
      </c>
      <c r="F2398" s="22">
        <f>IF(data!E2399="","",data!E2399)</f>
        <v>21</v>
      </c>
      <c r="G2398" s="22">
        <f>IF(data!F2399="","",data!F2399)</f>
        <v>27</v>
      </c>
      <c r="H2398" s="22">
        <f>IF(data!G2399="","",data!G2399)</f>
        <v>29</v>
      </c>
      <c r="I2398" s="22">
        <f>IF(data!H2399="","",data!H2399)</f>
        <v>30</v>
      </c>
      <c r="J2398" s="23">
        <f>IF(data!I2399="","",data!I2399)</f>
        <v>5</v>
      </c>
      <c r="Q2398" s="33"/>
      <c r="R2398" s="33"/>
      <c r="S2398" s="33"/>
      <c r="T2398" s="33"/>
      <c r="U2398" s="33"/>
      <c r="V2398" s="33"/>
      <c r="X2398" s="34"/>
      <c r="Y2398" s="33"/>
      <c r="Z2398" s="33"/>
      <c r="AA2398" s="33"/>
      <c r="AB2398" s="33"/>
      <c r="AC2398" s="35"/>
      <c r="AD2398" s="33"/>
      <c r="AE2398" s="33"/>
      <c r="AF2398" s="33"/>
      <c r="AG2398" s="33"/>
      <c r="AH2398" s="33"/>
      <c r="AI2398" s="33"/>
      <c r="AJ2398" s="36"/>
      <c r="AK2398" s="10">
        <f t="shared" si="337"/>
        <v>2</v>
      </c>
      <c r="AL2398" s="11">
        <f t="shared" si="338"/>
        <v>8</v>
      </c>
      <c r="AM2398" s="11">
        <f t="shared" si="339"/>
        <v>13</v>
      </c>
      <c r="AN2398" s="11">
        <f t="shared" si="340"/>
        <v>14</v>
      </c>
      <c r="AO2398" s="13">
        <f t="shared" si="341"/>
        <v>16</v>
      </c>
      <c r="AP2398" s="11">
        <f t="shared" si="342"/>
        <v>24</v>
      </c>
      <c r="AQ2398" s="11">
        <f t="shared" si="343"/>
        <v>11</v>
      </c>
      <c r="AR2398" s="11">
        <f t="shared" si="344"/>
        <v>28</v>
      </c>
      <c r="AS2398" s="11">
        <f t="shared" si="345"/>
        <v>40</v>
      </c>
      <c r="AT2398" s="11">
        <f t="shared" si="346"/>
        <v>32</v>
      </c>
      <c r="AU2398" s="11">
        <f t="shared" si="347"/>
        <v>37</v>
      </c>
      <c r="AV2398" s="11">
        <f t="shared" si="348"/>
        <v>44</v>
      </c>
      <c r="AW2398" s="12">
        <f t="shared" si="349"/>
        <v>53</v>
      </c>
      <c r="AX2398" s="13">
        <f t="shared" si="350"/>
        <v>64</v>
      </c>
      <c r="AY2398" s="13">
        <f t="shared" si="351"/>
        <v>60</v>
      </c>
      <c r="AZ2398" s="13">
        <f t="shared" si="352"/>
        <v>56</v>
      </c>
      <c r="BA2398" s="13">
        <f t="shared" si="353"/>
        <v>52</v>
      </c>
      <c r="BB2398" s="14">
        <f t="shared" si="354"/>
        <v>48</v>
      </c>
      <c r="BC2398" s="19">
        <f t="shared" si="356"/>
        <v>60</v>
      </c>
      <c r="BD2398" s="55">
        <f t="shared" si="334"/>
        <v>1.04761286131861</v>
      </c>
      <c r="BE2398" s="19">
        <f t="shared" si="335"/>
        <v>1.0557973367976616</v>
      </c>
      <c r="BF2398" s="19">
        <f t="shared" si="357"/>
        <v>1.0116011692107827</v>
      </c>
      <c r="BG2398" s="19">
        <f t="shared" si="330"/>
        <v>1.0030074699577785</v>
      </c>
      <c r="BH2398" s="19">
        <f t="shared" si="336"/>
        <v>0</v>
      </c>
      <c r="BI2398" s="19">
        <f t="shared" si="336"/>
        <v>0</v>
      </c>
      <c r="BJ2398" s="19">
        <f t="shared" si="336"/>
        <v>0</v>
      </c>
      <c r="BK2398" s="19">
        <f t="shared" si="333"/>
        <v>0</v>
      </c>
      <c r="BL2398" s="19">
        <f t="shared" si="333"/>
        <v>1</v>
      </c>
      <c r="BM2398" s="19">
        <f t="shared" si="333"/>
        <v>0</v>
      </c>
      <c r="BN2398" s="19">
        <f t="shared" si="333"/>
        <v>0</v>
      </c>
      <c r="BO2398" s="19">
        <f t="shared" si="333"/>
        <v>0</v>
      </c>
      <c r="BP2398" s="19">
        <f t="shared" si="333"/>
        <v>0</v>
      </c>
      <c r="BQ2398" s="19">
        <f t="shared" si="333"/>
        <v>1</v>
      </c>
      <c r="BR2398" s="19">
        <f t="shared" si="333"/>
        <v>1</v>
      </c>
      <c r="BS2398" s="19">
        <f t="shared" si="333"/>
        <v>0</v>
      </c>
      <c r="BT2398" s="19">
        <f t="shared" si="333"/>
        <v>2</v>
      </c>
      <c r="BU2398" s="19">
        <f t="shared" si="333"/>
        <v>1</v>
      </c>
      <c r="BV2398" s="19">
        <f t="shared" si="333"/>
        <v>0</v>
      </c>
      <c r="BW2398" s="19">
        <f t="shared" si="333"/>
        <v>0</v>
      </c>
      <c r="BX2398" s="19">
        <f t="shared" si="333"/>
        <v>0</v>
      </c>
      <c r="BY2398" s="19" t="str">
        <f t="shared" si="333"/>
        <v/>
      </c>
      <c r="BZ2398" s="19" t="str">
        <f t="shared" si="333"/>
        <v/>
      </c>
      <c r="CA2398" s="19" t="str">
        <f t="shared" si="355"/>
        <v/>
      </c>
      <c r="CB2398" s="19" t="str">
        <f t="shared" si="355"/>
        <v/>
      </c>
    </row>
    <row r="2399" spans="1:80">
      <c r="A2399" s="24">
        <v>2398</v>
      </c>
      <c r="B2399" s="31">
        <f>IF(data!A2400="","",data!A2400)</f>
        <v>2019039</v>
      </c>
      <c r="C2399" s="32">
        <f>IF(data!B2400="","",data!B2400)</f>
        <v>43562</v>
      </c>
      <c r="D2399" s="21">
        <f>IF(data!C2400="","",data!C2400)</f>
        <v>6</v>
      </c>
      <c r="E2399" s="22">
        <f>IF(data!D2400="","",data!D2400)</f>
        <v>7</v>
      </c>
      <c r="F2399" s="22">
        <f>IF(data!E2400="","",data!E2400)</f>
        <v>11</v>
      </c>
      <c r="G2399" s="22">
        <f>IF(data!F2400="","",data!F2400)</f>
        <v>14</v>
      </c>
      <c r="H2399" s="22">
        <f>IF(data!G2400="","",data!G2400)</f>
        <v>27</v>
      </c>
      <c r="I2399" s="22">
        <f>IF(data!H2400="","",data!H2400)</f>
        <v>32</v>
      </c>
      <c r="J2399" s="23">
        <f>IF(data!I2400="","",data!I2400)</f>
        <v>8</v>
      </c>
      <c r="Q2399" s="33"/>
      <c r="R2399" s="33"/>
      <c r="S2399" s="33"/>
      <c r="T2399" s="33"/>
      <c r="U2399" s="33"/>
      <c r="V2399" s="33"/>
      <c r="X2399" s="34"/>
      <c r="Y2399" s="33"/>
      <c r="Z2399" s="33"/>
      <c r="AA2399" s="33"/>
      <c r="AB2399" s="33"/>
      <c r="AC2399" s="35"/>
      <c r="AD2399" s="33"/>
      <c r="AE2399" s="33"/>
      <c r="AF2399" s="33"/>
      <c r="AG2399" s="33"/>
      <c r="AH2399" s="33"/>
      <c r="AI2399" s="33"/>
      <c r="AJ2399" s="36"/>
      <c r="AK2399" s="10">
        <f t="shared" si="337"/>
        <v>7</v>
      </c>
      <c r="AL2399" s="11">
        <f t="shared" si="338"/>
        <v>13</v>
      </c>
      <c r="AM2399" s="11">
        <f t="shared" si="339"/>
        <v>12</v>
      </c>
      <c r="AN2399" s="11">
        <f t="shared" si="340"/>
        <v>13</v>
      </c>
      <c r="AO2399" s="13">
        <f t="shared" si="341"/>
        <v>20</v>
      </c>
      <c r="AP2399" s="11">
        <f t="shared" si="342"/>
        <v>25</v>
      </c>
      <c r="AQ2399" s="11">
        <f t="shared" si="343"/>
        <v>25</v>
      </c>
      <c r="AR2399" s="11">
        <f t="shared" si="344"/>
        <v>27</v>
      </c>
      <c r="AS2399" s="11">
        <f t="shared" si="345"/>
        <v>31</v>
      </c>
      <c r="AT2399" s="11">
        <f t="shared" si="346"/>
        <v>37</v>
      </c>
      <c r="AU2399" s="11">
        <f t="shared" si="347"/>
        <v>32</v>
      </c>
      <c r="AV2399" s="11">
        <f t="shared" si="348"/>
        <v>41</v>
      </c>
      <c r="AW2399" s="12">
        <f t="shared" si="349"/>
        <v>52</v>
      </c>
      <c r="AX2399" s="13">
        <f t="shared" si="350"/>
        <v>49</v>
      </c>
      <c r="AY2399" s="13">
        <f t="shared" si="351"/>
        <v>63</v>
      </c>
      <c r="AZ2399" s="13">
        <f t="shared" si="352"/>
        <v>61</v>
      </c>
      <c r="BA2399" s="13">
        <f t="shared" si="353"/>
        <v>59</v>
      </c>
      <c r="BB2399" s="14">
        <f t="shared" si="354"/>
        <v>57</v>
      </c>
      <c r="BC2399" s="19">
        <f t="shared" si="356"/>
        <v>63</v>
      </c>
      <c r="BD2399" s="55">
        <f t="shared" si="334"/>
        <v>1.0762585254952908</v>
      </c>
      <c r="BE2399" s="19">
        <f t="shared" si="335"/>
        <v>1.0701201688860018</v>
      </c>
      <c r="BF2399" s="19">
        <f t="shared" si="357"/>
        <v>1.0320623579084118</v>
      </c>
      <c r="BG2399" s="19">
        <f t="shared" si="330"/>
        <v>1.0062812601493991</v>
      </c>
      <c r="BH2399" s="19">
        <f t="shared" si="336"/>
        <v>0</v>
      </c>
      <c r="BI2399" s="19">
        <f t="shared" si="336"/>
        <v>0</v>
      </c>
      <c r="BJ2399" s="19">
        <f t="shared" si="336"/>
        <v>0</v>
      </c>
      <c r="BK2399" s="19">
        <f t="shared" si="333"/>
        <v>0</v>
      </c>
      <c r="BL2399" s="19">
        <f t="shared" si="333"/>
        <v>0</v>
      </c>
      <c r="BM2399" s="19">
        <f t="shared" si="333"/>
        <v>0</v>
      </c>
      <c r="BN2399" s="19">
        <f t="shared" si="333"/>
        <v>1</v>
      </c>
      <c r="BO2399" s="19">
        <f t="shared" si="333"/>
        <v>1</v>
      </c>
      <c r="BP2399" s="19">
        <f t="shared" si="333"/>
        <v>0</v>
      </c>
      <c r="BQ2399" s="19">
        <f t="shared" si="333"/>
        <v>0</v>
      </c>
      <c r="BR2399" s="19">
        <f t="shared" si="333"/>
        <v>1</v>
      </c>
      <c r="BS2399" s="19">
        <f t="shared" si="333"/>
        <v>1</v>
      </c>
      <c r="BT2399" s="19">
        <f t="shared" si="333"/>
        <v>0</v>
      </c>
      <c r="BU2399" s="19">
        <f t="shared" si="333"/>
        <v>0</v>
      </c>
      <c r="BV2399" s="19">
        <f t="shared" si="333"/>
        <v>1</v>
      </c>
      <c r="BW2399" s="19">
        <f t="shared" si="333"/>
        <v>1</v>
      </c>
      <c r="BX2399" s="19">
        <f t="shared" si="333"/>
        <v>0</v>
      </c>
      <c r="BY2399" s="19" t="str">
        <f t="shared" si="333"/>
        <v/>
      </c>
      <c r="BZ2399" s="19" t="str">
        <f t="shared" si="333"/>
        <v/>
      </c>
      <c r="CA2399" s="19" t="str">
        <f t="shared" si="355"/>
        <v/>
      </c>
      <c r="CB2399" s="19" t="str">
        <f t="shared" si="355"/>
        <v/>
      </c>
    </row>
    <row r="2400" spans="1:80">
      <c r="A2400" s="24">
        <v>2399</v>
      </c>
      <c r="B2400" s="31">
        <f>IF(data!A2401="","",data!A2401)</f>
        <v>2019040</v>
      </c>
      <c r="C2400" s="32">
        <f>IF(data!B2401="","",data!B2401)</f>
        <v>43564</v>
      </c>
      <c r="D2400" s="21">
        <f>IF(data!C2401="","",data!C2401)</f>
        <v>5</v>
      </c>
      <c r="E2400" s="22">
        <f>IF(data!D2401="","",data!D2401)</f>
        <v>6</v>
      </c>
      <c r="F2400" s="22">
        <f>IF(data!E2401="","",data!E2401)</f>
        <v>9</v>
      </c>
      <c r="G2400" s="22">
        <f>IF(data!F2401="","",data!F2401)</f>
        <v>18</v>
      </c>
      <c r="H2400" s="22">
        <f>IF(data!G2401="","",data!G2401)</f>
        <v>23</v>
      </c>
      <c r="I2400" s="22">
        <f>IF(data!H2401="","",data!H2401)</f>
        <v>31</v>
      </c>
      <c r="J2400" s="23">
        <f>IF(data!I2401="","",data!I2401)</f>
        <v>11</v>
      </c>
      <c r="Q2400" s="33"/>
      <c r="R2400" s="33"/>
      <c r="S2400" s="33"/>
      <c r="T2400" s="33"/>
      <c r="U2400" s="33"/>
      <c r="V2400" s="33"/>
      <c r="X2400" s="34"/>
      <c r="Y2400" s="33"/>
      <c r="Z2400" s="33"/>
      <c r="AA2400" s="33"/>
      <c r="AB2400" s="33"/>
      <c r="AC2400" s="35"/>
      <c r="AD2400" s="33"/>
      <c r="AE2400" s="33"/>
      <c r="AF2400" s="33"/>
      <c r="AG2400" s="33"/>
      <c r="AH2400" s="33"/>
      <c r="AI2400" s="33"/>
      <c r="AJ2400" s="36"/>
      <c r="AK2400" s="10">
        <f t="shared" si="337"/>
        <v>5</v>
      </c>
      <c r="AL2400" s="11">
        <f t="shared" si="338"/>
        <v>12</v>
      </c>
      <c r="AM2400" s="11">
        <f t="shared" si="339"/>
        <v>12</v>
      </c>
      <c r="AN2400" s="11">
        <f t="shared" si="340"/>
        <v>14</v>
      </c>
      <c r="AO2400" s="13">
        <f t="shared" si="341"/>
        <v>22</v>
      </c>
      <c r="AP2400" s="11">
        <f t="shared" si="342"/>
        <v>28</v>
      </c>
      <c r="AQ2400" s="11">
        <f t="shared" si="343"/>
        <v>20</v>
      </c>
      <c r="AR2400" s="11">
        <f t="shared" si="344"/>
        <v>32</v>
      </c>
      <c r="AS2400" s="11">
        <f t="shared" si="345"/>
        <v>37</v>
      </c>
      <c r="AT2400" s="11">
        <f t="shared" si="346"/>
        <v>44</v>
      </c>
      <c r="AU2400" s="11">
        <f t="shared" si="347"/>
        <v>40</v>
      </c>
      <c r="AV2400" s="11">
        <f t="shared" si="348"/>
        <v>36</v>
      </c>
      <c r="AW2400" s="12">
        <f t="shared" si="349"/>
        <v>32</v>
      </c>
      <c r="AX2400" s="13">
        <f t="shared" si="350"/>
        <v>44</v>
      </c>
      <c r="AY2400" s="13">
        <f t="shared" si="351"/>
        <v>41</v>
      </c>
      <c r="AZ2400" s="13">
        <f t="shared" si="352"/>
        <v>38</v>
      </c>
      <c r="BA2400" s="13">
        <f t="shared" si="353"/>
        <v>54</v>
      </c>
      <c r="BB2400" s="14">
        <f t="shared" si="354"/>
        <v>52</v>
      </c>
      <c r="BC2400" s="19">
        <f t="shared" si="356"/>
        <v>41</v>
      </c>
      <c r="BD2400" s="55">
        <f t="shared" si="334"/>
        <v>1.1008119519324455</v>
      </c>
      <c r="BE2400" s="19">
        <f t="shared" si="335"/>
        <v>1.0660279311464762</v>
      </c>
      <c r="BF2400" s="19">
        <f t="shared" si="357"/>
        <v>1.0116011692107827</v>
      </c>
      <c r="BG2400" s="19">
        <f t="shared" si="330"/>
        <v>0.99564144202663196</v>
      </c>
      <c r="BH2400" s="19">
        <f t="shared" si="336"/>
        <v>0</v>
      </c>
      <c r="BI2400" s="19">
        <f t="shared" si="336"/>
        <v>1</v>
      </c>
      <c r="BJ2400" s="19">
        <f t="shared" si="336"/>
        <v>0</v>
      </c>
      <c r="BK2400" s="19">
        <f t="shared" si="333"/>
        <v>0</v>
      </c>
      <c r="BL2400" s="19">
        <f t="shared" si="333"/>
        <v>0</v>
      </c>
      <c r="BM2400" s="19">
        <f t="shared" si="333"/>
        <v>1</v>
      </c>
      <c r="BN2400" s="19">
        <f t="shared" si="333"/>
        <v>2</v>
      </c>
      <c r="BO2400" s="19">
        <f t="shared" si="333"/>
        <v>0</v>
      </c>
      <c r="BP2400" s="19">
        <f t="shared" si="333"/>
        <v>0</v>
      </c>
      <c r="BQ2400" s="19">
        <f t="shared" si="333"/>
        <v>1</v>
      </c>
      <c r="BR2400" s="19">
        <f t="shared" si="333"/>
        <v>0</v>
      </c>
      <c r="BS2400" s="19">
        <f t="shared" si="333"/>
        <v>0</v>
      </c>
      <c r="BT2400" s="19">
        <f t="shared" si="333"/>
        <v>0</v>
      </c>
      <c r="BU2400" s="19">
        <f t="shared" si="333"/>
        <v>0</v>
      </c>
      <c r="BV2400" s="19">
        <f t="shared" si="333"/>
        <v>1</v>
      </c>
      <c r="BW2400" s="19">
        <f t="shared" si="333"/>
        <v>0</v>
      </c>
      <c r="BX2400" s="19">
        <f t="shared" si="333"/>
        <v>0</v>
      </c>
      <c r="BY2400" s="19" t="str">
        <f t="shared" si="333"/>
        <v/>
      </c>
      <c r="BZ2400" s="19" t="str">
        <f t="shared" si="333"/>
        <v/>
      </c>
      <c r="CA2400" s="19" t="str">
        <f t="shared" si="355"/>
        <v/>
      </c>
      <c r="CB2400" s="19" t="str">
        <f t="shared" si="355"/>
        <v/>
      </c>
    </row>
    <row r="2401" spans="1:80">
      <c r="A2401" s="24">
        <v>2400</v>
      </c>
      <c r="B2401" s="31">
        <f>IF(data!A2402="","",data!A2402)</f>
        <v>2019041</v>
      </c>
      <c r="C2401" s="32">
        <f>IF(data!B2402="","",data!B2402)</f>
        <v>43566</v>
      </c>
      <c r="D2401" s="21">
        <f>IF(data!C2402="","",data!C2402)</f>
        <v>2</v>
      </c>
      <c r="E2401" s="22">
        <f>IF(data!D2402="","",data!D2402)</f>
        <v>9</v>
      </c>
      <c r="F2401" s="22">
        <f>IF(data!E2402="","",data!E2402)</f>
        <v>13</v>
      </c>
      <c r="G2401" s="22">
        <f>IF(data!F2402="","",data!F2402)</f>
        <v>23</v>
      </c>
      <c r="H2401" s="22">
        <f>IF(data!G2402="","",data!G2402)</f>
        <v>24</v>
      </c>
      <c r="I2401" s="22">
        <f>IF(data!H2402="","",data!H2402)</f>
        <v>26</v>
      </c>
      <c r="J2401" s="23">
        <f>IF(data!I2402="","",data!I2402)</f>
        <v>16</v>
      </c>
      <c r="Q2401" s="33"/>
      <c r="R2401" s="33"/>
      <c r="S2401" s="33"/>
      <c r="T2401" s="33"/>
      <c r="U2401" s="33"/>
      <c r="V2401" s="33"/>
      <c r="X2401" s="34"/>
      <c r="Y2401" s="33"/>
      <c r="Z2401" s="33"/>
      <c r="AA2401" s="33"/>
      <c r="AB2401" s="33"/>
      <c r="AC2401" s="35"/>
      <c r="AD2401" s="33"/>
      <c r="AE2401" s="33"/>
      <c r="AF2401" s="33"/>
      <c r="AG2401" s="33"/>
      <c r="AH2401" s="33"/>
      <c r="AI2401" s="33"/>
      <c r="AJ2401" s="36"/>
      <c r="AK2401" s="10">
        <f t="shared" si="337"/>
        <v>7</v>
      </c>
      <c r="AL2401" s="11">
        <f t="shared" si="338"/>
        <v>9</v>
      </c>
      <c r="AM2401" s="11">
        <f t="shared" si="339"/>
        <v>17</v>
      </c>
      <c r="AN2401" s="11">
        <f t="shared" si="340"/>
        <v>13</v>
      </c>
      <c r="AO2401" s="13">
        <f t="shared" si="341"/>
        <v>20</v>
      </c>
      <c r="AP2401" s="11">
        <f t="shared" si="342"/>
        <v>17</v>
      </c>
      <c r="AQ2401" s="11">
        <f t="shared" si="343"/>
        <v>25</v>
      </c>
      <c r="AR2401" s="11">
        <f t="shared" si="344"/>
        <v>27</v>
      </c>
      <c r="AS2401" s="11">
        <f t="shared" si="345"/>
        <v>20</v>
      </c>
      <c r="AT2401" s="11">
        <f t="shared" si="346"/>
        <v>25</v>
      </c>
      <c r="AU2401" s="11">
        <f t="shared" si="347"/>
        <v>32</v>
      </c>
      <c r="AV2401" s="11">
        <f t="shared" si="348"/>
        <v>55</v>
      </c>
      <c r="AW2401" s="12">
        <f t="shared" si="349"/>
        <v>52</v>
      </c>
      <c r="AX2401" s="13">
        <f t="shared" si="350"/>
        <v>49</v>
      </c>
      <c r="AY2401" s="13">
        <f t="shared" si="351"/>
        <v>46</v>
      </c>
      <c r="AZ2401" s="13">
        <f t="shared" si="352"/>
        <v>43</v>
      </c>
      <c r="BA2401" s="13">
        <f t="shared" si="353"/>
        <v>40</v>
      </c>
      <c r="BB2401" s="14">
        <f t="shared" si="354"/>
        <v>37</v>
      </c>
      <c r="BC2401" s="19">
        <f t="shared" si="356"/>
        <v>46</v>
      </c>
      <c r="BD2401" s="55">
        <f t="shared" si="334"/>
        <v>1.0353361481000325</v>
      </c>
      <c r="BE2401" s="19">
        <f t="shared" si="335"/>
        <v>1.0537512179278987</v>
      </c>
      <c r="BF2401" s="19">
        <f t="shared" si="357"/>
        <v>1.0148749594024034</v>
      </c>
      <c r="BG2401" s="19">
        <f t="shared" si="330"/>
        <v>1.0001429035401104</v>
      </c>
      <c r="BH2401" s="19">
        <f t="shared" si="336"/>
        <v>0</v>
      </c>
      <c r="BI2401" s="19">
        <f t="shared" si="336"/>
        <v>0</v>
      </c>
      <c r="BJ2401" s="19">
        <f t="shared" si="336"/>
        <v>1</v>
      </c>
      <c r="BK2401" s="19">
        <f t="shared" si="333"/>
        <v>0</v>
      </c>
      <c r="BL2401" s="19">
        <f t="shared" si="333"/>
        <v>0</v>
      </c>
      <c r="BM2401" s="19">
        <f t="shared" si="333"/>
        <v>0</v>
      </c>
      <c r="BN2401" s="19">
        <f t="shared" si="333"/>
        <v>1</v>
      </c>
      <c r="BO2401" s="19">
        <f t="shared" si="333"/>
        <v>1</v>
      </c>
      <c r="BP2401" s="19">
        <f t="shared" si="333"/>
        <v>0</v>
      </c>
      <c r="BQ2401" s="19">
        <f t="shared" si="333"/>
        <v>2</v>
      </c>
      <c r="BR2401" s="19">
        <f t="shared" si="333"/>
        <v>0</v>
      </c>
      <c r="BS2401" s="19">
        <f t="shared" si="333"/>
        <v>0</v>
      </c>
      <c r="BT2401" s="19">
        <f t="shared" si="333"/>
        <v>0</v>
      </c>
      <c r="BU2401" s="19">
        <f t="shared" si="333"/>
        <v>1</v>
      </c>
      <c r="BV2401" s="19">
        <f t="shared" si="333"/>
        <v>0</v>
      </c>
      <c r="BW2401" s="19">
        <f t="shared" si="333"/>
        <v>0</v>
      </c>
      <c r="BX2401" s="19">
        <f t="shared" si="333"/>
        <v>0</v>
      </c>
      <c r="BY2401" s="19" t="str">
        <f t="shared" si="333"/>
        <v/>
      </c>
      <c r="BZ2401" s="19" t="str">
        <f t="shared" si="333"/>
        <v/>
      </c>
      <c r="CA2401" s="19" t="str">
        <f t="shared" si="355"/>
        <v/>
      </c>
      <c r="CB2401" s="19" t="str">
        <f t="shared" si="355"/>
        <v/>
      </c>
    </row>
    <row r="2402" spans="1:80">
      <c r="A2402" s="24">
        <v>2401</v>
      </c>
      <c r="B2402" s="31">
        <f>IF(data!A2403="","",data!A2403)</f>
        <v>2019042</v>
      </c>
      <c r="C2402" s="32">
        <f>IF(data!B2403="","",data!B2403)</f>
        <v>43569</v>
      </c>
      <c r="D2402" s="21">
        <f>IF(data!C2403="","",data!C2403)</f>
        <v>15</v>
      </c>
      <c r="E2402" s="22">
        <f>IF(data!D2403="","",data!D2403)</f>
        <v>17</v>
      </c>
      <c r="F2402" s="22">
        <f>IF(data!E2403="","",data!E2403)</f>
        <v>19</v>
      </c>
      <c r="G2402" s="22">
        <f>IF(data!F2403="","",data!F2403)</f>
        <v>22</v>
      </c>
      <c r="H2402" s="22">
        <f>IF(data!G2403="","",data!G2403)</f>
        <v>25</v>
      </c>
      <c r="I2402" s="22">
        <f>IF(data!H2403="","",data!H2403)</f>
        <v>26</v>
      </c>
      <c r="J2402" s="23">
        <f>IF(data!I2403="","",data!I2403)</f>
        <v>4</v>
      </c>
      <c r="Q2402" s="33"/>
      <c r="R2402" s="33"/>
      <c r="S2402" s="33"/>
      <c r="T2402" s="33"/>
      <c r="U2402" s="33"/>
      <c r="V2402" s="33"/>
      <c r="X2402" s="34"/>
      <c r="Y2402" s="33"/>
      <c r="Z2402" s="33"/>
      <c r="AA2402" s="33"/>
      <c r="AB2402" s="33"/>
      <c r="AC2402" s="35"/>
      <c r="AD2402" s="33"/>
      <c r="AE2402" s="33"/>
      <c r="AF2402" s="33"/>
      <c r="AG2402" s="33"/>
      <c r="AH2402" s="33"/>
      <c r="AI2402" s="33"/>
      <c r="AJ2402" s="36"/>
      <c r="AK2402" s="10">
        <f t="shared" si="337"/>
        <v>7</v>
      </c>
      <c r="AL2402" s="11">
        <f t="shared" si="338"/>
        <v>12</v>
      </c>
      <c r="AM2402" s="11">
        <f t="shared" si="339"/>
        <v>9</v>
      </c>
      <c r="AN2402" s="11">
        <f t="shared" si="340"/>
        <v>16</v>
      </c>
      <c r="AO2402" s="13">
        <f t="shared" si="341"/>
        <v>19</v>
      </c>
      <c r="AP2402" s="11">
        <f t="shared" si="342"/>
        <v>20</v>
      </c>
      <c r="AQ2402" s="11">
        <f t="shared" si="343"/>
        <v>34</v>
      </c>
      <c r="AR2402" s="11">
        <f t="shared" si="344"/>
        <v>34</v>
      </c>
      <c r="AS2402" s="11">
        <f t="shared" si="345"/>
        <v>25</v>
      </c>
      <c r="AT2402" s="11">
        <f t="shared" si="346"/>
        <v>28</v>
      </c>
      <c r="AU2402" s="11">
        <f t="shared" si="347"/>
        <v>33</v>
      </c>
      <c r="AV2402" s="11">
        <f t="shared" si="348"/>
        <v>40</v>
      </c>
      <c r="AW2402" s="12">
        <f t="shared" si="349"/>
        <v>34</v>
      </c>
      <c r="AX2402" s="13">
        <f t="shared" si="350"/>
        <v>44</v>
      </c>
      <c r="AY2402" s="13">
        <f t="shared" si="351"/>
        <v>39</v>
      </c>
      <c r="AZ2402" s="13">
        <f t="shared" si="352"/>
        <v>52</v>
      </c>
      <c r="BA2402" s="13">
        <f t="shared" si="353"/>
        <v>48</v>
      </c>
      <c r="BB2402" s="14">
        <f t="shared" si="354"/>
        <v>64</v>
      </c>
      <c r="BC2402" s="19">
        <f t="shared" si="356"/>
        <v>39</v>
      </c>
      <c r="BD2402" s="55">
        <f t="shared" si="334"/>
        <v>1.0189671971419292</v>
      </c>
      <c r="BE2402" s="19">
        <f t="shared" si="335"/>
        <v>1.0087366027931146</v>
      </c>
      <c r="BF2402" s="19">
        <f t="shared" si="357"/>
        <v>1.0009613510880155</v>
      </c>
      <c r="BG2402" s="19">
        <f t="shared" si="330"/>
        <v>0.99809678467034757</v>
      </c>
      <c r="BH2402" s="19">
        <f t="shared" si="336"/>
        <v>1</v>
      </c>
      <c r="BI2402" s="19">
        <f t="shared" si="336"/>
        <v>0</v>
      </c>
      <c r="BJ2402" s="19">
        <f t="shared" si="336"/>
        <v>1</v>
      </c>
      <c r="BK2402" s="19">
        <f t="shared" si="333"/>
        <v>0</v>
      </c>
      <c r="BL2402" s="19">
        <f t="shared" si="333"/>
        <v>0</v>
      </c>
      <c r="BM2402" s="19">
        <f t="shared" si="333"/>
        <v>1</v>
      </c>
      <c r="BN2402" s="19">
        <f t="shared" si="333"/>
        <v>0</v>
      </c>
      <c r="BO2402" s="19">
        <f t="shared" si="333"/>
        <v>0</v>
      </c>
      <c r="BP2402" s="19">
        <f t="shared" si="333"/>
        <v>1</v>
      </c>
      <c r="BQ2402" s="19">
        <f t="shared" si="333"/>
        <v>1</v>
      </c>
      <c r="BR2402" s="19">
        <f t="shared" si="333"/>
        <v>0</v>
      </c>
      <c r="BS2402" s="19">
        <f t="shared" si="333"/>
        <v>0</v>
      </c>
      <c r="BT2402" s="19">
        <f t="shared" si="333"/>
        <v>0</v>
      </c>
      <c r="BU2402" s="19">
        <f t="shared" si="333"/>
        <v>0</v>
      </c>
      <c r="BV2402" s="19">
        <f t="shared" si="333"/>
        <v>0</v>
      </c>
      <c r="BW2402" s="19">
        <f t="shared" si="333"/>
        <v>1</v>
      </c>
      <c r="BX2402" s="19">
        <f t="shared" si="333"/>
        <v>0</v>
      </c>
      <c r="BY2402" s="19" t="str">
        <f t="shared" si="333"/>
        <v/>
      </c>
      <c r="BZ2402" s="19" t="str">
        <f t="shared" si="333"/>
        <v/>
      </c>
      <c r="CA2402" s="19" t="str">
        <f t="shared" si="355"/>
        <v/>
      </c>
      <c r="CB2402" s="19" t="str">
        <f t="shared" si="355"/>
        <v/>
      </c>
    </row>
    <row r="2403" spans="1:80">
      <c r="A2403" s="24">
        <v>2402</v>
      </c>
      <c r="B2403" s="31">
        <f>IF(data!A2404="","",data!A2404)</f>
        <v>2019043</v>
      </c>
      <c r="C2403" s="32">
        <f>IF(data!B2404="","",data!B2404)</f>
        <v>43571</v>
      </c>
      <c r="D2403" s="21">
        <f>IF(data!C2404="","",data!C2404)</f>
        <v>1</v>
      </c>
      <c r="E2403" s="22">
        <f>IF(data!D2404="","",data!D2404)</f>
        <v>6</v>
      </c>
      <c r="F2403" s="22">
        <f>IF(data!E2404="","",data!E2404)</f>
        <v>12</v>
      </c>
      <c r="G2403" s="22">
        <f>IF(data!F2404="","",data!F2404)</f>
        <v>13</v>
      </c>
      <c r="H2403" s="22">
        <f>IF(data!G2404="","",data!G2404)</f>
        <v>24</v>
      </c>
      <c r="I2403" s="22">
        <f>IF(data!H2404="","",data!H2404)</f>
        <v>32</v>
      </c>
      <c r="J2403" s="23">
        <f>IF(data!I2404="","",data!I2404)</f>
        <v>13</v>
      </c>
      <c r="Q2403" s="33"/>
      <c r="R2403" s="33"/>
      <c r="S2403" s="33"/>
      <c r="T2403" s="33"/>
      <c r="U2403" s="33"/>
      <c r="V2403" s="33"/>
      <c r="X2403" s="34"/>
      <c r="Y2403" s="33"/>
      <c r="Z2403" s="33"/>
      <c r="AA2403" s="33"/>
      <c r="AB2403" s="33"/>
      <c r="AC2403" s="35"/>
      <c r="AD2403" s="33"/>
      <c r="AE2403" s="33"/>
      <c r="AF2403" s="33"/>
      <c r="AG2403" s="33"/>
      <c r="AH2403" s="33"/>
      <c r="AI2403" s="33"/>
      <c r="AJ2403" s="36"/>
      <c r="AK2403" s="10">
        <f t="shared" si="337"/>
        <v>4</v>
      </c>
      <c r="AL2403" s="11">
        <f t="shared" si="338"/>
        <v>4</v>
      </c>
      <c r="AM2403" s="11">
        <f t="shared" si="339"/>
        <v>13</v>
      </c>
      <c r="AN2403" s="11">
        <f t="shared" si="340"/>
        <v>4</v>
      </c>
      <c r="AO2403" s="13">
        <f t="shared" si="341"/>
        <v>25</v>
      </c>
      <c r="AP2403" s="11">
        <f t="shared" si="342"/>
        <v>16</v>
      </c>
      <c r="AQ2403" s="11">
        <f t="shared" si="343"/>
        <v>25</v>
      </c>
      <c r="AR2403" s="11">
        <f t="shared" si="344"/>
        <v>18</v>
      </c>
      <c r="AS2403" s="11">
        <f t="shared" si="345"/>
        <v>22</v>
      </c>
      <c r="AT2403" s="11">
        <f t="shared" si="346"/>
        <v>16</v>
      </c>
      <c r="AU2403" s="11">
        <f t="shared" si="347"/>
        <v>36</v>
      </c>
      <c r="AV2403" s="11">
        <f t="shared" si="348"/>
        <v>46</v>
      </c>
      <c r="AW2403" s="12">
        <f t="shared" si="349"/>
        <v>43</v>
      </c>
      <c r="AX2403" s="13">
        <f t="shared" si="350"/>
        <v>40</v>
      </c>
      <c r="AY2403" s="13">
        <f t="shared" si="351"/>
        <v>54</v>
      </c>
      <c r="AZ2403" s="13">
        <f t="shared" si="352"/>
        <v>52</v>
      </c>
      <c r="BA2403" s="13">
        <f t="shared" si="353"/>
        <v>50</v>
      </c>
      <c r="BB2403" s="14">
        <f t="shared" si="354"/>
        <v>48</v>
      </c>
      <c r="BC2403" s="19">
        <f t="shared" si="356"/>
        <v>54</v>
      </c>
      <c r="BD2403" s="55">
        <f t="shared" si="334"/>
        <v>0.99441377070477432</v>
      </c>
      <c r="BE2403" s="19">
        <f t="shared" si="335"/>
        <v>1.0210133160116921</v>
      </c>
      <c r="BF2403" s="19">
        <f t="shared" si="357"/>
        <v>1.0107827216628775</v>
      </c>
      <c r="BG2403" s="19">
        <f t="shared" si="330"/>
        <v>1.0054628126014939</v>
      </c>
      <c r="BH2403" s="19">
        <f t="shared" si="336"/>
        <v>0</v>
      </c>
      <c r="BI2403" s="19">
        <f t="shared" si="336"/>
        <v>1</v>
      </c>
      <c r="BJ2403" s="19">
        <f t="shared" si="336"/>
        <v>0</v>
      </c>
      <c r="BK2403" s="19">
        <f t="shared" si="333"/>
        <v>0</v>
      </c>
      <c r="BL2403" s="19">
        <f t="shared" si="333"/>
        <v>0</v>
      </c>
      <c r="BM2403" s="19">
        <f t="shared" si="333"/>
        <v>0</v>
      </c>
      <c r="BN2403" s="19">
        <f t="shared" si="333"/>
        <v>1</v>
      </c>
      <c r="BO2403" s="19">
        <f t="shared" si="333"/>
        <v>1</v>
      </c>
      <c r="BP2403" s="19">
        <f t="shared" si="333"/>
        <v>0</v>
      </c>
      <c r="BQ2403" s="19">
        <f t="shared" si="333"/>
        <v>0</v>
      </c>
      <c r="BR2403" s="19">
        <f t="shared" si="333"/>
        <v>0</v>
      </c>
      <c r="BS2403" s="19">
        <f t="shared" si="333"/>
        <v>0</v>
      </c>
      <c r="BT2403" s="19">
        <f t="shared" si="333"/>
        <v>1</v>
      </c>
      <c r="BU2403" s="19">
        <f t="shared" si="333"/>
        <v>1</v>
      </c>
      <c r="BV2403" s="19">
        <f t="shared" si="333"/>
        <v>0</v>
      </c>
      <c r="BW2403" s="19">
        <f t="shared" si="333"/>
        <v>1</v>
      </c>
      <c r="BX2403" s="19">
        <f t="shared" si="333"/>
        <v>0</v>
      </c>
      <c r="BY2403" s="19" t="str">
        <f t="shared" si="333"/>
        <v/>
      </c>
      <c r="BZ2403" s="19" t="str">
        <f t="shared" si="333"/>
        <v/>
      </c>
      <c r="CA2403" s="19" t="str">
        <f t="shared" si="355"/>
        <v/>
      </c>
      <c r="CB2403" s="19" t="str">
        <f t="shared" si="355"/>
        <v/>
      </c>
    </row>
    <row r="2404" spans="1:80">
      <c r="A2404" s="24">
        <v>2403</v>
      </c>
      <c r="B2404" s="31">
        <f>IF(data!A2405="","",data!A2405)</f>
        <v>2019044</v>
      </c>
      <c r="C2404" s="32">
        <f>IF(data!B2405="","",data!B2405)</f>
        <v>43573</v>
      </c>
      <c r="D2404" s="21">
        <f>IF(data!C2405="","",data!C2405)</f>
        <v>6</v>
      </c>
      <c r="E2404" s="22">
        <f>IF(data!D2405="","",data!D2405)</f>
        <v>14</v>
      </c>
      <c r="F2404" s="22">
        <f>IF(data!E2405="","",data!E2405)</f>
        <v>16</v>
      </c>
      <c r="G2404" s="22">
        <f>IF(data!F2405="","",data!F2405)</f>
        <v>17</v>
      </c>
      <c r="H2404" s="22">
        <f>IF(data!G2405="","",data!G2405)</f>
        <v>23</v>
      </c>
      <c r="I2404" s="22">
        <f>IF(data!H2405="","",data!H2405)</f>
        <v>29</v>
      </c>
      <c r="J2404" s="23">
        <f>IF(data!I2405="","",data!I2405)</f>
        <v>7</v>
      </c>
      <c r="Q2404" s="33"/>
      <c r="R2404" s="33"/>
      <c r="S2404" s="33"/>
      <c r="T2404" s="33"/>
      <c r="U2404" s="33"/>
      <c r="V2404" s="33"/>
      <c r="X2404" s="34"/>
      <c r="Y2404" s="33"/>
      <c r="Z2404" s="33"/>
      <c r="AA2404" s="33"/>
      <c r="AB2404" s="33"/>
      <c r="AC2404" s="35"/>
      <c r="AD2404" s="33"/>
      <c r="AE2404" s="33"/>
      <c r="AF2404" s="33"/>
      <c r="AG2404" s="33"/>
      <c r="AH2404" s="33"/>
      <c r="AI2404" s="33"/>
      <c r="AJ2404" s="36"/>
      <c r="AK2404" s="10">
        <f t="shared" si="337"/>
        <v>9</v>
      </c>
      <c r="AL2404" s="11">
        <f t="shared" si="338"/>
        <v>9</v>
      </c>
      <c r="AM2404" s="11">
        <f t="shared" si="339"/>
        <v>15</v>
      </c>
      <c r="AN2404" s="11">
        <f t="shared" si="340"/>
        <v>21</v>
      </c>
      <c r="AO2404" s="13">
        <f t="shared" si="341"/>
        <v>14</v>
      </c>
      <c r="AP2404" s="11">
        <f t="shared" si="342"/>
        <v>25</v>
      </c>
      <c r="AQ2404" s="11">
        <f t="shared" si="343"/>
        <v>33</v>
      </c>
      <c r="AR2404" s="11">
        <f t="shared" si="344"/>
        <v>35</v>
      </c>
      <c r="AS2404" s="11">
        <f t="shared" si="345"/>
        <v>28</v>
      </c>
      <c r="AT2404" s="11">
        <f t="shared" si="346"/>
        <v>33</v>
      </c>
      <c r="AU2404" s="11">
        <f t="shared" si="347"/>
        <v>27</v>
      </c>
      <c r="AV2404" s="11">
        <f t="shared" si="348"/>
        <v>21</v>
      </c>
      <c r="AW2404" s="12">
        <f t="shared" si="349"/>
        <v>45</v>
      </c>
      <c r="AX2404" s="13">
        <f t="shared" si="350"/>
        <v>41</v>
      </c>
      <c r="AY2404" s="13">
        <f t="shared" si="351"/>
        <v>54</v>
      </c>
      <c r="AZ2404" s="13">
        <f t="shared" si="352"/>
        <v>69</v>
      </c>
      <c r="BA2404" s="13">
        <f t="shared" si="353"/>
        <v>67</v>
      </c>
      <c r="BB2404" s="14">
        <f t="shared" si="354"/>
        <v>65</v>
      </c>
      <c r="BC2404" s="19">
        <f t="shared" si="356"/>
        <v>54</v>
      </c>
      <c r="BD2404" s="55">
        <f t="shared" si="334"/>
        <v>0.95758363104904187</v>
      </c>
      <c r="BE2404" s="19">
        <f t="shared" si="335"/>
        <v>1.0169210782721663</v>
      </c>
      <c r="BF2404" s="19">
        <f t="shared" si="357"/>
        <v>1.0304254628126015</v>
      </c>
      <c r="BG2404" s="19">
        <f t="shared" si="330"/>
        <v>1.008327379019162</v>
      </c>
      <c r="BH2404" s="19">
        <f t="shared" si="336"/>
        <v>1</v>
      </c>
      <c r="BI2404" s="19">
        <f t="shared" si="336"/>
        <v>0</v>
      </c>
      <c r="BJ2404" s="19">
        <f t="shared" si="336"/>
        <v>0</v>
      </c>
      <c r="BK2404" s="19">
        <f t="shared" si="333"/>
        <v>0</v>
      </c>
      <c r="BL2404" s="19">
        <f t="shared" ref="BL2404:CA2419" si="358">IF(BL$4&gt;=$BC$1,"",SUMPRODUCT(N(MOD($D2404:$I2404,$BC$1)=BL$4)))</f>
        <v>0</v>
      </c>
      <c r="BM2404" s="19">
        <f t="shared" si="358"/>
        <v>0</v>
      </c>
      <c r="BN2404" s="19">
        <f t="shared" si="358"/>
        <v>2</v>
      </c>
      <c r="BO2404" s="19">
        <f t="shared" si="358"/>
        <v>0</v>
      </c>
      <c r="BP2404" s="19">
        <f t="shared" si="358"/>
        <v>0</v>
      </c>
      <c r="BQ2404" s="19">
        <f t="shared" si="358"/>
        <v>0</v>
      </c>
      <c r="BR2404" s="19">
        <f t="shared" si="358"/>
        <v>0</v>
      </c>
      <c r="BS2404" s="19">
        <f t="shared" si="358"/>
        <v>0</v>
      </c>
      <c r="BT2404" s="19">
        <f t="shared" si="358"/>
        <v>1</v>
      </c>
      <c r="BU2404" s="19">
        <f t="shared" si="358"/>
        <v>0</v>
      </c>
      <c r="BV2404" s="19">
        <f t="shared" si="358"/>
        <v>1</v>
      </c>
      <c r="BW2404" s="19">
        <f t="shared" si="358"/>
        <v>0</v>
      </c>
      <c r="BX2404" s="19">
        <f t="shared" si="358"/>
        <v>1</v>
      </c>
      <c r="BY2404" s="19" t="str">
        <f t="shared" si="358"/>
        <v/>
      </c>
      <c r="BZ2404" s="19" t="str">
        <f t="shared" si="358"/>
        <v/>
      </c>
      <c r="CA2404" s="19" t="str">
        <f t="shared" si="358"/>
        <v/>
      </c>
      <c r="CB2404" s="19" t="str">
        <f t="shared" si="355"/>
        <v/>
      </c>
    </row>
    <row r="2405" spans="1:80">
      <c r="A2405" s="24">
        <v>2404</v>
      </c>
      <c r="B2405" s="31">
        <f>IF(data!A2406="","",data!A2406)</f>
        <v>2019045</v>
      </c>
      <c r="C2405" s="32">
        <f>IF(data!B2406="","",data!B2406)</f>
        <v>43576</v>
      </c>
      <c r="D2405" s="21">
        <f>IF(data!C2406="","",data!C2406)</f>
        <v>1</v>
      </c>
      <c r="E2405" s="22">
        <f>IF(data!D2406="","",data!D2406)</f>
        <v>6</v>
      </c>
      <c r="F2405" s="22">
        <f>IF(data!E2406="","",data!E2406)</f>
        <v>17</v>
      </c>
      <c r="G2405" s="22">
        <f>IF(data!F2406="","",data!F2406)</f>
        <v>19</v>
      </c>
      <c r="H2405" s="22">
        <f>IF(data!G2406="","",data!G2406)</f>
        <v>27</v>
      </c>
      <c r="I2405" s="22">
        <f>IF(data!H2406="","",data!H2406)</f>
        <v>31</v>
      </c>
      <c r="J2405" s="23">
        <f>IF(data!I2406="","",data!I2406)</f>
        <v>14</v>
      </c>
      <c r="Q2405" s="33"/>
      <c r="R2405" s="33"/>
      <c r="S2405" s="33"/>
      <c r="T2405" s="33"/>
      <c r="U2405" s="33"/>
      <c r="V2405" s="33"/>
      <c r="X2405" s="34"/>
      <c r="Y2405" s="33"/>
      <c r="Z2405" s="33"/>
      <c r="AA2405" s="33"/>
      <c r="AB2405" s="33"/>
      <c r="AC2405" s="35"/>
      <c r="AD2405" s="33"/>
      <c r="AE2405" s="33"/>
      <c r="AF2405" s="33"/>
      <c r="AG2405" s="33"/>
      <c r="AH2405" s="33"/>
      <c r="AI2405" s="33"/>
      <c r="AJ2405" s="36"/>
      <c r="AK2405" s="10">
        <f t="shared" si="337"/>
        <v>5</v>
      </c>
      <c r="AL2405" s="11">
        <f t="shared" si="338"/>
        <v>13</v>
      </c>
      <c r="AM2405" s="11">
        <f t="shared" si="339"/>
        <v>11</v>
      </c>
      <c r="AN2405" s="11">
        <f t="shared" si="340"/>
        <v>11</v>
      </c>
      <c r="AO2405" s="13">
        <f t="shared" si="341"/>
        <v>24</v>
      </c>
      <c r="AP2405" s="11">
        <f t="shared" si="342"/>
        <v>21</v>
      </c>
      <c r="AQ2405" s="11">
        <f t="shared" si="343"/>
        <v>20</v>
      </c>
      <c r="AR2405" s="11">
        <f t="shared" si="344"/>
        <v>31</v>
      </c>
      <c r="AS2405" s="11">
        <f t="shared" si="345"/>
        <v>35</v>
      </c>
      <c r="AT2405" s="11">
        <f t="shared" si="346"/>
        <v>29</v>
      </c>
      <c r="AU2405" s="11">
        <f t="shared" si="347"/>
        <v>23</v>
      </c>
      <c r="AV2405" s="11">
        <f t="shared" si="348"/>
        <v>31</v>
      </c>
      <c r="AW2405" s="12">
        <f t="shared" si="349"/>
        <v>26</v>
      </c>
      <c r="AX2405" s="13">
        <f t="shared" si="350"/>
        <v>37</v>
      </c>
      <c r="AY2405" s="13">
        <f t="shared" si="351"/>
        <v>33</v>
      </c>
      <c r="AZ2405" s="13">
        <f t="shared" si="352"/>
        <v>47</v>
      </c>
      <c r="BA2405" s="13">
        <f t="shared" si="353"/>
        <v>44</v>
      </c>
      <c r="BB2405" s="14">
        <f t="shared" si="354"/>
        <v>61</v>
      </c>
      <c r="BC2405" s="19">
        <f t="shared" si="356"/>
        <v>33</v>
      </c>
      <c r="BD2405" s="55">
        <f t="shared" si="334"/>
        <v>0.92484572913283536</v>
      </c>
      <c r="BE2405" s="19">
        <f t="shared" si="335"/>
        <v>1.0128288405326404</v>
      </c>
      <c r="BF2405" s="19">
        <f t="shared" si="357"/>
        <v>1.013238064306593</v>
      </c>
      <c r="BG2405" s="19">
        <f t="shared" si="330"/>
        <v>1.0095550503410198</v>
      </c>
      <c r="BH2405" s="19">
        <f t="shared" si="336"/>
        <v>1</v>
      </c>
      <c r="BI2405" s="19">
        <f t="shared" si="336"/>
        <v>1</v>
      </c>
      <c r="BJ2405" s="19">
        <f t="shared" si="336"/>
        <v>1</v>
      </c>
      <c r="BK2405" s="19">
        <f t="shared" ref="BK2405:BZ2434" si="359">IF(BK$4&gt;=$BC$1,"",SUMPRODUCT(N(MOD($D2405:$I2405,$BC$1)=BK$4)))</f>
        <v>0</v>
      </c>
      <c r="BL2405" s="19">
        <f t="shared" si="358"/>
        <v>0</v>
      </c>
      <c r="BM2405" s="19">
        <f t="shared" si="358"/>
        <v>0</v>
      </c>
      <c r="BN2405" s="19">
        <f t="shared" si="358"/>
        <v>1</v>
      </c>
      <c r="BO2405" s="19">
        <f t="shared" si="358"/>
        <v>0</v>
      </c>
      <c r="BP2405" s="19">
        <f t="shared" si="358"/>
        <v>0</v>
      </c>
      <c r="BQ2405" s="19">
        <f t="shared" si="358"/>
        <v>0</v>
      </c>
      <c r="BR2405" s="19">
        <f t="shared" si="358"/>
        <v>1</v>
      </c>
      <c r="BS2405" s="19">
        <f t="shared" si="358"/>
        <v>0</v>
      </c>
      <c r="BT2405" s="19">
        <f t="shared" si="358"/>
        <v>0</v>
      </c>
      <c r="BU2405" s="19">
        <f t="shared" si="358"/>
        <v>0</v>
      </c>
      <c r="BV2405" s="19">
        <f t="shared" si="358"/>
        <v>1</v>
      </c>
      <c r="BW2405" s="19">
        <f t="shared" si="358"/>
        <v>0</v>
      </c>
      <c r="BX2405" s="19">
        <f t="shared" si="358"/>
        <v>0</v>
      </c>
      <c r="BY2405" s="19" t="str">
        <f t="shared" si="358"/>
        <v/>
      </c>
      <c r="BZ2405" s="19" t="str">
        <f t="shared" si="358"/>
        <v/>
      </c>
      <c r="CA2405" s="19" t="str">
        <f t="shared" si="358"/>
        <v/>
      </c>
      <c r="CB2405" s="19" t="str">
        <f t="shared" si="355"/>
        <v/>
      </c>
    </row>
    <row r="2406" spans="1:80">
      <c r="A2406" s="24">
        <v>2405</v>
      </c>
      <c r="B2406" s="31">
        <f>IF(data!A2407="","",data!A2407)</f>
        <v>2019046</v>
      </c>
      <c r="C2406" s="32">
        <f>IF(data!B2407="","",data!B2407)</f>
        <v>43578</v>
      </c>
      <c r="D2406" s="21">
        <f>IF(data!C2407="","",data!C2407)</f>
        <v>2</v>
      </c>
      <c r="E2406" s="22">
        <f>IF(data!D2407="","",data!D2407)</f>
        <v>12</v>
      </c>
      <c r="F2406" s="22">
        <f>IF(data!E2407="","",data!E2407)</f>
        <v>16</v>
      </c>
      <c r="G2406" s="22">
        <f>IF(data!F2407="","",data!F2407)</f>
        <v>22</v>
      </c>
      <c r="H2406" s="22">
        <f>IF(data!G2407="","",data!G2407)</f>
        <v>25</v>
      </c>
      <c r="I2406" s="22">
        <f>IF(data!H2407="","",data!H2407)</f>
        <v>32</v>
      </c>
      <c r="J2406" s="23">
        <f>IF(data!I2407="","",data!I2407)</f>
        <v>6</v>
      </c>
      <c r="Q2406" s="33"/>
      <c r="R2406" s="33"/>
      <c r="S2406" s="33"/>
      <c r="T2406" s="33"/>
      <c r="U2406" s="33"/>
      <c r="V2406" s="33"/>
      <c r="X2406" s="34"/>
      <c r="Y2406" s="33"/>
      <c r="Z2406" s="33"/>
      <c r="AA2406" s="33"/>
      <c r="AB2406" s="33"/>
      <c r="AC2406" s="35"/>
      <c r="AD2406" s="33"/>
      <c r="AE2406" s="33"/>
      <c r="AF2406" s="33"/>
      <c r="AG2406" s="33"/>
      <c r="AH2406" s="33"/>
      <c r="AI2406" s="33"/>
      <c r="AJ2406" s="36"/>
      <c r="AK2406" s="10">
        <f t="shared" si="337"/>
        <v>7</v>
      </c>
      <c r="AL2406" s="11">
        <f t="shared" si="338"/>
        <v>5</v>
      </c>
      <c r="AM2406" s="11">
        <f t="shared" si="339"/>
        <v>9</v>
      </c>
      <c r="AN2406" s="11">
        <f t="shared" si="340"/>
        <v>13</v>
      </c>
      <c r="AO2406" s="13">
        <f t="shared" si="341"/>
        <v>18</v>
      </c>
      <c r="AP2406" s="11">
        <f t="shared" si="342"/>
        <v>13</v>
      </c>
      <c r="AQ2406" s="11">
        <f t="shared" si="343"/>
        <v>28</v>
      </c>
      <c r="AR2406" s="11">
        <f t="shared" si="344"/>
        <v>19</v>
      </c>
      <c r="AS2406" s="11">
        <f t="shared" si="345"/>
        <v>21</v>
      </c>
      <c r="AT2406" s="11">
        <f t="shared" si="346"/>
        <v>25</v>
      </c>
      <c r="AU2406" s="11">
        <f t="shared" si="347"/>
        <v>44</v>
      </c>
      <c r="AV2406" s="11">
        <f t="shared" si="348"/>
        <v>39</v>
      </c>
      <c r="AW2406" s="12">
        <f t="shared" si="349"/>
        <v>34</v>
      </c>
      <c r="AX2406" s="13">
        <f t="shared" si="350"/>
        <v>29</v>
      </c>
      <c r="AY2406" s="13">
        <f t="shared" si="351"/>
        <v>58</v>
      </c>
      <c r="AZ2406" s="13">
        <f t="shared" si="352"/>
        <v>55</v>
      </c>
      <c r="BA2406" s="13">
        <f t="shared" si="353"/>
        <v>52</v>
      </c>
      <c r="BB2406" s="14">
        <f t="shared" si="354"/>
        <v>49</v>
      </c>
      <c r="BC2406" s="19">
        <f t="shared" si="356"/>
        <v>58</v>
      </c>
      <c r="BD2406" s="55">
        <f t="shared" si="334"/>
        <v>0.97395258200714518</v>
      </c>
      <c r="BE2406" s="19">
        <f t="shared" si="335"/>
        <v>1.0046443650535888</v>
      </c>
      <c r="BF2406" s="19">
        <f t="shared" si="357"/>
        <v>1.0320623579084118</v>
      </c>
      <c r="BG2406" s="19">
        <f t="shared" si="330"/>
        <v>1.0148749594024034</v>
      </c>
      <c r="BH2406" s="19">
        <f t="shared" si="336"/>
        <v>0</v>
      </c>
      <c r="BI2406" s="19">
        <f t="shared" si="336"/>
        <v>0</v>
      </c>
      <c r="BJ2406" s="19">
        <f t="shared" si="336"/>
        <v>1</v>
      </c>
      <c r="BK2406" s="19">
        <f t="shared" si="359"/>
        <v>0</v>
      </c>
      <c r="BL2406" s="19">
        <f t="shared" si="358"/>
        <v>0</v>
      </c>
      <c r="BM2406" s="19">
        <f t="shared" si="358"/>
        <v>1</v>
      </c>
      <c r="BN2406" s="19">
        <f t="shared" si="358"/>
        <v>0</v>
      </c>
      <c r="BO2406" s="19">
        <f t="shared" si="358"/>
        <v>0</v>
      </c>
      <c r="BP2406" s="19">
        <f t="shared" si="358"/>
        <v>1</v>
      </c>
      <c r="BQ2406" s="19">
        <f t="shared" si="358"/>
        <v>0</v>
      </c>
      <c r="BR2406" s="19">
        <f t="shared" si="358"/>
        <v>0</v>
      </c>
      <c r="BS2406" s="19">
        <f t="shared" si="358"/>
        <v>0</v>
      </c>
      <c r="BT2406" s="19">
        <f t="shared" si="358"/>
        <v>1</v>
      </c>
      <c r="BU2406" s="19">
        <f t="shared" si="358"/>
        <v>0</v>
      </c>
      <c r="BV2406" s="19">
        <f t="shared" si="358"/>
        <v>0</v>
      </c>
      <c r="BW2406" s="19">
        <f t="shared" si="358"/>
        <v>1</v>
      </c>
      <c r="BX2406" s="19">
        <f t="shared" si="358"/>
        <v>1</v>
      </c>
      <c r="BY2406" s="19" t="str">
        <f t="shared" si="358"/>
        <v/>
      </c>
      <c r="BZ2406" s="19" t="str">
        <f t="shared" si="358"/>
        <v/>
      </c>
      <c r="CA2406" s="19" t="str">
        <f t="shared" si="358"/>
        <v/>
      </c>
      <c r="CB2406" s="19" t="str">
        <f t="shared" si="355"/>
        <v/>
      </c>
    </row>
    <row r="2407" spans="1:80">
      <c r="A2407" s="24">
        <v>2406</v>
      </c>
      <c r="B2407" s="31">
        <f>IF(data!A2408="","",data!A2408)</f>
        <v>2019047</v>
      </c>
      <c r="C2407" s="32">
        <f>IF(data!B2408="","",data!B2408)</f>
        <v>43580</v>
      </c>
      <c r="D2407" s="21">
        <f>IF(data!C2408="","",data!C2408)</f>
        <v>3</v>
      </c>
      <c r="E2407" s="22">
        <f>IF(data!D2408="","",data!D2408)</f>
        <v>11</v>
      </c>
      <c r="F2407" s="22">
        <f>IF(data!E2408="","",data!E2408)</f>
        <v>18</v>
      </c>
      <c r="G2407" s="22">
        <f>IF(data!F2408="","",data!F2408)</f>
        <v>25</v>
      </c>
      <c r="H2407" s="22">
        <f>IF(data!G2408="","",data!G2408)</f>
        <v>30</v>
      </c>
      <c r="I2407" s="22">
        <f>IF(data!H2408="","",data!H2408)</f>
        <v>33</v>
      </c>
      <c r="J2407" s="23">
        <f>IF(data!I2408="","",data!I2408)</f>
        <v>14</v>
      </c>
      <c r="Q2407" s="33"/>
      <c r="R2407" s="33"/>
      <c r="S2407" s="33"/>
      <c r="T2407" s="33"/>
      <c r="U2407" s="33"/>
      <c r="V2407" s="33"/>
      <c r="X2407" s="34"/>
      <c r="Y2407" s="33"/>
      <c r="Z2407" s="33"/>
      <c r="AA2407" s="33"/>
      <c r="AB2407" s="33"/>
      <c r="AC2407" s="35"/>
      <c r="AD2407" s="33"/>
      <c r="AE2407" s="33"/>
      <c r="AF2407" s="33"/>
      <c r="AG2407" s="33"/>
      <c r="AH2407" s="33"/>
      <c r="AI2407" s="33"/>
      <c r="AJ2407" s="36"/>
      <c r="AK2407" s="10">
        <f t="shared" si="337"/>
        <v>3</v>
      </c>
      <c r="AL2407" s="11">
        <f t="shared" si="338"/>
        <v>12</v>
      </c>
      <c r="AM2407" s="11">
        <f t="shared" si="339"/>
        <v>10</v>
      </c>
      <c r="AN2407" s="11">
        <f t="shared" si="340"/>
        <v>12</v>
      </c>
      <c r="AO2407" s="13">
        <f t="shared" si="341"/>
        <v>22</v>
      </c>
      <c r="AP2407" s="11">
        <f t="shared" si="342"/>
        <v>16</v>
      </c>
      <c r="AQ2407" s="11">
        <f t="shared" si="343"/>
        <v>21</v>
      </c>
      <c r="AR2407" s="11">
        <f t="shared" si="344"/>
        <v>20</v>
      </c>
      <c r="AS2407" s="11">
        <f t="shared" si="345"/>
        <v>21</v>
      </c>
      <c r="AT2407" s="11">
        <f t="shared" si="346"/>
        <v>36</v>
      </c>
      <c r="AU2407" s="11">
        <f t="shared" si="347"/>
        <v>42</v>
      </c>
      <c r="AV2407" s="11">
        <f t="shared" si="348"/>
        <v>36</v>
      </c>
      <c r="AW2407" s="12">
        <f t="shared" si="349"/>
        <v>30</v>
      </c>
      <c r="AX2407" s="13">
        <f t="shared" si="350"/>
        <v>40</v>
      </c>
      <c r="AY2407" s="13">
        <f t="shared" si="351"/>
        <v>52</v>
      </c>
      <c r="AZ2407" s="13">
        <f t="shared" si="352"/>
        <v>48</v>
      </c>
      <c r="BA2407" s="13">
        <f t="shared" si="353"/>
        <v>63</v>
      </c>
      <c r="BB2407" s="14">
        <f t="shared" si="354"/>
        <v>60</v>
      </c>
      <c r="BC2407" s="19">
        <f t="shared" si="356"/>
        <v>52</v>
      </c>
      <c r="BD2407" s="55">
        <f t="shared" si="334"/>
        <v>1.0271516726209808</v>
      </c>
      <c r="BE2407" s="19">
        <f t="shared" si="335"/>
        <v>1.023059434881455</v>
      </c>
      <c r="BF2407" s="19">
        <f t="shared" si="357"/>
        <v>1.0304254628126015</v>
      </c>
      <c r="BG2407" s="19">
        <f t="shared" si="330"/>
        <v>1.0165118544982137</v>
      </c>
      <c r="BH2407" s="19">
        <f t="shared" si="336"/>
        <v>0</v>
      </c>
      <c r="BI2407" s="19">
        <f t="shared" si="336"/>
        <v>1</v>
      </c>
      <c r="BJ2407" s="19">
        <f t="shared" si="336"/>
        <v>0</v>
      </c>
      <c r="BK2407" s="19">
        <f t="shared" si="359"/>
        <v>1</v>
      </c>
      <c r="BL2407" s="19">
        <f t="shared" si="358"/>
        <v>0</v>
      </c>
      <c r="BM2407" s="19">
        <f t="shared" si="358"/>
        <v>0</v>
      </c>
      <c r="BN2407" s="19">
        <f t="shared" si="358"/>
        <v>0</v>
      </c>
      <c r="BO2407" s="19">
        <f t="shared" si="358"/>
        <v>0</v>
      </c>
      <c r="BP2407" s="19">
        <f t="shared" si="358"/>
        <v>1</v>
      </c>
      <c r="BQ2407" s="19">
        <f t="shared" si="358"/>
        <v>0</v>
      </c>
      <c r="BR2407" s="19">
        <f t="shared" si="358"/>
        <v>0</v>
      </c>
      <c r="BS2407" s="19">
        <f t="shared" si="358"/>
        <v>1</v>
      </c>
      <c r="BT2407" s="19">
        <f t="shared" si="358"/>
        <v>0</v>
      </c>
      <c r="BU2407" s="19">
        <f t="shared" si="358"/>
        <v>1</v>
      </c>
      <c r="BV2407" s="19">
        <f t="shared" si="358"/>
        <v>0</v>
      </c>
      <c r="BW2407" s="19">
        <f t="shared" si="358"/>
        <v>0</v>
      </c>
      <c r="BX2407" s="19">
        <f t="shared" si="358"/>
        <v>1</v>
      </c>
      <c r="BY2407" s="19" t="str">
        <f t="shared" si="358"/>
        <v/>
      </c>
      <c r="BZ2407" s="19" t="str">
        <f t="shared" si="358"/>
        <v/>
      </c>
      <c r="CA2407" s="19" t="str">
        <f t="shared" si="358"/>
        <v/>
      </c>
      <c r="CB2407" s="19" t="str">
        <f t="shared" si="355"/>
        <v/>
      </c>
    </row>
    <row r="2408" spans="1:80">
      <c r="A2408" s="24">
        <v>2407</v>
      </c>
      <c r="B2408" s="31">
        <f>IF(data!A2409="","",data!A2409)</f>
        <v>2019048</v>
      </c>
      <c r="C2408" s="32">
        <f>IF(data!B2409="","",data!B2409)</f>
        <v>43583</v>
      </c>
      <c r="D2408" s="21">
        <f>IF(data!C2409="","",data!C2409)</f>
        <v>3</v>
      </c>
      <c r="E2408" s="22">
        <f>IF(data!D2409="","",data!D2409)</f>
        <v>7</v>
      </c>
      <c r="F2408" s="22">
        <f>IF(data!E2409="","",data!E2409)</f>
        <v>10</v>
      </c>
      <c r="G2408" s="22">
        <f>IF(data!F2409="","",data!F2409)</f>
        <v>12</v>
      </c>
      <c r="H2408" s="22">
        <f>IF(data!G2409="","",data!G2409)</f>
        <v>18</v>
      </c>
      <c r="I2408" s="22">
        <f>IF(data!H2409="","",data!H2409)</f>
        <v>29</v>
      </c>
      <c r="J2408" s="23">
        <f>IF(data!I2409="","",data!I2409)</f>
        <v>10</v>
      </c>
      <c r="Q2408" s="33"/>
      <c r="R2408" s="33"/>
      <c r="S2408" s="33"/>
      <c r="T2408" s="33"/>
      <c r="U2408" s="33"/>
      <c r="V2408" s="33"/>
      <c r="X2408" s="34"/>
      <c r="Y2408" s="33"/>
      <c r="Z2408" s="33"/>
      <c r="AA2408" s="33"/>
      <c r="AB2408" s="33"/>
      <c r="AC2408" s="35"/>
      <c r="AD2408" s="33"/>
      <c r="AE2408" s="33"/>
      <c r="AF2408" s="33"/>
      <c r="AG2408" s="33"/>
      <c r="AH2408" s="33"/>
      <c r="AI2408" s="33"/>
      <c r="AJ2408" s="36"/>
      <c r="AK2408" s="10">
        <f t="shared" si="337"/>
        <v>4</v>
      </c>
      <c r="AL2408" s="11">
        <f t="shared" si="338"/>
        <v>11</v>
      </c>
      <c r="AM2408" s="11">
        <f t="shared" si="339"/>
        <v>14</v>
      </c>
      <c r="AN2408" s="11">
        <f t="shared" si="340"/>
        <v>13</v>
      </c>
      <c r="AO2408" s="13">
        <f t="shared" si="341"/>
        <v>16</v>
      </c>
      <c r="AP2408" s="11">
        <f t="shared" si="342"/>
        <v>23</v>
      </c>
      <c r="AQ2408" s="11">
        <f t="shared" si="343"/>
        <v>16</v>
      </c>
      <c r="AR2408" s="11">
        <f t="shared" si="344"/>
        <v>29</v>
      </c>
      <c r="AS2408" s="11">
        <f t="shared" si="345"/>
        <v>35</v>
      </c>
      <c r="AT2408" s="11">
        <f t="shared" si="346"/>
        <v>31</v>
      </c>
      <c r="AU2408" s="11">
        <f t="shared" si="347"/>
        <v>40</v>
      </c>
      <c r="AV2408" s="11">
        <f t="shared" si="348"/>
        <v>37</v>
      </c>
      <c r="AW2408" s="12">
        <f t="shared" si="349"/>
        <v>49</v>
      </c>
      <c r="AX2408" s="13">
        <f t="shared" si="350"/>
        <v>47</v>
      </c>
      <c r="AY2408" s="13">
        <f t="shared" si="351"/>
        <v>45</v>
      </c>
      <c r="AZ2408" s="13">
        <f t="shared" si="352"/>
        <v>43</v>
      </c>
      <c r="BA2408" s="13">
        <f t="shared" si="353"/>
        <v>60</v>
      </c>
      <c r="BB2408" s="14">
        <f t="shared" si="354"/>
        <v>59</v>
      </c>
      <c r="BC2408" s="19">
        <f t="shared" si="356"/>
        <v>45</v>
      </c>
      <c r="BD2408" s="55">
        <f t="shared" si="334"/>
        <v>0.99032153296524839</v>
      </c>
      <c r="BE2408" s="19">
        <f t="shared" si="335"/>
        <v>0.99236765183501141</v>
      </c>
      <c r="BF2408" s="19">
        <f t="shared" si="357"/>
        <v>1.0222409873335498</v>
      </c>
      <c r="BG2408" s="19">
        <f t="shared" si="330"/>
        <v>1.0140565118544982</v>
      </c>
      <c r="BH2408" s="19">
        <f t="shared" si="336"/>
        <v>0</v>
      </c>
      <c r="BI2408" s="19">
        <f t="shared" si="336"/>
        <v>1</v>
      </c>
      <c r="BJ2408" s="19">
        <f t="shared" si="336"/>
        <v>0</v>
      </c>
      <c r="BK2408" s="19">
        <f t="shared" si="359"/>
        <v>1</v>
      </c>
      <c r="BL2408" s="19">
        <f t="shared" si="358"/>
        <v>0</v>
      </c>
      <c r="BM2408" s="19">
        <f t="shared" si="358"/>
        <v>0</v>
      </c>
      <c r="BN2408" s="19">
        <f t="shared" si="358"/>
        <v>0</v>
      </c>
      <c r="BO2408" s="19">
        <f t="shared" si="358"/>
        <v>1</v>
      </c>
      <c r="BP2408" s="19">
        <f t="shared" si="358"/>
        <v>0</v>
      </c>
      <c r="BQ2408" s="19">
        <f t="shared" si="358"/>
        <v>0</v>
      </c>
      <c r="BR2408" s="19">
        <f t="shared" si="358"/>
        <v>1</v>
      </c>
      <c r="BS2408" s="19">
        <f t="shared" si="358"/>
        <v>0</v>
      </c>
      <c r="BT2408" s="19">
        <f t="shared" si="358"/>
        <v>2</v>
      </c>
      <c r="BU2408" s="19">
        <f t="shared" si="358"/>
        <v>0</v>
      </c>
      <c r="BV2408" s="19">
        <f t="shared" si="358"/>
        <v>0</v>
      </c>
      <c r="BW2408" s="19">
        <f t="shared" si="358"/>
        <v>0</v>
      </c>
      <c r="BX2408" s="19">
        <f t="shared" si="358"/>
        <v>0</v>
      </c>
      <c r="BY2408" s="19" t="str">
        <f t="shared" si="358"/>
        <v/>
      </c>
      <c r="BZ2408" s="19" t="str">
        <f t="shared" si="358"/>
        <v/>
      </c>
      <c r="CA2408" s="19" t="str">
        <f t="shared" si="358"/>
        <v/>
      </c>
      <c r="CB2408" s="19" t="str">
        <f t="shared" si="355"/>
        <v/>
      </c>
    </row>
    <row r="2409" spans="1:80">
      <c r="A2409" s="24">
        <v>2408</v>
      </c>
      <c r="B2409" s="31">
        <f>IF(data!A2410="","",data!A2410)</f>
        <v>2019049</v>
      </c>
      <c r="C2409" s="32">
        <f>IF(data!B2410="","",data!B2410)</f>
        <v>43585</v>
      </c>
      <c r="D2409" s="21">
        <f>IF(data!C2410="","",data!C2410)</f>
        <v>3</v>
      </c>
      <c r="E2409" s="22">
        <f>IF(data!D2410="","",data!D2410)</f>
        <v>10</v>
      </c>
      <c r="F2409" s="22">
        <f>IF(data!E2410="","",data!E2410)</f>
        <v>13</v>
      </c>
      <c r="G2409" s="22">
        <f>IF(data!F2410="","",data!F2410)</f>
        <v>22</v>
      </c>
      <c r="H2409" s="22">
        <f>IF(data!G2410="","",data!G2410)</f>
        <v>23</v>
      </c>
      <c r="I2409" s="22">
        <f>IF(data!H2410="","",data!H2410)</f>
        <v>28</v>
      </c>
      <c r="J2409" s="23">
        <f>IF(data!I2410="","",data!I2410)</f>
        <v>15</v>
      </c>
      <c r="Q2409" s="33"/>
      <c r="R2409" s="33"/>
      <c r="S2409" s="33"/>
      <c r="T2409" s="33"/>
      <c r="U2409" s="33"/>
      <c r="V2409" s="33"/>
      <c r="X2409" s="34"/>
      <c r="Y2409" s="33"/>
      <c r="Z2409" s="33"/>
      <c r="AA2409" s="33"/>
      <c r="AB2409" s="33"/>
      <c r="AC2409" s="35"/>
      <c r="AD2409" s="33"/>
      <c r="AE2409" s="33"/>
      <c r="AF2409" s="33"/>
      <c r="AG2409" s="33"/>
      <c r="AH2409" s="33"/>
      <c r="AI2409" s="33"/>
      <c r="AJ2409" s="36"/>
      <c r="AK2409" s="10">
        <f t="shared" si="337"/>
        <v>6</v>
      </c>
      <c r="AL2409" s="11">
        <f t="shared" si="338"/>
        <v>11</v>
      </c>
      <c r="AM2409" s="11">
        <f t="shared" si="339"/>
        <v>14</v>
      </c>
      <c r="AN2409" s="11">
        <f t="shared" si="340"/>
        <v>21</v>
      </c>
      <c r="AO2409" s="13">
        <f t="shared" si="341"/>
        <v>15</v>
      </c>
      <c r="AP2409" s="11">
        <f t="shared" si="342"/>
        <v>27</v>
      </c>
      <c r="AQ2409" s="11">
        <f t="shared" si="343"/>
        <v>18</v>
      </c>
      <c r="AR2409" s="11">
        <f t="shared" si="344"/>
        <v>19</v>
      </c>
      <c r="AS2409" s="11">
        <f t="shared" si="345"/>
        <v>22</v>
      </c>
      <c r="AT2409" s="11">
        <f t="shared" si="346"/>
        <v>39</v>
      </c>
      <c r="AU2409" s="11">
        <f t="shared" si="347"/>
        <v>34</v>
      </c>
      <c r="AV2409" s="11">
        <f t="shared" si="348"/>
        <v>43</v>
      </c>
      <c r="AW2409" s="12">
        <f t="shared" si="349"/>
        <v>54</v>
      </c>
      <c r="AX2409" s="13">
        <f t="shared" si="350"/>
        <v>51</v>
      </c>
      <c r="AY2409" s="13">
        <f t="shared" si="351"/>
        <v>48</v>
      </c>
      <c r="AZ2409" s="13">
        <f t="shared" si="352"/>
        <v>45</v>
      </c>
      <c r="BA2409" s="13">
        <f t="shared" si="353"/>
        <v>42</v>
      </c>
      <c r="BB2409" s="14">
        <f t="shared" si="354"/>
        <v>39</v>
      </c>
      <c r="BC2409" s="19">
        <f t="shared" si="356"/>
        <v>48</v>
      </c>
      <c r="BD2409" s="55">
        <f t="shared" si="334"/>
        <v>0.96576810652809364</v>
      </c>
      <c r="BE2409" s="19">
        <f t="shared" si="335"/>
        <v>0.9616758687885677</v>
      </c>
      <c r="BF2409" s="19">
        <f t="shared" si="357"/>
        <v>1.0238778824293602</v>
      </c>
      <c r="BG2409" s="19">
        <f t="shared" si="330"/>
        <v>1.0079181552452094</v>
      </c>
      <c r="BH2409" s="19">
        <f t="shared" si="336"/>
        <v>0</v>
      </c>
      <c r="BI2409" s="19">
        <f t="shared" si="336"/>
        <v>0</v>
      </c>
      <c r="BJ2409" s="19">
        <f t="shared" si="336"/>
        <v>0</v>
      </c>
      <c r="BK2409" s="19">
        <f t="shared" si="359"/>
        <v>1</v>
      </c>
      <c r="BL2409" s="19">
        <f t="shared" si="358"/>
        <v>0</v>
      </c>
      <c r="BM2409" s="19">
        <f t="shared" si="358"/>
        <v>1</v>
      </c>
      <c r="BN2409" s="19">
        <f t="shared" si="358"/>
        <v>1</v>
      </c>
      <c r="BO2409" s="19">
        <f t="shared" si="358"/>
        <v>0</v>
      </c>
      <c r="BP2409" s="19">
        <f t="shared" si="358"/>
        <v>0</v>
      </c>
      <c r="BQ2409" s="19">
        <f t="shared" si="358"/>
        <v>0</v>
      </c>
      <c r="BR2409" s="19">
        <f t="shared" si="358"/>
        <v>1</v>
      </c>
      <c r="BS2409" s="19">
        <f t="shared" si="358"/>
        <v>1</v>
      </c>
      <c r="BT2409" s="19">
        <f t="shared" si="358"/>
        <v>0</v>
      </c>
      <c r="BU2409" s="19">
        <f t="shared" si="358"/>
        <v>1</v>
      </c>
      <c r="BV2409" s="19">
        <f t="shared" si="358"/>
        <v>0</v>
      </c>
      <c r="BW2409" s="19">
        <f t="shared" si="358"/>
        <v>0</v>
      </c>
      <c r="BX2409" s="19">
        <f t="shared" si="358"/>
        <v>0</v>
      </c>
      <c r="BY2409" s="19" t="str">
        <f t="shared" si="358"/>
        <v/>
      </c>
      <c r="BZ2409" s="19" t="str">
        <f t="shared" si="358"/>
        <v/>
      </c>
      <c r="CA2409" s="19" t="str">
        <f t="shared" si="358"/>
        <v/>
      </c>
      <c r="CB2409" s="19" t="str">
        <f t="shared" si="355"/>
        <v/>
      </c>
    </row>
    <row r="2410" spans="1:80">
      <c r="A2410" s="24">
        <v>2409</v>
      </c>
      <c r="B2410" s="31">
        <f>IF(data!A2411="","",data!A2411)</f>
        <v>2019050</v>
      </c>
      <c r="C2410" s="32">
        <f>IF(data!B2411="","",data!B2411)</f>
        <v>43587</v>
      </c>
      <c r="D2410" s="21">
        <f>IF(data!C2411="","",data!C2411)</f>
        <v>4</v>
      </c>
      <c r="E2410" s="22">
        <f>IF(data!D2411="","",data!D2411)</f>
        <v>6</v>
      </c>
      <c r="F2410" s="22">
        <f>IF(data!E2411="","",data!E2411)</f>
        <v>10</v>
      </c>
      <c r="G2410" s="22">
        <f>IF(data!F2411="","",data!F2411)</f>
        <v>11</v>
      </c>
      <c r="H2410" s="22">
        <f>IF(data!G2411="","",data!G2411)</f>
        <v>21</v>
      </c>
      <c r="I2410" s="22">
        <f>IF(data!H2411="","",data!H2411)</f>
        <v>23</v>
      </c>
      <c r="J2410" s="23">
        <f>IF(data!I2411="","",data!I2411)</f>
        <v>2</v>
      </c>
      <c r="Q2410" s="33"/>
      <c r="R2410" s="33"/>
      <c r="S2410" s="33"/>
      <c r="T2410" s="33"/>
      <c r="U2410" s="33"/>
      <c r="V2410" s="33"/>
      <c r="X2410" s="34"/>
      <c r="Y2410" s="33"/>
      <c r="Z2410" s="33"/>
      <c r="AA2410" s="33"/>
      <c r="AB2410" s="33"/>
      <c r="AC2410" s="35"/>
      <c r="AD2410" s="33"/>
      <c r="AE2410" s="33"/>
      <c r="AF2410" s="33"/>
      <c r="AG2410" s="33"/>
      <c r="AH2410" s="33"/>
      <c r="AI2410" s="33"/>
      <c r="AJ2410" s="36"/>
      <c r="AK2410" s="10">
        <f t="shared" si="337"/>
        <v>6</v>
      </c>
      <c r="AL2410" s="11">
        <f t="shared" si="338"/>
        <v>11</v>
      </c>
      <c r="AM2410" s="11">
        <f t="shared" si="339"/>
        <v>10</v>
      </c>
      <c r="AN2410" s="11">
        <f t="shared" si="340"/>
        <v>21</v>
      </c>
      <c r="AO2410" s="13">
        <f t="shared" si="341"/>
        <v>19</v>
      </c>
      <c r="AP2410" s="11">
        <f t="shared" si="342"/>
        <v>27</v>
      </c>
      <c r="AQ2410" s="11">
        <f t="shared" si="343"/>
        <v>21</v>
      </c>
      <c r="AR2410" s="11">
        <f t="shared" si="344"/>
        <v>15</v>
      </c>
      <c r="AS2410" s="11">
        <f t="shared" si="345"/>
        <v>31</v>
      </c>
      <c r="AT2410" s="11">
        <f t="shared" si="346"/>
        <v>51</v>
      </c>
      <c r="AU2410" s="11">
        <f t="shared" si="347"/>
        <v>49</v>
      </c>
      <c r="AV2410" s="11">
        <f t="shared" si="348"/>
        <v>47</v>
      </c>
      <c r="AW2410" s="12">
        <f t="shared" si="349"/>
        <v>45</v>
      </c>
      <c r="AX2410" s="13">
        <f t="shared" si="350"/>
        <v>43</v>
      </c>
      <c r="AY2410" s="13">
        <f t="shared" si="351"/>
        <v>41</v>
      </c>
      <c r="AZ2410" s="13">
        <f t="shared" si="352"/>
        <v>39</v>
      </c>
      <c r="BA2410" s="13">
        <f t="shared" si="353"/>
        <v>37</v>
      </c>
      <c r="BB2410" s="14">
        <f t="shared" si="354"/>
        <v>35</v>
      </c>
      <c r="BC2410" s="19">
        <f t="shared" si="356"/>
        <v>41</v>
      </c>
      <c r="BD2410" s="55">
        <f t="shared" si="334"/>
        <v>0.99850600844430004</v>
      </c>
      <c r="BE2410" s="19">
        <f t="shared" si="335"/>
        <v>0.9616758687885677</v>
      </c>
      <c r="BF2410" s="19">
        <f t="shared" si="357"/>
        <v>0.99686911334848971</v>
      </c>
      <c r="BG2410" s="19">
        <f t="shared" si="330"/>
        <v>1.0099642741149724</v>
      </c>
      <c r="BH2410" s="19">
        <f t="shared" si="336"/>
        <v>0</v>
      </c>
      <c r="BI2410" s="19">
        <f t="shared" si="336"/>
        <v>0</v>
      </c>
      <c r="BJ2410" s="19">
        <f t="shared" si="336"/>
        <v>0</v>
      </c>
      <c r="BK2410" s="19">
        <f t="shared" si="359"/>
        <v>0</v>
      </c>
      <c r="BL2410" s="19">
        <f t="shared" si="358"/>
        <v>2</v>
      </c>
      <c r="BM2410" s="19">
        <f t="shared" si="358"/>
        <v>0</v>
      </c>
      <c r="BN2410" s="19">
        <f t="shared" si="358"/>
        <v>2</v>
      </c>
      <c r="BO2410" s="19">
        <f t="shared" si="358"/>
        <v>0</v>
      </c>
      <c r="BP2410" s="19">
        <f t="shared" si="358"/>
        <v>0</v>
      </c>
      <c r="BQ2410" s="19">
        <f t="shared" si="358"/>
        <v>0</v>
      </c>
      <c r="BR2410" s="19">
        <f t="shared" si="358"/>
        <v>1</v>
      </c>
      <c r="BS2410" s="19">
        <f t="shared" si="358"/>
        <v>1</v>
      </c>
      <c r="BT2410" s="19">
        <f t="shared" si="358"/>
        <v>0</v>
      </c>
      <c r="BU2410" s="19">
        <f t="shared" si="358"/>
        <v>0</v>
      </c>
      <c r="BV2410" s="19">
        <f t="shared" si="358"/>
        <v>0</v>
      </c>
      <c r="BW2410" s="19">
        <f t="shared" si="358"/>
        <v>0</v>
      </c>
      <c r="BX2410" s="19">
        <f t="shared" si="358"/>
        <v>0</v>
      </c>
      <c r="BY2410" s="19" t="str">
        <f t="shared" si="358"/>
        <v/>
      </c>
      <c r="BZ2410" s="19" t="str">
        <f t="shared" si="358"/>
        <v/>
      </c>
      <c r="CA2410" s="19" t="str">
        <f t="shared" si="358"/>
        <v/>
      </c>
      <c r="CB2410" s="19" t="str">
        <f t="shared" si="355"/>
        <v/>
      </c>
    </row>
    <row r="2411" spans="1:80">
      <c r="A2411" s="24">
        <v>2410</v>
      </c>
      <c r="B2411" s="31">
        <f>IF(data!A2412="","",data!A2412)</f>
        <v>2019051</v>
      </c>
      <c r="C2411" s="32">
        <f>IF(data!B2412="","",data!B2412)</f>
        <v>43590</v>
      </c>
      <c r="D2411" s="21">
        <f>IF(data!C2412="","",data!C2412)</f>
        <v>8</v>
      </c>
      <c r="E2411" s="22">
        <f>IF(data!D2412="","",data!D2412)</f>
        <v>9</v>
      </c>
      <c r="F2411" s="22">
        <f>IF(data!E2412="","",data!E2412)</f>
        <v>10</v>
      </c>
      <c r="G2411" s="22">
        <f>IF(data!F2412="","",data!F2412)</f>
        <v>13</v>
      </c>
      <c r="H2411" s="22">
        <f>IF(data!G2412="","",data!G2412)</f>
        <v>15</v>
      </c>
      <c r="I2411" s="22">
        <f>IF(data!H2412="","",data!H2412)</f>
        <v>28</v>
      </c>
      <c r="J2411" s="23">
        <f>IF(data!I2412="","",data!I2412)</f>
        <v>9</v>
      </c>
      <c r="Q2411" s="33"/>
      <c r="R2411" s="33"/>
      <c r="S2411" s="33"/>
      <c r="T2411" s="33"/>
      <c r="U2411" s="33"/>
      <c r="V2411" s="33"/>
      <c r="X2411" s="34"/>
      <c r="Y2411" s="33"/>
      <c r="Z2411" s="33"/>
      <c r="AA2411" s="33"/>
      <c r="AB2411" s="33"/>
      <c r="AC2411" s="35"/>
      <c r="AD2411" s="33"/>
      <c r="AE2411" s="33"/>
      <c r="AF2411" s="33"/>
      <c r="AG2411" s="33"/>
      <c r="AH2411" s="33"/>
      <c r="AI2411" s="33"/>
      <c r="AJ2411" s="36"/>
      <c r="AK2411" s="10">
        <f t="shared" si="337"/>
        <v>5</v>
      </c>
      <c r="AL2411" s="11">
        <f t="shared" si="338"/>
        <v>7</v>
      </c>
      <c r="AM2411" s="11">
        <f t="shared" si="339"/>
        <v>13</v>
      </c>
      <c r="AN2411" s="11">
        <f t="shared" si="340"/>
        <v>17</v>
      </c>
      <c r="AO2411" s="13">
        <f t="shared" si="341"/>
        <v>13</v>
      </c>
      <c r="AP2411" s="11">
        <f t="shared" si="342"/>
        <v>19</v>
      </c>
      <c r="AQ2411" s="11">
        <f t="shared" si="343"/>
        <v>20</v>
      </c>
      <c r="AR2411" s="11">
        <f t="shared" si="344"/>
        <v>33</v>
      </c>
      <c r="AS2411" s="11">
        <f t="shared" si="345"/>
        <v>39</v>
      </c>
      <c r="AT2411" s="11">
        <f t="shared" si="346"/>
        <v>35</v>
      </c>
      <c r="AU2411" s="11">
        <f t="shared" si="347"/>
        <v>31</v>
      </c>
      <c r="AV2411" s="11">
        <f t="shared" si="348"/>
        <v>41</v>
      </c>
      <c r="AW2411" s="12">
        <f t="shared" si="349"/>
        <v>53</v>
      </c>
      <c r="AX2411" s="13">
        <f t="shared" si="350"/>
        <v>67</v>
      </c>
      <c r="AY2411" s="13">
        <f t="shared" si="351"/>
        <v>66</v>
      </c>
      <c r="AZ2411" s="13">
        <f t="shared" si="352"/>
        <v>65</v>
      </c>
      <c r="BA2411" s="13">
        <f t="shared" si="353"/>
        <v>64</v>
      </c>
      <c r="BB2411" s="14">
        <f t="shared" si="354"/>
        <v>63</v>
      </c>
      <c r="BC2411" s="19">
        <f t="shared" si="356"/>
        <v>66</v>
      </c>
      <c r="BD2411" s="55">
        <f t="shared" si="334"/>
        <v>1.0312439103605067</v>
      </c>
      <c r="BE2411" s="19">
        <f t="shared" si="335"/>
        <v>1.0025982461838259</v>
      </c>
      <c r="BF2411" s="19">
        <f t="shared" si="357"/>
        <v>1.013238064306593</v>
      </c>
      <c r="BG2411" s="19">
        <f t="shared" si="330"/>
        <v>1.0062812601493991</v>
      </c>
      <c r="BH2411" s="19">
        <f t="shared" si="336"/>
        <v>0</v>
      </c>
      <c r="BI2411" s="19">
        <f t="shared" si="336"/>
        <v>0</v>
      </c>
      <c r="BJ2411" s="19">
        <f t="shared" si="336"/>
        <v>0</v>
      </c>
      <c r="BK2411" s="19">
        <f t="shared" si="359"/>
        <v>0</v>
      </c>
      <c r="BL2411" s="19">
        <f t="shared" si="358"/>
        <v>0</v>
      </c>
      <c r="BM2411" s="19">
        <f t="shared" si="358"/>
        <v>0</v>
      </c>
      <c r="BN2411" s="19">
        <f t="shared" si="358"/>
        <v>0</v>
      </c>
      <c r="BO2411" s="19">
        <f t="shared" si="358"/>
        <v>0</v>
      </c>
      <c r="BP2411" s="19">
        <f t="shared" si="358"/>
        <v>1</v>
      </c>
      <c r="BQ2411" s="19">
        <f t="shared" si="358"/>
        <v>1</v>
      </c>
      <c r="BR2411" s="19">
        <f t="shared" si="358"/>
        <v>1</v>
      </c>
      <c r="BS2411" s="19">
        <f t="shared" si="358"/>
        <v>1</v>
      </c>
      <c r="BT2411" s="19">
        <f t="shared" si="358"/>
        <v>0</v>
      </c>
      <c r="BU2411" s="19">
        <f t="shared" si="358"/>
        <v>1</v>
      </c>
      <c r="BV2411" s="19">
        <f t="shared" si="358"/>
        <v>0</v>
      </c>
      <c r="BW2411" s="19">
        <f t="shared" si="358"/>
        <v>1</v>
      </c>
      <c r="BX2411" s="19">
        <f t="shared" si="358"/>
        <v>0</v>
      </c>
      <c r="BY2411" s="19" t="str">
        <f t="shared" si="358"/>
        <v/>
      </c>
      <c r="BZ2411" s="19" t="str">
        <f t="shared" si="358"/>
        <v/>
      </c>
      <c r="CA2411" s="19" t="str">
        <f t="shared" si="358"/>
        <v/>
      </c>
      <c r="CB2411" s="19" t="str">
        <f t="shared" si="355"/>
        <v/>
      </c>
    </row>
    <row r="2412" spans="1:80">
      <c r="A2412" s="24">
        <v>2411</v>
      </c>
      <c r="B2412" s="31">
        <f>IF(data!A2413="","",data!A2413)</f>
        <v>2019052</v>
      </c>
      <c r="C2412" s="32">
        <f>IF(data!B2413="","",data!B2413)</f>
        <v>43592</v>
      </c>
      <c r="D2412" s="21">
        <f>IF(data!C2413="","",data!C2413)</f>
        <v>3</v>
      </c>
      <c r="E2412" s="22">
        <f>IF(data!D2413="","",data!D2413)</f>
        <v>6</v>
      </c>
      <c r="F2412" s="22">
        <f>IF(data!E2413="","",data!E2413)</f>
        <v>9</v>
      </c>
      <c r="G2412" s="22">
        <f>IF(data!F2413="","",data!F2413)</f>
        <v>13</v>
      </c>
      <c r="H2412" s="22">
        <f>IF(data!G2413="","",data!G2413)</f>
        <v>16</v>
      </c>
      <c r="I2412" s="22">
        <f>IF(data!H2413="","",data!H2413)</f>
        <v>19</v>
      </c>
      <c r="J2412" s="23">
        <f>IF(data!I2413="","",data!I2413)</f>
        <v>16</v>
      </c>
      <c r="Q2412" s="33"/>
      <c r="R2412" s="33"/>
      <c r="S2412" s="33"/>
      <c r="T2412" s="33"/>
      <c r="U2412" s="33"/>
      <c r="V2412" s="33"/>
      <c r="X2412" s="34"/>
      <c r="Y2412" s="33"/>
      <c r="Z2412" s="33"/>
      <c r="AA2412" s="33"/>
      <c r="AB2412" s="33"/>
      <c r="AC2412" s="35"/>
      <c r="AD2412" s="33"/>
      <c r="AE2412" s="33"/>
      <c r="AF2412" s="33"/>
      <c r="AG2412" s="33"/>
      <c r="AH2412" s="33"/>
      <c r="AI2412" s="33"/>
      <c r="AJ2412" s="36"/>
      <c r="AK2412" s="10">
        <f t="shared" si="337"/>
        <v>3</v>
      </c>
      <c r="AL2412" s="11">
        <f t="shared" si="338"/>
        <v>10</v>
      </c>
      <c r="AM2412" s="11">
        <f t="shared" si="339"/>
        <v>16</v>
      </c>
      <c r="AN2412" s="11">
        <f t="shared" si="340"/>
        <v>12</v>
      </c>
      <c r="AO2412" s="13">
        <f t="shared" si="341"/>
        <v>24</v>
      </c>
      <c r="AP2412" s="11">
        <f t="shared" si="342"/>
        <v>18</v>
      </c>
      <c r="AQ2412" s="11">
        <f t="shared" si="343"/>
        <v>21</v>
      </c>
      <c r="AR2412" s="11">
        <f t="shared" si="344"/>
        <v>36</v>
      </c>
      <c r="AS2412" s="11">
        <f t="shared" si="345"/>
        <v>33</v>
      </c>
      <c r="AT2412" s="11">
        <f t="shared" si="346"/>
        <v>30</v>
      </c>
      <c r="AU2412" s="11">
        <f t="shared" si="347"/>
        <v>27</v>
      </c>
      <c r="AV2412" s="11">
        <f t="shared" si="348"/>
        <v>38</v>
      </c>
      <c r="AW2412" s="12">
        <f t="shared" si="349"/>
        <v>36</v>
      </c>
      <c r="AX2412" s="13">
        <f t="shared" si="350"/>
        <v>34</v>
      </c>
      <c r="AY2412" s="13">
        <f t="shared" si="351"/>
        <v>49</v>
      </c>
      <c r="AZ2412" s="13">
        <f t="shared" si="352"/>
        <v>48</v>
      </c>
      <c r="BA2412" s="13">
        <f t="shared" si="353"/>
        <v>47</v>
      </c>
      <c r="BB2412" s="14">
        <f t="shared" si="354"/>
        <v>66</v>
      </c>
      <c r="BC2412" s="19">
        <f t="shared" si="356"/>
        <v>49</v>
      </c>
      <c r="BD2412" s="55">
        <f t="shared" si="334"/>
        <v>1.0189671971419292</v>
      </c>
      <c r="BE2412" s="19">
        <f t="shared" si="335"/>
        <v>1.023059434881455</v>
      </c>
      <c r="BF2412" s="19">
        <f t="shared" si="357"/>
        <v>1.023059434881455</v>
      </c>
      <c r="BG2412" s="19">
        <f t="shared" si="330"/>
        <v>1.0128288405326404</v>
      </c>
      <c r="BH2412" s="19">
        <f t="shared" si="336"/>
        <v>0</v>
      </c>
      <c r="BI2412" s="19">
        <f t="shared" si="336"/>
        <v>0</v>
      </c>
      <c r="BJ2412" s="19">
        <f t="shared" si="336"/>
        <v>1</v>
      </c>
      <c r="BK2412" s="19">
        <f t="shared" si="359"/>
        <v>1</v>
      </c>
      <c r="BL2412" s="19">
        <f t="shared" si="358"/>
        <v>0</v>
      </c>
      <c r="BM2412" s="19">
        <f t="shared" si="358"/>
        <v>0</v>
      </c>
      <c r="BN2412" s="19">
        <f t="shared" si="358"/>
        <v>1</v>
      </c>
      <c r="BO2412" s="19">
        <f t="shared" si="358"/>
        <v>0</v>
      </c>
      <c r="BP2412" s="19">
        <f t="shared" si="358"/>
        <v>0</v>
      </c>
      <c r="BQ2412" s="19">
        <f t="shared" si="358"/>
        <v>1</v>
      </c>
      <c r="BR2412" s="19">
        <f t="shared" si="358"/>
        <v>0</v>
      </c>
      <c r="BS2412" s="19">
        <f t="shared" si="358"/>
        <v>0</v>
      </c>
      <c r="BT2412" s="19">
        <f t="shared" si="358"/>
        <v>0</v>
      </c>
      <c r="BU2412" s="19">
        <f t="shared" si="358"/>
        <v>1</v>
      </c>
      <c r="BV2412" s="19">
        <f t="shared" si="358"/>
        <v>0</v>
      </c>
      <c r="BW2412" s="19">
        <f t="shared" si="358"/>
        <v>0</v>
      </c>
      <c r="BX2412" s="19">
        <f t="shared" si="358"/>
        <v>1</v>
      </c>
      <c r="BY2412" s="19" t="str">
        <f t="shared" si="358"/>
        <v/>
      </c>
      <c r="BZ2412" s="19" t="str">
        <f t="shared" si="358"/>
        <v/>
      </c>
      <c r="CA2412" s="19" t="str">
        <f t="shared" si="358"/>
        <v/>
      </c>
      <c r="CB2412" s="19" t="str">
        <f t="shared" si="355"/>
        <v/>
      </c>
    </row>
    <row r="2413" spans="1:80">
      <c r="A2413" s="24">
        <v>2412</v>
      </c>
      <c r="B2413" s="31">
        <f>IF(data!A2414="","",data!A2414)</f>
        <v>2019053</v>
      </c>
      <c r="C2413" s="32">
        <f>IF(data!B2414="","",data!B2414)</f>
        <v>43594</v>
      </c>
      <c r="D2413" s="21">
        <f>IF(data!C2414="","",data!C2414)</f>
        <v>4</v>
      </c>
      <c r="E2413" s="22">
        <f>IF(data!D2414="","",data!D2414)</f>
        <v>16</v>
      </c>
      <c r="F2413" s="22">
        <f>IF(data!E2414="","",data!E2414)</f>
        <v>22</v>
      </c>
      <c r="G2413" s="22">
        <f>IF(data!F2414="","",data!F2414)</f>
        <v>25</v>
      </c>
      <c r="H2413" s="22">
        <f>IF(data!G2414="","",data!G2414)</f>
        <v>29</v>
      </c>
      <c r="I2413" s="22">
        <f>IF(data!H2414="","",data!H2414)</f>
        <v>31</v>
      </c>
      <c r="J2413" s="23">
        <f>IF(data!I2414="","",data!I2414)</f>
        <v>8</v>
      </c>
      <c r="Q2413" s="33"/>
      <c r="R2413" s="33"/>
      <c r="S2413" s="33"/>
      <c r="T2413" s="33"/>
      <c r="U2413" s="33"/>
      <c r="V2413" s="33"/>
      <c r="X2413" s="34"/>
      <c r="Y2413" s="33"/>
      <c r="Z2413" s="33"/>
      <c r="AA2413" s="33"/>
      <c r="AB2413" s="33"/>
      <c r="AC2413" s="35"/>
      <c r="AD2413" s="33"/>
      <c r="AE2413" s="33"/>
      <c r="AF2413" s="33"/>
      <c r="AG2413" s="33"/>
      <c r="AH2413" s="33"/>
      <c r="AI2413" s="33"/>
      <c r="AJ2413" s="36"/>
      <c r="AK2413" s="10">
        <f t="shared" si="337"/>
        <v>7</v>
      </c>
      <c r="AL2413" s="11">
        <f t="shared" si="338"/>
        <v>7</v>
      </c>
      <c r="AM2413" s="11">
        <f t="shared" si="339"/>
        <v>12</v>
      </c>
      <c r="AN2413" s="11">
        <f t="shared" si="340"/>
        <v>19</v>
      </c>
      <c r="AO2413" s="13">
        <f t="shared" si="341"/>
        <v>15</v>
      </c>
      <c r="AP2413" s="11">
        <f t="shared" si="342"/>
        <v>23</v>
      </c>
      <c r="AQ2413" s="11">
        <f t="shared" si="343"/>
        <v>28</v>
      </c>
      <c r="AR2413" s="11">
        <f t="shared" si="344"/>
        <v>27</v>
      </c>
      <c r="AS2413" s="11">
        <f t="shared" si="345"/>
        <v>28</v>
      </c>
      <c r="AT2413" s="11">
        <f t="shared" si="346"/>
        <v>31</v>
      </c>
      <c r="AU2413" s="11">
        <f t="shared" si="347"/>
        <v>36</v>
      </c>
      <c r="AV2413" s="11">
        <f t="shared" si="348"/>
        <v>29</v>
      </c>
      <c r="AW2413" s="12">
        <f t="shared" si="349"/>
        <v>37</v>
      </c>
      <c r="AX2413" s="13">
        <f t="shared" si="350"/>
        <v>47</v>
      </c>
      <c r="AY2413" s="13">
        <f t="shared" si="351"/>
        <v>59</v>
      </c>
      <c r="AZ2413" s="13">
        <f t="shared" si="352"/>
        <v>55</v>
      </c>
      <c r="BA2413" s="13">
        <f t="shared" si="353"/>
        <v>51</v>
      </c>
      <c r="BB2413" s="14">
        <f t="shared" si="354"/>
        <v>47</v>
      </c>
      <c r="BC2413" s="19">
        <f t="shared" si="356"/>
        <v>59</v>
      </c>
      <c r="BD2413" s="55">
        <f t="shared" si="334"/>
        <v>1.0762585254952908</v>
      </c>
      <c r="BE2413" s="19">
        <f t="shared" si="335"/>
        <v>1.0332900292302696</v>
      </c>
      <c r="BF2413" s="19">
        <f t="shared" si="357"/>
        <v>1.0345177005521273</v>
      </c>
      <c r="BG2413" s="19">
        <f t="shared" si="330"/>
        <v>1.0226502111075024</v>
      </c>
      <c r="BH2413" s="19">
        <f t="shared" si="336"/>
        <v>0</v>
      </c>
      <c r="BI2413" s="19">
        <f t="shared" si="336"/>
        <v>0</v>
      </c>
      <c r="BJ2413" s="19">
        <f t="shared" si="336"/>
        <v>0</v>
      </c>
      <c r="BK2413" s="19">
        <f t="shared" si="359"/>
        <v>0</v>
      </c>
      <c r="BL2413" s="19">
        <f t="shared" si="358"/>
        <v>1</v>
      </c>
      <c r="BM2413" s="19">
        <f t="shared" si="358"/>
        <v>1</v>
      </c>
      <c r="BN2413" s="19">
        <f t="shared" si="358"/>
        <v>0</v>
      </c>
      <c r="BO2413" s="19">
        <f t="shared" si="358"/>
        <v>0</v>
      </c>
      <c r="BP2413" s="19">
        <f t="shared" si="358"/>
        <v>1</v>
      </c>
      <c r="BQ2413" s="19">
        <f t="shared" si="358"/>
        <v>0</v>
      </c>
      <c r="BR2413" s="19">
        <f t="shared" si="358"/>
        <v>0</v>
      </c>
      <c r="BS2413" s="19">
        <f t="shared" si="358"/>
        <v>0</v>
      </c>
      <c r="BT2413" s="19">
        <f t="shared" si="358"/>
        <v>1</v>
      </c>
      <c r="BU2413" s="19">
        <f t="shared" si="358"/>
        <v>0</v>
      </c>
      <c r="BV2413" s="19">
        <f t="shared" si="358"/>
        <v>1</v>
      </c>
      <c r="BW2413" s="19">
        <f t="shared" si="358"/>
        <v>0</v>
      </c>
      <c r="BX2413" s="19">
        <f t="shared" si="358"/>
        <v>1</v>
      </c>
      <c r="BY2413" s="19" t="str">
        <f t="shared" si="358"/>
        <v/>
      </c>
      <c r="BZ2413" s="19" t="str">
        <f t="shared" si="358"/>
        <v/>
      </c>
      <c r="CA2413" s="19" t="str">
        <f t="shared" si="358"/>
        <v/>
      </c>
      <c r="CB2413" s="19" t="str">
        <f t="shared" si="355"/>
        <v/>
      </c>
    </row>
    <row r="2414" spans="1:80">
      <c r="A2414" s="24">
        <v>2413</v>
      </c>
      <c r="B2414" s="31">
        <f>IF(data!A2415="","",data!A2415)</f>
        <v>2019054</v>
      </c>
      <c r="C2414" s="32">
        <f>IF(data!B2415="","",data!B2415)</f>
        <v>43597</v>
      </c>
      <c r="D2414" s="21">
        <f>IF(data!C2415="","",data!C2415)</f>
        <v>7</v>
      </c>
      <c r="E2414" s="22">
        <f>IF(data!D2415="","",data!D2415)</f>
        <v>10</v>
      </c>
      <c r="F2414" s="22">
        <f>IF(data!E2415="","",data!E2415)</f>
        <v>11</v>
      </c>
      <c r="G2414" s="22">
        <f>IF(data!F2415="","",data!F2415)</f>
        <v>15</v>
      </c>
      <c r="H2414" s="22">
        <f>IF(data!G2415="","",data!G2415)</f>
        <v>24</v>
      </c>
      <c r="I2414" s="22">
        <f>IF(data!H2415="","",data!H2415)</f>
        <v>26</v>
      </c>
      <c r="J2414" s="23">
        <f>IF(data!I2415="","",data!I2415)</f>
        <v>11</v>
      </c>
      <c r="Q2414" s="33"/>
      <c r="R2414" s="33"/>
      <c r="S2414" s="33"/>
      <c r="T2414" s="33"/>
      <c r="U2414" s="33"/>
      <c r="V2414" s="33"/>
      <c r="X2414" s="34"/>
      <c r="Y2414" s="33"/>
      <c r="Z2414" s="33"/>
      <c r="AA2414" s="33"/>
      <c r="AB2414" s="33"/>
      <c r="AC2414" s="35"/>
      <c r="AD2414" s="33"/>
      <c r="AE2414" s="33"/>
      <c r="AF2414" s="33"/>
      <c r="AG2414" s="33"/>
      <c r="AH2414" s="33"/>
      <c r="AI2414" s="33"/>
      <c r="AJ2414" s="36"/>
      <c r="AK2414" s="10">
        <f t="shared" si="337"/>
        <v>6</v>
      </c>
      <c r="AL2414" s="11">
        <f t="shared" si="338"/>
        <v>13</v>
      </c>
      <c r="AM2414" s="11">
        <f t="shared" si="339"/>
        <v>8</v>
      </c>
      <c r="AN2414" s="11">
        <f t="shared" si="340"/>
        <v>15</v>
      </c>
      <c r="AO2414" s="13">
        <f t="shared" si="341"/>
        <v>16</v>
      </c>
      <c r="AP2414" s="11">
        <f t="shared" si="342"/>
        <v>21</v>
      </c>
      <c r="AQ2414" s="11">
        <f t="shared" si="343"/>
        <v>30</v>
      </c>
      <c r="AR2414" s="11">
        <f t="shared" si="344"/>
        <v>23</v>
      </c>
      <c r="AS2414" s="11">
        <f t="shared" si="345"/>
        <v>27</v>
      </c>
      <c r="AT2414" s="11">
        <f t="shared" si="346"/>
        <v>33</v>
      </c>
      <c r="AU2414" s="11">
        <f t="shared" si="347"/>
        <v>41</v>
      </c>
      <c r="AV2414" s="11">
        <f t="shared" si="348"/>
        <v>51</v>
      </c>
      <c r="AW2414" s="12">
        <f t="shared" si="349"/>
        <v>48</v>
      </c>
      <c r="AX2414" s="13">
        <f t="shared" si="350"/>
        <v>61</v>
      </c>
      <c r="AY2414" s="13">
        <f t="shared" si="351"/>
        <v>59</v>
      </c>
      <c r="AZ2414" s="13">
        <f t="shared" si="352"/>
        <v>57</v>
      </c>
      <c r="BA2414" s="13">
        <f t="shared" si="353"/>
        <v>55</v>
      </c>
      <c r="BB2414" s="14">
        <f t="shared" si="354"/>
        <v>53</v>
      </c>
      <c r="BC2414" s="19">
        <f t="shared" si="356"/>
        <v>59</v>
      </c>
      <c r="BD2414" s="55">
        <f t="shared" si="334"/>
        <v>1.1212731406300747</v>
      </c>
      <c r="BE2414" s="19">
        <f t="shared" si="335"/>
        <v>1.0435206235790842</v>
      </c>
      <c r="BF2414" s="19">
        <f t="shared" si="357"/>
        <v>1.0369730431958428</v>
      </c>
      <c r="BG2414" s="19">
        <f t="shared" si="330"/>
        <v>1.0214225397856447</v>
      </c>
      <c r="BH2414" s="19">
        <f t="shared" si="336"/>
        <v>0</v>
      </c>
      <c r="BI2414" s="19">
        <f t="shared" si="336"/>
        <v>0</v>
      </c>
      <c r="BJ2414" s="19">
        <f t="shared" si="336"/>
        <v>0</v>
      </c>
      <c r="BK2414" s="19">
        <f t="shared" si="359"/>
        <v>0</v>
      </c>
      <c r="BL2414" s="19">
        <f t="shared" si="358"/>
        <v>0</v>
      </c>
      <c r="BM2414" s="19">
        <f t="shared" si="358"/>
        <v>0</v>
      </c>
      <c r="BN2414" s="19">
        <f t="shared" si="358"/>
        <v>0</v>
      </c>
      <c r="BO2414" s="19">
        <f t="shared" si="358"/>
        <v>2</v>
      </c>
      <c r="BP2414" s="19">
        <f t="shared" si="358"/>
        <v>0</v>
      </c>
      <c r="BQ2414" s="19">
        <f t="shared" si="358"/>
        <v>1</v>
      </c>
      <c r="BR2414" s="19">
        <f t="shared" si="358"/>
        <v>1</v>
      </c>
      <c r="BS2414" s="19">
        <f t="shared" si="358"/>
        <v>1</v>
      </c>
      <c r="BT2414" s="19">
        <f t="shared" si="358"/>
        <v>0</v>
      </c>
      <c r="BU2414" s="19">
        <f t="shared" si="358"/>
        <v>0</v>
      </c>
      <c r="BV2414" s="19">
        <f t="shared" si="358"/>
        <v>0</v>
      </c>
      <c r="BW2414" s="19">
        <f t="shared" si="358"/>
        <v>1</v>
      </c>
      <c r="BX2414" s="19">
        <f t="shared" si="358"/>
        <v>0</v>
      </c>
      <c r="BY2414" s="19" t="str">
        <f t="shared" si="358"/>
        <v/>
      </c>
      <c r="BZ2414" s="19" t="str">
        <f t="shared" si="358"/>
        <v/>
      </c>
      <c r="CA2414" s="19" t="str">
        <f t="shared" si="358"/>
        <v/>
      </c>
      <c r="CB2414" s="19" t="str">
        <f t="shared" si="355"/>
        <v/>
      </c>
    </row>
    <row r="2415" spans="1:80">
      <c r="A2415" s="24">
        <v>2414</v>
      </c>
      <c r="B2415" s="31">
        <f>IF(data!A2416="","",data!A2416)</f>
        <v>2019055</v>
      </c>
      <c r="C2415" s="32">
        <f>IF(data!B2416="","",data!B2416)</f>
        <v>43599</v>
      </c>
      <c r="D2415" s="21">
        <f>IF(data!C2416="","",data!C2416)</f>
        <v>1</v>
      </c>
      <c r="E2415" s="22">
        <f>IF(data!D2416="","",data!D2416)</f>
        <v>6</v>
      </c>
      <c r="F2415" s="22">
        <f>IF(data!E2416="","",data!E2416)</f>
        <v>11</v>
      </c>
      <c r="G2415" s="22">
        <f>IF(data!F2416="","",data!F2416)</f>
        <v>15</v>
      </c>
      <c r="H2415" s="22">
        <f>IF(data!G2416="","",data!G2416)</f>
        <v>19</v>
      </c>
      <c r="I2415" s="22">
        <f>IF(data!H2416="","",data!H2416)</f>
        <v>31</v>
      </c>
      <c r="J2415" s="23">
        <f>IF(data!I2416="","",data!I2416)</f>
        <v>10</v>
      </c>
      <c r="Q2415" s="33"/>
      <c r="R2415" s="33"/>
      <c r="S2415" s="33"/>
      <c r="T2415" s="33"/>
      <c r="U2415" s="33"/>
      <c r="V2415" s="33"/>
      <c r="X2415" s="34"/>
      <c r="Y2415" s="33"/>
      <c r="Z2415" s="33"/>
      <c r="AA2415" s="33"/>
      <c r="AB2415" s="33"/>
      <c r="AC2415" s="35"/>
      <c r="AD2415" s="33"/>
      <c r="AE2415" s="33"/>
      <c r="AF2415" s="33"/>
      <c r="AG2415" s="33"/>
      <c r="AH2415" s="33"/>
      <c r="AI2415" s="33"/>
      <c r="AJ2415" s="36"/>
      <c r="AK2415" s="10">
        <f t="shared" si="337"/>
        <v>5</v>
      </c>
      <c r="AL2415" s="11">
        <f t="shared" si="338"/>
        <v>15</v>
      </c>
      <c r="AM2415" s="11">
        <f t="shared" si="339"/>
        <v>8</v>
      </c>
      <c r="AN2415" s="11">
        <f t="shared" si="340"/>
        <v>11</v>
      </c>
      <c r="AO2415" s="13">
        <f t="shared" si="341"/>
        <v>20</v>
      </c>
      <c r="AP2415" s="11">
        <f t="shared" si="342"/>
        <v>27</v>
      </c>
      <c r="AQ2415" s="11">
        <f t="shared" si="343"/>
        <v>20</v>
      </c>
      <c r="AR2415" s="11">
        <f t="shared" si="344"/>
        <v>23</v>
      </c>
      <c r="AS2415" s="11">
        <f t="shared" si="345"/>
        <v>28</v>
      </c>
      <c r="AT2415" s="11">
        <f t="shared" si="346"/>
        <v>35</v>
      </c>
      <c r="AU2415" s="11">
        <f t="shared" si="347"/>
        <v>31</v>
      </c>
      <c r="AV2415" s="11">
        <f t="shared" si="348"/>
        <v>27</v>
      </c>
      <c r="AW2415" s="12">
        <f t="shared" si="349"/>
        <v>23</v>
      </c>
      <c r="AX2415" s="13">
        <f t="shared" si="350"/>
        <v>51</v>
      </c>
      <c r="AY2415" s="13">
        <f t="shared" si="351"/>
        <v>49</v>
      </c>
      <c r="AZ2415" s="13">
        <f t="shared" si="352"/>
        <v>47</v>
      </c>
      <c r="BA2415" s="13">
        <f t="shared" si="353"/>
        <v>45</v>
      </c>
      <c r="BB2415" s="14">
        <f t="shared" si="354"/>
        <v>63</v>
      </c>
      <c r="BC2415" s="19">
        <f t="shared" si="356"/>
        <v>49</v>
      </c>
      <c r="BD2415" s="55">
        <f t="shared" si="334"/>
        <v>1.1540110425462813</v>
      </c>
      <c r="BE2415" s="19">
        <f t="shared" si="335"/>
        <v>1.0762585254952908</v>
      </c>
      <c r="BF2415" s="19">
        <f t="shared" si="357"/>
        <v>1.0418837284832738</v>
      </c>
      <c r="BG2415" s="19">
        <f t="shared" si="330"/>
        <v>1.0177395258200714</v>
      </c>
      <c r="BH2415" s="19">
        <f t="shared" si="336"/>
        <v>0</v>
      </c>
      <c r="BI2415" s="19">
        <f t="shared" si="336"/>
        <v>1</v>
      </c>
      <c r="BJ2415" s="19">
        <f t="shared" si="336"/>
        <v>1</v>
      </c>
      <c r="BK2415" s="19">
        <f t="shared" si="359"/>
        <v>0</v>
      </c>
      <c r="BL2415" s="19">
        <f t="shared" si="358"/>
        <v>0</v>
      </c>
      <c r="BM2415" s="19">
        <f t="shared" si="358"/>
        <v>0</v>
      </c>
      <c r="BN2415" s="19">
        <f t="shared" si="358"/>
        <v>1</v>
      </c>
      <c r="BO2415" s="19">
        <f t="shared" si="358"/>
        <v>0</v>
      </c>
      <c r="BP2415" s="19">
        <f t="shared" si="358"/>
        <v>0</v>
      </c>
      <c r="BQ2415" s="19">
        <f t="shared" si="358"/>
        <v>0</v>
      </c>
      <c r="BR2415" s="19">
        <f t="shared" si="358"/>
        <v>0</v>
      </c>
      <c r="BS2415" s="19">
        <f t="shared" si="358"/>
        <v>1</v>
      </c>
      <c r="BT2415" s="19">
        <f t="shared" si="358"/>
        <v>0</v>
      </c>
      <c r="BU2415" s="19">
        <f t="shared" si="358"/>
        <v>0</v>
      </c>
      <c r="BV2415" s="19">
        <f t="shared" si="358"/>
        <v>1</v>
      </c>
      <c r="BW2415" s="19">
        <f t="shared" si="358"/>
        <v>1</v>
      </c>
      <c r="BX2415" s="19">
        <f t="shared" si="358"/>
        <v>0</v>
      </c>
      <c r="BY2415" s="19" t="str">
        <f t="shared" si="358"/>
        <v/>
      </c>
      <c r="BZ2415" s="19" t="str">
        <f t="shared" si="358"/>
        <v/>
      </c>
      <c r="CA2415" s="19" t="str">
        <f t="shared" si="358"/>
        <v/>
      </c>
      <c r="CB2415" s="19" t="str">
        <f t="shared" si="355"/>
        <v/>
      </c>
    </row>
    <row r="2416" spans="1:80">
      <c r="A2416" s="24">
        <v>2415</v>
      </c>
      <c r="B2416" s="31">
        <f>IF(data!A2417="","",data!A2417)</f>
        <v>2019056</v>
      </c>
      <c r="C2416" s="32">
        <f>IF(data!B2417="","",data!B2417)</f>
        <v>43601</v>
      </c>
      <c r="D2416" s="21">
        <f>IF(data!C2417="","",data!C2417)</f>
        <v>13</v>
      </c>
      <c r="E2416" s="22">
        <f>IF(data!D2417="","",data!D2417)</f>
        <v>14</v>
      </c>
      <c r="F2416" s="22">
        <f>IF(data!E2417="","",data!E2417)</f>
        <v>17</v>
      </c>
      <c r="G2416" s="22">
        <f>IF(data!F2417="","",data!F2417)</f>
        <v>19</v>
      </c>
      <c r="H2416" s="22">
        <f>IF(data!G2417="","",data!G2417)</f>
        <v>21</v>
      </c>
      <c r="I2416" s="22">
        <f>IF(data!H2417="","",data!H2417)</f>
        <v>29</v>
      </c>
      <c r="J2416" s="23">
        <f>IF(data!I2417="","",data!I2417)</f>
        <v>1</v>
      </c>
      <c r="Q2416" s="33"/>
      <c r="R2416" s="33"/>
      <c r="S2416" s="33"/>
      <c r="T2416" s="33"/>
      <c r="U2416" s="33"/>
      <c r="V2416" s="33"/>
      <c r="X2416" s="34"/>
      <c r="Y2416" s="33"/>
      <c r="Z2416" s="33"/>
      <c r="AA2416" s="33"/>
      <c r="AB2416" s="33"/>
      <c r="AC2416" s="35"/>
      <c r="AD2416" s="33"/>
      <c r="AE2416" s="33"/>
      <c r="AF2416" s="33"/>
      <c r="AG2416" s="33"/>
      <c r="AH2416" s="33"/>
      <c r="AI2416" s="33"/>
      <c r="AJ2416" s="36"/>
      <c r="AK2416" s="10">
        <f t="shared" si="337"/>
        <v>8</v>
      </c>
      <c r="AL2416" s="11">
        <f t="shared" si="338"/>
        <v>9</v>
      </c>
      <c r="AM2416" s="11">
        <f t="shared" si="339"/>
        <v>18</v>
      </c>
      <c r="AN2416" s="11">
        <f t="shared" si="340"/>
        <v>17</v>
      </c>
      <c r="AO2416" s="13">
        <f t="shared" si="341"/>
        <v>15</v>
      </c>
      <c r="AP2416" s="11">
        <f t="shared" si="342"/>
        <v>25</v>
      </c>
      <c r="AQ2416" s="11">
        <f t="shared" si="343"/>
        <v>23</v>
      </c>
      <c r="AR2416" s="11">
        <f t="shared" si="344"/>
        <v>33</v>
      </c>
      <c r="AS2416" s="11">
        <f t="shared" si="345"/>
        <v>36</v>
      </c>
      <c r="AT2416" s="11">
        <f t="shared" si="346"/>
        <v>29</v>
      </c>
      <c r="AU2416" s="11">
        <f t="shared" si="347"/>
        <v>22</v>
      </c>
      <c r="AV2416" s="11">
        <f t="shared" si="348"/>
        <v>29</v>
      </c>
      <c r="AW2416" s="12">
        <f t="shared" si="349"/>
        <v>53</v>
      </c>
      <c r="AX2416" s="13">
        <f t="shared" si="350"/>
        <v>49</v>
      </c>
      <c r="AY2416" s="13">
        <f t="shared" si="351"/>
        <v>45</v>
      </c>
      <c r="AZ2416" s="13">
        <f t="shared" si="352"/>
        <v>59</v>
      </c>
      <c r="BA2416" s="13">
        <f t="shared" si="353"/>
        <v>56</v>
      </c>
      <c r="BB2416" s="14">
        <f t="shared" si="354"/>
        <v>73</v>
      </c>
      <c r="BC2416" s="19">
        <f t="shared" si="356"/>
        <v>45</v>
      </c>
      <c r="BD2416" s="55">
        <f t="shared" si="334"/>
        <v>1.0680740500162391</v>
      </c>
      <c r="BE2416" s="19">
        <f t="shared" si="335"/>
        <v>1.0496589801883727</v>
      </c>
      <c r="BF2416" s="19">
        <f t="shared" si="357"/>
        <v>1.0361545956479377</v>
      </c>
      <c r="BG2416" s="19">
        <f t="shared" si="330"/>
        <v>1.0206040922377395</v>
      </c>
      <c r="BH2416" s="19">
        <f t="shared" si="336"/>
        <v>1</v>
      </c>
      <c r="BI2416" s="19">
        <f t="shared" si="336"/>
        <v>0</v>
      </c>
      <c r="BJ2416" s="19">
        <f t="shared" si="336"/>
        <v>1</v>
      </c>
      <c r="BK2416" s="19">
        <f t="shared" si="359"/>
        <v>0</v>
      </c>
      <c r="BL2416" s="19">
        <f t="shared" si="358"/>
        <v>1</v>
      </c>
      <c r="BM2416" s="19">
        <f t="shared" si="358"/>
        <v>0</v>
      </c>
      <c r="BN2416" s="19">
        <f t="shared" si="358"/>
        <v>0</v>
      </c>
      <c r="BO2416" s="19">
        <f t="shared" si="358"/>
        <v>0</v>
      </c>
      <c r="BP2416" s="19">
        <f t="shared" si="358"/>
        <v>0</v>
      </c>
      <c r="BQ2416" s="19">
        <f t="shared" si="358"/>
        <v>0</v>
      </c>
      <c r="BR2416" s="19">
        <f t="shared" si="358"/>
        <v>0</v>
      </c>
      <c r="BS2416" s="19">
        <f t="shared" si="358"/>
        <v>0</v>
      </c>
      <c r="BT2416" s="19">
        <f t="shared" si="358"/>
        <v>1</v>
      </c>
      <c r="BU2416" s="19">
        <f t="shared" si="358"/>
        <v>1</v>
      </c>
      <c r="BV2416" s="19">
        <f t="shared" si="358"/>
        <v>1</v>
      </c>
      <c r="BW2416" s="19">
        <f t="shared" si="358"/>
        <v>0</v>
      </c>
      <c r="BX2416" s="19">
        <f t="shared" si="358"/>
        <v>0</v>
      </c>
      <c r="BY2416" s="19" t="str">
        <f t="shared" si="358"/>
        <v/>
      </c>
      <c r="BZ2416" s="19" t="str">
        <f t="shared" si="358"/>
        <v/>
      </c>
      <c r="CA2416" s="19" t="str">
        <f t="shared" si="358"/>
        <v/>
      </c>
      <c r="CB2416" s="19" t="str">
        <f t="shared" si="355"/>
        <v/>
      </c>
    </row>
    <row r="2417" spans="1:80">
      <c r="A2417" s="24">
        <v>2416</v>
      </c>
      <c r="B2417" s="31">
        <f>IF(data!A2418="","",data!A2418)</f>
        <v>2019057</v>
      </c>
      <c r="C2417" s="32">
        <f>IF(data!B2418="","",data!B2418)</f>
        <v>43604</v>
      </c>
      <c r="D2417" s="21">
        <f>IF(data!C2418="","",data!C2418)</f>
        <v>4</v>
      </c>
      <c r="E2417" s="22">
        <f>IF(data!D2418="","",data!D2418)</f>
        <v>5</v>
      </c>
      <c r="F2417" s="22">
        <f>IF(data!E2418="","",data!E2418)</f>
        <v>6</v>
      </c>
      <c r="G2417" s="22">
        <f>IF(data!F2418="","",data!F2418)</f>
        <v>8</v>
      </c>
      <c r="H2417" s="22">
        <f>IF(data!G2418="","",data!G2418)</f>
        <v>13</v>
      </c>
      <c r="I2417" s="22">
        <f>IF(data!H2418="","",data!H2418)</f>
        <v>18</v>
      </c>
      <c r="J2417" s="23">
        <f>IF(data!I2418="","",data!I2418)</f>
        <v>16</v>
      </c>
      <c r="Q2417" s="33"/>
      <c r="R2417" s="33"/>
      <c r="S2417" s="33"/>
      <c r="T2417" s="33"/>
      <c r="U2417" s="33"/>
      <c r="V2417" s="33"/>
      <c r="X2417" s="34"/>
      <c r="Y2417" s="33"/>
      <c r="Z2417" s="33"/>
      <c r="AA2417" s="33"/>
      <c r="AB2417" s="33"/>
      <c r="AC2417" s="35"/>
      <c r="AD2417" s="33"/>
      <c r="AE2417" s="33"/>
      <c r="AF2417" s="33"/>
      <c r="AG2417" s="33"/>
      <c r="AH2417" s="33"/>
      <c r="AI2417" s="33"/>
      <c r="AJ2417" s="36"/>
      <c r="AK2417" s="10">
        <f t="shared" si="337"/>
        <v>6</v>
      </c>
      <c r="AL2417" s="11">
        <f t="shared" si="338"/>
        <v>6</v>
      </c>
      <c r="AM2417" s="11">
        <f t="shared" si="339"/>
        <v>14</v>
      </c>
      <c r="AN2417" s="11">
        <f t="shared" si="340"/>
        <v>12</v>
      </c>
      <c r="AO2417" s="13">
        <f t="shared" si="341"/>
        <v>26</v>
      </c>
      <c r="AP2417" s="11">
        <f t="shared" si="342"/>
        <v>22</v>
      </c>
      <c r="AQ2417" s="11">
        <f t="shared" si="343"/>
        <v>27</v>
      </c>
      <c r="AR2417" s="11">
        <f t="shared" si="344"/>
        <v>34</v>
      </c>
      <c r="AS2417" s="11">
        <f t="shared" si="345"/>
        <v>32</v>
      </c>
      <c r="AT2417" s="11">
        <f t="shared" si="346"/>
        <v>30</v>
      </c>
      <c r="AU2417" s="11">
        <f t="shared" si="347"/>
        <v>28</v>
      </c>
      <c r="AV2417" s="11">
        <f t="shared" si="348"/>
        <v>40</v>
      </c>
      <c r="AW2417" s="12">
        <f t="shared" si="349"/>
        <v>39</v>
      </c>
      <c r="AX2417" s="13">
        <f t="shared" si="350"/>
        <v>38</v>
      </c>
      <c r="AY2417" s="13">
        <f t="shared" si="351"/>
        <v>37</v>
      </c>
      <c r="AZ2417" s="13">
        <f t="shared" si="352"/>
        <v>36</v>
      </c>
      <c r="BA2417" s="13">
        <f t="shared" si="353"/>
        <v>54</v>
      </c>
      <c r="BB2417" s="14">
        <f t="shared" si="354"/>
        <v>54</v>
      </c>
      <c r="BC2417" s="19">
        <f t="shared" si="356"/>
        <v>37</v>
      </c>
      <c r="BD2417" s="55">
        <f t="shared" si="334"/>
        <v>1.0189671971419292</v>
      </c>
      <c r="BE2417" s="19">
        <f t="shared" si="335"/>
        <v>1.0189671971419292</v>
      </c>
      <c r="BF2417" s="19">
        <f t="shared" si="357"/>
        <v>1.0165118544982137</v>
      </c>
      <c r="BG2417" s="19">
        <f t="shared" si="330"/>
        <v>1.0140565118544982</v>
      </c>
      <c r="BH2417" s="19">
        <f t="shared" si="336"/>
        <v>0</v>
      </c>
      <c r="BI2417" s="19">
        <f t="shared" si="336"/>
        <v>1</v>
      </c>
      <c r="BJ2417" s="19">
        <f t="shared" si="336"/>
        <v>0</v>
      </c>
      <c r="BK2417" s="19">
        <f t="shared" si="359"/>
        <v>0</v>
      </c>
      <c r="BL2417" s="19">
        <f t="shared" si="358"/>
        <v>1</v>
      </c>
      <c r="BM2417" s="19">
        <f t="shared" si="358"/>
        <v>1</v>
      </c>
      <c r="BN2417" s="19">
        <f t="shared" si="358"/>
        <v>1</v>
      </c>
      <c r="BO2417" s="19">
        <f t="shared" si="358"/>
        <v>0</v>
      </c>
      <c r="BP2417" s="19">
        <f t="shared" si="358"/>
        <v>1</v>
      </c>
      <c r="BQ2417" s="19">
        <f t="shared" si="358"/>
        <v>0</v>
      </c>
      <c r="BR2417" s="19">
        <f t="shared" si="358"/>
        <v>0</v>
      </c>
      <c r="BS2417" s="19">
        <f t="shared" si="358"/>
        <v>0</v>
      </c>
      <c r="BT2417" s="19">
        <f t="shared" si="358"/>
        <v>0</v>
      </c>
      <c r="BU2417" s="19">
        <f t="shared" si="358"/>
        <v>1</v>
      </c>
      <c r="BV2417" s="19">
        <f t="shared" si="358"/>
        <v>0</v>
      </c>
      <c r="BW2417" s="19">
        <f t="shared" si="358"/>
        <v>0</v>
      </c>
      <c r="BX2417" s="19">
        <f t="shared" si="358"/>
        <v>0</v>
      </c>
      <c r="BY2417" s="19" t="str">
        <f t="shared" si="358"/>
        <v/>
      </c>
      <c r="BZ2417" s="19" t="str">
        <f t="shared" si="358"/>
        <v/>
      </c>
      <c r="CA2417" s="19" t="str">
        <f t="shared" si="358"/>
        <v/>
      </c>
      <c r="CB2417" s="19" t="str">
        <f t="shared" si="355"/>
        <v/>
      </c>
    </row>
    <row r="2418" spans="1:80">
      <c r="A2418" s="24">
        <v>2417</v>
      </c>
      <c r="B2418" s="31">
        <f>IF(data!A2419="","",data!A2419)</f>
        <v>2019058</v>
      </c>
      <c r="C2418" s="32">
        <f>IF(data!B2419="","",data!B2419)</f>
        <v>43606</v>
      </c>
      <c r="D2418" s="21">
        <f>IF(data!C2419="","",data!C2419)</f>
        <v>7</v>
      </c>
      <c r="E2418" s="22">
        <f>IF(data!D2419="","",data!D2419)</f>
        <v>8</v>
      </c>
      <c r="F2418" s="22">
        <f>IF(data!E2419="","",data!E2419)</f>
        <v>12</v>
      </c>
      <c r="G2418" s="22">
        <f>IF(data!F2419="","",data!F2419)</f>
        <v>21</v>
      </c>
      <c r="H2418" s="22">
        <f>IF(data!G2419="","",data!G2419)</f>
        <v>23</v>
      </c>
      <c r="I2418" s="22">
        <f>IF(data!H2419="","",data!H2419)</f>
        <v>27</v>
      </c>
      <c r="J2418" s="23">
        <f>IF(data!I2419="","",data!I2419)</f>
        <v>12</v>
      </c>
      <c r="Q2418" s="33"/>
      <c r="R2418" s="33"/>
      <c r="S2418" s="33"/>
      <c r="T2418" s="33"/>
      <c r="U2418" s="33"/>
      <c r="V2418" s="33"/>
      <c r="X2418" s="34"/>
      <c r="Y2418" s="33"/>
      <c r="Z2418" s="33"/>
      <c r="AA2418" s="33"/>
      <c r="AB2418" s="33"/>
      <c r="AC2418" s="35"/>
      <c r="AD2418" s="33"/>
      <c r="AE2418" s="33"/>
      <c r="AF2418" s="33"/>
      <c r="AG2418" s="33"/>
      <c r="AH2418" s="33"/>
      <c r="AI2418" s="33"/>
      <c r="AJ2418" s="36"/>
      <c r="AK2418" s="10">
        <f t="shared" si="337"/>
        <v>5</v>
      </c>
      <c r="AL2418" s="11">
        <f t="shared" si="338"/>
        <v>10</v>
      </c>
      <c r="AM2418" s="11">
        <f t="shared" si="339"/>
        <v>13</v>
      </c>
      <c r="AN2418" s="11">
        <f t="shared" si="340"/>
        <v>14</v>
      </c>
      <c r="AO2418" s="13">
        <f t="shared" si="341"/>
        <v>14</v>
      </c>
      <c r="AP2418" s="11">
        <f t="shared" si="342"/>
        <v>26</v>
      </c>
      <c r="AQ2418" s="11">
        <f t="shared" si="343"/>
        <v>26</v>
      </c>
      <c r="AR2418" s="11">
        <f t="shared" si="344"/>
        <v>28</v>
      </c>
      <c r="AS2418" s="11">
        <f t="shared" si="345"/>
        <v>32</v>
      </c>
      <c r="AT2418" s="11">
        <f t="shared" si="346"/>
        <v>38</v>
      </c>
      <c r="AU2418" s="11">
        <f t="shared" si="347"/>
        <v>46</v>
      </c>
      <c r="AV2418" s="11">
        <f t="shared" si="348"/>
        <v>56</v>
      </c>
      <c r="AW2418" s="12">
        <f t="shared" si="349"/>
        <v>53</v>
      </c>
      <c r="AX2418" s="13">
        <f t="shared" si="350"/>
        <v>50</v>
      </c>
      <c r="AY2418" s="13">
        <f t="shared" si="351"/>
        <v>47</v>
      </c>
      <c r="AZ2418" s="13">
        <f t="shared" si="352"/>
        <v>44</v>
      </c>
      <c r="BA2418" s="13">
        <f t="shared" si="353"/>
        <v>41</v>
      </c>
      <c r="BB2418" s="14">
        <f t="shared" si="354"/>
        <v>38</v>
      </c>
      <c r="BC2418" s="19">
        <f t="shared" si="356"/>
        <v>47</v>
      </c>
      <c r="BD2418" s="55">
        <f t="shared" si="334"/>
        <v>0.96986034426761936</v>
      </c>
      <c r="BE2418" s="19">
        <f t="shared" si="335"/>
        <v>1.023059434881455</v>
      </c>
      <c r="BF2418" s="19">
        <f t="shared" si="357"/>
        <v>1.0156934069503085</v>
      </c>
      <c r="BG2418" s="19">
        <f t="shared" si="330"/>
        <v>1.0103734978889249</v>
      </c>
      <c r="BH2418" s="19">
        <f t="shared" si="336"/>
        <v>0</v>
      </c>
      <c r="BI2418" s="19">
        <f t="shared" si="336"/>
        <v>0</v>
      </c>
      <c r="BJ2418" s="19">
        <f t="shared" si="336"/>
        <v>0</v>
      </c>
      <c r="BK2418" s="19">
        <f t="shared" si="359"/>
        <v>0</v>
      </c>
      <c r="BL2418" s="19">
        <f t="shared" si="358"/>
        <v>1</v>
      </c>
      <c r="BM2418" s="19">
        <f t="shared" si="358"/>
        <v>0</v>
      </c>
      <c r="BN2418" s="19">
        <f t="shared" si="358"/>
        <v>1</v>
      </c>
      <c r="BO2418" s="19">
        <f t="shared" si="358"/>
        <v>1</v>
      </c>
      <c r="BP2418" s="19">
        <f t="shared" si="358"/>
        <v>1</v>
      </c>
      <c r="BQ2418" s="19">
        <f t="shared" si="358"/>
        <v>0</v>
      </c>
      <c r="BR2418" s="19">
        <f t="shared" si="358"/>
        <v>1</v>
      </c>
      <c r="BS2418" s="19">
        <f t="shared" si="358"/>
        <v>0</v>
      </c>
      <c r="BT2418" s="19">
        <f t="shared" si="358"/>
        <v>1</v>
      </c>
      <c r="BU2418" s="19">
        <f t="shared" si="358"/>
        <v>0</v>
      </c>
      <c r="BV2418" s="19">
        <f t="shared" si="358"/>
        <v>0</v>
      </c>
      <c r="BW2418" s="19">
        <f t="shared" si="358"/>
        <v>0</v>
      </c>
      <c r="BX2418" s="19">
        <f t="shared" si="358"/>
        <v>0</v>
      </c>
      <c r="BY2418" s="19" t="str">
        <f t="shared" si="358"/>
        <v/>
      </c>
      <c r="BZ2418" s="19" t="str">
        <f t="shared" si="358"/>
        <v/>
      </c>
      <c r="CA2418" s="19" t="str">
        <f t="shared" si="358"/>
        <v/>
      </c>
      <c r="CB2418" s="19" t="str">
        <f t="shared" si="355"/>
        <v/>
      </c>
    </row>
    <row r="2419" spans="1:80">
      <c r="A2419" s="24">
        <v>2418</v>
      </c>
      <c r="B2419" s="31">
        <f>IF(data!A2420="","",data!A2420)</f>
        <v>2019059</v>
      </c>
      <c r="C2419" s="32">
        <f>IF(data!B2420="","",data!B2420)</f>
        <v>43608</v>
      </c>
      <c r="D2419" s="21">
        <f>IF(data!C2420="","",data!C2420)</f>
        <v>4</v>
      </c>
      <c r="E2419" s="22">
        <f>IF(data!D2420="","",data!D2420)</f>
        <v>5</v>
      </c>
      <c r="F2419" s="22">
        <f>IF(data!E2420="","",data!E2420)</f>
        <v>7</v>
      </c>
      <c r="G2419" s="22">
        <f>IF(data!F2420="","",data!F2420)</f>
        <v>9</v>
      </c>
      <c r="H2419" s="22">
        <f>IF(data!G2420="","",data!G2420)</f>
        <v>16</v>
      </c>
      <c r="I2419" s="22">
        <f>IF(data!H2420="","",data!H2420)</f>
        <v>18</v>
      </c>
      <c r="J2419" s="23">
        <f>IF(data!I2420="","",data!I2420)</f>
        <v>6</v>
      </c>
      <c r="Q2419" s="33"/>
      <c r="R2419" s="33"/>
      <c r="S2419" s="33"/>
      <c r="T2419" s="33"/>
      <c r="U2419" s="33"/>
      <c r="V2419" s="33"/>
      <c r="X2419" s="34"/>
      <c r="Y2419" s="33"/>
      <c r="Z2419" s="33"/>
      <c r="AA2419" s="33"/>
      <c r="AB2419" s="33"/>
      <c r="AC2419" s="35"/>
      <c r="AD2419" s="33"/>
      <c r="AE2419" s="33"/>
      <c r="AF2419" s="33"/>
      <c r="AG2419" s="33"/>
      <c r="AH2419" s="33"/>
      <c r="AI2419" s="33"/>
      <c r="AJ2419" s="36"/>
      <c r="AK2419" s="10">
        <f t="shared" si="337"/>
        <v>5</v>
      </c>
      <c r="AL2419" s="11">
        <f t="shared" si="338"/>
        <v>7</v>
      </c>
      <c r="AM2419" s="11">
        <f t="shared" si="339"/>
        <v>14</v>
      </c>
      <c r="AN2419" s="11">
        <f t="shared" si="340"/>
        <v>17</v>
      </c>
      <c r="AO2419" s="13">
        <f t="shared" si="341"/>
        <v>17</v>
      </c>
      <c r="AP2419" s="11">
        <f t="shared" si="342"/>
        <v>19</v>
      </c>
      <c r="AQ2419" s="11">
        <f t="shared" si="343"/>
        <v>23</v>
      </c>
      <c r="AR2419" s="11">
        <f t="shared" si="344"/>
        <v>39</v>
      </c>
      <c r="AS2419" s="11">
        <f t="shared" si="345"/>
        <v>37</v>
      </c>
      <c r="AT2419" s="11">
        <f t="shared" si="346"/>
        <v>35</v>
      </c>
      <c r="AU2419" s="11">
        <f t="shared" si="347"/>
        <v>33</v>
      </c>
      <c r="AV2419" s="11">
        <f t="shared" si="348"/>
        <v>31</v>
      </c>
      <c r="AW2419" s="12">
        <f t="shared" si="349"/>
        <v>29</v>
      </c>
      <c r="AX2419" s="13">
        <f t="shared" si="350"/>
        <v>27</v>
      </c>
      <c r="AY2419" s="13">
        <f t="shared" si="351"/>
        <v>42</v>
      </c>
      <c r="AZ2419" s="13">
        <f t="shared" si="352"/>
        <v>41</v>
      </c>
      <c r="BA2419" s="13">
        <f t="shared" si="353"/>
        <v>59</v>
      </c>
      <c r="BB2419" s="14">
        <f t="shared" si="354"/>
        <v>59</v>
      </c>
      <c r="BC2419" s="19">
        <f t="shared" si="356"/>
        <v>42</v>
      </c>
      <c r="BD2419" s="55">
        <f t="shared" si="334"/>
        <v>0.90029230269568039</v>
      </c>
      <c r="BE2419" s="19">
        <f t="shared" si="335"/>
        <v>1.0107827216628775</v>
      </c>
      <c r="BF2419" s="19">
        <f t="shared" si="357"/>
        <v>1.0042351412796362</v>
      </c>
      <c r="BG2419" s="19">
        <f t="shared" si="330"/>
        <v>1.0062812601493991</v>
      </c>
      <c r="BH2419" s="19">
        <f t="shared" si="336"/>
        <v>0</v>
      </c>
      <c r="BI2419" s="19">
        <f t="shared" si="336"/>
        <v>1</v>
      </c>
      <c r="BJ2419" s="19">
        <f t="shared" si="336"/>
        <v>0</v>
      </c>
      <c r="BK2419" s="19">
        <f t="shared" si="359"/>
        <v>0</v>
      </c>
      <c r="BL2419" s="19">
        <f t="shared" si="358"/>
        <v>1</v>
      </c>
      <c r="BM2419" s="19">
        <f t="shared" si="358"/>
        <v>1</v>
      </c>
      <c r="BN2419" s="19">
        <f t="shared" si="358"/>
        <v>0</v>
      </c>
      <c r="BO2419" s="19">
        <f t="shared" si="358"/>
        <v>1</v>
      </c>
      <c r="BP2419" s="19">
        <f t="shared" si="358"/>
        <v>0</v>
      </c>
      <c r="BQ2419" s="19">
        <f t="shared" si="358"/>
        <v>1</v>
      </c>
      <c r="BR2419" s="19">
        <f t="shared" si="358"/>
        <v>0</v>
      </c>
      <c r="BS2419" s="19">
        <f t="shared" si="358"/>
        <v>0</v>
      </c>
      <c r="BT2419" s="19">
        <f t="shared" si="358"/>
        <v>0</v>
      </c>
      <c r="BU2419" s="19">
        <f t="shared" si="358"/>
        <v>0</v>
      </c>
      <c r="BV2419" s="19">
        <f t="shared" si="358"/>
        <v>0</v>
      </c>
      <c r="BW2419" s="19">
        <f t="shared" si="358"/>
        <v>0</v>
      </c>
      <c r="BX2419" s="19">
        <f t="shared" si="358"/>
        <v>1</v>
      </c>
      <c r="BY2419" s="19" t="str">
        <f t="shared" si="358"/>
        <v/>
      </c>
      <c r="BZ2419" s="19" t="str">
        <f t="shared" si="358"/>
        <v/>
      </c>
      <c r="CA2419" s="19" t="str">
        <f t="shared" ref="CA2419:CB2449" si="360">IF(CA$4&gt;=$BC$1,"",SUMPRODUCT(N(MOD($D2419:$I2419,$BC$1)=CA$4)))</f>
        <v/>
      </c>
      <c r="CB2419" s="19" t="str">
        <f t="shared" si="360"/>
        <v/>
      </c>
    </row>
    <row r="2420" spans="1:80">
      <c r="A2420" s="24">
        <v>2419</v>
      </c>
      <c r="B2420" s="31">
        <f>IF(data!A2421="","",data!A2421)</f>
        <v>2019060</v>
      </c>
      <c r="C2420" s="32">
        <f>IF(data!B2421="","",data!B2421)</f>
        <v>43611</v>
      </c>
      <c r="D2420" s="21">
        <f>IF(data!C2421="","",data!C2421)</f>
        <v>3</v>
      </c>
      <c r="E2420" s="22">
        <f>IF(data!D2421="","",data!D2421)</f>
        <v>4</v>
      </c>
      <c r="F2420" s="22">
        <f>IF(data!E2421="","",data!E2421)</f>
        <v>14</v>
      </c>
      <c r="G2420" s="22">
        <f>IF(data!F2421="","",data!F2421)</f>
        <v>20</v>
      </c>
      <c r="H2420" s="22">
        <f>IF(data!G2421="","",data!G2421)</f>
        <v>23</v>
      </c>
      <c r="I2420" s="22">
        <f>IF(data!H2421="","",data!H2421)</f>
        <v>27</v>
      </c>
      <c r="J2420" s="23">
        <f>IF(data!I2421="","",data!I2421)</f>
        <v>1</v>
      </c>
      <c r="Q2420" s="33"/>
      <c r="R2420" s="33"/>
      <c r="S2420" s="33"/>
      <c r="T2420" s="33"/>
      <c r="U2420" s="33"/>
      <c r="V2420" s="33"/>
      <c r="X2420" s="34"/>
      <c r="Y2420" s="33"/>
      <c r="Z2420" s="33"/>
      <c r="AA2420" s="33"/>
      <c r="AB2420" s="33"/>
      <c r="AC2420" s="35"/>
      <c r="AD2420" s="33"/>
      <c r="AE2420" s="33"/>
      <c r="AF2420" s="33"/>
      <c r="AG2420" s="33"/>
      <c r="AH2420" s="33"/>
      <c r="AI2420" s="33"/>
      <c r="AJ2420" s="36"/>
      <c r="AK2420" s="10">
        <f t="shared" si="337"/>
        <v>7</v>
      </c>
      <c r="AL2420" s="11">
        <f t="shared" si="338"/>
        <v>11</v>
      </c>
      <c r="AM2420" s="11">
        <f t="shared" si="339"/>
        <v>16</v>
      </c>
      <c r="AN2420" s="11">
        <f t="shared" si="340"/>
        <v>19</v>
      </c>
      <c r="AO2420" s="13">
        <f t="shared" si="341"/>
        <v>21</v>
      </c>
      <c r="AP2420" s="11">
        <f t="shared" si="342"/>
        <v>27</v>
      </c>
      <c r="AQ2420" s="11">
        <f t="shared" si="343"/>
        <v>19</v>
      </c>
      <c r="AR2420" s="11">
        <f t="shared" si="344"/>
        <v>21</v>
      </c>
      <c r="AS2420" s="11">
        <f t="shared" si="345"/>
        <v>25</v>
      </c>
      <c r="AT2420" s="11">
        <f t="shared" si="346"/>
        <v>31</v>
      </c>
      <c r="AU2420" s="11">
        <f t="shared" si="347"/>
        <v>26</v>
      </c>
      <c r="AV2420" s="11">
        <f t="shared" si="348"/>
        <v>35</v>
      </c>
      <c r="AW2420" s="12">
        <f t="shared" si="349"/>
        <v>46</v>
      </c>
      <c r="AX2420" s="13">
        <f t="shared" si="350"/>
        <v>43</v>
      </c>
      <c r="AY2420" s="13">
        <f t="shared" si="351"/>
        <v>40</v>
      </c>
      <c r="AZ2420" s="13">
        <f t="shared" si="352"/>
        <v>37</v>
      </c>
      <c r="BA2420" s="13">
        <f t="shared" si="353"/>
        <v>34</v>
      </c>
      <c r="BB2420" s="14">
        <f t="shared" si="354"/>
        <v>31</v>
      </c>
      <c r="BC2420" s="19">
        <f t="shared" si="356"/>
        <v>40</v>
      </c>
      <c r="BD2420" s="55">
        <f t="shared" si="334"/>
        <v>0.86346216303994805</v>
      </c>
      <c r="BE2420" s="19">
        <f t="shared" si="335"/>
        <v>1.0087366027931146</v>
      </c>
      <c r="BF2420" s="19">
        <f t="shared" si="357"/>
        <v>1.008327379019162</v>
      </c>
      <c r="BG2420" s="19">
        <f t="shared" ref="BG2420:BG2483" si="361">IF($B2420="","",SUM($BC2371:$BC2420)/50/$BM$3)</f>
        <v>1.0050535888275414</v>
      </c>
      <c r="BH2420" s="19">
        <f t="shared" si="336"/>
        <v>0</v>
      </c>
      <c r="BI2420" s="19">
        <f t="shared" si="336"/>
        <v>0</v>
      </c>
      <c r="BJ2420" s="19">
        <f t="shared" si="336"/>
        <v>0</v>
      </c>
      <c r="BK2420" s="19">
        <f t="shared" si="359"/>
        <v>2</v>
      </c>
      <c r="BL2420" s="19">
        <f t="shared" si="359"/>
        <v>1</v>
      </c>
      <c r="BM2420" s="19">
        <f t="shared" si="359"/>
        <v>0</v>
      </c>
      <c r="BN2420" s="19">
        <f t="shared" si="359"/>
        <v>1</v>
      </c>
      <c r="BO2420" s="19">
        <f t="shared" si="359"/>
        <v>0</v>
      </c>
      <c r="BP2420" s="19">
        <f t="shared" si="359"/>
        <v>0</v>
      </c>
      <c r="BQ2420" s="19">
        <f t="shared" si="359"/>
        <v>0</v>
      </c>
      <c r="BR2420" s="19">
        <f t="shared" si="359"/>
        <v>1</v>
      </c>
      <c r="BS2420" s="19">
        <f t="shared" si="359"/>
        <v>0</v>
      </c>
      <c r="BT2420" s="19">
        <f t="shared" si="359"/>
        <v>0</v>
      </c>
      <c r="BU2420" s="19">
        <f t="shared" si="359"/>
        <v>0</v>
      </c>
      <c r="BV2420" s="19">
        <f t="shared" si="359"/>
        <v>1</v>
      </c>
      <c r="BW2420" s="19">
        <f t="shared" si="359"/>
        <v>0</v>
      </c>
      <c r="BX2420" s="19">
        <f t="shared" si="359"/>
        <v>0</v>
      </c>
      <c r="BY2420" s="19" t="str">
        <f t="shared" si="359"/>
        <v/>
      </c>
      <c r="BZ2420" s="19" t="str">
        <f t="shared" si="359"/>
        <v/>
      </c>
      <c r="CA2420" s="19" t="str">
        <f t="shared" si="360"/>
        <v/>
      </c>
      <c r="CB2420" s="19" t="str">
        <f t="shared" si="360"/>
        <v/>
      </c>
    </row>
    <row r="2421" spans="1:80">
      <c r="A2421" s="24">
        <v>2420</v>
      </c>
      <c r="B2421" s="31">
        <f>IF(data!A2422="","",data!A2422)</f>
        <v>2019061</v>
      </c>
      <c r="C2421" s="32">
        <f>IF(data!B2422="","",data!B2422)</f>
        <v>43613</v>
      </c>
      <c r="D2421" s="21">
        <f>IF(data!C2422="","",data!C2422)</f>
        <v>3</v>
      </c>
      <c r="E2421" s="22">
        <f>IF(data!D2422="","",data!D2422)</f>
        <v>17</v>
      </c>
      <c r="F2421" s="22">
        <f>IF(data!E2422="","",data!E2422)</f>
        <v>19</v>
      </c>
      <c r="G2421" s="22">
        <f>IF(data!F2422="","",data!F2422)</f>
        <v>24</v>
      </c>
      <c r="H2421" s="22">
        <f>IF(data!G2422="","",data!G2422)</f>
        <v>27</v>
      </c>
      <c r="I2421" s="22">
        <f>IF(data!H2422="","",data!H2422)</f>
        <v>31</v>
      </c>
      <c r="J2421" s="23">
        <f>IF(data!I2422="","",data!I2422)</f>
        <v>12</v>
      </c>
      <c r="Q2421" s="33"/>
      <c r="R2421" s="33"/>
      <c r="S2421" s="33"/>
      <c r="T2421" s="33"/>
      <c r="U2421" s="33"/>
      <c r="V2421" s="33"/>
      <c r="X2421" s="34"/>
      <c r="Y2421" s="33"/>
      <c r="Z2421" s="33"/>
      <c r="AA2421" s="33"/>
      <c r="AB2421" s="33"/>
      <c r="AC2421" s="35"/>
      <c r="AD2421" s="33"/>
      <c r="AE2421" s="33"/>
      <c r="AF2421" s="33"/>
      <c r="AG2421" s="33"/>
      <c r="AH2421" s="33"/>
      <c r="AI2421" s="33"/>
      <c r="AJ2421" s="36"/>
      <c r="AK2421" s="10">
        <f t="shared" si="337"/>
        <v>4</v>
      </c>
      <c r="AL2421" s="11">
        <f t="shared" si="338"/>
        <v>13</v>
      </c>
      <c r="AM2421" s="11">
        <f t="shared" si="339"/>
        <v>16</v>
      </c>
      <c r="AN2421" s="11">
        <f t="shared" si="340"/>
        <v>13</v>
      </c>
      <c r="AO2421" s="13">
        <f t="shared" si="341"/>
        <v>23</v>
      </c>
      <c r="AP2421" s="11">
        <f t="shared" si="342"/>
        <v>17</v>
      </c>
      <c r="AQ2421" s="11">
        <f t="shared" si="343"/>
        <v>22</v>
      </c>
      <c r="AR2421" s="11">
        <f t="shared" si="344"/>
        <v>31</v>
      </c>
      <c r="AS2421" s="11">
        <f t="shared" si="345"/>
        <v>33</v>
      </c>
      <c r="AT2421" s="11">
        <f t="shared" si="346"/>
        <v>25</v>
      </c>
      <c r="AU2421" s="11">
        <f t="shared" si="347"/>
        <v>30</v>
      </c>
      <c r="AV2421" s="11">
        <f t="shared" si="348"/>
        <v>37</v>
      </c>
      <c r="AW2421" s="12">
        <f t="shared" si="349"/>
        <v>31</v>
      </c>
      <c r="AX2421" s="13">
        <f t="shared" si="350"/>
        <v>41</v>
      </c>
      <c r="AY2421" s="13">
        <f t="shared" si="351"/>
        <v>36</v>
      </c>
      <c r="AZ2421" s="13">
        <f t="shared" si="352"/>
        <v>49</v>
      </c>
      <c r="BA2421" s="13">
        <f t="shared" si="353"/>
        <v>45</v>
      </c>
      <c r="BB2421" s="14">
        <f t="shared" si="354"/>
        <v>61</v>
      </c>
      <c r="BC2421" s="19">
        <f t="shared" si="356"/>
        <v>36</v>
      </c>
      <c r="BD2421" s="55">
        <f t="shared" si="334"/>
        <v>0.8266320233842156</v>
      </c>
      <c r="BE2421" s="19">
        <f t="shared" si="335"/>
        <v>0.9473530367002273</v>
      </c>
      <c r="BF2421" s="19">
        <f t="shared" si="357"/>
        <v>0.98704774277362783</v>
      </c>
      <c r="BG2421" s="19">
        <f t="shared" si="361"/>
        <v>0.99973367976615779</v>
      </c>
      <c r="BH2421" s="19">
        <f t="shared" si="336"/>
        <v>1</v>
      </c>
      <c r="BI2421" s="19">
        <f t="shared" si="336"/>
        <v>0</v>
      </c>
      <c r="BJ2421" s="19">
        <f t="shared" si="336"/>
        <v>1</v>
      </c>
      <c r="BK2421" s="19">
        <f t="shared" si="359"/>
        <v>1</v>
      </c>
      <c r="BL2421" s="19">
        <f t="shared" si="359"/>
        <v>0</v>
      </c>
      <c r="BM2421" s="19">
        <f t="shared" si="359"/>
        <v>0</v>
      </c>
      <c r="BN2421" s="19">
        <f t="shared" si="359"/>
        <v>0</v>
      </c>
      <c r="BO2421" s="19">
        <f t="shared" si="359"/>
        <v>1</v>
      </c>
      <c r="BP2421" s="19">
        <f t="shared" si="359"/>
        <v>0</v>
      </c>
      <c r="BQ2421" s="19">
        <f t="shared" si="359"/>
        <v>0</v>
      </c>
      <c r="BR2421" s="19">
        <f t="shared" si="359"/>
        <v>1</v>
      </c>
      <c r="BS2421" s="19">
        <f t="shared" si="359"/>
        <v>0</v>
      </c>
      <c r="BT2421" s="19">
        <f t="shared" si="359"/>
        <v>0</v>
      </c>
      <c r="BU2421" s="19">
        <f t="shared" si="359"/>
        <v>0</v>
      </c>
      <c r="BV2421" s="19">
        <f t="shared" si="359"/>
        <v>1</v>
      </c>
      <c r="BW2421" s="19">
        <f t="shared" si="359"/>
        <v>0</v>
      </c>
      <c r="BX2421" s="19">
        <f t="shared" si="359"/>
        <v>0</v>
      </c>
      <c r="BY2421" s="19" t="str">
        <f t="shared" si="359"/>
        <v/>
      </c>
      <c r="BZ2421" s="19" t="str">
        <f t="shared" si="359"/>
        <v/>
      </c>
      <c r="CA2421" s="19" t="str">
        <f t="shared" si="360"/>
        <v/>
      </c>
      <c r="CB2421" s="19" t="str">
        <f t="shared" si="360"/>
        <v/>
      </c>
    </row>
    <row r="2422" spans="1:80">
      <c r="A2422" s="24">
        <v>2421</v>
      </c>
      <c r="B2422" s="31">
        <f>IF(data!A2423="","",data!A2423)</f>
        <v>2019062</v>
      </c>
      <c r="C2422" s="32">
        <f>IF(data!B2423="","",data!B2423)</f>
        <v>43615</v>
      </c>
      <c r="D2422" s="21">
        <f>IF(data!C2423="","",data!C2423)</f>
        <v>7</v>
      </c>
      <c r="E2422" s="22">
        <f>IF(data!D2423="","",data!D2423)</f>
        <v>13</v>
      </c>
      <c r="F2422" s="22">
        <f>IF(data!E2423="","",data!E2423)</f>
        <v>16</v>
      </c>
      <c r="G2422" s="22">
        <f>IF(data!F2423="","",data!F2423)</f>
        <v>23</v>
      </c>
      <c r="H2422" s="22">
        <f>IF(data!G2423="","",data!G2423)</f>
        <v>26</v>
      </c>
      <c r="I2422" s="22">
        <f>IF(data!H2423="","",data!H2423)</f>
        <v>30</v>
      </c>
      <c r="J2422" s="23">
        <f>IF(data!I2423="","",data!I2423)</f>
        <v>1</v>
      </c>
      <c r="Q2422" s="33"/>
      <c r="R2422" s="33"/>
      <c r="S2422" s="33"/>
      <c r="T2422" s="33"/>
      <c r="U2422" s="33"/>
      <c r="V2422" s="33"/>
      <c r="X2422" s="34"/>
      <c r="Y2422" s="33"/>
      <c r="Z2422" s="33"/>
      <c r="AA2422" s="33"/>
      <c r="AB2422" s="33"/>
      <c r="AC2422" s="35"/>
      <c r="AD2422" s="33"/>
      <c r="AE2422" s="33"/>
      <c r="AF2422" s="33"/>
      <c r="AG2422" s="33"/>
      <c r="AH2422" s="33"/>
      <c r="AI2422" s="33"/>
      <c r="AJ2422" s="36"/>
      <c r="AK2422" s="10">
        <f t="shared" si="337"/>
        <v>7</v>
      </c>
      <c r="AL2422" s="11">
        <f t="shared" si="338"/>
        <v>11</v>
      </c>
      <c r="AM2422" s="11">
        <f t="shared" si="339"/>
        <v>10</v>
      </c>
      <c r="AN2422" s="11">
        <f t="shared" si="340"/>
        <v>13</v>
      </c>
      <c r="AO2422" s="13">
        <f t="shared" si="341"/>
        <v>17</v>
      </c>
      <c r="AP2422" s="11">
        <f t="shared" si="342"/>
        <v>27</v>
      </c>
      <c r="AQ2422" s="11">
        <f t="shared" si="343"/>
        <v>34</v>
      </c>
      <c r="AR2422" s="11">
        <f t="shared" si="344"/>
        <v>25</v>
      </c>
      <c r="AS2422" s="11">
        <f t="shared" si="345"/>
        <v>27</v>
      </c>
      <c r="AT2422" s="11">
        <f t="shared" si="346"/>
        <v>31</v>
      </c>
      <c r="AU2422" s="11">
        <f t="shared" si="347"/>
        <v>24</v>
      </c>
      <c r="AV2422" s="11">
        <f t="shared" si="348"/>
        <v>45</v>
      </c>
      <c r="AW2422" s="12">
        <f t="shared" si="349"/>
        <v>40</v>
      </c>
      <c r="AX2422" s="13">
        <f t="shared" si="350"/>
        <v>51</v>
      </c>
      <c r="AY2422" s="13">
        <f t="shared" si="351"/>
        <v>64</v>
      </c>
      <c r="AZ2422" s="13">
        <f t="shared" si="352"/>
        <v>61</v>
      </c>
      <c r="BA2422" s="13">
        <f t="shared" si="353"/>
        <v>58</v>
      </c>
      <c r="BB2422" s="14">
        <f t="shared" si="354"/>
        <v>55</v>
      </c>
      <c r="BC2422" s="19">
        <f t="shared" si="356"/>
        <v>64</v>
      </c>
      <c r="BD2422" s="55">
        <f t="shared" si="334"/>
        <v>0.93712244235141273</v>
      </c>
      <c r="BE2422" s="19">
        <f t="shared" si="335"/>
        <v>0.9780448197466709</v>
      </c>
      <c r="BF2422" s="19">
        <f t="shared" si="357"/>
        <v>1.0042351412796362</v>
      </c>
      <c r="BG2422" s="19">
        <f t="shared" si="361"/>
        <v>1.0025982461838259</v>
      </c>
      <c r="BH2422" s="19">
        <f t="shared" si="336"/>
        <v>0</v>
      </c>
      <c r="BI2422" s="19">
        <f t="shared" si="336"/>
        <v>0</v>
      </c>
      <c r="BJ2422" s="19">
        <f t="shared" si="336"/>
        <v>0</v>
      </c>
      <c r="BK2422" s="19">
        <f t="shared" si="359"/>
        <v>0</v>
      </c>
      <c r="BL2422" s="19">
        <f t="shared" si="359"/>
        <v>0</v>
      </c>
      <c r="BM2422" s="19">
        <f t="shared" si="359"/>
        <v>0</v>
      </c>
      <c r="BN2422" s="19">
        <f t="shared" si="359"/>
        <v>1</v>
      </c>
      <c r="BO2422" s="19">
        <f t="shared" si="359"/>
        <v>1</v>
      </c>
      <c r="BP2422" s="19">
        <f t="shared" si="359"/>
        <v>0</v>
      </c>
      <c r="BQ2422" s="19">
        <f t="shared" si="359"/>
        <v>1</v>
      </c>
      <c r="BR2422" s="19">
        <f t="shared" si="359"/>
        <v>0</v>
      </c>
      <c r="BS2422" s="19">
        <f t="shared" si="359"/>
        <v>0</v>
      </c>
      <c r="BT2422" s="19">
        <f t="shared" si="359"/>
        <v>0</v>
      </c>
      <c r="BU2422" s="19">
        <f t="shared" si="359"/>
        <v>2</v>
      </c>
      <c r="BV2422" s="19">
        <f t="shared" si="359"/>
        <v>0</v>
      </c>
      <c r="BW2422" s="19">
        <f t="shared" si="359"/>
        <v>0</v>
      </c>
      <c r="BX2422" s="19">
        <f t="shared" si="359"/>
        <v>1</v>
      </c>
      <c r="BY2422" s="19" t="str">
        <f t="shared" si="359"/>
        <v/>
      </c>
      <c r="BZ2422" s="19" t="str">
        <f t="shared" si="359"/>
        <v/>
      </c>
      <c r="CA2422" s="19" t="str">
        <f t="shared" si="360"/>
        <v/>
      </c>
      <c r="CB2422" s="19" t="str">
        <f t="shared" si="360"/>
        <v/>
      </c>
    </row>
    <row r="2423" spans="1:80">
      <c r="A2423" s="24">
        <v>2422</v>
      </c>
      <c r="B2423" s="31">
        <f>IF(data!A2424="","",data!A2424)</f>
        <v>2019063</v>
      </c>
      <c r="C2423" s="32">
        <f>IF(data!B2424="","",data!B2424)</f>
        <v>43618</v>
      </c>
      <c r="D2423" s="21">
        <f>IF(data!C2424="","",data!C2424)</f>
        <v>1</v>
      </c>
      <c r="E2423" s="22">
        <f>IF(data!D2424="","",data!D2424)</f>
        <v>14</v>
      </c>
      <c r="F2423" s="22">
        <f>IF(data!E2424="","",data!E2424)</f>
        <v>19</v>
      </c>
      <c r="G2423" s="22">
        <f>IF(data!F2424="","",data!F2424)</f>
        <v>22</v>
      </c>
      <c r="H2423" s="22">
        <f>IF(data!G2424="","",data!G2424)</f>
        <v>29</v>
      </c>
      <c r="I2423" s="22">
        <f>IF(data!H2424="","",data!H2424)</f>
        <v>31</v>
      </c>
      <c r="J2423" s="23">
        <f>IF(data!I2424="","",data!I2424)</f>
        <v>16</v>
      </c>
      <c r="Q2423" s="33"/>
      <c r="R2423" s="33"/>
      <c r="S2423" s="33"/>
      <c r="T2423" s="33"/>
      <c r="U2423" s="33"/>
      <c r="V2423" s="33"/>
      <c r="X2423" s="34"/>
      <c r="Y2423" s="33"/>
      <c r="Z2423" s="33"/>
      <c r="AA2423" s="33"/>
      <c r="AB2423" s="33"/>
      <c r="AC2423" s="35"/>
      <c r="AD2423" s="33"/>
      <c r="AE2423" s="33"/>
      <c r="AF2423" s="33"/>
      <c r="AG2423" s="33"/>
      <c r="AH2423" s="33"/>
      <c r="AI2423" s="33"/>
      <c r="AJ2423" s="36"/>
      <c r="AK2423" s="10">
        <f t="shared" si="337"/>
        <v>8</v>
      </c>
      <c r="AL2423" s="11">
        <f t="shared" si="338"/>
        <v>12</v>
      </c>
      <c r="AM2423" s="11">
        <f t="shared" si="339"/>
        <v>16</v>
      </c>
      <c r="AN2423" s="11">
        <f t="shared" si="340"/>
        <v>14</v>
      </c>
      <c r="AO2423" s="13">
        <f t="shared" si="341"/>
        <v>11</v>
      </c>
      <c r="AP2423" s="11">
        <f t="shared" si="342"/>
        <v>28</v>
      </c>
      <c r="AQ2423" s="11">
        <f t="shared" si="343"/>
        <v>17</v>
      </c>
      <c r="AR2423" s="11">
        <f t="shared" si="344"/>
        <v>26</v>
      </c>
      <c r="AS2423" s="11">
        <f t="shared" si="345"/>
        <v>28</v>
      </c>
      <c r="AT2423" s="11">
        <f t="shared" si="346"/>
        <v>32</v>
      </c>
      <c r="AU2423" s="11">
        <f t="shared" si="347"/>
        <v>25</v>
      </c>
      <c r="AV2423" s="11">
        <f t="shared" si="348"/>
        <v>18</v>
      </c>
      <c r="AW2423" s="12">
        <f t="shared" si="349"/>
        <v>41</v>
      </c>
      <c r="AX2423" s="13">
        <f t="shared" si="350"/>
        <v>52</v>
      </c>
      <c r="AY2423" s="13">
        <f t="shared" si="351"/>
        <v>48</v>
      </c>
      <c r="AZ2423" s="13">
        <f t="shared" si="352"/>
        <v>44</v>
      </c>
      <c r="BA2423" s="13">
        <f t="shared" si="353"/>
        <v>40</v>
      </c>
      <c r="BB2423" s="14">
        <f t="shared" si="354"/>
        <v>56</v>
      </c>
      <c r="BC2423" s="19">
        <f t="shared" si="356"/>
        <v>48</v>
      </c>
      <c r="BD2423" s="55">
        <f t="shared" si="334"/>
        <v>0.94121468009093856</v>
      </c>
      <c r="BE2423" s="19">
        <f t="shared" si="335"/>
        <v>0.95553751217927907</v>
      </c>
      <c r="BF2423" s="19">
        <f t="shared" si="357"/>
        <v>0.99441377070477432</v>
      </c>
      <c r="BG2423" s="19">
        <f t="shared" si="361"/>
        <v>1.0030074699577785</v>
      </c>
      <c r="BH2423" s="19">
        <f t="shared" si="336"/>
        <v>0</v>
      </c>
      <c r="BI2423" s="19">
        <f t="shared" si="336"/>
        <v>1</v>
      </c>
      <c r="BJ2423" s="19">
        <f t="shared" si="336"/>
        <v>1</v>
      </c>
      <c r="BK2423" s="19">
        <f t="shared" si="359"/>
        <v>0</v>
      </c>
      <c r="BL2423" s="19">
        <f t="shared" si="359"/>
        <v>0</v>
      </c>
      <c r="BM2423" s="19">
        <f t="shared" si="359"/>
        <v>1</v>
      </c>
      <c r="BN2423" s="19">
        <f t="shared" si="359"/>
        <v>0</v>
      </c>
      <c r="BO2423" s="19">
        <f t="shared" si="359"/>
        <v>0</v>
      </c>
      <c r="BP2423" s="19">
        <f t="shared" si="359"/>
        <v>0</v>
      </c>
      <c r="BQ2423" s="19">
        <f t="shared" si="359"/>
        <v>0</v>
      </c>
      <c r="BR2423" s="19">
        <f t="shared" si="359"/>
        <v>0</v>
      </c>
      <c r="BS2423" s="19">
        <f t="shared" si="359"/>
        <v>0</v>
      </c>
      <c r="BT2423" s="19">
        <f t="shared" si="359"/>
        <v>1</v>
      </c>
      <c r="BU2423" s="19">
        <f t="shared" si="359"/>
        <v>0</v>
      </c>
      <c r="BV2423" s="19">
        <f t="shared" si="359"/>
        <v>2</v>
      </c>
      <c r="BW2423" s="19">
        <f t="shared" si="359"/>
        <v>0</v>
      </c>
      <c r="BX2423" s="19">
        <f t="shared" si="359"/>
        <v>0</v>
      </c>
      <c r="BY2423" s="19" t="str">
        <f t="shared" si="359"/>
        <v/>
      </c>
      <c r="BZ2423" s="19" t="str">
        <f t="shared" si="359"/>
        <v/>
      </c>
      <c r="CA2423" s="19" t="str">
        <f t="shared" si="360"/>
        <v/>
      </c>
      <c r="CB2423" s="19" t="str">
        <f t="shared" si="360"/>
        <v/>
      </c>
    </row>
    <row r="2424" spans="1:80">
      <c r="A2424" s="24">
        <v>2423</v>
      </c>
      <c r="B2424" s="31">
        <f>IF(data!A2425="","",data!A2425)</f>
        <v>2019064</v>
      </c>
      <c r="C2424" s="32">
        <f>IF(data!B2425="","",data!B2425)</f>
        <v>43620</v>
      </c>
      <c r="D2424" s="21">
        <f>IF(data!C2425="","",data!C2425)</f>
        <v>12</v>
      </c>
      <c r="E2424" s="22">
        <f>IF(data!D2425="","",data!D2425)</f>
        <v>20</v>
      </c>
      <c r="F2424" s="22">
        <f>IF(data!E2425="","",data!E2425)</f>
        <v>24</v>
      </c>
      <c r="G2424" s="22">
        <f>IF(data!F2425="","",data!F2425)</f>
        <v>25</v>
      </c>
      <c r="H2424" s="22">
        <f>IF(data!G2425="","",data!G2425)</f>
        <v>30</v>
      </c>
      <c r="I2424" s="22">
        <f>IF(data!H2425="","",data!H2425)</f>
        <v>33</v>
      </c>
      <c r="J2424" s="23">
        <f>IF(data!I2425="","",data!I2425)</f>
        <v>12</v>
      </c>
      <c r="Q2424" s="33"/>
      <c r="R2424" s="33"/>
      <c r="S2424" s="33"/>
      <c r="T2424" s="33"/>
      <c r="U2424" s="33"/>
      <c r="V2424" s="33"/>
      <c r="X2424" s="34"/>
      <c r="Y2424" s="33"/>
      <c r="Z2424" s="33"/>
      <c r="AA2424" s="33"/>
      <c r="AB2424" s="33"/>
      <c r="AC2424" s="35"/>
      <c r="AD2424" s="33"/>
      <c r="AE2424" s="33"/>
      <c r="AF2424" s="33"/>
      <c r="AG2424" s="33"/>
      <c r="AH2424" s="33"/>
      <c r="AI2424" s="33"/>
      <c r="AJ2424" s="36"/>
      <c r="AK2424" s="10">
        <f t="shared" si="337"/>
        <v>3</v>
      </c>
      <c r="AL2424" s="11">
        <f t="shared" si="338"/>
        <v>4</v>
      </c>
      <c r="AM2424" s="11">
        <f t="shared" si="339"/>
        <v>9</v>
      </c>
      <c r="AN2424" s="11">
        <f t="shared" si="340"/>
        <v>6</v>
      </c>
      <c r="AO2424" s="13">
        <f t="shared" si="341"/>
        <v>25</v>
      </c>
      <c r="AP2424" s="11">
        <f t="shared" si="342"/>
        <v>16</v>
      </c>
      <c r="AQ2424" s="11">
        <f t="shared" si="343"/>
        <v>27</v>
      </c>
      <c r="AR2424" s="11">
        <f t="shared" si="344"/>
        <v>14</v>
      </c>
      <c r="AS2424" s="11">
        <f t="shared" si="345"/>
        <v>23</v>
      </c>
      <c r="AT2424" s="11">
        <f t="shared" si="346"/>
        <v>24</v>
      </c>
      <c r="AU2424" s="11">
        <f t="shared" si="347"/>
        <v>53</v>
      </c>
      <c r="AV2424" s="11">
        <f t="shared" si="348"/>
        <v>46</v>
      </c>
      <c r="AW2424" s="12">
        <f t="shared" si="349"/>
        <v>39</v>
      </c>
      <c r="AX2424" s="13">
        <f t="shared" si="350"/>
        <v>48</v>
      </c>
      <c r="AY2424" s="13">
        <f t="shared" si="351"/>
        <v>59</v>
      </c>
      <c r="AZ2424" s="13">
        <f t="shared" si="352"/>
        <v>54</v>
      </c>
      <c r="BA2424" s="13">
        <f t="shared" si="353"/>
        <v>49</v>
      </c>
      <c r="BB2424" s="14">
        <f t="shared" si="354"/>
        <v>44</v>
      </c>
      <c r="BC2424" s="19">
        <f t="shared" si="356"/>
        <v>59</v>
      </c>
      <c r="BD2424" s="55">
        <f t="shared" si="334"/>
        <v>1.0107827216628775</v>
      </c>
      <c r="BE2424" s="19">
        <f t="shared" si="335"/>
        <v>0.95553751217927907</v>
      </c>
      <c r="BF2424" s="19">
        <f t="shared" si="357"/>
        <v>0.99113998051315355</v>
      </c>
      <c r="BG2424" s="19">
        <f t="shared" si="361"/>
        <v>1.0116011692107827</v>
      </c>
      <c r="BH2424" s="19">
        <f t="shared" si="336"/>
        <v>0</v>
      </c>
      <c r="BI2424" s="19">
        <f t="shared" si="336"/>
        <v>0</v>
      </c>
      <c r="BJ2424" s="19">
        <f t="shared" si="336"/>
        <v>0</v>
      </c>
      <c r="BK2424" s="19">
        <f t="shared" si="359"/>
        <v>1</v>
      </c>
      <c r="BL2424" s="19">
        <f t="shared" si="359"/>
        <v>0</v>
      </c>
      <c r="BM2424" s="19">
        <f t="shared" si="359"/>
        <v>0</v>
      </c>
      <c r="BN2424" s="19">
        <f t="shared" si="359"/>
        <v>0</v>
      </c>
      <c r="BO2424" s="19">
        <f t="shared" si="359"/>
        <v>1</v>
      </c>
      <c r="BP2424" s="19">
        <f t="shared" si="359"/>
        <v>1</v>
      </c>
      <c r="BQ2424" s="19">
        <f t="shared" si="359"/>
        <v>0</v>
      </c>
      <c r="BR2424" s="19">
        <f t="shared" si="359"/>
        <v>0</v>
      </c>
      <c r="BS2424" s="19">
        <f t="shared" si="359"/>
        <v>0</v>
      </c>
      <c r="BT2424" s="19">
        <f t="shared" si="359"/>
        <v>1</v>
      </c>
      <c r="BU2424" s="19">
        <f t="shared" si="359"/>
        <v>1</v>
      </c>
      <c r="BV2424" s="19">
        <f t="shared" si="359"/>
        <v>0</v>
      </c>
      <c r="BW2424" s="19">
        <f t="shared" si="359"/>
        <v>0</v>
      </c>
      <c r="BX2424" s="19">
        <f t="shared" si="359"/>
        <v>1</v>
      </c>
      <c r="BY2424" s="19" t="str">
        <f t="shared" si="359"/>
        <v/>
      </c>
      <c r="BZ2424" s="19" t="str">
        <f t="shared" si="359"/>
        <v/>
      </c>
      <c r="CA2424" s="19" t="str">
        <f t="shared" si="360"/>
        <v/>
      </c>
      <c r="CB2424" s="19" t="str">
        <f t="shared" si="360"/>
        <v/>
      </c>
    </row>
    <row r="2425" spans="1:80">
      <c r="A2425" s="24">
        <v>2424</v>
      </c>
      <c r="B2425" s="31">
        <f>IF(data!A2426="","",data!A2426)</f>
        <v>2019065</v>
      </c>
      <c r="C2425" s="32">
        <f>IF(data!B2426="","",data!B2426)</f>
        <v>43622</v>
      </c>
      <c r="D2425" s="21">
        <f>IF(data!C2426="","",data!C2426)</f>
        <v>6</v>
      </c>
      <c r="E2425" s="22">
        <f>IF(data!D2426="","",data!D2426)</f>
        <v>9</v>
      </c>
      <c r="F2425" s="22">
        <f>IF(data!E2426="","",data!E2426)</f>
        <v>11</v>
      </c>
      <c r="G2425" s="22">
        <f>IF(data!F2426="","",data!F2426)</f>
        <v>15</v>
      </c>
      <c r="H2425" s="22">
        <f>IF(data!G2426="","",data!G2426)</f>
        <v>20</v>
      </c>
      <c r="I2425" s="22">
        <f>IF(data!H2426="","",data!H2426)</f>
        <v>26</v>
      </c>
      <c r="J2425" s="23">
        <f>IF(data!I2426="","",data!I2426)</f>
        <v>10</v>
      </c>
      <c r="Q2425" s="33"/>
      <c r="R2425" s="33"/>
      <c r="S2425" s="33"/>
      <c r="T2425" s="33"/>
      <c r="U2425" s="33"/>
      <c r="V2425" s="33"/>
      <c r="X2425" s="34"/>
      <c r="Y2425" s="33"/>
      <c r="Z2425" s="33"/>
      <c r="AA2425" s="33"/>
      <c r="AB2425" s="33"/>
      <c r="AC2425" s="35"/>
      <c r="AD2425" s="33"/>
      <c r="AE2425" s="33"/>
      <c r="AF2425" s="33"/>
      <c r="AG2425" s="33"/>
      <c r="AH2425" s="33"/>
      <c r="AI2425" s="33"/>
      <c r="AJ2425" s="36"/>
      <c r="AK2425" s="10">
        <f t="shared" si="337"/>
        <v>6</v>
      </c>
      <c r="AL2425" s="11">
        <f t="shared" si="338"/>
        <v>11</v>
      </c>
      <c r="AM2425" s="11">
        <f t="shared" si="339"/>
        <v>7</v>
      </c>
      <c r="AN2425" s="11">
        <f t="shared" si="340"/>
        <v>15</v>
      </c>
      <c r="AO2425" s="13">
        <f t="shared" si="341"/>
        <v>24</v>
      </c>
      <c r="AP2425" s="11">
        <f t="shared" si="342"/>
        <v>23</v>
      </c>
      <c r="AQ2425" s="11">
        <f t="shared" si="343"/>
        <v>24</v>
      </c>
      <c r="AR2425" s="11">
        <f t="shared" si="344"/>
        <v>27</v>
      </c>
      <c r="AS2425" s="11">
        <f t="shared" si="345"/>
        <v>32</v>
      </c>
      <c r="AT2425" s="11">
        <f t="shared" si="346"/>
        <v>39</v>
      </c>
      <c r="AU2425" s="11">
        <f t="shared" si="347"/>
        <v>35</v>
      </c>
      <c r="AV2425" s="11">
        <f t="shared" si="348"/>
        <v>45</v>
      </c>
      <c r="AW2425" s="12">
        <f t="shared" si="349"/>
        <v>42</v>
      </c>
      <c r="AX2425" s="13">
        <f t="shared" si="350"/>
        <v>55</v>
      </c>
      <c r="AY2425" s="13">
        <f t="shared" si="351"/>
        <v>53</v>
      </c>
      <c r="AZ2425" s="13">
        <f t="shared" si="352"/>
        <v>51</v>
      </c>
      <c r="BA2425" s="13">
        <f t="shared" si="353"/>
        <v>49</v>
      </c>
      <c r="BB2425" s="14">
        <f t="shared" si="354"/>
        <v>47</v>
      </c>
      <c r="BC2425" s="19">
        <f t="shared" si="356"/>
        <v>53</v>
      </c>
      <c r="BD2425" s="55">
        <f t="shared" si="334"/>
        <v>1.0639818122767133</v>
      </c>
      <c r="BE2425" s="19">
        <f t="shared" si="335"/>
        <v>0.96372198765833061</v>
      </c>
      <c r="BF2425" s="19">
        <f t="shared" si="357"/>
        <v>1.0009613510880155</v>
      </c>
      <c r="BG2425" s="19">
        <f t="shared" si="361"/>
        <v>1.0062812601493991</v>
      </c>
      <c r="BH2425" s="19">
        <f t="shared" si="336"/>
        <v>0</v>
      </c>
      <c r="BI2425" s="19">
        <f t="shared" si="336"/>
        <v>0</v>
      </c>
      <c r="BJ2425" s="19">
        <f t="shared" si="336"/>
        <v>0</v>
      </c>
      <c r="BK2425" s="19">
        <f t="shared" si="359"/>
        <v>1</v>
      </c>
      <c r="BL2425" s="19">
        <f t="shared" si="359"/>
        <v>0</v>
      </c>
      <c r="BM2425" s="19">
        <f t="shared" si="359"/>
        <v>0</v>
      </c>
      <c r="BN2425" s="19">
        <f t="shared" si="359"/>
        <v>1</v>
      </c>
      <c r="BO2425" s="19">
        <f t="shared" si="359"/>
        <v>0</v>
      </c>
      <c r="BP2425" s="19">
        <f t="shared" si="359"/>
        <v>0</v>
      </c>
      <c r="BQ2425" s="19">
        <f t="shared" si="359"/>
        <v>2</v>
      </c>
      <c r="BR2425" s="19">
        <f t="shared" si="359"/>
        <v>0</v>
      </c>
      <c r="BS2425" s="19">
        <f t="shared" si="359"/>
        <v>1</v>
      </c>
      <c r="BT2425" s="19">
        <f t="shared" si="359"/>
        <v>0</v>
      </c>
      <c r="BU2425" s="19">
        <f t="shared" si="359"/>
        <v>0</v>
      </c>
      <c r="BV2425" s="19">
        <f t="shared" si="359"/>
        <v>0</v>
      </c>
      <c r="BW2425" s="19">
        <f t="shared" si="359"/>
        <v>1</v>
      </c>
      <c r="BX2425" s="19">
        <f t="shared" si="359"/>
        <v>0</v>
      </c>
      <c r="BY2425" s="19" t="str">
        <f t="shared" si="359"/>
        <v/>
      </c>
      <c r="BZ2425" s="19" t="str">
        <f t="shared" si="359"/>
        <v/>
      </c>
      <c r="CA2425" s="19" t="str">
        <f t="shared" si="360"/>
        <v/>
      </c>
      <c r="CB2425" s="19" t="str">
        <f t="shared" si="360"/>
        <v/>
      </c>
    </row>
    <row r="2426" spans="1:80">
      <c r="A2426" s="24">
        <v>2425</v>
      </c>
      <c r="B2426" s="31">
        <f>IF(data!A2427="","",data!A2427)</f>
        <v>2019066</v>
      </c>
      <c r="C2426" s="32">
        <f>IF(data!B2427="","",data!B2427)</f>
        <v>43625</v>
      </c>
      <c r="D2426" s="21">
        <f>IF(data!C2427="","",data!C2427)</f>
        <v>1</v>
      </c>
      <c r="E2426" s="22">
        <f>IF(data!D2427="","",data!D2427)</f>
        <v>14</v>
      </c>
      <c r="F2426" s="22">
        <f>IF(data!E2427="","",data!E2427)</f>
        <v>17</v>
      </c>
      <c r="G2426" s="22">
        <f>IF(data!F2427="","",data!F2427)</f>
        <v>20</v>
      </c>
      <c r="H2426" s="22">
        <f>IF(data!G2427="","",data!G2427)</f>
        <v>22</v>
      </c>
      <c r="I2426" s="22">
        <f>IF(data!H2427="","",data!H2427)</f>
        <v>32</v>
      </c>
      <c r="J2426" s="23">
        <f>IF(data!I2427="","",data!I2427)</f>
        <v>4</v>
      </c>
      <c r="Q2426" s="33"/>
      <c r="R2426" s="33"/>
      <c r="S2426" s="33"/>
      <c r="T2426" s="33"/>
      <c r="U2426" s="33"/>
      <c r="V2426" s="33"/>
      <c r="X2426" s="34"/>
      <c r="Y2426" s="33"/>
      <c r="Z2426" s="33"/>
      <c r="AA2426" s="33"/>
      <c r="AB2426" s="33"/>
      <c r="AC2426" s="35"/>
      <c r="AD2426" s="33"/>
      <c r="AE2426" s="33"/>
      <c r="AF2426" s="33"/>
      <c r="AG2426" s="33"/>
      <c r="AH2426" s="33"/>
      <c r="AI2426" s="33"/>
      <c r="AJ2426" s="36"/>
      <c r="AK2426" s="10">
        <f t="shared" si="337"/>
        <v>10</v>
      </c>
      <c r="AL2426" s="11">
        <f t="shared" si="338"/>
        <v>6</v>
      </c>
      <c r="AM2426" s="11">
        <f t="shared" si="339"/>
        <v>11</v>
      </c>
      <c r="AN2426" s="11">
        <f t="shared" si="340"/>
        <v>16</v>
      </c>
      <c r="AO2426" s="13">
        <f t="shared" si="341"/>
        <v>15</v>
      </c>
      <c r="AP2426" s="11">
        <f t="shared" si="342"/>
        <v>18</v>
      </c>
      <c r="AQ2426" s="11">
        <f t="shared" si="343"/>
        <v>25</v>
      </c>
      <c r="AR2426" s="11">
        <f t="shared" si="344"/>
        <v>16</v>
      </c>
      <c r="AS2426" s="11">
        <f t="shared" si="345"/>
        <v>29</v>
      </c>
      <c r="AT2426" s="11">
        <f t="shared" si="346"/>
        <v>34</v>
      </c>
      <c r="AU2426" s="11">
        <f t="shared" si="347"/>
        <v>28</v>
      </c>
      <c r="AV2426" s="11">
        <f t="shared" si="348"/>
        <v>22</v>
      </c>
      <c r="AW2426" s="12">
        <f t="shared" si="349"/>
        <v>31</v>
      </c>
      <c r="AX2426" s="13">
        <f t="shared" si="350"/>
        <v>26</v>
      </c>
      <c r="AY2426" s="13">
        <f t="shared" si="351"/>
        <v>38</v>
      </c>
      <c r="AZ2426" s="13">
        <f t="shared" si="352"/>
        <v>52</v>
      </c>
      <c r="BA2426" s="13">
        <f t="shared" si="353"/>
        <v>49</v>
      </c>
      <c r="BB2426" s="14">
        <f t="shared" si="354"/>
        <v>46</v>
      </c>
      <c r="BC2426" s="19">
        <f t="shared" si="356"/>
        <v>38</v>
      </c>
      <c r="BD2426" s="55">
        <f t="shared" si="334"/>
        <v>1.0721662877557647</v>
      </c>
      <c r="BE2426" s="19">
        <f t="shared" si="335"/>
        <v>0.94939915556999022</v>
      </c>
      <c r="BF2426" s="19">
        <f t="shared" si="357"/>
        <v>0.99441377070477432</v>
      </c>
      <c r="BG2426" s="19">
        <f t="shared" si="361"/>
        <v>1.0046443650535888</v>
      </c>
      <c r="BH2426" s="19">
        <f t="shared" si="336"/>
        <v>1</v>
      </c>
      <c r="BI2426" s="19">
        <f t="shared" si="336"/>
        <v>1</v>
      </c>
      <c r="BJ2426" s="19">
        <f t="shared" si="336"/>
        <v>0</v>
      </c>
      <c r="BK2426" s="19">
        <f t="shared" si="359"/>
        <v>1</v>
      </c>
      <c r="BL2426" s="19">
        <f t="shared" si="359"/>
        <v>0</v>
      </c>
      <c r="BM2426" s="19">
        <f t="shared" si="359"/>
        <v>1</v>
      </c>
      <c r="BN2426" s="19">
        <f t="shared" si="359"/>
        <v>0</v>
      </c>
      <c r="BO2426" s="19">
        <f t="shared" si="359"/>
        <v>0</v>
      </c>
      <c r="BP2426" s="19">
        <f t="shared" si="359"/>
        <v>0</v>
      </c>
      <c r="BQ2426" s="19">
        <f t="shared" si="359"/>
        <v>0</v>
      </c>
      <c r="BR2426" s="19">
        <f t="shared" si="359"/>
        <v>0</v>
      </c>
      <c r="BS2426" s="19">
        <f t="shared" si="359"/>
        <v>0</v>
      </c>
      <c r="BT2426" s="19">
        <f t="shared" si="359"/>
        <v>0</v>
      </c>
      <c r="BU2426" s="19">
        <f t="shared" si="359"/>
        <v>0</v>
      </c>
      <c r="BV2426" s="19">
        <f t="shared" si="359"/>
        <v>1</v>
      </c>
      <c r="BW2426" s="19">
        <f t="shared" si="359"/>
        <v>1</v>
      </c>
      <c r="BX2426" s="19">
        <f t="shared" si="359"/>
        <v>0</v>
      </c>
      <c r="BY2426" s="19" t="str">
        <f t="shared" si="359"/>
        <v/>
      </c>
      <c r="BZ2426" s="19" t="str">
        <f t="shared" si="359"/>
        <v/>
      </c>
      <c r="CA2426" s="19" t="str">
        <f t="shared" si="360"/>
        <v/>
      </c>
      <c r="CB2426" s="19" t="str">
        <f t="shared" si="360"/>
        <v/>
      </c>
    </row>
    <row r="2427" spans="1:80">
      <c r="A2427" s="24">
        <v>2426</v>
      </c>
      <c r="B2427" s="31">
        <f>IF(data!A2428="","",data!A2428)</f>
        <v>2019067</v>
      </c>
      <c r="C2427" s="32">
        <f>IF(data!B2428="","",data!B2428)</f>
        <v>43627</v>
      </c>
      <c r="D2427" s="21">
        <f>IF(data!C2428="","",data!C2428)</f>
        <v>4</v>
      </c>
      <c r="E2427" s="22">
        <f>IF(data!D2428="","",data!D2428)</f>
        <v>6</v>
      </c>
      <c r="F2427" s="22">
        <f>IF(data!E2428="","",data!E2428)</f>
        <v>8</v>
      </c>
      <c r="G2427" s="22">
        <f>IF(data!F2428="","",data!F2428)</f>
        <v>11</v>
      </c>
      <c r="H2427" s="22">
        <f>IF(data!G2428="","",data!G2428)</f>
        <v>30</v>
      </c>
      <c r="I2427" s="22">
        <f>IF(data!H2428="","",data!H2428)</f>
        <v>33</v>
      </c>
      <c r="J2427" s="23">
        <f>IF(data!I2428="","",data!I2428)</f>
        <v>11</v>
      </c>
      <c r="Q2427" s="33"/>
      <c r="R2427" s="33"/>
      <c r="S2427" s="33"/>
      <c r="T2427" s="33"/>
      <c r="U2427" s="33"/>
      <c r="V2427" s="33"/>
      <c r="X2427" s="34"/>
      <c r="Y2427" s="33"/>
      <c r="Z2427" s="33"/>
      <c r="AA2427" s="33"/>
      <c r="AB2427" s="33"/>
      <c r="AC2427" s="35"/>
      <c r="AD2427" s="33"/>
      <c r="AE2427" s="33"/>
      <c r="AF2427" s="33"/>
      <c r="AG2427" s="33"/>
      <c r="AH2427" s="33"/>
      <c r="AI2427" s="33"/>
      <c r="AJ2427" s="36"/>
      <c r="AK2427" s="10">
        <f t="shared" si="337"/>
        <v>5</v>
      </c>
      <c r="AL2427" s="11">
        <f t="shared" si="338"/>
        <v>8</v>
      </c>
      <c r="AM2427" s="11">
        <f t="shared" si="339"/>
        <v>12</v>
      </c>
      <c r="AN2427" s="11">
        <f t="shared" si="340"/>
        <v>14</v>
      </c>
      <c r="AO2427" s="13">
        <f t="shared" si="341"/>
        <v>22</v>
      </c>
      <c r="AP2427" s="11">
        <f t="shared" si="342"/>
        <v>20</v>
      </c>
      <c r="AQ2427" s="11">
        <f t="shared" si="343"/>
        <v>29</v>
      </c>
      <c r="AR2427" s="11">
        <f t="shared" si="344"/>
        <v>22</v>
      </c>
      <c r="AS2427" s="11">
        <f t="shared" si="345"/>
        <v>26</v>
      </c>
      <c r="AT2427" s="11">
        <f t="shared" si="346"/>
        <v>44</v>
      </c>
      <c r="AU2427" s="11">
        <f t="shared" si="347"/>
        <v>40</v>
      </c>
      <c r="AV2427" s="11">
        <f t="shared" si="348"/>
        <v>36</v>
      </c>
      <c r="AW2427" s="12">
        <f t="shared" si="349"/>
        <v>32</v>
      </c>
      <c r="AX2427" s="13">
        <f t="shared" si="350"/>
        <v>44</v>
      </c>
      <c r="AY2427" s="13">
        <f t="shared" si="351"/>
        <v>58</v>
      </c>
      <c r="AZ2427" s="13">
        <f t="shared" si="352"/>
        <v>56</v>
      </c>
      <c r="BA2427" s="13">
        <f t="shared" si="353"/>
        <v>54</v>
      </c>
      <c r="BB2427" s="14">
        <f t="shared" si="354"/>
        <v>52</v>
      </c>
      <c r="BC2427" s="19">
        <f t="shared" si="356"/>
        <v>58</v>
      </c>
      <c r="BD2427" s="55">
        <f t="shared" si="334"/>
        <v>1.04761286131861</v>
      </c>
      <c r="BE2427" s="19">
        <f t="shared" si="335"/>
        <v>0.99236765183501141</v>
      </c>
      <c r="BF2427" s="19">
        <f t="shared" si="357"/>
        <v>1.0099642741149724</v>
      </c>
      <c r="BG2427" s="19">
        <f t="shared" si="361"/>
        <v>1.0054628126014939</v>
      </c>
      <c r="BH2427" s="19">
        <f t="shared" si="336"/>
        <v>0</v>
      </c>
      <c r="BI2427" s="19">
        <f t="shared" si="336"/>
        <v>0</v>
      </c>
      <c r="BJ2427" s="19">
        <f t="shared" si="336"/>
        <v>0</v>
      </c>
      <c r="BK2427" s="19">
        <f t="shared" si="359"/>
        <v>0</v>
      </c>
      <c r="BL2427" s="19">
        <f t="shared" si="359"/>
        <v>1</v>
      </c>
      <c r="BM2427" s="19">
        <f t="shared" si="359"/>
        <v>0</v>
      </c>
      <c r="BN2427" s="19">
        <f t="shared" si="359"/>
        <v>1</v>
      </c>
      <c r="BO2427" s="19">
        <f t="shared" si="359"/>
        <v>0</v>
      </c>
      <c r="BP2427" s="19">
        <f t="shared" si="359"/>
        <v>1</v>
      </c>
      <c r="BQ2427" s="19">
        <f t="shared" si="359"/>
        <v>0</v>
      </c>
      <c r="BR2427" s="19">
        <f t="shared" si="359"/>
        <v>0</v>
      </c>
      <c r="BS2427" s="19">
        <f t="shared" si="359"/>
        <v>1</v>
      </c>
      <c r="BT2427" s="19">
        <f t="shared" si="359"/>
        <v>0</v>
      </c>
      <c r="BU2427" s="19">
        <f t="shared" si="359"/>
        <v>1</v>
      </c>
      <c r="BV2427" s="19">
        <f t="shared" si="359"/>
        <v>0</v>
      </c>
      <c r="BW2427" s="19">
        <f t="shared" si="359"/>
        <v>0</v>
      </c>
      <c r="BX2427" s="19">
        <f t="shared" si="359"/>
        <v>1</v>
      </c>
      <c r="BY2427" s="19" t="str">
        <f t="shared" si="359"/>
        <v/>
      </c>
      <c r="BZ2427" s="19" t="str">
        <f t="shared" si="359"/>
        <v/>
      </c>
      <c r="CA2427" s="19" t="str">
        <f t="shared" si="360"/>
        <v/>
      </c>
      <c r="CB2427" s="19" t="str">
        <f t="shared" si="360"/>
        <v/>
      </c>
    </row>
    <row r="2428" spans="1:80">
      <c r="A2428" s="24">
        <v>2427</v>
      </c>
      <c r="B2428" s="31">
        <f>IF(data!A2429="","",data!A2429)</f>
        <v>2019068</v>
      </c>
      <c r="C2428" s="32">
        <f>IF(data!B2429="","",data!B2429)</f>
        <v>43629</v>
      </c>
      <c r="D2428" s="21">
        <f>IF(data!C2429="","",data!C2429)</f>
        <v>3</v>
      </c>
      <c r="E2428" s="22">
        <f>IF(data!D2429="","",data!D2429)</f>
        <v>14</v>
      </c>
      <c r="F2428" s="22">
        <f>IF(data!E2429="","",data!E2429)</f>
        <v>20</v>
      </c>
      <c r="G2428" s="22">
        <f>IF(data!F2429="","",data!F2429)</f>
        <v>24</v>
      </c>
      <c r="H2428" s="22">
        <f>IF(data!G2429="","",data!G2429)</f>
        <v>26</v>
      </c>
      <c r="I2428" s="22">
        <f>IF(data!H2429="","",data!H2429)</f>
        <v>33</v>
      </c>
      <c r="J2428" s="23">
        <f>IF(data!I2429="","",data!I2429)</f>
        <v>10</v>
      </c>
      <c r="Q2428" s="33"/>
      <c r="R2428" s="33"/>
      <c r="S2428" s="33"/>
      <c r="T2428" s="33"/>
      <c r="U2428" s="33"/>
      <c r="V2428" s="33"/>
      <c r="X2428" s="34"/>
      <c r="Y2428" s="33"/>
      <c r="Z2428" s="33"/>
      <c r="AA2428" s="33"/>
      <c r="AB2428" s="33"/>
      <c r="AC2428" s="35"/>
      <c r="AD2428" s="33"/>
      <c r="AE2428" s="33"/>
      <c r="AF2428" s="33"/>
      <c r="AG2428" s="33"/>
      <c r="AH2428" s="33"/>
      <c r="AI2428" s="33"/>
      <c r="AJ2428" s="36"/>
      <c r="AK2428" s="10">
        <f t="shared" si="337"/>
        <v>6</v>
      </c>
      <c r="AL2428" s="11">
        <f t="shared" si="338"/>
        <v>8</v>
      </c>
      <c r="AM2428" s="11">
        <f t="shared" si="339"/>
        <v>15</v>
      </c>
      <c r="AN2428" s="11">
        <f t="shared" si="340"/>
        <v>12</v>
      </c>
      <c r="AO2428" s="13">
        <f t="shared" si="341"/>
        <v>22</v>
      </c>
      <c r="AP2428" s="11">
        <f t="shared" si="342"/>
        <v>16</v>
      </c>
      <c r="AQ2428" s="11">
        <f t="shared" si="343"/>
        <v>30</v>
      </c>
      <c r="AR2428" s="11">
        <f t="shared" si="344"/>
        <v>20</v>
      </c>
      <c r="AS2428" s="11">
        <f t="shared" si="345"/>
        <v>21</v>
      </c>
      <c r="AT2428" s="11">
        <f t="shared" si="346"/>
        <v>24</v>
      </c>
      <c r="AU2428" s="11">
        <f t="shared" si="347"/>
        <v>29</v>
      </c>
      <c r="AV2428" s="11">
        <f t="shared" si="348"/>
        <v>36</v>
      </c>
      <c r="AW2428" s="12">
        <f t="shared" si="349"/>
        <v>45</v>
      </c>
      <c r="AX2428" s="13">
        <f t="shared" si="350"/>
        <v>40</v>
      </c>
      <c r="AY2428" s="13">
        <f t="shared" si="351"/>
        <v>52</v>
      </c>
      <c r="AZ2428" s="13">
        <f t="shared" si="352"/>
        <v>48</v>
      </c>
      <c r="BA2428" s="13">
        <f t="shared" si="353"/>
        <v>44</v>
      </c>
      <c r="BB2428" s="14">
        <f t="shared" si="354"/>
        <v>40</v>
      </c>
      <c r="BC2428" s="19">
        <f t="shared" si="356"/>
        <v>52</v>
      </c>
      <c r="BD2428" s="55">
        <f t="shared" si="334"/>
        <v>1.0639818122767133</v>
      </c>
      <c r="BE2428" s="19">
        <f t="shared" si="335"/>
        <v>1.0025982461838259</v>
      </c>
      <c r="BF2428" s="19">
        <f t="shared" si="357"/>
        <v>1.008327379019162</v>
      </c>
      <c r="BG2428" s="19">
        <f t="shared" si="361"/>
        <v>1.0095550503410198</v>
      </c>
      <c r="BH2428" s="19">
        <f t="shared" si="336"/>
        <v>0</v>
      </c>
      <c r="BI2428" s="19">
        <f t="shared" si="336"/>
        <v>0</v>
      </c>
      <c r="BJ2428" s="19">
        <f t="shared" si="336"/>
        <v>0</v>
      </c>
      <c r="BK2428" s="19">
        <f t="shared" si="359"/>
        <v>2</v>
      </c>
      <c r="BL2428" s="19">
        <f t="shared" si="359"/>
        <v>0</v>
      </c>
      <c r="BM2428" s="19">
        <f t="shared" si="359"/>
        <v>0</v>
      </c>
      <c r="BN2428" s="19">
        <f t="shared" si="359"/>
        <v>0</v>
      </c>
      <c r="BO2428" s="19">
        <f t="shared" si="359"/>
        <v>1</v>
      </c>
      <c r="BP2428" s="19">
        <f t="shared" si="359"/>
        <v>0</v>
      </c>
      <c r="BQ2428" s="19">
        <f t="shared" si="359"/>
        <v>1</v>
      </c>
      <c r="BR2428" s="19">
        <f t="shared" si="359"/>
        <v>0</v>
      </c>
      <c r="BS2428" s="19">
        <f t="shared" si="359"/>
        <v>0</v>
      </c>
      <c r="BT2428" s="19">
        <f t="shared" si="359"/>
        <v>0</v>
      </c>
      <c r="BU2428" s="19">
        <f t="shared" si="359"/>
        <v>0</v>
      </c>
      <c r="BV2428" s="19">
        <f t="shared" si="359"/>
        <v>1</v>
      </c>
      <c r="BW2428" s="19">
        <f t="shared" si="359"/>
        <v>0</v>
      </c>
      <c r="BX2428" s="19">
        <f t="shared" si="359"/>
        <v>1</v>
      </c>
      <c r="BY2428" s="19" t="str">
        <f t="shared" si="359"/>
        <v/>
      </c>
      <c r="BZ2428" s="19" t="str">
        <f t="shared" si="359"/>
        <v/>
      </c>
      <c r="CA2428" s="19" t="str">
        <f t="shared" si="360"/>
        <v/>
      </c>
      <c r="CB2428" s="19" t="str">
        <f t="shared" si="360"/>
        <v/>
      </c>
    </row>
    <row r="2429" spans="1:80">
      <c r="A2429" s="24">
        <v>2428</v>
      </c>
      <c r="B2429" s="31">
        <f>IF(data!A2430="","",data!A2430)</f>
        <v>2019069</v>
      </c>
      <c r="C2429" s="32">
        <f>IF(data!B2430="","",data!B2430)</f>
        <v>43632</v>
      </c>
      <c r="D2429" s="21">
        <f>IF(data!C2430="","",data!C2430)</f>
        <v>6</v>
      </c>
      <c r="E2429" s="22">
        <f>IF(data!D2430="","",data!D2430)</f>
        <v>11</v>
      </c>
      <c r="F2429" s="22">
        <f>IF(data!E2430="","",data!E2430)</f>
        <v>16</v>
      </c>
      <c r="G2429" s="22">
        <f>IF(data!F2430="","",data!F2430)</f>
        <v>19</v>
      </c>
      <c r="H2429" s="22">
        <f>IF(data!G2430="","",data!G2430)</f>
        <v>21</v>
      </c>
      <c r="I2429" s="22">
        <f>IF(data!H2430="","",data!H2430)</f>
        <v>25</v>
      </c>
      <c r="J2429" s="23">
        <f>IF(data!I2430="","",data!I2430)</f>
        <v>1</v>
      </c>
      <c r="Q2429" s="33"/>
      <c r="R2429" s="33"/>
      <c r="S2429" s="33"/>
      <c r="T2429" s="33"/>
      <c r="U2429" s="33"/>
      <c r="V2429" s="33"/>
      <c r="X2429" s="34"/>
      <c r="Y2429" s="33"/>
      <c r="Z2429" s="33"/>
      <c r="AA2429" s="33"/>
      <c r="AB2429" s="33"/>
      <c r="AC2429" s="35"/>
      <c r="AD2429" s="33"/>
      <c r="AE2429" s="33"/>
      <c r="AF2429" s="33"/>
      <c r="AG2429" s="33"/>
      <c r="AH2429" s="33"/>
      <c r="AI2429" s="33"/>
      <c r="AJ2429" s="36"/>
      <c r="AK2429" s="10">
        <f t="shared" si="337"/>
        <v>5</v>
      </c>
      <c r="AL2429" s="11">
        <f t="shared" si="338"/>
        <v>10</v>
      </c>
      <c r="AM2429" s="11">
        <f t="shared" si="339"/>
        <v>8</v>
      </c>
      <c r="AN2429" s="11">
        <f t="shared" si="340"/>
        <v>14</v>
      </c>
      <c r="AO2429" s="13">
        <f t="shared" si="341"/>
        <v>21</v>
      </c>
      <c r="AP2429" s="11">
        <f t="shared" si="342"/>
        <v>18</v>
      </c>
      <c r="AQ2429" s="11">
        <f t="shared" si="343"/>
        <v>26</v>
      </c>
      <c r="AR2429" s="11">
        <f t="shared" si="344"/>
        <v>28</v>
      </c>
      <c r="AS2429" s="11">
        <f t="shared" si="345"/>
        <v>32</v>
      </c>
      <c r="AT2429" s="11">
        <f t="shared" si="346"/>
        <v>38</v>
      </c>
      <c r="AU2429" s="11">
        <f t="shared" si="347"/>
        <v>46</v>
      </c>
      <c r="AV2429" s="11">
        <f t="shared" si="348"/>
        <v>42</v>
      </c>
      <c r="AW2429" s="12">
        <f t="shared" si="349"/>
        <v>38</v>
      </c>
      <c r="AX2429" s="13">
        <f t="shared" si="350"/>
        <v>34</v>
      </c>
      <c r="AY2429" s="13">
        <f t="shared" si="351"/>
        <v>47</v>
      </c>
      <c r="AZ2429" s="13">
        <f t="shared" si="352"/>
        <v>44</v>
      </c>
      <c r="BA2429" s="13">
        <f t="shared" si="353"/>
        <v>41</v>
      </c>
      <c r="BB2429" s="14">
        <f t="shared" si="354"/>
        <v>58</v>
      </c>
      <c r="BC2429" s="19">
        <f t="shared" si="356"/>
        <v>47</v>
      </c>
      <c r="BD2429" s="55">
        <f t="shared" si="334"/>
        <v>1.0148749594024034</v>
      </c>
      <c r="BE2429" s="19">
        <f t="shared" si="335"/>
        <v>1.0128288405326404</v>
      </c>
      <c r="BF2429" s="19">
        <f t="shared" si="357"/>
        <v>1.0025982461838259</v>
      </c>
      <c r="BG2429" s="19">
        <f t="shared" si="361"/>
        <v>1.0165118544982137</v>
      </c>
      <c r="BH2429" s="19">
        <f t="shared" si="336"/>
        <v>0</v>
      </c>
      <c r="BI2429" s="19">
        <f t="shared" si="336"/>
        <v>0</v>
      </c>
      <c r="BJ2429" s="19">
        <f t="shared" si="336"/>
        <v>1</v>
      </c>
      <c r="BK2429" s="19">
        <f t="shared" si="359"/>
        <v>0</v>
      </c>
      <c r="BL2429" s="19">
        <f t="shared" si="359"/>
        <v>1</v>
      </c>
      <c r="BM2429" s="19">
        <f t="shared" si="359"/>
        <v>0</v>
      </c>
      <c r="BN2429" s="19">
        <f t="shared" si="359"/>
        <v>1</v>
      </c>
      <c r="BO2429" s="19">
        <f t="shared" si="359"/>
        <v>0</v>
      </c>
      <c r="BP2429" s="19">
        <f t="shared" si="359"/>
        <v>1</v>
      </c>
      <c r="BQ2429" s="19">
        <f t="shared" si="359"/>
        <v>0</v>
      </c>
      <c r="BR2429" s="19">
        <f t="shared" si="359"/>
        <v>0</v>
      </c>
      <c r="BS2429" s="19">
        <f t="shared" si="359"/>
        <v>1</v>
      </c>
      <c r="BT2429" s="19">
        <f t="shared" si="359"/>
        <v>0</v>
      </c>
      <c r="BU2429" s="19">
        <f t="shared" si="359"/>
        <v>0</v>
      </c>
      <c r="BV2429" s="19">
        <f t="shared" si="359"/>
        <v>0</v>
      </c>
      <c r="BW2429" s="19">
        <f t="shared" si="359"/>
        <v>0</v>
      </c>
      <c r="BX2429" s="19">
        <f t="shared" si="359"/>
        <v>1</v>
      </c>
      <c r="BY2429" s="19" t="str">
        <f t="shared" si="359"/>
        <v/>
      </c>
      <c r="BZ2429" s="19" t="str">
        <f t="shared" si="359"/>
        <v/>
      </c>
      <c r="CA2429" s="19" t="str">
        <f t="shared" si="360"/>
        <v/>
      </c>
      <c r="CB2429" s="19" t="str">
        <f t="shared" si="360"/>
        <v/>
      </c>
    </row>
    <row r="2430" spans="1:80">
      <c r="A2430" s="24">
        <v>2429</v>
      </c>
      <c r="B2430" s="31">
        <f>IF(data!A2431="","",data!A2431)</f>
        <v>2019070</v>
      </c>
      <c r="C2430" s="32">
        <f>IF(data!B2431="","",data!B2431)</f>
        <v>43634</v>
      </c>
      <c r="D2430" s="21">
        <f>IF(data!C2431="","",data!C2431)</f>
        <v>6</v>
      </c>
      <c r="E2430" s="22">
        <f>IF(data!D2431="","",data!D2431)</f>
        <v>15</v>
      </c>
      <c r="F2430" s="22">
        <f>IF(data!E2431="","",data!E2431)</f>
        <v>18</v>
      </c>
      <c r="G2430" s="22">
        <f>IF(data!F2431="","",data!F2431)</f>
        <v>19</v>
      </c>
      <c r="H2430" s="22">
        <f>IF(data!G2431="","",data!G2431)</f>
        <v>24</v>
      </c>
      <c r="I2430" s="22">
        <f>IF(data!H2431="","",data!H2431)</f>
        <v>32</v>
      </c>
      <c r="J2430" s="23">
        <f>IF(data!I2431="","",data!I2431)</f>
        <v>9</v>
      </c>
      <c r="Q2430" s="33"/>
      <c r="R2430" s="33"/>
      <c r="S2430" s="33"/>
      <c r="T2430" s="33"/>
      <c r="U2430" s="33"/>
      <c r="V2430" s="33"/>
      <c r="X2430" s="34"/>
      <c r="Y2430" s="33"/>
      <c r="Z2430" s="33"/>
      <c r="AA2430" s="33"/>
      <c r="AB2430" s="33"/>
      <c r="AC2430" s="35"/>
      <c r="AD2430" s="33"/>
      <c r="AE2430" s="33"/>
      <c r="AF2430" s="33"/>
      <c r="AG2430" s="33"/>
      <c r="AH2430" s="33"/>
      <c r="AI2430" s="33"/>
      <c r="AJ2430" s="36"/>
      <c r="AK2430" s="10">
        <f t="shared" si="337"/>
        <v>3</v>
      </c>
      <c r="AL2430" s="11">
        <f t="shared" si="338"/>
        <v>10</v>
      </c>
      <c r="AM2430" s="11">
        <f t="shared" si="339"/>
        <v>14</v>
      </c>
      <c r="AN2430" s="11">
        <f t="shared" si="340"/>
        <v>6</v>
      </c>
      <c r="AO2430" s="13">
        <f t="shared" si="341"/>
        <v>23</v>
      </c>
      <c r="AP2430" s="11">
        <f t="shared" si="342"/>
        <v>18</v>
      </c>
      <c r="AQ2430" s="11">
        <f t="shared" si="343"/>
        <v>24</v>
      </c>
      <c r="AR2430" s="11">
        <f t="shared" si="344"/>
        <v>34</v>
      </c>
      <c r="AS2430" s="11">
        <f t="shared" si="345"/>
        <v>37</v>
      </c>
      <c r="AT2430" s="11">
        <f t="shared" si="346"/>
        <v>30</v>
      </c>
      <c r="AU2430" s="11">
        <f t="shared" si="347"/>
        <v>36</v>
      </c>
      <c r="AV2430" s="11">
        <f t="shared" si="348"/>
        <v>30</v>
      </c>
      <c r="AW2430" s="12">
        <f t="shared" si="349"/>
        <v>24</v>
      </c>
      <c r="AX2430" s="13">
        <f t="shared" si="350"/>
        <v>34</v>
      </c>
      <c r="AY2430" s="13">
        <f t="shared" si="351"/>
        <v>46</v>
      </c>
      <c r="AZ2430" s="13">
        <f t="shared" si="352"/>
        <v>42</v>
      </c>
      <c r="BA2430" s="13">
        <f t="shared" si="353"/>
        <v>57</v>
      </c>
      <c r="BB2430" s="14">
        <f t="shared" si="354"/>
        <v>74</v>
      </c>
      <c r="BC2430" s="19">
        <f t="shared" si="356"/>
        <v>46</v>
      </c>
      <c r="BD2430" s="55">
        <f t="shared" si="334"/>
        <v>0.98622929522572267</v>
      </c>
      <c r="BE2430" s="19">
        <f t="shared" si="335"/>
        <v>1.0251055537512179</v>
      </c>
      <c r="BF2430" s="19">
        <f t="shared" si="357"/>
        <v>1.013238064306593</v>
      </c>
      <c r="BG2430" s="19">
        <f t="shared" si="361"/>
        <v>1.013238064306593</v>
      </c>
      <c r="BH2430" s="19">
        <f t="shared" si="336"/>
        <v>0</v>
      </c>
      <c r="BI2430" s="19">
        <f t="shared" si="336"/>
        <v>1</v>
      </c>
      <c r="BJ2430" s="19">
        <f t="shared" si="336"/>
        <v>1</v>
      </c>
      <c r="BK2430" s="19">
        <f t="shared" si="359"/>
        <v>0</v>
      </c>
      <c r="BL2430" s="19">
        <f t="shared" si="359"/>
        <v>0</v>
      </c>
      <c r="BM2430" s="19">
        <f t="shared" si="359"/>
        <v>0</v>
      </c>
      <c r="BN2430" s="19">
        <f t="shared" si="359"/>
        <v>1</v>
      </c>
      <c r="BO2430" s="19">
        <f t="shared" si="359"/>
        <v>1</v>
      </c>
      <c r="BP2430" s="19">
        <f t="shared" si="359"/>
        <v>0</v>
      </c>
      <c r="BQ2430" s="19">
        <f t="shared" si="359"/>
        <v>0</v>
      </c>
      <c r="BR2430" s="19">
        <f t="shared" si="359"/>
        <v>0</v>
      </c>
      <c r="BS2430" s="19">
        <f t="shared" si="359"/>
        <v>0</v>
      </c>
      <c r="BT2430" s="19">
        <f t="shared" si="359"/>
        <v>0</v>
      </c>
      <c r="BU2430" s="19">
        <f t="shared" si="359"/>
        <v>0</v>
      </c>
      <c r="BV2430" s="19">
        <f t="shared" si="359"/>
        <v>0</v>
      </c>
      <c r="BW2430" s="19">
        <f t="shared" si="359"/>
        <v>2</v>
      </c>
      <c r="BX2430" s="19">
        <f t="shared" si="359"/>
        <v>0</v>
      </c>
      <c r="BY2430" s="19" t="str">
        <f t="shared" si="359"/>
        <v/>
      </c>
      <c r="BZ2430" s="19" t="str">
        <f t="shared" si="359"/>
        <v/>
      </c>
      <c r="CA2430" s="19" t="str">
        <f t="shared" si="360"/>
        <v/>
      </c>
      <c r="CB2430" s="19" t="str">
        <f t="shared" si="360"/>
        <v/>
      </c>
    </row>
    <row r="2431" spans="1:80">
      <c r="A2431" s="24">
        <v>2430</v>
      </c>
      <c r="B2431" s="31">
        <f>IF(data!A2432="","",data!A2432)</f>
        <v>2019071</v>
      </c>
      <c r="C2431" s="32">
        <f>IF(data!B2432="","",data!B2432)</f>
        <v>43636</v>
      </c>
      <c r="D2431" s="21">
        <f>IF(data!C2432="","",data!C2432)</f>
        <v>1</v>
      </c>
      <c r="E2431" s="22">
        <f>IF(data!D2432="","",data!D2432)</f>
        <v>8</v>
      </c>
      <c r="F2431" s="22">
        <f>IF(data!E2432="","",data!E2432)</f>
        <v>19</v>
      </c>
      <c r="G2431" s="22">
        <f>IF(data!F2432="","",data!F2432)</f>
        <v>24</v>
      </c>
      <c r="H2431" s="22">
        <f>IF(data!G2432="","",data!G2432)</f>
        <v>29</v>
      </c>
      <c r="I2431" s="22">
        <f>IF(data!H2432="","",data!H2432)</f>
        <v>30</v>
      </c>
      <c r="J2431" s="23">
        <f>IF(data!I2432="","",data!I2432)</f>
        <v>4</v>
      </c>
      <c r="Q2431" s="33"/>
      <c r="R2431" s="33"/>
      <c r="S2431" s="33"/>
      <c r="T2431" s="33"/>
      <c r="U2431" s="33"/>
      <c r="V2431" s="33"/>
      <c r="X2431" s="34"/>
      <c r="Y2431" s="33"/>
      <c r="Z2431" s="33"/>
      <c r="AA2431" s="33"/>
      <c r="AB2431" s="33"/>
      <c r="AC2431" s="35"/>
      <c r="AD2431" s="33"/>
      <c r="AE2431" s="33"/>
      <c r="AF2431" s="33"/>
      <c r="AG2431" s="33"/>
      <c r="AH2431" s="33"/>
      <c r="AI2431" s="33"/>
      <c r="AJ2431" s="36"/>
      <c r="AK2431" s="10">
        <f t="shared" si="337"/>
        <v>6</v>
      </c>
      <c r="AL2431" s="11">
        <f t="shared" si="338"/>
        <v>7</v>
      </c>
      <c r="AM2431" s="11">
        <f t="shared" si="339"/>
        <v>16</v>
      </c>
      <c r="AN2431" s="11">
        <f t="shared" si="340"/>
        <v>9</v>
      </c>
      <c r="AO2431" s="13">
        <f t="shared" si="341"/>
        <v>13</v>
      </c>
      <c r="AP2431" s="11">
        <f t="shared" si="342"/>
        <v>15</v>
      </c>
      <c r="AQ2431" s="11">
        <f t="shared" si="343"/>
        <v>21</v>
      </c>
      <c r="AR2431" s="11">
        <f t="shared" si="344"/>
        <v>31</v>
      </c>
      <c r="AS2431" s="11">
        <f t="shared" si="345"/>
        <v>34</v>
      </c>
      <c r="AT2431" s="11">
        <f t="shared" si="346"/>
        <v>27</v>
      </c>
      <c r="AU2431" s="11">
        <f t="shared" si="347"/>
        <v>33</v>
      </c>
      <c r="AV2431" s="11">
        <f t="shared" si="348"/>
        <v>27</v>
      </c>
      <c r="AW2431" s="12">
        <f t="shared" si="349"/>
        <v>36</v>
      </c>
      <c r="AX2431" s="13">
        <f t="shared" si="350"/>
        <v>47</v>
      </c>
      <c r="AY2431" s="13">
        <f t="shared" si="351"/>
        <v>43</v>
      </c>
      <c r="AZ2431" s="13">
        <f t="shared" si="352"/>
        <v>39</v>
      </c>
      <c r="BA2431" s="13">
        <f t="shared" si="353"/>
        <v>35</v>
      </c>
      <c r="BB2431" s="14">
        <f t="shared" si="354"/>
        <v>51</v>
      </c>
      <c r="BC2431" s="19">
        <f t="shared" si="356"/>
        <v>43</v>
      </c>
      <c r="BD2431" s="55">
        <f t="shared" si="334"/>
        <v>1.0066904839233517</v>
      </c>
      <c r="BE2431" s="19">
        <f t="shared" si="335"/>
        <v>1.0394283858395583</v>
      </c>
      <c r="BF2431" s="19">
        <f t="shared" si="357"/>
        <v>1.0009613510880155</v>
      </c>
      <c r="BG2431" s="19">
        <f t="shared" si="361"/>
        <v>1.0165118544982137</v>
      </c>
      <c r="BH2431" s="19">
        <f t="shared" si="336"/>
        <v>0</v>
      </c>
      <c r="BI2431" s="19">
        <f t="shared" si="336"/>
        <v>1</v>
      </c>
      <c r="BJ2431" s="19">
        <f t="shared" si="336"/>
        <v>1</v>
      </c>
      <c r="BK2431" s="19">
        <f t="shared" si="359"/>
        <v>0</v>
      </c>
      <c r="BL2431" s="19">
        <f t="shared" si="359"/>
        <v>0</v>
      </c>
      <c r="BM2431" s="19">
        <f t="shared" si="359"/>
        <v>0</v>
      </c>
      <c r="BN2431" s="19">
        <f t="shared" si="359"/>
        <v>0</v>
      </c>
      <c r="BO2431" s="19">
        <f t="shared" si="359"/>
        <v>1</v>
      </c>
      <c r="BP2431" s="19">
        <f t="shared" si="359"/>
        <v>1</v>
      </c>
      <c r="BQ2431" s="19">
        <f t="shared" si="359"/>
        <v>0</v>
      </c>
      <c r="BR2431" s="19">
        <f t="shared" si="359"/>
        <v>0</v>
      </c>
      <c r="BS2431" s="19">
        <f t="shared" si="359"/>
        <v>0</v>
      </c>
      <c r="BT2431" s="19">
        <f t="shared" si="359"/>
        <v>1</v>
      </c>
      <c r="BU2431" s="19">
        <f t="shared" si="359"/>
        <v>1</v>
      </c>
      <c r="BV2431" s="19">
        <f t="shared" si="359"/>
        <v>0</v>
      </c>
      <c r="BW2431" s="19">
        <f t="shared" si="359"/>
        <v>0</v>
      </c>
      <c r="BX2431" s="19">
        <f t="shared" si="359"/>
        <v>0</v>
      </c>
      <c r="BY2431" s="19" t="str">
        <f t="shared" si="359"/>
        <v/>
      </c>
      <c r="BZ2431" s="19" t="str">
        <f t="shared" si="359"/>
        <v/>
      </c>
      <c r="CA2431" s="19" t="str">
        <f t="shared" si="360"/>
        <v/>
      </c>
      <c r="CB2431" s="19" t="str">
        <f t="shared" si="360"/>
        <v/>
      </c>
    </row>
    <row r="2432" spans="1:80">
      <c r="A2432" s="24">
        <v>2431</v>
      </c>
      <c r="B2432" s="31">
        <f>IF(data!A2433="","",data!A2433)</f>
        <v>2019072</v>
      </c>
      <c r="C2432" s="32">
        <f>IF(data!B2433="","",data!B2433)</f>
        <v>43639</v>
      </c>
      <c r="D2432" s="21">
        <f>IF(data!C2433="","",data!C2433)</f>
        <v>2</v>
      </c>
      <c r="E2432" s="22">
        <f>IF(data!D2433="","",data!D2433)</f>
        <v>9</v>
      </c>
      <c r="F2432" s="22">
        <f>IF(data!E2433="","",data!E2433)</f>
        <v>13</v>
      </c>
      <c r="G2432" s="22">
        <f>IF(data!F2433="","",data!F2433)</f>
        <v>15</v>
      </c>
      <c r="H2432" s="22">
        <f>IF(data!G2433="","",data!G2433)</f>
        <v>22</v>
      </c>
      <c r="I2432" s="22">
        <f>IF(data!H2433="","",data!H2433)</f>
        <v>30</v>
      </c>
      <c r="J2432" s="23">
        <f>IF(data!I2433="","",data!I2433)</f>
        <v>15</v>
      </c>
      <c r="Q2432" s="33"/>
      <c r="R2432" s="33"/>
      <c r="S2432" s="33"/>
      <c r="T2432" s="33"/>
      <c r="U2432" s="33"/>
      <c r="V2432" s="33"/>
      <c r="X2432" s="34"/>
      <c r="Y2432" s="33"/>
      <c r="Z2432" s="33"/>
      <c r="AA2432" s="33"/>
      <c r="AB2432" s="33"/>
      <c r="AC2432" s="35"/>
      <c r="AD2432" s="33"/>
      <c r="AE2432" s="33"/>
      <c r="AF2432" s="33"/>
      <c r="AG2432" s="33"/>
      <c r="AH2432" s="33"/>
      <c r="AI2432" s="33"/>
      <c r="AJ2432" s="36"/>
      <c r="AK2432" s="10">
        <f t="shared" si="337"/>
        <v>4</v>
      </c>
      <c r="AL2432" s="11">
        <f t="shared" si="338"/>
        <v>11</v>
      </c>
      <c r="AM2432" s="11">
        <f t="shared" si="339"/>
        <v>11</v>
      </c>
      <c r="AN2432" s="11">
        <f t="shared" si="340"/>
        <v>13</v>
      </c>
      <c r="AO2432" s="13">
        <f t="shared" si="341"/>
        <v>14</v>
      </c>
      <c r="AP2432" s="11">
        <f t="shared" si="342"/>
        <v>27</v>
      </c>
      <c r="AQ2432" s="11">
        <f t="shared" si="343"/>
        <v>19</v>
      </c>
      <c r="AR2432" s="11">
        <f t="shared" si="344"/>
        <v>21</v>
      </c>
      <c r="AS2432" s="11">
        <f t="shared" si="345"/>
        <v>25</v>
      </c>
      <c r="AT2432" s="11">
        <f t="shared" si="346"/>
        <v>31</v>
      </c>
      <c r="AU2432" s="11">
        <f t="shared" si="347"/>
        <v>26</v>
      </c>
      <c r="AV2432" s="11">
        <f t="shared" si="348"/>
        <v>35</v>
      </c>
      <c r="AW2432" s="12">
        <f t="shared" si="349"/>
        <v>31</v>
      </c>
      <c r="AX2432" s="13">
        <f t="shared" si="350"/>
        <v>59</v>
      </c>
      <c r="AY2432" s="13">
        <f t="shared" si="351"/>
        <v>57</v>
      </c>
      <c r="AZ2432" s="13">
        <f t="shared" si="352"/>
        <v>55</v>
      </c>
      <c r="BA2432" s="13">
        <f t="shared" si="353"/>
        <v>53</v>
      </c>
      <c r="BB2432" s="14">
        <f t="shared" si="354"/>
        <v>51</v>
      </c>
      <c r="BC2432" s="19">
        <f t="shared" si="356"/>
        <v>57</v>
      </c>
      <c r="BD2432" s="55">
        <f t="shared" si="334"/>
        <v>1.0025982461838259</v>
      </c>
      <c r="BE2432" s="19">
        <f t="shared" si="335"/>
        <v>1.0251055537512179</v>
      </c>
      <c r="BF2432" s="19">
        <f t="shared" si="357"/>
        <v>1.0050535888275414</v>
      </c>
      <c r="BG2432" s="19">
        <f t="shared" si="361"/>
        <v>1.0177395258200714</v>
      </c>
      <c r="BH2432" s="19">
        <f t="shared" si="336"/>
        <v>0</v>
      </c>
      <c r="BI2432" s="19">
        <f t="shared" si="336"/>
        <v>0</v>
      </c>
      <c r="BJ2432" s="19">
        <f t="shared" si="336"/>
        <v>1</v>
      </c>
      <c r="BK2432" s="19">
        <f t="shared" si="359"/>
        <v>0</v>
      </c>
      <c r="BL2432" s="19">
        <f t="shared" si="359"/>
        <v>0</v>
      </c>
      <c r="BM2432" s="19">
        <f t="shared" si="359"/>
        <v>1</v>
      </c>
      <c r="BN2432" s="19">
        <f t="shared" si="359"/>
        <v>0</v>
      </c>
      <c r="BO2432" s="19">
        <f t="shared" si="359"/>
        <v>0</v>
      </c>
      <c r="BP2432" s="19">
        <f t="shared" si="359"/>
        <v>0</v>
      </c>
      <c r="BQ2432" s="19">
        <f t="shared" si="359"/>
        <v>1</v>
      </c>
      <c r="BR2432" s="19">
        <f t="shared" si="359"/>
        <v>0</v>
      </c>
      <c r="BS2432" s="19">
        <f t="shared" si="359"/>
        <v>0</v>
      </c>
      <c r="BT2432" s="19">
        <f t="shared" si="359"/>
        <v>0</v>
      </c>
      <c r="BU2432" s="19">
        <f t="shared" si="359"/>
        <v>2</v>
      </c>
      <c r="BV2432" s="19">
        <f t="shared" si="359"/>
        <v>0</v>
      </c>
      <c r="BW2432" s="19">
        <f t="shared" si="359"/>
        <v>1</v>
      </c>
      <c r="BX2432" s="19">
        <f t="shared" si="359"/>
        <v>0</v>
      </c>
      <c r="BY2432" s="19" t="str">
        <f t="shared" si="359"/>
        <v/>
      </c>
      <c r="BZ2432" s="19" t="str">
        <f t="shared" si="359"/>
        <v/>
      </c>
      <c r="CA2432" s="19" t="str">
        <f t="shared" si="360"/>
        <v/>
      </c>
      <c r="CB2432" s="19" t="str">
        <f t="shared" si="360"/>
        <v/>
      </c>
    </row>
    <row r="2433" spans="1:80">
      <c r="A2433" s="24">
        <v>2432</v>
      </c>
      <c r="B2433" s="31">
        <f>IF(data!A2434="","",data!A2434)</f>
        <v>2019073</v>
      </c>
      <c r="C2433" s="32">
        <f>IF(data!B2434="","",data!B2434)</f>
        <v>43641</v>
      </c>
      <c r="D2433" s="21">
        <f>IF(data!C2434="","",data!C2434)</f>
        <v>1</v>
      </c>
      <c r="E2433" s="22">
        <f>IF(data!D2434="","",data!D2434)</f>
        <v>2</v>
      </c>
      <c r="F2433" s="22">
        <f>IF(data!E2434="","",data!E2434)</f>
        <v>6</v>
      </c>
      <c r="G2433" s="22">
        <f>IF(data!F2434="","",data!F2434)</f>
        <v>12</v>
      </c>
      <c r="H2433" s="22">
        <f>IF(data!G2434="","",data!G2434)</f>
        <v>16</v>
      </c>
      <c r="I2433" s="22">
        <f>IF(data!H2434="","",data!H2434)</f>
        <v>18</v>
      </c>
      <c r="J2433" s="23">
        <f>IF(data!I2434="","",data!I2434)</f>
        <v>8</v>
      </c>
      <c r="Q2433" s="33"/>
      <c r="R2433" s="33"/>
      <c r="S2433" s="33"/>
      <c r="T2433" s="33"/>
      <c r="U2433" s="33"/>
      <c r="V2433" s="33"/>
      <c r="X2433" s="34"/>
      <c r="Y2433" s="33"/>
      <c r="Z2433" s="33"/>
      <c r="AA2433" s="33"/>
      <c r="AB2433" s="33"/>
      <c r="AC2433" s="35"/>
      <c r="AD2433" s="33"/>
      <c r="AE2433" s="33"/>
      <c r="AF2433" s="33"/>
      <c r="AG2433" s="33"/>
      <c r="AH2433" s="33"/>
      <c r="AI2433" s="33"/>
      <c r="AJ2433" s="36"/>
      <c r="AK2433" s="10">
        <f t="shared" si="337"/>
        <v>4</v>
      </c>
      <c r="AL2433" s="11">
        <f t="shared" si="338"/>
        <v>7</v>
      </c>
      <c r="AM2433" s="11">
        <f t="shared" si="339"/>
        <v>10</v>
      </c>
      <c r="AN2433" s="11">
        <f t="shared" si="340"/>
        <v>7</v>
      </c>
      <c r="AO2433" s="13">
        <f t="shared" si="341"/>
        <v>20</v>
      </c>
      <c r="AP2433" s="11">
        <f t="shared" si="342"/>
        <v>15</v>
      </c>
      <c r="AQ2433" s="11">
        <f t="shared" si="343"/>
        <v>19</v>
      </c>
      <c r="AR2433" s="11">
        <f t="shared" si="344"/>
        <v>25</v>
      </c>
      <c r="AS2433" s="11">
        <f t="shared" si="345"/>
        <v>22</v>
      </c>
      <c r="AT2433" s="11">
        <f t="shared" si="346"/>
        <v>19</v>
      </c>
      <c r="AU2433" s="11">
        <f t="shared" si="347"/>
        <v>29</v>
      </c>
      <c r="AV2433" s="11">
        <f t="shared" si="348"/>
        <v>27</v>
      </c>
      <c r="AW2433" s="12">
        <f t="shared" si="349"/>
        <v>25</v>
      </c>
      <c r="AX2433" s="13">
        <f t="shared" si="350"/>
        <v>23</v>
      </c>
      <c r="AY2433" s="13">
        <f t="shared" si="351"/>
        <v>38</v>
      </c>
      <c r="AZ2433" s="13">
        <f t="shared" si="352"/>
        <v>37</v>
      </c>
      <c r="BA2433" s="13">
        <f t="shared" si="353"/>
        <v>55</v>
      </c>
      <c r="BB2433" s="14">
        <f t="shared" si="354"/>
        <v>55</v>
      </c>
      <c r="BC2433" s="19">
        <f t="shared" si="356"/>
        <v>38</v>
      </c>
      <c r="BD2433" s="55">
        <f t="shared" si="334"/>
        <v>0.9453069178304645</v>
      </c>
      <c r="BE2433" s="19">
        <f t="shared" si="335"/>
        <v>1.0046443650535888</v>
      </c>
      <c r="BF2433" s="19">
        <f t="shared" si="357"/>
        <v>0.99932445599220532</v>
      </c>
      <c r="BG2433" s="19">
        <f t="shared" si="361"/>
        <v>1.0107827216628775</v>
      </c>
      <c r="BH2433" s="19">
        <f t="shared" si="336"/>
        <v>0</v>
      </c>
      <c r="BI2433" s="19">
        <f t="shared" si="336"/>
        <v>2</v>
      </c>
      <c r="BJ2433" s="19">
        <f t="shared" si="336"/>
        <v>1</v>
      </c>
      <c r="BK2433" s="19">
        <f t="shared" si="359"/>
        <v>0</v>
      </c>
      <c r="BL2433" s="19">
        <f t="shared" si="359"/>
        <v>0</v>
      </c>
      <c r="BM2433" s="19">
        <f t="shared" si="359"/>
        <v>0</v>
      </c>
      <c r="BN2433" s="19">
        <f t="shared" si="359"/>
        <v>1</v>
      </c>
      <c r="BO2433" s="19">
        <f t="shared" si="359"/>
        <v>0</v>
      </c>
      <c r="BP2433" s="19">
        <f t="shared" si="359"/>
        <v>0</v>
      </c>
      <c r="BQ2433" s="19">
        <f t="shared" si="359"/>
        <v>0</v>
      </c>
      <c r="BR2433" s="19">
        <f t="shared" si="359"/>
        <v>0</v>
      </c>
      <c r="BS2433" s="19">
        <f t="shared" si="359"/>
        <v>0</v>
      </c>
      <c r="BT2433" s="19">
        <f t="shared" si="359"/>
        <v>1</v>
      </c>
      <c r="BU2433" s="19">
        <f t="shared" si="359"/>
        <v>0</v>
      </c>
      <c r="BV2433" s="19">
        <f t="shared" si="359"/>
        <v>0</v>
      </c>
      <c r="BW2433" s="19">
        <f t="shared" si="359"/>
        <v>0</v>
      </c>
      <c r="BX2433" s="19">
        <f t="shared" si="359"/>
        <v>1</v>
      </c>
      <c r="BY2433" s="19" t="str">
        <f t="shared" si="359"/>
        <v/>
      </c>
      <c r="BZ2433" s="19" t="str">
        <f t="shared" si="359"/>
        <v/>
      </c>
      <c r="CA2433" s="19" t="str">
        <f t="shared" si="360"/>
        <v/>
      </c>
      <c r="CB2433" s="19" t="str">
        <f t="shared" si="360"/>
        <v/>
      </c>
    </row>
    <row r="2434" spans="1:80">
      <c r="A2434" s="24">
        <v>2433</v>
      </c>
      <c r="B2434" s="31">
        <f>IF(data!A2435="","",data!A2435)</f>
        <v>2019074</v>
      </c>
      <c r="C2434" s="32">
        <f>IF(data!B2435="","",data!B2435)</f>
        <v>43643</v>
      </c>
      <c r="D2434" s="21">
        <f>IF(data!C2435="","",data!C2435)</f>
        <v>12</v>
      </c>
      <c r="E2434" s="22">
        <f>IF(data!D2435="","",data!D2435)</f>
        <v>21</v>
      </c>
      <c r="F2434" s="22">
        <f>IF(data!E2435="","",data!E2435)</f>
        <v>27</v>
      </c>
      <c r="G2434" s="22">
        <f>IF(data!F2435="","",data!F2435)</f>
        <v>29</v>
      </c>
      <c r="H2434" s="22">
        <f>IF(data!G2435="","",data!G2435)</f>
        <v>31</v>
      </c>
      <c r="I2434" s="22">
        <f>IF(data!H2435="","",data!H2435)</f>
        <v>33</v>
      </c>
      <c r="J2434" s="23">
        <f>IF(data!I2435="","",data!I2435)</f>
        <v>4</v>
      </c>
      <c r="Q2434" s="33"/>
      <c r="R2434" s="33"/>
      <c r="S2434" s="33"/>
      <c r="T2434" s="33"/>
      <c r="U2434" s="33"/>
      <c r="V2434" s="33"/>
      <c r="X2434" s="34"/>
      <c r="Y2434" s="33"/>
      <c r="Z2434" s="33"/>
      <c r="AA2434" s="33"/>
      <c r="AB2434" s="33"/>
      <c r="AC2434" s="35"/>
      <c r="AD2434" s="33"/>
      <c r="AE2434" s="33"/>
      <c r="AF2434" s="33"/>
      <c r="AG2434" s="33"/>
      <c r="AH2434" s="33"/>
      <c r="AI2434" s="33"/>
      <c r="AJ2434" s="36"/>
      <c r="AK2434" s="10">
        <f t="shared" si="337"/>
        <v>3</v>
      </c>
      <c r="AL2434" s="11">
        <f t="shared" si="338"/>
        <v>9</v>
      </c>
      <c r="AM2434" s="11">
        <f t="shared" si="339"/>
        <v>13</v>
      </c>
      <c r="AN2434" s="11">
        <f t="shared" si="340"/>
        <v>15</v>
      </c>
      <c r="AO2434" s="13">
        <f t="shared" si="341"/>
        <v>20</v>
      </c>
      <c r="AP2434" s="11">
        <f t="shared" si="342"/>
        <v>25</v>
      </c>
      <c r="AQ2434" s="11">
        <f t="shared" si="343"/>
        <v>18</v>
      </c>
      <c r="AR2434" s="11">
        <f t="shared" si="344"/>
        <v>23</v>
      </c>
      <c r="AS2434" s="11">
        <f t="shared" si="345"/>
        <v>32</v>
      </c>
      <c r="AT2434" s="11">
        <f t="shared" si="346"/>
        <v>33</v>
      </c>
      <c r="AU2434" s="11">
        <f t="shared" si="347"/>
        <v>36</v>
      </c>
      <c r="AV2434" s="11">
        <f t="shared" si="348"/>
        <v>41</v>
      </c>
      <c r="AW2434" s="12">
        <f t="shared" si="349"/>
        <v>48</v>
      </c>
      <c r="AX2434" s="13">
        <f t="shared" si="350"/>
        <v>57</v>
      </c>
      <c r="AY2434" s="13">
        <f t="shared" si="351"/>
        <v>68</v>
      </c>
      <c r="AZ2434" s="13">
        <f t="shared" si="352"/>
        <v>63</v>
      </c>
      <c r="BA2434" s="13">
        <f t="shared" si="353"/>
        <v>58</v>
      </c>
      <c r="BB2434" s="14">
        <f t="shared" si="354"/>
        <v>53</v>
      </c>
      <c r="BC2434" s="19">
        <f t="shared" si="356"/>
        <v>68</v>
      </c>
      <c r="BD2434" s="55">
        <f t="shared" si="334"/>
        <v>1.0312439103605067</v>
      </c>
      <c r="BE2434" s="19">
        <f t="shared" si="335"/>
        <v>1.023059434881455</v>
      </c>
      <c r="BF2434" s="19">
        <f t="shared" si="357"/>
        <v>1.0156934069503085</v>
      </c>
      <c r="BG2434" s="19">
        <f t="shared" si="361"/>
        <v>1.0197856446898343</v>
      </c>
      <c r="BH2434" s="19">
        <f t="shared" si="336"/>
        <v>0</v>
      </c>
      <c r="BI2434" s="19">
        <f t="shared" si="336"/>
        <v>0</v>
      </c>
      <c r="BJ2434" s="19">
        <f t="shared" si="336"/>
        <v>0</v>
      </c>
      <c r="BK2434" s="19">
        <f t="shared" si="359"/>
        <v>0</v>
      </c>
      <c r="BL2434" s="19">
        <f t="shared" si="359"/>
        <v>1</v>
      </c>
      <c r="BM2434" s="19">
        <f t="shared" si="359"/>
        <v>0</v>
      </c>
      <c r="BN2434" s="19">
        <f t="shared" si="359"/>
        <v>0</v>
      </c>
      <c r="BO2434" s="19">
        <f t="shared" si="359"/>
        <v>0</v>
      </c>
      <c r="BP2434" s="19">
        <f t="shared" si="359"/>
        <v>0</v>
      </c>
      <c r="BQ2434" s="19">
        <f t="shared" si="359"/>
        <v>0</v>
      </c>
      <c r="BR2434" s="19">
        <f t="shared" si="359"/>
        <v>1</v>
      </c>
      <c r="BS2434" s="19">
        <f t="shared" si="359"/>
        <v>0</v>
      </c>
      <c r="BT2434" s="19">
        <f t="shared" si="359"/>
        <v>2</v>
      </c>
      <c r="BU2434" s="19">
        <f t="shared" si="359"/>
        <v>0</v>
      </c>
      <c r="BV2434" s="19">
        <f t="shared" si="359"/>
        <v>1</v>
      </c>
      <c r="BW2434" s="19">
        <f t="shared" si="359"/>
        <v>0</v>
      </c>
      <c r="BX2434" s="19">
        <f t="shared" si="359"/>
        <v>1</v>
      </c>
      <c r="BY2434" s="19" t="str">
        <f t="shared" si="359"/>
        <v/>
      </c>
      <c r="BZ2434" s="19" t="str">
        <f t="shared" si="359"/>
        <v/>
      </c>
      <c r="CA2434" s="19" t="str">
        <f t="shared" si="360"/>
        <v/>
      </c>
      <c r="CB2434" s="19" t="str">
        <f t="shared" si="360"/>
        <v/>
      </c>
    </row>
    <row r="2435" spans="1:80">
      <c r="A2435" s="24">
        <v>2434</v>
      </c>
      <c r="B2435" s="31">
        <f>IF(data!A2436="","",data!A2436)</f>
        <v>2019075</v>
      </c>
      <c r="C2435" s="32">
        <f>IF(data!B2436="","",data!B2436)</f>
        <v>43646</v>
      </c>
      <c r="D2435" s="21">
        <f>IF(data!C2436="","",data!C2436)</f>
        <v>5</v>
      </c>
      <c r="E2435" s="22">
        <f>IF(data!D2436="","",data!D2436)</f>
        <v>8</v>
      </c>
      <c r="F2435" s="22">
        <f>IF(data!E2436="","",data!E2436)</f>
        <v>20</v>
      </c>
      <c r="G2435" s="22">
        <f>IF(data!F2436="","",data!F2436)</f>
        <v>22</v>
      </c>
      <c r="H2435" s="22">
        <f>IF(data!G2436="","",data!G2436)</f>
        <v>31</v>
      </c>
      <c r="I2435" s="22">
        <f>IF(data!H2436="","",data!H2436)</f>
        <v>33</v>
      </c>
      <c r="J2435" s="23">
        <f>IF(data!I2436="","",data!I2436)</f>
        <v>3</v>
      </c>
      <c r="Q2435" s="33"/>
      <c r="R2435" s="33"/>
      <c r="S2435" s="33"/>
      <c r="T2435" s="33"/>
      <c r="U2435" s="33"/>
      <c r="V2435" s="33"/>
      <c r="X2435" s="34"/>
      <c r="Y2435" s="33"/>
      <c r="Z2435" s="33"/>
      <c r="AA2435" s="33"/>
      <c r="AB2435" s="33"/>
      <c r="AC2435" s="35"/>
      <c r="AD2435" s="33"/>
      <c r="AE2435" s="33"/>
      <c r="AF2435" s="33"/>
      <c r="AG2435" s="33"/>
      <c r="AH2435" s="33"/>
      <c r="AI2435" s="33"/>
      <c r="AJ2435" s="36"/>
      <c r="AK2435" s="10">
        <f t="shared" si="337"/>
        <v>8</v>
      </c>
      <c r="AL2435" s="11">
        <f t="shared" si="338"/>
        <v>7</v>
      </c>
      <c r="AM2435" s="11">
        <f t="shared" si="339"/>
        <v>9</v>
      </c>
      <c r="AN2435" s="11">
        <f t="shared" si="340"/>
        <v>17</v>
      </c>
      <c r="AO2435" s="13">
        <f t="shared" si="341"/>
        <v>21</v>
      </c>
      <c r="AP2435" s="11">
        <f t="shared" si="342"/>
        <v>23</v>
      </c>
      <c r="AQ2435" s="11">
        <f t="shared" si="343"/>
        <v>29</v>
      </c>
      <c r="AR2435" s="11">
        <f t="shared" si="344"/>
        <v>19</v>
      </c>
      <c r="AS2435" s="11">
        <f t="shared" si="345"/>
        <v>31</v>
      </c>
      <c r="AT2435" s="11">
        <f t="shared" si="346"/>
        <v>47</v>
      </c>
      <c r="AU2435" s="11">
        <f t="shared" si="347"/>
        <v>41</v>
      </c>
      <c r="AV2435" s="11">
        <f t="shared" si="348"/>
        <v>35</v>
      </c>
      <c r="AW2435" s="12">
        <f t="shared" si="349"/>
        <v>29</v>
      </c>
      <c r="AX2435" s="13">
        <f t="shared" si="350"/>
        <v>39</v>
      </c>
      <c r="AY2435" s="13">
        <f t="shared" si="351"/>
        <v>51</v>
      </c>
      <c r="AZ2435" s="13">
        <f t="shared" si="352"/>
        <v>47</v>
      </c>
      <c r="BA2435" s="13">
        <f t="shared" si="353"/>
        <v>43</v>
      </c>
      <c r="BB2435" s="14">
        <f t="shared" si="354"/>
        <v>39</v>
      </c>
      <c r="BC2435" s="19">
        <f t="shared" si="356"/>
        <v>51</v>
      </c>
      <c r="BD2435" s="55">
        <f t="shared" si="334"/>
        <v>1.0517050990581358</v>
      </c>
      <c r="BE2435" s="19">
        <f t="shared" si="335"/>
        <v>1.0189671971419292</v>
      </c>
      <c r="BF2435" s="19">
        <f t="shared" si="357"/>
        <v>1.0238778824293602</v>
      </c>
      <c r="BG2435" s="19">
        <f t="shared" si="361"/>
        <v>1.0103734978889249</v>
      </c>
      <c r="BH2435" s="19">
        <f t="shared" si="336"/>
        <v>0</v>
      </c>
      <c r="BI2435" s="19">
        <f t="shared" si="336"/>
        <v>0</v>
      </c>
      <c r="BJ2435" s="19">
        <f t="shared" si="336"/>
        <v>0</v>
      </c>
      <c r="BK2435" s="19">
        <f t="shared" ref="BK2435:BZ2450" si="362">IF(BK$4&gt;=$BC$1,"",SUMPRODUCT(N(MOD($D2435:$I2435,$BC$1)=BK$4)))</f>
        <v>1</v>
      </c>
      <c r="BL2435" s="19">
        <f t="shared" si="362"/>
        <v>0</v>
      </c>
      <c r="BM2435" s="19">
        <f t="shared" si="362"/>
        <v>2</v>
      </c>
      <c r="BN2435" s="19">
        <f t="shared" si="362"/>
        <v>0</v>
      </c>
      <c r="BO2435" s="19">
        <f t="shared" si="362"/>
        <v>0</v>
      </c>
      <c r="BP2435" s="19">
        <f t="shared" si="362"/>
        <v>1</v>
      </c>
      <c r="BQ2435" s="19">
        <f t="shared" si="362"/>
        <v>0</v>
      </c>
      <c r="BR2435" s="19">
        <f t="shared" si="362"/>
        <v>0</v>
      </c>
      <c r="BS2435" s="19">
        <f t="shared" si="362"/>
        <v>0</v>
      </c>
      <c r="BT2435" s="19">
        <f t="shared" si="362"/>
        <v>0</v>
      </c>
      <c r="BU2435" s="19">
        <f t="shared" si="362"/>
        <v>0</v>
      </c>
      <c r="BV2435" s="19">
        <f t="shared" si="362"/>
        <v>1</v>
      </c>
      <c r="BW2435" s="19">
        <f t="shared" si="362"/>
        <v>0</v>
      </c>
      <c r="BX2435" s="19">
        <f t="shared" si="362"/>
        <v>1</v>
      </c>
      <c r="BY2435" s="19" t="str">
        <f t="shared" si="362"/>
        <v/>
      </c>
      <c r="BZ2435" s="19" t="str">
        <f t="shared" si="362"/>
        <v/>
      </c>
      <c r="CA2435" s="19" t="str">
        <f t="shared" si="360"/>
        <v/>
      </c>
      <c r="CB2435" s="19" t="str">
        <f t="shared" si="360"/>
        <v/>
      </c>
    </row>
    <row r="2436" spans="1:80">
      <c r="A2436" s="24">
        <v>2435</v>
      </c>
      <c r="B2436" s="31">
        <f>IF(data!A2437="","",data!A2437)</f>
        <v>2019076</v>
      </c>
      <c r="C2436" s="32">
        <f>IF(data!B2437="","",data!B2437)</f>
        <v>43648</v>
      </c>
      <c r="D2436" s="21">
        <f>IF(data!C2437="","",data!C2437)</f>
        <v>12</v>
      </c>
      <c r="E2436" s="22">
        <f>IF(data!D2437="","",data!D2437)</f>
        <v>15</v>
      </c>
      <c r="F2436" s="22">
        <f>IF(data!E2437="","",data!E2437)</f>
        <v>19</v>
      </c>
      <c r="G2436" s="22">
        <f>IF(data!F2437="","",data!F2437)</f>
        <v>20</v>
      </c>
      <c r="H2436" s="22">
        <f>IF(data!G2437="","",data!G2437)</f>
        <v>29</v>
      </c>
      <c r="I2436" s="22">
        <f>IF(data!H2437="","",data!H2437)</f>
        <v>32</v>
      </c>
      <c r="J2436" s="23">
        <f>IF(data!I2437="","",data!I2437)</f>
        <v>14</v>
      </c>
      <c r="Q2436" s="33"/>
      <c r="R2436" s="33"/>
      <c r="S2436" s="33"/>
      <c r="T2436" s="33"/>
      <c r="U2436" s="33"/>
      <c r="V2436" s="33"/>
      <c r="X2436" s="34"/>
      <c r="Y2436" s="33"/>
      <c r="Z2436" s="33"/>
      <c r="AA2436" s="33"/>
      <c r="AB2436" s="33"/>
      <c r="AC2436" s="35"/>
      <c r="AD2436" s="33"/>
      <c r="AE2436" s="33"/>
      <c r="AF2436" s="33"/>
      <c r="AG2436" s="33"/>
      <c r="AH2436" s="33"/>
      <c r="AI2436" s="33"/>
      <c r="AJ2436" s="36"/>
      <c r="AK2436" s="10">
        <f t="shared" si="337"/>
        <v>7</v>
      </c>
      <c r="AL2436" s="11">
        <f t="shared" si="338"/>
        <v>7</v>
      </c>
      <c r="AM2436" s="11">
        <f t="shared" si="339"/>
        <v>12</v>
      </c>
      <c r="AN2436" s="11">
        <f t="shared" si="340"/>
        <v>13</v>
      </c>
      <c r="AO2436" s="13">
        <f t="shared" si="341"/>
        <v>22</v>
      </c>
      <c r="AP2436" s="11">
        <f t="shared" si="342"/>
        <v>23</v>
      </c>
      <c r="AQ2436" s="11">
        <f t="shared" si="343"/>
        <v>19</v>
      </c>
      <c r="AR2436" s="11">
        <f t="shared" si="344"/>
        <v>27</v>
      </c>
      <c r="AS2436" s="11">
        <f t="shared" si="345"/>
        <v>39</v>
      </c>
      <c r="AT2436" s="11">
        <f t="shared" si="346"/>
        <v>31</v>
      </c>
      <c r="AU2436" s="11">
        <f t="shared" si="347"/>
        <v>36</v>
      </c>
      <c r="AV2436" s="11">
        <f t="shared" si="348"/>
        <v>29</v>
      </c>
      <c r="AW2436" s="12">
        <f t="shared" si="349"/>
        <v>37</v>
      </c>
      <c r="AX2436" s="13">
        <f t="shared" si="350"/>
        <v>47</v>
      </c>
      <c r="AY2436" s="13">
        <f t="shared" si="351"/>
        <v>59</v>
      </c>
      <c r="AZ2436" s="13">
        <f t="shared" si="352"/>
        <v>55</v>
      </c>
      <c r="BA2436" s="13">
        <f t="shared" si="353"/>
        <v>51</v>
      </c>
      <c r="BB2436" s="14">
        <f t="shared" si="354"/>
        <v>67</v>
      </c>
      <c r="BC2436" s="19">
        <f t="shared" si="356"/>
        <v>59</v>
      </c>
      <c r="BD2436" s="55">
        <f t="shared" si="334"/>
        <v>1.1171809028905488</v>
      </c>
      <c r="BE2436" s="19">
        <f t="shared" si="335"/>
        <v>1.0619356934069504</v>
      </c>
      <c r="BF2436" s="19">
        <f t="shared" si="357"/>
        <v>1.018148749594024</v>
      </c>
      <c r="BG2436" s="19">
        <f t="shared" si="361"/>
        <v>1.0156934069503085</v>
      </c>
      <c r="BH2436" s="19">
        <f t="shared" si="336"/>
        <v>0</v>
      </c>
      <c r="BI2436" s="19">
        <f t="shared" si="336"/>
        <v>0</v>
      </c>
      <c r="BJ2436" s="19">
        <f t="shared" si="336"/>
        <v>1</v>
      </c>
      <c r="BK2436" s="19">
        <f t="shared" si="362"/>
        <v>1</v>
      </c>
      <c r="BL2436" s="19">
        <f t="shared" si="362"/>
        <v>0</v>
      </c>
      <c r="BM2436" s="19">
        <f t="shared" si="362"/>
        <v>0</v>
      </c>
      <c r="BN2436" s="19">
        <f t="shared" si="362"/>
        <v>0</v>
      </c>
      <c r="BO2436" s="19">
        <f t="shared" si="362"/>
        <v>0</v>
      </c>
      <c r="BP2436" s="19">
        <f t="shared" si="362"/>
        <v>0</v>
      </c>
      <c r="BQ2436" s="19">
        <f t="shared" si="362"/>
        <v>0</v>
      </c>
      <c r="BR2436" s="19">
        <f t="shared" si="362"/>
        <v>0</v>
      </c>
      <c r="BS2436" s="19">
        <f t="shared" si="362"/>
        <v>0</v>
      </c>
      <c r="BT2436" s="19">
        <f t="shared" si="362"/>
        <v>2</v>
      </c>
      <c r="BU2436" s="19">
        <f t="shared" si="362"/>
        <v>0</v>
      </c>
      <c r="BV2436" s="19">
        <f t="shared" si="362"/>
        <v>0</v>
      </c>
      <c r="BW2436" s="19">
        <f t="shared" si="362"/>
        <v>2</v>
      </c>
      <c r="BX2436" s="19">
        <f t="shared" si="362"/>
        <v>0</v>
      </c>
      <c r="BY2436" s="19" t="str">
        <f t="shared" si="362"/>
        <v/>
      </c>
      <c r="BZ2436" s="19" t="str">
        <f t="shared" si="362"/>
        <v/>
      </c>
      <c r="CA2436" s="19" t="str">
        <f t="shared" si="360"/>
        <v/>
      </c>
      <c r="CB2436" s="19" t="str">
        <f t="shared" si="360"/>
        <v/>
      </c>
    </row>
    <row r="2437" spans="1:80">
      <c r="A2437" s="24">
        <v>2436</v>
      </c>
      <c r="B2437" s="31">
        <f>IF(data!A2438="","",data!A2438)</f>
        <v>2019077</v>
      </c>
      <c r="C2437" s="32">
        <f>IF(data!B2438="","",data!B2438)</f>
        <v>43650</v>
      </c>
      <c r="D2437" s="21">
        <f>IF(data!C2438="","",data!C2438)</f>
        <v>9</v>
      </c>
      <c r="E2437" s="22">
        <f>IF(data!D2438="","",data!D2438)</f>
        <v>11</v>
      </c>
      <c r="F2437" s="22">
        <f>IF(data!E2438="","",data!E2438)</f>
        <v>13</v>
      </c>
      <c r="G2437" s="22">
        <f>IF(data!F2438="","",data!F2438)</f>
        <v>18</v>
      </c>
      <c r="H2437" s="22">
        <f>IF(data!G2438="","",data!G2438)</f>
        <v>21</v>
      </c>
      <c r="I2437" s="22">
        <f>IF(data!H2438="","",data!H2438)</f>
        <v>22</v>
      </c>
      <c r="J2437" s="23">
        <f>IF(data!I2438="","",data!I2438)</f>
        <v>15</v>
      </c>
      <c r="Q2437" s="33"/>
      <c r="R2437" s="33"/>
      <c r="S2437" s="33"/>
      <c r="T2437" s="33"/>
      <c r="U2437" s="33"/>
      <c r="V2437" s="33"/>
      <c r="X2437" s="34"/>
      <c r="Y2437" s="33"/>
      <c r="Z2437" s="33"/>
      <c r="AA2437" s="33"/>
      <c r="AB2437" s="33"/>
      <c r="AC2437" s="35"/>
      <c r="AD2437" s="33"/>
      <c r="AE2437" s="33"/>
      <c r="AF2437" s="33"/>
      <c r="AG2437" s="33"/>
      <c r="AH2437" s="33"/>
      <c r="AI2437" s="33"/>
      <c r="AJ2437" s="36"/>
      <c r="AK2437" s="10">
        <f t="shared" si="337"/>
        <v>4</v>
      </c>
      <c r="AL2437" s="11">
        <f t="shared" si="338"/>
        <v>10</v>
      </c>
      <c r="AM2437" s="11">
        <f t="shared" si="339"/>
        <v>14</v>
      </c>
      <c r="AN2437" s="11">
        <f t="shared" si="340"/>
        <v>16</v>
      </c>
      <c r="AO2437" s="13">
        <f t="shared" si="341"/>
        <v>17</v>
      </c>
      <c r="AP2437" s="11">
        <f t="shared" si="342"/>
        <v>22</v>
      </c>
      <c r="AQ2437" s="11">
        <f t="shared" si="343"/>
        <v>13</v>
      </c>
      <c r="AR2437" s="11">
        <f t="shared" si="344"/>
        <v>24</v>
      </c>
      <c r="AS2437" s="11">
        <f t="shared" si="345"/>
        <v>28</v>
      </c>
      <c r="AT2437" s="11">
        <f t="shared" si="346"/>
        <v>46</v>
      </c>
      <c r="AU2437" s="11">
        <f t="shared" si="347"/>
        <v>42</v>
      </c>
      <c r="AV2437" s="11">
        <f t="shared" si="348"/>
        <v>52</v>
      </c>
      <c r="AW2437" s="12">
        <f t="shared" si="349"/>
        <v>49</v>
      </c>
      <c r="AX2437" s="13">
        <f t="shared" si="350"/>
        <v>46</v>
      </c>
      <c r="AY2437" s="13">
        <f t="shared" si="351"/>
        <v>43</v>
      </c>
      <c r="AZ2437" s="13">
        <f t="shared" si="352"/>
        <v>40</v>
      </c>
      <c r="BA2437" s="13">
        <f t="shared" si="353"/>
        <v>56</v>
      </c>
      <c r="BB2437" s="14">
        <f t="shared" si="354"/>
        <v>54</v>
      </c>
      <c r="BC2437" s="19">
        <f t="shared" si="356"/>
        <v>43</v>
      </c>
      <c r="BD2437" s="55">
        <f t="shared" si="334"/>
        <v>1.0598895745371872</v>
      </c>
      <c r="BE2437" s="19">
        <f t="shared" si="335"/>
        <v>1.0312439103605067</v>
      </c>
      <c r="BF2437" s="19">
        <f t="shared" si="357"/>
        <v>1.013238064306593</v>
      </c>
      <c r="BG2437" s="19">
        <f t="shared" si="361"/>
        <v>1.018148749594024</v>
      </c>
      <c r="BH2437" s="19">
        <f t="shared" si="336"/>
        <v>0</v>
      </c>
      <c r="BI2437" s="19">
        <f t="shared" si="336"/>
        <v>1</v>
      </c>
      <c r="BJ2437" s="19">
        <f t="shared" si="336"/>
        <v>0</v>
      </c>
      <c r="BK2437" s="19">
        <f t="shared" si="362"/>
        <v>0</v>
      </c>
      <c r="BL2437" s="19">
        <f t="shared" si="362"/>
        <v>1</v>
      </c>
      <c r="BM2437" s="19">
        <f t="shared" si="362"/>
        <v>1</v>
      </c>
      <c r="BN2437" s="19">
        <f t="shared" si="362"/>
        <v>0</v>
      </c>
      <c r="BO2437" s="19">
        <f t="shared" si="362"/>
        <v>0</v>
      </c>
      <c r="BP2437" s="19">
        <f t="shared" si="362"/>
        <v>0</v>
      </c>
      <c r="BQ2437" s="19">
        <f t="shared" si="362"/>
        <v>1</v>
      </c>
      <c r="BR2437" s="19">
        <f t="shared" si="362"/>
        <v>0</v>
      </c>
      <c r="BS2437" s="19">
        <f t="shared" si="362"/>
        <v>1</v>
      </c>
      <c r="BT2437" s="19">
        <f t="shared" si="362"/>
        <v>0</v>
      </c>
      <c r="BU2437" s="19">
        <f t="shared" si="362"/>
        <v>1</v>
      </c>
      <c r="BV2437" s="19">
        <f t="shared" si="362"/>
        <v>0</v>
      </c>
      <c r="BW2437" s="19">
        <f t="shared" si="362"/>
        <v>0</v>
      </c>
      <c r="BX2437" s="19">
        <f t="shared" si="362"/>
        <v>0</v>
      </c>
      <c r="BY2437" s="19" t="str">
        <f t="shared" si="362"/>
        <v/>
      </c>
      <c r="BZ2437" s="19" t="str">
        <f t="shared" si="362"/>
        <v/>
      </c>
      <c r="CA2437" s="19" t="str">
        <f t="shared" si="360"/>
        <v/>
      </c>
      <c r="CB2437" s="19" t="str">
        <f t="shared" si="360"/>
        <v/>
      </c>
    </row>
    <row r="2438" spans="1:80">
      <c r="A2438" s="24">
        <v>2437</v>
      </c>
      <c r="B2438" s="31">
        <f>IF(data!A2439="","",data!A2439)</f>
        <v>2019078</v>
      </c>
      <c r="C2438" s="32">
        <f>IF(data!B2439="","",data!B2439)</f>
        <v>43653</v>
      </c>
      <c r="D2438" s="21">
        <f>IF(data!C2439="","",data!C2439)</f>
        <v>1</v>
      </c>
      <c r="E2438" s="22">
        <f>IF(data!D2439="","",data!D2439)</f>
        <v>17</v>
      </c>
      <c r="F2438" s="22">
        <f>IF(data!E2439="","",data!E2439)</f>
        <v>27</v>
      </c>
      <c r="G2438" s="22">
        <f>IF(data!F2439="","",data!F2439)</f>
        <v>29</v>
      </c>
      <c r="H2438" s="22">
        <f>IF(data!G2439="","",data!G2439)</f>
        <v>31</v>
      </c>
      <c r="I2438" s="22">
        <f>IF(data!H2439="","",data!H2439)</f>
        <v>33</v>
      </c>
      <c r="J2438" s="23">
        <f>IF(data!I2439="","",data!I2439)</f>
        <v>12</v>
      </c>
      <c r="Q2438" s="33"/>
      <c r="R2438" s="33"/>
      <c r="S2438" s="33"/>
      <c r="T2438" s="33"/>
      <c r="U2438" s="33"/>
      <c r="V2438" s="33"/>
      <c r="X2438" s="34"/>
      <c r="Y2438" s="33"/>
      <c r="Z2438" s="33"/>
      <c r="AA2438" s="33"/>
      <c r="AB2438" s="33"/>
      <c r="AC2438" s="35"/>
      <c r="AD2438" s="33"/>
      <c r="AE2438" s="33"/>
      <c r="AF2438" s="33"/>
      <c r="AG2438" s="33"/>
      <c r="AH2438" s="33"/>
      <c r="AI2438" s="33"/>
      <c r="AJ2438" s="36"/>
      <c r="AK2438" s="10">
        <f t="shared" si="337"/>
        <v>6</v>
      </c>
      <c r="AL2438" s="11">
        <f t="shared" si="338"/>
        <v>10</v>
      </c>
      <c r="AM2438" s="11">
        <f t="shared" si="339"/>
        <v>13</v>
      </c>
      <c r="AN2438" s="11">
        <f t="shared" si="340"/>
        <v>18</v>
      </c>
      <c r="AO2438" s="13">
        <f t="shared" si="341"/>
        <v>19</v>
      </c>
      <c r="AP2438" s="11">
        <f t="shared" si="342"/>
        <v>18</v>
      </c>
      <c r="AQ2438" s="11">
        <f t="shared" si="343"/>
        <v>21</v>
      </c>
      <c r="AR2438" s="11">
        <f t="shared" si="344"/>
        <v>28</v>
      </c>
      <c r="AS2438" s="11">
        <f t="shared" si="345"/>
        <v>28</v>
      </c>
      <c r="AT2438" s="11">
        <f t="shared" si="346"/>
        <v>30</v>
      </c>
      <c r="AU2438" s="11">
        <f t="shared" si="347"/>
        <v>21</v>
      </c>
      <c r="AV2438" s="11">
        <f t="shared" si="348"/>
        <v>26</v>
      </c>
      <c r="AW2438" s="12">
        <f t="shared" si="349"/>
        <v>33</v>
      </c>
      <c r="AX2438" s="13">
        <f t="shared" si="350"/>
        <v>42</v>
      </c>
      <c r="AY2438" s="13">
        <f t="shared" si="351"/>
        <v>53</v>
      </c>
      <c r="AZ2438" s="13">
        <f t="shared" si="352"/>
        <v>66</v>
      </c>
      <c r="BA2438" s="13">
        <f t="shared" si="353"/>
        <v>62</v>
      </c>
      <c r="BB2438" s="14">
        <f t="shared" si="354"/>
        <v>58</v>
      </c>
      <c r="BC2438" s="19">
        <f t="shared" si="356"/>
        <v>53</v>
      </c>
      <c r="BD2438" s="55">
        <f t="shared" si="334"/>
        <v>1.1212731406300747</v>
      </c>
      <c r="BE2438" s="19">
        <f t="shared" si="335"/>
        <v>1.0332900292302696</v>
      </c>
      <c r="BF2438" s="19">
        <f t="shared" si="357"/>
        <v>1.008327379019162</v>
      </c>
      <c r="BG2438" s="19">
        <f t="shared" si="361"/>
        <v>1.0214225397856447</v>
      </c>
      <c r="BH2438" s="19">
        <f t="shared" si="336"/>
        <v>1</v>
      </c>
      <c r="BI2438" s="19">
        <f t="shared" si="336"/>
        <v>1</v>
      </c>
      <c r="BJ2438" s="19">
        <f t="shared" si="336"/>
        <v>0</v>
      </c>
      <c r="BK2438" s="19">
        <f t="shared" si="362"/>
        <v>0</v>
      </c>
      <c r="BL2438" s="19">
        <f t="shared" si="362"/>
        <v>0</v>
      </c>
      <c r="BM2438" s="19">
        <f t="shared" si="362"/>
        <v>0</v>
      </c>
      <c r="BN2438" s="19">
        <f t="shared" si="362"/>
        <v>0</v>
      </c>
      <c r="BO2438" s="19">
        <f t="shared" si="362"/>
        <v>0</v>
      </c>
      <c r="BP2438" s="19">
        <f t="shared" si="362"/>
        <v>0</v>
      </c>
      <c r="BQ2438" s="19">
        <f t="shared" si="362"/>
        <v>0</v>
      </c>
      <c r="BR2438" s="19">
        <f t="shared" si="362"/>
        <v>1</v>
      </c>
      <c r="BS2438" s="19">
        <f t="shared" si="362"/>
        <v>0</v>
      </c>
      <c r="BT2438" s="19">
        <f t="shared" si="362"/>
        <v>1</v>
      </c>
      <c r="BU2438" s="19">
        <f t="shared" si="362"/>
        <v>0</v>
      </c>
      <c r="BV2438" s="19">
        <f t="shared" si="362"/>
        <v>1</v>
      </c>
      <c r="BW2438" s="19">
        <f t="shared" si="362"/>
        <v>0</v>
      </c>
      <c r="BX2438" s="19">
        <f t="shared" si="362"/>
        <v>1</v>
      </c>
      <c r="BY2438" s="19" t="str">
        <f t="shared" si="362"/>
        <v/>
      </c>
      <c r="BZ2438" s="19" t="str">
        <f t="shared" si="362"/>
        <v/>
      </c>
      <c r="CA2438" s="19" t="str">
        <f t="shared" si="360"/>
        <v/>
      </c>
      <c r="CB2438" s="19" t="str">
        <f t="shared" si="360"/>
        <v/>
      </c>
    </row>
    <row r="2439" spans="1:80">
      <c r="A2439" s="24">
        <v>2438</v>
      </c>
      <c r="B2439" s="31">
        <f>IF(data!A2440="","",data!A2440)</f>
        <v>2019079</v>
      </c>
      <c r="C2439" s="32">
        <f>IF(data!B2440="","",data!B2440)</f>
        <v>43655</v>
      </c>
      <c r="D2439" s="21">
        <f>IF(data!C2440="","",data!C2440)</f>
        <v>1</v>
      </c>
      <c r="E2439" s="22">
        <f>IF(data!D2440="","",data!D2440)</f>
        <v>3</v>
      </c>
      <c r="F2439" s="22">
        <f>IF(data!E2440="","",data!E2440)</f>
        <v>6</v>
      </c>
      <c r="G2439" s="22">
        <f>IF(data!F2440="","",data!F2440)</f>
        <v>9</v>
      </c>
      <c r="H2439" s="22">
        <f>IF(data!G2440="","",data!G2440)</f>
        <v>19</v>
      </c>
      <c r="I2439" s="22">
        <f>IF(data!H2440="","",data!H2440)</f>
        <v>31</v>
      </c>
      <c r="J2439" s="23">
        <f>IF(data!I2440="","",data!I2440)</f>
        <v>16</v>
      </c>
      <c r="Q2439" s="33"/>
      <c r="R2439" s="33"/>
      <c r="S2439" s="33"/>
      <c r="T2439" s="33"/>
      <c r="U2439" s="33"/>
      <c r="V2439" s="33"/>
      <c r="X2439" s="34"/>
      <c r="Y2439" s="33"/>
      <c r="Z2439" s="33"/>
      <c r="AA2439" s="33"/>
      <c r="AB2439" s="33"/>
      <c r="AC2439" s="35"/>
      <c r="AD2439" s="33"/>
      <c r="AE2439" s="33"/>
      <c r="AF2439" s="33"/>
      <c r="AG2439" s="33"/>
      <c r="AH2439" s="33"/>
      <c r="AI2439" s="33"/>
      <c r="AJ2439" s="36"/>
      <c r="AK2439" s="10">
        <f t="shared" si="337"/>
        <v>3</v>
      </c>
      <c r="AL2439" s="11">
        <f t="shared" si="338"/>
        <v>13</v>
      </c>
      <c r="AM2439" s="11">
        <f t="shared" si="339"/>
        <v>14</v>
      </c>
      <c r="AN2439" s="11">
        <f t="shared" si="340"/>
        <v>9</v>
      </c>
      <c r="AO2439" s="13">
        <f t="shared" si="341"/>
        <v>20</v>
      </c>
      <c r="AP2439" s="11">
        <f t="shared" si="342"/>
        <v>21</v>
      </c>
      <c r="AQ2439" s="11">
        <f t="shared" si="343"/>
        <v>15</v>
      </c>
      <c r="AR2439" s="11">
        <f t="shared" si="344"/>
        <v>29</v>
      </c>
      <c r="AS2439" s="11">
        <f t="shared" si="345"/>
        <v>36</v>
      </c>
      <c r="AT2439" s="11">
        <f t="shared" si="346"/>
        <v>33</v>
      </c>
      <c r="AU2439" s="11">
        <f t="shared" si="347"/>
        <v>30</v>
      </c>
      <c r="AV2439" s="11">
        <f t="shared" si="348"/>
        <v>27</v>
      </c>
      <c r="AW2439" s="12">
        <f t="shared" si="349"/>
        <v>24</v>
      </c>
      <c r="AX2439" s="13">
        <f t="shared" si="350"/>
        <v>37</v>
      </c>
      <c r="AY2439" s="13">
        <f t="shared" si="351"/>
        <v>35</v>
      </c>
      <c r="AZ2439" s="13">
        <f t="shared" si="352"/>
        <v>33</v>
      </c>
      <c r="BA2439" s="13">
        <f t="shared" si="353"/>
        <v>31</v>
      </c>
      <c r="BB2439" s="14">
        <f t="shared" si="354"/>
        <v>49</v>
      </c>
      <c r="BC2439" s="19">
        <f t="shared" si="356"/>
        <v>35</v>
      </c>
      <c r="BD2439" s="55">
        <f t="shared" si="334"/>
        <v>0.98622929522572267</v>
      </c>
      <c r="BE2439" s="19">
        <f t="shared" si="335"/>
        <v>1.0087366027931146</v>
      </c>
      <c r="BF2439" s="19">
        <f t="shared" si="357"/>
        <v>0.98868463786943817</v>
      </c>
      <c r="BG2439" s="19">
        <f t="shared" si="361"/>
        <v>1.0128288405326404</v>
      </c>
      <c r="BH2439" s="19">
        <f t="shared" si="336"/>
        <v>0</v>
      </c>
      <c r="BI2439" s="19">
        <f t="shared" si="336"/>
        <v>1</v>
      </c>
      <c r="BJ2439" s="19">
        <f t="shared" si="336"/>
        <v>1</v>
      </c>
      <c r="BK2439" s="19">
        <f t="shared" si="362"/>
        <v>1</v>
      </c>
      <c r="BL2439" s="19">
        <f t="shared" si="362"/>
        <v>0</v>
      </c>
      <c r="BM2439" s="19">
        <f t="shared" si="362"/>
        <v>0</v>
      </c>
      <c r="BN2439" s="19">
        <f t="shared" si="362"/>
        <v>1</v>
      </c>
      <c r="BO2439" s="19">
        <f t="shared" si="362"/>
        <v>0</v>
      </c>
      <c r="BP2439" s="19">
        <f t="shared" si="362"/>
        <v>0</v>
      </c>
      <c r="BQ2439" s="19">
        <f t="shared" si="362"/>
        <v>1</v>
      </c>
      <c r="BR2439" s="19">
        <f t="shared" si="362"/>
        <v>0</v>
      </c>
      <c r="BS2439" s="19">
        <f t="shared" si="362"/>
        <v>0</v>
      </c>
      <c r="BT2439" s="19">
        <f t="shared" si="362"/>
        <v>0</v>
      </c>
      <c r="BU2439" s="19">
        <f t="shared" si="362"/>
        <v>0</v>
      </c>
      <c r="BV2439" s="19">
        <f t="shared" si="362"/>
        <v>1</v>
      </c>
      <c r="BW2439" s="19">
        <f t="shared" si="362"/>
        <v>0</v>
      </c>
      <c r="BX2439" s="19">
        <f t="shared" si="362"/>
        <v>0</v>
      </c>
      <c r="BY2439" s="19" t="str">
        <f t="shared" si="362"/>
        <v/>
      </c>
      <c r="BZ2439" s="19" t="str">
        <f t="shared" si="362"/>
        <v/>
      </c>
      <c r="CA2439" s="19" t="str">
        <f t="shared" si="360"/>
        <v/>
      </c>
      <c r="CB2439" s="19" t="str">
        <f t="shared" si="360"/>
        <v/>
      </c>
    </row>
    <row r="2440" spans="1:80">
      <c r="A2440" s="24">
        <v>2439</v>
      </c>
      <c r="B2440" s="31">
        <f>IF(data!A2441="","",data!A2441)</f>
        <v>2019080</v>
      </c>
      <c r="C2440" s="32">
        <f>IF(data!B2441="","",data!B2441)</f>
        <v>43657</v>
      </c>
      <c r="D2440" s="21">
        <f>IF(data!C2441="","",data!C2441)</f>
        <v>3</v>
      </c>
      <c r="E2440" s="22">
        <f>IF(data!D2441="","",data!D2441)</f>
        <v>6</v>
      </c>
      <c r="F2440" s="22">
        <f>IF(data!E2441="","",data!E2441)</f>
        <v>8</v>
      </c>
      <c r="G2440" s="22">
        <f>IF(data!F2441="","",data!F2441)</f>
        <v>20</v>
      </c>
      <c r="H2440" s="22">
        <f>IF(data!G2441="","",data!G2441)</f>
        <v>24</v>
      </c>
      <c r="I2440" s="22">
        <f>IF(data!H2441="","",data!H2441)</f>
        <v>32</v>
      </c>
      <c r="J2440" s="23">
        <f>IF(data!I2441="","",data!I2441)</f>
        <v>7</v>
      </c>
      <c r="Q2440" s="33"/>
      <c r="R2440" s="33"/>
      <c r="S2440" s="33"/>
      <c r="T2440" s="33"/>
      <c r="U2440" s="33"/>
      <c r="V2440" s="33"/>
      <c r="X2440" s="34"/>
      <c r="Y2440" s="33"/>
      <c r="Z2440" s="33"/>
      <c r="AA2440" s="33"/>
      <c r="AB2440" s="33"/>
      <c r="AC2440" s="35"/>
      <c r="AD2440" s="33"/>
      <c r="AE2440" s="33"/>
      <c r="AF2440" s="33"/>
      <c r="AG2440" s="33"/>
      <c r="AH2440" s="33"/>
      <c r="AI2440" s="33"/>
      <c r="AJ2440" s="36"/>
      <c r="AK2440" s="10">
        <f t="shared" si="337"/>
        <v>6</v>
      </c>
      <c r="AL2440" s="11">
        <f t="shared" si="338"/>
        <v>5</v>
      </c>
      <c r="AM2440" s="11">
        <f t="shared" si="339"/>
        <v>13</v>
      </c>
      <c r="AN2440" s="11">
        <f t="shared" si="340"/>
        <v>9</v>
      </c>
      <c r="AO2440" s="13">
        <f t="shared" si="341"/>
        <v>23</v>
      </c>
      <c r="AP2440" s="11">
        <f t="shared" si="342"/>
        <v>13</v>
      </c>
      <c r="AQ2440" s="11">
        <f t="shared" si="343"/>
        <v>30</v>
      </c>
      <c r="AR2440" s="11">
        <f t="shared" si="344"/>
        <v>23</v>
      </c>
      <c r="AS2440" s="11">
        <f t="shared" si="345"/>
        <v>38</v>
      </c>
      <c r="AT2440" s="11">
        <f t="shared" si="346"/>
        <v>33</v>
      </c>
      <c r="AU2440" s="11">
        <f t="shared" si="347"/>
        <v>41</v>
      </c>
      <c r="AV2440" s="11">
        <f t="shared" si="348"/>
        <v>37</v>
      </c>
      <c r="AW2440" s="12">
        <f t="shared" si="349"/>
        <v>33</v>
      </c>
      <c r="AX2440" s="13">
        <f t="shared" si="350"/>
        <v>29</v>
      </c>
      <c r="AY2440" s="13">
        <f t="shared" si="351"/>
        <v>42</v>
      </c>
      <c r="AZ2440" s="13">
        <f t="shared" si="352"/>
        <v>39</v>
      </c>
      <c r="BA2440" s="13">
        <f t="shared" si="353"/>
        <v>36</v>
      </c>
      <c r="BB2440" s="14">
        <f t="shared" si="354"/>
        <v>33</v>
      </c>
      <c r="BC2440" s="19">
        <f t="shared" si="356"/>
        <v>42</v>
      </c>
      <c r="BD2440" s="55">
        <f t="shared" si="334"/>
        <v>0.94939915556999022</v>
      </c>
      <c r="BE2440" s="19">
        <f t="shared" si="335"/>
        <v>1.000552127314063</v>
      </c>
      <c r="BF2440" s="19">
        <f t="shared" si="357"/>
        <v>0.98295550503410201</v>
      </c>
      <c r="BG2440" s="19">
        <f t="shared" si="361"/>
        <v>1.0124196167586879</v>
      </c>
      <c r="BH2440" s="19">
        <f t="shared" si="336"/>
        <v>0</v>
      </c>
      <c r="BI2440" s="19">
        <f t="shared" si="336"/>
        <v>0</v>
      </c>
      <c r="BJ2440" s="19">
        <f t="shared" si="336"/>
        <v>0</v>
      </c>
      <c r="BK2440" s="19">
        <f t="shared" si="362"/>
        <v>2</v>
      </c>
      <c r="BL2440" s="19">
        <f t="shared" si="362"/>
        <v>0</v>
      </c>
      <c r="BM2440" s="19">
        <f t="shared" si="362"/>
        <v>0</v>
      </c>
      <c r="BN2440" s="19">
        <f t="shared" si="362"/>
        <v>1</v>
      </c>
      <c r="BO2440" s="19">
        <f t="shared" si="362"/>
        <v>1</v>
      </c>
      <c r="BP2440" s="19">
        <f t="shared" si="362"/>
        <v>1</v>
      </c>
      <c r="BQ2440" s="19">
        <f t="shared" si="362"/>
        <v>0</v>
      </c>
      <c r="BR2440" s="19">
        <f t="shared" si="362"/>
        <v>0</v>
      </c>
      <c r="BS2440" s="19">
        <f t="shared" si="362"/>
        <v>0</v>
      </c>
      <c r="BT2440" s="19">
        <f t="shared" si="362"/>
        <v>0</v>
      </c>
      <c r="BU2440" s="19">
        <f t="shared" si="362"/>
        <v>0</v>
      </c>
      <c r="BV2440" s="19">
        <f t="shared" si="362"/>
        <v>0</v>
      </c>
      <c r="BW2440" s="19">
        <f t="shared" si="362"/>
        <v>1</v>
      </c>
      <c r="BX2440" s="19">
        <f t="shared" si="362"/>
        <v>0</v>
      </c>
      <c r="BY2440" s="19" t="str">
        <f t="shared" si="362"/>
        <v/>
      </c>
      <c r="BZ2440" s="19" t="str">
        <f t="shared" si="362"/>
        <v/>
      </c>
      <c r="CA2440" s="19" t="str">
        <f t="shared" si="360"/>
        <v/>
      </c>
      <c r="CB2440" s="19" t="str">
        <f t="shared" si="360"/>
        <v/>
      </c>
    </row>
    <row r="2441" spans="1:80">
      <c r="A2441" s="24">
        <v>2440</v>
      </c>
      <c r="B2441" s="31">
        <f>IF(data!A2442="","",data!A2442)</f>
        <v>2019081</v>
      </c>
      <c r="C2441" s="32">
        <f>IF(data!B2442="","",data!B2442)</f>
        <v>43660</v>
      </c>
      <c r="D2441" s="21">
        <f>IF(data!C2442="","",data!C2442)</f>
        <v>5</v>
      </c>
      <c r="E2441" s="22">
        <f>IF(data!D2442="","",data!D2442)</f>
        <v>24</v>
      </c>
      <c r="F2441" s="22">
        <f>IF(data!E2442="","",data!E2442)</f>
        <v>27</v>
      </c>
      <c r="G2441" s="22">
        <f>IF(data!F2442="","",data!F2442)</f>
        <v>29</v>
      </c>
      <c r="H2441" s="22">
        <f>IF(data!G2442="","",data!G2442)</f>
        <v>31</v>
      </c>
      <c r="I2441" s="22">
        <f>IF(data!H2442="","",data!H2442)</f>
        <v>32</v>
      </c>
      <c r="J2441" s="23">
        <f>IF(data!I2442="","",data!I2442)</f>
        <v>10</v>
      </c>
      <c r="Q2441" s="33"/>
      <c r="R2441" s="33"/>
      <c r="S2441" s="33"/>
      <c r="T2441" s="33"/>
      <c r="U2441" s="33"/>
      <c r="V2441" s="33"/>
      <c r="X2441" s="34"/>
      <c r="Y2441" s="33"/>
      <c r="Z2441" s="33"/>
      <c r="AA2441" s="33"/>
      <c r="AB2441" s="33"/>
      <c r="AC2441" s="35"/>
      <c r="AD2441" s="33"/>
      <c r="AE2441" s="33"/>
      <c r="AF2441" s="33"/>
      <c r="AG2441" s="33"/>
      <c r="AH2441" s="33"/>
      <c r="AI2441" s="33"/>
      <c r="AJ2441" s="36"/>
      <c r="AK2441" s="10">
        <f t="shared" si="337"/>
        <v>7</v>
      </c>
      <c r="AL2441" s="11">
        <f t="shared" si="338"/>
        <v>8</v>
      </c>
      <c r="AM2441" s="11">
        <f t="shared" si="339"/>
        <v>13</v>
      </c>
      <c r="AN2441" s="11">
        <f t="shared" si="340"/>
        <v>16</v>
      </c>
      <c r="AO2441" s="13">
        <f t="shared" si="341"/>
        <v>22</v>
      </c>
      <c r="AP2441" s="11">
        <f t="shared" si="342"/>
        <v>20</v>
      </c>
      <c r="AQ2441" s="11">
        <f t="shared" si="343"/>
        <v>22</v>
      </c>
      <c r="AR2441" s="11">
        <f t="shared" si="344"/>
        <v>28</v>
      </c>
      <c r="AS2441" s="11">
        <f t="shared" si="345"/>
        <v>38</v>
      </c>
      <c r="AT2441" s="11">
        <f t="shared" si="346"/>
        <v>28</v>
      </c>
      <c r="AU2441" s="11">
        <f t="shared" si="347"/>
        <v>31</v>
      </c>
      <c r="AV2441" s="11">
        <f t="shared" si="348"/>
        <v>36</v>
      </c>
      <c r="AW2441" s="12">
        <f t="shared" si="349"/>
        <v>43</v>
      </c>
      <c r="AX2441" s="13">
        <f t="shared" si="350"/>
        <v>52</v>
      </c>
      <c r="AY2441" s="13">
        <f t="shared" si="351"/>
        <v>63</v>
      </c>
      <c r="AZ2441" s="13">
        <f t="shared" si="352"/>
        <v>58</v>
      </c>
      <c r="BA2441" s="13">
        <f t="shared" si="353"/>
        <v>53</v>
      </c>
      <c r="BB2441" s="14">
        <f t="shared" si="354"/>
        <v>48</v>
      </c>
      <c r="BC2441" s="19">
        <f t="shared" si="356"/>
        <v>63</v>
      </c>
      <c r="BD2441" s="55">
        <f t="shared" si="334"/>
        <v>0.96576810652809364</v>
      </c>
      <c r="BE2441" s="19">
        <f t="shared" si="335"/>
        <v>1.0414745047093212</v>
      </c>
      <c r="BF2441" s="19">
        <f t="shared" si="357"/>
        <v>0.99768756089639488</v>
      </c>
      <c r="BG2441" s="19">
        <f t="shared" si="361"/>
        <v>1.0169210782721663</v>
      </c>
      <c r="BH2441" s="19">
        <f t="shared" si="336"/>
        <v>0</v>
      </c>
      <c r="BI2441" s="19">
        <f t="shared" si="336"/>
        <v>0</v>
      </c>
      <c r="BJ2441" s="19">
        <f t="shared" si="336"/>
        <v>0</v>
      </c>
      <c r="BK2441" s="19">
        <f t="shared" si="362"/>
        <v>0</v>
      </c>
      <c r="BL2441" s="19">
        <f t="shared" si="362"/>
        <v>0</v>
      </c>
      <c r="BM2441" s="19">
        <f t="shared" si="362"/>
        <v>1</v>
      </c>
      <c r="BN2441" s="19">
        <f t="shared" si="362"/>
        <v>0</v>
      </c>
      <c r="BO2441" s="19">
        <f t="shared" si="362"/>
        <v>1</v>
      </c>
      <c r="BP2441" s="19">
        <f t="shared" si="362"/>
        <v>0</v>
      </c>
      <c r="BQ2441" s="19">
        <f t="shared" si="362"/>
        <v>0</v>
      </c>
      <c r="BR2441" s="19">
        <f t="shared" si="362"/>
        <v>1</v>
      </c>
      <c r="BS2441" s="19">
        <f t="shared" si="362"/>
        <v>0</v>
      </c>
      <c r="BT2441" s="19">
        <f t="shared" si="362"/>
        <v>1</v>
      </c>
      <c r="BU2441" s="19">
        <f t="shared" si="362"/>
        <v>0</v>
      </c>
      <c r="BV2441" s="19">
        <f t="shared" si="362"/>
        <v>1</v>
      </c>
      <c r="BW2441" s="19">
        <f t="shared" si="362"/>
        <v>1</v>
      </c>
      <c r="BX2441" s="19">
        <f t="shared" si="362"/>
        <v>0</v>
      </c>
      <c r="BY2441" s="19" t="str">
        <f t="shared" si="362"/>
        <v/>
      </c>
      <c r="BZ2441" s="19" t="str">
        <f t="shared" si="362"/>
        <v/>
      </c>
      <c r="CA2441" s="19" t="str">
        <f t="shared" si="360"/>
        <v/>
      </c>
      <c r="CB2441" s="19" t="str">
        <f t="shared" si="360"/>
        <v/>
      </c>
    </row>
    <row r="2442" spans="1:80">
      <c r="A2442" s="24">
        <v>2441</v>
      </c>
      <c r="B2442" s="31">
        <f>IF(data!A2443="","",data!A2443)</f>
        <v>2019082</v>
      </c>
      <c r="C2442" s="32">
        <f>IF(data!B2443="","",data!B2443)</f>
        <v>43662</v>
      </c>
      <c r="D2442" s="21">
        <f>IF(data!C2443="","",data!C2443)</f>
        <v>7</v>
      </c>
      <c r="E2442" s="22">
        <f>IF(data!D2443="","",data!D2443)</f>
        <v>16</v>
      </c>
      <c r="F2442" s="22">
        <f>IF(data!E2443="","",data!E2443)</f>
        <v>19</v>
      </c>
      <c r="G2442" s="22">
        <f>IF(data!F2443="","",data!F2443)</f>
        <v>22</v>
      </c>
      <c r="H2442" s="22">
        <f>IF(data!G2443="","",data!G2443)</f>
        <v>24</v>
      </c>
      <c r="I2442" s="22">
        <f>IF(data!H2443="","",data!H2443)</f>
        <v>28</v>
      </c>
      <c r="J2442" s="23">
        <f>IF(data!I2443="","",data!I2443)</f>
        <v>2</v>
      </c>
      <c r="Q2442" s="33"/>
      <c r="R2442" s="33"/>
      <c r="S2442" s="33"/>
      <c r="T2442" s="33"/>
      <c r="U2442" s="33"/>
      <c r="V2442" s="33"/>
      <c r="X2442" s="34"/>
      <c r="Y2442" s="33"/>
      <c r="Z2442" s="33"/>
      <c r="AA2442" s="33"/>
      <c r="AB2442" s="33"/>
      <c r="AC2442" s="35"/>
      <c r="AD2442" s="33"/>
      <c r="AE2442" s="33"/>
      <c r="AF2442" s="33"/>
      <c r="AG2442" s="33"/>
      <c r="AH2442" s="33"/>
      <c r="AI2442" s="33"/>
      <c r="AJ2442" s="36"/>
      <c r="AK2442" s="10">
        <f t="shared" si="337"/>
        <v>5</v>
      </c>
      <c r="AL2442" s="11">
        <f t="shared" si="338"/>
        <v>8</v>
      </c>
      <c r="AM2442" s="11">
        <f t="shared" si="339"/>
        <v>16</v>
      </c>
      <c r="AN2442" s="11">
        <f t="shared" si="340"/>
        <v>14</v>
      </c>
      <c r="AO2442" s="13">
        <f t="shared" si="341"/>
        <v>11</v>
      </c>
      <c r="AP2442" s="11">
        <f t="shared" si="342"/>
        <v>20</v>
      </c>
      <c r="AQ2442" s="11">
        <f t="shared" si="343"/>
        <v>26</v>
      </c>
      <c r="AR2442" s="11">
        <f t="shared" si="344"/>
        <v>36</v>
      </c>
      <c r="AS2442" s="11">
        <f t="shared" si="345"/>
        <v>28</v>
      </c>
      <c r="AT2442" s="11">
        <f t="shared" si="346"/>
        <v>32</v>
      </c>
      <c r="AU2442" s="11">
        <f t="shared" si="347"/>
        <v>38</v>
      </c>
      <c r="AV2442" s="11">
        <f t="shared" si="348"/>
        <v>32</v>
      </c>
      <c r="AW2442" s="12">
        <f t="shared" si="349"/>
        <v>41</v>
      </c>
      <c r="AX2442" s="13">
        <f t="shared" si="350"/>
        <v>36</v>
      </c>
      <c r="AY2442" s="13">
        <f t="shared" si="351"/>
        <v>48</v>
      </c>
      <c r="AZ2442" s="13">
        <f t="shared" si="352"/>
        <v>44</v>
      </c>
      <c r="BA2442" s="13">
        <f t="shared" si="353"/>
        <v>40</v>
      </c>
      <c r="BB2442" s="14">
        <f t="shared" si="354"/>
        <v>56</v>
      </c>
      <c r="BC2442" s="19">
        <f t="shared" si="356"/>
        <v>48</v>
      </c>
      <c r="BD2442" s="55">
        <f t="shared" si="334"/>
        <v>0.98622929522572267</v>
      </c>
      <c r="BE2442" s="19">
        <f t="shared" si="335"/>
        <v>1.023059434881455</v>
      </c>
      <c r="BF2442" s="19">
        <f t="shared" si="357"/>
        <v>1.0066904839233517</v>
      </c>
      <c r="BG2442" s="19">
        <f t="shared" si="361"/>
        <v>1.0116011692107827</v>
      </c>
      <c r="BH2442" s="19">
        <f t="shared" si="336"/>
        <v>0</v>
      </c>
      <c r="BI2442" s="19">
        <f t="shared" si="336"/>
        <v>0</v>
      </c>
      <c r="BJ2442" s="19">
        <f t="shared" si="336"/>
        <v>1</v>
      </c>
      <c r="BK2442" s="19">
        <f t="shared" si="362"/>
        <v>0</v>
      </c>
      <c r="BL2442" s="19">
        <f t="shared" si="362"/>
        <v>0</v>
      </c>
      <c r="BM2442" s="19">
        <f t="shared" si="362"/>
        <v>1</v>
      </c>
      <c r="BN2442" s="19">
        <f t="shared" si="362"/>
        <v>0</v>
      </c>
      <c r="BO2442" s="19">
        <f t="shared" si="362"/>
        <v>2</v>
      </c>
      <c r="BP2442" s="19">
        <f t="shared" si="362"/>
        <v>0</v>
      </c>
      <c r="BQ2442" s="19">
        <f t="shared" si="362"/>
        <v>0</v>
      </c>
      <c r="BR2442" s="19">
        <f t="shared" si="362"/>
        <v>0</v>
      </c>
      <c r="BS2442" s="19">
        <f t="shared" si="362"/>
        <v>1</v>
      </c>
      <c r="BT2442" s="19">
        <f t="shared" si="362"/>
        <v>0</v>
      </c>
      <c r="BU2442" s="19">
        <f t="shared" si="362"/>
        <v>0</v>
      </c>
      <c r="BV2442" s="19">
        <f t="shared" si="362"/>
        <v>0</v>
      </c>
      <c r="BW2442" s="19">
        <f t="shared" si="362"/>
        <v>0</v>
      </c>
      <c r="BX2442" s="19">
        <f t="shared" si="362"/>
        <v>1</v>
      </c>
      <c r="BY2442" s="19" t="str">
        <f t="shared" si="362"/>
        <v/>
      </c>
      <c r="BZ2442" s="19" t="str">
        <f t="shared" si="362"/>
        <v/>
      </c>
      <c r="CA2442" s="19" t="str">
        <f t="shared" si="360"/>
        <v/>
      </c>
      <c r="CB2442" s="19" t="str">
        <f t="shared" si="360"/>
        <v/>
      </c>
    </row>
    <row r="2443" spans="1:80">
      <c r="A2443" s="24">
        <v>2442</v>
      </c>
      <c r="B2443" s="31">
        <f>IF(data!A2444="","",data!A2444)</f>
        <v>2019083</v>
      </c>
      <c r="C2443" s="32">
        <f>IF(data!B2444="","",data!B2444)</f>
        <v>43664</v>
      </c>
      <c r="D2443" s="21">
        <f>IF(data!C2444="","",data!C2444)</f>
        <v>6</v>
      </c>
      <c r="E2443" s="22">
        <f>IF(data!D2444="","",data!D2444)</f>
        <v>15</v>
      </c>
      <c r="F2443" s="22">
        <f>IF(data!E2444="","",data!E2444)</f>
        <v>17</v>
      </c>
      <c r="G2443" s="22">
        <f>IF(data!F2444="","",data!F2444)</f>
        <v>26</v>
      </c>
      <c r="H2443" s="22">
        <f>IF(data!G2444="","",data!G2444)</f>
        <v>28</v>
      </c>
      <c r="I2443" s="22">
        <f>IF(data!H2444="","",data!H2444)</f>
        <v>31</v>
      </c>
      <c r="J2443" s="23">
        <f>IF(data!I2444="","",data!I2444)</f>
        <v>3</v>
      </c>
      <c r="Q2443" s="33"/>
      <c r="R2443" s="33"/>
      <c r="S2443" s="33"/>
      <c r="T2443" s="33"/>
      <c r="U2443" s="33"/>
      <c r="V2443" s="33"/>
      <c r="X2443" s="34"/>
      <c r="Y2443" s="33"/>
      <c r="Z2443" s="33"/>
      <c r="AA2443" s="33"/>
      <c r="AB2443" s="33"/>
      <c r="AC2443" s="35"/>
      <c r="AD2443" s="33"/>
      <c r="AE2443" s="33"/>
      <c r="AF2443" s="33"/>
      <c r="AG2443" s="33"/>
      <c r="AH2443" s="33"/>
      <c r="AI2443" s="33"/>
      <c r="AJ2443" s="36"/>
      <c r="AK2443" s="10">
        <f t="shared" si="337"/>
        <v>6</v>
      </c>
      <c r="AL2443" s="11">
        <f t="shared" si="338"/>
        <v>11</v>
      </c>
      <c r="AM2443" s="11">
        <f t="shared" si="339"/>
        <v>8</v>
      </c>
      <c r="AN2443" s="11">
        <f t="shared" si="340"/>
        <v>15</v>
      </c>
      <c r="AO2443" s="13">
        <f t="shared" si="341"/>
        <v>18</v>
      </c>
      <c r="AP2443" s="11">
        <f t="shared" si="342"/>
        <v>27</v>
      </c>
      <c r="AQ2443" s="11">
        <f t="shared" si="343"/>
        <v>33</v>
      </c>
      <c r="AR2443" s="11">
        <f t="shared" si="344"/>
        <v>33</v>
      </c>
      <c r="AS2443" s="11">
        <f t="shared" si="345"/>
        <v>35</v>
      </c>
      <c r="AT2443" s="11">
        <f t="shared" si="346"/>
        <v>27</v>
      </c>
      <c r="AU2443" s="11">
        <f t="shared" si="347"/>
        <v>19</v>
      </c>
      <c r="AV2443" s="11">
        <f t="shared" si="348"/>
        <v>25</v>
      </c>
      <c r="AW2443" s="12">
        <f t="shared" si="349"/>
        <v>33</v>
      </c>
      <c r="AX2443" s="13">
        <f t="shared" si="350"/>
        <v>59</v>
      </c>
      <c r="AY2443" s="13">
        <f t="shared" si="351"/>
        <v>55</v>
      </c>
      <c r="AZ2443" s="13">
        <f t="shared" si="352"/>
        <v>69</v>
      </c>
      <c r="BA2443" s="13">
        <f t="shared" si="353"/>
        <v>66</v>
      </c>
      <c r="BB2443" s="14">
        <f t="shared" si="354"/>
        <v>63</v>
      </c>
      <c r="BC2443" s="19">
        <f t="shared" si="356"/>
        <v>55</v>
      </c>
      <c r="BD2443" s="55">
        <f t="shared" si="334"/>
        <v>0.99441377070477432</v>
      </c>
      <c r="BE2443" s="19">
        <f t="shared" si="335"/>
        <v>1.0578434556674245</v>
      </c>
      <c r="BF2443" s="19">
        <f t="shared" si="357"/>
        <v>1.013238064306593</v>
      </c>
      <c r="BG2443" s="19">
        <f t="shared" si="361"/>
        <v>1.0144657356284508</v>
      </c>
      <c r="BH2443" s="19">
        <f t="shared" si="336"/>
        <v>1</v>
      </c>
      <c r="BI2443" s="19">
        <f t="shared" si="336"/>
        <v>0</v>
      </c>
      <c r="BJ2443" s="19">
        <f t="shared" si="336"/>
        <v>0</v>
      </c>
      <c r="BK2443" s="19">
        <f t="shared" si="362"/>
        <v>0</v>
      </c>
      <c r="BL2443" s="19">
        <f t="shared" si="362"/>
        <v>0</v>
      </c>
      <c r="BM2443" s="19">
        <f t="shared" si="362"/>
        <v>0</v>
      </c>
      <c r="BN2443" s="19">
        <f t="shared" si="362"/>
        <v>1</v>
      </c>
      <c r="BO2443" s="19">
        <f t="shared" si="362"/>
        <v>0</v>
      </c>
      <c r="BP2443" s="19">
        <f t="shared" si="362"/>
        <v>0</v>
      </c>
      <c r="BQ2443" s="19">
        <f t="shared" si="362"/>
        <v>1</v>
      </c>
      <c r="BR2443" s="19">
        <f t="shared" si="362"/>
        <v>0</v>
      </c>
      <c r="BS2443" s="19">
        <f t="shared" si="362"/>
        <v>1</v>
      </c>
      <c r="BT2443" s="19">
        <f t="shared" si="362"/>
        <v>0</v>
      </c>
      <c r="BU2443" s="19">
        <f t="shared" si="362"/>
        <v>0</v>
      </c>
      <c r="BV2443" s="19">
        <f t="shared" si="362"/>
        <v>1</v>
      </c>
      <c r="BW2443" s="19">
        <f t="shared" si="362"/>
        <v>1</v>
      </c>
      <c r="BX2443" s="19">
        <f t="shared" si="362"/>
        <v>0</v>
      </c>
      <c r="BY2443" s="19" t="str">
        <f t="shared" si="362"/>
        <v/>
      </c>
      <c r="BZ2443" s="19" t="str">
        <f t="shared" si="362"/>
        <v/>
      </c>
      <c r="CA2443" s="19" t="str">
        <f t="shared" si="360"/>
        <v/>
      </c>
      <c r="CB2443" s="19" t="str">
        <f t="shared" si="360"/>
        <v/>
      </c>
    </row>
    <row r="2444" spans="1:80">
      <c r="A2444" s="24">
        <v>2443</v>
      </c>
      <c r="B2444" s="31">
        <f>IF(data!A2445="","",data!A2445)</f>
        <v>2019084</v>
      </c>
      <c r="C2444" s="32">
        <f>IF(data!B2445="","",data!B2445)</f>
        <v>43667</v>
      </c>
      <c r="D2444" s="21">
        <f>IF(data!C2445="","",data!C2445)</f>
        <v>4</v>
      </c>
      <c r="E2444" s="22">
        <f>IF(data!D2445="","",data!D2445)</f>
        <v>8</v>
      </c>
      <c r="F2444" s="22">
        <f>IF(data!E2445="","",data!E2445)</f>
        <v>14</v>
      </c>
      <c r="G2444" s="22">
        <f>IF(data!F2445="","",data!F2445)</f>
        <v>18</v>
      </c>
      <c r="H2444" s="22">
        <f>IF(data!G2445="","",data!G2445)</f>
        <v>20</v>
      </c>
      <c r="I2444" s="22">
        <f>IF(data!H2445="","",data!H2445)</f>
        <v>27</v>
      </c>
      <c r="J2444" s="23">
        <f>IF(data!I2445="","",data!I2445)</f>
        <v>3</v>
      </c>
      <c r="Q2444" s="33"/>
      <c r="R2444" s="33"/>
      <c r="S2444" s="33"/>
      <c r="T2444" s="33"/>
      <c r="U2444" s="33"/>
      <c r="V2444" s="33"/>
      <c r="X2444" s="34"/>
      <c r="Y2444" s="33"/>
      <c r="Z2444" s="33"/>
      <c r="AA2444" s="33"/>
      <c r="AB2444" s="33"/>
      <c r="AC2444" s="35"/>
      <c r="AD2444" s="33"/>
      <c r="AE2444" s="33"/>
      <c r="AF2444" s="33"/>
      <c r="AG2444" s="33"/>
      <c r="AH2444" s="33"/>
      <c r="AI2444" s="33"/>
      <c r="AJ2444" s="36"/>
      <c r="AK2444" s="10">
        <f t="shared" si="337"/>
        <v>7</v>
      </c>
      <c r="AL2444" s="11">
        <f t="shared" si="338"/>
        <v>7</v>
      </c>
      <c r="AM2444" s="11">
        <f t="shared" si="339"/>
        <v>16</v>
      </c>
      <c r="AN2444" s="11">
        <f t="shared" si="340"/>
        <v>13</v>
      </c>
      <c r="AO2444" s="13">
        <f t="shared" si="341"/>
        <v>21</v>
      </c>
      <c r="AP2444" s="11">
        <f t="shared" si="342"/>
        <v>19</v>
      </c>
      <c r="AQ2444" s="11">
        <f t="shared" si="343"/>
        <v>19</v>
      </c>
      <c r="AR2444" s="11">
        <f t="shared" si="344"/>
        <v>31</v>
      </c>
      <c r="AS2444" s="11">
        <f t="shared" si="345"/>
        <v>36</v>
      </c>
      <c r="AT2444" s="11">
        <f t="shared" si="346"/>
        <v>31</v>
      </c>
      <c r="AU2444" s="11">
        <f t="shared" si="347"/>
        <v>26</v>
      </c>
      <c r="AV2444" s="11">
        <f t="shared" si="348"/>
        <v>35</v>
      </c>
      <c r="AW2444" s="12">
        <f t="shared" si="349"/>
        <v>46</v>
      </c>
      <c r="AX2444" s="13">
        <f t="shared" si="350"/>
        <v>43</v>
      </c>
      <c r="AY2444" s="13">
        <f t="shared" si="351"/>
        <v>40</v>
      </c>
      <c r="AZ2444" s="13">
        <f t="shared" si="352"/>
        <v>37</v>
      </c>
      <c r="BA2444" s="13">
        <f t="shared" si="353"/>
        <v>53</v>
      </c>
      <c r="BB2444" s="14">
        <f t="shared" si="354"/>
        <v>51</v>
      </c>
      <c r="BC2444" s="19">
        <f t="shared" si="356"/>
        <v>40</v>
      </c>
      <c r="BD2444" s="55">
        <f t="shared" si="334"/>
        <v>1.0148749594024034</v>
      </c>
      <c r="BE2444" s="19">
        <f t="shared" si="335"/>
        <v>1.000552127314063</v>
      </c>
      <c r="BF2444" s="19">
        <f t="shared" si="357"/>
        <v>1.0116011692107827</v>
      </c>
      <c r="BG2444" s="19">
        <f t="shared" si="361"/>
        <v>1.0079181552452094</v>
      </c>
      <c r="BH2444" s="19">
        <f t="shared" si="336"/>
        <v>0</v>
      </c>
      <c r="BI2444" s="19">
        <f t="shared" si="336"/>
        <v>1</v>
      </c>
      <c r="BJ2444" s="19">
        <f t="shared" si="336"/>
        <v>0</v>
      </c>
      <c r="BK2444" s="19">
        <f t="shared" si="362"/>
        <v>1</v>
      </c>
      <c r="BL2444" s="19">
        <f t="shared" si="362"/>
        <v>1</v>
      </c>
      <c r="BM2444" s="19">
        <f t="shared" si="362"/>
        <v>0</v>
      </c>
      <c r="BN2444" s="19">
        <f t="shared" si="362"/>
        <v>0</v>
      </c>
      <c r="BO2444" s="19">
        <f t="shared" si="362"/>
        <v>0</v>
      </c>
      <c r="BP2444" s="19">
        <f t="shared" si="362"/>
        <v>1</v>
      </c>
      <c r="BQ2444" s="19">
        <f t="shared" si="362"/>
        <v>0</v>
      </c>
      <c r="BR2444" s="19">
        <f t="shared" si="362"/>
        <v>1</v>
      </c>
      <c r="BS2444" s="19">
        <f t="shared" si="362"/>
        <v>0</v>
      </c>
      <c r="BT2444" s="19">
        <f t="shared" si="362"/>
        <v>0</v>
      </c>
      <c r="BU2444" s="19">
        <f t="shared" si="362"/>
        <v>0</v>
      </c>
      <c r="BV2444" s="19">
        <f t="shared" si="362"/>
        <v>1</v>
      </c>
      <c r="BW2444" s="19">
        <f t="shared" si="362"/>
        <v>0</v>
      </c>
      <c r="BX2444" s="19">
        <f t="shared" si="362"/>
        <v>0</v>
      </c>
      <c r="BY2444" s="19" t="str">
        <f t="shared" si="362"/>
        <v/>
      </c>
      <c r="BZ2444" s="19" t="str">
        <f t="shared" si="362"/>
        <v/>
      </c>
      <c r="CA2444" s="19" t="str">
        <f t="shared" si="360"/>
        <v/>
      </c>
      <c r="CB2444" s="19" t="str">
        <f t="shared" si="360"/>
        <v/>
      </c>
    </row>
    <row r="2445" spans="1:80">
      <c r="A2445" s="24">
        <v>2444</v>
      </c>
      <c r="B2445" s="31">
        <f>IF(data!A2446="","",data!A2446)</f>
        <v>2019085</v>
      </c>
      <c r="C2445" s="32">
        <f>IF(data!B2446="","",data!B2446)</f>
        <v>43669</v>
      </c>
      <c r="D2445" s="21">
        <f>IF(data!C2446="","",data!C2446)</f>
        <v>1</v>
      </c>
      <c r="E2445" s="22">
        <f>IF(data!D2446="","",data!D2446)</f>
        <v>4</v>
      </c>
      <c r="F2445" s="22">
        <f>IF(data!E2446="","",data!E2446)</f>
        <v>14</v>
      </c>
      <c r="G2445" s="22">
        <f>IF(data!F2446="","",data!F2446)</f>
        <v>18</v>
      </c>
      <c r="H2445" s="22">
        <f>IF(data!G2446="","",data!G2446)</f>
        <v>24</v>
      </c>
      <c r="I2445" s="22">
        <f>IF(data!H2446="","",data!H2446)</f>
        <v>29</v>
      </c>
      <c r="J2445" s="23">
        <f>IF(data!I2446="","",data!I2446)</f>
        <v>4</v>
      </c>
      <c r="Q2445" s="33"/>
      <c r="R2445" s="33"/>
      <c r="S2445" s="33"/>
      <c r="T2445" s="33"/>
      <c r="U2445" s="33"/>
      <c r="V2445" s="33"/>
      <c r="X2445" s="34"/>
      <c r="Y2445" s="33"/>
      <c r="Z2445" s="33"/>
      <c r="AA2445" s="33"/>
      <c r="AB2445" s="33"/>
      <c r="AC2445" s="35"/>
      <c r="AD2445" s="33"/>
      <c r="AE2445" s="33"/>
      <c r="AF2445" s="33"/>
      <c r="AG2445" s="33"/>
      <c r="AH2445" s="33"/>
      <c r="AI2445" s="33"/>
      <c r="AJ2445" s="36"/>
      <c r="AK2445" s="10">
        <f t="shared" si="337"/>
        <v>6</v>
      </c>
      <c r="AL2445" s="11">
        <f t="shared" si="338"/>
        <v>6</v>
      </c>
      <c r="AM2445" s="11">
        <f t="shared" si="339"/>
        <v>20</v>
      </c>
      <c r="AN2445" s="11">
        <f t="shared" si="340"/>
        <v>12</v>
      </c>
      <c r="AO2445" s="13">
        <f t="shared" si="341"/>
        <v>13</v>
      </c>
      <c r="AP2445" s="11">
        <f t="shared" si="342"/>
        <v>18</v>
      </c>
      <c r="AQ2445" s="11">
        <f t="shared" si="343"/>
        <v>18</v>
      </c>
      <c r="AR2445" s="11">
        <f t="shared" si="344"/>
        <v>30</v>
      </c>
      <c r="AS2445" s="11">
        <f t="shared" si="345"/>
        <v>24</v>
      </c>
      <c r="AT2445" s="11">
        <f t="shared" si="346"/>
        <v>18</v>
      </c>
      <c r="AU2445" s="11">
        <f t="shared" si="347"/>
        <v>25</v>
      </c>
      <c r="AV2445" s="11">
        <f t="shared" si="348"/>
        <v>20</v>
      </c>
      <c r="AW2445" s="12">
        <f t="shared" si="349"/>
        <v>45</v>
      </c>
      <c r="AX2445" s="13">
        <f t="shared" si="350"/>
        <v>42</v>
      </c>
      <c r="AY2445" s="13">
        <f t="shared" si="351"/>
        <v>39</v>
      </c>
      <c r="AZ2445" s="13">
        <f t="shared" si="352"/>
        <v>36</v>
      </c>
      <c r="BA2445" s="13">
        <f t="shared" si="353"/>
        <v>52</v>
      </c>
      <c r="BB2445" s="14">
        <f t="shared" si="354"/>
        <v>50</v>
      </c>
      <c r="BC2445" s="19">
        <f t="shared" si="356"/>
        <v>39</v>
      </c>
      <c r="BD2445" s="55">
        <f t="shared" ref="BD2445:BD2508" si="363">IF($B2445="","",SUM($BC2441:$BC2445)/5/$BM$3)</f>
        <v>1.0025982461838259</v>
      </c>
      <c r="BE2445" s="19">
        <f t="shared" ref="BE2445:BE2508" si="364">IF($B2445="","",SUM($BC2436:$BC2445)/10/$BM$3)</f>
        <v>0.9759987008769081</v>
      </c>
      <c r="BF2445" s="19">
        <f t="shared" si="357"/>
        <v>1.0107827216628775</v>
      </c>
      <c r="BG2445" s="19">
        <f t="shared" si="361"/>
        <v>1.0095550503410198</v>
      </c>
      <c r="BH2445" s="19">
        <f t="shared" ref="BH2445:BJ2508" si="365">IF($D2445="","",SUMPRODUCT(N(MOD($D2445:$I2445,$BC$1)=BH$4)))</f>
        <v>0</v>
      </c>
      <c r="BI2445" s="19">
        <f t="shared" si="365"/>
        <v>2</v>
      </c>
      <c r="BJ2445" s="19">
        <f t="shared" si="365"/>
        <v>0</v>
      </c>
      <c r="BK2445" s="19">
        <f t="shared" si="362"/>
        <v>0</v>
      </c>
      <c r="BL2445" s="19">
        <f t="shared" si="362"/>
        <v>1</v>
      </c>
      <c r="BM2445" s="19">
        <f t="shared" si="362"/>
        <v>0</v>
      </c>
      <c r="BN2445" s="19">
        <f t="shared" si="362"/>
        <v>0</v>
      </c>
      <c r="BO2445" s="19">
        <f t="shared" si="362"/>
        <v>1</v>
      </c>
      <c r="BP2445" s="19">
        <f t="shared" si="362"/>
        <v>0</v>
      </c>
      <c r="BQ2445" s="19">
        <f t="shared" si="362"/>
        <v>0</v>
      </c>
      <c r="BR2445" s="19">
        <f t="shared" si="362"/>
        <v>0</v>
      </c>
      <c r="BS2445" s="19">
        <f t="shared" si="362"/>
        <v>0</v>
      </c>
      <c r="BT2445" s="19">
        <f t="shared" si="362"/>
        <v>1</v>
      </c>
      <c r="BU2445" s="19">
        <f t="shared" si="362"/>
        <v>0</v>
      </c>
      <c r="BV2445" s="19">
        <f t="shared" si="362"/>
        <v>1</v>
      </c>
      <c r="BW2445" s="19">
        <f t="shared" si="362"/>
        <v>0</v>
      </c>
      <c r="BX2445" s="19">
        <f t="shared" si="362"/>
        <v>0</v>
      </c>
      <c r="BY2445" s="19" t="str">
        <f t="shared" si="362"/>
        <v/>
      </c>
      <c r="BZ2445" s="19" t="str">
        <f t="shared" si="362"/>
        <v/>
      </c>
      <c r="CA2445" s="19" t="str">
        <f t="shared" si="360"/>
        <v/>
      </c>
      <c r="CB2445" s="19" t="str">
        <f t="shared" si="360"/>
        <v/>
      </c>
    </row>
    <row r="2446" spans="1:80">
      <c r="A2446" s="24">
        <v>2445</v>
      </c>
      <c r="B2446" s="31">
        <f>IF(data!A2447="","",data!A2447)</f>
        <v>2019086</v>
      </c>
      <c r="C2446" s="32">
        <f>IF(data!B2447="","",data!B2447)</f>
        <v>43671</v>
      </c>
      <c r="D2446" s="21">
        <f>IF(data!C2447="","",data!C2447)</f>
        <v>16</v>
      </c>
      <c r="E2446" s="22">
        <f>IF(data!D2447="","",data!D2447)</f>
        <v>22</v>
      </c>
      <c r="F2446" s="22">
        <f>IF(data!E2447="","",data!E2447)</f>
        <v>24</v>
      </c>
      <c r="G2446" s="22">
        <f>IF(data!F2447="","",data!F2447)</f>
        <v>26</v>
      </c>
      <c r="H2446" s="22">
        <f>IF(data!G2447="","",data!G2447)</f>
        <v>28</v>
      </c>
      <c r="I2446" s="22">
        <f>IF(data!H2447="","",data!H2447)</f>
        <v>31</v>
      </c>
      <c r="J2446" s="23">
        <f>IF(data!I2447="","",data!I2447)</f>
        <v>6</v>
      </c>
      <c r="Q2446" s="33"/>
      <c r="R2446" s="33"/>
      <c r="S2446" s="33"/>
      <c r="T2446" s="33"/>
      <c r="U2446" s="33"/>
      <c r="V2446" s="33"/>
      <c r="X2446" s="34"/>
      <c r="Y2446" s="33"/>
      <c r="Z2446" s="33"/>
      <c r="AA2446" s="33"/>
      <c r="AB2446" s="33"/>
      <c r="AC2446" s="35"/>
      <c r="AD2446" s="33"/>
      <c r="AE2446" s="33"/>
      <c r="AF2446" s="33"/>
      <c r="AG2446" s="33"/>
      <c r="AH2446" s="33"/>
      <c r="AI2446" s="33"/>
      <c r="AJ2446" s="36"/>
      <c r="AK2446" s="10">
        <f t="shared" si="337"/>
        <v>6</v>
      </c>
      <c r="AL2446" s="11">
        <f t="shared" si="338"/>
        <v>7</v>
      </c>
      <c r="AM2446" s="11">
        <f t="shared" si="339"/>
        <v>12</v>
      </c>
      <c r="AN2446" s="11">
        <f t="shared" si="340"/>
        <v>15</v>
      </c>
      <c r="AO2446" s="13">
        <f t="shared" si="341"/>
        <v>14</v>
      </c>
      <c r="AP2446" s="11">
        <f t="shared" si="342"/>
        <v>19</v>
      </c>
      <c r="AQ2446" s="11">
        <f t="shared" si="343"/>
        <v>30</v>
      </c>
      <c r="AR2446" s="11">
        <f t="shared" si="344"/>
        <v>27</v>
      </c>
      <c r="AS2446" s="11">
        <f t="shared" si="345"/>
        <v>26</v>
      </c>
      <c r="AT2446" s="11">
        <f t="shared" si="346"/>
        <v>27</v>
      </c>
      <c r="AU2446" s="11">
        <f t="shared" si="347"/>
        <v>30</v>
      </c>
      <c r="AV2446" s="11">
        <f t="shared" si="348"/>
        <v>35</v>
      </c>
      <c r="AW2446" s="12">
        <f t="shared" si="349"/>
        <v>42</v>
      </c>
      <c r="AX2446" s="13">
        <f t="shared" si="350"/>
        <v>51</v>
      </c>
      <c r="AY2446" s="13">
        <f t="shared" si="351"/>
        <v>62</v>
      </c>
      <c r="AZ2446" s="13">
        <f t="shared" si="352"/>
        <v>57</v>
      </c>
      <c r="BA2446" s="13">
        <f t="shared" si="353"/>
        <v>52</v>
      </c>
      <c r="BB2446" s="14">
        <f t="shared" si="354"/>
        <v>47</v>
      </c>
      <c r="BC2446" s="19">
        <f t="shared" si="356"/>
        <v>62</v>
      </c>
      <c r="BD2446" s="55">
        <f t="shared" si="363"/>
        <v>0.99850600844430004</v>
      </c>
      <c r="BE2446" s="19">
        <f t="shared" si="364"/>
        <v>0.98213705748619684</v>
      </c>
      <c r="BF2446" s="19">
        <f t="shared" si="357"/>
        <v>1.0320623579084118</v>
      </c>
      <c r="BG2446" s="19">
        <f t="shared" si="361"/>
        <v>1.0095550503410198</v>
      </c>
      <c r="BH2446" s="19">
        <f t="shared" si="365"/>
        <v>0</v>
      </c>
      <c r="BI2446" s="19">
        <f t="shared" si="365"/>
        <v>0</v>
      </c>
      <c r="BJ2446" s="19">
        <f t="shared" si="365"/>
        <v>0</v>
      </c>
      <c r="BK2446" s="19">
        <f t="shared" si="362"/>
        <v>0</v>
      </c>
      <c r="BL2446" s="19">
        <f t="shared" si="362"/>
        <v>0</v>
      </c>
      <c r="BM2446" s="19">
        <f t="shared" si="362"/>
        <v>1</v>
      </c>
      <c r="BN2446" s="19">
        <f t="shared" si="362"/>
        <v>0</v>
      </c>
      <c r="BO2446" s="19">
        <f t="shared" si="362"/>
        <v>1</v>
      </c>
      <c r="BP2446" s="19">
        <f t="shared" si="362"/>
        <v>0</v>
      </c>
      <c r="BQ2446" s="19">
        <f t="shared" si="362"/>
        <v>1</v>
      </c>
      <c r="BR2446" s="19">
        <f t="shared" si="362"/>
        <v>0</v>
      </c>
      <c r="BS2446" s="19">
        <f t="shared" si="362"/>
        <v>1</v>
      </c>
      <c r="BT2446" s="19">
        <f t="shared" si="362"/>
        <v>0</v>
      </c>
      <c r="BU2446" s="19">
        <f t="shared" si="362"/>
        <v>0</v>
      </c>
      <c r="BV2446" s="19">
        <f t="shared" si="362"/>
        <v>1</v>
      </c>
      <c r="BW2446" s="19">
        <f t="shared" si="362"/>
        <v>0</v>
      </c>
      <c r="BX2446" s="19">
        <f t="shared" si="362"/>
        <v>1</v>
      </c>
      <c r="BY2446" s="19" t="str">
        <f t="shared" si="362"/>
        <v/>
      </c>
      <c r="BZ2446" s="19" t="str">
        <f t="shared" si="362"/>
        <v/>
      </c>
      <c r="CA2446" s="19" t="str">
        <f t="shared" si="360"/>
        <v/>
      </c>
      <c r="CB2446" s="19" t="str">
        <f t="shared" si="360"/>
        <v/>
      </c>
    </row>
    <row r="2447" spans="1:80">
      <c r="A2447" s="24">
        <v>2446</v>
      </c>
      <c r="B2447" s="31">
        <f>IF(data!A2448="","",data!A2448)</f>
        <v>2019087</v>
      </c>
      <c r="C2447" s="32">
        <f>IF(data!B2448="","",data!B2448)</f>
        <v>43674</v>
      </c>
      <c r="D2447" s="21">
        <f>IF(data!C2448="","",data!C2448)</f>
        <v>4</v>
      </c>
      <c r="E2447" s="22">
        <f>IF(data!D2448="","",data!D2448)</f>
        <v>5</v>
      </c>
      <c r="F2447" s="22">
        <f>IF(data!E2448="","",data!E2448)</f>
        <v>7</v>
      </c>
      <c r="G2447" s="22">
        <f>IF(data!F2448="","",data!F2448)</f>
        <v>9</v>
      </c>
      <c r="H2447" s="22">
        <f>IF(data!G2448="","",data!G2448)</f>
        <v>21</v>
      </c>
      <c r="I2447" s="22">
        <f>IF(data!H2448="","",data!H2448)</f>
        <v>30</v>
      </c>
      <c r="J2447" s="23">
        <f>IF(data!I2448="","",data!I2448)</f>
        <v>4</v>
      </c>
      <c r="Q2447" s="33"/>
      <c r="R2447" s="33"/>
      <c r="S2447" s="33"/>
      <c r="T2447" s="33"/>
      <c r="U2447" s="33"/>
      <c r="V2447" s="33"/>
      <c r="X2447" s="34"/>
      <c r="Y2447" s="33"/>
      <c r="Z2447" s="33"/>
      <c r="AA2447" s="33"/>
      <c r="AB2447" s="33"/>
      <c r="AC2447" s="35"/>
      <c r="AD2447" s="33"/>
      <c r="AE2447" s="33"/>
      <c r="AF2447" s="33"/>
      <c r="AG2447" s="33"/>
      <c r="AH2447" s="33"/>
      <c r="AI2447" s="33"/>
      <c r="AJ2447" s="36"/>
      <c r="AK2447" s="10">
        <f t="shared" si="337"/>
        <v>4</v>
      </c>
      <c r="AL2447" s="11">
        <f t="shared" si="338"/>
        <v>8</v>
      </c>
      <c r="AM2447" s="11">
        <f t="shared" si="339"/>
        <v>11</v>
      </c>
      <c r="AN2447" s="11">
        <f t="shared" si="340"/>
        <v>16</v>
      </c>
      <c r="AO2447" s="13">
        <f t="shared" si="341"/>
        <v>13</v>
      </c>
      <c r="AP2447" s="11">
        <f t="shared" si="342"/>
        <v>28</v>
      </c>
      <c r="AQ2447" s="11">
        <f t="shared" si="343"/>
        <v>22</v>
      </c>
      <c r="AR2447" s="11">
        <f t="shared" si="344"/>
        <v>26</v>
      </c>
      <c r="AS2447" s="11">
        <f t="shared" si="345"/>
        <v>43</v>
      </c>
      <c r="AT2447" s="11">
        <f t="shared" si="346"/>
        <v>40</v>
      </c>
      <c r="AU2447" s="11">
        <f t="shared" si="347"/>
        <v>37</v>
      </c>
      <c r="AV2447" s="11">
        <f t="shared" si="348"/>
        <v>34</v>
      </c>
      <c r="AW2447" s="12">
        <f t="shared" si="349"/>
        <v>31</v>
      </c>
      <c r="AX2447" s="13">
        <f t="shared" si="350"/>
        <v>44</v>
      </c>
      <c r="AY2447" s="13">
        <f t="shared" si="351"/>
        <v>42</v>
      </c>
      <c r="AZ2447" s="13">
        <f t="shared" si="352"/>
        <v>40</v>
      </c>
      <c r="BA2447" s="13">
        <f t="shared" si="353"/>
        <v>38</v>
      </c>
      <c r="BB2447" s="14">
        <f t="shared" si="354"/>
        <v>36</v>
      </c>
      <c r="BC2447" s="19">
        <f t="shared" si="356"/>
        <v>42</v>
      </c>
      <c r="BD2447" s="55">
        <f t="shared" si="363"/>
        <v>0.97395258200714518</v>
      </c>
      <c r="BE2447" s="19">
        <f t="shared" si="364"/>
        <v>0.98009093861643382</v>
      </c>
      <c r="BF2447" s="19">
        <f t="shared" si="357"/>
        <v>1.0140565118544982</v>
      </c>
      <c r="BG2447" s="19">
        <f t="shared" si="361"/>
        <v>1.0091458265670672</v>
      </c>
      <c r="BH2447" s="19">
        <f t="shared" si="365"/>
        <v>0</v>
      </c>
      <c r="BI2447" s="19">
        <f t="shared" si="365"/>
        <v>0</v>
      </c>
      <c r="BJ2447" s="19">
        <f t="shared" si="365"/>
        <v>0</v>
      </c>
      <c r="BK2447" s="19">
        <f t="shared" si="362"/>
        <v>0</v>
      </c>
      <c r="BL2447" s="19">
        <f t="shared" si="362"/>
        <v>2</v>
      </c>
      <c r="BM2447" s="19">
        <f t="shared" si="362"/>
        <v>1</v>
      </c>
      <c r="BN2447" s="19">
        <f t="shared" si="362"/>
        <v>0</v>
      </c>
      <c r="BO2447" s="19">
        <f t="shared" si="362"/>
        <v>1</v>
      </c>
      <c r="BP2447" s="19">
        <f t="shared" si="362"/>
        <v>0</v>
      </c>
      <c r="BQ2447" s="19">
        <f t="shared" si="362"/>
        <v>1</v>
      </c>
      <c r="BR2447" s="19">
        <f t="shared" si="362"/>
        <v>0</v>
      </c>
      <c r="BS2447" s="19">
        <f t="shared" si="362"/>
        <v>0</v>
      </c>
      <c r="BT2447" s="19">
        <f t="shared" si="362"/>
        <v>0</v>
      </c>
      <c r="BU2447" s="19">
        <f t="shared" si="362"/>
        <v>1</v>
      </c>
      <c r="BV2447" s="19">
        <f t="shared" si="362"/>
        <v>0</v>
      </c>
      <c r="BW2447" s="19">
        <f t="shared" si="362"/>
        <v>0</v>
      </c>
      <c r="BX2447" s="19">
        <f t="shared" si="362"/>
        <v>0</v>
      </c>
      <c r="BY2447" s="19" t="str">
        <f t="shared" si="362"/>
        <v/>
      </c>
      <c r="BZ2447" s="19" t="str">
        <f t="shared" si="362"/>
        <v/>
      </c>
      <c r="CA2447" s="19" t="str">
        <f t="shared" si="360"/>
        <v/>
      </c>
      <c r="CB2447" s="19" t="str">
        <f t="shared" si="360"/>
        <v/>
      </c>
    </row>
    <row r="2448" spans="1:80">
      <c r="A2448" s="24">
        <v>2447</v>
      </c>
      <c r="B2448" s="31">
        <f>IF(data!A2449="","",data!A2449)</f>
        <v>2019088</v>
      </c>
      <c r="C2448" s="32">
        <f>IF(data!B2449="","",data!B2449)</f>
        <v>43676</v>
      </c>
      <c r="D2448" s="21">
        <f>IF(data!C2449="","",data!C2449)</f>
        <v>13</v>
      </c>
      <c r="E2448" s="22">
        <f>IF(data!D2449="","",data!D2449)</f>
        <v>14</v>
      </c>
      <c r="F2448" s="22">
        <f>IF(data!E2449="","",data!E2449)</f>
        <v>15</v>
      </c>
      <c r="G2448" s="22">
        <f>IF(data!F2449="","",data!F2449)</f>
        <v>21</v>
      </c>
      <c r="H2448" s="22">
        <f>IF(data!G2449="","",data!G2449)</f>
        <v>23</v>
      </c>
      <c r="I2448" s="22">
        <f>IF(data!H2449="","",data!H2449)</f>
        <v>29</v>
      </c>
      <c r="J2448" s="23">
        <f>IF(data!I2449="","",data!I2449)</f>
        <v>13</v>
      </c>
      <c r="Q2448" s="33"/>
      <c r="R2448" s="33"/>
      <c r="S2448" s="33"/>
      <c r="T2448" s="33"/>
      <c r="U2448" s="33"/>
      <c r="V2448" s="33"/>
      <c r="X2448" s="34"/>
      <c r="Y2448" s="33"/>
      <c r="Z2448" s="33"/>
      <c r="AA2448" s="33"/>
      <c r="AB2448" s="33"/>
      <c r="AC2448" s="35"/>
      <c r="AD2448" s="33"/>
      <c r="AE2448" s="33"/>
      <c r="AF2448" s="33"/>
      <c r="AG2448" s="33"/>
      <c r="AH2448" s="33"/>
      <c r="AI2448" s="33"/>
      <c r="AJ2448" s="36"/>
      <c r="AK2448" s="10">
        <f t="shared" si="337"/>
        <v>7</v>
      </c>
      <c r="AL2448" s="11">
        <f t="shared" si="338"/>
        <v>11</v>
      </c>
      <c r="AM2448" s="11">
        <f t="shared" si="339"/>
        <v>15</v>
      </c>
      <c r="AN2448" s="11">
        <f t="shared" si="340"/>
        <v>19</v>
      </c>
      <c r="AO2448" s="13">
        <f t="shared" si="341"/>
        <v>10</v>
      </c>
      <c r="AP2448" s="11">
        <f t="shared" si="342"/>
        <v>35</v>
      </c>
      <c r="AQ2448" s="11">
        <f t="shared" si="343"/>
        <v>25</v>
      </c>
      <c r="AR2448" s="11">
        <f t="shared" si="344"/>
        <v>25</v>
      </c>
      <c r="AS2448" s="11">
        <f t="shared" si="345"/>
        <v>27</v>
      </c>
      <c r="AT2448" s="11">
        <f t="shared" si="346"/>
        <v>31</v>
      </c>
      <c r="AU2448" s="11">
        <f t="shared" si="347"/>
        <v>24</v>
      </c>
      <c r="AV2448" s="11">
        <f t="shared" si="348"/>
        <v>31</v>
      </c>
      <c r="AW2448" s="12">
        <f t="shared" si="349"/>
        <v>55</v>
      </c>
      <c r="AX2448" s="13">
        <f t="shared" si="350"/>
        <v>67</v>
      </c>
      <c r="AY2448" s="13">
        <f t="shared" si="351"/>
        <v>64</v>
      </c>
      <c r="AZ2448" s="13">
        <f t="shared" si="352"/>
        <v>61</v>
      </c>
      <c r="BA2448" s="13">
        <f t="shared" si="353"/>
        <v>58</v>
      </c>
      <c r="BB2448" s="14">
        <f t="shared" si="354"/>
        <v>55</v>
      </c>
      <c r="BC2448" s="19">
        <f t="shared" si="356"/>
        <v>64</v>
      </c>
      <c r="BD2448" s="55">
        <f t="shared" si="363"/>
        <v>1.0107827216628775</v>
      </c>
      <c r="BE2448" s="19">
        <f t="shared" si="364"/>
        <v>1.0025982461838259</v>
      </c>
      <c r="BF2448" s="19">
        <f t="shared" si="357"/>
        <v>1.0271516726209808</v>
      </c>
      <c r="BG2448" s="19">
        <f t="shared" si="361"/>
        <v>1.0107827216628775</v>
      </c>
      <c r="BH2448" s="19">
        <f t="shared" si="365"/>
        <v>0</v>
      </c>
      <c r="BI2448" s="19">
        <f t="shared" si="365"/>
        <v>0</v>
      </c>
      <c r="BJ2448" s="19">
        <f t="shared" si="365"/>
        <v>0</v>
      </c>
      <c r="BK2448" s="19">
        <f t="shared" si="362"/>
        <v>0</v>
      </c>
      <c r="BL2448" s="19">
        <f t="shared" si="362"/>
        <v>1</v>
      </c>
      <c r="BM2448" s="19">
        <f t="shared" si="362"/>
        <v>0</v>
      </c>
      <c r="BN2448" s="19">
        <f t="shared" si="362"/>
        <v>1</v>
      </c>
      <c r="BO2448" s="19">
        <f t="shared" si="362"/>
        <v>0</v>
      </c>
      <c r="BP2448" s="19">
        <f t="shared" si="362"/>
        <v>0</v>
      </c>
      <c r="BQ2448" s="19">
        <f t="shared" si="362"/>
        <v>0</v>
      </c>
      <c r="BR2448" s="19">
        <f t="shared" si="362"/>
        <v>0</v>
      </c>
      <c r="BS2448" s="19">
        <f t="shared" si="362"/>
        <v>0</v>
      </c>
      <c r="BT2448" s="19">
        <f t="shared" si="362"/>
        <v>1</v>
      </c>
      <c r="BU2448" s="19">
        <f t="shared" si="362"/>
        <v>1</v>
      </c>
      <c r="BV2448" s="19">
        <f t="shared" si="362"/>
        <v>1</v>
      </c>
      <c r="BW2448" s="19">
        <f t="shared" si="362"/>
        <v>1</v>
      </c>
      <c r="BX2448" s="19">
        <f t="shared" si="362"/>
        <v>0</v>
      </c>
      <c r="BY2448" s="19" t="str">
        <f t="shared" si="362"/>
        <v/>
      </c>
      <c r="BZ2448" s="19" t="str">
        <f t="shared" si="362"/>
        <v/>
      </c>
      <c r="CA2448" s="19" t="str">
        <f t="shared" si="360"/>
        <v/>
      </c>
      <c r="CB2448" s="19" t="str">
        <f t="shared" si="360"/>
        <v/>
      </c>
    </row>
    <row r="2449" spans="1:80">
      <c r="A2449" s="24">
        <v>2448</v>
      </c>
      <c r="B2449" s="31">
        <f>IF(data!A2450="","",data!A2450)</f>
        <v>2019089</v>
      </c>
      <c r="C2449" s="32">
        <f>IF(data!B2450="","",data!B2450)</f>
        <v>43678</v>
      </c>
      <c r="D2449" s="21">
        <f>IF(data!C2450="","",data!C2450)</f>
        <v>2</v>
      </c>
      <c r="E2449" s="22">
        <f>IF(data!D2450="","",data!D2450)</f>
        <v>4</v>
      </c>
      <c r="F2449" s="22">
        <f>IF(data!E2450="","",data!E2450)</f>
        <v>14</v>
      </c>
      <c r="G2449" s="22">
        <f>IF(data!F2450="","",data!F2450)</f>
        <v>16</v>
      </c>
      <c r="H2449" s="22">
        <f>IF(data!G2450="","",data!G2450)</f>
        <v>20</v>
      </c>
      <c r="I2449" s="22">
        <f>IF(data!H2450="","",data!H2450)</f>
        <v>22</v>
      </c>
      <c r="J2449" s="23">
        <f>IF(data!I2450="","",data!I2450)</f>
        <v>11</v>
      </c>
      <c r="Q2449" s="33"/>
      <c r="R2449" s="33"/>
      <c r="S2449" s="33"/>
      <c r="T2449" s="33"/>
      <c r="U2449" s="33"/>
      <c r="V2449" s="33"/>
      <c r="X2449" s="34"/>
      <c r="Y2449" s="33"/>
      <c r="Z2449" s="33"/>
      <c r="AA2449" s="33"/>
      <c r="AB2449" s="33"/>
      <c r="AC2449" s="35"/>
      <c r="AD2449" s="33"/>
      <c r="AE2449" s="33"/>
      <c r="AF2449" s="33"/>
      <c r="AG2449" s="33"/>
      <c r="AH2449" s="33"/>
      <c r="AI2449" s="33"/>
      <c r="AJ2449" s="36"/>
      <c r="AK2449" s="10">
        <f t="shared" si="337"/>
        <v>9</v>
      </c>
      <c r="AL2449" s="11">
        <f t="shared" si="338"/>
        <v>6</v>
      </c>
      <c r="AM2449" s="11">
        <f t="shared" si="339"/>
        <v>13</v>
      </c>
      <c r="AN2449" s="11">
        <f t="shared" si="340"/>
        <v>18</v>
      </c>
      <c r="AO2449" s="13">
        <f t="shared" si="341"/>
        <v>15</v>
      </c>
      <c r="AP2449" s="11">
        <f t="shared" si="342"/>
        <v>22</v>
      </c>
      <c r="AQ2449" s="11">
        <f t="shared" si="343"/>
        <v>24</v>
      </c>
      <c r="AR2449" s="11">
        <f t="shared" si="344"/>
        <v>18</v>
      </c>
      <c r="AS2449" s="11">
        <f t="shared" si="345"/>
        <v>23</v>
      </c>
      <c r="AT2449" s="11">
        <f t="shared" si="346"/>
        <v>30</v>
      </c>
      <c r="AU2449" s="11">
        <f t="shared" si="347"/>
        <v>26</v>
      </c>
      <c r="AV2449" s="11">
        <f t="shared" si="348"/>
        <v>22</v>
      </c>
      <c r="AW2449" s="12">
        <f t="shared" si="349"/>
        <v>33</v>
      </c>
      <c r="AX2449" s="13">
        <f t="shared" si="350"/>
        <v>30</v>
      </c>
      <c r="AY2449" s="13">
        <f t="shared" si="351"/>
        <v>44</v>
      </c>
      <c r="AZ2449" s="13">
        <f t="shared" si="352"/>
        <v>42</v>
      </c>
      <c r="BA2449" s="13">
        <f t="shared" si="353"/>
        <v>40</v>
      </c>
      <c r="BB2449" s="14">
        <f t="shared" si="354"/>
        <v>38</v>
      </c>
      <c r="BC2449" s="19">
        <f t="shared" si="356"/>
        <v>44</v>
      </c>
      <c r="BD2449" s="55">
        <f t="shared" si="363"/>
        <v>1.0271516726209808</v>
      </c>
      <c r="BE2449" s="19">
        <f t="shared" si="364"/>
        <v>1.0210133160116921</v>
      </c>
      <c r="BF2449" s="19">
        <f t="shared" si="357"/>
        <v>1.0148749594024034</v>
      </c>
      <c r="BG2449" s="19">
        <f t="shared" si="361"/>
        <v>1.0030074699577785</v>
      </c>
      <c r="BH2449" s="19">
        <f t="shared" si="365"/>
        <v>0</v>
      </c>
      <c r="BI2449" s="19">
        <f t="shared" si="365"/>
        <v>0</v>
      </c>
      <c r="BJ2449" s="19">
        <f t="shared" si="365"/>
        <v>1</v>
      </c>
      <c r="BK2449" s="19">
        <f t="shared" si="362"/>
        <v>1</v>
      </c>
      <c r="BL2449" s="19">
        <f t="shared" si="362"/>
        <v>1</v>
      </c>
      <c r="BM2449" s="19">
        <f t="shared" si="362"/>
        <v>1</v>
      </c>
      <c r="BN2449" s="19">
        <f t="shared" si="362"/>
        <v>0</v>
      </c>
      <c r="BO2449" s="19">
        <f t="shared" si="362"/>
        <v>0</v>
      </c>
      <c r="BP2449" s="19">
        <f t="shared" si="362"/>
        <v>0</v>
      </c>
      <c r="BQ2449" s="19">
        <f t="shared" si="362"/>
        <v>0</v>
      </c>
      <c r="BR2449" s="19">
        <f t="shared" si="362"/>
        <v>0</v>
      </c>
      <c r="BS2449" s="19">
        <f t="shared" si="362"/>
        <v>0</v>
      </c>
      <c r="BT2449" s="19">
        <f t="shared" si="362"/>
        <v>0</v>
      </c>
      <c r="BU2449" s="19">
        <f t="shared" si="362"/>
        <v>0</v>
      </c>
      <c r="BV2449" s="19">
        <f t="shared" si="362"/>
        <v>1</v>
      </c>
      <c r="BW2449" s="19">
        <f t="shared" si="362"/>
        <v>0</v>
      </c>
      <c r="BX2449" s="19">
        <f t="shared" si="362"/>
        <v>1</v>
      </c>
      <c r="BY2449" s="19" t="str">
        <f t="shared" si="362"/>
        <v/>
      </c>
      <c r="BZ2449" s="19" t="str">
        <f t="shared" si="362"/>
        <v/>
      </c>
      <c r="CA2449" s="19" t="str">
        <f t="shared" si="360"/>
        <v/>
      </c>
      <c r="CB2449" s="19" t="str">
        <f t="shared" si="360"/>
        <v/>
      </c>
    </row>
    <row r="2450" spans="1:80">
      <c r="A2450" s="24">
        <v>2449</v>
      </c>
      <c r="B2450" s="31">
        <f>IF(data!A2451="","",data!A2451)</f>
        <v>2019090</v>
      </c>
      <c r="C2450" s="32">
        <f>IF(data!B2451="","",data!B2451)</f>
        <v>43681</v>
      </c>
      <c r="D2450" s="21">
        <f>IF(data!C2451="","",data!C2451)</f>
        <v>2</v>
      </c>
      <c r="E2450" s="22">
        <f>IF(data!D2451="","",data!D2451)</f>
        <v>3</v>
      </c>
      <c r="F2450" s="22">
        <f>IF(data!E2451="","",data!E2451)</f>
        <v>6</v>
      </c>
      <c r="G2450" s="22">
        <f>IF(data!F2451="","",data!F2451)</f>
        <v>8</v>
      </c>
      <c r="H2450" s="22">
        <f>IF(data!G2451="","",data!G2451)</f>
        <v>14</v>
      </c>
      <c r="I2450" s="22">
        <f>IF(data!H2451="","",data!H2451)</f>
        <v>22</v>
      </c>
      <c r="J2450" s="23">
        <f>IF(data!I2451="","",data!I2451)</f>
        <v>4</v>
      </c>
      <c r="Q2450" s="33"/>
      <c r="R2450" s="33"/>
      <c r="S2450" s="33"/>
      <c r="T2450" s="33"/>
      <c r="U2450" s="33"/>
      <c r="V2450" s="33"/>
      <c r="X2450" s="34"/>
      <c r="Y2450" s="33"/>
      <c r="Z2450" s="33"/>
      <c r="AA2450" s="33"/>
      <c r="AB2450" s="33"/>
      <c r="AC2450" s="35"/>
      <c r="AD2450" s="33"/>
      <c r="AE2450" s="33"/>
      <c r="AF2450" s="33"/>
      <c r="AG2450" s="33"/>
      <c r="AH2450" s="33"/>
      <c r="AI2450" s="33"/>
      <c r="AJ2450" s="36"/>
      <c r="AK2450" s="10">
        <f t="shared" si="337"/>
        <v>7</v>
      </c>
      <c r="AL2450" s="11">
        <f t="shared" si="338"/>
        <v>11</v>
      </c>
      <c r="AM2450" s="11">
        <f t="shared" si="339"/>
        <v>15</v>
      </c>
      <c r="AN2450" s="11">
        <f t="shared" si="340"/>
        <v>13</v>
      </c>
      <c r="AO2450" s="13">
        <f t="shared" si="341"/>
        <v>13</v>
      </c>
      <c r="AP2450" s="11">
        <f t="shared" si="342"/>
        <v>23</v>
      </c>
      <c r="AQ2450" s="11">
        <f t="shared" si="343"/>
        <v>28</v>
      </c>
      <c r="AR2450" s="11">
        <f t="shared" si="344"/>
        <v>25</v>
      </c>
      <c r="AS2450" s="11">
        <f t="shared" si="345"/>
        <v>22</v>
      </c>
      <c r="AT2450" s="11">
        <f t="shared" si="346"/>
        <v>31</v>
      </c>
      <c r="AU2450" s="11">
        <f t="shared" si="347"/>
        <v>29</v>
      </c>
      <c r="AV2450" s="11">
        <f t="shared" si="348"/>
        <v>27</v>
      </c>
      <c r="AW2450" s="12">
        <f t="shared" si="349"/>
        <v>40</v>
      </c>
      <c r="AX2450" s="13">
        <f t="shared" si="350"/>
        <v>39</v>
      </c>
      <c r="AY2450" s="13">
        <f t="shared" si="351"/>
        <v>38</v>
      </c>
      <c r="AZ2450" s="13">
        <f t="shared" si="352"/>
        <v>37</v>
      </c>
      <c r="BA2450" s="13">
        <f t="shared" si="353"/>
        <v>36</v>
      </c>
      <c r="BB2450" s="14">
        <f t="shared" si="354"/>
        <v>35</v>
      </c>
      <c r="BC2450" s="19">
        <f t="shared" si="356"/>
        <v>38</v>
      </c>
      <c r="BD2450" s="55">
        <f t="shared" si="363"/>
        <v>1.023059434881455</v>
      </c>
      <c r="BE2450" s="19">
        <f t="shared" si="364"/>
        <v>1.0128288405326404</v>
      </c>
      <c r="BF2450" s="19">
        <f t="shared" si="357"/>
        <v>1.0025982461838259</v>
      </c>
      <c r="BG2450" s="19">
        <f t="shared" si="361"/>
        <v>1.0017797986359207</v>
      </c>
      <c r="BH2450" s="19">
        <f t="shared" si="365"/>
        <v>0</v>
      </c>
      <c r="BI2450" s="19">
        <f t="shared" si="365"/>
        <v>0</v>
      </c>
      <c r="BJ2450" s="19">
        <f t="shared" si="365"/>
        <v>1</v>
      </c>
      <c r="BK2450" s="19">
        <f t="shared" si="362"/>
        <v>1</v>
      </c>
      <c r="BL2450" s="19">
        <f t="shared" si="362"/>
        <v>0</v>
      </c>
      <c r="BM2450" s="19">
        <f t="shared" si="362"/>
        <v>1</v>
      </c>
      <c r="BN2450" s="19">
        <f t="shared" si="362"/>
        <v>1</v>
      </c>
      <c r="BO2450" s="19">
        <f t="shared" si="362"/>
        <v>0</v>
      </c>
      <c r="BP2450" s="19">
        <f t="shared" si="362"/>
        <v>1</v>
      </c>
      <c r="BQ2450" s="19">
        <f t="shared" si="362"/>
        <v>0</v>
      </c>
      <c r="BR2450" s="19">
        <f t="shared" si="362"/>
        <v>0</v>
      </c>
      <c r="BS2450" s="19">
        <f t="shared" si="362"/>
        <v>0</v>
      </c>
      <c r="BT2450" s="19">
        <f t="shared" si="362"/>
        <v>0</v>
      </c>
      <c r="BU2450" s="19">
        <f t="shared" si="362"/>
        <v>0</v>
      </c>
      <c r="BV2450" s="19">
        <f t="shared" si="362"/>
        <v>1</v>
      </c>
      <c r="BW2450" s="19">
        <f t="shared" si="362"/>
        <v>0</v>
      </c>
      <c r="BX2450" s="19">
        <f t="shared" si="362"/>
        <v>0</v>
      </c>
      <c r="BY2450" s="19" t="str">
        <f t="shared" si="362"/>
        <v/>
      </c>
      <c r="BZ2450" s="19" t="str">
        <f t="shared" ref="BZ2450:CB2465" si="366">IF(BZ$4&gt;=$BC$1,"",SUMPRODUCT(N(MOD($D2450:$I2450,$BC$1)=BZ$4)))</f>
        <v/>
      </c>
      <c r="CA2450" s="19" t="str">
        <f t="shared" si="366"/>
        <v/>
      </c>
      <c r="CB2450" s="19" t="str">
        <f t="shared" si="366"/>
        <v/>
      </c>
    </row>
    <row r="2451" spans="1:80">
      <c r="A2451" s="24">
        <v>2450</v>
      </c>
      <c r="B2451" s="31">
        <f>IF(data!A2452="","",data!A2452)</f>
        <v>2019091</v>
      </c>
      <c r="C2451" s="32">
        <f>IF(data!B2452="","",data!B2452)</f>
        <v>43683</v>
      </c>
      <c r="D2451" s="21">
        <f>IF(data!C2452="","",data!C2452)</f>
        <v>7</v>
      </c>
      <c r="E2451" s="22">
        <f>IF(data!D2452="","",data!D2452)</f>
        <v>10</v>
      </c>
      <c r="F2451" s="22">
        <f>IF(data!E2452="","",data!E2452)</f>
        <v>21</v>
      </c>
      <c r="G2451" s="22">
        <f>IF(data!F2452="","",data!F2452)</f>
        <v>24</v>
      </c>
      <c r="H2451" s="22">
        <f>IF(data!G2452="","",data!G2452)</f>
        <v>29</v>
      </c>
      <c r="I2451" s="22">
        <f>IF(data!H2452="","",data!H2452)</f>
        <v>32</v>
      </c>
      <c r="J2451" s="23">
        <f>IF(data!I2452="","",data!I2452)</f>
        <v>11</v>
      </c>
      <c r="Q2451" s="33"/>
      <c r="R2451" s="33"/>
      <c r="S2451" s="33"/>
      <c r="T2451" s="33"/>
      <c r="U2451" s="33"/>
      <c r="V2451" s="33"/>
      <c r="X2451" s="34"/>
      <c r="Y2451" s="33"/>
      <c r="Z2451" s="33"/>
      <c r="AA2451" s="33"/>
      <c r="AB2451" s="33"/>
      <c r="AC2451" s="35"/>
      <c r="AD2451" s="33"/>
      <c r="AE2451" s="33"/>
      <c r="AF2451" s="33"/>
      <c r="AG2451" s="33"/>
      <c r="AH2451" s="33"/>
      <c r="AI2451" s="33"/>
      <c r="AJ2451" s="36"/>
      <c r="AK2451" s="10">
        <f t="shared" ref="AK2451:AK2511" si="367">IF($B2451="","",MOD($D2451,3)+MOD($E2451,3)+MOD($F2451,3)+MOD($G2451,3)+MOD($H2451,3)+MOD($I2451,3))</f>
        <v>6</v>
      </c>
      <c r="AL2451" s="11">
        <f t="shared" ref="AL2451:AL2511" si="368">IF($B2451="","",MOD($D2451,4)+MOD($E2451,4)+MOD($F2451,4)+MOD($G2451,4)+MOD($H2451,4)+MOD($I2451,4))</f>
        <v>7</v>
      </c>
      <c r="AM2451" s="11">
        <f t="shared" ref="AM2451:AM2511" si="369">IF($B2451="","",MOD($D2451,5)+MOD($E2451,5)+MOD($F2451,5)+MOD($G2451,5)+MOD($H2451,5)+MOD($I2451,5))</f>
        <v>13</v>
      </c>
      <c r="AN2451" s="11">
        <f t="shared" ref="AN2451:AN2511" si="370">IF($B2451="","",MOD($D2451,6)+MOD($E2451,6)+MOD($F2451,6)+MOD($G2451,6)+MOD($H2451,6)+MOD($I2451,6))</f>
        <v>15</v>
      </c>
      <c r="AO2451" s="13">
        <f t="shared" ref="AO2451:AO2511" si="371">IF($B2451="","",MOD($D2451,7)+MOD($E2451,7)+MOD($F2451,7)+MOD($G2451,7)+MOD($H2451,7)+MOD($I2451,7))</f>
        <v>11</v>
      </c>
      <c r="AP2451" s="11">
        <f t="shared" ref="AP2451:AP2511" si="372">IF($B2451="","",MOD($D2451,8)+MOD($E2451,8)+MOD($F2451,8)+MOD($G2451,8)+MOD($H2451,8)+MOD($I2451,8))</f>
        <v>19</v>
      </c>
      <c r="AQ2451" s="11">
        <f t="shared" ref="AQ2451:AQ2511" si="373">IF($B2451="","",MOD($D2451,9)+MOD($E2451,9)+MOD($F2451,9)+MOD($G2451,9)+MOD($H2451,9)+MOD($I2451,9))</f>
        <v>24</v>
      </c>
      <c r="AR2451" s="11">
        <f t="shared" ref="AR2451:AR2511" si="374">IF($B2451="","",MOD($D2451,10)+MOD($E2451,10)+MOD($F2451,10)+MOD($G2451,10)+MOD($H2451,10)+MOD($I2451,10))</f>
        <v>23</v>
      </c>
      <c r="AS2451" s="11">
        <f t="shared" ref="AS2451:AS2511" si="375">IF($B2451="","",MOD($D2451,11)+MOD($E2451,11)+MOD($F2451,11)+MOD($G2451,11)+MOD($H2451,11)+MOD($I2451,11))</f>
        <v>46</v>
      </c>
      <c r="AT2451" s="11">
        <f t="shared" ref="AT2451:AT2511" si="376">IF($B2451="","",MOD($D2451,12)+MOD($E2451,12)+MOD($F2451,12)+MOD($G2451,12)+MOD($H2451,12)+MOD($I2451,12))</f>
        <v>39</v>
      </c>
      <c r="AU2451" s="11">
        <f t="shared" ref="AU2451:AU2511" si="377">IF($B2451="","",MOD($D2451,13)+MOD($E2451,13)+MOD($F2451,13)+MOD($G2451,13)+MOD($H2451,13)+MOD($I2451,13))</f>
        <v>45</v>
      </c>
      <c r="AV2451" s="11">
        <f t="shared" ref="AV2451:AV2511" si="378">IF($B2451="","",MOD($D2451,14)+MOD($E2451,14)+MOD($F2451,14)+MOD($G2451,14)+MOD($H2451,14)+MOD($I2451,14))</f>
        <v>39</v>
      </c>
      <c r="AW2451" s="12">
        <f t="shared" ref="AW2451:AW2511" si="379">IF($B2451="","",MOD($D2451,15)+MOD($E2451,15)+MOD($F2451,15)+MOD($G2451,15)+MOD($H2451,15)+MOD($I2451,15))</f>
        <v>48</v>
      </c>
      <c r="AX2451" s="13">
        <f t="shared" ref="AX2451:AX2511" si="380">IF($B2451="","",MOD($D2451,16)+MOD($E2451,16)+MOD($F2451,16)+MOD($G2451,16)+MOD($H2451,16)+MOD($I2451,16))</f>
        <v>43</v>
      </c>
      <c r="AY2451" s="13">
        <f t="shared" ref="AY2451:AY2511" si="381">IF($B2451="","",MOD($D2451,17)+MOD($E2451,17)+MOD($F2451,17)+MOD($G2451,17)+MOD($H2451,17)+MOD($I2451,17))</f>
        <v>55</v>
      </c>
      <c r="AZ2451" s="13">
        <f t="shared" ref="AZ2451:AZ2511" si="382">IF($B2451="","",MOD($D2451,18)+MOD($E2451,18)+MOD($F2451,18)+MOD($G2451,18)+MOD($H2451,18)+MOD($I2451,18))</f>
        <v>51</v>
      </c>
      <c r="BA2451" s="13">
        <f t="shared" ref="BA2451:BA2511" si="383">IF($B2451="","",MOD($D2451,19)+MOD($E2451,19)+MOD($F2451,19)+MOD($G2451,19)+MOD($H2451,19)+MOD($I2451,19))</f>
        <v>47</v>
      </c>
      <c r="BB2451" s="14">
        <f t="shared" ref="BB2451:BB2511" si="384">IF($B2451="","",MOD($D2451,20)+MOD($E2451,20)+MOD($F2451,20)+MOD($G2451,20)+MOD($H2451,20)+MOD($I2451,20))</f>
        <v>43</v>
      </c>
      <c r="BC2451" s="19">
        <f t="shared" si="356"/>
        <v>55</v>
      </c>
      <c r="BD2451" s="55">
        <f t="shared" si="363"/>
        <v>0.99441377070477432</v>
      </c>
      <c r="BE2451" s="19">
        <f t="shared" si="364"/>
        <v>0.99645988957453724</v>
      </c>
      <c r="BF2451" s="19">
        <f t="shared" si="357"/>
        <v>1.0165118544982137</v>
      </c>
      <c r="BG2451" s="19">
        <f t="shared" si="361"/>
        <v>1.0054628126014939</v>
      </c>
      <c r="BH2451" s="19">
        <f t="shared" si="365"/>
        <v>0</v>
      </c>
      <c r="BI2451" s="19">
        <f t="shared" si="365"/>
        <v>0</v>
      </c>
      <c r="BJ2451" s="19">
        <f t="shared" si="365"/>
        <v>0</v>
      </c>
      <c r="BK2451" s="19">
        <f t="shared" ref="BK2451:BZ2466" si="385">IF(BK$4&gt;=$BC$1,"",SUMPRODUCT(N(MOD($D2451:$I2451,$BC$1)=BK$4)))</f>
        <v>0</v>
      </c>
      <c r="BL2451" s="19">
        <f t="shared" si="385"/>
        <v>1</v>
      </c>
      <c r="BM2451" s="19">
        <f t="shared" si="385"/>
        <v>0</v>
      </c>
      <c r="BN2451" s="19">
        <f t="shared" si="385"/>
        <v>0</v>
      </c>
      <c r="BO2451" s="19">
        <f t="shared" si="385"/>
        <v>2</v>
      </c>
      <c r="BP2451" s="19">
        <f t="shared" si="385"/>
        <v>0</v>
      </c>
      <c r="BQ2451" s="19">
        <f t="shared" si="385"/>
        <v>0</v>
      </c>
      <c r="BR2451" s="19">
        <f t="shared" si="385"/>
        <v>1</v>
      </c>
      <c r="BS2451" s="19">
        <f t="shared" si="385"/>
        <v>0</v>
      </c>
      <c r="BT2451" s="19">
        <f t="shared" si="385"/>
        <v>1</v>
      </c>
      <c r="BU2451" s="19">
        <f t="shared" si="385"/>
        <v>0</v>
      </c>
      <c r="BV2451" s="19">
        <f t="shared" si="385"/>
        <v>0</v>
      </c>
      <c r="BW2451" s="19">
        <f t="shared" si="385"/>
        <v>1</v>
      </c>
      <c r="BX2451" s="19">
        <f t="shared" si="385"/>
        <v>0</v>
      </c>
      <c r="BY2451" s="19" t="str">
        <f t="shared" si="385"/>
        <v/>
      </c>
      <c r="BZ2451" s="19" t="str">
        <f t="shared" si="385"/>
        <v/>
      </c>
      <c r="CA2451" s="19" t="str">
        <f t="shared" si="366"/>
        <v/>
      </c>
      <c r="CB2451" s="19" t="str">
        <f t="shared" si="366"/>
        <v/>
      </c>
    </row>
    <row r="2452" spans="1:80">
      <c r="A2452" s="24">
        <v>2451</v>
      </c>
      <c r="B2452" s="31">
        <f>IF(data!A2453="","",data!A2453)</f>
        <v>2019092</v>
      </c>
      <c r="C2452" s="32">
        <f>IF(data!B2453="","",data!B2453)</f>
        <v>43685</v>
      </c>
      <c r="D2452" s="21">
        <f>IF(data!C2453="","",data!C2453)</f>
        <v>9</v>
      </c>
      <c r="E2452" s="22">
        <f>IF(data!D2453="","",data!D2453)</f>
        <v>17</v>
      </c>
      <c r="F2452" s="22">
        <f>IF(data!E2453="","",data!E2453)</f>
        <v>27</v>
      </c>
      <c r="G2452" s="22">
        <f>IF(data!F2453="","",data!F2453)</f>
        <v>28</v>
      </c>
      <c r="H2452" s="22">
        <f>IF(data!G2453="","",data!G2453)</f>
        <v>32</v>
      </c>
      <c r="I2452" s="22">
        <f>IF(data!H2453="","",data!H2453)</f>
        <v>33</v>
      </c>
      <c r="J2452" s="23">
        <f>IF(data!I2453="","",data!I2453)</f>
        <v>8</v>
      </c>
      <c r="Q2452" s="33"/>
      <c r="R2452" s="33"/>
      <c r="S2452" s="33"/>
      <c r="T2452" s="33"/>
      <c r="U2452" s="33"/>
      <c r="V2452" s="33"/>
      <c r="X2452" s="34"/>
      <c r="Y2452" s="33"/>
      <c r="Z2452" s="33"/>
      <c r="AA2452" s="33"/>
      <c r="AB2452" s="33"/>
      <c r="AC2452" s="35"/>
      <c r="AD2452" s="33"/>
      <c r="AE2452" s="33"/>
      <c r="AF2452" s="33"/>
      <c r="AG2452" s="33"/>
      <c r="AH2452" s="33"/>
      <c r="AI2452" s="33"/>
      <c r="AJ2452" s="36"/>
      <c r="AK2452" s="10">
        <f t="shared" si="367"/>
        <v>5</v>
      </c>
      <c r="AL2452" s="11">
        <f t="shared" si="368"/>
        <v>6</v>
      </c>
      <c r="AM2452" s="11">
        <f t="shared" si="369"/>
        <v>16</v>
      </c>
      <c r="AN2452" s="11">
        <f t="shared" si="370"/>
        <v>20</v>
      </c>
      <c r="AO2452" s="13">
        <f t="shared" si="371"/>
        <v>20</v>
      </c>
      <c r="AP2452" s="11">
        <f t="shared" si="372"/>
        <v>10</v>
      </c>
      <c r="AQ2452" s="11">
        <f t="shared" si="373"/>
        <v>20</v>
      </c>
      <c r="AR2452" s="11">
        <f t="shared" si="374"/>
        <v>36</v>
      </c>
      <c r="AS2452" s="11">
        <f t="shared" si="375"/>
        <v>36</v>
      </c>
      <c r="AT2452" s="11">
        <f t="shared" si="376"/>
        <v>38</v>
      </c>
      <c r="AU2452" s="11">
        <f t="shared" si="377"/>
        <v>29</v>
      </c>
      <c r="AV2452" s="11">
        <f t="shared" si="378"/>
        <v>34</v>
      </c>
      <c r="AW2452" s="12">
        <f t="shared" si="379"/>
        <v>41</v>
      </c>
      <c r="AX2452" s="13">
        <f t="shared" si="380"/>
        <v>34</v>
      </c>
      <c r="AY2452" s="13">
        <f t="shared" si="381"/>
        <v>61</v>
      </c>
      <c r="AZ2452" s="13">
        <f t="shared" si="382"/>
        <v>74</v>
      </c>
      <c r="BA2452" s="13">
        <f t="shared" si="383"/>
        <v>70</v>
      </c>
      <c r="BB2452" s="14">
        <f t="shared" si="384"/>
        <v>66</v>
      </c>
      <c r="BC2452" s="19">
        <f t="shared" si="356"/>
        <v>61</v>
      </c>
      <c r="BD2452" s="55">
        <f t="shared" si="363"/>
        <v>1.0721662877557647</v>
      </c>
      <c r="BE2452" s="19">
        <f t="shared" si="364"/>
        <v>1.023059434881455</v>
      </c>
      <c r="BF2452" s="19">
        <f t="shared" si="357"/>
        <v>1.0189671971419292</v>
      </c>
      <c r="BG2452" s="19">
        <f t="shared" si="361"/>
        <v>1.0144657356284508</v>
      </c>
      <c r="BH2452" s="19">
        <f t="shared" si="365"/>
        <v>1</v>
      </c>
      <c r="BI2452" s="19">
        <f t="shared" si="365"/>
        <v>0</v>
      </c>
      <c r="BJ2452" s="19">
        <f t="shared" si="365"/>
        <v>0</v>
      </c>
      <c r="BK2452" s="19">
        <f t="shared" si="385"/>
        <v>0</v>
      </c>
      <c r="BL2452" s="19">
        <f t="shared" si="385"/>
        <v>0</v>
      </c>
      <c r="BM2452" s="19">
        <f t="shared" si="385"/>
        <v>0</v>
      </c>
      <c r="BN2452" s="19">
        <f t="shared" si="385"/>
        <v>0</v>
      </c>
      <c r="BO2452" s="19">
        <f t="shared" si="385"/>
        <v>0</v>
      </c>
      <c r="BP2452" s="19">
        <f t="shared" si="385"/>
        <v>0</v>
      </c>
      <c r="BQ2452" s="19">
        <f t="shared" si="385"/>
        <v>1</v>
      </c>
      <c r="BR2452" s="19">
        <f t="shared" si="385"/>
        <v>1</v>
      </c>
      <c r="BS2452" s="19">
        <f t="shared" si="385"/>
        <v>1</v>
      </c>
      <c r="BT2452" s="19">
        <f t="shared" si="385"/>
        <v>0</v>
      </c>
      <c r="BU2452" s="19">
        <f t="shared" si="385"/>
        <v>0</v>
      </c>
      <c r="BV2452" s="19">
        <f t="shared" si="385"/>
        <v>0</v>
      </c>
      <c r="BW2452" s="19">
        <f t="shared" si="385"/>
        <v>1</v>
      </c>
      <c r="BX2452" s="19">
        <f t="shared" si="385"/>
        <v>1</v>
      </c>
      <c r="BY2452" s="19" t="str">
        <f t="shared" si="385"/>
        <v/>
      </c>
      <c r="BZ2452" s="19" t="str">
        <f t="shared" si="385"/>
        <v/>
      </c>
      <c r="CA2452" s="19" t="str">
        <f t="shared" si="366"/>
        <v/>
      </c>
      <c r="CB2452" s="19" t="str">
        <f t="shared" si="366"/>
        <v/>
      </c>
    </row>
    <row r="2453" spans="1:80">
      <c r="A2453" s="24">
        <v>2452</v>
      </c>
      <c r="B2453" s="31">
        <f>IF(data!A2454="","",data!A2454)</f>
        <v>2019093</v>
      </c>
      <c r="C2453" s="32">
        <f>IF(data!B2454="","",data!B2454)</f>
        <v>43688</v>
      </c>
      <c r="D2453" s="21">
        <f>IF(data!C2454="","",data!C2454)</f>
        <v>5</v>
      </c>
      <c r="E2453" s="22">
        <f>IF(data!D2454="","",data!D2454)</f>
        <v>7</v>
      </c>
      <c r="F2453" s="22">
        <f>IF(data!E2454="","",data!E2454)</f>
        <v>8</v>
      </c>
      <c r="G2453" s="22">
        <f>IF(data!F2454="","",data!F2454)</f>
        <v>9</v>
      </c>
      <c r="H2453" s="22">
        <f>IF(data!G2454="","",data!G2454)</f>
        <v>20</v>
      </c>
      <c r="I2453" s="22">
        <f>IF(data!H2454="","",data!H2454)</f>
        <v>22</v>
      </c>
      <c r="J2453" s="23">
        <f>IF(data!I2454="","",data!I2454)</f>
        <v>2</v>
      </c>
      <c r="Q2453" s="33"/>
      <c r="R2453" s="33"/>
      <c r="S2453" s="33"/>
      <c r="T2453" s="33"/>
      <c r="U2453" s="33"/>
      <c r="V2453" s="33"/>
      <c r="X2453" s="34"/>
      <c r="Y2453" s="33"/>
      <c r="Z2453" s="33"/>
      <c r="AA2453" s="33"/>
      <c r="AB2453" s="33"/>
      <c r="AC2453" s="35"/>
      <c r="AD2453" s="33"/>
      <c r="AE2453" s="33"/>
      <c r="AF2453" s="33"/>
      <c r="AG2453" s="33"/>
      <c r="AH2453" s="33"/>
      <c r="AI2453" s="33"/>
      <c r="AJ2453" s="36"/>
      <c r="AK2453" s="10">
        <f t="shared" si="367"/>
        <v>8</v>
      </c>
      <c r="AL2453" s="11">
        <f t="shared" si="368"/>
        <v>7</v>
      </c>
      <c r="AM2453" s="11">
        <f t="shared" si="369"/>
        <v>11</v>
      </c>
      <c r="AN2453" s="11">
        <f t="shared" si="370"/>
        <v>17</v>
      </c>
      <c r="AO2453" s="13">
        <f t="shared" si="371"/>
        <v>15</v>
      </c>
      <c r="AP2453" s="11">
        <f t="shared" si="372"/>
        <v>23</v>
      </c>
      <c r="AQ2453" s="11">
        <f t="shared" si="373"/>
        <v>26</v>
      </c>
      <c r="AR2453" s="11">
        <f t="shared" si="374"/>
        <v>31</v>
      </c>
      <c r="AS2453" s="11">
        <f t="shared" si="375"/>
        <v>38</v>
      </c>
      <c r="AT2453" s="11">
        <f t="shared" si="376"/>
        <v>47</v>
      </c>
      <c r="AU2453" s="11">
        <f t="shared" si="377"/>
        <v>45</v>
      </c>
      <c r="AV2453" s="11">
        <f t="shared" si="378"/>
        <v>43</v>
      </c>
      <c r="AW2453" s="12">
        <f t="shared" si="379"/>
        <v>41</v>
      </c>
      <c r="AX2453" s="13">
        <f t="shared" si="380"/>
        <v>39</v>
      </c>
      <c r="AY2453" s="13">
        <f t="shared" si="381"/>
        <v>37</v>
      </c>
      <c r="AZ2453" s="13">
        <f t="shared" si="382"/>
        <v>35</v>
      </c>
      <c r="BA2453" s="13">
        <f t="shared" si="383"/>
        <v>33</v>
      </c>
      <c r="BB2453" s="14">
        <f t="shared" si="384"/>
        <v>31</v>
      </c>
      <c r="BC2453" s="19">
        <f t="shared" si="356"/>
        <v>37</v>
      </c>
      <c r="BD2453" s="55">
        <f t="shared" si="363"/>
        <v>0.9616758687885677</v>
      </c>
      <c r="BE2453" s="19">
        <f t="shared" si="364"/>
        <v>0.98622929522572267</v>
      </c>
      <c r="BF2453" s="19">
        <f t="shared" si="357"/>
        <v>1.0066904839233517</v>
      </c>
      <c r="BG2453" s="19">
        <f t="shared" si="361"/>
        <v>1.0075089314712569</v>
      </c>
      <c r="BH2453" s="19">
        <f t="shared" si="365"/>
        <v>0</v>
      </c>
      <c r="BI2453" s="19">
        <f t="shared" si="365"/>
        <v>0</v>
      </c>
      <c r="BJ2453" s="19">
        <f t="shared" si="365"/>
        <v>0</v>
      </c>
      <c r="BK2453" s="19">
        <f t="shared" si="385"/>
        <v>1</v>
      </c>
      <c r="BL2453" s="19">
        <f t="shared" si="385"/>
        <v>0</v>
      </c>
      <c r="BM2453" s="19">
        <f t="shared" si="385"/>
        <v>2</v>
      </c>
      <c r="BN2453" s="19">
        <f t="shared" si="385"/>
        <v>0</v>
      </c>
      <c r="BO2453" s="19">
        <f t="shared" si="385"/>
        <v>1</v>
      </c>
      <c r="BP2453" s="19">
        <f t="shared" si="385"/>
        <v>1</v>
      </c>
      <c r="BQ2453" s="19">
        <f t="shared" si="385"/>
        <v>1</v>
      </c>
      <c r="BR2453" s="19">
        <f t="shared" si="385"/>
        <v>0</v>
      </c>
      <c r="BS2453" s="19">
        <f t="shared" si="385"/>
        <v>0</v>
      </c>
      <c r="BT2453" s="19">
        <f t="shared" si="385"/>
        <v>0</v>
      </c>
      <c r="BU2453" s="19">
        <f t="shared" si="385"/>
        <v>0</v>
      </c>
      <c r="BV2453" s="19">
        <f t="shared" si="385"/>
        <v>0</v>
      </c>
      <c r="BW2453" s="19">
        <f t="shared" si="385"/>
        <v>0</v>
      </c>
      <c r="BX2453" s="19">
        <f t="shared" si="385"/>
        <v>0</v>
      </c>
      <c r="BY2453" s="19" t="str">
        <f t="shared" si="385"/>
        <v/>
      </c>
      <c r="BZ2453" s="19" t="str">
        <f t="shared" si="385"/>
        <v/>
      </c>
      <c r="CA2453" s="19" t="str">
        <f t="shared" si="366"/>
        <v/>
      </c>
      <c r="CB2453" s="19" t="str">
        <f t="shared" si="366"/>
        <v/>
      </c>
    </row>
    <row r="2454" spans="1:80">
      <c r="A2454" s="24">
        <v>2453</v>
      </c>
      <c r="B2454" s="31">
        <f>IF(data!A2455="","",data!A2455)</f>
        <v>2019094</v>
      </c>
      <c r="C2454" s="32">
        <f>IF(data!B2455="","",data!B2455)</f>
        <v>43690</v>
      </c>
      <c r="D2454" s="21">
        <f>IF(data!C2455="","",data!C2455)</f>
        <v>5</v>
      </c>
      <c r="E2454" s="22">
        <f>IF(data!D2455="","",data!D2455)</f>
        <v>10</v>
      </c>
      <c r="F2454" s="22">
        <f>IF(data!E2455="","",data!E2455)</f>
        <v>12</v>
      </c>
      <c r="G2454" s="22">
        <f>IF(data!F2455="","",data!F2455)</f>
        <v>18</v>
      </c>
      <c r="H2454" s="22">
        <f>IF(data!G2455="","",data!G2455)</f>
        <v>19</v>
      </c>
      <c r="I2454" s="22">
        <f>IF(data!H2455="","",data!H2455)</f>
        <v>27</v>
      </c>
      <c r="J2454" s="23">
        <f>IF(data!I2455="","",data!I2455)</f>
        <v>6</v>
      </c>
      <c r="Q2454" s="33"/>
      <c r="R2454" s="33"/>
      <c r="S2454" s="33"/>
      <c r="T2454" s="33"/>
      <c r="U2454" s="33"/>
      <c r="V2454" s="33"/>
      <c r="X2454" s="34"/>
      <c r="Y2454" s="33"/>
      <c r="Z2454" s="33"/>
      <c r="AA2454" s="33"/>
      <c r="AB2454" s="33"/>
      <c r="AC2454" s="35"/>
      <c r="AD2454" s="33"/>
      <c r="AE2454" s="33"/>
      <c r="AF2454" s="33"/>
      <c r="AG2454" s="33"/>
      <c r="AH2454" s="33"/>
      <c r="AI2454" s="33"/>
      <c r="AJ2454" s="36"/>
      <c r="AK2454" s="10">
        <f t="shared" si="367"/>
        <v>4</v>
      </c>
      <c r="AL2454" s="11">
        <f t="shared" si="368"/>
        <v>11</v>
      </c>
      <c r="AM2454" s="11">
        <f t="shared" si="369"/>
        <v>11</v>
      </c>
      <c r="AN2454" s="11">
        <f t="shared" si="370"/>
        <v>13</v>
      </c>
      <c r="AO2454" s="13">
        <f t="shared" si="371"/>
        <v>28</v>
      </c>
      <c r="AP2454" s="11">
        <f t="shared" si="372"/>
        <v>19</v>
      </c>
      <c r="AQ2454" s="11">
        <f t="shared" si="373"/>
        <v>10</v>
      </c>
      <c r="AR2454" s="11">
        <f t="shared" si="374"/>
        <v>31</v>
      </c>
      <c r="AS2454" s="11">
        <f t="shared" si="375"/>
        <v>36</v>
      </c>
      <c r="AT2454" s="11">
        <f t="shared" si="376"/>
        <v>31</v>
      </c>
      <c r="AU2454" s="11">
        <f t="shared" si="377"/>
        <v>39</v>
      </c>
      <c r="AV2454" s="11">
        <f t="shared" si="378"/>
        <v>49</v>
      </c>
      <c r="AW2454" s="12">
        <f t="shared" si="379"/>
        <v>46</v>
      </c>
      <c r="AX2454" s="13">
        <f t="shared" si="380"/>
        <v>43</v>
      </c>
      <c r="AY2454" s="13">
        <f t="shared" si="381"/>
        <v>40</v>
      </c>
      <c r="AZ2454" s="13">
        <f t="shared" si="382"/>
        <v>37</v>
      </c>
      <c r="BA2454" s="13">
        <f t="shared" si="383"/>
        <v>53</v>
      </c>
      <c r="BB2454" s="14">
        <f t="shared" si="384"/>
        <v>71</v>
      </c>
      <c r="BC2454" s="19">
        <f t="shared" ref="BC2454:BC2517" si="386">IF($B2454="","",MOD($D2454,$BC$1)+MOD($E2454,$BC$1)+MOD($F2454,$BC$1)+MOD($G2454,$BC$1)+MOD($H2454,$BC$1)+MOD($I2454,$BC$1))</f>
        <v>40</v>
      </c>
      <c r="BD2454" s="55">
        <f t="shared" si="363"/>
        <v>0.9453069178304645</v>
      </c>
      <c r="BE2454" s="19">
        <f t="shared" si="364"/>
        <v>0.98622929522572267</v>
      </c>
      <c r="BF2454" s="19">
        <f t="shared" si="357"/>
        <v>1.0009613510880155</v>
      </c>
      <c r="BG2454" s="19">
        <f t="shared" si="361"/>
        <v>1.0017797986359207</v>
      </c>
      <c r="BH2454" s="19">
        <f t="shared" si="365"/>
        <v>0</v>
      </c>
      <c r="BI2454" s="19">
        <f t="shared" si="365"/>
        <v>1</v>
      </c>
      <c r="BJ2454" s="19">
        <f t="shared" si="365"/>
        <v>1</v>
      </c>
      <c r="BK2454" s="19">
        <f t="shared" si="385"/>
        <v>0</v>
      </c>
      <c r="BL2454" s="19">
        <f t="shared" si="385"/>
        <v>0</v>
      </c>
      <c r="BM2454" s="19">
        <f t="shared" si="385"/>
        <v>1</v>
      </c>
      <c r="BN2454" s="19">
        <f t="shared" si="385"/>
        <v>0</v>
      </c>
      <c r="BO2454" s="19">
        <f t="shared" si="385"/>
        <v>0</v>
      </c>
      <c r="BP2454" s="19">
        <f t="shared" si="385"/>
        <v>0</v>
      </c>
      <c r="BQ2454" s="19">
        <f t="shared" si="385"/>
        <v>0</v>
      </c>
      <c r="BR2454" s="19">
        <f t="shared" si="385"/>
        <v>2</v>
      </c>
      <c r="BS2454" s="19">
        <f t="shared" si="385"/>
        <v>0</v>
      </c>
      <c r="BT2454" s="19">
        <f t="shared" si="385"/>
        <v>1</v>
      </c>
      <c r="BU2454" s="19">
        <f t="shared" si="385"/>
        <v>0</v>
      </c>
      <c r="BV2454" s="19">
        <f t="shared" si="385"/>
        <v>0</v>
      </c>
      <c r="BW2454" s="19">
        <f t="shared" si="385"/>
        <v>0</v>
      </c>
      <c r="BX2454" s="19">
        <f t="shared" si="385"/>
        <v>0</v>
      </c>
      <c r="BY2454" s="19" t="str">
        <f t="shared" si="385"/>
        <v/>
      </c>
      <c r="BZ2454" s="19" t="str">
        <f t="shared" si="385"/>
        <v/>
      </c>
      <c r="CA2454" s="19" t="str">
        <f t="shared" si="366"/>
        <v/>
      </c>
      <c r="CB2454" s="19" t="str">
        <f t="shared" si="366"/>
        <v/>
      </c>
    </row>
    <row r="2455" spans="1:80">
      <c r="A2455" s="24">
        <v>2454</v>
      </c>
      <c r="B2455" s="31">
        <f>IF(data!A2456="","",data!A2456)</f>
        <v>2019095</v>
      </c>
      <c r="C2455" s="32">
        <f>IF(data!B2456="","",data!B2456)</f>
        <v>43692</v>
      </c>
      <c r="D2455" s="21">
        <f>IF(data!C2456="","",data!C2456)</f>
        <v>2</v>
      </c>
      <c r="E2455" s="22">
        <f>IF(data!D2456="","",data!D2456)</f>
        <v>5</v>
      </c>
      <c r="F2455" s="22">
        <f>IF(data!E2456="","",data!E2456)</f>
        <v>14</v>
      </c>
      <c r="G2455" s="22">
        <f>IF(data!F2456="","",data!F2456)</f>
        <v>19</v>
      </c>
      <c r="H2455" s="22">
        <f>IF(data!G2456="","",data!G2456)</f>
        <v>21</v>
      </c>
      <c r="I2455" s="22">
        <f>IF(data!H2456="","",data!H2456)</f>
        <v>28</v>
      </c>
      <c r="J2455" s="23">
        <f>IF(data!I2456="","",data!I2456)</f>
        <v>1</v>
      </c>
      <c r="Q2455" s="33"/>
      <c r="R2455" s="33"/>
      <c r="S2455" s="33"/>
      <c r="T2455" s="33"/>
      <c r="U2455" s="33"/>
      <c r="V2455" s="33"/>
      <c r="X2455" s="34"/>
      <c r="Y2455" s="33"/>
      <c r="Z2455" s="33"/>
      <c r="AA2455" s="33"/>
      <c r="AB2455" s="33"/>
      <c r="AC2455" s="35"/>
      <c r="AD2455" s="33"/>
      <c r="AE2455" s="33"/>
      <c r="AF2455" s="33"/>
      <c r="AG2455" s="33"/>
      <c r="AH2455" s="33"/>
      <c r="AI2455" s="33"/>
      <c r="AJ2455" s="36"/>
      <c r="AK2455" s="10">
        <f t="shared" si="367"/>
        <v>8</v>
      </c>
      <c r="AL2455" s="11">
        <f t="shared" si="368"/>
        <v>9</v>
      </c>
      <c r="AM2455" s="11">
        <f t="shared" si="369"/>
        <v>14</v>
      </c>
      <c r="AN2455" s="11">
        <f t="shared" si="370"/>
        <v>17</v>
      </c>
      <c r="AO2455" s="13">
        <f t="shared" si="371"/>
        <v>12</v>
      </c>
      <c r="AP2455" s="11">
        <f t="shared" si="372"/>
        <v>25</v>
      </c>
      <c r="AQ2455" s="11">
        <f t="shared" si="373"/>
        <v>17</v>
      </c>
      <c r="AR2455" s="11">
        <f t="shared" si="374"/>
        <v>29</v>
      </c>
      <c r="AS2455" s="11">
        <f t="shared" si="375"/>
        <v>34</v>
      </c>
      <c r="AT2455" s="11">
        <f t="shared" si="376"/>
        <v>29</v>
      </c>
      <c r="AU2455" s="11">
        <f t="shared" si="377"/>
        <v>24</v>
      </c>
      <c r="AV2455" s="11">
        <f t="shared" si="378"/>
        <v>19</v>
      </c>
      <c r="AW2455" s="12">
        <f t="shared" si="379"/>
        <v>44</v>
      </c>
      <c r="AX2455" s="13">
        <f t="shared" si="380"/>
        <v>41</v>
      </c>
      <c r="AY2455" s="13">
        <f t="shared" si="381"/>
        <v>38</v>
      </c>
      <c r="AZ2455" s="13">
        <f t="shared" si="382"/>
        <v>35</v>
      </c>
      <c r="BA2455" s="13">
        <f t="shared" si="383"/>
        <v>32</v>
      </c>
      <c r="BB2455" s="14">
        <f t="shared" si="384"/>
        <v>49</v>
      </c>
      <c r="BC2455" s="19">
        <f t="shared" si="386"/>
        <v>38</v>
      </c>
      <c r="BD2455" s="55">
        <f t="shared" si="363"/>
        <v>0.9453069178304645</v>
      </c>
      <c r="BE2455" s="19">
        <f t="shared" si="364"/>
        <v>0.98418317635595975</v>
      </c>
      <c r="BF2455" s="19">
        <f t="shared" si="357"/>
        <v>0.99441377070477432</v>
      </c>
      <c r="BG2455" s="19">
        <f t="shared" si="361"/>
        <v>1.0038259175056836</v>
      </c>
      <c r="BH2455" s="19">
        <f t="shared" si="365"/>
        <v>0</v>
      </c>
      <c r="BI2455" s="19">
        <f t="shared" si="365"/>
        <v>0</v>
      </c>
      <c r="BJ2455" s="19">
        <f t="shared" si="365"/>
        <v>2</v>
      </c>
      <c r="BK2455" s="19">
        <f t="shared" si="385"/>
        <v>0</v>
      </c>
      <c r="BL2455" s="19">
        <f t="shared" si="385"/>
        <v>1</v>
      </c>
      <c r="BM2455" s="19">
        <f t="shared" si="385"/>
        <v>1</v>
      </c>
      <c r="BN2455" s="19">
        <f t="shared" si="385"/>
        <v>0</v>
      </c>
      <c r="BO2455" s="19">
        <f t="shared" si="385"/>
        <v>0</v>
      </c>
      <c r="BP2455" s="19">
        <f t="shared" si="385"/>
        <v>0</v>
      </c>
      <c r="BQ2455" s="19">
        <f t="shared" si="385"/>
        <v>0</v>
      </c>
      <c r="BR2455" s="19">
        <f t="shared" si="385"/>
        <v>0</v>
      </c>
      <c r="BS2455" s="19">
        <f t="shared" si="385"/>
        <v>1</v>
      </c>
      <c r="BT2455" s="19">
        <f t="shared" si="385"/>
        <v>0</v>
      </c>
      <c r="BU2455" s="19">
        <f t="shared" si="385"/>
        <v>0</v>
      </c>
      <c r="BV2455" s="19">
        <f t="shared" si="385"/>
        <v>1</v>
      </c>
      <c r="BW2455" s="19">
        <f t="shared" si="385"/>
        <v>0</v>
      </c>
      <c r="BX2455" s="19">
        <f t="shared" si="385"/>
        <v>0</v>
      </c>
      <c r="BY2455" s="19" t="str">
        <f t="shared" si="385"/>
        <v/>
      </c>
      <c r="BZ2455" s="19" t="str">
        <f t="shared" si="385"/>
        <v/>
      </c>
      <c r="CA2455" s="19" t="str">
        <f t="shared" si="366"/>
        <v/>
      </c>
      <c r="CB2455" s="19" t="str">
        <f t="shared" si="366"/>
        <v/>
      </c>
    </row>
    <row r="2456" spans="1:80">
      <c r="A2456" s="24">
        <v>2455</v>
      </c>
      <c r="B2456" s="31">
        <f>IF(data!A2457="","",data!A2457)</f>
        <v>2019096</v>
      </c>
      <c r="C2456" s="32">
        <f>IF(data!B2457="","",data!B2457)</f>
        <v>43695</v>
      </c>
      <c r="D2456" s="21">
        <f>IF(data!C2457="","",data!C2457)</f>
        <v>5</v>
      </c>
      <c r="E2456" s="22">
        <f>IF(data!D2457="","",data!D2457)</f>
        <v>7</v>
      </c>
      <c r="F2456" s="22">
        <f>IF(data!E2457="","",data!E2457)</f>
        <v>12</v>
      </c>
      <c r="G2456" s="22">
        <f>IF(data!F2457="","",data!F2457)</f>
        <v>18</v>
      </c>
      <c r="H2456" s="22">
        <f>IF(data!G2457="","",data!G2457)</f>
        <v>27</v>
      </c>
      <c r="I2456" s="22">
        <f>IF(data!H2457="","",data!H2457)</f>
        <v>32</v>
      </c>
      <c r="J2456" s="23">
        <f>IF(data!I2457="","",data!I2457)</f>
        <v>11</v>
      </c>
      <c r="Q2456" s="33"/>
      <c r="R2456" s="33"/>
      <c r="S2456" s="33"/>
      <c r="T2456" s="33"/>
      <c r="U2456" s="33"/>
      <c r="V2456" s="33"/>
      <c r="X2456" s="34"/>
      <c r="Y2456" s="33"/>
      <c r="Z2456" s="33"/>
      <c r="AA2456" s="33"/>
      <c r="AB2456" s="33"/>
      <c r="AC2456" s="35"/>
      <c r="AD2456" s="33"/>
      <c r="AE2456" s="33"/>
      <c r="AF2456" s="33"/>
      <c r="AG2456" s="33"/>
      <c r="AH2456" s="33"/>
      <c r="AI2456" s="33"/>
      <c r="AJ2456" s="36"/>
      <c r="AK2456" s="10">
        <f t="shared" si="367"/>
        <v>5</v>
      </c>
      <c r="AL2456" s="11">
        <f t="shared" si="368"/>
        <v>9</v>
      </c>
      <c r="AM2456" s="11">
        <f t="shared" si="369"/>
        <v>11</v>
      </c>
      <c r="AN2456" s="11">
        <f t="shared" si="370"/>
        <v>11</v>
      </c>
      <c r="AO2456" s="13">
        <f t="shared" si="371"/>
        <v>24</v>
      </c>
      <c r="AP2456" s="11">
        <f t="shared" si="372"/>
        <v>21</v>
      </c>
      <c r="AQ2456" s="11">
        <f t="shared" si="373"/>
        <v>20</v>
      </c>
      <c r="AR2456" s="11">
        <f t="shared" si="374"/>
        <v>31</v>
      </c>
      <c r="AS2456" s="11">
        <f t="shared" si="375"/>
        <v>35</v>
      </c>
      <c r="AT2456" s="11">
        <f t="shared" si="376"/>
        <v>29</v>
      </c>
      <c r="AU2456" s="11">
        <f t="shared" si="377"/>
        <v>36</v>
      </c>
      <c r="AV2456" s="11">
        <f t="shared" si="378"/>
        <v>45</v>
      </c>
      <c r="AW2456" s="12">
        <f t="shared" si="379"/>
        <v>41</v>
      </c>
      <c r="AX2456" s="13">
        <f t="shared" si="380"/>
        <v>37</v>
      </c>
      <c r="AY2456" s="13">
        <f t="shared" si="381"/>
        <v>50</v>
      </c>
      <c r="AZ2456" s="13">
        <f t="shared" si="382"/>
        <v>47</v>
      </c>
      <c r="BA2456" s="13">
        <f t="shared" si="383"/>
        <v>63</v>
      </c>
      <c r="BB2456" s="14">
        <f t="shared" si="384"/>
        <v>61</v>
      </c>
      <c r="BC2456" s="19">
        <f t="shared" si="386"/>
        <v>50</v>
      </c>
      <c r="BD2456" s="55">
        <f t="shared" si="363"/>
        <v>0.92484572913283536</v>
      </c>
      <c r="BE2456" s="19">
        <f t="shared" si="364"/>
        <v>0.95962974991880479</v>
      </c>
      <c r="BF2456" s="19">
        <f t="shared" si="357"/>
        <v>1.0001429035401104</v>
      </c>
      <c r="BG2456" s="19">
        <f t="shared" si="361"/>
        <v>1.000552127314063</v>
      </c>
      <c r="BH2456" s="19">
        <f t="shared" si="365"/>
        <v>0</v>
      </c>
      <c r="BI2456" s="19">
        <f t="shared" si="365"/>
        <v>1</v>
      </c>
      <c r="BJ2456" s="19">
        <f t="shared" si="365"/>
        <v>0</v>
      </c>
      <c r="BK2456" s="19">
        <f t="shared" si="385"/>
        <v>0</v>
      </c>
      <c r="BL2456" s="19">
        <f t="shared" si="385"/>
        <v>0</v>
      </c>
      <c r="BM2456" s="19">
        <f t="shared" si="385"/>
        <v>1</v>
      </c>
      <c r="BN2456" s="19">
        <f t="shared" si="385"/>
        <v>0</v>
      </c>
      <c r="BO2456" s="19">
        <f t="shared" si="385"/>
        <v>1</v>
      </c>
      <c r="BP2456" s="19">
        <f t="shared" si="385"/>
        <v>0</v>
      </c>
      <c r="BQ2456" s="19">
        <f t="shared" si="385"/>
        <v>0</v>
      </c>
      <c r="BR2456" s="19">
        <f t="shared" si="385"/>
        <v>1</v>
      </c>
      <c r="BS2456" s="19">
        <f t="shared" si="385"/>
        <v>0</v>
      </c>
      <c r="BT2456" s="19">
        <f t="shared" si="385"/>
        <v>1</v>
      </c>
      <c r="BU2456" s="19">
        <f t="shared" si="385"/>
        <v>0</v>
      </c>
      <c r="BV2456" s="19">
        <f t="shared" si="385"/>
        <v>0</v>
      </c>
      <c r="BW2456" s="19">
        <f t="shared" si="385"/>
        <v>1</v>
      </c>
      <c r="BX2456" s="19">
        <f t="shared" si="385"/>
        <v>0</v>
      </c>
      <c r="BY2456" s="19" t="str">
        <f t="shared" si="385"/>
        <v/>
      </c>
      <c r="BZ2456" s="19" t="str">
        <f t="shared" si="385"/>
        <v/>
      </c>
      <c r="CA2456" s="19" t="str">
        <f t="shared" si="366"/>
        <v/>
      </c>
      <c r="CB2456" s="19" t="str">
        <f t="shared" si="366"/>
        <v/>
      </c>
    </row>
    <row r="2457" spans="1:80">
      <c r="A2457" s="24">
        <v>2456</v>
      </c>
      <c r="B2457" s="31">
        <f>IF(data!A2458="","",data!A2458)</f>
        <v>2019097</v>
      </c>
      <c r="C2457" s="32">
        <f>IF(data!B2458="","",data!B2458)</f>
        <v>43697</v>
      </c>
      <c r="D2457" s="21">
        <f>IF(data!C2458="","",data!C2458)</f>
        <v>3</v>
      </c>
      <c r="E2457" s="22">
        <f>IF(data!D2458="","",data!D2458)</f>
        <v>5</v>
      </c>
      <c r="F2457" s="22">
        <f>IF(data!E2458="","",data!E2458)</f>
        <v>18</v>
      </c>
      <c r="G2457" s="22">
        <f>IF(data!F2458="","",data!F2458)</f>
        <v>24</v>
      </c>
      <c r="H2457" s="22">
        <f>IF(data!G2458="","",data!G2458)</f>
        <v>25</v>
      </c>
      <c r="I2457" s="22">
        <f>IF(data!H2458="","",data!H2458)</f>
        <v>31</v>
      </c>
      <c r="J2457" s="23">
        <f>IF(data!I2458="","",data!I2458)</f>
        <v>9</v>
      </c>
      <c r="Q2457" s="33"/>
      <c r="R2457" s="33"/>
      <c r="S2457" s="33"/>
      <c r="T2457" s="33"/>
      <c r="U2457" s="33"/>
      <c r="V2457" s="33"/>
      <c r="X2457" s="34"/>
      <c r="Y2457" s="33"/>
      <c r="Z2457" s="33"/>
      <c r="AA2457" s="33"/>
      <c r="AB2457" s="33"/>
      <c r="AC2457" s="35"/>
      <c r="AD2457" s="33"/>
      <c r="AE2457" s="33"/>
      <c r="AF2457" s="33"/>
      <c r="AG2457" s="33"/>
      <c r="AH2457" s="33"/>
      <c r="AI2457" s="33"/>
      <c r="AJ2457" s="36"/>
      <c r="AK2457" s="10">
        <f t="shared" si="367"/>
        <v>4</v>
      </c>
      <c r="AL2457" s="11">
        <f t="shared" si="368"/>
        <v>10</v>
      </c>
      <c r="AM2457" s="11">
        <f t="shared" si="369"/>
        <v>11</v>
      </c>
      <c r="AN2457" s="11">
        <f t="shared" si="370"/>
        <v>10</v>
      </c>
      <c r="AO2457" s="13">
        <f t="shared" si="371"/>
        <v>22</v>
      </c>
      <c r="AP2457" s="11">
        <f t="shared" si="372"/>
        <v>18</v>
      </c>
      <c r="AQ2457" s="11">
        <f t="shared" si="373"/>
        <v>25</v>
      </c>
      <c r="AR2457" s="11">
        <f t="shared" si="374"/>
        <v>26</v>
      </c>
      <c r="AS2457" s="11">
        <f t="shared" si="375"/>
        <v>29</v>
      </c>
      <c r="AT2457" s="11">
        <f t="shared" si="376"/>
        <v>22</v>
      </c>
      <c r="AU2457" s="11">
        <f t="shared" si="377"/>
        <v>41</v>
      </c>
      <c r="AV2457" s="11">
        <f t="shared" si="378"/>
        <v>36</v>
      </c>
      <c r="AW2457" s="12">
        <f t="shared" si="379"/>
        <v>31</v>
      </c>
      <c r="AX2457" s="13">
        <f t="shared" si="380"/>
        <v>42</v>
      </c>
      <c r="AY2457" s="13">
        <f t="shared" si="381"/>
        <v>38</v>
      </c>
      <c r="AZ2457" s="13">
        <f t="shared" si="382"/>
        <v>34</v>
      </c>
      <c r="BA2457" s="13">
        <f t="shared" si="383"/>
        <v>49</v>
      </c>
      <c r="BB2457" s="14">
        <f t="shared" si="384"/>
        <v>46</v>
      </c>
      <c r="BC2457" s="19">
        <f t="shared" si="386"/>
        <v>38</v>
      </c>
      <c r="BD2457" s="55">
        <f t="shared" si="363"/>
        <v>0.83072426112374154</v>
      </c>
      <c r="BE2457" s="19">
        <f t="shared" si="364"/>
        <v>0.95144527443975313</v>
      </c>
      <c r="BF2457" s="19">
        <f t="shared" si="357"/>
        <v>0.98459240012991223</v>
      </c>
      <c r="BG2457" s="19">
        <f t="shared" si="361"/>
        <v>0.9948229944787268</v>
      </c>
      <c r="BH2457" s="19">
        <f t="shared" si="365"/>
        <v>0</v>
      </c>
      <c r="BI2457" s="19">
        <f t="shared" si="365"/>
        <v>1</v>
      </c>
      <c r="BJ2457" s="19">
        <f t="shared" si="365"/>
        <v>0</v>
      </c>
      <c r="BK2457" s="19">
        <f t="shared" si="385"/>
        <v>1</v>
      </c>
      <c r="BL2457" s="19">
        <f t="shared" si="385"/>
        <v>0</v>
      </c>
      <c r="BM2457" s="19">
        <f t="shared" si="385"/>
        <v>1</v>
      </c>
      <c r="BN2457" s="19">
        <f t="shared" si="385"/>
        <v>0</v>
      </c>
      <c r="BO2457" s="19">
        <f t="shared" si="385"/>
        <v>1</v>
      </c>
      <c r="BP2457" s="19">
        <f t="shared" si="385"/>
        <v>1</v>
      </c>
      <c r="BQ2457" s="19">
        <f t="shared" si="385"/>
        <v>0</v>
      </c>
      <c r="BR2457" s="19">
        <f t="shared" si="385"/>
        <v>0</v>
      </c>
      <c r="BS2457" s="19">
        <f t="shared" si="385"/>
        <v>0</v>
      </c>
      <c r="BT2457" s="19">
        <f t="shared" si="385"/>
        <v>0</v>
      </c>
      <c r="BU2457" s="19">
        <f t="shared" si="385"/>
        <v>0</v>
      </c>
      <c r="BV2457" s="19">
        <f t="shared" si="385"/>
        <v>1</v>
      </c>
      <c r="BW2457" s="19">
        <f t="shared" si="385"/>
        <v>0</v>
      </c>
      <c r="BX2457" s="19">
        <f t="shared" si="385"/>
        <v>0</v>
      </c>
      <c r="BY2457" s="19" t="str">
        <f t="shared" si="385"/>
        <v/>
      </c>
      <c r="BZ2457" s="19" t="str">
        <f t="shared" si="385"/>
        <v/>
      </c>
      <c r="CA2457" s="19" t="str">
        <f t="shared" si="366"/>
        <v/>
      </c>
      <c r="CB2457" s="19" t="str">
        <f t="shared" si="366"/>
        <v/>
      </c>
    </row>
    <row r="2458" spans="1:80">
      <c r="A2458" s="24">
        <v>2457</v>
      </c>
      <c r="B2458" s="31">
        <f>IF(data!A2459="","",data!A2459)</f>
        <v>2019098</v>
      </c>
      <c r="C2458" s="32">
        <f>IF(data!B2459="","",data!B2459)</f>
        <v>43699</v>
      </c>
      <c r="D2458" s="21">
        <f>IF(data!C2459="","",data!C2459)</f>
        <v>3</v>
      </c>
      <c r="E2458" s="22">
        <f>IF(data!D2459="","",data!D2459)</f>
        <v>11</v>
      </c>
      <c r="F2458" s="22">
        <f>IF(data!E2459="","",data!E2459)</f>
        <v>12</v>
      </c>
      <c r="G2458" s="22">
        <f>IF(data!F2459="","",data!F2459)</f>
        <v>14</v>
      </c>
      <c r="H2458" s="22">
        <f>IF(data!G2459="","",data!G2459)</f>
        <v>17</v>
      </c>
      <c r="I2458" s="22">
        <f>IF(data!H2459="","",data!H2459)</f>
        <v>26</v>
      </c>
      <c r="J2458" s="23">
        <f>IF(data!I2459="","",data!I2459)</f>
        <v>9</v>
      </c>
      <c r="Q2458" s="33"/>
      <c r="R2458" s="33"/>
      <c r="S2458" s="33"/>
      <c r="T2458" s="33"/>
      <c r="U2458" s="33"/>
      <c r="V2458" s="33"/>
      <c r="X2458" s="34"/>
      <c r="Y2458" s="33"/>
      <c r="Z2458" s="33"/>
      <c r="AA2458" s="33"/>
      <c r="AB2458" s="33"/>
      <c r="AC2458" s="35"/>
      <c r="AD2458" s="33"/>
      <c r="AE2458" s="33"/>
      <c r="AF2458" s="33"/>
      <c r="AG2458" s="33"/>
      <c r="AH2458" s="33"/>
      <c r="AI2458" s="33"/>
      <c r="AJ2458" s="36"/>
      <c r="AK2458" s="10">
        <f t="shared" si="367"/>
        <v>8</v>
      </c>
      <c r="AL2458" s="11">
        <f t="shared" si="368"/>
        <v>11</v>
      </c>
      <c r="AM2458" s="11">
        <f t="shared" si="369"/>
        <v>13</v>
      </c>
      <c r="AN2458" s="11">
        <f t="shared" si="370"/>
        <v>17</v>
      </c>
      <c r="AO2458" s="13">
        <f t="shared" si="371"/>
        <v>20</v>
      </c>
      <c r="AP2458" s="11">
        <f t="shared" si="372"/>
        <v>19</v>
      </c>
      <c r="AQ2458" s="11">
        <f t="shared" si="373"/>
        <v>29</v>
      </c>
      <c r="AR2458" s="11">
        <f t="shared" si="374"/>
        <v>23</v>
      </c>
      <c r="AS2458" s="11">
        <f t="shared" si="375"/>
        <v>17</v>
      </c>
      <c r="AT2458" s="11">
        <f t="shared" si="376"/>
        <v>23</v>
      </c>
      <c r="AU2458" s="11">
        <f t="shared" si="377"/>
        <v>31</v>
      </c>
      <c r="AV2458" s="11">
        <f t="shared" si="378"/>
        <v>41</v>
      </c>
      <c r="AW2458" s="12">
        <f t="shared" si="379"/>
        <v>53</v>
      </c>
      <c r="AX2458" s="13">
        <f t="shared" si="380"/>
        <v>51</v>
      </c>
      <c r="AY2458" s="13">
        <f t="shared" si="381"/>
        <v>49</v>
      </c>
      <c r="AZ2458" s="13">
        <f t="shared" si="382"/>
        <v>65</v>
      </c>
      <c r="BA2458" s="13">
        <f t="shared" si="383"/>
        <v>64</v>
      </c>
      <c r="BB2458" s="14">
        <f t="shared" si="384"/>
        <v>63</v>
      </c>
      <c r="BC2458" s="19">
        <f t="shared" si="386"/>
        <v>49</v>
      </c>
      <c r="BD2458" s="55">
        <f t="shared" si="363"/>
        <v>0.87983111399805136</v>
      </c>
      <c r="BE2458" s="19">
        <f t="shared" si="364"/>
        <v>0.92075349139330953</v>
      </c>
      <c r="BF2458" s="19">
        <f t="shared" si="357"/>
        <v>0.99359532315686916</v>
      </c>
      <c r="BG2458" s="19">
        <f t="shared" si="361"/>
        <v>0.99645988957453724</v>
      </c>
      <c r="BH2458" s="19">
        <f t="shared" si="365"/>
        <v>1</v>
      </c>
      <c r="BI2458" s="19">
        <f t="shared" si="365"/>
        <v>0</v>
      </c>
      <c r="BJ2458" s="19">
        <f t="shared" si="365"/>
        <v>0</v>
      </c>
      <c r="BK2458" s="19">
        <f t="shared" si="385"/>
        <v>1</v>
      </c>
      <c r="BL2458" s="19">
        <f t="shared" si="385"/>
        <v>0</v>
      </c>
      <c r="BM2458" s="19">
        <f t="shared" si="385"/>
        <v>0</v>
      </c>
      <c r="BN2458" s="19">
        <f t="shared" si="385"/>
        <v>0</v>
      </c>
      <c r="BO2458" s="19">
        <f t="shared" si="385"/>
        <v>0</v>
      </c>
      <c r="BP2458" s="19">
        <f t="shared" si="385"/>
        <v>0</v>
      </c>
      <c r="BQ2458" s="19">
        <f t="shared" si="385"/>
        <v>1</v>
      </c>
      <c r="BR2458" s="19">
        <f t="shared" si="385"/>
        <v>0</v>
      </c>
      <c r="BS2458" s="19">
        <f t="shared" si="385"/>
        <v>1</v>
      </c>
      <c r="BT2458" s="19">
        <f t="shared" si="385"/>
        <v>1</v>
      </c>
      <c r="BU2458" s="19">
        <f t="shared" si="385"/>
        <v>0</v>
      </c>
      <c r="BV2458" s="19">
        <f t="shared" si="385"/>
        <v>1</v>
      </c>
      <c r="BW2458" s="19">
        <f t="shared" si="385"/>
        <v>0</v>
      </c>
      <c r="BX2458" s="19">
        <f t="shared" si="385"/>
        <v>0</v>
      </c>
      <c r="BY2458" s="19" t="str">
        <f t="shared" si="385"/>
        <v/>
      </c>
      <c r="BZ2458" s="19" t="str">
        <f t="shared" si="385"/>
        <v/>
      </c>
      <c r="CA2458" s="19" t="str">
        <f t="shared" si="366"/>
        <v/>
      </c>
      <c r="CB2458" s="19" t="str">
        <f t="shared" si="366"/>
        <v/>
      </c>
    </row>
    <row r="2459" spans="1:80">
      <c r="A2459" s="24">
        <v>2458</v>
      </c>
      <c r="B2459" s="31">
        <f>IF(data!A2460="","",data!A2460)</f>
        <v>2019099</v>
      </c>
      <c r="C2459" s="32">
        <f>IF(data!B2460="","",data!B2460)</f>
        <v>43702</v>
      </c>
      <c r="D2459" s="21">
        <f>IF(data!C2460="","",data!C2460)</f>
        <v>7</v>
      </c>
      <c r="E2459" s="22">
        <f>IF(data!D2460="","",data!D2460)</f>
        <v>14</v>
      </c>
      <c r="F2459" s="22">
        <f>IF(data!E2460="","",data!E2460)</f>
        <v>22</v>
      </c>
      <c r="G2459" s="22">
        <f>IF(data!F2460="","",data!F2460)</f>
        <v>23</v>
      </c>
      <c r="H2459" s="22">
        <f>IF(data!G2460="","",data!G2460)</f>
        <v>27</v>
      </c>
      <c r="I2459" s="22">
        <f>IF(data!H2460="","",data!H2460)</f>
        <v>30</v>
      </c>
      <c r="J2459" s="23">
        <f>IF(data!I2460="","",data!I2460)</f>
        <v>8</v>
      </c>
      <c r="Q2459" s="33"/>
      <c r="R2459" s="33"/>
      <c r="S2459" s="33"/>
      <c r="T2459" s="33"/>
      <c r="U2459" s="33"/>
      <c r="V2459" s="33"/>
      <c r="X2459" s="34"/>
      <c r="Y2459" s="33"/>
      <c r="Z2459" s="33"/>
      <c r="AA2459" s="33"/>
      <c r="AB2459" s="33"/>
      <c r="AC2459" s="35"/>
      <c r="AD2459" s="33"/>
      <c r="AE2459" s="33"/>
      <c r="AF2459" s="33"/>
      <c r="AG2459" s="33"/>
      <c r="AH2459" s="33"/>
      <c r="AI2459" s="33"/>
      <c r="AJ2459" s="36"/>
      <c r="AK2459" s="10">
        <f t="shared" si="367"/>
        <v>6</v>
      </c>
      <c r="AL2459" s="11">
        <f t="shared" si="368"/>
        <v>15</v>
      </c>
      <c r="AM2459" s="11">
        <f t="shared" si="369"/>
        <v>13</v>
      </c>
      <c r="AN2459" s="11">
        <f t="shared" si="370"/>
        <v>15</v>
      </c>
      <c r="AO2459" s="13">
        <f t="shared" si="371"/>
        <v>11</v>
      </c>
      <c r="AP2459" s="11">
        <f t="shared" si="372"/>
        <v>35</v>
      </c>
      <c r="AQ2459" s="11">
        <f t="shared" si="373"/>
        <v>24</v>
      </c>
      <c r="AR2459" s="11">
        <f t="shared" si="374"/>
        <v>23</v>
      </c>
      <c r="AS2459" s="11">
        <f t="shared" si="375"/>
        <v>24</v>
      </c>
      <c r="AT2459" s="11">
        <f t="shared" si="376"/>
        <v>39</v>
      </c>
      <c r="AU2459" s="11">
        <f t="shared" si="377"/>
        <v>32</v>
      </c>
      <c r="AV2459" s="11">
        <f t="shared" si="378"/>
        <v>39</v>
      </c>
      <c r="AW2459" s="12">
        <f t="shared" si="379"/>
        <v>48</v>
      </c>
      <c r="AX2459" s="13">
        <f t="shared" si="380"/>
        <v>59</v>
      </c>
      <c r="AY2459" s="13">
        <f t="shared" si="381"/>
        <v>55</v>
      </c>
      <c r="AZ2459" s="13">
        <f t="shared" si="382"/>
        <v>51</v>
      </c>
      <c r="BA2459" s="13">
        <f t="shared" si="383"/>
        <v>47</v>
      </c>
      <c r="BB2459" s="14">
        <f t="shared" si="384"/>
        <v>43</v>
      </c>
      <c r="BC2459" s="19">
        <f t="shared" si="386"/>
        <v>55</v>
      </c>
      <c r="BD2459" s="55">
        <f t="shared" si="363"/>
        <v>0.94121468009093856</v>
      </c>
      <c r="BE2459" s="19">
        <f t="shared" si="364"/>
        <v>0.94326079896070159</v>
      </c>
      <c r="BF2459" s="19">
        <f t="shared" ref="BF2459:BF2522" si="387">IF($B2459="","",SUM($BC2435:$BC2459)/25/$BM$3)</f>
        <v>0.98295550503410201</v>
      </c>
      <c r="BG2459" s="19">
        <f t="shared" si="361"/>
        <v>0.99932445599220532</v>
      </c>
      <c r="BH2459" s="19">
        <f t="shared" si="365"/>
        <v>0</v>
      </c>
      <c r="BI2459" s="19">
        <f t="shared" si="365"/>
        <v>0</v>
      </c>
      <c r="BJ2459" s="19">
        <f t="shared" si="365"/>
        <v>0</v>
      </c>
      <c r="BK2459" s="19">
        <f t="shared" si="385"/>
        <v>0</v>
      </c>
      <c r="BL2459" s="19">
        <f t="shared" si="385"/>
        <v>0</v>
      </c>
      <c r="BM2459" s="19">
        <f t="shared" si="385"/>
        <v>1</v>
      </c>
      <c r="BN2459" s="19">
        <f t="shared" si="385"/>
        <v>1</v>
      </c>
      <c r="BO2459" s="19">
        <f t="shared" si="385"/>
        <v>1</v>
      </c>
      <c r="BP2459" s="19">
        <f t="shared" si="385"/>
        <v>0</v>
      </c>
      <c r="BQ2459" s="19">
        <f t="shared" si="385"/>
        <v>0</v>
      </c>
      <c r="BR2459" s="19">
        <f t="shared" si="385"/>
        <v>1</v>
      </c>
      <c r="BS2459" s="19">
        <f t="shared" si="385"/>
        <v>0</v>
      </c>
      <c r="BT2459" s="19">
        <f t="shared" si="385"/>
        <v>0</v>
      </c>
      <c r="BU2459" s="19">
        <f t="shared" si="385"/>
        <v>1</v>
      </c>
      <c r="BV2459" s="19">
        <f t="shared" si="385"/>
        <v>1</v>
      </c>
      <c r="BW2459" s="19">
        <f t="shared" si="385"/>
        <v>0</v>
      </c>
      <c r="BX2459" s="19">
        <f t="shared" si="385"/>
        <v>0</v>
      </c>
      <c r="BY2459" s="19" t="str">
        <f t="shared" si="385"/>
        <v/>
      </c>
      <c r="BZ2459" s="19" t="str">
        <f t="shared" si="385"/>
        <v/>
      </c>
      <c r="CA2459" s="19" t="str">
        <f t="shared" si="366"/>
        <v/>
      </c>
      <c r="CB2459" s="19" t="str">
        <f t="shared" si="366"/>
        <v/>
      </c>
    </row>
    <row r="2460" spans="1:80">
      <c r="A2460" s="24">
        <v>2459</v>
      </c>
      <c r="B2460" s="31">
        <f>IF(data!A2461="","",data!A2461)</f>
        <v>2019100</v>
      </c>
      <c r="C2460" s="32">
        <f>IF(data!B2461="","",data!B2461)</f>
        <v>43704</v>
      </c>
      <c r="D2460" s="21">
        <f>IF(data!C2461="","",data!C2461)</f>
        <v>1</v>
      </c>
      <c r="E2460" s="22">
        <f>IF(data!D2461="","",data!D2461)</f>
        <v>4</v>
      </c>
      <c r="F2460" s="22">
        <f>IF(data!E2461="","",data!E2461)</f>
        <v>12</v>
      </c>
      <c r="G2460" s="22">
        <f>IF(data!F2461="","",data!F2461)</f>
        <v>13</v>
      </c>
      <c r="H2460" s="22">
        <f>IF(data!G2461="","",data!G2461)</f>
        <v>30</v>
      </c>
      <c r="I2460" s="22">
        <f>IF(data!H2461="","",data!H2461)</f>
        <v>32</v>
      </c>
      <c r="J2460" s="23">
        <f>IF(data!I2461="","",data!I2461)</f>
        <v>8</v>
      </c>
      <c r="Q2460" s="33"/>
      <c r="R2460" s="33"/>
      <c r="S2460" s="33"/>
      <c r="T2460" s="33"/>
      <c r="U2460" s="33"/>
      <c r="V2460" s="33"/>
      <c r="X2460" s="34"/>
      <c r="Y2460" s="33"/>
      <c r="Z2460" s="33"/>
      <c r="AA2460" s="33"/>
      <c r="AB2460" s="33"/>
      <c r="AC2460" s="35"/>
      <c r="AD2460" s="33"/>
      <c r="AE2460" s="33"/>
      <c r="AF2460" s="33"/>
      <c r="AG2460" s="33"/>
      <c r="AH2460" s="33"/>
      <c r="AI2460" s="33"/>
      <c r="AJ2460" s="36"/>
      <c r="AK2460" s="10">
        <f t="shared" si="367"/>
        <v>5</v>
      </c>
      <c r="AL2460" s="11">
        <f t="shared" si="368"/>
        <v>4</v>
      </c>
      <c r="AM2460" s="11">
        <f t="shared" si="369"/>
        <v>12</v>
      </c>
      <c r="AN2460" s="11">
        <f t="shared" si="370"/>
        <v>8</v>
      </c>
      <c r="AO2460" s="13">
        <f t="shared" si="371"/>
        <v>22</v>
      </c>
      <c r="AP2460" s="11">
        <f t="shared" si="372"/>
        <v>20</v>
      </c>
      <c r="AQ2460" s="11">
        <f t="shared" si="373"/>
        <v>20</v>
      </c>
      <c r="AR2460" s="11">
        <f t="shared" si="374"/>
        <v>12</v>
      </c>
      <c r="AS2460" s="11">
        <f t="shared" si="375"/>
        <v>26</v>
      </c>
      <c r="AT2460" s="11">
        <f t="shared" si="376"/>
        <v>20</v>
      </c>
      <c r="AU2460" s="11">
        <f t="shared" si="377"/>
        <v>27</v>
      </c>
      <c r="AV2460" s="11">
        <f t="shared" si="378"/>
        <v>36</v>
      </c>
      <c r="AW2460" s="12">
        <f t="shared" si="379"/>
        <v>32</v>
      </c>
      <c r="AX2460" s="13">
        <f t="shared" si="380"/>
        <v>44</v>
      </c>
      <c r="AY2460" s="13">
        <f t="shared" si="381"/>
        <v>58</v>
      </c>
      <c r="AZ2460" s="13">
        <f t="shared" si="382"/>
        <v>56</v>
      </c>
      <c r="BA2460" s="13">
        <f t="shared" si="383"/>
        <v>54</v>
      </c>
      <c r="BB2460" s="14">
        <f t="shared" si="384"/>
        <v>52</v>
      </c>
      <c r="BC2460" s="19">
        <f t="shared" si="386"/>
        <v>58</v>
      </c>
      <c r="BD2460" s="55">
        <f t="shared" si="363"/>
        <v>1.023059434881455</v>
      </c>
      <c r="BE2460" s="19">
        <f t="shared" si="364"/>
        <v>0.98418317635595975</v>
      </c>
      <c r="BF2460" s="19">
        <f t="shared" si="387"/>
        <v>0.98868463786943817</v>
      </c>
      <c r="BG2460" s="19">
        <f t="shared" si="361"/>
        <v>1.0062812601493991</v>
      </c>
      <c r="BH2460" s="19">
        <f t="shared" si="365"/>
        <v>0</v>
      </c>
      <c r="BI2460" s="19">
        <f t="shared" si="365"/>
        <v>1</v>
      </c>
      <c r="BJ2460" s="19">
        <f t="shared" si="365"/>
        <v>0</v>
      </c>
      <c r="BK2460" s="19">
        <f t="shared" si="385"/>
        <v>0</v>
      </c>
      <c r="BL2460" s="19">
        <f t="shared" si="385"/>
        <v>1</v>
      </c>
      <c r="BM2460" s="19">
        <f t="shared" si="385"/>
        <v>0</v>
      </c>
      <c r="BN2460" s="19">
        <f t="shared" si="385"/>
        <v>0</v>
      </c>
      <c r="BO2460" s="19">
        <f t="shared" si="385"/>
        <v>0</v>
      </c>
      <c r="BP2460" s="19">
        <f t="shared" si="385"/>
        <v>0</v>
      </c>
      <c r="BQ2460" s="19">
        <f t="shared" si="385"/>
        <v>0</v>
      </c>
      <c r="BR2460" s="19">
        <f t="shared" si="385"/>
        <v>0</v>
      </c>
      <c r="BS2460" s="19">
        <f t="shared" si="385"/>
        <v>0</v>
      </c>
      <c r="BT2460" s="19">
        <f t="shared" si="385"/>
        <v>1</v>
      </c>
      <c r="BU2460" s="19">
        <f t="shared" si="385"/>
        <v>2</v>
      </c>
      <c r="BV2460" s="19">
        <f t="shared" si="385"/>
        <v>0</v>
      </c>
      <c r="BW2460" s="19">
        <f t="shared" si="385"/>
        <v>1</v>
      </c>
      <c r="BX2460" s="19">
        <f t="shared" si="385"/>
        <v>0</v>
      </c>
      <c r="BY2460" s="19" t="str">
        <f t="shared" si="385"/>
        <v/>
      </c>
      <c r="BZ2460" s="19" t="str">
        <f t="shared" si="385"/>
        <v/>
      </c>
      <c r="CA2460" s="19" t="str">
        <f t="shared" si="366"/>
        <v/>
      </c>
      <c r="CB2460" s="19" t="str">
        <f t="shared" si="366"/>
        <v/>
      </c>
    </row>
    <row r="2461" spans="1:80">
      <c r="A2461" s="24">
        <v>2460</v>
      </c>
      <c r="B2461" s="31">
        <f>IF(data!A2462="","",data!A2462)</f>
        <v>2019101</v>
      </c>
      <c r="C2461" s="32">
        <f>IF(data!B2462="","",data!B2462)</f>
        <v>43706</v>
      </c>
      <c r="D2461" s="21">
        <f>IF(data!C2462="","",data!C2462)</f>
        <v>1</v>
      </c>
      <c r="E2461" s="22">
        <f>IF(data!D2462="","",data!D2462)</f>
        <v>4</v>
      </c>
      <c r="F2461" s="22">
        <f>IF(data!E2462="","",data!E2462)</f>
        <v>9</v>
      </c>
      <c r="G2461" s="22">
        <f>IF(data!F2462="","",data!F2462)</f>
        <v>21</v>
      </c>
      <c r="H2461" s="22">
        <f>IF(data!G2462="","",data!G2462)</f>
        <v>31</v>
      </c>
      <c r="I2461" s="22">
        <f>IF(data!H2462="","",data!H2462)</f>
        <v>33</v>
      </c>
      <c r="J2461" s="23">
        <f>IF(data!I2462="","",data!I2462)</f>
        <v>5</v>
      </c>
      <c r="Q2461" s="33"/>
      <c r="R2461" s="33"/>
      <c r="S2461" s="33"/>
      <c r="T2461" s="33"/>
      <c r="U2461" s="33"/>
      <c r="V2461" s="33"/>
      <c r="X2461" s="34"/>
      <c r="Y2461" s="33"/>
      <c r="Z2461" s="33"/>
      <c r="AA2461" s="33"/>
      <c r="AB2461" s="33"/>
      <c r="AC2461" s="35"/>
      <c r="AD2461" s="33"/>
      <c r="AE2461" s="33"/>
      <c r="AF2461" s="33"/>
      <c r="AG2461" s="33"/>
      <c r="AH2461" s="33"/>
      <c r="AI2461" s="33"/>
      <c r="AJ2461" s="36"/>
      <c r="AK2461" s="10">
        <f t="shared" si="367"/>
        <v>3</v>
      </c>
      <c r="AL2461" s="11">
        <f t="shared" si="368"/>
        <v>7</v>
      </c>
      <c r="AM2461" s="11">
        <f t="shared" si="369"/>
        <v>14</v>
      </c>
      <c r="AN2461" s="11">
        <f t="shared" si="370"/>
        <v>15</v>
      </c>
      <c r="AO2461" s="13">
        <f t="shared" si="371"/>
        <v>15</v>
      </c>
      <c r="AP2461" s="11">
        <f t="shared" si="372"/>
        <v>19</v>
      </c>
      <c r="AQ2461" s="11">
        <f t="shared" si="373"/>
        <v>18</v>
      </c>
      <c r="AR2461" s="11">
        <f t="shared" si="374"/>
        <v>19</v>
      </c>
      <c r="AS2461" s="11">
        <f t="shared" si="375"/>
        <v>33</v>
      </c>
      <c r="AT2461" s="11">
        <f t="shared" si="376"/>
        <v>39</v>
      </c>
      <c r="AU2461" s="11">
        <f t="shared" si="377"/>
        <v>34</v>
      </c>
      <c r="AV2461" s="11">
        <f t="shared" si="378"/>
        <v>29</v>
      </c>
      <c r="AW2461" s="12">
        <f t="shared" si="379"/>
        <v>24</v>
      </c>
      <c r="AX2461" s="13">
        <f t="shared" si="380"/>
        <v>35</v>
      </c>
      <c r="AY2461" s="13">
        <f t="shared" si="381"/>
        <v>48</v>
      </c>
      <c r="AZ2461" s="13">
        <f t="shared" si="382"/>
        <v>45</v>
      </c>
      <c r="BA2461" s="13">
        <f t="shared" si="383"/>
        <v>42</v>
      </c>
      <c r="BB2461" s="14">
        <f t="shared" si="384"/>
        <v>39</v>
      </c>
      <c r="BC2461" s="19">
        <f t="shared" si="386"/>
        <v>48</v>
      </c>
      <c r="BD2461" s="55">
        <f t="shared" si="363"/>
        <v>1.0148749594024034</v>
      </c>
      <c r="BE2461" s="19">
        <f t="shared" si="364"/>
        <v>0.96986034426761936</v>
      </c>
      <c r="BF2461" s="19">
        <f t="shared" si="387"/>
        <v>0.97968171484248134</v>
      </c>
      <c r="BG2461" s="19">
        <f t="shared" si="361"/>
        <v>0.99891523221825262</v>
      </c>
      <c r="BH2461" s="19">
        <f t="shared" si="365"/>
        <v>0</v>
      </c>
      <c r="BI2461" s="19">
        <f t="shared" si="365"/>
        <v>1</v>
      </c>
      <c r="BJ2461" s="19">
        <f t="shared" si="365"/>
        <v>0</v>
      </c>
      <c r="BK2461" s="19">
        <f t="shared" si="385"/>
        <v>0</v>
      </c>
      <c r="BL2461" s="19">
        <f t="shared" si="385"/>
        <v>2</v>
      </c>
      <c r="BM2461" s="19">
        <f t="shared" si="385"/>
        <v>0</v>
      </c>
      <c r="BN2461" s="19">
        <f t="shared" si="385"/>
        <v>0</v>
      </c>
      <c r="BO2461" s="19">
        <f t="shared" si="385"/>
        <v>0</v>
      </c>
      <c r="BP2461" s="19">
        <f t="shared" si="385"/>
        <v>0</v>
      </c>
      <c r="BQ2461" s="19">
        <f t="shared" si="385"/>
        <v>1</v>
      </c>
      <c r="BR2461" s="19">
        <f t="shared" si="385"/>
        <v>0</v>
      </c>
      <c r="BS2461" s="19">
        <f t="shared" si="385"/>
        <v>0</v>
      </c>
      <c r="BT2461" s="19">
        <f t="shared" si="385"/>
        <v>0</v>
      </c>
      <c r="BU2461" s="19">
        <f t="shared" si="385"/>
        <v>0</v>
      </c>
      <c r="BV2461" s="19">
        <f t="shared" si="385"/>
        <v>1</v>
      </c>
      <c r="BW2461" s="19">
        <f t="shared" si="385"/>
        <v>0</v>
      </c>
      <c r="BX2461" s="19">
        <f t="shared" si="385"/>
        <v>1</v>
      </c>
      <c r="BY2461" s="19" t="str">
        <f t="shared" si="385"/>
        <v/>
      </c>
      <c r="BZ2461" s="19" t="str">
        <f t="shared" si="385"/>
        <v/>
      </c>
      <c r="CA2461" s="19" t="str">
        <f t="shared" si="366"/>
        <v/>
      </c>
      <c r="CB2461" s="19" t="str">
        <f t="shared" si="366"/>
        <v/>
      </c>
    </row>
    <row r="2462" spans="1:80">
      <c r="A2462" s="24">
        <v>2461</v>
      </c>
      <c r="B2462" s="31">
        <f>IF(data!A2463="","",data!A2463)</f>
        <v>2019102</v>
      </c>
      <c r="C2462" s="32">
        <f>IF(data!B2463="","",data!B2463)</f>
        <v>43709</v>
      </c>
      <c r="D2462" s="21">
        <f>IF(data!C2463="","",data!C2463)</f>
        <v>3</v>
      </c>
      <c r="E2462" s="22">
        <f>IF(data!D2463="","",data!D2463)</f>
        <v>8</v>
      </c>
      <c r="F2462" s="22">
        <f>IF(data!E2463="","",data!E2463)</f>
        <v>12</v>
      </c>
      <c r="G2462" s="22">
        <f>IF(data!F2463="","",data!F2463)</f>
        <v>16</v>
      </c>
      <c r="H2462" s="22">
        <f>IF(data!G2463="","",data!G2463)</f>
        <v>20</v>
      </c>
      <c r="I2462" s="22">
        <f>IF(data!H2463="","",data!H2463)</f>
        <v>32</v>
      </c>
      <c r="J2462" s="23">
        <f>IF(data!I2463="","",data!I2463)</f>
        <v>12</v>
      </c>
      <c r="Q2462" s="33"/>
      <c r="R2462" s="33"/>
      <c r="S2462" s="33"/>
      <c r="T2462" s="33"/>
      <c r="U2462" s="33"/>
      <c r="V2462" s="33"/>
      <c r="X2462" s="34"/>
      <c r="Y2462" s="33"/>
      <c r="Z2462" s="33"/>
      <c r="AA2462" s="33"/>
      <c r="AB2462" s="33"/>
      <c r="AC2462" s="35"/>
      <c r="AD2462" s="33"/>
      <c r="AE2462" s="33"/>
      <c r="AF2462" s="33"/>
      <c r="AG2462" s="33"/>
      <c r="AH2462" s="33"/>
      <c r="AI2462" s="33"/>
      <c r="AJ2462" s="36"/>
      <c r="AK2462" s="10">
        <f t="shared" si="367"/>
        <v>7</v>
      </c>
      <c r="AL2462" s="11">
        <f t="shared" si="368"/>
        <v>3</v>
      </c>
      <c r="AM2462" s="11">
        <f t="shared" si="369"/>
        <v>11</v>
      </c>
      <c r="AN2462" s="11">
        <f t="shared" si="370"/>
        <v>13</v>
      </c>
      <c r="AO2462" s="13">
        <f t="shared" si="371"/>
        <v>21</v>
      </c>
      <c r="AP2462" s="11">
        <f t="shared" si="372"/>
        <v>11</v>
      </c>
      <c r="AQ2462" s="11">
        <f t="shared" si="373"/>
        <v>28</v>
      </c>
      <c r="AR2462" s="11">
        <f t="shared" si="374"/>
        <v>21</v>
      </c>
      <c r="AS2462" s="11">
        <f t="shared" si="375"/>
        <v>36</v>
      </c>
      <c r="AT2462" s="11">
        <f t="shared" si="376"/>
        <v>31</v>
      </c>
      <c r="AU2462" s="11">
        <f t="shared" si="377"/>
        <v>39</v>
      </c>
      <c r="AV2462" s="11">
        <f t="shared" si="378"/>
        <v>35</v>
      </c>
      <c r="AW2462" s="12">
        <f t="shared" si="379"/>
        <v>31</v>
      </c>
      <c r="AX2462" s="13">
        <f t="shared" si="380"/>
        <v>27</v>
      </c>
      <c r="AY2462" s="13">
        <f t="shared" si="381"/>
        <v>57</v>
      </c>
      <c r="AZ2462" s="13">
        <f t="shared" si="382"/>
        <v>55</v>
      </c>
      <c r="BA2462" s="13">
        <f t="shared" si="383"/>
        <v>53</v>
      </c>
      <c r="BB2462" s="14">
        <f t="shared" si="384"/>
        <v>51</v>
      </c>
      <c r="BC2462" s="19">
        <f t="shared" si="386"/>
        <v>57</v>
      </c>
      <c r="BD2462" s="55">
        <f t="shared" si="363"/>
        <v>1.0926274764533939</v>
      </c>
      <c r="BE2462" s="19">
        <f t="shared" si="364"/>
        <v>0.9616758687885677</v>
      </c>
      <c r="BF2462" s="19">
        <f t="shared" si="387"/>
        <v>0.99113998051315355</v>
      </c>
      <c r="BG2462" s="19">
        <f t="shared" si="361"/>
        <v>1.0021890224098733</v>
      </c>
      <c r="BH2462" s="19">
        <f t="shared" si="365"/>
        <v>0</v>
      </c>
      <c r="BI2462" s="19">
        <f t="shared" si="365"/>
        <v>0</v>
      </c>
      <c r="BJ2462" s="19">
        <f t="shared" si="365"/>
        <v>0</v>
      </c>
      <c r="BK2462" s="19">
        <f t="shared" si="385"/>
        <v>2</v>
      </c>
      <c r="BL2462" s="19">
        <f t="shared" si="385"/>
        <v>0</v>
      </c>
      <c r="BM2462" s="19">
        <f t="shared" si="385"/>
        <v>0</v>
      </c>
      <c r="BN2462" s="19">
        <f t="shared" si="385"/>
        <v>0</v>
      </c>
      <c r="BO2462" s="19">
        <f t="shared" si="385"/>
        <v>0</v>
      </c>
      <c r="BP2462" s="19">
        <f t="shared" si="385"/>
        <v>1</v>
      </c>
      <c r="BQ2462" s="19">
        <f t="shared" si="385"/>
        <v>0</v>
      </c>
      <c r="BR2462" s="19">
        <f t="shared" si="385"/>
        <v>0</v>
      </c>
      <c r="BS2462" s="19">
        <f t="shared" si="385"/>
        <v>0</v>
      </c>
      <c r="BT2462" s="19">
        <f t="shared" si="385"/>
        <v>1</v>
      </c>
      <c r="BU2462" s="19">
        <f t="shared" si="385"/>
        <v>0</v>
      </c>
      <c r="BV2462" s="19">
        <f t="shared" si="385"/>
        <v>0</v>
      </c>
      <c r="BW2462" s="19">
        <f t="shared" si="385"/>
        <v>1</v>
      </c>
      <c r="BX2462" s="19">
        <f t="shared" si="385"/>
        <v>1</v>
      </c>
      <c r="BY2462" s="19" t="str">
        <f t="shared" si="385"/>
        <v/>
      </c>
      <c r="BZ2462" s="19" t="str">
        <f t="shared" si="385"/>
        <v/>
      </c>
      <c r="CA2462" s="19" t="str">
        <f t="shared" si="366"/>
        <v/>
      </c>
      <c r="CB2462" s="19" t="str">
        <f t="shared" si="366"/>
        <v/>
      </c>
    </row>
    <row r="2463" spans="1:80">
      <c r="A2463" s="24">
        <v>2462</v>
      </c>
      <c r="B2463" s="31">
        <f>IF(data!A2464="","",data!A2464)</f>
        <v>2019103</v>
      </c>
      <c r="C2463" s="32">
        <f>IF(data!B2464="","",data!B2464)</f>
        <v>43711</v>
      </c>
      <c r="D2463" s="21">
        <f>IF(data!C2464="","",data!C2464)</f>
        <v>4</v>
      </c>
      <c r="E2463" s="22">
        <f>IF(data!D2464="","",data!D2464)</f>
        <v>12</v>
      </c>
      <c r="F2463" s="22">
        <f>IF(data!E2464="","",data!E2464)</f>
        <v>14</v>
      </c>
      <c r="G2463" s="22">
        <f>IF(data!F2464="","",data!F2464)</f>
        <v>21</v>
      </c>
      <c r="H2463" s="22">
        <f>IF(data!G2464="","",data!G2464)</f>
        <v>27</v>
      </c>
      <c r="I2463" s="22">
        <f>IF(data!H2464="","",data!H2464)</f>
        <v>29</v>
      </c>
      <c r="J2463" s="23">
        <f>IF(data!I2464="","",data!I2464)</f>
        <v>12</v>
      </c>
      <c r="Q2463" s="33"/>
      <c r="R2463" s="33"/>
      <c r="S2463" s="33"/>
      <c r="T2463" s="33"/>
      <c r="U2463" s="33"/>
      <c r="V2463" s="33"/>
      <c r="X2463" s="34"/>
      <c r="Y2463" s="33"/>
      <c r="Z2463" s="33"/>
      <c r="AA2463" s="33"/>
      <c r="AB2463" s="33"/>
      <c r="AC2463" s="35"/>
      <c r="AD2463" s="33"/>
      <c r="AE2463" s="33"/>
      <c r="AF2463" s="33"/>
      <c r="AG2463" s="33"/>
      <c r="AH2463" s="33"/>
      <c r="AI2463" s="33"/>
      <c r="AJ2463" s="36"/>
      <c r="AK2463" s="10">
        <f t="shared" si="367"/>
        <v>5</v>
      </c>
      <c r="AL2463" s="11">
        <f t="shared" si="368"/>
        <v>7</v>
      </c>
      <c r="AM2463" s="11">
        <f t="shared" si="369"/>
        <v>17</v>
      </c>
      <c r="AN2463" s="11">
        <f t="shared" si="370"/>
        <v>17</v>
      </c>
      <c r="AO2463" s="13">
        <f t="shared" si="371"/>
        <v>16</v>
      </c>
      <c r="AP2463" s="11">
        <f t="shared" si="372"/>
        <v>27</v>
      </c>
      <c r="AQ2463" s="11">
        <f t="shared" si="373"/>
        <v>17</v>
      </c>
      <c r="AR2463" s="11">
        <f t="shared" si="374"/>
        <v>27</v>
      </c>
      <c r="AS2463" s="11">
        <f t="shared" si="375"/>
        <v>30</v>
      </c>
      <c r="AT2463" s="11">
        <f t="shared" si="376"/>
        <v>23</v>
      </c>
      <c r="AU2463" s="11">
        <f t="shared" si="377"/>
        <v>29</v>
      </c>
      <c r="AV2463" s="11">
        <f t="shared" si="378"/>
        <v>37</v>
      </c>
      <c r="AW2463" s="12">
        <f t="shared" si="379"/>
        <v>62</v>
      </c>
      <c r="AX2463" s="13">
        <f t="shared" si="380"/>
        <v>59</v>
      </c>
      <c r="AY2463" s="13">
        <f t="shared" si="381"/>
        <v>56</v>
      </c>
      <c r="AZ2463" s="13">
        <f t="shared" si="382"/>
        <v>53</v>
      </c>
      <c r="BA2463" s="13">
        <f t="shared" si="383"/>
        <v>50</v>
      </c>
      <c r="BB2463" s="14">
        <f t="shared" si="384"/>
        <v>47</v>
      </c>
      <c r="BC2463" s="19">
        <f t="shared" si="386"/>
        <v>56</v>
      </c>
      <c r="BD2463" s="55">
        <f t="shared" si="363"/>
        <v>1.1212731406300747</v>
      </c>
      <c r="BE2463" s="19">
        <f t="shared" si="364"/>
        <v>1.000552127314063</v>
      </c>
      <c r="BF2463" s="19">
        <f t="shared" si="387"/>
        <v>0.99359532315686916</v>
      </c>
      <c r="BG2463" s="19">
        <f t="shared" si="361"/>
        <v>1.0009613510880155</v>
      </c>
      <c r="BH2463" s="19">
        <f t="shared" si="365"/>
        <v>0</v>
      </c>
      <c r="BI2463" s="19">
        <f t="shared" si="365"/>
        <v>0</v>
      </c>
      <c r="BJ2463" s="19">
        <f t="shared" si="365"/>
        <v>0</v>
      </c>
      <c r="BK2463" s="19">
        <f t="shared" si="385"/>
        <v>0</v>
      </c>
      <c r="BL2463" s="19">
        <f t="shared" si="385"/>
        <v>2</v>
      </c>
      <c r="BM2463" s="19">
        <f t="shared" si="385"/>
        <v>0</v>
      </c>
      <c r="BN2463" s="19">
        <f t="shared" si="385"/>
        <v>0</v>
      </c>
      <c r="BO2463" s="19">
        <f t="shared" si="385"/>
        <v>0</v>
      </c>
      <c r="BP2463" s="19">
        <f t="shared" si="385"/>
        <v>0</v>
      </c>
      <c r="BQ2463" s="19">
        <f t="shared" si="385"/>
        <v>0</v>
      </c>
      <c r="BR2463" s="19">
        <f t="shared" si="385"/>
        <v>1</v>
      </c>
      <c r="BS2463" s="19">
        <f t="shared" si="385"/>
        <v>0</v>
      </c>
      <c r="BT2463" s="19">
        <f t="shared" si="385"/>
        <v>2</v>
      </c>
      <c r="BU2463" s="19">
        <f t="shared" si="385"/>
        <v>0</v>
      </c>
      <c r="BV2463" s="19">
        <f t="shared" si="385"/>
        <v>1</v>
      </c>
      <c r="BW2463" s="19">
        <f t="shared" si="385"/>
        <v>0</v>
      </c>
      <c r="BX2463" s="19">
        <f t="shared" si="385"/>
        <v>0</v>
      </c>
      <c r="BY2463" s="19" t="str">
        <f t="shared" si="385"/>
        <v/>
      </c>
      <c r="BZ2463" s="19" t="str">
        <f t="shared" si="385"/>
        <v/>
      </c>
      <c r="CA2463" s="19" t="str">
        <f t="shared" si="366"/>
        <v/>
      </c>
      <c r="CB2463" s="19" t="str">
        <f t="shared" si="366"/>
        <v/>
      </c>
    </row>
    <row r="2464" spans="1:80">
      <c r="A2464" s="24">
        <v>2463</v>
      </c>
      <c r="B2464" s="31">
        <f>IF(data!A2465="","",data!A2465)</f>
        <v>2019104</v>
      </c>
      <c r="C2464" s="32">
        <f>IF(data!B2465="","",data!B2465)</f>
        <v>43713</v>
      </c>
      <c r="D2464" s="21">
        <f>IF(data!C2465="","",data!C2465)</f>
        <v>1</v>
      </c>
      <c r="E2464" s="22">
        <f>IF(data!D2465="","",data!D2465)</f>
        <v>5</v>
      </c>
      <c r="F2464" s="22">
        <f>IF(data!E2465="","",data!E2465)</f>
        <v>16</v>
      </c>
      <c r="G2464" s="22">
        <f>IF(data!F2465="","",data!F2465)</f>
        <v>17</v>
      </c>
      <c r="H2464" s="22">
        <f>IF(data!G2465="","",data!G2465)</f>
        <v>18</v>
      </c>
      <c r="I2464" s="22">
        <f>IF(data!H2465="","",data!H2465)</f>
        <v>24</v>
      </c>
      <c r="J2464" s="23">
        <f>IF(data!I2465="","",data!I2465)</f>
        <v>10</v>
      </c>
      <c r="Q2464" s="33"/>
      <c r="R2464" s="33"/>
      <c r="S2464" s="33"/>
      <c r="T2464" s="33"/>
      <c r="U2464" s="33"/>
      <c r="V2464" s="33"/>
      <c r="X2464" s="34"/>
      <c r="Y2464" s="33"/>
      <c r="Z2464" s="33"/>
      <c r="AA2464" s="33"/>
      <c r="AB2464" s="33"/>
      <c r="AC2464" s="35"/>
      <c r="AD2464" s="33"/>
      <c r="AE2464" s="33"/>
      <c r="AF2464" s="33"/>
      <c r="AG2464" s="33"/>
      <c r="AH2464" s="33"/>
      <c r="AI2464" s="33"/>
      <c r="AJ2464" s="36"/>
      <c r="AK2464" s="10">
        <f t="shared" si="367"/>
        <v>6</v>
      </c>
      <c r="AL2464" s="11">
        <f t="shared" si="368"/>
        <v>5</v>
      </c>
      <c r="AM2464" s="11">
        <f t="shared" si="369"/>
        <v>11</v>
      </c>
      <c r="AN2464" s="11">
        <f t="shared" si="370"/>
        <v>15</v>
      </c>
      <c r="AO2464" s="13">
        <f t="shared" si="371"/>
        <v>18</v>
      </c>
      <c r="AP2464" s="11">
        <f t="shared" si="372"/>
        <v>9</v>
      </c>
      <c r="AQ2464" s="11">
        <f t="shared" si="373"/>
        <v>27</v>
      </c>
      <c r="AR2464" s="11">
        <f t="shared" si="374"/>
        <v>31</v>
      </c>
      <c r="AS2464" s="11">
        <f t="shared" si="375"/>
        <v>26</v>
      </c>
      <c r="AT2464" s="11">
        <f t="shared" si="376"/>
        <v>21</v>
      </c>
      <c r="AU2464" s="11">
        <f t="shared" si="377"/>
        <v>29</v>
      </c>
      <c r="AV2464" s="11">
        <f t="shared" si="378"/>
        <v>25</v>
      </c>
      <c r="AW2464" s="12">
        <f t="shared" si="379"/>
        <v>21</v>
      </c>
      <c r="AX2464" s="13">
        <f t="shared" si="380"/>
        <v>17</v>
      </c>
      <c r="AY2464" s="13">
        <f t="shared" si="381"/>
        <v>30</v>
      </c>
      <c r="AZ2464" s="13">
        <f t="shared" si="382"/>
        <v>45</v>
      </c>
      <c r="BA2464" s="13">
        <f t="shared" si="383"/>
        <v>62</v>
      </c>
      <c r="BB2464" s="14">
        <f t="shared" si="384"/>
        <v>61</v>
      </c>
      <c r="BC2464" s="19">
        <f t="shared" si="386"/>
        <v>30</v>
      </c>
      <c r="BD2464" s="55">
        <f t="shared" si="363"/>
        <v>1.0189671971419292</v>
      </c>
      <c r="BE2464" s="19">
        <f t="shared" si="364"/>
        <v>0.98009093861643382</v>
      </c>
      <c r="BF2464" s="19">
        <f t="shared" si="387"/>
        <v>0.98950308541734322</v>
      </c>
      <c r="BG2464" s="19">
        <f t="shared" si="361"/>
        <v>0.98909386164339075</v>
      </c>
      <c r="BH2464" s="19">
        <f t="shared" si="365"/>
        <v>1</v>
      </c>
      <c r="BI2464" s="19">
        <f t="shared" si="365"/>
        <v>2</v>
      </c>
      <c r="BJ2464" s="19">
        <f t="shared" si="365"/>
        <v>0</v>
      </c>
      <c r="BK2464" s="19">
        <f t="shared" si="385"/>
        <v>0</v>
      </c>
      <c r="BL2464" s="19">
        <f t="shared" si="385"/>
        <v>0</v>
      </c>
      <c r="BM2464" s="19">
        <f t="shared" si="385"/>
        <v>1</v>
      </c>
      <c r="BN2464" s="19">
        <f t="shared" si="385"/>
        <v>0</v>
      </c>
      <c r="BO2464" s="19">
        <f t="shared" si="385"/>
        <v>1</v>
      </c>
      <c r="BP2464" s="19">
        <f t="shared" si="385"/>
        <v>0</v>
      </c>
      <c r="BQ2464" s="19">
        <f t="shared" si="385"/>
        <v>0</v>
      </c>
      <c r="BR2464" s="19">
        <f t="shared" si="385"/>
        <v>0</v>
      </c>
      <c r="BS2464" s="19">
        <f t="shared" si="385"/>
        <v>0</v>
      </c>
      <c r="BT2464" s="19">
        <f t="shared" si="385"/>
        <v>0</v>
      </c>
      <c r="BU2464" s="19">
        <f t="shared" si="385"/>
        <v>0</v>
      </c>
      <c r="BV2464" s="19">
        <f t="shared" si="385"/>
        <v>0</v>
      </c>
      <c r="BW2464" s="19">
        <f t="shared" si="385"/>
        <v>0</v>
      </c>
      <c r="BX2464" s="19">
        <f t="shared" si="385"/>
        <v>1</v>
      </c>
      <c r="BY2464" s="19" t="str">
        <f t="shared" si="385"/>
        <v/>
      </c>
      <c r="BZ2464" s="19" t="str">
        <f t="shared" si="385"/>
        <v/>
      </c>
      <c r="CA2464" s="19" t="str">
        <f t="shared" si="366"/>
        <v/>
      </c>
      <c r="CB2464" s="19" t="str">
        <f t="shared" si="366"/>
        <v/>
      </c>
    </row>
    <row r="2465" spans="1:80">
      <c r="A2465" s="24">
        <v>2464</v>
      </c>
      <c r="B2465" s="31">
        <f>IF(data!A2466="","",data!A2466)</f>
        <v>2019105</v>
      </c>
      <c r="C2465" s="32">
        <f>IF(data!B2466="","",data!B2466)</f>
        <v>43716</v>
      </c>
      <c r="D2465" s="21">
        <f>IF(data!C2466="","",data!C2466)</f>
        <v>2</v>
      </c>
      <c r="E2465" s="22">
        <f>IF(data!D2466="","",data!D2466)</f>
        <v>13</v>
      </c>
      <c r="F2465" s="22">
        <f>IF(data!E2466="","",data!E2466)</f>
        <v>15</v>
      </c>
      <c r="G2465" s="22">
        <f>IF(data!F2466="","",data!F2466)</f>
        <v>17</v>
      </c>
      <c r="H2465" s="22">
        <f>IF(data!G2466="","",data!G2466)</f>
        <v>26</v>
      </c>
      <c r="I2465" s="22">
        <f>IF(data!H2466="","",data!H2466)</f>
        <v>33</v>
      </c>
      <c r="J2465" s="23">
        <f>IF(data!I2466="","",data!I2466)</f>
        <v>1</v>
      </c>
      <c r="Q2465" s="33"/>
      <c r="R2465" s="33"/>
      <c r="S2465" s="33"/>
      <c r="T2465" s="33"/>
      <c r="U2465" s="33"/>
      <c r="V2465" s="33"/>
      <c r="X2465" s="34"/>
      <c r="Y2465" s="33"/>
      <c r="Z2465" s="33"/>
      <c r="AA2465" s="33"/>
      <c r="AB2465" s="33"/>
      <c r="AC2465" s="35"/>
      <c r="AD2465" s="33"/>
      <c r="AE2465" s="33"/>
      <c r="AF2465" s="33"/>
      <c r="AG2465" s="33"/>
      <c r="AH2465" s="33"/>
      <c r="AI2465" s="33"/>
      <c r="AJ2465" s="36"/>
      <c r="AK2465" s="10">
        <f t="shared" si="367"/>
        <v>7</v>
      </c>
      <c r="AL2465" s="11">
        <f t="shared" si="368"/>
        <v>10</v>
      </c>
      <c r="AM2465" s="11">
        <f t="shared" si="369"/>
        <v>11</v>
      </c>
      <c r="AN2465" s="11">
        <f t="shared" si="370"/>
        <v>16</v>
      </c>
      <c r="AO2465" s="13">
        <f t="shared" si="371"/>
        <v>22</v>
      </c>
      <c r="AP2465" s="11">
        <f t="shared" si="372"/>
        <v>18</v>
      </c>
      <c r="AQ2465" s="11">
        <f t="shared" si="373"/>
        <v>34</v>
      </c>
      <c r="AR2465" s="11">
        <f t="shared" si="374"/>
        <v>26</v>
      </c>
      <c r="AS2465" s="11">
        <f t="shared" si="375"/>
        <v>18</v>
      </c>
      <c r="AT2465" s="11">
        <f t="shared" si="376"/>
        <v>22</v>
      </c>
      <c r="AU2465" s="11">
        <f t="shared" si="377"/>
        <v>15</v>
      </c>
      <c r="AV2465" s="11">
        <f t="shared" si="378"/>
        <v>36</v>
      </c>
      <c r="AW2465" s="12">
        <f t="shared" si="379"/>
        <v>31</v>
      </c>
      <c r="AX2465" s="13">
        <f t="shared" si="380"/>
        <v>42</v>
      </c>
      <c r="AY2465" s="13">
        <f t="shared" si="381"/>
        <v>55</v>
      </c>
      <c r="AZ2465" s="13">
        <f t="shared" si="382"/>
        <v>70</v>
      </c>
      <c r="BA2465" s="13">
        <f t="shared" si="383"/>
        <v>68</v>
      </c>
      <c r="BB2465" s="14">
        <f t="shared" si="384"/>
        <v>66</v>
      </c>
      <c r="BC2465" s="19">
        <f t="shared" si="386"/>
        <v>55</v>
      </c>
      <c r="BD2465" s="55">
        <f t="shared" si="363"/>
        <v>1.0066904839233517</v>
      </c>
      <c r="BE2465" s="19">
        <f t="shared" si="364"/>
        <v>1.0148749594024034</v>
      </c>
      <c r="BF2465" s="19">
        <f t="shared" si="387"/>
        <v>1.0001429035401104</v>
      </c>
      <c r="BG2465" s="19">
        <f t="shared" si="361"/>
        <v>0.99154920428710625</v>
      </c>
      <c r="BH2465" s="19">
        <f t="shared" si="365"/>
        <v>1</v>
      </c>
      <c r="BI2465" s="19">
        <f t="shared" si="365"/>
        <v>0</v>
      </c>
      <c r="BJ2465" s="19">
        <f t="shared" si="365"/>
        <v>1</v>
      </c>
      <c r="BK2465" s="19">
        <f t="shared" si="385"/>
        <v>0</v>
      </c>
      <c r="BL2465" s="19">
        <f t="shared" si="385"/>
        <v>0</v>
      </c>
      <c r="BM2465" s="19">
        <f t="shared" si="385"/>
        <v>0</v>
      </c>
      <c r="BN2465" s="19">
        <f t="shared" si="385"/>
        <v>0</v>
      </c>
      <c r="BO2465" s="19">
        <f t="shared" si="385"/>
        <v>0</v>
      </c>
      <c r="BP2465" s="19">
        <f t="shared" si="385"/>
        <v>0</v>
      </c>
      <c r="BQ2465" s="19">
        <f t="shared" si="385"/>
        <v>1</v>
      </c>
      <c r="BR2465" s="19">
        <f t="shared" si="385"/>
        <v>0</v>
      </c>
      <c r="BS2465" s="19">
        <f t="shared" si="385"/>
        <v>0</v>
      </c>
      <c r="BT2465" s="19">
        <f t="shared" si="385"/>
        <v>0</v>
      </c>
      <c r="BU2465" s="19">
        <f t="shared" si="385"/>
        <v>1</v>
      </c>
      <c r="BV2465" s="19">
        <f t="shared" si="385"/>
        <v>0</v>
      </c>
      <c r="BW2465" s="19">
        <f t="shared" si="385"/>
        <v>1</v>
      </c>
      <c r="BX2465" s="19">
        <f t="shared" si="385"/>
        <v>1</v>
      </c>
      <c r="BY2465" s="19" t="str">
        <f t="shared" si="385"/>
        <v/>
      </c>
      <c r="BZ2465" s="19" t="str">
        <f t="shared" si="385"/>
        <v/>
      </c>
      <c r="CA2465" s="19" t="str">
        <f t="shared" si="366"/>
        <v/>
      </c>
      <c r="CB2465" s="19" t="str">
        <f t="shared" si="366"/>
        <v/>
      </c>
    </row>
    <row r="2466" spans="1:80">
      <c r="A2466" s="24">
        <v>2465</v>
      </c>
      <c r="B2466" s="31">
        <f>IF(data!A2467="","",data!A2467)</f>
        <v>2019106</v>
      </c>
      <c r="C2466" s="32">
        <f>IF(data!B2467="","",data!B2467)</f>
        <v>43718</v>
      </c>
      <c r="D2466" s="21">
        <f>IF(data!C2467="","",data!C2467)</f>
        <v>2</v>
      </c>
      <c r="E2466" s="22">
        <f>IF(data!D2467="","",data!D2467)</f>
        <v>14</v>
      </c>
      <c r="F2466" s="22">
        <f>IF(data!E2467="","",data!E2467)</f>
        <v>22</v>
      </c>
      <c r="G2466" s="22">
        <f>IF(data!F2467="","",data!F2467)</f>
        <v>27</v>
      </c>
      <c r="H2466" s="22">
        <f>IF(data!G2467="","",data!G2467)</f>
        <v>30</v>
      </c>
      <c r="I2466" s="22">
        <f>IF(data!H2467="","",data!H2467)</f>
        <v>33</v>
      </c>
      <c r="J2466" s="23">
        <f>IF(data!I2467="","",data!I2467)</f>
        <v>14</v>
      </c>
      <c r="Q2466" s="33"/>
      <c r="R2466" s="33"/>
      <c r="S2466" s="33"/>
      <c r="T2466" s="33"/>
      <c r="U2466" s="33"/>
      <c r="V2466" s="33"/>
      <c r="X2466" s="34"/>
      <c r="Y2466" s="33"/>
      <c r="Z2466" s="33"/>
      <c r="AA2466" s="33"/>
      <c r="AB2466" s="33"/>
      <c r="AC2466" s="35"/>
      <c r="AD2466" s="33"/>
      <c r="AE2466" s="33"/>
      <c r="AF2466" s="33"/>
      <c r="AG2466" s="33"/>
      <c r="AH2466" s="33"/>
      <c r="AI2466" s="33"/>
      <c r="AJ2466" s="36"/>
      <c r="AK2466" s="10">
        <f t="shared" si="367"/>
        <v>5</v>
      </c>
      <c r="AL2466" s="11">
        <f t="shared" si="368"/>
        <v>12</v>
      </c>
      <c r="AM2466" s="11">
        <f t="shared" si="369"/>
        <v>13</v>
      </c>
      <c r="AN2466" s="11">
        <f t="shared" si="370"/>
        <v>14</v>
      </c>
      <c r="AO2466" s="13">
        <f t="shared" si="371"/>
        <v>16</v>
      </c>
      <c r="AP2466" s="11">
        <f t="shared" si="372"/>
        <v>24</v>
      </c>
      <c r="AQ2466" s="11">
        <f t="shared" si="373"/>
        <v>20</v>
      </c>
      <c r="AR2466" s="11">
        <f t="shared" si="374"/>
        <v>18</v>
      </c>
      <c r="AS2466" s="11">
        <f t="shared" si="375"/>
        <v>18</v>
      </c>
      <c r="AT2466" s="11">
        <f t="shared" si="376"/>
        <v>32</v>
      </c>
      <c r="AU2466" s="11">
        <f t="shared" si="377"/>
        <v>24</v>
      </c>
      <c r="AV2466" s="11">
        <f t="shared" si="378"/>
        <v>30</v>
      </c>
      <c r="AW2466" s="12">
        <f t="shared" si="379"/>
        <v>38</v>
      </c>
      <c r="AX2466" s="13">
        <f t="shared" si="380"/>
        <v>48</v>
      </c>
      <c r="AY2466" s="13">
        <f t="shared" si="381"/>
        <v>60</v>
      </c>
      <c r="AZ2466" s="13">
        <f t="shared" si="382"/>
        <v>56</v>
      </c>
      <c r="BA2466" s="13">
        <f t="shared" si="383"/>
        <v>52</v>
      </c>
      <c r="BB2466" s="14">
        <f t="shared" si="384"/>
        <v>48</v>
      </c>
      <c r="BC2466" s="19">
        <f t="shared" si="386"/>
        <v>60</v>
      </c>
      <c r="BD2466" s="55">
        <f t="shared" si="363"/>
        <v>1.0557973367976616</v>
      </c>
      <c r="BE2466" s="19">
        <f t="shared" si="364"/>
        <v>1.0353361481000325</v>
      </c>
      <c r="BF2466" s="19">
        <f t="shared" si="387"/>
        <v>0.99768756089639488</v>
      </c>
      <c r="BG2466" s="19">
        <f t="shared" si="361"/>
        <v>0.99768756089639488</v>
      </c>
      <c r="BH2466" s="19">
        <f t="shared" si="365"/>
        <v>0</v>
      </c>
      <c r="BI2466" s="19">
        <f t="shared" si="365"/>
        <v>0</v>
      </c>
      <c r="BJ2466" s="19">
        <f t="shared" si="365"/>
        <v>1</v>
      </c>
      <c r="BK2466" s="19">
        <f t="shared" si="385"/>
        <v>0</v>
      </c>
      <c r="BL2466" s="19">
        <f t="shared" si="385"/>
        <v>0</v>
      </c>
      <c r="BM2466" s="19">
        <f t="shared" si="385"/>
        <v>1</v>
      </c>
      <c r="BN2466" s="19">
        <f t="shared" si="385"/>
        <v>0</v>
      </c>
      <c r="BO2466" s="19">
        <f t="shared" si="385"/>
        <v>0</v>
      </c>
      <c r="BP2466" s="19">
        <f t="shared" si="385"/>
        <v>0</v>
      </c>
      <c r="BQ2466" s="19">
        <f t="shared" si="385"/>
        <v>0</v>
      </c>
      <c r="BR2466" s="19">
        <f t="shared" si="385"/>
        <v>1</v>
      </c>
      <c r="BS2466" s="19">
        <f t="shared" si="385"/>
        <v>0</v>
      </c>
      <c r="BT2466" s="19">
        <f t="shared" si="385"/>
        <v>0</v>
      </c>
      <c r="BU2466" s="19">
        <f t="shared" si="385"/>
        <v>1</v>
      </c>
      <c r="BV2466" s="19">
        <f t="shared" si="385"/>
        <v>1</v>
      </c>
      <c r="BW2466" s="19">
        <f t="shared" si="385"/>
        <v>0</v>
      </c>
      <c r="BX2466" s="19">
        <f t="shared" si="385"/>
        <v>1</v>
      </c>
      <c r="BY2466" s="19" t="str">
        <f t="shared" si="385"/>
        <v/>
      </c>
      <c r="BZ2466" s="19" t="str">
        <f t="shared" ref="BZ2466:CB2481" si="388">IF(BZ$4&gt;=$BC$1,"",SUMPRODUCT(N(MOD($D2466:$I2466,$BC$1)=BZ$4)))</f>
        <v/>
      </c>
      <c r="CA2466" s="19" t="str">
        <f t="shared" si="388"/>
        <v/>
      </c>
      <c r="CB2466" s="19" t="str">
        <f t="shared" si="388"/>
        <v/>
      </c>
    </row>
    <row r="2467" spans="1:80">
      <c r="A2467" s="24">
        <v>2466</v>
      </c>
      <c r="B2467" s="31">
        <f>IF(data!A2468="","",data!A2468)</f>
        <v>2019107</v>
      </c>
      <c r="C2467" s="32">
        <f>IF(data!B2468="","",data!B2468)</f>
        <v>43720</v>
      </c>
      <c r="D2467" s="21">
        <f>IF(data!C2468="","",data!C2468)</f>
        <v>2</v>
      </c>
      <c r="E2467" s="22">
        <f>IF(data!D2468="","",data!D2468)</f>
        <v>6</v>
      </c>
      <c r="F2467" s="22">
        <f>IF(data!E2468="","",data!E2468)</f>
        <v>8</v>
      </c>
      <c r="G2467" s="22">
        <f>IF(data!F2468="","",data!F2468)</f>
        <v>23</v>
      </c>
      <c r="H2467" s="22">
        <f>IF(data!G2468="","",data!G2468)</f>
        <v>27</v>
      </c>
      <c r="I2467" s="22">
        <f>IF(data!H2468="","",data!H2468)</f>
        <v>32</v>
      </c>
      <c r="J2467" s="23">
        <f>IF(data!I2468="","",data!I2468)</f>
        <v>2</v>
      </c>
      <c r="Q2467" s="33"/>
      <c r="R2467" s="33"/>
      <c r="S2467" s="33"/>
      <c r="T2467" s="33"/>
      <c r="U2467" s="33"/>
      <c r="V2467" s="33"/>
      <c r="X2467" s="34"/>
      <c r="Y2467" s="33"/>
      <c r="Z2467" s="33"/>
      <c r="AA2467" s="33"/>
      <c r="AB2467" s="33"/>
      <c r="AC2467" s="35"/>
      <c r="AD2467" s="33"/>
      <c r="AE2467" s="33"/>
      <c r="AF2467" s="33"/>
      <c r="AG2467" s="33"/>
      <c r="AH2467" s="33"/>
      <c r="AI2467" s="33"/>
      <c r="AJ2467" s="36"/>
      <c r="AK2467" s="10">
        <f t="shared" si="367"/>
        <v>8</v>
      </c>
      <c r="AL2467" s="11">
        <f t="shared" si="368"/>
        <v>10</v>
      </c>
      <c r="AM2467" s="11">
        <f t="shared" si="369"/>
        <v>13</v>
      </c>
      <c r="AN2467" s="11">
        <f t="shared" si="370"/>
        <v>14</v>
      </c>
      <c r="AO2467" s="13">
        <f t="shared" si="371"/>
        <v>21</v>
      </c>
      <c r="AP2467" s="11">
        <f t="shared" si="372"/>
        <v>18</v>
      </c>
      <c r="AQ2467" s="11">
        <f t="shared" si="373"/>
        <v>26</v>
      </c>
      <c r="AR2467" s="11">
        <f t="shared" si="374"/>
        <v>28</v>
      </c>
      <c r="AS2467" s="11">
        <f t="shared" si="375"/>
        <v>32</v>
      </c>
      <c r="AT2467" s="11">
        <f t="shared" si="376"/>
        <v>38</v>
      </c>
      <c r="AU2467" s="11">
        <f t="shared" si="377"/>
        <v>33</v>
      </c>
      <c r="AV2467" s="11">
        <f t="shared" si="378"/>
        <v>42</v>
      </c>
      <c r="AW2467" s="12">
        <f t="shared" si="379"/>
        <v>38</v>
      </c>
      <c r="AX2467" s="13">
        <f t="shared" si="380"/>
        <v>34</v>
      </c>
      <c r="AY2467" s="13">
        <f t="shared" si="381"/>
        <v>47</v>
      </c>
      <c r="AZ2467" s="13">
        <f t="shared" si="382"/>
        <v>44</v>
      </c>
      <c r="BA2467" s="13">
        <f t="shared" si="383"/>
        <v>41</v>
      </c>
      <c r="BB2467" s="14">
        <f t="shared" si="384"/>
        <v>38</v>
      </c>
      <c r="BC2467" s="19">
        <f t="shared" si="386"/>
        <v>47</v>
      </c>
      <c r="BD2467" s="55">
        <f t="shared" si="363"/>
        <v>1.0148749594024034</v>
      </c>
      <c r="BE2467" s="19">
        <f t="shared" si="364"/>
        <v>1.0537512179278987</v>
      </c>
      <c r="BF2467" s="19">
        <f t="shared" si="387"/>
        <v>0.99686911334848971</v>
      </c>
      <c r="BG2467" s="19">
        <f t="shared" si="361"/>
        <v>1.0017797986359207</v>
      </c>
      <c r="BH2467" s="19">
        <f t="shared" si="365"/>
        <v>0</v>
      </c>
      <c r="BI2467" s="19">
        <f t="shared" si="365"/>
        <v>0</v>
      </c>
      <c r="BJ2467" s="19">
        <f t="shared" si="365"/>
        <v>1</v>
      </c>
      <c r="BK2467" s="19">
        <f t="shared" ref="BK2467:BZ2482" si="389">IF(BK$4&gt;=$BC$1,"",SUMPRODUCT(N(MOD($D2467:$I2467,$BC$1)=BK$4)))</f>
        <v>0</v>
      </c>
      <c r="BL2467" s="19">
        <f t="shared" si="389"/>
        <v>0</v>
      </c>
      <c r="BM2467" s="19">
        <f t="shared" si="389"/>
        <v>0</v>
      </c>
      <c r="BN2467" s="19">
        <f t="shared" si="389"/>
        <v>2</v>
      </c>
      <c r="BO2467" s="19">
        <f t="shared" si="389"/>
        <v>0</v>
      </c>
      <c r="BP2467" s="19">
        <f t="shared" si="389"/>
        <v>1</v>
      </c>
      <c r="BQ2467" s="19">
        <f t="shared" si="389"/>
        <v>0</v>
      </c>
      <c r="BR2467" s="19">
        <f t="shared" si="389"/>
        <v>1</v>
      </c>
      <c r="BS2467" s="19">
        <f t="shared" si="389"/>
        <v>0</v>
      </c>
      <c r="BT2467" s="19">
        <f t="shared" si="389"/>
        <v>0</v>
      </c>
      <c r="BU2467" s="19">
        <f t="shared" si="389"/>
        <v>0</v>
      </c>
      <c r="BV2467" s="19">
        <f t="shared" si="389"/>
        <v>0</v>
      </c>
      <c r="BW2467" s="19">
        <f t="shared" si="389"/>
        <v>1</v>
      </c>
      <c r="BX2467" s="19">
        <f t="shared" si="389"/>
        <v>0</v>
      </c>
      <c r="BY2467" s="19" t="str">
        <f t="shared" si="389"/>
        <v/>
      </c>
      <c r="BZ2467" s="19" t="str">
        <f t="shared" si="389"/>
        <v/>
      </c>
      <c r="CA2467" s="19" t="str">
        <f t="shared" si="388"/>
        <v/>
      </c>
      <c r="CB2467" s="19" t="str">
        <f t="shared" si="388"/>
        <v/>
      </c>
    </row>
    <row r="2468" spans="1:80">
      <c r="A2468" s="24">
        <v>2467</v>
      </c>
      <c r="B2468" s="31">
        <f>IF(data!A2469="","",data!A2469)</f>
        <v>2019108</v>
      </c>
      <c r="C2468" s="32">
        <f>IF(data!B2469="","",data!B2469)</f>
        <v>43723</v>
      </c>
      <c r="D2468" s="21">
        <f>IF(data!C2469="","",data!C2469)</f>
        <v>7</v>
      </c>
      <c r="E2468" s="22">
        <f>IF(data!D2469="","",data!D2469)</f>
        <v>13</v>
      </c>
      <c r="F2468" s="22">
        <f>IF(data!E2469="","",data!E2469)</f>
        <v>19</v>
      </c>
      <c r="G2468" s="22">
        <f>IF(data!F2469="","",data!F2469)</f>
        <v>22</v>
      </c>
      <c r="H2468" s="22">
        <f>IF(data!G2469="","",data!G2469)</f>
        <v>25</v>
      </c>
      <c r="I2468" s="22">
        <f>IF(data!H2469="","",data!H2469)</f>
        <v>32</v>
      </c>
      <c r="J2468" s="23">
        <f>IF(data!I2469="","",data!I2469)</f>
        <v>13</v>
      </c>
      <c r="Q2468" s="33"/>
      <c r="R2468" s="33"/>
      <c r="S2468" s="33"/>
      <c r="T2468" s="33"/>
      <c r="U2468" s="33"/>
      <c r="V2468" s="33"/>
      <c r="X2468" s="34"/>
      <c r="Y2468" s="33"/>
      <c r="Z2468" s="33"/>
      <c r="AA2468" s="33"/>
      <c r="AB2468" s="33"/>
      <c r="AC2468" s="35"/>
      <c r="AD2468" s="33"/>
      <c r="AE2468" s="33"/>
      <c r="AF2468" s="33"/>
      <c r="AG2468" s="33"/>
      <c r="AH2468" s="33"/>
      <c r="AI2468" s="33"/>
      <c r="AJ2468" s="36"/>
      <c r="AK2468" s="10">
        <f t="shared" si="367"/>
        <v>7</v>
      </c>
      <c r="AL2468" s="11">
        <f t="shared" si="368"/>
        <v>10</v>
      </c>
      <c r="AM2468" s="11">
        <f t="shared" si="369"/>
        <v>13</v>
      </c>
      <c r="AN2468" s="11">
        <f t="shared" si="370"/>
        <v>10</v>
      </c>
      <c r="AO2468" s="13">
        <f t="shared" si="371"/>
        <v>20</v>
      </c>
      <c r="AP2468" s="11">
        <f t="shared" si="372"/>
        <v>22</v>
      </c>
      <c r="AQ2468" s="11">
        <f t="shared" si="373"/>
        <v>28</v>
      </c>
      <c r="AR2468" s="11">
        <f t="shared" si="374"/>
        <v>28</v>
      </c>
      <c r="AS2468" s="11">
        <f t="shared" si="375"/>
        <v>30</v>
      </c>
      <c r="AT2468" s="11">
        <f t="shared" si="376"/>
        <v>34</v>
      </c>
      <c r="AU2468" s="11">
        <f t="shared" si="377"/>
        <v>40</v>
      </c>
      <c r="AV2468" s="11">
        <f t="shared" si="378"/>
        <v>48</v>
      </c>
      <c r="AW2468" s="12">
        <f t="shared" si="379"/>
        <v>43</v>
      </c>
      <c r="AX2468" s="13">
        <f t="shared" si="380"/>
        <v>38</v>
      </c>
      <c r="AY2468" s="13">
        <f t="shared" si="381"/>
        <v>50</v>
      </c>
      <c r="AZ2468" s="13">
        <f t="shared" si="382"/>
        <v>46</v>
      </c>
      <c r="BA2468" s="13">
        <f t="shared" si="383"/>
        <v>42</v>
      </c>
      <c r="BB2468" s="14">
        <f t="shared" si="384"/>
        <v>58</v>
      </c>
      <c r="BC2468" s="19">
        <f t="shared" si="386"/>
        <v>50</v>
      </c>
      <c r="BD2468" s="55">
        <f t="shared" si="363"/>
        <v>0.99032153296524839</v>
      </c>
      <c r="BE2468" s="19">
        <f t="shared" si="364"/>
        <v>1.0557973367976616</v>
      </c>
      <c r="BF2468" s="19">
        <f t="shared" si="387"/>
        <v>0.99277687560896399</v>
      </c>
      <c r="BG2468" s="19">
        <f t="shared" si="361"/>
        <v>1.0030074699577785</v>
      </c>
      <c r="BH2468" s="19">
        <f t="shared" si="365"/>
        <v>0</v>
      </c>
      <c r="BI2468" s="19">
        <f t="shared" si="365"/>
        <v>0</v>
      </c>
      <c r="BJ2468" s="19">
        <f t="shared" si="365"/>
        <v>1</v>
      </c>
      <c r="BK2468" s="19">
        <f t="shared" si="389"/>
        <v>0</v>
      </c>
      <c r="BL2468" s="19">
        <f t="shared" si="389"/>
        <v>0</v>
      </c>
      <c r="BM2468" s="19">
        <f t="shared" si="389"/>
        <v>1</v>
      </c>
      <c r="BN2468" s="19">
        <f t="shared" si="389"/>
        <v>0</v>
      </c>
      <c r="BO2468" s="19">
        <f t="shared" si="389"/>
        <v>1</v>
      </c>
      <c r="BP2468" s="19">
        <f t="shared" si="389"/>
        <v>1</v>
      </c>
      <c r="BQ2468" s="19">
        <f t="shared" si="389"/>
        <v>0</v>
      </c>
      <c r="BR2468" s="19">
        <f t="shared" si="389"/>
        <v>0</v>
      </c>
      <c r="BS2468" s="19">
        <f t="shared" si="389"/>
        <v>0</v>
      </c>
      <c r="BT2468" s="19">
        <f t="shared" si="389"/>
        <v>0</v>
      </c>
      <c r="BU2468" s="19">
        <f t="shared" si="389"/>
        <v>1</v>
      </c>
      <c r="BV2468" s="19">
        <f t="shared" si="389"/>
        <v>0</v>
      </c>
      <c r="BW2468" s="19">
        <f t="shared" si="389"/>
        <v>1</v>
      </c>
      <c r="BX2468" s="19">
        <f t="shared" si="389"/>
        <v>0</v>
      </c>
      <c r="BY2468" s="19" t="str">
        <f t="shared" si="389"/>
        <v/>
      </c>
      <c r="BZ2468" s="19" t="str">
        <f t="shared" si="389"/>
        <v/>
      </c>
      <c r="CA2468" s="19" t="str">
        <f t="shared" si="388"/>
        <v/>
      </c>
      <c r="CB2468" s="19" t="str">
        <f t="shared" si="388"/>
        <v/>
      </c>
    </row>
    <row r="2469" spans="1:80">
      <c r="A2469" s="24">
        <v>2468</v>
      </c>
      <c r="B2469" s="31">
        <f>IF(data!A2470="","",data!A2470)</f>
        <v>2019109</v>
      </c>
      <c r="C2469" s="32">
        <f>IF(data!B2470="","",data!B2470)</f>
        <v>43725</v>
      </c>
      <c r="D2469" s="21">
        <f>IF(data!C2470="","",data!C2470)</f>
        <v>3</v>
      </c>
      <c r="E2469" s="22">
        <f>IF(data!D2470="","",data!D2470)</f>
        <v>6</v>
      </c>
      <c r="F2469" s="22">
        <f>IF(data!E2470="","",data!E2470)</f>
        <v>7</v>
      </c>
      <c r="G2469" s="22">
        <f>IF(data!F2470="","",data!F2470)</f>
        <v>17</v>
      </c>
      <c r="H2469" s="22">
        <f>IF(data!G2470="","",data!G2470)</f>
        <v>28</v>
      </c>
      <c r="I2469" s="22">
        <f>IF(data!H2470="","",data!H2470)</f>
        <v>31</v>
      </c>
      <c r="J2469" s="23">
        <f>IF(data!I2470="","",data!I2470)</f>
        <v>10</v>
      </c>
      <c r="Q2469" s="33"/>
      <c r="R2469" s="33"/>
      <c r="S2469" s="33"/>
      <c r="T2469" s="33"/>
      <c r="U2469" s="33"/>
      <c r="V2469" s="33"/>
      <c r="X2469" s="34"/>
      <c r="Y2469" s="33"/>
      <c r="Z2469" s="33"/>
      <c r="AA2469" s="33"/>
      <c r="AB2469" s="33"/>
      <c r="AC2469" s="35"/>
      <c r="AD2469" s="33"/>
      <c r="AE2469" s="33"/>
      <c r="AF2469" s="33"/>
      <c r="AG2469" s="33"/>
      <c r="AH2469" s="33"/>
      <c r="AI2469" s="33"/>
      <c r="AJ2469" s="36"/>
      <c r="AK2469" s="10">
        <f t="shared" si="367"/>
        <v>5</v>
      </c>
      <c r="AL2469" s="11">
        <f t="shared" si="368"/>
        <v>12</v>
      </c>
      <c r="AM2469" s="11">
        <f t="shared" si="369"/>
        <v>12</v>
      </c>
      <c r="AN2469" s="11">
        <f t="shared" si="370"/>
        <v>14</v>
      </c>
      <c r="AO2469" s="13">
        <f t="shared" si="371"/>
        <v>15</v>
      </c>
      <c r="AP2469" s="11">
        <f t="shared" si="372"/>
        <v>28</v>
      </c>
      <c r="AQ2469" s="11">
        <f t="shared" si="373"/>
        <v>29</v>
      </c>
      <c r="AR2469" s="11">
        <f t="shared" si="374"/>
        <v>32</v>
      </c>
      <c r="AS2469" s="11">
        <f t="shared" si="375"/>
        <v>37</v>
      </c>
      <c r="AT2469" s="11">
        <f t="shared" si="376"/>
        <v>32</v>
      </c>
      <c r="AU2469" s="11">
        <f t="shared" si="377"/>
        <v>27</v>
      </c>
      <c r="AV2469" s="11">
        <f t="shared" si="378"/>
        <v>22</v>
      </c>
      <c r="AW2469" s="12">
        <f t="shared" si="379"/>
        <v>32</v>
      </c>
      <c r="AX2469" s="13">
        <f t="shared" si="380"/>
        <v>44</v>
      </c>
      <c r="AY2469" s="13">
        <f t="shared" si="381"/>
        <v>41</v>
      </c>
      <c r="AZ2469" s="13">
        <f t="shared" si="382"/>
        <v>56</v>
      </c>
      <c r="BA2469" s="13">
        <f t="shared" si="383"/>
        <v>54</v>
      </c>
      <c r="BB2469" s="14">
        <f t="shared" si="384"/>
        <v>52</v>
      </c>
      <c r="BC2469" s="19">
        <f t="shared" si="386"/>
        <v>41</v>
      </c>
      <c r="BD2469" s="55">
        <f t="shared" si="363"/>
        <v>1.0353361481000325</v>
      </c>
      <c r="BE2469" s="19">
        <f t="shared" si="364"/>
        <v>1.0271516726209808</v>
      </c>
      <c r="BF2469" s="19">
        <f t="shared" si="387"/>
        <v>0.99359532315686916</v>
      </c>
      <c r="BG2469" s="19">
        <f t="shared" si="361"/>
        <v>1.0025982461838259</v>
      </c>
      <c r="BH2469" s="19">
        <f t="shared" si="365"/>
        <v>1</v>
      </c>
      <c r="BI2469" s="19">
        <f t="shared" si="365"/>
        <v>0</v>
      </c>
      <c r="BJ2469" s="19">
        <f t="shared" si="365"/>
        <v>0</v>
      </c>
      <c r="BK2469" s="19">
        <f t="shared" si="389"/>
        <v>1</v>
      </c>
      <c r="BL2469" s="19">
        <f t="shared" si="389"/>
        <v>0</v>
      </c>
      <c r="BM2469" s="19">
        <f t="shared" si="389"/>
        <v>0</v>
      </c>
      <c r="BN2469" s="19">
        <f t="shared" si="389"/>
        <v>1</v>
      </c>
      <c r="BO2469" s="19">
        <f t="shared" si="389"/>
        <v>1</v>
      </c>
      <c r="BP2469" s="19">
        <f t="shared" si="389"/>
        <v>0</v>
      </c>
      <c r="BQ2469" s="19">
        <f t="shared" si="389"/>
        <v>0</v>
      </c>
      <c r="BR2469" s="19">
        <f t="shared" si="389"/>
        <v>0</v>
      </c>
      <c r="BS2469" s="19">
        <f t="shared" si="389"/>
        <v>1</v>
      </c>
      <c r="BT2469" s="19">
        <f t="shared" si="389"/>
        <v>0</v>
      </c>
      <c r="BU2469" s="19">
        <f t="shared" si="389"/>
        <v>0</v>
      </c>
      <c r="BV2469" s="19">
        <f t="shared" si="389"/>
        <v>1</v>
      </c>
      <c r="BW2469" s="19">
        <f t="shared" si="389"/>
        <v>0</v>
      </c>
      <c r="BX2469" s="19">
        <f t="shared" si="389"/>
        <v>0</v>
      </c>
      <c r="BY2469" s="19" t="str">
        <f t="shared" si="389"/>
        <v/>
      </c>
      <c r="BZ2469" s="19" t="str">
        <f t="shared" si="389"/>
        <v/>
      </c>
      <c r="CA2469" s="19" t="str">
        <f t="shared" si="388"/>
        <v/>
      </c>
      <c r="CB2469" s="19" t="str">
        <f t="shared" si="388"/>
        <v/>
      </c>
    </row>
    <row r="2470" spans="1:80">
      <c r="A2470" s="24">
        <v>2469</v>
      </c>
      <c r="B2470" s="31">
        <f>IF(data!A2471="","",data!A2471)</f>
        <v>2019110</v>
      </c>
      <c r="C2470" s="32">
        <f>IF(data!B2471="","",data!B2471)</f>
        <v>43727</v>
      </c>
      <c r="D2470" s="21">
        <f>IF(data!C2471="","",data!C2471)</f>
        <v>1</v>
      </c>
      <c r="E2470" s="22">
        <f>IF(data!D2471="","",data!D2471)</f>
        <v>18</v>
      </c>
      <c r="F2470" s="22">
        <f>IF(data!E2471="","",data!E2471)</f>
        <v>22</v>
      </c>
      <c r="G2470" s="22">
        <f>IF(data!F2471="","",data!F2471)</f>
        <v>26</v>
      </c>
      <c r="H2470" s="22">
        <f>IF(data!G2471="","",data!G2471)</f>
        <v>27</v>
      </c>
      <c r="I2470" s="22">
        <f>IF(data!H2471="","",data!H2471)</f>
        <v>28</v>
      </c>
      <c r="J2470" s="23">
        <f>IF(data!I2471="","",data!I2471)</f>
        <v>8</v>
      </c>
      <c r="Q2470" s="33"/>
      <c r="R2470" s="33"/>
      <c r="S2470" s="33"/>
      <c r="T2470" s="33"/>
      <c r="U2470" s="33"/>
      <c r="V2470" s="33"/>
      <c r="X2470" s="34"/>
      <c r="Y2470" s="33"/>
      <c r="Z2470" s="33"/>
      <c r="AA2470" s="33"/>
      <c r="AB2470" s="33"/>
      <c r="AC2470" s="35"/>
      <c r="AD2470" s="33"/>
      <c r="AE2470" s="33"/>
      <c r="AF2470" s="33"/>
      <c r="AG2470" s="33"/>
      <c r="AH2470" s="33"/>
      <c r="AI2470" s="33"/>
      <c r="AJ2470" s="36"/>
      <c r="AK2470" s="10">
        <f t="shared" si="367"/>
        <v>5</v>
      </c>
      <c r="AL2470" s="11">
        <f t="shared" si="368"/>
        <v>10</v>
      </c>
      <c r="AM2470" s="11">
        <f t="shared" si="369"/>
        <v>12</v>
      </c>
      <c r="AN2470" s="11">
        <f t="shared" si="370"/>
        <v>14</v>
      </c>
      <c r="AO2470" s="13">
        <f t="shared" si="371"/>
        <v>17</v>
      </c>
      <c r="AP2470" s="11">
        <f t="shared" si="372"/>
        <v>18</v>
      </c>
      <c r="AQ2470" s="11">
        <f t="shared" si="373"/>
        <v>14</v>
      </c>
      <c r="AR2470" s="11">
        <f t="shared" si="374"/>
        <v>32</v>
      </c>
      <c r="AS2470" s="11">
        <f t="shared" si="375"/>
        <v>23</v>
      </c>
      <c r="AT2470" s="11">
        <f t="shared" si="376"/>
        <v>26</v>
      </c>
      <c r="AU2470" s="11">
        <f t="shared" si="377"/>
        <v>18</v>
      </c>
      <c r="AV2470" s="11">
        <f t="shared" si="378"/>
        <v>38</v>
      </c>
      <c r="AW2470" s="12">
        <f t="shared" si="379"/>
        <v>47</v>
      </c>
      <c r="AX2470" s="13">
        <f t="shared" si="380"/>
        <v>42</v>
      </c>
      <c r="AY2470" s="13">
        <f t="shared" si="381"/>
        <v>37</v>
      </c>
      <c r="AZ2470" s="13">
        <f t="shared" si="382"/>
        <v>32</v>
      </c>
      <c r="BA2470" s="13">
        <f t="shared" si="383"/>
        <v>46</v>
      </c>
      <c r="BB2470" s="14">
        <f t="shared" si="384"/>
        <v>42</v>
      </c>
      <c r="BC2470" s="19">
        <f t="shared" si="386"/>
        <v>37</v>
      </c>
      <c r="BD2470" s="55">
        <f t="shared" si="363"/>
        <v>0.9616758687885677</v>
      </c>
      <c r="BE2470" s="19">
        <f t="shared" si="364"/>
        <v>0.98418317635595975</v>
      </c>
      <c r="BF2470" s="19">
        <f t="shared" si="387"/>
        <v>0.99195842806105872</v>
      </c>
      <c r="BG2470" s="19">
        <f t="shared" si="361"/>
        <v>1.0013705748619681</v>
      </c>
      <c r="BH2470" s="19">
        <f t="shared" si="365"/>
        <v>0</v>
      </c>
      <c r="BI2470" s="19">
        <f t="shared" si="365"/>
        <v>2</v>
      </c>
      <c r="BJ2470" s="19">
        <f t="shared" si="365"/>
        <v>0</v>
      </c>
      <c r="BK2470" s="19">
        <f t="shared" si="389"/>
        <v>0</v>
      </c>
      <c r="BL2470" s="19">
        <f t="shared" si="389"/>
        <v>0</v>
      </c>
      <c r="BM2470" s="19">
        <f t="shared" si="389"/>
        <v>1</v>
      </c>
      <c r="BN2470" s="19">
        <f t="shared" si="389"/>
        <v>0</v>
      </c>
      <c r="BO2470" s="19">
        <f t="shared" si="389"/>
        <v>0</v>
      </c>
      <c r="BP2470" s="19">
        <f t="shared" si="389"/>
        <v>0</v>
      </c>
      <c r="BQ2470" s="19">
        <f t="shared" si="389"/>
        <v>1</v>
      </c>
      <c r="BR2470" s="19">
        <f t="shared" si="389"/>
        <v>1</v>
      </c>
      <c r="BS2470" s="19">
        <f t="shared" si="389"/>
        <v>1</v>
      </c>
      <c r="BT2470" s="19">
        <f t="shared" si="389"/>
        <v>0</v>
      </c>
      <c r="BU2470" s="19">
        <f t="shared" si="389"/>
        <v>0</v>
      </c>
      <c r="BV2470" s="19">
        <f t="shared" si="389"/>
        <v>0</v>
      </c>
      <c r="BW2470" s="19">
        <f t="shared" si="389"/>
        <v>0</v>
      </c>
      <c r="BX2470" s="19">
        <f t="shared" si="389"/>
        <v>0</v>
      </c>
      <c r="BY2470" s="19" t="str">
        <f t="shared" si="389"/>
        <v/>
      </c>
      <c r="BZ2470" s="19" t="str">
        <f t="shared" si="389"/>
        <v/>
      </c>
      <c r="CA2470" s="19" t="str">
        <f t="shared" si="388"/>
        <v/>
      </c>
      <c r="CB2470" s="19" t="str">
        <f t="shared" si="388"/>
        <v/>
      </c>
    </row>
    <row r="2471" spans="1:80">
      <c r="A2471" s="24">
        <v>2470</v>
      </c>
      <c r="B2471" s="31">
        <f>IF(data!A2472="","",data!A2472)</f>
        <v>2019111</v>
      </c>
      <c r="C2471" s="32">
        <f>IF(data!B2472="","",data!B2472)</f>
        <v>43730</v>
      </c>
      <c r="D2471" s="21">
        <f>IF(data!C2472="","",data!C2472)</f>
        <v>7</v>
      </c>
      <c r="E2471" s="22">
        <f>IF(data!D2472="","",data!D2472)</f>
        <v>18</v>
      </c>
      <c r="F2471" s="22">
        <f>IF(data!E2472="","",data!E2472)</f>
        <v>20</v>
      </c>
      <c r="G2471" s="22">
        <f>IF(data!F2472="","",data!F2472)</f>
        <v>22</v>
      </c>
      <c r="H2471" s="22">
        <f>IF(data!G2472="","",data!G2472)</f>
        <v>24</v>
      </c>
      <c r="I2471" s="22">
        <f>IF(data!H2472="","",data!H2472)</f>
        <v>33</v>
      </c>
      <c r="J2471" s="23">
        <f>IF(data!I2472="","",data!I2472)</f>
        <v>1</v>
      </c>
      <c r="Q2471" s="33"/>
      <c r="R2471" s="33"/>
      <c r="S2471" s="33"/>
      <c r="T2471" s="33"/>
      <c r="U2471" s="33"/>
      <c r="V2471" s="33"/>
      <c r="X2471" s="34"/>
      <c r="Y2471" s="33"/>
      <c r="Z2471" s="33"/>
      <c r="AA2471" s="33"/>
      <c r="AB2471" s="33"/>
      <c r="AC2471" s="35"/>
      <c r="AD2471" s="33"/>
      <c r="AE2471" s="33"/>
      <c r="AF2471" s="33"/>
      <c r="AG2471" s="33"/>
      <c r="AH2471" s="33"/>
      <c r="AI2471" s="33"/>
      <c r="AJ2471" s="36"/>
      <c r="AK2471" s="10">
        <f t="shared" si="367"/>
        <v>4</v>
      </c>
      <c r="AL2471" s="11">
        <f t="shared" si="368"/>
        <v>8</v>
      </c>
      <c r="AM2471" s="11">
        <f t="shared" si="369"/>
        <v>14</v>
      </c>
      <c r="AN2471" s="11">
        <f t="shared" si="370"/>
        <v>10</v>
      </c>
      <c r="AO2471" s="13">
        <f t="shared" si="371"/>
        <v>19</v>
      </c>
      <c r="AP2471" s="11">
        <f t="shared" si="372"/>
        <v>20</v>
      </c>
      <c r="AQ2471" s="11">
        <f t="shared" si="373"/>
        <v>25</v>
      </c>
      <c r="AR2471" s="11">
        <f t="shared" si="374"/>
        <v>24</v>
      </c>
      <c r="AS2471" s="11">
        <f t="shared" si="375"/>
        <v>25</v>
      </c>
      <c r="AT2471" s="11">
        <f t="shared" si="376"/>
        <v>40</v>
      </c>
      <c r="AU2471" s="11">
        <f t="shared" si="377"/>
        <v>46</v>
      </c>
      <c r="AV2471" s="11">
        <f t="shared" si="378"/>
        <v>40</v>
      </c>
      <c r="AW2471" s="12">
        <f t="shared" si="379"/>
        <v>34</v>
      </c>
      <c r="AX2471" s="13">
        <f t="shared" si="380"/>
        <v>28</v>
      </c>
      <c r="AY2471" s="13">
        <f t="shared" si="381"/>
        <v>39</v>
      </c>
      <c r="AZ2471" s="13">
        <f t="shared" si="382"/>
        <v>34</v>
      </c>
      <c r="BA2471" s="13">
        <f t="shared" si="383"/>
        <v>48</v>
      </c>
      <c r="BB2471" s="14">
        <f t="shared" si="384"/>
        <v>44</v>
      </c>
      <c r="BC2471" s="19">
        <f t="shared" si="386"/>
        <v>39</v>
      </c>
      <c r="BD2471" s="55">
        <f t="shared" si="363"/>
        <v>0.87573887625852542</v>
      </c>
      <c r="BE2471" s="19">
        <f t="shared" si="364"/>
        <v>0.96576810652809364</v>
      </c>
      <c r="BF2471" s="19">
        <f t="shared" si="387"/>
        <v>0.97313413445924002</v>
      </c>
      <c r="BG2471" s="19">
        <f t="shared" si="361"/>
        <v>1.0025982461838259</v>
      </c>
      <c r="BH2471" s="19">
        <f t="shared" si="365"/>
        <v>0</v>
      </c>
      <c r="BI2471" s="19">
        <f t="shared" si="365"/>
        <v>1</v>
      </c>
      <c r="BJ2471" s="19">
        <f t="shared" si="365"/>
        <v>0</v>
      </c>
      <c r="BK2471" s="19">
        <f t="shared" si="389"/>
        <v>1</v>
      </c>
      <c r="BL2471" s="19">
        <f t="shared" si="389"/>
        <v>0</v>
      </c>
      <c r="BM2471" s="19">
        <f t="shared" si="389"/>
        <v>1</v>
      </c>
      <c r="BN2471" s="19">
        <f t="shared" si="389"/>
        <v>0</v>
      </c>
      <c r="BO2471" s="19">
        <f t="shared" si="389"/>
        <v>2</v>
      </c>
      <c r="BP2471" s="19">
        <f t="shared" si="389"/>
        <v>0</v>
      </c>
      <c r="BQ2471" s="19">
        <f t="shared" si="389"/>
        <v>0</v>
      </c>
      <c r="BR2471" s="19">
        <f t="shared" si="389"/>
        <v>0</v>
      </c>
      <c r="BS2471" s="19">
        <f t="shared" si="389"/>
        <v>0</v>
      </c>
      <c r="BT2471" s="19">
        <f t="shared" si="389"/>
        <v>0</v>
      </c>
      <c r="BU2471" s="19">
        <f t="shared" si="389"/>
        <v>0</v>
      </c>
      <c r="BV2471" s="19">
        <f t="shared" si="389"/>
        <v>0</v>
      </c>
      <c r="BW2471" s="19">
        <f t="shared" si="389"/>
        <v>0</v>
      </c>
      <c r="BX2471" s="19">
        <f t="shared" si="389"/>
        <v>1</v>
      </c>
      <c r="BY2471" s="19" t="str">
        <f t="shared" si="389"/>
        <v/>
      </c>
      <c r="BZ2471" s="19" t="str">
        <f t="shared" si="389"/>
        <v/>
      </c>
      <c r="CA2471" s="19" t="str">
        <f t="shared" si="388"/>
        <v/>
      </c>
      <c r="CB2471" s="19" t="str">
        <f t="shared" si="388"/>
        <v/>
      </c>
    </row>
    <row r="2472" spans="1:80">
      <c r="A2472" s="24">
        <v>2471</v>
      </c>
      <c r="B2472" s="31">
        <f>IF(data!A2473="","",data!A2473)</f>
        <v>2019112</v>
      </c>
      <c r="C2472" s="32">
        <f>IF(data!B2473="","",data!B2473)</f>
        <v>43732</v>
      </c>
      <c r="D2472" s="21">
        <f>IF(data!C2473="","",data!C2473)</f>
        <v>3</v>
      </c>
      <c r="E2472" s="22">
        <f>IF(data!D2473="","",data!D2473)</f>
        <v>12</v>
      </c>
      <c r="F2472" s="22">
        <f>IF(data!E2473="","",data!E2473)</f>
        <v>14</v>
      </c>
      <c r="G2472" s="22">
        <f>IF(data!F2473="","",data!F2473)</f>
        <v>17</v>
      </c>
      <c r="H2472" s="22">
        <f>IF(data!G2473="","",data!G2473)</f>
        <v>23</v>
      </c>
      <c r="I2472" s="22">
        <f>IF(data!H2473="","",data!H2473)</f>
        <v>27</v>
      </c>
      <c r="J2472" s="23">
        <f>IF(data!I2473="","",data!I2473)</f>
        <v>1</v>
      </c>
      <c r="Q2472" s="33"/>
      <c r="R2472" s="33"/>
      <c r="S2472" s="33"/>
      <c r="T2472" s="33"/>
      <c r="U2472" s="33"/>
      <c r="V2472" s="33"/>
      <c r="X2472" s="34"/>
      <c r="Y2472" s="33"/>
      <c r="Z2472" s="33"/>
      <c r="AA2472" s="33"/>
      <c r="AB2472" s="33"/>
      <c r="AC2472" s="35"/>
      <c r="AD2472" s="33"/>
      <c r="AE2472" s="33"/>
      <c r="AF2472" s="33"/>
      <c r="AG2472" s="33"/>
      <c r="AH2472" s="33"/>
      <c r="AI2472" s="33"/>
      <c r="AJ2472" s="36"/>
      <c r="AK2472" s="10">
        <f t="shared" si="367"/>
        <v>6</v>
      </c>
      <c r="AL2472" s="11">
        <f t="shared" si="368"/>
        <v>12</v>
      </c>
      <c r="AM2472" s="11">
        <f t="shared" si="369"/>
        <v>16</v>
      </c>
      <c r="AN2472" s="11">
        <f t="shared" si="370"/>
        <v>18</v>
      </c>
      <c r="AO2472" s="13">
        <f t="shared" si="371"/>
        <v>19</v>
      </c>
      <c r="AP2472" s="11">
        <f t="shared" si="372"/>
        <v>24</v>
      </c>
      <c r="AQ2472" s="11">
        <f t="shared" si="373"/>
        <v>24</v>
      </c>
      <c r="AR2472" s="11">
        <f t="shared" si="374"/>
        <v>26</v>
      </c>
      <c r="AS2472" s="11">
        <f t="shared" si="375"/>
        <v>19</v>
      </c>
      <c r="AT2472" s="11">
        <f t="shared" si="376"/>
        <v>24</v>
      </c>
      <c r="AU2472" s="11">
        <f t="shared" si="377"/>
        <v>31</v>
      </c>
      <c r="AV2472" s="11">
        <f t="shared" si="378"/>
        <v>40</v>
      </c>
      <c r="AW2472" s="12">
        <f t="shared" si="379"/>
        <v>51</v>
      </c>
      <c r="AX2472" s="13">
        <f t="shared" si="380"/>
        <v>48</v>
      </c>
      <c r="AY2472" s="13">
        <f t="shared" si="381"/>
        <v>45</v>
      </c>
      <c r="AZ2472" s="13">
        <f t="shared" si="382"/>
        <v>60</v>
      </c>
      <c r="BA2472" s="13">
        <f t="shared" si="383"/>
        <v>58</v>
      </c>
      <c r="BB2472" s="14">
        <f t="shared" si="384"/>
        <v>56</v>
      </c>
      <c r="BC2472" s="19">
        <f t="shared" si="386"/>
        <v>45</v>
      </c>
      <c r="BD2472" s="55">
        <f t="shared" si="363"/>
        <v>0.86755440077947377</v>
      </c>
      <c r="BE2472" s="19">
        <f t="shared" si="364"/>
        <v>0.94121468009093856</v>
      </c>
      <c r="BF2472" s="19">
        <f t="shared" si="387"/>
        <v>0.97558947710295552</v>
      </c>
      <c r="BG2472" s="19">
        <f t="shared" si="361"/>
        <v>0.9948229944787268</v>
      </c>
      <c r="BH2472" s="19">
        <f t="shared" si="365"/>
        <v>1</v>
      </c>
      <c r="BI2472" s="19">
        <f t="shared" si="365"/>
        <v>0</v>
      </c>
      <c r="BJ2472" s="19">
        <f t="shared" si="365"/>
        <v>0</v>
      </c>
      <c r="BK2472" s="19">
        <f t="shared" si="389"/>
        <v>1</v>
      </c>
      <c r="BL2472" s="19">
        <f t="shared" si="389"/>
        <v>0</v>
      </c>
      <c r="BM2472" s="19">
        <f t="shared" si="389"/>
        <v>0</v>
      </c>
      <c r="BN2472" s="19">
        <f t="shared" si="389"/>
        <v>1</v>
      </c>
      <c r="BO2472" s="19">
        <f t="shared" si="389"/>
        <v>0</v>
      </c>
      <c r="BP2472" s="19">
        <f t="shared" si="389"/>
        <v>0</v>
      </c>
      <c r="BQ2472" s="19">
        <f t="shared" si="389"/>
        <v>0</v>
      </c>
      <c r="BR2472" s="19">
        <f t="shared" si="389"/>
        <v>1</v>
      </c>
      <c r="BS2472" s="19">
        <f t="shared" si="389"/>
        <v>0</v>
      </c>
      <c r="BT2472" s="19">
        <f t="shared" si="389"/>
        <v>1</v>
      </c>
      <c r="BU2472" s="19">
        <f t="shared" si="389"/>
        <v>0</v>
      </c>
      <c r="BV2472" s="19">
        <f t="shared" si="389"/>
        <v>1</v>
      </c>
      <c r="BW2472" s="19">
        <f t="shared" si="389"/>
        <v>0</v>
      </c>
      <c r="BX2472" s="19">
        <f t="shared" si="389"/>
        <v>0</v>
      </c>
      <c r="BY2472" s="19" t="str">
        <f t="shared" si="389"/>
        <v/>
      </c>
      <c r="BZ2472" s="19" t="str">
        <f t="shared" si="389"/>
        <v/>
      </c>
      <c r="CA2472" s="19" t="str">
        <f t="shared" si="388"/>
        <v/>
      </c>
      <c r="CB2472" s="19" t="str">
        <f t="shared" si="388"/>
        <v/>
      </c>
    </row>
    <row r="2473" spans="1:80">
      <c r="A2473" s="24">
        <v>2472</v>
      </c>
      <c r="B2473" s="31">
        <f>IF(data!A2474="","",data!A2474)</f>
        <v>2019113</v>
      </c>
      <c r="C2473" s="32">
        <f>IF(data!B2474="","",data!B2474)</f>
        <v>43734</v>
      </c>
      <c r="D2473" s="21">
        <f>IF(data!C2474="","",data!C2474)</f>
        <v>1</v>
      </c>
      <c r="E2473" s="22">
        <f>IF(data!D2474="","",data!D2474)</f>
        <v>5</v>
      </c>
      <c r="F2473" s="22">
        <f>IF(data!E2474="","",data!E2474)</f>
        <v>19</v>
      </c>
      <c r="G2473" s="22">
        <f>IF(data!F2474="","",data!F2474)</f>
        <v>21</v>
      </c>
      <c r="H2473" s="22">
        <f>IF(data!G2474="","",data!G2474)</f>
        <v>25</v>
      </c>
      <c r="I2473" s="22">
        <f>IF(data!H2474="","",data!H2474)</f>
        <v>33</v>
      </c>
      <c r="J2473" s="23">
        <f>IF(data!I2474="","",data!I2474)</f>
        <v>15</v>
      </c>
      <c r="Q2473" s="33"/>
      <c r="R2473" s="33"/>
      <c r="S2473" s="33"/>
      <c r="T2473" s="33"/>
      <c r="U2473" s="33"/>
      <c r="V2473" s="33"/>
      <c r="X2473" s="34"/>
      <c r="Y2473" s="33"/>
      <c r="Z2473" s="33"/>
      <c r="AA2473" s="33"/>
      <c r="AB2473" s="33"/>
      <c r="AC2473" s="35"/>
      <c r="AD2473" s="33"/>
      <c r="AE2473" s="33"/>
      <c r="AF2473" s="33"/>
      <c r="AG2473" s="33"/>
      <c r="AH2473" s="33"/>
      <c r="AI2473" s="33"/>
      <c r="AJ2473" s="36"/>
      <c r="AK2473" s="10">
        <f t="shared" si="367"/>
        <v>5</v>
      </c>
      <c r="AL2473" s="11">
        <f t="shared" si="368"/>
        <v>8</v>
      </c>
      <c r="AM2473" s="11">
        <f t="shared" si="369"/>
        <v>9</v>
      </c>
      <c r="AN2473" s="11">
        <f t="shared" si="370"/>
        <v>14</v>
      </c>
      <c r="AO2473" s="13">
        <f t="shared" si="371"/>
        <v>20</v>
      </c>
      <c r="AP2473" s="11">
        <f t="shared" si="372"/>
        <v>16</v>
      </c>
      <c r="AQ2473" s="11">
        <f t="shared" si="373"/>
        <v>23</v>
      </c>
      <c r="AR2473" s="11">
        <f t="shared" si="374"/>
        <v>24</v>
      </c>
      <c r="AS2473" s="11">
        <f t="shared" si="375"/>
        <v>27</v>
      </c>
      <c r="AT2473" s="11">
        <f t="shared" si="376"/>
        <v>32</v>
      </c>
      <c r="AU2473" s="11">
        <f t="shared" si="377"/>
        <v>39</v>
      </c>
      <c r="AV2473" s="11">
        <f t="shared" si="378"/>
        <v>34</v>
      </c>
      <c r="AW2473" s="12">
        <f t="shared" si="379"/>
        <v>29</v>
      </c>
      <c r="AX2473" s="13">
        <f t="shared" si="380"/>
        <v>24</v>
      </c>
      <c r="AY2473" s="13">
        <f t="shared" si="381"/>
        <v>36</v>
      </c>
      <c r="AZ2473" s="13">
        <f t="shared" si="382"/>
        <v>32</v>
      </c>
      <c r="BA2473" s="13">
        <f t="shared" si="383"/>
        <v>28</v>
      </c>
      <c r="BB2473" s="14">
        <f t="shared" si="384"/>
        <v>44</v>
      </c>
      <c r="BC2473" s="19">
        <f t="shared" si="386"/>
        <v>36</v>
      </c>
      <c r="BD2473" s="55">
        <f t="shared" si="363"/>
        <v>0.8102630724261124</v>
      </c>
      <c r="BE2473" s="19">
        <f t="shared" si="364"/>
        <v>0.90029230269568039</v>
      </c>
      <c r="BF2473" s="19">
        <f t="shared" si="387"/>
        <v>0.95267294576161099</v>
      </c>
      <c r="BG2473" s="19">
        <f t="shared" si="361"/>
        <v>0.98991230919129591</v>
      </c>
      <c r="BH2473" s="19">
        <f t="shared" si="365"/>
        <v>0</v>
      </c>
      <c r="BI2473" s="19">
        <f t="shared" si="365"/>
        <v>1</v>
      </c>
      <c r="BJ2473" s="19">
        <f t="shared" si="365"/>
        <v>1</v>
      </c>
      <c r="BK2473" s="19">
        <f t="shared" si="389"/>
        <v>0</v>
      </c>
      <c r="BL2473" s="19">
        <f t="shared" si="389"/>
        <v>1</v>
      </c>
      <c r="BM2473" s="19">
        <f t="shared" si="389"/>
        <v>1</v>
      </c>
      <c r="BN2473" s="19">
        <f t="shared" si="389"/>
        <v>0</v>
      </c>
      <c r="BO2473" s="19">
        <f t="shared" si="389"/>
        <v>0</v>
      </c>
      <c r="BP2473" s="19">
        <f t="shared" si="389"/>
        <v>1</v>
      </c>
      <c r="BQ2473" s="19">
        <f t="shared" si="389"/>
        <v>0</v>
      </c>
      <c r="BR2473" s="19">
        <f t="shared" si="389"/>
        <v>0</v>
      </c>
      <c r="BS2473" s="19">
        <f t="shared" si="389"/>
        <v>0</v>
      </c>
      <c r="BT2473" s="19">
        <f t="shared" si="389"/>
        <v>0</v>
      </c>
      <c r="BU2473" s="19">
        <f t="shared" si="389"/>
        <v>0</v>
      </c>
      <c r="BV2473" s="19">
        <f t="shared" si="389"/>
        <v>0</v>
      </c>
      <c r="BW2473" s="19">
        <f t="shared" si="389"/>
        <v>0</v>
      </c>
      <c r="BX2473" s="19">
        <f t="shared" si="389"/>
        <v>1</v>
      </c>
      <c r="BY2473" s="19" t="str">
        <f t="shared" si="389"/>
        <v/>
      </c>
      <c r="BZ2473" s="19" t="str">
        <f t="shared" si="389"/>
        <v/>
      </c>
      <c r="CA2473" s="19" t="str">
        <f t="shared" si="388"/>
        <v/>
      </c>
      <c r="CB2473" s="19" t="str">
        <f t="shared" si="388"/>
        <v/>
      </c>
    </row>
    <row r="2474" spans="1:80">
      <c r="A2474" s="24">
        <v>2473</v>
      </c>
      <c r="B2474" s="31">
        <f>IF(data!A2475="","",data!A2475)</f>
        <v>2019114</v>
      </c>
      <c r="C2474" s="32">
        <f>IF(data!B2475="","",data!B2475)</f>
        <v>43737</v>
      </c>
      <c r="D2474" s="21">
        <f>IF(data!C2475="","",data!C2475)</f>
        <v>2</v>
      </c>
      <c r="E2474" s="22">
        <f>IF(data!D2475="","",data!D2475)</f>
        <v>4</v>
      </c>
      <c r="F2474" s="22">
        <f>IF(data!E2475="","",data!E2475)</f>
        <v>9</v>
      </c>
      <c r="G2474" s="22">
        <f>IF(data!F2475="","",data!F2475)</f>
        <v>11</v>
      </c>
      <c r="H2474" s="22">
        <f>IF(data!G2475="","",data!G2475)</f>
        <v>12</v>
      </c>
      <c r="I2474" s="22">
        <f>IF(data!H2475="","",data!H2475)</f>
        <v>30</v>
      </c>
      <c r="J2474" s="23">
        <f>IF(data!I2475="","",data!I2475)</f>
        <v>1</v>
      </c>
      <c r="Q2474" s="33"/>
      <c r="R2474" s="33"/>
      <c r="S2474" s="33"/>
      <c r="T2474" s="33"/>
      <c r="U2474" s="33"/>
      <c r="V2474" s="33"/>
      <c r="X2474" s="34"/>
      <c r="Y2474" s="33"/>
      <c r="Z2474" s="33"/>
      <c r="AA2474" s="33"/>
      <c r="AB2474" s="33"/>
      <c r="AC2474" s="35"/>
      <c r="AD2474" s="33"/>
      <c r="AE2474" s="33"/>
      <c r="AF2474" s="33"/>
      <c r="AG2474" s="33"/>
      <c r="AH2474" s="33"/>
      <c r="AI2474" s="33"/>
      <c r="AJ2474" s="36"/>
      <c r="AK2474" s="10">
        <f t="shared" si="367"/>
        <v>5</v>
      </c>
      <c r="AL2474" s="11">
        <f t="shared" si="368"/>
        <v>8</v>
      </c>
      <c r="AM2474" s="11">
        <f t="shared" si="369"/>
        <v>13</v>
      </c>
      <c r="AN2474" s="11">
        <f t="shared" si="370"/>
        <v>14</v>
      </c>
      <c r="AO2474" s="13">
        <f t="shared" si="371"/>
        <v>19</v>
      </c>
      <c r="AP2474" s="11">
        <f t="shared" si="372"/>
        <v>20</v>
      </c>
      <c r="AQ2474" s="11">
        <f t="shared" si="373"/>
        <v>14</v>
      </c>
      <c r="AR2474" s="11">
        <f t="shared" si="374"/>
        <v>18</v>
      </c>
      <c r="AS2474" s="11">
        <f t="shared" si="375"/>
        <v>24</v>
      </c>
      <c r="AT2474" s="11">
        <f t="shared" si="376"/>
        <v>32</v>
      </c>
      <c r="AU2474" s="11">
        <f t="shared" si="377"/>
        <v>42</v>
      </c>
      <c r="AV2474" s="11">
        <f t="shared" si="378"/>
        <v>40</v>
      </c>
      <c r="AW2474" s="12">
        <f t="shared" si="379"/>
        <v>38</v>
      </c>
      <c r="AX2474" s="13">
        <f t="shared" si="380"/>
        <v>52</v>
      </c>
      <c r="AY2474" s="13">
        <f t="shared" si="381"/>
        <v>51</v>
      </c>
      <c r="AZ2474" s="13">
        <f t="shared" si="382"/>
        <v>50</v>
      </c>
      <c r="BA2474" s="13">
        <f t="shared" si="383"/>
        <v>49</v>
      </c>
      <c r="BB2474" s="14">
        <f t="shared" si="384"/>
        <v>48</v>
      </c>
      <c r="BC2474" s="19">
        <f t="shared" si="386"/>
        <v>51</v>
      </c>
      <c r="BD2474" s="55">
        <f t="shared" si="363"/>
        <v>0.85118544982137057</v>
      </c>
      <c r="BE2474" s="19">
        <f t="shared" si="364"/>
        <v>0.94326079896070159</v>
      </c>
      <c r="BF2474" s="19">
        <f t="shared" si="387"/>
        <v>0.95840207859694715</v>
      </c>
      <c r="BG2474" s="19">
        <f t="shared" si="361"/>
        <v>0.98663851899967514</v>
      </c>
      <c r="BH2474" s="19">
        <f t="shared" si="365"/>
        <v>0</v>
      </c>
      <c r="BI2474" s="19">
        <f t="shared" si="365"/>
        <v>0</v>
      </c>
      <c r="BJ2474" s="19">
        <f t="shared" si="365"/>
        <v>1</v>
      </c>
      <c r="BK2474" s="19">
        <f t="shared" si="389"/>
        <v>0</v>
      </c>
      <c r="BL2474" s="19">
        <f t="shared" si="389"/>
        <v>1</v>
      </c>
      <c r="BM2474" s="19">
        <f t="shared" si="389"/>
        <v>0</v>
      </c>
      <c r="BN2474" s="19">
        <f t="shared" si="389"/>
        <v>0</v>
      </c>
      <c r="BO2474" s="19">
        <f t="shared" si="389"/>
        <v>0</v>
      </c>
      <c r="BP2474" s="19">
        <f t="shared" si="389"/>
        <v>0</v>
      </c>
      <c r="BQ2474" s="19">
        <f t="shared" si="389"/>
        <v>1</v>
      </c>
      <c r="BR2474" s="19">
        <f t="shared" si="389"/>
        <v>0</v>
      </c>
      <c r="BS2474" s="19">
        <f t="shared" si="389"/>
        <v>1</v>
      </c>
      <c r="BT2474" s="19">
        <f t="shared" si="389"/>
        <v>1</v>
      </c>
      <c r="BU2474" s="19">
        <f t="shared" si="389"/>
        <v>1</v>
      </c>
      <c r="BV2474" s="19">
        <f t="shared" si="389"/>
        <v>0</v>
      </c>
      <c r="BW2474" s="19">
        <f t="shared" si="389"/>
        <v>0</v>
      </c>
      <c r="BX2474" s="19">
        <f t="shared" si="389"/>
        <v>0</v>
      </c>
      <c r="BY2474" s="19" t="str">
        <f t="shared" si="389"/>
        <v/>
      </c>
      <c r="BZ2474" s="19" t="str">
        <f t="shared" si="389"/>
        <v/>
      </c>
      <c r="CA2474" s="19" t="str">
        <f t="shared" si="388"/>
        <v/>
      </c>
      <c r="CB2474" s="19" t="str">
        <f t="shared" si="388"/>
        <v/>
      </c>
    </row>
    <row r="2475" spans="1:80">
      <c r="A2475" s="24">
        <v>2474</v>
      </c>
      <c r="B2475" s="31">
        <f>IF(data!A2476="","",data!A2476)</f>
        <v>2019115</v>
      </c>
      <c r="C2475" s="32">
        <f>IF(data!B2476="","",data!B2476)</f>
        <v>43746</v>
      </c>
      <c r="D2475" s="21">
        <f>IF(data!C2476="","",data!C2476)</f>
        <v>4</v>
      </c>
      <c r="E2475" s="22">
        <f>IF(data!D2476="","",data!D2476)</f>
        <v>10</v>
      </c>
      <c r="F2475" s="22">
        <f>IF(data!E2476="","",data!E2476)</f>
        <v>11</v>
      </c>
      <c r="G2475" s="22">
        <f>IF(data!F2476="","",data!F2476)</f>
        <v>14</v>
      </c>
      <c r="H2475" s="22">
        <f>IF(data!G2476="","",data!G2476)</f>
        <v>15</v>
      </c>
      <c r="I2475" s="22">
        <f>IF(data!H2476="","",data!H2476)</f>
        <v>29</v>
      </c>
      <c r="J2475" s="23">
        <f>IF(data!I2476="","",data!I2476)</f>
        <v>5</v>
      </c>
      <c r="Q2475" s="33"/>
      <c r="R2475" s="33"/>
      <c r="S2475" s="33"/>
      <c r="T2475" s="33"/>
      <c r="U2475" s="33"/>
      <c r="V2475" s="33"/>
      <c r="X2475" s="34"/>
      <c r="Y2475" s="33"/>
      <c r="Z2475" s="33"/>
      <c r="AA2475" s="33"/>
      <c r="AB2475" s="33"/>
      <c r="AC2475" s="35"/>
      <c r="AD2475" s="33"/>
      <c r="AE2475" s="33"/>
      <c r="AF2475" s="33"/>
      <c r="AG2475" s="33"/>
      <c r="AH2475" s="33"/>
      <c r="AI2475" s="33"/>
      <c r="AJ2475" s="36"/>
      <c r="AK2475" s="10">
        <f t="shared" si="367"/>
        <v>8</v>
      </c>
      <c r="AL2475" s="11">
        <f t="shared" si="368"/>
        <v>11</v>
      </c>
      <c r="AM2475" s="11">
        <f t="shared" si="369"/>
        <v>13</v>
      </c>
      <c r="AN2475" s="11">
        <f t="shared" si="370"/>
        <v>23</v>
      </c>
      <c r="AO2475" s="13">
        <f t="shared" si="371"/>
        <v>13</v>
      </c>
      <c r="AP2475" s="11">
        <f t="shared" si="372"/>
        <v>27</v>
      </c>
      <c r="AQ2475" s="11">
        <f t="shared" si="373"/>
        <v>20</v>
      </c>
      <c r="AR2475" s="11">
        <f t="shared" si="374"/>
        <v>23</v>
      </c>
      <c r="AS2475" s="11">
        <f t="shared" si="375"/>
        <v>28</v>
      </c>
      <c r="AT2475" s="11">
        <f t="shared" si="376"/>
        <v>35</v>
      </c>
      <c r="AU2475" s="11">
        <f t="shared" si="377"/>
        <v>31</v>
      </c>
      <c r="AV2475" s="11">
        <f t="shared" si="378"/>
        <v>27</v>
      </c>
      <c r="AW2475" s="12">
        <f t="shared" si="379"/>
        <v>53</v>
      </c>
      <c r="AX2475" s="13">
        <f t="shared" si="380"/>
        <v>67</v>
      </c>
      <c r="AY2475" s="13">
        <f t="shared" si="381"/>
        <v>66</v>
      </c>
      <c r="AZ2475" s="13">
        <f t="shared" si="382"/>
        <v>65</v>
      </c>
      <c r="BA2475" s="13">
        <f t="shared" si="383"/>
        <v>64</v>
      </c>
      <c r="BB2475" s="14">
        <f t="shared" si="384"/>
        <v>63</v>
      </c>
      <c r="BC2475" s="19">
        <f t="shared" si="386"/>
        <v>66</v>
      </c>
      <c r="BD2475" s="55">
        <f t="shared" si="363"/>
        <v>0.96986034426761936</v>
      </c>
      <c r="BE2475" s="19">
        <f t="shared" si="364"/>
        <v>0.96576810652809364</v>
      </c>
      <c r="BF2475" s="19">
        <f t="shared" si="387"/>
        <v>0.98131860993829167</v>
      </c>
      <c r="BG2475" s="19">
        <f t="shared" si="361"/>
        <v>0.99195842806105872</v>
      </c>
      <c r="BH2475" s="19">
        <f t="shared" si="365"/>
        <v>0</v>
      </c>
      <c r="BI2475" s="19">
        <f t="shared" si="365"/>
        <v>0</v>
      </c>
      <c r="BJ2475" s="19">
        <f t="shared" si="365"/>
        <v>0</v>
      </c>
      <c r="BK2475" s="19">
        <f t="shared" si="389"/>
        <v>0</v>
      </c>
      <c r="BL2475" s="19">
        <f t="shared" si="389"/>
        <v>1</v>
      </c>
      <c r="BM2475" s="19">
        <f t="shared" si="389"/>
        <v>0</v>
      </c>
      <c r="BN2475" s="19">
        <f t="shared" si="389"/>
        <v>0</v>
      </c>
      <c r="BO2475" s="19">
        <f t="shared" si="389"/>
        <v>0</v>
      </c>
      <c r="BP2475" s="19">
        <f t="shared" si="389"/>
        <v>0</v>
      </c>
      <c r="BQ2475" s="19">
        <f t="shared" si="389"/>
        <v>0</v>
      </c>
      <c r="BR2475" s="19">
        <f t="shared" si="389"/>
        <v>1</v>
      </c>
      <c r="BS2475" s="19">
        <f t="shared" si="389"/>
        <v>1</v>
      </c>
      <c r="BT2475" s="19">
        <f t="shared" si="389"/>
        <v>1</v>
      </c>
      <c r="BU2475" s="19">
        <f t="shared" si="389"/>
        <v>0</v>
      </c>
      <c r="BV2475" s="19">
        <f t="shared" si="389"/>
        <v>1</v>
      </c>
      <c r="BW2475" s="19">
        <f t="shared" si="389"/>
        <v>1</v>
      </c>
      <c r="BX2475" s="19">
        <f t="shared" si="389"/>
        <v>0</v>
      </c>
      <c r="BY2475" s="19" t="str">
        <f t="shared" si="389"/>
        <v/>
      </c>
      <c r="BZ2475" s="19" t="str">
        <f t="shared" si="389"/>
        <v/>
      </c>
      <c r="CA2475" s="19" t="str">
        <f t="shared" si="388"/>
        <v/>
      </c>
      <c r="CB2475" s="19" t="str">
        <f t="shared" si="388"/>
        <v/>
      </c>
    </row>
    <row r="2476" spans="1:80">
      <c r="A2476" s="24">
        <v>2475</v>
      </c>
      <c r="B2476" s="31">
        <f>IF(data!A2477="","",data!A2477)</f>
        <v>2019116</v>
      </c>
      <c r="C2476" s="32">
        <f>IF(data!B2477="","",data!B2477)</f>
        <v>43748</v>
      </c>
      <c r="D2476" s="21">
        <f>IF(data!C2477="","",data!C2477)</f>
        <v>1</v>
      </c>
      <c r="E2476" s="22">
        <f>IF(data!D2477="","",data!D2477)</f>
        <v>8</v>
      </c>
      <c r="F2476" s="22">
        <f>IF(data!E2477="","",data!E2477)</f>
        <v>9</v>
      </c>
      <c r="G2476" s="22">
        <f>IF(data!F2477="","",data!F2477)</f>
        <v>13</v>
      </c>
      <c r="H2476" s="22">
        <f>IF(data!G2477="","",data!G2477)</f>
        <v>16</v>
      </c>
      <c r="I2476" s="22">
        <f>IF(data!H2477="","",data!H2477)</f>
        <v>33</v>
      </c>
      <c r="J2476" s="23">
        <f>IF(data!I2477="","",data!I2477)</f>
        <v>1</v>
      </c>
      <c r="Q2476" s="33"/>
      <c r="R2476" s="33"/>
      <c r="S2476" s="33"/>
      <c r="T2476" s="33"/>
      <c r="U2476" s="33"/>
      <c r="V2476" s="33"/>
      <c r="X2476" s="34"/>
      <c r="Y2476" s="33"/>
      <c r="Z2476" s="33"/>
      <c r="AA2476" s="33"/>
      <c r="AB2476" s="33"/>
      <c r="AC2476" s="35"/>
      <c r="AD2476" s="33"/>
      <c r="AE2476" s="33"/>
      <c r="AF2476" s="33"/>
      <c r="AG2476" s="33"/>
      <c r="AH2476" s="33"/>
      <c r="AI2476" s="33"/>
      <c r="AJ2476" s="36"/>
      <c r="AK2476" s="10">
        <f t="shared" si="367"/>
        <v>5</v>
      </c>
      <c r="AL2476" s="11">
        <f t="shared" si="368"/>
        <v>4</v>
      </c>
      <c r="AM2476" s="11">
        <f t="shared" si="369"/>
        <v>15</v>
      </c>
      <c r="AN2476" s="11">
        <f t="shared" si="370"/>
        <v>14</v>
      </c>
      <c r="AO2476" s="13">
        <f t="shared" si="371"/>
        <v>17</v>
      </c>
      <c r="AP2476" s="11">
        <f t="shared" si="372"/>
        <v>8</v>
      </c>
      <c r="AQ2476" s="11">
        <f t="shared" si="373"/>
        <v>26</v>
      </c>
      <c r="AR2476" s="11">
        <f t="shared" si="374"/>
        <v>30</v>
      </c>
      <c r="AS2476" s="11">
        <f t="shared" si="375"/>
        <v>25</v>
      </c>
      <c r="AT2476" s="11">
        <f t="shared" si="376"/>
        <v>32</v>
      </c>
      <c r="AU2476" s="11">
        <f t="shared" si="377"/>
        <v>28</v>
      </c>
      <c r="AV2476" s="11">
        <f t="shared" si="378"/>
        <v>38</v>
      </c>
      <c r="AW2476" s="12">
        <f t="shared" si="379"/>
        <v>35</v>
      </c>
      <c r="AX2476" s="13">
        <f t="shared" si="380"/>
        <v>32</v>
      </c>
      <c r="AY2476" s="13">
        <f t="shared" si="381"/>
        <v>63</v>
      </c>
      <c r="AZ2476" s="13">
        <f t="shared" si="382"/>
        <v>62</v>
      </c>
      <c r="BA2476" s="13">
        <f t="shared" si="383"/>
        <v>61</v>
      </c>
      <c r="BB2476" s="14">
        <f t="shared" si="384"/>
        <v>60</v>
      </c>
      <c r="BC2476" s="19">
        <f t="shared" si="386"/>
        <v>63</v>
      </c>
      <c r="BD2476" s="55">
        <f t="shared" si="363"/>
        <v>1.0680740500162391</v>
      </c>
      <c r="BE2476" s="19">
        <f t="shared" si="364"/>
        <v>0.97190646313738227</v>
      </c>
      <c r="BF2476" s="19">
        <f t="shared" si="387"/>
        <v>0.987866190321533</v>
      </c>
      <c r="BG2476" s="19">
        <f t="shared" si="361"/>
        <v>1.0021890224098733</v>
      </c>
      <c r="BH2476" s="19">
        <f t="shared" si="365"/>
        <v>0</v>
      </c>
      <c r="BI2476" s="19">
        <f t="shared" si="365"/>
        <v>1</v>
      </c>
      <c r="BJ2476" s="19">
        <f t="shared" si="365"/>
        <v>0</v>
      </c>
      <c r="BK2476" s="19">
        <f t="shared" si="389"/>
        <v>0</v>
      </c>
      <c r="BL2476" s="19">
        <f t="shared" si="389"/>
        <v>0</v>
      </c>
      <c r="BM2476" s="19">
        <f t="shared" si="389"/>
        <v>0</v>
      </c>
      <c r="BN2476" s="19">
        <f t="shared" si="389"/>
        <v>0</v>
      </c>
      <c r="BO2476" s="19">
        <f t="shared" si="389"/>
        <v>0</v>
      </c>
      <c r="BP2476" s="19">
        <f t="shared" si="389"/>
        <v>1</v>
      </c>
      <c r="BQ2476" s="19">
        <f t="shared" si="389"/>
        <v>1</v>
      </c>
      <c r="BR2476" s="19">
        <f t="shared" si="389"/>
        <v>0</v>
      </c>
      <c r="BS2476" s="19">
        <f t="shared" si="389"/>
        <v>0</v>
      </c>
      <c r="BT2476" s="19">
        <f t="shared" si="389"/>
        <v>0</v>
      </c>
      <c r="BU2476" s="19">
        <f t="shared" si="389"/>
        <v>1</v>
      </c>
      <c r="BV2476" s="19">
        <f t="shared" si="389"/>
        <v>0</v>
      </c>
      <c r="BW2476" s="19">
        <f t="shared" si="389"/>
        <v>0</v>
      </c>
      <c r="BX2476" s="19">
        <f t="shared" si="389"/>
        <v>2</v>
      </c>
      <c r="BY2476" s="19" t="str">
        <f t="shared" si="389"/>
        <v/>
      </c>
      <c r="BZ2476" s="19" t="str">
        <f t="shared" si="389"/>
        <v/>
      </c>
      <c r="CA2476" s="19" t="str">
        <f t="shared" si="388"/>
        <v/>
      </c>
      <c r="CB2476" s="19" t="str">
        <f t="shared" si="388"/>
        <v/>
      </c>
    </row>
    <row r="2477" spans="1:80">
      <c r="A2477" s="24">
        <v>2476</v>
      </c>
      <c r="B2477" s="31">
        <f>IF(data!A2478="","",data!A2478)</f>
        <v>2019117</v>
      </c>
      <c r="C2477" s="32">
        <f>IF(data!B2478="","",data!B2478)</f>
        <v>43751</v>
      </c>
      <c r="D2477" s="21">
        <f>IF(data!C2478="","",data!C2478)</f>
        <v>3</v>
      </c>
      <c r="E2477" s="22">
        <f>IF(data!D2478="","",data!D2478)</f>
        <v>5</v>
      </c>
      <c r="F2477" s="22">
        <f>IF(data!E2478="","",data!E2478)</f>
        <v>11</v>
      </c>
      <c r="G2477" s="22">
        <f>IF(data!F2478="","",data!F2478)</f>
        <v>28</v>
      </c>
      <c r="H2477" s="22">
        <f>IF(data!G2478="","",data!G2478)</f>
        <v>32</v>
      </c>
      <c r="I2477" s="22">
        <f>IF(data!H2478="","",data!H2478)</f>
        <v>33</v>
      </c>
      <c r="J2477" s="23">
        <f>IF(data!I2478="","",data!I2478)</f>
        <v>1</v>
      </c>
      <c r="Q2477" s="33"/>
      <c r="R2477" s="33"/>
      <c r="S2477" s="33"/>
      <c r="T2477" s="33"/>
      <c r="U2477" s="33"/>
      <c r="V2477" s="33"/>
      <c r="X2477" s="34"/>
      <c r="Y2477" s="33"/>
      <c r="Z2477" s="33"/>
      <c r="AA2477" s="33"/>
      <c r="AB2477" s="33"/>
      <c r="AC2477" s="35"/>
      <c r="AD2477" s="33"/>
      <c r="AE2477" s="33"/>
      <c r="AF2477" s="33"/>
      <c r="AG2477" s="33"/>
      <c r="AH2477" s="33"/>
      <c r="AI2477" s="33"/>
      <c r="AJ2477" s="36"/>
      <c r="AK2477" s="10">
        <f t="shared" si="367"/>
        <v>7</v>
      </c>
      <c r="AL2477" s="11">
        <f t="shared" si="368"/>
        <v>8</v>
      </c>
      <c r="AM2477" s="11">
        <f t="shared" si="369"/>
        <v>12</v>
      </c>
      <c r="AN2477" s="11">
        <f t="shared" si="370"/>
        <v>22</v>
      </c>
      <c r="AO2477" s="13">
        <f t="shared" si="371"/>
        <v>21</v>
      </c>
      <c r="AP2477" s="11">
        <f t="shared" si="372"/>
        <v>16</v>
      </c>
      <c r="AQ2477" s="11">
        <f t="shared" si="373"/>
        <v>22</v>
      </c>
      <c r="AR2477" s="11">
        <f t="shared" si="374"/>
        <v>22</v>
      </c>
      <c r="AS2477" s="11">
        <f t="shared" si="375"/>
        <v>24</v>
      </c>
      <c r="AT2477" s="11">
        <f t="shared" si="376"/>
        <v>40</v>
      </c>
      <c r="AU2477" s="11">
        <f t="shared" si="377"/>
        <v>34</v>
      </c>
      <c r="AV2477" s="11">
        <f t="shared" si="378"/>
        <v>28</v>
      </c>
      <c r="AW2477" s="12">
        <f t="shared" si="379"/>
        <v>37</v>
      </c>
      <c r="AX2477" s="13">
        <f t="shared" si="380"/>
        <v>32</v>
      </c>
      <c r="AY2477" s="13">
        <f t="shared" si="381"/>
        <v>61</v>
      </c>
      <c r="AZ2477" s="13">
        <f t="shared" si="382"/>
        <v>58</v>
      </c>
      <c r="BA2477" s="13">
        <f t="shared" si="383"/>
        <v>55</v>
      </c>
      <c r="BB2477" s="14">
        <f t="shared" si="384"/>
        <v>52</v>
      </c>
      <c r="BC2477" s="19">
        <f t="shared" si="386"/>
        <v>61</v>
      </c>
      <c r="BD2477" s="55">
        <f t="shared" si="363"/>
        <v>1.1335498538486521</v>
      </c>
      <c r="BE2477" s="19">
        <f t="shared" si="364"/>
        <v>1.000552127314063</v>
      </c>
      <c r="BF2477" s="19">
        <f t="shared" si="387"/>
        <v>0.987866190321533</v>
      </c>
      <c r="BG2477" s="19">
        <f t="shared" si="361"/>
        <v>1.003416693731731</v>
      </c>
      <c r="BH2477" s="19">
        <f t="shared" si="365"/>
        <v>0</v>
      </c>
      <c r="BI2477" s="19">
        <f t="shared" si="365"/>
        <v>0</v>
      </c>
      <c r="BJ2477" s="19">
        <f t="shared" si="365"/>
        <v>0</v>
      </c>
      <c r="BK2477" s="19">
        <f t="shared" si="389"/>
        <v>1</v>
      </c>
      <c r="BL2477" s="19">
        <f t="shared" si="389"/>
        <v>0</v>
      </c>
      <c r="BM2477" s="19">
        <f t="shared" si="389"/>
        <v>1</v>
      </c>
      <c r="BN2477" s="19">
        <f t="shared" si="389"/>
        <v>0</v>
      </c>
      <c r="BO2477" s="19">
        <f t="shared" si="389"/>
        <v>0</v>
      </c>
      <c r="BP2477" s="19">
        <f t="shared" si="389"/>
        <v>0</v>
      </c>
      <c r="BQ2477" s="19">
        <f t="shared" si="389"/>
        <v>0</v>
      </c>
      <c r="BR2477" s="19">
        <f t="shared" si="389"/>
        <v>0</v>
      </c>
      <c r="BS2477" s="19">
        <f t="shared" si="389"/>
        <v>2</v>
      </c>
      <c r="BT2477" s="19">
        <f t="shared" si="389"/>
        <v>0</v>
      </c>
      <c r="BU2477" s="19">
        <f t="shared" si="389"/>
        <v>0</v>
      </c>
      <c r="BV2477" s="19">
        <f t="shared" si="389"/>
        <v>0</v>
      </c>
      <c r="BW2477" s="19">
        <f t="shared" si="389"/>
        <v>1</v>
      </c>
      <c r="BX2477" s="19">
        <f t="shared" si="389"/>
        <v>1</v>
      </c>
      <c r="BY2477" s="19" t="str">
        <f t="shared" si="389"/>
        <v/>
      </c>
      <c r="BZ2477" s="19" t="str">
        <f t="shared" si="389"/>
        <v/>
      </c>
      <c r="CA2477" s="19" t="str">
        <f t="shared" si="388"/>
        <v/>
      </c>
      <c r="CB2477" s="19" t="str">
        <f t="shared" si="388"/>
        <v/>
      </c>
    </row>
    <row r="2478" spans="1:80">
      <c r="A2478" s="24">
        <v>2477</v>
      </c>
      <c r="B2478" s="31">
        <f>IF(data!A2479="","",data!A2479)</f>
        <v>2019118</v>
      </c>
      <c r="C2478" s="32">
        <f>IF(data!B2479="","",data!B2479)</f>
        <v>43753</v>
      </c>
      <c r="D2478" s="21">
        <f>IF(data!C2479="","",data!C2479)</f>
        <v>12</v>
      </c>
      <c r="E2478" s="22">
        <f>IF(data!D2479="","",data!D2479)</f>
        <v>14</v>
      </c>
      <c r="F2478" s="22">
        <f>IF(data!E2479="","",data!E2479)</f>
        <v>15</v>
      </c>
      <c r="G2478" s="22">
        <f>IF(data!F2479="","",data!F2479)</f>
        <v>25</v>
      </c>
      <c r="H2478" s="22">
        <f>IF(data!G2479="","",data!G2479)</f>
        <v>28</v>
      </c>
      <c r="I2478" s="22">
        <f>IF(data!H2479="","",data!H2479)</f>
        <v>31</v>
      </c>
      <c r="J2478" s="23">
        <f>IF(data!I2479="","",data!I2479)</f>
        <v>4</v>
      </c>
      <c r="Q2478" s="33"/>
      <c r="R2478" s="33"/>
      <c r="S2478" s="33"/>
      <c r="T2478" s="33"/>
      <c r="U2478" s="33"/>
      <c r="V2478" s="33"/>
      <c r="X2478" s="34"/>
      <c r="Y2478" s="33"/>
      <c r="Z2478" s="33"/>
      <c r="AA2478" s="33"/>
      <c r="AB2478" s="33"/>
      <c r="AC2478" s="35"/>
      <c r="AD2478" s="33"/>
      <c r="AE2478" s="33"/>
      <c r="AF2478" s="33"/>
      <c r="AG2478" s="33"/>
      <c r="AH2478" s="33"/>
      <c r="AI2478" s="33"/>
      <c r="AJ2478" s="36"/>
      <c r="AK2478" s="10">
        <f t="shared" si="367"/>
        <v>5</v>
      </c>
      <c r="AL2478" s="11">
        <f t="shared" si="368"/>
        <v>9</v>
      </c>
      <c r="AM2478" s="11">
        <f t="shared" si="369"/>
        <v>10</v>
      </c>
      <c r="AN2478" s="11">
        <f t="shared" si="370"/>
        <v>11</v>
      </c>
      <c r="AO2478" s="13">
        <f t="shared" si="371"/>
        <v>13</v>
      </c>
      <c r="AP2478" s="11">
        <f t="shared" si="372"/>
        <v>29</v>
      </c>
      <c r="AQ2478" s="11">
        <f t="shared" si="373"/>
        <v>26</v>
      </c>
      <c r="AR2478" s="11">
        <f t="shared" si="374"/>
        <v>25</v>
      </c>
      <c r="AS2478" s="11">
        <f t="shared" si="375"/>
        <v>26</v>
      </c>
      <c r="AT2478" s="11">
        <f t="shared" si="376"/>
        <v>17</v>
      </c>
      <c r="AU2478" s="11">
        <f t="shared" si="377"/>
        <v>34</v>
      </c>
      <c r="AV2478" s="11">
        <f t="shared" si="378"/>
        <v>27</v>
      </c>
      <c r="AW2478" s="12">
        <f t="shared" si="379"/>
        <v>50</v>
      </c>
      <c r="AX2478" s="13">
        <f t="shared" si="380"/>
        <v>77</v>
      </c>
      <c r="AY2478" s="13">
        <f t="shared" si="381"/>
        <v>74</v>
      </c>
      <c r="AZ2478" s="13">
        <f t="shared" si="382"/>
        <v>71</v>
      </c>
      <c r="BA2478" s="13">
        <f t="shared" si="383"/>
        <v>68</v>
      </c>
      <c r="BB2478" s="14">
        <f t="shared" si="384"/>
        <v>65</v>
      </c>
      <c r="BC2478" s="19">
        <f t="shared" si="386"/>
        <v>74</v>
      </c>
      <c r="BD2478" s="55">
        <f t="shared" si="363"/>
        <v>1.2890548879506334</v>
      </c>
      <c r="BE2478" s="19">
        <f t="shared" si="364"/>
        <v>1.0496589801883727</v>
      </c>
      <c r="BF2478" s="19">
        <f t="shared" si="387"/>
        <v>1.018148749594024</v>
      </c>
      <c r="BG2478" s="19">
        <f t="shared" si="361"/>
        <v>1.0124196167586879</v>
      </c>
      <c r="BH2478" s="19">
        <f t="shared" si="365"/>
        <v>0</v>
      </c>
      <c r="BI2478" s="19">
        <f t="shared" si="365"/>
        <v>0</v>
      </c>
      <c r="BJ2478" s="19">
        <f t="shared" si="365"/>
        <v>0</v>
      </c>
      <c r="BK2478" s="19">
        <f t="shared" si="389"/>
        <v>0</v>
      </c>
      <c r="BL2478" s="19">
        <f t="shared" si="389"/>
        <v>0</v>
      </c>
      <c r="BM2478" s="19">
        <f t="shared" si="389"/>
        <v>0</v>
      </c>
      <c r="BN2478" s="19">
        <f t="shared" si="389"/>
        <v>0</v>
      </c>
      <c r="BO2478" s="19">
        <f t="shared" si="389"/>
        <v>0</v>
      </c>
      <c r="BP2478" s="19">
        <f t="shared" si="389"/>
        <v>1</v>
      </c>
      <c r="BQ2478" s="19">
        <f t="shared" si="389"/>
        <v>0</v>
      </c>
      <c r="BR2478" s="19">
        <f t="shared" si="389"/>
        <v>0</v>
      </c>
      <c r="BS2478" s="19">
        <f t="shared" si="389"/>
        <v>1</v>
      </c>
      <c r="BT2478" s="19">
        <f t="shared" si="389"/>
        <v>1</v>
      </c>
      <c r="BU2478" s="19">
        <f t="shared" si="389"/>
        <v>0</v>
      </c>
      <c r="BV2478" s="19">
        <f t="shared" si="389"/>
        <v>2</v>
      </c>
      <c r="BW2478" s="19">
        <f t="shared" si="389"/>
        <v>1</v>
      </c>
      <c r="BX2478" s="19">
        <f t="shared" si="389"/>
        <v>0</v>
      </c>
      <c r="BY2478" s="19" t="str">
        <f t="shared" si="389"/>
        <v/>
      </c>
      <c r="BZ2478" s="19" t="str">
        <f t="shared" si="389"/>
        <v/>
      </c>
      <c r="CA2478" s="19" t="str">
        <f t="shared" si="388"/>
        <v/>
      </c>
      <c r="CB2478" s="19" t="str">
        <f t="shared" si="388"/>
        <v/>
      </c>
    </row>
    <row r="2479" spans="1:80">
      <c r="A2479" s="24">
        <v>2478</v>
      </c>
      <c r="B2479" s="31">
        <f>IF(data!A2480="","",data!A2480)</f>
        <v>2019119</v>
      </c>
      <c r="C2479" s="32">
        <f>IF(data!B2480="","",data!B2480)</f>
        <v>43755</v>
      </c>
      <c r="D2479" s="21">
        <f>IF(data!C2480="","",data!C2480)</f>
        <v>4</v>
      </c>
      <c r="E2479" s="22">
        <f>IF(data!D2480="","",data!D2480)</f>
        <v>20</v>
      </c>
      <c r="F2479" s="22">
        <f>IF(data!E2480="","",data!E2480)</f>
        <v>22</v>
      </c>
      <c r="G2479" s="22">
        <f>IF(data!F2480="","",data!F2480)</f>
        <v>24</v>
      </c>
      <c r="H2479" s="22">
        <f>IF(data!G2480="","",data!G2480)</f>
        <v>26</v>
      </c>
      <c r="I2479" s="22">
        <f>IF(data!H2480="","",data!H2480)</f>
        <v>33</v>
      </c>
      <c r="J2479" s="23">
        <f>IF(data!I2480="","",data!I2480)</f>
        <v>7</v>
      </c>
      <c r="Q2479" s="33"/>
      <c r="R2479" s="33"/>
      <c r="S2479" s="33"/>
      <c r="T2479" s="33"/>
      <c r="U2479" s="33"/>
      <c r="V2479" s="33"/>
      <c r="X2479" s="34"/>
      <c r="Y2479" s="33"/>
      <c r="Z2479" s="33"/>
      <c r="AA2479" s="33"/>
      <c r="AB2479" s="33"/>
      <c r="AC2479" s="35"/>
      <c r="AD2479" s="33"/>
      <c r="AE2479" s="33"/>
      <c r="AF2479" s="33"/>
      <c r="AG2479" s="33"/>
      <c r="AH2479" s="33"/>
      <c r="AI2479" s="33"/>
      <c r="AJ2479" s="36"/>
      <c r="AK2479" s="10">
        <f t="shared" si="367"/>
        <v>6</v>
      </c>
      <c r="AL2479" s="11">
        <f t="shared" si="368"/>
        <v>5</v>
      </c>
      <c r="AM2479" s="11">
        <f t="shared" si="369"/>
        <v>14</v>
      </c>
      <c r="AN2479" s="11">
        <f t="shared" si="370"/>
        <v>15</v>
      </c>
      <c r="AO2479" s="13">
        <f t="shared" si="371"/>
        <v>24</v>
      </c>
      <c r="AP2479" s="11">
        <f t="shared" si="372"/>
        <v>17</v>
      </c>
      <c r="AQ2479" s="11">
        <f t="shared" si="373"/>
        <v>30</v>
      </c>
      <c r="AR2479" s="11">
        <f t="shared" si="374"/>
        <v>19</v>
      </c>
      <c r="AS2479" s="11">
        <f t="shared" si="375"/>
        <v>19</v>
      </c>
      <c r="AT2479" s="11">
        <f t="shared" si="376"/>
        <v>33</v>
      </c>
      <c r="AU2479" s="11">
        <f t="shared" si="377"/>
        <v>38</v>
      </c>
      <c r="AV2479" s="11">
        <f t="shared" si="378"/>
        <v>45</v>
      </c>
      <c r="AW2479" s="12">
        <f t="shared" si="379"/>
        <v>39</v>
      </c>
      <c r="AX2479" s="13">
        <f t="shared" si="380"/>
        <v>33</v>
      </c>
      <c r="AY2479" s="13">
        <f t="shared" si="381"/>
        <v>44</v>
      </c>
      <c r="AZ2479" s="13">
        <f t="shared" si="382"/>
        <v>39</v>
      </c>
      <c r="BA2479" s="13">
        <f t="shared" si="383"/>
        <v>34</v>
      </c>
      <c r="BB2479" s="14">
        <f t="shared" si="384"/>
        <v>29</v>
      </c>
      <c r="BC2479" s="19">
        <f t="shared" si="386"/>
        <v>44</v>
      </c>
      <c r="BD2479" s="55">
        <f t="shared" si="363"/>
        <v>1.2604092237739526</v>
      </c>
      <c r="BE2479" s="19">
        <f t="shared" si="364"/>
        <v>1.0557973367976616</v>
      </c>
      <c r="BF2479" s="19">
        <f t="shared" si="387"/>
        <v>1.0214225397856447</v>
      </c>
      <c r="BG2479" s="19">
        <f t="shared" si="361"/>
        <v>1.0111919454368301</v>
      </c>
      <c r="BH2479" s="19">
        <f t="shared" si="365"/>
        <v>0</v>
      </c>
      <c r="BI2479" s="19">
        <f t="shared" si="365"/>
        <v>0</v>
      </c>
      <c r="BJ2479" s="19">
        <f t="shared" si="365"/>
        <v>0</v>
      </c>
      <c r="BK2479" s="19">
        <f t="shared" si="389"/>
        <v>1</v>
      </c>
      <c r="BL2479" s="19">
        <f t="shared" si="389"/>
        <v>1</v>
      </c>
      <c r="BM2479" s="19">
        <f t="shared" si="389"/>
        <v>1</v>
      </c>
      <c r="BN2479" s="19">
        <f t="shared" si="389"/>
        <v>0</v>
      </c>
      <c r="BO2479" s="19">
        <f t="shared" si="389"/>
        <v>1</v>
      </c>
      <c r="BP2479" s="19">
        <f t="shared" si="389"/>
        <v>0</v>
      </c>
      <c r="BQ2479" s="19">
        <f t="shared" si="389"/>
        <v>1</v>
      </c>
      <c r="BR2479" s="19">
        <f t="shared" si="389"/>
        <v>0</v>
      </c>
      <c r="BS2479" s="19">
        <f t="shared" si="389"/>
        <v>0</v>
      </c>
      <c r="BT2479" s="19">
        <f t="shared" si="389"/>
        <v>0</v>
      </c>
      <c r="BU2479" s="19">
        <f t="shared" si="389"/>
        <v>0</v>
      </c>
      <c r="BV2479" s="19">
        <f t="shared" si="389"/>
        <v>0</v>
      </c>
      <c r="BW2479" s="19">
        <f t="shared" si="389"/>
        <v>0</v>
      </c>
      <c r="BX2479" s="19">
        <f t="shared" si="389"/>
        <v>1</v>
      </c>
      <c r="BY2479" s="19" t="str">
        <f t="shared" si="389"/>
        <v/>
      </c>
      <c r="BZ2479" s="19" t="str">
        <f t="shared" si="389"/>
        <v/>
      </c>
      <c r="CA2479" s="19" t="str">
        <f t="shared" si="388"/>
        <v/>
      </c>
      <c r="CB2479" s="19" t="str">
        <f t="shared" si="388"/>
        <v/>
      </c>
    </row>
    <row r="2480" spans="1:80">
      <c r="A2480" s="24">
        <v>2479</v>
      </c>
      <c r="B2480" s="31">
        <f>IF(data!A2481="","",data!A2481)</f>
        <v>2019120</v>
      </c>
      <c r="C2480" s="32">
        <f>IF(data!B2481="","",data!B2481)</f>
        <v>43758</v>
      </c>
      <c r="D2480" s="21">
        <f>IF(data!C2481="","",data!C2481)</f>
        <v>10</v>
      </c>
      <c r="E2480" s="22">
        <f>IF(data!D2481="","",data!D2481)</f>
        <v>12</v>
      </c>
      <c r="F2480" s="22">
        <f>IF(data!E2481="","",data!E2481)</f>
        <v>27</v>
      </c>
      <c r="G2480" s="22">
        <f>IF(data!F2481="","",data!F2481)</f>
        <v>31</v>
      </c>
      <c r="H2480" s="22">
        <f>IF(data!G2481="","",data!G2481)</f>
        <v>32</v>
      </c>
      <c r="I2480" s="22">
        <f>IF(data!H2481="","",data!H2481)</f>
        <v>33</v>
      </c>
      <c r="J2480" s="23">
        <f>IF(data!I2481="","",data!I2481)</f>
        <v>3</v>
      </c>
      <c r="Q2480" s="33"/>
      <c r="R2480" s="33"/>
      <c r="S2480" s="33"/>
      <c r="T2480" s="33"/>
      <c r="U2480" s="33"/>
      <c r="V2480" s="33"/>
      <c r="X2480" s="34"/>
      <c r="Y2480" s="33"/>
      <c r="Z2480" s="33"/>
      <c r="AA2480" s="33"/>
      <c r="AB2480" s="33"/>
      <c r="AC2480" s="35"/>
      <c r="AD2480" s="33"/>
      <c r="AE2480" s="33"/>
      <c r="AF2480" s="33"/>
      <c r="AG2480" s="33"/>
      <c r="AH2480" s="33"/>
      <c r="AI2480" s="33"/>
      <c r="AJ2480" s="36"/>
      <c r="AK2480" s="10">
        <f t="shared" si="367"/>
        <v>4</v>
      </c>
      <c r="AL2480" s="11">
        <f t="shared" si="368"/>
        <v>9</v>
      </c>
      <c r="AM2480" s="11">
        <f t="shared" si="369"/>
        <v>10</v>
      </c>
      <c r="AN2480" s="11">
        <f t="shared" si="370"/>
        <v>13</v>
      </c>
      <c r="AO2480" s="13">
        <f t="shared" si="371"/>
        <v>26</v>
      </c>
      <c r="AP2480" s="11">
        <f t="shared" si="372"/>
        <v>17</v>
      </c>
      <c r="AQ2480" s="11">
        <f t="shared" si="373"/>
        <v>19</v>
      </c>
      <c r="AR2480" s="11">
        <f t="shared" si="374"/>
        <v>15</v>
      </c>
      <c r="AS2480" s="11">
        <f t="shared" si="375"/>
        <v>35</v>
      </c>
      <c r="AT2480" s="11">
        <f t="shared" si="376"/>
        <v>37</v>
      </c>
      <c r="AU2480" s="11">
        <f t="shared" si="377"/>
        <v>41</v>
      </c>
      <c r="AV2480" s="11">
        <f t="shared" si="378"/>
        <v>47</v>
      </c>
      <c r="AW2480" s="12">
        <f t="shared" si="379"/>
        <v>40</v>
      </c>
      <c r="AX2480" s="13">
        <f t="shared" si="380"/>
        <v>49</v>
      </c>
      <c r="AY2480" s="13">
        <f t="shared" si="381"/>
        <v>77</v>
      </c>
      <c r="AZ2480" s="13">
        <f t="shared" si="382"/>
        <v>73</v>
      </c>
      <c r="BA2480" s="13">
        <f t="shared" si="383"/>
        <v>69</v>
      </c>
      <c r="BB2480" s="14">
        <f t="shared" si="384"/>
        <v>65</v>
      </c>
      <c r="BC2480" s="19">
        <f t="shared" si="386"/>
        <v>77</v>
      </c>
      <c r="BD2480" s="55">
        <f t="shared" si="363"/>
        <v>1.3054238389087365</v>
      </c>
      <c r="BE2480" s="19">
        <f t="shared" si="364"/>
        <v>1.137642091588178</v>
      </c>
      <c r="BF2480" s="19">
        <f t="shared" si="387"/>
        <v>1.0533419941539459</v>
      </c>
      <c r="BG2480" s="19">
        <f t="shared" si="361"/>
        <v>1.0238778824293602</v>
      </c>
      <c r="BH2480" s="19">
        <f t="shared" si="365"/>
        <v>0</v>
      </c>
      <c r="BI2480" s="19">
        <f t="shared" si="365"/>
        <v>0</v>
      </c>
      <c r="BJ2480" s="19">
        <f t="shared" si="365"/>
        <v>0</v>
      </c>
      <c r="BK2480" s="19">
        <f t="shared" si="389"/>
        <v>0</v>
      </c>
      <c r="BL2480" s="19">
        <f t="shared" si="389"/>
        <v>0</v>
      </c>
      <c r="BM2480" s="19">
        <f t="shared" si="389"/>
        <v>0</v>
      </c>
      <c r="BN2480" s="19">
        <f t="shared" si="389"/>
        <v>0</v>
      </c>
      <c r="BO2480" s="19">
        <f t="shared" si="389"/>
        <v>0</v>
      </c>
      <c r="BP2480" s="19">
        <f t="shared" si="389"/>
        <v>0</v>
      </c>
      <c r="BQ2480" s="19">
        <f t="shared" si="389"/>
        <v>0</v>
      </c>
      <c r="BR2480" s="19">
        <f t="shared" si="389"/>
        <v>2</v>
      </c>
      <c r="BS2480" s="19">
        <f t="shared" si="389"/>
        <v>0</v>
      </c>
      <c r="BT2480" s="19">
        <f t="shared" si="389"/>
        <v>1</v>
      </c>
      <c r="BU2480" s="19">
        <f t="shared" si="389"/>
        <v>0</v>
      </c>
      <c r="BV2480" s="19">
        <f t="shared" si="389"/>
        <v>1</v>
      </c>
      <c r="BW2480" s="19">
        <f t="shared" si="389"/>
        <v>1</v>
      </c>
      <c r="BX2480" s="19">
        <f t="shared" si="389"/>
        <v>1</v>
      </c>
      <c r="BY2480" s="19" t="str">
        <f t="shared" si="389"/>
        <v/>
      </c>
      <c r="BZ2480" s="19" t="str">
        <f t="shared" si="389"/>
        <v/>
      </c>
      <c r="CA2480" s="19" t="str">
        <f t="shared" si="388"/>
        <v/>
      </c>
      <c r="CB2480" s="19" t="str">
        <f t="shared" si="388"/>
        <v/>
      </c>
    </row>
    <row r="2481" spans="1:80">
      <c r="A2481" s="24">
        <v>2480</v>
      </c>
      <c r="B2481" s="31">
        <f>IF(data!A2482="","",data!A2482)</f>
        <v>2019121</v>
      </c>
      <c r="C2481" s="32">
        <f>IF(data!B2482="","",data!B2482)</f>
        <v>43760</v>
      </c>
      <c r="D2481" s="21">
        <f>IF(data!C2482="","",data!C2482)</f>
        <v>2</v>
      </c>
      <c r="E2481" s="22">
        <f>IF(data!D2482="","",data!D2482)</f>
        <v>6</v>
      </c>
      <c r="F2481" s="22">
        <f>IF(data!E2482="","",data!E2482)</f>
        <v>15</v>
      </c>
      <c r="G2481" s="22">
        <f>IF(data!F2482="","",data!F2482)</f>
        <v>21</v>
      </c>
      <c r="H2481" s="22">
        <f>IF(data!G2482="","",data!G2482)</f>
        <v>30</v>
      </c>
      <c r="I2481" s="22">
        <f>IF(data!H2482="","",data!H2482)</f>
        <v>31</v>
      </c>
      <c r="J2481" s="23">
        <f>IF(data!I2482="","",data!I2482)</f>
        <v>2</v>
      </c>
      <c r="Q2481" s="33"/>
      <c r="R2481" s="33"/>
      <c r="S2481" s="33"/>
      <c r="T2481" s="33"/>
      <c r="U2481" s="33"/>
      <c r="V2481" s="33"/>
      <c r="X2481" s="34"/>
      <c r="Y2481" s="33"/>
      <c r="Z2481" s="33"/>
      <c r="AA2481" s="33"/>
      <c r="AB2481" s="33"/>
      <c r="AC2481" s="35"/>
      <c r="AD2481" s="33"/>
      <c r="AE2481" s="33"/>
      <c r="AF2481" s="33"/>
      <c r="AG2481" s="33"/>
      <c r="AH2481" s="33"/>
      <c r="AI2481" s="33"/>
      <c r="AJ2481" s="36"/>
      <c r="AK2481" s="10">
        <f t="shared" si="367"/>
        <v>3</v>
      </c>
      <c r="AL2481" s="11">
        <f t="shared" si="368"/>
        <v>13</v>
      </c>
      <c r="AM2481" s="11">
        <f t="shared" si="369"/>
        <v>5</v>
      </c>
      <c r="AN2481" s="11">
        <f t="shared" si="370"/>
        <v>9</v>
      </c>
      <c r="AO2481" s="13">
        <f t="shared" si="371"/>
        <v>14</v>
      </c>
      <c r="AP2481" s="11">
        <f t="shared" si="372"/>
        <v>33</v>
      </c>
      <c r="AQ2481" s="11">
        <f t="shared" si="373"/>
        <v>24</v>
      </c>
      <c r="AR2481" s="11">
        <f t="shared" si="374"/>
        <v>15</v>
      </c>
      <c r="AS2481" s="11">
        <f t="shared" si="375"/>
        <v>39</v>
      </c>
      <c r="AT2481" s="11">
        <f t="shared" si="376"/>
        <v>33</v>
      </c>
      <c r="AU2481" s="11">
        <f t="shared" si="377"/>
        <v>27</v>
      </c>
      <c r="AV2481" s="11">
        <f t="shared" si="378"/>
        <v>21</v>
      </c>
      <c r="AW2481" s="12">
        <f t="shared" si="379"/>
        <v>15</v>
      </c>
      <c r="AX2481" s="13">
        <f t="shared" si="380"/>
        <v>57</v>
      </c>
      <c r="AY2481" s="13">
        <f t="shared" si="381"/>
        <v>54</v>
      </c>
      <c r="AZ2481" s="13">
        <f t="shared" si="382"/>
        <v>51</v>
      </c>
      <c r="BA2481" s="13">
        <f t="shared" si="383"/>
        <v>48</v>
      </c>
      <c r="BB2481" s="14">
        <f t="shared" si="384"/>
        <v>45</v>
      </c>
      <c r="BC2481" s="19">
        <f t="shared" si="386"/>
        <v>54</v>
      </c>
      <c r="BD2481" s="55">
        <f t="shared" si="363"/>
        <v>1.2685936992530042</v>
      </c>
      <c r="BE2481" s="19">
        <f t="shared" si="364"/>
        <v>1.1683338746346217</v>
      </c>
      <c r="BF2481" s="19">
        <f t="shared" si="387"/>
        <v>1.0566157843455668</v>
      </c>
      <c r="BG2481" s="19">
        <f t="shared" si="361"/>
        <v>1.0283793439428386</v>
      </c>
      <c r="BH2481" s="19">
        <f t="shared" si="365"/>
        <v>0</v>
      </c>
      <c r="BI2481" s="19">
        <f t="shared" si="365"/>
        <v>0</v>
      </c>
      <c r="BJ2481" s="19">
        <f t="shared" si="365"/>
        <v>1</v>
      </c>
      <c r="BK2481" s="19">
        <f t="shared" si="389"/>
        <v>0</v>
      </c>
      <c r="BL2481" s="19">
        <f t="shared" si="389"/>
        <v>1</v>
      </c>
      <c r="BM2481" s="19">
        <f t="shared" si="389"/>
        <v>0</v>
      </c>
      <c r="BN2481" s="19">
        <f t="shared" si="389"/>
        <v>1</v>
      </c>
      <c r="BO2481" s="19">
        <f t="shared" si="389"/>
        <v>0</v>
      </c>
      <c r="BP2481" s="19">
        <f t="shared" si="389"/>
        <v>0</v>
      </c>
      <c r="BQ2481" s="19">
        <f t="shared" si="389"/>
        <v>0</v>
      </c>
      <c r="BR2481" s="19">
        <f t="shared" si="389"/>
        <v>0</v>
      </c>
      <c r="BS2481" s="19">
        <f t="shared" si="389"/>
        <v>0</v>
      </c>
      <c r="BT2481" s="19">
        <f t="shared" si="389"/>
        <v>0</v>
      </c>
      <c r="BU2481" s="19">
        <f t="shared" si="389"/>
        <v>1</v>
      </c>
      <c r="BV2481" s="19">
        <f t="shared" si="389"/>
        <v>1</v>
      </c>
      <c r="BW2481" s="19">
        <f t="shared" si="389"/>
        <v>1</v>
      </c>
      <c r="BX2481" s="19">
        <f t="shared" si="389"/>
        <v>0</v>
      </c>
      <c r="BY2481" s="19" t="str">
        <f t="shared" si="389"/>
        <v/>
      </c>
      <c r="BZ2481" s="19" t="str">
        <f t="shared" si="389"/>
        <v/>
      </c>
      <c r="CA2481" s="19" t="str">
        <f t="shared" si="388"/>
        <v/>
      </c>
      <c r="CB2481" s="19" t="str">
        <f t="shared" si="388"/>
        <v/>
      </c>
    </row>
    <row r="2482" spans="1:80">
      <c r="A2482" s="24">
        <v>2481</v>
      </c>
      <c r="B2482" s="31">
        <f>IF(data!A2483="","",data!A2483)</f>
        <v>2019122</v>
      </c>
      <c r="C2482" s="32">
        <f>IF(data!B2483="","",data!B2483)</f>
        <v>43762</v>
      </c>
      <c r="D2482" s="21">
        <f>IF(data!C2483="","",data!C2483)</f>
        <v>4</v>
      </c>
      <c r="E2482" s="22">
        <f>IF(data!D2483="","",data!D2483)</f>
        <v>10</v>
      </c>
      <c r="F2482" s="22">
        <f>IF(data!E2483="","",data!E2483)</f>
        <v>15</v>
      </c>
      <c r="G2482" s="22">
        <f>IF(data!F2483="","",data!F2483)</f>
        <v>19</v>
      </c>
      <c r="H2482" s="22">
        <f>IF(data!G2483="","",data!G2483)</f>
        <v>21</v>
      </c>
      <c r="I2482" s="22">
        <f>IF(data!H2483="","",data!H2483)</f>
        <v>23</v>
      </c>
      <c r="J2482" s="23">
        <f>IF(data!I2483="","",data!I2483)</f>
        <v>2</v>
      </c>
      <c r="Q2482" s="33"/>
      <c r="R2482" s="33"/>
      <c r="S2482" s="33"/>
      <c r="T2482" s="33"/>
      <c r="U2482" s="33"/>
      <c r="V2482" s="33"/>
      <c r="X2482" s="34"/>
      <c r="Y2482" s="33"/>
      <c r="Z2482" s="33"/>
      <c r="AA2482" s="33"/>
      <c r="AB2482" s="33"/>
      <c r="AC2482" s="35"/>
      <c r="AD2482" s="33"/>
      <c r="AE2482" s="33"/>
      <c r="AF2482" s="33"/>
      <c r="AG2482" s="33"/>
      <c r="AH2482" s="33"/>
      <c r="AI2482" s="33"/>
      <c r="AJ2482" s="36"/>
      <c r="AK2482" s="10">
        <f t="shared" si="367"/>
        <v>5</v>
      </c>
      <c r="AL2482" s="11">
        <f t="shared" si="368"/>
        <v>12</v>
      </c>
      <c r="AM2482" s="11">
        <f t="shared" si="369"/>
        <v>12</v>
      </c>
      <c r="AN2482" s="11">
        <f t="shared" si="370"/>
        <v>20</v>
      </c>
      <c r="AO2482" s="13">
        <f t="shared" si="371"/>
        <v>15</v>
      </c>
      <c r="AP2482" s="11">
        <f t="shared" si="372"/>
        <v>28</v>
      </c>
      <c r="AQ2482" s="11">
        <f t="shared" si="373"/>
        <v>20</v>
      </c>
      <c r="AR2482" s="11">
        <f t="shared" si="374"/>
        <v>22</v>
      </c>
      <c r="AS2482" s="11">
        <f t="shared" si="375"/>
        <v>37</v>
      </c>
      <c r="AT2482" s="11">
        <f t="shared" si="376"/>
        <v>44</v>
      </c>
      <c r="AU2482" s="11">
        <f t="shared" si="377"/>
        <v>40</v>
      </c>
      <c r="AV2482" s="11">
        <f t="shared" si="378"/>
        <v>36</v>
      </c>
      <c r="AW2482" s="12">
        <f t="shared" si="379"/>
        <v>32</v>
      </c>
      <c r="AX2482" s="13">
        <f t="shared" si="380"/>
        <v>44</v>
      </c>
      <c r="AY2482" s="13">
        <f t="shared" si="381"/>
        <v>41</v>
      </c>
      <c r="AZ2482" s="13">
        <f t="shared" si="382"/>
        <v>38</v>
      </c>
      <c r="BA2482" s="13">
        <f t="shared" si="383"/>
        <v>35</v>
      </c>
      <c r="BB2482" s="14">
        <f t="shared" si="384"/>
        <v>52</v>
      </c>
      <c r="BC2482" s="19">
        <f t="shared" si="386"/>
        <v>41</v>
      </c>
      <c r="BD2482" s="55">
        <f t="shared" si="363"/>
        <v>1.1867489444624879</v>
      </c>
      <c r="BE2482" s="19">
        <f t="shared" si="364"/>
        <v>1.16014939915557</v>
      </c>
      <c r="BF2482" s="19">
        <f t="shared" si="387"/>
        <v>1.0590711269892821</v>
      </c>
      <c r="BG2482" s="19">
        <f t="shared" si="361"/>
        <v>1.0218317635595973</v>
      </c>
      <c r="BH2482" s="19">
        <f t="shared" si="365"/>
        <v>0</v>
      </c>
      <c r="BI2482" s="19">
        <f t="shared" si="365"/>
        <v>0</v>
      </c>
      <c r="BJ2482" s="19">
        <f t="shared" si="365"/>
        <v>1</v>
      </c>
      <c r="BK2482" s="19">
        <f t="shared" si="389"/>
        <v>0</v>
      </c>
      <c r="BL2482" s="19">
        <f t="shared" si="389"/>
        <v>2</v>
      </c>
      <c r="BM2482" s="19">
        <f t="shared" si="389"/>
        <v>0</v>
      </c>
      <c r="BN2482" s="19">
        <f t="shared" si="389"/>
        <v>1</v>
      </c>
      <c r="BO2482" s="19">
        <f t="shared" si="389"/>
        <v>0</v>
      </c>
      <c r="BP2482" s="19">
        <f t="shared" si="389"/>
        <v>0</v>
      </c>
      <c r="BQ2482" s="19">
        <f t="shared" si="389"/>
        <v>0</v>
      </c>
      <c r="BR2482" s="19">
        <f t="shared" si="389"/>
        <v>1</v>
      </c>
      <c r="BS2482" s="19">
        <f t="shared" si="389"/>
        <v>0</v>
      </c>
      <c r="BT2482" s="19">
        <f t="shared" si="389"/>
        <v>0</v>
      </c>
      <c r="BU2482" s="19">
        <f t="shared" si="389"/>
        <v>0</v>
      </c>
      <c r="BV2482" s="19">
        <f t="shared" si="389"/>
        <v>0</v>
      </c>
      <c r="BW2482" s="19">
        <f t="shared" si="389"/>
        <v>1</v>
      </c>
      <c r="BX2482" s="19">
        <f t="shared" si="389"/>
        <v>0</v>
      </c>
      <c r="BY2482" s="19" t="str">
        <f t="shared" si="389"/>
        <v/>
      </c>
      <c r="BZ2482" s="19" t="str">
        <f t="shared" ref="BZ2482:CB2497" si="390">IF(BZ$4&gt;=$BC$1,"",SUMPRODUCT(N(MOD($D2482:$I2482,$BC$1)=BZ$4)))</f>
        <v/>
      </c>
      <c r="CA2482" s="19" t="str">
        <f t="shared" si="390"/>
        <v/>
      </c>
      <c r="CB2482" s="19" t="str">
        <f t="shared" si="390"/>
        <v/>
      </c>
    </row>
    <row r="2483" spans="1:80">
      <c r="A2483" s="24">
        <v>2482</v>
      </c>
      <c r="B2483" s="31">
        <f>IF(data!A2484="","",data!A2484)</f>
        <v>2019123</v>
      </c>
      <c r="C2483" s="32">
        <f>IF(data!B2484="","",data!B2484)</f>
        <v>43765</v>
      </c>
      <c r="D2483" s="21">
        <f>IF(data!C2484="","",data!C2484)</f>
        <v>2</v>
      </c>
      <c r="E2483" s="22">
        <f>IF(data!D2484="","",data!D2484)</f>
        <v>6</v>
      </c>
      <c r="F2483" s="22">
        <f>IF(data!E2484="","",data!E2484)</f>
        <v>8</v>
      </c>
      <c r="G2483" s="22">
        <f>IF(data!F2484="","",data!F2484)</f>
        <v>17</v>
      </c>
      <c r="H2483" s="22">
        <f>IF(data!G2484="","",data!G2484)</f>
        <v>28</v>
      </c>
      <c r="I2483" s="22">
        <f>IF(data!H2484="","",data!H2484)</f>
        <v>30</v>
      </c>
      <c r="J2483" s="23">
        <f>IF(data!I2484="","",data!I2484)</f>
        <v>6</v>
      </c>
      <c r="Q2483" s="33"/>
      <c r="R2483" s="33"/>
      <c r="S2483" s="33"/>
      <c r="T2483" s="33"/>
      <c r="U2483" s="33"/>
      <c r="V2483" s="33"/>
      <c r="X2483" s="34"/>
      <c r="Y2483" s="33"/>
      <c r="Z2483" s="33"/>
      <c r="AA2483" s="33"/>
      <c r="AB2483" s="33"/>
      <c r="AC2483" s="35"/>
      <c r="AD2483" s="33"/>
      <c r="AE2483" s="33"/>
      <c r="AF2483" s="33"/>
      <c r="AG2483" s="33"/>
      <c r="AH2483" s="33"/>
      <c r="AI2483" s="33"/>
      <c r="AJ2483" s="36"/>
      <c r="AK2483" s="10">
        <f t="shared" si="367"/>
        <v>7</v>
      </c>
      <c r="AL2483" s="11">
        <f t="shared" si="368"/>
        <v>7</v>
      </c>
      <c r="AM2483" s="11">
        <f t="shared" si="369"/>
        <v>11</v>
      </c>
      <c r="AN2483" s="11">
        <f t="shared" si="370"/>
        <v>13</v>
      </c>
      <c r="AO2483" s="13">
        <f t="shared" si="371"/>
        <v>14</v>
      </c>
      <c r="AP2483" s="11">
        <f t="shared" si="372"/>
        <v>19</v>
      </c>
      <c r="AQ2483" s="11">
        <f t="shared" si="373"/>
        <v>28</v>
      </c>
      <c r="AR2483" s="11">
        <f t="shared" si="374"/>
        <v>31</v>
      </c>
      <c r="AS2483" s="11">
        <f t="shared" si="375"/>
        <v>36</v>
      </c>
      <c r="AT2483" s="11">
        <f t="shared" si="376"/>
        <v>31</v>
      </c>
      <c r="AU2483" s="11">
        <f t="shared" si="377"/>
        <v>26</v>
      </c>
      <c r="AV2483" s="11">
        <f t="shared" si="378"/>
        <v>21</v>
      </c>
      <c r="AW2483" s="12">
        <f t="shared" si="379"/>
        <v>31</v>
      </c>
      <c r="AX2483" s="13">
        <f t="shared" si="380"/>
        <v>43</v>
      </c>
      <c r="AY2483" s="13">
        <f t="shared" si="381"/>
        <v>40</v>
      </c>
      <c r="AZ2483" s="13">
        <f t="shared" si="382"/>
        <v>55</v>
      </c>
      <c r="BA2483" s="13">
        <f t="shared" si="383"/>
        <v>53</v>
      </c>
      <c r="BB2483" s="14">
        <f t="shared" si="384"/>
        <v>51</v>
      </c>
      <c r="BC2483" s="19">
        <f t="shared" si="386"/>
        <v>40</v>
      </c>
      <c r="BD2483" s="55">
        <f t="shared" si="363"/>
        <v>1.04761286131861</v>
      </c>
      <c r="BE2483" s="19">
        <f t="shared" si="364"/>
        <v>1.1683338746346217</v>
      </c>
      <c r="BF2483" s="19">
        <f t="shared" si="387"/>
        <v>1.0517050990581358</v>
      </c>
      <c r="BG2483" s="19">
        <f t="shared" si="361"/>
        <v>1.0226502111075024</v>
      </c>
      <c r="BH2483" s="19">
        <f t="shared" si="365"/>
        <v>1</v>
      </c>
      <c r="BI2483" s="19">
        <f t="shared" si="365"/>
        <v>0</v>
      </c>
      <c r="BJ2483" s="19">
        <f t="shared" si="365"/>
        <v>1</v>
      </c>
      <c r="BK2483" s="19">
        <f t="shared" ref="BK2483:BZ2498" si="391">IF(BK$4&gt;=$BC$1,"",SUMPRODUCT(N(MOD($D2483:$I2483,$BC$1)=BK$4)))</f>
        <v>0</v>
      </c>
      <c r="BL2483" s="19">
        <f t="shared" si="391"/>
        <v>0</v>
      </c>
      <c r="BM2483" s="19">
        <f t="shared" si="391"/>
        <v>0</v>
      </c>
      <c r="BN2483" s="19">
        <f t="shared" si="391"/>
        <v>1</v>
      </c>
      <c r="BO2483" s="19">
        <f t="shared" si="391"/>
        <v>0</v>
      </c>
      <c r="BP2483" s="19">
        <f t="shared" si="391"/>
        <v>1</v>
      </c>
      <c r="BQ2483" s="19">
        <f t="shared" si="391"/>
        <v>0</v>
      </c>
      <c r="BR2483" s="19">
        <f t="shared" si="391"/>
        <v>0</v>
      </c>
      <c r="BS2483" s="19">
        <f t="shared" si="391"/>
        <v>1</v>
      </c>
      <c r="BT2483" s="19">
        <f t="shared" si="391"/>
        <v>0</v>
      </c>
      <c r="BU2483" s="19">
        <f t="shared" si="391"/>
        <v>1</v>
      </c>
      <c r="BV2483" s="19">
        <f t="shared" si="391"/>
        <v>0</v>
      </c>
      <c r="BW2483" s="19">
        <f t="shared" si="391"/>
        <v>0</v>
      </c>
      <c r="BX2483" s="19">
        <f t="shared" si="391"/>
        <v>0</v>
      </c>
      <c r="BY2483" s="19" t="str">
        <f t="shared" si="391"/>
        <v/>
      </c>
      <c r="BZ2483" s="19" t="str">
        <f t="shared" si="391"/>
        <v/>
      </c>
      <c r="CA2483" s="19" t="str">
        <f t="shared" si="390"/>
        <v/>
      </c>
      <c r="CB2483" s="19" t="str">
        <f t="shared" si="390"/>
        <v/>
      </c>
    </row>
    <row r="2484" spans="1:80">
      <c r="A2484" s="24">
        <v>2483</v>
      </c>
      <c r="B2484" s="31">
        <f>IF(data!A2485="","",data!A2485)</f>
        <v>2019124</v>
      </c>
      <c r="C2484" s="32">
        <f>IF(data!B2485="","",data!B2485)</f>
        <v>43767</v>
      </c>
      <c r="D2484" s="21">
        <f>IF(data!C2485="","",data!C2485)</f>
        <v>4</v>
      </c>
      <c r="E2484" s="22">
        <f>IF(data!D2485="","",data!D2485)</f>
        <v>9</v>
      </c>
      <c r="F2484" s="22">
        <f>IF(data!E2485="","",data!E2485)</f>
        <v>30</v>
      </c>
      <c r="G2484" s="22">
        <f>IF(data!F2485="","",data!F2485)</f>
        <v>31</v>
      </c>
      <c r="H2484" s="22">
        <f>IF(data!G2485="","",data!G2485)</f>
        <v>32</v>
      </c>
      <c r="I2484" s="22">
        <f>IF(data!H2485="","",data!H2485)</f>
        <v>33</v>
      </c>
      <c r="J2484" s="23">
        <f>IF(data!I2485="","",data!I2485)</f>
        <v>1</v>
      </c>
      <c r="Q2484" s="33"/>
      <c r="R2484" s="33"/>
      <c r="S2484" s="33"/>
      <c r="T2484" s="33"/>
      <c r="U2484" s="33"/>
      <c r="V2484" s="33"/>
      <c r="X2484" s="34"/>
      <c r="Y2484" s="33"/>
      <c r="Z2484" s="33"/>
      <c r="AA2484" s="33"/>
      <c r="AB2484" s="33"/>
      <c r="AC2484" s="35"/>
      <c r="AD2484" s="33"/>
      <c r="AE2484" s="33"/>
      <c r="AF2484" s="33"/>
      <c r="AG2484" s="33"/>
      <c r="AH2484" s="33"/>
      <c r="AI2484" s="33"/>
      <c r="AJ2484" s="36"/>
      <c r="AK2484" s="10">
        <f t="shared" si="367"/>
        <v>4</v>
      </c>
      <c r="AL2484" s="11">
        <f t="shared" si="368"/>
        <v>7</v>
      </c>
      <c r="AM2484" s="11">
        <f t="shared" si="369"/>
        <v>14</v>
      </c>
      <c r="AN2484" s="11">
        <f t="shared" si="370"/>
        <v>13</v>
      </c>
      <c r="AO2484" s="13">
        <f t="shared" si="371"/>
        <v>20</v>
      </c>
      <c r="AP2484" s="11">
        <f t="shared" si="372"/>
        <v>19</v>
      </c>
      <c r="AQ2484" s="11">
        <f t="shared" si="373"/>
        <v>22</v>
      </c>
      <c r="AR2484" s="11">
        <f t="shared" si="374"/>
        <v>19</v>
      </c>
      <c r="AS2484" s="11">
        <f t="shared" si="375"/>
        <v>40</v>
      </c>
      <c r="AT2484" s="11">
        <f t="shared" si="376"/>
        <v>43</v>
      </c>
      <c r="AU2484" s="11">
        <f t="shared" si="377"/>
        <v>35</v>
      </c>
      <c r="AV2484" s="11">
        <f t="shared" si="378"/>
        <v>27</v>
      </c>
      <c r="AW2484" s="12">
        <f t="shared" si="379"/>
        <v>19</v>
      </c>
      <c r="AX2484" s="13">
        <f t="shared" si="380"/>
        <v>43</v>
      </c>
      <c r="AY2484" s="13">
        <f t="shared" si="381"/>
        <v>71</v>
      </c>
      <c r="AZ2484" s="13">
        <f t="shared" si="382"/>
        <v>67</v>
      </c>
      <c r="BA2484" s="13">
        <f t="shared" si="383"/>
        <v>63</v>
      </c>
      <c r="BB2484" s="14">
        <f t="shared" si="384"/>
        <v>59</v>
      </c>
      <c r="BC2484" s="19">
        <f t="shared" si="386"/>
        <v>71</v>
      </c>
      <c r="BD2484" s="55">
        <f t="shared" si="363"/>
        <v>1.1581032802858071</v>
      </c>
      <c r="BE2484" s="19">
        <f t="shared" si="364"/>
        <v>1.2092562520298797</v>
      </c>
      <c r="BF2484" s="19">
        <f t="shared" si="387"/>
        <v>1.0648002598246185</v>
      </c>
      <c r="BG2484" s="19">
        <f t="shared" ref="BG2484:BG2547" si="392">IF($B2484="","",SUM($BC2435:$BC2484)/50/$BM$3)</f>
        <v>1.0238778824293602</v>
      </c>
      <c r="BH2484" s="19">
        <f t="shared" si="365"/>
        <v>0</v>
      </c>
      <c r="BI2484" s="19">
        <f t="shared" si="365"/>
        <v>0</v>
      </c>
      <c r="BJ2484" s="19">
        <f t="shared" si="365"/>
        <v>0</v>
      </c>
      <c r="BK2484" s="19">
        <f t="shared" si="391"/>
        <v>0</v>
      </c>
      <c r="BL2484" s="19">
        <f t="shared" si="391"/>
        <v>1</v>
      </c>
      <c r="BM2484" s="19">
        <f t="shared" si="391"/>
        <v>0</v>
      </c>
      <c r="BN2484" s="19">
        <f t="shared" si="391"/>
        <v>0</v>
      </c>
      <c r="BO2484" s="19">
        <f t="shared" si="391"/>
        <v>0</v>
      </c>
      <c r="BP2484" s="19">
        <f t="shared" si="391"/>
        <v>0</v>
      </c>
      <c r="BQ2484" s="19">
        <f t="shared" si="391"/>
        <v>1</v>
      </c>
      <c r="BR2484" s="19">
        <f t="shared" si="391"/>
        <v>0</v>
      </c>
      <c r="BS2484" s="19">
        <f t="shared" si="391"/>
        <v>0</v>
      </c>
      <c r="BT2484" s="19">
        <f t="shared" si="391"/>
        <v>0</v>
      </c>
      <c r="BU2484" s="19">
        <f t="shared" si="391"/>
        <v>1</v>
      </c>
      <c r="BV2484" s="19">
        <f t="shared" si="391"/>
        <v>1</v>
      </c>
      <c r="BW2484" s="19">
        <f t="shared" si="391"/>
        <v>1</v>
      </c>
      <c r="BX2484" s="19">
        <f t="shared" si="391"/>
        <v>1</v>
      </c>
      <c r="BY2484" s="19" t="str">
        <f t="shared" si="391"/>
        <v/>
      </c>
      <c r="BZ2484" s="19" t="str">
        <f t="shared" si="391"/>
        <v/>
      </c>
      <c r="CA2484" s="19" t="str">
        <f t="shared" si="390"/>
        <v/>
      </c>
      <c r="CB2484" s="19" t="str">
        <f t="shared" si="390"/>
        <v/>
      </c>
    </row>
    <row r="2485" spans="1:80">
      <c r="A2485" s="24">
        <v>2484</v>
      </c>
      <c r="B2485" s="31">
        <f>IF(data!A2486="","",data!A2486)</f>
        <v>2019125</v>
      </c>
      <c r="C2485" s="32">
        <f>IF(data!B2486="","",data!B2486)</f>
        <v>43769</v>
      </c>
      <c r="D2485" s="21">
        <f>IF(data!C2486="","",data!C2486)</f>
        <v>2</v>
      </c>
      <c r="E2485" s="22">
        <f>IF(data!D2486="","",data!D2486)</f>
        <v>11</v>
      </c>
      <c r="F2485" s="22">
        <f>IF(data!E2486="","",data!E2486)</f>
        <v>12</v>
      </c>
      <c r="G2485" s="22">
        <f>IF(data!F2486="","",data!F2486)</f>
        <v>26</v>
      </c>
      <c r="H2485" s="22">
        <f>IF(data!G2486="","",data!G2486)</f>
        <v>27</v>
      </c>
      <c r="I2485" s="22">
        <f>IF(data!H2486="","",data!H2486)</f>
        <v>29</v>
      </c>
      <c r="J2485" s="23">
        <f>IF(data!I2486="","",data!I2486)</f>
        <v>3</v>
      </c>
      <c r="Q2485" s="33"/>
      <c r="R2485" s="33"/>
      <c r="S2485" s="33"/>
      <c r="T2485" s="33"/>
      <c r="U2485" s="33"/>
      <c r="V2485" s="33"/>
      <c r="X2485" s="34"/>
      <c r="Y2485" s="33"/>
      <c r="Z2485" s="33"/>
      <c r="AA2485" s="33"/>
      <c r="AB2485" s="33"/>
      <c r="AC2485" s="35"/>
      <c r="AD2485" s="33"/>
      <c r="AE2485" s="33"/>
      <c r="AF2485" s="33"/>
      <c r="AG2485" s="33"/>
      <c r="AH2485" s="33"/>
      <c r="AI2485" s="33"/>
      <c r="AJ2485" s="36"/>
      <c r="AK2485" s="10">
        <f t="shared" si="367"/>
        <v>8</v>
      </c>
      <c r="AL2485" s="11">
        <f t="shared" si="368"/>
        <v>11</v>
      </c>
      <c r="AM2485" s="11">
        <f t="shared" si="369"/>
        <v>12</v>
      </c>
      <c r="AN2485" s="11">
        <f t="shared" si="370"/>
        <v>17</v>
      </c>
      <c r="AO2485" s="13">
        <f t="shared" si="371"/>
        <v>23</v>
      </c>
      <c r="AP2485" s="11">
        <f t="shared" si="372"/>
        <v>19</v>
      </c>
      <c r="AQ2485" s="11">
        <f t="shared" si="373"/>
        <v>17</v>
      </c>
      <c r="AR2485" s="11">
        <f t="shared" si="374"/>
        <v>27</v>
      </c>
      <c r="AS2485" s="11">
        <f t="shared" si="375"/>
        <v>19</v>
      </c>
      <c r="AT2485" s="11">
        <f t="shared" si="376"/>
        <v>23</v>
      </c>
      <c r="AU2485" s="11">
        <f t="shared" si="377"/>
        <v>29</v>
      </c>
      <c r="AV2485" s="11">
        <f t="shared" si="378"/>
        <v>51</v>
      </c>
      <c r="AW2485" s="12">
        <f t="shared" si="379"/>
        <v>62</v>
      </c>
      <c r="AX2485" s="13">
        <f t="shared" si="380"/>
        <v>59</v>
      </c>
      <c r="AY2485" s="13">
        <f t="shared" si="381"/>
        <v>56</v>
      </c>
      <c r="AZ2485" s="13">
        <f t="shared" si="382"/>
        <v>53</v>
      </c>
      <c r="BA2485" s="13">
        <f t="shared" si="383"/>
        <v>50</v>
      </c>
      <c r="BB2485" s="14">
        <f t="shared" si="384"/>
        <v>47</v>
      </c>
      <c r="BC2485" s="19">
        <f t="shared" si="386"/>
        <v>56</v>
      </c>
      <c r="BD2485" s="55">
        <f t="shared" si="363"/>
        <v>1.0721662877557647</v>
      </c>
      <c r="BE2485" s="19">
        <f t="shared" si="364"/>
        <v>1.1887950633322508</v>
      </c>
      <c r="BF2485" s="19">
        <f t="shared" si="387"/>
        <v>1.0631633647288081</v>
      </c>
      <c r="BG2485" s="19">
        <f t="shared" si="392"/>
        <v>1.0259240012991231</v>
      </c>
      <c r="BH2485" s="19">
        <f t="shared" si="365"/>
        <v>0</v>
      </c>
      <c r="BI2485" s="19">
        <f t="shared" si="365"/>
        <v>0</v>
      </c>
      <c r="BJ2485" s="19">
        <f t="shared" si="365"/>
        <v>1</v>
      </c>
      <c r="BK2485" s="19">
        <f t="shared" si="391"/>
        <v>0</v>
      </c>
      <c r="BL2485" s="19">
        <f t="shared" si="391"/>
        <v>0</v>
      </c>
      <c r="BM2485" s="19">
        <f t="shared" si="391"/>
        <v>0</v>
      </c>
      <c r="BN2485" s="19">
        <f t="shared" si="391"/>
        <v>0</v>
      </c>
      <c r="BO2485" s="19">
        <f t="shared" si="391"/>
        <v>0</v>
      </c>
      <c r="BP2485" s="19">
        <f t="shared" si="391"/>
        <v>0</v>
      </c>
      <c r="BQ2485" s="19">
        <f t="shared" si="391"/>
        <v>1</v>
      </c>
      <c r="BR2485" s="19">
        <f t="shared" si="391"/>
        <v>1</v>
      </c>
      <c r="BS2485" s="19">
        <f t="shared" si="391"/>
        <v>1</v>
      </c>
      <c r="BT2485" s="19">
        <f t="shared" si="391"/>
        <v>2</v>
      </c>
      <c r="BU2485" s="19">
        <f t="shared" si="391"/>
        <v>0</v>
      </c>
      <c r="BV2485" s="19">
        <f t="shared" si="391"/>
        <v>0</v>
      </c>
      <c r="BW2485" s="19">
        <f t="shared" si="391"/>
        <v>0</v>
      </c>
      <c r="BX2485" s="19">
        <f t="shared" si="391"/>
        <v>0</v>
      </c>
      <c r="BY2485" s="19" t="str">
        <f t="shared" si="391"/>
        <v/>
      </c>
      <c r="BZ2485" s="19" t="str">
        <f t="shared" si="391"/>
        <v/>
      </c>
      <c r="CA2485" s="19" t="str">
        <f t="shared" si="390"/>
        <v/>
      </c>
      <c r="CB2485" s="19" t="str">
        <f t="shared" si="390"/>
        <v/>
      </c>
    </row>
    <row r="2486" spans="1:80">
      <c r="A2486" s="24">
        <v>2485</v>
      </c>
      <c r="B2486" s="31">
        <f>IF(data!A2487="","",data!A2487)</f>
        <v>2019126</v>
      </c>
      <c r="C2486" s="32">
        <f>IF(data!B2487="","",data!B2487)</f>
        <v>43772</v>
      </c>
      <c r="D2486" s="21">
        <f>IF(data!C2487="","",data!C2487)</f>
        <v>2</v>
      </c>
      <c r="E2486" s="22">
        <f>IF(data!D2487="","",data!D2487)</f>
        <v>14</v>
      </c>
      <c r="F2486" s="22">
        <f>IF(data!E2487="","",data!E2487)</f>
        <v>17</v>
      </c>
      <c r="G2486" s="22">
        <f>IF(data!F2487="","",data!F2487)</f>
        <v>29</v>
      </c>
      <c r="H2486" s="22">
        <f>IF(data!G2487="","",data!G2487)</f>
        <v>32</v>
      </c>
      <c r="I2486" s="22">
        <f>IF(data!H2487="","",data!H2487)</f>
        <v>33</v>
      </c>
      <c r="J2486" s="23">
        <f>IF(data!I2487="","",data!I2487)</f>
        <v>16</v>
      </c>
      <c r="Q2486" s="33"/>
      <c r="R2486" s="33"/>
      <c r="S2486" s="33"/>
      <c r="T2486" s="33"/>
      <c r="U2486" s="33"/>
      <c r="V2486" s="33"/>
      <c r="X2486" s="34"/>
      <c r="Y2486" s="33"/>
      <c r="Z2486" s="33"/>
      <c r="AA2486" s="33"/>
      <c r="AB2486" s="33"/>
      <c r="AC2486" s="35"/>
      <c r="AD2486" s="33"/>
      <c r="AE2486" s="33"/>
      <c r="AF2486" s="33"/>
      <c r="AG2486" s="33"/>
      <c r="AH2486" s="33"/>
      <c r="AI2486" s="33"/>
      <c r="AJ2486" s="36"/>
      <c r="AK2486" s="10">
        <f t="shared" si="367"/>
        <v>10</v>
      </c>
      <c r="AL2486" s="11">
        <f t="shared" si="368"/>
        <v>7</v>
      </c>
      <c r="AM2486" s="11">
        <f t="shared" si="369"/>
        <v>17</v>
      </c>
      <c r="AN2486" s="11">
        <f t="shared" si="370"/>
        <v>19</v>
      </c>
      <c r="AO2486" s="13">
        <f t="shared" si="371"/>
        <v>15</v>
      </c>
      <c r="AP2486" s="11">
        <f t="shared" si="372"/>
        <v>15</v>
      </c>
      <c r="AQ2486" s="11">
        <f t="shared" si="373"/>
        <v>28</v>
      </c>
      <c r="AR2486" s="11">
        <f t="shared" si="374"/>
        <v>27</v>
      </c>
      <c r="AS2486" s="11">
        <f t="shared" si="375"/>
        <v>28</v>
      </c>
      <c r="AT2486" s="11">
        <f t="shared" si="376"/>
        <v>31</v>
      </c>
      <c r="AU2486" s="11">
        <f t="shared" si="377"/>
        <v>23</v>
      </c>
      <c r="AV2486" s="11">
        <f t="shared" si="378"/>
        <v>15</v>
      </c>
      <c r="AW2486" s="12">
        <f t="shared" si="379"/>
        <v>37</v>
      </c>
      <c r="AX2486" s="13">
        <f t="shared" si="380"/>
        <v>31</v>
      </c>
      <c r="AY2486" s="13">
        <f t="shared" si="381"/>
        <v>59</v>
      </c>
      <c r="AZ2486" s="13">
        <f t="shared" si="382"/>
        <v>73</v>
      </c>
      <c r="BA2486" s="13">
        <f t="shared" si="383"/>
        <v>70</v>
      </c>
      <c r="BB2486" s="14">
        <f t="shared" si="384"/>
        <v>67</v>
      </c>
      <c r="BC2486" s="19">
        <f t="shared" si="386"/>
        <v>59</v>
      </c>
      <c r="BD2486" s="55">
        <f t="shared" si="363"/>
        <v>1.0926274764533939</v>
      </c>
      <c r="BE2486" s="19">
        <f t="shared" si="364"/>
        <v>1.1806105878531992</v>
      </c>
      <c r="BF2486" s="19">
        <f t="shared" si="387"/>
        <v>1.0721662877557647</v>
      </c>
      <c r="BG2486" s="19">
        <f t="shared" si="392"/>
        <v>1.0259240012991231</v>
      </c>
      <c r="BH2486" s="19">
        <f t="shared" si="365"/>
        <v>1</v>
      </c>
      <c r="BI2486" s="19">
        <f t="shared" si="365"/>
        <v>0</v>
      </c>
      <c r="BJ2486" s="19">
        <f t="shared" si="365"/>
        <v>1</v>
      </c>
      <c r="BK2486" s="19">
        <f t="shared" si="391"/>
        <v>0</v>
      </c>
      <c r="BL2486" s="19">
        <f t="shared" si="391"/>
        <v>0</v>
      </c>
      <c r="BM2486" s="19">
        <f t="shared" si="391"/>
        <v>0</v>
      </c>
      <c r="BN2486" s="19">
        <f t="shared" si="391"/>
        <v>0</v>
      </c>
      <c r="BO2486" s="19">
        <f t="shared" si="391"/>
        <v>0</v>
      </c>
      <c r="BP2486" s="19">
        <f t="shared" si="391"/>
        <v>0</v>
      </c>
      <c r="BQ2486" s="19">
        <f t="shared" si="391"/>
        <v>0</v>
      </c>
      <c r="BR2486" s="19">
        <f t="shared" si="391"/>
        <v>0</v>
      </c>
      <c r="BS2486" s="19">
        <f t="shared" si="391"/>
        <v>0</v>
      </c>
      <c r="BT2486" s="19">
        <f t="shared" si="391"/>
        <v>1</v>
      </c>
      <c r="BU2486" s="19">
        <f t="shared" si="391"/>
        <v>0</v>
      </c>
      <c r="BV2486" s="19">
        <f t="shared" si="391"/>
        <v>1</v>
      </c>
      <c r="BW2486" s="19">
        <f t="shared" si="391"/>
        <v>1</v>
      </c>
      <c r="BX2486" s="19">
        <f t="shared" si="391"/>
        <v>1</v>
      </c>
      <c r="BY2486" s="19" t="str">
        <f t="shared" si="391"/>
        <v/>
      </c>
      <c r="BZ2486" s="19" t="str">
        <f t="shared" si="391"/>
        <v/>
      </c>
      <c r="CA2486" s="19" t="str">
        <f t="shared" si="390"/>
        <v/>
      </c>
      <c r="CB2486" s="19" t="str">
        <f t="shared" si="390"/>
        <v/>
      </c>
    </row>
    <row r="2487" spans="1:80">
      <c r="A2487" s="24">
        <v>2486</v>
      </c>
      <c r="B2487" s="31">
        <f>IF(data!A2488="","",data!A2488)</f>
        <v>2019127</v>
      </c>
      <c r="C2487" s="32">
        <f>IF(data!B2488="","",data!B2488)</f>
        <v>43774</v>
      </c>
      <c r="D2487" s="21">
        <f>IF(data!C2488="","",data!C2488)</f>
        <v>2</v>
      </c>
      <c r="E2487" s="22">
        <f>IF(data!D2488="","",data!D2488)</f>
        <v>6</v>
      </c>
      <c r="F2487" s="22">
        <f>IF(data!E2488="","",data!E2488)</f>
        <v>7</v>
      </c>
      <c r="G2487" s="22">
        <f>IF(data!F2488="","",data!F2488)</f>
        <v>12</v>
      </c>
      <c r="H2487" s="22">
        <f>IF(data!G2488="","",data!G2488)</f>
        <v>17</v>
      </c>
      <c r="I2487" s="22">
        <f>IF(data!H2488="","",data!H2488)</f>
        <v>24</v>
      </c>
      <c r="J2487" s="23">
        <f>IF(data!I2488="","",data!I2488)</f>
        <v>10</v>
      </c>
      <c r="Q2487" s="33"/>
      <c r="R2487" s="33"/>
      <c r="S2487" s="33"/>
      <c r="T2487" s="33"/>
      <c r="U2487" s="33"/>
      <c r="V2487" s="33"/>
      <c r="X2487" s="34"/>
      <c r="Y2487" s="33"/>
      <c r="Z2487" s="33"/>
      <c r="AA2487" s="33"/>
      <c r="AB2487" s="33"/>
      <c r="AC2487" s="35"/>
      <c r="AD2487" s="33"/>
      <c r="AE2487" s="33"/>
      <c r="AF2487" s="33"/>
      <c r="AG2487" s="33"/>
      <c r="AH2487" s="33"/>
      <c r="AI2487" s="33"/>
      <c r="AJ2487" s="36"/>
      <c r="AK2487" s="10">
        <f t="shared" si="367"/>
        <v>5</v>
      </c>
      <c r="AL2487" s="11">
        <f t="shared" si="368"/>
        <v>8</v>
      </c>
      <c r="AM2487" s="11">
        <f t="shared" si="369"/>
        <v>13</v>
      </c>
      <c r="AN2487" s="11">
        <f t="shared" si="370"/>
        <v>8</v>
      </c>
      <c r="AO2487" s="13">
        <f t="shared" si="371"/>
        <v>19</v>
      </c>
      <c r="AP2487" s="11">
        <f t="shared" si="372"/>
        <v>20</v>
      </c>
      <c r="AQ2487" s="11">
        <f t="shared" si="373"/>
        <v>32</v>
      </c>
      <c r="AR2487" s="11">
        <f t="shared" si="374"/>
        <v>28</v>
      </c>
      <c r="AS2487" s="11">
        <f t="shared" si="375"/>
        <v>24</v>
      </c>
      <c r="AT2487" s="11">
        <f t="shared" si="376"/>
        <v>20</v>
      </c>
      <c r="AU2487" s="11">
        <f t="shared" si="377"/>
        <v>42</v>
      </c>
      <c r="AV2487" s="11">
        <f t="shared" si="378"/>
        <v>40</v>
      </c>
      <c r="AW2487" s="12">
        <f t="shared" si="379"/>
        <v>38</v>
      </c>
      <c r="AX2487" s="13">
        <f t="shared" si="380"/>
        <v>36</v>
      </c>
      <c r="AY2487" s="13">
        <f t="shared" si="381"/>
        <v>34</v>
      </c>
      <c r="AZ2487" s="13">
        <f t="shared" si="382"/>
        <v>50</v>
      </c>
      <c r="BA2487" s="13">
        <f t="shared" si="383"/>
        <v>49</v>
      </c>
      <c r="BB2487" s="14">
        <f t="shared" si="384"/>
        <v>48</v>
      </c>
      <c r="BC2487" s="19">
        <f t="shared" si="386"/>
        <v>34</v>
      </c>
      <c r="BD2487" s="55">
        <f t="shared" si="363"/>
        <v>1.0639818122767133</v>
      </c>
      <c r="BE2487" s="19">
        <f t="shared" si="364"/>
        <v>1.1253653783696005</v>
      </c>
      <c r="BF2487" s="19">
        <f t="shared" si="387"/>
        <v>1.0533419941539459</v>
      </c>
      <c r="BG2487" s="19">
        <f t="shared" si="392"/>
        <v>1.0222409873335498</v>
      </c>
      <c r="BH2487" s="19">
        <f t="shared" si="365"/>
        <v>1</v>
      </c>
      <c r="BI2487" s="19">
        <f t="shared" si="365"/>
        <v>0</v>
      </c>
      <c r="BJ2487" s="19">
        <f t="shared" si="365"/>
        <v>1</v>
      </c>
      <c r="BK2487" s="19">
        <f t="shared" si="391"/>
        <v>0</v>
      </c>
      <c r="BL2487" s="19">
        <f t="shared" si="391"/>
        <v>0</v>
      </c>
      <c r="BM2487" s="19">
        <f t="shared" si="391"/>
        <v>0</v>
      </c>
      <c r="BN2487" s="19">
        <f t="shared" si="391"/>
        <v>1</v>
      </c>
      <c r="BO2487" s="19">
        <f t="shared" si="391"/>
        <v>2</v>
      </c>
      <c r="BP2487" s="19">
        <f t="shared" si="391"/>
        <v>0</v>
      </c>
      <c r="BQ2487" s="19">
        <f t="shared" si="391"/>
        <v>0</v>
      </c>
      <c r="BR2487" s="19">
        <f t="shared" si="391"/>
        <v>0</v>
      </c>
      <c r="BS2487" s="19">
        <f t="shared" si="391"/>
        <v>0</v>
      </c>
      <c r="BT2487" s="19">
        <f t="shared" si="391"/>
        <v>1</v>
      </c>
      <c r="BU2487" s="19">
        <f t="shared" si="391"/>
        <v>0</v>
      </c>
      <c r="BV2487" s="19">
        <f t="shared" si="391"/>
        <v>0</v>
      </c>
      <c r="BW2487" s="19">
        <f t="shared" si="391"/>
        <v>0</v>
      </c>
      <c r="BX2487" s="19">
        <f t="shared" si="391"/>
        <v>0</v>
      </c>
      <c r="BY2487" s="19" t="str">
        <f t="shared" si="391"/>
        <v/>
      </c>
      <c r="BZ2487" s="19" t="str">
        <f t="shared" si="391"/>
        <v/>
      </c>
      <c r="CA2487" s="19" t="str">
        <f t="shared" si="390"/>
        <v/>
      </c>
      <c r="CB2487" s="19" t="str">
        <f t="shared" si="390"/>
        <v/>
      </c>
    </row>
    <row r="2488" spans="1:80">
      <c r="A2488" s="24">
        <v>2487</v>
      </c>
      <c r="B2488" s="31">
        <f>IF(data!A2489="","",data!A2489)</f>
        <v>2019128</v>
      </c>
      <c r="C2488" s="32">
        <f>IF(data!B2489="","",data!B2489)</f>
        <v>43776</v>
      </c>
      <c r="D2488" s="21">
        <f>IF(data!C2489="","",data!C2489)</f>
        <v>3</v>
      </c>
      <c r="E2488" s="22">
        <f>IF(data!D2489="","",data!D2489)</f>
        <v>8</v>
      </c>
      <c r="F2488" s="22">
        <f>IF(data!E2489="","",data!E2489)</f>
        <v>12</v>
      </c>
      <c r="G2488" s="22">
        <f>IF(data!F2489="","",data!F2489)</f>
        <v>16</v>
      </c>
      <c r="H2488" s="22">
        <f>IF(data!G2489="","",data!G2489)</f>
        <v>17</v>
      </c>
      <c r="I2488" s="22">
        <f>IF(data!H2489="","",data!H2489)</f>
        <v>19</v>
      </c>
      <c r="J2488" s="23">
        <f>IF(data!I2489="","",data!I2489)</f>
        <v>8</v>
      </c>
      <c r="Q2488" s="33"/>
      <c r="R2488" s="33"/>
      <c r="S2488" s="33"/>
      <c r="T2488" s="33"/>
      <c r="U2488" s="33"/>
      <c r="V2488" s="33"/>
      <c r="X2488" s="34"/>
      <c r="Y2488" s="33"/>
      <c r="Z2488" s="33"/>
      <c r="AA2488" s="33"/>
      <c r="AB2488" s="33"/>
      <c r="AC2488" s="35"/>
      <c r="AD2488" s="33"/>
      <c r="AE2488" s="33"/>
      <c r="AF2488" s="33"/>
      <c r="AG2488" s="33"/>
      <c r="AH2488" s="33"/>
      <c r="AI2488" s="33"/>
      <c r="AJ2488" s="36"/>
      <c r="AK2488" s="10">
        <f t="shared" si="367"/>
        <v>6</v>
      </c>
      <c r="AL2488" s="11">
        <f t="shared" si="368"/>
        <v>7</v>
      </c>
      <c r="AM2488" s="11">
        <f t="shared" si="369"/>
        <v>15</v>
      </c>
      <c r="AN2488" s="11">
        <f t="shared" si="370"/>
        <v>15</v>
      </c>
      <c r="AO2488" s="13">
        <f t="shared" si="371"/>
        <v>19</v>
      </c>
      <c r="AP2488" s="11">
        <f t="shared" si="372"/>
        <v>11</v>
      </c>
      <c r="AQ2488" s="11">
        <f t="shared" si="373"/>
        <v>30</v>
      </c>
      <c r="AR2488" s="11">
        <f t="shared" si="374"/>
        <v>35</v>
      </c>
      <c r="AS2488" s="11">
        <f t="shared" si="375"/>
        <v>31</v>
      </c>
      <c r="AT2488" s="11">
        <f t="shared" si="376"/>
        <v>27</v>
      </c>
      <c r="AU2488" s="11">
        <f t="shared" si="377"/>
        <v>36</v>
      </c>
      <c r="AV2488" s="11">
        <f t="shared" si="378"/>
        <v>33</v>
      </c>
      <c r="AW2488" s="12">
        <f t="shared" si="379"/>
        <v>30</v>
      </c>
      <c r="AX2488" s="13">
        <f t="shared" si="380"/>
        <v>27</v>
      </c>
      <c r="AY2488" s="13">
        <f t="shared" si="381"/>
        <v>41</v>
      </c>
      <c r="AZ2488" s="13">
        <f t="shared" si="382"/>
        <v>57</v>
      </c>
      <c r="BA2488" s="13">
        <f t="shared" si="383"/>
        <v>56</v>
      </c>
      <c r="BB2488" s="14">
        <f t="shared" si="384"/>
        <v>75</v>
      </c>
      <c r="BC2488" s="19">
        <f t="shared" si="386"/>
        <v>41</v>
      </c>
      <c r="BD2488" s="55">
        <f t="shared" si="363"/>
        <v>1.0680740500162391</v>
      </c>
      <c r="BE2488" s="19">
        <f t="shared" si="364"/>
        <v>1.0578434556674245</v>
      </c>
      <c r="BF2488" s="19">
        <f t="shared" si="387"/>
        <v>1.0410652809353687</v>
      </c>
      <c r="BG2488" s="19">
        <f t="shared" si="392"/>
        <v>1.0173303020461189</v>
      </c>
      <c r="BH2488" s="19">
        <f t="shared" si="365"/>
        <v>1</v>
      </c>
      <c r="BI2488" s="19">
        <f t="shared" si="365"/>
        <v>0</v>
      </c>
      <c r="BJ2488" s="19">
        <f t="shared" si="365"/>
        <v>1</v>
      </c>
      <c r="BK2488" s="19">
        <f t="shared" si="391"/>
        <v>1</v>
      </c>
      <c r="BL2488" s="19">
        <f t="shared" si="391"/>
        <v>0</v>
      </c>
      <c r="BM2488" s="19">
        <f t="shared" si="391"/>
        <v>0</v>
      </c>
      <c r="BN2488" s="19">
        <f t="shared" si="391"/>
        <v>0</v>
      </c>
      <c r="BO2488" s="19">
        <f t="shared" si="391"/>
        <v>0</v>
      </c>
      <c r="BP2488" s="19">
        <f t="shared" si="391"/>
        <v>1</v>
      </c>
      <c r="BQ2488" s="19">
        <f t="shared" si="391"/>
        <v>0</v>
      </c>
      <c r="BR2488" s="19">
        <f t="shared" si="391"/>
        <v>0</v>
      </c>
      <c r="BS2488" s="19">
        <f t="shared" si="391"/>
        <v>0</v>
      </c>
      <c r="BT2488" s="19">
        <f t="shared" si="391"/>
        <v>1</v>
      </c>
      <c r="BU2488" s="19">
        <f t="shared" si="391"/>
        <v>0</v>
      </c>
      <c r="BV2488" s="19">
        <f t="shared" si="391"/>
        <v>0</v>
      </c>
      <c r="BW2488" s="19">
        <f t="shared" si="391"/>
        <v>0</v>
      </c>
      <c r="BX2488" s="19">
        <f t="shared" si="391"/>
        <v>1</v>
      </c>
      <c r="BY2488" s="19" t="str">
        <f t="shared" si="391"/>
        <v/>
      </c>
      <c r="BZ2488" s="19" t="str">
        <f t="shared" si="391"/>
        <v/>
      </c>
      <c r="CA2488" s="19" t="str">
        <f t="shared" si="390"/>
        <v/>
      </c>
      <c r="CB2488" s="19" t="str">
        <f t="shared" si="390"/>
        <v/>
      </c>
    </row>
    <row r="2489" spans="1:80">
      <c r="A2489" s="24">
        <v>2488</v>
      </c>
      <c r="B2489" s="31">
        <f>IF(data!A2490="","",data!A2490)</f>
        <v>2019129</v>
      </c>
      <c r="C2489" s="32">
        <f>IF(data!B2490="","",data!B2490)</f>
        <v>43779</v>
      </c>
      <c r="D2489" s="21">
        <f>IF(data!C2490="","",data!C2490)</f>
        <v>3</v>
      </c>
      <c r="E2489" s="22">
        <f>IF(data!D2490="","",data!D2490)</f>
        <v>4</v>
      </c>
      <c r="F2489" s="22">
        <f>IF(data!E2490="","",data!E2490)</f>
        <v>7</v>
      </c>
      <c r="G2489" s="22">
        <f>IF(data!F2490="","",data!F2490)</f>
        <v>9</v>
      </c>
      <c r="H2489" s="22">
        <f>IF(data!G2490="","",data!G2490)</f>
        <v>15</v>
      </c>
      <c r="I2489" s="22">
        <f>IF(data!H2490="","",data!H2490)</f>
        <v>26</v>
      </c>
      <c r="J2489" s="23">
        <f>IF(data!I2490="","",data!I2490)</f>
        <v>7</v>
      </c>
      <c r="Q2489" s="33"/>
      <c r="R2489" s="33"/>
      <c r="S2489" s="33"/>
      <c r="T2489" s="33"/>
      <c r="U2489" s="33"/>
      <c r="V2489" s="33"/>
      <c r="X2489" s="34"/>
      <c r="Y2489" s="33"/>
      <c r="Z2489" s="33"/>
      <c r="AA2489" s="33"/>
      <c r="AB2489" s="33"/>
      <c r="AC2489" s="35"/>
      <c r="AD2489" s="33"/>
      <c r="AE2489" s="33"/>
      <c r="AF2489" s="33"/>
      <c r="AG2489" s="33"/>
      <c r="AH2489" s="33"/>
      <c r="AI2489" s="33"/>
      <c r="AJ2489" s="36"/>
      <c r="AK2489" s="10">
        <f t="shared" si="367"/>
        <v>4</v>
      </c>
      <c r="AL2489" s="11">
        <f t="shared" si="368"/>
        <v>12</v>
      </c>
      <c r="AM2489" s="11">
        <f t="shared" si="369"/>
        <v>14</v>
      </c>
      <c r="AN2489" s="11">
        <f t="shared" si="370"/>
        <v>16</v>
      </c>
      <c r="AO2489" s="13">
        <f t="shared" si="371"/>
        <v>15</v>
      </c>
      <c r="AP2489" s="11">
        <f t="shared" si="372"/>
        <v>24</v>
      </c>
      <c r="AQ2489" s="11">
        <f t="shared" si="373"/>
        <v>28</v>
      </c>
      <c r="AR2489" s="11">
        <f t="shared" si="374"/>
        <v>34</v>
      </c>
      <c r="AS2489" s="11">
        <f t="shared" si="375"/>
        <v>31</v>
      </c>
      <c r="AT2489" s="11">
        <f t="shared" si="376"/>
        <v>28</v>
      </c>
      <c r="AU2489" s="11">
        <f t="shared" si="377"/>
        <v>25</v>
      </c>
      <c r="AV2489" s="11">
        <f t="shared" si="378"/>
        <v>36</v>
      </c>
      <c r="AW2489" s="12">
        <f t="shared" si="379"/>
        <v>34</v>
      </c>
      <c r="AX2489" s="13">
        <f t="shared" si="380"/>
        <v>48</v>
      </c>
      <c r="AY2489" s="13">
        <f t="shared" si="381"/>
        <v>47</v>
      </c>
      <c r="AZ2489" s="13">
        <f t="shared" si="382"/>
        <v>46</v>
      </c>
      <c r="BA2489" s="13">
        <f t="shared" si="383"/>
        <v>45</v>
      </c>
      <c r="BB2489" s="14">
        <f t="shared" si="384"/>
        <v>44</v>
      </c>
      <c r="BC2489" s="19">
        <f t="shared" si="386"/>
        <v>47</v>
      </c>
      <c r="BD2489" s="55">
        <f t="shared" si="363"/>
        <v>0.96986034426761936</v>
      </c>
      <c r="BE2489" s="19">
        <f t="shared" si="364"/>
        <v>1.0639818122767133</v>
      </c>
      <c r="BF2489" s="19">
        <f t="shared" si="387"/>
        <v>1.0549788892497565</v>
      </c>
      <c r="BG2489" s="19">
        <f t="shared" si="392"/>
        <v>1.0222409873335498</v>
      </c>
      <c r="BH2489" s="19">
        <f t="shared" si="365"/>
        <v>0</v>
      </c>
      <c r="BI2489" s="19">
        <f t="shared" si="365"/>
        <v>0</v>
      </c>
      <c r="BJ2489" s="19">
        <f t="shared" si="365"/>
        <v>0</v>
      </c>
      <c r="BK2489" s="19">
        <f t="shared" si="391"/>
        <v>1</v>
      </c>
      <c r="BL2489" s="19">
        <f t="shared" si="391"/>
        <v>1</v>
      </c>
      <c r="BM2489" s="19">
        <f t="shared" si="391"/>
        <v>0</v>
      </c>
      <c r="BN2489" s="19">
        <f t="shared" si="391"/>
        <v>0</v>
      </c>
      <c r="BO2489" s="19">
        <f t="shared" si="391"/>
        <v>1</v>
      </c>
      <c r="BP2489" s="19">
        <f t="shared" si="391"/>
        <v>0</v>
      </c>
      <c r="BQ2489" s="19">
        <f t="shared" si="391"/>
        <v>2</v>
      </c>
      <c r="BR2489" s="19">
        <f t="shared" si="391"/>
        <v>0</v>
      </c>
      <c r="BS2489" s="19">
        <f t="shared" si="391"/>
        <v>0</v>
      </c>
      <c r="BT2489" s="19">
        <f t="shared" si="391"/>
        <v>0</v>
      </c>
      <c r="BU2489" s="19">
        <f t="shared" si="391"/>
        <v>0</v>
      </c>
      <c r="BV2489" s="19">
        <f t="shared" si="391"/>
        <v>0</v>
      </c>
      <c r="BW2489" s="19">
        <f t="shared" si="391"/>
        <v>1</v>
      </c>
      <c r="BX2489" s="19">
        <f t="shared" si="391"/>
        <v>0</v>
      </c>
      <c r="BY2489" s="19" t="str">
        <f t="shared" si="391"/>
        <v/>
      </c>
      <c r="BZ2489" s="19" t="str">
        <f t="shared" si="391"/>
        <v/>
      </c>
      <c r="CA2489" s="19" t="str">
        <f t="shared" si="390"/>
        <v/>
      </c>
      <c r="CB2489" s="19" t="str">
        <f t="shared" si="390"/>
        <v/>
      </c>
    </row>
    <row r="2490" spans="1:80">
      <c r="A2490" s="24">
        <v>2489</v>
      </c>
      <c r="B2490" s="31">
        <f>IF(data!A2491="","",data!A2491)</f>
        <v>2019130</v>
      </c>
      <c r="C2490" s="32">
        <f>IF(data!B2491="","",data!B2491)</f>
        <v>43781</v>
      </c>
      <c r="D2490" s="21">
        <f>IF(data!C2491="","",data!C2491)</f>
        <v>1</v>
      </c>
      <c r="E2490" s="22">
        <f>IF(data!D2491="","",data!D2491)</f>
        <v>7</v>
      </c>
      <c r="F2490" s="22">
        <f>IF(data!E2491="","",data!E2491)</f>
        <v>9</v>
      </c>
      <c r="G2490" s="22">
        <f>IF(data!F2491="","",data!F2491)</f>
        <v>11</v>
      </c>
      <c r="H2490" s="22">
        <f>IF(data!G2491="","",data!G2491)</f>
        <v>24</v>
      </c>
      <c r="I2490" s="22">
        <f>IF(data!H2491="","",data!H2491)</f>
        <v>32</v>
      </c>
      <c r="J2490" s="23">
        <f>IF(data!I2491="","",data!I2491)</f>
        <v>16</v>
      </c>
      <c r="Q2490" s="33"/>
      <c r="R2490" s="33"/>
      <c r="S2490" s="33"/>
      <c r="T2490" s="33"/>
      <c r="U2490" s="33"/>
      <c r="V2490" s="33"/>
      <c r="X2490" s="34"/>
      <c r="Y2490" s="33"/>
      <c r="Z2490" s="33"/>
      <c r="AA2490" s="33"/>
      <c r="AB2490" s="33"/>
      <c r="AC2490" s="35"/>
      <c r="AD2490" s="33"/>
      <c r="AE2490" s="33"/>
      <c r="AF2490" s="33"/>
      <c r="AG2490" s="33"/>
      <c r="AH2490" s="33"/>
      <c r="AI2490" s="33"/>
      <c r="AJ2490" s="36"/>
      <c r="AK2490" s="10">
        <f t="shared" si="367"/>
        <v>6</v>
      </c>
      <c r="AL2490" s="11">
        <f t="shared" si="368"/>
        <v>8</v>
      </c>
      <c r="AM2490" s="11">
        <f t="shared" si="369"/>
        <v>14</v>
      </c>
      <c r="AN2490" s="11">
        <f t="shared" si="370"/>
        <v>12</v>
      </c>
      <c r="AO2490" s="13">
        <f t="shared" si="371"/>
        <v>14</v>
      </c>
      <c r="AP2490" s="11">
        <f t="shared" si="372"/>
        <v>12</v>
      </c>
      <c r="AQ2490" s="11">
        <f t="shared" si="373"/>
        <v>21</v>
      </c>
      <c r="AR2490" s="11">
        <f t="shared" si="374"/>
        <v>24</v>
      </c>
      <c r="AS2490" s="11">
        <f t="shared" si="375"/>
        <v>29</v>
      </c>
      <c r="AT2490" s="11">
        <f t="shared" si="376"/>
        <v>36</v>
      </c>
      <c r="AU2490" s="11">
        <f t="shared" si="377"/>
        <v>45</v>
      </c>
      <c r="AV2490" s="11">
        <f t="shared" si="378"/>
        <v>42</v>
      </c>
      <c r="AW2490" s="12">
        <f t="shared" si="379"/>
        <v>39</v>
      </c>
      <c r="AX2490" s="13">
        <f t="shared" si="380"/>
        <v>36</v>
      </c>
      <c r="AY2490" s="13">
        <f t="shared" si="381"/>
        <v>50</v>
      </c>
      <c r="AZ2490" s="13">
        <f t="shared" si="382"/>
        <v>48</v>
      </c>
      <c r="BA2490" s="13">
        <f t="shared" si="383"/>
        <v>46</v>
      </c>
      <c r="BB2490" s="14">
        <f t="shared" si="384"/>
        <v>44</v>
      </c>
      <c r="BC2490" s="19">
        <f t="shared" si="386"/>
        <v>50</v>
      </c>
      <c r="BD2490" s="55">
        <f t="shared" si="363"/>
        <v>0.9453069178304645</v>
      </c>
      <c r="BE2490" s="19">
        <f t="shared" si="364"/>
        <v>1.0087366027931146</v>
      </c>
      <c r="BF2490" s="19">
        <f t="shared" si="387"/>
        <v>1.0508866515102306</v>
      </c>
      <c r="BG2490" s="19">
        <f t="shared" si="392"/>
        <v>1.0255147775251705</v>
      </c>
      <c r="BH2490" s="19">
        <f t="shared" si="365"/>
        <v>0</v>
      </c>
      <c r="BI2490" s="19">
        <f t="shared" si="365"/>
        <v>1</v>
      </c>
      <c r="BJ2490" s="19">
        <f t="shared" si="365"/>
        <v>0</v>
      </c>
      <c r="BK2490" s="19">
        <f t="shared" si="391"/>
        <v>0</v>
      </c>
      <c r="BL2490" s="19">
        <f t="shared" si="391"/>
        <v>0</v>
      </c>
      <c r="BM2490" s="19">
        <f t="shared" si="391"/>
        <v>0</v>
      </c>
      <c r="BN2490" s="19">
        <f t="shared" si="391"/>
        <v>0</v>
      </c>
      <c r="BO2490" s="19">
        <f t="shared" si="391"/>
        <v>2</v>
      </c>
      <c r="BP2490" s="19">
        <f t="shared" si="391"/>
        <v>0</v>
      </c>
      <c r="BQ2490" s="19">
        <f t="shared" si="391"/>
        <v>1</v>
      </c>
      <c r="BR2490" s="19">
        <f t="shared" si="391"/>
        <v>0</v>
      </c>
      <c r="BS2490" s="19">
        <f t="shared" si="391"/>
        <v>1</v>
      </c>
      <c r="BT2490" s="19">
        <f t="shared" si="391"/>
        <v>0</v>
      </c>
      <c r="BU2490" s="19">
        <f t="shared" si="391"/>
        <v>0</v>
      </c>
      <c r="BV2490" s="19">
        <f t="shared" si="391"/>
        <v>0</v>
      </c>
      <c r="BW2490" s="19">
        <f t="shared" si="391"/>
        <v>1</v>
      </c>
      <c r="BX2490" s="19">
        <f t="shared" si="391"/>
        <v>0</v>
      </c>
      <c r="BY2490" s="19" t="str">
        <f t="shared" si="391"/>
        <v/>
      </c>
      <c r="BZ2490" s="19" t="str">
        <f t="shared" si="391"/>
        <v/>
      </c>
      <c r="CA2490" s="19" t="str">
        <f t="shared" si="390"/>
        <v/>
      </c>
      <c r="CB2490" s="19" t="str">
        <f t="shared" si="390"/>
        <v/>
      </c>
    </row>
    <row r="2491" spans="1:80">
      <c r="A2491" s="24">
        <v>2490</v>
      </c>
      <c r="B2491" s="31">
        <f>IF(data!A2492="","",data!A2492)</f>
        <v>2019131</v>
      </c>
      <c r="C2491" s="32">
        <f>IF(data!B2492="","",data!B2492)</f>
        <v>43783</v>
      </c>
      <c r="D2491" s="21">
        <f>IF(data!C2492="","",data!C2492)</f>
        <v>9</v>
      </c>
      <c r="E2491" s="22">
        <f>IF(data!D2492="","",data!D2492)</f>
        <v>17</v>
      </c>
      <c r="F2491" s="22">
        <f>IF(data!E2492="","",data!E2492)</f>
        <v>19</v>
      </c>
      <c r="G2491" s="22">
        <f>IF(data!F2492="","",data!F2492)</f>
        <v>20</v>
      </c>
      <c r="H2491" s="22">
        <f>IF(data!G2492="","",data!G2492)</f>
        <v>24</v>
      </c>
      <c r="I2491" s="22">
        <f>IF(data!H2492="","",data!H2492)</f>
        <v>31</v>
      </c>
      <c r="J2491" s="23">
        <f>IF(data!I2492="","",data!I2492)</f>
        <v>4</v>
      </c>
      <c r="Q2491" s="33"/>
      <c r="R2491" s="33"/>
      <c r="S2491" s="33"/>
      <c r="T2491" s="33"/>
      <c r="U2491" s="33"/>
      <c r="V2491" s="33"/>
      <c r="X2491" s="34"/>
      <c r="Y2491" s="33"/>
      <c r="Z2491" s="33"/>
      <c r="AA2491" s="33"/>
      <c r="AB2491" s="33"/>
      <c r="AC2491" s="35"/>
      <c r="AD2491" s="33"/>
      <c r="AE2491" s="33"/>
      <c r="AF2491" s="33"/>
      <c r="AG2491" s="33"/>
      <c r="AH2491" s="33"/>
      <c r="AI2491" s="33"/>
      <c r="AJ2491" s="36"/>
      <c r="AK2491" s="10">
        <f t="shared" si="367"/>
        <v>6</v>
      </c>
      <c r="AL2491" s="11">
        <f t="shared" si="368"/>
        <v>8</v>
      </c>
      <c r="AM2491" s="11">
        <f t="shared" si="369"/>
        <v>15</v>
      </c>
      <c r="AN2491" s="11">
        <f t="shared" si="370"/>
        <v>12</v>
      </c>
      <c r="AO2491" s="13">
        <f t="shared" si="371"/>
        <v>22</v>
      </c>
      <c r="AP2491" s="11">
        <f t="shared" si="372"/>
        <v>16</v>
      </c>
      <c r="AQ2491" s="11">
        <f t="shared" si="373"/>
        <v>21</v>
      </c>
      <c r="AR2491" s="11">
        <f t="shared" si="374"/>
        <v>30</v>
      </c>
      <c r="AS2491" s="11">
        <f t="shared" si="375"/>
        <v>43</v>
      </c>
      <c r="AT2491" s="11">
        <f t="shared" si="376"/>
        <v>36</v>
      </c>
      <c r="AU2491" s="11">
        <f t="shared" si="377"/>
        <v>42</v>
      </c>
      <c r="AV2491" s="11">
        <f t="shared" si="378"/>
        <v>36</v>
      </c>
      <c r="AW2491" s="12">
        <f t="shared" si="379"/>
        <v>30</v>
      </c>
      <c r="AX2491" s="13">
        <f t="shared" si="380"/>
        <v>40</v>
      </c>
      <c r="AY2491" s="13">
        <f t="shared" si="381"/>
        <v>35</v>
      </c>
      <c r="AZ2491" s="13">
        <f t="shared" si="382"/>
        <v>48</v>
      </c>
      <c r="BA2491" s="13">
        <f t="shared" si="383"/>
        <v>44</v>
      </c>
      <c r="BB2491" s="14">
        <f t="shared" si="384"/>
        <v>60</v>
      </c>
      <c r="BC2491" s="19">
        <f t="shared" si="386"/>
        <v>35</v>
      </c>
      <c r="BD2491" s="55">
        <f t="shared" si="363"/>
        <v>0.84709321208184474</v>
      </c>
      <c r="BE2491" s="19">
        <f t="shared" si="364"/>
        <v>0.96986034426761936</v>
      </c>
      <c r="BF2491" s="19">
        <f t="shared" si="387"/>
        <v>1.0304254628126015</v>
      </c>
      <c r="BG2491" s="19">
        <f t="shared" si="392"/>
        <v>1.0140565118544982</v>
      </c>
      <c r="BH2491" s="19">
        <f t="shared" si="365"/>
        <v>1</v>
      </c>
      <c r="BI2491" s="19">
        <f t="shared" si="365"/>
        <v>0</v>
      </c>
      <c r="BJ2491" s="19">
        <f t="shared" si="365"/>
        <v>1</v>
      </c>
      <c r="BK2491" s="19">
        <f t="shared" si="391"/>
        <v>1</v>
      </c>
      <c r="BL2491" s="19">
        <f t="shared" si="391"/>
        <v>0</v>
      </c>
      <c r="BM2491" s="19">
        <f t="shared" si="391"/>
        <v>0</v>
      </c>
      <c r="BN2491" s="19">
        <f t="shared" si="391"/>
        <v>0</v>
      </c>
      <c r="BO2491" s="19">
        <f t="shared" si="391"/>
        <v>1</v>
      </c>
      <c r="BP2491" s="19">
        <f t="shared" si="391"/>
        <v>0</v>
      </c>
      <c r="BQ2491" s="19">
        <f t="shared" si="391"/>
        <v>1</v>
      </c>
      <c r="BR2491" s="19">
        <f t="shared" si="391"/>
        <v>0</v>
      </c>
      <c r="BS2491" s="19">
        <f t="shared" si="391"/>
        <v>0</v>
      </c>
      <c r="BT2491" s="19">
        <f t="shared" si="391"/>
        <v>0</v>
      </c>
      <c r="BU2491" s="19">
        <f t="shared" si="391"/>
        <v>0</v>
      </c>
      <c r="BV2491" s="19">
        <f t="shared" si="391"/>
        <v>1</v>
      </c>
      <c r="BW2491" s="19">
        <f t="shared" si="391"/>
        <v>0</v>
      </c>
      <c r="BX2491" s="19">
        <f t="shared" si="391"/>
        <v>0</v>
      </c>
      <c r="BY2491" s="19" t="str">
        <f t="shared" si="391"/>
        <v/>
      </c>
      <c r="BZ2491" s="19" t="str">
        <f t="shared" si="391"/>
        <v/>
      </c>
      <c r="CA2491" s="19" t="str">
        <f t="shared" si="390"/>
        <v/>
      </c>
      <c r="CB2491" s="19" t="str">
        <f t="shared" si="390"/>
        <v/>
      </c>
    </row>
    <row r="2492" spans="1:80">
      <c r="A2492" s="24">
        <v>2491</v>
      </c>
      <c r="B2492" s="31">
        <f>IF(data!A2493="","",data!A2493)</f>
        <v>2019132</v>
      </c>
      <c r="C2492" s="32">
        <f>IF(data!B2493="","",data!B2493)</f>
        <v>43786</v>
      </c>
      <c r="D2492" s="21">
        <f>IF(data!C2493="","",data!C2493)</f>
        <v>4</v>
      </c>
      <c r="E2492" s="22">
        <f>IF(data!D2493="","",data!D2493)</f>
        <v>6</v>
      </c>
      <c r="F2492" s="22">
        <f>IF(data!E2493="","",data!E2493)</f>
        <v>11</v>
      </c>
      <c r="G2492" s="22">
        <f>IF(data!F2493="","",data!F2493)</f>
        <v>14</v>
      </c>
      <c r="H2492" s="22">
        <f>IF(data!G2493="","",data!G2493)</f>
        <v>19</v>
      </c>
      <c r="I2492" s="22">
        <f>IF(data!H2493="","",data!H2493)</f>
        <v>33</v>
      </c>
      <c r="J2492" s="23">
        <f>IF(data!I2493="","",data!I2493)</f>
        <v>7</v>
      </c>
      <c r="Q2492" s="33"/>
      <c r="R2492" s="33"/>
      <c r="S2492" s="33"/>
      <c r="T2492" s="33"/>
      <c r="U2492" s="33"/>
      <c r="V2492" s="33"/>
      <c r="X2492" s="34"/>
      <c r="Y2492" s="33"/>
      <c r="Z2492" s="33"/>
      <c r="AA2492" s="33"/>
      <c r="AB2492" s="33"/>
      <c r="AC2492" s="35"/>
      <c r="AD2492" s="33"/>
      <c r="AE2492" s="33"/>
      <c r="AF2492" s="33"/>
      <c r="AG2492" s="33"/>
      <c r="AH2492" s="33"/>
      <c r="AI2492" s="33"/>
      <c r="AJ2492" s="36"/>
      <c r="AK2492" s="10">
        <f t="shared" si="367"/>
        <v>6</v>
      </c>
      <c r="AL2492" s="11">
        <f t="shared" si="368"/>
        <v>11</v>
      </c>
      <c r="AM2492" s="11">
        <f t="shared" si="369"/>
        <v>17</v>
      </c>
      <c r="AN2492" s="11">
        <f t="shared" si="370"/>
        <v>15</v>
      </c>
      <c r="AO2492" s="13">
        <f t="shared" si="371"/>
        <v>24</v>
      </c>
      <c r="AP2492" s="11">
        <f t="shared" si="372"/>
        <v>23</v>
      </c>
      <c r="AQ2492" s="11">
        <f t="shared" si="373"/>
        <v>24</v>
      </c>
      <c r="AR2492" s="11">
        <f t="shared" si="374"/>
        <v>27</v>
      </c>
      <c r="AS2492" s="11">
        <f t="shared" si="375"/>
        <v>21</v>
      </c>
      <c r="AT2492" s="11">
        <f t="shared" si="376"/>
        <v>39</v>
      </c>
      <c r="AU2492" s="11">
        <f t="shared" si="377"/>
        <v>35</v>
      </c>
      <c r="AV2492" s="11">
        <f t="shared" si="378"/>
        <v>31</v>
      </c>
      <c r="AW2492" s="12">
        <f t="shared" si="379"/>
        <v>42</v>
      </c>
      <c r="AX2492" s="13">
        <f t="shared" si="380"/>
        <v>39</v>
      </c>
      <c r="AY2492" s="13">
        <f t="shared" si="381"/>
        <v>53</v>
      </c>
      <c r="AZ2492" s="13">
        <f t="shared" si="382"/>
        <v>51</v>
      </c>
      <c r="BA2492" s="13">
        <f t="shared" si="383"/>
        <v>49</v>
      </c>
      <c r="BB2492" s="14">
        <f t="shared" si="384"/>
        <v>67</v>
      </c>
      <c r="BC2492" s="19">
        <f t="shared" si="386"/>
        <v>53</v>
      </c>
      <c r="BD2492" s="55">
        <f t="shared" si="363"/>
        <v>0.92484572913283536</v>
      </c>
      <c r="BE2492" s="19">
        <f t="shared" si="364"/>
        <v>0.99441377070477432</v>
      </c>
      <c r="BF2492" s="19">
        <f t="shared" si="387"/>
        <v>1.0353361481000325</v>
      </c>
      <c r="BG2492" s="19">
        <f t="shared" si="392"/>
        <v>1.0161026307242611</v>
      </c>
      <c r="BH2492" s="19">
        <f t="shared" si="365"/>
        <v>0</v>
      </c>
      <c r="BI2492" s="19">
        <f t="shared" si="365"/>
        <v>0</v>
      </c>
      <c r="BJ2492" s="19">
        <f t="shared" si="365"/>
        <v>1</v>
      </c>
      <c r="BK2492" s="19">
        <f t="shared" si="391"/>
        <v>0</v>
      </c>
      <c r="BL2492" s="19">
        <f t="shared" si="391"/>
        <v>1</v>
      </c>
      <c r="BM2492" s="19">
        <f t="shared" si="391"/>
        <v>0</v>
      </c>
      <c r="BN2492" s="19">
        <f t="shared" si="391"/>
        <v>1</v>
      </c>
      <c r="BO2492" s="19">
        <f t="shared" si="391"/>
        <v>0</v>
      </c>
      <c r="BP2492" s="19">
        <f t="shared" si="391"/>
        <v>0</v>
      </c>
      <c r="BQ2492" s="19">
        <f t="shared" si="391"/>
        <v>0</v>
      </c>
      <c r="BR2492" s="19">
        <f t="shared" si="391"/>
        <v>0</v>
      </c>
      <c r="BS2492" s="19">
        <f t="shared" si="391"/>
        <v>1</v>
      </c>
      <c r="BT2492" s="19">
        <f t="shared" si="391"/>
        <v>0</v>
      </c>
      <c r="BU2492" s="19">
        <f t="shared" si="391"/>
        <v>0</v>
      </c>
      <c r="BV2492" s="19">
        <f t="shared" si="391"/>
        <v>1</v>
      </c>
      <c r="BW2492" s="19">
        <f t="shared" si="391"/>
        <v>0</v>
      </c>
      <c r="BX2492" s="19">
        <f t="shared" si="391"/>
        <v>1</v>
      </c>
      <c r="BY2492" s="19" t="str">
        <f t="shared" si="391"/>
        <v/>
      </c>
      <c r="BZ2492" s="19" t="str">
        <f t="shared" si="391"/>
        <v/>
      </c>
      <c r="CA2492" s="19" t="str">
        <f t="shared" si="390"/>
        <v/>
      </c>
      <c r="CB2492" s="19" t="str">
        <f t="shared" si="390"/>
        <v/>
      </c>
    </row>
    <row r="2493" spans="1:80">
      <c r="A2493" s="24">
        <v>2492</v>
      </c>
      <c r="B2493" s="31">
        <f>IF(data!A2494="","",data!A2494)</f>
        <v>2019133</v>
      </c>
      <c r="C2493" s="32">
        <f>IF(data!B2494="","",data!B2494)</f>
        <v>43788</v>
      </c>
      <c r="D2493" s="21">
        <f>IF(data!C2494="","",data!C2494)</f>
        <v>3</v>
      </c>
      <c r="E2493" s="22">
        <f>IF(data!D2494="","",data!D2494)</f>
        <v>7</v>
      </c>
      <c r="F2493" s="22">
        <f>IF(data!E2494="","",data!E2494)</f>
        <v>16</v>
      </c>
      <c r="G2493" s="22">
        <f>IF(data!F2494="","",data!F2494)</f>
        <v>21</v>
      </c>
      <c r="H2493" s="22">
        <f>IF(data!G2494="","",data!G2494)</f>
        <v>24</v>
      </c>
      <c r="I2493" s="22">
        <f>IF(data!H2494="","",data!H2494)</f>
        <v>31</v>
      </c>
      <c r="J2493" s="23">
        <f>IF(data!I2494="","",data!I2494)</f>
        <v>7</v>
      </c>
      <c r="Q2493" s="33"/>
      <c r="R2493" s="33"/>
      <c r="S2493" s="33"/>
      <c r="T2493" s="33"/>
      <c r="U2493" s="33"/>
      <c r="V2493" s="33"/>
      <c r="X2493" s="34"/>
      <c r="Y2493" s="33"/>
      <c r="Z2493" s="33"/>
      <c r="AA2493" s="33"/>
      <c r="AB2493" s="33"/>
      <c r="AC2493" s="35"/>
      <c r="AD2493" s="33"/>
      <c r="AE2493" s="33"/>
      <c r="AF2493" s="33"/>
      <c r="AG2493" s="33"/>
      <c r="AH2493" s="33"/>
      <c r="AI2493" s="33"/>
      <c r="AJ2493" s="36"/>
      <c r="AK2493" s="10">
        <f t="shared" si="367"/>
        <v>3</v>
      </c>
      <c r="AL2493" s="11">
        <f t="shared" si="368"/>
        <v>10</v>
      </c>
      <c r="AM2493" s="11">
        <f t="shared" si="369"/>
        <v>12</v>
      </c>
      <c r="AN2493" s="11">
        <f t="shared" si="370"/>
        <v>12</v>
      </c>
      <c r="AO2493" s="13">
        <f t="shared" si="371"/>
        <v>11</v>
      </c>
      <c r="AP2493" s="11">
        <f t="shared" si="372"/>
        <v>22</v>
      </c>
      <c r="AQ2493" s="11">
        <f t="shared" si="373"/>
        <v>30</v>
      </c>
      <c r="AR2493" s="11">
        <f t="shared" si="374"/>
        <v>22</v>
      </c>
      <c r="AS2493" s="11">
        <f t="shared" si="375"/>
        <v>36</v>
      </c>
      <c r="AT2493" s="11">
        <f t="shared" si="376"/>
        <v>30</v>
      </c>
      <c r="AU2493" s="11">
        <f t="shared" si="377"/>
        <v>37</v>
      </c>
      <c r="AV2493" s="11">
        <f t="shared" si="378"/>
        <v>32</v>
      </c>
      <c r="AW2493" s="12">
        <f t="shared" si="379"/>
        <v>27</v>
      </c>
      <c r="AX2493" s="13">
        <f t="shared" si="380"/>
        <v>38</v>
      </c>
      <c r="AY2493" s="13">
        <f t="shared" si="381"/>
        <v>51</v>
      </c>
      <c r="AZ2493" s="13">
        <f t="shared" si="382"/>
        <v>48</v>
      </c>
      <c r="BA2493" s="13">
        <f t="shared" si="383"/>
        <v>45</v>
      </c>
      <c r="BB2493" s="14">
        <f t="shared" si="384"/>
        <v>42</v>
      </c>
      <c r="BC2493" s="19">
        <f t="shared" si="386"/>
        <v>51</v>
      </c>
      <c r="BD2493" s="55">
        <f t="shared" si="363"/>
        <v>0.96576810652809364</v>
      </c>
      <c r="BE2493" s="19">
        <f t="shared" si="364"/>
        <v>1.0169210782721663</v>
      </c>
      <c r="BF2493" s="19">
        <f t="shared" si="387"/>
        <v>1.0361545956479377</v>
      </c>
      <c r="BG2493" s="19">
        <f t="shared" si="392"/>
        <v>1.0144657356284508</v>
      </c>
      <c r="BH2493" s="19">
        <f t="shared" si="365"/>
        <v>0</v>
      </c>
      <c r="BI2493" s="19">
        <f t="shared" si="365"/>
        <v>0</v>
      </c>
      <c r="BJ2493" s="19">
        <f t="shared" si="365"/>
        <v>0</v>
      </c>
      <c r="BK2493" s="19">
        <f t="shared" si="391"/>
        <v>1</v>
      </c>
      <c r="BL2493" s="19">
        <f t="shared" si="391"/>
        <v>1</v>
      </c>
      <c r="BM2493" s="19">
        <f t="shared" si="391"/>
        <v>0</v>
      </c>
      <c r="BN2493" s="19">
        <f t="shared" si="391"/>
        <v>0</v>
      </c>
      <c r="BO2493" s="19">
        <f t="shared" si="391"/>
        <v>2</v>
      </c>
      <c r="BP2493" s="19">
        <f t="shared" si="391"/>
        <v>0</v>
      </c>
      <c r="BQ2493" s="19">
        <f t="shared" si="391"/>
        <v>0</v>
      </c>
      <c r="BR2493" s="19">
        <f t="shared" si="391"/>
        <v>0</v>
      </c>
      <c r="BS2493" s="19">
        <f t="shared" si="391"/>
        <v>0</v>
      </c>
      <c r="BT2493" s="19">
        <f t="shared" si="391"/>
        <v>0</v>
      </c>
      <c r="BU2493" s="19">
        <f t="shared" si="391"/>
        <v>0</v>
      </c>
      <c r="BV2493" s="19">
        <f t="shared" si="391"/>
        <v>1</v>
      </c>
      <c r="BW2493" s="19">
        <f t="shared" si="391"/>
        <v>0</v>
      </c>
      <c r="BX2493" s="19">
        <f t="shared" si="391"/>
        <v>1</v>
      </c>
      <c r="BY2493" s="19" t="str">
        <f t="shared" si="391"/>
        <v/>
      </c>
      <c r="BZ2493" s="19" t="str">
        <f t="shared" si="391"/>
        <v/>
      </c>
      <c r="CA2493" s="19" t="str">
        <f t="shared" si="390"/>
        <v/>
      </c>
      <c r="CB2493" s="19" t="str">
        <f t="shared" si="390"/>
        <v/>
      </c>
    </row>
    <row r="2494" spans="1:80">
      <c r="A2494" s="24">
        <v>2493</v>
      </c>
      <c r="B2494" s="31">
        <f>IF(data!A2495="","",data!A2495)</f>
        <v>2019134</v>
      </c>
      <c r="C2494" s="32">
        <f>IF(data!B2495="","",data!B2495)</f>
        <v>43790</v>
      </c>
      <c r="D2494" s="21">
        <f>IF(data!C2495="","",data!C2495)</f>
        <v>1</v>
      </c>
      <c r="E2494" s="22">
        <f>IF(data!D2495="","",data!D2495)</f>
        <v>4</v>
      </c>
      <c r="F2494" s="22">
        <f>IF(data!E2495="","",data!E2495)</f>
        <v>6</v>
      </c>
      <c r="G2494" s="22">
        <f>IF(data!F2495="","",data!F2495)</f>
        <v>22</v>
      </c>
      <c r="H2494" s="22">
        <f>IF(data!G2495="","",data!G2495)</f>
        <v>29</v>
      </c>
      <c r="I2494" s="22">
        <f>IF(data!H2495="","",data!H2495)</f>
        <v>30</v>
      </c>
      <c r="J2494" s="23">
        <f>IF(data!I2495="","",data!I2495)</f>
        <v>3</v>
      </c>
      <c r="Q2494" s="33"/>
      <c r="R2494" s="33"/>
      <c r="S2494" s="33"/>
      <c r="T2494" s="33"/>
      <c r="U2494" s="33"/>
      <c r="V2494" s="33"/>
      <c r="X2494" s="34"/>
      <c r="Y2494" s="33"/>
      <c r="Z2494" s="33"/>
      <c r="AA2494" s="33"/>
      <c r="AB2494" s="33"/>
      <c r="AC2494" s="35"/>
      <c r="AD2494" s="33"/>
      <c r="AE2494" s="33"/>
      <c r="AF2494" s="33"/>
      <c r="AG2494" s="33"/>
      <c r="AH2494" s="33"/>
      <c r="AI2494" s="33"/>
      <c r="AJ2494" s="36"/>
      <c r="AK2494" s="10">
        <f t="shared" si="367"/>
        <v>5</v>
      </c>
      <c r="AL2494" s="11">
        <f t="shared" si="368"/>
        <v>8</v>
      </c>
      <c r="AM2494" s="11">
        <f t="shared" si="369"/>
        <v>12</v>
      </c>
      <c r="AN2494" s="11">
        <f t="shared" si="370"/>
        <v>14</v>
      </c>
      <c r="AO2494" s="13">
        <f t="shared" si="371"/>
        <v>15</v>
      </c>
      <c r="AP2494" s="11">
        <f t="shared" si="372"/>
        <v>28</v>
      </c>
      <c r="AQ2494" s="11">
        <f t="shared" si="373"/>
        <v>20</v>
      </c>
      <c r="AR2494" s="11">
        <f t="shared" si="374"/>
        <v>22</v>
      </c>
      <c r="AS2494" s="11">
        <f t="shared" si="375"/>
        <v>26</v>
      </c>
      <c r="AT2494" s="11">
        <f t="shared" si="376"/>
        <v>32</v>
      </c>
      <c r="AU2494" s="11">
        <f t="shared" si="377"/>
        <v>27</v>
      </c>
      <c r="AV2494" s="11">
        <f t="shared" si="378"/>
        <v>22</v>
      </c>
      <c r="AW2494" s="12">
        <f t="shared" si="379"/>
        <v>32</v>
      </c>
      <c r="AX2494" s="13">
        <f t="shared" si="380"/>
        <v>44</v>
      </c>
      <c r="AY2494" s="13">
        <f t="shared" si="381"/>
        <v>41</v>
      </c>
      <c r="AZ2494" s="13">
        <f t="shared" si="382"/>
        <v>38</v>
      </c>
      <c r="BA2494" s="13">
        <f t="shared" si="383"/>
        <v>35</v>
      </c>
      <c r="BB2494" s="14">
        <f t="shared" si="384"/>
        <v>32</v>
      </c>
      <c r="BC2494" s="19">
        <f t="shared" si="386"/>
        <v>41</v>
      </c>
      <c r="BD2494" s="55">
        <f t="shared" si="363"/>
        <v>0.94121468009093856</v>
      </c>
      <c r="BE2494" s="19">
        <f t="shared" si="364"/>
        <v>0.95553751217927907</v>
      </c>
      <c r="BF2494" s="19">
        <f t="shared" si="387"/>
        <v>1.0361545956479377</v>
      </c>
      <c r="BG2494" s="19">
        <f t="shared" si="392"/>
        <v>1.0148749594024034</v>
      </c>
      <c r="BH2494" s="19">
        <f t="shared" si="365"/>
        <v>0</v>
      </c>
      <c r="BI2494" s="19">
        <f t="shared" si="365"/>
        <v>1</v>
      </c>
      <c r="BJ2494" s="19">
        <f t="shared" si="365"/>
        <v>0</v>
      </c>
      <c r="BK2494" s="19">
        <f t="shared" si="391"/>
        <v>0</v>
      </c>
      <c r="BL2494" s="19">
        <f t="shared" si="391"/>
        <v>1</v>
      </c>
      <c r="BM2494" s="19">
        <f t="shared" si="391"/>
        <v>1</v>
      </c>
      <c r="BN2494" s="19">
        <f t="shared" si="391"/>
        <v>1</v>
      </c>
      <c r="BO2494" s="19">
        <f t="shared" si="391"/>
        <v>0</v>
      </c>
      <c r="BP2494" s="19">
        <f t="shared" si="391"/>
        <v>0</v>
      </c>
      <c r="BQ2494" s="19">
        <f t="shared" si="391"/>
        <v>0</v>
      </c>
      <c r="BR2494" s="19">
        <f t="shared" si="391"/>
        <v>0</v>
      </c>
      <c r="BS2494" s="19">
        <f t="shared" si="391"/>
        <v>0</v>
      </c>
      <c r="BT2494" s="19">
        <f t="shared" si="391"/>
        <v>1</v>
      </c>
      <c r="BU2494" s="19">
        <f t="shared" si="391"/>
        <v>1</v>
      </c>
      <c r="BV2494" s="19">
        <f t="shared" si="391"/>
        <v>0</v>
      </c>
      <c r="BW2494" s="19">
        <f t="shared" si="391"/>
        <v>0</v>
      </c>
      <c r="BX2494" s="19">
        <f t="shared" si="391"/>
        <v>0</v>
      </c>
      <c r="BY2494" s="19" t="str">
        <f t="shared" si="391"/>
        <v/>
      </c>
      <c r="BZ2494" s="19" t="str">
        <f t="shared" si="391"/>
        <v/>
      </c>
      <c r="CA2494" s="19" t="str">
        <f t="shared" si="390"/>
        <v/>
      </c>
      <c r="CB2494" s="19" t="str">
        <f t="shared" si="390"/>
        <v/>
      </c>
    </row>
    <row r="2495" spans="1:80">
      <c r="A2495" s="24">
        <v>2494</v>
      </c>
      <c r="B2495" s="31">
        <f>IF(data!A2496="","",data!A2496)</f>
        <v>2019135</v>
      </c>
      <c r="C2495" s="32">
        <f>IF(data!B2496="","",data!B2496)</f>
        <v>43793</v>
      </c>
      <c r="D2495" s="21">
        <f>IF(data!C2496="","",data!C2496)</f>
        <v>3</v>
      </c>
      <c r="E2495" s="22">
        <f>IF(data!D2496="","",data!D2496)</f>
        <v>6</v>
      </c>
      <c r="F2495" s="22">
        <f>IF(data!E2496="","",data!E2496)</f>
        <v>10</v>
      </c>
      <c r="G2495" s="22">
        <f>IF(data!F2496="","",data!F2496)</f>
        <v>11</v>
      </c>
      <c r="H2495" s="22">
        <f>IF(data!G2496="","",data!G2496)</f>
        <v>27</v>
      </c>
      <c r="I2495" s="22">
        <f>IF(data!H2496="","",data!H2496)</f>
        <v>33</v>
      </c>
      <c r="J2495" s="23">
        <f>IF(data!I2496="","",data!I2496)</f>
        <v>3</v>
      </c>
      <c r="Q2495" s="33"/>
      <c r="R2495" s="33"/>
      <c r="S2495" s="33"/>
      <c r="T2495" s="33"/>
      <c r="U2495" s="33"/>
      <c r="V2495" s="33"/>
      <c r="X2495" s="34"/>
      <c r="Y2495" s="33"/>
      <c r="Z2495" s="33"/>
      <c r="AA2495" s="33"/>
      <c r="AB2495" s="33"/>
      <c r="AC2495" s="35"/>
      <c r="AD2495" s="33"/>
      <c r="AE2495" s="33"/>
      <c r="AF2495" s="33"/>
      <c r="AG2495" s="33"/>
      <c r="AH2495" s="33"/>
      <c r="AI2495" s="33"/>
      <c r="AJ2495" s="36"/>
      <c r="AK2495" s="10">
        <f t="shared" si="367"/>
        <v>3</v>
      </c>
      <c r="AL2495" s="11">
        <f t="shared" si="368"/>
        <v>14</v>
      </c>
      <c r="AM2495" s="11">
        <f t="shared" si="369"/>
        <v>10</v>
      </c>
      <c r="AN2495" s="11">
        <f t="shared" si="370"/>
        <v>18</v>
      </c>
      <c r="AO2495" s="13">
        <f t="shared" si="371"/>
        <v>27</v>
      </c>
      <c r="AP2495" s="11">
        <f t="shared" si="372"/>
        <v>18</v>
      </c>
      <c r="AQ2495" s="11">
        <f t="shared" si="373"/>
        <v>18</v>
      </c>
      <c r="AR2495" s="11">
        <f t="shared" si="374"/>
        <v>20</v>
      </c>
      <c r="AS2495" s="11">
        <f t="shared" si="375"/>
        <v>24</v>
      </c>
      <c r="AT2495" s="11">
        <f t="shared" si="376"/>
        <v>42</v>
      </c>
      <c r="AU2495" s="11">
        <f t="shared" si="377"/>
        <v>38</v>
      </c>
      <c r="AV2495" s="11">
        <f t="shared" si="378"/>
        <v>48</v>
      </c>
      <c r="AW2495" s="12">
        <f t="shared" si="379"/>
        <v>45</v>
      </c>
      <c r="AX2495" s="13">
        <f t="shared" si="380"/>
        <v>42</v>
      </c>
      <c r="AY2495" s="13">
        <f t="shared" si="381"/>
        <v>56</v>
      </c>
      <c r="AZ2495" s="13">
        <f t="shared" si="382"/>
        <v>54</v>
      </c>
      <c r="BA2495" s="13">
        <f t="shared" si="383"/>
        <v>52</v>
      </c>
      <c r="BB2495" s="14">
        <f t="shared" si="384"/>
        <v>50</v>
      </c>
      <c r="BC2495" s="19">
        <f t="shared" si="386"/>
        <v>56</v>
      </c>
      <c r="BD2495" s="55">
        <f t="shared" si="363"/>
        <v>0.96576810652809364</v>
      </c>
      <c r="BE2495" s="19">
        <f t="shared" si="364"/>
        <v>0.95553751217927907</v>
      </c>
      <c r="BF2495" s="19">
        <f t="shared" si="387"/>
        <v>1.0517050990581358</v>
      </c>
      <c r="BG2495" s="19">
        <f t="shared" si="392"/>
        <v>1.0218317635595973</v>
      </c>
      <c r="BH2495" s="19">
        <f t="shared" si="365"/>
        <v>0</v>
      </c>
      <c r="BI2495" s="19">
        <f t="shared" si="365"/>
        <v>0</v>
      </c>
      <c r="BJ2495" s="19">
        <f t="shared" si="365"/>
        <v>0</v>
      </c>
      <c r="BK2495" s="19">
        <f t="shared" si="391"/>
        <v>1</v>
      </c>
      <c r="BL2495" s="19">
        <f t="shared" si="391"/>
        <v>0</v>
      </c>
      <c r="BM2495" s="19">
        <f t="shared" si="391"/>
        <v>0</v>
      </c>
      <c r="BN2495" s="19">
        <f t="shared" si="391"/>
        <v>1</v>
      </c>
      <c r="BO2495" s="19">
        <f t="shared" si="391"/>
        <v>0</v>
      </c>
      <c r="BP2495" s="19">
        <f t="shared" si="391"/>
        <v>0</v>
      </c>
      <c r="BQ2495" s="19">
        <f t="shared" si="391"/>
        <v>0</v>
      </c>
      <c r="BR2495" s="19">
        <f t="shared" si="391"/>
        <v>2</v>
      </c>
      <c r="BS2495" s="19">
        <f t="shared" si="391"/>
        <v>1</v>
      </c>
      <c r="BT2495" s="19">
        <f t="shared" si="391"/>
        <v>0</v>
      </c>
      <c r="BU2495" s="19">
        <f t="shared" si="391"/>
        <v>0</v>
      </c>
      <c r="BV2495" s="19">
        <f t="shared" si="391"/>
        <v>0</v>
      </c>
      <c r="BW2495" s="19">
        <f t="shared" si="391"/>
        <v>0</v>
      </c>
      <c r="BX2495" s="19">
        <f t="shared" si="391"/>
        <v>1</v>
      </c>
      <c r="BY2495" s="19" t="str">
        <f t="shared" si="391"/>
        <v/>
      </c>
      <c r="BZ2495" s="19" t="str">
        <f t="shared" si="391"/>
        <v/>
      </c>
      <c r="CA2495" s="19" t="str">
        <f t="shared" si="390"/>
        <v/>
      </c>
      <c r="CB2495" s="19" t="str">
        <f t="shared" si="390"/>
        <v/>
      </c>
    </row>
    <row r="2496" spans="1:80">
      <c r="A2496" s="24">
        <v>2495</v>
      </c>
      <c r="B2496" s="31">
        <f>IF(data!A2497="","",data!A2497)</f>
        <v>2019136</v>
      </c>
      <c r="C2496" s="32">
        <f>IF(data!B2497="","",data!B2497)</f>
        <v>43795</v>
      </c>
      <c r="D2496" s="21">
        <f>IF(data!C2497="","",data!C2497)</f>
        <v>12</v>
      </c>
      <c r="E2496" s="22">
        <f>IF(data!D2497="","",data!D2497)</f>
        <v>14</v>
      </c>
      <c r="F2496" s="22">
        <f>IF(data!E2497="","",data!E2497)</f>
        <v>15</v>
      </c>
      <c r="G2496" s="22">
        <f>IF(data!F2497="","",data!F2497)</f>
        <v>17</v>
      </c>
      <c r="H2496" s="22">
        <f>IF(data!G2497="","",data!G2497)</f>
        <v>29</v>
      </c>
      <c r="I2496" s="22">
        <f>IF(data!H2497="","",data!H2497)</f>
        <v>33</v>
      </c>
      <c r="J2496" s="23">
        <f>IF(data!I2497="","",data!I2497)</f>
        <v>12</v>
      </c>
      <c r="Q2496" s="33"/>
      <c r="R2496" s="33"/>
      <c r="S2496" s="33"/>
      <c r="T2496" s="33"/>
      <c r="U2496" s="33"/>
      <c r="V2496" s="33"/>
      <c r="X2496" s="34"/>
      <c r="Y2496" s="33"/>
      <c r="Z2496" s="33"/>
      <c r="AA2496" s="33"/>
      <c r="AB2496" s="33"/>
      <c r="AC2496" s="35"/>
      <c r="AD2496" s="33"/>
      <c r="AE2496" s="33"/>
      <c r="AF2496" s="33"/>
      <c r="AG2496" s="33"/>
      <c r="AH2496" s="33"/>
      <c r="AI2496" s="33"/>
      <c r="AJ2496" s="36"/>
      <c r="AK2496" s="10">
        <f t="shared" si="367"/>
        <v>6</v>
      </c>
      <c r="AL2496" s="11">
        <f t="shared" si="368"/>
        <v>8</v>
      </c>
      <c r="AM2496" s="11">
        <f t="shared" si="369"/>
        <v>15</v>
      </c>
      <c r="AN2496" s="11">
        <f t="shared" si="370"/>
        <v>18</v>
      </c>
      <c r="AO2496" s="13">
        <f t="shared" si="371"/>
        <v>15</v>
      </c>
      <c r="AP2496" s="11">
        <f t="shared" si="372"/>
        <v>24</v>
      </c>
      <c r="AQ2496" s="11">
        <f t="shared" si="373"/>
        <v>30</v>
      </c>
      <c r="AR2496" s="11">
        <f t="shared" si="374"/>
        <v>30</v>
      </c>
      <c r="AS2496" s="11">
        <f t="shared" si="375"/>
        <v>21</v>
      </c>
      <c r="AT2496" s="11">
        <f t="shared" si="376"/>
        <v>24</v>
      </c>
      <c r="AU2496" s="11">
        <f t="shared" si="377"/>
        <v>29</v>
      </c>
      <c r="AV2496" s="11">
        <f t="shared" si="378"/>
        <v>22</v>
      </c>
      <c r="AW2496" s="12">
        <f t="shared" si="379"/>
        <v>45</v>
      </c>
      <c r="AX2496" s="13">
        <f t="shared" si="380"/>
        <v>56</v>
      </c>
      <c r="AY2496" s="13">
        <f t="shared" si="381"/>
        <v>69</v>
      </c>
      <c r="AZ2496" s="13">
        <f t="shared" si="382"/>
        <v>84</v>
      </c>
      <c r="BA2496" s="13">
        <f t="shared" si="383"/>
        <v>82</v>
      </c>
      <c r="BB2496" s="14">
        <f t="shared" si="384"/>
        <v>80</v>
      </c>
      <c r="BC2496" s="19">
        <f t="shared" si="386"/>
        <v>69</v>
      </c>
      <c r="BD2496" s="55">
        <f t="shared" si="363"/>
        <v>1.1049041896719713</v>
      </c>
      <c r="BE2496" s="19">
        <f t="shared" si="364"/>
        <v>0.9759987008769081</v>
      </c>
      <c r="BF2496" s="19">
        <f t="shared" si="387"/>
        <v>1.0762585254952908</v>
      </c>
      <c r="BG2496" s="19">
        <f t="shared" si="392"/>
        <v>1.0246963299772653</v>
      </c>
      <c r="BH2496" s="19">
        <f t="shared" si="365"/>
        <v>1</v>
      </c>
      <c r="BI2496" s="19">
        <f t="shared" si="365"/>
        <v>0</v>
      </c>
      <c r="BJ2496" s="19">
        <f t="shared" si="365"/>
        <v>0</v>
      </c>
      <c r="BK2496" s="19">
        <f t="shared" si="391"/>
        <v>0</v>
      </c>
      <c r="BL2496" s="19">
        <f t="shared" si="391"/>
        <v>0</v>
      </c>
      <c r="BM2496" s="19">
        <f t="shared" si="391"/>
        <v>0</v>
      </c>
      <c r="BN2496" s="19">
        <f t="shared" si="391"/>
        <v>0</v>
      </c>
      <c r="BO2496" s="19">
        <f t="shared" si="391"/>
        <v>0</v>
      </c>
      <c r="BP2496" s="19">
        <f t="shared" si="391"/>
        <v>0</v>
      </c>
      <c r="BQ2496" s="19">
        <f t="shared" si="391"/>
        <v>0</v>
      </c>
      <c r="BR2496" s="19">
        <f t="shared" si="391"/>
        <v>0</v>
      </c>
      <c r="BS2496" s="19">
        <f t="shared" si="391"/>
        <v>0</v>
      </c>
      <c r="BT2496" s="19">
        <f t="shared" si="391"/>
        <v>2</v>
      </c>
      <c r="BU2496" s="19">
        <f t="shared" si="391"/>
        <v>0</v>
      </c>
      <c r="BV2496" s="19">
        <f t="shared" si="391"/>
        <v>1</v>
      </c>
      <c r="BW2496" s="19">
        <f t="shared" si="391"/>
        <v>1</v>
      </c>
      <c r="BX2496" s="19">
        <f t="shared" si="391"/>
        <v>1</v>
      </c>
      <c r="BY2496" s="19" t="str">
        <f t="shared" si="391"/>
        <v/>
      </c>
      <c r="BZ2496" s="19" t="str">
        <f t="shared" si="391"/>
        <v/>
      </c>
      <c r="CA2496" s="19" t="str">
        <f t="shared" si="390"/>
        <v/>
      </c>
      <c r="CB2496" s="19" t="str">
        <f t="shared" si="390"/>
        <v/>
      </c>
    </row>
    <row r="2497" spans="1:80">
      <c r="A2497" s="24">
        <v>2496</v>
      </c>
      <c r="B2497" s="31">
        <f>IF(data!A2498="","",data!A2498)</f>
        <v>2019137</v>
      </c>
      <c r="C2497" s="32">
        <f>IF(data!B2498="","",data!B2498)</f>
        <v>43797</v>
      </c>
      <c r="D2497" s="21">
        <f>IF(data!C2498="","",data!C2498)</f>
        <v>7</v>
      </c>
      <c r="E2497" s="22">
        <f>IF(data!D2498="","",data!D2498)</f>
        <v>10</v>
      </c>
      <c r="F2497" s="22">
        <f>IF(data!E2498="","",data!E2498)</f>
        <v>13</v>
      </c>
      <c r="G2497" s="22">
        <f>IF(data!F2498="","",data!F2498)</f>
        <v>19</v>
      </c>
      <c r="H2497" s="22">
        <f>IF(data!G2498="","",data!G2498)</f>
        <v>23</v>
      </c>
      <c r="I2497" s="22">
        <f>IF(data!H2498="","",data!H2498)</f>
        <v>31</v>
      </c>
      <c r="J2497" s="23">
        <f>IF(data!I2498="","",data!I2498)</f>
        <v>6</v>
      </c>
      <c r="Q2497" s="33"/>
      <c r="R2497" s="33"/>
      <c r="S2497" s="33"/>
      <c r="T2497" s="33"/>
      <c r="U2497" s="33"/>
      <c r="V2497" s="33"/>
      <c r="X2497" s="34"/>
      <c r="Y2497" s="33"/>
      <c r="Z2497" s="33"/>
      <c r="AA2497" s="33"/>
      <c r="AB2497" s="33"/>
      <c r="AC2497" s="35"/>
      <c r="AD2497" s="33"/>
      <c r="AE2497" s="33"/>
      <c r="AF2497" s="33"/>
      <c r="AG2497" s="33"/>
      <c r="AH2497" s="33"/>
      <c r="AI2497" s="33"/>
      <c r="AJ2497" s="36"/>
      <c r="AK2497" s="10">
        <f t="shared" si="367"/>
        <v>7</v>
      </c>
      <c r="AL2497" s="11">
        <f t="shared" si="368"/>
        <v>15</v>
      </c>
      <c r="AM2497" s="11">
        <f t="shared" si="369"/>
        <v>13</v>
      </c>
      <c r="AN2497" s="11">
        <f t="shared" si="370"/>
        <v>13</v>
      </c>
      <c r="AO2497" s="13">
        <f t="shared" si="371"/>
        <v>19</v>
      </c>
      <c r="AP2497" s="11">
        <f t="shared" si="372"/>
        <v>31</v>
      </c>
      <c r="AQ2497" s="11">
        <f t="shared" si="373"/>
        <v>22</v>
      </c>
      <c r="AR2497" s="11">
        <f t="shared" si="374"/>
        <v>23</v>
      </c>
      <c r="AS2497" s="11">
        <f t="shared" si="375"/>
        <v>37</v>
      </c>
      <c r="AT2497" s="11">
        <f t="shared" si="376"/>
        <v>43</v>
      </c>
      <c r="AU2497" s="11">
        <f t="shared" si="377"/>
        <v>38</v>
      </c>
      <c r="AV2497" s="11">
        <f t="shared" si="378"/>
        <v>47</v>
      </c>
      <c r="AW2497" s="12">
        <f t="shared" si="379"/>
        <v>43</v>
      </c>
      <c r="AX2497" s="13">
        <f t="shared" si="380"/>
        <v>55</v>
      </c>
      <c r="AY2497" s="13">
        <f t="shared" si="381"/>
        <v>52</v>
      </c>
      <c r="AZ2497" s="13">
        <f t="shared" si="382"/>
        <v>49</v>
      </c>
      <c r="BA2497" s="13">
        <f t="shared" si="383"/>
        <v>46</v>
      </c>
      <c r="BB2497" s="14">
        <f t="shared" si="384"/>
        <v>63</v>
      </c>
      <c r="BC2497" s="19">
        <f t="shared" si="386"/>
        <v>52</v>
      </c>
      <c r="BD2497" s="55">
        <f t="shared" si="363"/>
        <v>1.1008119519324455</v>
      </c>
      <c r="BE2497" s="19">
        <f t="shared" si="364"/>
        <v>1.0128288405326404</v>
      </c>
      <c r="BF2497" s="19">
        <f t="shared" si="387"/>
        <v>1.0819876583306269</v>
      </c>
      <c r="BG2497" s="19">
        <f t="shared" si="392"/>
        <v>1.0287885677167912</v>
      </c>
      <c r="BH2497" s="19">
        <f t="shared" si="365"/>
        <v>0</v>
      </c>
      <c r="BI2497" s="19">
        <f t="shared" si="365"/>
        <v>0</v>
      </c>
      <c r="BJ2497" s="19">
        <f t="shared" si="365"/>
        <v>1</v>
      </c>
      <c r="BK2497" s="19">
        <f t="shared" si="391"/>
        <v>0</v>
      </c>
      <c r="BL2497" s="19">
        <f t="shared" si="391"/>
        <v>0</v>
      </c>
      <c r="BM2497" s="19">
        <f t="shared" si="391"/>
        <v>0</v>
      </c>
      <c r="BN2497" s="19">
        <f t="shared" si="391"/>
        <v>1</v>
      </c>
      <c r="BO2497" s="19">
        <f t="shared" si="391"/>
        <v>1</v>
      </c>
      <c r="BP2497" s="19">
        <f t="shared" si="391"/>
        <v>0</v>
      </c>
      <c r="BQ2497" s="19">
        <f t="shared" si="391"/>
        <v>0</v>
      </c>
      <c r="BR2497" s="19">
        <f t="shared" si="391"/>
        <v>1</v>
      </c>
      <c r="BS2497" s="19">
        <f t="shared" si="391"/>
        <v>0</v>
      </c>
      <c r="BT2497" s="19">
        <f t="shared" si="391"/>
        <v>0</v>
      </c>
      <c r="BU2497" s="19">
        <f t="shared" si="391"/>
        <v>1</v>
      </c>
      <c r="BV2497" s="19">
        <f t="shared" si="391"/>
        <v>1</v>
      </c>
      <c r="BW2497" s="19">
        <f t="shared" si="391"/>
        <v>0</v>
      </c>
      <c r="BX2497" s="19">
        <f t="shared" si="391"/>
        <v>0</v>
      </c>
      <c r="BY2497" s="19" t="str">
        <f t="shared" si="391"/>
        <v/>
      </c>
      <c r="BZ2497" s="19" t="str">
        <f t="shared" si="391"/>
        <v/>
      </c>
      <c r="CA2497" s="19" t="str">
        <f t="shared" si="390"/>
        <v/>
      </c>
      <c r="CB2497" s="19" t="str">
        <f t="shared" si="390"/>
        <v/>
      </c>
    </row>
    <row r="2498" spans="1:80">
      <c r="A2498" s="24">
        <v>2497</v>
      </c>
      <c r="B2498" s="31">
        <f>IF(data!A2499="","",data!A2499)</f>
        <v>2019138</v>
      </c>
      <c r="C2498" s="32">
        <f>IF(data!B2499="","",data!B2499)</f>
        <v>43800</v>
      </c>
      <c r="D2498" s="21">
        <f>IF(data!C2499="","",data!C2499)</f>
        <v>2</v>
      </c>
      <c r="E2498" s="22">
        <f>IF(data!D2499="","",data!D2499)</f>
        <v>6</v>
      </c>
      <c r="F2498" s="22">
        <f>IF(data!E2499="","",data!E2499)</f>
        <v>12</v>
      </c>
      <c r="G2498" s="22">
        <f>IF(data!F2499="","",data!F2499)</f>
        <v>30</v>
      </c>
      <c r="H2498" s="22">
        <f>IF(data!G2499="","",data!G2499)</f>
        <v>31</v>
      </c>
      <c r="I2498" s="22">
        <f>IF(data!H2499="","",data!H2499)</f>
        <v>32</v>
      </c>
      <c r="J2498" s="23">
        <f>IF(data!I2499="","",data!I2499)</f>
        <v>11</v>
      </c>
      <c r="Q2498" s="33"/>
      <c r="R2498" s="33"/>
      <c r="S2498" s="33"/>
      <c r="T2498" s="33"/>
      <c r="U2498" s="33"/>
      <c r="V2498" s="33"/>
      <c r="X2498" s="34"/>
      <c r="Y2498" s="33"/>
      <c r="Z2498" s="33"/>
      <c r="AA2498" s="33"/>
      <c r="AB2498" s="33"/>
      <c r="AC2498" s="35"/>
      <c r="AD2498" s="33"/>
      <c r="AE2498" s="33"/>
      <c r="AF2498" s="33"/>
      <c r="AG2498" s="33"/>
      <c r="AH2498" s="33"/>
      <c r="AI2498" s="33"/>
      <c r="AJ2498" s="36"/>
      <c r="AK2498" s="10">
        <f t="shared" si="367"/>
        <v>5</v>
      </c>
      <c r="AL2498" s="11">
        <f t="shared" si="368"/>
        <v>9</v>
      </c>
      <c r="AM2498" s="11">
        <f t="shared" si="369"/>
        <v>8</v>
      </c>
      <c r="AN2498" s="11">
        <f t="shared" si="370"/>
        <v>5</v>
      </c>
      <c r="AO2498" s="13">
        <f t="shared" si="371"/>
        <v>22</v>
      </c>
      <c r="AP2498" s="11">
        <f t="shared" si="372"/>
        <v>25</v>
      </c>
      <c r="AQ2498" s="11">
        <f t="shared" si="373"/>
        <v>23</v>
      </c>
      <c r="AR2498" s="11">
        <f t="shared" si="374"/>
        <v>13</v>
      </c>
      <c r="AS2498" s="11">
        <f t="shared" si="375"/>
        <v>36</v>
      </c>
      <c r="AT2498" s="11">
        <f t="shared" si="376"/>
        <v>29</v>
      </c>
      <c r="AU2498" s="11">
        <f t="shared" si="377"/>
        <v>35</v>
      </c>
      <c r="AV2498" s="11">
        <f t="shared" si="378"/>
        <v>29</v>
      </c>
      <c r="AW2498" s="12">
        <f t="shared" si="379"/>
        <v>23</v>
      </c>
      <c r="AX2498" s="13">
        <f t="shared" si="380"/>
        <v>49</v>
      </c>
      <c r="AY2498" s="13">
        <f t="shared" si="381"/>
        <v>62</v>
      </c>
      <c r="AZ2498" s="13">
        <f t="shared" si="382"/>
        <v>59</v>
      </c>
      <c r="BA2498" s="13">
        <f t="shared" si="383"/>
        <v>56</v>
      </c>
      <c r="BB2498" s="14">
        <f t="shared" si="384"/>
        <v>53</v>
      </c>
      <c r="BC2498" s="19">
        <f t="shared" si="386"/>
        <v>62</v>
      </c>
      <c r="BD2498" s="55">
        <f t="shared" si="363"/>
        <v>1.1458265670672296</v>
      </c>
      <c r="BE2498" s="19">
        <f t="shared" si="364"/>
        <v>1.0557973367976616</v>
      </c>
      <c r="BF2498" s="19">
        <f t="shared" si="387"/>
        <v>1.103267294576161</v>
      </c>
      <c r="BG2498" s="19">
        <f t="shared" si="392"/>
        <v>1.027970120168886</v>
      </c>
      <c r="BH2498" s="19">
        <f t="shared" si="365"/>
        <v>0</v>
      </c>
      <c r="BI2498" s="19">
        <f t="shared" si="365"/>
        <v>0</v>
      </c>
      <c r="BJ2498" s="19">
        <f t="shared" si="365"/>
        <v>1</v>
      </c>
      <c r="BK2498" s="19">
        <f t="shared" si="391"/>
        <v>0</v>
      </c>
      <c r="BL2498" s="19">
        <f t="shared" si="391"/>
        <v>0</v>
      </c>
      <c r="BM2498" s="19">
        <f t="shared" si="391"/>
        <v>0</v>
      </c>
      <c r="BN2498" s="19">
        <f t="shared" si="391"/>
        <v>1</v>
      </c>
      <c r="BO2498" s="19">
        <f t="shared" si="391"/>
        <v>0</v>
      </c>
      <c r="BP2498" s="19">
        <f t="shared" si="391"/>
        <v>0</v>
      </c>
      <c r="BQ2498" s="19">
        <f t="shared" si="391"/>
        <v>0</v>
      </c>
      <c r="BR2498" s="19">
        <f t="shared" si="391"/>
        <v>0</v>
      </c>
      <c r="BS2498" s="19">
        <f t="shared" si="391"/>
        <v>0</v>
      </c>
      <c r="BT2498" s="19">
        <f t="shared" si="391"/>
        <v>1</v>
      </c>
      <c r="BU2498" s="19">
        <f t="shared" si="391"/>
        <v>1</v>
      </c>
      <c r="BV2498" s="19">
        <f t="shared" si="391"/>
        <v>1</v>
      </c>
      <c r="BW2498" s="19">
        <f t="shared" si="391"/>
        <v>1</v>
      </c>
      <c r="BX2498" s="19">
        <f t="shared" si="391"/>
        <v>0</v>
      </c>
      <c r="BY2498" s="19" t="str">
        <f t="shared" si="391"/>
        <v/>
      </c>
      <c r="BZ2498" s="19" t="str">
        <f t="shared" ref="BZ2498:CB2513" si="393">IF(BZ$4&gt;=$BC$1,"",SUMPRODUCT(N(MOD($D2498:$I2498,$BC$1)=BZ$4)))</f>
        <v/>
      </c>
      <c r="CA2498" s="19" t="str">
        <f t="shared" si="393"/>
        <v/>
      </c>
      <c r="CB2498" s="19" t="str">
        <f t="shared" si="393"/>
        <v/>
      </c>
    </row>
    <row r="2499" spans="1:80">
      <c r="A2499" s="24">
        <v>2498</v>
      </c>
      <c r="B2499" s="31">
        <f>IF(data!A2500="","",data!A2500)</f>
        <v>2019139</v>
      </c>
      <c r="C2499" s="32">
        <f>IF(data!B2500="","",data!B2500)</f>
        <v>43802</v>
      </c>
      <c r="D2499" s="21">
        <f>IF(data!C2500="","",data!C2500)</f>
        <v>8</v>
      </c>
      <c r="E2499" s="22">
        <f>IF(data!D2500="","",data!D2500)</f>
        <v>14</v>
      </c>
      <c r="F2499" s="22">
        <f>IF(data!E2500="","",data!E2500)</f>
        <v>20</v>
      </c>
      <c r="G2499" s="22">
        <f>IF(data!F2500="","",data!F2500)</f>
        <v>23</v>
      </c>
      <c r="H2499" s="22">
        <f>IF(data!G2500="","",data!G2500)</f>
        <v>30</v>
      </c>
      <c r="I2499" s="22">
        <f>IF(data!H2500="","",data!H2500)</f>
        <v>33</v>
      </c>
      <c r="J2499" s="23">
        <f>IF(data!I2500="","",data!I2500)</f>
        <v>11</v>
      </c>
      <c r="Q2499" s="33"/>
      <c r="R2499" s="33"/>
      <c r="S2499" s="33"/>
      <c r="T2499" s="33"/>
      <c r="U2499" s="33"/>
      <c r="V2499" s="33"/>
      <c r="X2499" s="34"/>
      <c r="Y2499" s="33"/>
      <c r="Z2499" s="33"/>
      <c r="AA2499" s="33"/>
      <c r="AB2499" s="33"/>
      <c r="AC2499" s="35"/>
      <c r="AD2499" s="33"/>
      <c r="AE2499" s="33"/>
      <c r="AF2499" s="33"/>
      <c r="AG2499" s="33"/>
      <c r="AH2499" s="33"/>
      <c r="AI2499" s="33"/>
      <c r="AJ2499" s="36"/>
      <c r="AK2499" s="10">
        <f t="shared" si="367"/>
        <v>8</v>
      </c>
      <c r="AL2499" s="11">
        <f t="shared" si="368"/>
        <v>8</v>
      </c>
      <c r="AM2499" s="11">
        <f t="shared" si="369"/>
        <v>13</v>
      </c>
      <c r="AN2499" s="11">
        <f t="shared" si="370"/>
        <v>14</v>
      </c>
      <c r="AO2499" s="13">
        <f t="shared" si="371"/>
        <v>16</v>
      </c>
      <c r="AP2499" s="11">
        <f t="shared" si="372"/>
        <v>24</v>
      </c>
      <c r="AQ2499" s="11">
        <f t="shared" si="373"/>
        <v>29</v>
      </c>
      <c r="AR2499" s="11">
        <f t="shared" si="374"/>
        <v>18</v>
      </c>
      <c r="AS2499" s="11">
        <f t="shared" si="375"/>
        <v>29</v>
      </c>
      <c r="AT2499" s="11">
        <f t="shared" si="376"/>
        <v>44</v>
      </c>
      <c r="AU2499" s="11">
        <f t="shared" si="377"/>
        <v>37</v>
      </c>
      <c r="AV2499" s="11">
        <f t="shared" si="378"/>
        <v>30</v>
      </c>
      <c r="AW2499" s="12">
        <f t="shared" si="379"/>
        <v>38</v>
      </c>
      <c r="AX2499" s="13">
        <f t="shared" si="380"/>
        <v>48</v>
      </c>
      <c r="AY2499" s="13">
        <f t="shared" si="381"/>
        <v>60</v>
      </c>
      <c r="AZ2499" s="13">
        <f t="shared" si="382"/>
        <v>56</v>
      </c>
      <c r="BA2499" s="13">
        <f t="shared" si="383"/>
        <v>52</v>
      </c>
      <c r="BB2499" s="14">
        <f t="shared" si="384"/>
        <v>48</v>
      </c>
      <c r="BC2499" s="19">
        <f t="shared" si="386"/>
        <v>60</v>
      </c>
      <c r="BD2499" s="55">
        <f t="shared" si="363"/>
        <v>1.2235790841182201</v>
      </c>
      <c r="BE2499" s="19">
        <f t="shared" si="364"/>
        <v>1.0823968821045793</v>
      </c>
      <c r="BF2499" s="19">
        <f t="shared" si="387"/>
        <v>1.1106333225073075</v>
      </c>
      <c r="BG2499" s="19">
        <f t="shared" si="392"/>
        <v>1.0345177005521273</v>
      </c>
      <c r="BH2499" s="19">
        <f t="shared" si="365"/>
        <v>0</v>
      </c>
      <c r="BI2499" s="19">
        <f t="shared" si="365"/>
        <v>0</v>
      </c>
      <c r="BJ2499" s="19">
        <f t="shared" si="365"/>
        <v>0</v>
      </c>
      <c r="BK2499" s="19">
        <f t="shared" ref="BK2499:BZ2514" si="394">IF(BK$4&gt;=$BC$1,"",SUMPRODUCT(N(MOD($D2499:$I2499,$BC$1)=BK$4)))</f>
        <v>1</v>
      </c>
      <c r="BL2499" s="19">
        <f t="shared" si="394"/>
        <v>0</v>
      </c>
      <c r="BM2499" s="19">
        <f t="shared" si="394"/>
        <v>0</v>
      </c>
      <c r="BN2499" s="19">
        <f t="shared" si="394"/>
        <v>1</v>
      </c>
      <c r="BO2499" s="19">
        <f t="shared" si="394"/>
        <v>0</v>
      </c>
      <c r="BP2499" s="19">
        <f t="shared" si="394"/>
        <v>1</v>
      </c>
      <c r="BQ2499" s="19">
        <f t="shared" si="394"/>
        <v>0</v>
      </c>
      <c r="BR2499" s="19">
        <f t="shared" si="394"/>
        <v>0</v>
      </c>
      <c r="BS2499" s="19">
        <f t="shared" si="394"/>
        <v>0</v>
      </c>
      <c r="BT2499" s="19">
        <f t="shared" si="394"/>
        <v>0</v>
      </c>
      <c r="BU2499" s="19">
        <f t="shared" si="394"/>
        <v>1</v>
      </c>
      <c r="BV2499" s="19">
        <f t="shared" si="394"/>
        <v>1</v>
      </c>
      <c r="BW2499" s="19">
        <f t="shared" si="394"/>
        <v>0</v>
      </c>
      <c r="BX2499" s="19">
        <f t="shared" si="394"/>
        <v>1</v>
      </c>
      <c r="BY2499" s="19" t="str">
        <f t="shared" si="394"/>
        <v/>
      </c>
      <c r="BZ2499" s="19" t="str">
        <f t="shared" si="394"/>
        <v/>
      </c>
      <c r="CA2499" s="19" t="str">
        <f t="shared" si="393"/>
        <v/>
      </c>
      <c r="CB2499" s="19" t="str">
        <f t="shared" si="393"/>
        <v/>
      </c>
    </row>
    <row r="2500" spans="1:80">
      <c r="A2500" s="24">
        <v>2499</v>
      </c>
      <c r="B2500" s="31">
        <f>IF(data!A2501="","",data!A2501)</f>
        <v>2019140</v>
      </c>
      <c r="C2500" s="32">
        <f>IF(data!B2501="","",data!B2501)</f>
        <v>43804</v>
      </c>
      <c r="D2500" s="21">
        <f>IF(data!C2501="","",data!C2501)</f>
        <v>2</v>
      </c>
      <c r="E2500" s="22">
        <f>IF(data!D2501="","",data!D2501)</f>
        <v>4</v>
      </c>
      <c r="F2500" s="22">
        <f>IF(data!E2501="","",data!E2501)</f>
        <v>9</v>
      </c>
      <c r="G2500" s="22">
        <f>IF(data!F2501="","",data!F2501)</f>
        <v>11</v>
      </c>
      <c r="H2500" s="22">
        <f>IF(data!G2501="","",data!G2501)</f>
        <v>14</v>
      </c>
      <c r="I2500" s="22">
        <f>IF(data!H2501="","",data!H2501)</f>
        <v>22</v>
      </c>
      <c r="J2500" s="23">
        <f>IF(data!I2501="","",data!I2501)</f>
        <v>5</v>
      </c>
      <c r="Q2500" s="33"/>
      <c r="R2500" s="33"/>
      <c r="S2500" s="33"/>
      <c r="T2500" s="33"/>
      <c r="U2500" s="33"/>
      <c r="V2500" s="33"/>
      <c r="X2500" s="34"/>
      <c r="Y2500" s="33"/>
      <c r="Z2500" s="33"/>
      <c r="AA2500" s="33"/>
      <c r="AB2500" s="33"/>
      <c r="AC2500" s="35"/>
      <c r="AD2500" s="33"/>
      <c r="AE2500" s="33"/>
      <c r="AF2500" s="33"/>
      <c r="AG2500" s="33"/>
      <c r="AH2500" s="33"/>
      <c r="AI2500" s="33"/>
      <c r="AJ2500" s="36"/>
      <c r="AK2500" s="10">
        <f t="shared" si="367"/>
        <v>8</v>
      </c>
      <c r="AL2500" s="11">
        <f t="shared" si="368"/>
        <v>10</v>
      </c>
      <c r="AM2500" s="11">
        <f t="shared" si="369"/>
        <v>17</v>
      </c>
      <c r="AN2500" s="11">
        <f t="shared" si="370"/>
        <v>20</v>
      </c>
      <c r="AO2500" s="13">
        <f t="shared" si="371"/>
        <v>13</v>
      </c>
      <c r="AP2500" s="11">
        <f t="shared" si="372"/>
        <v>22</v>
      </c>
      <c r="AQ2500" s="11">
        <f t="shared" si="373"/>
        <v>17</v>
      </c>
      <c r="AR2500" s="11">
        <f t="shared" si="374"/>
        <v>22</v>
      </c>
      <c r="AS2500" s="11">
        <f t="shared" si="375"/>
        <v>18</v>
      </c>
      <c r="AT2500" s="11">
        <f t="shared" si="376"/>
        <v>38</v>
      </c>
      <c r="AU2500" s="11">
        <f t="shared" si="377"/>
        <v>36</v>
      </c>
      <c r="AV2500" s="11">
        <f t="shared" si="378"/>
        <v>34</v>
      </c>
      <c r="AW2500" s="12">
        <f t="shared" si="379"/>
        <v>47</v>
      </c>
      <c r="AX2500" s="13">
        <f t="shared" si="380"/>
        <v>46</v>
      </c>
      <c r="AY2500" s="13">
        <f t="shared" si="381"/>
        <v>45</v>
      </c>
      <c r="AZ2500" s="13">
        <f t="shared" si="382"/>
        <v>44</v>
      </c>
      <c r="BA2500" s="13">
        <f t="shared" si="383"/>
        <v>43</v>
      </c>
      <c r="BB2500" s="14">
        <f t="shared" si="384"/>
        <v>42</v>
      </c>
      <c r="BC2500" s="19">
        <f t="shared" si="386"/>
        <v>45</v>
      </c>
      <c r="BD2500" s="55">
        <f t="shared" si="363"/>
        <v>1.1785644689834363</v>
      </c>
      <c r="BE2500" s="19">
        <f t="shared" si="364"/>
        <v>1.0721662877557647</v>
      </c>
      <c r="BF2500" s="19">
        <f t="shared" si="387"/>
        <v>1.093445924001299</v>
      </c>
      <c r="BG2500" s="19">
        <f t="shared" si="392"/>
        <v>1.0373822669697954</v>
      </c>
      <c r="BH2500" s="19">
        <f t="shared" si="365"/>
        <v>0</v>
      </c>
      <c r="BI2500" s="19">
        <f t="shared" si="365"/>
        <v>0</v>
      </c>
      <c r="BJ2500" s="19">
        <f t="shared" si="365"/>
        <v>1</v>
      </c>
      <c r="BK2500" s="19">
        <f t="shared" si="394"/>
        <v>0</v>
      </c>
      <c r="BL2500" s="19">
        <f t="shared" si="394"/>
        <v>1</v>
      </c>
      <c r="BM2500" s="19">
        <f t="shared" si="394"/>
        <v>1</v>
      </c>
      <c r="BN2500" s="19">
        <f t="shared" si="394"/>
        <v>0</v>
      </c>
      <c r="BO2500" s="19">
        <f t="shared" si="394"/>
        <v>0</v>
      </c>
      <c r="BP2500" s="19">
        <f t="shared" si="394"/>
        <v>0</v>
      </c>
      <c r="BQ2500" s="19">
        <f t="shared" si="394"/>
        <v>1</v>
      </c>
      <c r="BR2500" s="19">
        <f t="shared" si="394"/>
        <v>0</v>
      </c>
      <c r="BS2500" s="19">
        <f t="shared" si="394"/>
        <v>1</v>
      </c>
      <c r="BT2500" s="19">
        <f t="shared" si="394"/>
        <v>0</v>
      </c>
      <c r="BU2500" s="19">
        <f t="shared" si="394"/>
        <v>0</v>
      </c>
      <c r="BV2500" s="19">
        <f t="shared" si="394"/>
        <v>1</v>
      </c>
      <c r="BW2500" s="19">
        <f t="shared" si="394"/>
        <v>0</v>
      </c>
      <c r="BX2500" s="19">
        <f t="shared" si="394"/>
        <v>0</v>
      </c>
      <c r="BY2500" s="19" t="str">
        <f t="shared" si="394"/>
        <v/>
      </c>
      <c r="BZ2500" s="19" t="str">
        <f t="shared" si="394"/>
        <v/>
      </c>
      <c r="CA2500" s="19" t="str">
        <f t="shared" si="393"/>
        <v/>
      </c>
      <c r="CB2500" s="19" t="str">
        <f t="shared" si="393"/>
        <v/>
      </c>
    </row>
    <row r="2501" spans="1:80">
      <c r="A2501" s="24">
        <v>2500</v>
      </c>
      <c r="B2501" s="31">
        <f>IF(data!A2502="","",data!A2502)</f>
        <v>2019141</v>
      </c>
      <c r="C2501" s="32">
        <f>IF(data!B2502="","",data!B2502)</f>
        <v>43807</v>
      </c>
      <c r="D2501" s="21">
        <f>IF(data!C2502="","",data!C2502)</f>
        <v>10</v>
      </c>
      <c r="E2501" s="22">
        <f>IF(data!D2502="","",data!D2502)</f>
        <v>13</v>
      </c>
      <c r="F2501" s="22">
        <f>IF(data!E2502="","",data!E2502)</f>
        <v>14</v>
      </c>
      <c r="G2501" s="22">
        <f>IF(data!F2502="","",data!F2502)</f>
        <v>15</v>
      </c>
      <c r="H2501" s="22">
        <f>IF(data!G2502="","",data!G2502)</f>
        <v>17</v>
      </c>
      <c r="I2501" s="22">
        <f>IF(data!H2502="","",data!H2502)</f>
        <v>33</v>
      </c>
      <c r="J2501" s="23">
        <f>IF(data!I2502="","",data!I2502)</f>
        <v>14</v>
      </c>
      <c r="Q2501" s="33"/>
      <c r="R2501" s="33"/>
      <c r="S2501" s="33"/>
      <c r="T2501" s="33"/>
      <c r="U2501" s="33"/>
      <c r="V2501" s="33"/>
      <c r="X2501" s="34"/>
      <c r="Y2501" s="33"/>
      <c r="Z2501" s="33"/>
      <c r="AA2501" s="33"/>
      <c r="AB2501" s="33"/>
      <c r="AC2501" s="35"/>
      <c r="AD2501" s="33"/>
      <c r="AE2501" s="33"/>
      <c r="AF2501" s="33"/>
      <c r="AG2501" s="33"/>
      <c r="AH2501" s="33"/>
      <c r="AI2501" s="33"/>
      <c r="AJ2501" s="36"/>
      <c r="AK2501" s="10">
        <f t="shared" si="367"/>
        <v>6</v>
      </c>
      <c r="AL2501" s="11">
        <f t="shared" si="368"/>
        <v>10</v>
      </c>
      <c r="AM2501" s="11">
        <f t="shared" si="369"/>
        <v>12</v>
      </c>
      <c r="AN2501" s="11">
        <f t="shared" si="370"/>
        <v>18</v>
      </c>
      <c r="AO2501" s="13">
        <f t="shared" si="371"/>
        <v>18</v>
      </c>
      <c r="AP2501" s="11">
        <f t="shared" si="372"/>
        <v>22</v>
      </c>
      <c r="AQ2501" s="11">
        <f t="shared" si="373"/>
        <v>30</v>
      </c>
      <c r="AR2501" s="11">
        <f t="shared" si="374"/>
        <v>22</v>
      </c>
      <c r="AS2501" s="11">
        <f t="shared" si="375"/>
        <v>25</v>
      </c>
      <c r="AT2501" s="11">
        <f t="shared" si="376"/>
        <v>30</v>
      </c>
      <c r="AU2501" s="11">
        <f t="shared" si="377"/>
        <v>24</v>
      </c>
      <c r="AV2501" s="11">
        <f t="shared" si="378"/>
        <v>32</v>
      </c>
      <c r="AW2501" s="12">
        <f t="shared" si="379"/>
        <v>42</v>
      </c>
      <c r="AX2501" s="13">
        <f t="shared" si="380"/>
        <v>54</v>
      </c>
      <c r="AY2501" s="13">
        <f t="shared" si="381"/>
        <v>68</v>
      </c>
      <c r="AZ2501" s="13">
        <f t="shared" si="382"/>
        <v>84</v>
      </c>
      <c r="BA2501" s="13">
        <f t="shared" si="383"/>
        <v>83</v>
      </c>
      <c r="BB2501" s="14">
        <f t="shared" si="384"/>
        <v>82</v>
      </c>
      <c r="BC2501" s="19">
        <f t="shared" si="386"/>
        <v>68</v>
      </c>
      <c r="BD2501" s="55">
        <f t="shared" si="363"/>
        <v>1.1744722312439104</v>
      </c>
      <c r="BE2501" s="19">
        <f t="shared" si="364"/>
        <v>1.1396882104579409</v>
      </c>
      <c r="BF2501" s="19">
        <f t="shared" si="387"/>
        <v>1.0975381617408249</v>
      </c>
      <c r="BG2501" s="19">
        <f t="shared" si="392"/>
        <v>1.042702176031179</v>
      </c>
      <c r="BH2501" s="19">
        <f t="shared" si="365"/>
        <v>1</v>
      </c>
      <c r="BI2501" s="19">
        <f t="shared" si="365"/>
        <v>0</v>
      </c>
      <c r="BJ2501" s="19">
        <f t="shared" si="365"/>
        <v>0</v>
      </c>
      <c r="BK2501" s="19">
        <f t="shared" si="394"/>
        <v>0</v>
      </c>
      <c r="BL2501" s="19">
        <f t="shared" si="394"/>
        <v>0</v>
      </c>
      <c r="BM2501" s="19">
        <f t="shared" si="394"/>
        <v>0</v>
      </c>
      <c r="BN2501" s="19">
        <f t="shared" si="394"/>
        <v>0</v>
      </c>
      <c r="BO2501" s="19">
        <f t="shared" si="394"/>
        <v>0</v>
      </c>
      <c r="BP2501" s="19">
        <f t="shared" si="394"/>
        <v>0</v>
      </c>
      <c r="BQ2501" s="19">
        <f t="shared" si="394"/>
        <v>0</v>
      </c>
      <c r="BR2501" s="19">
        <f t="shared" si="394"/>
        <v>1</v>
      </c>
      <c r="BS2501" s="19">
        <f t="shared" si="394"/>
        <v>0</v>
      </c>
      <c r="BT2501" s="19">
        <f t="shared" si="394"/>
        <v>0</v>
      </c>
      <c r="BU2501" s="19">
        <f t="shared" si="394"/>
        <v>1</v>
      </c>
      <c r="BV2501" s="19">
        <f t="shared" si="394"/>
        <v>1</v>
      </c>
      <c r="BW2501" s="19">
        <f t="shared" si="394"/>
        <v>1</v>
      </c>
      <c r="BX2501" s="19">
        <f t="shared" si="394"/>
        <v>1</v>
      </c>
      <c r="BY2501" s="19" t="str">
        <f t="shared" si="394"/>
        <v/>
      </c>
      <c r="BZ2501" s="19" t="str">
        <f t="shared" si="394"/>
        <v/>
      </c>
      <c r="CA2501" s="19" t="str">
        <f t="shared" si="393"/>
        <v/>
      </c>
      <c r="CB2501" s="19" t="str">
        <f t="shared" si="393"/>
        <v/>
      </c>
    </row>
    <row r="2502" spans="1:80">
      <c r="A2502" s="24">
        <v>2501</v>
      </c>
      <c r="B2502" s="31">
        <f>IF(data!A2503="","",data!A2503)</f>
        <v>2019142</v>
      </c>
      <c r="C2502" s="32">
        <f>IF(data!B2503="","",data!B2503)</f>
        <v>43809</v>
      </c>
      <c r="D2502" s="21">
        <f>IF(data!C2503="","",data!C2503)</f>
        <v>8</v>
      </c>
      <c r="E2502" s="22">
        <f>IF(data!D2503="","",data!D2503)</f>
        <v>14</v>
      </c>
      <c r="F2502" s="22">
        <f>IF(data!E2503="","",data!E2503)</f>
        <v>24</v>
      </c>
      <c r="G2502" s="22">
        <f>IF(data!F2503="","",data!F2503)</f>
        <v>27</v>
      </c>
      <c r="H2502" s="22">
        <f>IF(data!G2503="","",data!G2503)</f>
        <v>29</v>
      </c>
      <c r="I2502" s="22">
        <f>IF(data!H2503="","",data!H2503)</f>
        <v>33</v>
      </c>
      <c r="J2502" s="23">
        <f>IF(data!I2503="","",data!I2503)</f>
        <v>9</v>
      </c>
      <c r="Q2502" s="33"/>
      <c r="R2502" s="33"/>
      <c r="S2502" s="33"/>
      <c r="T2502" s="33"/>
      <c r="U2502" s="33"/>
      <c r="V2502" s="33"/>
      <c r="X2502" s="34"/>
      <c r="Y2502" s="33"/>
      <c r="Z2502" s="33"/>
      <c r="AA2502" s="33"/>
      <c r="AB2502" s="33"/>
      <c r="AC2502" s="35"/>
      <c r="AD2502" s="33"/>
      <c r="AE2502" s="33"/>
      <c r="AF2502" s="33"/>
      <c r="AG2502" s="33"/>
      <c r="AH2502" s="33"/>
      <c r="AI2502" s="33"/>
      <c r="AJ2502" s="36"/>
      <c r="AK2502" s="10">
        <f t="shared" si="367"/>
        <v>6</v>
      </c>
      <c r="AL2502" s="11">
        <f t="shared" si="368"/>
        <v>7</v>
      </c>
      <c r="AM2502" s="11">
        <f t="shared" si="369"/>
        <v>20</v>
      </c>
      <c r="AN2502" s="11">
        <f t="shared" si="370"/>
        <v>15</v>
      </c>
      <c r="AO2502" s="13">
        <f t="shared" si="371"/>
        <v>16</v>
      </c>
      <c r="AP2502" s="11">
        <f t="shared" si="372"/>
        <v>15</v>
      </c>
      <c r="AQ2502" s="11">
        <f t="shared" si="373"/>
        <v>27</v>
      </c>
      <c r="AR2502" s="11">
        <f t="shared" si="374"/>
        <v>35</v>
      </c>
      <c r="AS2502" s="11">
        <f t="shared" si="375"/>
        <v>25</v>
      </c>
      <c r="AT2502" s="11">
        <f t="shared" si="376"/>
        <v>27</v>
      </c>
      <c r="AU2502" s="11">
        <f t="shared" si="377"/>
        <v>31</v>
      </c>
      <c r="AV2502" s="11">
        <f t="shared" si="378"/>
        <v>37</v>
      </c>
      <c r="AW2502" s="12">
        <f t="shared" si="379"/>
        <v>60</v>
      </c>
      <c r="AX2502" s="13">
        <f t="shared" si="380"/>
        <v>55</v>
      </c>
      <c r="AY2502" s="13">
        <f t="shared" si="381"/>
        <v>67</v>
      </c>
      <c r="AZ2502" s="13">
        <f t="shared" si="382"/>
        <v>63</v>
      </c>
      <c r="BA2502" s="13">
        <f t="shared" si="383"/>
        <v>59</v>
      </c>
      <c r="BB2502" s="14">
        <f t="shared" si="384"/>
        <v>55</v>
      </c>
      <c r="BC2502" s="19">
        <f t="shared" si="386"/>
        <v>67</v>
      </c>
      <c r="BD2502" s="55">
        <f t="shared" si="363"/>
        <v>1.2358557973367976</v>
      </c>
      <c r="BE2502" s="19">
        <f t="shared" si="364"/>
        <v>1.1683338746346217</v>
      </c>
      <c r="BF2502" s="19">
        <f t="shared" si="387"/>
        <v>1.1024488470282561</v>
      </c>
      <c r="BG2502" s="19">
        <f t="shared" si="392"/>
        <v>1.0451575186748945</v>
      </c>
      <c r="BH2502" s="19">
        <f t="shared" si="365"/>
        <v>0</v>
      </c>
      <c r="BI2502" s="19">
        <f t="shared" si="365"/>
        <v>0</v>
      </c>
      <c r="BJ2502" s="19">
        <f t="shared" si="365"/>
        <v>0</v>
      </c>
      <c r="BK2502" s="19">
        <f t="shared" si="394"/>
        <v>0</v>
      </c>
      <c r="BL2502" s="19">
        <f t="shared" si="394"/>
        <v>0</v>
      </c>
      <c r="BM2502" s="19">
        <f t="shared" si="394"/>
        <v>0</v>
      </c>
      <c r="BN2502" s="19">
        <f t="shared" si="394"/>
        <v>0</v>
      </c>
      <c r="BO2502" s="19">
        <f t="shared" si="394"/>
        <v>1</v>
      </c>
      <c r="BP2502" s="19">
        <f t="shared" si="394"/>
        <v>1</v>
      </c>
      <c r="BQ2502" s="19">
        <f t="shared" si="394"/>
        <v>0</v>
      </c>
      <c r="BR2502" s="19">
        <f t="shared" si="394"/>
        <v>1</v>
      </c>
      <c r="BS2502" s="19">
        <f t="shared" si="394"/>
        <v>0</v>
      </c>
      <c r="BT2502" s="19">
        <f t="shared" si="394"/>
        <v>1</v>
      </c>
      <c r="BU2502" s="19">
        <f t="shared" si="394"/>
        <v>0</v>
      </c>
      <c r="BV2502" s="19">
        <f t="shared" si="394"/>
        <v>1</v>
      </c>
      <c r="BW2502" s="19">
        <f t="shared" si="394"/>
        <v>0</v>
      </c>
      <c r="BX2502" s="19">
        <f t="shared" si="394"/>
        <v>1</v>
      </c>
      <c r="BY2502" s="19" t="str">
        <f t="shared" si="394"/>
        <v/>
      </c>
      <c r="BZ2502" s="19" t="str">
        <f t="shared" si="394"/>
        <v/>
      </c>
      <c r="CA2502" s="19" t="str">
        <f t="shared" si="393"/>
        <v/>
      </c>
      <c r="CB2502" s="19" t="str">
        <f t="shared" si="393"/>
        <v/>
      </c>
    </row>
    <row r="2503" spans="1:80">
      <c r="A2503" s="24">
        <v>2502</v>
      </c>
      <c r="B2503" s="31">
        <f>IF(data!A2504="","",data!A2504)</f>
        <v>2019143</v>
      </c>
      <c r="C2503" s="32">
        <f>IF(data!B2504="","",data!B2504)</f>
        <v>43811</v>
      </c>
      <c r="D2503" s="21">
        <f>IF(data!C2504="","",data!C2504)</f>
        <v>5</v>
      </c>
      <c r="E2503" s="22">
        <f>IF(data!D2504="","",data!D2504)</f>
        <v>13</v>
      </c>
      <c r="F2503" s="22">
        <f>IF(data!E2504="","",data!E2504)</f>
        <v>15</v>
      </c>
      <c r="G2503" s="22">
        <f>IF(data!F2504="","",data!F2504)</f>
        <v>16</v>
      </c>
      <c r="H2503" s="22">
        <f>IF(data!G2504="","",data!G2504)</f>
        <v>26</v>
      </c>
      <c r="I2503" s="22">
        <f>IF(data!H2504="","",data!H2504)</f>
        <v>32</v>
      </c>
      <c r="J2503" s="23">
        <f>IF(data!I2504="","",data!I2504)</f>
        <v>9</v>
      </c>
      <c r="Q2503" s="33"/>
      <c r="R2503" s="33"/>
      <c r="S2503" s="33"/>
      <c r="T2503" s="33"/>
      <c r="U2503" s="33"/>
      <c r="V2503" s="33"/>
      <c r="X2503" s="34"/>
      <c r="Y2503" s="33"/>
      <c r="Z2503" s="33"/>
      <c r="AA2503" s="33"/>
      <c r="AB2503" s="33"/>
      <c r="AC2503" s="35"/>
      <c r="AD2503" s="33"/>
      <c r="AE2503" s="33"/>
      <c r="AF2503" s="33"/>
      <c r="AG2503" s="33"/>
      <c r="AH2503" s="33"/>
      <c r="AI2503" s="33"/>
      <c r="AJ2503" s="36"/>
      <c r="AK2503" s="10">
        <f t="shared" si="367"/>
        <v>8</v>
      </c>
      <c r="AL2503" s="11">
        <f t="shared" si="368"/>
        <v>7</v>
      </c>
      <c r="AM2503" s="11">
        <f t="shared" si="369"/>
        <v>7</v>
      </c>
      <c r="AN2503" s="11">
        <f t="shared" si="370"/>
        <v>17</v>
      </c>
      <c r="AO2503" s="13">
        <f t="shared" si="371"/>
        <v>23</v>
      </c>
      <c r="AP2503" s="11">
        <f t="shared" si="372"/>
        <v>19</v>
      </c>
      <c r="AQ2503" s="11">
        <f t="shared" si="373"/>
        <v>35</v>
      </c>
      <c r="AR2503" s="11">
        <f t="shared" si="374"/>
        <v>27</v>
      </c>
      <c r="AS2503" s="11">
        <f t="shared" si="375"/>
        <v>30</v>
      </c>
      <c r="AT2503" s="11">
        <f t="shared" si="376"/>
        <v>23</v>
      </c>
      <c r="AU2503" s="11">
        <f t="shared" si="377"/>
        <v>16</v>
      </c>
      <c r="AV2503" s="11">
        <f t="shared" si="378"/>
        <v>37</v>
      </c>
      <c r="AW2503" s="12">
        <f t="shared" si="379"/>
        <v>32</v>
      </c>
      <c r="AX2503" s="13">
        <f t="shared" si="380"/>
        <v>43</v>
      </c>
      <c r="AY2503" s="13">
        <f t="shared" si="381"/>
        <v>73</v>
      </c>
      <c r="AZ2503" s="13">
        <f t="shared" si="382"/>
        <v>71</v>
      </c>
      <c r="BA2503" s="13">
        <f t="shared" si="383"/>
        <v>69</v>
      </c>
      <c r="BB2503" s="14">
        <f t="shared" si="384"/>
        <v>67</v>
      </c>
      <c r="BC2503" s="19">
        <f t="shared" si="386"/>
        <v>73</v>
      </c>
      <c r="BD2503" s="55">
        <f t="shared" si="363"/>
        <v>1.2808704124715817</v>
      </c>
      <c r="BE2503" s="19">
        <f t="shared" si="364"/>
        <v>1.2133484897694056</v>
      </c>
      <c r="BF2503" s="19">
        <f t="shared" si="387"/>
        <v>1.1016303994803509</v>
      </c>
      <c r="BG2503" s="19">
        <f t="shared" si="392"/>
        <v>1.0598895745371872</v>
      </c>
      <c r="BH2503" s="19">
        <f>IF($D2503="","",SUMPRODUCT(N(MOD($D2503:$I2503,$BC$1)=BH$4)))</f>
        <v>0</v>
      </c>
      <c r="BI2503" s="19">
        <f t="shared" si="365"/>
        <v>0</v>
      </c>
      <c r="BJ2503" s="19">
        <f t="shared" si="365"/>
        <v>0</v>
      </c>
      <c r="BK2503" s="19">
        <f t="shared" si="394"/>
        <v>0</v>
      </c>
      <c r="BL2503" s="19">
        <f t="shared" si="394"/>
        <v>0</v>
      </c>
      <c r="BM2503" s="19">
        <f t="shared" si="394"/>
        <v>1</v>
      </c>
      <c r="BN2503" s="19">
        <f t="shared" si="394"/>
        <v>0</v>
      </c>
      <c r="BO2503" s="19">
        <f t="shared" si="394"/>
        <v>0</v>
      </c>
      <c r="BP2503" s="19">
        <f t="shared" si="394"/>
        <v>0</v>
      </c>
      <c r="BQ2503" s="19">
        <f t="shared" si="394"/>
        <v>1</v>
      </c>
      <c r="BR2503" s="19">
        <f t="shared" si="394"/>
        <v>0</v>
      </c>
      <c r="BS2503" s="19">
        <f t="shared" si="394"/>
        <v>0</v>
      </c>
      <c r="BT2503" s="19">
        <f t="shared" si="394"/>
        <v>0</v>
      </c>
      <c r="BU2503" s="19">
        <f t="shared" si="394"/>
        <v>1</v>
      </c>
      <c r="BV2503" s="19">
        <f t="shared" si="394"/>
        <v>0</v>
      </c>
      <c r="BW2503" s="19">
        <f t="shared" si="394"/>
        <v>2</v>
      </c>
      <c r="BX2503" s="19">
        <f t="shared" si="394"/>
        <v>1</v>
      </c>
      <c r="BY2503" s="19" t="str">
        <f t="shared" si="394"/>
        <v/>
      </c>
      <c r="BZ2503" s="19" t="str">
        <f t="shared" si="394"/>
        <v/>
      </c>
      <c r="CA2503" s="19" t="str">
        <f t="shared" si="393"/>
        <v/>
      </c>
      <c r="CB2503" s="19" t="str">
        <f t="shared" si="393"/>
        <v/>
      </c>
    </row>
    <row r="2504" spans="1:80">
      <c r="A2504" s="24">
        <v>2503</v>
      </c>
      <c r="B2504" s="31">
        <f>IF(data!A2505="","",data!A2505)</f>
        <v>2019144</v>
      </c>
      <c r="C2504" s="32">
        <f>IF(data!B2505="","",data!B2505)</f>
        <v>43814</v>
      </c>
      <c r="D2504" s="21">
        <f>IF(data!C2505="","",data!C2505)</f>
        <v>2</v>
      </c>
      <c r="E2504" s="22">
        <f>IF(data!D2505="","",data!D2505)</f>
        <v>12</v>
      </c>
      <c r="F2504" s="22">
        <f>IF(data!E2505="","",data!E2505)</f>
        <v>15</v>
      </c>
      <c r="G2504" s="22">
        <f>IF(data!F2505="","",data!F2505)</f>
        <v>19</v>
      </c>
      <c r="H2504" s="22">
        <f>IF(data!G2505="","",data!G2505)</f>
        <v>27</v>
      </c>
      <c r="I2504" s="22">
        <f>IF(data!H2505="","",data!H2505)</f>
        <v>30</v>
      </c>
      <c r="J2504" s="23">
        <f>IF(data!I2505="","",data!I2505)</f>
        <v>3</v>
      </c>
      <c r="Q2504" s="33"/>
      <c r="R2504" s="33"/>
      <c r="S2504" s="33"/>
      <c r="T2504" s="33"/>
      <c r="U2504" s="33"/>
      <c r="V2504" s="33"/>
      <c r="X2504" s="34"/>
      <c r="Y2504" s="33"/>
      <c r="Z2504" s="33"/>
      <c r="AA2504" s="33"/>
      <c r="AB2504" s="33"/>
      <c r="AC2504" s="35"/>
      <c r="AD2504" s="33"/>
      <c r="AE2504" s="33"/>
      <c r="AF2504" s="33"/>
      <c r="AG2504" s="33"/>
      <c r="AH2504" s="33"/>
      <c r="AI2504" s="33"/>
      <c r="AJ2504" s="36"/>
      <c r="AK2504" s="10">
        <f t="shared" si="367"/>
        <v>3</v>
      </c>
      <c r="AL2504" s="11">
        <f t="shared" si="368"/>
        <v>13</v>
      </c>
      <c r="AM2504" s="11">
        <f t="shared" si="369"/>
        <v>10</v>
      </c>
      <c r="AN2504" s="11">
        <f t="shared" si="370"/>
        <v>9</v>
      </c>
      <c r="AO2504" s="13">
        <f t="shared" si="371"/>
        <v>21</v>
      </c>
      <c r="AP2504" s="11">
        <f t="shared" si="372"/>
        <v>25</v>
      </c>
      <c r="AQ2504" s="11">
        <f t="shared" si="373"/>
        <v>15</v>
      </c>
      <c r="AR2504" s="11">
        <f t="shared" si="374"/>
        <v>25</v>
      </c>
      <c r="AS2504" s="11">
        <f t="shared" si="375"/>
        <v>28</v>
      </c>
      <c r="AT2504" s="11">
        <f t="shared" si="376"/>
        <v>21</v>
      </c>
      <c r="AU2504" s="11">
        <f t="shared" si="377"/>
        <v>27</v>
      </c>
      <c r="AV2504" s="11">
        <f t="shared" si="378"/>
        <v>35</v>
      </c>
      <c r="AW2504" s="12">
        <f t="shared" si="379"/>
        <v>30</v>
      </c>
      <c r="AX2504" s="13">
        <f t="shared" si="380"/>
        <v>57</v>
      </c>
      <c r="AY2504" s="13">
        <f t="shared" si="381"/>
        <v>54</v>
      </c>
      <c r="AZ2504" s="13">
        <f t="shared" si="382"/>
        <v>51</v>
      </c>
      <c r="BA2504" s="13">
        <f t="shared" si="383"/>
        <v>48</v>
      </c>
      <c r="BB2504" s="14">
        <f t="shared" si="384"/>
        <v>65</v>
      </c>
      <c r="BC2504" s="19">
        <f t="shared" si="386"/>
        <v>54</v>
      </c>
      <c r="BD2504" s="55">
        <f t="shared" si="363"/>
        <v>1.2563169860344268</v>
      </c>
      <c r="BE2504" s="19">
        <f t="shared" si="364"/>
        <v>1.2399480350763235</v>
      </c>
      <c r="BF2504" s="19">
        <f t="shared" si="387"/>
        <v>1.1098148749594023</v>
      </c>
      <c r="BG2504" s="19">
        <f t="shared" si="392"/>
        <v>1.0656187073725234</v>
      </c>
      <c r="BH2504" s="19">
        <f t="shared" si="365"/>
        <v>0</v>
      </c>
      <c r="BI2504" s="19">
        <f t="shared" si="365"/>
        <v>0</v>
      </c>
      <c r="BJ2504" s="19">
        <f t="shared" si="365"/>
        <v>2</v>
      </c>
      <c r="BK2504" s="19">
        <f t="shared" si="394"/>
        <v>0</v>
      </c>
      <c r="BL2504" s="19">
        <f t="shared" si="394"/>
        <v>0</v>
      </c>
      <c r="BM2504" s="19">
        <f t="shared" si="394"/>
        <v>0</v>
      </c>
      <c r="BN2504" s="19">
        <f t="shared" si="394"/>
        <v>0</v>
      </c>
      <c r="BO2504" s="19">
        <f t="shared" si="394"/>
        <v>0</v>
      </c>
      <c r="BP2504" s="19">
        <f t="shared" si="394"/>
        <v>0</v>
      </c>
      <c r="BQ2504" s="19">
        <f t="shared" si="394"/>
        <v>0</v>
      </c>
      <c r="BR2504" s="19">
        <f t="shared" si="394"/>
        <v>1</v>
      </c>
      <c r="BS2504" s="19">
        <f t="shared" si="394"/>
        <v>0</v>
      </c>
      <c r="BT2504" s="19">
        <f t="shared" si="394"/>
        <v>1</v>
      </c>
      <c r="BU2504" s="19">
        <f t="shared" si="394"/>
        <v>1</v>
      </c>
      <c r="BV2504" s="19">
        <f t="shared" si="394"/>
        <v>0</v>
      </c>
      <c r="BW2504" s="19">
        <f t="shared" si="394"/>
        <v>1</v>
      </c>
      <c r="BX2504" s="19">
        <f t="shared" si="394"/>
        <v>0</v>
      </c>
      <c r="BY2504" s="19" t="str">
        <f t="shared" si="394"/>
        <v/>
      </c>
      <c r="BZ2504" s="19" t="str">
        <f t="shared" si="394"/>
        <v/>
      </c>
      <c r="CA2504" s="19" t="str">
        <f t="shared" si="393"/>
        <v/>
      </c>
      <c r="CB2504" s="19" t="str">
        <f t="shared" si="393"/>
        <v/>
      </c>
    </row>
    <row r="2505" spans="1:80">
      <c r="A2505" s="24">
        <v>2504</v>
      </c>
      <c r="B2505" s="31">
        <f>IF(data!A2506="","",data!A2506)</f>
        <v>2019145</v>
      </c>
      <c r="C2505" s="32">
        <f>IF(data!B2506="","",data!B2506)</f>
        <v>43816</v>
      </c>
      <c r="D2505" s="21">
        <f>IF(data!C2506="","",data!C2506)</f>
        <v>1</v>
      </c>
      <c r="E2505" s="22">
        <f>IF(data!D2506="","",data!D2506)</f>
        <v>8</v>
      </c>
      <c r="F2505" s="22">
        <f>IF(data!E2506="","",data!E2506)</f>
        <v>13</v>
      </c>
      <c r="G2505" s="22">
        <f>IF(data!F2506="","",data!F2506)</f>
        <v>17</v>
      </c>
      <c r="H2505" s="22">
        <f>IF(data!G2506="","",data!G2506)</f>
        <v>18</v>
      </c>
      <c r="I2505" s="22">
        <f>IF(data!H2506="","",data!H2506)</f>
        <v>19</v>
      </c>
      <c r="J2505" s="23">
        <f>IF(data!I2506="","",data!I2506)</f>
        <v>16</v>
      </c>
      <c r="Q2505" s="33"/>
      <c r="R2505" s="33"/>
      <c r="S2505" s="33"/>
      <c r="T2505" s="33"/>
      <c r="U2505" s="33"/>
      <c r="V2505" s="33"/>
      <c r="X2505" s="34"/>
      <c r="Y2505" s="33"/>
      <c r="Z2505" s="33"/>
      <c r="AA2505" s="33"/>
      <c r="AB2505" s="33"/>
      <c r="AC2505" s="35"/>
      <c r="AD2505" s="33"/>
      <c r="AE2505" s="33"/>
      <c r="AF2505" s="33"/>
      <c r="AG2505" s="33"/>
      <c r="AH2505" s="33"/>
      <c r="AI2505" s="33"/>
      <c r="AJ2505" s="36"/>
      <c r="AK2505" s="10">
        <f t="shared" si="367"/>
        <v>7</v>
      </c>
      <c r="AL2505" s="11">
        <f t="shared" si="368"/>
        <v>8</v>
      </c>
      <c r="AM2505" s="11">
        <f t="shared" si="369"/>
        <v>16</v>
      </c>
      <c r="AN2505" s="11">
        <f t="shared" si="370"/>
        <v>10</v>
      </c>
      <c r="AO2505" s="13">
        <f t="shared" si="371"/>
        <v>20</v>
      </c>
      <c r="AP2505" s="11">
        <f t="shared" si="372"/>
        <v>12</v>
      </c>
      <c r="AQ2505" s="11">
        <f t="shared" si="373"/>
        <v>22</v>
      </c>
      <c r="AR2505" s="11">
        <f t="shared" si="374"/>
        <v>36</v>
      </c>
      <c r="AS2505" s="11">
        <f t="shared" si="375"/>
        <v>32</v>
      </c>
      <c r="AT2505" s="11">
        <f t="shared" si="376"/>
        <v>28</v>
      </c>
      <c r="AU2505" s="11">
        <f t="shared" si="377"/>
        <v>24</v>
      </c>
      <c r="AV2505" s="11">
        <f t="shared" si="378"/>
        <v>34</v>
      </c>
      <c r="AW2505" s="12">
        <f t="shared" si="379"/>
        <v>31</v>
      </c>
      <c r="AX2505" s="13">
        <f t="shared" si="380"/>
        <v>28</v>
      </c>
      <c r="AY2505" s="13">
        <f t="shared" si="381"/>
        <v>25</v>
      </c>
      <c r="AZ2505" s="13">
        <f t="shared" si="382"/>
        <v>40</v>
      </c>
      <c r="BA2505" s="13">
        <f t="shared" si="383"/>
        <v>57</v>
      </c>
      <c r="BB2505" s="14">
        <f t="shared" si="384"/>
        <v>76</v>
      </c>
      <c r="BC2505" s="19">
        <f t="shared" si="386"/>
        <v>25</v>
      </c>
      <c r="BD2505" s="55">
        <f t="shared" si="363"/>
        <v>1.1744722312439104</v>
      </c>
      <c r="BE2505" s="19">
        <f t="shared" si="364"/>
        <v>1.1765183501136733</v>
      </c>
      <c r="BF2505" s="19">
        <f t="shared" si="387"/>
        <v>1.0672556024683337</v>
      </c>
      <c r="BG2505" s="19">
        <f t="shared" si="392"/>
        <v>1.06029879831114</v>
      </c>
      <c r="BH2505" s="19">
        <f t="shared" si="365"/>
        <v>1</v>
      </c>
      <c r="BI2505" s="19">
        <f t="shared" si="365"/>
        <v>2</v>
      </c>
      <c r="BJ2505" s="19">
        <f t="shared" si="365"/>
        <v>1</v>
      </c>
      <c r="BK2505" s="19">
        <f t="shared" si="394"/>
        <v>0</v>
      </c>
      <c r="BL2505" s="19">
        <f t="shared" si="394"/>
        <v>0</v>
      </c>
      <c r="BM2505" s="19">
        <f t="shared" si="394"/>
        <v>0</v>
      </c>
      <c r="BN2505" s="19">
        <f t="shared" si="394"/>
        <v>0</v>
      </c>
      <c r="BO2505" s="19">
        <f t="shared" si="394"/>
        <v>0</v>
      </c>
      <c r="BP2505" s="19">
        <f t="shared" si="394"/>
        <v>1</v>
      </c>
      <c r="BQ2505" s="19">
        <f t="shared" si="394"/>
        <v>0</v>
      </c>
      <c r="BR2505" s="19">
        <f t="shared" si="394"/>
        <v>0</v>
      </c>
      <c r="BS2505" s="19">
        <f t="shared" si="394"/>
        <v>0</v>
      </c>
      <c r="BT2505" s="19">
        <f t="shared" si="394"/>
        <v>0</v>
      </c>
      <c r="BU2505" s="19">
        <f t="shared" si="394"/>
        <v>1</v>
      </c>
      <c r="BV2505" s="19">
        <f t="shared" si="394"/>
        <v>0</v>
      </c>
      <c r="BW2505" s="19">
        <f t="shared" si="394"/>
        <v>0</v>
      </c>
      <c r="BX2505" s="19">
        <f t="shared" si="394"/>
        <v>0</v>
      </c>
      <c r="BY2505" s="19" t="str">
        <f t="shared" si="394"/>
        <v/>
      </c>
      <c r="BZ2505" s="19" t="str">
        <f t="shared" si="394"/>
        <v/>
      </c>
      <c r="CA2505" s="19" t="str">
        <f t="shared" si="393"/>
        <v/>
      </c>
      <c r="CB2505" s="19" t="str">
        <f t="shared" si="393"/>
        <v/>
      </c>
    </row>
    <row r="2506" spans="1:80">
      <c r="A2506" s="24">
        <v>2505</v>
      </c>
      <c r="B2506" s="31">
        <f>IF(data!A2507="","",data!A2507)</f>
        <v>2019146</v>
      </c>
      <c r="C2506" s="32">
        <f>IF(data!B2507="","",data!B2507)</f>
        <v>43818</v>
      </c>
      <c r="D2506" s="21">
        <f>IF(data!C2507="","",data!C2507)</f>
        <v>1</v>
      </c>
      <c r="E2506" s="22">
        <f>IF(data!D2507="","",data!D2507)</f>
        <v>4</v>
      </c>
      <c r="F2506" s="22">
        <f>IF(data!E2507="","",data!E2507)</f>
        <v>10</v>
      </c>
      <c r="G2506" s="22">
        <f>IF(data!F2507="","",data!F2507)</f>
        <v>12</v>
      </c>
      <c r="H2506" s="22">
        <f>IF(data!G2507="","",data!G2507)</f>
        <v>30</v>
      </c>
      <c r="I2506" s="22">
        <f>IF(data!H2507="","",data!H2507)</f>
        <v>32</v>
      </c>
      <c r="J2506" s="23">
        <f>IF(data!I2507="","",data!I2507)</f>
        <v>14</v>
      </c>
      <c r="Q2506" s="33"/>
      <c r="R2506" s="33"/>
      <c r="S2506" s="33"/>
      <c r="T2506" s="33"/>
      <c r="U2506" s="33"/>
      <c r="V2506" s="33"/>
      <c r="X2506" s="34"/>
      <c r="Y2506" s="33"/>
      <c r="Z2506" s="33"/>
      <c r="AA2506" s="33"/>
      <c r="AB2506" s="33"/>
      <c r="AC2506" s="35"/>
      <c r="AD2506" s="33"/>
      <c r="AE2506" s="33"/>
      <c r="AF2506" s="33"/>
      <c r="AG2506" s="33"/>
      <c r="AH2506" s="33"/>
      <c r="AI2506" s="33"/>
      <c r="AJ2506" s="36"/>
      <c r="AK2506" s="10">
        <f t="shared" si="367"/>
        <v>5</v>
      </c>
      <c r="AL2506" s="11">
        <f t="shared" si="368"/>
        <v>5</v>
      </c>
      <c r="AM2506" s="11">
        <f t="shared" si="369"/>
        <v>9</v>
      </c>
      <c r="AN2506" s="11">
        <f t="shared" si="370"/>
        <v>11</v>
      </c>
      <c r="AO2506" s="13">
        <f t="shared" si="371"/>
        <v>19</v>
      </c>
      <c r="AP2506" s="11">
        <f t="shared" si="372"/>
        <v>17</v>
      </c>
      <c r="AQ2506" s="11">
        <f t="shared" si="373"/>
        <v>17</v>
      </c>
      <c r="AR2506" s="11">
        <f t="shared" si="374"/>
        <v>9</v>
      </c>
      <c r="AS2506" s="11">
        <f t="shared" si="375"/>
        <v>34</v>
      </c>
      <c r="AT2506" s="11">
        <f t="shared" si="376"/>
        <v>29</v>
      </c>
      <c r="AU2506" s="11">
        <f t="shared" si="377"/>
        <v>37</v>
      </c>
      <c r="AV2506" s="11">
        <f t="shared" si="378"/>
        <v>33</v>
      </c>
      <c r="AW2506" s="12">
        <f t="shared" si="379"/>
        <v>29</v>
      </c>
      <c r="AX2506" s="13">
        <f t="shared" si="380"/>
        <v>41</v>
      </c>
      <c r="AY2506" s="13">
        <f t="shared" si="381"/>
        <v>55</v>
      </c>
      <c r="AZ2506" s="13">
        <f t="shared" si="382"/>
        <v>53</v>
      </c>
      <c r="BA2506" s="13">
        <f t="shared" si="383"/>
        <v>51</v>
      </c>
      <c r="BB2506" s="14">
        <f t="shared" si="384"/>
        <v>49</v>
      </c>
      <c r="BC2506" s="19">
        <f t="shared" si="386"/>
        <v>55</v>
      </c>
      <c r="BD2506" s="55">
        <f t="shared" si="363"/>
        <v>1.1212731406300747</v>
      </c>
      <c r="BE2506" s="19">
        <f t="shared" si="364"/>
        <v>1.1478726859369925</v>
      </c>
      <c r="BF2506" s="19">
        <f t="shared" si="387"/>
        <v>1.0680740500162391</v>
      </c>
      <c r="BG2506" s="19">
        <f t="shared" si="392"/>
        <v>1.062344917180903</v>
      </c>
      <c r="BH2506" s="19">
        <f t="shared" si="365"/>
        <v>0</v>
      </c>
      <c r="BI2506" s="19">
        <f t="shared" si="365"/>
        <v>1</v>
      </c>
      <c r="BJ2506" s="19">
        <f t="shared" si="365"/>
        <v>0</v>
      </c>
      <c r="BK2506" s="19">
        <f t="shared" si="394"/>
        <v>0</v>
      </c>
      <c r="BL2506" s="19">
        <f t="shared" si="394"/>
        <v>1</v>
      </c>
      <c r="BM2506" s="19">
        <f t="shared" si="394"/>
        <v>0</v>
      </c>
      <c r="BN2506" s="19">
        <f t="shared" si="394"/>
        <v>0</v>
      </c>
      <c r="BO2506" s="19">
        <f t="shared" si="394"/>
        <v>0</v>
      </c>
      <c r="BP2506" s="19">
        <f t="shared" si="394"/>
        <v>0</v>
      </c>
      <c r="BQ2506" s="19">
        <f t="shared" si="394"/>
        <v>0</v>
      </c>
      <c r="BR2506" s="19">
        <f t="shared" si="394"/>
        <v>1</v>
      </c>
      <c r="BS2506" s="19">
        <f t="shared" si="394"/>
        <v>0</v>
      </c>
      <c r="BT2506" s="19">
        <f t="shared" si="394"/>
        <v>1</v>
      </c>
      <c r="BU2506" s="19">
        <f t="shared" si="394"/>
        <v>1</v>
      </c>
      <c r="BV2506" s="19">
        <f t="shared" si="394"/>
        <v>0</v>
      </c>
      <c r="BW2506" s="19">
        <f t="shared" si="394"/>
        <v>1</v>
      </c>
      <c r="BX2506" s="19">
        <f t="shared" si="394"/>
        <v>0</v>
      </c>
      <c r="BY2506" s="19" t="str">
        <f t="shared" si="394"/>
        <v/>
      </c>
      <c r="BZ2506" s="19" t="str">
        <f t="shared" si="394"/>
        <v/>
      </c>
      <c r="CA2506" s="19" t="str">
        <f t="shared" si="393"/>
        <v/>
      </c>
      <c r="CB2506" s="19" t="str">
        <f t="shared" si="393"/>
        <v/>
      </c>
    </row>
    <row r="2507" spans="1:80">
      <c r="A2507" s="24">
        <v>2506</v>
      </c>
      <c r="B2507" s="31">
        <f>IF(data!A2508="","",data!A2508)</f>
        <v>2019147</v>
      </c>
      <c r="C2507" s="32">
        <f>IF(data!B2508="","",data!B2508)</f>
        <v>43821</v>
      </c>
      <c r="D2507" s="21">
        <f>IF(data!C2508="","",data!C2508)</f>
        <v>1</v>
      </c>
      <c r="E2507" s="22">
        <f>IF(data!D2508="","",data!D2508)</f>
        <v>9</v>
      </c>
      <c r="F2507" s="22">
        <f>IF(data!E2508="","",data!E2508)</f>
        <v>12</v>
      </c>
      <c r="G2507" s="22">
        <f>IF(data!F2508="","",data!F2508)</f>
        <v>14</v>
      </c>
      <c r="H2507" s="22">
        <f>IF(data!G2508="","",data!G2508)</f>
        <v>23</v>
      </c>
      <c r="I2507" s="22">
        <f>IF(data!H2508="","",data!H2508)</f>
        <v>27</v>
      </c>
      <c r="J2507" s="23">
        <f>IF(data!I2508="","",data!I2508)</f>
        <v>12</v>
      </c>
      <c r="Q2507" s="33"/>
      <c r="R2507" s="33"/>
      <c r="S2507" s="33"/>
      <c r="T2507" s="33"/>
      <c r="U2507" s="33"/>
      <c r="V2507" s="33"/>
      <c r="X2507" s="34"/>
      <c r="Y2507" s="33"/>
      <c r="Z2507" s="33"/>
      <c r="AA2507" s="33"/>
      <c r="AB2507" s="33"/>
      <c r="AC2507" s="35"/>
      <c r="AD2507" s="33"/>
      <c r="AE2507" s="33"/>
      <c r="AF2507" s="33"/>
      <c r="AG2507" s="33"/>
      <c r="AH2507" s="33"/>
      <c r="AI2507" s="33"/>
      <c r="AJ2507" s="36"/>
      <c r="AK2507" s="10">
        <f t="shared" si="367"/>
        <v>5</v>
      </c>
      <c r="AL2507" s="11">
        <f t="shared" si="368"/>
        <v>10</v>
      </c>
      <c r="AM2507" s="11">
        <f t="shared" si="369"/>
        <v>16</v>
      </c>
      <c r="AN2507" s="11">
        <f t="shared" si="370"/>
        <v>14</v>
      </c>
      <c r="AO2507" s="13">
        <f t="shared" si="371"/>
        <v>16</v>
      </c>
      <c r="AP2507" s="11">
        <f t="shared" si="372"/>
        <v>22</v>
      </c>
      <c r="AQ2507" s="11">
        <f t="shared" si="373"/>
        <v>14</v>
      </c>
      <c r="AR2507" s="11">
        <f t="shared" si="374"/>
        <v>26</v>
      </c>
      <c r="AS2507" s="11">
        <f t="shared" si="375"/>
        <v>20</v>
      </c>
      <c r="AT2507" s="11">
        <f t="shared" si="376"/>
        <v>26</v>
      </c>
      <c r="AU2507" s="11">
        <f t="shared" si="377"/>
        <v>34</v>
      </c>
      <c r="AV2507" s="11">
        <f t="shared" si="378"/>
        <v>44</v>
      </c>
      <c r="AW2507" s="12">
        <f t="shared" si="379"/>
        <v>56</v>
      </c>
      <c r="AX2507" s="13">
        <f t="shared" si="380"/>
        <v>54</v>
      </c>
      <c r="AY2507" s="13">
        <f t="shared" si="381"/>
        <v>52</v>
      </c>
      <c r="AZ2507" s="13">
        <f t="shared" si="382"/>
        <v>50</v>
      </c>
      <c r="BA2507" s="13">
        <f t="shared" si="383"/>
        <v>48</v>
      </c>
      <c r="BB2507" s="14">
        <f t="shared" si="384"/>
        <v>46</v>
      </c>
      <c r="BC2507" s="19">
        <f t="shared" si="386"/>
        <v>52</v>
      </c>
      <c r="BD2507" s="55">
        <f t="shared" si="363"/>
        <v>1.0598895745371872</v>
      </c>
      <c r="BE2507" s="19">
        <f t="shared" si="364"/>
        <v>1.1478726859369925</v>
      </c>
      <c r="BF2507" s="19">
        <f t="shared" si="387"/>
        <v>1.0770769730431959</v>
      </c>
      <c r="BG2507" s="19">
        <f t="shared" si="392"/>
        <v>1.0680740500162391</v>
      </c>
      <c r="BH2507" s="19">
        <f t="shared" si="365"/>
        <v>0</v>
      </c>
      <c r="BI2507" s="19">
        <f t="shared" si="365"/>
        <v>1</v>
      </c>
      <c r="BJ2507" s="19">
        <f t="shared" si="365"/>
        <v>0</v>
      </c>
      <c r="BK2507" s="19">
        <f t="shared" si="394"/>
        <v>0</v>
      </c>
      <c r="BL2507" s="19">
        <f t="shared" si="394"/>
        <v>0</v>
      </c>
      <c r="BM2507" s="19">
        <f t="shared" si="394"/>
        <v>0</v>
      </c>
      <c r="BN2507" s="19">
        <f t="shared" si="394"/>
        <v>1</v>
      </c>
      <c r="BO2507" s="19">
        <f t="shared" si="394"/>
        <v>0</v>
      </c>
      <c r="BP2507" s="19">
        <f t="shared" si="394"/>
        <v>0</v>
      </c>
      <c r="BQ2507" s="19">
        <f t="shared" si="394"/>
        <v>1</v>
      </c>
      <c r="BR2507" s="19">
        <f t="shared" si="394"/>
        <v>1</v>
      </c>
      <c r="BS2507" s="19">
        <f t="shared" si="394"/>
        <v>0</v>
      </c>
      <c r="BT2507" s="19">
        <f t="shared" si="394"/>
        <v>1</v>
      </c>
      <c r="BU2507" s="19">
        <f t="shared" si="394"/>
        <v>0</v>
      </c>
      <c r="BV2507" s="19">
        <f t="shared" si="394"/>
        <v>1</v>
      </c>
      <c r="BW2507" s="19">
        <f t="shared" si="394"/>
        <v>0</v>
      </c>
      <c r="BX2507" s="19">
        <f t="shared" si="394"/>
        <v>0</v>
      </c>
      <c r="BY2507" s="19" t="str">
        <f t="shared" si="394"/>
        <v/>
      </c>
      <c r="BZ2507" s="19" t="str">
        <f t="shared" si="394"/>
        <v/>
      </c>
      <c r="CA2507" s="19" t="str">
        <f t="shared" si="393"/>
        <v/>
      </c>
      <c r="CB2507" s="19" t="str">
        <f t="shared" si="393"/>
        <v/>
      </c>
    </row>
    <row r="2508" spans="1:80">
      <c r="A2508" s="24">
        <v>2507</v>
      </c>
      <c r="B2508" s="31">
        <f>IF(data!A2509="","",data!A2509)</f>
        <v>2019148</v>
      </c>
      <c r="C2508" s="32">
        <f>IF(data!B2509="","",data!B2509)</f>
        <v>43823</v>
      </c>
      <c r="D2508" s="21">
        <f>IF(data!C2509="","",data!C2509)</f>
        <v>9</v>
      </c>
      <c r="E2508" s="22">
        <f>IF(data!D2509="","",data!D2509)</f>
        <v>10</v>
      </c>
      <c r="F2508" s="22">
        <f>IF(data!E2509="","",data!E2509)</f>
        <v>13</v>
      </c>
      <c r="G2508" s="22">
        <f>IF(data!F2509="","",data!F2509)</f>
        <v>20</v>
      </c>
      <c r="H2508" s="22">
        <f>IF(data!G2509="","",data!G2509)</f>
        <v>26</v>
      </c>
      <c r="I2508" s="22">
        <f>IF(data!H2509="","",data!H2509)</f>
        <v>27</v>
      </c>
      <c r="J2508" s="23">
        <f>IF(data!I2509="","",data!I2509)</f>
        <v>8</v>
      </c>
      <c r="Q2508" s="33"/>
      <c r="R2508" s="33"/>
      <c r="S2508" s="33"/>
      <c r="T2508" s="33"/>
      <c r="U2508" s="33"/>
      <c r="V2508" s="33"/>
      <c r="X2508" s="34"/>
      <c r="Y2508" s="33"/>
      <c r="Z2508" s="33"/>
      <c r="AA2508" s="33"/>
      <c r="AB2508" s="33"/>
      <c r="AC2508" s="35"/>
      <c r="AD2508" s="33"/>
      <c r="AE2508" s="33"/>
      <c r="AF2508" s="33"/>
      <c r="AG2508" s="33"/>
      <c r="AH2508" s="33"/>
      <c r="AI2508" s="33"/>
      <c r="AJ2508" s="36"/>
      <c r="AK2508" s="10">
        <f t="shared" si="367"/>
        <v>6</v>
      </c>
      <c r="AL2508" s="11">
        <f t="shared" si="368"/>
        <v>9</v>
      </c>
      <c r="AM2508" s="11">
        <f t="shared" si="369"/>
        <v>10</v>
      </c>
      <c r="AN2508" s="11">
        <f t="shared" si="370"/>
        <v>15</v>
      </c>
      <c r="AO2508" s="13">
        <f t="shared" si="371"/>
        <v>28</v>
      </c>
      <c r="AP2508" s="11">
        <f t="shared" si="372"/>
        <v>17</v>
      </c>
      <c r="AQ2508" s="11">
        <f t="shared" si="373"/>
        <v>15</v>
      </c>
      <c r="AR2508" s="11">
        <f t="shared" si="374"/>
        <v>25</v>
      </c>
      <c r="AS2508" s="11">
        <f t="shared" si="375"/>
        <v>39</v>
      </c>
      <c r="AT2508" s="11">
        <f t="shared" si="376"/>
        <v>33</v>
      </c>
      <c r="AU2508" s="11">
        <f t="shared" si="377"/>
        <v>27</v>
      </c>
      <c r="AV2508" s="11">
        <f t="shared" si="378"/>
        <v>63</v>
      </c>
      <c r="AW2508" s="12">
        <f t="shared" si="379"/>
        <v>60</v>
      </c>
      <c r="AX2508" s="13">
        <f t="shared" si="380"/>
        <v>57</v>
      </c>
      <c r="AY2508" s="13">
        <f t="shared" si="381"/>
        <v>54</v>
      </c>
      <c r="AZ2508" s="13">
        <f t="shared" si="382"/>
        <v>51</v>
      </c>
      <c r="BA2508" s="13">
        <f t="shared" si="383"/>
        <v>48</v>
      </c>
      <c r="BB2508" s="14">
        <f t="shared" si="384"/>
        <v>45</v>
      </c>
      <c r="BC2508" s="19">
        <f t="shared" si="386"/>
        <v>54</v>
      </c>
      <c r="BD2508" s="55">
        <f t="shared" si="363"/>
        <v>0.98213705748619684</v>
      </c>
      <c r="BE2508" s="19">
        <f t="shared" si="364"/>
        <v>1.1315037349788892</v>
      </c>
      <c r="BF2508" s="19">
        <f t="shared" si="387"/>
        <v>1.0885352387138683</v>
      </c>
      <c r="BG2508" s="19">
        <f t="shared" si="392"/>
        <v>1.0701201688860018</v>
      </c>
      <c r="BH2508" s="19">
        <f t="shared" si="365"/>
        <v>0</v>
      </c>
      <c r="BI2508" s="19">
        <f t="shared" si="365"/>
        <v>0</v>
      </c>
      <c r="BJ2508" s="19">
        <f t="shared" si="365"/>
        <v>0</v>
      </c>
      <c r="BK2508" s="19">
        <f t="shared" si="394"/>
        <v>1</v>
      </c>
      <c r="BL2508" s="19">
        <f t="shared" si="394"/>
        <v>0</v>
      </c>
      <c r="BM2508" s="19">
        <f t="shared" si="394"/>
        <v>0</v>
      </c>
      <c r="BN2508" s="19">
        <f t="shared" si="394"/>
        <v>0</v>
      </c>
      <c r="BO2508" s="19">
        <f t="shared" si="394"/>
        <v>0</v>
      </c>
      <c r="BP2508" s="19">
        <f t="shared" si="394"/>
        <v>0</v>
      </c>
      <c r="BQ2508" s="19">
        <f t="shared" si="394"/>
        <v>2</v>
      </c>
      <c r="BR2508" s="19">
        <f t="shared" si="394"/>
        <v>2</v>
      </c>
      <c r="BS2508" s="19">
        <f t="shared" si="394"/>
        <v>0</v>
      </c>
      <c r="BT2508" s="19">
        <f t="shared" si="394"/>
        <v>0</v>
      </c>
      <c r="BU2508" s="19">
        <f t="shared" si="394"/>
        <v>1</v>
      </c>
      <c r="BV2508" s="19">
        <f t="shared" si="394"/>
        <v>0</v>
      </c>
      <c r="BW2508" s="19">
        <f t="shared" si="394"/>
        <v>0</v>
      </c>
      <c r="BX2508" s="19">
        <f t="shared" si="394"/>
        <v>0</v>
      </c>
      <c r="BY2508" s="19" t="str">
        <f t="shared" si="394"/>
        <v/>
      </c>
      <c r="BZ2508" s="19" t="str">
        <f t="shared" si="394"/>
        <v/>
      </c>
      <c r="CA2508" s="19" t="str">
        <f t="shared" si="393"/>
        <v/>
      </c>
      <c r="CB2508" s="19" t="str">
        <f t="shared" si="393"/>
        <v/>
      </c>
    </row>
    <row r="2509" spans="1:80">
      <c r="A2509" s="24">
        <v>2508</v>
      </c>
      <c r="B2509" s="31">
        <f>IF(data!A2510="","",data!A2510)</f>
        <v>2019149</v>
      </c>
      <c r="C2509" s="32">
        <f>IF(data!B2510="","",data!B2510)</f>
        <v>43825</v>
      </c>
      <c r="D2509" s="21">
        <f>IF(data!C2510="","",data!C2510)</f>
        <v>1</v>
      </c>
      <c r="E2509" s="22">
        <f>IF(data!D2510="","",data!D2510)</f>
        <v>6</v>
      </c>
      <c r="F2509" s="22">
        <f>IF(data!E2510="","",data!E2510)</f>
        <v>27</v>
      </c>
      <c r="G2509" s="22">
        <f>IF(data!F2510="","",data!F2510)</f>
        <v>28</v>
      </c>
      <c r="H2509" s="22">
        <f>IF(data!G2510="","",data!G2510)</f>
        <v>31</v>
      </c>
      <c r="I2509" s="22">
        <f>IF(data!H2510="","",data!H2510)</f>
        <v>33</v>
      </c>
      <c r="J2509" s="23">
        <f>IF(data!I2510="","",data!I2510)</f>
        <v>7</v>
      </c>
      <c r="Q2509" s="33"/>
      <c r="R2509" s="33"/>
      <c r="S2509" s="33"/>
      <c r="T2509" s="33"/>
      <c r="U2509" s="33"/>
      <c r="V2509" s="33"/>
      <c r="X2509" s="34"/>
      <c r="Y2509" s="33"/>
      <c r="Z2509" s="33"/>
      <c r="AA2509" s="33"/>
      <c r="AB2509" s="33"/>
      <c r="AC2509" s="35"/>
      <c r="AD2509" s="33"/>
      <c r="AE2509" s="33"/>
      <c r="AF2509" s="33"/>
      <c r="AG2509" s="33"/>
      <c r="AH2509" s="33"/>
      <c r="AI2509" s="33"/>
      <c r="AJ2509" s="36"/>
      <c r="AK2509" s="10">
        <f t="shared" si="367"/>
        <v>3</v>
      </c>
      <c r="AL2509" s="11">
        <f t="shared" si="368"/>
        <v>10</v>
      </c>
      <c r="AM2509" s="11">
        <f t="shared" si="369"/>
        <v>11</v>
      </c>
      <c r="AN2509" s="11">
        <f t="shared" si="370"/>
        <v>12</v>
      </c>
      <c r="AO2509" s="13">
        <f t="shared" si="371"/>
        <v>21</v>
      </c>
      <c r="AP2509" s="11">
        <f t="shared" si="372"/>
        <v>22</v>
      </c>
      <c r="AQ2509" s="11">
        <f t="shared" si="373"/>
        <v>18</v>
      </c>
      <c r="AR2509" s="11">
        <f t="shared" si="374"/>
        <v>26</v>
      </c>
      <c r="AS2509" s="11">
        <f t="shared" si="375"/>
        <v>27</v>
      </c>
      <c r="AT2509" s="11">
        <f t="shared" si="376"/>
        <v>30</v>
      </c>
      <c r="AU2509" s="11">
        <f t="shared" si="377"/>
        <v>22</v>
      </c>
      <c r="AV2509" s="11">
        <f t="shared" si="378"/>
        <v>28</v>
      </c>
      <c r="AW2509" s="12">
        <f t="shared" si="379"/>
        <v>36</v>
      </c>
      <c r="AX2509" s="13">
        <f t="shared" si="380"/>
        <v>46</v>
      </c>
      <c r="AY2509" s="13">
        <f t="shared" si="381"/>
        <v>58</v>
      </c>
      <c r="AZ2509" s="13">
        <f t="shared" si="382"/>
        <v>54</v>
      </c>
      <c r="BA2509" s="13">
        <f t="shared" si="383"/>
        <v>50</v>
      </c>
      <c r="BB2509" s="14">
        <f t="shared" si="384"/>
        <v>46</v>
      </c>
      <c r="BC2509" s="19">
        <f t="shared" si="386"/>
        <v>58</v>
      </c>
      <c r="BD2509" s="55">
        <f t="shared" ref="BD2509:BD2572" si="395">IF($B2509="","",SUM($BC2505:$BC2509)/5/$BM$3)</f>
        <v>0.99850600844430004</v>
      </c>
      <c r="BE2509" s="19">
        <f t="shared" ref="BE2509:BE2572" si="396">IF($B2509="","",SUM($BC2500:$BC2509)/10/$BM$3)</f>
        <v>1.1274114972393634</v>
      </c>
      <c r="BF2509" s="19">
        <f t="shared" si="387"/>
        <v>1.0778954205911009</v>
      </c>
      <c r="BG2509" s="19">
        <f t="shared" si="392"/>
        <v>1.0713478402078598</v>
      </c>
      <c r="BH2509" s="19">
        <f t="shared" ref="BH2509:BJ2572" si="397">IF($D2509="","",SUMPRODUCT(N(MOD($D2509:$I2509,$BC$1)=BH$4)))</f>
        <v>0</v>
      </c>
      <c r="BI2509" s="19">
        <f t="shared" si="397"/>
        <v>1</v>
      </c>
      <c r="BJ2509" s="19">
        <f t="shared" si="397"/>
        <v>0</v>
      </c>
      <c r="BK2509" s="19">
        <f t="shared" si="394"/>
        <v>0</v>
      </c>
      <c r="BL2509" s="19">
        <f t="shared" si="394"/>
        <v>0</v>
      </c>
      <c r="BM2509" s="19">
        <f t="shared" si="394"/>
        <v>0</v>
      </c>
      <c r="BN2509" s="19">
        <f t="shared" si="394"/>
        <v>1</v>
      </c>
      <c r="BO2509" s="19">
        <f t="shared" si="394"/>
        <v>0</v>
      </c>
      <c r="BP2509" s="19">
        <f t="shared" si="394"/>
        <v>0</v>
      </c>
      <c r="BQ2509" s="19">
        <f t="shared" si="394"/>
        <v>0</v>
      </c>
      <c r="BR2509" s="19">
        <f t="shared" si="394"/>
        <v>1</v>
      </c>
      <c r="BS2509" s="19">
        <f t="shared" si="394"/>
        <v>1</v>
      </c>
      <c r="BT2509" s="19">
        <f t="shared" si="394"/>
        <v>0</v>
      </c>
      <c r="BU2509" s="19">
        <f t="shared" si="394"/>
        <v>0</v>
      </c>
      <c r="BV2509" s="19">
        <f t="shared" si="394"/>
        <v>1</v>
      </c>
      <c r="BW2509" s="19">
        <f t="shared" si="394"/>
        <v>0</v>
      </c>
      <c r="BX2509" s="19">
        <f t="shared" si="394"/>
        <v>1</v>
      </c>
      <c r="BY2509" s="19" t="str">
        <f t="shared" si="394"/>
        <v/>
      </c>
      <c r="BZ2509" s="19" t="str">
        <f t="shared" si="394"/>
        <v/>
      </c>
      <c r="CA2509" s="19" t="str">
        <f t="shared" si="393"/>
        <v/>
      </c>
      <c r="CB2509" s="19" t="str">
        <f t="shared" si="393"/>
        <v/>
      </c>
    </row>
    <row r="2510" spans="1:80">
      <c r="A2510" s="24">
        <v>2509</v>
      </c>
      <c r="B2510" s="31">
        <f>IF(data!A2511="","",data!A2511)</f>
        <v>2019150</v>
      </c>
      <c r="C2510" s="32">
        <f>IF(data!B2511="","",data!B2511)</f>
        <v>43828</v>
      </c>
      <c r="D2510" s="21">
        <f>IF(data!C2511="","",data!C2511)</f>
        <v>2</v>
      </c>
      <c r="E2510" s="22">
        <f>IF(data!D2511="","",data!D2511)</f>
        <v>9</v>
      </c>
      <c r="F2510" s="22">
        <f>IF(data!E2511="","",data!E2511)</f>
        <v>14</v>
      </c>
      <c r="G2510" s="22">
        <f>IF(data!F2511="","",data!F2511)</f>
        <v>22</v>
      </c>
      <c r="H2510" s="22">
        <f>IF(data!G2511="","",data!G2511)</f>
        <v>27</v>
      </c>
      <c r="I2510" s="22">
        <f>IF(data!H2511="","",data!H2511)</f>
        <v>29</v>
      </c>
      <c r="J2510" s="23">
        <f>IF(data!I2511="","",data!I2511)</f>
        <v>2</v>
      </c>
      <c r="Q2510" s="33"/>
      <c r="R2510" s="33"/>
      <c r="S2510" s="33"/>
      <c r="T2510" s="33"/>
      <c r="U2510" s="33"/>
      <c r="V2510" s="33"/>
      <c r="X2510" s="34"/>
      <c r="Y2510" s="33"/>
      <c r="Z2510" s="33"/>
      <c r="AA2510" s="33"/>
      <c r="AB2510" s="33"/>
      <c r="AC2510" s="35"/>
      <c r="AD2510" s="33"/>
      <c r="AE2510" s="33"/>
      <c r="AF2510" s="33"/>
      <c r="AG2510" s="33"/>
      <c r="AH2510" s="33"/>
      <c r="AI2510" s="33"/>
      <c r="AJ2510" s="36"/>
      <c r="AK2510" s="10">
        <f t="shared" si="367"/>
        <v>7</v>
      </c>
      <c r="AL2510" s="11">
        <f t="shared" si="368"/>
        <v>11</v>
      </c>
      <c r="AM2510" s="11">
        <f t="shared" si="369"/>
        <v>18</v>
      </c>
      <c r="AN2510" s="11">
        <f t="shared" si="370"/>
        <v>19</v>
      </c>
      <c r="AO2510" s="13">
        <f t="shared" si="371"/>
        <v>12</v>
      </c>
      <c r="AP2510" s="11">
        <f t="shared" si="372"/>
        <v>23</v>
      </c>
      <c r="AQ2510" s="11">
        <f t="shared" si="373"/>
        <v>13</v>
      </c>
      <c r="AR2510" s="11">
        <f t="shared" si="374"/>
        <v>33</v>
      </c>
      <c r="AS2510" s="11">
        <f t="shared" si="375"/>
        <v>26</v>
      </c>
      <c r="AT2510" s="11">
        <f t="shared" si="376"/>
        <v>31</v>
      </c>
      <c r="AU2510" s="11">
        <f t="shared" si="377"/>
        <v>25</v>
      </c>
      <c r="AV2510" s="11">
        <f t="shared" si="378"/>
        <v>33</v>
      </c>
      <c r="AW2510" s="12">
        <f t="shared" si="379"/>
        <v>58</v>
      </c>
      <c r="AX2510" s="13">
        <f t="shared" si="380"/>
        <v>55</v>
      </c>
      <c r="AY2510" s="13">
        <f t="shared" si="381"/>
        <v>52</v>
      </c>
      <c r="AZ2510" s="13">
        <f t="shared" si="382"/>
        <v>49</v>
      </c>
      <c r="BA2510" s="13">
        <f t="shared" si="383"/>
        <v>46</v>
      </c>
      <c r="BB2510" s="14">
        <f t="shared" si="384"/>
        <v>43</v>
      </c>
      <c r="BC2510" s="19">
        <f t="shared" si="386"/>
        <v>52</v>
      </c>
      <c r="BD2510" s="55">
        <f t="shared" si="395"/>
        <v>1.1089964274114972</v>
      </c>
      <c r="BE2510" s="19">
        <f t="shared" si="396"/>
        <v>1.1417343293277038</v>
      </c>
      <c r="BF2510" s="19">
        <f t="shared" si="387"/>
        <v>1.0746216303994804</v>
      </c>
      <c r="BG2510" s="19">
        <f t="shared" si="392"/>
        <v>1.0688924975641443</v>
      </c>
      <c r="BH2510" s="19">
        <f t="shared" si="397"/>
        <v>0</v>
      </c>
      <c r="BI2510" s="19">
        <f t="shared" si="397"/>
        <v>0</v>
      </c>
      <c r="BJ2510" s="19">
        <f t="shared" si="397"/>
        <v>1</v>
      </c>
      <c r="BK2510" s="19">
        <f t="shared" si="394"/>
        <v>0</v>
      </c>
      <c r="BL2510" s="19">
        <f t="shared" si="394"/>
        <v>0</v>
      </c>
      <c r="BM2510" s="19">
        <f t="shared" si="394"/>
        <v>1</v>
      </c>
      <c r="BN2510" s="19">
        <f t="shared" si="394"/>
        <v>0</v>
      </c>
      <c r="BO2510" s="19">
        <f t="shared" si="394"/>
        <v>0</v>
      </c>
      <c r="BP2510" s="19">
        <f t="shared" si="394"/>
        <v>0</v>
      </c>
      <c r="BQ2510" s="19">
        <f t="shared" si="394"/>
        <v>1</v>
      </c>
      <c r="BR2510" s="19">
        <f t="shared" si="394"/>
        <v>1</v>
      </c>
      <c r="BS2510" s="19">
        <f t="shared" si="394"/>
        <v>0</v>
      </c>
      <c r="BT2510" s="19">
        <f t="shared" si="394"/>
        <v>1</v>
      </c>
      <c r="BU2510" s="19">
        <f t="shared" si="394"/>
        <v>0</v>
      </c>
      <c r="BV2510" s="19">
        <f t="shared" si="394"/>
        <v>1</v>
      </c>
      <c r="BW2510" s="19">
        <f t="shared" si="394"/>
        <v>0</v>
      </c>
      <c r="BX2510" s="19">
        <f t="shared" si="394"/>
        <v>0</v>
      </c>
      <c r="BY2510" s="19" t="str">
        <f t="shared" si="394"/>
        <v/>
      </c>
      <c r="BZ2510" s="19" t="str">
        <f t="shared" si="394"/>
        <v/>
      </c>
      <c r="CA2510" s="19" t="str">
        <f t="shared" si="393"/>
        <v/>
      </c>
      <c r="CB2510" s="19" t="str">
        <f t="shared" si="393"/>
        <v/>
      </c>
    </row>
    <row r="2511" spans="1:80">
      <c r="A2511" s="24">
        <v>2510</v>
      </c>
      <c r="B2511" s="31">
        <f>IF(data!A2512="","",data!A2512)</f>
        <v>2019151</v>
      </c>
      <c r="C2511" s="32">
        <f>IF(data!B2512="","",data!B2512)</f>
        <v>43830</v>
      </c>
      <c r="D2511" s="21">
        <f>IF(data!C2512="","",data!C2512)</f>
        <v>2</v>
      </c>
      <c r="E2511" s="22">
        <f>IF(data!D2512="","",data!D2512)</f>
        <v>6</v>
      </c>
      <c r="F2511" s="22">
        <f>IF(data!E2512="","",data!E2512)</f>
        <v>9</v>
      </c>
      <c r="G2511" s="22">
        <f>IF(data!F2512="","",data!F2512)</f>
        <v>18</v>
      </c>
      <c r="H2511" s="22">
        <f>IF(data!G2512="","",data!G2512)</f>
        <v>24</v>
      </c>
      <c r="I2511" s="22">
        <f>IF(data!H2512="","",data!H2512)</f>
        <v>26</v>
      </c>
      <c r="J2511" s="23">
        <f>IF(data!I2512="","",data!I2512)</f>
        <v>14</v>
      </c>
      <c r="Q2511" s="33"/>
      <c r="R2511" s="33"/>
      <c r="S2511" s="33"/>
      <c r="T2511" s="33"/>
      <c r="U2511" s="33"/>
      <c r="V2511" s="33"/>
      <c r="X2511" s="34"/>
      <c r="Y2511" s="33"/>
      <c r="Z2511" s="33"/>
      <c r="AA2511" s="33"/>
      <c r="AB2511" s="33"/>
      <c r="AC2511" s="35"/>
      <c r="AD2511" s="33"/>
      <c r="AE2511" s="33"/>
      <c r="AF2511" s="33"/>
      <c r="AG2511" s="33"/>
      <c r="AH2511" s="33"/>
      <c r="AI2511" s="33"/>
      <c r="AJ2511" s="36"/>
      <c r="AK2511" s="10">
        <f t="shared" si="367"/>
        <v>4</v>
      </c>
      <c r="AL2511" s="11">
        <f t="shared" si="368"/>
        <v>9</v>
      </c>
      <c r="AM2511" s="11">
        <f t="shared" si="369"/>
        <v>15</v>
      </c>
      <c r="AN2511" s="11">
        <f t="shared" si="370"/>
        <v>7</v>
      </c>
      <c r="AO2511" s="13">
        <f t="shared" si="371"/>
        <v>22</v>
      </c>
      <c r="AP2511" s="11">
        <f t="shared" si="372"/>
        <v>13</v>
      </c>
      <c r="AQ2511" s="11">
        <f t="shared" si="373"/>
        <v>22</v>
      </c>
      <c r="AR2511" s="11">
        <f t="shared" si="374"/>
        <v>35</v>
      </c>
      <c r="AS2511" s="11">
        <f t="shared" si="375"/>
        <v>30</v>
      </c>
      <c r="AT2511" s="11">
        <f t="shared" si="376"/>
        <v>25</v>
      </c>
      <c r="AU2511" s="11">
        <f t="shared" si="377"/>
        <v>33</v>
      </c>
      <c r="AV2511" s="11">
        <f t="shared" si="378"/>
        <v>43</v>
      </c>
      <c r="AW2511" s="12">
        <f t="shared" si="379"/>
        <v>40</v>
      </c>
      <c r="AX2511" s="13">
        <f t="shared" si="380"/>
        <v>37</v>
      </c>
      <c r="AY2511" s="13">
        <f t="shared" si="381"/>
        <v>34</v>
      </c>
      <c r="AZ2511" s="13">
        <f t="shared" si="382"/>
        <v>31</v>
      </c>
      <c r="BA2511" s="13">
        <f t="shared" si="383"/>
        <v>47</v>
      </c>
      <c r="BB2511" s="14">
        <f t="shared" si="384"/>
        <v>45</v>
      </c>
      <c r="BC2511" s="19">
        <f t="shared" si="386"/>
        <v>34</v>
      </c>
      <c r="BD2511" s="55">
        <f t="shared" si="395"/>
        <v>1.023059434881455</v>
      </c>
      <c r="BE2511" s="19">
        <f t="shared" si="396"/>
        <v>1.0721662877557647</v>
      </c>
      <c r="BF2511" s="19">
        <f t="shared" si="387"/>
        <v>1.0541604417018513</v>
      </c>
      <c r="BG2511" s="19">
        <f t="shared" si="392"/>
        <v>1.0631633647288081</v>
      </c>
      <c r="BH2511" s="19">
        <f t="shared" si="397"/>
        <v>0</v>
      </c>
      <c r="BI2511" s="19">
        <f t="shared" si="397"/>
        <v>1</v>
      </c>
      <c r="BJ2511" s="19">
        <f t="shared" si="397"/>
        <v>1</v>
      </c>
      <c r="BK2511" s="19">
        <f t="shared" si="394"/>
        <v>0</v>
      </c>
      <c r="BL2511" s="19">
        <f t="shared" si="394"/>
        <v>0</v>
      </c>
      <c r="BM2511" s="19">
        <f t="shared" si="394"/>
        <v>0</v>
      </c>
      <c r="BN2511" s="19">
        <f t="shared" si="394"/>
        <v>1</v>
      </c>
      <c r="BO2511" s="19">
        <f t="shared" si="394"/>
        <v>1</v>
      </c>
      <c r="BP2511" s="19">
        <f t="shared" si="394"/>
        <v>0</v>
      </c>
      <c r="BQ2511" s="19">
        <f t="shared" si="394"/>
        <v>2</v>
      </c>
      <c r="BR2511" s="19">
        <f t="shared" si="394"/>
        <v>0</v>
      </c>
      <c r="BS2511" s="19">
        <f t="shared" si="394"/>
        <v>0</v>
      </c>
      <c r="BT2511" s="19">
        <f t="shared" si="394"/>
        <v>0</v>
      </c>
      <c r="BU2511" s="19">
        <f t="shared" si="394"/>
        <v>0</v>
      </c>
      <c r="BV2511" s="19">
        <f t="shared" si="394"/>
        <v>0</v>
      </c>
      <c r="BW2511" s="19">
        <f t="shared" si="394"/>
        <v>0</v>
      </c>
      <c r="BX2511" s="19">
        <f t="shared" si="394"/>
        <v>0</v>
      </c>
      <c r="BY2511" s="19" t="str">
        <f t="shared" si="394"/>
        <v/>
      </c>
      <c r="BZ2511" s="19" t="str">
        <f t="shared" si="394"/>
        <v/>
      </c>
      <c r="CA2511" s="19" t="str">
        <f t="shared" si="393"/>
        <v/>
      </c>
      <c r="CB2511" s="19" t="str">
        <f t="shared" si="393"/>
        <v/>
      </c>
    </row>
    <row r="2512" spans="1:80">
      <c r="A2512" s="24">
        <f>IF(B2512="","",A2511+1)</f>
        <v>2511</v>
      </c>
      <c r="B2512" s="31">
        <f>IF(data!A2513="","",data!A2513)</f>
        <v>2020001</v>
      </c>
      <c r="C2512" s="32">
        <f>IF(data!B2513="","",data!B2513)</f>
        <v>43832</v>
      </c>
      <c r="D2512" s="21">
        <f>IF(data!C2513="","",data!C2513)</f>
        <v>2</v>
      </c>
      <c r="E2512" s="22">
        <f>IF(data!D2513="","",data!D2513)</f>
        <v>15</v>
      </c>
      <c r="F2512" s="22">
        <f>IF(data!E2513="","",data!E2513)</f>
        <v>23</v>
      </c>
      <c r="G2512" s="22">
        <f>IF(data!F2513="","",data!F2513)</f>
        <v>26</v>
      </c>
      <c r="H2512" s="22">
        <f>IF(data!G2513="","",data!G2513)</f>
        <v>29</v>
      </c>
      <c r="I2512" s="22">
        <f>IF(data!H2513="","",data!H2513)</f>
        <v>30</v>
      </c>
      <c r="J2512" s="23">
        <f>IF(data!I2513="","",data!I2513)</f>
        <v>2</v>
      </c>
      <c r="Q2512" s="33"/>
      <c r="R2512" s="33"/>
      <c r="S2512" s="33"/>
      <c r="T2512" s="33"/>
      <c r="U2512" s="33"/>
      <c r="V2512" s="33"/>
      <c r="X2512" s="34"/>
      <c r="Y2512" s="33"/>
      <c r="Z2512" s="33"/>
      <c r="AA2512" s="33"/>
      <c r="AB2512" s="33"/>
      <c r="AC2512" s="35"/>
      <c r="AD2512" s="33"/>
      <c r="AE2512" s="33"/>
      <c r="AF2512" s="33"/>
      <c r="AG2512" s="33"/>
      <c r="AH2512" s="33"/>
      <c r="AI2512" s="33"/>
      <c r="AJ2512" s="36"/>
      <c r="AK2512" s="10">
        <f>IF($D2512="","",MOD($D2512,3)+MOD($E2512,3)+MOD($F2512,3)+MOD($G2512,3)+MOD($H2512,3)+MOD($I2512,3))</f>
        <v>8</v>
      </c>
      <c r="AL2512" s="11">
        <f>IF($D2512="","",MOD($D2512,4)+MOD($E2512,4)+MOD($F2512,4)+MOD($G2512,4)+MOD($H2512,4)+MOD($I2512,4))</f>
        <v>13</v>
      </c>
      <c r="AM2512" s="11">
        <f>IF($D2512="","",MOD($D2512,5)+MOD($E2512,5)+MOD($F2512,5)+MOD($G2512,5)+MOD($H2512,5)+MOD($I2512,5))</f>
        <v>10</v>
      </c>
      <c r="AN2512" s="11">
        <f>IF($D2512="","",MOD($D2512,6)+MOD($E2512,6)+MOD($F2512,6)+MOD($G2512,6)+MOD($H2512,6)+MOD($I2512,6))</f>
        <v>17</v>
      </c>
      <c r="AO2512" s="13">
        <f>IF($D2512="","",MOD($D2512,7)+MOD($E2512,7)+MOD($F2512,7)+MOD($G2512,7)+MOD($H2512,7)+MOD($I2512,7))</f>
        <v>13</v>
      </c>
      <c r="AP2512" s="11">
        <f>IF($D2512="","",MOD($D2512,8)+MOD($E2512,8)+MOD($F2512,8)+MOD($G2512,8)+MOD($H2512,8)+MOD($I2512,8))</f>
        <v>29</v>
      </c>
      <c r="AQ2512" s="11">
        <f>IF($D2512="","",MOD($D2512,9)+MOD($E2512,9)+MOD($F2512,9)+MOD($G2512,9)+MOD($H2512,9)+MOD($I2512,9))</f>
        <v>26</v>
      </c>
      <c r="AR2512" s="11">
        <f>IF($D2512="","",MOD($D2512,10)+MOD($E2512,10)+MOD($F2512,10)+MOD($G2512,10)+MOD($H2512,10)+MOD($I2512,10))</f>
        <v>25</v>
      </c>
      <c r="AS2512" s="11">
        <f>IF($D2512="","",MOD($D2512,11)+MOD($E2512,11)+MOD($F2512,11)+MOD($G2512,11)+MOD($H2512,11)+MOD($I2512,11))</f>
        <v>26</v>
      </c>
      <c r="AT2512" s="11">
        <f>IF($D2512="","",MOD($D2512,12)+MOD($E2512,12)+MOD($F2512,12)+MOD($G2512,12)+MOD($H2512,12)+MOD($I2512,12))</f>
        <v>29</v>
      </c>
      <c r="AU2512" s="11">
        <f>IF($D2512="","",MOD($D2512,13)+MOD($E2512,13)+MOD($F2512,13)+MOD($G2512,13)+MOD($H2512,13)+MOD($I2512,13))</f>
        <v>21</v>
      </c>
      <c r="AV2512" s="11">
        <f>IF($D2512="","",MOD($D2512,14)+MOD($E2512,14)+MOD($F2512,14)+MOD($G2512,14)+MOD($H2512,14)+MOD($I2512,14))</f>
        <v>27</v>
      </c>
      <c r="AW2512" s="12">
        <f>IF($D2512="","",MOD($D2512,15)+MOD($E2512,15)+MOD($F2512,15)+MOD($G2512,15)+MOD($H2512,15)+MOD($I2512,15))</f>
        <v>35</v>
      </c>
      <c r="AX2512" s="13">
        <f>IF($D2512="","",MOD($D2512,16)+MOD($E2512,16)+MOD($F2512,16)+MOD($G2512,16)+MOD($H2512,16)+MOD($I2512,16))</f>
        <v>61</v>
      </c>
      <c r="AY2512" s="13">
        <f>IF($D2512="","",MOD($D2512,17)+MOD($E2512,17)+MOD($F2512,17)+MOD($G2512,17)+MOD($H2512,17)+MOD($I2512,17))</f>
        <v>57</v>
      </c>
      <c r="AZ2512" s="13">
        <f>IF($D2512="","",MOD($D2512,18)+MOD($E2512,18)+MOD($F2512,18)+MOD($G2512,18)+MOD($H2512,18)+MOD($I2512,18))</f>
        <v>53</v>
      </c>
      <c r="BA2512" s="13">
        <f>IF($D2512="","",MOD($D2512,19)+MOD($E2512,19)+MOD($F2512,19)+MOD($G2512,19)+MOD($H2512,19)+MOD($I2512,19))</f>
        <v>49</v>
      </c>
      <c r="BB2512" s="14">
        <f>IF($D2512="","",MOD($D2512,20)+MOD($E2512,20)+MOD($F2512,20)+MOD($G2512,20)+MOD($H2512,20)+MOD($I2512,20))</f>
        <v>45</v>
      </c>
      <c r="BC2512" s="19">
        <f t="shared" si="386"/>
        <v>57</v>
      </c>
      <c r="BD2512" s="55">
        <f t="shared" si="395"/>
        <v>1.0435206235790842</v>
      </c>
      <c r="BE2512" s="19">
        <f t="shared" si="396"/>
        <v>1.0517050990581358</v>
      </c>
      <c r="BF2512" s="19">
        <f t="shared" si="387"/>
        <v>1.0729847353036699</v>
      </c>
      <c r="BG2512" s="19">
        <f t="shared" si="392"/>
        <v>1.0631633647288081</v>
      </c>
      <c r="BH2512" s="19">
        <f t="shared" si="397"/>
        <v>0</v>
      </c>
      <c r="BI2512" s="19">
        <f t="shared" si="397"/>
        <v>0</v>
      </c>
      <c r="BJ2512" s="19">
        <f t="shared" si="397"/>
        <v>1</v>
      </c>
      <c r="BK2512" s="19">
        <f t="shared" si="394"/>
        <v>0</v>
      </c>
      <c r="BL2512" s="19">
        <f t="shared" si="394"/>
        <v>0</v>
      </c>
      <c r="BM2512" s="19">
        <f t="shared" si="394"/>
        <v>0</v>
      </c>
      <c r="BN2512" s="19">
        <f t="shared" si="394"/>
        <v>1</v>
      </c>
      <c r="BO2512" s="19">
        <f t="shared" si="394"/>
        <v>0</v>
      </c>
      <c r="BP2512" s="19">
        <f t="shared" si="394"/>
        <v>0</v>
      </c>
      <c r="BQ2512" s="19">
        <f t="shared" si="394"/>
        <v>1</v>
      </c>
      <c r="BR2512" s="19">
        <f t="shared" si="394"/>
        <v>0</v>
      </c>
      <c r="BS2512" s="19">
        <f t="shared" si="394"/>
        <v>0</v>
      </c>
      <c r="BT2512" s="19">
        <f t="shared" si="394"/>
        <v>1</v>
      </c>
      <c r="BU2512" s="19">
        <f t="shared" si="394"/>
        <v>1</v>
      </c>
      <c r="BV2512" s="19">
        <f t="shared" si="394"/>
        <v>0</v>
      </c>
      <c r="BW2512" s="19">
        <f t="shared" si="394"/>
        <v>1</v>
      </c>
      <c r="BX2512" s="19">
        <f t="shared" si="394"/>
        <v>0</v>
      </c>
      <c r="BY2512" s="19" t="str">
        <f t="shared" si="394"/>
        <v/>
      </c>
      <c r="BZ2512" s="19" t="str">
        <f t="shared" si="394"/>
        <v/>
      </c>
      <c r="CA2512" s="19" t="str">
        <f t="shared" si="393"/>
        <v/>
      </c>
      <c r="CB2512" s="19" t="str">
        <f t="shared" si="393"/>
        <v/>
      </c>
    </row>
    <row r="2513" spans="1:80">
      <c r="A2513" s="24">
        <f t="shared" ref="A2513:A2576" si="398">IF(B2513="","",A2512+1)</f>
        <v>2512</v>
      </c>
      <c r="B2513" s="31">
        <f>IF(data!A2514="","",data!A2514)</f>
        <v>2020002</v>
      </c>
      <c r="C2513" s="32">
        <f>IF(data!B2514="","",data!B2514)</f>
        <v>43835</v>
      </c>
      <c r="D2513" s="21">
        <f>IF(data!C2514="","",data!C2514)</f>
        <v>4</v>
      </c>
      <c r="E2513" s="22">
        <f>IF(data!D2514="","",data!D2514)</f>
        <v>9</v>
      </c>
      <c r="F2513" s="22">
        <f>IF(data!E2514="","",data!E2514)</f>
        <v>14</v>
      </c>
      <c r="G2513" s="22">
        <f>IF(data!F2514="","",data!F2514)</f>
        <v>15</v>
      </c>
      <c r="H2513" s="22">
        <f>IF(data!G2514="","",data!G2514)</f>
        <v>16</v>
      </c>
      <c r="I2513" s="22">
        <f>IF(data!H2514="","",data!H2514)</f>
        <v>29</v>
      </c>
      <c r="J2513" s="23">
        <f>IF(data!I2514="","",data!I2514)</f>
        <v>11</v>
      </c>
      <c r="Q2513" s="33"/>
      <c r="R2513" s="33"/>
      <c r="S2513" s="33"/>
      <c r="T2513" s="33"/>
      <c r="U2513" s="33"/>
      <c r="V2513" s="33"/>
      <c r="X2513" s="34"/>
      <c r="Y2513" s="33"/>
      <c r="Z2513" s="33"/>
      <c r="AA2513" s="33"/>
      <c r="AB2513" s="33"/>
      <c r="AC2513" s="35"/>
      <c r="AD2513" s="33"/>
      <c r="AE2513" s="33"/>
      <c r="AF2513" s="33"/>
      <c r="AG2513" s="33"/>
      <c r="AH2513" s="33"/>
      <c r="AI2513" s="33"/>
      <c r="AJ2513" s="36"/>
      <c r="AK2513" s="10">
        <f t="shared" ref="AK2513:AK2576" si="399">IF($D2513="","",MOD($D2513,3)+MOD($E2513,3)+MOD($F2513,3)+MOD($G2513,3)+MOD($H2513,3)+MOD($I2513,3))</f>
        <v>6</v>
      </c>
      <c r="AL2513" s="11">
        <f t="shared" ref="AL2513:AL2576" si="400">IF($D2513="","",MOD($D2513,4)+MOD($E2513,4)+MOD($F2513,4)+MOD($G2513,4)+MOD($H2513,4)+MOD($I2513,4))</f>
        <v>7</v>
      </c>
      <c r="AM2513" s="11">
        <f t="shared" ref="AM2513:AM2576" si="401">IF($D2513="","",MOD($D2513,5)+MOD($E2513,5)+MOD($F2513,5)+MOD($G2513,5)+MOD($H2513,5)+MOD($I2513,5))</f>
        <v>17</v>
      </c>
      <c r="AN2513" s="11">
        <f t="shared" ref="AN2513:AN2576" si="402">IF($D2513="","",MOD($D2513,6)+MOD($E2513,6)+MOD($F2513,6)+MOD($G2513,6)+MOD($H2513,6)+MOD($I2513,6))</f>
        <v>21</v>
      </c>
      <c r="AO2513" s="13">
        <f t="shared" ref="AO2513:AO2576" si="403">IF($D2513="","",MOD($D2513,7)+MOD($E2513,7)+MOD($F2513,7)+MOD($G2513,7)+MOD($H2513,7)+MOD($I2513,7))</f>
        <v>10</v>
      </c>
      <c r="AP2513" s="11">
        <f t="shared" ref="AP2513:AP2576" si="404">IF($D2513="","",MOD($D2513,8)+MOD($E2513,8)+MOD($F2513,8)+MOD($G2513,8)+MOD($H2513,8)+MOD($I2513,8))</f>
        <v>23</v>
      </c>
      <c r="AQ2513" s="11">
        <f t="shared" ref="AQ2513:AQ2576" si="405">IF($D2513="","",MOD($D2513,9)+MOD($E2513,9)+MOD($F2513,9)+MOD($G2513,9)+MOD($H2513,9)+MOD($I2513,9))</f>
        <v>24</v>
      </c>
      <c r="AR2513" s="11">
        <f t="shared" ref="AR2513:AR2576" si="406">IF($D2513="","",MOD($D2513,10)+MOD($E2513,10)+MOD($F2513,10)+MOD($G2513,10)+MOD($H2513,10)+MOD($I2513,10))</f>
        <v>37</v>
      </c>
      <c r="AS2513" s="11">
        <f t="shared" ref="AS2513:AS2576" si="407">IF($D2513="","",MOD($D2513,11)+MOD($E2513,11)+MOD($F2513,11)+MOD($G2513,11)+MOD($H2513,11)+MOD($I2513,11))</f>
        <v>32</v>
      </c>
      <c r="AT2513" s="11">
        <f t="shared" ref="AT2513:AT2576" si="408">IF($D2513="","",MOD($D2513,12)+MOD($E2513,12)+MOD($F2513,12)+MOD($G2513,12)+MOD($H2513,12)+MOD($I2513,12))</f>
        <v>27</v>
      </c>
      <c r="AU2513" s="11">
        <f t="shared" ref="AU2513:AU2576" si="409">IF($D2513="","",MOD($D2513,13)+MOD($E2513,13)+MOD($F2513,13)+MOD($G2513,13)+MOD($H2513,13)+MOD($I2513,13))</f>
        <v>22</v>
      </c>
      <c r="AV2513" s="11">
        <f t="shared" ref="AV2513:AV2576" si="410">IF($D2513="","",MOD($D2513,14)+MOD($E2513,14)+MOD($F2513,14)+MOD($G2513,14)+MOD($H2513,14)+MOD($I2513,14))</f>
        <v>17</v>
      </c>
      <c r="AW2513" s="12">
        <f t="shared" ref="AW2513:AW2576" si="411">IF($D2513="","",MOD($D2513,15)+MOD($E2513,15)+MOD($F2513,15)+MOD($G2513,15)+MOD($H2513,15)+MOD($I2513,15))</f>
        <v>42</v>
      </c>
      <c r="AX2513" s="13">
        <f t="shared" ref="AX2513:AX2576" si="412">IF($D2513="","",MOD($D2513,16)+MOD($E2513,16)+MOD($F2513,16)+MOD($G2513,16)+MOD($H2513,16)+MOD($I2513,16))</f>
        <v>55</v>
      </c>
      <c r="AY2513" s="13">
        <f t="shared" ref="AY2513:AY2576" si="413">IF($D2513="","",MOD($D2513,17)+MOD($E2513,17)+MOD($F2513,17)+MOD($G2513,17)+MOD($H2513,17)+MOD($I2513,17))</f>
        <v>70</v>
      </c>
      <c r="AZ2513" s="13">
        <f t="shared" ref="AZ2513:AZ2576" si="414">IF($D2513="","",MOD($D2513,18)+MOD($E2513,18)+MOD($F2513,18)+MOD($G2513,18)+MOD($H2513,18)+MOD($I2513,18))</f>
        <v>69</v>
      </c>
      <c r="BA2513" s="13">
        <f t="shared" ref="BA2513:BA2576" si="415">IF($D2513="","",MOD($D2513,19)+MOD($E2513,19)+MOD($F2513,19)+MOD($G2513,19)+MOD($H2513,19)+MOD($I2513,19))</f>
        <v>68</v>
      </c>
      <c r="BB2513" s="14">
        <f t="shared" ref="BB2513:BB2576" si="416">IF($D2513="","",MOD($D2513,20)+MOD($E2513,20)+MOD($F2513,20)+MOD($G2513,20)+MOD($H2513,20)+MOD($I2513,20))</f>
        <v>67</v>
      </c>
      <c r="BC2513" s="19">
        <f t="shared" si="386"/>
        <v>70</v>
      </c>
      <c r="BD2513" s="55">
        <f t="shared" si="395"/>
        <v>1.1089964274114972</v>
      </c>
      <c r="BE2513" s="19">
        <f t="shared" si="396"/>
        <v>1.0455667424488471</v>
      </c>
      <c r="BF2513" s="19">
        <f t="shared" si="387"/>
        <v>1.0967197141929197</v>
      </c>
      <c r="BG2513" s="19">
        <f t="shared" si="392"/>
        <v>1.0688924975641443</v>
      </c>
      <c r="BH2513" s="19">
        <f t="shared" si="397"/>
        <v>0</v>
      </c>
      <c r="BI2513" s="19">
        <f t="shared" si="397"/>
        <v>0</v>
      </c>
      <c r="BJ2513" s="19">
        <f t="shared" si="397"/>
        <v>0</v>
      </c>
      <c r="BK2513" s="19">
        <f t="shared" si="394"/>
        <v>0</v>
      </c>
      <c r="BL2513" s="19">
        <f t="shared" si="394"/>
        <v>1</v>
      </c>
      <c r="BM2513" s="19">
        <f t="shared" si="394"/>
        <v>0</v>
      </c>
      <c r="BN2513" s="19">
        <f t="shared" si="394"/>
        <v>0</v>
      </c>
      <c r="BO2513" s="19">
        <f t="shared" si="394"/>
        <v>0</v>
      </c>
      <c r="BP2513" s="19">
        <f t="shared" si="394"/>
        <v>0</v>
      </c>
      <c r="BQ2513" s="19">
        <f t="shared" si="394"/>
        <v>1</v>
      </c>
      <c r="BR2513" s="19">
        <f t="shared" si="394"/>
        <v>0</v>
      </c>
      <c r="BS2513" s="19">
        <f t="shared" si="394"/>
        <v>0</v>
      </c>
      <c r="BT2513" s="19">
        <f t="shared" si="394"/>
        <v>1</v>
      </c>
      <c r="BU2513" s="19">
        <f t="shared" si="394"/>
        <v>0</v>
      </c>
      <c r="BV2513" s="19">
        <f t="shared" si="394"/>
        <v>1</v>
      </c>
      <c r="BW2513" s="19">
        <f t="shared" si="394"/>
        <v>1</v>
      </c>
      <c r="BX2513" s="19">
        <f t="shared" si="394"/>
        <v>1</v>
      </c>
      <c r="BY2513" s="19" t="str">
        <f t="shared" si="394"/>
        <v/>
      </c>
      <c r="BZ2513" s="19" t="str">
        <f t="shared" si="394"/>
        <v/>
      </c>
      <c r="CA2513" s="19" t="str">
        <f t="shared" si="393"/>
        <v/>
      </c>
      <c r="CB2513" s="19" t="str">
        <f t="shared" si="393"/>
        <v/>
      </c>
    </row>
    <row r="2514" spans="1:80">
      <c r="A2514" s="24">
        <f t="shared" si="398"/>
        <v>2513</v>
      </c>
      <c r="B2514" s="31">
        <f>IF(data!A2515="","",data!A2515)</f>
        <v>2020003</v>
      </c>
      <c r="C2514" s="32">
        <f>IF(data!B2515="","",data!B2515)</f>
        <v>43837</v>
      </c>
      <c r="D2514" s="21">
        <f>IF(data!C2515="","",data!C2515)</f>
        <v>9</v>
      </c>
      <c r="E2514" s="22">
        <f>IF(data!D2515="","",data!D2515)</f>
        <v>17</v>
      </c>
      <c r="F2514" s="22">
        <f>IF(data!E2515="","",data!E2515)</f>
        <v>26</v>
      </c>
      <c r="G2514" s="22">
        <f>IF(data!F2515="","",data!F2515)</f>
        <v>29</v>
      </c>
      <c r="H2514" s="22">
        <f>IF(data!G2515="","",data!G2515)</f>
        <v>30</v>
      </c>
      <c r="I2514" s="22">
        <f>IF(data!H2515="","",data!H2515)</f>
        <v>32</v>
      </c>
      <c r="J2514" s="23">
        <f>IF(data!I2515="","",data!I2515)</f>
        <v>3</v>
      </c>
      <c r="Q2514" s="33"/>
      <c r="R2514" s="33"/>
      <c r="S2514" s="33"/>
      <c r="T2514" s="33"/>
      <c r="U2514" s="33"/>
      <c r="V2514" s="33"/>
      <c r="X2514" s="34"/>
      <c r="Y2514" s="33"/>
      <c r="Z2514" s="33"/>
      <c r="AA2514" s="33"/>
      <c r="AB2514" s="33"/>
      <c r="AC2514" s="35"/>
      <c r="AD2514" s="33"/>
      <c r="AE2514" s="33"/>
      <c r="AF2514" s="33"/>
      <c r="AG2514" s="33"/>
      <c r="AH2514" s="33"/>
      <c r="AI2514" s="33"/>
      <c r="AJ2514" s="36"/>
      <c r="AK2514" s="10">
        <f t="shared" si="399"/>
        <v>8</v>
      </c>
      <c r="AL2514" s="11">
        <f t="shared" si="400"/>
        <v>7</v>
      </c>
      <c r="AM2514" s="11">
        <f t="shared" si="401"/>
        <v>13</v>
      </c>
      <c r="AN2514" s="11">
        <f t="shared" si="402"/>
        <v>17</v>
      </c>
      <c r="AO2514" s="13">
        <f t="shared" si="403"/>
        <v>17</v>
      </c>
      <c r="AP2514" s="11">
        <f t="shared" si="404"/>
        <v>15</v>
      </c>
      <c r="AQ2514" s="11">
        <f t="shared" si="405"/>
        <v>26</v>
      </c>
      <c r="AR2514" s="11">
        <f t="shared" si="406"/>
        <v>33</v>
      </c>
      <c r="AS2514" s="11">
        <f t="shared" si="407"/>
        <v>44</v>
      </c>
      <c r="AT2514" s="11">
        <f t="shared" si="408"/>
        <v>35</v>
      </c>
      <c r="AU2514" s="11">
        <f t="shared" si="409"/>
        <v>26</v>
      </c>
      <c r="AV2514" s="11">
        <f t="shared" si="410"/>
        <v>31</v>
      </c>
      <c r="AW2514" s="12">
        <f t="shared" si="411"/>
        <v>38</v>
      </c>
      <c r="AX2514" s="13">
        <f t="shared" si="412"/>
        <v>47</v>
      </c>
      <c r="AY2514" s="13">
        <f t="shared" si="413"/>
        <v>58</v>
      </c>
      <c r="AZ2514" s="13">
        <f t="shared" si="414"/>
        <v>71</v>
      </c>
      <c r="BA2514" s="13">
        <f t="shared" si="415"/>
        <v>67</v>
      </c>
      <c r="BB2514" s="14">
        <f t="shared" si="416"/>
        <v>63</v>
      </c>
      <c r="BC2514" s="19">
        <f t="shared" si="386"/>
        <v>58</v>
      </c>
      <c r="BD2514" s="55">
        <f t="shared" si="395"/>
        <v>1.1089964274114972</v>
      </c>
      <c r="BE2514" s="19">
        <f t="shared" si="396"/>
        <v>1.0537512179278987</v>
      </c>
      <c r="BF2514" s="19">
        <f t="shared" si="387"/>
        <v>1.1057226372198765</v>
      </c>
      <c r="BG2514" s="19">
        <f t="shared" si="392"/>
        <v>1.0803507632348164</v>
      </c>
      <c r="BH2514" s="19">
        <f t="shared" si="397"/>
        <v>1</v>
      </c>
      <c r="BI2514" s="19">
        <f t="shared" si="397"/>
        <v>0</v>
      </c>
      <c r="BJ2514" s="19">
        <f t="shared" si="397"/>
        <v>0</v>
      </c>
      <c r="BK2514" s="19">
        <f t="shared" si="394"/>
        <v>0</v>
      </c>
      <c r="BL2514" s="19">
        <f t="shared" si="394"/>
        <v>0</v>
      </c>
      <c r="BM2514" s="19">
        <f t="shared" si="394"/>
        <v>0</v>
      </c>
      <c r="BN2514" s="19">
        <f t="shared" si="394"/>
        <v>0</v>
      </c>
      <c r="BO2514" s="19">
        <f t="shared" si="394"/>
        <v>0</v>
      </c>
      <c r="BP2514" s="19">
        <f t="shared" si="394"/>
        <v>0</v>
      </c>
      <c r="BQ2514" s="19">
        <f t="shared" si="394"/>
        <v>2</v>
      </c>
      <c r="BR2514" s="19">
        <f t="shared" si="394"/>
        <v>0</v>
      </c>
      <c r="BS2514" s="19">
        <f t="shared" si="394"/>
        <v>0</v>
      </c>
      <c r="BT2514" s="19">
        <f t="shared" si="394"/>
        <v>1</v>
      </c>
      <c r="BU2514" s="19">
        <f t="shared" si="394"/>
        <v>1</v>
      </c>
      <c r="BV2514" s="19">
        <f t="shared" si="394"/>
        <v>0</v>
      </c>
      <c r="BW2514" s="19">
        <f t="shared" si="394"/>
        <v>1</v>
      </c>
      <c r="BX2514" s="19">
        <f t="shared" si="394"/>
        <v>0</v>
      </c>
      <c r="BY2514" s="19" t="str">
        <f t="shared" si="394"/>
        <v/>
      </c>
      <c r="BZ2514" s="19" t="str">
        <f t="shared" ref="BZ2514:CB2529" si="417">IF(BZ$4&gt;=$BC$1,"",SUMPRODUCT(N(MOD($D2514:$I2514,$BC$1)=BZ$4)))</f>
        <v/>
      </c>
      <c r="CA2514" s="19" t="str">
        <f t="shared" si="417"/>
        <v/>
      </c>
      <c r="CB2514" s="19" t="str">
        <f t="shared" si="417"/>
        <v/>
      </c>
    </row>
    <row r="2515" spans="1:80">
      <c r="A2515" s="24">
        <f t="shared" si="398"/>
        <v>2514</v>
      </c>
      <c r="B2515" s="31">
        <f>IF(data!A2516="","",data!A2516)</f>
        <v>2020004</v>
      </c>
      <c r="C2515" s="32">
        <f>IF(data!B2516="","",data!B2516)</f>
        <v>43839</v>
      </c>
      <c r="D2515" s="21">
        <f>IF(data!C2516="","",data!C2516)</f>
        <v>2</v>
      </c>
      <c r="E2515" s="22">
        <f>IF(data!D2516="","",data!D2516)</f>
        <v>15</v>
      </c>
      <c r="F2515" s="22">
        <f>IF(data!E2516="","",data!E2516)</f>
        <v>17</v>
      </c>
      <c r="G2515" s="22">
        <f>IF(data!F2516="","",data!F2516)</f>
        <v>27</v>
      </c>
      <c r="H2515" s="22">
        <f>IF(data!G2516="","",data!G2516)</f>
        <v>32</v>
      </c>
      <c r="I2515" s="22">
        <f>IF(data!H2516="","",data!H2516)</f>
        <v>33</v>
      </c>
      <c r="J2515" s="23">
        <f>IF(data!I2516="","",data!I2516)</f>
        <v>3</v>
      </c>
      <c r="Q2515" s="33"/>
      <c r="R2515" s="33"/>
      <c r="S2515" s="33"/>
      <c r="T2515" s="33"/>
      <c r="U2515" s="33"/>
      <c r="V2515" s="33"/>
      <c r="X2515" s="34"/>
      <c r="Y2515" s="33"/>
      <c r="Z2515" s="33"/>
      <c r="AA2515" s="33"/>
      <c r="AB2515" s="33"/>
      <c r="AC2515" s="35"/>
      <c r="AD2515" s="33"/>
      <c r="AE2515" s="33"/>
      <c r="AF2515" s="33"/>
      <c r="AG2515" s="33"/>
      <c r="AH2515" s="33"/>
      <c r="AI2515" s="33"/>
      <c r="AJ2515" s="36"/>
      <c r="AK2515" s="10">
        <f t="shared" si="399"/>
        <v>6</v>
      </c>
      <c r="AL2515" s="11">
        <f t="shared" si="400"/>
        <v>10</v>
      </c>
      <c r="AM2515" s="11">
        <f t="shared" si="401"/>
        <v>11</v>
      </c>
      <c r="AN2515" s="11">
        <f t="shared" si="402"/>
        <v>18</v>
      </c>
      <c r="AO2515" s="13">
        <f t="shared" si="403"/>
        <v>21</v>
      </c>
      <c r="AP2515" s="11">
        <f t="shared" si="404"/>
        <v>14</v>
      </c>
      <c r="AQ2515" s="11">
        <f t="shared" si="405"/>
        <v>27</v>
      </c>
      <c r="AR2515" s="11">
        <f t="shared" si="406"/>
        <v>26</v>
      </c>
      <c r="AS2515" s="11">
        <f t="shared" si="407"/>
        <v>27</v>
      </c>
      <c r="AT2515" s="11">
        <f t="shared" si="408"/>
        <v>30</v>
      </c>
      <c r="AU2515" s="11">
        <f t="shared" si="409"/>
        <v>22</v>
      </c>
      <c r="AV2515" s="11">
        <f t="shared" si="410"/>
        <v>28</v>
      </c>
      <c r="AW2515" s="12">
        <f t="shared" si="411"/>
        <v>21</v>
      </c>
      <c r="AX2515" s="13">
        <f t="shared" si="412"/>
        <v>30</v>
      </c>
      <c r="AY2515" s="13">
        <f t="shared" si="413"/>
        <v>58</v>
      </c>
      <c r="AZ2515" s="13">
        <f t="shared" si="414"/>
        <v>72</v>
      </c>
      <c r="BA2515" s="13">
        <f t="shared" si="415"/>
        <v>69</v>
      </c>
      <c r="BB2515" s="14">
        <f t="shared" si="416"/>
        <v>66</v>
      </c>
      <c r="BC2515" s="19">
        <f t="shared" si="386"/>
        <v>58</v>
      </c>
      <c r="BD2515" s="55">
        <f t="shared" si="395"/>
        <v>1.1335498538486521</v>
      </c>
      <c r="BE2515" s="19">
        <f t="shared" si="396"/>
        <v>1.1212731406300747</v>
      </c>
      <c r="BF2515" s="19">
        <f t="shared" si="387"/>
        <v>1.1122702176031178</v>
      </c>
      <c r="BG2515" s="19">
        <f t="shared" si="392"/>
        <v>1.0815784345566741</v>
      </c>
      <c r="BH2515" s="19">
        <f t="shared" si="397"/>
        <v>1</v>
      </c>
      <c r="BI2515" s="19">
        <f t="shared" si="397"/>
        <v>0</v>
      </c>
      <c r="BJ2515" s="19">
        <f t="shared" si="397"/>
        <v>1</v>
      </c>
      <c r="BK2515" s="19">
        <f t="shared" ref="BK2515:BZ2530" si="418">IF(BK$4&gt;=$BC$1,"",SUMPRODUCT(N(MOD($D2515:$I2515,$BC$1)=BK$4)))</f>
        <v>0</v>
      </c>
      <c r="BL2515" s="19">
        <f t="shared" si="418"/>
        <v>0</v>
      </c>
      <c r="BM2515" s="19">
        <f t="shared" si="418"/>
        <v>0</v>
      </c>
      <c r="BN2515" s="19">
        <f t="shared" si="418"/>
        <v>0</v>
      </c>
      <c r="BO2515" s="19">
        <f t="shared" si="418"/>
        <v>0</v>
      </c>
      <c r="BP2515" s="19">
        <f t="shared" si="418"/>
        <v>0</v>
      </c>
      <c r="BQ2515" s="19">
        <f t="shared" si="418"/>
        <v>0</v>
      </c>
      <c r="BR2515" s="19">
        <f t="shared" si="418"/>
        <v>1</v>
      </c>
      <c r="BS2515" s="19">
        <f t="shared" si="418"/>
        <v>0</v>
      </c>
      <c r="BT2515" s="19">
        <f t="shared" si="418"/>
        <v>0</v>
      </c>
      <c r="BU2515" s="19">
        <f t="shared" si="418"/>
        <v>0</v>
      </c>
      <c r="BV2515" s="19">
        <f t="shared" si="418"/>
        <v>0</v>
      </c>
      <c r="BW2515" s="19">
        <f t="shared" si="418"/>
        <v>2</v>
      </c>
      <c r="BX2515" s="19">
        <f t="shared" si="418"/>
        <v>1</v>
      </c>
      <c r="BY2515" s="19" t="str">
        <f t="shared" si="418"/>
        <v/>
      </c>
      <c r="BZ2515" s="19" t="str">
        <f t="shared" si="418"/>
        <v/>
      </c>
      <c r="CA2515" s="19" t="str">
        <f t="shared" si="417"/>
        <v/>
      </c>
      <c r="CB2515" s="19" t="str">
        <f t="shared" si="417"/>
        <v/>
      </c>
    </row>
    <row r="2516" spans="1:80">
      <c r="A2516" s="24">
        <f t="shared" si="398"/>
        <v>2515</v>
      </c>
      <c r="B2516" s="31">
        <f>IF(data!A2517="","",data!A2517)</f>
        <v>2020005</v>
      </c>
      <c r="C2516" s="32">
        <f>IF(data!B2517="","",data!B2517)</f>
        <v>43842</v>
      </c>
      <c r="D2516" s="21">
        <f>IF(data!C2517="","",data!C2517)</f>
        <v>11</v>
      </c>
      <c r="E2516" s="22">
        <f>IF(data!D2517="","",data!D2517)</f>
        <v>16</v>
      </c>
      <c r="F2516" s="22">
        <f>IF(data!E2517="","",data!E2517)</f>
        <v>17</v>
      </c>
      <c r="G2516" s="22">
        <f>IF(data!F2517="","",data!F2517)</f>
        <v>22</v>
      </c>
      <c r="H2516" s="22">
        <f>IF(data!G2517="","",data!G2517)</f>
        <v>26</v>
      </c>
      <c r="I2516" s="22">
        <f>IF(data!H2517="","",data!H2517)</f>
        <v>32</v>
      </c>
      <c r="J2516" s="23">
        <f>IF(data!I2517="","",data!I2517)</f>
        <v>4</v>
      </c>
      <c r="Q2516" s="33"/>
      <c r="R2516" s="33"/>
      <c r="S2516" s="33"/>
      <c r="T2516" s="33"/>
      <c r="U2516" s="33"/>
      <c r="V2516" s="33"/>
      <c r="X2516" s="34"/>
      <c r="Y2516" s="33"/>
      <c r="Z2516" s="33"/>
      <c r="AA2516" s="33"/>
      <c r="AB2516" s="33"/>
      <c r="AC2516" s="35"/>
      <c r="AD2516" s="33"/>
      <c r="AE2516" s="33"/>
      <c r="AF2516" s="33"/>
      <c r="AG2516" s="33"/>
      <c r="AH2516" s="33"/>
      <c r="AI2516" s="33"/>
      <c r="AJ2516" s="36"/>
      <c r="AK2516" s="10">
        <f t="shared" si="399"/>
        <v>10</v>
      </c>
      <c r="AL2516" s="11">
        <f t="shared" si="400"/>
        <v>8</v>
      </c>
      <c r="AM2516" s="11">
        <f t="shared" si="401"/>
        <v>9</v>
      </c>
      <c r="AN2516" s="11">
        <f t="shared" si="402"/>
        <v>22</v>
      </c>
      <c r="AO2516" s="13">
        <f t="shared" si="403"/>
        <v>19</v>
      </c>
      <c r="AP2516" s="11">
        <f t="shared" si="404"/>
        <v>12</v>
      </c>
      <c r="AQ2516" s="11">
        <f t="shared" si="405"/>
        <v>34</v>
      </c>
      <c r="AR2516" s="11">
        <f t="shared" si="406"/>
        <v>24</v>
      </c>
      <c r="AS2516" s="11">
        <f t="shared" si="407"/>
        <v>25</v>
      </c>
      <c r="AT2516" s="11">
        <f t="shared" si="408"/>
        <v>40</v>
      </c>
      <c r="AU2516" s="11">
        <f t="shared" si="409"/>
        <v>33</v>
      </c>
      <c r="AV2516" s="11">
        <f t="shared" si="410"/>
        <v>40</v>
      </c>
      <c r="AW2516" s="12">
        <f t="shared" si="411"/>
        <v>34</v>
      </c>
      <c r="AX2516" s="13">
        <f t="shared" si="412"/>
        <v>28</v>
      </c>
      <c r="AY2516" s="13">
        <f t="shared" si="413"/>
        <v>56</v>
      </c>
      <c r="AZ2516" s="13">
        <f t="shared" si="414"/>
        <v>70</v>
      </c>
      <c r="BA2516" s="13">
        <f t="shared" si="415"/>
        <v>67</v>
      </c>
      <c r="BB2516" s="14">
        <f t="shared" si="416"/>
        <v>64</v>
      </c>
      <c r="BC2516" s="19">
        <f t="shared" si="386"/>
        <v>56</v>
      </c>
      <c r="BD2516" s="55">
        <f t="shared" si="395"/>
        <v>1.2235790841182201</v>
      </c>
      <c r="BE2516" s="19">
        <f t="shared" si="396"/>
        <v>1.1233192594998376</v>
      </c>
      <c r="BF2516" s="19">
        <f t="shared" si="387"/>
        <v>1.1294576161091263</v>
      </c>
      <c r="BG2516" s="19">
        <f t="shared" si="392"/>
        <v>1.079941539460864</v>
      </c>
      <c r="BH2516" s="19">
        <f t="shared" si="397"/>
        <v>1</v>
      </c>
      <c r="BI2516" s="19">
        <f t="shared" si="397"/>
        <v>0</v>
      </c>
      <c r="BJ2516" s="19">
        <f t="shared" si="397"/>
        <v>0</v>
      </c>
      <c r="BK2516" s="19">
        <f t="shared" si="418"/>
        <v>0</v>
      </c>
      <c r="BL2516" s="19">
        <f t="shared" si="418"/>
        <v>0</v>
      </c>
      <c r="BM2516" s="19">
        <f t="shared" si="418"/>
        <v>1</v>
      </c>
      <c r="BN2516" s="19">
        <f t="shared" si="418"/>
        <v>0</v>
      </c>
      <c r="BO2516" s="19">
        <f t="shared" si="418"/>
        <v>0</v>
      </c>
      <c r="BP2516" s="19">
        <f t="shared" si="418"/>
        <v>0</v>
      </c>
      <c r="BQ2516" s="19">
        <f t="shared" si="418"/>
        <v>1</v>
      </c>
      <c r="BR2516" s="19">
        <f t="shared" si="418"/>
        <v>0</v>
      </c>
      <c r="BS2516" s="19">
        <f t="shared" si="418"/>
        <v>1</v>
      </c>
      <c r="BT2516" s="19">
        <f t="shared" si="418"/>
        <v>0</v>
      </c>
      <c r="BU2516" s="19">
        <f t="shared" si="418"/>
        <v>0</v>
      </c>
      <c r="BV2516" s="19">
        <f t="shared" si="418"/>
        <v>0</v>
      </c>
      <c r="BW2516" s="19">
        <f t="shared" si="418"/>
        <v>1</v>
      </c>
      <c r="BX2516" s="19">
        <f t="shared" si="418"/>
        <v>1</v>
      </c>
      <c r="BY2516" s="19" t="str">
        <f t="shared" si="418"/>
        <v/>
      </c>
      <c r="BZ2516" s="19" t="str">
        <f t="shared" si="418"/>
        <v/>
      </c>
      <c r="CA2516" s="19" t="str">
        <f t="shared" si="417"/>
        <v/>
      </c>
      <c r="CB2516" s="19" t="str">
        <f t="shared" si="417"/>
        <v/>
      </c>
    </row>
    <row r="2517" spans="1:80">
      <c r="A2517" s="24">
        <f t="shared" si="398"/>
        <v>2516</v>
      </c>
      <c r="B2517" s="31">
        <f>IF(data!A2518="","",data!A2518)</f>
        <v>2020006</v>
      </c>
      <c r="C2517" s="32">
        <f>IF(data!B2518="","",data!B2518)</f>
        <v>43844</v>
      </c>
      <c r="D2517" s="21">
        <f>IF(data!C2518="","",data!C2518)</f>
        <v>3</v>
      </c>
      <c r="E2517" s="22">
        <f>IF(data!D2518="","",data!D2518)</f>
        <v>4</v>
      </c>
      <c r="F2517" s="22">
        <f>IF(data!E2518="","",data!E2518)</f>
        <v>5</v>
      </c>
      <c r="G2517" s="22">
        <f>IF(data!F2518="","",data!F2518)</f>
        <v>10</v>
      </c>
      <c r="H2517" s="22">
        <f>IF(data!G2518="","",data!G2518)</f>
        <v>16</v>
      </c>
      <c r="I2517" s="22">
        <f>IF(data!H2518="","",data!H2518)</f>
        <v>32</v>
      </c>
      <c r="J2517" s="23">
        <f>IF(data!I2518="","",data!I2518)</f>
        <v>9</v>
      </c>
      <c r="Q2517" s="33"/>
      <c r="R2517" s="33"/>
      <c r="S2517" s="33"/>
      <c r="T2517" s="33"/>
      <c r="U2517" s="33"/>
      <c r="V2517" s="33"/>
      <c r="X2517" s="34"/>
      <c r="Y2517" s="33"/>
      <c r="Z2517" s="33"/>
      <c r="AA2517" s="33"/>
      <c r="AB2517" s="33"/>
      <c r="AC2517" s="35"/>
      <c r="AD2517" s="33"/>
      <c r="AE2517" s="33"/>
      <c r="AF2517" s="33"/>
      <c r="AG2517" s="33"/>
      <c r="AH2517" s="33"/>
      <c r="AI2517" s="33"/>
      <c r="AJ2517" s="36"/>
      <c r="AK2517" s="10">
        <f t="shared" si="399"/>
        <v>7</v>
      </c>
      <c r="AL2517" s="11">
        <f t="shared" si="400"/>
        <v>6</v>
      </c>
      <c r="AM2517" s="11">
        <f t="shared" si="401"/>
        <v>10</v>
      </c>
      <c r="AN2517" s="11">
        <f t="shared" si="402"/>
        <v>22</v>
      </c>
      <c r="AO2517" s="13">
        <f t="shared" si="403"/>
        <v>21</v>
      </c>
      <c r="AP2517" s="11">
        <f t="shared" si="404"/>
        <v>14</v>
      </c>
      <c r="AQ2517" s="11">
        <f t="shared" si="405"/>
        <v>25</v>
      </c>
      <c r="AR2517" s="11">
        <f t="shared" si="406"/>
        <v>20</v>
      </c>
      <c r="AS2517" s="11">
        <f t="shared" si="407"/>
        <v>37</v>
      </c>
      <c r="AT2517" s="11">
        <f t="shared" si="408"/>
        <v>34</v>
      </c>
      <c r="AU2517" s="11">
        <f t="shared" si="409"/>
        <v>31</v>
      </c>
      <c r="AV2517" s="11">
        <f t="shared" si="410"/>
        <v>28</v>
      </c>
      <c r="AW2517" s="12">
        <f t="shared" si="411"/>
        <v>25</v>
      </c>
      <c r="AX2517" s="13">
        <f t="shared" si="412"/>
        <v>22</v>
      </c>
      <c r="AY2517" s="13">
        <f t="shared" si="413"/>
        <v>53</v>
      </c>
      <c r="AZ2517" s="13">
        <f t="shared" si="414"/>
        <v>52</v>
      </c>
      <c r="BA2517" s="13">
        <f t="shared" si="415"/>
        <v>51</v>
      </c>
      <c r="BB2517" s="14">
        <f t="shared" si="416"/>
        <v>50</v>
      </c>
      <c r="BC2517" s="19">
        <f t="shared" si="386"/>
        <v>53</v>
      </c>
      <c r="BD2517" s="55">
        <f t="shared" si="395"/>
        <v>1.2072101331601168</v>
      </c>
      <c r="BE2517" s="19">
        <f t="shared" si="396"/>
        <v>1.1253653783696005</v>
      </c>
      <c r="BF2517" s="19">
        <f t="shared" si="387"/>
        <v>1.1294576161091263</v>
      </c>
      <c r="BG2517" s="19">
        <f t="shared" si="392"/>
        <v>1.0823968821045793</v>
      </c>
      <c r="BH2517" s="19">
        <f t="shared" si="397"/>
        <v>0</v>
      </c>
      <c r="BI2517" s="19">
        <f t="shared" si="397"/>
        <v>0</v>
      </c>
      <c r="BJ2517" s="19">
        <f t="shared" si="397"/>
        <v>0</v>
      </c>
      <c r="BK2517" s="19">
        <f t="shared" si="418"/>
        <v>1</v>
      </c>
      <c r="BL2517" s="19">
        <f t="shared" si="418"/>
        <v>1</v>
      </c>
      <c r="BM2517" s="19">
        <f t="shared" si="418"/>
        <v>1</v>
      </c>
      <c r="BN2517" s="19">
        <f t="shared" si="418"/>
        <v>0</v>
      </c>
      <c r="BO2517" s="19">
        <f t="shared" si="418"/>
        <v>0</v>
      </c>
      <c r="BP2517" s="19">
        <f t="shared" si="418"/>
        <v>0</v>
      </c>
      <c r="BQ2517" s="19">
        <f t="shared" si="418"/>
        <v>0</v>
      </c>
      <c r="BR2517" s="19">
        <f t="shared" si="418"/>
        <v>1</v>
      </c>
      <c r="BS2517" s="19">
        <f t="shared" si="418"/>
        <v>0</v>
      </c>
      <c r="BT2517" s="19">
        <f t="shared" si="418"/>
        <v>0</v>
      </c>
      <c r="BU2517" s="19">
        <f t="shared" si="418"/>
        <v>0</v>
      </c>
      <c r="BV2517" s="19">
        <f t="shared" si="418"/>
        <v>0</v>
      </c>
      <c r="BW2517" s="19">
        <f t="shared" si="418"/>
        <v>1</v>
      </c>
      <c r="BX2517" s="19">
        <f t="shared" si="418"/>
        <v>1</v>
      </c>
      <c r="BY2517" s="19" t="str">
        <f t="shared" si="418"/>
        <v/>
      </c>
      <c r="BZ2517" s="19" t="str">
        <f t="shared" si="418"/>
        <v/>
      </c>
      <c r="CA2517" s="19" t="str">
        <f t="shared" si="417"/>
        <v/>
      </c>
      <c r="CB2517" s="19" t="str">
        <f t="shared" si="417"/>
        <v/>
      </c>
    </row>
    <row r="2518" spans="1:80">
      <c r="A2518" s="24">
        <f t="shared" si="398"/>
        <v>2517</v>
      </c>
      <c r="B2518" s="31">
        <f>IF(data!A2519="","",data!A2519)</f>
        <v>2020007</v>
      </c>
      <c r="C2518" s="32">
        <f>IF(data!B2519="","",data!B2519)</f>
        <v>43846</v>
      </c>
      <c r="D2518" s="21">
        <f>IF(data!C2519="","",data!C2519)</f>
        <v>5</v>
      </c>
      <c r="E2518" s="22">
        <f>IF(data!D2519="","",data!D2519)</f>
        <v>12</v>
      </c>
      <c r="F2518" s="22">
        <f>IF(data!E2519="","",data!E2519)</f>
        <v>17</v>
      </c>
      <c r="G2518" s="22">
        <f>IF(data!F2519="","",data!F2519)</f>
        <v>20</v>
      </c>
      <c r="H2518" s="22">
        <f>IF(data!G2519="","",data!G2519)</f>
        <v>25</v>
      </c>
      <c r="I2518" s="22">
        <f>IF(data!H2519="","",data!H2519)</f>
        <v>31</v>
      </c>
      <c r="J2518" s="23">
        <f>IF(data!I2519="","",data!I2519)</f>
        <v>10</v>
      </c>
      <c r="Q2518" s="33"/>
      <c r="R2518" s="33"/>
      <c r="S2518" s="33"/>
      <c r="T2518" s="33"/>
      <c r="U2518" s="33"/>
      <c r="V2518" s="33"/>
      <c r="X2518" s="34"/>
      <c r="Y2518" s="33"/>
      <c r="Z2518" s="33"/>
      <c r="AA2518" s="33"/>
      <c r="AB2518" s="33"/>
      <c r="AC2518" s="35"/>
      <c r="AD2518" s="33"/>
      <c r="AE2518" s="33"/>
      <c r="AF2518" s="33"/>
      <c r="AG2518" s="33"/>
      <c r="AH2518" s="33"/>
      <c r="AI2518" s="33"/>
      <c r="AJ2518" s="36"/>
      <c r="AK2518" s="10">
        <f t="shared" si="399"/>
        <v>8</v>
      </c>
      <c r="AL2518" s="11">
        <f t="shared" si="400"/>
        <v>6</v>
      </c>
      <c r="AM2518" s="11">
        <f t="shared" si="401"/>
        <v>5</v>
      </c>
      <c r="AN2518" s="11">
        <f t="shared" si="402"/>
        <v>14</v>
      </c>
      <c r="AO2518" s="13">
        <f t="shared" si="403"/>
        <v>26</v>
      </c>
      <c r="AP2518" s="11">
        <f t="shared" si="404"/>
        <v>22</v>
      </c>
      <c r="AQ2518" s="11">
        <f t="shared" si="405"/>
        <v>29</v>
      </c>
      <c r="AR2518" s="11">
        <f t="shared" si="406"/>
        <v>20</v>
      </c>
      <c r="AS2518" s="11">
        <f t="shared" si="407"/>
        <v>33</v>
      </c>
      <c r="AT2518" s="11">
        <f t="shared" si="408"/>
        <v>26</v>
      </c>
      <c r="AU2518" s="11">
        <f t="shared" si="409"/>
        <v>45</v>
      </c>
      <c r="AV2518" s="11">
        <f t="shared" si="410"/>
        <v>40</v>
      </c>
      <c r="AW2518" s="12">
        <f t="shared" si="411"/>
        <v>35</v>
      </c>
      <c r="AX2518" s="13">
        <f t="shared" si="412"/>
        <v>46</v>
      </c>
      <c r="AY2518" s="13">
        <f t="shared" si="413"/>
        <v>42</v>
      </c>
      <c r="AZ2518" s="13">
        <f t="shared" si="414"/>
        <v>56</v>
      </c>
      <c r="BA2518" s="13">
        <f t="shared" si="415"/>
        <v>53</v>
      </c>
      <c r="BB2518" s="14">
        <f t="shared" si="416"/>
        <v>50</v>
      </c>
      <c r="BC2518" s="19">
        <f t="shared" ref="BC2518:BC2581" si="419">IF($B2518="","",MOD($D2518,$BC$1)+MOD($E2518,$BC$1)+MOD($F2518,$BC$1)+MOD($G2518,$BC$1)+MOD($H2518,$BC$1)+MOD($I2518,$BC$1))</f>
        <v>42</v>
      </c>
      <c r="BD2518" s="55">
        <f t="shared" si="395"/>
        <v>1.0926274764533939</v>
      </c>
      <c r="BE2518" s="19">
        <f t="shared" si="396"/>
        <v>1.1008119519324455</v>
      </c>
      <c r="BF2518" s="19">
        <f t="shared" si="387"/>
        <v>1.1220915881779798</v>
      </c>
      <c r="BG2518" s="19">
        <f t="shared" si="392"/>
        <v>1.0791230919129589</v>
      </c>
      <c r="BH2518" s="19">
        <f t="shared" si="397"/>
        <v>1</v>
      </c>
      <c r="BI2518" s="19">
        <f t="shared" si="397"/>
        <v>0</v>
      </c>
      <c r="BJ2518" s="19">
        <f t="shared" si="397"/>
        <v>0</v>
      </c>
      <c r="BK2518" s="19">
        <f t="shared" si="418"/>
        <v>1</v>
      </c>
      <c r="BL2518" s="19">
        <f t="shared" si="418"/>
        <v>0</v>
      </c>
      <c r="BM2518" s="19">
        <f t="shared" si="418"/>
        <v>1</v>
      </c>
      <c r="BN2518" s="19">
        <f t="shared" si="418"/>
        <v>0</v>
      </c>
      <c r="BO2518" s="19">
        <f t="shared" si="418"/>
        <v>0</v>
      </c>
      <c r="BP2518" s="19">
        <f t="shared" si="418"/>
        <v>1</v>
      </c>
      <c r="BQ2518" s="19">
        <f t="shared" si="418"/>
        <v>0</v>
      </c>
      <c r="BR2518" s="19">
        <f t="shared" si="418"/>
        <v>0</v>
      </c>
      <c r="BS2518" s="19">
        <f t="shared" si="418"/>
        <v>0</v>
      </c>
      <c r="BT2518" s="19">
        <f t="shared" si="418"/>
        <v>1</v>
      </c>
      <c r="BU2518" s="19">
        <f t="shared" si="418"/>
        <v>0</v>
      </c>
      <c r="BV2518" s="19">
        <f t="shared" si="418"/>
        <v>1</v>
      </c>
      <c r="BW2518" s="19">
        <f t="shared" si="418"/>
        <v>0</v>
      </c>
      <c r="BX2518" s="19">
        <f t="shared" si="418"/>
        <v>0</v>
      </c>
      <c r="BY2518" s="19" t="str">
        <f t="shared" si="418"/>
        <v/>
      </c>
      <c r="BZ2518" s="19" t="str">
        <f t="shared" si="418"/>
        <v/>
      </c>
      <c r="CA2518" s="19" t="str">
        <f t="shared" si="417"/>
        <v/>
      </c>
      <c r="CB2518" s="19" t="str">
        <f t="shared" si="417"/>
        <v/>
      </c>
    </row>
    <row r="2519" spans="1:80">
      <c r="A2519" s="24">
        <f t="shared" si="398"/>
        <v>2518</v>
      </c>
      <c r="B2519" s="31">
        <f>IF(data!A2520="","",data!A2520)</f>
        <v>2020008</v>
      </c>
      <c r="C2519" s="32">
        <f>IF(data!B2520="","",data!B2520)</f>
        <v>43849</v>
      </c>
      <c r="D2519" s="21">
        <f>IF(data!C2520="","",data!C2520)</f>
        <v>1</v>
      </c>
      <c r="E2519" s="22">
        <f>IF(data!D2520="","",data!D2520)</f>
        <v>4</v>
      </c>
      <c r="F2519" s="22">
        <f>IF(data!E2520="","",data!E2520)</f>
        <v>6</v>
      </c>
      <c r="G2519" s="22">
        <f>IF(data!F2520="","",data!F2520)</f>
        <v>10</v>
      </c>
      <c r="H2519" s="22">
        <f>IF(data!G2520="","",data!G2520)</f>
        <v>11</v>
      </c>
      <c r="I2519" s="22">
        <f>IF(data!H2520="","",data!H2520)</f>
        <v>28</v>
      </c>
      <c r="J2519" s="23">
        <f>IF(data!I2520="","",data!I2520)</f>
        <v>16</v>
      </c>
      <c r="Q2519" s="33"/>
      <c r="R2519" s="33"/>
      <c r="S2519" s="33"/>
      <c r="T2519" s="33"/>
      <c r="U2519" s="33"/>
      <c r="V2519" s="33"/>
      <c r="X2519" s="34"/>
      <c r="Y2519" s="33"/>
      <c r="Z2519" s="33"/>
      <c r="AA2519" s="33"/>
      <c r="AB2519" s="33"/>
      <c r="AC2519" s="35"/>
      <c r="AD2519" s="33"/>
      <c r="AE2519" s="33"/>
      <c r="AF2519" s="33"/>
      <c r="AG2519" s="33"/>
      <c r="AH2519" s="33"/>
      <c r="AI2519" s="33"/>
      <c r="AJ2519" s="36"/>
      <c r="AK2519" s="10">
        <f t="shared" si="399"/>
        <v>6</v>
      </c>
      <c r="AL2519" s="11">
        <f t="shared" si="400"/>
        <v>8</v>
      </c>
      <c r="AM2519" s="11">
        <f t="shared" si="401"/>
        <v>10</v>
      </c>
      <c r="AN2519" s="11">
        <f t="shared" si="402"/>
        <v>18</v>
      </c>
      <c r="AO2519" s="13">
        <f t="shared" si="403"/>
        <v>18</v>
      </c>
      <c r="AP2519" s="11">
        <f t="shared" si="404"/>
        <v>20</v>
      </c>
      <c r="AQ2519" s="11">
        <f t="shared" si="405"/>
        <v>15</v>
      </c>
      <c r="AR2519" s="11">
        <f t="shared" si="406"/>
        <v>20</v>
      </c>
      <c r="AS2519" s="11">
        <f t="shared" si="407"/>
        <v>27</v>
      </c>
      <c r="AT2519" s="11">
        <f t="shared" si="408"/>
        <v>36</v>
      </c>
      <c r="AU2519" s="11">
        <f t="shared" si="409"/>
        <v>34</v>
      </c>
      <c r="AV2519" s="11">
        <f t="shared" si="410"/>
        <v>32</v>
      </c>
      <c r="AW2519" s="12">
        <f t="shared" si="411"/>
        <v>45</v>
      </c>
      <c r="AX2519" s="13">
        <f t="shared" si="412"/>
        <v>44</v>
      </c>
      <c r="AY2519" s="13">
        <f t="shared" si="413"/>
        <v>43</v>
      </c>
      <c r="AZ2519" s="13">
        <f t="shared" si="414"/>
        <v>42</v>
      </c>
      <c r="BA2519" s="13">
        <f t="shared" si="415"/>
        <v>41</v>
      </c>
      <c r="BB2519" s="14">
        <f t="shared" si="416"/>
        <v>40</v>
      </c>
      <c r="BC2519" s="19">
        <f t="shared" si="419"/>
        <v>43</v>
      </c>
      <c r="BD2519" s="55">
        <f t="shared" si="395"/>
        <v>1.0312439103605067</v>
      </c>
      <c r="BE2519" s="19">
        <f t="shared" si="396"/>
        <v>1.0701201688860018</v>
      </c>
      <c r="BF2519" s="19">
        <f t="shared" si="387"/>
        <v>1.1237284832737902</v>
      </c>
      <c r="BG2519" s="19">
        <f t="shared" si="392"/>
        <v>1.079941539460864</v>
      </c>
      <c r="BH2519" s="19">
        <f t="shared" si="397"/>
        <v>0</v>
      </c>
      <c r="BI2519" s="19">
        <f t="shared" si="397"/>
        <v>1</v>
      </c>
      <c r="BJ2519" s="19">
        <f t="shared" si="397"/>
        <v>0</v>
      </c>
      <c r="BK2519" s="19">
        <f t="shared" si="418"/>
        <v>0</v>
      </c>
      <c r="BL2519" s="19">
        <f t="shared" si="418"/>
        <v>1</v>
      </c>
      <c r="BM2519" s="19">
        <f t="shared" si="418"/>
        <v>0</v>
      </c>
      <c r="BN2519" s="19">
        <f t="shared" si="418"/>
        <v>1</v>
      </c>
      <c r="BO2519" s="19">
        <f t="shared" si="418"/>
        <v>0</v>
      </c>
      <c r="BP2519" s="19">
        <f t="shared" si="418"/>
        <v>0</v>
      </c>
      <c r="BQ2519" s="19">
        <f t="shared" si="418"/>
        <v>0</v>
      </c>
      <c r="BR2519" s="19">
        <f t="shared" si="418"/>
        <v>1</v>
      </c>
      <c r="BS2519" s="19">
        <f t="shared" si="418"/>
        <v>2</v>
      </c>
      <c r="BT2519" s="19">
        <f t="shared" si="418"/>
        <v>0</v>
      </c>
      <c r="BU2519" s="19">
        <f t="shared" si="418"/>
        <v>0</v>
      </c>
      <c r="BV2519" s="19">
        <f t="shared" si="418"/>
        <v>0</v>
      </c>
      <c r="BW2519" s="19">
        <f t="shared" si="418"/>
        <v>0</v>
      </c>
      <c r="BX2519" s="19">
        <f t="shared" si="418"/>
        <v>0</v>
      </c>
      <c r="BY2519" s="19" t="str">
        <f t="shared" si="418"/>
        <v/>
      </c>
      <c r="BZ2519" s="19" t="str">
        <f t="shared" si="418"/>
        <v/>
      </c>
      <c r="CA2519" s="19" t="str">
        <f t="shared" si="417"/>
        <v/>
      </c>
      <c r="CB2519" s="19" t="str">
        <f t="shared" si="417"/>
        <v/>
      </c>
    </row>
    <row r="2520" spans="1:80">
      <c r="A2520" s="24">
        <f t="shared" si="398"/>
        <v>2519</v>
      </c>
      <c r="B2520" s="31">
        <f>IF(data!A2521="","",data!A2521)</f>
        <v>2020009</v>
      </c>
      <c r="C2520" s="32">
        <f>IF(data!B2521="","",data!B2521)</f>
        <v>43851</v>
      </c>
      <c r="D2520" s="21">
        <f>IF(data!C2521="","",data!C2521)</f>
        <v>3</v>
      </c>
      <c r="E2520" s="22">
        <f>IF(data!D2521="","",data!D2521)</f>
        <v>6</v>
      </c>
      <c r="F2520" s="22">
        <f>IF(data!E2521="","",data!E2521)</f>
        <v>8</v>
      </c>
      <c r="G2520" s="22">
        <f>IF(data!F2521="","",data!F2521)</f>
        <v>14</v>
      </c>
      <c r="H2520" s="22">
        <f>IF(data!G2521="","",data!G2521)</f>
        <v>19</v>
      </c>
      <c r="I2520" s="22">
        <f>IF(data!H2521="","",data!H2521)</f>
        <v>26</v>
      </c>
      <c r="J2520" s="23">
        <f>IF(data!I2521="","",data!I2521)</f>
        <v>12</v>
      </c>
      <c r="Q2520" s="33"/>
      <c r="R2520" s="33"/>
      <c r="S2520" s="33"/>
      <c r="T2520" s="33"/>
      <c r="U2520" s="33"/>
      <c r="V2520" s="33"/>
      <c r="X2520" s="34"/>
      <c r="Y2520" s="33"/>
      <c r="Z2520" s="33"/>
      <c r="AA2520" s="33"/>
      <c r="AB2520" s="33"/>
      <c r="AC2520" s="35"/>
      <c r="AD2520" s="33"/>
      <c r="AE2520" s="33"/>
      <c r="AF2520" s="33"/>
      <c r="AG2520" s="33"/>
      <c r="AH2520" s="33"/>
      <c r="AI2520" s="33"/>
      <c r="AJ2520" s="36"/>
      <c r="AK2520" s="10">
        <f>IF($D2520="","",MOD($D2520,3)+MOD($E2520,3)+MOD($F2520,3)+MOD($G2520,3)+MOD($H2520,3)+MOD($I2520,3))</f>
        <v>7</v>
      </c>
      <c r="AL2520" s="11">
        <f t="shared" si="400"/>
        <v>12</v>
      </c>
      <c r="AM2520" s="11">
        <f t="shared" si="401"/>
        <v>16</v>
      </c>
      <c r="AN2520" s="11">
        <f t="shared" si="402"/>
        <v>10</v>
      </c>
      <c r="AO2520" s="13">
        <f t="shared" si="403"/>
        <v>20</v>
      </c>
      <c r="AP2520" s="11">
        <f t="shared" si="404"/>
        <v>20</v>
      </c>
      <c r="AQ2520" s="11">
        <f t="shared" si="405"/>
        <v>31</v>
      </c>
      <c r="AR2520" s="11">
        <f t="shared" si="406"/>
        <v>36</v>
      </c>
      <c r="AS2520" s="11">
        <f t="shared" si="407"/>
        <v>32</v>
      </c>
      <c r="AT2520" s="11">
        <f t="shared" si="408"/>
        <v>28</v>
      </c>
      <c r="AU2520" s="11">
        <f t="shared" si="409"/>
        <v>24</v>
      </c>
      <c r="AV2520" s="11">
        <f t="shared" si="410"/>
        <v>34</v>
      </c>
      <c r="AW2520" s="12">
        <f t="shared" si="411"/>
        <v>46</v>
      </c>
      <c r="AX2520" s="13">
        <f t="shared" si="412"/>
        <v>44</v>
      </c>
      <c r="AY2520" s="13">
        <f t="shared" si="413"/>
        <v>42</v>
      </c>
      <c r="AZ2520" s="13">
        <f t="shared" si="414"/>
        <v>40</v>
      </c>
      <c r="BA2520" s="13">
        <f t="shared" si="415"/>
        <v>38</v>
      </c>
      <c r="BB2520" s="14">
        <f t="shared" si="416"/>
        <v>56</v>
      </c>
      <c r="BC2520" s="19">
        <f>IF($B2520="","",MOD($D2520,$BC$1)+MOD($E2520,$BC$1)+MOD($F2520,$BC$1)+MOD($G2520,$BC$1)+MOD($H2520,$BC$1)+MOD($I2520,$BC$1))</f>
        <v>42</v>
      </c>
      <c r="BD2520" s="55">
        <f t="shared" si="395"/>
        <v>0.96576810652809364</v>
      </c>
      <c r="BE2520" s="19">
        <f t="shared" si="396"/>
        <v>1.0496589801883727</v>
      </c>
      <c r="BF2520" s="19">
        <f t="shared" si="387"/>
        <v>1.1122702176031178</v>
      </c>
      <c r="BG2520" s="19">
        <f t="shared" si="392"/>
        <v>1.0819876583306269</v>
      </c>
      <c r="BH2520" s="19">
        <f>IF($D2520="","",SUMPRODUCT(N(MOD($D2520:$I2520,$BC$1)=BH$4)))</f>
        <v>0</v>
      </c>
      <c r="BI2520" s="19">
        <f t="shared" si="397"/>
        <v>0</v>
      </c>
      <c r="BJ2520" s="19">
        <f t="shared" si="397"/>
        <v>1</v>
      </c>
      <c r="BK2520" s="19">
        <f t="shared" si="418"/>
        <v>1</v>
      </c>
      <c r="BL2520" s="19">
        <f t="shared" si="418"/>
        <v>0</v>
      </c>
      <c r="BM2520" s="19">
        <f t="shared" si="418"/>
        <v>0</v>
      </c>
      <c r="BN2520" s="19">
        <f t="shared" si="418"/>
        <v>1</v>
      </c>
      <c r="BO2520" s="19">
        <f t="shared" si="418"/>
        <v>0</v>
      </c>
      <c r="BP2520" s="19">
        <f t="shared" si="418"/>
        <v>1</v>
      </c>
      <c r="BQ2520" s="19">
        <f t="shared" si="418"/>
        <v>1</v>
      </c>
      <c r="BR2520" s="19">
        <f t="shared" si="418"/>
        <v>0</v>
      </c>
      <c r="BS2520" s="19">
        <f t="shared" si="418"/>
        <v>0</v>
      </c>
      <c r="BT2520" s="19">
        <f t="shared" si="418"/>
        <v>0</v>
      </c>
      <c r="BU2520" s="19">
        <f t="shared" si="418"/>
        <v>0</v>
      </c>
      <c r="BV2520" s="19">
        <f t="shared" si="418"/>
        <v>1</v>
      </c>
      <c r="BW2520" s="19">
        <f t="shared" si="418"/>
        <v>0</v>
      </c>
      <c r="BX2520" s="19">
        <f t="shared" si="418"/>
        <v>0</v>
      </c>
      <c r="BY2520" s="19" t="str">
        <f t="shared" si="418"/>
        <v/>
      </c>
      <c r="BZ2520" s="19" t="str">
        <f t="shared" si="418"/>
        <v/>
      </c>
      <c r="CA2520" s="19" t="str">
        <f t="shared" si="417"/>
        <v/>
      </c>
      <c r="CB2520" s="19" t="str">
        <f t="shared" si="417"/>
        <v/>
      </c>
    </row>
    <row r="2521" spans="1:80">
      <c r="A2521" s="24">
        <f t="shared" si="398"/>
        <v>2520</v>
      </c>
      <c r="B2521" s="31">
        <f>IF(D2520="","",B2520+1)</f>
        <v>2020010</v>
      </c>
      <c r="C2521" s="32">
        <f>IF(data!B2522="","",data!B2522)</f>
        <v>43902</v>
      </c>
      <c r="D2521" s="21">
        <f>IF(data!C2522="","",data!C2522)</f>
        <v>11</v>
      </c>
      <c r="E2521" s="22">
        <f>IF(data!D2522="","",data!D2522)</f>
        <v>14</v>
      </c>
      <c r="F2521" s="22">
        <f>IF(data!E2522="","",data!E2522)</f>
        <v>22</v>
      </c>
      <c r="G2521" s="22">
        <f>IF(data!F2522="","",data!F2522)</f>
        <v>27</v>
      </c>
      <c r="H2521" s="22">
        <f>IF(data!G2522="","",data!G2522)</f>
        <v>31</v>
      </c>
      <c r="I2521" s="22">
        <f>IF(data!H2522="","",data!H2522)</f>
        <v>32</v>
      </c>
      <c r="J2521" s="23">
        <f>IF(data!I2522="","",data!I2522)</f>
        <v>9</v>
      </c>
      <c r="Q2521" s="33"/>
      <c r="R2521" s="33"/>
      <c r="S2521" s="33"/>
      <c r="T2521" s="33"/>
      <c r="U2521" s="33"/>
      <c r="V2521" s="33"/>
      <c r="X2521" s="34"/>
      <c r="Y2521" s="33"/>
      <c r="Z2521" s="33"/>
      <c r="AA2521" s="33"/>
      <c r="AB2521" s="33"/>
      <c r="AC2521" s="35"/>
      <c r="AD2521" s="33"/>
      <c r="AE2521" s="33"/>
      <c r="AF2521" s="33"/>
      <c r="AG2521" s="33"/>
      <c r="AH2521" s="33"/>
      <c r="AI2521" s="33"/>
      <c r="AJ2521" s="36"/>
      <c r="AK2521" s="10">
        <f t="shared" si="399"/>
        <v>8</v>
      </c>
      <c r="AL2521" s="11">
        <f t="shared" si="400"/>
        <v>13</v>
      </c>
      <c r="AM2521" s="11">
        <f t="shared" si="401"/>
        <v>12</v>
      </c>
      <c r="AN2521" s="11">
        <f t="shared" si="402"/>
        <v>17</v>
      </c>
      <c r="AO2521" s="13">
        <f t="shared" si="403"/>
        <v>18</v>
      </c>
      <c r="AP2521" s="11">
        <f t="shared" si="404"/>
        <v>25</v>
      </c>
      <c r="AQ2521" s="11">
        <f t="shared" si="405"/>
        <v>20</v>
      </c>
      <c r="AR2521" s="11">
        <f t="shared" si="406"/>
        <v>17</v>
      </c>
      <c r="AS2521" s="11">
        <f t="shared" si="407"/>
        <v>27</v>
      </c>
      <c r="AT2521" s="11">
        <f t="shared" si="408"/>
        <v>41</v>
      </c>
      <c r="AU2521" s="11">
        <f t="shared" si="409"/>
        <v>33</v>
      </c>
      <c r="AV2521" s="11">
        <f t="shared" si="410"/>
        <v>39</v>
      </c>
      <c r="AW2521" s="12">
        <f t="shared" si="411"/>
        <v>47</v>
      </c>
      <c r="AX2521" s="13">
        <f t="shared" si="412"/>
        <v>57</v>
      </c>
      <c r="AY2521" s="13">
        <f t="shared" si="413"/>
        <v>69</v>
      </c>
      <c r="AZ2521" s="13">
        <f t="shared" si="414"/>
        <v>65</v>
      </c>
      <c r="BA2521" s="13">
        <f t="shared" si="415"/>
        <v>61</v>
      </c>
      <c r="BB2521" s="14">
        <f t="shared" si="416"/>
        <v>57</v>
      </c>
      <c r="BC2521" s="19">
        <f t="shared" si="419"/>
        <v>69</v>
      </c>
      <c r="BD2521" s="55">
        <f t="shared" si="395"/>
        <v>1.0189671971419292</v>
      </c>
      <c r="BE2521" s="19">
        <f t="shared" si="396"/>
        <v>1.1212731406300747</v>
      </c>
      <c r="BF2521" s="19">
        <f t="shared" si="387"/>
        <v>1.1122702176031178</v>
      </c>
      <c r="BG2521" s="19">
        <f t="shared" si="392"/>
        <v>1.0942643715492042</v>
      </c>
      <c r="BH2521" s="19">
        <f t="shared" si="397"/>
        <v>0</v>
      </c>
      <c r="BI2521" s="19">
        <f t="shared" si="397"/>
        <v>0</v>
      </c>
      <c r="BJ2521" s="19">
        <f t="shared" si="397"/>
        <v>0</v>
      </c>
      <c r="BK2521" s="19">
        <f t="shared" si="418"/>
        <v>0</v>
      </c>
      <c r="BL2521" s="19">
        <f t="shared" si="418"/>
        <v>0</v>
      </c>
      <c r="BM2521" s="19">
        <f t="shared" si="418"/>
        <v>1</v>
      </c>
      <c r="BN2521" s="19">
        <f t="shared" si="418"/>
        <v>0</v>
      </c>
      <c r="BO2521" s="19">
        <f t="shared" si="418"/>
        <v>0</v>
      </c>
      <c r="BP2521" s="19">
        <f t="shared" si="418"/>
        <v>0</v>
      </c>
      <c r="BQ2521" s="19">
        <f t="shared" si="418"/>
        <v>0</v>
      </c>
      <c r="BR2521" s="19">
        <f t="shared" si="418"/>
        <v>1</v>
      </c>
      <c r="BS2521" s="19">
        <f t="shared" si="418"/>
        <v>1</v>
      </c>
      <c r="BT2521" s="19">
        <f t="shared" si="418"/>
        <v>0</v>
      </c>
      <c r="BU2521" s="19">
        <f t="shared" si="418"/>
        <v>0</v>
      </c>
      <c r="BV2521" s="19">
        <f t="shared" si="418"/>
        <v>2</v>
      </c>
      <c r="BW2521" s="19">
        <f t="shared" si="418"/>
        <v>1</v>
      </c>
      <c r="BX2521" s="19">
        <f t="shared" si="418"/>
        <v>0</v>
      </c>
      <c r="BY2521" s="19" t="str">
        <f t="shared" si="418"/>
        <v/>
      </c>
      <c r="BZ2521" s="19" t="str">
        <f t="shared" si="418"/>
        <v/>
      </c>
      <c r="CA2521" s="19" t="str">
        <f t="shared" si="417"/>
        <v/>
      </c>
      <c r="CB2521" s="19" t="str">
        <f t="shared" si="417"/>
        <v/>
      </c>
    </row>
    <row r="2522" spans="1:80">
      <c r="A2522" s="24">
        <f t="shared" si="398"/>
        <v>2521</v>
      </c>
      <c r="B2522" s="31">
        <f>IF(data!A2523="","",data!A2523)</f>
        <v>2020011</v>
      </c>
      <c r="C2522" s="32">
        <f>IF(data!B2523="","",data!B2523)</f>
        <v>43905</v>
      </c>
      <c r="D2522" s="21">
        <f>IF(data!C2523="","",data!C2523)</f>
        <v>4</v>
      </c>
      <c r="E2522" s="22">
        <f>IF(data!D2523="","",data!D2523)</f>
        <v>5</v>
      </c>
      <c r="F2522" s="22">
        <f>IF(data!E2523="","",data!E2523)</f>
        <v>7</v>
      </c>
      <c r="G2522" s="22">
        <f>IF(data!F2523="","",data!F2523)</f>
        <v>17</v>
      </c>
      <c r="H2522" s="22">
        <f>IF(data!G2523="","",data!G2523)</f>
        <v>18</v>
      </c>
      <c r="I2522" s="22">
        <f>IF(data!H2523="","",data!H2523)</f>
        <v>29</v>
      </c>
      <c r="J2522" s="23">
        <f>IF(data!I2523="","",data!I2523)</f>
        <v>1</v>
      </c>
      <c r="Q2522" s="33"/>
      <c r="R2522" s="33"/>
      <c r="S2522" s="33"/>
      <c r="T2522" s="33"/>
      <c r="U2522" s="33"/>
      <c r="V2522" s="33"/>
      <c r="X2522" s="34"/>
      <c r="Y2522" s="33"/>
      <c r="Z2522" s="33"/>
      <c r="AA2522" s="33"/>
      <c r="AB2522" s="33"/>
      <c r="AC2522" s="35"/>
      <c r="AD2522" s="33"/>
      <c r="AE2522" s="33"/>
      <c r="AF2522" s="33"/>
      <c r="AG2522" s="33"/>
      <c r="AH2522" s="33"/>
      <c r="AI2522" s="33"/>
      <c r="AJ2522" s="36"/>
      <c r="AK2522" s="10">
        <f t="shared" si="399"/>
        <v>8</v>
      </c>
      <c r="AL2522" s="11">
        <f t="shared" si="400"/>
        <v>8</v>
      </c>
      <c r="AM2522" s="11">
        <f t="shared" si="401"/>
        <v>15</v>
      </c>
      <c r="AN2522" s="11">
        <f t="shared" si="402"/>
        <v>20</v>
      </c>
      <c r="AO2522" s="13">
        <f t="shared" si="403"/>
        <v>17</v>
      </c>
      <c r="AP2522" s="11">
        <f t="shared" si="404"/>
        <v>24</v>
      </c>
      <c r="AQ2522" s="11">
        <f t="shared" si="405"/>
        <v>26</v>
      </c>
      <c r="AR2522" s="11">
        <f t="shared" si="406"/>
        <v>40</v>
      </c>
      <c r="AS2522" s="11">
        <f t="shared" si="407"/>
        <v>36</v>
      </c>
      <c r="AT2522" s="11">
        <f t="shared" si="408"/>
        <v>32</v>
      </c>
      <c r="AU2522" s="11">
        <f t="shared" si="409"/>
        <v>28</v>
      </c>
      <c r="AV2522" s="11">
        <f t="shared" si="410"/>
        <v>24</v>
      </c>
      <c r="AW2522" s="12">
        <f t="shared" si="411"/>
        <v>35</v>
      </c>
      <c r="AX2522" s="13">
        <f t="shared" si="412"/>
        <v>32</v>
      </c>
      <c r="AY2522" s="13">
        <f t="shared" si="413"/>
        <v>29</v>
      </c>
      <c r="AZ2522" s="13">
        <f t="shared" si="414"/>
        <v>44</v>
      </c>
      <c r="BA2522" s="13">
        <f t="shared" si="415"/>
        <v>61</v>
      </c>
      <c r="BB2522" s="14">
        <f t="shared" si="416"/>
        <v>60</v>
      </c>
      <c r="BC2522" s="19">
        <f t="shared" si="419"/>
        <v>29</v>
      </c>
      <c r="BD2522" s="55">
        <f t="shared" si="395"/>
        <v>0.92075349139330953</v>
      </c>
      <c r="BE2522" s="19">
        <f t="shared" si="396"/>
        <v>1.0639818122767133</v>
      </c>
      <c r="BF2522" s="19">
        <f t="shared" si="387"/>
        <v>1.093445924001299</v>
      </c>
      <c r="BG2522" s="19">
        <f t="shared" si="392"/>
        <v>1.0877167911659629</v>
      </c>
      <c r="BH2522" s="19">
        <f t="shared" si="397"/>
        <v>1</v>
      </c>
      <c r="BI2522" s="19">
        <f t="shared" si="397"/>
        <v>1</v>
      </c>
      <c r="BJ2522" s="19">
        <f t="shared" si="397"/>
        <v>0</v>
      </c>
      <c r="BK2522" s="19">
        <f t="shared" si="418"/>
        <v>0</v>
      </c>
      <c r="BL2522" s="19">
        <f t="shared" si="418"/>
        <v>1</v>
      </c>
      <c r="BM2522" s="19">
        <f t="shared" si="418"/>
        <v>1</v>
      </c>
      <c r="BN2522" s="19">
        <f t="shared" si="418"/>
        <v>0</v>
      </c>
      <c r="BO2522" s="19">
        <f t="shared" si="418"/>
        <v>1</v>
      </c>
      <c r="BP2522" s="19">
        <f t="shared" si="418"/>
        <v>0</v>
      </c>
      <c r="BQ2522" s="19">
        <f t="shared" si="418"/>
        <v>0</v>
      </c>
      <c r="BR2522" s="19">
        <f t="shared" si="418"/>
        <v>0</v>
      </c>
      <c r="BS2522" s="19">
        <f t="shared" si="418"/>
        <v>0</v>
      </c>
      <c r="BT2522" s="19">
        <f t="shared" si="418"/>
        <v>1</v>
      </c>
      <c r="BU2522" s="19">
        <f t="shared" si="418"/>
        <v>0</v>
      </c>
      <c r="BV2522" s="19">
        <f t="shared" si="418"/>
        <v>0</v>
      </c>
      <c r="BW2522" s="19">
        <f t="shared" si="418"/>
        <v>0</v>
      </c>
      <c r="BX2522" s="19">
        <f t="shared" si="418"/>
        <v>0</v>
      </c>
      <c r="BY2522" s="19" t="str">
        <f t="shared" si="418"/>
        <v/>
      </c>
      <c r="BZ2522" s="19" t="str">
        <f t="shared" si="418"/>
        <v/>
      </c>
      <c r="CA2522" s="19" t="str">
        <f t="shared" si="417"/>
        <v/>
      </c>
      <c r="CB2522" s="19" t="str">
        <f t="shared" si="417"/>
        <v/>
      </c>
    </row>
    <row r="2523" spans="1:80">
      <c r="A2523" s="24">
        <f t="shared" si="398"/>
        <v>2522</v>
      </c>
      <c r="B2523" s="31">
        <f>IF(data!A2524="","",data!A2524)</f>
        <v>2020012</v>
      </c>
      <c r="C2523" s="32">
        <f>IF(data!B2524="","",data!B2524)</f>
        <v>43907</v>
      </c>
      <c r="D2523" s="21">
        <f>IF(data!C2524="","",data!C2524)</f>
        <v>4</v>
      </c>
      <c r="E2523" s="22">
        <f>IF(data!D2524="","",data!D2524)</f>
        <v>13</v>
      </c>
      <c r="F2523" s="22">
        <f>IF(data!E2524="","",data!E2524)</f>
        <v>14</v>
      </c>
      <c r="G2523" s="22">
        <f>IF(data!F2524="","",data!F2524)</f>
        <v>23</v>
      </c>
      <c r="H2523" s="22">
        <f>IF(data!G2524="","",data!G2524)</f>
        <v>26</v>
      </c>
      <c r="I2523" s="22">
        <f>IF(data!H2524="","",data!H2524)</f>
        <v>31</v>
      </c>
      <c r="J2523" s="23">
        <f>IF(data!I2524="","",data!I2524)</f>
        <v>9</v>
      </c>
      <c r="Q2523" s="33"/>
      <c r="R2523" s="33"/>
      <c r="S2523" s="33"/>
      <c r="T2523" s="33"/>
      <c r="U2523" s="33"/>
      <c r="V2523" s="33"/>
      <c r="X2523" s="34"/>
      <c r="Y2523" s="33"/>
      <c r="Z2523" s="33"/>
      <c r="AA2523" s="33"/>
      <c r="AB2523" s="33"/>
      <c r="AC2523" s="35"/>
      <c r="AD2523" s="33"/>
      <c r="AE2523" s="33"/>
      <c r="AF2523" s="33"/>
      <c r="AG2523" s="33"/>
      <c r="AH2523" s="33"/>
      <c r="AI2523" s="33"/>
      <c r="AJ2523" s="36"/>
      <c r="AK2523" s="10">
        <f t="shared" si="399"/>
        <v>9</v>
      </c>
      <c r="AL2523" s="11">
        <f t="shared" si="400"/>
        <v>11</v>
      </c>
      <c r="AM2523" s="11">
        <f t="shared" si="401"/>
        <v>16</v>
      </c>
      <c r="AN2523" s="11">
        <f t="shared" si="402"/>
        <v>15</v>
      </c>
      <c r="AO2523" s="13">
        <f t="shared" si="403"/>
        <v>20</v>
      </c>
      <c r="AP2523" s="11">
        <f t="shared" si="404"/>
        <v>31</v>
      </c>
      <c r="AQ2523" s="11">
        <f t="shared" si="405"/>
        <v>30</v>
      </c>
      <c r="AR2523" s="11">
        <f t="shared" si="406"/>
        <v>21</v>
      </c>
      <c r="AS2523" s="11">
        <f t="shared" si="407"/>
        <v>23</v>
      </c>
      <c r="AT2523" s="11">
        <f t="shared" si="408"/>
        <v>27</v>
      </c>
      <c r="AU2523" s="11">
        <f t="shared" si="409"/>
        <v>20</v>
      </c>
      <c r="AV2523" s="11">
        <f t="shared" si="410"/>
        <v>41</v>
      </c>
      <c r="AW2523" s="12">
        <f t="shared" si="411"/>
        <v>51</v>
      </c>
      <c r="AX2523" s="13">
        <f t="shared" si="412"/>
        <v>63</v>
      </c>
      <c r="AY2523" s="13">
        <f t="shared" si="413"/>
        <v>60</v>
      </c>
      <c r="AZ2523" s="13">
        <f t="shared" si="414"/>
        <v>57</v>
      </c>
      <c r="BA2523" s="13">
        <f t="shared" si="415"/>
        <v>54</v>
      </c>
      <c r="BB2523" s="14">
        <f t="shared" si="416"/>
        <v>51</v>
      </c>
      <c r="BC2523" s="19">
        <f t="shared" si="419"/>
        <v>60</v>
      </c>
      <c r="BD2523" s="55">
        <f t="shared" si="395"/>
        <v>0.99441377070477432</v>
      </c>
      <c r="BE2523" s="19">
        <f t="shared" si="396"/>
        <v>1.0435206235790842</v>
      </c>
      <c r="BF2523" s="19">
        <f t="shared" ref="BF2523:BF2586" si="420">IF($B2523="","",SUM($BC2499:$BC2523)/25/$BM$3)</f>
        <v>1.0918090289054887</v>
      </c>
      <c r="BG2523" s="19">
        <f t="shared" si="392"/>
        <v>1.0975381617408249</v>
      </c>
      <c r="BH2523" s="19">
        <f t="shared" si="397"/>
        <v>0</v>
      </c>
      <c r="BI2523" s="19">
        <f t="shared" si="397"/>
        <v>0</v>
      </c>
      <c r="BJ2523" s="19">
        <f t="shared" si="397"/>
        <v>0</v>
      </c>
      <c r="BK2523" s="19">
        <f t="shared" si="418"/>
        <v>0</v>
      </c>
      <c r="BL2523" s="19">
        <f t="shared" si="418"/>
        <v>1</v>
      </c>
      <c r="BM2523" s="19">
        <f t="shared" si="418"/>
        <v>0</v>
      </c>
      <c r="BN2523" s="19">
        <f t="shared" si="418"/>
        <v>1</v>
      </c>
      <c r="BO2523" s="19">
        <f t="shared" si="418"/>
        <v>0</v>
      </c>
      <c r="BP2523" s="19">
        <f t="shared" si="418"/>
        <v>0</v>
      </c>
      <c r="BQ2523" s="19">
        <f t="shared" si="418"/>
        <v>1</v>
      </c>
      <c r="BR2523" s="19">
        <f t="shared" si="418"/>
        <v>0</v>
      </c>
      <c r="BS2523" s="19">
        <f t="shared" si="418"/>
        <v>0</v>
      </c>
      <c r="BT2523" s="19">
        <f t="shared" si="418"/>
        <v>0</v>
      </c>
      <c r="BU2523" s="19">
        <f t="shared" si="418"/>
        <v>1</v>
      </c>
      <c r="BV2523" s="19">
        <f t="shared" si="418"/>
        <v>2</v>
      </c>
      <c r="BW2523" s="19">
        <f t="shared" si="418"/>
        <v>0</v>
      </c>
      <c r="BX2523" s="19">
        <f t="shared" si="418"/>
        <v>0</v>
      </c>
      <c r="BY2523" s="19" t="str">
        <f t="shared" si="418"/>
        <v/>
      </c>
      <c r="BZ2523" s="19" t="str">
        <f t="shared" si="418"/>
        <v/>
      </c>
      <c r="CA2523" s="19" t="str">
        <f t="shared" si="417"/>
        <v/>
      </c>
      <c r="CB2523" s="19" t="str">
        <f t="shared" si="417"/>
        <v/>
      </c>
    </row>
    <row r="2524" spans="1:80">
      <c r="A2524" s="24">
        <f t="shared" si="398"/>
        <v>2523</v>
      </c>
      <c r="B2524" s="31">
        <f>IF(data!A2525="","",data!A2525)</f>
        <v>2020013</v>
      </c>
      <c r="C2524" s="32">
        <f>IF(data!B2525="","",data!B2525)</f>
        <v>43909</v>
      </c>
      <c r="D2524" s="21">
        <f>IF(data!C2525="","",data!C2525)</f>
        <v>2</v>
      </c>
      <c r="E2524" s="22">
        <f>IF(data!D2525="","",data!D2525)</f>
        <v>8</v>
      </c>
      <c r="F2524" s="22">
        <f>IF(data!E2525="","",data!E2525)</f>
        <v>10</v>
      </c>
      <c r="G2524" s="22">
        <f>IF(data!F2525="","",data!F2525)</f>
        <v>20</v>
      </c>
      <c r="H2524" s="22">
        <f>IF(data!G2525="","",data!G2525)</f>
        <v>21</v>
      </c>
      <c r="I2524" s="22">
        <f>IF(data!H2525="","",data!H2525)</f>
        <v>30</v>
      </c>
      <c r="J2524" s="23">
        <f>IF(data!I2525="","",data!I2525)</f>
        <v>14</v>
      </c>
      <c r="Q2524" s="33"/>
      <c r="R2524" s="33"/>
      <c r="S2524" s="33"/>
      <c r="T2524" s="33"/>
      <c r="U2524" s="33"/>
      <c r="V2524" s="33"/>
      <c r="X2524" s="34"/>
      <c r="Y2524" s="33"/>
      <c r="Z2524" s="33"/>
      <c r="AA2524" s="33"/>
      <c r="AB2524" s="33"/>
      <c r="AC2524" s="35"/>
      <c r="AD2524" s="33"/>
      <c r="AE2524" s="33"/>
      <c r="AF2524" s="33"/>
      <c r="AG2524" s="33"/>
      <c r="AH2524" s="33"/>
      <c r="AI2524" s="33"/>
      <c r="AJ2524" s="36"/>
      <c r="AK2524" s="10">
        <f t="shared" si="399"/>
        <v>7</v>
      </c>
      <c r="AL2524" s="11">
        <f t="shared" si="400"/>
        <v>7</v>
      </c>
      <c r="AM2524" s="11">
        <f t="shared" si="401"/>
        <v>6</v>
      </c>
      <c r="AN2524" s="11">
        <f t="shared" si="402"/>
        <v>13</v>
      </c>
      <c r="AO2524" s="13">
        <f t="shared" si="403"/>
        <v>14</v>
      </c>
      <c r="AP2524" s="11">
        <f t="shared" si="404"/>
        <v>19</v>
      </c>
      <c r="AQ2524" s="11">
        <f t="shared" si="405"/>
        <v>19</v>
      </c>
      <c r="AR2524" s="11">
        <f t="shared" si="406"/>
        <v>11</v>
      </c>
      <c r="AS2524" s="11">
        <f t="shared" si="407"/>
        <v>47</v>
      </c>
      <c r="AT2524" s="11">
        <f t="shared" si="408"/>
        <v>43</v>
      </c>
      <c r="AU2524" s="11">
        <f t="shared" si="409"/>
        <v>39</v>
      </c>
      <c r="AV2524" s="11">
        <f t="shared" si="410"/>
        <v>35</v>
      </c>
      <c r="AW2524" s="12">
        <f t="shared" si="411"/>
        <v>31</v>
      </c>
      <c r="AX2524" s="13">
        <f t="shared" si="412"/>
        <v>43</v>
      </c>
      <c r="AY2524" s="13">
        <f t="shared" si="413"/>
        <v>40</v>
      </c>
      <c r="AZ2524" s="13">
        <f t="shared" si="414"/>
        <v>37</v>
      </c>
      <c r="BA2524" s="13">
        <f t="shared" si="415"/>
        <v>34</v>
      </c>
      <c r="BB2524" s="14">
        <f t="shared" si="416"/>
        <v>31</v>
      </c>
      <c r="BC2524" s="19">
        <f t="shared" si="419"/>
        <v>40</v>
      </c>
      <c r="BD2524" s="55">
        <f t="shared" si="395"/>
        <v>0.98213705748619684</v>
      </c>
      <c r="BE2524" s="19">
        <f t="shared" si="396"/>
        <v>1.0066904839233517</v>
      </c>
      <c r="BF2524" s="19">
        <f t="shared" si="420"/>
        <v>1.0754400779473856</v>
      </c>
      <c r="BG2524" s="19">
        <f t="shared" si="392"/>
        <v>1.0930367002273467</v>
      </c>
      <c r="BH2524" s="19">
        <f t="shared" si="397"/>
        <v>0</v>
      </c>
      <c r="BI2524" s="19">
        <f t="shared" si="397"/>
        <v>0</v>
      </c>
      <c r="BJ2524" s="19">
        <f t="shared" si="397"/>
        <v>1</v>
      </c>
      <c r="BK2524" s="19">
        <f t="shared" si="418"/>
        <v>1</v>
      </c>
      <c r="BL2524" s="19">
        <f t="shared" si="418"/>
        <v>1</v>
      </c>
      <c r="BM2524" s="19">
        <f t="shared" si="418"/>
        <v>0</v>
      </c>
      <c r="BN2524" s="19">
        <f t="shared" si="418"/>
        <v>0</v>
      </c>
      <c r="BO2524" s="19">
        <f t="shared" si="418"/>
        <v>0</v>
      </c>
      <c r="BP2524" s="19">
        <f t="shared" si="418"/>
        <v>1</v>
      </c>
      <c r="BQ2524" s="19">
        <f t="shared" si="418"/>
        <v>0</v>
      </c>
      <c r="BR2524" s="19">
        <f t="shared" si="418"/>
        <v>1</v>
      </c>
      <c r="BS2524" s="19">
        <f t="shared" si="418"/>
        <v>0</v>
      </c>
      <c r="BT2524" s="19">
        <f t="shared" si="418"/>
        <v>0</v>
      </c>
      <c r="BU2524" s="19">
        <f t="shared" si="418"/>
        <v>1</v>
      </c>
      <c r="BV2524" s="19">
        <f t="shared" si="418"/>
        <v>0</v>
      </c>
      <c r="BW2524" s="19">
        <f t="shared" si="418"/>
        <v>0</v>
      </c>
      <c r="BX2524" s="19">
        <f t="shared" si="418"/>
        <v>0</v>
      </c>
      <c r="BY2524" s="19" t="str">
        <f t="shared" si="418"/>
        <v/>
      </c>
      <c r="BZ2524" s="19" t="str">
        <f t="shared" si="418"/>
        <v/>
      </c>
      <c r="CA2524" s="19" t="str">
        <f t="shared" si="417"/>
        <v/>
      </c>
      <c r="CB2524" s="19" t="str">
        <f t="shared" si="417"/>
        <v/>
      </c>
    </row>
    <row r="2525" spans="1:80">
      <c r="A2525" s="24">
        <f t="shared" si="398"/>
        <v>2524</v>
      </c>
      <c r="B2525" s="31">
        <f>IF(data!A2526="","",data!A2526)</f>
        <v>2020014</v>
      </c>
      <c r="C2525" s="32">
        <f>IF(data!B2526="","",data!B2526)</f>
        <v>43912</v>
      </c>
      <c r="D2525" s="21">
        <f>IF(data!C2526="","",data!C2526)</f>
        <v>2</v>
      </c>
      <c r="E2525" s="22">
        <f>IF(data!D2526="","",data!D2526)</f>
        <v>7</v>
      </c>
      <c r="F2525" s="22">
        <f>IF(data!E2526="","",data!E2526)</f>
        <v>8</v>
      </c>
      <c r="G2525" s="22">
        <f>IF(data!F2526="","",data!F2526)</f>
        <v>10</v>
      </c>
      <c r="H2525" s="22">
        <f>IF(data!G2526="","",data!G2526)</f>
        <v>12</v>
      </c>
      <c r="I2525" s="22">
        <f>IF(data!H2526="","",data!H2526)</f>
        <v>16</v>
      </c>
      <c r="J2525" s="23">
        <f>IF(data!I2526="","",data!I2526)</f>
        <v>7</v>
      </c>
      <c r="Q2525" s="33"/>
      <c r="R2525" s="33"/>
      <c r="S2525" s="33"/>
      <c r="T2525" s="33"/>
      <c r="U2525" s="33"/>
      <c r="V2525" s="33"/>
      <c r="X2525" s="34"/>
      <c r="Y2525" s="33"/>
      <c r="Z2525" s="33"/>
      <c r="AA2525" s="33"/>
      <c r="AB2525" s="33"/>
      <c r="AC2525" s="35"/>
      <c r="AD2525" s="33"/>
      <c r="AE2525" s="33"/>
      <c r="AF2525" s="33"/>
      <c r="AG2525" s="33"/>
      <c r="AH2525" s="33"/>
      <c r="AI2525" s="33"/>
      <c r="AJ2525" s="36"/>
      <c r="AK2525" s="10">
        <f t="shared" si="399"/>
        <v>7</v>
      </c>
      <c r="AL2525" s="11">
        <f t="shared" si="400"/>
        <v>7</v>
      </c>
      <c r="AM2525" s="11">
        <f t="shared" si="401"/>
        <v>10</v>
      </c>
      <c r="AN2525" s="11">
        <f t="shared" si="402"/>
        <v>13</v>
      </c>
      <c r="AO2525" s="13">
        <f t="shared" si="403"/>
        <v>13</v>
      </c>
      <c r="AP2525" s="11">
        <f t="shared" si="404"/>
        <v>15</v>
      </c>
      <c r="AQ2525" s="11">
        <f t="shared" si="405"/>
        <v>28</v>
      </c>
      <c r="AR2525" s="11">
        <f t="shared" si="406"/>
        <v>25</v>
      </c>
      <c r="AS2525" s="11">
        <f t="shared" si="407"/>
        <v>33</v>
      </c>
      <c r="AT2525" s="11">
        <f t="shared" si="408"/>
        <v>31</v>
      </c>
      <c r="AU2525" s="11">
        <f t="shared" si="409"/>
        <v>42</v>
      </c>
      <c r="AV2525" s="11">
        <f t="shared" si="410"/>
        <v>41</v>
      </c>
      <c r="AW2525" s="12">
        <f t="shared" si="411"/>
        <v>40</v>
      </c>
      <c r="AX2525" s="13">
        <f t="shared" si="412"/>
        <v>39</v>
      </c>
      <c r="AY2525" s="13">
        <f t="shared" si="413"/>
        <v>55</v>
      </c>
      <c r="AZ2525" s="13">
        <f t="shared" si="414"/>
        <v>55</v>
      </c>
      <c r="BA2525" s="13">
        <f t="shared" si="415"/>
        <v>55</v>
      </c>
      <c r="BB2525" s="14">
        <f t="shared" si="416"/>
        <v>55</v>
      </c>
      <c r="BC2525" s="19">
        <f t="shared" si="419"/>
        <v>55</v>
      </c>
      <c r="BD2525" s="55">
        <f t="shared" si="395"/>
        <v>1.0353361481000325</v>
      </c>
      <c r="BE2525" s="19">
        <f t="shared" si="396"/>
        <v>1.000552127314063</v>
      </c>
      <c r="BF2525" s="19">
        <f t="shared" si="420"/>
        <v>1.0836245534264373</v>
      </c>
      <c r="BG2525" s="19">
        <f t="shared" si="392"/>
        <v>1.0885352387138683</v>
      </c>
      <c r="BH2525" s="19">
        <f t="shared" si="397"/>
        <v>0</v>
      </c>
      <c r="BI2525" s="19">
        <f t="shared" si="397"/>
        <v>0</v>
      </c>
      <c r="BJ2525" s="19">
        <f t="shared" si="397"/>
        <v>1</v>
      </c>
      <c r="BK2525" s="19">
        <f t="shared" si="418"/>
        <v>0</v>
      </c>
      <c r="BL2525" s="19">
        <f t="shared" si="418"/>
        <v>0</v>
      </c>
      <c r="BM2525" s="19">
        <f t="shared" si="418"/>
        <v>0</v>
      </c>
      <c r="BN2525" s="19">
        <f t="shared" si="418"/>
        <v>0</v>
      </c>
      <c r="BO2525" s="19">
        <f t="shared" si="418"/>
        <v>1</v>
      </c>
      <c r="BP2525" s="19">
        <f t="shared" si="418"/>
        <v>1</v>
      </c>
      <c r="BQ2525" s="19">
        <f t="shared" si="418"/>
        <v>0</v>
      </c>
      <c r="BR2525" s="19">
        <f t="shared" si="418"/>
        <v>1</v>
      </c>
      <c r="BS2525" s="19">
        <f t="shared" si="418"/>
        <v>0</v>
      </c>
      <c r="BT2525" s="19">
        <f t="shared" si="418"/>
        <v>1</v>
      </c>
      <c r="BU2525" s="19">
        <f t="shared" si="418"/>
        <v>0</v>
      </c>
      <c r="BV2525" s="19">
        <f t="shared" si="418"/>
        <v>0</v>
      </c>
      <c r="BW2525" s="19">
        <f t="shared" si="418"/>
        <v>0</v>
      </c>
      <c r="BX2525" s="19">
        <f t="shared" si="418"/>
        <v>1</v>
      </c>
      <c r="BY2525" s="19" t="str">
        <f t="shared" si="418"/>
        <v/>
      </c>
      <c r="BZ2525" s="19" t="str">
        <f t="shared" si="418"/>
        <v/>
      </c>
      <c r="CA2525" s="19" t="str">
        <f t="shared" si="417"/>
        <v/>
      </c>
      <c r="CB2525" s="19" t="str">
        <f t="shared" si="417"/>
        <v/>
      </c>
    </row>
    <row r="2526" spans="1:80">
      <c r="A2526" s="24">
        <f t="shared" si="398"/>
        <v>2525</v>
      </c>
      <c r="B2526" s="31">
        <f>IF(data!A2527="","",data!A2527)</f>
        <v>2020015</v>
      </c>
      <c r="C2526" s="32">
        <f>IF(data!B2527="","",data!B2527)</f>
        <v>43914</v>
      </c>
      <c r="D2526" s="21">
        <f>IF(data!C2527="","",data!C2527)</f>
        <v>8</v>
      </c>
      <c r="E2526" s="22">
        <f>IF(data!D2527="","",data!D2527)</f>
        <v>9</v>
      </c>
      <c r="F2526" s="22">
        <f>IF(data!E2527="","",data!E2527)</f>
        <v>22</v>
      </c>
      <c r="G2526" s="22">
        <f>IF(data!F2527="","",data!F2527)</f>
        <v>24</v>
      </c>
      <c r="H2526" s="22">
        <f>IF(data!G2527="","",data!G2527)</f>
        <v>30</v>
      </c>
      <c r="I2526" s="22">
        <f>IF(data!H2527="","",data!H2527)</f>
        <v>33</v>
      </c>
      <c r="J2526" s="23">
        <f>IF(data!I2527="","",data!I2527)</f>
        <v>1</v>
      </c>
      <c r="Q2526" s="33"/>
      <c r="R2526" s="33"/>
      <c r="S2526" s="33"/>
      <c r="T2526" s="33"/>
      <c r="U2526" s="33"/>
      <c r="V2526" s="33"/>
      <c r="X2526" s="34"/>
      <c r="Y2526" s="33"/>
      <c r="Z2526" s="33"/>
      <c r="AA2526" s="33"/>
      <c r="AB2526" s="33"/>
      <c r="AC2526" s="35"/>
      <c r="AD2526" s="33"/>
      <c r="AE2526" s="33"/>
      <c r="AF2526" s="33"/>
      <c r="AG2526" s="33"/>
      <c r="AH2526" s="33"/>
      <c r="AI2526" s="33"/>
      <c r="AJ2526" s="36"/>
      <c r="AK2526" s="10">
        <f t="shared" si="399"/>
        <v>3</v>
      </c>
      <c r="AL2526" s="11">
        <f t="shared" si="400"/>
        <v>6</v>
      </c>
      <c r="AM2526" s="11">
        <f t="shared" si="401"/>
        <v>16</v>
      </c>
      <c r="AN2526" s="11">
        <f t="shared" si="402"/>
        <v>12</v>
      </c>
      <c r="AO2526" s="13">
        <f t="shared" si="403"/>
        <v>14</v>
      </c>
      <c r="AP2526" s="11">
        <f t="shared" si="404"/>
        <v>14</v>
      </c>
      <c r="AQ2526" s="11">
        <f t="shared" si="405"/>
        <v>27</v>
      </c>
      <c r="AR2526" s="11">
        <f t="shared" si="406"/>
        <v>26</v>
      </c>
      <c r="AS2526" s="11">
        <f t="shared" si="407"/>
        <v>27</v>
      </c>
      <c r="AT2526" s="11">
        <f t="shared" si="408"/>
        <v>42</v>
      </c>
      <c r="AU2526" s="11">
        <f t="shared" si="409"/>
        <v>48</v>
      </c>
      <c r="AV2526" s="11">
        <f t="shared" si="410"/>
        <v>42</v>
      </c>
      <c r="AW2526" s="12">
        <f t="shared" si="411"/>
        <v>36</v>
      </c>
      <c r="AX2526" s="13">
        <f t="shared" si="412"/>
        <v>46</v>
      </c>
      <c r="AY2526" s="13">
        <f t="shared" si="413"/>
        <v>58</v>
      </c>
      <c r="AZ2526" s="13">
        <f t="shared" si="414"/>
        <v>54</v>
      </c>
      <c r="BA2526" s="13">
        <f t="shared" si="415"/>
        <v>50</v>
      </c>
      <c r="BB2526" s="14">
        <f t="shared" si="416"/>
        <v>46</v>
      </c>
      <c r="BC2526" s="19">
        <f t="shared" si="419"/>
        <v>58</v>
      </c>
      <c r="BD2526" s="55">
        <f t="shared" si="395"/>
        <v>0.99032153296524839</v>
      </c>
      <c r="BE2526" s="19">
        <f t="shared" si="396"/>
        <v>1.0046443650535888</v>
      </c>
      <c r="BF2526" s="19">
        <f t="shared" si="420"/>
        <v>1.0754400779473856</v>
      </c>
      <c r="BG2526" s="19">
        <f t="shared" si="392"/>
        <v>1.0864891198441053</v>
      </c>
      <c r="BH2526" s="19">
        <f t="shared" si="397"/>
        <v>0</v>
      </c>
      <c r="BI2526" s="19">
        <f t="shared" si="397"/>
        <v>0</v>
      </c>
      <c r="BJ2526" s="19">
        <f t="shared" si="397"/>
        <v>0</v>
      </c>
      <c r="BK2526" s="19">
        <f t="shared" si="418"/>
        <v>0</v>
      </c>
      <c r="BL2526" s="19">
        <f t="shared" si="418"/>
        <v>0</v>
      </c>
      <c r="BM2526" s="19">
        <f t="shared" si="418"/>
        <v>1</v>
      </c>
      <c r="BN2526" s="19">
        <f t="shared" si="418"/>
        <v>0</v>
      </c>
      <c r="BO2526" s="19">
        <f t="shared" si="418"/>
        <v>1</v>
      </c>
      <c r="BP2526" s="19">
        <f t="shared" si="418"/>
        <v>1</v>
      </c>
      <c r="BQ2526" s="19">
        <f t="shared" si="418"/>
        <v>1</v>
      </c>
      <c r="BR2526" s="19">
        <f t="shared" si="418"/>
        <v>0</v>
      </c>
      <c r="BS2526" s="19">
        <f t="shared" si="418"/>
        <v>0</v>
      </c>
      <c r="BT2526" s="19">
        <f t="shared" si="418"/>
        <v>0</v>
      </c>
      <c r="BU2526" s="19">
        <f t="shared" si="418"/>
        <v>1</v>
      </c>
      <c r="BV2526" s="19">
        <f t="shared" si="418"/>
        <v>0</v>
      </c>
      <c r="BW2526" s="19">
        <f t="shared" si="418"/>
        <v>0</v>
      </c>
      <c r="BX2526" s="19">
        <f t="shared" si="418"/>
        <v>1</v>
      </c>
      <c r="BY2526" s="19" t="str">
        <f t="shared" si="418"/>
        <v/>
      </c>
      <c r="BZ2526" s="19" t="str">
        <f t="shared" si="418"/>
        <v/>
      </c>
      <c r="CA2526" s="19" t="str">
        <f t="shared" si="417"/>
        <v/>
      </c>
      <c r="CB2526" s="19" t="str">
        <f t="shared" si="417"/>
        <v/>
      </c>
    </row>
    <row r="2527" spans="1:80">
      <c r="A2527" s="24">
        <f t="shared" si="398"/>
        <v>2526</v>
      </c>
      <c r="B2527" s="31">
        <f>IF(data!A2528="","",data!A2528)</f>
        <v>2020016</v>
      </c>
      <c r="C2527" s="32">
        <f>IF(data!B2528="","",data!B2528)</f>
        <v>43916</v>
      </c>
      <c r="D2527" s="21">
        <f>IF(data!C2528="","",data!C2528)</f>
        <v>5</v>
      </c>
      <c r="E2527" s="22">
        <f>IF(data!D2528="","",data!D2528)</f>
        <v>6</v>
      </c>
      <c r="F2527" s="22">
        <f>IF(data!E2528="","",data!E2528)</f>
        <v>8</v>
      </c>
      <c r="G2527" s="22">
        <f>IF(data!F2528="","",data!F2528)</f>
        <v>17</v>
      </c>
      <c r="H2527" s="22">
        <f>IF(data!G2528="","",data!G2528)</f>
        <v>24</v>
      </c>
      <c r="I2527" s="22">
        <f>IF(data!H2528="","",data!H2528)</f>
        <v>27</v>
      </c>
      <c r="J2527" s="23">
        <f>IF(data!I2528="","",data!I2528)</f>
        <v>7</v>
      </c>
      <c r="Q2527" s="33"/>
      <c r="R2527" s="33"/>
      <c r="S2527" s="33"/>
      <c r="T2527" s="33"/>
      <c r="U2527" s="33"/>
      <c r="V2527" s="33"/>
      <c r="X2527" s="34"/>
      <c r="Y2527" s="33"/>
      <c r="Z2527" s="33"/>
      <c r="AA2527" s="33"/>
      <c r="AB2527" s="33"/>
      <c r="AC2527" s="35"/>
      <c r="AD2527" s="33"/>
      <c r="AE2527" s="33"/>
      <c r="AF2527" s="33"/>
      <c r="AG2527" s="33"/>
      <c r="AH2527" s="33"/>
      <c r="AI2527" s="33"/>
      <c r="AJ2527" s="36"/>
      <c r="AK2527" s="10">
        <f t="shared" si="399"/>
        <v>6</v>
      </c>
      <c r="AL2527" s="11">
        <f t="shared" si="400"/>
        <v>7</v>
      </c>
      <c r="AM2527" s="11">
        <f t="shared" si="401"/>
        <v>12</v>
      </c>
      <c r="AN2527" s="11">
        <f t="shared" si="402"/>
        <v>15</v>
      </c>
      <c r="AO2527" s="13">
        <f t="shared" si="403"/>
        <v>24</v>
      </c>
      <c r="AP2527" s="11">
        <f t="shared" si="404"/>
        <v>15</v>
      </c>
      <c r="AQ2527" s="11">
        <f t="shared" si="405"/>
        <v>33</v>
      </c>
      <c r="AR2527" s="11">
        <f t="shared" si="406"/>
        <v>37</v>
      </c>
      <c r="AS2527" s="11">
        <f t="shared" si="407"/>
        <v>32</v>
      </c>
      <c r="AT2527" s="11">
        <f t="shared" si="408"/>
        <v>27</v>
      </c>
      <c r="AU2527" s="11">
        <f t="shared" si="409"/>
        <v>35</v>
      </c>
      <c r="AV2527" s="11">
        <f t="shared" si="410"/>
        <v>45</v>
      </c>
      <c r="AW2527" s="12">
        <f t="shared" si="411"/>
        <v>42</v>
      </c>
      <c r="AX2527" s="13">
        <f t="shared" si="412"/>
        <v>39</v>
      </c>
      <c r="AY2527" s="13">
        <f t="shared" si="413"/>
        <v>36</v>
      </c>
      <c r="AZ2527" s="13">
        <f t="shared" si="414"/>
        <v>51</v>
      </c>
      <c r="BA2527" s="13">
        <f t="shared" si="415"/>
        <v>49</v>
      </c>
      <c r="BB2527" s="14">
        <f t="shared" si="416"/>
        <v>47</v>
      </c>
      <c r="BC2527" s="19">
        <f t="shared" si="419"/>
        <v>36</v>
      </c>
      <c r="BD2527" s="55">
        <f t="shared" si="395"/>
        <v>1.0189671971419292</v>
      </c>
      <c r="BE2527" s="19">
        <f t="shared" si="396"/>
        <v>0.96986034426761936</v>
      </c>
      <c r="BF2527" s="19">
        <f t="shared" si="420"/>
        <v>1.0500682039623255</v>
      </c>
      <c r="BG2527" s="19">
        <f t="shared" si="392"/>
        <v>1.0762585254952908</v>
      </c>
      <c r="BH2527" s="19">
        <f t="shared" si="397"/>
        <v>1</v>
      </c>
      <c r="BI2527" s="19">
        <f t="shared" si="397"/>
        <v>0</v>
      </c>
      <c r="BJ2527" s="19">
        <f t="shared" si="397"/>
        <v>0</v>
      </c>
      <c r="BK2527" s="19">
        <f t="shared" si="418"/>
        <v>0</v>
      </c>
      <c r="BL2527" s="19">
        <f t="shared" si="418"/>
        <v>0</v>
      </c>
      <c r="BM2527" s="19">
        <f t="shared" si="418"/>
        <v>1</v>
      </c>
      <c r="BN2527" s="19">
        <f t="shared" si="418"/>
        <v>1</v>
      </c>
      <c r="BO2527" s="19">
        <f t="shared" si="418"/>
        <v>1</v>
      </c>
      <c r="BP2527" s="19">
        <f t="shared" si="418"/>
        <v>1</v>
      </c>
      <c r="BQ2527" s="19">
        <f t="shared" si="418"/>
        <v>0</v>
      </c>
      <c r="BR2527" s="19">
        <f t="shared" si="418"/>
        <v>1</v>
      </c>
      <c r="BS2527" s="19">
        <f t="shared" si="418"/>
        <v>0</v>
      </c>
      <c r="BT2527" s="19">
        <f t="shared" si="418"/>
        <v>0</v>
      </c>
      <c r="BU2527" s="19">
        <f t="shared" si="418"/>
        <v>0</v>
      </c>
      <c r="BV2527" s="19">
        <f t="shared" si="418"/>
        <v>0</v>
      </c>
      <c r="BW2527" s="19">
        <f t="shared" si="418"/>
        <v>0</v>
      </c>
      <c r="BX2527" s="19">
        <f t="shared" si="418"/>
        <v>0</v>
      </c>
      <c r="BY2527" s="19" t="str">
        <f t="shared" si="418"/>
        <v/>
      </c>
      <c r="BZ2527" s="19" t="str">
        <f t="shared" si="418"/>
        <v/>
      </c>
      <c r="CA2527" s="19" t="str">
        <f t="shared" si="417"/>
        <v/>
      </c>
      <c r="CB2527" s="19" t="str">
        <f t="shared" si="417"/>
        <v/>
      </c>
    </row>
    <row r="2528" spans="1:80">
      <c r="A2528" s="24">
        <f t="shared" si="398"/>
        <v>2527</v>
      </c>
      <c r="B2528" s="31">
        <f>IF(data!A2529="","",data!A2529)</f>
        <v>2020017</v>
      </c>
      <c r="C2528" s="32">
        <f>IF(data!B2529="","",data!B2529)</f>
        <v>43919</v>
      </c>
      <c r="D2528" s="21">
        <f>IF(data!C2529="","",data!C2529)</f>
        <v>2</v>
      </c>
      <c r="E2528" s="22">
        <f>IF(data!D2529="","",data!D2529)</f>
        <v>4</v>
      </c>
      <c r="F2528" s="22">
        <f>IF(data!E2529="","",data!E2529)</f>
        <v>7</v>
      </c>
      <c r="G2528" s="22">
        <f>IF(data!F2529="","",data!F2529)</f>
        <v>15</v>
      </c>
      <c r="H2528" s="22">
        <f>IF(data!G2529="","",data!G2529)</f>
        <v>20</v>
      </c>
      <c r="I2528" s="22">
        <f>IF(data!H2529="","",data!H2529)</f>
        <v>27</v>
      </c>
      <c r="J2528" s="23">
        <f>IF(data!I2529="","",data!I2529)</f>
        <v>4</v>
      </c>
      <c r="Q2528" s="33"/>
      <c r="R2528" s="33"/>
      <c r="S2528" s="33"/>
      <c r="T2528" s="33"/>
      <c r="U2528" s="33"/>
      <c r="V2528" s="33"/>
      <c r="X2528" s="34"/>
      <c r="Y2528" s="33"/>
      <c r="Z2528" s="33"/>
      <c r="AA2528" s="33"/>
      <c r="AB2528" s="33"/>
      <c r="AC2528" s="35"/>
      <c r="AD2528" s="33"/>
      <c r="AE2528" s="33"/>
      <c r="AF2528" s="33"/>
      <c r="AG2528" s="33"/>
      <c r="AH2528" s="33"/>
      <c r="AI2528" s="33"/>
      <c r="AJ2528" s="36"/>
      <c r="AK2528" s="10">
        <f t="shared" si="399"/>
        <v>6</v>
      </c>
      <c r="AL2528" s="11">
        <f t="shared" si="400"/>
        <v>11</v>
      </c>
      <c r="AM2528" s="11">
        <f t="shared" si="401"/>
        <v>10</v>
      </c>
      <c r="AN2528" s="11">
        <f t="shared" si="402"/>
        <v>15</v>
      </c>
      <c r="AO2528" s="13">
        <f t="shared" si="403"/>
        <v>19</v>
      </c>
      <c r="AP2528" s="11">
        <f t="shared" si="404"/>
        <v>27</v>
      </c>
      <c r="AQ2528" s="11">
        <f t="shared" si="405"/>
        <v>21</v>
      </c>
      <c r="AR2528" s="11">
        <f t="shared" si="406"/>
        <v>25</v>
      </c>
      <c r="AS2528" s="11">
        <f t="shared" si="407"/>
        <v>31</v>
      </c>
      <c r="AT2528" s="11">
        <f t="shared" si="408"/>
        <v>27</v>
      </c>
      <c r="AU2528" s="11">
        <f t="shared" si="409"/>
        <v>23</v>
      </c>
      <c r="AV2528" s="11">
        <f t="shared" si="410"/>
        <v>33</v>
      </c>
      <c r="AW2528" s="12">
        <f t="shared" si="411"/>
        <v>30</v>
      </c>
      <c r="AX2528" s="13">
        <f t="shared" si="412"/>
        <v>43</v>
      </c>
      <c r="AY2528" s="13">
        <f t="shared" si="413"/>
        <v>41</v>
      </c>
      <c r="AZ2528" s="13">
        <f t="shared" si="414"/>
        <v>39</v>
      </c>
      <c r="BA2528" s="13">
        <f t="shared" si="415"/>
        <v>37</v>
      </c>
      <c r="BB2528" s="14">
        <f t="shared" si="416"/>
        <v>35</v>
      </c>
      <c r="BC2528" s="19">
        <f t="shared" si="419"/>
        <v>41</v>
      </c>
      <c r="BD2528" s="55">
        <f t="shared" si="395"/>
        <v>0.94121468009093856</v>
      </c>
      <c r="BE2528" s="19">
        <f t="shared" si="396"/>
        <v>0.96781422539785633</v>
      </c>
      <c r="BF2528" s="19">
        <f t="shared" si="420"/>
        <v>1.0238778824293602</v>
      </c>
      <c r="BG2528" s="19">
        <f t="shared" si="392"/>
        <v>1.0627541409548553</v>
      </c>
      <c r="BH2528" s="19">
        <f t="shared" si="397"/>
        <v>0</v>
      </c>
      <c r="BI2528" s="19">
        <f t="shared" si="397"/>
        <v>0</v>
      </c>
      <c r="BJ2528" s="19">
        <f t="shared" si="397"/>
        <v>1</v>
      </c>
      <c r="BK2528" s="19">
        <f t="shared" si="418"/>
        <v>1</v>
      </c>
      <c r="BL2528" s="19">
        <f t="shared" si="418"/>
        <v>1</v>
      </c>
      <c r="BM2528" s="19">
        <f t="shared" si="418"/>
        <v>0</v>
      </c>
      <c r="BN2528" s="19">
        <f t="shared" si="418"/>
        <v>0</v>
      </c>
      <c r="BO2528" s="19">
        <f t="shared" si="418"/>
        <v>1</v>
      </c>
      <c r="BP2528" s="19">
        <f t="shared" si="418"/>
        <v>0</v>
      </c>
      <c r="BQ2528" s="19">
        <f t="shared" si="418"/>
        <v>0</v>
      </c>
      <c r="BR2528" s="19">
        <f t="shared" si="418"/>
        <v>1</v>
      </c>
      <c r="BS2528" s="19">
        <f t="shared" si="418"/>
        <v>0</v>
      </c>
      <c r="BT2528" s="19">
        <f t="shared" si="418"/>
        <v>0</v>
      </c>
      <c r="BU2528" s="19">
        <f t="shared" si="418"/>
        <v>0</v>
      </c>
      <c r="BV2528" s="19">
        <f t="shared" si="418"/>
        <v>0</v>
      </c>
      <c r="BW2528" s="19">
        <f t="shared" si="418"/>
        <v>1</v>
      </c>
      <c r="BX2528" s="19">
        <f t="shared" si="418"/>
        <v>0</v>
      </c>
      <c r="BY2528" s="19" t="str">
        <f t="shared" si="418"/>
        <v/>
      </c>
      <c r="BZ2528" s="19" t="str">
        <f t="shared" si="418"/>
        <v/>
      </c>
      <c r="CA2528" s="19" t="str">
        <f t="shared" si="417"/>
        <v/>
      </c>
      <c r="CB2528" s="19" t="str">
        <f t="shared" si="417"/>
        <v/>
      </c>
    </row>
    <row r="2529" spans="1:80">
      <c r="A2529" s="24">
        <f t="shared" si="398"/>
        <v>2528</v>
      </c>
      <c r="B2529" s="31">
        <f>IF(data!A2530="","",data!A2530)</f>
        <v>2020018</v>
      </c>
      <c r="C2529" s="32">
        <f>IF(data!B2530="","",data!B2530)</f>
        <v>43921</v>
      </c>
      <c r="D2529" s="21">
        <f>IF(data!C2530="","",data!C2530)</f>
        <v>5</v>
      </c>
      <c r="E2529" s="22">
        <f>IF(data!D2530="","",data!D2530)</f>
        <v>7</v>
      </c>
      <c r="F2529" s="22">
        <f>IF(data!E2530="","",data!E2530)</f>
        <v>8</v>
      </c>
      <c r="G2529" s="22">
        <f>IF(data!F2530="","",data!F2530)</f>
        <v>11</v>
      </c>
      <c r="H2529" s="22">
        <f>IF(data!G2530="","",data!G2530)</f>
        <v>17</v>
      </c>
      <c r="I2529" s="22">
        <f>IF(data!H2530="","",data!H2530)</f>
        <v>22</v>
      </c>
      <c r="J2529" s="23">
        <f>IF(data!I2530="","",data!I2530)</f>
        <v>13</v>
      </c>
      <c r="Q2529" s="33"/>
      <c r="R2529" s="33"/>
      <c r="S2529" s="33"/>
      <c r="T2529" s="33"/>
      <c r="U2529" s="33"/>
      <c r="V2529" s="33"/>
      <c r="X2529" s="34"/>
      <c r="Y2529" s="33"/>
      <c r="Z2529" s="33"/>
      <c r="AA2529" s="33"/>
      <c r="AB2529" s="33"/>
      <c r="AC2529" s="35"/>
      <c r="AD2529" s="33"/>
      <c r="AE2529" s="33"/>
      <c r="AF2529" s="33"/>
      <c r="AG2529" s="33"/>
      <c r="AH2529" s="33"/>
      <c r="AI2529" s="33"/>
      <c r="AJ2529" s="36"/>
      <c r="AK2529" s="10">
        <f t="shared" si="399"/>
        <v>10</v>
      </c>
      <c r="AL2529" s="11">
        <f t="shared" si="400"/>
        <v>10</v>
      </c>
      <c r="AM2529" s="11">
        <f t="shared" si="401"/>
        <v>10</v>
      </c>
      <c r="AN2529" s="11">
        <f t="shared" si="402"/>
        <v>22</v>
      </c>
      <c r="AO2529" s="13">
        <f t="shared" si="403"/>
        <v>14</v>
      </c>
      <c r="AP2529" s="11">
        <f t="shared" si="404"/>
        <v>22</v>
      </c>
      <c r="AQ2529" s="11">
        <f t="shared" si="405"/>
        <v>34</v>
      </c>
      <c r="AR2529" s="11">
        <f t="shared" si="406"/>
        <v>30</v>
      </c>
      <c r="AS2529" s="11">
        <f t="shared" si="407"/>
        <v>26</v>
      </c>
      <c r="AT2529" s="11">
        <f t="shared" si="408"/>
        <v>46</v>
      </c>
      <c r="AU2529" s="11">
        <f t="shared" si="409"/>
        <v>44</v>
      </c>
      <c r="AV2529" s="11">
        <f t="shared" si="410"/>
        <v>42</v>
      </c>
      <c r="AW2529" s="12">
        <f t="shared" si="411"/>
        <v>40</v>
      </c>
      <c r="AX2529" s="13">
        <f t="shared" si="412"/>
        <v>38</v>
      </c>
      <c r="AY2529" s="13">
        <f t="shared" si="413"/>
        <v>36</v>
      </c>
      <c r="AZ2529" s="13">
        <f t="shared" si="414"/>
        <v>52</v>
      </c>
      <c r="BA2529" s="13">
        <f t="shared" si="415"/>
        <v>51</v>
      </c>
      <c r="BB2529" s="14">
        <f t="shared" si="416"/>
        <v>50</v>
      </c>
      <c r="BC2529" s="19">
        <f t="shared" si="419"/>
        <v>36</v>
      </c>
      <c r="BD2529" s="55">
        <f t="shared" si="395"/>
        <v>0.92484572913283536</v>
      </c>
      <c r="BE2529" s="19">
        <f t="shared" si="396"/>
        <v>0.95349139330951604</v>
      </c>
      <c r="BF2529" s="19">
        <f t="shared" si="420"/>
        <v>1.0091458265670672</v>
      </c>
      <c r="BG2529" s="19">
        <f t="shared" si="392"/>
        <v>1.0594803507632349</v>
      </c>
      <c r="BH2529" s="19">
        <f t="shared" si="397"/>
        <v>1</v>
      </c>
      <c r="BI2529" s="19">
        <f t="shared" si="397"/>
        <v>0</v>
      </c>
      <c r="BJ2529" s="19">
        <f t="shared" si="397"/>
        <v>0</v>
      </c>
      <c r="BK2529" s="19">
        <f t="shared" si="418"/>
        <v>0</v>
      </c>
      <c r="BL2529" s="19">
        <f t="shared" si="418"/>
        <v>0</v>
      </c>
      <c r="BM2529" s="19">
        <f t="shared" si="418"/>
        <v>2</v>
      </c>
      <c r="BN2529" s="19">
        <f t="shared" si="418"/>
        <v>0</v>
      </c>
      <c r="BO2529" s="19">
        <f t="shared" si="418"/>
        <v>1</v>
      </c>
      <c r="BP2529" s="19">
        <f t="shared" si="418"/>
        <v>1</v>
      </c>
      <c r="BQ2529" s="19">
        <f t="shared" si="418"/>
        <v>0</v>
      </c>
      <c r="BR2529" s="19">
        <f t="shared" si="418"/>
        <v>0</v>
      </c>
      <c r="BS2529" s="19">
        <f t="shared" si="418"/>
        <v>1</v>
      </c>
      <c r="BT2529" s="19">
        <f t="shared" si="418"/>
        <v>0</v>
      </c>
      <c r="BU2529" s="19">
        <f t="shared" si="418"/>
        <v>0</v>
      </c>
      <c r="BV2529" s="19">
        <f t="shared" si="418"/>
        <v>0</v>
      </c>
      <c r="BW2529" s="19">
        <f t="shared" si="418"/>
        <v>0</v>
      </c>
      <c r="BX2529" s="19">
        <f t="shared" si="418"/>
        <v>0</v>
      </c>
      <c r="BY2529" s="19" t="str">
        <f t="shared" si="418"/>
        <v/>
      </c>
      <c r="BZ2529" s="19" t="str">
        <f t="shared" si="418"/>
        <v/>
      </c>
      <c r="CA2529" s="19" t="str">
        <f t="shared" si="417"/>
        <v/>
      </c>
      <c r="CB2529" s="19" t="str">
        <f t="shared" si="417"/>
        <v/>
      </c>
    </row>
    <row r="2530" spans="1:80">
      <c r="A2530" s="24">
        <f t="shared" si="398"/>
        <v>2529</v>
      </c>
      <c r="B2530" s="31">
        <f>IF(data!A2531="","",data!A2531)</f>
        <v>2020019</v>
      </c>
      <c r="C2530" s="32">
        <f>IF(data!B2531="","",data!B2531)</f>
        <v>43923</v>
      </c>
      <c r="D2530" s="21">
        <f>IF(data!C2531="","",data!C2531)</f>
        <v>15</v>
      </c>
      <c r="E2530" s="22">
        <f>IF(data!D2531="","",data!D2531)</f>
        <v>19</v>
      </c>
      <c r="F2530" s="22">
        <f>IF(data!E2531="","",data!E2531)</f>
        <v>27</v>
      </c>
      <c r="G2530" s="22">
        <f>IF(data!F2531="","",data!F2531)</f>
        <v>28</v>
      </c>
      <c r="H2530" s="22">
        <f>IF(data!G2531="","",data!G2531)</f>
        <v>30</v>
      </c>
      <c r="I2530" s="22">
        <f>IF(data!H2531="","",data!H2531)</f>
        <v>33</v>
      </c>
      <c r="J2530" s="23">
        <f>IF(data!I2531="","",data!I2531)</f>
        <v>3</v>
      </c>
      <c r="Q2530" s="33"/>
      <c r="R2530" s="33"/>
      <c r="S2530" s="33"/>
      <c r="T2530" s="33"/>
      <c r="U2530" s="33"/>
      <c r="V2530" s="33"/>
      <c r="X2530" s="34"/>
      <c r="Y2530" s="33"/>
      <c r="Z2530" s="33"/>
      <c r="AA2530" s="33"/>
      <c r="AB2530" s="33"/>
      <c r="AC2530" s="35"/>
      <c r="AD2530" s="33"/>
      <c r="AE2530" s="33"/>
      <c r="AF2530" s="33"/>
      <c r="AG2530" s="33"/>
      <c r="AH2530" s="33"/>
      <c r="AI2530" s="33"/>
      <c r="AJ2530" s="36"/>
      <c r="AK2530" s="10">
        <f t="shared" si="399"/>
        <v>2</v>
      </c>
      <c r="AL2530" s="11">
        <f t="shared" si="400"/>
        <v>12</v>
      </c>
      <c r="AM2530" s="11">
        <f t="shared" si="401"/>
        <v>12</v>
      </c>
      <c r="AN2530" s="11">
        <f t="shared" si="402"/>
        <v>14</v>
      </c>
      <c r="AO2530" s="13">
        <f t="shared" si="403"/>
        <v>19</v>
      </c>
      <c r="AP2530" s="11">
        <f t="shared" si="404"/>
        <v>24</v>
      </c>
      <c r="AQ2530" s="11">
        <f t="shared" si="405"/>
        <v>17</v>
      </c>
      <c r="AR2530" s="11">
        <f t="shared" si="406"/>
        <v>32</v>
      </c>
      <c r="AS2530" s="11">
        <f t="shared" si="407"/>
        <v>31</v>
      </c>
      <c r="AT2530" s="11">
        <f t="shared" si="408"/>
        <v>32</v>
      </c>
      <c r="AU2530" s="11">
        <f t="shared" si="409"/>
        <v>22</v>
      </c>
      <c r="AV2530" s="11">
        <f t="shared" si="410"/>
        <v>26</v>
      </c>
      <c r="AW2530" s="12">
        <f t="shared" si="411"/>
        <v>32</v>
      </c>
      <c r="AX2530" s="13">
        <f t="shared" si="412"/>
        <v>56</v>
      </c>
      <c r="AY2530" s="13">
        <f t="shared" si="413"/>
        <v>67</v>
      </c>
      <c r="AZ2530" s="13">
        <f t="shared" si="414"/>
        <v>62</v>
      </c>
      <c r="BA2530" s="13">
        <f t="shared" si="415"/>
        <v>57</v>
      </c>
      <c r="BB2530" s="14">
        <f t="shared" si="416"/>
        <v>72</v>
      </c>
      <c r="BC2530" s="19">
        <f t="shared" si="419"/>
        <v>67</v>
      </c>
      <c r="BD2530" s="55">
        <f t="shared" si="395"/>
        <v>0.97395258200714518</v>
      </c>
      <c r="BE2530" s="19">
        <f t="shared" si="396"/>
        <v>1.0046443650535888</v>
      </c>
      <c r="BF2530" s="19">
        <f t="shared" si="420"/>
        <v>1.0435206235790842</v>
      </c>
      <c r="BG2530" s="19">
        <f t="shared" si="392"/>
        <v>1.0553881130237091</v>
      </c>
      <c r="BH2530" s="19">
        <f t="shared" si="397"/>
        <v>0</v>
      </c>
      <c r="BI2530" s="19">
        <f t="shared" si="397"/>
        <v>0</v>
      </c>
      <c r="BJ2530" s="19">
        <f t="shared" si="397"/>
        <v>1</v>
      </c>
      <c r="BK2530" s="19">
        <f t="shared" si="418"/>
        <v>0</v>
      </c>
      <c r="BL2530" s="19">
        <f t="shared" si="418"/>
        <v>0</v>
      </c>
      <c r="BM2530" s="19">
        <f t="shared" si="418"/>
        <v>0</v>
      </c>
      <c r="BN2530" s="19">
        <f t="shared" si="418"/>
        <v>0</v>
      </c>
      <c r="BO2530" s="19">
        <f t="shared" si="418"/>
        <v>0</v>
      </c>
      <c r="BP2530" s="19">
        <f t="shared" si="418"/>
        <v>0</v>
      </c>
      <c r="BQ2530" s="19">
        <f t="shared" si="418"/>
        <v>0</v>
      </c>
      <c r="BR2530" s="19">
        <f t="shared" si="418"/>
        <v>1</v>
      </c>
      <c r="BS2530" s="19">
        <f t="shared" si="418"/>
        <v>1</v>
      </c>
      <c r="BT2530" s="19">
        <f t="shared" si="418"/>
        <v>0</v>
      </c>
      <c r="BU2530" s="19">
        <f t="shared" si="418"/>
        <v>1</v>
      </c>
      <c r="BV2530" s="19">
        <f t="shared" si="418"/>
        <v>0</v>
      </c>
      <c r="BW2530" s="19">
        <f t="shared" si="418"/>
        <v>1</v>
      </c>
      <c r="BX2530" s="19">
        <f t="shared" si="418"/>
        <v>1</v>
      </c>
      <c r="BY2530" s="19" t="str">
        <f t="shared" si="418"/>
        <v/>
      </c>
      <c r="BZ2530" s="19" t="str">
        <f t="shared" ref="BZ2530:CB2545" si="421">IF(BZ$4&gt;=$BC$1,"",SUMPRODUCT(N(MOD($D2530:$I2530,$BC$1)=BZ$4)))</f>
        <v/>
      </c>
      <c r="CA2530" s="19" t="str">
        <f t="shared" si="421"/>
        <v/>
      </c>
      <c r="CB2530" s="19" t="str">
        <f t="shared" si="421"/>
        <v/>
      </c>
    </row>
    <row r="2531" spans="1:80">
      <c r="A2531" s="24">
        <f t="shared" si="398"/>
        <v>2530</v>
      </c>
      <c r="B2531" s="31">
        <f>IF(data!A2532="","",data!A2532)</f>
        <v>2020020</v>
      </c>
      <c r="C2531" s="32">
        <f>IF(data!B2532="","",data!B2532)</f>
        <v>43926</v>
      </c>
      <c r="D2531" s="21">
        <f>IF(data!C2532="","",data!C2532)</f>
        <v>1</v>
      </c>
      <c r="E2531" s="22">
        <f>IF(data!D2532="","",data!D2532)</f>
        <v>6</v>
      </c>
      <c r="F2531" s="22">
        <f>IF(data!E2532="","",data!E2532)</f>
        <v>9</v>
      </c>
      <c r="G2531" s="22">
        <f>IF(data!F2532="","",data!F2532)</f>
        <v>13</v>
      </c>
      <c r="H2531" s="22">
        <f>IF(data!G2532="","",data!G2532)</f>
        <v>15</v>
      </c>
      <c r="I2531" s="22">
        <f>IF(data!H2532="","",data!H2532)</f>
        <v>22</v>
      </c>
      <c r="J2531" s="23">
        <f>IF(data!I2532="","",data!I2532)</f>
        <v>14</v>
      </c>
      <c r="Q2531" s="33"/>
      <c r="R2531" s="33"/>
      <c r="S2531" s="33"/>
      <c r="T2531" s="33"/>
      <c r="U2531" s="33"/>
      <c r="V2531" s="33"/>
      <c r="X2531" s="34"/>
      <c r="Y2531" s="33"/>
      <c r="Z2531" s="33"/>
      <c r="AA2531" s="33"/>
      <c r="AB2531" s="33"/>
      <c r="AC2531" s="35"/>
      <c r="AD2531" s="33"/>
      <c r="AE2531" s="33"/>
      <c r="AF2531" s="33"/>
      <c r="AG2531" s="33"/>
      <c r="AH2531" s="33"/>
      <c r="AI2531" s="33"/>
      <c r="AJ2531" s="36"/>
      <c r="AK2531" s="10">
        <f t="shared" si="399"/>
        <v>3</v>
      </c>
      <c r="AL2531" s="11">
        <f t="shared" si="400"/>
        <v>10</v>
      </c>
      <c r="AM2531" s="11">
        <f t="shared" si="401"/>
        <v>11</v>
      </c>
      <c r="AN2531" s="11">
        <f t="shared" si="402"/>
        <v>12</v>
      </c>
      <c r="AO2531" s="13">
        <f t="shared" si="403"/>
        <v>17</v>
      </c>
      <c r="AP2531" s="11">
        <f t="shared" si="404"/>
        <v>26</v>
      </c>
      <c r="AQ2531" s="11">
        <f t="shared" si="405"/>
        <v>21</v>
      </c>
      <c r="AR2531" s="11">
        <f t="shared" si="406"/>
        <v>26</v>
      </c>
      <c r="AS2531" s="11">
        <f t="shared" si="407"/>
        <v>22</v>
      </c>
      <c r="AT2531" s="11">
        <f t="shared" si="408"/>
        <v>30</v>
      </c>
      <c r="AU2531" s="11">
        <f t="shared" si="409"/>
        <v>27</v>
      </c>
      <c r="AV2531" s="11">
        <f t="shared" si="410"/>
        <v>38</v>
      </c>
      <c r="AW2531" s="12">
        <f t="shared" si="411"/>
        <v>36</v>
      </c>
      <c r="AX2531" s="13">
        <f t="shared" si="412"/>
        <v>50</v>
      </c>
      <c r="AY2531" s="13">
        <f t="shared" si="413"/>
        <v>49</v>
      </c>
      <c r="AZ2531" s="13">
        <f t="shared" si="414"/>
        <v>48</v>
      </c>
      <c r="BA2531" s="13">
        <f t="shared" si="415"/>
        <v>47</v>
      </c>
      <c r="BB2531" s="14">
        <f t="shared" si="416"/>
        <v>46</v>
      </c>
      <c r="BC2531" s="19">
        <f t="shared" si="419"/>
        <v>49</v>
      </c>
      <c r="BD2531" s="55">
        <f t="shared" si="395"/>
        <v>0.93712244235141273</v>
      </c>
      <c r="BE2531" s="19">
        <f t="shared" si="396"/>
        <v>0.96372198765833061</v>
      </c>
      <c r="BF2531" s="19">
        <f t="shared" si="420"/>
        <v>1.0386099382916532</v>
      </c>
      <c r="BG2531" s="19">
        <f t="shared" si="392"/>
        <v>1.0533419941539459</v>
      </c>
      <c r="BH2531" s="19">
        <f t="shared" si="397"/>
        <v>0</v>
      </c>
      <c r="BI2531" s="19">
        <f t="shared" si="397"/>
        <v>1</v>
      </c>
      <c r="BJ2531" s="19">
        <f t="shared" si="397"/>
        <v>0</v>
      </c>
      <c r="BK2531" s="19">
        <f t="shared" ref="BK2531:BZ2546" si="422">IF(BK$4&gt;=$BC$1,"",SUMPRODUCT(N(MOD($D2531:$I2531,$BC$1)=BK$4)))</f>
        <v>0</v>
      </c>
      <c r="BL2531" s="19">
        <f t="shared" si="422"/>
        <v>0</v>
      </c>
      <c r="BM2531" s="19">
        <f t="shared" si="422"/>
        <v>1</v>
      </c>
      <c r="BN2531" s="19">
        <f t="shared" si="422"/>
        <v>1</v>
      </c>
      <c r="BO2531" s="19">
        <f t="shared" si="422"/>
        <v>0</v>
      </c>
      <c r="BP2531" s="19">
        <f t="shared" si="422"/>
        <v>0</v>
      </c>
      <c r="BQ2531" s="19">
        <f t="shared" si="422"/>
        <v>1</v>
      </c>
      <c r="BR2531" s="19">
        <f t="shared" si="422"/>
        <v>0</v>
      </c>
      <c r="BS2531" s="19">
        <f t="shared" si="422"/>
        <v>0</v>
      </c>
      <c r="BT2531" s="19">
        <f t="shared" si="422"/>
        <v>0</v>
      </c>
      <c r="BU2531" s="19">
        <f t="shared" si="422"/>
        <v>1</v>
      </c>
      <c r="BV2531" s="19">
        <f t="shared" si="422"/>
        <v>0</v>
      </c>
      <c r="BW2531" s="19">
        <f t="shared" si="422"/>
        <v>1</v>
      </c>
      <c r="BX2531" s="19">
        <f t="shared" si="422"/>
        <v>0</v>
      </c>
      <c r="BY2531" s="19" t="str">
        <f t="shared" si="422"/>
        <v/>
      </c>
      <c r="BZ2531" s="19" t="str">
        <f t="shared" si="422"/>
        <v/>
      </c>
      <c r="CA2531" s="19" t="str">
        <f t="shared" si="421"/>
        <v/>
      </c>
      <c r="CB2531" s="19" t="str">
        <f t="shared" si="421"/>
        <v/>
      </c>
    </row>
    <row r="2532" spans="1:80">
      <c r="A2532" s="24">
        <f t="shared" si="398"/>
        <v>2531</v>
      </c>
      <c r="B2532" s="31">
        <f>IF(data!A2533="","",data!A2533)</f>
        <v>2020021</v>
      </c>
      <c r="C2532" s="32">
        <f>IF(data!B2533="","",data!B2533)</f>
        <v>43928</v>
      </c>
      <c r="D2532" s="21">
        <f>IF(data!C2533="","",data!C2533)</f>
        <v>2</v>
      </c>
      <c r="E2532" s="22">
        <f>IF(data!D2533="","",data!D2533)</f>
        <v>6</v>
      </c>
      <c r="F2532" s="22">
        <f>IF(data!E2533="","",data!E2533)</f>
        <v>14</v>
      </c>
      <c r="G2532" s="22">
        <f>IF(data!F2533="","",data!F2533)</f>
        <v>16</v>
      </c>
      <c r="H2532" s="22">
        <f>IF(data!G2533="","",data!G2533)</f>
        <v>27</v>
      </c>
      <c r="I2532" s="22">
        <f>IF(data!H2533="","",data!H2533)</f>
        <v>31</v>
      </c>
      <c r="J2532" s="23">
        <f>IF(data!I2533="","",data!I2533)</f>
        <v>7</v>
      </c>
      <c r="Q2532" s="33"/>
      <c r="R2532" s="33"/>
      <c r="S2532" s="33"/>
      <c r="T2532" s="33"/>
      <c r="U2532" s="33"/>
      <c r="V2532" s="33"/>
      <c r="X2532" s="34"/>
      <c r="Y2532" s="33"/>
      <c r="Z2532" s="33"/>
      <c r="AA2532" s="33"/>
      <c r="AB2532" s="33"/>
      <c r="AC2532" s="35"/>
      <c r="AD2532" s="33"/>
      <c r="AE2532" s="33"/>
      <c r="AF2532" s="33"/>
      <c r="AG2532" s="33"/>
      <c r="AH2532" s="33"/>
      <c r="AI2532" s="33"/>
      <c r="AJ2532" s="36"/>
      <c r="AK2532" s="10">
        <f t="shared" si="399"/>
        <v>6</v>
      </c>
      <c r="AL2532" s="11">
        <f t="shared" si="400"/>
        <v>12</v>
      </c>
      <c r="AM2532" s="11">
        <f t="shared" si="401"/>
        <v>11</v>
      </c>
      <c r="AN2532" s="11">
        <f t="shared" si="402"/>
        <v>12</v>
      </c>
      <c r="AO2532" s="13">
        <f t="shared" si="403"/>
        <v>19</v>
      </c>
      <c r="AP2532" s="11">
        <f t="shared" si="404"/>
        <v>24</v>
      </c>
      <c r="AQ2532" s="11">
        <f t="shared" si="405"/>
        <v>24</v>
      </c>
      <c r="AR2532" s="11">
        <f t="shared" si="406"/>
        <v>26</v>
      </c>
      <c r="AS2532" s="11">
        <f t="shared" si="407"/>
        <v>30</v>
      </c>
      <c r="AT2532" s="11">
        <f t="shared" si="408"/>
        <v>24</v>
      </c>
      <c r="AU2532" s="11">
        <f t="shared" si="409"/>
        <v>18</v>
      </c>
      <c r="AV2532" s="11">
        <f t="shared" si="410"/>
        <v>26</v>
      </c>
      <c r="AW2532" s="12">
        <f t="shared" si="411"/>
        <v>36</v>
      </c>
      <c r="AX2532" s="13">
        <f t="shared" si="412"/>
        <v>48</v>
      </c>
      <c r="AY2532" s="13">
        <f t="shared" si="413"/>
        <v>62</v>
      </c>
      <c r="AZ2532" s="13">
        <f t="shared" si="414"/>
        <v>60</v>
      </c>
      <c r="BA2532" s="13">
        <f t="shared" si="415"/>
        <v>58</v>
      </c>
      <c r="BB2532" s="14">
        <f t="shared" si="416"/>
        <v>56</v>
      </c>
      <c r="BC2532" s="19">
        <f t="shared" si="419"/>
        <v>62</v>
      </c>
      <c r="BD2532" s="55">
        <f t="shared" si="395"/>
        <v>1.0435206235790842</v>
      </c>
      <c r="BE2532" s="19">
        <f t="shared" si="396"/>
        <v>1.0312439103605067</v>
      </c>
      <c r="BF2532" s="19">
        <f t="shared" si="420"/>
        <v>1.0467944137707046</v>
      </c>
      <c r="BG2532" s="19">
        <f t="shared" si="392"/>
        <v>1.0619356934069504</v>
      </c>
      <c r="BH2532" s="19">
        <f t="shared" si="397"/>
        <v>0</v>
      </c>
      <c r="BI2532" s="19">
        <f t="shared" si="397"/>
        <v>0</v>
      </c>
      <c r="BJ2532" s="19">
        <f t="shared" si="397"/>
        <v>1</v>
      </c>
      <c r="BK2532" s="19">
        <f t="shared" si="422"/>
        <v>0</v>
      </c>
      <c r="BL2532" s="19">
        <f t="shared" si="422"/>
        <v>0</v>
      </c>
      <c r="BM2532" s="19">
        <f t="shared" si="422"/>
        <v>0</v>
      </c>
      <c r="BN2532" s="19">
        <f t="shared" si="422"/>
        <v>1</v>
      </c>
      <c r="BO2532" s="19">
        <f t="shared" si="422"/>
        <v>0</v>
      </c>
      <c r="BP2532" s="19">
        <f t="shared" si="422"/>
        <v>0</v>
      </c>
      <c r="BQ2532" s="19">
        <f t="shared" si="422"/>
        <v>0</v>
      </c>
      <c r="BR2532" s="19">
        <f t="shared" si="422"/>
        <v>1</v>
      </c>
      <c r="BS2532" s="19">
        <f t="shared" si="422"/>
        <v>0</v>
      </c>
      <c r="BT2532" s="19">
        <f t="shared" si="422"/>
        <v>0</v>
      </c>
      <c r="BU2532" s="19">
        <f t="shared" si="422"/>
        <v>0</v>
      </c>
      <c r="BV2532" s="19">
        <f t="shared" si="422"/>
        <v>2</v>
      </c>
      <c r="BW2532" s="19">
        <f t="shared" si="422"/>
        <v>0</v>
      </c>
      <c r="BX2532" s="19">
        <f t="shared" si="422"/>
        <v>1</v>
      </c>
      <c r="BY2532" s="19" t="str">
        <f t="shared" si="422"/>
        <v/>
      </c>
      <c r="BZ2532" s="19" t="str">
        <f t="shared" si="422"/>
        <v/>
      </c>
      <c r="CA2532" s="19" t="str">
        <f t="shared" si="421"/>
        <v/>
      </c>
      <c r="CB2532" s="19" t="str">
        <f t="shared" si="421"/>
        <v/>
      </c>
    </row>
    <row r="2533" spans="1:80">
      <c r="A2533" s="24">
        <f t="shared" si="398"/>
        <v>2532</v>
      </c>
      <c r="B2533" s="31">
        <f>IF(data!A2534="","",data!A2534)</f>
        <v>2020022</v>
      </c>
      <c r="C2533" s="32">
        <f>IF(data!B2534="","",data!B2534)</f>
        <v>43930</v>
      </c>
      <c r="D2533" s="21">
        <f>IF(data!C2534="","",data!C2534)</f>
        <v>2</v>
      </c>
      <c r="E2533" s="22">
        <f>IF(data!D2534="","",data!D2534)</f>
        <v>10</v>
      </c>
      <c r="F2533" s="22">
        <f>IF(data!E2534="","",data!E2534)</f>
        <v>20</v>
      </c>
      <c r="G2533" s="22">
        <f>IF(data!F2534="","",data!F2534)</f>
        <v>22</v>
      </c>
      <c r="H2533" s="22">
        <f>IF(data!G2534="","",data!G2534)</f>
        <v>25</v>
      </c>
      <c r="I2533" s="22">
        <f>IF(data!H2534="","",data!H2534)</f>
        <v>30</v>
      </c>
      <c r="J2533" s="23">
        <f>IF(data!I2534="","",data!I2534)</f>
        <v>2</v>
      </c>
      <c r="Q2533" s="33"/>
      <c r="R2533" s="33"/>
      <c r="S2533" s="33"/>
      <c r="T2533" s="33"/>
      <c r="U2533" s="33"/>
      <c r="V2533" s="33"/>
      <c r="X2533" s="34"/>
      <c r="Y2533" s="33"/>
      <c r="Z2533" s="33"/>
      <c r="AA2533" s="33"/>
      <c r="AB2533" s="33"/>
      <c r="AC2533" s="35"/>
      <c r="AD2533" s="33"/>
      <c r="AE2533" s="33"/>
      <c r="AF2533" s="33"/>
      <c r="AG2533" s="33"/>
      <c r="AH2533" s="33"/>
      <c r="AI2533" s="33"/>
      <c r="AJ2533" s="36"/>
      <c r="AK2533" s="10">
        <f t="shared" si="399"/>
        <v>7</v>
      </c>
      <c r="AL2533" s="11">
        <f t="shared" si="400"/>
        <v>9</v>
      </c>
      <c r="AM2533" s="11">
        <f t="shared" si="401"/>
        <v>4</v>
      </c>
      <c r="AN2533" s="11">
        <f t="shared" si="402"/>
        <v>13</v>
      </c>
      <c r="AO2533" s="13">
        <f t="shared" si="403"/>
        <v>18</v>
      </c>
      <c r="AP2533" s="11">
        <f t="shared" si="404"/>
        <v>21</v>
      </c>
      <c r="AQ2533" s="11">
        <f t="shared" si="405"/>
        <v>19</v>
      </c>
      <c r="AR2533" s="11">
        <f t="shared" si="406"/>
        <v>9</v>
      </c>
      <c r="AS2533" s="11">
        <f t="shared" si="407"/>
        <v>32</v>
      </c>
      <c r="AT2533" s="11">
        <f t="shared" si="408"/>
        <v>37</v>
      </c>
      <c r="AU2533" s="11">
        <f t="shared" si="409"/>
        <v>44</v>
      </c>
      <c r="AV2533" s="11">
        <f t="shared" si="410"/>
        <v>39</v>
      </c>
      <c r="AW2533" s="12">
        <f t="shared" si="411"/>
        <v>34</v>
      </c>
      <c r="AX2533" s="13">
        <f t="shared" si="412"/>
        <v>45</v>
      </c>
      <c r="AY2533" s="13">
        <f t="shared" si="413"/>
        <v>41</v>
      </c>
      <c r="AZ2533" s="13">
        <f t="shared" si="414"/>
        <v>37</v>
      </c>
      <c r="BA2533" s="13">
        <f t="shared" si="415"/>
        <v>33</v>
      </c>
      <c r="BB2533" s="14">
        <f t="shared" si="416"/>
        <v>29</v>
      </c>
      <c r="BC2533" s="19">
        <f t="shared" si="419"/>
        <v>41</v>
      </c>
      <c r="BD2533" s="55">
        <f t="shared" si="395"/>
        <v>1.0435206235790842</v>
      </c>
      <c r="BE2533" s="19">
        <f t="shared" si="396"/>
        <v>0.99236765183501141</v>
      </c>
      <c r="BF2533" s="19">
        <f t="shared" si="420"/>
        <v>1.0361545956479377</v>
      </c>
      <c r="BG2533" s="19">
        <f t="shared" si="392"/>
        <v>1.062344917180903</v>
      </c>
      <c r="BH2533" s="19">
        <f t="shared" si="397"/>
        <v>0</v>
      </c>
      <c r="BI2533" s="19">
        <f t="shared" si="397"/>
        <v>0</v>
      </c>
      <c r="BJ2533" s="19">
        <f t="shared" si="397"/>
        <v>1</v>
      </c>
      <c r="BK2533" s="19">
        <f t="shared" si="422"/>
        <v>1</v>
      </c>
      <c r="BL2533" s="19">
        <f t="shared" si="422"/>
        <v>0</v>
      </c>
      <c r="BM2533" s="19">
        <f t="shared" si="422"/>
        <v>1</v>
      </c>
      <c r="BN2533" s="19">
        <f t="shared" si="422"/>
        <v>0</v>
      </c>
      <c r="BO2533" s="19">
        <f t="shared" si="422"/>
        <v>0</v>
      </c>
      <c r="BP2533" s="19">
        <f t="shared" si="422"/>
        <v>1</v>
      </c>
      <c r="BQ2533" s="19">
        <f t="shared" si="422"/>
        <v>0</v>
      </c>
      <c r="BR2533" s="19">
        <f t="shared" si="422"/>
        <v>1</v>
      </c>
      <c r="BS2533" s="19">
        <f t="shared" si="422"/>
        <v>0</v>
      </c>
      <c r="BT2533" s="19">
        <f t="shared" si="422"/>
        <v>0</v>
      </c>
      <c r="BU2533" s="19">
        <f t="shared" si="422"/>
        <v>1</v>
      </c>
      <c r="BV2533" s="19">
        <f t="shared" si="422"/>
        <v>0</v>
      </c>
      <c r="BW2533" s="19">
        <f t="shared" si="422"/>
        <v>0</v>
      </c>
      <c r="BX2533" s="19">
        <f t="shared" si="422"/>
        <v>0</v>
      </c>
      <c r="BY2533" s="19" t="str">
        <f t="shared" si="422"/>
        <v/>
      </c>
      <c r="BZ2533" s="19" t="str">
        <f t="shared" si="422"/>
        <v/>
      </c>
      <c r="CA2533" s="19" t="str">
        <f t="shared" si="421"/>
        <v/>
      </c>
      <c r="CB2533" s="19" t="str">
        <f t="shared" si="421"/>
        <v/>
      </c>
    </row>
    <row r="2534" spans="1:80">
      <c r="A2534" s="24">
        <f t="shared" si="398"/>
        <v>2533</v>
      </c>
      <c r="B2534" s="31">
        <f>IF(data!A2535="","",data!A2535)</f>
        <v>2020023</v>
      </c>
      <c r="C2534" s="32">
        <f>IF(data!B2535="","",data!B2535)</f>
        <v>43933</v>
      </c>
      <c r="D2534" s="21">
        <f>IF(data!C2535="","",data!C2535)</f>
        <v>4</v>
      </c>
      <c r="E2534" s="22">
        <f>IF(data!D2535="","",data!D2535)</f>
        <v>5</v>
      </c>
      <c r="F2534" s="22">
        <f>IF(data!E2535="","",data!E2535)</f>
        <v>20</v>
      </c>
      <c r="G2534" s="22">
        <f>IF(data!F2535="","",data!F2535)</f>
        <v>21</v>
      </c>
      <c r="H2534" s="22">
        <f>IF(data!G2535="","",data!G2535)</f>
        <v>30</v>
      </c>
      <c r="I2534" s="22">
        <f>IF(data!H2535="","",data!H2535)</f>
        <v>33</v>
      </c>
      <c r="J2534" s="23">
        <f>IF(data!I2535="","",data!I2535)</f>
        <v>8</v>
      </c>
      <c r="Q2534" s="33"/>
      <c r="R2534" s="33"/>
      <c r="S2534" s="33"/>
      <c r="T2534" s="33"/>
      <c r="U2534" s="33"/>
      <c r="V2534" s="33"/>
      <c r="X2534" s="34"/>
      <c r="Y2534" s="33"/>
      <c r="Z2534" s="33"/>
      <c r="AA2534" s="33"/>
      <c r="AB2534" s="33"/>
      <c r="AC2534" s="35"/>
      <c r="AD2534" s="33"/>
      <c r="AE2534" s="33"/>
      <c r="AF2534" s="33"/>
      <c r="AG2534" s="33"/>
      <c r="AH2534" s="33"/>
      <c r="AI2534" s="33"/>
      <c r="AJ2534" s="36"/>
      <c r="AK2534" s="10">
        <f t="shared" si="399"/>
        <v>5</v>
      </c>
      <c r="AL2534" s="11">
        <f t="shared" si="400"/>
        <v>5</v>
      </c>
      <c r="AM2534" s="11">
        <f t="shared" si="401"/>
        <v>8</v>
      </c>
      <c r="AN2534" s="11">
        <f t="shared" si="402"/>
        <v>17</v>
      </c>
      <c r="AO2534" s="13">
        <f t="shared" si="403"/>
        <v>22</v>
      </c>
      <c r="AP2534" s="11">
        <f t="shared" si="404"/>
        <v>25</v>
      </c>
      <c r="AQ2534" s="11">
        <f t="shared" si="405"/>
        <v>23</v>
      </c>
      <c r="AR2534" s="11">
        <f t="shared" si="406"/>
        <v>13</v>
      </c>
      <c r="AS2534" s="11">
        <f t="shared" si="407"/>
        <v>36</v>
      </c>
      <c r="AT2534" s="11">
        <f t="shared" si="408"/>
        <v>41</v>
      </c>
      <c r="AU2534" s="11">
        <f t="shared" si="409"/>
        <v>35</v>
      </c>
      <c r="AV2534" s="11">
        <f t="shared" si="410"/>
        <v>29</v>
      </c>
      <c r="AW2534" s="12">
        <f t="shared" si="411"/>
        <v>23</v>
      </c>
      <c r="AX2534" s="13">
        <f t="shared" si="412"/>
        <v>33</v>
      </c>
      <c r="AY2534" s="13">
        <f t="shared" si="413"/>
        <v>45</v>
      </c>
      <c r="AZ2534" s="13">
        <f t="shared" si="414"/>
        <v>41</v>
      </c>
      <c r="BA2534" s="13">
        <f t="shared" si="415"/>
        <v>37</v>
      </c>
      <c r="BB2534" s="14">
        <f t="shared" si="416"/>
        <v>33</v>
      </c>
      <c r="BC2534" s="19">
        <f t="shared" si="419"/>
        <v>45</v>
      </c>
      <c r="BD2534" s="55">
        <f t="shared" si="395"/>
        <v>1.0803507632348164</v>
      </c>
      <c r="BE2534" s="19">
        <f t="shared" si="396"/>
        <v>1.0025982461838259</v>
      </c>
      <c r="BF2534" s="19">
        <f t="shared" si="420"/>
        <v>1.0255147775251705</v>
      </c>
      <c r="BG2534" s="19">
        <f t="shared" si="392"/>
        <v>1.0517050990581358</v>
      </c>
      <c r="BH2534" s="19">
        <f t="shared" si="397"/>
        <v>0</v>
      </c>
      <c r="BI2534" s="19">
        <f t="shared" si="397"/>
        <v>0</v>
      </c>
      <c r="BJ2534" s="19">
        <f t="shared" si="397"/>
        <v>0</v>
      </c>
      <c r="BK2534" s="19">
        <f t="shared" si="422"/>
        <v>1</v>
      </c>
      <c r="BL2534" s="19">
        <f t="shared" si="422"/>
        <v>2</v>
      </c>
      <c r="BM2534" s="19">
        <f t="shared" si="422"/>
        <v>1</v>
      </c>
      <c r="BN2534" s="19">
        <f t="shared" si="422"/>
        <v>0</v>
      </c>
      <c r="BO2534" s="19">
        <f t="shared" si="422"/>
        <v>0</v>
      </c>
      <c r="BP2534" s="19">
        <f t="shared" si="422"/>
        <v>0</v>
      </c>
      <c r="BQ2534" s="19">
        <f t="shared" si="422"/>
        <v>0</v>
      </c>
      <c r="BR2534" s="19">
        <f t="shared" si="422"/>
        <v>0</v>
      </c>
      <c r="BS2534" s="19">
        <f t="shared" si="422"/>
        <v>0</v>
      </c>
      <c r="BT2534" s="19">
        <f t="shared" si="422"/>
        <v>0</v>
      </c>
      <c r="BU2534" s="19">
        <f t="shared" si="422"/>
        <v>1</v>
      </c>
      <c r="BV2534" s="19">
        <f t="shared" si="422"/>
        <v>0</v>
      </c>
      <c r="BW2534" s="19">
        <f t="shared" si="422"/>
        <v>0</v>
      </c>
      <c r="BX2534" s="19">
        <f t="shared" si="422"/>
        <v>1</v>
      </c>
      <c r="BY2534" s="19" t="str">
        <f t="shared" si="422"/>
        <v/>
      </c>
      <c r="BZ2534" s="19" t="str">
        <f t="shared" si="422"/>
        <v/>
      </c>
      <c r="CA2534" s="19" t="str">
        <f t="shared" si="421"/>
        <v/>
      </c>
      <c r="CB2534" s="19" t="str">
        <f t="shared" si="421"/>
        <v/>
      </c>
    </row>
    <row r="2535" spans="1:80">
      <c r="A2535" s="24">
        <f t="shared" si="398"/>
        <v>2534</v>
      </c>
      <c r="B2535" s="31">
        <f>IF(data!A2536="","",data!A2536)</f>
        <v>2020024</v>
      </c>
      <c r="C2535" s="32">
        <f>IF(data!B2536="","",data!B2536)</f>
        <v>43935</v>
      </c>
      <c r="D2535" s="21">
        <f>IF(data!C2536="","",data!C2536)</f>
        <v>10</v>
      </c>
      <c r="E2535" s="22">
        <f>IF(data!D2536="","",data!D2536)</f>
        <v>13</v>
      </c>
      <c r="F2535" s="22">
        <f>IF(data!E2536="","",data!E2536)</f>
        <v>27</v>
      </c>
      <c r="G2535" s="22">
        <f>IF(data!F2536="","",data!F2536)</f>
        <v>28</v>
      </c>
      <c r="H2535" s="22">
        <f>IF(data!G2536="","",data!G2536)</f>
        <v>29</v>
      </c>
      <c r="I2535" s="22">
        <f>IF(data!H2536="","",data!H2536)</f>
        <v>31</v>
      </c>
      <c r="J2535" s="23">
        <f>IF(data!I2536="","",data!I2536)</f>
        <v>8</v>
      </c>
      <c r="Q2535" s="33"/>
      <c r="R2535" s="33"/>
      <c r="S2535" s="33"/>
      <c r="T2535" s="33"/>
      <c r="U2535" s="33"/>
      <c r="V2535" s="33"/>
      <c r="X2535" s="34"/>
      <c r="Y2535" s="33"/>
      <c r="Z2535" s="33"/>
      <c r="AA2535" s="33"/>
      <c r="AB2535" s="33"/>
      <c r="AC2535" s="35"/>
      <c r="AD2535" s="33"/>
      <c r="AE2535" s="33"/>
      <c r="AF2535" s="33"/>
      <c r="AG2535" s="33"/>
      <c r="AH2535" s="33"/>
      <c r="AI2535" s="33"/>
      <c r="AJ2535" s="36"/>
      <c r="AK2535" s="10">
        <f t="shared" si="399"/>
        <v>6</v>
      </c>
      <c r="AL2535" s="11">
        <f t="shared" si="400"/>
        <v>10</v>
      </c>
      <c r="AM2535" s="11">
        <f t="shared" si="401"/>
        <v>13</v>
      </c>
      <c r="AN2535" s="11">
        <f t="shared" si="402"/>
        <v>18</v>
      </c>
      <c r="AO2535" s="13">
        <f t="shared" si="403"/>
        <v>19</v>
      </c>
      <c r="AP2535" s="11">
        <f t="shared" si="404"/>
        <v>26</v>
      </c>
      <c r="AQ2535" s="11">
        <f t="shared" si="405"/>
        <v>12</v>
      </c>
      <c r="AR2535" s="11">
        <f t="shared" si="406"/>
        <v>28</v>
      </c>
      <c r="AS2535" s="11">
        <f t="shared" si="407"/>
        <v>39</v>
      </c>
      <c r="AT2535" s="11">
        <f t="shared" si="408"/>
        <v>30</v>
      </c>
      <c r="AU2535" s="11">
        <f t="shared" si="409"/>
        <v>21</v>
      </c>
      <c r="AV2535" s="11">
        <f t="shared" si="410"/>
        <v>40</v>
      </c>
      <c r="AW2535" s="12">
        <f t="shared" si="411"/>
        <v>63</v>
      </c>
      <c r="AX2535" s="13">
        <f t="shared" si="412"/>
        <v>74</v>
      </c>
      <c r="AY2535" s="13">
        <f t="shared" si="413"/>
        <v>70</v>
      </c>
      <c r="AZ2535" s="13">
        <f t="shared" si="414"/>
        <v>66</v>
      </c>
      <c r="BA2535" s="13">
        <f t="shared" si="415"/>
        <v>62</v>
      </c>
      <c r="BB2535" s="14">
        <f t="shared" si="416"/>
        <v>58</v>
      </c>
      <c r="BC2535" s="19">
        <f t="shared" si="419"/>
        <v>70</v>
      </c>
      <c r="BD2535" s="55">
        <f t="shared" si="395"/>
        <v>1.0926274764533939</v>
      </c>
      <c r="BE2535" s="19">
        <f t="shared" si="396"/>
        <v>1.0332900292302696</v>
      </c>
      <c r="BF2535" s="19">
        <f t="shared" si="420"/>
        <v>1.0402468333874635</v>
      </c>
      <c r="BG2535" s="19">
        <f t="shared" si="392"/>
        <v>1.057434231893472</v>
      </c>
      <c r="BH2535" s="19">
        <f t="shared" si="397"/>
        <v>0</v>
      </c>
      <c r="BI2535" s="19">
        <f t="shared" si="397"/>
        <v>0</v>
      </c>
      <c r="BJ2535" s="19">
        <f t="shared" si="397"/>
        <v>0</v>
      </c>
      <c r="BK2535" s="19">
        <f t="shared" si="422"/>
        <v>0</v>
      </c>
      <c r="BL2535" s="19">
        <f t="shared" si="422"/>
        <v>0</v>
      </c>
      <c r="BM2535" s="19">
        <f t="shared" si="422"/>
        <v>0</v>
      </c>
      <c r="BN2535" s="19">
        <f t="shared" si="422"/>
        <v>0</v>
      </c>
      <c r="BO2535" s="19">
        <f t="shared" si="422"/>
        <v>0</v>
      </c>
      <c r="BP2535" s="19">
        <f t="shared" si="422"/>
        <v>0</v>
      </c>
      <c r="BQ2535" s="19">
        <f t="shared" si="422"/>
        <v>0</v>
      </c>
      <c r="BR2535" s="19">
        <f t="shared" si="422"/>
        <v>2</v>
      </c>
      <c r="BS2535" s="19">
        <f t="shared" si="422"/>
        <v>1</v>
      </c>
      <c r="BT2535" s="19">
        <f t="shared" si="422"/>
        <v>1</v>
      </c>
      <c r="BU2535" s="19">
        <f t="shared" si="422"/>
        <v>1</v>
      </c>
      <c r="BV2535" s="19">
        <f t="shared" si="422"/>
        <v>1</v>
      </c>
      <c r="BW2535" s="19">
        <f t="shared" si="422"/>
        <v>0</v>
      </c>
      <c r="BX2535" s="19">
        <f t="shared" si="422"/>
        <v>0</v>
      </c>
      <c r="BY2535" s="19" t="str">
        <f t="shared" si="422"/>
        <v/>
      </c>
      <c r="BZ2535" s="19" t="str">
        <f t="shared" si="422"/>
        <v/>
      </c>
      <c r="CA2535" s="19" t="str">
        <f t="shared" si="421"/>
        <v/>
      </c>
      <c r="CB2535" s="19" t="str">
        <f t="shared" si="421"/>
        <v/>
      </c>
    </row>
    <row r="2536" spans="1:80">
      <c r="A2536" s="24">
        <f t="shared" si="398"/>
        <v>2535</v>
      </c>
      <c r="B2536" s="31">
        <f>IF(data!A2537="","",data!A2537)</f>
        <v>2020025</v>
      </c>
      <c r="C2536" s="32">
        <f>IF(data!B2537="","",data!B2537)</f>
        <v>43937</v>
      </c>
      <c r="D2536" s="21">
        <f>IF(data!C2537="","",data!C2537)</f>
        <v>1</v>
      </c>
      <c r="E2536" s="22">
        <f>IF(data!D2537="","",data!D2537)</f>
        <v>9</v>
      </c>
      <c r="F2536" s="22">
        <f>IF(data!E2537="","",data!E2537)</f>
        <v>10</v>
      </c>
      <c r="G2536" s="22">
        <f>IF(data!F2537="","",data!F2537)</f>
        <v>15</v>
      </c>
      <c r="H2536" s="22">
        <f>IF(data!G2537="","",data!G2537)</f>
        <v>20</v>
      </c>
      <c r="I2536" s="22">
        <f>IF(data!H2537="","",data!H2537)</f>
        <v>29</v>
      </c>
      <c r="J2536" s="23">
        <f>IF(data!I2537="","",data!I2537)</f>
        <v>2</v>
      </c>
      <c r="Q2536" s="33"/>
      <c r="R2536" s="33"/>
      <c r="S2536" s="33"/>
      <c r="T2536" s="33"/>
      <c r="U2536" s="33"/>
      <c r="V2536" s="33"/>
      <c r="X2536" s="34"/>
      <c r="Y2536" s="33"/>
      <c r="Z2536" s="33"/>
      <c r="AA2536" s="33"/>
      <c r="AB2536" s="33"/>
      <c r="AC2536" s="35"/>
      <c r="AD2536" s="33"/>
      <c r="AE2536" s="33"/>
      <c r="AF2536" s="33"/>
      <c r="AG2536" s="33"/>
      <c r="AH2536" s="33"/>
      <c r="AI2536" s="33"/>
      <c r="AJ2536" s="36"/>
      <c r="AK2536" s="10">
        <f t="shared" si="399"/>
        <v>6</v>
      </c>
      <c r="AL2536" s="11">
        <f t="shared" si="400"/>
        <v>8</v>
      </c>
      <c r="AM2536" s="11">
        <f t="shared" si="401"/>
        <v>9</v>
      </c>
      <c r="AN2536" s="11">
        <f t="shared" si="402"/>
        <v>18</v>
      </c>
      <c r="AO2536" s="13">
        <f t="shared" si="403"/>
        <v>14</v>
      </c>
      <c r="AP2536" s="11">
        <f t="shared" si="404"/>
        <v>20</v>
      </c>
      <c r="AQ2536" s="11">
        <f t="shared" si="405"/>
        <v>12</v>
      </c>
      <c r="AR2536" s="11">
        <f t="shared" si="406"/>
        <v>24</v>
      </c>
      <c r="AS2536" s="11">
        <f t="shared" si="407"/>
        <v>40</v>
      </c>
      <c r="AT2536" s="11">
        <f t="shared" si="408"/>
        <v>36</v>
      </c>
      <c r="AU2536" s="11">
        <f t="shared" si="409"/>
        <v>32</v>
      </c>
      <c r="AV2536" s="11">
        <f t="shared" si="410"/>
        <v>28</v>
      </c>
      <c r="AW2536" s="12">
        <f t="shared" si="411"/>
        <v>39</v>
      </c>
      <c r="AX2536" s="13">
        <f t="shared" si="412"/>
        <v>52</v>
      </c>
      <c r="AY2536" s="13">
        <f t="shared" si="413"/>
        <v>50</v>
      </c>
      <c r="AZ2536" s="13">
        <f t="shared" si="414"/>
        <v>48</v>
      </c>
      <c r="BA2536" s="13">
        <f t="shared" si="415"/>
        <v>46</v>
      </c>
      <c r="BB2536" s="14">
        <f t="shared" si="416"/>
        <v>44</v>
      </c>
      <c r="BC2536" s="19">
        <f t="shared" si="419"/>
        <v>50</v>
      </c>
      <c r="BD2536" s="55">
        <f t="shared" si="395"/>
        <v>1.0967197141929197</v>
      </c>
      <c r="BE2536" s="19">
        <f t="shared" si="396"/>
        <v>1.0169210782721663</v>
      </c>
      <c r="BF2536" s="19">
        <f t="shared" si="420"/>
        <v>1.0533419941539459</v>
      </c>
      <c r="BG2536" s="19">
        <f t="shared" si="392"/>
        <v>1.0537512179278987</v>
      </c>
      <c r="BH2536" s="19">
        <f t="shared" si="397"/>
        <v>0</v>
      </c>
      <c r="BI2536" s="19">
        <f t="shared" si="397"/>
        <v>1</v>
      </c>
      <c r="BJ2536" s="19">
        <f t="shared" si="397"/>
        <v>0</v>
      </c>
      <c r="BK2536" s="19">
        <f t="shared" si="422"/>
        <v>1</v>
      </c>
      <c r="BL2536" s="19">
        <f t="shared" si="422"/>
        <v>0</v>
      </c>
      <c r="BM2536" s="19">
        <f t="shared" si="422"/>
        <v>0</v>
      </c>
      <c r="BN2536" s="19">
        <f t="shared" si="422"/>
        <v>0</v>
      </c>
      <c r="BO2536" s="19">
        <f t="shared" si="422"/>
        <v>0</v>
      </c>
      <c r="BP2536" s="19">
        <f t="shared" si="422"/>
        <v>0</v>
      </c>
      <c r="BQ2536" s="19">
        <f t="shared" si="422"/>
        <v>1</v>
      </c>
      <c r="BR2536" s="19">
        <f t="shared" si="422"/>
        <v>1</v>
      </c>
      <c r="BS2536" s="19">
        <f t="shared" si="422"/>
        <v>0</v>
      </c>
      <c r="BT2536" s="19">
        <f t="shared" si="422"/>
        <v>1</v>
      </c>
      <c r="BU2536" s="19">
        <f t="shared" si="422"/>
        <v>0</v>
      </c>
      <c r="BV2536" s="19">
        <f t="shared" si="422"/>
        <v>0</v>
      </c>
      <c r="BW2536" s="19">
        <f t="shared" si="422"/>
        <v>1</v>
      </c>
      <c r="BX2536" s="19">
        <f t="shared" si="422"/>
        <v>0</v>
      </c>
      <c r="BY2536" s="19" t="str">
        <f t="shared" si="422"/>
        <v/>
      </c>
      <c r="BZ2536" s="19" t="str">
        <f t="shared" si="422"/>
        <v/>
      </c>
      <c r="CA2536" s="19" t="str">
        <f t="shared" si="421"/>
        <v/>
      </c>
      <c r="CB2536" s="19" t="str">
        <f t="shared" si="421"/>
        <v/>
      </c>
    </row>
    <row r="2537" spans="1:80">
      <c r="A2537" s="24">
        <f t="shared" si="398"/>
        <v>2536</v>
      </c>
      <c r="B2537" s="31">
        <f>IF(data!A2538="","",data!A2538)</f>
        <v>2020026</v>
      </c>
      <c r="C2537" s="32">
        <f>IF(data!B2538="","",data!B2538)</f>
        <v>43940</v>
      </c>
      <c r="D2537" s="21">
        <f>IF(data!C2538="","",data!C2538)</f>
        <v>1</v>
      </c>
      <c r="E2537" s="22">
        <f>IF(data!D2538="","",data!D2538)</f>
        <v>4</v>
      </c>
      <c r="F2537" s="22">
        <f>IF(data!E2538="","",data!E2538)</f>
        <v>9</v>
      </c>
      <c r="G2537" s="22">
        <f>IF(data!F2538="","",data!F2538)</f>
        <v>18</v>
      </c>
      <c r="H2537" s="22">
        <f>IF(data!G2538="","",data!G2538)</f>
        <v>19</v>
      </c>
      <c r="I2537" s="22">
        <f>IF(data!H2538="","",data!H2538)</f>
        <v>31</v>
      </c>
      <c r="J2537" s="23">
        <f>IF(data!I2538="","",data!I2538)</f>
        <v>6</v>
      </c>
      <c r="Q2537" s="33"/>
      <c r="R2537" s="33"/>
      <c r="S2537" s="33"/>
      <c r="T2537" s="33"/>
      <c r="U2537" s="33"/>
      <c r="V2537" s="33"/>
      <c r="X2537" s="34"/>
      <c r="Y2537" s="33"/>
      <c r="Z2537" s="33"/>
      <c r="AA2537" s="33"/>
      <c r="AB2537" s="33"/>
      <c r="AC2537" s="35"/>
      <c r="AD2537" s="33"/>
      <c r="AE2537" s="33"/>
      <c r="AF2537" s="33"/>
      <c r="AG2537" s="33"/>
      <c r="AH2537" s="33"/>
      <c r="AI2537" s="33"/>
      <c r="AJ2537" s="36"/>
      <c r="AK2537" s="10">
        <f t="shared" si="399"/>
        <v>4</v>
      </c>
      <c r="AL2537" s="11">
        <f t="shared" si="400"/>
        <v>10</v>
      </c>
      <c r="AM2537" s="11">
        <f t="shared" si="401"/>
        <v>17</v>
      </c>
      <c r="AN2537" s="11">
        <f t="shared" si="402"/>
        <v>10</v>
      </c>
      <c r="AO2537" s="13">
        <f t="shared" si="403"/>
        <v>19</v>
      </c>
      <c r="AP2537" s="11">
        <f t="shared" si="404"/>
        <v>18</v>
      </c>
      <c r="AQ2537" s="11">
        <f t="shared" si="405"/>
        <v>10</v>
      </c>
      <c r="AR2537" s="11">
        <f t="shared" si="406"/>
        <v>32</v>
      </c>
      <c r="AS2537" s="11">
        <f t="shared" si="407"/>
        <v>38</v>
      </c>
      <c r="AT2537" s="11">
        <f t="shared" si="408"/>
        <v>34</v>
      </c>
      <c r="AU2537" s="11">
        <f t="shared" si="409"/>
        <v>30</v>
      </c>
      <c r="AV2537" s="11">
        <f t="shared" si="410"/>
        <v>26</v>
      </c>
      <c r="AW2537" s="12">
        <f t="shared" si="411"/>
        <v>22</v>
      </c>
      <c r="AX2537" s="13">
        <f t="shared" si="412"/>
        <v>34</v>
      </c>
      <c r="AY2537" s="13">
        <f t="shared" si="413"/>
        <v>31</v>
      </c>
      <c r="AZ2537" s="13">
        <f t="shared" si="414"/>
        <v>28</v>
      </c>
      <c r="BA2537" s="13">
        <f t="shared" si="415"/>
        <v>44</v>
      </c>
      <c r="BB2537" s="14">
        <f t="shared" si="416"/>
        <v>62</v>
      </c>
      <c r="BC2537" s="19">
        <f t="shared" si="419"/>
        <v>31</v>
      </c>
      <c r="BD2537" s="55">
        <f t="shared" si="395"/>
        <v>0.96986034426761936</v>
      </c>
      <c r="BE2537" s="19">
        <f t="shared" si="396"/>
        <v>1.0066904839233517</v>
      </c>
      <c r="BF2537" s="19">
        <f t="shared" si="420"/>
        <v>1.0320623579084118</v>
      </c>
      <c r="BG2537" s="19">
        <f t="shared" si="392"/>
        <v>1.052523546606041</v>
      </c>
      <c r="BH2537" s="19">
        <f t="shared" si="397"/>
        <v>0</v>
      </c>
      <c r="BI2537" s="19">
        <f t="shared" si="397"/>
        <v>2</v>
      </c>
      <c r="BJ2537" s="19">
        <f t="shared" si="397"/>
        <v>1</v>
      </c>
      <c r="BK2537" s="19">
        <f t="shared" si="422"/>
        <v>0</v>
      </c>
      <c r="BL2537" s="19">
        <f t="shared" si="422"/>
        <v>1</v>
      </c>
      <c r="BM2537" s="19">
        <f t="shared" si="422"/>
        <v>0</v>
      </c>
      <c r="BN2537" s="19">
        <f t="shared" si="422"/>
        <v>0</v>
      </c>
      <c r="BO2537" s="19">
        <f t="shared" si="422"/>
        <v>0</v>
      </c>
      <c r="BP2537" s="19">
        <f t="shared" si="422"/>
        <v>0</v>
      </c>
      <c r="BQ2537" s="19">
        <f t="shared" si="422"/>
        <v>1</v>
      </c>
      <c r="BR2537" s="19">
        <f t="shared" si="422"/>
        <v>0</v>
      </c>
      <c r="BS2537" s="19">
        <f t="shared" si="422"/>
        <v>0</v>
      </c>
      <c r="BT2537" s="19">
        <f t="shared" si="422"/>
        <v>0</v>
      </c>
      <c r="BU2537" s="19">
        <f t="shared" si="422"/>
        <v>0</v>
      </c>
      <c r="BV2537" s="19">
        <f t="shared" si="422"/>
        <v>1</v>
      </c>
      <c r="BW2537" s="19">
        <f t="shared" si="422"/>
        <v>0</v>
      </c>
      <c r="BX2537" s="19">
        <f t="shared" si="422"/>
        <v>0</v>
      </c>
      <c r="BY2537" s="19" t="str">
        <f t="shared" si="422"/>
        <v/>
      </c>
      <c r="BZ2537" s="19" t="str">
        <f t="shared" si="422"/>
        <v/>
      </c>
      <c r="CA2537" s="19" t="str">
        <f t="shared" si="421"/>
        <v/>
      </c>
      <c r="CB2537" s="19" t="str">
        <f t="shared" si="421"/>
        <v/>
      </c>
    </row>
    <row r="2538" spans="1:80">
      <c r="A2538" s="24">
        <f t="shared" si="398"/>
        <v>2537</v>
      </c>
      <c r="B2538" s="31">
        <f>IF(data!A2539="","",data!A2539)</f>
        <v>2020027</v>
      </c>
      <c r="C2538" s="32">
        <f>IF(data!B2539="","",data!B2539)</f>
        <v>43942</v>
      </c>
      <c r="D2538" s="21">
        <f>IF(data!C2539="","",data!C2539)</f>
        <v>12</v>
      </c>
      <c r="E2538" s="22">
        <f>IF(data!D2539="","",data!D2539)</f>
        <v>13</v>
      </c>
      <c r="F2538" s="22">
        <f>IF(data!E2539="","",data!E2539)</f>
        <v>14</v>
      </c>
      <c r="G2538" s="22">
        <f>IF(data!F2539="","",data!F2539)</f>
        <v>24</v>
      </c>
      <c r="H2538" s="22">
        <f>IF(data!G2539="","",data!G2539)</f>
        <v>25</v>
      </c>
      <c r="I2538" s="22">
        <f>IF(data!H2539="","",data!H2539)</f>
        <v>28</v>
      </c>
      <c r="J2538" s="23">
        <f>IF(data!I2539="","",data!I2539)</f>
        <v>6</v>
      </c>
      <c r="Q2538" s="33"/>
      <c r="R2538" s="33"/>
      <c r="S2538" s="33"/>
      <c r="T2538" s="33"/>
      <c r="U2538" s="33"/>
      <c r="V2538" s="33"/>
      <c r="X2538" s="34"/>
      <c r="Y2538" s="33"/>
      <c r="Z2538" s="33"/>
      <c r="AA2538" s="33"/>
      <c r="AB2538" s="33"/>
      <c r="AC2538" s="35"/>
      <c r="AD2538" s="33"/>
      <c r="AE2538" s="33"/>
      <c r="AF2538" s="33"/>
      <c r="AG2538" s="33"/>
      <c r="AH2538" s="33"/>
      <c r="AI2538" s="33"/>
      <c r="AJ2538" s="36"/>
      <c r="AK2538" s="10">
        <f t="shared" si="399"/>
        <v>5</v>
      </c>
      <c r="AL2538" s="11">
        <f t="shared" si="400"/>
        <v>4</v>
      </c>
      <c r="AM2538" s="11">
        <f t="shared" si="401"/>
        <v>16</v>
      </c>
      <c r="AN2538" s="11">
        <f t="shared" si="402"/>
        <v>8</v>
      </c>
      <c r="AO2538" s="13">
        <f t="shared" si="403"/>
        <v>18</v>
      </c>
      <c r="AP2538" s="11">
        <f t="shared" si="404"/>
        <v>20</v>
      </c>
      <c r="AQ2538" s="11">
        <f t="shared" si="405"/>
        <v>26</v>
      </c>
      <c r="AR2538" s="11">
        <f t="shared" si="406"/>
        <v>26</v>
      </c>
      <c r="AS2538" s="11">
        <f t="shared" si="407"/>
        <v>17</v>
      </c>
      <c r="AT2538" s="11">
        <f t="shared" si="408"/>
        <v>8</v>
      </c>
      <c r="AU2538" s="11">
        <f t="shared" si="409"/>
        <v>38</v>
      </c>
      <c r="AV2538" s="11">
        <f t="shared" si="410"/>
        <v>46</v>
      </c>
      <c r="AW2538" s="12">
        <f t="shared" si="411"/>
        <v>71</v>
      </c>
      <c r="AX2538" s="13">
        <f t="shared" si="412"/>
        <v>68</v>
      </c>
      <c r="AY2538" s="13">
        <f t="shared" si="413"/>
        <v>65</v>
      </c>
      <c r="AZ2538" s="13">
        <f t="shared" si="414"/>
        <v>62</v>
      </c>
      <c r="BA2538" s="13">
        <f t="shared" si="415"/>
        <v>59</v>
      </c>
      <c r="BB2538" s="14">
        <f t="shared" si="416"/>
        <v>56</v>
      </c>
      <c r="BC2538" s="19">
        <f t="shared" si="419"/>
        <v>65</v>
      </c>
      <c r="BD2538" s="55">
        <f t="shared" si="395"/>
        <v>1.0680740500162391</v>
      </c>
      <c r="BE2538" s="19">
        <f t="shared" si="396"/>
        <v>1.0557973367976616</v>
      </c>
      <c r="BF2538" s="19">
        <f t="shared" si="420"/>
        <v>1.027970120168886</v>
      </c>
      <c r="BG2538" s="19">
        <f t="shared" si="392"/>
        <v>1.062344917180903</v>
      </c>
      <c r="BH2538" s="19">
        <f t="shared" si="397"/>
        <v>0</v>
      </c>
      <c r="BI2538" s="19">
        <f t="shared" si="397"/>
        <v>0</v>
      </c>
      <c r="BJ2538" s="19">
        <f t="shared" si="397"/>
        <v>0</v>
      </c>
      <c r="BK2538" s="19">
        <f t="shared" si="422"/>
        <v>0</v>
      </c>
      <c r="BL2538" s="19">
        <f t="shared" si="422"/>
        <v>0</v>
      </c>
      <c r="BM2538" s="19">
        <f t="shared" si="422"/>
        <v>0</v>
      </c>
      <c r="BN2538" s="19">
        <f t="shared" si="422"/>
        <v>0</v>
      </c>
      <c r="BO2538" s="19">
        <f t="shared" si="422"/>
        <v>1</v>
      </c>
      <c r="BP2538" s="19">
        <f t="shared" si="422"/>
        <v>1</v>
      </c>
      <c r="BQ2538" s="19">
        <f t="shared" si="422"/>
        <v>0</v>
      </c>
      <c r="BR2538" s="19">
        <f t="shared" si="422"/>
        <v>0</v>
      </c>
      <c r="BS2538" s="19">
        <f t="shared" si="422"/>
        <v>1</v>
      </c>
      <c r="BT2538" s="19">
        <f t="shared" si="422"/>
        <v>1</v>
      </c>
      <c r="BU2538" s="19">
        <f t="shared" si="422"/>
        <v>1</v>
      </c>
      <c r="BV2538" s="19">
        <f t="shared" si="422"/>
        <v>1</v>
      </c>
      <c r="BW2538" s="19">
        <f t="shared" si="422"/>
        <v>0</v>
      </c>
      <c r="BX2538" s="19">
        <f t="shared" si="422"/>
        <v>0</v>
      </c>
      <c r="BY2538" s="19" t="str">
        <f t="shared" si="422"/>
        <v/>
      </c>
      <c r="BZ2538" s="19" t="str">
        <f t="shared" si="422"/>
        <v/>
      </c>
      <c r="CA2538" s="19" t="str">
        <f t="shared" si="421"/>
        <v/>
      </c>
      <c r="CB2538" s="19" t="str">
        <f t="shared" si="421"/>
        <v/>
      </c>
    </row>
    <row r="2539" spans="1:80">
      <c r="A2539" s="24">
        <f t="shared" si="398"/>
        <v>2538</v>
      </c>
      <c r="B2539" s="31">
        <f>IF(data!A2540="","",data!A2540)</f>
        <v>2020028</v>
      </c>
      <c r="C2539" s="32">
        <f>IF(data!B2540="","",data!B2540)</f>
        <v>43944</v>
      </c>
      <c r="D2539" s="21">
        <f>IF(data!C2540="","",data!C2540)</f>
        <v>5</v>
      </c>
      <c r="E2539" s="22">
        <f>IF(data!D2540="","",data!D2540)</f>
        <v>6</v>
      </c>
      <c r="F2539" s="22">
        <f>IF(data!E2540="","",data!E2540)</f>
        <v>15</v>
      </c>
      <c r="G2539" s="22">
        <f>IF(data!F2540="","",data!F2540)</f>
        <v>18</v>
      </c>
      <c r="H2539" s="22">
        <f>IF(data!G2540="","",data!G2540)</f>
        <v>26</v>
      </c>
      <c r="I2539" s="22">
        <f>IF(data!H2540="","",data!H2540)</f>
        <v>32</v>
      </c>
      <c r="J2539" s="23">
        <f>IF(data!I2540="","",data!I2540)</f>
        <v>8</v>
      </c>
      <c r="Q2539" s="33"/>
      <c r="R2539" s="33"/>
      <c r="S2539" s="33"/>
      <c r="T2539" s="33"/>
      <c r="U2539" s="33"/>
      <c r="V2539" s="33"/>
      <c r="X2539" s="34"/>
      <c r="Y2539" s="33"/>
      <c r="Z2539" s="33"/>
      <c r="AA2539" s="33"/>
      <c r="AB2539" s="33"/>
      <c r="AC2539" s="35"/>
      <c r="AD2539" s="33"/>
      <c r="AE2539" s="33"/>
      <c r="AF2539" s="33"/>
      <c r="AG2539" s="33"/>
      <c r="AH2539" s="33"/>
      <c r="AI2539" s="33"/>
      <c r="AJ2539" s="36"/>
      <c r="AK2539" s="10">
        <f t="shared" si="399"/>
        <v>6</v>
      </c>
      <c r="AL2539" s="11">
        <f t="shared" si="400"/>
        <v>10</v>
      </c>
      <c r="AM2539" s="11">
        <f t="shared" si="401"/>
        <v>7</v>
      </c>
      <c r="AN2539" s="11">
        <f t="shared" si="402"/>
        <v>12</v>
      </c>
      <c r="AO2539" s="13">
        <f t="shared" si="403"/>
        <v>25</v>
      </c>
      <c r="AP2539" s="11">
        <f t="shared" si="404"/>
        <v>22</v>
      </c>
      <c r="AQ2539" s="11">
        <f t="shared" si="405"/>
        <v>30</v>
      </c>
      <c r="AR2539" s="11">
        <f t="shared" si="406"/>
        <v>32</v>
      </c>
      <c r="AS2539" s="11">
        <f t="shared" si="407"/>
        <v>36</v>
      </c>
      <c r="AT2539" s="11">
        <f t="shared" si="408"/>
        <v>30</v>
      </c>
      <c r="AU2539" s="11">
        <f t="shared" si="409"/>
        <v>24</v>
      </c>
      <c r="AV2539" s="11">
        <f t="shared" si="410"/>
        <v>32</v>
      </c>
      <c r="AW2539" s="12">
        <f t="shared" si="411"/>
        <v>27</v>
      </c>
      <c r="AX2539" s="13">
        <f t="shared" si="412"/>
        <v>38</v>
      </c>
      <c r="AY2539" s="13">
        <f t="shared" si="413"/>
        <v>51</v>
      </c>
      <c r="AZ2539" s="13">
        <f t="shared" si="414"/>
        <v>48</v>
      </c>
      <c r="BA2539" s="13">
        <f t="shared" si="415"/>
        <v>64</v>
      </c>
      <c r="BB2539" s="14">
        <f t="shared" si="416"/>
        <v>62</v>
      </c>
      <c r="BC2539" s="19">
        <f t="shared" si="419"/>
        <v>51</v>
      </c>
      <c r="BD2539" s="55">
        <f t="shared" si="395"/>
        <v>1.0926274764533939</v>
      </c>
      <c r="BE2539" s="19">
        <f t="shared" si="396"/>
        <v>1.0864891198441053</v>
      </c>
      <c r="BF2539" s="19">
        <f t="shared" si="420"/>
        <v>1.0222409873335498</v>
      </c>
      <c r="BG2539" s="19">
        <f t="shared" si="392"/>
        <v>1.0639818122767133</v>
      </c>
      <c r="BH2539" s="19">
        <f t="shared" si="397"/>
        <v>0</v>
      </c>
      <c r="BI2539" s="19">
        <f t="shared" si="397"/>
        <v>1</v>
      </c>
      <c r="BJ2539" s="19">
        <f t="shared" si="397"/>
        <v>0</v>
      </c>
      <c r="BK2539" s="19">
        <f t="shared" si="422"/>
        <v>0</v>
      </c>
      <c r="BL2539" s="19">
        <f t="shared" si="422"/>
        <v>0</v>
      </c>
      <c r="BM2539" s="19">
        <f t="shared" si="422"/>
        <v>1</v>
      </c>
      <c r="BN2539" s="19">
        <f t="shared" si="422"/>
        <v>1</v>
      </c>
      <c r="BO2539" s="19">
        <f t="shared" si="422"/>
        <v>0</v>
      </c>
      <c r="BP2539" s="19">
        <f t="shared" si="422"/>
        <v>0</v>
      </c>
      <c r="BQ2539" s="19">
        <f t="shared" si="422"/>
        <v>1</v>
      </c>
      <c r="BR2539" s="19">
        <f t="shared" si="422"/>
        <v>0</v>
      </c>
      <c r="BS2539" s="19">
        <f t="shared" si="422"/>
        <v>0</v>
      </c>
      <c r="BT2539" s="19">
        <f t="shared" si="422"/>
        <v>0</v>
      </c>
      <c r="BU2539" s="19">
        <f t="shared" si="422"/>
        <v>0</v>
      </c>
      <c r="BV2539" s="19">
        <f t="shared" si="422"/>
        <v>0</v>
      </c>
      <c r="BW2539" s="19">
        <f t="shared" si="422"/>
        <v>2</v>
      </c>
      <c r="BX2539" s="19">
        <f t="shared" si="422"/>
        <v>0</v>
      </c>
      <c r="BY2539" s="19" t="str">
        <f t="shared" si="422"/>
        <v/>
      </c>
      <c r="BZ2539" s="19" t="str">
        <f t="shared" si="422"/>
        <v/>
      </c>
      <c r="CA2539" s="19" t="str">
        <f t="shared" si="421"/>
        <v/>
      </c>
      <c r="CB2539" s="19" t="str">
        <f t="shared" si="421"/>
        <v/>
      </c>
    </row>
    <row r="2540" spans="1:80">
      <c r="A2540" s="24">
        <f t="shared" si="398"/>
        <v>2539</v>
      </c>
      <c r="B2540" s="31">
        <f>IF(data!A2541="","",data!A2541)</f>
        <v>2020029</v>
      </c>
      <c r="C2540" s="32">
        <f>IF(data!B2541="","",data!B2541)</f>
        <v>43947</v>
      </c>
      <c r="D2540" s="21">
        <f>IF(data!C2541="","",data!C2541)</f>
        <v>1</v>
      </c>
      <c r="E2540" s="22">
        <f>IF(data!D2541="","",data!D2541)</f>
        <v>12</v>
      </c>
      <c r="F2540" s="22">
        <f>IF(data!E2541="","",data!E2541)</f>
        <v>18</v>
      </c>
      <c r="G2540" s="22">
        <f>IF(data!F2541="","",data!F2541)</f>
        <v>20</v>
      </c>
      <c r="H2540" s="22">
        <f>IF(data!G2541="","",data!G2541)</f>
        <v>30</v>
      </c>
      <c r="I2540" s="22">
        <f>IF(data!H2541="","",data!H2541)</f>
        <v>32</v>
      </c>
      <c r="J2540" s="23">
        <f>IF(data!I2541="","",data!I2541)</f>
        <v>5</v>
      </c>
      <c r="Q2540" s="33"/>
      <c r="R2540" s="33"/>
      <c r="S2540" s="33"/>
      <c r="T2540" s="33"/>
      <c r="U2540" s="33"/>
      <c r="V2540" s="33"/>
      <c r="X2540" s="34"/>
      <c r="Y2540" s="33"/>
      <c r="Z2540" s="33"/>
      <c r="AA2540" s="33"/>
      <c r="AB2540" s="33"/>
      <c r="AC2540" s="35"/>
      <c r="AD2540" s="33"/>
      <c r="AE2540" s="33"/>
      <c r="AF2540" s="33"/>
      <c r="AG2540" s="33"/>
      <c r="AH2540" s="33"/>
      <c r="AI2540" s="33"/>
      <c r="AJ2540" s="36"/>
      <c r="AK2540" s="10">
        <f t="shared" si="399"/>
        <v>5</v>
      </c>
      <c r="AL2540" s="11">
        <f t="shared" si="400"/>
        <v>5</v>
      </c>
      <c r="AM2540" s="11">
        <f t="shared" si="401"/>
        <v>8</v>
      </c>
      <c r="AN2540" s="11">
        <f t="shared" si="402"/>
        <v>5</v>
      </c>
      <c r="AO2540" s="13">
        <f t="shared" si="403"/>
        <v>22</v>
      </c>
      <c r="AP2540" s="11">
        <f t="shared" si="404"/>
        <v>17</v>
      </c>
      <c r="AQ2540" s="11">
        <f t="shared" si="405"/>
        <v>14</v>
      </c>
      <c r="AR2540" s="11">
        <f t="shared" si="406"/>
        <v>13</v>
      </c>
      <c r="AS2540" s="11">
        <f t="shared" si="407"/>
        <v>36</v>
      </c>
      <c r="AT2540" s="11">
        <f t="shared" si="408"/>
        <v>29</v>
      </c>
      <c r="AU2540" s="11">
        <f t="shared" si="409"/>
        <v>35</v>
      </c>
      <c r="AV2540" s="11">
        <f t="shared" si="410"/>
        <v>29</v>
      </c>
      <c r="AW2540" s="12">
        <f t="shared" si="411"/>
        <v>23</v>
      </c>
      <c r="AX2540" s="13">
        <f t="shared" si="412"/>
        <v>33</v>
      </c>
      <c r="AY2540" s="13">
        <f t="shared" si="413"/>
        <v>45</v>
      </c>
      <c r="AZ2540" s="13">
        <f t="shared" si="414"/>
        <v>41</v>
      </c>
      <c r="BA2540" s="13">
        <f t="shared" si="415"/>
        <v>56</v>
      </c>
      <c r="BB2540" s="14">
        <f t="shared" si="416"/>
        <v>53</v>
      </c>
      <c r="BC2540" s="19">
        <f t="shared" si="419"/>
        <v>45</v>
      </c>
      <c r="BD2540" s="55">
        <f t="shared" si="395"/>
        <v>0.99032153296524839</v>
      </c>
      <c r="BE2540" s="19">
        <f t="shared" si="396"/>
        <v>1.0414745047093212</v>
      </c>
      <c r="BF2540" s="19">
        <f t="shared" si="420"/>
        <v>1.0116011692107827</v>
      </c>
      <c r="BG2540" s="19">
        <f t="shared" si="392"/>
        <v>1.0619356934069504</v>
      </c>
      <c r="BH2540" s="19">
        <f t="shared" si="397"/>
        <v>0</v>
      </c>
      <c r="BI2540" s="19">
        <f t="shared" si="397"/>
        <v>2</v>
      </c>
      <c r="BJ2540" s="19">
        <f t="shared" si="397"/>
        <v>0</v>
      </c>
      <c r="BK2540" s="19">
        <f t="shared" si="422"/>
        <v>1</v>
      </c>
      <c r="BL2540" s="19">
        <f t="shared" si="422"/>
        <v>0</v>
      </c>
      <c r="BM2540" s="19">
        <f t="shared" si="422"/>
        <v>0</v>
      </c>
      <c r="BN2540" s="19">
        <f t="shared" si="422"/>
        <v>0</v>
      </c>
      <c r="BO2540" s="19">
        <f t="shared" si="422"/>
        <v>0</v>
      </c>
      <c r="BP2540" s="19">
        <f t="shared" si="422"/>
        <v>0</v>
      </c>
      <c r="BQ2540" s="19">
        <f t="shared" si="422"/>
        <v>0</v>
      </c>
      <c r="BR2540" s="19">
        <f t="shared" si="422"/>
        <v>0</v>
      </c>
      <c r="BS2540" s="19">
        <f t="shared" si="422"/>
        <v>0</v>
      </c>
      <c r="BT2540" s="19">
        <f t="shared" si="422"/>
        <v>1</v>
      </c>
      <c r="BU2540" s="19">
        <f t="shared" si="422"/>
        <v>1</v>
      </c>
      <c r="BV2540" s="19">
        <f t="shared" si="422"/>
        <v>0</v>
      </c>
      <c r="BW2540" s="19">
        <f t="shared" si="422"/>
        <v>1</v>
      </c>
      <c r="BX2540" s="19">
        <f t="shared" si="422"/>
        <v>0</v>
      </c>
      <c r="BY2540" s="19" t="str">
        <f t="shared" si="422"/>
        <v/>
      </c>
      <c r="BZ2540" s="19" t="str">
        <f t="shared" si="422"/>
        <v/>
      </c>
      <c r="CA2540" s="19" t="str">
        <f t="shared" si="421"/>
        <v/>
      </c>
      <c r="CB2540" s="19" t="str">
        <f t="shared" si="421"/>
        <v/>
      </c>
    </row>
    <row r="2541" spans="1:80">
      <c r="A2541" s="24">
        <f t="shared" si="398"/>
        <v>2540</v>
      </c>
      <c r="B2541" s="31">
        <f>IF(data!A2542="","",data!A2542)</f>
        <v>2020030</v>
      </c>
      <c r="C2541" s="32">
        <f>IF(data!B2542="","",data!B2542)</f>
        <v>43949</v>
      </c>
      <c r="D2541" s="21">
        <f>IF(data!C2542="","",data!C2542)</f>
        <v>17</v>
      </c>
      <c r="E2541" s="22">
        <f>IF(data!D2542="","",data!D2542)</f>
        <v>18</v>
      </c>
      <c r="F2541" s="22">
        <f>IF(data!E2542="","",data!E2542)</f>
        <v>21</v>
      </c>
      <c r="G2541" s="22">
        <f>IF(data!F2542="","",data!F2542)</f>
        <v>29</v>
      </c>
      <c r="H2541" s="22">
        <f>IF(data!G2542="","",data!G2542)</f>
        <v>30</v>
      </c>
      <c r="I2541" s="22">
        <f>IF(data!H2542="","",data!H2542)</f>
        <v>32</v>
      </c>
      <c r="J2541" s="23">
        <f>IF(data!I2542="","",data!I2542)</f>
        <v>3</v>
      </c>
      <c r="Q2541" s="33"/>
      <c r="R2541" s="33"/>
      <c r="S2541" s="33"/>
      <c r="T2541" s="33"/>
      <c r="U2541" s="33"/>
      <c r="V2541" s="33"/>
      <c r="X2541" s="34"/>
      <c r="Y2541" s="33"/>
      <c r="Z2541" s="33"/>
      <c r="AA2541" s="33"/>
      <c r="AB2541" s="33"/>
      <c r="AC2541" s="35"/>
      <c r="AD2541" s="33"/>
      <c r="AE2541" s="33"/>
      <c r="AF2541" s="33"/>
      <c r="AG2541" s="33"/>
      <c r="AH2541" s="33"/>
      <c r="AI2541" s="33"/>
      <c r="AJ2541" s="36"/>
      <c r="AK2541" s="10">
        <f t="shared" si="399"/>
        <v>6</v>
      </c>
      <c r="AL2541" s="11">
        <f t="shared" si="400"/>
        <v>7</v>
      </c>
      <c r="AM2541" s="11">
        <f t="shared" si="401"/>
        <v>12</v>
      </c>
      <c r="AN2541" s="11">
        <f t="shared" si="402"/>
        <v>15</v>
      </c>
      <c r="AO2541" s="13">
        <f t="shared" si="403"/>
        <v>14</v>
      </c>
      <c r="AP2541" s="11">
        <f t="shared" si="404"/>
        <v>19</v>
      </c>
      <c r="AQ2541" s="11">
        <f t="shared" si="405"/>
        <v>21</v>
      </c>
      <c r="AR2541" s="11">
        <f t="shared" si="406"/>
        <v>27</v>
      </c>
      <c r="AS2541" s="11">
        <f t="shared" si="407"/>
        <v>48</v>
      </c>
      <c r="AT2541" s="11">
        <f t="shared" si="408"/>
        <v>39</v>
      </c>
      <c r="AU2541" s="11">
        <f t="shared" si="409"/>
        <v>30</v>
      </c>
      <c r="AV2541" s="11">
        <f t="shared" si="410"/>
        <v>21</v>
      </c>
      <c r="AW2541" s="12">
        <f t="shared" si="411"/>
        <v>27</v>
      </c>
      <c r="AX2541" s="13">
        <f t="shared" si="412"/>
        <v>35</v>
      </c>
      <c r="AY2541" s="13">
        <f t="shared" si="413"/>
        <v>45</v>
      </c>
      <c r="AZ2541" s="13">
        <f t="shared" si="414"/>
        <v>57</v>
      </c>
      <c r="BA2541" s="13">
        <f t="shared" si="415"/>
        <v>71</v>
      </c>
      <c r="BB2541" s="14">
        <f t="shared" si="416"/>
        <v>67</v>
      </c>
      <c r="BC2541" s="19">
        <f t="shared" si="419"/>
        <v>45</v>
      </c>
      <c r="BD2541" s="55">
        <f t="shared" si="395"/>
        <v>0.96986034426761936</v>
      </c>
      <c r="BE2541" s="19">
        <f t="shared" si="396"/>
        <v>1.0332900292302696</v>
      </c>
      <c r="BF2541" s="19">
        <f t="shared" si="420"/>
        <v>1.0025982461838259</v>
      </c>
      <c r="BG2541" s="19">
        <f t="shared" si="392"/>
        <v>1.0660279311464762</v>
      </c>
      <c r="BH2541" s="19">
        <f t="shared" si="397"/>
        <v>1</v>
      </c>
      <c r="BI2541" s="19">
        <f t="shared" si="397"/>
        <v>1</v>
      </c>
      <c r="BJ2541" s="19">
        <f t="shared" si="397"/>
        <v>0</v>
      </c>
      <c r="BK2541" s="19">
        <f t="shared" si="422"/>
        <v>0</v>
      </c>
      <c r="BL2541" s="19">
        <f t="shared" si="422"/>
        <v>1</v>
      </c>
      <c r="BM2541" s="19">
        <f t="shared" si="422"/>
        <v>0</v>
      </c>
      <c r="BN2541" s="19">
        <f t="shared" si="422"/>
        <v>0</v>
      </c>
      <c r="BO2541" s="19">
        <f t="shared" si="422"/>
        <v>0</v>
      </c>
      <c r="BP2541" s="19">
        <f t="shared" si="422"/>
        <v>0</v>
      </c>
      <c r="BQ2541" s="19">
        <f t="shared" si="422"/>
        <v>0</v>
      </c>
      <c r="BR2541" s="19">
        <f t="shared" si="422"/>
        <v>0</v>
      </c>
      <c r="BS2541" s="19">
        <f t="shared" si="422"/>
        <v>0</v>
      </c>
      <c r="BT2541" s="19">
        <f t="shared" si="422"/>
        <v>1</v>
      </c>
      <c r="BU2541" s="19">
        <f t="shared" si="422"/>
        <v>1</v>
      </c>
      <c r="BV2541" s="19">
        <f t="shared" si="422"/>
        <v>0</v>
      </c>
      <c r="BW2541" s="19">
        <f t="shared" si="422"/>
        <v>1</v>
      </c>
      <c r="BX2541" s="19">
        <f t="shared" si="422"/>
        <v>0</v>
      </c>
      <c r="BY2541" s="19" t="str">
        <f t="shared" si="422"/>
        <v/>
      </c>
      <c r="BZ2541" s="19" t="str">
        <f t="shared" si="422"/>
        <v/>
      </c>
      <c r="CA2541" s="19" t="str">
        <f t="shared" si="421"/>
        <v/>
      </c>
      <c r="CB2541" s="19" t="str">
        <f t="shared" si="421"/>
        <v/>
      </c>
    </row>
    <row r="2542" spans="1:80">
      <c r="A2542" s="24">
        <f t="shared" si="398"/>
        <v>2541</v>
      </c>
      <c r="B2542" s="31">
        <f>IF(data!A2543="","",data!A2543)</f>
        <v>2020031</v>
      </c>
      <c r="C2542" s="32">
        <f>IF(data!B2543="","",data!B2543)</f>
        <v>43951</v>
      </c>
      <c r="D2542" s="21">
        <f>IF(data!C2543="","",data!C2543)</f>
        <v>2</v>
      </c>
      <c r="E2542" s="22">
        <f>IF(data!D2543="","",data!D2543)</f>
        <v>5</v>
      </c>
      <c r="F2542" s="22">
        <f>IF(data!E2543="","",data!E2543)</f>
        <v>9</v>
      </c>
      <c r="G2542" s="22">
        <f>IF(data!F2543="","",data!F2543)</f>
        <v>15</v>
      </c>
      <c r="H2542" s="22">
        <f>IF(data!G2543="","",data!G2543)</f>
        <v>16</v>
      </c>
      <c r="I2542" s="22">
        <f>IF(data!H2543="","",data!H2543)</f>
        <v>27</v>
      </c>
      <c r="J2542" s="23">
        <f>IF(data!I2543="","",data!I2543)</f>
        <v>9</v>
      </c>
      <c r="Q2542" s="33"/>
      <c r="R2542" s="33"/>
      <c r="S2542" s="33"/>
      <c r="T2542" s="33"/>
      <c r="U2542" s="33"/>
      <c r="V2542" s="33"/>
      <c r="X2542" s="34"/>
      <c r="Y2542" s="33"/>
      <c r="Z2542" s="33"/>
      <c r="AA2542" s="33"/>
      <c r="AB2542" s="33"/>
      <c r="AC2542" s="35"/>
      <c r="AD2542" s="33"/>
      <c r="AE2542" s="33"/>
      <c r="AF2542" s="33"/>
      <c r="AG2542" s="33"/>
      <c r="AH2542" s="33"/>
      <c r="AI2542" s="33"/>
      <c r="AJ2542" s="36"/>
      <c r="AK2542" s="10">
        <f t="shared" si="399"/>
        <v>5</v>
      </c>
      <c r="AL2542" s="11">
        <f t="shared" si="400"/>
        <v>10</v>
      </c>
      <c r="AM2542" s="11">
        <f t="shared" si="401"/>
        <v>9</v>
      </c>
      <c r="AN2542" s="11">
        <f t="shared" si="402"/>
        <v>20</v>
      </c>
      <c r="AO2542" s="13">
        <f t="shared" si="403"/>
        <v>18</v>
      </c>
      <c r="AP2542" s="11">
        <f t="shared" si="404"/>
        <v>18</v>
      </c>
      <c r="AQ2542" s="11">
        <f t="shared" si="405"/>
        <v>20</v>
      </c>
      <c r="AR2542" s="11">
        <f t="shared" si="406"/>
        <v>34</v>
      </c>
      <c r="AS2542" s="11">
        <f t="shared" si="407"/>
        <v>30</v>
      </c>
      <c r="AT2542" s="11">
        <f t="shared" si="408"/>
        <v>26</v>
      </c>
      <c r="AU2542" s="11">
        <f t="shared" si="409"/>
        <v>22</v>
      </c>
      <c r="AV2542" s="11">
        <f t="shared" si="410"/>
        <v>32</v>
      </c>
      <c r="AW2542" s="12">
        <f t="shared" si="411"/>
        <v>29</v>
      </c>
      <c r="AX2542" s="13">
        <f t="shared" si="412"/>
        <v>42</v>
      </c>
      <c r="AY2542" s="13">
        <f t="shared" si="413"/>
        <v>57</v>
      </c>
      <c r="AZ2542" s="13">
        <f t="shared" si="414"/>
        <v>56</v>
      </c>
      <c r="BA2542" s="13">
        <f t="shared" si="415"/>
        <v>55</v>
      </c>
      <c r="BB2542" s="14">
        <f t="shared" si="416"/>
        <v>54</v>
      </c>
      <c r="BC2542" s="19">
        <f t="shared" si="419"/>
        <v>57</v>
      </c>
      <c r="BD2542" s="55">
        <f t="shared" si="395"/>
        <v>1.0762585254952908</v>
      </c>
      <c r="BE2542" s="19">
        <f t="shared" si="396"/>
        <v>1.023059434881455</v>
      </c>
      <c r="BF2542" s="19">
        <f t="shared" si="420"/>
        <v>1.0058720363754465</v>
      </c>
      <c r="BG2542" s="19">
        <f t="shared" si="392"/>
        <v>1.0676648262422865</v>
      </c>
      <c r="BH2542" s="19">
        <f t="shared" si="397"/>
        <v>0</v>
      </c>
      <c r="BI2542" s="19">
        <f t="shared" si="397"/>
        <v>0</v>
      </c>
      <c r="BJ2542" s="19">
        <f t="shared" si="397"/>
        <v>1</v>
      </c>
      <c r="BK2542" s="19">
        <f t="shared" si="422"/>
        <v>0</v>
      </c>
      <c r="BL2542" s="19">
        <f t="shared" si="422"/>
        <v>0</v>
      </c>
      <c r="BM2542" s="19">
        <f t="shared" si="422"/>
        <v>1</v>
      </c>
      <c r="BN2542" s="19">
        <f t="shared" si="422"/>
        <v>0</v>
      </c>
      <c r="BO2542" s="19">
        <f t="shared" si="422"/>
        <v>0</v>
      </c>
      <c r="BP2542" s="19">
        <f t="shared" si="422"/>
        <v>0</v>
      </c>
      <c r="BQ2542" s="19">
        <f t="shared" si="422"/>
        <v>1</v>
      </c>
      <c r="BR2542" s="19">
        <f t="shared" si="422"/>
        <v>1</v>
      </c>
      <c r="BS2542" s="19">
        <f t="shared" si="422"/>
        <v>0</v>
      </c>
      <c r="BT2542" s="19">
        <f t="shared" si="422"/>
        <v>0</v>
      </c>
      <c r="BU2542" s="19">
        <f t="shared" si="422"/>
        <v>0</v>
      </c>
      <c r="BV2542" s="19">
        <f t="shared" si="422"/>
        <v>0</v>
      </c>
      <c r="BW2542" s="19">
        <f t="shared" si="422"/>
        <v>1</v>
      </c>
      <c r="BX2542" s="19">
        <f t="shared" si="422"/>
        <v>1</v>
      </c>
      <c r="BY2542" s="19" t="str">
        <f t="shared" si="422"/>
        <v/>
      </c>
      <c r="BZ2542" s="19" t="str">
        <f t="shared" si="422"/>
        <v/>
      </c>
      <c r="CA2542" s="19" t="str">
        <f t="shared" si="421"/>
        <v/>
      </c>
      <c r="CB2542" s="19" t="str">
        <f t="shared" si="421"/>
        <v/>
      </c>
    </row>
    <row r="2543" spans="1:80">
      <c r="A2543" s="24">
        <f t="shared" si="398"/>
        <v>2542</v>
      </c>
      <c r="B2543" s="31">
        <f>IF(data!A2544="","",data!A2544)</f>
        <v>2020032</v>
      </c>
      <c r="C2543" s="32">
        <f>IF(data!B2544="","",data!B2544)</f>
        <v>43954</v>
      </c>
      <c r="D2543" s="21">
        <f>IF(data!C2544="","",data!C2544)</f>
        <v>3</v>
      </c>
      <c r="E2543" s="22">
        <f>IF(data!D2544="","",data!D2544)</f>
        <v>11</v>
      </c>
      <c r="F2543" s="22">
        <f>IF(data!E2544="","",data!E2544)</f>
        <v>13</v>
      </c>
      <c r="G2543" s="22">
        <f>IF(data!F2544="","",data!F2544)</f>
        <v>14</v>
      </c>
      <c r="H2543" s="22">
        <f>IF(data!G2544="","",data!G2544)</f>
        <v>15</v>
      </c>
      <c r="I2543" s="22">
        <f>IF(data!H2544="","",data!H2544)</f>
        <v>26</v>
      </c>
      <c r="J2543" s="23">
        <f>IF(data!I2544="","",data!I2544)</f>
        <v>13</v>
      </c>
      <c r="Q2543" s="33"/>
      <c r="R2543" s="33"/>
      <c r="S2543" s="33"/>
      <c r="T2543" s="33"/>
      <c r="U2543" s="33"/>
      <c r="V2543" s="33"/>
      <c r="X2543" s="34"/>
      <c r="Y2543" s="33"/>
      <c r="Z2543" s="33"/>
      <c r="AA2543" s="33"/>
      <c r="AB2543" s="33"/>
      <c r="AC2543" s="35"/>
      <c r="AD2543" s="33"/>
      <c r="AE2543" s="33"/>
      <c r="AF2543" s="33"/>
      <c r="AG2543" s="33"/>
      <c r="AH2543" s="33"/>
      <c r="AI2543" s="33"/>
      <c r="AJ2543" s="36"/>
      <c r="AK2543" s="10">
        <f t="shared" si="399"/>
        <v>7</v>
      </c>
      <c r="AL2543" s="11">
        <f t="shared" si="400"/>
        <v>14</v>
      </c>
      <c r="AM2543" s="11">
        <f t="shared" si="401"/>
        <v>12</v>
      </c>
      <c r="AN2543" s="11">
        <f t="shared" si="402"/>
        <v>16</v>
      </c>
      <c r="AO2543" s="13">
        <f t="shared" si="403"/>
        <v>19</v>
      </c>
      <c r="AP2543" s="11">
        <f t="shared" si="404"/>
        <v>26</v>
      </c>
      <c r="AQ2543" s="11">
        <f t="shared" si="405"/>
        <v>28</v>
      </c>
      <c r="AR2543" s="11">
        <f t="shared" si="406"/>
        <v>22</v>
      </c>
      <c r="AS2543" s="11">
        <f t="shared" si="407"/>
        <v>16</v>
      </c>
      <c r="AT2543" s="11">
        <f t="shared" si="408"/>
        <v>22</v>
      </c>
      <c r="AU2543" s="11">
        <f t="shared" si="409"/>
        <v>17</v>
      </c>
      <c r="AV2543" s="11">
        <f t="shared" si="410"/>
        <v>40</v>
      </c>
      <c r="AW2543" s="12">
        <f t="shared" si="411"/>
        <v>52</v>
      </c>
      <c r="AX2543" s="13">
        <f t="shared" si="412"/>
        <v>66</v>
      </c>
      <c r="AY2543" s="13">
        <f t="shared" si="413"/>
        <v>65</v>
      </c>
      <c r="AZ2543" s="13">
        <f t="shared" si="414"/>
        <v>64</v>
      </c>
      <c r="BA2543" s="13">
        <f t="shared" si="415"/>
        <v>63</v>
      </c>
      <c r="BB2543" s="14">
        <f t="shared" si="416"/>
        <v>62</v>
      </c>
      <c r="BC2543" s="19">
        <f t="shared" si="419"/>
        <v>65</v>
      </c>
      <c r="BD2543" s="55">
        <f t="shared" si="395"/>
        <v>1.0762585254952908</v>
      </c>
      <c r="BE2543" s="19">
        <f t="shared" si="396"/>
        <v>1.0721662877557647</v>
      </c>
      <c r="BF2543" s="19">
        <f t="shared" si="420"/>
        <v>1.0246963299772653</v>
      </c>
      <c r="BG2543" s="19">
        <f t="shared" si="392"/>
        <v>1.0733939590776227</v>
      </c>
      <c r="BH2543" s="19">
        <f t="shared" si="397"/>
        <v>0</v>
      </c>
      <c r="BI2543" s="19">
        <f t="shared" si="397"/>
        <v>0</v>
      </c>
      <c r="BJ2543" s="19">
        <f t="shared" si="397"/>
        <v>0</v>
      </c>
      <c r="BK2543" s="19">
        <f t="shared" si="422"/>
        <v>1</v>
      </c>
      <c r="BL2543" s="19">
        <f t="shared" si="422"/>
        <v>0</v>
      </c>
      <c r="BM2543" s="19">
        <f t="shared" si="422"/>
        <v>0</v>
      </c>
      <c r="BN2543" s="19">
        <f t="shared" si="422"/>
        <v>0</v>
      </c>
      <c r="BO2543" s="19">
        <f t="shared" si="422"/>
        <v>0</v>
      </c>
      <c r="BP2543" s="19">
        <f t="shared" si="422"/>
        <v>0</v>
      </c>
      <c r="BQ2543" s="19">
        <f t="shared" si="422"/>
        <v>1</v>
      </c>
      <c r="BR2543" s="19">
        <f t="shared" si="422"/>
        <v>0</v>
      </c>
      <c r="BS2543" s="19">
        <f t="shared" si="422"/>
        <v>1</v>
      </c>
      <c r="BT2543" s="19">
        <f t="shared" si="422"/>
        <v>0</v>
      </c>
      <c r="BU2543" s="19">
        <f t="shared" si="422"/>
        <v>1</v>
      </c>
      <c r="BV2543" s="19">
        <f t="shared" si="422"/>
        <v>1</v>
      </c>
      <c r="BW2543" s="19">
        <f t="shared" si="422"/>
        <v>1</v>
      </c>
      <c r="BX2543" s="19">
        <f t="shared" si="422"/>
        <v>0</v>
      </c>
      <c r="BY2543" s="19" t="str">
        <f t="shared" si="422"/>
        <v/>
      </c>
      <c r="BZ2543" s="19" t="str">
        <f t="shared" si="422"/>
        <v/>
      </c>
      <c r="CA2543" s="19" t="str">
        <f t="shared" si="421"/>
        <v/>
      </c>
      <c r="CB2543" s="19" t="str">
        <f t="shared" si="421"/>
        <v/>
      </c>
    </row>
    <row r="2544" spans="1:80">
      <c r="A2544" s="24">
        <f t="shared" si="398"/>
        <v>2543</v>
      </c>
      <c r="B2544" s="31">
        <f>IF(data!A2545="","",data!A2545)</f>
        <v>2020033</v>
      </c>
      <c r="C2544" s="32">
        <f>IF(data!B2545="","",data!B2545)</f>
        <v>43956</v>
      </c>
      <c r="D2544" s="21">
        <f>IF(data!C2545="","",data!C2545)</f>
        <v>7</v>
      </c>
      <c r="E2544" s="22">
        <f>IF(data!D2545="","",data!D2545)</f>
        <v>10</v>
      </c>
      <c r="F2544" s="22">
        <f>IF(data!E2545="","",data!E2545)</f>
        <v>12</v>
      </c>
      <c r="G2544" s="22">
        <f>IF(data!F2545="","",data!F2545)</f>
        <v>21</v>
      </c>
      <c r="H2544" s="22">
        <f>IF(data!G2545="","",data!G2545)</f>
        <v>31</v>
      </c>
      <c r="I2544" s="22">
        <f>IF(data!H2545="","",data!H2545)</f>
        <v>32</v>
      </c>
      <c r="J2544" s="23">
        <f>IF(data!I2545="","",data!I2545)</f>
        <v>1</v>
      </c>
      <c r="Q2544" s="33"/>
      <c r="R2544" s="33"/>
      <c r="S2544" s="33"/>
      <c r="T2544" s="33"/>
      <c r="U2544" s="33"/>
      <c r="V2544" s="33"/>
      <c r="X2544" s="34"/>
      <c r="Y2544" s="33"/>
      <c r="Z2544" s="33"/>
      <c r="AA2544" s="33"/>
      <c r="AB2544" s="33"/>
      <c r="AC2544" s="35"/>
      <c r="AD2544" s="33"/>
      <c r="AE2544" s="33"/>
      <c r="AF2544" s="33"/>
      <c r="AG2544" s="33"/>
      <c r="AH2544" s="33"/>
      <c r="AI2544" s="33"/>
      <c r="AJ2544" s="36"/>
      <c r="AK2544" s="10">
        <f t="shared" si="399"/>
        <v>5</v>
      </c>
      <c r="AL2544" s="11">
        <f t="shared" si="400"/>
        <v>9</v>
      </c>
      <c r="AM2544" s="11">
        <f t="shared" si="401"/>
        <v>8</v>
      </c>
      <c r="AN2544" s="11">
        <f t="shared" si="402"/>
        <v>11</v>
      </c>
      <c r="AO2544" s="13">
        <f t="shared" si="403"/>
        <v>15</v>
      </c>
      <c r="AP2544" s="11">
        <f t="shared" si="404"/>
        <v>25</v>
      </c>
      <c r="AQ2544" s="11">
        <f t="shared" si="405"/>
        <v>23</v>
      </c>
      <c r="AR2544" s="11">
        <f t="shared" si="406"/>
        <v>13</v>
      </c>
      <c r="AS2544" s="11">
        <f t="shared" si="407"/>
        <v>47</v>
      </c>
      <c r="AT2544" s="11">
        <f t="shared" si="408"/>
        <v>41</v>
      </c>
      <c r="AU2544" s="11">
        <f t="shared" si="409"/>
        <v>48</v>
      </c>
      <c r="AV2544" s="11">
        <f t="shared" si="410"/>
        <v>43</v>
      </c>
      <c r="AW2544" s="12">
        <f t="shared" si="411"/>
        <v>38</v>
      </c>
      <c r="AX2544" s="13">
        <f t="shared" si="412"/>
        <v>49</v>
      </c>
      <c r="AY2544" s="13">
        <f t="shared" si="413"/>
        <v>62</v>
      </c>
      <c r="AZ2544" s="13">
        <f t="shared" si="414"/>
        <v>59</v>
      </c>
      <c r="BA2544" s="13">
        <f t="shared" si="415"/>
        <v>56</v>
      </c>
      <c r="BB2544" s="14">
        <f t="shared" si="416"/>
        <v>53</v>
      </c>
      <c r="BC2544" s="19">
        <f t="shared" si="419"/>
        <v>62</v>
      </c>
      <c r="BD2544" s="55">
        <f t="shared" si="395"/>
        <v>1.1212731406300747</v>
      </c>
      <c r="BE2544" s="19">
        <f t="shared" si="396"/>
        <v>1.1069503085417343</v>
      </c>
      <c r="BF2544" s="19">
        <f t="shared" si="420"/>
        <v>1.0402468333874635</v>
      </c>
      <c r="BG2544" s="19">
        <f t="shared" si="392"/>
        <v>1.0819876583306269</v>
      </c>
      <c r="BH2544" s="19">
        <f t="shared" si="397"/>
        <v>0</v>
      </c>
      <c r="BI2544" s="19">
        <f t="shared" si="397"/>
        <v>0</v>
      </c>
      <c r="BJ2544" s="19">
        <f t="shared" si="397"/>
        <v>0</v>
      </c>
      <c r="BK2544" s="19">
        <f t="shared" si="422"/>
        <v>0</v>
      </c>
      <c r="BL2544" s="19">
        <f t="shared" si="422"/>
        <v>1</v>
      </c>
      <c r="BM2544" s="19">
        <f t="shared" si="422"/>
        <v>0</v>
      </c>
      <c r="BN2544" s="19">
        <f t="shared" si="422"/>
        <v>0</v>
      </c>
      <c r="BO2544" s="19">
        <f t="shared" si="422"/>
        <v>1</v>
      </c>
      <c r="BP2544" s="19">
        <f t="shared" si="422"/>
        <v>0</v>
      </c>
      <c r="BQ2544" s="19">
        <f t="shared" si="422"/>
        <v>0</v>
      </c>
      <c r="BR2544" s="19">
        <f t="shared" si="422"/>
        <v>1</v>
      </c>
      <c r="BS2544" s="19">
        <f t="shared" si="422"/>
        <v>0</v>
      </c>
      <c r="BT2544" s="19">
        <f t="shared" si="422"/>
        <v>1</v>
      </c>
      <c r="BU2544" s="19">
        <f t="shared" si="422"/>
        <v>0</v>
      </c>
      <c r="BV2544" s="19">
        <f t="shared" si="422"/>
        <v>1</v>
      </c>
      <c r="BW2544" s="19">
        <f t="shared" si="422"/>
        <v>1</v>
      </c>
      <c r="BX2544" s="19">
        <f t="shared" si="422"/>
        <v>0</v>
      </c>
      <c r="BY2544" s="19" t="str">
        <f t="shared" si="422"/>
        <v/>
      </c>
      <c r="BZ2544" s="19" t="str">
        <f t="shared" si="422"/>
        <v/>
      </c>
      <c r="CA2544" s="19" t="str">
        <f t="shared" si="421"/>
        <v/>
      </c>
      <c r="CB2544" s="19" t="str">
        <f t="shared" si="421"/>
        <v/>
      </c>
    </row>
    <row r="2545" spans="1:80">
      <c r="A2545" s="24">
        <f t="shared" si="398"/>
        <v>2544</v>
      </c>
      <c r="B2545" s="31">
        <f>IF(data!A2546="","",data!A2546)</f>
        <v>2020034</v>
      </c>
      <c r="C2545" s="32">
        <f>IF(data!B2546="","",data!B2546)</f>
        <v>43958</v>
      </c>
      <c r="D2545" s="21">
        <f>IF(data!C2546="","",data!C2546)</f>
        <v>2</v>
      </c>
      <c r="E2545" s="22">
        <f>IF(data!D2546="","",data!D2546)</f>
        <v>8</v>
      </c>
      <c r="F2545" s="22">
        <f>IF(data!E2546="","",data!E2546)</f>
        <v>15</v>
      </c>
      <c r="G2545" s="22">
        <f>IF(data!F2546="","",data!F2546)</f>
        <v>16</v>
      </c>
      <c r="H2545" s="22">
        <f>IF(data!G2546="","",data!G2546)</f>
        <v>26</v>
      </c>
      <c r="I2545" s="22">
        <f>IF(data!H2546="","",data!H2546)</f>
        <v>32</v>
      </c>
      <c r="J2545" s="23">
        <f>IF(data!I2546="","",data!I2546)</f>
        <v>3</v>
      </c>
      <c r="Q2545" s="33"/>
      <c r="R2545" s="33"/>
      <c r="S2545" s="33"/>
      <c r="T2545" s="33"/>
      <c r="U2545" s="33"/>
      <c r="V2545" s="33"/>
      <c r="X2545" s="34"/>
      <c r="Y2545" s="33"/>
      <c r="Z2545" s="33"/>
      <c r="AA2545" s="33"/>
      <c r="AB2545" s="33"/>
      <c r="AC2545" s="35"/>
      <c r="AD2545" s="33"/>
      <c r="AE2545" s="33"/>
      <c r="AF2545" s="33"/>
      <c r="AG2545" s="33"/>
      <c r="AH2545" s="33"/>
      <c r="AI2545" s="33"/>
      <c r="AJ2545" s="36"/>
      <c r="AK2545" s="10">
        <f t="shared" si="399"/>
        <v>9</v>
      </c>
      <c r="AL2545" s="11">
        <f t="shared" si="400"/>
        <v>7</v>
      </c>
      <c r="AM2545" s="11">
        <f t="shared" si="401"/>
        <v>9</v>
      </c>
      <c r="AN2545" s="11">
        <f t="shared" si="402"/>
        <v>15</v>
      </c>
      <c r="AO2545" s="13">
        <f t="shared" si="403"/>
        <v>15</v>
      </c>
      <c r="AP2545" s="11">
        <f t="shared" si="404"/>
        <v>11</v>
      </c>
      <c r="AQ2545" s="11">
        <f t="shared" si="405"/>
        <v>36</v>
      </c>
      <c r="AR2545" s="11">
        <f t="shared" si="406"/>
        <v>29</v>
      </c>
      <c r="AS2545" s="11">
        <f t="shared" si="407"/>
        <v>33</v>
      </c>
      <c r="AT2545" s="11">
        <f t="shared" si="408"/>
        <v>27</v>
      </c>
      <c r="AU2545" s="11">
        <f t="shared" si="409"/>
        <v>21</v>
      </c>
      <c r="AV2545" s="11">
        <f t="shared" si="410"/>
        <v>29</v>
      </c>
      <c r="AW2545" s="12">
        <f t="shared" si="411"/>
        <v>24</v>
      </c>
      <c r="AX2545" s="13">
        <f t="shared" si="412"/>
        <v>35</v>
      </c>
      <c r="AY2545" s="13">
        <f t="shared" si="413"/>
        <v>65</v>
      </c>
      <c r="AZ2545" s="13">
        <f t="shared" si="414"/>
        <v>63</v>
      </c>
      <c r="BA2545" s="13">
        <f t="shared" si="415"/>
        <v>61</v>
      </c>
      <c r="BB2545" s="14">
        <f t="shared" si="416"/>
        <v>59</v>
      </c>
      <c r="BC2545" s="19">
        <f t="shared" si="419"/>
        <v>65</v>
      </c>
      <c r="BD2545" s="55">
        <f t="shared" si="395"/>
        <v>1.203117895420591</v>
      </c>
      <c r="BE2545" s="19">
        <f t="shared" si="396"/>
        <v>1.0967197141929197</v>
      </c>
      <c r="BF2545" s="19">
        <f t="shared" si="420"/>
        <v>1.0590711269892821</v>
      </c>
      <c r="BG2545" s="19">
        <f t="shared" si="392"/>
        <v>1.0856706722962002</v>
      </c>
      <c r="BH2545" s="19">
        <f t="shared" si="397"/>
        <v>0</v>
      </c>
      <c r="BI2545" s="19">
        <f t="shared" si="397"/>
        <v>0</v>
      </c>
      <c r="BJ2545" s="19">
        <f t="shared" si="397"/>
        <v>1</v>
      </c>
      <c r="BK2545" s="19">
        <f t="shared" si="422"/>
        <v>0</v>
      </c>
      <c r="BL2545" s="19">
        <f t="shared" si="422"/>
        <v>0</v>
      </c>
      <c r="BM2545" s="19">
        <f t="shared" si="422"/>
        <v>0</v>
      </c>
      <c r="BN2545" s="19">
        <f t="shared" si="422"/>
        <v>0</v>
      </c>
      <c r="BO2545" s="19">
        <f t="shared" si="422"/>
        <v>0</v>
      </c>
      <c r="BP2545" s="19">
        <f t="shared" si="422"/>
        <v>1</v>
      </c>
      <c r="BQ2545" s="19">
        <f t="shared" si="422"/>
        <v>1</v>
      </c>
      <c r="BR2545" s="19">
        <f t="shared" si="422"/>
        <v>0</v>
      </c>
      <c r="BS2545" s="19">
        <f t="shared" si="422"/>
        <v>0</v>
      </c>
      <c r="BT2545" s="19">
        <f t="shared" si="422"/>
        <v>0</v>
      </c>
      <c r="BU2545" s="19">
        <f t="shared" si="422"/>
        <v>0</v>
      </c>
      <c r="BV2545" s="19">
        <f t="shared" si="422"/>
        <v>0</v>
      </c>
      <c r="BW2545" s="19">
        <f t="shared" si="422"/>
        <v>2</v>
      </c>
      <c r="BX2545" s="19">
        <f t="shared" si="422"/>
        <v>1</v>
      </c>
      <c r="BY2545" s="19" t="str">
        <f t="shared" si="422"/>
        <v/>
      </c>
      <c r="BZ2545" s="19" t="str">
        <f t="shared" si="422"/>
        <v/>
      </c>
      <c r="CA2545" s="19" t="str">
        <f t="shared" si="421"/>
        <v/>
      </c>
      <c r="CB2545" s="19" t="str">
        <f t="shared" si="421"/>
        <v/>
      </c>
    </row>
    <row r="2546" spans="1:80">
      <c r="A2546" s="24">
        <f t="shared" si="398"/>
        <v>2545</v>
      </c>
      <c r="B2546" s="31">
        <f>IF(data!A2547="","",data!A2547)</f>
        <v>2020035</v>
      </c>
      <c r="C2546" s="32">
        <f>IF(data!B2547="","",data!B2547)</f>
        <v>43961</v>
      </c>
      <c r="D2546" s="21">
        <f>IF(data!C2547="","",data!C2547)</f>
        <v>10</v>
      </c>
      <c r="E2546" s="22">
        <f>IF(data!D2547="","",data!D2547)</f>
        <v>14</v>
      </c>
      <c r="F2546" s="22">
        <f>IF(data!E2547="","",data!E2547)</f>
        <v>24</v>
      </c>
      <c r="G2546" s="22">
        <f>IF(data!F2547="","",data!F2547)</f>
        <v>25</v>
      </c>
      <c r="H2546" s="22">
        <f>IF(data!G2547="","",data!G2547)</f>
        <v>28</v>
      </c>
      <c r="I2546" s="22">
        <f>IF(data!H2547="","",data!H2547)</f>
        <v>33</v>
      </c>
      <c r="J2546" s="23">
        <f>IF(data!I2547="","",data!I2547)</f>
        <v>11</v>
      </c>
      <c r="Q2546" s="33"/>
      <c r="R2546" s="33"/>
      <c r="S2546" s="33"/>
      <c r="T2546" s="33"/>
      <c r="U2546" s="33"/>
      <c r="V2546" s="33"/>
      <c r="X2546" s="34"/>
      <c r="Y2546" s="33"/>
      <c r="Z2546" s="33"/>
      <c r="AA2546" s="33"/>
      <c r="AB2546" s="33"/>
      <c r="AC2546" s="35"/>
      <c r="AD2546" s="33"/>
      <c r="AE2546" s="33"/>
      <c r="AF2546" s="33"/>
      <c r="AG2546" s="33"/>
      <c r="AH2546" s="33"/>
      <c r="AI2546" s="33"/>
      <c r="AJ2546" s="36"/>
      <c r="AK2546" s="10">
        <f t="shared" si="399"/>
        <v>5</v>
      </c>
      <c r="AL2546" s="11">
        <f t="shared" si="400"/>
        <v>6</v>
      </c>
      <c r="AM2546" s="11">
        <f t="shared" si="401"/>
        <v>14</v>
      </c>
      <c r="AN2546" s="11">
        <f t="shared" si="402"/>
        <v>14</v>
      </c>
      <c r="AO2546" s="13">
        <f t="shared" si="403"/>
        <v>15</v>
      </c>
      <c r="AP2546" s="11">
        <f t="shared" si="404"/>
        <v>14</v>
      </c>
      <c r="AQ2546" s="11">
        <f t="shared" si="405"/>
        <v>26</v>
      </c>
      <c r="AR2546" s="11">
        <f t="shared" si="406"/>
        <v>24</v>
      </c>
      <c r="AS2546" s="11">
        <f t="shared" si="407"/>
        <v>24</v>
      </c>
      <c r="AT2546" s="11">
        <f t="shared" si="408"/>
        <v>26</v>
      </c>
      <c r="AU2546" s="11">
        <f t="shared" si="409"/>
        <v>43</v>
      </c>
      <c r="AV2546" s="11">
        <f t="shared" si="410"/>
        <v>36</v>
      </c>
      <c r="AW2546" s="12">
        <f t="shared" si="411"/>
        <v>59</v>
      </c>
      <c r="AX2546" s="13">
        <f t="shared" si="412"/>
        <v>54</v>
      </c>
      <c r="AY2546" s="13">
        <f t="shared" si="413"/>
        <v>66</v>
      </c>
      <c r="AZ2546" s="13">
        <f t="shared" si="414"/>
        <v>62</v>
      </c>
      <c r="BA2546" s="13">
        <f t="shared" si="415"/>
        <v>58</v>
      </c>
      <c r="BB2546" s="14">
        <f t="shared" si="416"/>
        <v>54</v>
      </c>
      <c r="BC2546" s="19">
        <f t="shared" si="419"/>
        <v>66</v>
      </c>
      <c r="BD2546" s="55">
        <f t="shared" si="395"/>
        <v>1.2890548879506334</v>
      </c>
      <c r="BE2546" s="19">
        <f t="shared" si="396"/>
        <v>1.1294576161091263</v>
      </c>
      <c r="BF2546" s="19">
        <f t="shared" si="420"/>
        <v>1.0566157843455668</v>
      </c>
      <c r="BG2546" s="19">
        <f t="shared" si="392"/>
        <v>1.0844430009743422</v>
      </c>
      <c r="BH2546" s="19">
        <f t="shared" si="397"/>
        <v>0</v>
      </c>
      <c r="BI2546" s="19">
        <f t="shared" si="397"/>
        <v>0</v>
      </c>
      <c r="BJ2546" s="19">
        <f t="shared" si="397"/>
        <v>0</v>
      </c>
      <c r="BK2546" s="19">
        <f t="shared" si="422"/>
        <v>0</v>
      </c>
      <c r="BL2546" s="19">
        <f t="shared" si="422"/>
        <v>0</v>
      </c>
      <c r="BM2546" s="19">
        <f t="shared" si="422"/>
        <v>0</v>
      </c>
      <c r="BN2546" s="19">
        <f t="shared" si="422"/>
        <v>0</v>
      </c>
      <c r="BO2546" s="19">
        <f t="shared" si="422"/>
        <v>1</v>
      </c>
      <c r="BP2546" s="19">
        <f t="shared" si="422"/>
        <v>1</v>
      </c>
      <c r="BQ2546" s="19">
        <f t="shared" si="422"/>
        <v>0</v>
      </c>
      <c r="BR2546" s="19">
        <f t="shared" si="422"/>
        <v>1</v>
      </c>
      <c r="BS2546" s="19">
        <f t="shared" si="422"/>
        <v>1</v>
      </c>
      <c r="BT2546" s="19">
        <f t="shared" si="422"/>
        <v>0</v>
      </c>
      <c r="BU2546" s="19">
        <f t="shared" si="422"/>
        <v>0</v>
      </c>
      <c r="BV2546" s="19">
        <f t="shared" si="422"/>
        <v>1</v>
      </c>
      <c r="BW2546" s="19">
        <f t="shared" si="422"/>
        <v>0</v>
      </c>
      <c r="BX2546" s="19">
        <f t="shared" si="422"/>
        <v>1</v>
      </c>
      <c r="BY2546" s="19" t="str">
        <f t="shared" si="422"/>
        <v/>
      </c>
      <c r="BZ2546" s="19" t="str">
        <f t="shared" ref="BZ2546:CB2561" si="423">IF(BZ$4&gt;=$BC$1,"",SUMPRODUCT(N(MOD($D2546:$I2546,$BC$1)=BZ$4)))</f>
        <v/>
      </c>
      <c r="CA2546" s="19" t="str">
        <f t="shared" si="423"/>
        <v/>
      </c>
      <c r="CB2546" s="19" t="str">
        <f t="shared" si="423"/>
        <v/>
      </c>
    </row>
    <row r="2547" spans="1:80">
      <c r="A2547" s="24">
        <f t="shared" si="398"/>
        <v>2546</v>
      </c>
      <c r="B2547" s="31">
        <f>IF(data!A2548="","",data!A2548)</f>
        <v>2020036</v>
      </c>
      <c r="C2547" s="32">
        <f>IF(data!B2548="","",data!B2548)</f>
        <v>43963</v>
      </c>
      <c r="D2547" s="21">
        <f>IF(data!C2548="","",data!C2548)</f>
        <v>7</v>
      </c>
      <c r="E2547" s="22">
        <f>IF(data!D2548="","",data!D2548)</f>
        <v>9</v>
      </c>
      <c r="F2547" s="22">
        <f>IF(data!E2548="","",data!E2548)</f>
        <v>16</v>
      </c>
      <c r="G2547" s="22">
        <f>IF(data!F2548="","",data!F2548)</f>
        <v>22</v>
      </c>
      <c r="H2547" s="22">
        <f>IF(data!G2548="","",data!G2548)</f>
        <v>24</v>
      </c>
      <c r="I2547" s="22">
        <f>IF(data!H2548="","",data!H2548)</f>
        <v>32</v>
      </c>
      <c r="J2547" s="23">
        <f>IF(data!I2548="","",data!I2548)</f>
        <v>6</v>
      </c>
      <c r="Q2547" s="33"/>
      <c r="R2547" s="33"/>
      <c r="S2547" s="33"/>
      <c r="T2547" s="33"/>
      <c r="U2547" s="33"/>
      <c r="V2547" s="33"/>
      <c r="X2547" s="34"/>
      <c r="Y2547" s="33"/>
      <c r="Z2547" s="33"/>
      <c r="AA2547" s="33"/>
      <c r="AB2547" s="33"/>
      <c r="AC2547" s="35"/>
      <c r="AD2547" s="33"/>
      <c r="AE2547" s="33"/>
      <c r="AF2547" s="33"/>
      <c r="AG2547" s="33"/>
      <c r="AH2547" s="33"/>
      <c r="AI2547" s="33"/>
      <c r="AJ2547" s="36"/>
      <c r="AK2547" s="10">
        <f t="shared" si="399"/>
        <v>5</v>
      </c>
      <c r="AL2547" s="11">
        <f t="shared" si="400"/>
        <v>6</v>
      </c>
      <c r="AM2547" s="11">
        <f t="shared" si="401"/>
        <v>15</v>
      </c>
      <c r="AN2547" s="11">
        <f t="shared" si="402"/>
        <v>14</v>
      </c>
      <c r="AO2547" s="13">
        <f t="shared" si="403"/>
        <v>12</v>
      </c>
      <c r="AP2547" s="11">
        <f t="shared" si="404"/>
        <v>14</v>
      </c>
      <c r="AQ2547" s="11">
        <f t="shared" si="405"/>
        <v>29</v>
      </c>
      <c r="AR2547" s="11">
        <f t="shared" si="406"/>
        <v>30</v>
      </c>
      <c r="AS2547" s="11">
        <f t="shared" si="407"/>
        <v>33</v>
      </c>
      <c r="AT2547" s="11">
        <f t="shared" si="408"/>
        <v>38</v>
      </c>
      <c r="AU2547" s="11">
        <f t="shared" si="409"/>
        <v>45</v>
      </c>
      <c r="AV2547" s="11">
        <f t="shared" si="410"/>
        <v>40</v>
      </c>
      <c r="AW2547" s="12">
        <f t="shared" si="411"/>
        <v>35</v>
      </c>
      <c r="AX2547" s="13">
        <f t="shared" si="412"/>
        <v>30</v>
      </c>
      <c r="AY2547" s="13">
        <f t="shared" si="413"/>
        <v>59</v>
      </c>
      <c r="AZ2547" s="13">
        <f t="shared" si="414"/>
        <v>56</v>
      </c>
      <c r="BA2547" s="13">
        <f t="shared" si="415"/>
        <v>53</v>
      </c>
      <c r="BB2547" s="14">
        <f t="shared" si="416"/>
        <v>50</v>
      </c>
      <c r="BC2547" s="19">
        <f t="shared" si="419"/>
        <v>59</v>
      </c>
      <c r="BD2547" s="55">
        <f t="shared" si="395"/>
        <v>1.2972393634296848</v>
      </c>
      <c r="BE2547" s="19">
        <f t="shared" si="396"/>
        <v>1.1867489444624879</v>
      </c>
      <c r="BF2547" s="19">
        <f t="shared" si="420"/>
        <v>1.0811692107827218</v>
      </c>
      <c r="BG2547" s="19">
        <f t="shared" si="392"/>
        <v>1.0873075673920103</v>
      </c>
      <c r="BH2547" s="19">
        <f t="shared" si="397"/>
        <v>0</v>
      </c>
      <c r="BI2547" s="19">
        <f t="shared" si="397"/>
        <v>0</v>
      </c>
      <c r="BJ2547" s="19">
        <f t="shared" si="397"/>
        <v>0</v>
      </c>
      <c r="BK2547" s="19">
        <f t="shared" ref="BK2547:BZ2562" si="424">IF(BK$4&gt;=$BC$1,"",SUMPRODUCT(N(MOD($D2547:$I2547,$BC$1)=BK$4)))</f>
        <v>0</v>
      </c>
      <c r="BL2547" s="19">
        <f t="shared" si="424"/>
        <v>0</v>
      </c>
      <c r="BM2547" s="19">
        <f t="shared" si="424"/>
        <v>1</v>
      </c>
      <c r="BN2547" s="19">
        <f t="shared" si="424"/>
        <v>0</v>
      </c>
      <c r="BO2547" s="19">
        <f t="shared" si="424"/>
        <v>2</v>
      </c>
      <c r="BP2547" s="19">
        <f t="shared" si="424"/>
        <v>0</v>
      </c>
      <c r="BQ2547" s="19">
        <f t="shared" si="424"/>
        <v>1</v>
      </c>
      <c r="BR2547" s="19">
        <f t="shared" si="424"/>
        <v>0</v>
      </c>
      <c r="BS2547" s="19">
        <f t="shared" si="424"/>
        <v>0</v>
      </c>
      <c r="BT2547" s="19">
        <f t="shared" si="424"/>
        <v>0</v>
      </c>
      <c r="BU2547" s="19">
        <f t="shared" si="424"/>
        <v>0</v>
      </c>
      <c r="BV2547" s="19">
        <f t="shared" si="424"/>
        <v>0</v>
      </c>
      <c r="BW2547" s="19">
        <f t="shared" si="424"/>
        <v>1</v>
      </c>
      <c r="BX2547" s="19">
        <f t="shared" si="424"/>
        <v>1</v>
      </c>
      <c r="BY2547" s="19" t="str">
        <f t="shared" si="424"/>
        <v/>
      </c>
      <c r="BZ2547" s="19" t="str">
        <f t="shared" si="424"/>
        <v/>
      </c>
      <c r="CA2547" s="19" t="str">
        <f t="shared" si="423"/>
        <v/>
      </c>
      <c r="CB2547" s="19" t="str">
        <f t="shared" si="423"/>
        <v/>
      </c>
    </row>
    <row r="2548" spans="1:80">
      <c r="A2548" s="24">
        <f t="shared" si="398"/>
        <v>2547</v>
      </c>
      <c r="B2548" s="31">
        <f>IF(data!A2549="","",data!A2549)</f>
        <v>2020037</v>
      </c>
      <c r="C2548" s="32">
        <f>IF(data!B2549="","",data!B2549)</f>
        <v>43965</v>
      </c>
      <c r="D2548" s="21">
        <f>IF(data!C2549="","",data!C2549)</f>
        <v>1</v>
      </c>
      <c r="E2548" s="22">
        <f>IF(data!D2549="","",data!D2549)</f>
        <v>4</v>
      </c>
      <c r="F2548" s="22">
        <f>IF(data!E2549="","",data!E2549)</f>
        <v>11</v>
      </c>
      <c r="G2548" s="22">
        <f>IF(data!F2549="","",data!F2549)</f>
        <v>13</v>
      </c>
      <c r="H2548" s="22">
        <f>IF(data!G2549="","",data!G2549)</f>
        <v>17</v>
      </c>
      <c r="I2548" s="22">
        <f>IF(data!H2549="","",data!H2549)</f>
        <v>24</v>
      </c>
      <c r="J2548" s="23">
        <f>IF(data!I2549="","",data!I2549)</f>
        <v>15</v>
      </c>
      <c r="Q2548" s="33"/>
      <c r="R2548" s="33"/>
      <c r="S2548" s="33"/>
      <c r="T2548" s="33"/>
      <c r="U2548" s="33"/>
      <c r="V2548" s="33"/>
      <c r="X2548" s="34"/>
      <c r="Y2548" s="33"/>
      <c r="Z2548" s="33"/>
      <c r="AA2548" s="33"/>
      <c r="AB2548" s="33"/>
      <c r="AC2548" s="35"/>
      <c r="AD2548" s="33"/>
      <c r="AE2548" s="33"/>
      <c r="AF2548" s="33"/>
      <c r="AG2548" s="33"/>
      <c r="AH2548" s="33"/>
      <c r="AI2548" s="33"/>
      <c r="AJ2548" s="36"/>
      <c r="AK2548" s="10">
        <f t="shared" si="399"/>
        <v>7</v>
      </c>
      <c r="AL2548" s="11">
        <f t="shared" si="400"/>
        <v>6</v>
      </c>
      <c r="AM2548" s="11">
        <f t="shared" si="401"/>
        <v>15</v>
      </c>
      <c r="AN2548" s="11">
        <f t="shared" si="402"/>
        <v>16</v>
      </c>
      <c r="AO2548" s="13">
        <f t="shared" si="403"/>
        <v>21</v>
      </c>
      <c r="AP2548" s="11">
        <f t="shared" si="404"/>
        <v>14</v>
      </c>
      <c r="AQ2548" s="11">
        <f t="shared" si="405"/>
        <v>25</v>
      </c>
      <c r="AR2548" s="11">
        <f t="shared" si="406"/>
        <v>20</v>
      </c>
      <c r="AS2548" s="11">
        <f t="shared" si="407"/>
        <v>15</v>
      </c>
      <c r="AT2548" s="11">
        <f t="shared" si="408"/>
        <v>22</v>
      </c>
      <c r="AU2548" s="11">
        <f t="shared" si="409"/>
        <v>31</v>
      </c>
      <c r="AV2548" s="11">
        <f t="shared" si="410"/>
        <v>42</v>
      </c>
      <c r="AW2548" s="12">
        <f t="shared" si="411"/>
        <v>40</v>
      </c>
      <c r="AX2548" s="13">
        <f t="shared" si="412"/>
        <v>38</v>
      </c>
      <c r="AY2548" s="13">
        <f t="shared" si="413"/>
        <v>36</v>
      </c>
      <c r="AZ2548" s="13">
        <f t="shared" si="414"/>
        <v>52</v>
      </c>
      <c r="BA2548" s="13">
        <f t="shared" si="415"/>
        <v>51</v>
      </c>
      <c r="BB2548" s="14">
        <f t="shared" si="416"/>
        <v>50</v>
      </c>
      <c r="BC2548" s="19">
        <f t="shared" si="419"/>
        <v>36</v>
      </c>
      <c r="BD2548" s="55">
        <f t="shared" si="395"/>
        <v>1.1785644689834363</v>
      </c>
      <c r="BE2548" s="19">
        <f t="shared" si="396"/>
        <v>1.1274114972393634</v>
      </c>
      <c r="BF2548" s="19">
        <f t="shared" si="420"/>
        <v>1.0615264696329978</v>
      </c>
      <c r="BG2548" s="19">
        <f t="shared" ref="BG2548:BG2611" si="425">IF($B2548="","",SUM($BC2499:$BC2548)/50/$BM$3)</f>
        <v>1.0766677492692431</v>
      </c>
      <c r="BH2548" s="19">
        <f t="shared" si="397"/>
        <v>1</v>
      </c>
      <c r="BI2548" s="19">
        <f t="shared" si="397"/>
        <v>1</v>
      </c>
      <c r="BJ2548" s="19">
        <f t="shared" si="397"/>
        <v>0</v>
      </c>
      <c r="BK2548" s="19">
        <f t="shared" si="424"/>
        <v>0</v>
      </c>
      <c r="BL2548" s="19">
        <f t="shared" si="424"/>
        <v>1</v>
      </c>
      <c r="BM2548" s="19">
        <f t="shared" si="424"/>
        <v>0</v>
      </c>
      <c r="BN2548" s="19">
        <f t="shared" si="424"/>
        <v>0</v>
      </c>
      <c r="BO2548" s="19">
        <f t="shared" si="424"/>
        <v>1</v>
      </c>
      <c r="BP2548" s="19">
        <f t="shared" si="424"/>
        <v>0</v>
      </c>
      <c r="BQ2548" s="19">
        <f t="shared" si="424"/>
        <v>0</v>
      </c>
      <c r="BR2548" s="19">
        <f t="shared" si="424"/>
        <v>0</v>
      </c>
      <c r="BS2548" s="19">
        <f t="shared" si="424"/>
        <v>1</v>
      </c>
      <c r="BT2548" s="19">
        <f t="shared" si="424"/>
        <v>0</v>
      </c>
      <c r="BU2548" s="19">
        <f t="shared" si="424"/>
        <v>1</v>
      </c>
      <c r="BV2548" s="19">
        <f t="shared" si="424"/>
        <v>0</v>
      </c>
      <c r="BW2548" s="19">
        <f t="shared" si="424"/>
        <v>0</v>
      </c>
      <c r="BX2548" s="19">
        <f t="shared" si="424"/>
        <v>0</v>
      </c>
      <c r="BY2548" s="19" t="str">
        <f t="shared" si="424"/>
        <v/>
      </c>
      <c r="BZ2548" s="19" t="str">
        <f t="shared" si="424"/>
        <v/>
      </c>
      <c r="CA2548" s="19" t="str">
        <f t="shared" si="423"/>
        <v/>
      </c>
      <c r="CB2548" s="19" t="str">
        <f t="shared" si="423"/>
        <v/>
      </c>
    </row>
    <row r="2549" spans="1:80">
      <c r="A2549" s="24">
        <f t="shared" si="398"/>
        <v>2548</v>
      </c>
      <c r="B2549" s="31">
        <f>IF(data!A2550="","",data!A2550)</f>
        <v>2020038</v>
      </c>
      <c r="C2549" s="32">
        <f>IF(data!B2550="","",data!B2550)</f>
        <v>43968</v>
      </c>
      <c r="D2549" s="21">
        <f>IF(data!C2550="","",data!C2550)</f>
        <v>1</v>
      </c>
      <c r="E2549" s="22">
        <f>IF(data!D2550="","",data!D2550)</f>
        <v>6</v>
      </c>
      <c r="F2549" s="22">
        <f>IF(data!E2550="","",data!E2550)</f>
        <v>7</v>
      </c>
      <c r="G2549" s="22">
        <f>IF(data!F2550="","",data!F2550)</f>
        <v>18</v>
      </c>
      <c r="H2549" s="22">
        <f>IF(data!G2550="","",data!G2550)</f>
        <v>23</v>
      </c>
      <c r="I2549" s="22">
        <f>IF(data!H2550="","",data!H2550)</f>
        <v>24</v>
      </c>
      <c r="J2549" s="23">
        <f>IF(data!I2550="","",data!I2550)</f>
        <v>15</v>
      </c>
      <c r="Q2549" s="33"/>
      <c r="R2549" s="33"/>
      <c r="S2549" s="33"/>
      <c r="T2549" s="33"/>
      <c r="U2549" s="33"/>
      <c r="V2549" s="33"/>
      <c r="X2549" s="34"/>
      <c r="Y2549" s="33"/>
      <c r="Z2549" s="33"/>
      <c r="AA2549" s="33"/>
      <c r="AB2549" s="33"/>
      <c r="AC2549" s="35"/>
      <c r="AD2549" s="33"/>
      <c r="AE2549" s="33"/>
      <c r="AF2549" s="33"/>
      <c r="AG2549" s="33"/>
      <c r="AH2549" s="33"/>
      <c r="AI2549" s="33"/>
      <c r="AJ2549" s="36"/>
      <c r="AK2549" s="10">
        <f t="shared" si="399"/>
        <v>4</v>
      </c>
      <c r="AL2549" s="11">
        <f t="shared" si="400"/>
        <v>11</v>
      </c>
      <c r="AM2549" s="11">
        <f t="shared" si="401"/>
        <v>14</v>
      </c>
      <c r="AN2549" s="11">
        <f t="shared" si="402"/>
        <v>7</v>
      </c>
      <c r="AO2549" s="13">
        <f t="shared" si="403"/>
        <v>16</v>
      </c>
      <c r="AP2549" s="11">
        <f t="shared" si="404"/>
        <v>23</v>
      </c>
      <c r="AQ2549" s="11">
        <f t="shared" si="405"/>
        <v>25</v>
      </c>
      <c r="AR2549" s="11">
        <f t="shared" si="406"/>
        <v>29</v>
      </c>
      <c r="AS2549" s="11">
        <f t="shared" si="407"/>
        <v>24</v>
      </c>
      <c r="AT2549" s="11">
        <f t="shared" si="408"/>
        <v>31</v>
      </c>
      <c r="AU2549" s="11">
        <f t="shared" si="409"/>
        <v>40</v>
      </c>
      <c r="AV2549" s="11">
        <f t="shared" si="410"/>
        <v>37</v>
      </c>
      <c r="AW2549" s="12">
        <f t="shared" si="411"/>
        <v>34</v>
      </c>
      <c r="AX2549" s="13">
        <f t="shared" si="412"/>
        <v>31</v>
      </c>
      <c r="AY2549" s="13">
        <f t="shared" si="413"/>
        <v>28</v>
      </c>
      <c r="AZ2549" s="13">
        <f t="shared" si="414"/>
        <v>25</v>
      </c>
      <c r="BA2549" s="13">
        <f t="shared" si="415"/>
        <v>41</v>
      </c>
      <c r="BB2549" s="14">
        <f t="shared" si="416"/>
        <v>39</v>
      </c>
      <c r="BC2549" s="19">
        <f t="shared" si="419"/>
        <v>28</v>
      </c>
      <c r="BD2549" s="55">
        <f t="shared" si="395"/>
        <v>1.0394283858395583</v>
      </c>
      <c r="BE2549" s="19">
        <f t="shared" si="396"/>
        <v>1.0803507632348164</v>
      </c>
      <c r="BF2549" s="19">
        <f t="shared" si="420"/>
        <v>1.0517050990581358</v>
      </c>
      <c r="BG2549" s="19">
        <f t="shared" si="425"/>
        <v>1.0635725885027605</v>
      </c>
      <c r="BH2549" s="19">
        <f t="shared" si="397"/>
        <v>0</v>
      </c>
      <c r="BI2549" s="19">
        <f t="shared" si="397"/>
        <v>2</v>
      </c>
      <c r="BJ2549" s="19">
        <f t="shared" si="397"/>
        <v>0</v>
      </c>
      <c r="BK2549" s="19">
        <f t="shared" si="424"/>
        <v>0</v>
      </c>
      <c r="BL2549" s="19">
        <f t="shared" si="424"/>
        <v>0</v>
      </c>
      <c r="BM2549" s="19">
        <f t="shared" si="424"/>
        <v>0</v>
      </c>
      <c r="BN2549" s="19">
        <f t="shared" si="424"/>
        <v>2</v>
      </c>
      <c r="BO2549" s="19">
        <f t="shared" si="424"/>
        <v>2</v>
      </c>
      <c r="BP2549" s="19">
        <f t="shared" si="424"/>
        <v>0</v>
      </c>
      <c r="BQ2549" s="19">
        <f t="shared" si="424"/>
        <v>0</v>
      </c>
      <c r="BR2549" s="19">
        <f t="shared" si="424"/>
        <v>0</v>
      </c>
      <c r="BS2549" s="19">
        <f t="shared" si="424"/>
        <v>0</v>
      </c>
      <c r="BT2549" s="19">
        <f t="shared" si="424"/>
        <v>0</v>
      </c>
      <c r="BU2549" s="19">
        <f t="shared" si="424"/>
        <v>0</v>
      </c>
      <c r="BV2549" s="19">
        <f t="shared" si="424"/>
        <v>0</v>
      </c>
      <c r="BW2549" s="19">
        <f t="shared" si="424"/>
        <v>0</v>
      </c>
      <c r="BX2549" s="19">
        <f t="shared" si="424"/>
        <v>0</v>
      </c>
      <c r="BY2549" s="19" t="str">
        <f t="shared" si="424"/>
        <v/>
      </c>
      <c r="BZ2549" s="19" t="str">
        <f t="shared" si="424"/>
        <v/>
      </c>
      <c r="CA2549" s="19" t="str">
        <f t="shared" si="423"/>
        <v/>
      </c>
      <c r="CB2549" s="19" t="str">
        <f t="shared" si="423"/>
        <v/>
      </c>
    </row>
    <row r="2550" spans="1:80">
      <c r="A2550" s="24">
        <f t="shared" si="398"/>
        <v>2549</v>
      </c>
      <c r="B2550" s="31">
        <f>IF(data!A2551="","",data!A2551)</f>
        <v>2020039</v>
      </c>
      <c r="C2550" s="32">
        <f>IF(data!B2551="","",data!B2551)</f>
        <v>43970</v>
      </c>
      <c r="D2550" s="21">
        <f>IF(data!C2551="","",data!C2551)</f>
        <v>2</v>
      </c>
      <c r="E2550" s="22">
        <f>IF(data!D2551="","",data!D2551)</f>
        <v>9</v>
      </c>
      <c r="F2550" s="22">
        <f>IF(data!E2551="","",data!E2551)</f>
        <v>10</v>
      </c>
      <c r="G2550" s="22">
        <f>IF(data!F2551="","",data!F2551)</f>
        <v>11</v>
      </c>
      <c r="H2550" s="22">
        <f>IF(data!G2551="","",data!G2551)</f>
        <v>16</v>
      </c>
      <c r="I2550" s="22">
        <f>IF(data!H2551="","",data!H2551)</f>
        <v>29</v>
      </c>
      <c r="J2550" s="23">
        <f>IF(data!I2551="","",data!I2551)</f>
        <v>2</v>
      </c>
      <c r="Q2550" s="33"/>
      <c r="R2550" s="33"/>
      <c r="S2550" s="33"/>
      <c r="T2550" s="33"/>
      <c r="U2550" s="33"/>
      <c r="V2550" s="33"/>
      <c r="X2550" s="34"/>
      <c r="Y2550" s="33"/>
      <c r="Z2550" s="33"/>
      <c r="AA2550" s="33"/>
      <c r="AB2550" s="33"/>
      <c r="AC2550" s="35"/>
      <c r="AD2550" s="33"/>
      <c r="AE2550" s="33"/>
      <c r="AF2550" s="33"/>
      <c r="AG2550" s="33"/>
      <c r="AH2550" s="33"/>
      <c r="AI2550" s="33"/>
      <c r="AJ2550" s="36"/>
      <c r="AK2550" s="10">
        <f t="shared" si="399"/>
        <v>8</v>
      </c>
      <c r="AL2550" s="11">
        <f t="shared" si="400"/>
        <v>9</v>
      </c>
      <c r="AM2550" s="11">
        <f t="shared" si="401"/>
        <v>12</v>
      </c>
      <c r="AN2550" s="11">
        <f t="shared" si="402"/>
        <v>23</v>
      </c>
      <c r="AO2550" s="13">
        <f t="shared" si="403"/>
        <v>14</v>
      </c>
      <c r="AP2550" s="11">
        <f t="shared" si="404"/>
        <v>13</v>
      </c>
      <c r="AQ2550" s="11">
        <f t="shared" si="405"/>
        <v>14</v>
      </c>
      <c r="AR2550" s="11">
        <f t="shared" si="406"/>
        <v>27</v>
      </c>
      <c r="AS2550" s="11">
        <f t="shared" si="407"/>
        <v>33</v>
      </c>
      <c r="AT2550" s="11">
        <f t="shared" si="408"/>
        <v>41</v>
      </c>
      <c r="AU2550" s="11">
        <f t="shared" si="409"/>
        <v>38</v>
      </c>
      <c r="AV2550" s="11">
        <f t="shared" si="410"/>
        <v>35</v>
      </c>
      <c r="AW2550" s="12">
        <f t="shared" si="411"/>
        <v>47</v>
      </c>
      <c r="AX2550" s="13">
        <f t="shared" si="412"/>
        <v>45</v>
      </c>
      <c r="AY2550" s="13">
        <f t="shared" si="413"/>
        <v>60</v>
      </c>
      <c r="AZ2550" s="13">
        <f t="shared" si="414"/>
        <v>59</v>
      </c>
      <c r="BA2550" s="13">
        <f t="shared" si="415"/>
        <v>58</v>
      </c>
      <c r="BB2550" s="14">
        <f t="shared" si="416"/>
        <v>57</v>
      </c>
      <c r="BC2550" s="19">
        <f t="shared" si="419"/>
        <v>60</v>
      </c>
      <c r="BD2550" s="55">
        <f t="shared" si="395"/>
        <v>1.0189671971419292</v>
      </c>
      <c r="BE2550" s="19">
        <f t="shared" si="396"/>
        <v>1.1110425462812601</v>
      </c>
      <c r="BF2550" s="19">
        <f t="shared" si="420"/>
        <v>1.0557973367976616</v>
      </c>
      <c r="BG2550" s="19">
        <f t="shared" si="425"/>
        <v>1.0697109451120494</v>
      </c>
      <c r="BH2550" s="19">
        <f t="shared" si="397"/>
        <v>0</v>
      </c>
      <c r="BI2550" s="19">
        <f t="shared" si="397"/>
        <v>0</v>
      </c>
      <c r="BJ2550" s="19">
        <f t="shared" si="397"/>
        <v>1</v>
      </c>
      <c r="BK2550" s="19">
        <f t="shared" si="424"/>
        <v>0</v>
      </c>
      <c r="BL2550" s="19">
        <f t="shared" si="424"/>
        <v>0</v>
      </c>
      <c r="BM2550" s="19">
        <f t="shared" si="424"/>
        <v>0</v>
      </c>
      <c r="BN2550" s="19">
        <f t="shared" si="424"/>
        <v>0</v>
      </c>
      <c r="BO2550" s="19">
        <f t="shared" si="424"/>
        <v>0</v>
      </c>
      <c r="BP2550" s="19">
        <f t="shared" si="424"/>
        <v>0</v>
      </c>
      <c r="BQ2550" s="19">
        <f t="shared" si="424"/>
        <v>1</v>
      </c>
      <c r="BR2550" s="19">
        <f t="shared" si="424"/>
        <v>1</v>
      </c>
      <c r="BS2550" s="19">
        <f t="shared" si="424"/>
        <v>1</v>
      </c>
      <c r="BT2550" s="19">
        <f t="shared" si="424"/>
        <v>1</v>
      </c>
      <c r="BU2550" s="19">
        <f t="shared" si="424"/>
        <v>0</v>
      </c>
      <c r="BV2550" s="19">
        <f t="shared" si="424"/>
        <v>0</v>
      </c>
      <c r="BW2550" s="19">
        <f t="shared" si="424"/>
        <v>0</v>
      </c>
      <c r="BX2550" s="19">
        <f t="shared" si="424"/>
        <v>1</v>
      </c>
      <c r="BY2550" s="19" t="str">
        <f t="shared" si="424"/>
        <v/>
      </c>
      <c r="BZ2550" s="19" t="str">
        <f t="shared" si="424"/>
        <v/>
      </c>
      <c r="CA2550" s="19" t="str">
        <f t="shared" si="423"/>
        <v/>
      </c>
      <c r="CB2550" s="19" t="str">
        <f t="shared" si="423"/>
        <v/>
      </c>
    </row>
    <row r="2551" spans="1:80">
      <c r="A2551" s="24">
        <f t="shared" si="398"/>
        <v>2550</v>
      </c>
      <c r="B2551" s="31">
        <f>IF(data!A2552="","",data!A2552)</f>
        <v>2020040</v>
      </c>
      <c r="C2551" s="32">
        <f>IF(data!B2552="","",data!B2552)</f>
        <v>43972</v>
      </c>
      <c r="D2551" s="21">
        <f>IF(data!C2552="","",data!C2552)</f>
        <v>1</v>
      </c>
      <c r="E2551" s="22">
        <f>IF(data!D2552="","",data!D2552)</f>
        <v>6</v>
      </c>
      <c r="F2551" s="22">
        <f>IF(data!E2552="","",data!E2552)</f>
        <v>12</v>
      </c>
      <c r="G2551" s="22">
        <f>IF(data!F2552="","",data!F2552)</f>
        <v>16</v>
      </c>
      <c r="H2551" s="22">
        <f>IF(data!G2552="","",data!G2552)</f>
        <v>19</v>
      </c>
      <c r="I2551" s="22">
        <f>IF(data!H2552="","",data!H2552)</f>
        <v>21</v>
      </c>
      <c r="J2551" s="23">
        <f>IF(data!I2552="","",data!I2552)</f>
        <v>4</v>
      </c>
      <c r="Q2551" s="33"/>
      <c r="R2551" s="33"/>
      <c r="S2551" s="33"/>
      <c r="T2551" s="33"/>
      <c r="U2551" s="33"/>
      <c r="V2551" s="33"/>
      <c r="X2551" s="34"/>
      <c r="Y2551" s="33"/>
      <c r="Z2551" s="33"/>
      <c r="AA2551" s="33"/>
      <c r="AB2551" s="33"/>
      <c r="AC2551" s="35"/>
      <c r="AD2551" s="33"/>
      <c r="AE2551" s="33"/>
      <c r="AF2551" s="33"/>
      <c r="AG2551" s="33"/>
      <c r="AH2551" s="33"/>
      <c r="AI2551" s="33"/>
      <c r="AJ2551" s="36"/>
      <c r="AK2551" s="10">
        <f t="shared" si="399"/>
        <v>3</v>
      </c>
      <c r="AL2551" s="11">
        <f t="shared" si="400"/>
        <v>7</v>
      </c>
      <c r="AM2551" s="11">
        <f t="shared" si="401"/>
        <v>10</v>
      </c>
      <c r="AN2551" s="11">
        <f t="shared" si="402"/>
        <v>9</v>
      </c>
      <c r="AO2551" s="13">
        <f t="shared" si="403"/>
        <v>19</v>
      </c>
      <c r="AP2551" s="11">
        <f t="shared" si="404"/>
        <v>19</v>
      </c>
      <c r="AQ2551" s="11">
        <f t="shared" si="405"/>
        <v>21</v>
      </c>
      <c r="AR2551" s="11">
        <f t="shared" si="406"/>
        <v>25</v>
      </c>
      <c r="AS2551" s="11">
        <f t="shared" si="407"/>
        <v>31</v>
      </c>
      <c r="AT2551" s="11">
        <f t="shared" si="408"/>
        <v>27</v>
      </c>
      <c r="AU2551" s="11">
        <f t="shared" si="409"/>
        <v>36</v>
      </c>
      <c r="AV2551" s="11">
        <f t="shared" si="410"/>
        <v>33</v>
      </c>
      <c r="AW2551" s="12">
        <f t="shared" si="411"/>
        <v>30</v>
      </c>
      <c r="AX2551" s="13">
        <f t="shared" si="412"/>
        <v>27</v>
      </c>
      <c r="AY2551" s="13">
        <f t="shared" si="413"/>
        <v>41</v>
      </c>
      <c r="AZ2551" s="13">
        <f t="shared" si="414"/>
        <v>39</v>
      </c>
      <c r="BA2551" s="13">
        <f t="shared" si="415"/>
        <v>37</v>
      </c>
      <c r="BB2551" s="14">
        <f t="shared" si="416"/>
        <v>55</v>
      </c>
      <c r="BC2551" s="19">
        <f t="shared" si="419"/>
        <v>41</v>
      </c>
      <c r="BD2551" s="55">
        <f t="shared" si="395"/>
        <v>0.91666125365378359</v>
      </c>
      <c r="BE2551" s="19">
        <f t="shared" si="396"/>
        <v>1.1028580708022084</v>
      </c>
      <c r="BF2551" s="19">
        <f t="shared" si="420"/>
        <v>1.0418837284832738</v>
      </c>
      <c r="BG2551" s="19">
        <f t="shared" si="425"/>
        <v>1.0586619032153297</v>
      </c>
      <c r="BH2551" s="19">
        <f t="shared" si="397"/>
        <v>0</v>
      </c>
      <c r="BI2551" s="19">
        <f t="shared" si="397"/>
        <v>1</v>
      </c>
      <c r="BJ2551" s="19">
        <f t="shared" si="397"/>
        <v>1</v>
      </c>
      <c r="BK2551" s="19">
        <f t="shared" si="424"/>
        <v>0</v>
      </c>
      <c r="BL2551" s="19">
        <f t="shared" si="424"/>
        <v>1</v>
      </c>
      <c r="BM2551" s="19">
        <f t="shared" si="424"/>
        <v>0</v>
      </c>
      <c r="BN2551" s="19">
        <f t="shared" si="424"/>
        <v>1</v>
      </c>
      <c r="BO2551" s="19">
        <f t="shared" si="424"/>
        <v>0</v>
      </c>
      <c r="BP2551" s="19">
        <f t="shared" si="424"/>
        <v>0</v>
      </c>
      <c r="BQ2551" s="19">
        <f t="shared" si="424"/>
        <v>0</v>
      </c>
      <c r="BR2551" s="19">
        <f t="shared" si="424"/>
        <v>0</v>
      </c>
      <c r="BS2551" s="19">
        <f t="shared" si="424"/>
        <v>0</v>
      </c>
      <c r="BT2551" s="19">
        <f t="shared" si="424"/>
        <v>1</v>
      </c>
      <c r="BU2551" s="19">
        <f t="shared" si="424"/>
        <v>0</v>
      </c>
      <c r="BV2551" s="19">
        <f t="shared" si="424"/>
        <v>0</v>
      </c>
      <c r="BW2551" s="19">
        <f t="shared" si="424"/>
        <v>0</v>
      </c>
      <c r="BX2551" s="19">
        <f t="shared" si="424"/>
        <v>1</v>
      </c>
      <c r="BY2551" s="19" t="str">
        <f t="shared" si="424"/>
        <v/>
      </c>
      <c r="BZ2551" s="19" t="str">
        <f t="shared" si="424"/>
        <v/>
      </c>
      <c r="CA2551" s="19" t="str">
        <f t="shared" si="423"/>
        <v/>
      </c>
      <c r="CB2551" s="19" t="str">
        <f t="shared" si="423"/>
        <v/>
      </c>
    </row>
    <row r="2552" spans="1:80">
      <c r="A2552" s="24">
        <f t="shared" si="398"/>
        <v>2551</v>
      </c>
      <c r="B2552" s="31">
        <f>IF(data!A2553="","",data!A2553)</f>
        <v>2020041</v>
      </c>
      <c r="C2552" s="32">
        <f>IF(data!B2553="","",data!B2553)</f>
        <v>43975</v>
      </c>
      <c r="D2552" s="21">
        <f>IF(data!C2553="","",data!C2553)</f>
        <v>6</v>
      </c>
      <c r="E2552" s="22">
        <f>IF(data!D2553="","",data!D2553)</f>
        <v>7</v>
      </c>
      <c r="F2552" s="22">
        <f>IF(data!E2553="","",data!E2553)</f>
        <v>16</v>
      </c>
      <c r="G2552" s="22">
        <f>IF(data!F2553="","",data!F2553)</f>
        <v>22</v>
      </c>
      <c r="H2552" s="22">
        <f>IF(data!G2553="","",data!G2553)</f>
        <v>24</v>
      </c>
      <c r="I2552" s="22">
        <f>IF(data!H2553="","",data!H2553)</f>
        <v>25</v>
      </c>
      <c r="J2552" s="23">
        <f>IF(data!I2553="","",data!I2553)</f>
        <v>13</v>
      </c>
      <c r="Q2552" s="33"/>
      <c r="R2552" s="33"/>
      <c r="S2552" s="33"/>
      <c r="T2552" s="33"/>
      <c r="U2552" s="33"/>
      <c r="V2552" s="33"/>
      <c r="X2552" s="34"/>
      <c r="Y2552" s="33"/>
      <c r="Z2552" s="33"/>
      <c r="AA2552" s="33"/>
      <c r="AB2552" s="33"/>
      <c r="AC2552" s="35"/>
      <c r="AD2552" s="33"/>
      <c r="AE2552" s="33"/>
      <c r="AF2552" s="33"/>
      <c r="AG2552" s="33"/>
      <c r="AH2552" s="33"/>
      <c r="AI2552" s="33"/>
      <c r="AJ2552" s="36"/>
      <c r="AK2552" s="10">
        <f t="shared" si="399"/>
        <v>4</v>
      </c>
      <c r="AL2552" s="11">
        <f t="shared" si="400"/>
        <v>8</v>
      </c>
      <c r="AM2552" s="11">
        <f t="shared" si="401"/>
        <v>10</v>
      </c>
      <c r="AN2552" s="11">
        <f t="shared" si="402"/>
        <v>10</v>
      </c>
      <c r="AO2552" s="13">
        <f t="shared" si="403"/>
        <v>16</v>
      </c>
      <c r="AP2552" s="11">
        <f t="shared" si="404"/>
        <v>20</v>
      </c>
      <c r="AQ2552" s="11">
        <f t="shared" si="405"/>
        <v>37</v>
      </c>
      <c r="AR2552" s="11">
        <f t="shared" si="406"/>
        <v>30</v>
      </c>
      <c r="AS2552" s="11">
        <f t="shared" si="407"/>
        <v>23</v>
      </c>
      <c r="AT2552" s="11">
        <f t="shared" si="408"/>
        <v>28</v>
      </c>
      <c r="AU2552" s="11">
        <f t="shared" si="409"/>
        <v>48</v>
      </c>
      <c r="AV2552" s="11">
        <f t="shared" si="410"/>
        <v>44</v>
      </c>
      <c r="AW2552" s="12">
        <f t="shared" si="411"/>
        <v>40</v>
      </c>
      <c r="AX2552" s="13">
        <f t="shared" si="412"/>
        <v>36</v>
      </c>
      <c r="AY2552" s="13">
        <f t="shared" si="413"/>
        <v>49</v>
      </c>
      <c r="AZ2552" s="13">
        <f t="shared" si="414"/>
        <v>46</v>
      </c>
      <c r="BA2552" s="13">
        <f t="shared" si="415"/>
        <v>43</v>
      </c>
      <c r="BB2552" s="14">
        <f t="shared" si="416"/>
        <v>40</v>
      </c>
      <c r="BC2552" s="19">
        <f t="shared" si="419"/>
        <v>49</v>
      </c>
      <c r="BD2552" s="55">
        <f t="shared" si="395"/>
        <v>0.87573887625852542</v>
      </c>
      <c r="BE2552" s="19">
        <f t="shared" si="396"/>
        <v>1.0864891198441053</v>
      </c>
      <c r="BF2552" s="19">
        <f t="shared" si="420"/>
        <v>1.052523546606041</v>
      </c>
      <c r="BG2552" s="19">
        <f t="shared" si="425"/>
        <v>1.0512958752841832</v>
      </c>
      <c r="BH2552" s="19">
        <f t="shared" si="397"/>
        <v>0</v>
      </c>
      <c r="BI2552" s="19">
        <f t="shared" si="397"/>
        <v>0</v>
      </c>
      <c r="BJ2552" s="19">
        <f t="shared" si="397"/>
        <v>0</v>
      </c>
      <c r="BK2552" s="19">
        <f t="shared" si="424"/>
        <v>0</v>
      </c>
      <c r="BL2552" s="19">
        <f t="shared" si="424"/>
        <v>0</v>
      </c>
      <c r="BM2552" s="19">
        <f t="shared" si="424"/>
        <v>1</v>
      </c>
      <c r="BN2552" s="19">
        <f t="shared" si="424"/>
        <v>1</v>
      </c>
      <c r="BO2552" s="19">
        <f t="shared" si="424"/>
        <v>2</v>
      </c>
      <c r="BP2552" s="19">
        <f t="shared" si="424"/>
        <v>1</v>
      </c>
      <c r="BQ2552" s="19">
        <f t="shared" si="424"/>
        <v>0</v>
      </c>
      <c r="BR2552" s="19">
        <f t="shared" si="424"/>
        <v>0</v>
      </c>
      <c r="BS2552" s="19">
        <f t="shared" si="424"/>
        <v>0</v>
      </c>
      <c r="BT2552" s="19">
        <f t="shared" si="424"/>
        <v>0</v>
      </c>
      <c r="BU2552" s="19">
        <f t="shared" si="424"/>
        <v>0</v>
      </c>
      <c r="BV2552" s="19">
        <f t="shared" si="424"/>
        <v>0</v>
      </c>
      <c r="BW2552" s="19">
        <f t="shared" si="424"/>
        <v>0</v>
      </c>
      <c r="BX2552" s="19">
        <f t="shared" si="424"/>
        <v>1</v>
      </c>
      <c r="BY2552" s="19" t="str">
        <f t="shared" si="424"/>
        <v/>
      </c>
      <c r="BZ2552" s="19" t="str">
        <f t="shared" si="424"/>
        <v/>
      </c>
      <c r="CA2552" s="19" t="str">
        <f t="shared" si="423"/>
        <v/>
      </c>
      <c r="CB2552" s="19" t="str">
        <f t="shared" si="423"/>
        <v/>
      </c>
    </row>
    <row r="2553" spans="1:80">
      <c r="A2553" s="24">
        <f t="shared" si="398"/>
        <v>2552</v>
      </c>
      <c r="B2553" s="31">
        <f>IF(data!A2554="","",data!A2554)</f>
        <v>2020042</v>
      </c>
      <c r="C2553" s="32">
        <f>IF(data!B2554="","",data!B2554)</f>
        <v>43977</v>
      </c>
      <c r="D2553" s="21">
        <f>IF(data!C2554="","",data!C2554)</f>
        <v>2</v>
      </c>
      <c r="E2553" s="22">
        <f>IF(data!D2554="","",data!D2554)</f>
        <v>6</v>
      </c>
      <c r="F2553" s="22">
        <f>IF(data!E2554="","",data!E2554)</f>
        <v>7</v>
      </c>
      <c r="G2553" s="22">
        <f>IF(data!F2554="","",data!F2554)</f>
        <v>11</v>
      </c>
      <c r="H2553" s="22">
        <f>IF(data!G2554="","",data!G2554)</f>
        <v>14</v>
      </c>
      <c r="I2553" s="22">
        <f>IF(data!H2554="","",data!H2554)</f>
        <v>31</v>
      </c>
      <c r="J2553" s="23">
        <f>IF(data!I2554="","",data!I2554)</f>
        <v>3</v>
      </c>
      <c r="Q2553" s="33"/>
      <c r="R2553" s="33"/>
      <c r="S2553" s="33"/>
      <c r="T2553" s="33"/>
      <c r="U2553" s="33"/>
      <c r="V2553" s="33"/>
      <c r="X2553" s="34"/>
      <c r="Y2553" s="33"/>
      <c r="Z2553" s="33"/>
      <c r="AA2553" s="33"/>
      <c r="AB2553" s="33"/>
      <c r="AC2553" s="35"/>
      <c r="AD2553" s="33"/>
      <c r="AE2553" s="33"/>
      <c r="AF2553" s="33"/>
      <c r="AG2553" s="33"/>
      <c r="AH2553" s="33"/>
      <c r="AI2553" s="33"/>
      <c r="AJ2553" s="36"/>
      <c r="AK2553" s="10">
        <f t="shared" si="399"/>
        <v>8</v>
      </c>
      <c r="AL2553" s="11">
        <f t="shared" si="400"/>
        <v>15</v>
      </c>
      <c r="AM2553" s="11">
        <f t="shared" si="401"/>
        <v>11</v>
      </c>
      <c r="AN2553" s="11">
        <f t="shared" si="402"/>
        <v>11</v>
      </c>
      <c r="AO2553" s="13">
        <f t="shared" si="403"/>
        <v>15</v>
      </c>
      <c r="AP2553" s="11">
        <f t="shared" si="404"/>
        <v>31</v>
      </c>
      <c r="AQ2553" s="11">
        <f t="shared" si="405"/>
        <v>26</v>
      </c>
      <c r="AR2553" s="11">
        <f t="shared" si="406"/>
        <v>21</v>
      </c>
      <c r="AS2553" s="11">
        <f t="shared" si="407"/>
        <v>27</v>
      </c>
      <c r="AT2553" s="11">
        <f t="shared" si="408"/>
        <v>35</v>
      </c>
      <c r="AU2553" s="11">
        <f t="shared" si="409"/>
        <v>32</v>
      </c>
      <c r="AV2553" s="11">
        <f t="shared" si="410"/>
        <v>29</v>
      </c>
      <c r="AW2553" s="12">
        <f t="shared" si="411"/>
        <v>41</v>
      </c>
      <c r="AX2553" s="13">
        <f t="shared" si="412"/>
        <v>55</v>
      </c>
      <c r="AY2553" s="13">
        <f t="shared" si="413"/>
        <v>54</v>
      </c>
      <c r="AZ2553" s="13">
        <f t="shared" si="414"/>
        <v>53</v>
      </c>
      <c r="BA2553" s="13">
        <f t="shared" si="415"/>
        <v>52</v>
      </c>
      <c r="BB2553" s="14">
        <f t="shared" si="416"/>
        <v>51</v>
      </c>
      <c r="BC2553" s="19">
        <f t="shared" si="419"/>
        <v>54</v>
      </c>
      <c r="BD2553" s="55">
        <f t="shared" si="395"/>
        <v>0.94939915556999022</v>
      </c>
      <c r="BE2553" s="19">
        <f t="shared" si="396"/>
        <v>1.0639818122767133</v>
      </c>
      <c r="BF2553" s="19">
        <f t="shared" si="420"/>
        <v>1.0631633647288081</v>
      </c>
      <c r="BG2553" s="19">
        <f t="shared" si="425"/>
        <v>1.0435206235790842</v>
      </c>
      <c r="BH2553" s="19">
        <f t="shared" si="397"/>
        <v>0</v>
      </c>
      <c r="BI2553" s="19">
        <f t="shared" si="397"/>
        <v>0</v>
      </c>
      <c r="BJ2553" s="19">
        <f t="shared" si="397"/>
        <v>1</v>
      </c>
      <c r="BK2553" s="19">
        <f t="shared" si="424"/>
        <v>0</v>
      </c>
      <c r="BL2553" s="19">
        <f t="shared" si="424"/>
        <v>0</v>
      </c>
      <c r="BM2553" s="19">
        <f t="shared" si="424"/>
        <v>0</v>
      </c>
      <c r="BN2553" s="19">
        <f t="shared" si="424"/>
        <v>1</v>
      </c>
      <c r="BO2553" s="19">
        <f t="shared" si="424"/>
        <v>1</v>
      </c>
      <c r="BP2553" s="19">
        <f t="shared" si="424"/>
        <v>0</v>
      </c>
      <c r="BQ2553" s="19">
        <f t="shared" si="424"/>
        <v>0</v>
      </c>
      <c r="BR2553" s="19">
        <f t="shared" si="424"/>
        <v>0</v>
      </c>
      <c r="BS2553" s="19">
        <f t="shared" si="424"/>
        <v>1</v>
      </c>
      <c r="BT2553" s="19">
        <f t="shared" si="424"/>
        <v>0</v>
      </c>
      <c r="BU2553" s="19">
        <f t="shared" si="424"/>
        <v>0</v>
      </c>
      <c r="BV2553" s="19">
        <f t="shared" si="424"/>
        <v>2</v>
      </c>
      <c r="BW2553" s="19">
        <f t="shared" si="424"/>
        <v>0</v>
      </c>
      <c r="BX2553" s="19">
        <f t="shared" si="424"/>
        <v>0</v>
      </c>
      <c r="BY2553" s="19" t="str">
        <f t="shared" si="424"/>
        <v/>
      </c>
      <c r="BZ2553" s="19" t="str">
        <f t="shared" si="424"/>
        <v/>
      </c>
      <c r="CA2553" s="19" t="str">
        <f t="shared" si="423"/>
        <v/>
      </c>
      <c r="CB2553" s="19" t="str">
        <f t="shared" si="423"/>
        <v/>
      </c>
    </row>
    <row r="2554" spans="1:80">
      <c r="A2554" s="24">
        <f t="shared" si="398"/>
        <v>2553</v>
      </c>
      <c r="B2554" s="31">
        <f>IF(data!A2555="","",data!A2555)</f>
        <v>2020043</v>
      </c>
      <c r="C2554" s="32">
        <f>IF(data!B2555="","",data!B2555)</f>
        <v>43979</v>
      </c>
      <c r="D2554" s="21">
        <f>IF(data!C2555="","",data!C2555)</f>
        <v>1</v>
      </c>
      <c r="E2554" s="22">
        <f>IF(data!D2555="","",data!D2555)</f>
        <v>11</v>
      </c>
      <c r="F2554" s="22">
        <f>IF(data!E2555="","",data!E2555)</f>
        <v>24</v>
      </c>
      <c r="G2554" s="22">
        <f>IF(data!F2555="","",data!F2555)</f>
        <v>25</v>
      </c>
      <c r="H2554" s="22">
        <f>IF(data!G2555="","",data!G2555)</f>
        <v>27</v>
      </c>
      <c r="I2554" s="22">
        <f>IF(data!H2555="","",data!H2555)</f>
        <v>30</v>
      </c>
      <c r="J2554" s="23">
        <f>IF(data!I2555="","",data!I2555)</f>
        <v>7</v>
      </c>
      <c r="Q2554" s="33"/>
      <c r="R2554" s="33"/>
      <c r="S2554" s="33"/>
      <c r="T2554" s="33"/>
      <c r="U2554" s="33"/>
      <c r="V2554" s="33"/>
      <c r="X2554" s="34"/>
      <c r="Y2554" s="33"/>
      <c r="Z2554" s="33"/>
      <c r="AA2554" s="33"/>
      <c r="AB2554" s="33"/>
      <c r="AC2554" s="35"/>
      <c r="AD2554" s="33"/>
      <c r="AE2554" s="33"/>
      <c r="AF2554" s="33"/>
      <c r="AG2554" s="33"/>
      <c r="AH2554" s="33"/>
      <c r="AI2554" s="33"/>
      <c r="AJ2554" s="36"/>
      <c r="AK2554" s="10">
        <f t="shared" si="399"/>
        <v>4</v>
      </c>
      <c r="AL2554" s="11">
        <f t="shared" si="400"/>
        <v>10</v>
      </c>
      <c r="AM2554" s="11">
        <f t="shared" si="401"/>
        <v>8</v>
      </c>
      <c r="AN2554" s="11">
        <f t="shared" si="402"/>
        <v>10</v>
      </c>
      <c r="AO2554" s="13">
        <f t="shared" si="403"/>
        <v>20</v>
      </c>
      <c r="AP2554" s="11">
        <f t="shared" si="404"/>
        <v>14</v>
      </c>
      <c r="AQ2554" s="11">
        <f t="shared" si="405"/>
        <v>19</v>
      </c>
      <c r="AR2554" s="11">
        <f t="shared" si="406"/>
        <v>18</v>
      </c>
      <c r="AS2554" s="11">
        <f t="shared" si="407"/>
        <v>19</v>
      </c>
      <c r="AT2554" s="11">
        <f t="shared" si="408"/>
        <v>22</v>
      </c>
      <c r="AU2554" s="11">
        <f t="shared" si="409"/>
        <v>40</v>
      </c>
      <c r="AV2554" s="11">
        <f t="shared" si="410"/>
        <v>48</v>
      </c>
      <c r="AW2554" s="12">
        <f t="shared" si="411"/>
        <v>43</v>
      </c>
      <c r="AX2554" s="13">
        <f t="shared" si="412"/>
        <v>54</v>
      </c>
      <c r="AY2554" s="13">
        <f t="shared" si="413"/>
        <v>50</v>
      </c>
      <c r="AZ2554" s="13">
        <f t="shared" si="414"/>
        <v>46</v>
      </c>
      <c r="BA2554" s="13">
        <f t="shared" si="415"/>
        <v>42</v>
      </c>
      <c r="BB2554" s="14">
        <f t="shared" si="416"/>
        <v>38</v>
      </c>
      <c r="BC2554" s="19">
        <f t="shared" si="419"/>
        <v>50</v>
      </c>
      <c r="BD2554" s="55">
        <f t="shared" si="395"/>
        <v>1.0394283858395583</v>
      </c>
      <c r="BE2554" s="19">
        <f t="shared" si="396"/>
        <v>1.0394283858395583</v>
      </c>
      <c r="BF2554" s="19">
        <f t="shared" si="420"/>
        <v>1.0746216303994804</v>
      </c>
      <c r="BG2554" s="19">
        <f t="shared" si="425"/>
        <v>1.0418837284832738</v>
      </c>
      <c r="BH2554" s="19">
        <f t="shared" si="397"/>
        <v>0</v>
      </c>
      <c r="BI2554" s="19">
        <f t="shared" si="397"/>
        <v>1</v>
      </c>
      <c r="BJ2554" s="19">
        <f t="shared" si="397"/>
        <v>0</v>
      </c>
      <c r="BK2554" s="19">
        <f t="shared" si="424"/>
        <v>0</v>
      </c>
      <c r="BL2554" s="19">
        <f t="shared" si="424"/>
        <v>0</v>
      </c>
      <c r="BM2554" s="19">
        <f t="shared" si="424"/>
        <v>0</v>
      </c>
      <c r="BN2554" s="19">
        <f t="shared" si="424"/>
        <v>0</v>
      </c>
      <c r="BO2554" s="19">
        <f t="shared" si="424"/>
        <v>1</v>
      </c>
      <c r="BP2554" s="19">
        <f t="shared" si="424"/>
        <v>1</v>
      </c>
      <c r="BQ2554" s="19">
        <f t="shared" si="424"/>
        <v>0</v>
      </c>
      <c r="BR2554" s="19">
        <f t="shared" si="424"/>
        <v>1</v>
      </c>
      <c r="BS2554" s="19">
        <f t="shared" si="424"/>
        <v>1</v>
      </c>
      <c r="BT2554" s="19">
        <f t="shared" si="424"/>
        <v>0</v>
      </c>
      <c r="BU2554" s="19">
        <f t="shared" si="424"/>
        <v>1</v>
      </c>
      <c r="BV2554" s="19">
        <f t="shared" si="424"/>
        <v>0</v>
      </c>
      <c r="BW2554" s="19">
        <f t="shared" si="424"/>
        <v>0</v>
      </c>
      <c r="BX2554" s="19">
        <f t="shared" si="424"/>
        <v>0</v>
      </c>
      <c r="BY2554" s="19" t="str">
        <f t="shared" si="424"/>
        <v/>
      </c>
      <c r="BZ2554" s="19" t="str">
        <f t="shared" si="424"/>
        <v/>
      </c>
      <c r="CA2554" s="19" t="str">
        <f t="shared" si="423"/>
        <v/>
      </c>
      <c r="CB2554" s="19" t="str">
        <f t="shared" si="423"/>
        <v/>
      </c>
    </row>
    <row r="2555" spans="1:80">
      <c r="A2555" s="24">
        <f t="shared" si="398"/>
        <v>2554</v>
      </c>
      <c r="B2555" s="31">
        <f>IF(data!A2556="","",data!A2556)</f>
        <v>2020044</v>
      </c>
      <c r="C2555" s="32">
        <f>IF(data!B2556="","",data!B2556)</f>
        <v>43982</v>
      </c>
      <c r="D2555" s="21">
        <f>IF(data!C2556="","",data!C2556)</f>
        <v>7</v>
      </c>
      <c r="E2555" s="22">
        <f>IF(data!D2556="","",data!D2556)</f>
        <v>8</v>
      </c>
      <c r="F2555" s="22">
        <f>IF(data!E2556="","",data!E2556)</f>
        <v>16</v>
      </c>
      <c r="G2555" s="22">
        <f>IF(data!F2556="","",data!F2556)</f>
        <v>17</v>
      </c>
      <c r="H2555" s="22">
        <f>IF(data!G2556="","",data!G2556)</f>
        <v>19</v>
      </c>
      <c r="I2555" s="22">
        <f>IF(data!H2556="","",data!H2556)</f>
        <v>24</v>
      </c>
      <c r="J2555" s="23">
        <f>IF(data!I2556="","",data!I2556)</f>
        <v>7</v>
      </c>
      <c r="Q2555" s="33"/>
      <c r="R2555" s="33"/>
      <c r="S2555" s="33"/>
      <c r="T2555" s="33"/>
      <c r="U2555" s="33"/>
      <c r="V2555" s="33"/>
      <c r="X2555" s="34"/>
      <c r="Y2555" s="33"/>
      <c r="Z2555" s="33"/>
      <c r="AA2555" s="33"/>
      <c r="AB2555" s="33"/>
      <c r="AC2555" s="35"/>
      <c r="AD2555" s="33"/>
      <c r="AE2555" s="33"/>
      <c r="AF2555" s="33"/>
      <c r="AG2555" s="33"/>
      <c r="AH2555" s="33"/>
      <c r="AI2555" s="33"/>
      <c r="AJ2555" s="36"/>
      <c r="AK2555" s="10">
        <f t="shared" si="399"/>
        <v>7</v>
      </c>
      <c r="AL2555" s="11">
        <f t="shared" si="400"/>
        <v>7</v>
      </c>
      <c r="AM2555" s="11">
        <f t="shared" si="401"/>
        <v>16</v>
      </c>
      <c r="AN2555" s="11">
        <f t="shared" si="402"/>
        <v>13</v>
      </c>
      <c r="AO2555" s="13">
        <f t="shared" si="403"/>
        <v>14</v>
      </c>
      <c r="AP2555" s="11">
        <f t="shared" si="404"/>
        <v>11</v>
      </c>
      <c r="AQ2555" s="11">
        <f t="shared" si="405"/>
        <v>37</v>
      </c>
      <c r="AR2555" s="11">
        <f t="shared" si="406"/>
        <v>41</v>
      </c>
      <c r="AS2555" s="11">
        <f t="shared" si="407"/>
        <v>36</v>
      </c>
      <c r="AT2555" s="11">
        <f t="shared" si="408"/>
        <v>31</v>
      </c>
      <c r="AU2555" s="11">
        <f t="shared" si="409"/>
        <v>39</v>
      </c>
      <c r="AV2555" s="11">
        <f t="shared" si="410"/>
        <v>35</v>
      </c>
      <c r="AW2555" s="12">
        <f t="shared" si="411"/>
        <v>31</v>
      </c>
      <c r="AX2555" s="13">
        <f t="shared" si="412"/>
        <v>27</v>
      </c>
      <c r="AY2555" s="13">
        <f t="shared" si="413"/>
        <v>40</v>
      </c>
      <c r="AZ2555" s="13">
        <f t="shared" si="414"/>
        <v>55</v>
      </c>
      <c r="BA2555" s="13">
        <f t="shared" si="415"/>
        <v>53</v>
      </c>
      <c r="BB2555" s="14">
        <f t="shared" si="416"/>
        <v>71</v>
      </c>
      <c r="BC2555" s="19">
        <f t="shared" si="419"/>
        <v>40</v>
      </c>
      <c r="BD2555" s="55">
        <f t="shared" si="395"/>
        <v>0.95758363104904187</v>
      </c>
      <c r="BE2555" s="19">
        <f t="shared" si="396"/>
        <v>0.98827541409548547</v>
      </c>
      <c r="BF2555" s="19">
        <f t="shared" si="420"/>
        <v>1.052523546606041</v>
      </c>
      <c r="BG2555" s="19">
        <f t="shared" si="425"/>
        <v>1.0480220850925626</v>
      </c>
      <c r="BH2555" s="19">
        <f t="shared" si="397"/>
        <v>1</v>
      </c>
      <c r="BI2555" s="19">
        <f t="shared" si="397"/>
        <v>0</v>
      </c>
      <c r="BJ2555" s="19">
        <f t="shared" si="397"/>
        <v>1</v>
      </c>
      <c r="BK2555" s="19">
        <f t="shared" si="424"/>
        <v>0</v>
      </c>
      <c r="BL2555" s="19">
        <f t="shared" si="424"/>
        <v>0</v>
      </c>
      <c r="BM2555" s="19">
        <f t="shared" si="424"/>
        <v>0</v>
      </c>
      <c r="BN2555" s="19">
        <f t="shared" si="424"/>
        <v>0</v>
      </c>
      <c r="BO2555" s="19">
        <f t="shared" si="424"/>
        <v>2</v>
      </c>
      <c r="BP2555" s="19">
        <f t="shared" si="424"/>
        <v>1</v>
      </c>
      <c r="BQ2555" s="19">
        <f t="shared" si="424"/>
        <v>0</v>
      </c>
      <c r="BR2555" s="19">
        <f t="shared" si="424"/>
        <v>0</v>
      </c>
      <c r="BS2555" s="19">
        <f t="shared" si="424"/>
        <v>0</v>
      </c>
      <c r="BT2555" s="19">
        <f t="shared" si="424"/>
        <v>0</v>
      </c>
      <c r="BU2555" s="19">
        <f t="shared" si="424"/>
        <v>0</v>
      </c>
      <c r="BV2555" s="19">
        <f t="shared" si="424"/>
        <v>0</v>
      </c>
      <c r="BW2555" s="19">
        <f t="shared" si="424"/>
        <v>0</v>
      </c>
      <c r="BX2555" s="19">
        <f t="shared" si="424"/>
        <v>1</v>
      </c>
      <c r="BY2555" s="19" t="str">
        <f t="shared" si="424"/>
        <v/>
      </c>
      <c r="BZ2555" s="19" t="str">
        <f t="shared" si="424"/>
        <v/>
      </c>
      <c r="CA2555" s="19" t="str">
        <f t="shared" si="423"/>
        <v/>
      </c>
      <c r="CB2555" s="19" t="str">
        <f t="shared" si="423"/>
        <v/>
      </c>
    </row>
    <row r="2556" spans="1:80">
      <c r="A2556" s="24">
        <f t="shared" si="398"/>
        <v>2555</v>
      </c>
      <c r="B2556" s="31">
        <f>IF(data!A2557="","",data!A2557)</f>
        <v>2020045</v>
      </c>
      <c r="C2556" s="32">
        <f>IF(data!B2557="","",data!B2557)</f>
        <v>43984</v>
      </c>
      <c r="D2556" s="21">
        <f>IF(data!C2557="","",data!C2557)</f>
        <v>2</v>
      </c>
      <c r="E2556" s="22">
        <f>IF(data!D2557="","",data!D2557)</f>
        <v>3</v>
      </c>
      <c r="F2556" s="22">
        <f>IF(data!E2557="","",data!E2557)</f>
        <v>15</v>
      </c>
      <c r="G2556" s="22">
        <f>IF(data!F2557="","",data!F2557)</f>
        <v>21</v>
      </c>
      <c r="H2556" s="22">
        <f>IF(data!G2557="","",data!G2557)</f>
        <v>22</v>
      </c>
      <c r="I2556" s="22">
        <f>IF(data!H2557="","",data!H2557)</f>
        <v>33</v>
      </c>
      <c r="J2556" s="23">
        <f>IF(data!I2557="","",data!I2557)</f>
        <v>16</v>
      </c>
      <c r="Q2556" s="33"/>
      <c r="R2556" s="33"/>
      <c r="S2556" s="33"/>
      <c r="T2556" s="33"/>
      <c r="U2556" s="33"/>
      <c r="V2556" s="33"/>
      <c r="X2556" s="34"/>
      <c r="Y2556" s="33"/>
      <c r="Z2556" s="33"/>
      <c r="AA2556" s="33"/>
      <c r="AB2556" s="33"/>
      <c r="AC2556" s="35"/>
      <c r="AD2556" s="33"/>
      <c r="AE2556" s="33"/>
      <c r="AF2556" s="33"/>
      <c r="AG2556" s="33"/>
      <c r="AH2556" s="33"/>
      <c r="AI2556" s="33"/>
      <c r="AJ2556" s="36"/>
      <c r="AK2556" s="10">
        <f t="shared" si="399"/>
        <v>3</v>
      </c>
      <c r="AL2556" s="11">
        <f t="shared" si="400"/>
        <v>12</v>
      </c>
      <c r="AM2556" s="11">
        <f t="shared" si="401"/>
        <v>11</v>
      </c>
      <c r="AN2556" s="11">
        <f t="shared" si="402"/>
        <v>18</v>
      </c>
      <c r="AO2556" s="13">
        <f t="shared" si="403"/>
        <v>12</v>
      </c>
      <c r="AP2556" s="11">
        <f t="shared" si="404"/>
        <v>24</v>
      </c>
      <c r="AQ2556" s="11">
        <f t="shared" si="405"/>
        <v>24</v>
      </c>
      <c r="AR2556" s="11">
        <f t="shared" si="406"/>
        <v>16</v>
      </c>
      <c r="AS2556" s="11">
        <f t="shared" si="407"/>
        <v>19</v>
      </c>
      <c r="AT2556" s="11">
        <f t="shared" si="408"/>
        <v>36</v>
      </c>
      <c r="AU2556" s="11">
        <f t="shared" si="409"/>
        <v>31</v>
      </c>
      <c r="AV2556" s="11">
        <f t="shared" si="410"/>
        <v>26</v>
      </c>
      <c r="AW2556" s="12">
        <f t="shared" si="411"/>
        <v>21</v>
      </c>
      <c r="AX2556" s="13">
        <f t="shared" si="412"/>
        <v>32</v>
      </c>
      <c r="AY2556" s="13">
        <f t="shared" si="413"/>
        <v>45</v>
      </c>
      <c r="AZ2556" s="13">
        <f t="shared" si="414"/>
        <v>42</v>
      </c>
      <c r="BA2556" s="13">
        <f t="shared" si="415"/>
        <v>39</v>
      </c>
      <c r="BB2556" s="14">
        <f t="shared" si="416"/>
        <v>36</v>
      </c>
      <c r="BC2556" s="19">
        <f t="shared" si="419"/>
        <v>45</v>
      </c>
      <c r="BD2556" s="55">
        <f t="shared" si="395"/>
        <v>0.97395258200714518</v>
      </c>
      <c r="BE2556" s="19">
        <f t="shared" si="396"/>
        <v>0.9453069178304645</v>
      </c>
      <c r="BF2556" s="19">
        <f t="shared" si="420"/>
        <v>1.0492497564144203</v>
      </c>
      <c r="BG2556" s="19">
        <f t="shared" si="425"/>
        <v>1.0439298473530367</v>
      </c>
      <c r="BH2556" s="19">
        <f t="shared" si="397"/>
        <v>0</v>
      </c>
      <c r="BI2556" s="19">
        <f t="shared" si="397"/>
        <v>0</v>
      </c>
      <c r="BJ2556" s="19">
        <f t="shared" si="397"/>
        <v>1</v>
      </c>
      <c r="BK2556" s="19">
        <f t="shared" si="424"/>
        <v>1</v>
      </c>
      <c r="BL2556" s="19">
        <f t="shared" si="424"/>
        <v>1</v>
      </c>
      <c r="BM2556" s="19">
        <f t="shared" si="424"/>
        <v>1</v>
      </c>
      <c r="BN2556" s="19">
        <f t="shared" si="424"/>
        <v>0</v>
      </c>
      <c r="BO2556" s="19">
        <f t="shared" si="424"/>
        <v>0</v>
      </c>
      <c r="BP2556" s="19">
        <f t="shared" si="424"/>
        <v>0</v>
      </c>
      <c r="BQ2556" s="19">
        <f t="shared" si="424"/>
        <v>0</v>
      </c>
      <c r="BR2556" s="19">
        <f t="shared" si="424"/>
        <v>0</v>
      </c>
      <c r="BS2556" s="19">
        <f t="shared" si="424"/>
        <v>0</v>
      </c>
      <c r="BT2556" s="19">
        <f t="shared" si="424"/>
        <v>0</v>
      </c>
      <c r="BU2556" s="19">
        <f t="shared" si="424"/>
        <v>0</v>
      </c>
      <c r="BV2556" s="19">
        <f t="shared" si="424"/>
        <v>0</v>
      </c>
      <c r="BW2556" s="19">
        <f t="shared" si="424"/>
        <v>1</v>
      </c>
      <c r="BX2556" s="19">
        <f t="shared" si="424"/>
        <v>1</v>
      </c>
      <c r="BY2556" s="19" t="str">
        <f t="shared" si="424"/>
        <v/>
      </c>
      <c r="BZ2556" s="19" t="str">
        <f t="shared" si="424"/>
        <v/>
      </c>
      <c r="CA2556" s="19" t="str">
        <f t="shared" si="423"/>
        <v/>
      </c>
      <c r="CB2556" s="19" t="str">
        <f t="shared" si="423"/>
        <v/>
      </c>
    </row>
    <row r="2557" spans="1:80">
      <c r="A2557" s="24">
        <f t="shared" si="398"/>
        <v>2556</v>
      </c>
      <c r="B2557" s="31">
        <f>IF(data!A2558="","",data!A2558)</f>
        <v>2020046</v>
      </c>
      <c r="C2557" s="32">
        <f>IF(data!B2558="","",data!B2558)</f>
        <v>43986</v>
      </c>
      <c r="D2557" s="21">
        <f>IF(data!C2558="","",data!C2558)</f>
        <v>13</v>
      </c>
      <c r="E2557" s="22">
        <f>IF(data!D2558="","",data!D2558)</f>
        <v>19</v>
      </c>
      <c r="F2557" s="22">
        <f>IF(data!E2558="","",data!E2558)</f>
        <v>25</v>
      </c>
      <c r="G2557" s="22">
        <f>IF(data!F2558="","",data!F2558)</f>
        <v>26</v>
      </c>
      <c r="H2557" s="22">
        <f>IF(data!G2558="","",data!G2558)</f>
        <v>27</v>
      </c>
      <c r="I2557" s="22">
        <f>IF(data!H2558="","",data!H2558)</f>
        <v>32</v>
      </c>
      <c r="J2557" s="23">
        <f>IF(data!I2558="","",data!I2558)</f>
        <v>8</v>
      </c>
      <c r="Q2557" s="33"/>
      <c r="R2557" s="33"/>
      <c r="S2557" s="33"/>
      <c r="T2557" s="33"/>
      <c r="U2557" s="33"/>
      <c r="V2557" s="33"/>
      <c r="X2557" s="34"/>
      <c r="Y2557" s="33"/>
      <c r="Z2557" s="33"/>
      <c r="AA2557" s="33"/>
      <c r="AB2557" s="33"/>
      <c r="AC2557" s="35"/>
      <c r="AD2557" s="33"/>
      <c r="AE2557" s="33"/>
      <c r="AF2557" s="33"/>
      <c r="AG2557" s="33"/>
      <c r="AH2557" s="33"/>
      <c r="AI2557" s="33"/>
      <c r="AJ2557" s="36"/>
      <c r="AK2557" s="10">
        <f t="shared" si="399"/>
        <v>7</v>
      </c>
      <c r="AL2557" s="11">
        <f t="shared" si="400"/>
        <v>10</v>
      </c>
      <c r="AM2557" s="11">
        <f t="shared" si="401"/>
        <v>12</v>
      </c>
      <c r="AN2557" s="11">
        <f t="shared" si="402"/>
        <v>10</v>
      </c>
      <c r="AO2557" s="13">
        <f t="shared" si="403"/>
        <v>30</v>
      </c>
      <c r="AP2557" s="11">
        <f t="shared" si="404"/>
        <v>14</v>
      </c>
      <c r="AQ2557" s="11">
        <f t="shared" si="405"/>
        <v>25</v>
      </c>
      <c r="AR2557" s="11">
        <f t="shared" si="406"/>
        <v>32</v>
      </c>
      <c r="AS2557" s="11">
        <f t="shared" si="407"/>
        <v>32</v>
      </c>
      <c r="AT2557" s="11">
        <f t="shared" si="408"/>
        <v>22</v>
      </c>
      <c r="AU2557" s="11">
        <f t="shared" si="409"/>
        <v>25</v>
      </c>
      <c r="AV2557" s="11">
        <f t="shared" si="410"/>
        <v>58</v>
      </c>
      <c r="AW2557" s="12">
        <f t="shared" si="411"/>
        <v>52</v>
      </c>
      <c r="AX2557" s="13">
        <f t="shared" si="412"/>
        <v>46</v>
      </c>
      <c r="AY2557" s="13">
        <f t="shared" si="413"/>
        <v>57</v>
      </c>
      <c r="AZ2557" s="13">
        <f t="shared" si="414"/>
        <v>52</v>
      </c>
      <c r="BA2557" s="13">
        <f t="shared" si="415"/>
        <v>47</v>
      </c>
      <c r="BB2557" s="14">
        <f t="shared" si="416"/>
        <v>62</v>
      </c>
      <c r="BC2557" s="19">
        <f t="shared" si="419"/>
        <v>57</v>
      </c>
      <c r="BD2557" s="55">
        <f t="shared" si="395"/>
        <v>1.0066904839233517</v>
      </c>
      <c r="BE2557" s="19">
        <f t="shared" si="396"/>
        <v>0.94121468009093856</v>
      </c>
      <c r="BF2557" s="19">
        <f t="shared" si="420"/>
        <v>1.0451575186748945</v>
      </c>
      <c r="BG2557" s="19">
        <f t="shared" si="425"/>
        <v>1.0459759662227996</v>
      </c>
      <c r="BH2557" s="19">
        <f t="shared" si="397"/>
        <v>0</v>
      </c>
      <c r="BI2557" s="19">
        <f t="shared" si="397"/>
        <v>0</v>
      </c>
      <c r="BJ2557" s="19">
        <f t="shared" si="397"/>
        <v>1</v>
      </c>
      <c r="BK2557" s="19">
        <f t="shared" si="424"/>
        <v>0</v>
      </c>
      <c r="BL2557" s="19">
        <f t="shared" si="424"/>
        <v>0</v>
      </c>
      <c r="BM2557" s="19">
        <f t="shared" si="424"/>
        <v>0</v>
      </c>
      <c r="BN2557" s="19">
        <f t="shared" si="424"/>
        <v>0</v>
      </c>
      <c r="BO2557" s="19">
        <f t="shared" si="424"/>
        <v>0</v>
      </c>
      <c r="BP2557" s="19">
        <f t="shared" si="424"/>
        <v>1</v>
      </c>
      <c r="BQ2557" s="19">
        <f t="shared" si="424"/>
        <v>1</v>
      </c>
      <c r="BR2557" s="19">
        <f t="shared" si="424"/>
        <v>1</v>
      </c>
      <c r="BS2557" s="19">
        <f t="shared" si="424"/>
        <v>0</v>
      </c>
      <c r="BT2557" s="19">
        <f t="shared" si="424"/>
        <v>0</v>
      </c>
      <c r="BU2557" s="19">
        <f t="shared" si="424"/>
        <v>1</v>
      </c>
      <c r="BV2557" s="19">
        <f t="shared" si="424"/>
        <v>0</v>
      </c>
      <c r="BW2557" s="19">
        <f t="shared" si="424"/>
        <v>1</v>
      </c>
      <c r="BX2557" s="19">
        <f t="shared" si="424"/>
        <v>0</v>
      </c>
      <c r="BY2557" s="19" t="str">
        <f t="shared" si="424"/>
        <v/>
      </c>
      <c r="BZ2557" s="19" t="str">
        <f t="shared" si="424"/>
        <v/>
      </c>
      <c r="CA2557" s="19" t="str">
        <f t="shared" si="423"/>
        <v/>
      </c>
      <c r="CB2557" s="19" t="str">
        <f t="shared" si="423"/>
        <v/>
      </c>
    </row>
    <row r="2558" spans="1:80">
      <c r="A2558" s="24">
        <f t="shared" si="398"/>
        <v>2557</v>
      </c>
      <c r="B2558" s="31">
        <f>IF(data!A2559="","",data!A2559)</f>
        <v>2020047</v>
      </c>
      <c r="C2558" s="32">
        <f>IF(data!B2559="","",data!B2559)</f>
        <v>43989</v>
      </c>
      <c r="D2558" s="21">
        <f>IF(data!C2559="","",data!C2559)</f>
        <v>4</v>
      </c>
      <c r="E2558" s="22">
        <f>IF(data!D2559="","",data!D2559)</f>
        <v>10</v>
      </c>
      <c r="F2558" s="22">
        <f>IF(data!E2559="","",data!E2559)</f>
        <v>17</v>
      </c>
      <c r="G2558" s="22">
        <f>IF(data!F2559="","",data!F2559)</f>
        <v>19</v>
      </c>
      <c r="H2558" s="22">
        <f>IF(data!G2559="","",data!G2559)</f>
        <v>28</v>
      </c>
      <c r="I2558" s="22">
        <f>IF(data!H2559="","",data!H2559)</f>
        <v>32</v>
      </c>
      <c r="J2558" s="23">
        <f>IF(data!I2559="","",data!I2559)</f>
        <v>1</v>
      </c>
      <c r="Q2558" s="33"/>
      <c r="R2558" s="33"/>
      <c r="S2558" s="33"/>
      <c r="T2558" s="33"/>
      <c r="U2558" s="33"/>
      <c r="V2558" s="33"/>
      <c r="X2558" s="34"/>
      <c r="Y2558" s="33"/>
      <c r="Z2558" s="33"/>
      <c r="AA2558" s="33"/>
      <c r="AB2558" s="33"/>
      <c r="AC2558" s="35"/>
      <c r="AD2558" s="33"/>
      <c r="AE2558" s="33"/>
      <c r="AF2558" s="33"/>
      <c r="AG2558" s="33"/>
      <c r="AH2558" s="33"/>
      <c r="AI2558" s="33"/>
      <c r="AJ2558" s="36"/>
      <c r="AK2558" s="10">
        <f t="shared" si="399"/>
        <v>8</v>
      </c>
      <c r="AL2558" s="11">
        <f t="shared" si="400"/>
        <v>6</v>
      </c>
      <c r="AM2558" s="11">
        <f t="shared" si="401"/>
        <v>15</v>
      </c>
      <c r="AN2558" s="11">
        <f t="shared" si="402"/>
        <v>20</v>
      </c>
      <c r="AO2558" s="13">
        <f t="shared" si="403"/>
        <v>19</v>
      </c>
      <c r="AP2558" s="11">
        <f t="shared" si="404"/>
        <v>14</v>
      </c>
      <c r="AQ2558" s="11">
        <f t="shared" si="405"/>
        <v>20</v>
      </c>
      <c r="AR2558" s="11">
        <f t="shared" si="406"/>
        <v>30</v>
      </c>
      <c r="AS2558" s="11">
        <f t="shared" si="407"/>
        <v>44</v>
      </c>
      <c r="AT2558" s="11">
        <f t="shared" si="408"/>
        <v>38</v>
      </c>
      <c r="AU2558" s="11">
        <f t="shared" si="409"/>
        <v>32</v>
      </c>
      <c r="AV2558" s="11">
        <f t="shared" si="410"/>
        <v>26</v>
      </c>
      <c r="AW2558" s="12">
        <f t="shared" si="411"/>
        <v>35</v>
      </c>
      <c r="AX2558" s="13">
        <f t="shared" si="412"/>
        <v>30</v>
      </c>
      <c r="AY2558" s="13">
        <f t="shared" si="413"/>
        <v>42</v>
      </c>
      <c r="AZ2558" s="13">
        <f t="shared" si="414"/>
        <v>56</v>
      </c>
      <c r="BA2558" s="13">
        <f t="shared" si="415"/>
        <v>53</v>
      </c>
      <c r="BB2558" s="14">
        <f t="shared" si="416"/>
        <v>70</v>
      </c>
      <c r="BC2558" s="19">
        <f t="shared" si="419"/>
        <v>42</v>
      </c>
      <c r="BD2558" s="55">
        <f t="shared" si="395"/>
        <v>0.95758363104904187</v>
      </c>
      <c r="BE2558" s="19">
        <f t="shared" si="396"/>
        <v>0.95349139330951604</v>
      </c>
      <c r="BF2558" s="19">
        <f t="shared" si="420"/>
        <v>1.0459759662227996</v>
      </c>
      <c r="BG2558" s="19">
        <f t="shared" si="425"/>
        <v>1.0410652809353687</v>
      </c>
      <c r="BH2558" s="19">
        <f t="shared" si="397"/>
        <v>1</v>
      </c>
      <c r="BI2558" s="19">
        <f t="shared" si="397"/>
        <v>0</v>
      </c>
      <c r="BJ2558" s="19">
        <f t="shared" si="397"/>
        <v>1</v>
      </c>
      <c r="BK2558" s="19">
        <f t="shared" si="424"/>
        <v>0</v>
      </c>
      <c r="BL2558" s="19">
        <f t="shared" si="424"/>
        <v>1</v>
      </c>
      <c r="BM2558" s="19">
        <f t="shared" si="424"/>
        <v>0</v>
      </c>
      <c r="BN2558" s="19">
        <f t="shared" si="424"/>
        <v>0</v>
      </c>
      <c r="BO2558" s="19">
        <f t="shared" si="424"/>
        <v>0</v>
      </c>
      <c r="BP2558" s="19">
        <f t="shared" si="424"/>
        <v>0</v>
      </c>
      <c r="BQ2558" s="19">
        <f t="shared" si="424"/>
        <v>0</v>
      </c>
      <c r="BR2558" s="19">
        <f t="shared" si="424"/>
        <v>1</v>
      </c>
      <c r="BS2558" s="19">
        <f t="shared" si="424"/>
        <v>1</v>
      </c>
      <c r="BT2558" s="19">
        <f t="shared" si="424"/>
        <v>0</v>
      </c>
      <c r="BU2558" s="19">
        <f t="shared" si="424"/>
        <v>0</v>
      </c>
      <c r="BV2558" s="19">
        <f t="shared" si="424"/>
        <v>0</v>
      </c>
      <c r="BW2558" s="19">
        <f t="shared" si="424"/>
        <v>1</v>
      </c>
      <c r="BX2558" s="19">
        <f t="shared" si="424"/>
        <v>0</v>
      </c>
      <c r="BY2558" s="19" t="str">
        <f t="shared" si="424"/>
        <v/>
      </c>
      <c r="BZ2558" s="19" t="str">
        <f t="shared" si="424"/>
        <v/>
      </c>
      <c r="CA2558" s="19" t="str">
        <f t="shared" si="423"/>
        <v/>
      </c>
      <c r="CB2558" s="19" t="str">
        <f t="shared" si="423"/>
        <v/>
      </c>
    </row>
    <row r="2559" spans="1:80">
      <c r="A2559" s="24">
        <f t="shared" si="398"/>
        <v>2558</v>
      </c>
      <c r="B2559" s="31">
        <f>IF(data!A2560="","",data!A2560)</f>
        <v>2020048</v>
      </c>
      <c r="C2559" s="32">
        <f>IF(data!B2560="","",data!B2560)</f>
        <v>43991</v>
      </c>
      <c r="D2559" s="21">
        <f>IF(data!C2560="","",data!C2560)</f>
        <v>12</v>
      </c>
      <c r="E2559" s="22">
        <f>IF(data!D2560="","",data!D2560)</f>
        <v>14</v>
      </c>
      <c r="F2559" s="22">
        <f>IF(data!E2560="","",data!E2560)</f>
        <v>18</v>
      </c>
      <c r="G2559" s="22">
        <f>IF(data!F2560="","",data!F2560)</f>
        <v>23</v>
      </c>
      <c r="H2559" s="22">
        <f>IF(data!G2560="","",data!G2560)</f>
        <v>30</v>
      </c>
      <c r="I2559" s="22">
        <f>IF(data!H2560="","",data!H2560)</f>
        <v>32</v>
      </c>
      <c r="J2559" s="23">
        <f>IF(data!I2560="","",data!I2560)</f>
        <v>2</v>
      </c>
      <c r="Q2559" s="33"/>
      <c r="R2559" s="33"/>
      <c r="S2559" s="33"/>
      <c r="T2559" s="33"/>
      <c r="U2559" s="33"/>
      <c r="V2559" s="33"/>
      <c r="X2559" s="34"/>
      <c r="Y2559" s="33"/>
      <c r="Z2559" s="33"/>
      <c r="AA2559" s="33"/>
      <c r="AB2559" s="33"/>
      <c r="AC2559" s="35"/>
      <c r="AD2559" s="33"/>
      <c r="AE2559" s="33"/>
      <c r="AF2559" s="33"/>
      <c r="AG2559" s="33"/>
      <c r="AH2559" s="33"/>
      <c r="AI2559" s="33"/>
      <c r="AJ2559" s="36"/>
      <c r="AK2559" s="10">
        <f t="shared" si="399"/>
        <v>6</v>
      </c>
      <c r="AL2559" s="11">
        <f t="shared" si="400"/>
        <v>9</v>
      </c>
      <c r="AM2559" s="11">
        <f t="shared" si="401"/>
        <v>14</v>
      </c>
      <c r="AN2559" s="11">
        <f t="shared" si="402"/>
        <v>9</v>
      </c>
      <c r="AO2559" s="13">
        <f t="shared" si="403"/>
        <v>17</v>
      </c>
      <c r="AP2559" s="11">
        <f t="shared" si="404"/>
        <v>25</v>
      </c>
      <c r="AQ2559" s="11">
        <f t="shared" si="405"/>
        <v>21</v>
      </c>
      <c r="AR2559" s="11">
        <f t="shared" si="406"/>
        <v>19</v>
      </c>
      <c r="AS2559" s="11">
        <f t="shared" si="407"/>
        <v>30</v>
      </c>
      <c r="AT2559" s="11">
        <f t="shared" si="408"/>
        <v>33</v>
      </c>
      <c r="AU2559" s="11">
        <f t="shared" si="409"/>
        <v>38</v>
      </c>
      <c r="AV2559" s="11">
        <f t="shared" si="410"/>
        <v>31</v>
      </c>
      <c r="AW2559" s="12">
        <f t="shared" si="411"/>
        <v>39</v>
      </c>
      <c r="AX2559" s="13">
        <f t="shared" si="412"/>
        <v>49</v>
      </c>
      <c r="AY2559" s="13">
        <f t="shared" si="413"/>
        <v>61</v>
      </c>
      <c r="AZ2559" s="13">
        <f t="shared" si="414"/>
        <v>57</v>
      </c>
      <c r="BA2559" s="13">
        <f t="shared" si="415"/>
        <v>72</v>
      </c>
      <c r="BB2559" s="14">
        <f t="shared" si="416"/>
        <v>69</v>
      </c>
      <c r="BC2559" s="19">
        <f t="shared" si="419"/>
        <v>61</v>
      </c>
      <c r="BD2559" s="55">
        <f t="shared" si="395"/>
        <v>1.0025982461838259</v>
      </c>
      <c r="BE2559" s="19">
        <f t="shared" si="396"/>
        <v>1.0210133160116921</v>
      </c>
      <c r="BF2559" s="19">
        <f t="shared" si="420"/>
        <v>1.0590711269892821</v>
      </c>
      <c r="BG2559" s="19">
        <f t="shared" si="425"/>
        <v>1.0422929522572264</v>
      </c>
      <c r="BH2559" s="19">
        <f t="shared" si="397"/>
        <v>0</v>
      </c>
      <c r="BI2559" s="19">
        <f t="shared" si="397"/>
        <v>1</v>
      </c>
      <c r="BJ2559" s="19">
        <f t="shared" si="397"/>
        <v>0</v>
      </c>
      <c r="BK2559" s="19">
        <f t="shared" si="424"/>
        <v>0</v>
      </c>
      <c r="BL2559" s="19">
        <f t="shared" si="424"/>
        <v>0</v>
      </c>
      <c r="BM2559" s="19">
        <f t="shared" si="424"/>
        <v>0</v>
      </c>
      <c r="BN2559" s="19">
        <f t="shared" si="424"/>
        <v>1</v>
      </c>
      <c r="BO2559" s="19">
        <f t="shared" si="424"/>
        <v>0</v>
      </c>
      <c r="BP2559" s="19">
        <f t="shared" si="424"/>
        <v>0</v>
      </c>
      <c r="BQ2559" s="19">
        <f t="shared" si="424"/>
        <v>0</v>
      </c>
      <c r="BR2559" s="19">
        <f t="shared" si="424"/>
        <v>0</v>
      </c>
      <c r="BS2559" s="19">
        <f t="shared" si="424"/>
        <v>0</v>
      </c>
      <c r="BT2559" s="19">
        <f t="shared" si="424"/>
        <v>1</v>
      </c>
      <c r="BU2559" s="19">
        <f t="shared" si="424"/>
        <v>1</v>
      </c>
      <c r="BV2559" s="19">
        <f t="shared" si="424"/>
        <v>1</v>
      </c>
      <c r="BW2559" s="19">
        <f t="shared" si="424"/>
        <v>1</v>
      </c>
      <c r="BX2559" s="19">
        <f t="shared" si="424"/>
        <v>0</v>
      </c>
      <c r="BY2559" s="19" t="str">
        <f t="shared" si="424"/>
        <v/>
      </c>
      <c r="BZ2559" s="19" t="str">
        <f t="shared" si="424"/>
        <v/>
      </c>
      <c r="CA2559" s="19" t="str">
        <f t="shared" si="423"/>
        <v/>
      </c>
      <c r="CB2559" s="19" t="str">
        <f t="shared" si="423"/>
        <v/>
      </c>
    </row>
    <row r="2560" spans="1:80">
      <c r="A2560" s="24">
        <f t="shared" si="398"/>
        <v>2559</v>
      </c>
      <c r="B2560" s="31">
        <f>IF(data!A2561="","",data!A2561)</f>
        <v>2020049</v>
      </c>
      <c r="C2560" s="32">
        <f>IF(data!B2561="","",data!B2561)</f>
        <v>43993</v>
      </c>
      <c r="D2560" s="21">
        <f>IF(data!C2561="","",data!C2561)</f>
        <v>1</v>
      </c>
      <c r="E2560" s="22">
        <f>IF(data!D2561="","",data!D2561)</f>
        <v>7</v>
      </c>
      <c r="F2560" s="22">
        <f>IF(data!E2561="","",data!E2561)</f>
        <v>9</v>
      </c>
      <c r="G2560" s="22">
        <f>IF(data!F2561="","",data!F2561)</f>
        <v>12</v>
      </c>
      <c r="H2560" s="22">
        <f>IF(data!G2561="","",data!G2561)</f>
        <v>18</v>
      </c>
      <c r="I2560" s="22">
        <f>IF(data!H2561="","",data!H2561)</f>
        <v>22</v>
      </c>
      <c r="J2560" s="23">
        <f>IF(data!I2561="","",data!I2561)</f>
        <v>4</v>
      </c>
      <c r="Q2560" s="33"/>
      <c r="R2560" s="33"/>
      <c r="S2560" s="33"/>
      <c r="T2560" s="33"/>
      <c r="U2560" s="33"/>
      <c r="V2560" s="33"/>
      <c r="X2560" s="34"/>
      <c r="Y2560" s="33"/>
      <c r="Z2560" s="33"/>
      <c r="AA2560" s="33"/>
      <c r="AB2560" s="33"/>
      <c r="AC2560" s="35"/>
      <c r="AD2560" s="33"/>
      <c r="AE2560" s="33"/>
      <c r="AF2560" s="33"/>
      <c r="AG2560" s="33"/>
      <c r="AH2560" s="33"/>
      <c r="AI2560" s="33"/>
      <c r="AJ2560" s="36"/>
      <c r="AK2560" s="10">
        <f t="shared" si="399"/>
        <v>3</v>
      </c>
      <c r="AL2560" s="11">
        <f t="shared" si="400"/>
        <v>9</v>
      </c>
      <c r="AM2560" s="11">
        <f t="shared" si="401"/>
        <v>14</v>
      </c>
      <c r="AN2560" s="11">
        <f t="shared" si="402"/>
        <v>9</v>
      </c>
      <c r="AO2560" s="13">
        <f t="shared" si="403"/>
        <v>13</v>
      </c>
      <c r="AP2560" s="11">
        <f t="shared" si="404"/>
        <v>21</v>
      </c>
      <c r="AQ2560" s="11">
        <f t="shared" si="405"/>
        <v>15</v>
      </c>
      <c r="AR2560" s="11">
        <f t="shared" si="406"/>
        <v>29</v>
      </c>
      <c r="AS2560" s="11">
        <f t="shared" si="407"/>
        <v>25</v>
      </c>
      <c r="AT2560" s="11">
        <f t="shared" si="408"/>
        <v>33</v>
      </c>
      <c r="AU2560" s="11">
        <f t="shared" si="409"/>
        <v>43</v>
      </c>
      <c r="AV2560" s="11">
        <f t="shared" si="410"/>
        <v>41</v>
      </c>
      <c r="AW2560" s="12">
        <f t="shared" si="411"/>
        <v>39</v>
      </c>
      <c r="AX2560" s="13">
        <f t="shared" si="412"/>
        <v>37</v>
      </c>
      <c r="AY2560" s="13">
        <f t="shared" si="413"/>
        <v>35</v>
      </c>
      <c r="AZ2560" s="13">
        <f t="shared" si="414"/>
        <v>33</v>
      </c>
      <c r="BA2560" s="13">
        <f t="shared" si="415"/>
        <v>50</v>
      </c>
      <c r="BB2560" s="14">
        <f t="shared" si="416"/>
        <v>49</v>
      </c>
      <c r="BC2560" s="19">
        <f t="shared" si="419"/>
        <v>35</v>
      </c>
      <c r="BD2560" s="55">
        <f t="shared" si="395"/>
        <v>0.98213705748619684</v>
      </c>
      <c r="BE2560" s="19">
        <f t="shared" si="396"/>
        <v>0.96986034426761936</v>
      </c>
      <c r="BF2560" s="19">
        <f t="shared" si="420"/>
        <v>1.0304254628126015</v>
      </c>
      <c r="BG2560" s="19">
        <f t="shared" si="425"/>
        <v>1.0353361481000325</v>
      </c>
      <c r="BH2560" s="19">
        <f t="shared" si="397"/>
        <v>0</v>
      </c>
      <c r="BI2560" s="19">
        <f t="shared" si="397"/>
        <v>2</v>
      </c>
      <c r="BJ2560" s="19">
        <f t="shared" si="397"/>
        <v>0</v>
      </c>
      <c r="BK2560" s="19">
        <f t="shared" si="424"/>
        <v>0</v>
      </c>
      <c r="BL2560" s="19">
        <f t="shared" si="424"/>
        <v>0</v>
      </c>
      <c r="BM2560" s="19">
        <f t="shared" si="424"/>
        <v>1</v>
      </c>
      <c r="BN2560" s="19">
        <f t="shared" si="424"/>
        <v>0</v>
      </c>
      <c r="BO2560" s="19">
        <f t="shared" si="424"/>
        <v>1</v>
      </c>
      <c r="BP2560" s="19">
        <f t="shared" si="424"/>
        <v>0</v>
      </c>
      <c r="BQ2560" s="19">
        <f t="shared" si="424"/>
        <v>1</v>
      </c>
      <c r="BR2560" s="19">
        <f t="shared" si="424"/>
        <v>0</v>
      </c>
      <c r="BS2560" s="19">
        <f t="shared" si="424"/>
        <v>0</v>
      </c>
      <c r="BT2560" s="19">
        <f t="shared" si="424"/>
        <v>1</v>
      </c>
      <c r="BU2560" s="19">
        <f t="shared" si="424"/>
        <v>0</v>
      </c>
      <c r="BV2560" s="19">
        <f t="shared" si="424"/>
        <v>0</v>
      </c>
      <c r="BW2560" s="19">
        <f t="shared" si="424"/>
        <v>0</v>
      </c>
      <c r="BX2560" s="19">
        <f t="shared" si="424"/>
        <v>0</v>
      </c>
      <c r="BY2560" s="19" t="str">
        <f t="shared" si="424"/>
        <v/>
      </c>
      <c r="BZ2560" s="19" t="str">
        <f t="shared" si="424"/>
        <v/>
      </c>
      <c r="CA2560" s="19" t="str">
        <f t="shared" si="423"/>
        <v/>
      </c>
      <c r="CB2560" s="19" t="str">
        <f t="shared" si="423"/>
        <v/>
      </c>
    </row>
    <row r="2561" spans="1:80">
      <c r="A2561" s="24">
        <f t="shared" si="398"/>
        <v>2560</v>
      </c>
      <c r="B2561" s="31">
        <f>IF(data!A2562="","",data!A2562)</f>
        <v>2020050</v>
      </c>
      <c r="C2561" s="32">
        <f>IF(data!B2562="","",data!B2562)</f>
        <v>43996</v>
      </c>
      <c r="D2561" s="21">
        <f>IF(data!C2562="","",data!C2562)</f>
        <v>4</v>
      </c>
      <c r="E2561" s="22">
        <f>IF(data!D2562="","",data!D2562)</f>
        <v>9</v>
      </c>
      <c r="F2561" s="22">
        <f>IF(data!E2562="","",data!E2562)</f>
        <v>17</v>
      </c>
      <c r="G2561" s="22">
        <f>IF(data!F2562="","",data!F2562)</f>
        <v>20</v>
      </c>
      <c r="H2561" s="22">
        <f>IF(data!G2562="","",data!G2562)</f>
        <v>32</v>
      </c>
      <c r="I2561" s="22">
        <f>IF(data!H2562="","",data!H2562)</f>
        <v>33</v>
      </c>
      <c r="J2561" s="23">
        <f>IF(data!I2562="","",data!I2562)</f>
        <v>15</v>
      </c>
      <c r="Q2561" s="33"/>
      <c r="R2561" s="33"/>
      <c r="S2561" s="33"/>
      <c r="T2561" s="33"/>
      <c r="U2561" s="33"/>
      <c r="V2561" s="33"/>
      <c r="X2561" s="34"/>
      <c r="Y2561" s="33"/>
      <c r="Z2561" s="33"/>
      <c r="AA2561" s="33"/>
      <c r="AB2561" s="33"/>
      <c r="AC2561" s="35"/>
      <c r="AD2561" s="33"/>
      <c r="AE2561" s="33"/>
      <c r="AF2561" s="33"/>
      <c r="AG2561" s="33"/>
      <c r="AH2561" s="33"/>
      <c r="AI2561" s="33"/>
      <c r="AJ2561" s="36"/>
      <c r="AK2561" s="10">
        <f t="shared" si="399"/>
        <v>7</v>
      </c>
      <c r="AL2561" s="11">
        <f t="shared" si="400"/>
        <v>3</v>
      </c>
      <c r="AM2561" s="11">
        <f t="shared" si="401"/>
        <v>15</v>
      </c>
      <c r="AN2561" s="11">
        <f t="shared" si="402"/>
        <v>19</v>
      </c>
      <c r="AO2561" s="13">
        <f t="shared" si="403"/>
        <v>24</v>
      </c>
      <c r="AP2561" s="11">
        <f t="shared" si="404"/>
        <v>11</v>
      </c>
      <c r="AQ2561" s="11">
        <f t="shared" si="405"/>
        <v>25</v>
      </c>
      <c r="AR2561" s="11">
        <f t="shared" si="406"/>
        <v>25</v>
      </c>
      <c r="AS2561" s="11">
        <f t="shared" si="407"/>
        <v>38</v>
      </c>
      <c r="AT2561" s="11">
        <f t="shared" si="408"/>
        <v>43</v>
      </c>
      <c r="AU2561" s="11">
        <f t="shared" si="409"/>
        <v>37</v>
      </c>
      <c r="AV2561" s="11">
        <f t="shared" si="410"/>
        <v>31</v>
      </c>
      <c r="AW2561" s="12">
        <f t="shared" si="411"/>
        <v>25</v>
      </c>
      <c r="AX2561" s="13">
        <f t="shared" si="412"/>
        <v>19</v>
      </c>
      <c r="AY2561" s="13">
        <f t="shared" si="413"/>
        <v>47</v>
      </c>
      <c r="AZ2561" s="13">
        <f t="shared" si="414"/>
        <v>61</v>
      </c>
      <c r="BA2561" s="13">
        <f t="shared" si="415"/>
        <v>58</v>
      </c>
      <c r="BB2561" s="14">
        <f t="shared" si="416"/>
        <v>55</v>
      </c>
      <c r="BC2561" s="19">
        <f t="shared" si="419"/>
        <v>47</v>
      </c>
      <c r="BD2561" s="55">
        <f t="shared" si="395"/>
        <v>0.99032153296524839</v>
      </c>
      <c r="BE2561" s="19">
        <f t="shared" si="396"/>
        <v>0.98213705748619684</v>
      </c>
      <c r="BF2561" s="19">
        <f t="shared" si="420"/>
        <v>1.027970120168886</v>
      </c>
      <c r="BG2561" s="19">
        <f t="shared" si="425"/>
        <v>1.0406560571614161</v>
      </c>
      <c r="BH2561" s="19">
        <f t="shared" si="397"/>
        <v>1</v>
      </c>
      <c r="BI2561" s="19">
        <f t="shared" si="397"/>
        <v>0</v>
      </c>
      <c r="BJ2561" s="19">
        <f t="shared" si="397"/>
        <v>0</v>
      </c>
      <c r="BK2561" s="19">
        <f t="shared" si="424"/>
        <v>1</v>
      </c>
      <c r="BL2561" s="19">
        <f t="shared" si="424"/>
        <v>1</v>
      </c>
      <c r="BM2561" s="19">
        <f t="shared" si="424"/>
        <v>0</v>
      </c>
      <c r="BN2561" s="19">
        <f t="shared" si="424"/>
        <v>0</v>
      </c>
      <c r="BO2561" s="19">
        <f t="shared" si="424"/>
        <v>0</v>
      </c>
      <c r="BP2561" s="19">
        <f t="shared" si="424"/>
        <v>0</v>
      </c>
      <c r="BQ2561" s="19">
        <f t="shared" si="424"/>
        <v>1</v>
      </c>
      <c r="BR2561" s="19">
        <f t="shared" si="424"/>
        <v>0</v>
      </c>
      <c r="BS2561" s="19">
        <f t="shared" si="424"/>
        <v>0</v>
      </c>
      <c r="BT2561" s="19">
        <f t="shared" si="424"/>
        <v>0</v>
      </c>
      <c r="BU2561" s="19">
        <f t="shared" si="424"/>
        <v>0</v>
      </c>
      <c r="BV2561" s="19">
        <f t="shared" si="424"/>
        <v>0</v>
      </c>
      <c r="BW2561" s="19">
        <f t="shared" si="424"/>
        <v>1</v>
      </c>
      <c r="BX2561" s="19">
        <f t="shared" si="424"/>
        <v>1</v>
      </c>
      <c r="BY2561" s="19" t="str">
        <f t="shared" si="424"/>
        <v/>
      </c>
      <c r="BZ2561" s="19" t="str">
        <f t="shared" si="424"/>
        <v/>
      </c>
      <c r="CA2561" s="19" t="str">
        <f t="shared" si="423"/>
        <v/>
      </c>
      <c r="CB2561" s="19" t="str">
        <f t="shared" si="423"/>
        <v/>
      </c>
    </row>
    <row r="2562" spans="1:80">
      <c r="A2562" s="24">
        <f t="shared" si="398"/>
        <v>2561</v>
      </c>
      <c r="B2562" s="31">
        <f>IF(data!A2563="","",data!A2563)</f>
        <v>2020051</v>
      </c>
      <c r="C2562" s="32">
        <f>IF(data!B2563="","",data!B2563)</f>
        <v>43998</v>
      </c>
      <c r="D2562" s="21">
        <f>IF(data!C2563="","",data!C2563)</f>
        <v>3</v>
      </c>
      <c r="E2562" s="22">
        <f>IF(data!D2563="","",data!D2563)</f>
        <v>6</v>
      </c>
      <c r="F2562" s="22">
        <f>IF(data!E2563="","",data!E2563)</f>
        <v>8</v>
      </c>
      <c r="G2562" s="22">
        <f>IF(data!F2563="","",data!F2563)</f>
        <v>11</v>
      </c>
      <c r="H2562" s="22">
        <f>IF(data!G2563="","",data!G2563)</f>
        <v>19</v>
      </c>
      <c r="I2562" s="22">
        <f>IF(data!H2563="","",data!H2563)</f>
        <v>28</v>
      </c>
      <c r="J2562" s="23">
        <f>IF(data!I2563="","",data!I2563)</f>
        <v>8</v>
      </c>
      <c r="Q2562" s="33"/>
      <c r="R2562" s="33"/>
      <c r="S2562" s="33"/>
      <c r="T2562" s="33"/>
      <c r="U2562" s="33"/>
      <c r="V2562" s="33"/>
      <c r="X2562" s="34"/>
      <c r="Y2562" s="33"/>
      <c r="Z2562" s="33"/>
      <c r="AA2562" s="33"/>
      <c r="AB2562" s="33"/>
      <c r="AC2562" s="35"/>
      <c r="AD2562" s="33"/>
      <c r="AE2562" s="33"/>
      <c r="AF2562" s="33"/>
      <c r="AG2562" s="33"/>
      <c r="AH2562" s="33"/>
      <c r="AI2562" s="33"/>
      <c r="AJ2562" s="36"/>
      <c r="AK2562" s="10">
        <f t="shared" si="399"/>
        <v>6</v>
      </c>
      <c r="AL2562" s="11">
        <f t="shared" si="400"/>
        <v>11</v>
      </c>
      <c r="AM2562" s="11">
        <f t="shared" si="401"/>
        <v>15</v>
      </c>
      <c r="AN2562" s="11">
        <f t="shared" si="402"/>
        <v>15</v>
      </c>
      <c r="AO2562" s="13">
        <f t="shared" si="403"/>
        <v>19</v>
      </c>
      <c r="AP2562" s="11">
        <f t="shared" si="404"/>
        <v>19</v>
      </c>
      <c r="AQ2562" s="11">
        <f t="shared" si="405"/>
        <v>21</v>
      </c>
      <c r="AR2562" s="11">
        <f t="shared" si="406"/>
        <v>35</v>
      </c>
      <c r="AS2562" s="11">
        <f t="shared" si="407"/>
        <v>31</v>
      </c>
      <c r="AT2562" s="11">
        <f t="shared" si="408"/>
        <v>39</v>
      </c>
      <c r="AU2562" s="11">
        <f t="shared" si="409"/>
        <v>36</v>
      </c>
      <c r="AV2562" s="11">
        <f t="shared" si="410"/>
        <v>33</v>
      </c>
      <c r="AW2562" s="12">
        <f t="shared" si="411"/>
        <v>45</v>
      </c>
      <c r="AX2562" s="13">
        <f t="shared" si="412"/>
        <v>43</v>
      </c>
      <c r="AY2562" s="13">
        <f t="shared" si="413"/>
        <v>41</v>
      </c>
      <c r="AZ2562" s="13">
        <f t="shared" si="414"/>
        <v>39</v>
      </c>
      <c r="BA2562" s="13">
        <f t="shared" si="415"/>
        <v>37</v>
      </c>
      <c r="BB2562" s="14">
        <f t="shared" si="416"/>
        <v>55</v>
      </c>
      <c r="BC2562" s="19">
        <f t="shared" si="419"/>
        <v>41</v>
      </c>
      <c r="BD2562" s="55">
        <f t="shared" si="395"/>
        <v>0.92484572913283536</v>
      </c>
      <c r="BE2562" s="19">
        <f t="shared" si="396"/>
        <v>0.96576810652809364</v>
      </c>
      <c r="BF2562" s="19">
        <f t="shared" si="420"/>
        <v>1.0361545956479377</v>
      </c>
      <c r="BG2562" s="19">
        <f t="shared" si="425"/>
        <v>1.0341084767781747</v>
      </c>
      <c r="BH2562" s="19">
        <f t="shared" si="397"/>
        <v>0</v>
      </c>
      <c r="BI2562" s="19">
        <f t="shared" si="397"/>
        <v>0</v>
      </c>
      <c r="BJ2562" s="19">
        <f t="shared" si="397"/>
        <v>1</v>
      </c>
      <c r="BK2562" s="19">
        <f t="shared" si="424"/>
        <v>1</v>
      </c>
      <c r="BL2562" s="19">
        <f t="shared" si="424"/>
        <v>0</v>
      </c>
      <c r="BM2562" s="19">
        <f t="shared" si="424"/>
        <v>0</v>
      </c>
      <c r="BN2562" s="19">
        <f t="shared" si="424"/>
        <v>1</v>
      </c>
      <c r="BO2562" s="19">
        <f t="shared" si="424"/>
        <v>0</v>
      </c>
      <c r="BP2562" s="19">
        <f t="shared" si="424"/>
        <v>1</v>
      </c>
      <c r="BQ2562" s="19">
        <f t="shared" si="424"/>
        <v>0</v>
      </c>
      <c r="BR2562" s="19">
        <f t="shared" si="424"/>
        <v>0</v>
      </c>
      <c r="BS2562" s="19">
        <f t="shared" si="424"/>
        <v>2</v>
      </c>
      <c r="BT2562" s="19">
        <f t="shared" si="424"/>
        <v>0</v>
      </c>
      <c r="BU2562" s="19">
        <f t="shared" si="424"/>
        <v>0</v>
      </c>
      <c r="BV2562" s="19">
        <f t="shared" si="424"/>
        <v>0</v>
      </c>
      <c r="BW2562" s="19">
        <f t="shared" si="424"/>
        <v>0</v>
      </c>
      <c r="BX2562" s="19">
        <f t="shared" si="424"/>
        <v>0</v>
      </c>
      <c r="BY2562" s="19" t="str">
        <f t="shared" si="424"/>
        <v/>
      </c>
      <c r="BZ2562" s="19" t="str">
        <f t="shared" ref="BZ2562:CB2577" si="426">IF(BZ$4&gt;=$BC$1,"",SUMPRODUCT(N(MOD($D2562:$I2562,$BC$1)=BZ$4)))</f>
        <v/>
      </c>
      <c r="CA2562" s="19" t="str">
        <f t="shared" si="426"/>
        <v/>
      </c>
      <c r="CB2562" s="19" t="str">
        <f t="shared" si="426"/>
        <v/>
      </c>
    </row>
    <row r="2563" spans="1:80">
      <c r="A2563" s="24">
        <f t="shared" si="398"/>
        <v>2562</v>
      </c>
      <c r="B2563" s="31">
        <f>IF(data!A2564="","",data!A2564)</f>
        <v>2020052</v>
      </c>
      <c r="C2563" s="32">
        <f>IF(data!B2564="","",data!B2564)</f>
        <v>44000</v>
      </c>
      <c r="D2563" s="21">
        <f>IF(data!C2564="","",data!C2564)</f>
        <v>2</v>
      </c>
      <c r="E2563" s="22">
        <f>IF(data!D2564="","",data!D2564)</f>
        <v>8</v>
      </c>
      <c r="F2563" s="22">
        <f>IF(data!E2564="","",data!E2564)</f>
        <v>13</v>
      </c>
      <c r="G2563" s="22">
        <f>IF(data!F2564="","",data!F2564)</f>
        <v>29</v>
      </c>
      <c r="H2563" s="22">
        <f>IF(data!G2564="","",data!G2564)</f>
        <v>32</v>
      </c>
      <c r="I2563" s="22">
        <f>IF(data!H2564="","",data!H2564)</f>
        <v>33</v>
      </c>
      <c r="J2563" s="23">
        <f>IF(data!I2564="","",data!I2564)</f>
        <v>15</v>
      </c>
      <c r="Q2563" s="33"/>
      <c r="R2563" s="33"/>
      <c r="S2563" s="33"/>
      <c r="T2563" s="33"/>
      <c r="U2563" s="33"/>
      <c r="V2563" s="33"/>
      <c r="X2563" s="34"/>
      <c r="Y2563" s="33"/>
      <c r="Z2563" s="33"/>
      <c r="AA2563" s="33"/>
      <c r="AB2563" s="33"/>
      <c r="AC2563" s="35"/>
      <c r="AD2563" s="33"/>
      <c r="AE2563" s="33"/>
      <c r="AF2563" s="33"/>
      <c r="AG2563" s="33"/>
      <c r="AH2563" s="33"/>
      <c r="AI2563" s="33"/>
      <c r="AJ2563" s="36"/>
      <c r="AK2563" s="10">
        <f t="shared" si="399"/>
        <v>9</v>
      </c>
      <c r="AL2563" s="11">
        <f t="shared" si="400"/>
        <v>5</v>
      </c>
      <c r="AM2563" s="11">
        <f t="shared" si="401"/>
        <v>17</v>
      </c>
      <c r="AN2563" s="11">
        <f t="shared" si="402"/>
        <v>15</v>
      </c>
      <c r="AO2563" s="13">
        <f t="shared" si="403"/>
        <v>19</v>
      </c>
      <c r="AP2563" s="11">
        <f t="shared" si="404"/>
        <v>13</v>
      </c>
      <c r="AQ2563" s="11">
        <f t="shared" si="405"/>
        <v>27</v>
      </c>
      <c r="AR2563" s="11">
        <f t="shared" si="406"/>
        <v>27</v>
      </c>
      <c r="AS2563" s="11">
        <f t="shared" si="407"/>
        <v>29</v>
      </c>
      <c r="AT2563" s="11">
        <f t="shared" si="408"/>
        <v>33</v>
      </c>
      <c r="AU2563" s="11">
        <f t="shared" si="409"/>
        <v>26</v>
      </c>
      <c r="AV2563" s="11">
        <f t="shared" si="410"/>
        <v>33</v>
      </c>
      <c r="AW2563" s="12">
        <f t="shared" si="411"/>
        <v>42</v>
      </c>
      <c r="AX2563" s="13">
        <f t="shared" si="412"/>
        <v>37</v>
      </c>
      <c r="AY2563" s="13">
        <f t="shared" si="413"/>
        <v>66</v>
      </c>
      <c r="AZ2563" s="13">
        <f t="shared" si="414"/>
        <v>63</v>
      </c>
      <c r="BA2563" s="13">
        <f t="shared" si="415"/>
        <v>60</v>
      </c>
      <c r="BB2563" s="14">
        <f t="shared" si="416"/>
        <v>57</v>
      </c>
      <c r="BC2563" s="19">
        <f t="shared" si="419"/>
        <v>66</v>
      </c>
      <c r="BD2563" s="55">
        <f t="shared" si="395"/>
        <v>1.023059434881455</v>
      </c>
      <c r="BE2563" s="19">
        <f t="shared" si="396"/>
        <v>0.99032153296524839</v>
      </c>
      <c r="BF2563" s="19">
        <f t="shared" si="420"/>
        <v>1.0369730431958428</v>
      </c>
      <c r="BG2563" s="19">
        <f t="shared" si="425"/>
        <v>1.0324715816823644</v>
      </c>
      <c r="BH2563" s="19">
        <f t="shared" si="397"/>
        <v>0</v>
      </c>
      <c r="BI2563" s="19">
        <f t="shared" si="397"/>
        <v>0</v>
      </c>
      <c r="BJ2563" s="19">
        <f t="shared" si="397"/>
        <v>1</v>
      </c>
      <c r="BK2563" s="19">
        <f t="shared" ref="BK2563:BZ2578" si="427">IF(BK$4&gt;=$BC$1,"",SUMPRODUCT(N(MOD($D2563:$I2563,$BC$1)=BK$4)))</f>
        <v>0</v>
      </c>
      <c r="BL2563" s="19">
        <f t="shared" si="427"/>
        <v>0</v>
      </c>
      <c r="BM2563" s="19">
        <f t="shared" si="427"/>
        <v>0</v>
      </c>
      <c r="BN2563" s="19">
        <f t="shared" si="427"/>
        <v>0</v>
      </c>
      <c r="BO2563" s="19">
        <f t="shared" si="427"/>
        <v>0</v>
      </c>
      <c r="BP2563" s="19">
        <f t="shared" si="427"/>
        <v>1</v>
      </c>
      <c r="BQ2563" s="19">
        <f t="shared" si="427"/>
        <v>0</v>
      </c>
      <c r="BR2563" s="19">
        <f t="shared" si="427"/>
        <v>0</v>
      </c>
      <c r="BS2563" s="19">
        <f t="shared" si="427"/>
        <v>0</v>
      </c>
      <c r="BT2563" s="19">
        <f t="shared" si="427"/>
        <v>1</v>
      </c>
      <c r="BU2563" s="19">
        <f t="shared" si="427"/>
        <v>1</v>
      </c>
      <c r="BV2563" s="19">
        <f t="shared" si="427"/>
        <v>0</v>
      </c>
      <c r="BW2563" s="19">
        <f t="shared" si="427"/>
        <v>1</v>
      </c>
      <c r="BX2563" s="19">
        <f t="shared" si="427"/>
        <v>1</v>
      </c>
      <c r="BY2563" s="19" t="str">
        <f t="shared" si="427"/>
        <v/>
      </c>
      <c r="BZ2563" s="19" t="str">
        <f t="shared" si="427"/>
        <v/>
      </c>
      <c r="CA2563" s="19" t="str">
        <f t="shared" si="426"/>
        <v/>
      </c>
      <c r="CB2563" s="19" t="str">
        <f t="shared" si="426"/>
        <v/>
      </c>
    </row>
    <row r="2564" spans="1:80">
      <c r="A2564" s="24">
        <f t="shared" si="398"/>
        <v>2563</v>
      </c>
      <c r="B2564" s="31">
        <f>IF(data!A2565="","",data!A2565)</f>
        <v>2020053</v>
      </c>
      <c r="C2564" s="32">
        <f>IF(data!B2565="","",data!B2565)</f>
        <v>44003</v>
      </c>
      <c r="D2564" s="21">
        <f>IF(data!C2565="","",data!C2565)</f>
        <v>2</v>
      </c>
      <c r="E2564" s="22">
        <f>IF(data!D2565="","",data!D2565)</f>
        <v>14</v>
      </c>
      <c r="F2564" s="22">
        <f>IF(data!E2565="","",data!E2565)</f>
        <v>15</v>
      </c>
      <c r="G2564" s="22">
        <f>IF(data!F2565="","",data!F2565)</f>
        <v>16</v>
      </c>
      <c r="H2564" s="22">
        <f>IF(data!G2565="","",data!G2565)</f>
        <v>32</v>
      </c>
      <c r="I2564" s="22">
        <f>IF(data!H2565="","",data!H2565)</f>
        <v>33</v>
      </c>
      <c r="J2564" s="23">
        <f>IF(data!I2565="","",data!I2565)</f>
        <v>1</v>
      </c>
      <c r="Q2564" s="33"/>
      <c r="R2564" s="33"/>
      <c r="S2564" s="33"/>
      <c r="T2564" s="33"/>
      <c r="U2564" s="33"/>
      <c r="V2564" s="33"/>
      <c r="X2564" s="34"/>
      <c r="Y2564" s="33"/>
      <c r="Z2564" s="33"/>
      <c r="AA2564" s="33"/>
      <c r="AB2564" s="33"/>
      <c r="AC2564" s="35"/>
      <c r="AD2564" s="33"/>
      <c r="AE2564" s="33"/>
      <c r="AF2564" s="33"/>
      <c r="AG2564" s="33"/>
      <c r="AH2564" s="33"/>
      <c r="AI2564" s="33"/>
      <c r="AJ2564" s="36"/>
      <c r="AK2564" s="10">
        <f t="shared" si="399"/>
        <v>7</v>
      </c>
      <c r="AL2564" s="11">
        <f t="shared" si="400"/>
        <v>8</v>
      </c>
      <c r="AM2564" s="11">
        <f t="shared" si="401"/>
        <v>12</v>
      </c>
      <c r="AN2564" s="11">
        <f t="shared" si="402"/>
        <v>16</v>
      </c>
      <c r="AO2564" s="13">
        <f t="shared" si="403"/>
        <v>14</v>
      </c>
      <c r="AP2564" s="11">
        <f t="shared" si="404"/>
        <v>16</v>
      </c>
      <c r="AQ2564" s="11">
        <f t="shared" si="405"/>
        <v>31</v>
      </c>
      <c r="AR2564" s="11">
        <f t="shared" si="406"/>
        <v>22</v>
      </c>
      <c r="AS2564" s="11">
        <f t="shared" si="407"/>
        <v>24</v>
      </c>
      <c r="AT2564" s="11">
        <f t="shared" si="408"/>
        <v>28</v>
      </c>
      <c r="AU2564" s="11">
        <f t="shared" si="409"/>
        <v>21</v>
      </c>
      <c r="AV2564" s="11">
        <f t="shared" si="410"/>
        <v>14</v>
      </c>
      <c r="AW2564" s="12">
        <f t="shared" si="411"/>
        <v>22</v>
      </c>
      <c r="AX2564" s="13">
        <f t="shared" si="412"/>
        <v>32</v>
      </c>
      <c r="AY2564" s="13">
        <f t="shared" si="413"/>
        <v>78</v>
      </c>
      <c r="AZ2564" s="13">
        <f t="shared" si="414"/>
        <v>76</v>
      </c>
      <c r="BA2564" s="13">
        <f t="shared" si="415"/>
        <v>74</v>
      </c>
      <c r="BB2564" s="14">
        <f t="shared" si="416"/>
        <v>72</v>
      </c>
      <c r="BC2564" s="19">
        <f t="shared" si="419"/>
        <v>78</v>
      </c>
      <c r="BD2564" s="55">
        <f t="shared" si="395"/>
        <v>1.0926274764533939</v>
      </c>
      <c r="BE2564" s="19">
        <f t="shared" si="396"/>
        <v>1.04761286131861</v>
      </c>
      <c r="BF2564" s="19">
        <f t="shared" si="420"/>
        <v>1.0590711269892821</v>
      </c>
      <c r="BG2564" s="19">
        <f t="shared" si="425"/>
        <v>1.0406560571614161</v>
      </c>
      <c r="BH2564" s="19">
        <f t="shared" si="397"/>
        <v>0</v>
      </c>
      <c r="BI2564" s="19">
        <f t="shared" si="397"/>
        <v>0</v>
      </c>
      <c r="BJ2564" s="19">
        <f t="shared" si="397"/>
        <v>1</v>
      </c>
      <c r="BK2564" s="19">
        <f t="shared" si="427"/>
        <v>0</v>
      </c>
      <c r="BL2564" s="19">
        <f t="shared" si="427"/>
        <v>0</v>
      </c>
      <c r="BM2564" s="19">
        <f t="shared" si="427"/>
        <v>0</v>
      </c>
      <c r="BN2564" s="19">
        <f t="shared" si="427"/>
        <v>0</v>
      </c>
      <c r="BO2564" s="19">
        <f t="shared" si="427"/>
        <v>0</v>
      </c>
      <c r="BP2564" s="19">
        <f t="shared" si="427"/>
        <v>0</v>
      </c>
      <c r="BQ2564" s="19">
        <f t="shared" si="427"/>
        <v>0</v>
      </c>
      <c r="BR2564" s="19">
        <f t="shared" si="427"/>
        <v>0</v>
      </c>
      <c r="BS2564" s="19">
        <f t="shared" si="427"/>
        <v>0</v>
      </c>
      <c r="BT2564" s="19">
        <f t="shared" si="427"/>
        <v>0</v>
      </c>
      <c r="BU2564" s="19">
        <f t="shared" si="427"/>
        <v>0</v>
      </c>
      <c r="BV2564" s="19">
        <f t="shared" si="427"/>
        <v>1</v>
      </c>
      <c r="BW2564" s="19">
        <f t="shared" si="427"/>
        <v>2</v>
      </c>
      <c r="BX2564" s="19">
        <f t="shared" si="427"/>
        <v>2</v>
      </c>
      <c r="BY2564" s="19" t="str">
        <f t="shared" si="427"/>
        <v/>
      </c>
      <c r="BZ2564" s="19" t="str">
        <f t="shared" si="427"/>
        <v/>
      </c>
      <c r="CA2564" s="19" t="str">
        <f t="shared" si="426"/>
        <v/>
      </c>
      <c r="CB2564" s="19" t="str">
        <f t="shared" si="426"/>
        <v/>
      </c>
    </row>
    <row r="2565" spans="1:80">
      <c r="A2565" s="24">
        <f t="shared" si="398"/>
        <v>2564</v>
      </c>
      <c r="B2565" s="31">
        <f>IF(data!A2566="","",data!A2566)</f>
        <v>2020054</v>
      </c>
      <c r="C2565" s="32">
        <f>IF(data!B2566="","",data!B2566)</f>
        <v>44005</v>
      </c>
      <c r="D2565" s="21">
        <f>IF(data!C2566="","",data!C2566)</f>
        <v>3</v>
      </c>
      <c r="E2565" s="22">
        <f>IF(data!D2566="","",data!D2566)</f>
        <v>10</v>
      </c>
      <c r="F2565" s="22">
        <f>IF(data!E2566="","",data!E2566)</f>
        <v>19</v>
      </c>
      <c r="G2565" s="22">
        <f>IF(data!F2566="","",data!F2566)</f>
        <v>25</v>
      </c>
      <c r="H2565" s="22">
        <f>IF(data!G2566="","",data!G2566)</f>
        <v>26</v>
      </c>
      <c r="I2565" s="22">
        <f>IF(data!H2566="","",data!H2566)</f>
        <v>31</v>
      </c>
      <c r="J2565" s="23">
        <f>IF(data!I2566="","",data!I2566)</f>
        <v>2</v>
      </c>
      <c r="Q2565" s="33"/>
      <c r="R2565" s="33"/>
      <c r="S2565" s="33"/>
      <c r="T2565" s="33"/>
      <c r="U2565" s="33"/>
      <c r="V2565" s="33"/>
      <c r="X2565" s="34"/>
      <c r="Y2565" s="33"/>
      <c r="Z2565" s="33"/>
      <c r="AA2565" s="33"/>
      <c r="AB2565" s="33"/>
      <c r="AC2565" s="35"/>
      <c r="AD2565" s="33"/>
      <c r="AE2565" s="33"/>
      <c r="AF2565" s="33"/>
      <c r="AG2565" s="33"/>
      <c r="AH2565" s="33"/>
      <c r="AI2565" s="33"/>
      <c r="AJ2565" s="36"/>
      <c r="AK2565" s="10">
        <f t="shared" si="399"/>
        <v>6</v>
      </c>
      <c r="AL2565" s="11">
        <f t="shared" si="400"/>
        <v>14</v>
      </c>
      <c r="AM2565" s="11">
        <f t="shared" si="401"/>
        <v>9</v>
      </c>
      <c r="AN2565" s="11">
        <f t="shared" si="402"/>
        <v>12</v>
      </c>
      <c r="AO2565" s="13">
        <f t="shared" si="403"/>
        <v>23</v>
      </c>
      <c r="AP2565" s="11">
        <f t="shared" si="404"/>
        <v>18</v>
      </c>
      <c r="AQ2565" s="11">
        <f t="shared" si="405"/>
        <v>24</v>
      </c>
      <c r="AR2565" s="11">
        <f t="shared" si="406"/>
        <v>24</v>
      </c>
      <c r="AS2565" s="11">
        <f t="shared" si="407"/>
        <v>37</v>
      </c>
      <c r="AT2565" s="11">
        <f t="shared" si="408"/>
        <v>30</v>
      </c>
      <c r="AU2565" s="11">
        <f t="shared" si="409"/>
        <v>36</v>
      </c>
      <c r="AV2565" s="11">
        <f t="shared" si="410"/>
        <v>44</v>
      </c>
      <c r="AW2565" s="12">
        <f t="shared" si="411"/>
        <v>39</v>
      </c>
      <c r="AX2565" s="13">
        <f t="shared" si="412"/>
        <v>50</v>
      </c>
      <c r="AY2565" s="13">
        <f t="shared" si="413"/>
        <v>46</v>
      </c>
      <c r="AZ2565" s="13">
        <f t="shared" si="414"/>
        <v>42</v>
      </c>
      <c r="BA2565" s="13">
        <f t="shared" si="415"/>
        <v>38</v>
      </c>
      <c r="BB2565" s="14">
        <f t="shared" si="416"/>
        <v>54</v>
      </c>
      <c r="BC2565" s="19">
        <f t="shared" si="419"/>
        <v>46</v>
      </c>
      <c r="BD2565" s="55">
        <f t="shared" si="395"/>
        <v>1.137642091588178</v>
      </c>
      <c r="BE2565" s="19">
        <f t="shared" si="396"/>
        <v>1.0598895745371872</v>
      </c>
      <c r="BF2565" s="19">
        <f t="shared" si="420"/>
        <v>1.0598895745371872</v>
      </c>
      <c r="BG2565" s="19">
        <f t="shared" si="425"/>
        <v>1.0357453718739851</v>
      </c>
      <c r="BH2565" s="19">
        <f t="shared" si="397"/>
        <v>0</v>
      </c>
      <c r="BI2565" s="19">
        <f t="shared" si="397"/>
        <v>0</v>
      </c>
      <c r="BJ2565" s="19">
        <f t="shared" si="397"/>
        <v>1</v>
      </c>
      <c r="BK2565" s="19">
        <f t="shared" si="427"/>
        <v>1</v>
      </c>
      <c r="BL2565" s="19">
        <f t="shared" si="427"/>
        <v>0</v>
      </c>
      <c r="BM2565" s="19">
        <f t="shared" si="427"/>
        <v>0</v>
      </c>
      <c r="BN2565" s="19">
        <f t="shared" si="427"/>
        <v>0</v>
      </c>
      <c r="BO2565" s="19">
        <f t="shared" si="427"/>
        <v>0</v>
      </c>
      <c r="BP2565" s="19">
        <f t="shared" si="427"/>
        <v>1</v>
      </c>
      <c r="BQ2565" s="19">
        <f t="shared" si="427"/>
        <v>1</v>
      </c>
      <c r="BR2565" s="19">
        <f t="shared" si="427"/>
        <v>1</v>
      </c>
      <c r="BS2565" s="19">
        <f t="shared" si="427"/>
        <v>0</v>
      </c>
      <c r="BT2565" s="19">
        <f t="shared" si="427"/>
        <v>0</v>
      </c>
      <c r="BU2565" s="19">
        <f t="shared" si="427"/>
        <v>0</v>
      </c>
      <c r="BV2565" s="19">
        <f t="shared" si="427"/>
        <v>1</v>
      </c>
      <c r="BW2565" s="19">
        <f t="shared" si="427"/>
        <v>0</v>
      </c>
      <c r="BX2565" s="19">
        <f t="shared" si="427"/>
        <v>0</v>
      </c>
      <c r="BY2565" s="19" t="str">
        <f t="shared" si="427"/>
        <v/>
      </c>
      <c r="BZ2565" s="19" t="str">
        <f t="shared" si="427"/>
        <v/>
      </c>
      <c r="CA2565" s="19" t="str">
        <f t="shared" si="426"/>
        <v/>
      </c>
      <c r="CB2565" s="19" t="str">
        <f t="shared" si="426"/>
        <v/>
      </c>
    </row>
    <row r="2566" spans="1:80">
      <c r="A2566" s="24">
        <f t="shared" si="398"/>
        <v>2565</v>
      </c>
      <c r="B2566" s="31">
        <f>IF(data!A2567="","",data!A2567)</f>
        <v>2020055</v>
      </c>
      <c r="C2566" s="32">
        <f>IF(data!B2567="","",data!B2567)</f>
        <v>44007</v>
      </c>
      <c r="D2566" s="21">
        <f>IF(data!C2567="","",data!C2567)</f>
        <v>1</v>
      </c>
      <c r="E2566" s="22">
        <f>IF(data!D2567="","",data!D2567)</f>
        <v>5</v>
      </c>
      <c r="F2566" s="22">
        <f>IF(data!E2567="","",data!E2567)</f>
        <v>7</v>
      </c>
      <c r="G2566" s="22">
        <f>IF(data!F2567="","",data!F2567)</f>
        <v>23</v>
      </c>
      <c r="H2566" s="22">
        <f>IF(data!G2567="","",data!G2567)</f>
        <v>28</v>
      </c>
      <c r="I2566" s="22">
        <f>IF(data!H2567="","",data!H2567)</f>
        <v>30</v>
      </c>
      <c r="J2566" s="23">
        <f>IF(data!I2567="","",data!I2567)</f>
        <v>12</v>
      </c>
      <c r="Q2566" s="33"/>
      <c r="R2566" s="33"/>
      <c r="S2566" s="33"/>
      <c r="T2566" s="33"/>
      <c r="U2566" s="33"/>
      <c r="V2566" s="33"/>
      <c r="X2566" s="34"/>
      <c r="Y2566" s="33"/>
      <c r="Z2566" s="33"/>
      <c r="AA2566" s="33"/>
      <c r="AB2566" s="33"/>
      <c r="AC2566" s="35"/>
      <c r="AD2566" s="33"/>
      <c r="AE2566" s="33"/>
      <c r="AF2566" s="33"/>
      <c r="AG2566" s="33"/>
      <c r="AH2566" s="33"/>
      <c r="AI2566" s="33"/>
      <c r="AJ2566" s="36"/>
      <c r="AK2566" s="10">
        <f t="shared" si="399"/>
        <v>7</v>
      </c>
      <c r="AL2566" s="11">
        <f t="shared" si="400"/>
        <v>10</v>
      </c>
      <c r="AM2566" s="11">
        <f t="shared" si="401"/>
        <v>9</v>
      </c>
      <c r="AN2566" s="11">
        <f t="shared" si="402"/>
        <v>16</v>
      </c>
      <c r="AO2566" s="13">
        <f t="shared" si="403"/>
        <v>10</v>
      </c>
      <c r="AP2566" s="11">
        <f t="shared" si="404"/>
        <v>30</v>
      </c>
      <c r="AQ2566" s="11">
        <f t="shared" si="405"/>
        <v>22</v>
      </c>
      <c r="AR2566" s="11">
        <f t="shared" si="406"/>
        <v>24</v>
      </c>
      <c r="AS2566" s="11">
        <f t="shared" si="407"/>
        <v>28</v>
      </c>
      <c r="AT2566" s="11">
        <f t="shared" si="408"/>
        <v>34</v>
      </c>
      <c r="AU2566" s="11">
        <f t="shared" si="409"/>
        <v>29</v>
      </c>
      <c r="AV2566" s="11">
        <f t="shared" si="410"/>
        <v>24</v>
      </c>
      <c r="AW2566" s="12">
        <f t="shared" si="411"/>
        <v>34</v>
      </c>
      <c r="AX2566" s="13">
        <f t="shared" si="412"/>
        <v>46</v>
      </c>
      <c r="AY2566" s="13">
        <f t="shared" si="413"/>
        <v>43</v>
      </c>
      <c r="AZ2566" s="13">
        <f t="shared" si="414"/>
        <v>40</v>
      </c>
      <c r="BA2566" s="13">
        <f t="shared" si="415"/>
        <v>37</v>
      </c>
      <c r="BB2566" s="14">
        <f t="shared" si="416"/>
        <v>34</v>
      </c>
      <c r="BC2566" s="19">
        <f t="shared" si="419"/>
        <v>43</v>
      </c>
      <c r="BD2566" s="55">
        <f t="shared" si="395"/>
        <v>1.1212731406300747</v>
      </c>
      <c r="BE2566" s="19">
        <f t="shared" si="396"/>
        <v>1.0557973367976616</v>
      </c>
      <c r="BF2566" s="19">
        <f t="shared" si="420"/>
        <v>1.0582526794413771</v>
      </c>
      <c r="BG2566" s="19">
        <f t="shared" si="425"/>
        <v>1.0304254628126015</v>
      </c>
      <c r="BH2566" s="19">
        <f t="shared" si="397"/>
        <v>0</v>
      </c>
      <c r="BI2566" s="19">
        <f t="shared" si="397"/>
        <v>1</v>
      </c>
      <c r="BJ2566" s="19">
        <f t="shared" si="397"/>
        <v>0</v>
      </c>
      <c r="BK2566" s="19">
        <f t="shared" si="427"/>
        <v>0</v>
      </c>
      <c r="BL2566" s="19">
        <f t="shared" si="427"/>
        <v>0</v>
      </c>
      <c r="BM2566" s="19">
        <f t="shared" si="427"/>
        <v>1</v>
      </c>
      <c r="BN2566" s="19">
        <f t="shared" si="427"/>
        <v>1</v>
      </c>
      <c r="BO2566" s="19">
        <f t="shared" si="427"/>
        <v>1</v>
      </c>
      <c r="BP2566" s="19">
        <f t="shared" si="427"/>
        <v>0</v>
      </c>
      <c r="BQ2566" s="19">
        <f t="shared" si="427"/>
        <v>0</v>
      </c>
      <c r="BR2566" s="19">
        <f t="shared" si="427"/>
        <v>0</v>
      </c>
      <c r="BS2566" s="19">
        <f t="shared" si="427"/>
        <v>1</v>
      </c>
      <c r="BT2566" s="19">
        <f t="shared" si="427"/>
        <v>0</v>
      </c>
      <c r="BU2566" s="19">
        <f t="shared" si="427"/>
        <v>1</v>
      </c>
      <c r="BV2566" s="19">
        <f t="shared" si="427"/>
        <v>0</v>
      </c>
      <c r="BW2566" s="19">
        <f t="shared" si="427"/>
        <v>0</v>
      </c>
      <c r="BX2566" s="19">
        <f t="shared" si="427"/>
        <v>0</v>
      </c>
      <c r="BY2566" s="19" t="str">
        <f t="shared" si="427"/>
        <v/>
      </c>
      <c r="BZ2566" s="19" t="str">
        <f t="shared" si="427"/>
        <v/>
      </c>
      <c r="CA2566" s="19" t="str">
        <f t="shared" si="426"/>
        <v/>
      </c>
      <c r="CB2566" s="19" t="str">
        <f t="shared" si="426"/>
        <v/>
      </c>
    </row>
    <row r="2567" spans="1:80">
      <c r="A2567" s="24">
        <f t="shared" si="398"/>
        <v>2566</v>
      </c>
      <c r="B2567" s="31">
        <f>IF(data!A2568="","",data!A2568)</f>
        <v>2020056</v>
      </c>
      <c r="C2567" s="32">
        <f>IF(data!B2568="","",data!B2568)</f>
        <v>44010</v>
      </c>
      <c r="D2567" s="21">
        <f>IF(data!C2568="","",data!C2568)</f>
        <v>2</v>
      </c>
      <c r="E2567" s="22">
        <f>IF(data!D2568="","",data!D2568)</f>
        <v>5</v>
      </c>
      <c r="F2567" s="22">
        <f>IF(data!E2568="","",data!E2568)</f>
        <v>8</v>
      </c>
      <c r="G2567" s="22">
        <f>IF(data!F2568="","",data!F2568)</f>
        <v>12</v>
      </c>
      <c r="H2567" s="22">
        <f>IF(data!G2568="","",data!G2568)</f>
        <v>26</v>
      </c>
      <c r="I2567" s="22">
        <f>IF(data!H2568="","",data!H2568)</f>
        <v>31</v>
      </c>
      <c r="J2567" s="23">
        <f>IF(data!I2568="","",data!I2568)</f>
        <v>14</v>
      </c>
      <c r="Q2567" s="33"/>
      <c r="R2567" s="33"/>
      <c r="S2567" s="33"/>
      <c r="T2567" s="33"/>
      <c r="U2567" s="33"/>
      <c r="V2567" s="33"/>
      <c r="X2567" s="34"/>
      <c r="Y2567" s="33"/>
      <c r="Z2567" s="33"/>
      <c r="AA2567" s="33"/>
      <c r="AB2567" s="33"/>
      <c r="AC2567" s="35"/>
      <c r="AD2567" s="33"/>
      <c r="AE2567" s="33"/>
      <c r="AF2567" s="33"/>
      <c r="AG2567" s="33"/>
      <c r="AH2567" s="33"/>
      <c r="AI2567" s="33"/>
      <c r="AJ2567" s="36"/>
      <c r="AK2567" s="10">
        <f t="shared" si="399"/>
        <v>9</v>
      </c>
      <c r="AL2567" s="11">
        <f t="shared" si="400"/>
        <v>8</v>
      </c>
      <c r="AM2567" s="11">
        <f t="shared" si="401"/>
        <v>9</v>
      </c>
      <c r="AN2567" s="11">
        <f t="shared" si="402"/>
        <v>12</v>
      </c>
      <c r="AO2567" s="13">
        <f t="shared" si="403"/>
        <v>21</v>
      </c>
      <c r="AP2567" s="11">
        <f t="shared" si="404"/>
        <v>20</v>
      </c>
      <c r="AQ2567" s="11">
        <f t="shared" si="405"/>
        <v>30</v>
      </c>
      <c r="AR2567" s="11">
        <f t="shared" si="406"/>
        <v>24</v>
      </c>
      <c r="AS2567" s="11">
        <f t="shared" si="407"/>
        <v>29</v>
      </c>
      <c r="AT2567" s="11">
        <f t="shared" si="408"/>
        <v>24</v>
      </c>
      <c r="AU2567" s="11">
        <f t="shared" si="409"/>
        <v>32</v>
      </c>
      <c r="AV2567" s="11">
        <f t="shared" si="410"/>
        <v>42</v>
      </c>
      <c r="AW2567" s="12">
        <f t="shared" si="411"/>
        <v>39</v>
      </c>
      <c r="AX2567" s="13">
        <f t="shared" si="412"/>
        <v>52</v>
      </c>
      <c r="AY2567" s="13">
        <f t="shared" si="413"/>
        <v>50</v>
      </c>
      <c r="AZ2567" s="13">
        <f t="shared" si="414"/>
        <v>48</v>
      </c>
      <c r="BA2567" s="13">
        <f t="shared" si="415"/>
        <v>46</v>
      </c>
      <c r="BB2567" s="14">
        <f t="shared" si="416"/>
        <v>44</v>
      </c>
      <c r="BC2567" s="19">
        <f t="shared" si="419"/>
        <v>50</v>
      </c>
      <c r="BD2567" s="55">
        <f t="shared" si="395"/>
        <v>1.1581032802858071</v>
      </c>
      <c r="BE2567" s="19">
        <f t="shared" si="396"/>
        <v>1.0414745047093212</v>
      </c>
      <c r="BF2567" s="19">
        <f t="shared" si="420"/>
        <v>1.052523546606041</v>
      </c>
      <c r="BG2567" s="19">
        <f t="shared" si="425"/>
        <v>1.0291977914907438</v>
      </c>
      <c r="BH2567" s="19">
        <f t="shared" si="397"/>
        <v>0</v>
      </c>
      <c r="BI2567" s="19">
        <f t="shared" si="397"/>
        <v>0</v>
      </c>
      <c r="BJ2567" s="19">
        <f t="shared" si="397"/>
        <v>1</v>
      </c>
      <c r="BK2567" s="19">
        <f t="shared" si="427"/>
        <v>0</v>
      </c>
      <c r="BL2567" s="19">
        <f t="shared" si="427"/>
        <v>0</v>
      </c>
      <c r="BM2567" s="19">
        <f t="shared" si="427"/>
        <v>1</v>
      </c>
      <c r="BN2567" s="19">
        <f t="shared" si="427"/>
        <v>0</v>
      </c>
      <c r="BO2567" s="19">
        <f t="shared" si="427"/>
        <v>0</v>
      </c>
      <c r="BP2567" s="19">
        <f t="shared" si="427"/>
        <v>1</v>
      </c>
      <c r="BQ2567" s="19">
        <f t="shared" si="427"/>
        <v>1</v>
      </c>
      <c r="BR2567" s="19">
        <f t="shared" si="427"/>
        <v>0</v>
      </c>
      <c r="BS2567" s="19">
        <f t="shared" si="427"/>
        <v>0</v>
      </c>
      <c r="BT2567" s="19">
        <f t="shared" si="427"/>
        <v>1</v>
      </c>
      <c r="BU2567" s="19">
        <f t="shared" si="427"/>
        <v>0</v>
      </c>
      <c r="BV2567" s="19">
        <f t="shared" si="427"/>
        <v>1</v>
      </c>
      <c r="BW2567" s="19">
        <f t="shared" si="427"/>
        <v>0</v>
      </c>
      <c r="BX2567" s="19">
        <f t="shared" si="427"/>
        <v>0</v>
      </c>
      <c r="BY2567" s="19" t="str">
        <f t="shared" si="427"/>
        <v/>
      </c>
      <c r="BZ2567" s="19" t="str">
        <f t="shared" si="427"/>
        <v/>
      </c>
      <c r="CA2567" s="19" t="str">
        <f t="shared" si="426"/>
        <v/>
      </c>
      <c r="CB2567" s="19" t="str">
        <f t="shared" si="426"/>
        <v/>
      </c>
    </row>
    <row r="2568" spans="1:80">
      <c r="A2568" s="24">
        <f t="shared" si="398"/>
        <v>2567</v>
      </c>
      <c r="B2568" s="31">
        <f>IF(data!A2569="","",data!A2569)</f>
        <v>2020057</v>
      </c>
      <c r="C2568" s="32">
        <f>IF(data!B2569="","",data!B2569)</f>
        <v>44012</v>
      </c>
      <c r="D2568" s="21">
        <f>IF(data!C2569="","",data!C2569)</f>
        <v>9</v>
      </c>
      <c r="E2568" s="22">
        <f>IF(data!D2569="","",data!D2569)</f>
        <v>14</v>
      </c>
      <c r="F2568" s="22">
        <f>IF(data!E2569="","",data!E2569)</f>
        <v>21</v>
      </c>
      <c r="G2568" s="22">
        <f>IF(data!F2569="","",data!F2569)</f>
        <v>23</v>
      </c>
      <c r="H2568" s="22">
        <f>IF(data!G2569="","",data!G2569)</f>
        <v>26</v>
      </c>
      <c r="I2568" s="22">
        <f>IF(data!H2569="","",data!H2569)</f>
        <v>32</v>
      </c>
      <c r="J2568" s="23">
        <f>IF(data!I2569="","",data!I2569)</f>
        <v>3</v>
      </c>
      <c r="Q2568" s="33"/>
      <c r="R2568" s="33"/>
      <c r="S2568" s="33"/>
      <c r="T2568" s="33"/>
      <c r="U2568" s="33"/>
      <c r="V2568" s="33"/>
      <c r="X2568" s="34"/>
      <c r="Y2568" s="33"/>
      <c r="Z2568" s="33"/>
      <c r="AA2568" s="33"/>
      <c r="AB2568" s="33"/>
      <c r="AC2568" s="35"/>
      <c r="AD2568" s="33"/>
      <c r="AE2568" s="33"/>
      <c r="AF2568" s="33"/>
      <c r="AG2568" s="33"/>
      <c r="AH2568" s="33"/>
      <c r="AI2568" s="33"/>
      <c r="AJ2568" s="36"/>
      <c r="AK2568" s="10">
        <f t="shared" si="399"/>
        <v>8</v>
      </c>
      <c r="AL2568" s="11">
        <f t="shared" si="400"/>
        <v>9</v>
      </c>
      <c r="AM2568" s="11">
        <f t="shared" si="401"/>
        <v>15</v>
      </c>
      <c r="AN2568" s="11">
        <f t="shared" si="402"/>
        <v>17</v>
      </c>
      <c r="AO2568" s="13">
        <f t="shared" si="403"/>
        <v>13</v>
      </c>
      <c r="AP2568" s="11">
        <f t="shared" si="404"/>
        <v>21</v>
      </c>
      <c r="AQ2568" s="11">
        <f t="shared" si="405"/>
        <v>26</v>
      </c>
      <c r="AR2568" s="11">
        <f t="shared" si="406"/>
        <v>25</v>
      </c>
      <c r="AS2568" s="11">
        <f t="shared" si="407"/>
        <v>37</v>
      </c>
      <c r="AT2568" s="11">
        <f t="shared" si="408"/>
        <v>41</v>
      </c>
      <c r="AU2568" s="11">
        <f t="shared" si="409"/>
        <v>34</v>
      </c>
      <c r="AV2568" s="11">
        <f t="shared" si="410"/>
        <v>41</v>
      </c>
      <c r="AW2568" s="12">
        <f t="shared" si="411"/>
        <v>50</v>
      </c>
      <c r="AX2568" s="13">
        <f t="shared" si="412"/>
        <v>45</v>
      </c>
      <c r="AY2568" s="13">
        <f t="shared" si="413"/>
        <v>57</v>
      </c>
      <c r="AZ2568" s="13">
        <f t="shared" si="414"/>
        <v>53</v>
      </c>
      <c r="BA2568" s="13">
        <f t="shared" si="415"/>
        <v>49</v>
      </c>
      <c r="BB2568" s="14">
        <f t="shared" si="416"/>
        <v>45</v>
      </c>
      <c r="BC2568" s="19">
        <f t="shared" si="419"/>
        <v>57</v>
      </c>
      <c r="BD2568" s="55">
        <f t="shared" si="395"/>
        <v>1.1212731406300747</v>
      </c>
      <c r="BE2568" s="19">
        <f t="shared" si="396"/>
        <v>1.0721662877557647</v>
      </c>
      <c r="BF2568" s="19">
        <f t="shared" si="420"/>
        <v>1.0459759662227996</v>
      </c>
      <c r="BG2568" s="19">
        <f t="shared" si="425"/>
        <v>1.0353361481000325</v>
      </c>
      <c r="BH2568" s="19">
        <f t="shared" si="397"/>
        <v>0</v>
      </c>
      <c r="BI2568" s="19">
        <f t="shared" si="397"/>
        <v>0</v>
      </c>
      <c r="BJ2568" s="19">
        <f t="shared" si="397"/>
        <v>0</v>
      </c>
      <c r="BK2568" s="19">
        <f t="shared" si="427"/>
        <v>0</v>
      </c>
      <c r="BL2568" s="19">
        <f t="shared" si="427"/>
        <v>1</v>
      </c>
      <c r="BM2568" s="19">
        <f t="shared" si="427"/>
        <v>0</v>
      </c>
      <c r="BN2568" s="19">
        <f t="shared" si="427"/>
        <v>1</v>
      </c>
      <c r="BO2568" s="19">
        <f t="shared" si="427"/>
        <v>0</v>
      </c>
      <c r="BP2568" s="19">
        <f t="shared" si="427"/>
        <v>0</v>
      </c>
      <c r="BQ2568" s="19">
        <f t="shared" si="427"/>
        <v>2</v>
      </c>
      <c r="BR2568" s="19">
        <f t="shared" si="427"/>
        <v>0</v>
      </c>
      <c r="BS2568" s="19">
        <f t="shared" si="427"/>
        <v>0</v>
      </c>
      <c r="BT2568" s="19">
        <f t="shared" si="427"/>
        <v>0</v>
      </c>
      <c r="BU2568" s="19">
        <f t="shared" si="427"/>
        <v>0</v>
      </c>
      <c r="BV2568" s="19">
        <f t="shared" si="427"/>
        <v>1</v>
      </c>
      <c r="BW2568" s="19">
        <f t="shared" si="427"/>
        <v>1</v>
      </c>
      <c r="BX2568" s="19">
        <f t="shared" si="427"/>
        <v>0</v>
      </c>
      <c r="BY2568" s="19" t="str">
        <f t="shared" si="427"/>
        <v/>
      </c>
      <c r="BZ2568" s="19" t="str">
        <f t="shared" si="427"/>
        <v/>
      </c>
      <c r="CA2568" s="19" t="str">
        <f t="shared" si="426"/>
        <v/>
      </c>
      <c r="CB2568" s="19" t="str">
        <f t="shared" si="426"/>
        <v/>
      </c>
    </row>
    <row r="2569" spans="1:80">
      <c r="A2569" s="24">
        <f t="shared" si="398"/>
        <v>2568</v>
      </c>
      <c r="B2569" s="31">
        <f>IF(data!A2570="","",data!A2570)</f>
        <v>2020058</v>
      </c>
      <c r="C2569" s="32">
        <f>IF(data!B2570="","",data!B2570)</f>
        <v>44014</v>
      </c>
      <c r="D2569" s="21">
        <f>IF(data!C2570="","",data!C2570)</f>
        <v>1</v>
      </c>
      <c r="E2569" s="22">
        <f>IF(data!D2570="","",data!D2570)</f>
        <v>3</v>
      </c>
      <c r="F2569" s="22">
        <f>IF(data!E2570="","",data!E2570)</f>
        <v>11</v>
      </c>
      <c r="G2569" s="22">
        <f>IF(data!F2570="","",data!F2570)</f>
        <v>12</v>
      </c>
      <c r="H2569" s="22">
        <f>IF(data!G2570="","",data!G2570)</f>
        <v>19</v>
      </c>
      <c r="I2569" s="22">
        <f>IF(data!H2570="","",data!H2570)</f>
        <v>26</v>
      </c>
      <c r="J2569" s="23">
        <f>IF(data!I2570="","",data!I2570)</f>
        <v>7</v>
      </c>
      <c r="Q2569" s="33"/>
      <c r="R2569" s="33"/>
      <c r="S2569" s="33"/>
      <c r="T2569" s="33"/>
      <c r="U2569" s="33"/>
      <c r="V2569" s="33"/>
      <c r="X2569" s="34"/>
      <c r="Y2569" s="33"/>
      <c r="Z2569" s="33"/>
      <c r="AA2569" s="33"/>
      <c r="AB2569" s="33"/>
      <c r="AC2569" s="35"/>
      <c r="AD2569" s="33"/>
      <c r="AE2569" s="33"/>
      <c r="AF2569" s="33"/>
      <c r="AG2569" s="33"/>
      <c r="AH2569" s="33"/>
      <c r="AI2569" s="33"/>
      <c r="AJ2569" s="36"/>
      <c r="AK2569" s="10">
        <f t="shared" si="399"/>
        <v>6</v>
      </c>
      <c r="AL2569" s="11">
        <f t="shared" si="400"/>
        <v>12</v>
      </c>
      <c r="AM2569" s="11">
        <f t="shared" si="401"/>
        <v>12</v>
      </c>
      <c r="AN2569" s="11">
        <f t="shared" si="402"/>
        <v>12</v>
      </c>
      <c r="AO2569" s="13">
        <f t="shared" si="403"/>
        <v>23</v>
      </c>
      <c r="AP2569" s="11">
        <f t="shared" si="404"/>
        <v>16</v>
      </c>
      <c r="AQ2569" s="11">
        <f t="shared" si="405"/>
        <v>18</v>
      </c>
      <c r="AR2569" s="11">
        <f t="shared" si="406"/>
        <v>22</v>
      </c>
      <c r="AS2569" s="11">
        <f t="shared" si="407"/>
        <v>17</v>
      </c>
      <c r="AT2569" s="11">
        <f t="shared" si="408"/>
        <v>24</v>
      </c>
      <c r="AU2569" s="11">
        <f t="shared" si="409"/>
        <v>33</v>
      </c>
      <c r="AV2569" s="11">
        <f t="shared" si="410"/>
        <v>44</v>
      </c>
      <c r="AW2569" s="12">
        <f t="shared" si="411"/>
        <v>42</v>
      </c>
      <c r="AX2569" s="13">
        <f t="shared" si="412"/>
        <v>40</v>
      </c>
      <c r="AY2569" s="13">
        <f t="shared" si="413"/>
        <v>38</v>
      </c>
      <c r="AZ2569" s="13">
        <f t="shared" si="414"/>
        <v>36</v>
      </c>
      <c r="BA2569" s="13">
        <f t="shared" si="415"/>
        <v>34</v>
      </c>
      <c r="BB2569" s="14">
        <f t="shared" si="416"/>
        <v>52</v>
      </c>
      <c r="BC2569" s="19">
        <f t="shared" si="419"/>
        <v>38</v>
      </c>
      <c r="BD2569" s="55">
        <f t="shared" si="395"/>
        <v>0.95758363104904187</v>
      </c>
      <c r="BE2569" s="19">
        <f t="shared" si="396"/>
        <v>1.0251055537512179</v>
      </c>
      <c r="BF2569" s="19">
        <f t="shared" si="420"/>
        <v>1.0263332250730757</v>
      </c>
      <c r="BG2569" s="19">
        <f t="shared" si="425"/>
        <v>1.0332900292302696</v>
      </c>
      <c r="BH2569" s="19">
        <f t="shared" si="397"/>
        <v>0</v>
      </c>
      <c r="BI2569" s="19">
        <f t="shared" si="397"/>
        <v>1</v>
      </c>
      <c r="BJ2569" s="19">
        <f t="shared" si="397"/>
        <v>1</v>
      </c>
      <c r="BK2569" s="19">
        <f t="shared" si="427"/>
        <v>1</v>
      </c>
      <c r="BL2569" s="19">
        <f t="shared" si="427"/>
        <v>0</v>
      </c>
      <c r="BM2569" s="19">
        <f t="shared" si="427"/>
        <v>0</v>
      </c>
      <c r="BN2569" s="19">
        <f t="shared" si="427"/>
        <v>0</v>
      </c>
      <c r="BO2569" s="19">
        <f t="shared" si="427"/>
        <v>0</v>
      </c>
      <c r="BP2569" s="19">
        <f t="shared" si="427"/>
        <v>0</v>
      </c>
      <c r="BQ2569" s="19">
        <f t="shared" si="427"/>
        <v>1</v>
      </c>
      <c r="BR2569" s="19">
        <f t="shared" si="427"/>
        <v>0</v>
      </c>
      <c r="BS2569" s="19">
        <f t="shared" si="427"/>
        <v>1</v>
      </c>
      <c r="BT2569" s="19">
        <f t="shared" si="427"/>
        <v>1</v>
      </c>
      <c r="BU2569" s="19">
        <f t="shared" si="427"/>
        <v>0</v>
      </c>
      <c r="BV2569" s="19">
        <f t="shared" si="427"/>
        <v>0</v>
      </c>
      <c r="BW2569" s="19">
        <f t="shared" si="427"/>
        <v>0</v>
      </c>
      <c r="BX2569" s="19">
        <f t="shared" si="427"/>
        <v>0</v>
      </c>
      <c r="BY2569" s="19" t="str">
        <f t="shared" si="427"/>
        <v/>
      </c>
      <c r="BZ2569" s="19" t="str">
        <f t="shared" si="427"/>
        <v/>
      </c>
      <c r="CA2569" s="19" t="str">
        <f t="shared" si="426"/>
        <v/>
      </c>
      <c r="CB2569" s="19" t="str">
        <f t="shared" si="426"/>
        <v/>
      </c>
    </row>
    <row r="2570" spans="1:80">
      <c r="A2570" s="24">
        <f t="shared" si="398"/>
        <v>2569</v>
      </c>
      <c r="B2570" s="31">
        <f>IF(data!A2571="","",data!A2571)</f>
        <v>2020059</v>
      </c>
      <c r="C2570" s="32">
        <f>IF(data!B2571="","",data!B2571)</f>
        <v>44017</v>
      </c>
      <c r="D2570" s="21">
        <f>IF(data!C2571="","",data!C2571)</f>
        <v>2</v>
      </c>
      <c r="E2570" s="22">
        <f>IF(data!D2571="","",data!D2571)</f>
        <v>4</v>
      </c>
      <c r="F2570" s="22">
        <f>IF(data!E2571="","",data!E2571)</f>
        <v>10</v>
      </c>
      <c r="G2570" s="22">
        <f>IF(data!F2571="","",data!F2571)</f>
        <v>17</v>
      </c>
      <c r="H2570" s="22">
        <f>IF(data!G2571="","",data!G2571)</f>
        <v>22</v>
      </c>
      <c r="I2570" s="22">
        <f>IF(data!H2571="","",data!H2571)</f>
        <v>25</v>
      </c>
      <c r="J2570" s="23">
        <f>IF(data!I2571="","",data!I2571)</f>
        <v>14</v>
      </c>
      <c r="Q2570" s="33"/>
      <c r="R2570" s="33"/>
      <c r="S2570" s="33"/>
      <c r="T2570" s="33"/>
      <c r="U2570" s="33"/>
      <c r="V2570" s="33"/>
      <c r="X2570" s="34"/>
      <c r="Y2570" s="33"/>
      <c r="Z2570" s="33"/>
      <c r="AA2570" s="33"/>
      <c r="AB2570" s="33"/>
      <c r="AC2570" s="35"/>
      <c r="AD2570" s="33"/>
      <c r="AE2570" s="33"/>
      <c r="AF2570" s="33"/>
      <c r="AG2570" s="33"/>
      <c r="AH2570" s="33"/>
      <c r="AI2570" s="33"/>
      <c r="AJ2570" s="36"/>
      <c r="AK2570" s="10">
        <f t="shared" si="399"/>
        <v>8</v>
      </c>
      <c r="AL2570" s="11">
        <f t="shared" si="400"/>
        <v>8</v>
      </c>
      <c r="AM2570" s="11">
        <f t="shared" si="401"/>
        <v>10</v>
      </c>
      <c r="AN2570" s="11">
        <f t="shared" si="402"/>
        <v>20</v>
      </c>
      <c r="AO2570" s="13">
        <f t="shared" si="403"/>
        <v>17</v>
      </c>
      <c r="AP2570" s="11">
        <f t="shared" si="404"/>
        <v>16</v>
      </c>
      <c r="AQ2570" s="11">
        <f t="shared" si="405"/>
        <v>26</v>
      </c>
      <c r="AR2570" s="11">
        <f t="shared" si="406"/>
        <v>20</v>
      </c>
      <c r="AS2570" s="11">
        <f t="shared" si="407"/>
        <v>25</v>
      </c>
      <c r="AT2570" s="11">
        <f t="shared" si="408"/>
        <v>32</v>
      </c>
      <c r="AU2570" s="11">
        <f t="shared" si="409"/>
        <v>41</v>
      </c>
      <c r="AV2570" s="11">
        <f t="shared" si="410"/>
        <v>38</v>
      </c>
      <c r="AW2570" s="12">
        <f t="shared" si="411"/>
        <v>35</v>
      </c>
      <c r="AX2570" s="13">
        <f t="shared" si="412"/>
        <v>32</v>
      </c>
      <c r="AY2570" s="13">
        <f t="shared" si="413"/>
        <v>29</v>
      </c>
      <c r="AZ2570" s="13">
        <f t="shared" si="414"/>
        <v>44</v>
      </c>
      <c r="BA2570" s="13">
        <f t="shared" si="415"/>
        <v>42</v>
      </c>
      <c r="BB2570" s="14">
        <f t="shared" si="416"/>
        <v>40</v>
      </c>
      <c r="BC2570" s="19">
        <f t="shared" si="419"/>
        <v>29</v>
      </c>
      <c r="BD2570" s="55">
        <f t="shared" si="395"/>
        <v>0.88801558947710291</v>
      </c>
      <c r="BE2570" s="19">
        <f t="shared" si="396"/>
        <v>1.0128288405326404</v>
      </c>
      <c r="BF2570" s="19">
        <f t="shared" si="420"/>
        <v>0.99686911334848971</v>
      </c>
      <c r="BG2570" s="19">
        <f t="shared" si="425"/>
        <v>1.027970120168886</v>
      </c>
      <c r="BH2570" s="19">
        <f t="shared" si="397"/>
        <v>1</v>
      </c>
      <c r="BI2570" s="19">
        <f t="shared" si="397"/>
        <v>0</v>
      </c>
      <c r="BJ2570" s="19">
        <f t="shared" si="397"/>
        <v>1</v>
      </c>
      <c r="BK2570" s="19">
        <f t="shared" si="427"/>
        <v>0</v>
      </c>
      <c r="BL2570" s="19">
        <f t="shared" si="427"/>
        <v>1</v>
      </c>
      <c r="BM2570" s="19">
        <f t="shared" si="427"/>
        <v>1</v>
      </c>
      <c r="BN2570" s="19">
        <f t="shared" si="427"/>
        <v>0</v>
      </c>
      <c r="BO2570" s="19">
        <f t="shared" si="427"/>
        <v>0</v>
      </c>
      <c r="BP2570" s="19">
        <f t="shared" si="427"/>
        <v>1</v>
      </c>
      <c r="BQ2570" s="19">
        <f t="shared" si="427"/>
        <v>0</v>
      </c>
      <c r="BR2570" s="19">
        <f t="shared" si="427"/>
        <v>1</v>
      </c>
      <c r="BS2570" s="19">
        <f t="shared" si="427"/>
        <v>0</v>
      </c>
      <c r="BT2570" s="19">
        <f t="shared" si="427"/>
        <v>0</v>
      </c>
      <c r="BU2570" s="19">
        <f t="shared" si="427"/>
        <v>0</v>
      </c>
      <c r="BV2570" s="19">
        <f t="shared" si="427"/>
        <v>0</v>
      </c>
      <c r="BW2570" s="19">
        <f t="shared" si="427"/>
        <v>0</v>
      </c>
      <c r="BX2570" s="19">
        <f t="shared" si="427"/>
        <v>0</v>
      </c>
      <c r="BY2570" s="19" t="str">
        <f t="shared" si="427"/>
        <v/>
      </c>
      <c r="BZ2570" s="19" t="str">
        <f t="shared" si="427"/>
        <v/>
      </c>
      <c r="CA2570" s="19" t="str">
        <f t="shared" si="426"/>
        <v/>
      </c>
      <c r="CB2570" s="19" t="str">
        <f t="shared" si="426"/>
        <v/>
      </c>
    </row>
    <row r="2571" spans="1:80">
      <c r="A2571" s="24">
        <f t="shared" si="398"/>
        <v>2570</v>
      </c>
      <c r="B2571" s="31">
        <f>IF(data!A2572="","",data!A2572)</f>
        <v>2020060</v>
      </c>
      <c r="C2571" s="32">
        <f>IF(data!B2572="","",data!B2572)</f>
        <v>44019</v>
      </c>
      <c r="D2571" s="21">
        <f>IF(data!C2572="","",data!C2572)</f>
        <v>5</v>
      </c>
      <c r="E2571" s="22">
        <f>IF(data!D2572="","",data!D2572)</f>
        <v>9</v>
      </c>
      <c r="F2571" s="22">
        <f>IF(data!E2572="","",data!E2572)</f>
        <v>14</v>
      </c>
      <c r="G2571" s="22">
        <f>IF(data!F2572="","",data!F2572)</f>
        <v>20</v>
      </c>
      <c r="H2571" s="22">
        <f>IF(data!G2572="","",data!G2572)</f>
        <v>24</v>
      </c>
      <c r="I2571" s="22">
        <f>IF(data!H2572="","",data!H2572)</f>
        <v>30</v>
      </c>
      <c r="J2571" s="23">
        <f>IF(data!I2572="","",data!I2572)</f>
        <v>8</v>
      </c>
      <c r="Q2571" s="33"/>
      <c r="R2571" s="33"/>
      <c r="S2571" s="33"/>
      <c r="T2571" s="33"/>
      <c r="U2571" s="33"/>
      <c r="V2571" s="33"/>
      <c r="X2571" s="34"/>
      <c r="Y2571" s="33"/>
      <c r="Z2571" s="33"/>
      <c r="AA2571" s="33"/>
      <c r="AB2571" s="33"/>
      <c r="AC2571" s="35"/>
      <c r="AD2571" s="33"/>
      <c r="AE2571" s="33"/>
      <c r="AF2571" s="33"/>
      <c r="AG2571" s="33"/>
      <c r="AH2571" s="33"/>
      <c r="AI2571" s="33"/>
      <c r="AJ2571" s="36"/>
      <c r="AK2571" s="10">
        <f t="shared" si="399"/>
        <v>6</v>
      </c>
      <c r="AL2571" s="11">
        <f t="shared" si="400"/>
        <v>6</v>
      </c>
      <c r="AM2571" s="11">
        <f t="shared" si="401"/>
        <v>12</v>
      </c>
      <c r="AN2571" s="11">
        <f t="shared" si="402"/>
        <v>12</v>
      </c>
      <c r="AO2571" s="13">
        <f t="shared" si="403"/>
        <v>18</v>
      </c>
      <c r="AP2571" s="11">
        <f t="shared" si="404"/>
        <v>22</v>
      </c>
      <c r="AQ2571" s="11">
        <f t="shared" si="405"/>
        <v>21</v>
      </c>
      <c r="AR2571" s="11">
        <f t="shared" si="406"/>
        <v>22</v>
      </c>
      <c r="AS2571" s="11">
        <f t="shared" si="407"/>
        <v>36</v>
      </c>
      <c r="AT2571" s="11">
        <f t="shared" si="408"/>
        <v>30</v>
      </c>
      <c r="AU2571" s="11">
        <f t="shared" si="409"/>
        <v>37</v>
      </c>
      <c r="AV2571" s="11">
        <f t="shared" si="410"/>
        <v>32</v>
      </c>
      <c r="AW2571" s="12">
        <f t="shared" si="411"/>
        <v>42</v>
      </c>
      <c r="AX2571" s="13">
        <f t="shared" si="412"/>
        <v>54</v>
      </c>
      <c r="AY2571" s="13">
        <f t="shared" si="413"/>
        <v>51</v>
      </c>
      <c r="AZ2571" s="13">
        <f t="shared" si="414"/>
        <v>48</v>
      </c>
      <c r="BA2571" s="13">
        <f t="shared" si="415"/>
        <v>45</v>
      </c>
      <c r="BB2571" s="14">
        <f t="shared" si="416"/>
        <v>42</v>
      </c>
      <c r="BC2571" s="19">
        <f t="shared" si="419"/>
        <v>51</v>
      </c>
      <c r="BD2571" s="55">
        <f t="shared" si="395"/>
        <v>0.92075349139330953</v>
      </c>
      <c r="BE2571" s="19">
        <f t="shared" si="396"/>
        <v>1.0210133160116921</v>
      </c>
      <c r="BF2571" s="19">
        <f t="shared" si="420"/>
        <v>0.98459240012991223</v>
      </c>
      <c r="BG2571" s="19">
        <f t="shared" si="425"/>
        <v>1.0206040922377395</v>
      </c>
      <c r="BH2571" s="19">
        <f t="shared" si="397"/>
        <v>0</v>
      </c>
      <c r="BI2571" s="19">
        <f t="shared" si="397"/>
        <v>0</v>
      </c>
      <c r="BJ2571" s="19">
        <f t="shared" si="397"/>
        <v>0</v>
      </c>
      <c r="BK2571" s="19">
        <f t="shared" si="427"/>
        <v>1</v>
      </c>
      <c r="BL2571" s="19">
        <f t="shared" si="427"/>
        <v>0</v>
      </c>
      <c r="BM2571" s="19">
        <f t="shared" si="427"/>
        <v>1</v>
      </c>
      <c r="BN2571" s="19">
        <f t="shared" si="427"/>
        <v>0</v>
      </c>
      <c r="BO2571" s="19">
        <f t="shared" si="427"/>
        <v>1</v>
      </c>
      <c r="BP2571" s="19">
        <f t="shared" si="427"/>
        <v>0</v>
      </c>
      <c r="BQ2571" s="19">
        <f t="shared" si="427"/>
        <v>1</v>
      </c>
      <c r="BR2571" s="19">
        <f t="shared" si="427"/>
        <v>0</v>
      </c>
      <c r="BS2571" s="19">
        <f t="shared" si="427"/>
        <v>0</v>
      </c>
      <c r="BT2571" s="19">
        <f t="shared" si="427"/>
        <v>0</v>
      </c>
      <c r="BU2571" s="19">
        <f t="shared" si="427"/>
        <v>1</v>
      </c>
      <c r="BV2571" s="19">
        <f t="shared" si="427"/>
        <v>1</v>
      </c>
      <c r="BW2571" s="19">
        <f t="shared" si="427"/>
        <v>0</v>
      </c>
      <c r="BX2571" s="19">
        <f t="shared" si="427"/>
        <v>0</v>
      </c>
      <c r="BY2571" s="19" t="str">
        <f t="shared" si="427"/>
        <v/>
      </c>
      <c r="BZ2571" s="19" t="str">
        <f t="shared" si="427"/>
        <v/>
      </c>
      <c r="CA2571" s="19" t="str">
        <f t="shared" si="426"/>
        <v/>
      </c>
      <c r="CB2571" s="19" t="str">
        <f t="shared" si="426"/>
        <v/>
      </c>
    </row>
    <row r="2572" spans="1:80">
      <c r="A2572" s="24">
        <f t="shared" si="398"/>
        <v>2571</v>
      </c>
      <c r="B2572" s="31">
        <f>IF(data!A2573="","",data!A2573)</f>
        <v>2020061</v>
      </c>
      <c r="C2572" s="32">
        <f>IF(data!B2573="","",data!B2573)</f>
        <v>44021</v>
      </c>
      <c r="D2572" s="21">
        <f>IF(data!C2573="","",data!C2573)</f>
        <v>8</v>
      </c>
      <c r="E2572" s="22">
        <f>IF(data!D2573="","",data!D2573)</f>
        <v>17</v>
      </c>
      <c r="F2572" s="22">
        <f>IF(data!E2573="","",data!E2573)</f>
        <v>24</v>
      </c>
      <c r="G2572" s="22">
        <f>IF(data!F2573="","",data!F2573)</f>
        <v>26</v>
      </c>
      <c r="H2572" s="22">
        <f>IF(data!G2573="","",data!G2573)</f>
        <v>27</v>
      </c>
      <c r="I2572" s="22">
        <f>IF(data!H2573="","",data!H2573)</f>
        <v>31</v>
      </c>
      <c r="J2572" s="23">
        <f>IF(data!I2573="","",data!I2573)</f>
        <v>4</v>
      </c>
      <c r="Q2572" s="33"/>
      <c r="R2572" s="33"/>
      <c r="S2572" s="33"/>
      <c r="T2572" s="33"/>
      <c r="U2572" s="33"/>
      <c r="V2572" s="33"/>
      <c r="X2572" s="34"/>
      <c r="Y2572" s="33"/>
      <c r="Z2572" s="33"/>
      <c r="AA2572" s="33"/>
      <c r="AB2572" s="33"/>
      <c r="AC2572" s="35"/>
      <c r="AD2572" s="33"/>
      <c r="AE2572" s="33"/>
      <c r="AF2572" s="33"/>
      <c r="AG2572" s="33"/>
      <c r="AH2572" s="33"/>
      <c r="AI2572" s="33"/>
      <c r="AJ2572" s="36"/>
      <c r="AK2572" s="10">
        <f t="shared" si="399"/>
        <v>7</v>
      </c>
      <c r="AL2572" s="11">
        <f t="shared" si="400"/>
        <v>9</v>
      </c>
      <c r="AM2572" s="11">
        <f t="shared" si="401"/>
        <v>13</v>
      </c>
      <c r="AN2572" s="11">
        <f t="shared" si="402"/>
        <v>13</v>
      </c>
      <c r="AO2572" s="13">
        <f t="shared" si="403"/>
        <v>21</v>
      </c>
      <c r="AP2572" s="11">
        <f t="shared" si="404"/>
        <v>13</v>
      </c>
      <c r="AQ2572" s="11">
        <f t="shared" si="405"/>
        <v>34</v>
      </c>
      <c r="AR2572" s="11">
        <f t="shared" si="406"/>
        <v>33</v>
      </c>
      <c r="AS2572" s="11">
        <f t="shared" si="407"/>
        <v>34</v>
      </c>
      <c r="AT2572" s="11">
        <f t="shared" si="408"/>
        <v>25</v>
      </c>
      <c r="AU2572" s="11">
        <f t="shared" si="409"/>
        <v>29</v>
      </c>
      <c r="AV2572" s="11">
        <f t="shared" si="410"/>
        <v>49</v>
      </c>
      <c r="AW2572" s="12">
        <f t="shared" si="411"/>
        <v>43</v>
      </c>
      <c r="AX2572" s="13">
        <f t="shared" si="412"/>
        <v>53</v>
      </c>
      <c r="AY2572" s="13">
        <f t="shared" si="413"/>
        <v>48</v>
      </c>
      <c r="AZ2572" s="13">
        <f t="shared" si="414"/>
        <v>61</v>
      </c>
      <c r="BA2572" s="13">
        <f t="shared" si="415"/>
        <v>57</v>
      </c>
      <c r="BB2572" s="14">
        <f t="shared" si="416"/>
        <v>53</v>
      </c>
      <c r="BC2572" s="19">
        <f t="shared" si="419"/>
        <v>48</v>
      </c>
      <c r="BD2572" s="55">
        <f t="shared" si="395"/>
        <v>0.91256901591425788</v>
      </c>
      <c r="BE2572" s="19">
        <f t="shared" si="396"/>
        <v>1.0353361481000325</v>
      </c>
      <c r="BF2572" s="19">
        <f t="shared" si="420"/>
        <v>0.97558947710295552</v>
      </c>
      <c r="BG2572" s="19">
        <f t="shared" si="425"/>
        <v>1.0283793439428386</v>
      </c>
      <c r="BH2572" s="19">
        <f t="shared" si="397"/>
        <v>1</v>
      </c>
      <c r="BI2572" s="19">
        <f t="shared" si="397"/>
        <v>0</v>
      </c>
      <c r="BJ2572" s="19">
        <f t="shared" si="397"/>
        <v>0</v>
      </c>
      <c r="BK2572" s="19">
        <f t="shared" si="427"/>
        <v>0</v>
      </c>
      <c r="BL2572" s="19">
        <f t="shared" si="427"/>
        <v>0</v>
      </c>
      <c r="BM2572" s="19">
        <f t="shared" si="427"/>
        <v>0</v>
      </c>
      <c r="BN2572" s="19">
        <f t="shared" si="427"/>
        <v>0</v>
      </c>
      <c r="BO2572" s="19">
        <f t="shared" si="427"/>
        <v>1</v>
      </c>
      <c r="BP2572" s="19">
        <f t="shared" si="427"/>
        <v>1</v>
      </c>
      <c r="BQ2572" s="19">
        <f t="shared" si="427"/>
        <v>1</v>
      </c>
      <c r="BR2572" s="19">
        <f t="shared" si="427"/>
        <v>1</v>
      </c>
      <c r="BS2572" s="19">
        <f t="shared" si="427"/>
        <v>0</v>
      </c>
      <c r="BT2572" s="19">
        <f t="shared" si="427"/>
        <v>0</v>
      </c>
      <c r="BU2572" s="19">
        <f t="shared" si="427"/>
        <v>0</v>
      </c>
      <c r="BV2572" s="19">
        <f t="shared" si="427"/>
        <v>1</v>
      </c>
      <c r="BW2572" s="19">
        <f t="shared" si="427"/>
        <v>0</v>
      </c>
      <c r="BX2572" s="19">
        <f t="shared" si="427"/>
        <v>0</v>
      </c>
      <c r="BY2572" s="19" t="str">
        <f t="shared" si="427"/>
        <v/>
      </c>
      <c r="BZ2572" s="19" t="str">
        <f t="shared" si="427"/>
        <v/>
      </c>
      <c r="CA2572" s="19" t="str">
        <f t="shared" si="426"/>
        <v/>
      </c>
      <c r="CB2572" s="19" t="str">
        <f t="shared" si="426"/>
        <v/>
      </c>
    </row>
    <row r="2573" spans="1:80">
      <c r="A2573" s="24">
        <f t="shared" si="398"/>
        <v>2572</v>
      </c>
      <c r="B2573" s="31">
        <f>IF(data!A2574="","",data!A2574)</f>
        <v>2020062</v>
      </c>
      <c r="C2573" s="32">
        <f>IF(data!B2574="","",data!B2574)</f>
        <v>44024</v>
      </c>
      <c r="D2573" s="21">
        <f>IF(data!C2574="","",data!C2574)</f>
        <v>10</v>
      </c>
      <c r="E2573" s="22">
        <f>IF(data!D2574="","",data!D2574)</f>
        <v>14</v>
      </c>
      <c r="F2573" s="22">
        <f>IF(data!E2574="","",data!E2574)</f>
        <v>17</v>
      </c>
      <c r="G2573" s="22">
        <f>IF(data!F2574="","",data!F2574)</f>
        <v>22</v>
      </c>
      <c r="H2573" s="22">
        <f>IF(data!G2574="","",data!G2574)</f>
        <v>26</v>
      </c>
      <c r="I2573" s="22">
        <f>IF(data!H2574="","",data!H2574)</f>
        <v>27</v>
      </c>
      <c r="J2573" s="23">
        <f>IF(data!I2574="","",data!I2574)</f>
        <v>5</v>
      </c>
      <c r="Q2573" s="33"/>
      <c r="R2573" s="33"/>
      <c r="S2573" s="33"/>
      <c r="T2573" s="33"/>
      <c r="U2573" s="33"/>
      <c r="V2573" s="33"/>
      <c r="X2573" s="34"/>
      <c r="Y2573" s="33"/>
      <c r="Z2573" s="33"/>
      <c r="AA2573" s="33"/>
      <c r="AB2573" s="33"/>
      <c r="AC2573" s="35"/>
      <c r="AD2573" s="33"/>
      <c r="AE2573" s="33"/>
      <c r="AF2573" s="33"/>
      <c r="AG2573" s="33"/>
      <c r="AH2573" s="33"/>
      <c r="AI2573" s="33"/>
      <c r="AJ2573" s="36"/>
      <c r="AK2573" s="10">
        <f t="shared" si="399"/>
        <v>8</v>
      </c>
      <c r="AL2573" s="11">
        <f t="shared" si="400"/>
        <v>12</v>
      </c>
      <c r="AM2573" s="11">
        <f t="shared" si="401"/>
        <v>11</v>
      </c>
      <c r="AN2573" s="11">
        <f t="shared" si="402"/>
        <v>20</v>
      </c>
      <c r="AO2573" s="13">
        <f t="shared" si="403"/>
        <v>18</v>
      </c>
      <c r="AP2573" s="11">
        <f t="shared" si="404"/>
        <v>20</v>
      </c>
      <c r="AQ2573" s="11">
        <f t="shared" si="405"/>
        <v>26</v>
      </c>
      <c r="AR2573" s="11">
        <f t="shared" si="406"/>
        <v>26</v>
      </c>
      <c r="AS2573" s="11">
        <f t="shared" si="407"/>
        <v>28</v>
      </c>
      <c r="AT2573" s="11">
        <f t="shared" si="408"/>
        <v>32</v>
      </c>
      <c r="AU2573" s="11">
        <f t="shared" si="409"/>
        <v>25</v>
      </c>
      <c r="AV2573" s="11">
        <f t="shared" si="410"/>
        <v>46</v>
      </c>
      <c r="AW2573" s="12">
        <f t="shared" si="411"/>
        <v>56</v>
      </c>
      <c r="AX2573" s="13">
        <f t="shared" si="412"/>
        <v>52</v>
      </c>
      <c r="AY2573" s="13">
        <f t="shared" si="413"/>
        <v>48</v>
      </c>
      <c r="AZ2573" s="13">
        <f t="shared" si="414"/>
        <v>62</v>
      </c>
      <c r="BA2573" s="13">
        <f t="shared" si="415"/>
        <v>59</v>
      </c>
      <c r="BB2573" s="14">
        <f t="shared" si="416"/>
        <v>56</v>
      </c>
      <c r="BC2573" s="19">
        <f t="shared" si="419"/>
        <v>48</v>
      </c>
      <c r="BD2573" s="55">
        <f t="shared" ref="BD2573:BD2636" si="428">IF($B2573="","",SUM($BC2569:$BC2573)/5/$BM$3)</f>
        <v>0.87573887625852542</v>
      </c>
      <c r="BE2573" s="19">
        <f t="shared" ref="BE2573:BE2636" si="429">IF($B2573="","",SUM($BC2564:$BC2573)/10/$BM$3)</f>
        <v>0.99850600844430004</v>
      </c>
      <c r="BF2573" s="19">
        <f t="shared" si="420"/>
        <v>0.98541084767781739</v>
      </c>
      <c r="BG2573" s="19">
        <f t="shared" si="425"/>
        <v>1.0234686586554076</v>
      </c>
      <c r="BH2573" s="19">
        <f t="shared" ref="BH2573:BJ2636" si="430">IF($D2573="","",SUMPRODUCT(N(MOD($D2573:$I2573,$BC$1)=BH$4)))</f>
        <v>1</v>
      </c>
      <c r="BI2573" s="19">
        <f t="shared" si="430"/>
        <v>0</v>
      </c>
      <c r="BJ2573" s="19">
        <f t="shared" si="430"/>
        <v>0</v>
      </c>
      <c r="BK2573" s="19">
        <f t="shared" si="427"/>
        <v>0</v>
      </c>
      <c r="BL2573" s="19">
        <f t="shared" si="427"/>
        <v>0</v>
      </c>
      <c r="BM2573" s="19">
        <f t="shared" si="427"/>
        <v>1</v>
      </c>
      <c r="BN2573" s="19">
        <f t="shared" si="427"/>
        <v>0</v>
      </c>
      <c r="BO2573" s="19">
        <f t="shared" si="427"/>
        <v>0</v>
      </c>
      <c r="BP2573" s="19">
        <f t="shared" si="427"/>
        <v>0</v>
      </c>
      <c r="BQ2573" s="19">
        <f t="shared" si="427"/>
        <v>1</v>
      </c>
      <c r="BR2573" s="19">
        <f t="shared" si="427"/>
        <v>2</v>
      </c>
      <c r="BS2573" s="19">
        <f t="shared" si="427"/>
        <v>0</v>
      </c>
      <c r="BT2573" s="19">
        <f t="shared" si="427"/>
        <v>0</v>
      </c>
      <c r="BU2573" s="19">
        <f t="shared" si="427"/>
        <v>0</v>
      </c>
      <c r="BV2573" s="19">
        <f t="shared" si="427"/>
        <v>1</v>
      </c>
      <c r="BW2573" s="19">
        <f t="shared" si="427"/>
        <v>0</v>
      </c>
      <c r="BX2573" s="19">
        <f t="shared" si="427"/>
        <v>0</v>
      </c>
      <c r="BY2573" s="19" t="str">
        <f t="shared" si="427"/>
        <v/>
      </c>
      <c r="BZ2573" s="19" t="str">
        <f t="shared" si="427"/>
        <v/>
      </c>
      <c r="CA2573" s="19" t="str">
        <f t="shared" si="426"/>
        <v/>
      </c>
      <c r="CB2573" s="19" t="str">
        <f t="shared" si="426"/>
        <v/>
      </c>
    </row>
    <row r="2574" spans="1:80">
      <c r="A2574" s="24">
        <f t="shared" si="398"/>
        <v>2573</v>
      </c>
      <c r="B2574" s="31">
        <f>IF(data!A2575="","",data!A2575)</f>
        <v>2020063</v>
      </c>
      <c r="C2574" s="32">
        <f>IF(data!B2575="","",data!B2575)</f>
        <v>44026</v>
      </c>
      <c r="D2574" s="21">
        <f>IF(data!C2575="","",data!C2575)</f>
        <v>12</v>
      </c>
      <c r="E2574" s="22">
        <f>IF(data!D2575="","",data!D2575)</f>
        <v>15</v>
      </c>
      <c r="F2574" s="22">
        <f>IF(data!E2575="","",data!E2575)</f>
        <v>16</v>
      </c>
      <c r="G2574" s="22">
        <f>IF(data!F2575="","",data!F2575)</f>
        <v>22</v>
      </c>
      <c r="H2574" s="22">
        <f>IF(data!G2575="","",data!G2575)</f>
        <v>29</v>
      </c>
      <c r="I2574" s="22">
        <f>IF(data!H2575="","",data!H2575)</f>
        <v>32</v>
      </c>
      <c r="J2574" s="23">
        <f>IF(data!I2575="","",data!I2575)</f>
        <v>14</v>
      </c>
      <c r="Q2574" s="33"/>
      <c r="R2574" s="33"/>
      <c r="S2574" s="33"/>
      <c r="T2574" s="33"/>
      <c r="U2574" s="33"/>
      <c r="V2574" s="33"/>
      <c r="X2574" s="34"/>
      <c r="Y2574" s="33"/>
      <c r="Z2574" s="33"/>
      <c r="AA2574" s="33"/>
      <c r="AB2574" s="33"/>
      <c r="AC2574" s="35"/>
      <c r="AD2574" s="33"/>
      <c r="AE2574" s="33"/>
      <c r="AF2574" s="33"/>
      <c r="AG2574" s="33"/>
      <c r="AH2574" s="33"/>
      <c r="AI2574" s="33"/>
      <c r="AJ2574" s="36"/>
      <c r="AK2574" s="10">
        <f t="shared" si="399"/>
        <v>6</v>
      </c>
      <c r="AL2574" s="11">
        <f t="shared" si="400"/>
        <v>6</v>
      </c>
      <c r="AM2574" s="11">
        <f t="shared" si="401"/>
        <v>11</v>
      </c>
      <c r="AN2574" s="11">
        <f t="shared" si="402"/>
        <v>18</v>
      </c>
      <c r="AO2574" s="13">
        <f t="shared" si="403"/>
        <v>14</v>
      </c>
      <c r="AP2574" s="11">
        <f t="shared" si="404"/>
        <v>22</v>
      </c>
      <c r="AQ2574" s="11">
        <f t="shared" si="405"/>
        <v>27</v>
      </c>
      <c r="AR2574" s="11">
        <f t="shared" si="406"/>
        <v>26</v>
      </c>
      <c r="AS2574" s="11">
        <f t="shared" si="407"/>
        <v>27</v>
      </c>
      <c r="AT2574" s="11">
        <f t="shared" si="408"/>
        <v>30</v>
      </c>
      <c r="AU2574" s="11">
        <f t="shared" si="409"/>
        <v>35</v>
      </c>
      <c r="AV2574" s="11">
        <f t="shared" si="410"/>
        <v>28</v>
      </c>
      <c r="AW2574" s="12">
        <f t="shared" si="411"/>
        <v>36</v>
      </c>
      <c r="AX2574" s="13">
        <f t="shared" si="412"/>
        <v>46</v>
      </c>
      <c r="AY2574" s="13">
        <f t="shared" si="413"/>
        <v>75</v>
      </c>
      <c r="AZ2574" s="13">
        <f t="shared" si="414"/>
        <v>72</v>
      </c>
      <c r="BA2574" s="13">
        <f t="shared" si="415"/>
        <v>69</v>
      </c>
      <c r="BB2574" s="14">
        <f t="shared" si="416"/>
        <v>66</v>
      </c>
      <c r="BC2574" s="19">
        <f t="shared" si="419"/>
        <v>75</v>
      </c>
      <c r="BD2574" s="55">
        <f t="shared" si="428"/>
        <v>1.0271516726209808</v>
      </c>
      <c r="BE2574" s="19">
        <f t="shared" si="429"/>
        <v>0.99236765183501141</v>
      </c>
      <c r="BF2574" s="19">
        <f t="shared" si="420"/>
        <v>1.0238778824293602</v>
      </c>
      <c r="BG2574" s="19">
        <f t="shared" si="425"/>
        <v>1.037791490743748</v>
      </c>
      <c r="BH2574" s="19">
        <f t="shared" si="430"/>
        <v>0</v>
      </c>
      <c r="BI2574" s="19">
        <f t="shared" si="430"/>
        <v>0</v>
      </c>
      <c r="BJ2574" s="19">
        <f t="shared" si="430"/>
        <v>0</v>
      </c>
      <c r="BK2574" s="19">
        <f t="shared" si="427"/>
        <v>0</v>
      </c>
      <c r="BL2574" s="19">
        <f t="shared" si="427"/>
        <v>0</v>
      </c>
      <c r="BM2574" s="19">
        <f t="shared" si="427"/>
        <v>1</v>
      </c>
      <c r="BN2574" s="19">
        <f t="shared" si="427"/>
        <v>0</v>
      </c>
      <c r="BO2574" s="19">
        <f t="shared" si="427"/>
        <v>0</v>
      </c>
      <c r="BP2574" s="19">
        <f t="shared" si="427"/>
        <v>0</v>
      </c>
      <c r="BQ2574" s="19">
        <f t="shared" si="427"/>
        <v>0</v>
      </c>
      <c r="BR2574" s="19">
        <f t="shared" si="427"/>
        <v>0</v>
      </c>
      <c r="BS2574" s="19">
        <f t="shared" si="427"/>
        <v>0</v>
      </c>
      <c r="BT2574" s="19">
        <f t="shared" si="427"/>
        <v>2</v>
      </c>
      <c r="BU2574" s="19">
        <f t="shared" si="427"/>
        <v>0</v>
      </c>
      <c r="BV2574" s="19">
        <f t="shared" si="427"/>
        <v>0</v>
      </c>
      <c r="BW2574" s="19">
        <f t="shared" si="427"/>
        <v>2</v>
      </c>
      <c r="BX2574" s="19">
        <f t="shared" si="427"/>
        <v>1</v>
      </c>
      <c r="BY2574" s="19" t="str">
        <f t="shared" si="427"/>
        <v/>
      </c>
      <c r="BZ2574" s="19" t="str">
        <f t="shared" si="427"/>
        <v/>
      </c>
      <c r="CA2574" s="19" t="str">
        <f t="shared" si="426"/>
        <v/>
      </c>
      <c r="CB2574" s="19" t="str">
        <f t="shared" si="426"/>
        <v/>
      </c>
    </row>
    <row r="2575" spans="1:80">
      <c r="A2575" s="24">
        <f t="shared" si="398"/>
        <v>2574</v>
      </c>
      <c r="B2575" s="31">
        <f>IF(data!A2576="","",data!A2576)</f>
        <v>2020064</v>
      </c>
      <c r="C2575" s="32">
        <f>IF(data!B2576="","",data!B2576)</f>
        <v>44028</v>
      </c>
      <c r="D2575" s="21">
        <f>IF(data!C2576="","",data!C2576)</f>
        <v>1</v>
      </c>
      <c r="E2575" s="22">
        <f>IF(data!D2576="","",data!D2576)</f>
        <v>3</v>
      </c>
      <c r="F2575" s="22">
        <f>IF(data!E2576="","",data!E2576)</f>
        <v>7</v>
      </c>
      <c r="G2575" s="22">
        <f>IF(data!F2576="","",data!F2576)</f>
        <v>21</v>
      </c>
      <c r="H2575" s="22">
        <f>IF(data!G2576="","",data!G2576)</f>
        <v>27</v>
      </c>
      <c r="I2575" s="22">
        <f>IF(data!H2576="","",data!H2576)</f>
        <v>32</v>
      </c>
      <c r="J2575" s="23">
        <f>IF(data!I2576="","",data!I2576)</f>
        <v>1</v>
      </c>
      <c r="Q2575" s="33"/>
      <c r="R2575" s="33"/>
      <c r="S2575" s="33"/>
      <c r="T2575" s="33"/>
      <c r="U2575" s="33"/>
      <c r="V2575" s="33"/>
      <c r="X2575" s="34"/>
      <c r="Y2575" s="33"/>
      <c r="Z2575" s="33"/>
      <c r="AA2575" s="33"/>
      <c r="AB2575" s="33"/>
      <c r="AC2575" s="35"/>
      <c r="AD2575" s="33"/>
      <c r="AE2575" s="33"/>
      <c r="AF2575" s="33"/>
      <c r="AG2575" s="33"/>
      <c r="AH2575" s="33"/>
      <c r="AI2575" s="33"/>
      <c r="AJ2575" s="36"/>
      <c r="AK2575" s="10">
        <f t="shared" si="399"/>
        <v>4</v>
      </c>
      <c r="AL2575" s="11">
        <f t="shared" si="400"/>
        <v>11</v>
      </c>
      <c r="AM2575" s="11">
        <f t="shared" si="401"/>
        <v>11</v>
      </c>
      <c r="AN2575" s="11">
        <f t="shared" si="402"/>
        <v>13</v>
      </c>
      <c r="AO2575" s="13">
        <f t="shared" si="403"/>
        <v>14</v>
      </c>
      <c r="AP2575" s="11">
        <f t="shared" si="404"/>
        <v>19</v>
      </c>
      <c r="AQ2575" s="11">
        <f t="shared" si="405"/>
        <v>19</v>
      </c>
      <c r="AR2575" s="11">
        <f t="shared" si="406"/>
        <v>21</v>
      </c>
      <c r="AS2575" s="11">
        <f t="shared" si="407"/>
        <v>36</v>
      </c>
      <c r="AT2575" s="11">
        <f t="shared" si="408"/>
        <v>31</v>
      </c>
      <c r="AU2575" s="11">
        <f t="shared" si="409"/>
        <v>26</v>
      </c>
      <c r="AV2575" s="11">
        <f t="shared" si="410"/>
        <v>35</v>
      </c>
      <c r="AW2575" s="12">
        <f t="shared" si="411"/>
        <v>31</v>
      </c>
      <c r="AX2575" s="13">
        <f t="shared" si="412"/>
        <v>27</v>
      </c>
      <c r="AY2575" s="13">
        <f t="shared" si="413"/>
        <v>40</v>
      </c>
      <c r="AZ2575" s="13">
        <f t="shared" si="414"/>
        <v>37</v>
      </c>
      <c r="BA2575" s="13">
        <f t="shared" si="415"/>
        <v>34</v>
      </c>
      <c r="BB2575" s="14">
        <f t="shared" si="416"/>
        <v>31</v>
      </c>
      <c r="BC2575" s="19">
        <f t="shared" si="419"/>
        <v>40</v>
      </c>
      <c r="BD2575" s="55">
        <f t="shared" si="428"/>
        <v>1.0721662877557647</v>
      </c>
      <c r="BE2575" s="19">
        <f t="shared" si="429"/>
        <v>0.98009093861643382</v>
      </c>
      <c r="BF2575" s="19">
        <f t="shared" si="420"/>
        <v>1.0075089314712569</v>
      </c>
      <c r="BG2575" s="19">
        <f t="shared" si="425"/>
        <v>1.0316531341344592</v>
      </c>
      <c r="BH2575" s="19">
        <f t="shared" si="430"/>
        <v>0</v>
      </c>
      <c r="BI2575" s="19">
        <f t="shared" si="430"/>
        <v>1</v>
      </c>
      <c r="BJ2575" s="19">
        <f t="shared" si="430"/>
        <v>0</v>
      </c>
      <c r="BK2575" s="19">
        <f t="shared" si="427"/>
        <v>1</v>
      </c>
      <c r="BL2575" s="19">
        <f t="shared" si="427"/>
        <v>1</v>
      </c>
      <c r="BM2575" s="19">
        <f t="shared" si="427"/>
        <v>0</v>
      </c>
      <c r="BN2575" s="19">
        <f t="shared" si="427"/>
        <v>0</v>
      </c>
      <c r="BO2575" s="19">
        <f t="shared" si="427"/>
        <v>1</v>
      </c>
      <c r="BP2575" s="19">
        <f t="shared" si="427"/>
        <v>0</v>
      </c>
      <c r="BQ2575" s="19">
        <f t="shared" si="427"/>
        <v>0</v>
      </c>
      <c r="BR2575" s="19">
        <f t="shared" si="427"/>
        <v>1</v>
      </c>
      <c r="BS2575" s="19">
        <f t="shared" si="427"/>
        <v>0</v>
      </c>
      <c r="BT2575" s="19">
        <f t="shared" si="427"/>
        <v>0</v>
      </c>
      <c r="BU2575" s="19">
        <f t="shared" si="427"/>
        <v>0</v>
      </c>
      <c r="BV2575" s="19">
        <f t="shared" si="427"/>
        <v>0</v>
      </c>
      <c r="BW2575" s="19">
        <f t="shared" si="427"/>
        <v>1</v>
      </c>
      <c r="BX2575" s="19">
        <f t="shared" si="427"/>
        <v>0</v>
      </c>
      <c r="BY2575" s="19" t="str">
        <f t="shared" si="427"/>
        <v/>
      </c>
      <c r="BZ2575" s="19" t="str">
        <f t="shared" si="427"/>
        <v/>
      </c>
      <c r="CA2575" s="19" t="str">
        <f t="shared" si="426"/>
        <v/>
      </c>
      <c r="CB2575" s="19" t="str">
        <f t="shared" si="426"/>
        <v/>
      </c>
    </row>
    <row r="2576" spans="1:80">
      <c r="A2576" s="24">
        <f t="shared" si="398"/>
        <v>2575</v>
      </c>
      <c r="B2576" s="31">
        <f>IF(data!A2577="","",data!A2577)</f>
        <v>2020065</v>
      </c>
      <c r="C2576" s="32">
        <f>IF(data!B2577="","",data!B2577)</f>
        <v>44031</v>
      </c>
      <c r="D2576" s="21">
        <f>IF(data!C2577="","",data!C2577)</f>
        <v>9</v>
      </c>
      <c r="E2576" s="22">
        <f>IF(data!D2577="","",data!D2577)</f>
        <v>15</v>
      </c>
      <c r="F2576" s="22">
        <f>IF(data!E2577="","",data!E2577)</f>
        <v>18</v>
      </c>
      <c r="G2576" s="22">
        <f>IF(data!F2577="","",data!F2577)</f>
        <v>21</v>
      </c>
      <c r="H2576" s="22">
        <f>IF(data!G2577="","",data!G2577)</f>
        <v>23</v>
      </c>
      <c r="I2576" s="22">
        <f>IF(data!H2577="","",data!H2577)</f>
        <v>26</v>
      </c>
      <c r="J2576" s="23">
        <f>IF(data!I2577="","",data!I2577)</f>
        <v>8</v>
      </c>
      <c r="Q2576" s="33"/>
      <c r="R2576" s="33"/>
      <c r="S2576" s="33"/>
      <c r="T2576" s="33"/>
      <c r="U2576" s="33"/>
      <c r="V2576" s="33"/>
      <c r="X2576" s="34"/>
      <c r="Y2576" s="33"/>
      <c r="Z2576" s="33"/>
      <c r="AA2576" s="33"/>
      <c r="AB2576" s="33"/>
      <c r="AC2576" s="35"/>
      <c r="AD2576" s="33"/>
      <c r="AE2576" s="33"/>
      <c r="AF2576" s="33"/>
      <c r="AG2576" s="33"/>
      <c r="AH2576" s="33"/>
      <c r="AI2576" s="33"/>
      <c r="AJ2576" s="36"/>
      <c r="AK2576" s="10">
        <f t="shared" si="399"/>
        <v>4</v>
      </c>
      <c r="AL2576" s="11">
        <f t="shared" si="400"/>
        <v>12</v>
      </c>
      <c r="AM2576" s="11">
        <f t="shared" si="401"/>
        <v>12</v>
      </c>
      <c r="AN2576" s="11">
        <f t="shared" si="402"/>
        <v>16</v>
      </c>
      <c r="AO2576" s="13">
        <f t="shared" si="403"/>
        <v>14</v>
      </c>
      <c r="AP2576" s="11">
        <f t="shared" si="404"/>
        <v>24</v>
      </c>
      <c r="AQ2576" s="11">
        <f t="shared" si="405"/>
        <v>22</v>
      </c>
      <c r="AR2576" s="11">
        <f t="shared" si="406"/>
        <v>32</v>
      </c>
      <c r="AS2576" s="11">
        <f t="shared" si="407"/>
        <v>35</v>
      </c>
      <c r="AT2576" s="11">
        <f t="shared" si="408"/>
        <v>40</v>
      </c>
      <c r="AU2576" s="11">
        <f t="shared" si="409"/>
        <v>34</v>
      </c>
      <c r="AV2576" s="11">
        <f t="shared" si="410"/>
        <v>42</v>
      </c>
      <c r="AW2576" s="12">
        <f t="shared" si="411"/>
        <v>37</v>
      </c>
      <c r="AX2576" s="13">
        <f t="shared" si="412"/>
        <v>48</v>
      </c>
      <c r="AY2576" s="13">
        <f t="shared" si="413"/>
        <v>44</v>
      </c>
      <c r="AZ2576" s="13">
        <f t="shared" si="414"/>
        <v>40</v>
      </c>
      <c r="BA2576" s="13">
        <f t="shared" si="415"/>
        <v>55</v>
      </c>
      <c r="BB2576" s="14">
        <f t="shared" si="416"/>
        <v>52</v>
      </c>
      <c r="BC2576" s="19">
        <f t="shared" si="419"/>
        <v>44</v>
      </c>
      <c r="BD2576" s="55">
        <f t="shared" si="428"/>
        <v>1.0435206235790842</v>
      </c>
      <c r="BE2576" s="19">
        <f t="shared" si="429"/>
        <v>0.98213705748619684</v>
      </c>
      <c r="BF2576" s="19">
        <f t="shared" si="420"/>
        <v>1.0099642741149724</v>
      </c>
      <c r="BG2576" s="19">
        <f t="shared" si="425"/>
        <v>1.0259240012991231</v>
      </c>
      <c r="BH2576" s="19">
        <f t="shared" si="430"/>
        <v>0</v>
      </c>
      <c r="BI2576" s="19">
        <f t="shared" si="430"/>
        <v>1</v>
      </c>
      <c r="BJ2576" s="19">
        <f t="shared" si="430"/>
        <v>0</v>
      </c>
      <c r="BK2576" s="19">
        <f t="shared" si="427"/>
        <v>0</v>
      </c>
      <c r="BL2576" s="19">
        <f t="shared" si="427"/>
        <v>1</v>
      </c>
      <c r="BM2576" s="19">
        <f t="shared" si="427"/>
        <v>0</v>
      </c>
      <c r="BN2576" s="19">
        <f t="shared" si="427"/>
        <v>1</v>
      </c>
      <c r="BO2576" s="19">
        <f t="shared" si="427"/>
        <v>0</v>
      </c>
      <c r="BP2576" s="19">
        <f t="shared" si="427"/>
        <v>0</v>
      </c>
      <c r="BQ2576" s="19">
        <f t="shared" si="427"/>
        <v>2</v>
      </c>
      <c r="BR2576" s="19">
        <f t="shared" si="427"/>
        <v>0</v>
      </c>
      <c r="BS2576" s="19">
        <f t="shared" si="427"/>
        <v>0</v>
      </c>
      <c r="BT2576" s="19">
        <f t="shared" si="427"/>
        <v>0</v>
      </c>
      <c r="BU2576" s="19">
        <f t="shared" si="427"/>
        <v>0</v>
      </c>
      <c r="BV2576" s="19">
        <f t="shared" si="427"/>
        <v>0</v>
      </c>
      <c r="BW2576" s="19">
        <f t="shared" si="427"/>
        <v>1</v>
      </c>
      <c r="BX2576" s="19">
        <f t="shared" si="427"/>
        <v>0</v>
      </c>
      <c r="BY2576" s="19" t="str">
        <f t="shared" si="427"/>
        <v/>
      </c>
      <c r="BZ2576" s="19" t="str">
        <f t="shared" si="427"/>
        <v/>
      </c>
      <c r="CA2576" s="19" t="str">
        <f t="shared" si="426"/>
        <v/>
      </c>
      <c r="CB2576" s="19" t="str">
        <f t="shared" si="426"/>
        <v/>
      </c>
    </row>
    <row r="2577" spans="1:80">
      <c r="A2577" s="24">
        <f t="shared" ref="A2577:A2640" si="431">IF(B2577="","",A2576+1)</f>
        <v>2576</v>
      </c>
      <c r="B2577" s="31">
        <f>IF(data!A2578="","",data!A2578)</f>
        <v>2020066</v>
      </c>
      <c r="C2577" s="32">
        <f>IF(data!B2578="","",data!B2578)</f>
        <v>44033</v>
      </c>
      <c r="D2577" s="21">
        <f>IF(data!C2578="","",data!C2578)</f>
        <v>2</v>
      </c>
      <c r="E2577" s="22">
        <f>IF(data!D2578="","",data!D2578)</f>
        <v>9</v>
      </c>
      <c r="F2577" s="22">
        <f>IF(data!E2578="","",data!E2578)</f>
        <v>13</v>
      </c>
      <c r="G2577" s="22">
        <f>IF(data!F2578="","",data!F2578)</f>
        <v>17</v>
      </c>
      <c r="H2577" s="22">
        <f>IF(data!G2578="","",data!G2578)</f>
        <v>26</v>
      </c>
      <c r="I2577" s="22">
        <f>IF(data!H2578="","",data!H2578)</f>
        <v>28</v>
      </c>
      <c r="J2577" s="23">
        <f>IF(data!I2578="","",data!I2578)</f>
        <v>7</v>
      </c>
      <c r="Q2577" s="33"/>
      <c r="R2577" s="33"/>
      <c r="S2577" s="33"/>
      <c r="T2577" s="33"/>
      <c r="U2577" s="33"/>
      <c r="V2577" s="33"/>
      <c r="X2577" s="34"/>
      <c r="Y2577" s="33"/>
      <c r="Z2577" s="33"/>
      <c r="AA2577" s="33"/>
      <c r="AB2577" s="33"/>
      <c r="AC2577" s="35"/>
      <c r="AD2577" s="33"/>
      <c r="AE2577" s="33"/>
      <c r="AF2577" s="33"/>
      <c r="AG2577" s="33"/>
      <c r="AH2577" s="33"/>
      <c r="AI2577" s="33"/>
      <c r="AJ2577" s="36"/>
      <c r="AK2577" s="10">
        <f t="shared" ref="AK2577:AK2640" si="432">IF($D2577="","",MOD($D2577,3)+MOD($E2577,3)+MOD($F2577,3)+MOD($G2577,3)+MOD($H2577,3)+MOD($I2577,3))</f>
        <v>8</v>
      </c>
      <c r="AL2577" s="11">
        <f t="shared" ref="AL2577:AL2640" si="433">IF($D2577="","",MOD($D2577,4)+MOD($E2577,4)+MOD($F2577,4)+MOD($G2577,4)+MOD($H2577,4)+MOD($I2577,4))</f>
        <v>7</v>
      </c>
      <c r="AM2577" s="11">
        <f t="shared" ref="AM2577:AM2640" si="434">IF($D2577="","",MOD($D2577,5)+MOD($E2577,5)+MOD($F2577,5)+MOD($G2577,5)+MOD($H2577,5)+MOD($I2577,5))</f>
        <v>15</v>
      </c>
      <c r="AN2577" s="11">
        <f t="shared" ref="AN2577:AN2640" si="435">IF($D2577="","",MOD($D2577,6)+MOD($E2577,6)+MOD($F2577,6)+MOD($G2577,6)+MOD($H2577,6)+MOD($I2577,6))</f>
        <v>17</v>
      </c>
      <c r="AO2577" s="13">
        <f t="shared" ref="AO2577:AO2640" si="436">IF($D2577="","",MOD($D2577,7)+MOD($E2577,7)+MOD($F2577,7)+MOD($G2577,7)+MOD($H2577,7)+MOD($I2577,7))</f>
        <v>18</v>
      </c>
      <c r="AP2577" s="11">
        <f t="shared" ref="AP2577:AP2640" si="437">IF($D2577="","",MOD($D2577,8)+MOD($E2577,8)+MOD($F2577,8)+MOD($G2577,8)+MOD($H2577,8)+MOD($I2577,8))</f>
        <v>15</v>
      </c>
      <c r="AQ2577" s="11">
        <f t="shared" ref="AQ2577:AQ2640" si="438">IF($D2577="","",MOD($D2577,9)+MOD($E2577,9)+MOD($F2577,9)+MOD($G2577,9)+MOD($H2577,9)+MOD($I2577,9))</f>
        <v>23</v>
      </c>
      <c r="AR2577" s="11">
        <f t="shared" ref="AR2577:AR2640" si="439">IF($D2577="","",MOD($D2577,10)+MOD($E2577,10)+MOD($F2577,10)+MOD($G2577,10)+MOD($H2577,10)+MOD($I2577,10))</f>
        <v>35</v>
      </c>
      <c r="AS2577" s="11">
        <f t="shared" ref="AS2577:AS2640" si="440">IF($D2577="","",MOD($D2577,11)+MOD($E2577,11)+MOD($F2577,11)+MOD($G2577,11)+MOD($H2577,11)+MOD($I2577,11))</f>
        <v>29</v>
      </c>
      <c r="AT2577" s="11">
        <f t="shared" ref="AT2577:AT2640" si="441">IF($D2577="","",MOD($D2577,12)+MOD($E2577,12)+MOD($F2577,12)+MOD($G2577,12)+MOD($H2577,12)+MOD($I2577,12))</f>
        <v>23</v>
      </c>
      <c r="AU2577" s="11">
        <f t="shared" ref="AU2577:AU2640" si="442">IF($D2577="","",MOD($D2577,13)+MOD($E2577,13)+MOD($F2577,13)+MOD($G2577,13)+MOD($H2577,13)+MOD($I2577,13))</f>
        <v>17</v>
      </c>
      <c r="AV2577" s="11">
        <f t="shared" ref="AV2577:AV2640" si="443">IF($D2577="","",MOD($D2577,14)+MOD($E2577,14)+MOD($F2577,14)+MOD($G2577,14)+MOD($H2577,14)+MOD($I2577,14))</f>
        <v>39</v>
      </c>
      <c r="AW2577" s="12">
        <f t="shared" ref="AW2577:AW2640" si="444">IF($D2577="","",MOD($D2577,15)+MOD($E2577,15)+MOD($F2577,15)+MOD($G2577,15)+MOD($H2577,15)+MOD($I2577,15))</f>
        <v>50</v>
      </c>
      <c r="AX2577" s="13">
        <f t="shared" ref="AX2577:AX2640" si="445">IF($D2577="","",MOD($D2577,16)+MOD($E2577,16)+MOD($F2577,16)+MOD($G2577,16)+MOD($H2577,16)+MOD($I2577,16))</f>
        <v>47</v>
      </c>
      <c r="AY2577" s="13">
        <f t="shared" ref="AY2577:AY2640" si="446">IF($D2577="","",MOD($D2577,17)+MOD($E2577,17)+MOD($F2577,17)+MOD($G2577,17)+MOD($H2577,17)+MOD($I2577,17))</f>
        <v>44</v>
      </c>
      <c r="AZ2577" s="13">
        <f t="shared" ref="AZ2577:AZ2640" si="447">IF($D2577="","",MOD($D2577,18)+MOD($E2577,18)+MOD($F2577,18)+MOD($G2577,18)+MOD($H2577,18)+MOD($I2577,18))</f>
        <v>59</v>
      </c>
      <c r="BA2577" s="13">
        <f t="shared" ref="BA2577:BA2640" si="448">IF($D2577="","",MOD($D2577,19)+MOD($E2577,19)+MOD($F2577,19)+MOD($G2577,19)+MOD($H2577,19)+MOD($I2577,19))</f>
        <v>57</v>
      </c>
      <c r="BB2577" s="14">
        <f t="shared" ref="BB2577:BB2640" si="449">IF($D2577="","",MOD($D2577,20)+MOD($E2577,20)+MOD($F2577,20)+MOD($G2577,20)+MOD($H2577,20)+MOD($I2577,20))</f>
        <v>55</v>
      </c>
      <c r="BC2577" s="19">
        <f t="shared" si="419"/>
        <v>44</v>
      </c>
      <c r="BD2577" s="55">
        <f t="shared" si="428"/>
        <v>1.0271516726209808</v>
      </c>
      <c r="BE2577" s="19">
        <f t="shared" si="429"/>
        <v>0.96986034426761936</v>
      </c>
      <c r="BF2577" s="19">
        <f t="shared" si="420"/>
        <v>1.0058720363754465</v>
      </c>
      <c r="BG2577" s="19">
        <f t="shared" si="425"/>
        <v>1.0291977914907438</v>
      </c>
      <c r="BH2577" s="19">
        <f t="shared" si="430"/>
        <v>1</v>
      </c>
      <c r="BI2577" s="19">
        <f t="shared" si="430"/>
        <v>0</v>
      </c>
      <c r="BJ2577" s="19">
        <f t="shared" si="430"/>
        <v>1</v>
      </c>
      <c r="BK2577" s="19">
        <f t="shared" si="427"/>
        <v>0</v>
      </c>
      <c r="BL2577" s="19">
        <f t="shared" si="427"/>
        <v>0</v>
      </c>
      <c r="BM2577" s="19">
        <f t="shared" si="427"/>
        <v>0</v>
      </c>
      <c r="BN2577" s="19">
        <f t="shared" si="427"/>
        <v>0</v>
      </c>
      <c r="BO2577" s="19">
        <f t="shared" si="427"/>
        <v>0</v>
      </c>
      <c r="BP2577" s="19">
        <f t="shared" si="427"/>
        <v>0</v>
      </c>
      <c r="BQ2577" s="19">
        <f t="shared" si="427"/>
        <v>2</v>
      </c>
      <c r="BR2577" s="19">
        <f t="shared" si="427"/>
        <v>0</v>
      </c>
      <c r="BS2577" s="19">
        <f t="shared" si="427"/>
        <v>1</v>
      </c>
      <c r="BT2577" s="19">
        <f t="shared" si="427"/>
        <v>0</v>
      </c>
      <c r="BU2577" s="19">
        <f t="shared" si="427"/>
        <v>1</v>
      </c>
      <c r="BV2577" s="19">
        <f t="shared" si="427"/>
        <v>0</v>
      </c>
      <c r="BW2577" s="19">
        <f t="shared" si="427"/>
        <v>0</v>
      </c>
      <c r="BX2577" s="19">
        <f t="shared" si="427"/>
        <v>0</v>
      </c>
      <c r="BY2577" s="19" t="str">
        <f t="shared" si="427"/>
        <v/>
      </c>
      <c r="BZ2577" s="19" t="str">
        <f t="shared" si="427"/>
        <v/>
      </c>
      <c r="CA2577" s="19" t="str">
        <f t="shared" si="426"/>
        <v/>
      </c>
      <c r="CB2577" s="19" t="str">
        <f t="shared" si="426"/>
        <v/>
      </c>
    </row>
    <row r="2578" spans="1:80">
      <c r="A2578" s="24">
        <f t="shared" si="431"/>
        <v>2577</v>
      </c>
      <c r="B2578" s="31">
        <f>IF(data!A2579="","",data!A2579)</f>
        <v>2020067</v>
      </c>
      <c r="C2578" s="32">
        <f>IF(data!B2579="","",data!B2579)</f>
        <v>44035</v>
      </c>
      <c r="D2578" s="21">
        <f>IF(data!C2579="","",data!C2579)</f>
        <v>4</v>
      </c>
      <c r="E2578" s="22">
        <f>IF(data!D2579="","",data!D2579)</f>
        <v>7</v>
      </c>
      <c r="F2578" s="22">
        <f>IF(data!E2579="","",data!E2579)</f>
        <v>9</v>
      </c>
      <c r="G2578" s="22">
        <f>IF(data!F2579="","",data!F2579)</f>
        <v>23</v>
      </c>
      <c r="H2578" s="22">
        <f>IF(data!G2579="","",data!G2579)</f>
        <v>27</v>
      </c>
      <c r="I2578" s="22">
        <f>IF(data!H2579="","",data!H2579)</f>
        <v>30</v>
      </c>
      <c r="J2578" s="23">
        <f>IF(data!I2579="","",data!I2579)</f>
        <v>8</v>
      </c>
      <c r="Q2578" s="33"/>
      <c r="R2578" s="33"/>
      <c r="S2578" s="33"/>
      <c r="T2578" s="33"/>
      <c r="U2578" s="33"/>
      <c r="V2578" s="33"/>
      <c r="X2578" s="34"/>
      <c r="Y2578" s="33"/>
      <c r="Z2578" s="33"/>
      <c r="AA2578" s="33"/>
      <c r="AB2578" s="33"/>
      <c r="AC2578" s="35"/>
      <c r="AD2578" s="33"/>
      <c r="AE2578" s="33"/>
      <c r="AF2578" s="33"/>
      <c r="AG2578" s="33"/>
      <c r="AH2578" s="33"/>
      <c r="AI2578" s="33"/>
      <c r="AJ2578" s="36"/>
      <c r="AK2578" s="10">
        <f t="shared" si="432"/>
        <v>4</v>
      </c>
      <c r="AL2578" s="11">
        <f t="shared" si="433"/>
        <v>12</v>
      </c>
      <c r="AM2578" s="11">
        <f t="shared" si="434"/>
        <v>15</v>
      </c>
      <c r="AN2578" s="11">
        <f t="shared" si="435"/>
        <v>16</v>
      </c>
      <c r="AO2578" s="13">
        <f t="shared" si="436"/>
        <v>16</v>
      </c>
      <c r="AP2578" s="11">
        <f t="shared" si="437"/>
        <v>28</v>
      </c>
      <c r="AQ2578" s="11">
        <f t="shared" si="438"/>
        <v>19</v>
      </c>
      <c r="AR2578" s="11">
        <f t="shared" si="439"/>
        <v>30</v>
      </c>
      <c r="AS2578" s="11">
        <f t="shared" si="440"/>
        <v>34</v>
      </c>
      <c r="AT2578" s="11">
        <f t="shared" si="441"/>
        <v>40</v>
      </c>
      <c r="AU2578" s="11">
        <f t="shared" si="442"/>
        <v>35</v>
      </c>
      <c r="AV2578" s="11">
        <f t="shared" si="443"/>
        <v>44</v>
      </c>
      <c r="AW2578" s="12">
        <f t="shared" si="444"/>
        <v>40</v>
      </c>
      <c r="AX2578" s="13">
        <f t="shared" si="445"/>
        <v>52</v>
      </c>
      <c r="AY2578" s="13">
        <f t="shared" si="446"/>
        <v>49</v>
      </c>
      <c r="AZ2578" s="13">
        <f t="shared" si="447"/>
        <v>46</v>
      </c>
      <c r="BA2578" s="13">
        <f t="shared" si="448"/>
        <v>43</v>
      </c>
      <c r="BB2578" s="14">
        <f t="shared" si="449"/>
        <v>40</v>
      </c>
      <c r="BC2578" s="19">
        <f t="shared" si="419"/>
        <v>49</v>
      </c>
      <c r="BD2578" s="55">
        <f t="shared" si="428"/>
        <v>1.0312439103605067</v>
      </c>
      <c r="BE2578" s="19">
        <f t="shared" si="429"/>
        <v>0.95349139330951604</v>
      </c>
      <c r="BF2578" s="19">
        <f t="shared" si="420"/>
        <v>1.0017797986359207</v>
      </c>
      <c r="BG2578" s="19">
        <f t="shared" si="425"/>
        <v>1.0324715816823644</v>
      </c>
      <c r="BH2578" s="19">
        <f t="shared" si="430"/>
        <v>0</v>
      </c>
      <c r="BI2578" s="19">
        <f t="shared" si="430"/>
        <v>0</v>
      </c>
      <c r="BJ2578" s="19">
        <f t="shared" si="430"/>
        <v>0</v>
      </c>
      <c r="BK2578" s="19">
        <f t="shared" si="427"/>
        <v>0</v>
      </c>
      <c r="BL2578" s="19">
        <f t="shared" si="427"/>
        <v>1</v>
      </c>
      <c r="BM2578" s="19">
        <f t="shared" si="427"/>
        <v>0</v>
      </c>
      <c r="BN2578" s="19">
        <f t="shared" si="427"/>
        <v>1</v>
      </c>
      <c r="BO2578" s="19">
        <f t="shared" si="427"/>
        <v>1</v>
      </c>
      <c r="BP2578" s="19">
        <f t="shared" si="427"/>
        <v>0</v>
      </c>
      <c r="BQ2578" s="19">
        <f t="shared" si="427"/>
        <v>1</v>
      </c>
      <c r="BR2578" s="19">
        <f t="shared" si="427"/>
        <v>1</v>
      </c>
      <c r="BS2578" s="19">
        <f t="shared" si="427"/>
        <v>0</v>
      </c>
      <c r="BT2578" s="19">
        <f t="shared" si="427"/>
        <v>0</v>
      </c>
      <c r="BU2578" s="19">
        <f t="shared" si="427"/>
        <v>1</v>
      </c>
      <c r="BV2578" s="19">
        <f t="shared" si="427"/>
        <v>0</v>
      </c>
      <c r="BW2578" s="19">
        <f t="shared" si="427"/>
        <v>0</v>
      </c>
      <c r="BX2578" s="19">
        <f t="shared" si="427"/>
        <v>0</v>
      </c>
      <c r="BY2578" s="19" t="str">
        <f t="shared" si="427"/>
        <v/>
      </c>
      <c r="BZ2578" s="19" t="str">
        <f t="shared" ref="BZ2578:CB2593" si="450">IF(BZ$4&gt;=$BC$1,"",SUMPRODUCT(N(MOD($D2578:$I2578,$BC$1)=BZ$4)))</f>
        <v/>
      </c>
      <c r="CA2578" s="19" t="str">
        <f t="shared" si="450"/>
        <v/>
      </c>
      <c r="CB2578" s="19" t="str">
        <f t="shared" si="450"/>
        <v/>
      </c>
    </row>
    <row r="2579" spans="1:80">
      <c r="A2579" s="24">
        <f t="shared" si="431"/>
        <v>2578</v>
      </c>
      <c r="B2579" s="31">
        <f>IF(data!A2580="","",data!A2580)</f>
        <v>2020068</v>
      </c>
      <c r="C2579" s="32">
        <f>IF(data!B2580="","",data!B2580)</f>
        <v>44038</v>
      </c>
      <c r="D2579" s="21">
        <f>IF(data!C2580="","",data!C2580)</f>
        <v>12</v>
      </c>
      <c r="E2579" s="22">
        <f>IF(data!D2580="","",data!D2580)</f>
        <v>16</v>
      </c>
      <c r="F2579" s="22">
        <f>IF(data!E2580="","",data!E2580)</f>
        <v>21</v>
      </c>
      <c r="G2579" s="22">
        <f>IF(data!F2580="","",data!F2580)</f>
        <v>26</v>
      </c>
      <c r="H2579" s="22">
        <f>IF(data!G2580="","",data!G2580)</f>
        <v>27</v>
      </c>
      <c r="I2579" s="22">
        <f>IF(data!H2580="","",data!H2580)</f>
        <v>32</v>
      </c>
      <c r="J2579" s="23">
        <f>IF(data!I2580="","",data!I2580)</f>
        <v>10</v>
      </c>
      <c r="Q2579" s="33"/>
      <c r="R2579" s="33"/>
      <c r="S2579" s="33"/>
      <c r="T2579" s="33"/>
      <c r="U2579" s="33"/>
      <c r="V2579" s="33"/>
      <c r="X2579" s="34"/>
      <c r="Y2579" s="33"/>
      <c r="Z2579" s="33"/>
      <c r="AA2579" s="33"/>
      <c r="AB2579" s="33"/>
      <c r="AC2579" s="35"/>
      <c r="AD2579" s="33"/>
      <c r="AE2579" s="33"/>
      <c r="AF2579" s="33"/>
      <c r="AG2579" s="33"/>
      <c r="AH2579" s="33"/>
      <c r="AI2579" s="33"/>
      <c r="AJ2579" s="36"/>
      <c r="AK2579" s="10">
        <f t="shared" si="432"/>
        <v>5</v>
      </c>
      <c r="AL2579" s="11">
        <f t="shared" si="433"/>
        <v>6</v>
      </c>
      <c r="AM2579" s="11">
        <f t="shared" si="434"/>
        <v>9</v>
      </c>
      <c r="AN2579" s="11">
        <f t="shared" si="435"/>
        <v>14</v>
      </c>
      <c r="AO2579" s="13">
        <f t="shared" si="436"/>
        <v>22</v>
      </c>
      <c r="AP2579" s="11">
        <f t="shared" si="437"/>
        <v>14</v>
      </c>
      <c r="AQ2579" s="11">
        <f t="shared" si="438"/>
        <v>26</v>
      </c>
      <c r="AR2579" s="11">
        <f t="shared" si="439"/>
        <v>24</v>
      </c>
      <c r="AS2579" s="11">
        <f t="shared" si="440"/>
        <v>35</v>
      </c>
      <c r="AT2579" s="11">
        <f t="shared" si="441"/>
        <v>26</v>
      </c>
      <c r="AU2579" s="11">
        <f t="shared" si="442"/>
        <v>30</v>
      </c>
      <c r="AV2579" s="11">
        <f t="shared" si="443"/>
        <v>50</v>
      </c>
      <c r="AW2579" s="12">
        <f t="shared" si="444"/>
        <v>44</v>
      </c>
      <c r="AX2579" s="13">
        <f t="shared" si="445"/>
        <v>38</v>
      </c>
      <c r="AY2579" s="13">
        <f t="shared" si="446"/>
        <v>66</v>
      </c>
      <c r="AZ2579" s="13">
        <f t="shared" si="447"/>
        <v>62</v>
      </c>
      <c r="BA2579" s="13">
        <f t="shared" si="448"/>
        <v>58</v>
      </c>
      <c r="BB2579" s="14">
        <f t="shared" si="449"/>
        <v>54</v>
      </c>
      <c r="BC2579" s="19">
        <f t="shared" si="419"/>
        <v>66</v>
      </c>
      <c r="BD2579" s="55">
        <f t="shared" si="428"/>
        <v>0.99441377070477432</v>
      </c>
      <c r="BE2579" s="19">
        <f t="shared" si="429"/>
        <v>1.0107827216628775</v>
      </c>
      <c r="BF2579" s="19">
        <f t="shared" si="420"/>
        <v>1.0148749594024034</v>
      </c>
      <c r="BG2579" s="19">
        <f t="shared" si="425"/>
        <v>1.0447482949009419</v>
      </c>
      <c r="BH2579" s="19">
        <f t="shared" si="430"/>
        <v>0</v>
      </c>
      <c r="BI2579" s="19">
        <f t="shared" si="430"/>
        <v>0</v>
      </c>
      <c r="BJ2579" s="19">
        <f t="shared" si="430"/>
        <v>0</v>
      </c>
      <c r="BK2579" s="19">
        <f t="shared" ref="BK2579:BZ2594" si="451">IF(BK$4&gt;=$BC$1,"",SUMPRODUCT(N(MOD($D2579:$I2579,$BC$1)=BK$4)))</f>
        <v>0</v>
      </c>
      <c r="BL2579" s="19">
        <f t="shared" si="451"/>
        <v>1</v>
      </c>
      <c r="BM2579" s="19">
        <f t="shared" si="451"/>
        <v>0</v>
      </c>
      <c r="BN2579" s="19">
        <f t="shared" si="451"/>
        <v>0</v>
      </c>
      <c r="BO2579" s="19">
        <f t="shared" si="451"/>
        <v>0</v>
      </c>
      <c r="BP2579" s="19">
        <f t="shared" si="451"/>
        <v>0</v>
      </c>
      <c r="BQ2579" s="19">
        <f t="shared" si="451"/>
        <v>1</v>
      </c>
      <c r="BR2579" s="19">
        <f t="shared" si="451"/>
        <v>1</v>
      </c>
      <c r="BS2579" s="19">
        <f t="shared" si="451"/>
        <v>0</v>
      </c>
      <c r="BT2579" s="19">
        <f t="shared" si="451"/>
        <v>1</v>
      </c>
      <c r="BU2579" s="19">
        <f t="shared" si="451"/>
        <v>0</v>
      </c>
      <c r="BV2579" s="19">
        <f t="shared" si="451"/>
        <v>0</v>
      </c>
      <c r="BW2579" s="19">
        <f t="shared" si="451"/>
        <v>1</v>
      </c>
      <c r="BX2579" s="19">
        <f t="shared" si="451"/>
        <v>1</v>
      </c>
      <c r="BY2579" s="19" t="str">
        <f t="shared" si="451"/>
        <v/>
      </c>
      <c r="BZ2579" s="19" t="str">
        <f t="shared" si="451"/>
        <v/>
      </c>
      <c r="CA2579" s="19" t="str">
        <f t="shared" si="450"/>
        <v/>
      </c>
      <c r="CB2579" s="19" t="str">
        <f t="shared" si="450"/>
        <v/>
      </c>
    </row>
    <row r="2580" spans="1:80">
      <c r="A2580" s="24">
        <f t="shared" si="431"/>
        <v>2579</v>
      </c>
      <c r="B2580" s="31">
        <f>IF(data!A2581="","",data!A2581)</f>
        <v>2020069</v>
      </c>
      <c r="C2580" s="32">
        <f>IF(data!B2581="","",data!B2581)</f>
        <v>44040</v>
      </c>
      <c r="D2580" s="21">
        <f>IF(data!C2581="","",data!C2581)</f>
        <v>3</v>
      </c>
      <c r="E2580" s="22">
        <f>IF(data!D2581="","",data!D2581)</f>
        <v>9</v>
      </c>
      <c r="F2580" s="22">
        <f>IF(data!E2581="","",data!E2581)</f>
        <v>10</v>
      </c>
      <c r="G2580" s="22">
        <f>IF(data!F2581="","",data!F2581)</f>
        <v>13</v>
      </c>
      <c r="H2580" s="22">
        <f>IF(data!G2581="","",data!G2581)</f>
        <v>18</v>
      </c>
      <c r="I2580" s="22">
        <f>IF(data!H2581="","",data!H2581)</f>
        <v>26</v>
      </c>
      <c r="J2580" s="23">
        <f>IF(data!I2581="","",data!I2581)</f>
        <v>4</v>
      </c>
      <c r="Q2580" s="33"/>
      <c r="R2580" s="33"/>
      <c r="S2580" s="33"/>
      <c r="T2580" s="33"/>
      <c r="U2580" s="33"/>
      <c r="V2580" s="33"/>
      <c r="X2580" s="34"/>
      <c r="Y2580" s="33"/>
      <c r="Z2580" s="33"/>
      <c r="AA2580" s="33"/>
      <c r="AB2580" s="33"/>
      <c r="AC2580" s="35"/>
      <c r="AD2580" s="33"/>
      <c r="AE2580" s="33"/>
      <c r="AF2580" s="33"/>
      <c r="AG2580" s="33"/>
      <c r="AH2580" s="33"/>
      <c r="AI2580" s="33"/>
      <c r="AJ2580" s="36"/>
      <c r="AK2580" s="10">
        <f t="shared" si="432"/>
        <v>4</v>
      </c>
      <c r="AL2580" s="11">
        <f t="shared" si="433"/>
        <v>11</v>
      </c>
      <c r="AM2580" s="11">
        <f t="shared" si="434"/>
        <v>14</v>
      </c>
      <c r="AN2580" s="11">
        <f t="shared" si="435"/>
        <v>13</v>
      </c>
      <c r="AO2580" s="13">
        <f t="shared" si="436"/>
        <v>23</v>
      </c>
      <c r="AP2580" s="11">
        <f t="shared" si="437"/>
        <v>15</v>
      </c>
      <c r="AQ2580" s="11">
        <f t="shared" si="438"/>
        <v>16</v>
      </c>
      <c r="AR2580" s="11">
        <f t="shared" si="439"/>
        <v>29</v>
      </c>
      <c r="AS2580" s="11">
        <f t="shared" si="440"/>
        <v>35</v>
      </c>
      <c r="AT2580" s="11">
        <f t="shared" si="441"/>
        <v>31</v>
      </c>
      <c r="AU2580" s="11">
        <f t="shared" si="442"/>
        <v>27</v>
      </c>
      <c r="AV2580" s="11">
        <f t="shared" si="443"/>
        <v>51</v>
      </c>
      <c r="AW2580" s="12">
        <f t="shared" si="444"/>
        <v>49</v>
      </c>
      <c r="AX2580" s="13">
        <f t="shared" si="445"/>
        <v>47</v>
      </c>
      <c r="AY2580" s="13">
        <f t="shared" si="446"/>
        <v>45</v>
      </c>
      <c r="AZ2580" s="13">
        <f t="shared" si="447"/>
        <v>43</v>
      </c>
      <c r="BA2580" s="13">
        <f t="shared" si="448"/>
        <v>60</v>
      </c>
      <c r="BB2580" s="14">
        <f t="shared" si="449"/>
        <v>59</v>
      </c>
      <c r="BC2580" s="19">
        <f t="shared" si="419"/>
        <v>45</v>
      </c>
      <c r="BD2580" s="55">
        <f t="shared" si="428"/>
        <v>1.0148749594024034</v>
      </c>
      <c r="BE2580" s="19">
        <f t="shared" si="429"/>
        <v>1.0435206235790842</v>
      </c>
      <c r="BF2580" s="19">
        <f t="shared" si="420"/>
        <v>1.0189671971419292</v>
      </c>
      <c r="BG2580" s="19">
        <f t="shared" si="425"/>
        <v>1.0357453718739851</v>
      </c>
      <c r="BH2580" s="19">
        <f t="shared" si="430"/>
        <v>0</v>
      </c>
      <c r="BI2580" s="19">
        <f t="shared" si="430"/>
        <v>1</v>
      </c>
      <c r="BJ2580" s="19">
        <f t="shared" si="430"/>
        <v>0</v>
      </c>
      <c r="BK2580" s="19">
        <f t="shared" si="451"/>
        <v>1</v>
      </c>
      <c r="BL2580" s="19">
        <f t="shared" si="451"/>
        <v>0</v>
      </c>
      <c r="BM2580" s="19">
        <f t="shared" si="451"/>
        <v>0</v>
      </c>
      <c r="BN2580" s="19">
        <f t="shared" si="451"/>
        <v>0</v>
      </c>
      <c r="BO2580" s="19">
        <f t="shared" si="451"/>
        <v>0</v>
      </c>
      <c r="BP2580" s="19">
        <f t="shared" si="451"/>
        <v>0</v>
      </c>
      <c r="BQ2580" s="19">
        <f t="shared" si="451"/>
        <v>2</v>
      </c>
      <c r="BR2580" s="19">
        <f t="shared" si="451"/>
        <v>1</v>
      </c>
      <c r="BS2580" s="19">
        <f t="shared" si="451"/>
        <v>0</v>
      </c>
      <c r="BT2580" s="19">
        <f t="shared" si="451"/>
        <v>0</v>
      </c>
      <c r="BU2580" s="19">
        <f t="shared" si="451"/>
        <v>1</v>
      </c>
      <c r="BV2580" s="19">
        <f t="shared" si="451"/>
        <v>0</v>
      </c>
      <c r="BW2580" s="19">
        <f t="shared" si="451"/>
        <v>0</v>
      </c>
      <c r="BX2580" s="19">
        <f t="shared" si="451"/>
        <v>0</v>
      </c>
      <c r="BY2580" s="19" t="str">
        <f t="shared" si="451"/>
        <v/>
      </c>
      <c r="BZ2580" s="19" t="str">
        <f t="shared" si="451"/>
        <v/>
      </c>
      <c r="CA2580" s="19" t="str">
        <f t="shared" si="450"/>
        <v/>
      </c>
      <c r="CB2580" s="19" t="str">
        <f t="shared" si="450"/>
        <v/>
      </c>
    </row>
    <row r="2581" spans="1:80">
      <c r="A2581" s="24">
        <f t="shared" si="431"/>
        <v>2580</v>
      </c>
      <c r="B2581" s="31">
        <f>IF(data!A2582="","",data!A2582)</f>
        <v>2020070</v>
      </c>
      <c r="C2581" s="32">
        <f>IF(data!B2582="","",data!B2582)</f>
        <v>44042</v>
      </c>
      <c r="D2581" s="21">
        <f>IF(data!C2582="","",data!C2582)</f>
        <v>1</v>
      </c>
      <c r="E2581" s="22">
        <f>IF(data!D2582="","",data!D2582)</f>
        <v>2</v>
      </c>
      <c r="F2581" s="22">
        <f>IF(data!E2582="","",data!E2582)</f>
        <v>4</v>
      </c>
      <c r="G2581" s="22">
        <f>IF(data!F2582="","",data!F2582)</f>
        <v>6</v>
      </c>
      <c r="H2581" s="22">
        <f>IF(data!G2582="","",data!G2582)</f>
        <v>19</v>
      </c>
      <c r="I2581" s="22">
        <f>IF(data!H2582="","",data!H2582)</f>
        <v>21</v>
      </c>
      <c r="J2581" s="23">
        <f>IF(data!I2582="","",data!I2582)</f>
        <v>15</v>
      </c>
      <c r="Q2581" s="33"/>
      <c r="R2581" s="33"/>
      <c r="S2581" s="33"/>
      <c r="T2581" s="33"/>
      <c r="U2581" s="33"/>
      <c r="V2581" s="33"/>
      <c r="X2581" s="34"/>
      <c r="Y2581" s="33"/>
      <c r="Z2581" s="33"/>
      <c r="AA2581" s="33"/>
      <c r="AB2581" s="33"/>
      <c r="AC2581" s="35"/>
      <c r="AD2581" s="33"/>
      <c r="AE2581" s="33"/>
      <c r="AF2581" s="33"/>
      <c r="AG2581" s="33"/>
      <c r="AH2581" s="33"/>
      <c r="AI2581" s="33"/>
      <c r="AJ2581" s="36"/>
      <c r="AK2581" s="10">
        <f t="shared" si="432"/>
        <v>5</v>
      </c>
      <c r="AL2581" s="11">
        <f t="shared" si="433"/>
        <v>9</v>
      </c>
      <c r="AM2581" s="11">
        <f t="shared" si="434"/>
        <v>13</v>
      </c>
      <c r="AN2581" s="11">
        <f t="shared" si="435"/>
        <v>11</v>
      </c>
      <c r="AO2581" s="13">
        <f t="shared" si="436"/>
        <v>18</v>
      </c>
      <c r="AP2581" s="11">
        <f t="shared" si="437"/>
        <v>21</v>
      </c>
      <c r="AQ2581" s="11">
        <f t="shared" si="438"/>
        <v>17</v>
      </c>
      <c r="AR2581" s="11">
        <f t="shared" si="439"/>
        <v>23</v>
      </c>
      <c r="AS2581" s="11">
        <f t="shared" si="440"/>
        <v>31</v>
      </c>
      <c r="AT2581" s="11">
        <f t="shared" si="441"/>
        <v>29</v>
      </c>
      <c r="AU2581" s="11">
        <f t="shared" si="442"/>
        <v>27</v>
      </c>
      <c r="AV2581" s="11">
        <f t="shared" si="443"/>
        <v>25</v>
      </c>
      <c r="AW2581" s="12">
        <f t="shared" si="444"/>
        <v>23</v>
      </c>
      <c r="AX2581" s="13">
        <f t="shared" si="445"/>
        <v>21</v>
      </c>
      <c r="AY2581" s="13">
        <f t="shared" si="446"/>
        <v>19</v>
      </c>
      <c r="AZ2581" s="13">
        <f t="shared" si="447"/>
        <v>17</v>
      </c>
      <c r="BA2581" s="13">
        <f t="shared" si="448"/>
        <v>15</v>
      </c>
      <c r="BB2581" s="14">
        <f t="shared" si="449"/>
        <v>33</v>
      </c>
      <c r="BC2581" s="19">
        <f t="shared" si="419"/>
        <v>19</v>
      </c>
      <c r="BD2581" s="55">
        <f t="shared" si="428"/>
        <v>0.91256901591425788</v>
      </c>
      <c r="BE2581" s="19">
        <f t="shared" si="429"/>
        <v>0.9780448197466709</v>
      </c>
      <c r="BF2581" s="19">
        <f t="shared" si="420"/>
        <v>0.99768756089639488</v>
      </c>
      <c r="BG2581" s="19">
        <f t="shared" si="425"/>
        <v>1.0234686586554076</v>
      </c>
      <c r="BH2581" s="19">
        <f t="shared" si="430"/>
        <v>0</v>
      </c>
      <c r="BI2581" s="19">
        <f t="shared" si="430"/>
        <v>1</v>
      </c>
      <c r="BJ2581" s="19">
        <f t="shared" si="430"/>
        <v>2</v>
      </c>
      <c r="BK2581" s="19">
        <f t="shared" si="451"/>
        <v>0</v>
      </c>
      <c r="BL2581" s="19">
        <f t="shared" si="451"/>
        <v>2</v>
      </c>
      <c r="BM2581" s="19">
        <f t="shared" si="451"/>
        <v>0</v>
      </c>
      <c r="BN2581" s="19">
        <f t="shared" si="451"/>
        <v>1</v>
      </c>
      <c r="BO2581" s="19">
        <f t="shared" si="451"/>
        <v>0</v>
      </c>
      <c r="BP2581" s="19">
        <f t="shared" si="451"/>
        <v>0</v>
      </c>
      <c r="BQ2581" s="19">
        <f t="shared" si="451"/>
        <v>0</v>
      </c>
      <c r="BR2581" s="19">
        <f t="shared" si="451"/>
        <v>0</v>
      </c>
      <c r="BS2581" s="19">
        <f t="shared" si="451"/>
        <v>0</v>
      </c>
      <c r="BT2581" s="19">
        <f t="shared" si="451"/>
        <v>0</v>
      </c>
      <c r="BU2581" s="19">
        <f t="shared" si="451"/>
        <v>0</v>
      </c>
      <c r="BV2581" s="19">
        <f t="shared" si="451"/>
        <v>0</v>
      </c>
      <c r="BW2581" s="19">
        <f t="shared" si="451"/>
        <v>0</v>
      </c>
      <c r="BX2581" s="19">
        <f t="shared" si="451"/>
        <v>0</v>
      </c>
      <c r="BY2581" s="19" t="str">
        <f t="shared" si="451"/>
        <v/>
      </c>
      <c r="BZ2581" s="19" t="str">
        <f t="shared" si="451"/>
        <v/>
      </c>
      <c r="CA2581" s="19" t="str">
        <f t="shared" si="450"/>
        <v/>
      </c>
      <c r="CB2581" s="19" t="str">
        <f t="shared" si="450"/>
        <v/>
      </c>
    </row>
    <row r="2582" spans="1:80">
      <c r="A2582" s="24">
        <f t="shared" si="431"/>
        <v>2581</v>
      </c>
      <c r="B2582" s="31">
        <f>IF(data!A2583="","",data!A2583)</f>
        <v>2020071</v>
      </c>
      <c r="C2582" s="32">
        <f>IF(data!B2583="","",data!B2583)</f>
        <v>44045</v>
      </c>
      <c r="D2582" s="21">
        <f>IF(data!C2583="","",data!C2583)</f>
        <v>9</v>
      </c>
      <c r="E2582" s="22">
        <f>IF(data!D2583="","",data!D2583)</f>
        <v>11</v>
      </c>
      <c r="F2582" s="22">
        <f>IF(data!E2583="","",data!E2583)</f>
        <v>12</v>
      </c>
      <c r="G2582" s="22">
        <f>IF(data!F2583="","",data!F2583)</f>
        <v>13</v>
      </c>
      <c r="H2582" s="22">
        <f>IF(data!G2583="","",data!G2583)</f>
        <v>22</v>
      </c>
      <c r="I2582" s="22">
        <f>IF(data!H2583="","",data!H2583)</f>
        <v>23</v>
      </c>
      <c r="J2582" s="23">
        <f>IF(data!I2583="","",data!I2583)</f>
        <v>8</v>
      </c>
      <c r="Q2582" s="33"/>
      <c r="R2582" s="33"/>
      <c r="S2582" s="33"/>
      <c r="T2582" s="33"/>
      <c r="U2582" s="33"/>
      <c r="V2582" s="33"/>
      <c r="X2582" s="34"/>
      <c r="Y2582" s="33"/>
      <c r="Z2582" s="33"/>
      <c r="AA2582" s="33"/>
      <c r="AB2582" s="33"/>
      <c r="AC2582" s="35"/>
      <c r="AD2582" s="33"/>
      <c r="AE2582" s="33"/>
      <c r="AF2582" s="33"/>
      <c r="AG2582" s="33"/>
      <c r="AH2582" s="33"/>
      <c r="AI2582" s="33"/>
      <c r="AJ2582" s="36"/>
      <c r="AK2582" s="10">
        <f t="shared" si="432"/>
        <v>6</v>
      </c>
      <c r="AL2582" s="11">
        <f t="shared" si="433"/>
        <v>10</v>
      </c>
      <c r="AM2582" s="11">
        <f t="shared" si="434"/>
        <v>15</v>
      </c>
      <c r="AN2582" s="11">
        <f t="shared" si="435"/>
        <v>18</v>
      </c>
      <c r="AO2582" s="13">
        <f t="shared" si="436"/>
        <v>20</v>
      </c>
      <c r="AP2582" s="11">
        <f t="shared" si="437"/>
        <v>26</v>
      </c>
      <c r="AQ2582" s="11">
        <f t="shared" si="438"/>
        <v>18</v>
      </c>
      <c r="AR2582" s="11">
        <f t="shared" si="439"/>
        <v>20</v>
      </c>
      <c r="AS2582" s="11">
        <f t="shared" si="440"/>
        <v>13</v>
      </c>
      <c r="AT2582" s="11">
        <f t="shared" si="441"/>
        <v>42</v>
      </c>
      <c r="AU2582" s="11">
        <f t="shared" si="442"/>
        <v>51</v>
      </c>
      <c r="AV2582" s="11">
        <f t="shared" si="443"/>
        <v>62</v>
      </c>
      <c r="AW2582" s="12">
        <f t="shared" si="444"/>
        <v>60</v>
      </c>
      <c r="AX2582" s="13">
        <f t="shared" si="445"/>
        <v>58</v>
      </c>
      <c r="AY2582" s="13">
        <f t="shared" si="446"/>
        <v>56</v>
      </c>
      <c r="AZ2582" s="13">
        <f t="shared" si="447"/>
        <v>54</v>
      </c>
      <c r="BA2582" s="13">
        <f t="shared" si="448"/>
        <v>52</v>
      </c>
      <c r="BB2582" s="14">
        <f t="shared" si="449"/>
        <v>50</v>
      </c>
      <c r="BC2582" s="19">
        <f t="shared" ref="BC2582:BC2645" si="452">IF($B2582="","",MOD($D2582,$BC$1)+MOD($E2582,$BC$1)+MOD($F2582,$BC$1)+MOD($G2582,$BC$1)+MOD($H2582,$BC$1)+MOD($I2582,$BC$1))</f>
        <v>56</v>
      </c>
      <c r="BD2582" s="55">
        <f t="shared" si="428"/>
        <v>0.9616758687885677</v>
      </c>
      <c r="BE2582" s="19">
        <f t="shared" si="429"/>
        <v>0.99441377070477432</v>
      </c>
      <c r="BF2582" s="19">
        <f t="shared" si="420"/>
        <v>0.99686911334848971</v>
      </c>
      <c r="BG2582" s="19">
        <f t="shared" si="425"/>
        <v>1.0210133160116921</v>
      </c>
      <c r="BH2582" s="19">
        <f t="shared" si="430"/>
        <v>0</v>
      </c>
      <c r="BI2582" s="19">
        <f t="shared" si="430"/>
        <v>0</v>
      </c>
      <c r="BJ2582" s="19">
        <f t="shared" si="430"/>
        <v>0</v>
      </c>
      <c r="BK2582" s="19">
        <f t="shared" si="451"/>
        <v>0</v>
      </c>
      <c r="BL2582" s="19">
        <f t="shared" si="451"/>
        <v>0</v>
      </c>
      <c r="BM2582" s="19">
        <f t="shared" si="451"/>
        <v>1</v>
      </c>
      <c r="BN2582" s="19">
        <f t="shared" si="451"/>
        <v>1</v>
      </c>
      <c r="BO2582" s="19">
        <f t="shared" si="451"/>
        <v>0</v>
      </c>
      <c r="BP2582" s="19">
        <f t="shared" si="451"/>
        <v>0</v>
      </c>
      <c r="BQ2582" s="19">
        <f t="shared" si="451"/>
        <v>1</v>
      </c>
      <c r="BR2582" s="19">
        <f t="shared" si="451"/>
        <v>0</v>
      </c>
      <c r="BS2582" s="19">
        <f t="shared" si="451"/>
        <v>1</v>
      </c>
      <c r="BT2582" s="19">
        <f t="shared" si="451"/>
        <v>1</v>
      </c>
      <c r="BU2582" s="19">
        <f t="shared" si="451"/>
        <v>1</v>
      </c>
      <c r="BV2582" s="19">
        <f t="shared" si="451"/>
        <v>0</v>
      </c>
      <c r="BW2582" s="19">
        <f t="shared" si="451"/>
        <v>0</v>
      </c>
      <c r="BX2582" s="19">
        <f t="shared" si="451"/>
        <v>0</v>
      </c>
      <c r="BY2582" s="19" t="str">
        <f t="shared" si="451"/>
        <v/>
      </c>
      <c r="BZ2582" s="19" t="str">
        <f t="shared" si="451"/>
        <v/>
      </c>
      <c r="CA2582" s="19" t="str">
        <f t="shared" si="450"/>
        <v/>
      </c>
      <c r="CB2582" s="19" t="str">
        <f t="shared" si="450"/>
        <v/>
      </c>
    </row>
    <row r="2583" spans="1:80">
      <c r="A2583" s="24">
        <f t="shared" si="431"/>
        <v>2582</v>
      </c>
      <c r="B2583" s="31">
        <f>IF(data!A2584="","",data!A2584)</f>
        <v>2020072</v>
      </c>
      <c r="C2583" s="32">
        <f>IF(data!B2584="","",data!B2584)</f>
        <v>44047</v>
      </c>
      <c r="D2583" s="21">
        <f>IF(data!C2584="","",data!C2584)</f>
        <v>6</v>
      </c>
      <c r="E2583" s="22">
        <f>IF(data!D2584="","",data!D2584)</f>
        <v>8</v>
      </c>
      <c r="F2583" s="22">
        <f>IF(data!E2584="","",data!E2584)</f>
        <v>10</v>
      </c>
      <c r="G2583" s="22">
        <f>IF(data!F2584="","",data!F2584)</f>
        <v>15</v>
      </c>
      <c r="H2583" s="22">
        <f>IF(data!G2584="","",data!G2584)</f>
        <v>17</v>
      </c>
      <c r="I2583" s="22">
        <f>IF(data!H2584="","",data!H2584)</f>
        <v>26</v>
      </c>
      <c r="J2583" s="23">
        <f>IF(data!I2584="","",data!I2584)</f>
        <v>4</v>
      </c>
      <c r="Q2583" s="33"/>
      <c r="R2583" s="33"/>
      <c r="S2583" s="33"/>
      <c r="T2583" s="33"/>
      <c r="U2583" s="33"/>
      <c r="V2583" s="33"/>
      <c r="X2583" s="34"/>
      <c r="Y2583" s="33"/>
      <c r="Z2583" s="33"/>
      <c r="AA2583" s="33"/>
      <c r="AB2583" s="33"/>
      <c r="AC2583" s="35"/>
      <c r="AD2583" s="33"/>
      <c r="AE2583" s="33"/>
      <c r="AF2583" s="33"/>
      <c r="AG2583" s="33"/>
      <c r="AH2583" s="33"/>
      <c r="AI2583" s="33"/>
      <c r="AJ2583" s="36"/>
      <c r="AK2583" s="10">
        <f t="shared" si="432"/>
        <v>7</v>
      </c>
      <c r="AL2583" s="11">
        <f t="shared" si="433"/>
        <v>10</v>
      </c>
      <c r="AM2583" s="11">
        <f t="shared" si="434"/>
        <v>7</v>
      </c>
      <c r="AN2583" s="11">
        <f t="shared" si="435"/>
        <v>16</v>
      </c>
      <c r="AO2583" s="13">
        <f t="shared" si="436"/>
        <v>19</v>
      </c>
      <c r="AP2583" s="11">
        <f t="shared" si="437"/>
        <v>18</v>
      </c>
      <c r="AQ2583" s="11">
        <f t="shared" si="438"/>
        <v>37</v>
      </c>
      <c r="AR2583" s="11">
        <f t="shared" si="439"/>
        <v>32</v>
      </c>
      <c r="AS2583" s="11">
        <f t="shared" si="440"/>
        <v>38</v>
      </c>
      <c r="AT2583" s="11">
        <f t="shared" si="441"/>
        <v>34</v>
      </c>
      <c r="AU2583" s="11">
        <f t="shared" si="442"/>
        <v>30</v>
      </c>
      <c r="AV2583" s="11">
        <f t="shared" si="443"/>
        <v>40</v>
      </c>
      <c r="AW2583" s="12">
        <f t="shared" si="444"/>
        <v>37</v>
      </c>
      <c r="AX2583" s="13">
        <f t="shared" si="445"/>
        <v>50</v>
      </c>
      <c r="AY2583" s="13">
        <f t="shared" si="446"/>
        <v>48</v>
      </c>
      <c r="AZ2583" s="13">
        <f t="shared" si="447"/>
        <v>64</v>
      </c>
      <c r="BA2583" s="13">
        <f t="shared" si="448"/>
        <v>63</v>
      </c>
      <c r="BB2583" s="14">
        <f t="shared" si="449"/>
        <v>62</v>
      </c>
      <c r="BC2583" s="19">
        <f t="shared" si="452"/>
        <v>48</v>
      </c>
      <c r="BD2583" s="55">
        <f t="shared" si="428"/>
        <v>0.95758363104904187</v>
      </c>
      <c r="BE2583" s="19">
        <f t="shared" si="429"/>
        <v>0.99441377070477432</v>
      </c>
      <c r="BF2583" s="19">
        <f t="shared" si="420"/>
        <v>1.0017797986359207</v>
      </c>
      <c r="BG2583" s="19">
        <f t="shared" si="425"/>
        <v>1.0238778824293602</v>
      </c>
      <c r="BH2583" s="19">
        <f t="shared" si="430"/>
        <v>1</v>
      </c>
      <c r="BI2583" s="19">
        <f t="shared" si="430"/>
        <v>0</v>
      </c>
      <c r="BJ2583" s="19">
        <f t="shared" si="430"/>
        <v>0</v>
      </c>
      <c r="BK2583" s="19">
        <f t="shared" si="451"/>
        <v>0</v>
      </c>
      <c r="BL2583" s="19">
        <f t="shared" si="451"/>
        <v>0</v>
      </c>
      <c r="BM2583" s="19">
        <f t="shared" si="451"/>
        <v>0</v>
      </c>
      <c r="BN2583" s="19">
        <f t="shared" si="451"/>
        <v>1</v>
      </c>
      <c r="BO2583" s="19">
        <f t="shared" si="451"/>
        <v>0</v>
      </c>
      <c r="BP2583" s="19">
        <f t="shared" si="451"/>
        <v>1</v>
      </c>
      <c r="BQ2583" s="19">
        <f t="shared" si="451"/>
        <v>1</v>
      </c>
      <c r="BR2583" s="19">
        <f t="shared" si="451"/>
        <v>1</v>
      </c>
      <c r="BS2583" s="19">
        <f t="shared" si="451"/>
        <v>0</v>
      </c>
      <c r="BT2583" s="19">
        <f t="shared" si="451"/>
        <v>0</v>
      </c>
      <c r="BU2583" s="19">
        <f t="shared" si="451"/>
        <v>0</v>
      </c>
      <c r="BV2583" s="19">
        <f t="shared" si="451"/>
        <v>0</v>
      </c>
      <c r="BW2583" s="19">
        <f t="shared" si="451"/>
        <v>1</v>
      </c>
      <c r="BX2583" s="19">
        <f t="shared" si="451"/>
        <v>0</v>
      </c>
      <c r="BY2583" s="19" t="str">
        <f t="shared" si="451"/>
        <v/>
      </c>
      <c r="BZ2583" s="19" t="str">
        <f t="shared" si="451"/>
        <v/>
      </c>
      <c r="CA2583" s="19" t="str">
        <f t="shared" si="450"/>
        <v/>
      </c>
      <c r="CB2583" s="19" t="str">
        <f t="shared" si="450"/>
        <v/>
      </c>
    </row>
    <row r="2584" spans="1:80">
      <c r="A2584" s="24">
        <f t="shared" si="431"/>
        <v>2583</v>
      </c>
      <c r="B2584" s="31">
        <f>IF(data!A2585="","",data!A2585)</f>
        <v>2020073</v>
      </c>
      <c r="C2584" s="32">
        <f>IF(data!B2585="","",data!B2585)</f>
        <v>44049</v>
      </c>
      <c r="D2584" s="21">
        <f>IF(data!C2585="","",data!C2585)</f>
        <v>5</v>
      </c>
      <c r="E2584" s="22">
        <f>IF(data!D2585="","",data!D2585)</f>
        <v>7</v>
      </c>
      <c r="F2584" s="22">
        <f>IF(data!E2585="","",data!E2585)</f>
        <v>11</v>
      </c>
      <c r="G2584" s="22">
        <f>IF(data!F2585="","",data!F2585)</f>
        <v>13</v>
      </c>
      <c r="H2584" s="22">
        <f>IF(data!G2585="","",data!G2585)</f>
        <v>27</v>
      </c>
      <c r="I2584" s="22">
        <f>IF(data!H2585="","",data!H2585)</f>
        <v>29</v>
      </c>
      <c r="J2584" s="23">
        <f>IF(data!I2585="","",data!I2585)</f>
        <v>3</v>
      </c>
      <c r="Q2584" s="33"/>
      <c r="R2584" s="33"/>
      <c r="S2584" s="33"/>
      <c r="T2584" s="33"/>
      <c r="U2584" s="33"/>
      <c r="V2584" s="33"/>
      <c r="X2584" s="34"/>
      <c r="Y2584" s="33"/>
      <c r="Z2584" s="33"/>
      <c r="AA2584" s="33"/>
      <c r="AB2584" s="33"/>
      <c r="AC2584" s="35"/>
      <c r="AD2584" s="33"/>
      <c r="AE2584" s="33"/>
      <c r="AF2584" s="33"/>
      <c r="AG2584" s="33"/>
      <c r="AH2584" s="33"/>
      <c r="AI2584" s="33"/>
      <c r="AJ2584" s="36"/>
      <c r="AK2584" s="10">
        <f t="shared" si="432"/>
        <v>8</v>
      </c>
      <c r="AL2584" s="11">
        <f t="shared" si="433"/>
        <v>12</v>
      </c>
      <c r="AM2584" s="11">
        <f t="shared" si="434"/>
        <v>12</v>
      </c>
      <c r="AN2584" s="11">
        <f t="shared" si="435"/>
        <v>20</v>
      </c>
      <c r="AO2584" s="13">
        <f t="shared" si="436"/>
        <v>22</v>
      </c>
      <c r="AP2584" s="11">
        <f t="shared" si="437"/>
        <v>28</v>
      </c>
      <c r="AQ2584" s="11">
        <f t="shared" si="438"/>
        <v>20</v>
      </c>
      <c r="AR2584" s="11">
        <f t="shared" si="439"/>
        <v>32</v>
      </c>
      <c r="AS2584" s="11">
        <f t="shared" si="440"/>
        <v>26</v>
      </c>
      <c r="AT2584" s="11">
        <f t="shared" si="441"/>
        <v>32</v>
      </c>
      <c r="AU2584" s="11">
        <f t="shared" si="442"/>
        <v>27</v>
      </c>
      <c r="AV2584" s="11">
        <f t="shared" si="443"/>
        <v>50</v>
      </c>
      <c r="AW2584" s="12">
        <f t="shared" si="444"/>
        <v>62</v>
      </c>
      <c r="AX2584" s="13">
        <f t="shared" si="445"/>
        <v>60</v>
      </c>
      <c r="AY2584" s="13">
        <f t="shared" si="446"/>
        <v>58</v>
      </c>
      <c r="AZ2584" s="13">
        <f t="shared" si="447"/>
        <v>56</v>
      </c>
      <c r="BA2584" s="13">
        <f t="shared" si="448"/>
        <v>54</v>
      </c>
      <c r="BB2584" s="14">
        <f t="shared" si="449"/>
        <v>52</v>
      </c>
      <c r="BC2584" s="19">
        <f t="shared" si="452"/>
        <v>58</v>
      </c>
      <c r="BD2584" s="55">
        <f t="shared" si="428"/>
        <v>0.92484572913283536</v>
      </c>
      <c r="BE2584" s="19">
        <f t="shared" si="429"/>
        <v>0.95962974991880479</v>
      </c>
      <c r="BF2584" s="19">
        <f t="shared" si="420"/>
        <v>0.99932445599220532</v>
      </c>
      <c r="BG2584" s="19">
        <f t="shared" si="425"/>
        <v>1.0291977914907438</v>
      </c>
      <c r="BH2584" s="19">
        <f t="shared" si="430"/>
        <v>0</v>
      </c>
      <c r="BI2584" s="19">
        <f t="shared" si="430"/>
        <v>0</v>
      </c>
      <c r="BJ2584" s="19">
        <f t="shared" si="430"/>
        <v>0</v>
      </c>
      <c r="BK2584" s="19">
        <f t="shared" si="451"/>
        <v>0</v>
      </c>
      <c r="BL2584" s="19">
        <f t="shared" si="451"/>
        <v>0</v>
      </c>
      <c r="BM2584" s="19">
        <f t="shared" si="451"/>
        <v>1</v>
      </c>
      <c r="BN2584" s="19">
        <f t="shared" si="451"/>
        <v>0</v>
      </c>
      <c r="BO2584" s="19">
        <f t="shared" si="451"/>
        <v>1</v>
      </c>
      <c r="BP2584" s="19">
        <f t="shared" si="451"/>
        <v>0</v>
      </c>
      <c r="BQ2584" s="19">
        <f t="shared" si="451"/>
        <v>0</v>
      </c>
      <c r="BR2584" s="19">
        <f t="shared" si="451"/>
        <v>1</v>
      </c>
      <c r="BS2584" s="19">
        <f t="shared" si="451"/>
        <v>1</v>
      </c>
      <c r="BT2584" s="19">
        <f t="shared" si="451"/>
        <v>1</v>
      </c>
      <c r="BU2584" s="19">
        <f t="shared" si="451"/>
        <v>1</v>
      </c>
      <c r="BV2584" s="19">
        <f t="shared" si="451"/>
        <v>0</v>
      </c>
      <c r="BW2584" s="19">
        <f t="shared" si="451"/>
        <v>0</v>
      </c>
      <c r="BX2584" s="19">
        <f t="shared" si="451"/>
        <v>0</v>
      </c>
      <c r="BY2584" s="19" t="str">
        <f t="shared" si="451"/>
        <v/>
      </c>
      <c r="BZ2584" s="19" t="str">
        <f t="shared" si="451"/>
        <v/>
      </c>
      <c r="CA2584" s="19" t="str">
        <f t="shared" si="450"/>
        <v/>
      </c>
      <c r="CB2584" s="19" t="str">
        <f t="shared" si="450"/>
        <v/>
      </c>
    </row>
    <row r="2585" spans="1:80">
      <c r="A2585" s="24">
        <f t="shared" si="431"/>
        <v>2584</v>
      </c>
      <c r="B2585" s="31">
        <f>IF(data!A2586="","",data!A2586)</f>
        <v>2020074</v>
      </c>
      <c r="C2585" s="32">
        <f>IF(data!B2586="","",data!B2586)</f>
        <v>44052</v>
      </c>
      <c r="D2585" s="21">
        <f>IF(data!C2586="","",data!C2586)</f>
        <v>4</v>
      </c>
      <c r="E2585" s="22">
        <f>IF(data!D2586="","",data!D2586)</f>
        <v>8</v>
      </c>
      <c r="F2585" s="22">
        <f>IF(data!E2586="","",data!E2586)</f>
        <v>9</v>
      </c>
      <c r="G2585" s="22">
        <f>IF(data!F2586="","",data!F2586)</f>
        <v>13</v>
      </c>
      <c r="H2585" s="22">
        <f>IF(data!G2586="","",data!G2586)</f>
        <v>19</v>
      </c>
      <c r="I2585" s="22">
        <f>IF(data!H2586="","",data!H2586)</f>
        <v>33</v>
      </c>
      <c r="J2585" s="23">
        <f>IF(data!I2586="","",data!I2586)</f>
        <v>12</v>
      </c>
      <c r="Q2585" s="33"/>
      <c r="R2585" s="33"/>
      <c r="S2585" s="33"/>
      <c r="T2585" s="33"/>
      <c r="U2585" s="33"/>
      <c r="V2585" s="33"/>
      <c r="X2585" s="34"/>
      <c r="Y2585" s="33"/>
      <c r="Z2585" s="33"/>
      <c r="AA2585" s="33"/>
      <c r="AB2585" s="33"/>
      <c r="AC2585" s="35"/>
      <c r="AD2585" s="33"/>
      <c r="AE2585" s="33"/>
      <c r="AF2585" s="33"/>
      <c r="AG2585" s="33"/>
      <c r="AH2585" s="33"/>
      <c r="AI2585" s="33"/>
      <c r="AJ2585" s="36"/>
      <c r="AK2585" s="10">
        <f t="shared" si="432"/>
        <v>5</v>
      </c>
      <c r="AL2585" s="11">
        <f t="shared" si="433"/>
        <v>6</v>
      </c>
      <c r="AM2585" s="11">
        <f t="shared" si="434"/>
        <v>21</v>
      </c>
      <c r="AN2585" s="11">
        <f t="shared" si="435"/>
        <v>14</v>
      </c>
      <c r="AO2585" s="13">
        <f t="shared" si="436"/>
        <v>23</v>
      </c>
      <c r="AP2585" s="11">
        <f t="shared" si="437"/>
        <v>14</v>
      </c>
      <c r="AQ2585" s="11">
        <f t="shared" si="438"/>
        <v>23</v>
      </c>
      <c r="AR2585" s="11">
        <f t="shared" si="439"/>
        <v>36</v>
      </c>
      <c r="AS2585" s="11">
        <f t="shared" si="440"/>
        <v>31</v>
      </c>
      <c r="AT2585" s="11">
        <f t="shared" si="441"/>
        <v>38</v>
      </c>
      <c r="AU2585" s="11">
        <f t="shared" si="442"/>
        <v>34</v>
      </c>
      <c r="AV2585" s="11">
        <f t="shared" si="443"/>
        <v>44</v>
      </c>
      <c r="AW2585" s="12">
        <f t="shared" si="444"/>
        <v>41</v>
      </c>
      <c r="AX2585" s="13">
        <f t="shared" si="445"/>
        <v>38</v>
      </c>
      <c r="AY2585" s="13">
        <f t="shared" si="446"/>
        <v>52</v>
      </c>
      <c r="AZ2585" s="13">
        <f t="shared" si="447"/>
        <v>50</v>
      </c>
      <c r="BA2585" s="13">
        <f t="shared" si="448"/>
        <v>48</v>
      </c>
      <c r="BB2585" s="14">
        <f t="shared" si="449"/>
        <v>66</v>
      </c>
      <c r="BC2585" s="19">
        <f t="shared" si="452"/>
        <v>52</v>
      </c>
      <c r="BD2585" s="55">
        <f t="shared" si="428"/>
        <v>0.95349139330951604</v>
      </c>
      <c r="BE2585" s="19">
        <f t="shared" si="429"/>
        <v>0.98418317635595975</v>
      </c>
      <c r="BF2585" s="19">
        <f t="shared" si="420"/>
        <v>1.013238064306593</v>
      </c>
      <c r="BG2585" s="19">
        <f t="shared" si="425"/>
        <v>1.0218317635595973</v>
      </c>
      <c r="BH2585" s="19">
        <f t="shared" si="430"/>
        <v>0</v>
      </c>
      <c r="BI2585" s="19">
        <f t="shared" si="430"/>
        <v>0</v>
      </c>
      <c r="BJ2585" s="19">
        <f t="shared" si="430"/>
        <v>1</v>
      </c>
      <c r="BK2585" s="19">
        <f t="shared" si="451"/>
        <v>0</v>
      </c>
      <c r="BL2585" s="19">
        <f t="shared" si="451"/>
        <v>1</v>
      </c>
      <c r="BM2585" s="19">
        <f t="shared" si="451"/>
        <v>0</v>
      </c>
      <c r="BN2585" s="19">
        <f t="shared" si="451"/>
        <v>0</v>
      </c>
      <c r="BO2585" s="19">
        <f t="shared" si="451"/>
        <v>0</v>
      </c>
      <c r="BP2585" s="19">
        <f t="shared" si="451"/>
        <v>1</v>
      </c>
      <c r="BQ2585" s="19">
        <f t="shared" si="451"/>
        <v>1</v>
      </c>
      <c r="BR2585" s="19">
        <f t="shared" si="451"/>
        <v>0</v>
      </c>
      <c r="BS2585" s="19">
        <f t="shared" si="451"/>
        <v>0</v>
      </c>
      <c r="BT2585" s="19">
        <f t="shared" si="451"/>
        <v>0</v>
      </c>
      <c r="BU2585" s="19">
        <f t="shared" si="451"/>
        <v>1</v>
      </c>
      <c r="BV2585" s="19">
        <f t="shared" si="451"/>
        <v>0</v>
      </c>
      <c r="BW2585" s="19">
        <f t="shared" si="451"/>
        <v>0</v>
      </c>
      <c r="BX2585" s="19">
        <f t="shared" si="451"/>
        <v>1</v>
      </c>
      <c r="BY2585" s="19" t="str">
        <f t="shared" si="451"/>
        <v/>
      </c>
      <c r="BZ2585" s="19" t="str">
        <f t="shared" si="451"/>
        <v/>
      </c>
      <c r="CA2585" s="19" t="str">
        <f t="shared" si="450"/>
        <v/>
      </c>
      <c r="CB2585" s="19" t="str">
        <f t="shared" si="450"/>
        <v/>
      </c>
    </row>
    <row r="2586" spans="1:80">
      <c r="A2586" s="24">
        <f t="shared" si="431"/>
        <v>2585</v>
      </c>
      <c r="B2586" s="31">
        <f>IF(data!A2587="","",data!A2587)</f>
        <v>2020075</v>
      </c>
      <c r="C2586" s="32">
        <f>IF(data!B2587="","",data!B2587)</f>
        <v>44054</v>
      </c>
      <c r="D2586" s="21">
        <f>IF(data!C2587="","",data!C2587)</f>
        <v>3</v>
      </c>
      <c r="E2586" s="22">
        <f>IF(data!D2587="","",data!D2587)</f>
        <v>11</v>
      </c>
      <c r="F2586" s="22">
        <f>IF(data!E2587="","",data!E2587)</f>
        <v>13</v>
      </c>
      <c r="G2586" s="22">
        <f>IF(data!F2587="","",data!F2587)</f>
        <v>20</v>
      </c>
      <c r="H2586" s="22">
        <f>IF(data!G2587="","",data!G2587)</f>
        <v>24</v>
      </c>
      <c r="I2586" s="22">
        <f>IF(data!H2587="","",data!H2587)</f>
        <v>30</v>
      </c>
      <c r="J2586" s="23">
        <f>IF(data!I2587="","",data!I2587)</f>
        <v>16</v>
      </c>
      <c r="Q2586" s="33"/>
      <c r="R2586" s="33"/>
      <c r="S2586" s="33"/>
      <c r="T2586" s="33"/>
      <c r="U2586" s="33"/>
      <c r="V2586" s="33"/>
      <c r="X2586" s="34"/>
      <c r="Y2586" s="33"/>
      <c r="Z2586" s="33"/>
      <c r="AA2586" s="33"/>
      <c r="AB2586" s="33"/>
      <c r="AC2586" s="35"/>
      <c r="AD2586" s="33"/>
      <c r="AE2586" s="33"/>
      <c r="AF2586" s="33"/>
      <c r="AG2586" s="33"/>
      <c r="AH2586" s="33"/>
      <c r="AI2586" s="33"/>
      <c r="AJ2586" s="36"/>
      <c r="AK2586" s="10">
        <f t="shared" si="432"/>
        <v>5</v>
      </c>
      <c r="AL2586" s="11">
        <f t="shared" si="433"/>
        <v>9</v>
      </c>
      <c r="AM2586" s="11">
        <f t="shared" si="434"/>
        <v>11</v>
      </c>
      <c r="AN2586" s="11">
        <f t="shared" si="435"/>
        <v>11</v>
      </c>
      <c r="AO2586" s="13">
        <f t="shared" si="436"/>
        <v>24</v>
      </c>
      <c r="AP2586" s="11">
        <f t="shared" si="437"/>
        <v>21</v>
      </c>
      <c r="AQ2586" s="11">
        <f t="shared" si="438"/>
        <v>20</v>
      </c>
      <c r="AR2586" s="11">
        <f t="shared" si="439"/>
        <v>11</v>
      </c>
      <c r="AS2586" s="11">
        <f t="shared" si="440"/>
        <v>24</v>
      </c>
      <c r="AT2586" s="11">
        <f t="shared" si="441"/>
        <v>29</v>
      </c>
      <c r="AU2586" s="11">
        <f t="shared" si="442"/>
        <v>36</v>
      </c>
      <c r="AV2586" s="11">
        <f t="shared" si="443"/>
        <v>45</v>
      </c>
      <c r="AW2586" s="12">
        <f t="shared" si="444"/>
        <v>41</v>
      </c>
      <c r="AX2586" s="13">
        <f t="shared" si="445"/>
        <v>53</v>
      </c>
      <c r="AY2586" s="13">
        <f t="shared" si="446"/>
        <v>50</v>
      </c>
      <c r="AZ2586" s="13">
        <f t="shared" si="447"/>
        <v>47</v>
      </c>
      <c r="BA2586" s="13">
        <f t="shared" si="448"/>
        <v>44</v>
      </c>
      <c r="BB2586" s="14">
        <f t="shared" si="449"/>
        <v>41</v>
      </c>
      <c r="BC2586" s="19">
        <f t="shared" si="452"/>
        <v>50</v>
      </c>
      <c r="BD2586" s="55">
        <f t="shared" si="428"/>
        <v>1.0803507632348164</v>
      </c>
      <c r="BE2586" s="19">
        <f t="shared" si="429"/>
        <v>0.99645988957453724</v>
      </c>
      <c r="BF2586" s="19">
        <f t="shared" si="420"/>
        <v>1.0156934069503085</v>
      </c>
      <c r="BG2586" s="19">
        <f t="shared" si="425"/>
        <v>1.0218317635595973</v>
      </c>
      <c r="BH2586" s="19">
        <f t="shared" si="430"/>
        <v>0</v>
      </c>
      <c r="BI2586" s="19">
        <f t="shared" si="430"/>
        <v>0</v>
      </c>
      <c r="BJ2586" s="19">
        <f t="shared" si="430"/>
        <v>0</v>
      </c>
      <c r="BK2586" s="19">
        <f t="shared" si="451"/>
        <v>2</v>
      </c>
      <c r="BL2586" s="19">
        <f t="shared" si="451"/>
        <v>0</v>
      </c>
      <c r="BM2586" s="19">
        <f t="shared" si="451"/>
        <v>0</v>
      </c>
      <c r="BN2586" s="19">
        <f t="shared" si="451"/>
        <v>0</v>
      </c>
      <c r="BO2586" s="19">
        <f t="shared" si="451"/>
        <v>1</v>
      </c>
      <c r="BP2586" s="19">
        <f t="shared" si="451"/>
        <v>0</v>
      </c>
      <c r="BQ2586" s="19">
        <f t="shared" si="451"/>
        <v>0</v>
      </c>
      <c r="BR2586" s="19">
        <f t="shared" si="451"/>
        <v>0</v>
      </c>
      <c r="BS2586" s="19">
        <f t="shared" si="451"/>
        <v>1</v>
      </c>
      <c r="BT2586" s="19">
        <f t="shared" si="451"/>
        <v>0</v>
      </c>
      <c r="BU2586" s="19">
        <f t="shared" si="451"/>
        <v>2</v>
      </c>
      <c r="BV2586" s="19">
        <f t="shared" si="451"/>
        <v>0</v>
      </c>
      <c r="BW2586" s="19">
        <f t="shared" si="451"/>
        <v>0</v>
      </c>
      <c r="BX2586" s="19">
        <f t="shared" si="451"/>
        <v>0</v>
      </c>
      <c r="BY2586" s="19" t="str">
        <f t="shared" si="451"/>
        <v/>
      </c>
      <c r="BZ2586" s="19" t="str">
        <f t="shared" si="451"/>
        <v/>
      </c>
      <c r="CA2586" s="19" t="str">
        <f t="shared" si="450"/>
        <v/>
      </c>
      <c r="CB2586" s="19" t="str">
        <f t="shared" si="450"/>
        <v/>
      </c>
    </row>
    <row r="2587" spans="1:80">
      <c r="A2587" s="24">
        <f t="shared" si="431"/>
        <v>2586</v>
      </c>
      <c r="B2587" s="31">
        <f>IF(data!A2588="","",data!A2588)</f>
        <v>2020076</v>
      </c>
      <c r="C2587" s="32">
        <f>IF(data!B2588="","",data!B2588)</f>
        <v>44056</v>
      </c>
      <c r="D2587" s="21">
        <f>IF(data!C2588="","",data!C2588)</f>
        <v>10</v>
      </c>
      <c r="E2587" s="22">
        <f>IF(data!D2588="","",data!D2588)</f>
        <v>15</v>
      </c>
      <c r="F2587" s="22">
        <f>IF(data!E2588="","",data!E2588)</f>
        <v>16</v>
      </c>
      <c r="G2587" s="22">
        <f>IF(data!F2588="","",data!F2588)</f>
        <v>18</v>
      </c>
      <c r="H2587" s="22">
        <f>IF(data!G2588="","",data!G2588)</f>
        <v>20</v>
      </c>
      <c r="I2587" s="22">
        <f>IF(data!H2588="","",data!H2588)</f>
        <v>27</v>
      </c>
      <c r="J2587" s="23">
        <f>IF(data!I2588="","",data!I2588)</f>
        <v>6</v>
      </c>
      <c r="Q2587" s="33"/>
      <c r="R2587" s="33"/>
      <c r="S2587" s="33"/>
      <c r="T2587" s="33"/>
      <c r="U2587" s="33"/>
      <c r="V2587" s="33"/>
      <c r="X2587" s="34"/>
      <c r="Y2587" s="33"/>
      <c r="Z2587" s="33"/>
      <c r="AA2587" s="33"/>
      <c r="AB2587" s="33"/>
      <c r="AC2587" s="35"/>
      <c r="AD2587" s="33"/>
      <c r="AE2587" s="33"/>
      <c r="AF2587" s="33"/>
      <c r="AG2587" s="33"/>
      <c r="AH2587" s="33"/>
      <c r="AI2587" s="33"/>
      <c r="AJ2587" s="36"/>
      <c r="AK2587" s="10">
        <f t="shared" si="432"/>
        <v>4</v>
      </c>
      <c r="AL2587" s="11">
        <f t="shared" si="433"/>
        <v>10</v>
      </c>
      <c r="AM2587" s="11">
        <f t="shared" si="434"/>
        <v>6</v>
      </c>
      <c r="AN2587" s="11">
        <f t="shared" si="435"/>
        <v>16</v>
      </c>
      <c r="AO2587" s="13">
        <f t="shared" si="436"/>
        <v>22</v>
      </c>
      <c r="AP2587" s="11">
        <f t="shared" si="437"/>
        <v>18</v>
      </c>
      <c r="AQ2587" s="11">
        <f t="shared" si="438"/>
        <v>16</v>
      </c>
      <c r="AR2587" s="11">
        <f t="shared" si="439"/>
        <v>26</v>
      </c>
      <c r="AS2587" s="11">
        <f t="shared" si="440"/>
        <v>40</v>
      </c>
      <c r="AT2587" s="11">
        <f t="shared" si="441"/>
        <v>34</v>
      </c>
      <c r="AU2587" s="11">
        <f t="shared" si="442"/>
        <v>28</v>
      </c>
      <c r="AV2587" s="11">
        <f t="shared" si="443"/>
        <v>36</v>
      </c>
      <c r="AW2587" s="12">
        <f t="shared" si="444"/>
        <v>31</v>
      </c>
      <c r="AX2587" s="13">
        <f t="shared" si="445"/>
        <v>42</v>
      </c>
      <c r="AY2587" s="13">
        <f t="shared" si="446"/>
        <v>55</v>
      </c>
      <c r="AZ2587" s="13">
        <f t="shared" si="447"/>
        <v>52</v>
      </c>
      <c r="BA2587" s="13">
        <f t="shared" si="448"/>
        <v>68</v>
      </c>
      <c r="BB2587" s="14">
        <f t="shared" si="449"/>
        <v>66</v>
      </c>
      <c r="BC2587" s="19">
        <f t="shared" si="452"/>
        <v>55</v>
      </c>
      <c r="BD2587" s="55">
        <f t="shared" si="428"/>
        <v>1.0762585254952908</v>
      </c>
      <c r="BE2587" s="19">
        <f t="shared" si="429"/>
        <v>1.0189671971419292</v>
      </c>
      <c r="BF2587" s="19">
        <f t="shared" ref="BF2587:BF2650" si="453">IF($B2587="","",SUM($BC2563:$BC2587)/25/$BM$3)</f>
        <v>1.0271516726209808</v>
      </c>
      <c r="BG2587" s="19">
        <f t="shared" si="425"/>
        <v>1.0316531341344592</v>
      </c>
      <c r="BH2587" s="19">
        <f t="shared" si="430"/>
        <v>0</v>
      </c>
      <c r="BI2587" s="19">
        <f t="shared" si="430"/>
        <v>1</v>
      </c>
      <c r="BJ2587" s="19">
        <f t="shared" si="430"/>
        <v>0</v>
      </c>
      <c r="BK2587" s="19">
        <f t="shared" si="451"/>
        <v>1</v>
      </c>
      <c r="BL2587" s="19">
        <f t="shared" si="451"/>
        <v>0</v>
      </c>
      <c r="BM2587" s="19">
        <f t="shared" si="451"/>
        <v>0</v>
      </c>
      <c r="BN2587" s="19">
        <f t="shared" si="451"/>
        <v>0</v>
      </c>
      <c r="BO2587" s="19">
        <f t="shared" si="451"/>
        <v>0</v>
      </c>
      <c r="BP2587" s="19">
        <f t="shared" si="451"/>
        <v>0</v>
      </c>
      <c r="BQ2587" s="19">
        <f t="shared" si="451"/>
        <v>0</v>
      </c>
      <c r="BR2587" s="19">
        <f t="shared" si="451"/>
        <v>2</v>
      </c>
      <c r="BS2587" s="19">
        <f t="shared" si="451"/>
        <v>0</v>
      </c>
      <c r="BT2587" s="19">
        <f t="shared" si="451"/>
        <v>0</v>
      </c>
      <c r="BU2587" s="19">
        <f t="shared" si="451"/>
        <v>0</v>
      </c>
      <c r="BV2587" s="19">
        <f t="shared" si="451"/>
        <v>0</v>
      </c>
      <c r="BW2587" s="19">
        <f t="shared" si="451"/>
        <v>1</v>
      </c>
      <c r="BX2587" s="19">
        <f t="shared" si="451"/>
        <v>1</v>
      </c>
      <c r="BY2587" s="19" t="str">
        <f t="shared" si="451"/>
        <v/>
      </c>
      <c r="BZ2587" s="19" t="str">
        <f t="shared" si="451"/>
        <v/>
      </c>
      <c r="CA2587" s="19" t="str">
        <f t="shared" si="450"/>
        <v/>
      </c>
      <c r="CB2587" s="19" t="str">
        <f t="shared" si="450"/>
        <v/>
      </c>
    </row>
    <row r="2588" spans="1:80">
      <c r="A2588" s="24">
        <f t="shared" si="431"/>
        <v>2587</v>
      </c>
      <c r="B2588" s="31">
        <f>IF(data!A2589="","",data!A2589)</f>
        <v>2020077</v>
      </c>
      <c r="C2588" s="32">
        <f>IF(data!B2589="","",data!B2589)</f>
        <v>44059</v>
      </c>
      <c r="D2588" s="21">
        <f>IF(data!C2589="","",data!C2589)</f>
        <v>3</v>
      </c>
      <c r="E2588" s="22">
        <f>IF(data!D2589="","",data!D2589)</f>
        <v>10</v>
      </c>
      <c r="F2588" s="22">
        <f>IF(data!E2589="","",data!E2589)</f>
        <v>16</v>
      </c>
      <c r="G2588" s="22">
        <f>IF(data!F2589="","",data!F2589)</f>
        <v>21</v>
      </c>
      <c r="H2588" s="22">
        <f>IF(data!G2589="","",data!G2589)</f>
        <v>25</v>
      </c>
      <c r="I2588" s="22">
        <f>IF(data!H2589="","",data!H2589)</f>
        <v>27</v>
      </c>
      <c r="J2588" s="23">
        <f>IF(data!I2589="","",data!I2589)</f>
        <v>12</v>
      </c>
      <c r="Q2588" s="33"/>
      <c r="R2588" s="33"/>
      <c r="S2588" s="33"/>
      <c r="T2588" s="33"/>
      <c r="U2588" s="33"/>
      <c r="V2588" s="33"/>
      <c r="X2588" s="34"/>
      <c r="Y2588" s="33"/>
      <c r="Z2588" s="33"/>
      <c r="AA2588" s="33"/>
      <c r="AB2588" s="33"/>
      <c r="AC2588" s="35"/>
      <c r="AD2588" s="33"/>
      <c r="AE2588" s="33"/>
      <c r="AF2588" s="33"/>
      <c r="AG2588" s="33"/>
      <c r="AH2588" s="33"/>
      <c r="AI2588" s="33"/>
      <c r="AJ2588" s="36"/>
      <c r="AK2588" s="10">
        <f t="shared" si="432"/>
        <v>3</v>
      </c>
      <c r="AL2588" s="11">
        <f t="shared" si="433"/>
        <v>10</v>
      </c>
      <c r="AM2588" s="11">
        <f t="shared" si="434"/>
        <v>7</v>
      </c>
      <c r="AN2588" s="11">
        <f t="shared" si="435"/>
        <v>18</v>
      </c>
      <c r="AO2588" s="13">
        <f t="shared" si="436"/>
        <v>18</v>
      </c>
      <c r="AP2588" s="11">
        <f t="shared" si="437"/>
        <v>14</v>
      </c>
      <c r="AQ2588" s="11">
        <f t="shared" si="438"/>
        <v>21</v>
      </c>
      <c r="AR2588" s="11">
        <f t="shared" si="439"/>
        <v>22</v>
      </c>
      <c r="AS2588" s="11">
        <f t="shared" si="440"/>
        <v>36</v>
      </c>
      <c r="AT2588" s="11">
        <f t="shared" si="441"/>
        <v>30</v>
      </c>
      <c r="AU2588" s="11">
        <f t="shared" si="442"/>
        <v>37</v>
      </c>
      <c r="AV2588" s="11">
        <f t="shared" si="443"/>
        <v>46</v>
      </c>
      <c r="AW2588" s="12">
        <f t="shared" si="444"/>
        <v>42</v>
      </c>
      <c r="AX2588" s="13">
        <f t="shared" si="445"/>
        <v>38</v>
      </c>
      <c r="AY2588" s="13">
        <f t="shared" si="446"/>
        <v>51</v>
      </c>
      <c r="AZ2588" s="13">
        <f t="shared" si="447"/>
        <v>48</v>
      </c>
      <c r="BA2588" s="13">
        <f t="shared" si="448"/>
        <v>45</v>
      </c>
      <c r="BB2588" s="14">
        <f t="shared" si="449"/>
        <v>42</v>
      </c>
      <c r="BC2588" s="19">
        <f t="shared" si="452"/>
        <v>51</v>
      </c>
      <c r="BD2588" s="55">
        <f t="shared" si="428"/>
        <v>1.0885352387138683</v>
      </c>
      <c r="BE2588" s="19">
        <f t="shared" si="429"/>
        <v>1.023059434881455</v>
      </c>
      <c r="BF2588" s="19">
        <f t="shared" si="453"/>
        <v>1.0148749594024034</v>
      </c>
      <c r="BG2588" s="19">
        <f t="shared" si="425"/>
        <v>1.0259240012991231</v>
      </c>
      <c r="BH2588" s="19">
        <f t="shared" si="430"/>
        <v>0</v>
      </c>
      <c r="BI2588" s="19">
        <f t="shared" si="430"/>
        <v>0</v>
      </c>
      <c r="BJ2588" s="19">
        <f t="shared" si="430"/>
        <v>0</v>
      </c>
      <c r="BK2588" s="19">
        <f t="shared" si="451"/>
        <v>1</v>
      </c>
      <c r="BL2588" s="19">
        <f t="shared" si="451"/>
        <v>1</v>
      </c>
      <c r="BM2588" s="19">
        <f t="shared" si="451"/>
        <v>0</v>
      </c>
      <c r="BN2588" s="19">
        <f t="shared" si="451"/>
        <v>0</v>
      </c>
      <c r="BO2588" s="19">
        <f t="shared" si="451"/>
        <v>0</v>
      </c>
      <c r="BP2588" s="19">
        <f t="shared" si="451"/>
        <v>1</v>
      </c>
      <c r="BQ2588" s="19">
        <f t="shared" si="451"/>
        <v>0</v>
      </c>
      <c r="BR2588" s="19">
        <f t="shared" si="451"/>
        <v>2</v>
      </c>
      <c r="BS2588" s="19">
        <f t="shared" si="451"/>
        <v>0</v>
      </c>
      <c r="BT2588" s="19">
        <f t="shared" si="451"/>
        <v>0</v>
      </c>
      <c r="BU2588" s="19">
        <f t="shared" si="451"/>
        <v>0</v>
      </c>
      <c r="BV2588" s="19">
        <f t="shared" si="451"/>
        <v>0</v>
      </c>
      <c r="BW2588" s="19">
        <f t="shared" si="451"/>
        <v>0</v>
      </c>
      <c r="BX2588" s="19">
        <f t="shared" si="451"/>
        <v>1</v>
      </c>
      <c r="BY2588" s="19" t="str">
        <f t="shared" si="451"/>
        <v/>
      </c>
      <c r="BZ2588" s="19" t="str">
        <f t="shared" si="451"/>
        <v/>
      </c>
      <c r="CA2588" s="19" t="str">
        <f t="shared" si="450"/>
        <v/>
      </c>
      <c r="CB2588" s="19" t="str">
        <f t="shared" si="450"/>
        <v/>
      </c>
    </row>
    <row r="2589" spans="1:80">
      <c r="A2589" s="24">
        <f t="shared" si="431"/>
        <v>2588</v>
      </c>
      <c r="B2589" s="31">
        <f>IF(data!A2590="","",data!A2590)</f>
        <v>2020078</v>
      </c>
      <c r="C2589" s="32">
        <f>IF(data!B2590="","",data!B2590)</f>
        <v>44061</v>
      </c>
      <c r="D2589" s="21">
        <f>IF(data!C2590="","",data!C2590)</f>
        <v>3</v>
      </c>
      <c r="E2589" s="22">
        <f>IF(data!D2590="","",data!D2590)</f>
        <v>11</v>
      </c>
      <c r="F2589" s="22">
        <f>IF(data!E2590="","",data!E2590)</f>
        <v>14</v>
      </c>
      <c r="G2589" s="22">
        <f>IF(data!F2590="","",data!F2590)</f>
        <v>16</v>
      </c>
      <c r="H2589" s="22">
        <f>IF(data!G2590="","",data!G2590)</f>
        <v>21</v>
      </c>
      <c r="I2589" s="22">
        <f>IF(data!H2590="","",data!H2590)</f>
        <v>32</v>
      </c>
      <c r="J2589" s="23">
        <f>IF(data!I2590="","",data!I2590)</f>
        <v>4</v>
      </c>
      <c r="Q2589" s="33"/>
      <c r="R2589" s="33"/>
      <c r="S2589" s="33"/>
      <c r="T2589" s="33"/>
      <c r="U2589" s="33"/>
      <c r="V2589" s="33"/>
      <c r="X2589" s="34"/>
      <c r="Y2589" s="33"/>
      <c r="Z2589" s="33"/>
      <c r="AA2589" s="33"/>
      <c r="AB2589" s="33"/>
      <c r="AC2589" s="35"/>
      <c r="AD2589" s="33"/>
      <c r="AE2589" s="33"/>
      <c r="AF2589" s="33"/>
      <c r="AG2589" s="33"/>
      <c r="AH2589" s="33"/>
      <c r="AI2589" s="33"/>
      <c r="AJ2589" s="36"/>
      <c r="AK2589" s="10">
        <f t="shared" si="432"/>
        <v>7</v>
      </c>
      <c r="AL2589" s="11">
        <f t="shared" si="433"/>
        <v>9</v>
      </c>
      <c r="AM2589" s="11">
        <f t="shared" si="434"/>
        <v>12</v>
      </c>
      <c r="AN2589" s="11">
        <f t="shared" si="435"/>
        <v>19</v>
      </c>
      <c r="AO2589" s="13">
        <f t="shared" si="436"/>
        <v>13</v>
      </c>
      <c r="AP2589" s="11">
        <f t="shared" si="437"/>
        <v>17</v>
      </c>
      <c r="AQ2589" s="11">
        <f t="shared" si="438"/>
        <v>25</v>
      </c>
      <c r="AR2589" s="11">
        <f t="shared" si="439"/>
        <v>17</v>
      </c>
      <c r="AS2589" s="11">
        <f t="shared" si="440"/>
        <v>31</v>
      </c>
      <c r="AT2589" s="11">
        <f t="shared" si="441"/>
        <v>37</v>
      </c>
      <c r="AU2589" s="11">
        <f t="shared" si="442"/>
        <v>32</v>
      </c>
      <c r="AV2589" s="11">
        <f t="shared" si="443"/>
        <v>27</v>
      </c>
      <c r="AW2589" s="12">
        <f t="shared" si="444"/>
        <v>37</v>
      </c>
      <c r="AX2589" s="13">
        <f t="shared" si="445"/>
        <v>33</v>
      </c>
      <c r="AY2589" s="13">
        <f t="shared" si="446"/>
        <v>63</v>
      </c>
      <c r="AZ2589" s="13">
        <f t="shared" si="447"/>
        <v>61</v>
      </c>
      <c r="BA2589" s="13">
        <f t="shared" si="448"/>
        <v>59</v>
      </c>
      <c r="BB2589" s="14">
        <f t="shared" si="449"/>
        <v>57</v>
      </c>
      <c r="BC2589" s="19">
        <f t="shared" si="452"/>
        <v>63</v>
      </c>
      <c r="BD2589" s="55">
        <f t="shared" si="428"/>
        <v>1.1089964274114972</v>
      </c>
      <c r="BE2589" s="19">
        <f t="shared" si="429"/>
        <v>1.0169210782721663</v>
      </c>
      <c r="BF2589" s="19">
        <f t="shared" si="453"/>
        <v>1.0025982461838259</v>
      </c>
      <c r="BG2589" s="19">
        <f t="shared" si="425"/>
        <v>1.0308346865865541</v>
      </c>
      <c r="BH2589" s="19">
        <f t="shared" si="430"/>
        <v>0</v>
      </c>
      <c r="BI2589" s="19">
        <f t="shared" si="430"/>
        <v>0</v>
      </c>
      <c r="BJ2589" s="19">
        <f t="shared" si="430"/>
        <v>0</v>
      </c>
      <c r="BK2589" s="19">
        <f t="shared" si="451"/>
        <v>1</v>
      </c>
      <c r="BL2589" s="19">
        <f t="shared" si="451"/>
        <v>1</v>
      </c>
      <c r="BM2589" s="19">
        <f t="shared" si="451"/>
        <v>0</v>
      </c>
      <c r="BN2589" s="19">
        <f t="shared" si="451"/>
        <v>0</v>
      </c>
      <c r="BO2589" s="19">
        <f t="shared" si="451"/>
        <v>0</v>
      </c>
      <c r="BP2589" s="19">
        <f t="shared" si="451"/>
        <v>0</v>
      </c>
      <c r="BQ2589" s="19">
        <f t="shared" si="451"/>
        <v>0</v>
      </c>
      <c r="BR2589" s="19">
        <f t="shared" si="451"/>
        <v>0</v>
      </c>
      <c r="BS2589" s="19">
        <f t="shared" si="451"/>
        <v>1</v>
      </c>
      <c r="BT2589" s="19">
        <f t="shared" si="451"/>
        <v>0</v>
      </c>
      <c r="BU2589" s="19">
        <f t="shared" si="451"/>
        <v>0</v>
      </c>
      <c r="BV2589" s="19">
        <f t="shared" si="451"/>
        <v>1</v>
      </c>
      <c r="BW2589" s="19">
        <f t="shared" si="451"/>
        <v>1</v>
      </c>
      <c r="BX2589" s="19">
        <f t="shared" si="451"/>
        <v>1</v>
      </c>
      <c r="BY2589" s="19" t="str">
        <f t="shared" si="451"/>
        <v/>
      </c>
      <c r="BZ2589" s="19" t="str">
        <f t="shared" si="451"/>
        <v/>
      </c>
      <c r="CA2589" s="19" t="str">
        <f t="shared" si="450"/>
        <v/>
      </c>
      <c r="CB2589" s="19" t="str">
        <f t="shared" si="450"/>
        <v/>
      </c>
    </row>
    <row r="2590" spans="1:80">
      <c r="A2590" s="24">
        <f t="shared" si="431"/>
        <v>2589</v>
      </c>
      <c r="B2590" s="31">
        <f>IF(data!A2591="","",data!A2591)</f>
        <v>2020079</v>
      </c>
      <c r="C2590" s="32">
        <f>IF(data!B2591="","",data!B2591)</f>
        <v>44063</v>
      </c>
      <c r="D2590" s="21">
        <f>IF(data!C2591="","",data!C2591)</f>
        <v>5</v>
      </c>
      <c r="E2590" s="22">
        <f>IF(data!D2591="","",data!D2591)</f>
        <v>12</v>
      </c>
      <c r="F2590" s="22">
        <f>IF(data!E2591="","",data!E2591)</f>
        <v>20</v>
      </c>
      <c r="G2590" s="22">
        <f>IF(data!F2591="","",data!F2591)</f>
        <v>21</v>
      </c>
      <c r="H2590" s="22">
        <f>IF(data!G2591="","",data!G2591)</f>
        <v>22</v>
      </c>
      <c r="I2590" s="22">
        <f>IF(data!H2591="","",data!H2591)</f>
        <v>29</v>
      </c>
      <c r="J2590" s="23">
        <f>IF(data!I2591="","",data!I2591)</f>
        <v>14</v>
      </c>
      <c r="Q2590" s="33"/>
      <c r="R2590" s="33"/>
      <c r="S2590" s="33"/>
      <c r="T2590" s="33"/>
      <c r="U2590" s="33"/>
      <c r="V2590" s="33"/>
      <c r="X2590" s="34"/>
      <c r="Y2590" s="33"/>
      <c r="Z2590" s="33"/>
      <c r="AA2590" s="33"/>
      <c r="AB2590" s="33"/>
      <c r="AC2590" s="35"/>
      <c r="AD2590" s="33"/>
      <c r="AE2590" s="33"/>
      <c r="AF2590" s="33"/>
      <c r="AG2590" s="33"/>
      <c r="AH2590" s="33"/>
      <c r="AI2590" s="33"/>
      <c r="AJ2590" s="36"/>
      <c r="AK2590" s="10">
        <f t="shared" si="432"/>
        <v>7</v>
      </c>
      <c r="AL2590" s="11">
        <f t="shared" si="433"/>
        <v>5</v>
      </c>
      <c r="AM2590" s="11">
        <f t="shared" si="434"/>
        <v>9</v>
      </c>
      <c r="AN2590" s="11">
        <f t="shared" si="435"/>
        <v>19</v>
      </c>
      <c r="AO2590" s="13">
        <f t="shared" si="436"/>
        <v>18</v>
      </c>
      <c r="AP2590" s="11">
        <f t="shared" si="437"/>
        <v>29</v>
      </c>
      <c r="AQ2590" s="11">
        <f t="shared" si="438"/>
        <v>19</v>
      </c>
      <c r="AR2590" s="11">
        <f t="shared" si="439"/>
        <v>19</v>
      </c>
      <c r="AS2590" s="11">
        <f t="shared" si="440"/>
        <v>32</v>
      </c>
      <c r="AT2590" s="11">
        <f t="shared" si="441"/>
        <v>37</v>
      </c>
      <c r="AU2590" s="11">
        <f t="shared" si="442"/>
        <v>44</v>
      </c>
      <c r="AV2590" s="11">
        <f t="shared" si="443"/>
        <v>39</v>
      </c>
      <c r="AW2590" s="12">
        <f t="shared" si="444"/>
        <v>49</v>
      </c>
      <c r="AX2590" s="13">
        <f t="shared" si="445"/>
        <v>45</v>
      </c>
      <c r="AY2590" s="13">
        <f t="shared" si="446"/>
        <v>41</v>
      </c>
      <c r="AZ2590" s="13">
        <f t="shared" si="447"/>
        <v>37</v>
      </c>
      <c r="BA2590" s="13">
        <f t="shared" si="448"/>
        <v>33</v>
      </c>
      <c r="BB2590" s="14">
        <f t="shared" si="449"/>
        <v>29</v>
      </c>
      <c r="BC2590" s="19">
        <f t="shared" si="452"/>
        <v>41</v>
      </c>
      <c r="BD2590" s="55">
        <f t="shared" si="428"/>
        <v>1.0639818122767133</v>
      </c>
      <c r="BE2590" s="19">
        <f t="shared" si="429"/>
        <v>1.0087366027931146</v>
      </c>
      <c r="BF2590" s="19">
        <f t="shared" si="453"/>
        <v>0.99850600844430004</v>
      </c>
      <c r="BG2590" s="19">
        <f t="shared" si="425"/>
        <v>1.0291977914907438</v>
      </c>
      <c r="BH2590" s="19">
        <f t="shared" si="430"/>
        <v>0</v>
      </c>
      <c r="BI2590" s="19">
        <f t="shared" si="430"/>
        <v>0</v>
      </c>
      <c r="BJ2590" s="19">
        <f t="shared" si="430"/>
        <v>0</v>
      </c>
      <c r="BK2590" s="19">
        <f t="shared" si="451"/>
        <v>1</v>
      </c>
      <c r="BL2590" s="19">
        <f t="shared" si="451"/>
        <v>1</v>
      </c>
      <c r="BM2590" s="19">
        <f t="shared" si="451"/>
        <v>2</v>
      </c>
      <c r="BN2590" s="19">
        <f t="shared" si="451"/>
        <v>0</v>
      </c>
      <c r="BO2590" s="19">
        <f t="shared" si="451"/>
        <v>0</v>
      </c>
      <c r="BP2590" s="19">
        <f t="shared" si="451"/>
        <v>0</v>
      </c>
      <c r="BQ2590" s="19">
        <f t="shared" si="451"/>
        <v>0</v>
      </c>
      <c r="BR2590" s="19">
        <f t="shared" si="451"/>
        <v>0</v>
      </c>
      <c r="BS2590" s="19">
        <f t="shared" si="451"/>
        <v>0</v>
      </c>
      <c r="BT2590" s="19">
        <f t="shared" si="451"/>
        <v>2</v>
      </c>
      <c r="BU2590" s="19">
        <f t="shared" si="451"/>
        <v>0</v>
      </c>
      <c r="BV2590" s="19">
        <f t="shared" si="451"/>
        <v>0</v>
      </c>
      <c r="BW2590" s="19">
        <f t="shared" si="451"/>
        <v>0</v>
      </c>
      <c r="BX2590" s="19">
        <f t="shared" si="451"/>
        <v>0</v>
      </c>
      <c r="BY2590" s="19" t="str">
        <f t="shared" si="451"/>
        <v/>
      </c>
      <c r="BZ2590" s="19" t="str">
        <f t="shared" si="451"/>
        <v/>
      </c>
      <c r="CA2590" s="19" t="str">
        <f t="shared" si="450"/>
        <v/>
      </c>
      <c r="CB2590" s="19" t="str">
        <f t="shared" si="450"/>
        <v/>
      </c>
    </row>
    <row r="2591" spans="1:80">
      <c r="A2591" s="24">
        <f t="shared" si="431"/>
        <v>2590</v>
      </c>
      <c r="B2591" s="31">
        <f>IF(data!A2592="","",data!A2592)</f>
        <v>2020080</v>
      </c>
      <c r="C2591" s="32">
        <f>IF(data!B2592="","",data!B2592)</f>
        <v>44066</v>
      </c>
      <c r="D2591" s="21">
        <f>IF(data!C2592="","",data!C2592)</f>
        <v>14</v>
      </c>
      <c r="E2591" s="22">
        <f>IF(data!D2592="","",data!D2592)</f>
        <v>15</v>
      </c>
      <c r="F2591" s="22">
        <f>IF(data!E2592="","",data!E2592)</f>
        <v>18</v>
      </c>
      <c r="G2591" s="22">
        <f>IF(data!F2592="","",data!F2592)</f>
        <v>22</v>
      </c>
      <c r="H2591" s="22">
        <f>IF(data!G2592="","",data!G2592)</f>
        <v>31</v>
      </c>
      <c r="I2591" s="22">
        <f>IF(data!H2592="","",data!H2592)</f>
        <v>33</v>
      </c>
      <c r="J2591" s="23">
        <f>IF(data!I2592="","",data!I2592)</f>
        <v>1</v>
      </c>
      <c r="Q2591" s="33"/>
      <c r="R2591" s="33"/>
      <c r="S2591" s="33"/>
      <c r="T2591" s="33"/>
      <c r="U2591" s="33"/>
      <c r="V2591" s="33"/>
      <c r="X2591" s="34"/>
      <c r="Y2591" s="33"/>
      <c r="Z2591" s="33"/>
      <c r="AA2591" s="33"/>
      <c r="AB2591" s="33"/>
      <c r="AC2591" s="35"/>
      <c r="AD2591" s="33"/>
      <c r="AE2591" s="33"/>
      <c r="AF2591" s="33"/>
      <c r="AG2591" s="33"/>
      <c r="AH2591" s="33"/>
      <c r="AI2591" s="33"/>
      <c r="AJ2591" s="36"/>
      <c r="AK2591" s="10">
        <f t="shared" si="432"/>
        <v>4</v>
      </c>
      <c r="AL2591" s="11">
        <f t="shared" si="433"/>
        <v>13</v>
      </c>
      <c r="AM2591" s="11">
        <f t="shared" si="434"/>
        <v>13</v>
      </c>
      <c r="AN2591" s="11">
        <f t="shared" si="435"/>
        <v>13</v>
      </c>
      <c r="AO2591" s="13">
        <f t="shared" si="436"/>
        <v>14</v>
      </c>
      <c r="AP2591" s="11">
        <f t="shared" si="437"/>
        <v>29</v>
      </c>
      <c r="AQ2591" s="11">
        <f t="shared" si="438"/>
        <v>25</v>
      </c>
      <c r="AR2591" s="11">
        <f t="shared" si="439"/>
        <v>23</v>
      </c>
      <c r="AS2591" s="11">
        <f t="shared" si="440"/>
        <v>23</v>
      </c>
      <c r="AT2591" s="11">
        <f t="shared" si="441"/>
        <v>37</v>
      </c>
      <c r="AU2591" s="11">
        <f t="shared" si="442"/>
        <v>29</v>
      </c>
      <c r="AV2591" s="11">
        <f t="shared" si="443"/>
        <v>21</v>
      </c>
      <c r="AW2591" s="12">
        <f t="shared" si="444"/>
        <v>28</v>
      </c>
      <c r="AX2591" s="13">
        <f t="shared" si="445"/>
        <v>53</v>
      </c>
      <c r="AY2591" s="13">
        <f t="shared" si="446"/>
        <v>65</v>
      </c>
      <c r="AZ2591" s="13">
        <f t="shared" si="447"/>
        <v>61</v>
      </c>
      <c r="BA2591" s="13">
        <f t="shared" si="448"/>
        <v>76</v>
      </c>
      <c r="BB2591" s="14">
        <f t="shared" si="449"/>
        <v>73</v>
      </c>
      <c r="BC2591" s="19">
        <f t="shared" si="452"/>
        <v>65</v>
      </c>
      <c r="BD2591" s="55">
        <f t="shared" si="428"/>
        <v>1.1253653783696005</v>
      </c>
      <c r="BE2591" s="19">
        <f t="shared" si="429"/>
        <v>1.1028580708022084</v>
      </c>
      <c r="BF2591" s="19">
        <f t="shared" si="453"/>
        <v>1.0165118544982137</v>
      </c>
      <c r="BG2591" s="19">
        <f t="shared" si="425"/>
        <v>1.0373822669697954</v>
      </c>
      <c r="BH2591" s="19">
        <f t="shared" si="430"/>
        <v>0</v>
      </c>
      <c r="BI2591" s="19">
        <f t="shared" si="430"/>
        <v>1</v>
      </c>
      <c r="BJ2591" s="19">
        <f t="shared" si="430"/>
        <v>0</v>
      </c>
      <c r="BK2591" s="19">
        <f t="shared" si="451"/>
        <v>0</v>
      </c>
      <c r="BL2591" s="19">
        <f t="shared" si="451"/>
        <v>0</v>
      </c>
      <c r="BM2591" s="19">
        <f t="shared" si="451"/>
        <v>1</v>
      </c>
      <c r="BN2591" s="19">
        <f t="shared" si="451"/>
        <v>0</v>
      </c>
      <c r="BO2591" s="19">
        <f t="shared" si="451"/>
        <v>0</v>
      </c>
      <c r="BP2591" s="19">
        <f t="shared" si="451"/>
        <v>0</v>
      </c>
      <c r="BQ2591" s="19">
        <f t="shared" si="451"/>
        <v>0</v>
      </c>
      <c r="BR2591" s="19">
        <f t="shared" si="451"/>
        <v>0</v>
      </c>
      <c r="BS2591" s="19">
        <f t="shared" si="451"/>
        <v>0</v>
      </c>
      <c r="BT2591" s="19">
        <f t="shared" si="451"/>
        <v>0</v>
      </c>
      <c r="BU2591" s="19">
        <f t="shared" si="451"/>
        <v>0</v>
      </c>
      <c r="BV2591" s="19">
        <f t="shared" si="451"/>
        <v>2</v>
      </c>
      <c r="BW2591" s="19">
        <f t="shared" si="451"/>
        <v>1</v>
      </c>
      <c r="BX2591" s="19">
        <f t="shared" si="451"/>
        <v>1</v>
      </c>
      <c r="BY2591" s="19" t="str">
        <f t="shared" si="451"/>
        <v/>
      </c>
      <c r="BZ2591" s="19" t="str">
        <f t="shared" si="451"/>
        <v/>
      </c>
      <c r="CA2591" s="19" t="str">
        <f t="shared" si="450"/>
        <v/>
      </c>
      <c r="CB2591" s="19" t="str">
        <f t="shared" si="450"/>
        <v/>
      </c>
    </row>
    <row r="2592" spans="1:80">
      <c r="A2592" s="24">
        <f t="shared" si="431"/>
        <v>2591</v>
      </c>
      <c r="B2592" s="31">
        <f>IF(data!A2593="","",data!A2593)</f>
        <v>2020081</v>
      </c>
      <c r="C2592" s="32">
        <f>IF(data!B2593="","",data!B2593)</f>
        <v>44068</v>
      </c>
      <c r="D2592" s="21">
        <f>IF(data!C2593="","",data!C2593)</f>
        <v>1</v>
      </c>
      <c r="E2592" s="22">
        <f>IF(data!D2593="","",data!D2593)</f>
        <v>5</v>
      </c>
      <c r="F2592" s="22">
        <f>IF(data!E2593="","",data!E2593)</f>
        <v>13</v>
      </c>
      <c r="G2592" s="22">
        <f>IF(data!F2593="","",data!F2593)</f>
        <v>14</v>
      </c>
      <c r="H2592" s="22">
        <f>IF(data!G2593="","",data!G2593)</f>
        <v>27</v>
      </c>
      <c r="I2592" s="22">
        <f>IF(data!H2593="","",data!H2593)</f>
        <v>33</v>
      </c>
      <c r="J2592" s="23">
        <f>IF(data!I2593="","",data!I2593)</f>
        <v>15</v>
      </c>
      <c r="Q2592" s="33"/>
      <c r="R2592" s="33"/>
      <c r="S2592" s="33"/>
      <c r="T2592" s="33"/>
      <c r="U2592" s="33"/>
      <c r="V2592" s="33"/>
      <c r="X2592" s="34"/>
      <c r="Y2592" s="33"/>
      <c r="Z2592" s="33"/>
      <c r="AA2592" s="33"/>
      <c r="AB2592" s="33"/>
      <c r="AC2592" s="35"/>
      <c r="AD2592" s="33"/>
      <c r="AE2592" s="33"/>
      <c r="AF2592" s="33"/>
      <c r="AG2592" s="33"/>
      <c r="AH2592" s="33"/>
      <c r="AI2592" s="33"/>
      <c r="AJ2592" s="36"/>
      <c r="AK2592" s="10">
        <f t="shared" si="432"/>
        <v>6</v>
      </c>
      <c r="AL2592" s="11">
        <f t="shared" si="433"/>
        <v>9</v>
      </c>
      <c r="AM2592" s="11">
        <f t="shared" si="434"/>
        <v>13</v>
      </c>
      <c r="AN2592" s="11">
        <f t="shared" si="435"/>
        <v>15</v>
      </c>
      <c r="AO2592" s="13">
        <f t="shared" si="436"/>
        <v>23</v>
      </c>
      <c r="AP2592" s="11">
        <f t="shared" si="437"/>
        <v>21</v>
      </c>
      <c r="AQ2592" s="11">
        <f t="shared" si="438"/>
        <v>21</v>
      </c>
      <c r="AR2592" s="11">
        <f t="shared" si="439"/>
        <v>23</v>
      </c>
      <c r="AS2592" s="11">
        <f t="shared" si="440"/>
        <v>16</v>
      </c>
      <c r="AT2592" s="11">
        <f t="shared" si="441"/>
        <v>21</v>
      </c>
      <c r="AU2592" s="11">
        <f t="shared" si="442"/>
        <v>15</v>
      </c>
      <c r="AV2592" s="11">
        <f t="shared" si="443"/>
        <v>37</v>
      </c>
      <c r="AW2592" s="12">
        <f t="shared" si="444"/>
        <v>48</v>
      </c>
      <c r="AX2592" s="13">
        <f t="shared" si="445"/>
        <v>45</v>
      </c>
      <c r="AY2592" s="13">
        <f t="shared" si="446"/>
        <v>59</v>
      </c>
      <c r="AZ2592" s="13">
        <f t="shared" si="447"/>
        <v>57</v>
      </c>
      <c r="BA2592" s="13">
        <f t="shared" si="448"/>
        <v>55</v>
      </c>
      <c r="BB2592" s="14">
        <f t="shared" si="449"/>
        <v>53</v>
      </c>
      <c r="BC2592" s="19">
        <f t="shared" si="452"/>
        <v>59</v>
      </c>
      <c r="BD2592" s="55">
        <f t="shared" si="428"/>
        <v>1.1417343293277038</v>
      </c>
      <c r="BE2592" s="19">
        <f t="shared" si="429"/>
        <v>1.1089964274114972</v>
      </c>
      <c r="BF2592" s="19">
        <f t="shared" si="453"/>
        <v>1.0238778824293602</v>
      </c>
      <c r="BG2592" s="19">
        <f t="shared" si="425"/>
        <v>1.0382007145177006</v>
      </c>
      <c r="BH2592" s="19">
        <f t="shared" si="430"/>
        <v>0</v>
      </c>
      <c r="BI2592" s="19">
        <f t="shared" si="430"/>
        <v>1</v>
      </c>
      <c r="BJ2592" s="19">
        <f t="shared" si="430"/>
        <v>0</v>
      </c>
      <c r="BK2592" s="19">
        <f t="shared" si="451"/>
        <v>0</v>
      </c>
      <c r="BL2592" s="19">
        <f t="shared" si="451"/>
        <v>0</v>
      </c>
      <c r="BM2592" s="19">
        <f t="shared" si="451"/>
        <v>1</v>
      </c>
      <c r="BN2592" s="19">
        <f t="shared" si="451"/>
        <v>0</v>
      </c>
      <c r="BO2592" s="19">
        <f t="shared" si="451"/>
        <v>0</v>
      </c>
      <c r="BP2592" s="19">
        <f t="shared" si="451"/>
        <v>0</v>
      </c>
      <c r="BQ2592" s="19">
        <f t="shared" si="451"/>
        <v>0</v>
      </c>
      <c r="BR2592" s="19">
        <f t="shared" si="451"/>
        <v>1</v>
      </c>
      <c r="BS2592" s="19">
        <f t="shared" si="451"/>
        <v>0</v>
      </c>
      <c r="BT2592" s="19">
        <f t="shared" si="451"/>
        <v>0</v>
      </c>
      <c r="BU2592" s="19">
        <f t="shared" si="451"/>
        <v>1</v>
      </c>
      <c r="BV2592" s="19">
        <f t="shared" si="451"/>
        <v>1</v>
      </c>
      <c r="BW2592" s="19">
        <f t="shared" si="451"/>
        <v>0</v>
      </c>
      <c r="BX2592" s="19">
        <f t="shared" si="451"/>
        <v>1</v>
      </c>
      <c r="BY2592" s="19" t="str">
        <f t="shared" si="451"/>
        <v/>
      </c>
      <c r="BZ2592" s="19" t="str">
        <f t="shared" si="451"/>
        <v/>
      </c>
      <c r="CA2592" s="19" t="str">
        <f t="shared" si="450"/>
        <v/>
      </c>
      <c r="CB2592" s="19" t="str">
        <f t="shared" si="450"/>
        <v/>
      </c>
    </row>
    <row r="2593" spans="1:80">
      <c r="A2593" s="24">
        <f t="shared" si="431"/>
        <v>2592</v>
      </c>
      <c r="B2593" s="31">
        <f>IF(data!A2594="","",data!A2594)</f>
        <v>2020082</v>
      </c>
      <c r="C2593" s="32">
        <f>IF(data!B2594="","",data!B2594)</f>
        <v>44070</v>
      </c>
      <c r="D2593" s="21">
        <f>IF(data!C2594="","",data!C2594)</f>
        <v>2</v>
      </c>
      <c r="E2593" s="22">
        <f>IF(data!D2594="","",data!D2594)</f>
        <v>8</v>
      </c>
      <c r="F2593" s="22">
        <f>IF(data!E2594="","",data!E2594)</f>
        <v>11</v>
      </c>
      <c r="G2593" s="22">
        <f>IF(data!F2594="","",data!F2594)</f>
        <v>17</v>
      </c>
      <c r="H2593" s="22">
        <f>IF(data!G2594="","",data!G2594)</f>
        <v>21</v>
      </c>
      <c r="I2593" s="22">
        <f>IF(data!H2594="","",data!H2594)</f>
        <v>30</v>
      </c>
      <c r="J2593" s="23">
        <f>IF(data!I2594="","",data!I2594)</f>
        <v>9</v>
      </c>
      <c r="Q2593" s="33"/>
      <c r="R2593" s="33"/>
      <c r="S2593" s="33"/>
      <c r="T2593" s="33"/>
      <c r="U2593" s="33"/>
      <c r="V2593" s="33"/>
      <c r="X2593" s="34"/>
      <c r="Y2593" s="33"/>
      <c r="Z2593" s="33"/>
      <c r="AA2593" s="33"/>
      <c r="AB2593" s="33"/>
      <c r="AC2593" s="35"/>
      <c r="AD2593" s="33"/>
      <c r="AE2593" s="33"/>
      <c r="AF2593" s="33"/>
      <c r="AG2593" s="33"/>
      <c r="AH2593" s="33"/>
      <c r="AI2593" s="33"/>
      <c r="AJ2593" s="36"/>
      <c r="AK2593" s="10">
        <f t="shared" si="432"/>
        <v>8</v>
      </c>
      <c r="AL2593" s="11">
        <f t="shared" si="433"/>
        <v>9</v>
      </c>
      <c r="AM2593" s="11">
        <f t="shared" si="434"/>
        <v>9</v>
      </c>
      <c r="AN2593" s="11">
        <f t="shared" si="435"/>
        <v>17</v>
      </c>
      <c r="AO2593" s="13">
        <f t="shared" si="436"/>
        <v>12</v>
      </c>
      <c r="AP2593" s="11">
        <f t="shared" si="437"/>
        <v>17</v>
      </c>
      <c r="AQ2593" s="11">
        <f t="shared" si="438"/>
        <v>26</v>
      </c>
      <c r="AR2593" s="11">
        <f t="shared" si="439"/>
        <v>19</v>
      </c>
      <c r="AS2593" s="11">
        <f t="shared" si="440"/>
        <v>34</v>
      </c>
      <c r="AT2593" s="11">
        <f t="shared" si="441"/>
        <v>41</v>
      </c>
      <c r="AU2593" s="11">
        <f t="shared" si="442"/>
        <v>37</v>
      </c>
      <c r="AV2593" s="11">
        <f t="shared" si="443"/>
        <v>33</v>
      </c>
      <c r="AW2593" s="12">
        <f t="shared" si="444"/>
        <v>29</v>
      </c>
      <c r="AX2593" s="13">
        <f t="shared" si="445"/>
        <v>41</v>
      </c>
      <c r="AY2593" s="13">
        <f t="shared" si="446"/>
        <v>38</v>
      </c>
      <c r="AZ2593" s="13">
        <f t="shared" si="447"/>
        <v>53</v>
      </c>
      <c r="BA2593" s="13">
        <f t="shared" si="448"/>
        <v>51</v>
      </c>
      <c r="BB2593" s="14">
        <f t="shared" si="449"/>
        <v>49</v>
      </c>
      <c r="BC2593" s="19">
        <f t="shared" si="452"/>
        <v>38</v>
      </c>
      <c r="BD2593" s="55">
        <f t="shared" si="428"/>
        <v>1.0885352387138683</v>
      </c>
      <c r="BE2593" s="19">
        <f t="shared" si="429"/>
        <v>1.0885352387138683</v>
      </c>
      <c r="BF2593" s="19">
        <f t="shared" si="453"/>
        <v>1.008327379019162</v>
      </c>
      <c r="BG2593" s="19">
        <f t="shared" si="425"/>
        <v>1.0271516726209808</v>
      </c>
      <c r="BH2593" s="19">
        <f t="shared" si="430"/>
        <v>1</v>
      </c>
      <c r="BI2593" s="19">
        <f t="shared" si="430"/>
        <v>0</v>
      </c>
      <c r="BJ2593" s="19">
        <f t="shared" si="430"/>
        <v>1</v>
      </c>
      <c r="BK2593" s="19">
        <f t="shared" si="451"/>
        <v>0</v>
      </c>
      <c r="BL2593" s="19">
        <f t="shared" si="451"/>
        <v>1</v>
      </c>
      <c r="BM2593" s="19">
        <f t="shared" si="451"/>
        <v>0</v>
      </c>
      <c r="BN2593" s="19">
        <f t="shared" si="451"/>
        <v>0</v>
      </c>
      <c r="BO2593" s="19">
        <f t="shared" si="451"/>
        <v>0</v>
      </c>
      <c r="BP2593" s="19">
        <f t="shared" si="451"/>
        <v>1</v>
      </c>
      <c r="BQ2593" s="19">
        <f t="shared" si="451"/>
        <v>0</v>
      </c>
      <c r="BR2593" s="19">
        <f t="shared" si="451"/>
        <v>0</v>
      </c>
      <c r="BS2593" s="19">
        <f t="shared" si="451"/>
        <v>1</v>
      </c>
      <c r="BT2593" s="19">
        <f t="shared" si="451"/>
        <v>0</v>
      </c>
      <c r="BU2593" s="19">
        <f t="shared" si="451"/>
        <v>1</v>
      </c>
      <c r="BV2593" s="19">
        <f t="shared" si="451"/>
        <v>0</v>
      </c>
      <c r="BW2593" s="19">
        <f t="shared" si="451"/>
        <v>0</v>
      </c>
      <c r="BX2593" s="19">
        <f t="shared" si="451"/>
        <v>0</v>
      </c>
      <c r="BY2593" s="19" t="str">
        <f t="shared" si="451"/>
        <v/>
      </c>
      <c r="BZ2593" s="19" t="str">
        <f t="shared" si="451"/>
        <v/>
      </c>
      <c r="CA2593" s="19" t="str">
        <f t="shared" si="450"/>
        <v/>
      </c>
      <c r="CB2593" s="19" t="str">
        <f t="shared" si="450"/>
        <v/>
      </c>
    </row>
    <row r="2594" spans="1:80">
      <c r="A2594" s="24">
        <f t="shared" si="431"/>
        <v>2593</v>
      </c>
      <c r="B2594" s="31">
        <f>IF(data!A2595="","",data!A2595)</f>
        <v>2020083</v>
      </c>
      <c r="C2594" s="32">
        <f>IF(data!B2595="","",data!B2595)</f>
        <v>44073</v>
      </c>
      <c r="D2594" s="21">
        <f>IF(data!C2595="","",data!C2595)</f>
        <v>1</v>
      </c>
      <c r="E2594" s="22">
        <f>IF(data!D2595="","",data!D2595)</f>
        <v>19</v>
      </c>
      <c r="F2594" s="22">
        <f>IF(data!E2595="","",data!E2595)</f>
        <v>25</v>
      </c>
      <c r="G2594" s="22">
        <f>IF(data!F2595="","",data!F2595)</f>
        <v>26</v>
      </c>
      <c r="H2594" s="22">
        <f>IF(data!G2595="","",data!G2595)</f>
        <v>30</v>
      </c>
      <c r="I2594" s="22">
        <f>IF(data!H2595="","",data!H2595)</f>
        <v>31</v>
      </c>
      <c r="J2594" s="23">
        <f>IF(data!I2595="","",data!I2595)</f>
        <v>12</v>
      </c>
      <c r="Q2594" s="33"/>
      <c r="R2594" s="33"/>
      <c r="S2594" s="33"/>
      <c r="T2594" s="33"/>
      <c r="U2594" s="33"/>
      <c r="V2594" s="33"/>
      <c r="X2594" s="34"/>
      <c r="Y2594" s="33"/>
      <c r="Z2594" s="33"/>
      <c r="AA2594" s="33"/>
      <c r="AB2594" s="33"/>
      <c r="AC2594" s="35"/>
      <c r="AD2594" s="33"/>
      <c r="AE2594" s="33"/>
      <c r="AF2594" s="33"/>
      <c r="AG2594" s="33"/>
      <c r="AH2594" s="33"/>
      <c r="AI2594" s="33"/>
      <c r="AJ2594" s="36"/>
      <c r="AK2594" s="10">
        <f t="shared" si="432"/>
        <v>6</v>
      </c>
      <c r="AL2594" s="11">
        <f t="shared" si="433"/>
        <v>12</v>
      </c>
      <c r="AM2594" s="11">
        <f t="shared" si="434"/>
        <v>7</v>
      </c>
      <c r="AN2594" s="11">
        <f t="shared" si="435"/>
        <v>6</v>
      </c>
      <c r="AO2594" s="13">
        <f t="shared" si="436"/>
        <v>20</v>
      </c>
      <c r="AP2594" s="11">
        <f t="shared" si="437"/>
        <v>20</v>
      </c>
      <c r="AQ2594" s="11">
        <f t="shared" si="438"/>
        <v>24</v>
      </c>
      <c r="AR2594" s="11">
        <f t="shared" si="439"/>
        <v>22</v>
      </c>
      <c r="AS2594" s="11">
        <f t="shared" si="440"/>
        <v>33</v>
      </c>
      <c r="AT2594" s="11">
        <f t="shared" si="441"/>
        <v>24</v>
      </c>
      <c r="AU2594" s="11">
        <f t="shared" si="442"/>
        <v>28</v>
      </c>
      <c r="AV2594" s="11">
        <f t="shared" si="443"/>
        <v>34</v>
      </c>
      <c r="AW2594" s="12">
        <f t="shared" si="444"/>
        <v>27</v>
      </c>
      <c r="AX2594" s="13">
        <f t="shared" si="445"/>
        <v>52</v>
      </c>
      <c r="AY2594" s="13">
        <f t="shared" si="446"/>
        <v>47</v>
      </c>
      <c r="AZ2594" s="13">
        <f t="shared" si="447"/>
        <v>42</v>
      </c>
      <c r="BA2594" s="13">
        <f t="shared" si="448"/>
        <v>37</v>
      </c>
      <c r="BB2594" s="14">
        <f t="shared" si="449"/>
        <v>52</v>
      </c>
      <c r="BC2594" s="19">
        <f t="shared" si="452"/>
        <v>47</v>
      </c>
      <c r="BD2594" s="55">
        <f t="shared" si="428"/>
        <v>1.023059434881455</v>
      </c>
      <c r="BE2594" s="19">
        <f t="shared" si="429"/>
        <v>1.0660279311464762</v>
      </c>
      <c r="BF2594" s="19">
        <f t="shared" si="453"/>
        <v>1.0156934069503085</v>
      </c>
      <c r="BG2594" s="19">
        <f t="shared" si="425"/>
        <v>1.0210133160116921</v>
      </c>
      <c r="BH2594" s="19">
        <f t="shared" si="430"/>
        <v>0</v>
      </c>
      <c r="BI2594" s="19">
        <f t="shared" si="430"/>
        <v>1</v>
      </c>
      <c r="BJ2594" s="19">
        <f t="shared" si="430"/>
        <v>1</v>
      </c>
      <c r="BK2594" s="19">
        <f t="shared" si="451"/>
        <v>0</v>
      </c>
      <c r="BL2594" s="19">
        <f t="shared" si="451"/>
        <v>0</v>
      </c>
      <c r="BM2594" s="19">
        <f t="shared" si="451"/>
        <v>0</v>
      </c>
      <c r="BN2594" s="19">
        <f t="shared" si="451"/>
        <v>0</v>
      </c>
      <c r="BO2594" s="19">
        <f t="shared" si="451"/>
        <v>0</v>
      </c>
      <c r="BP2594" s="19">
        <f t="shared" si="451"/>
        <v>1</v>
      </c>
      <c r="BQ2594" s="19">
        <f t="shared" si="451"/>
        <v>1</v>
      </c>
      <c r="BR2594" s="19">
        <f t="shared" si="451"/>
        <v>0</v>
      </c>
      <c r="BS2594" s="19">
        <f t="shared" si="451"/>
        <v>0</v>
      </c>
      <c r="BT2594" s="19">
        <f t="shared" si="451"/>
        <v>0</v>
      </c>
      <c r="BU2594" s="19">
        <f t="shared" si="451"/>
        <v>1</v>
      </c>
      <c r="BV2594" s="19">
        <f t="shared" si="451"/>
        <v>1</v>
      </c>
      <c r="BW2594" s="19">
        <f t="shared" si="451"/>
        <v>0</v>
      </c>
      <c r="BX2594" s="19">
        <f t="shared" si="451"/>
        <v>0</v>
      </c>
      <c r="BY2594" s="19" t="str">
        <f t="shared" si="451"/>
        <v/>
      </c>
      <c r="BZ2594" s="19" t="str">
        <f t="shared" ref="BZ2594:CB2609" si="454">IF(BZ$4&gt;=$BC$1,"",SUMPRODUCT(N(MOD($D2594:$I2594,$BC$1)=BZ$4)))</f>
        <v/>
      </c>
      <c r="CA2594" s="19" t="str">
        <f t="shared" si="454"/>
        <v/>
      </c>
      <c r="CB2594" s="19" t="str">
        <f t="shared" si="454"/>
        <v/>
      </c>
    </row>
    <row r="2595" spans="1:80">
      <c r="A2595" s="24">
        <f t="shared" si="431"/>
        <v>2594</v>
      </c>
      <c r="B2595" s="31">
        <f>IF(data!A2596="","",data!A2596)</f>
        <v>2020084</v>
      </c>
      <c r="C2595" s="32">
        <f>IF(data!B2596="","",data!B2596)</f>
        <v>44075</v>
      </c>
      <c r="D2595" s="21">
        <f>IF(data!C2596="","",data!C2596)</f>
        <v>3</v>
      </c>
      <c r="E2595" s="22">
        <f>IF(data!D2596="","",data!D2596)</f>
        <v>7</v>
      </c>
      <c r="F2595" s="22">
        <f>IF(data!E2596="","",data!E2596)</f>
        <v>16</v>
      </c>
      <c r="G2595" s="22">
        <f>IF(data!F2596="","",data!F2596)</f>
        <v>17</v>
      </c>
      <c r="H2595" s="22">
        <f>IF(data!G2596="","",data!G2596)</f>
        <v>23</v>
      </c>
      <c r="I2595" s="22">
        <f>IF(data!H2596="","",data!H2596)</f>
        <v>30</v>
      </c>
      <c r="J2595" s="23">
        <f>IF(data!I2596="","",data!I2596)</f>
        <v>7</v>
      </c>
      <c r="Q2595" s="33"/>
      <c r="R2595" s="33"/>
      <c r="S2595" s="33"/>
      <c r="T2595" s="33"/>
      <c r="U2595" s="33"/>
      <c r="V2595" s="33"/>
      <c r="X2595" s="34"/>
      <c r="Y2595" s="33"/>
      <c r="Z2595" s="33"/>
      <c r="AA2595" s="33"/>
      <c r="AB2595" s="33"/>
      <c r="AC2595" s="35"/>
      <c r="AD2595" s="33"/>
      <c r="AE2595" s="33"/>
      <c r="AF2595" s="33"/>
      <c r="AG2595" s="33"/>
      <c r="AH2595" s="33"/>
      <c r="AI2595" s="33"/>
      <c r="AJ2595" s="36"/>
      <c r="AK2595" s="10">
        <f t="shared" si="432"/>
        <v>6</v>
      </c>
      <c r="AL2595" s="11">
        <f t="shared" si="433"/>
        <v>12</v>
      </c>
      <c r="AM2595" s="11">
        <f t="shared" si="434"/>
        <v>11</v>
      </c>
      <c r="AN2595" s="11">
        <f t="shared" si="435"/>
        <v>18</v>
      </c>
      <c r="AO2595" s="13">
        <f t="shared" si="436"/>
        <v>12</v>
      </c>
      <c r="AP2595" s="11">
        <f t="shared" si="437"/>
        <v>24</v>
      </c>
      <c r="AQ2595" s="11">
        <f t="shared" si="438"/>
        <v>33</v>
      </c>
      <c r="AR2595" s="11">
        <f t="shared" si="439"/>
        <v>26</v>
      </c>
      <c r="AS2595" s="11">
        <f t="shared" si="440"/>
        <v>30</v>
      </c>
      <c r="AT2595" s="11">
        <f t="shared" si="441"/>
        <v>36</v>
      </c>
      <c r="AU2595" s="11">
        <f t="shared" si="442"/>
        <v>31</v>
      </c>
      <c r="AV2595" s="11">
        <f t="shared" si="443"/>
        <v>26</v>
      </c>
      <c r="AW2595" s="12">
        <f t="shared" si="444"/>
        <v>21</v>
      </c>
      <c r="AX2595" s="13">
        <f t="shared" si="445"/>
        <v>32</v>
      </c>
      <c r="AY2595" s="13">
        <f t="shared" si="446"/>
        <v>45</v>
      </c>
      <c r="AZ2595" s="13">
        <f t="shared" si="447"/>
        <v>60</v>
      </c>
      <c r="BA2595" s="13">
        <f t="shared" si="448"/>
        <v>58</v>
      </c>
      <c r="BB2595" s="14">
        <f t="shared" si="449"/>
        <v>56</v>
      </c>
      <c r="BC2595" s="19">
        <f t="shared" si="452"/>
        <v>45</v>
      </c>
      <c r="BD2595" s="55">
        <f t="shared" si="428"/>
        <v>1.0394283858395583</v>
      </c>
      <c r="BE2595" s="19">
        <f t="shared" si="429"/>
        <v>1.0517050990581358</v>
      </c>
      <c r="BF2595" s="19">
        <f t="shared" si="453"/>
        <v>1.0287885677167912</v>
      </c>
      <c r="BG2595" s="19">
        <f t="shared" si="425"/>
        <v>1.0128288405326404</v>
      </c>
      <c r="BH2595" s="19">
        <f t="shared" si="430"/>
        <v>1</v>
      </c>
      <c r="BI2595" s="19">
        <f t="shared" si="430"/>
        <v>0</v>
      </c>
      <c r="BJ2595" s="19">
        <f t="shared" si="430"/>
        <v>0</v>
      </c>
      <c r="BK2595" s="19">
        <f t="shared" ref="BK2595:BZ2610" si="455">IF(BK$4&gt;=$BC$1,"",SUMPRODUCT(N(MOD($D2595:$I2595,$BC$1)=BK$4)))</f>
        <v>1</v>
      </c>
      <c r="BL2595" s="19">
        <f t="shared" si="455"/>
        <v>0</v>
      </c>
      <c r="BM2595" s="19">
        <f t="shared" si="455"/>
        <v>0</v>
      </c>
      <c r="BN2595" s="19">
        <f t="shared" si="455"/>
        <v>1</v>
      </c>
      <c r="BO2595" s="19">
        <f t="shared" si="455"/>
        <v>1</v>
      </c>
      <c r="BP2595" s="19">
        <f t="shared" si="455"/>
        <v>0</v>
      </c>
      <c r="BQ2595" s="19">
        <f t="shared" si="455"/>
        <v>0</v>
      </c>
      <c r="BR2595" s="19">
        <f t="shared" si="455"/>
        <v>0</v>
      </c>
      <c r="BS2595" s="19">
        <f t="shared" si="455"/>
        <v>0</v>
      </c>
      <c r="BT2595" s="19">
        <f t="shared" si="455"/>
        <v>0</v>
      </c>
      <c r="BU2595" s="19">
        <f t="shared" si="455"/>
        <v>1</v>
      </c>
      <c r="BV2595" s="19">
        <f t="shared" si="455"/>
        <v>0</v>
      </c>
      <c r="BW2595" s="19">
        <f t="shared" si="455"/>
        <v>0</v>
      </c>
      <c r="BX2595" s="19">
        <f t="shared" si="455"/>
        <v>1</v>
      </c>
      <c r="BY2595" s="19" t="str">
        <f t="shared" si="455"/>
        <v/>
      </c>
      <c r="BZ2595" s="19" t="str">
        <f t="shared" si="455"/>
        <v/>
      </c>
      <c r="CA2595" s="19" t="str">
        <f t="shared" si="454"/>
        <v/>
      </c>
      <c r="CB2595" s="19" t="str">
        <f t="shared" si="454"/>
        <v/>
      </c>
    </row>
    <row r="2596" spans="1:80">
      <c r="A2596" s="24">
        <f t="shared" si="431"/>
        <v>2595</v>
      </c>
      <c r="B2596" s="31">
        <f>IF(data!A2597="","",data!A2597)</f>
        <v>2020085</v>
      </c>
      <c r="C2596" s="32">
        <f>IF(data!B2597="","",data!B2597)</f>
        <v>44077</v>
      </c>
      <c r="D2596" s="21">
        <f>IF(data!C2597="","",data!C2597)</f>
        <v>1</v>
      </c>
      <c r="E2596" s="22">
        <f>IF(data!D2597="","",data!D2597)</f>
        <v>2</v>
      </c>
      <c r="F2596" s="22">
        <f>IF(data!E2597="","",data!E2597)</f>
        <v>5</v>
      </c>
      <c r="G2596" s="22">
        <f>IF(data!F2597="","",data!F2597)</f>
        <v>9</v>
      </c>
      <c r="H2596" s="22">
        <f>IF(data!G2597="","",data!G2597)</f>
        <v>19</v>
      </c>
      <c r="I2596" s="22">
        <f>IF(data!H2597="","",data!H2597)</f>
        <v>24</v>
      </c>
      <c r="J2596" s="23">
        <f>IF(data!I2597="","",data!I2597)</f>
        <v>16</v>
      </c>
      <c r="Q2596" s="33"/>
      <c r="R2596" s="33"/>
      <c r="S2596" s="33"/>
      <c r="T2596" s="33"/>
      <c r="U2596" s="33"/>
      <c r="V2596" s="33"/>
      <c r="X2596" s="34"/>
      <c r="Y2596" s="33"/>
      <c r="Z2596" s="33"/>
      <c r="AA2596" s="33"/>
      <c r="AB2596" s="33"/>
      <c r="AC2596" s="35"/>
      <c r="AD2596" s="33"/>
      <c r="AE2596" s="33"/>
      <c r="AF2596" s="33"/>
      <c r="AG2596" s="33"/>
      <c r="AH2596" s="33"/>
      <c r="AI2596" s="33"/>
      <c r="AJ2596" s="36"/>
      <c r="AK2596" s="10">
        <f t="shared" si="432"/>
        <v>6</v>
      </c>
      <c r="AL2596" s="11">
        <f t="shared" si="433"/>
        <v>8</v>
      </c>
      <c r="AM2596" s="11">
        <f t="shared" si="434"/>
        <v>15</v>
      </c>
      <c r="AN2596" s="11">
        <f t="shared" si="435"/>
        <v>12</v>
      </c>
      <c r="AO2596" s="13">
        <f t="shared" si="436"/>
        <v>18</v>
      </c>
      <c r="AP2596" s="11">
        <f t="shared" si="437"/>
        <v>12</v>
      </c>
      <c r="AQ2596" s="11">
        <f t="shared" si="438"/>
        <v>15</v>
      </c>
      <c r="AR2596" s="11">
        <f t="shared" si="439"/>
        <v>30</v>
      </c>
      <c r="AS2596" s="11">
        <f t="shared" si="440"/>
        <v>27</v>
      </c>
      <c r="AT2596" s="11">
        <f t="shared" si="441"/>
        <v>24</v>
      </c>
      <c r="AU2596" s="11">
        <f t="shared" si="442"/>
        <v>34</v>
      </c>
      <c r="AV2596" s="11">
        <f t="shared" si="443"/>
        <v>32</v>
      </c>
      <c r="AW2596" s="12">
        <f t="shared" si="444"/>
        <v>30</v>
      </c>
      <c r="AX2596" s="13">
        <f t="shared" si="445"/>
        <v>28</v>
      </c>
      <c r="AY2596" s="13">
        <f t="shared" si="446"/>
        <v>26</v>
      </c>
      <c r="AZ2596" s="13">
        <f t="shared" si="447"/>
        <v>24</v>
      </c>
      <c r="BA2596" s="13">
        <f t="shared" si="448"/>
        <v>22</v>
      </c>
      <c r="BB2596" s="14">
        <f t="shared" si="449"/>
        <v>40</v>
      </c>
      <c r="BC2596" s="19">
        <f t="shared" si="452"/>
        <v>26</v>
      </c>
      <c r="BD2596" s="55">
        <f t="shared" si="428"/>
        <v>0.87983111399805136</v>
      </c>
      <c r="BE2596" s="19">
        <f t="shared" si="429"/>
        <v>1.0025982461838259</v>
      </c>
      <c r="BF2596" s="19">
        <f t="shared" si="453"/>
        <v>1.008327379019162</v>
      </c>
      <c r="BG2596" s="19">
        <f t="shared" si="425"/>
        <v>0.99645988957453724</v>
      </c>
      <c r="BH2596" s="19">
        <f t="shared" si="430"/>
        <v>0</v>
      </c>
      <c r="BI2596" s="19">
        <f t="shared" si="430"/>
        <v>1</v>
      </c>
      <c r="BJ2596" s="19">
        <f t="shared" si="430"/>
        <v>2</v>
      </c>
      <c r="BK2596" s="19">
        <f t="shared" si="455"/>
        <v>0</v>
      </c>
      <c r="BL2596" s="19">
        <f t="shared" si="455"/>
        <v>0</v>
      </c>
      <c r="BM2596" s="19">
        <f t="shared" si="455"/>
        <v>1</v>
      </c>
      <c r="BN2596" s="19">
        <f t="shared" si="455"/>
        <v>0</v>
      </c>
      <c r="BO2596" s="19">
        <f t="shared" si="455"/>
        <v>1</v>
      </c>
      <c r="BP2596" s="19">
        <f t="shared" si="455"/>
        <v>0</v>
      </c>
      <c r="BQ2596" s="19">
        <f t="shared" si="455"/>
        <v>1</v>
      </c>
      <c r="BR2596" s="19">
        <f t="shared" si="455"/>
        <v>0</v>
      </c>
      <c r="BS2596" s="19">
        <f t="shared" si="455"/>
        <v>0</v>
      </c>
      <c r="BT2596" s="19">
        <f t="shared" si="455"/>
        <v>0</v>
      </c>
      <c r="BU2596" s="19">
        <f t="shared" si="455"/>
        <v>0</v>
      </c>
      <c r="BV2596" s="19">
        <f t="shared" si="455"/>
        <v>0</v>
      </c>
      <c r="BW2596" s="19">
        <f t="shared" si="455"/>
        <v>0</v>
      </c>
      <c r="BX2596" s="19">
        <f t="shared" si="455"/>
        <v>0</v>
      </c>
      <c r="BY2596" s="19" t="str">
        <f t="shared" si="455"/>
        <v/>
      </c>
      <c r="BZ2596" s="19" t="str">
        <f t="shared" si="455"/>
        <v/>
      </c>
      <c r="CA2596" s="19" t="str">
        <f t="shared" si="454"/>
        <v/>
      </c>
      <c r="CB2596" s="19" t="str">
        <f t="shared" si="454"/>
        <v/>
      </c>
    </row>
    <row r="2597" spans="1:80">
      <c r="A2597" s="24">
        <f t="shared" si="431"/>
        <v>2596</v>
      </c>
      <c r="B2597" s="31">
        <f>IF(data!A2598="","",data!A2598)</f>
        <v>2020086</v>
      </c>
      <c r="C2597" s="32">
        <f>IF(data!B2598="","",data!B2598)</f>
        <v>44080</v>
      </c>
      <c r="D2597" s="21">
        <f>IF(data!C2598="","",data!C2598)</f>
        <v>2</v>
      </c>
      <c r="E2597" s="22">
        <f>IF(data!D2598="","",data!D2598)</f>
        <v>4</v>
      </c>
      <c r="F2597" s="22">
        <f>IF(data!E2598="","",data!E2598)</f>
        <v>6</v>
      </c>
      <c r="G2597" s="22">
        <f>IF(data!F2598="","",data!F2598)</f>
        <v>15</v>
      </c>
      <c r="H2597" s="22">
        <f>IF(data!G2598="","",data!G2598)</f>
        <v>24</v>
      </c>
      <c r="I2597" s="22">
        <f>IF(data!H2598="","",data!H2598)</f>
        <v>27</v>
      </c>
      <c r="J2597" s="23">
        <f>IF(data!I2598="","",data!I2598)</f>
        <v>6</v>
      </c>
      <c r="Q2597" s="33"/>
      <c r="R2597" s="33"/>
      <c r="S2597" s="33"/>
      <c r="T2597" s="33"/>
      <c r="U2597" s="33"/>
      <c r="V2597" s="33"/>
      <c r="X2597" s="34"/>
      <c r="Y2597" s="33"/>
      <c r="Z2597" s="33"/>
      <c r="AA2597" s="33"/>
      <c r="AB2597" s="33"/>
      <c r="AC2597" s="35"/>
      <c r="AD2597" s="33"/>
      <c r="AE2597" s="33"/>
      <c r="AF2597" s="33"/>
      <c r="AG2597" s="33"/>
      <c r="AH2597" s="33"/>
      <c r="AI2597" s="33"/>
      <c r="AJ2597" s="36"/>
      <c r="AK2597" s="10">
        <f t="shared" si="432"/>
        <v>3</v>
      </c>
      <c r="AL2597" s="11">
        <f t="shared" si="433"/>
        <v>10</v>
      </c>
      <c r="AM2597" s="11">
        <f t="shared" si="434"/>
        <v>13</v>
      </c>
      <c r="AN2597" s="11">
        <f t="shared" si="435"/>
        <v>12</v>
      </c>
      <c r="AO2597" s="13">
        <f t="shared" si="436"/>
        <v>22</v>
      </c>
      <c r="AP2597" s="11">
        <f t="shared" si="437"/>
        <v>22</v>
      </c>
      <c r="AQ2597" s="11">
        <f t="shared" si="438"/>
        <v>24</v>
      </c>
      <c r="AR2597" s="11">
        <f t="shared" si="439"/>
        <v>28</v>
      </c>
      <c r="AS2597" s="11">
        <f t="shared" si="440"/>
        <v>23</v>
      </c>
      <c r="AT2597" s="11">
        <f t="shared" si="441"/>
        <v>18</v>
      </c>
      <c r="AU2597" s="11">
        <f t="shared" si="442"/>
        <v>26</v>
      </c>
      <c r="AV2597" s="11">
        <f t="shared" si="443"/>
        <v>36</v>
      </c>
      <c r="AW2597" s="12">
        <f t="shared" si="444"/>
        <v>33</v>
      </c>
      <c r="AX2597" s="13">
        <f t="shared" si="445"/>
        <v>46</v>
      </c>
      <c r="AY2597" s="13">
        <f t="shared" si="446"/>
        <v>44</v>
      </c>
      <c r="AZ2597" s="13">
        <f t="shared" si="447"/>
        <v>42</v>
      </c>
      <c r="BA2597" s="13">
        <f t="shared" si="448"/>
        <v>40</v>
      </c>
      <c r="BB2597" s="14">
        <f t="shared" si="449"/>
        <v>38</v>
      </c>
      <c r="BC2597" s="19">
        <f t="shared" si="452"/>
        <v>44</v>
      </c>
      <c r="BD2597" s="55">
        <f t="shared" si="428"/>
        <v>0.81844754790516405</v>
      </c>
      <c r="BE2597" s="19">
        <f t="shared" si="429"/>
        <v>0.98009093861643382</v>
      </c>
      <c r="BF2597" s="19">
        <f t="shared" si="453"/>
        <v>1.0050535888275414</v>
      </c>
      <c r="BG2597" s="19">
        <f t="shared" si="425"/>
        <v>0.99032153296524839</v>
      </c>
      <c r="BH2597" s="19">
        <f t="shared" si="430"/>
        <v>0</v>
      </c>
      <c r="BI2597" s="19">
        <f t="shared" si="430"/>
        <v>0</v>
      </c>
      <c r="BJ2597" s="19">
        <f t="shared" si="430"/>
        <v>1</v>
      </c>
      <c r="BK2597" s="19">
        <f t="shared" si="455"/>
        <v>0</v>
      </c>
      <c r="BL2597" s="19">
        <f t="shared" si="455"/>
        <v>1</v>
      </c>
      <c r="BM2597" s="19">
        <f t="shared" si="455"/>
        <v>0</v>
      </c>
      <c r="BN2597" s="19">
        <f t="shared" si="455"/>
        <v>1</v>
      </c>
      <c r="BO2597" s="19">
        <f t="shared" si="455"/>
        <v>1</v>
      </c>
      <c r="BP2597" s="19">
        <f t="shared" si="455"/>
        <v>0</v>
      </c>
      <c r="BQ2597" s="19">
        <f t="shared" si="455"/>
        <v>0</v>
      </c>
      <c r="BR2597" s="19">
        <f t="shared" si="455"/>
        <v>1</v>
      </c>
      <c r="BS2597" s="19">
        <f t="shared" si="455"/>
        <v>0</v>
      </c>
      <c r="BT2597" s="19">
        <f t="shared" si="455"/>
        <v>0</v>
      </c>
      <c r="BU2597" s="19">
        <f t="shared" si="455"/>
        <v>0</v>
      </c>
      <c r="BV2597" s="19">
        <f t="shared" si="455"/>
        <v>0</v>
      </c>
      <c r="BW2597" s="19">
        <f t="shared" si="455"/>
        <v>1</v>
      </c>
      <c r="BX2597" s="19">
        <f t="shared" si="455"/>
        <v>0</v>
      </c>
      <c r="BY2597" s="19" t="str">
        <f t="shared" si="455"/>
        <v/>
      </c>
      <c r="BZ2597" s="19" t="str">
        <f t="shared" si="455"/>
        <v/>
      </c>
      <c r="CA2597" s="19" t="str">
        <f t="shared" si="454"/>
        <v/>
      </c>
      <c r="CB2597" s="19" t="str">
        <f t="shared" si="454"/>
        <v/>
      </c>
    </row>
    <row r="2598" spans="1:80">
      <c r="A2598" s="24">
        <f t="shared" si="431"/>
        <v>2597</v>
      </c>
      <c r="B2598" s="31">
        <f>IF(data!A2599="","",data!A2599)</f>
        <v>2020087</v>
      </c>
      <c r="C2598" s="32">
        <f>IF(data!B2599="","",data!B2599)</f>
        <v>44082</v>
      </c>
      <c r="D2598" s="21">
        <f>IF(data!C2599="","",data!C2599)</f>
        <v>11</v>
      </c>
      <c r="E2598" s="22">
        <f>IF(data!D2599="","",data!D2599)</f>
        <v>15</v>
      </c>
      <c r="F2598" s="22">
        <f>IF(data!E2599="","",data!E2599)</f>
        <v>20</v>
      </c>
      <c r="G2598" s="22">
        <f>IF(data!F2599="","",data!F2599)</f>
        <v>23</v>
      </c>
      <c r="H2598" s="22">
        <f>IF(data!G2599="","",data!G2599)</f>
        <v>25</v>
      </c>
      <c r="I2598" s="22">
        <f>IF(data!H2599="","",data!H2599)</f>
        <v>33</v>
      </c>
      <c r="J2598" s="23">
        <f>IF(data!I2599="","",data!I2599)</f>
        <v>10</v>
      </c>
      <c r="Q2598" s="33"/>
      <c r="R2598" s="33"/>
      <c r="S2598" s="33"/>
      <c r="T2598" s="33"/>
      <c r="U2598" s="33"/>
      <c r="V2598" s="33"/>
      <c r="X2598" s="34"/>
      <c r="Y2598" s="33"/>
      <c r="Z2598" s="33"/>
      <c r="AA2598" s="33"/>
      <c r="AB2598" s="33"/>
      <c r="AC2598" s="35"/>
      <c r="AD2598" s="33"/>
      <c r="AE2598" s="33"/>
      <c r="AF2598" s="33"/>
      <c r="AG2598" s="33"/>
      <c r="AH2598" s="33"/>
      <c r="AI2598" s="33"/>
      <c r="AJ2598" s="36"/>
      <c r="AK2598" s="10">
        <f t="shared" si="432"/>
        <v>7</v>
      </c>
      <c r="AL2598" s="11">
        <f t="shared" si="433"/>
        <v>11</v>
      </c>
      <c r="AM2598" s="11">
        <f t="shared" si="434"/>
        <v>7</v>
      </c>
      <c r="AN2598" s="11">
        <f t="shared" si="435"/>
        <v>19</v>
      </c>
      <c r="AO2598" s="13">
        <f t="shared" si="436"/>
        <v>22</v>
      </c>
      <c r="AP2598" s="11">
        <f t="shared" si="437"/>
        <v>23</v>
      </c>
      <c r="AQ2598" s="11">
        <f t="shared" si="438"/>
        <v>28</v>
      </c>
      <c r="AR2598" s="11">
        <f t="shared" si="439"/>
        <v>17</v>
      </c>
      <c r="AS2598" s="11">
        <f t="shared" si="440"/>
        <v>17</v>
      </c>
      <c r="AT2598" s="11">
        <f t="shared" si="441"/>
        <v>43</v>
      </c>
      <c r="AU2598" s="11">
        <f t="shared" si="442"/>
        <v>49</v>
      </c>
      <c r="AV2598" s="11">
        <f t="shared" si="443"/>
        <v>43</v>
      </c>
      <c r="AW2598" s="12">
        <f t="shared" si="444"/>
        <v>37</v>
      </c>
      <c r="AX2598" s="13">
        <f t="shared" si="445"/>
        <v>47</v>
      </c>
      <c r="AY2598" s="13">
        <f t="shared" si="446"/>
        <v>59</v>
      </c>
      <c r="AZ2598" s="13">
        <f t="shared" si="447"/>
        <v>55</v>
      </c>
      <c r="BA2598" s="13">
        <f t="shared" si="448"/>
        <v>51</v>
      </c>
      <c r="BB2598" s="14">
        <f t="shared" si="449"/>
        <v>47</v>
      </c>
      <c r="BC2598" s="19">
        <f t="shared" si="452"/>
        <v>59</v>
      </c>
      <c r="BD2598" s="55">
        <f t="shared" si="428"/>
        <v>0.90438454043520633</v>
      </c>
      <c r="BE2598" s="19">
        <f t="shared" si="429"/>
        <v>0.99645988957453724</v>
      </c>
      <c r="BF2598" s="19">
        <f t="shared" si="453"/>
        <v>1.0140565118544982</v>
      </c>
      <c r="BG2598" s="19">
        <f t="shared" si="425"/>
        <v>0.99973367976615779</v>
      </c>
      <c r="BH2598" s="19">
        <f t="shared" si="430"/>
        <v>0</v>
      </c>
      <c r="BI2598" s="19">
        <f t="shared" si="430"/>
        <v>0</v>
      </c>
      <c r="BJ2598" s="19">
        <f t="shared" si="430"/>
        <v>0</v>
      </c>
      <c r="BK2598" s="19">
        <f t="shared" si="455"/>
        <v>1</v>
      </c>
      <c r="BL2598" s="19">
        <f t="shared" si="455"/>
        <v>0</v>
      </c>
      <c r="BM2598" s="19">
        <f t="shared" si="455"/>
        <v>0</v>
      </c>
      <c r="BN2598" s="19">
        <f t="shared" si="455"/>
        <v>1</v>
      </c>
      <c r="BO2598" s="19">
        <f t="shared" si="455"/>
        <v>0</v>
      </c>
      <c r="BP2598" s="19">
        <f t="shared" si="455"/>
        <v>1</v>
      </c>
      <c r="BQ2598" s="19">
        <f t="shared" si="455"/>
        <v>0</v>
      </c>
      <c r="BR2598" s="19">
        <f t="shared" si="455"/>
        <v>0</v>
      </c>
      <c r="BS2598" s="19">
        <f t="shared" si="455"/>
        <v>1</v>
      </c>
      <c r="BT2598" s="19">
        <f t="shared" si="455"/>
        <v>0</v>
      </c>
      <c r="BU2598" s="19">
        <f t="shared" si="455"/>
        <v>0</v>
      </c>
      <c r="BV2598" s="19">
        <f t="shared" si="455"/>
        <v>0</v>
      </c>
      <c r="BW2598" s="19">
        <f t="shared" si="455"/>
        <v>1</v>
      </c>
      <c r="BX2598" s="19">
        <f t="shared" si="455"/>
        <v>1</v>
      </c>
      <c r="BY2598" s="19" t="str">
        <f t="shared" si="455"/>
        <v/>
      </c>
      <c r="BZ2598" s="19" t="str">
        <f t="shared" si="455"/>
        <v/>
      </c>
      <c r="CA2598" s="19" t="str">
        <f t="shared" si="454"/>
        <v/>
      </c>
      <c r="CB2598" s="19" t="str">
        <f t="shared" si="454"/>
        <v/>
      </c>
    </row>
    <row r="2599" spans="1:80">
      <c r="A2599" s="24">
        <f t="shared" si="431"/>
        <v>2598</v>
      </c>
      <c r="B2599" s="31">
        <f>IF(data!A2600="","",data!A2600)</f>
        <v>2020088</v>
      </c>
      <c r="C2599" s="32">
        <f>IF(data!B2600="","",data!B2600)</f>
        <v>44084</v>
      </c>
      <c r="D2599" s="21">
        <f>IF(data!C2600="","",data!C2600)</f>
        <v>1</v>
      </c>
      <c r="E2599" s="22">
        <f>IF(data!D2600="","",data!D2600)</f>
        <v>6</v>
      </c>
      <c r="F2599" s="22">
        <f>IF(data!E2600="","",data!E2600)</f>
        <v>12</v>
      </c>
      <c r="G2599" s="22">
        <f>IF(data!F2600="","",data!F2600)</f>
        <v>26</v>
      </c>
      <c r="H2599" s="22">
        <f>IF(data!G2600="","",data!G2600)</f>
        <v>29</v>
      </c>
      <c r="I2599" s="22">
        <f>IF(data!H2600="","",data!H2600)</f>
        <v>30</v>
      </c>
      <c r="J2599" s="23">
        <f>IF(data!I2600="","",data!I2600)</f>
        <v>12</v>
      </c>
      <c r="Q2599" s="33"/>
      <c r="R2599" s="33"/>
      <c r="S2599" s="33"/>
      <c r="T2599" s="33"/>
      <c r="U2599" s="33"/>
      <c r="V2599" s="33"/>
      <c r="X2599" s="34"/>
      <c r="Y2599" s="33"/>
      <c r="Z2599" s="33"/>
      <c r="AA2599" s="33"/>
      <c r="AB2599" s="33"/>
      <c r="AC2599" s="35"/>
      <c r="AD2599" s="33"/>
      <c r="AE2599" s="33"/>
      <c r="AF2599" s="33"/>
      <c r="AG2599" s="33"/>
      <c r="AH2599" s="33"/>
      <c r="AI2599" s="33"/>
      <c r="AJ2599" s="36"/>
      <c r="AK2599" s="10">
        <f t="shared" si="432"/>
        <v>5</v>
      </c>
      <c r="AL2599" s="11">
        <f t="shared" si="433"/>
        <v>8</v>
      </c>
      <c r="AM2599" s="11">
        <f t="shared" si="434"/>
        <v>9</v>
      </c>
      <c r="AN2599" s="11">
        <f t="shared" si="435"/>
        <v>8</v>
      </c>
      <c r="AO2599" s="13">
        <f t="shared" si="436"/>
        <v>20</v>
      </c>
      <c r="AP2599" s="11">
        <f t="shared" si="437"/>
        <v>24</v>
      </c>
      <c r="AQ2599" s="11">
        <f t="shared" si="438"/>
        <v>23</v>
      </c>
      <c r="AR2599" s="11">
        <f t="shared" si="439"/>
        <v>24</v>
      </c>
      <c r="AS2599" s="11">
        <f t="shared" si="440"/>
        <v>27</v>
      </c>
      <c r="AT2599" s="11">
        <f t="shared" si="441"/>
        <v>20</v>
      </c>
      <c r="AU2599" s="11">
        <f t="shared" si="442"/>
        <v>26</v>
      </c>
      <c r="AV2599" s="11">
        <f t="shared" si="443"/>
        <v>34</v>
      </c>
      <c r="AW2599" s="12">
        <f t="shared" si="444"/>
        <v>44</v>
      </c>
      <c r="AX2599" s="13">
        <f t="shared" si="445"/>
        <v>56</v>
      </c>
      <c r="AY2599" s="13">
        <f t="shared" si="446"/>
        <v>53</v>
      </c>
      <c r="AZ2599" s="13">
        <f t="shared" si="447"/>
        <v>50</v>
      </c>
      <c r="BA2599" s="13">
        <f t="shared" si="448"/>
        <v>47</v>
      </c>
      <c r="BB2599" s="14">
        <f t="shared" si="449"/>
        <v>44</v>
      </c>
      <c r="BC2599" s="19">
        <f t="shared" si="452"/>
        <v>53</v>
      </c>
      <c r="BD2599" s="55">
        <f t="shared" si="428"/>
        <v>0.92893796687236108</v>
      </c>
      <c r="BE2599" s="19">
        <f t="shared" si="429"/>
        <v>0.9759987008769081</v>
      </c>
      <c r="BF2599" s="19">
        <f t="shared" si="453"/>
        <v>0.99605066580058454</v>
      </c>
      <c r="BG2599" s="19">
        <f t="shared" si="425"/>
        <v>1.0099642741149724</v>
      </c>
      <c r="BH2599" s="19">
        <f t="shared" si="430"/>
        <v>0</v>
      </c>
      <c r="BI2599" s="19">
        <f t="shared" si="430"/>
        <v>1</v>
      </c>
      <c r="BJ2599" s="19">
        <f t="shared" si="430"/>
        <v>0</v>
      </c>
      <c r="BK2599" s="19">
        <f t="shared" si="455"/>
        <v>0</v>
      </c>
      <c r="BL2599" s="19">
        <f t="shared" si="455"/>
        <v>0</v>
      </c>
      <c r="BM2599" s="19">
        <f t="shared" si="455"/>
        <v>0</v>
      </c>
      <c r="BN2599" s="19">
        <f t="shared" si="455"/>
        <v>1</v>
      </c>
      <c r="BO2599" s="19">
        <f t="shared" si="455"/>
        <v>0</v>
      </c>
      <c r="BP2599" s="19">
        <f t="shared" si="455"/>
        <v>0</v>
      </c>
      <c r="BQ2599" s="19">
        <f t="shared" si="455"/>
        <v>1</v>
      </c>
      <c r="BR2599" s="19">
        <f t="shared" si="455"/>
        <v>0</v>
      </c>
      <c r="BS2599" s="19">
        <f t="shared" si="455"/>
        <v>0</v>
      </c>
      <c r="BT2599" s="19">
        <f t="shared" si="455"/>
        <v>2</v>
      </c>
      <c r="BU2599" s="19">
        <f t="shared" si="455"/>
        <v>1</v>
      </c>
      <c r="BV2599" s="19">
        <f t="shared" si="455"/>
        <v>0</v>
      </c>
      <c r="BW2599" s="19">
        <f t="shared" si="455"/>
        <v>0</v>
      </c>
      <c r="BX2599" s="19">
        <f t="shared" si="455"/>
        <v>0</v>
      </c>
      <c r="BY2599" s="19" t="str">
        <f t="shared" si="455"/>
        <v/>
      </c>
      <c r="BZ2599" s="19" t="str">
        <f t="shared" si="455"/>
        <v/>
      </c>
      <c r="CA2599" s="19" t="str">
        <f t="shared" si="454"/>
        <v/>
      </c>
      <c r="CB2599" s="19" t="str">
        <f t="shared" si="454"/>
        <v/>
      </c>
    </row>
    <row r="2600" spans="1:80">
      <c r="A2600" s="24">
        <f t="shared" si="431"/>
        <v>2599</v>
      </c>
      <c r="B2600" s="31">
        <f>IF(data!A2601="","",data!A2601)</f>
        <v>2020089</v>
      </c>
      <c r="C2600" s="32">
        <f>IF(data!B2601="","",data!B2601)</f>
        <v>44087</v>
      </c>
      <c r="D2600" s="21">
        <f>IF(data!C2601="","",data!C2601)</f>
        <v>2</v>
      </c>
      <c r="E2600" s="22">
        <f>IF(data!D2601="","",data!D2601)</f>
        <v>14</v>
      </c>
      <c r="F2600" s="22">
        <f>IF(data!E2601="","",data!E2601)</f>
        <v>16</v>
      </c>
      <c r="G2600" s="22">
        <f>IF(data!F2601="","",data!F2601)</f>
        <v>21</v>
      </c>
      <c r="H2600" s="22">
        <f>IF(data!G2601="","",data!G2601)</f>
        <v>29</v>
      </c>
      <c r="I2600" s="22">
        <f>IF(data!H2601="","",data!H2601)</f>
        <v>30</v>
      </c>
      <c r="J2600" s="23">
        <f>IF(data!I2601="","",data!I2601)</f>
        <v>10</v>
      </c>
      <c r="Q2600" s="33"/>
      <c r="R2600" s="33"/>
      <c r="S2600" s="33"/>
      <c r="T2600" s="33"/>
      <c r="U2600" s="33"/>
      <c r="V2600" s="33"/>
      <c r="X2600" s="34"/>
      <c r="Y2600" s="33"/>
      <c r="Z2600" s="33"/>
      <c r="AA2600" s="33"/>
      <c r="AB2600" s="33"/>
      <c r="AC2600" s="35"/>
      <c r="AD2600" s="33"/>
      <c r="AE2600" s="33"/>
      <c r="AF2600" s="33"/>
      <c r="AG2600" s="33"/>
      <c r="AH2600" s="33"/>
      <c r="AI2600" s="33"/>
      <c r="AJ2600" s="36"/>
      <c r="AK2600" s="10">
        <f t="shared" si="432"/>
        <v>7</v>
      </c>
      <c r="AL2600" s="11">
        <f t="shared" si="433"/>
        <v>8</v>
      </c>
      <c r="AM2600" s="11">
        <f t="shared" si="434"/>
        <v>12</v>
      </c>
      <c r="AN2600" s="11">
        <f t="shared" si="435"/>
        <v>16</v>
      </c>
      <c r="AO2600" s="13">
        <f t="shared" si="436"/>
        <v>7</v>
      </c>
      <c r="AP2600" s="11">
        <f t="shared" si="437"/>
        <v>24</v>
      </c>
      <c r="AQ2600" s="11">
        <f t="shared" si="438"/>
        <v>22</v>
      </c>
      <c r="AR2600" s="11">
        <f t="shared" si="439"/>
        <v>22</v>
      </c>
      <c r="AS2600" s="11">
        <f t="shared" si="440"/>
        <v>35</v>
      </c>
      <c r="AT2600" s="11">
        <f t="shared" si="441"/>
        <v>28</v>
      </c>
      <c r="AU2600" s="11">
        <f t="shared" si="442"/>
        <v>21</v>
      </c>
      <c r="AV2600" s="11">
        <f t="shared" si="443"/>
        <v>14</v>
      </c>
      <c r="AW2600" s="12">
        <f t="shared" si="444"/>
        <v>37</v>
      </c>
      <c r="AX2600" s="13">
        <f t="shared" si="445"/>
        <v>48</v>
      </c>
      <c r="AY2600" s="13">
        <f t="shared" si="446"/>
        <v>61</v>
      </c>
      <c r="AZ2600" s="13">
        <f t="shared" si="447"/>
        <v>58</v>
      </c>
      <c r="BA2600" s="13">
        <f t="shared" si="448"/>
        <v>55</v>
      </c>
      <c r="BB2600" s="14">
        <f t="shared" si="449"/>
        <v>52</v>
      </c>
      <c r="BC2600" s="19">
        <f t="shared" si="452"/>
        <v>61</v>
      </c>
      <c r="BD2600" s="55">
        <f t="shared" si="428"/>
        <v>0.99441377070477432</v>
      </c>
      <c r="BE2600" s="19">
        <f t="shared" si="429"/>
        <v>1.0169210782721663</v>
      </c>
      <c r="BF2600" s="19">
        <f t="shared" si="453"/>
        <v>1.013238064306593</v>
      </c>
      <c r="BG2600" s="19">
        <f t="shared" si="425"/>
        <v>1.0103734978889249</v>
      </c>
      <c r="BH2600" s="19">
        <f t="shared" si="430"/>
        <v>0</v>
      </c>
      <c r="BI2600" s="19">
        <f t="shared" si="430"/>
        <v>0</v>
      </c>
      <c r="BJ2600" s="19">
        <f t="shared" si="430"/>
        <v>1</v>
      </c>
      <c r="BK2600" s="19">
        <f t="shared" si="455"/>
        <v>0</v>
      </c>
      <c r="BL2600" s="19">
        <f t="shared" si="455"/>
        <v>1</v>
      </c>
      <c r="BM2600" s="19">
        <f t="shared" si="455"/>
        <v>0</v>
      </c>
      <c r="BN2600" s="19">
        <f t="shared" si="455"/>
        <v>0</v>
      </c>
      <c r="BO2600" s="19">
        <f t="shared" si="455"/>
        <v>0</v>
      </c>
      <c r="BP2600" s="19">
        <f t="shared" si="455"/>
        <v>0</v>
      </c>
      <c r="BQ2600" s="19">
        <f t="shared" si="455"/>
        <v>0</v>
      </c>
      <c r="BR2600" s="19">
        <f t="shared" si="455"/>
        <v>0</v>
      </c>
      <c r="BS2600" s="19">
        <f t="shared" si="455"/>
        <v>0</v>
      </c>
      <c r="BT2600" s="19">
        <f t="shared" si="455"/>
        <v>1</v>
      </c>
      <c r="BU2600" s="19">
        <f t="shared" si="455"/>
        <v>1</v>
      </c>
      <c r="BV2600" s="19">
        <f t="shared" si="455"/>
        <v>1</v>
      </c>
      <c r="BW2600" s="19">
        <f t="shared" si="455"/>
        <v>0</v>
      </c>
      <c r="BX2600" s="19">
        <f t="shared" si="455"/>
        <v>1</v>
      </c>
      <c r="BY2600" s="19" t="str">
        <f t="shared" si="455"/>
        <v/>
      </c>
      <c r="BZ2600" s="19" t="str">
        <f t="shared" si="455"/>
        <v/>
      </c>
      <c r="CA2600" s="19" t="str">
        <f t="shared" si="454"/>
        <v/>
      </c>
      <c r="CB2600" s="19" t="str">
        <f t="shared" si="454"/>
        <v/>
      </c>
    </row>
    <row r="2601" spans="1:80">
      <c r="A2601" s="24">
        <f t="shared" si="431"/>
        <v>2600</v>
      </c>
      <c r="B2601" s="31">
        <f>IF(data!A2602="","",data!A2602)</f>
        <v>2020090</v>
      </c>
      <c r="C2601" s="32">
        <f>IF(data!B2602="","",data!B2602)</f>
        <v>44089</v>
      </c>
      <c r="D2601" s="21">
        <f>IF(data!C2602="","",data!C2602)</f>
        <v>2</v>
      </c>
      <c r="E2601" s="22">
        <f>IF(data!D2602="","",data!D2602)</f>
        <v>21</v>
      </c>
      <c r="F2601" s="22">
        <f>IF(data!E2602="","",data!E2602)</f>
        <v>23</v>
      </c>
      <c r="G2601" s="22">
        <f>IF(data!F2602="","",data!F2602)</f>
        <v>26</v>
      </c>
      <c r="H2601" s="22">
        <f>IF(data!G2602="","",data!G2602)</f>
        <v>31</v>
      </c>
      <c r="I2601" s="22">
        <f>IF(data!H2602="","",data!H2602)</f>
        <v>32</v>
      </c>
      <c r="J2601" s="23">
        <f>IF(data!I2602="","",data!I2602)</f>
        <v>6</v>
      </c>
      <c r="Q2601" s="33"/>
      <c r="R2601" s="33"/>
      <c r="S2601" s="33"/>
      <c r="T2601" s="33"/>
      <c r="U2601" s="33"/>
      <c r="V2601" s="33"/>
      <c r="X2601" s="34"/>
      <c r="Y2601" s="33"/>
      <c r="Z2601" s="33"/>
      <c r="AA2601" s="33"/>
      <c r="AB2601" s="33"/>
      <c r="AC2601" s="35"/>
      <c r="AD2601" s="33"/>
      <c r="AE2601" s="33"/>
      <c r="AF2601" s="33"/>
      <c r="AG2601" s="33"/>
      <c r="AH2601" s="33"/>
      <c r="AI2601" s="33"/>
      <c r="AJ2601" s="36"/>
      <c r="AK2601" s="10">
        <f t="shared" si="432"/>
        <v>9</v>
      </c>
      <c r="AL2601" s="11">
        <f t="shared" si="433"/>
        <v>11</v>
      </c>
      <c r="AM2601" s="11">
        <f t="shared" si="434"/>
        <v>10</v>
      </c>
      <c r="AN2601" s="11">
        <f t="shared" si="435"/>
        <v>15</v>
      </c>
      <c r="AO2601" s="13">
        <f t="shared" si="436"/>
        <v>16</v>
      </c>
      <c r="AP2601" s="11">
        <f t="shared" si="437"/>
        <v>23</v>
      </c>
      <c r="AQ2601" s="11">
        <f t="shared" si="438"/>
        <v>27</v>
      </c>
      <c r="AR2601" s="11">
        <f t="shared" si="439"/>
        <v>15</v>
      </c>
      <c r="AS2601" s="11">
        <f t="shared" si="440"/>
        <v>36</v>
      </c>
      <c r="AT2601" s="11">
        <f t="shared" si="441"/>
        <v>39</v>
      </c>
      <c r="AU2601" s="11">
        <f t="shared" si="442"/>
        <v>31</v>
      </c>
      <c r="AV2601" s="11">
        <f t="shared" si="443"/>
        <v>37</v>
      </c>
      <c r="AW2601" s="12">
        <f t="shared" si="444"/>
        <v>30</v>
      </c>
      <c r="AX2601" s="13">
        <f t="shared" si="445"/>
        <v>39</v>
      </c>
      <c r="AY2601" s="13">
        <f t="shared" si="446"/>
        <v>50</v>
      </c>
      <c r="AZ2601" s="13">
        <f t="shared" si="447"/>
        <v>45</v>
      </c>
      <c r="BA2601" s="13">
        <f t="shared" si="448"/>
        <v>40</v>
      </c>
      <c r="BB2601" s="14">
        <f t="shared" si="449"/>
        <v>35</v>
      </c>
      <c r="BC2601" s="19">
        <f t="shared" si="452"/>
        <v>50</v>
      </c>
      <c r="BD2601" s="55">
        <f t="shared" si="428"/>
        <v>1.0926274764533939</v>
      </c>
      <c r="BE2601" s="19">
        <f t="shared" si="429"/>
        <v>0.98622929522572267</v>
      </c>
      <c r="BF2601" s="19">
        <f t="shared" si="453"/>
        <v>1.018148749594024</v>
      </c>
      <c r="BG2601" s="19">
        <f t="shared" si="425"/>
        <v>1.0140565118544982</v>
      </c>
      <c r="BH2601" s="19">
        <f t="shared" si="430"/>
        <v>0</v>
      </c>
      <c r="BI2601" s="19">
        <f t="shared" si="430"/>
        <v>0</v>
      </c>
      <c r="BJ2601" s="19">
        <f t="shared" si="430"/>
        <v>1</v>
      </c>
      <c r="BK2601" s="19">
        <f t="shared" si="455"/>
        <v>0</v>
      </c>
      <c r="BL2601" s="19">
        <f t="shared" si="455"/>
        <v>1</v>
      </c>
      <c r="BM2601" s="19">
        <f t="shared" si="455"/>
        <v>0</v>
      </c>
      <c r="BN2601" s="19">
        <f t="shared" si="455"/>
        <v>1</v>
      </c>
      <c r="BO2601" s="19">
        <f t="shared" si="455"/>
        <v>0</v>
      </c>
      <c r="BP2601" s="19">
        <f t="shared" si="455"/>
        <v>0</v>
      </c>
      <c r="BQ2601" s="19">
        <f t="shared" si="455"/>
        <v>1</v>
      </c>
      <c r="BR2601" s="19">
        <f t="shared" si="455"/>
        <v>0</v>
      </c>
      <c r="BS2601" s="19">
        <f t="shared" si="455"/>
        <v>0</v>
      </c>
      <c r="BT2601" s="19">
        <f t="shared" si="455"/>
        <v>0</v>
      </c>
      <c r="BU2601" s="19">
        <f t="shared" si="455"/>
        <v>0</v>
      </c>
      <c r="BV2601" s="19">
        <f t="shared" si="455"/>
        <v>1</v>
      </c>
      <c r="BW2601" s="19">
        <f t="shared" si="455"/>
        <v>1</v>
      </c>
      <c r="BX2601" s="19">
        <f t="shared" si="455"/>
        <v>0</v>
      </c>
      <c r="BY2601" s="19" t="str">
        <f t="shared" si="455"/>
        <v/>
      </c>
      <c r="BZ2601" s="19" t="str">
        <f t="shared" si="455"/>
        <v/>
      </c>
      <c r="CA2601" s="19" t="str">
        <f t="shared" si="454"/>
        <v/>
      </c>
      <c r="CB2601" s="19" t="str">
        <f t="shared" si="454"/>
        <v/>
      </c>
    </row>
    <row r="2602" spans="1:80">
      <c r="A2602" s="24">
        <f t="shared" si="431"/>
        <v>2601</v>
      </c>
      <c r="B2602" s="31">
        <f>IF(data!A2603="","",data!A2603)</f>
        <v>2020091</v>
      </c>
      <c r="C2602" s="32">
        <f>IF(data!B2603="","",data!B2603)</f>
        <v>44091</v>
      </c>
      <c r="D2602" s="21">
        <f>IF(data!C2603="","",data!C2603)</f>
        <v>1</v>
      </c>
      <c r="E2602" s="22">
        <f>IF(data!D2603="","",data!D2603)</f>
        <v>9</v>
      </c>
      <c r="F2602" s="22">
        <f>IF(data!E2603="","",data!E2603)</f>
        <v>11</v>
      </c>
      <c r="G2602" s="22">
        <f>IF(data!F2603="","",data!F2603)</f>
        <v>12</v>
      </c>
      <c r="H2602" s="22">
        <f>IF(data!G2603="","",data!G2603)</f>
        <v>16</v>
      </c>
      <c r="I2602" s="22">
        <f>IF(data!H2603="","",data!H2603)</f>
        <v>19</v>
      </c>
      <c r="J2602" s="23">
        <f>IF(data!I2603="","",data!I2603)</f>
        <v>16</v>
      </c>
      <c r="Q2602" s="33"/>
      <c r="R2602" s="33"/>
      <c r="S2602" s="33"/>
      <c r="T2602" s="33"/>
      <c r="U2602" s="33"/>
      <c r="V2602" s="33"/>
      <c r="X2602" s="34"/>
      <c r="Y2602" s="33"/>
      <c r="Z2602" s="33"/>
      <c r="AA2602" s="33"/>
      <c r="AB2602" s="33"/>
      <c r="AC2602" s="35"/>
      <c r="AD2602" s="33"/>
      <c r="AE2602" s="33"/>
      <c r="AF2602" s="33"/>
      <c r="AG2602" s="33"/>
      <c r="AH2602" s="33"/>
      <c r="AI2602" s="33"/>
      <c r="AJ2602" s="36"/>
      <c r="AK2602" s="10">
        <f t="shared" si="432"/>
        <v>5</v>
      </c>
      <c r="AL2602" s="11">
        <f t="shared" si="433"/>
        <v>8</v>
      </c>
      <c r="AM2602" s="11">
        <f t="shared" si="434"/>
        <v>13</v>
      </c>
      <c r="AN2602" s="11">
        <f t="shared" si="435"/>
        <v>14</v>
      </c>
      <c r="AO2602" s="13">
        <f t="shared" si="436"/>
        <v>19</v>
      </c>
      <c r="AP2602" s="11">
        <f t="shared" si="437"/>
        <v>12</v>
      </c>
      <c r="AQ2602" s="11">
        <f t="shared" si="438"/>
        <v>14</v>
      </c>
      <c r="AR2602" s="11">
        <f t="shared" si="439"/>
        <v>28</v>
      </c>
      <c r="AS2602" s="11">
        <f t="shared" si="440"/>
        <v>24</v>
      </c>
      <c r="AT2602" s="11">
        <f t="shared" si="441"/>
        <v>32</v>
      </c>
      <c r="AU2602" s="11">
        <f t="shared" si="442"/>
        <v>42</v>
      </c>
      <c r="AV2602" s="11">
        <f t="shared" si="443"/>
        <v>40</v>
      </c>
      <c r="AW2602" s="12">
        <f t="shared" si="444"/>
        <v>38</v>
      </c>
      <c r="AX2602" s="13">
        <f t="shared" si="445"/>
        <v>36</v>
      </c>
      <c r="AY2602" s="13">
        <f t="shared" si="446"/>
        <v>51</v>
      </c>
      <c r="AZ2602" s="13">
        <f t="shared" si="447"/>
        <v>50</v>
      </c>
      <c r="BA2602" s="13">
        <f t="shared" si="448"/>
        <v>49</v>
      </c>
      <c r="BB2602" s="14">
        <f t="shared" si="449"/>
        <v>68</v>
      </c>
      <c r="BC2602" s="19">
        <f t="shared" si="452"/>
        <v>51</v>
      </c>
      <c r="BD2602" s="55">
        <f t="shared" si="428"/>
        <v>1.1212731406300747</v>
      </c>
      <c r="BE2602" s="19">
        <f t="shared" si="429"/>
        <v>0.96986034426761936</v>
      </c>
      <c r="BF2602" s="19">
        <f t="shared" si="453"/>
        <v>1.0238778824293602</v>
      </c>
      <c r="BG2602" s="19">
        <f t="shared" si="425"/>
        <v>1.0148749594024034</v>
      </c>
      <c r="BH2602" s="19">
        <f t="shared" si="430"/>
        <v>0</v>
      </c>
      <c r="BI2602" s="19">
        <f t="shared" si="430"/>
        <v>1</v>
      </c>
      <c r="BJ2602" s="19">
        <f t="shared" si="430"/>
        <v>1</v>
      </c>
      <c r="BK2602" s="19">
        <f t="shared" si="455"/>
        <v>0</v>
      </c>
      <c r="BL2602" s="19">
        <f t="shared" si="455"/>
        <v>0</v>
      </c>
      <c r="BM2602" s="19">
        <f t="shared" si="455"/>
        <v>0</v>
      </c>
      <c r="BN2602" s="19">
        <f t="shared" si="455"/>
        <v>0</v>
      </c>
      <c r="BO2602" s="19">
        <f t="shared" si="455"/>
        <v>0</v>
      </c>
      <c r="BP2602" s="19">
        <f t="shared" si="455"/>
        <v>0</v>
      </c>
      <c r="BQ2602" s="19">
        <f t="shared" si="455"/>
        <v>1</v>
      </c>
      <c r="BR2602" s="19">
        <f t="shared" si="455"/>
        <v>0</v>
      </c>
      <c r="BS2602" s="19">
        <f t="shared" si="455"/>
        <v>1</v>
      </c>
      <c r="BT2602" s="19">
        <f t="shared" si="455"/>
        <v>1</v>
      </c>
      <c r="BU2602" s="19">
        <f t="shared" si="455"/>
        <v>0</v>
      </c>
      <c r="BV2602" s="19">
        <f t="shared" si="455"/>
        <v>0</v>
      </c>
      <c r="BW2602" s="19">
        <f t="shared" si="455"/>
        <v>0</v>
      </c>
      <c r="BX2602" s="19">
        <f t="shared" si="455"/>
        <v>1</v>
      </c>
      <c r="BY2602" s="19" t="str">
        <f t="shared" si="455"/>
        <v/>
      </c>
      <c r="BZ2602" s="19" t="str">
        <f t="shared" si="455"/>
        <v/>
      </c>
      <c r="CA2602" s="19" t="str">
        <f t="shared" si="454"/>
        <v/>
      </c>
      <c r="CB2602" s="19" t="str">
        <f t="shared" si="454"/>
        <v/>
      </c>
    </row>
    <row r="2603" spans="1:80">
      <c r="A2603" s="24">
        <f t="shared" si="431"/>
        <v>2602</v>
      </c>
      <c r="B2603" s="31">
        <f>IF(data!A2604="","",data!A2604)</f>
        <v>2020092</v>
      </c>
      <c r="C2603" s="32">
        <f>IF(data!B2604="","",data!B2604)</f>
        <v>44094</v>
      </c>
      <c r="D2603" s="21">
        <f>IF(data!C2604="","",data!C2604)</f>
        <v>1</v>
      </c>
      <c r="E2603" s="22">
        <f>IF(data!D2604="","",data!D2604)</f>
        <v>6</v>
      </c>
      <c r="F2603" s="22">
        <f>IF(data!E2604="","",data!E2604)</f>
        <v>12</v>
      </c>
      <c r="G2603" s="22">
        <f>IF(data!F2604="","",data!F2604)</f>
        <v>18</v>
      </c>
      <c r="H2603" s="22">
        <f>IF(data!G2604="","",data!G2604)</f>
        <v>22</v>
      </c>
      <c r="I2603" s="22">
        <f>IF(data!H2604="","",data!H2604)</f>
        <v>24</v>
      </c>
      <c r="J2603" s="23">
        <f>IF(data!I2604="","",data!I2604)</f>
        <v>3</v>
      </c>
      <c r="Q2603" s="33"/>
      <c r="R2603" s="33"/>
      <c r="S2603" s="33"/>
      <c r="T2603" s="33"/>
      <c r="U2603" s="33"/>
      <c r="V2603" s="33"/>
      <c r="X2603" s="34"/>
      <c r="Y2603" s="33"/>
      <c r="Z2603" s="33"/>
      <c r="AA2603" s="33"/>
      <c r="AB2603" s="33"/>
      <c r="AC2603" s="35"/>
      <c r="AD2603" s="33"/>
      <c r="AE2603" s="33"/>
      <c r="AF2603" s="33"/>
      <c r="AG2603" s="33"/>
      <c r="AH2603" s="33"/>
      <c r="AI2603" s="33"/>
      <c r="AJ2603" s="36"/>
      <c r="AK2603" s="10">
        <f t="shared" si="432"/>
        <v>2</v>
      </c>
      <c r="AL2603" s="11">
        <f t="shared" si="433"/>
        <v>7</v>
      </c>
      <c r="AM2603" s="11">
        <f t="shared" si="434"/>
        <v>13</v>
      </c>
      <c r="AN2603" s="11">
        <f t="shared" si="435"/>
        <v>5</v>
      </c>
      <c r="AO2603" s="13">
        <f t="shared" si="436"/>
        <v>20</v>
      </c>
      <c r="AP2603" s="11">
        <f t="shared" si="437"/>
        <v>19</v>
      </c>
      <c r="AQ2603" s="11">
        <f t="shared" si="438"/>
        <v>20</v>
      </c>
      <c r="AR2603" s="11">
        <f t="shared" si="439"/>
        <v>23</v>
      </c>
      <c r="AS2603" s="11">
        <f t="shared" si="440"/>
        <v>17</v>
      </c>
      <c r="AT2603" s="11">
        <f t="shared" si="441"/>
        <v>23</v>
      </c>
      <c r="AU2603" s="11">
        <f t="shared" si="442"/>
        <v>44</v>
      </c>
      <c r="AV2603" s="11">
        <f t="shared" si="443"/>
        <v>41</v>
      </c>
      <c r="AW2603" s="12">
        <f t="shared" si="444"/>
        <v>38</v>
      </c>
      <c r="AX2603" s="13">
        <f t="shared" si="445"/>
        <v>35</v>
      </c>
      <c r="AY2603" s="13">
        <f t="shared" si="446"/>
        <v>32</v>
      </c>
      <c r="AZ2603" s="13">
        <f t="shared" si="447"/>
        <v>29</v>
      </c>
      <c r="BA2603" s="13">
        <f t="shared" si="448"/>
        <v>45</v>
      </c>
      <c r="BB2603" s="14">
        <f t="shared" si="449"/>
        <v>43</v>
      </c>
      <c r="BC2603" s="19">
        <f t="shared" si="452"/>
        <v>32</v>
      </c>
      <c r="BD2603" s="55">
        <f t="shared" si="428"/>
        <v>1.0107827216628775</v>
      </c>
      <c r="BE2603" s="19">
        <f t="shared" si="429"/>
        <v>0.95758363104904187</v>
      </c>
      <c r="BF2603" s="19">
        <f t="shared" si="453"/>
        <v>1.0099642741149724</v>
      </c>
      <c r="BG2603" s="19">
        <f t="shared" si="425"/>
        <v>1.0058720363754465</v>
      </c>
      <c r="BH2603" s="19">
        <f t="shared" si="430"/>
        <v>0</v>
      </c>
      <c r="BI2603" s="19">
        <f t="shared" si="430"/>
        <v>2</v>
      </c>
      <c r="BJ2603" s="19">
        <f t="shared" si="430"/>
        <v>0</v>
      </c>
      <c r="BK2603" s="19">
        <f t="shared" si="455"/>
        <v>0</v>
      </c>
      <c r="BL2603" s="19">
        <f t="shared" si="455"/>
        <v>0</v>
      </c>
      <c r="BM2603" s="19">
        <f t="shared" si="455"/>
        <v>1</v>
      </c>
      <c r="BN2603" s="19">
        <f t="shared" si="455"/>
        <v>1</v>
      </c>
      <c r="BO2603" s="19">
        <f t="shared" si="455"/>
        <v>1</v>
      </c>
      <c r="BP2603" s="19">
        <f t="shared" si="455"/>
        <v>0</v>
      </c>
      <c r="BQ2603" s="19">
        <f t="shared" si="455"/>
        <v>0</v>
      </c>
      <c r="BR2603" s="19">
        <f t="shared" si="455"/>
        <v>0</v>
      </c>
      <c r="BS2603" s="19">
        <f t="shared" si="455"/>
        <v>0</v>
      </c>
      <c r="BT2603" s="19">
        <f t="shared" si="455"/>
        <v>1</v>
      </c>
      <c r="BU2603" s="19">
        <f t="shared" si="455"/>
        <v>0</v>
      </c>
      <c r="BV2603" s="19">
        <f t="shared" si="455"/>
        <v>0</v>
      </c>
      <c r="BW2603" s="19">
        <f t="shared" si="455"/>
        <v>0</v>
      </c>
      <c r="BX2603" s="19">
        <f t="shared" si="455"/>
        <v>0</v>
      </c>
      <c r="BY2603" s="19" t="str">
        <f t="shared" si="455"/>
        <v/>
      </c>
      <c r="BZ2603" s="19" t="str">
        <f t="shared" si="455"/>
        <v/>
      </c>
      <c r="CA2603" s="19" t="str">
        <f t="shared" si="454"/>
        <v/>
      </c>
      <c r="CB2603" s="19" t="str">
        <f t="shared" si="454"/>
        <v/>
      </c>
    </row>
    <row r="2604" spans="1:80">
      <c r="A2604" s="24">
        <f t="shared" si="431"/>
        <v>2603</v>
      </c>
      <c r="B2604" s="31">
        <f>IF(data!A2605="","",data!A2605)</f>
        <v>2020093</v>
      </c>
      <c r="C2604" s="32">
        <f>IF(data!B2605="","",data!B2605)</f>
        <v>44096</v>
      </c>
      <c r="D2604" s="21">
        <f>IF(data!C2605="","",data!C2605)</f>
        <v>4</v>
      </c>
      <c r="E2604" s="22">
        <f>IF(data!D2605="","",data!D2605)</f>
        <v>5</v>
      </c>
      <c r="F2604" s="22">
        <f>IF(data!E2605="","",data!E2605)</f>
        <v>10</v>
      </c>
      <c r="G2604" s="22">
        <f>IF(data!F2605="","",data!F2605)</f>
        <v>13</v>
      </c>
      <c r="H2604" s="22">
        <f>IF(data!G2605="","",data!G2605)</f>
        <v>15</v>
      </c>
      <c r="I2604" s="22">
        <f>IF(data!H2605="","",data!H2605)</f>
        <v>19</v>
      </c>
      <c r="J2604" s="23">
        <f>IF(data!I2605="","",data!I2605)</f>
        <v>15</v>
      </c>
      <c r="Q2604" s="33"/>
      <c r="R2604" s="33"/>
      <c r="S2604" s="33"/>
      <c r="T2604" s="33"/>
      <c r="U2604" s="33"/>
      <c r="V2604" s="33"/>
      <c r="X2604" s="34"/>
      <c r="Y2604" s="33"/>
      <c r="Z2604" s="33"/>
      <c r="AA2604" s="33"/>
      <c r="AB2604" s="33"/>
      <c r="AC2604" s="35"/>
      <c r="AD2604" s="33"/>
      <c r="AE2604" s="33"/>
      <c r="AF2604" s="33"/>
      <c r="AG2604" s="33"/>
      <c r="AH2604" s="33"/>
      <c r="AI2604" s="33"/>
      <c r="AJ2604" s="36"/>
      <c r="AK2604" s="10">
        <f t="shared" si="432"/>
        <v>6</v>
      </c>
      <c r="AL2604" s="11">
        <f t="shared" si="433"/>
        <v>10</v>
      </c>
      <c r="AM2604" s="11">
        <f t="shared" si="434"/>
        <v>11</v>
      </c>
      <c r="AN2604" s="11">
        <f t="shared" si="435"/>
        <v>18</v>
      </c>
      <c r="AO2604" s="13">
        <f t="shared" si="436"/>
        <v>24</v>
      </c>
      <c r="AP2604" s="11">
        <f t="shared" si="437"/>
        <v>26</v>
      </c>
      <c r="AQ2604" s="11">
        <f t="shared" si="438"/>
        <v>21</v>
      </c>
      <c r="AR2604" s="11">
        <f t="shared" si="439"/>
        <v>26</v>
      </c>
      <c r="AS2604" s="11">
        <f t="shared" si="440"/>
        <v>33</v>
      </c>
      <c r="AT2604" s="11">
        <f t="shared" si="441"/>
        <v>30</v>
      </c>
      <c r="AU2604" s="11">
        <f t="shared" si="442"/>
        <v>27</v>
      </c>
      <c r="AV2604" s="11">
        <f t="shared" si="443"/>
        <v>38</v>
      </c>
      <c r="AW2604" s="12">
        <f t="shared" si="444"/>
        <v>36</v>
      </c>
      <c r="AX2604" s="13">
        <f t="shared" si="445"/>
        <v>50</v>
      </c>
      <c r="AY2604" s="13">
        <f t="shared" si="446"/>
        <v>49</v>
      </c>
      <c r="AZ2604" s="13">
        <f t="shared" si="447"/>
        <v>48</v>
      </c>
      <c r="BA2604" s="13">
        <f t="shared" si="448"/>
        <v>47</v>
      </c>
      <c r="BB2604" s="14">
        <f t="shared" si="449"/>
        <v>66</v>
      </c>
      <c r="BC2604" s="19">
        <f t="shared" si="452"/>
        <v>49</v>
      </c>
      <c r="BD2604" s="55">
        <f t="shared" si="428"/>
        <v>0.99441377070477432</v>
      </c>
      <c r="BE2604" s="19">
        <f t="shared" si="429"/>
        <v>0.9616758687885677</v>
      </c>
      <c r="BF2604" s="19">
        <f t="shared" si="453"/>
        <v>0.99605066580058454</v>
      </c>
      <c r="BG2604" s="19">
        <f t="shared" si="425"/>
        <v>1.0054628126014939</v>
      </c>
      <c r="BH2604" s="19">
        <f t="shared" si="430"/>
        <v>0</v>
      </c>
      <c r="BI2604" s="19">
        <f t="shared" si="430"/>
        <v>0</v>
      </c>
      <c r="BJ2604" s="19">
        <f t="shared" si="430"/>
        <v>1</v>
      </c>
      <c r="BK2604" s="19">
        <f t="shared" si="455"/>
        <v>0</v>
      </c>
      <c r="BL2604" s="19">
        <f t="shared" si="455"/>
        <v>1</v>
      </c>
      <c r="BM2604" s="19">
        <f t="shared" si="455"/>
        <v>1</v>
      </c>
      <c r="BN2604" s="19">
        <f t="shared" si="455"/>
        <v>0</v>
      </c>
      <c r="BO2604" s="19">
        <f t="shared" si="455"/>
        <v>0</v>
      </c>
      <c r="BP2604" s="19">
        <f t="shared" si="455"/>
        <v>0</v>
      </c>
      <c r="BQ2604" s="19">
        <f t="shared" si="455"/>
        <v>0</v>
      </c>
      <c r="BR2604" s="19">
        <f t="shared" si="455"/>
        <v>1</v>
      </c>
      <c r="BS2604" s="19">
        <f t="shared" si="455"/>
        <v>0</v>
      </c>
      <c r="BT2604" s="19">
        <f t="shared" si="455"/>
        <v>0</v>
      </c>
      <c r="BU2604" s="19">
        <f t="shared" si="455"/>
        <v>1</v>
      </c>
      <c r="BV2604" s="19">
        <f t="shared" si="455"/>
        <v>0</v>
      </c>
      <c r="BW2604" s="19">
        <f t="shared" si="455"/>
        <v>1</v>
      </c>
      <c r="BX2604" s="19">
        <f t="shared" si="455"/>
        <v>0</v>
      </c>
      <c r="BY2604" s="19" t="str">
        <f t="shared" si="455"/>
        <v/>
      </c>
      <c r="BZ2604" s="19" t="str">
        <f t="shared" si="455"/>
        <v/>
      </c>
      <c r="CA2604" s="19" t="str">
        <f t="shared" si="454"/>
        <v/>
      </c>
      <c r="CB2604" s="19" t="str">
        <f t="shared" si="454"/>
        <v/>
      </c>
    </row>
    <row r="2605" spans="1:80">
      <c r="A2605" s="24">
        <f t="shared" si="431"/>
        <v>2604</v>
      </c>
      <c r="B2605" s="31">
        <f>IF(data!A2606="","",data!A2606)</f>
        <v>2020094</v>
      </c>
      <c r="C2605" s="32">
        <f>IF(data!B2606="","",data!B2606)</f>
        <v>44098</v>
      </c>
      <c r="D2605" s="21">
        <f>IF(data!C2606="","",data!C2606)</f>
        <v>10</v>
      </c>
      <c r="E2605" s="22">
        <f>IF(data!D2606="","",data!D2606)</f>
        <v>15</v>
      </c>
      <c r="F2605" s="22">
        <f>IF(data!E2606="","",data!E2606)</f>
        <v>17</v>
      </c>
      <c r="G2605" s="22">
        <f>IF(data!F2606="","",data!F2606)</f>
        <v>27</v>
      </c>
      <c r="H2605" s="22">
        <f>IF(data!G2606="","",data!G2606)</f>
        <v>29</v>
      </c>
      <c r="I2605" s="22">
        <f>IF(data!H2606="","",data!H2606)</f>
        <v>31</v>
      </c>
      <c r="J2605" s="23">
        <f>IF(data!I2606="","",data!I2606)</f>
        <v>8</v>
      </c>
      <c r="Q2605" s="33"/>
      <c r="R2605" s="33"/>
      <c r="S2605" s="33"/>
      <c r="T2605" s="33"/>
      <c r="U2605" s="33"/>
      <c r="V2605" s="33"/>
      <c r="X2605" s="34"/>
      <c r="Y2605" s="33"/>
      <c r="Z2605" s="33"/>
      <c r="AA2605" s="33"/>
      <c r="AB2605" s="33"/>
      <c r="AC2605" s="35"/>
      <c r="AD2605" s="33"/>
      <c r="AE2605" s="33"/>
      <c r="AF2605" s="33"/>
      <c r="AG2605" s="33"/>
      <c r="AH2605" s="33"/>
      <c r="AI2605" s="33"/>
      <c r="AJ2605" s="36"/>
      <c r="AK2605" s="10">
        <f t="shared" si="432"/>
        <v>6</v>
      </c>
      <c r="AL2605" s="11">
        <f t="shared" si="433"/>
        <v>13</v>
      </c>
      <c r="AM2605" s="11">
        <f t="shared" si="434"/>
        <v>9</v>
      </c>
      <c r="AN2605" s="11">
        <f t="shared" si="435"/>
        <v>21</v>
      </c>
      <c r="AO2605" s="13">
        <f t="shared" si="436"/>
        <v>17</v>
      </c>
      <c r="AP2605" s="11">
        <f t="shared" si="437"/>
        <v>25</v>
      </c>
      <c r="AQ2605" s="11">
        <f t="shared" si="438"/>
        <v>21</v>
      </c>
      <c r="AR2605" s="11">
        <f t="shared" si="439"/>
        <v>29</v>
      </c>
      <c r="AS2605" s="11">
        <f t="shared" si="440"/>
        <v>41</v>
      </c>
      <c r="AT2605" s="11">
        <f t="shared" si="441"/>
        <v>33</v>
      </c>
      <c r="AU2605" s="11">
        <f t="shared" si="442"/>
        <v>25</v>
      </c>
      <c r="AV2605" s="11">
        <f t="shared" si="443"/>
        <v>31</v>
      </c>
      <c r="AW2605" s="12">
        <f t="shared" si="444"/>
        <v>39</v>
      </c>
      <c r="AX2605" s="13">
        <f t="shared" si="445"/>
        <v>65</v>
      </c>
      <c r="AY2605" s="13">
        <f t="shared" si="446"/>
        <v>61</v>
      </c>
      <c r="AZ2605" s="13">
        <f t="shared" si="447"/>
        <v>75</v>
      </c>
      <c r="BA2605" s="13">
        <f t="shared" si="448"/>
        <v>72</v>
      </c>
      <c r="BB2605" s="14">
        <f t="shared" si="449"/>
        <v>69</v>
      </c>
      <c r="BC2605" s="19">
        <f t="shared" si="452"/>
        <v>61</v>
      </c>
      <c r="BD2605" s="55">
        <f t="shared" si="428"/>
        <v>0.99441377070477432</v>
      </c>
      <c r="BE2605" s="19">
        <f t="shared" si="429"/>
        <v>0.99441377070477432</v>
      </c>
      <c r="BF2605" s="19">
        <f t="shared" si="453"/>
        <v>1.0091458265670672</v>
      </c>
      <c r="BG2605" s="19">
        <f t="shared" si="425"/>
        <v>1.0140565118544982</v>
      </c>
      <c r="BH2605" s="19">
        <f t="shared" si="430"/>
        <v>1</v>
      </c>
      <c r="BI2605" s="19">
        <f t="shared" si="430"/>
        <v>0</v>
      </c>
      <c r="BJ2605" s="19">
        <f t="shared" si="430"/>
        <v>0</v>
      </c>
      <c r="BK2605" s="19">
        <f t="shared" si="455"/>
        <v>0</v>
      </c>
      <c r="BL2605" s="19">
        <f t="shared" si="455"/>
        <v>0</v>
      </c>
      <c r="BM2605" s="19">
        <f t="shared" si="455"/>
        <v>0</v>
      </c>
      <c r="BN2605" s="19">
        <f t="shared" si="455"/>
        <v>0</v>
      </c>
      <c r="BO2605" s="19">
        <f t="shared" si="455"/>
        <v>0</v>
      </c>
      <c r="BP2605" s="19">
        <f t="shared" si="455"/>
        <v>0</v>
      </c>
      <c r="BQ2605" s="19">
        <f t="shared" si="455"/>
        <v>0</v>
      </c>
      <c r="BR2605" s="19">
        <f t="shared" si="455"/>
        <v>2</v>
      </c>
      <c r="BS2605" s="19">
        <f t="shared" si="455"/>
        <v>0</v>
      </c>
      <c r="BT2605" s="19">
        <f t="shared" si="455"/>
        <v>1</v>
      </c>
      <c r="BU2605" s="19">
        <f t="shared" si="455"/>
        <v>0</v>
      </c>
      <c r="BV2605" s="19">
        <f t="shared" si="455"/>
        <v>1</v>
      </c>
      <c r="BW2605" s="19">
        <f t="shared" si="455"/>
        <v>1</v>
      </c>
      <c r="BX2605" s="19">
        <f t="shared" si="455"/>
        <v>0</v>
      </c>
      <c r="BY2605" s="19" t="str">
        <f t="shared" si="455"/>
        <v/>
      </c>
      <c r="BZ2605" s="19" t="str">
        <f t="shared" si="455"/>
        <v/>
      </c>
      <c r="CA2605" s="19" t="str">
        <f t="shared" si="454"/>
        <v/>
      </c>
      <c r="CB2605" s="19" t="str">
        <f t="shared" si="454"/>
        <v/>
      </c>
    </row>
    <row r="2606" spans="1:80">
      <c r="A2606" s="24">
        <f t="shared" si="431"/>
        <v>2605</v>
      </c>
      <c r="B2606" s="31">
        <f>IF(data!A2607="","",data!A2607)</f>
        <v>2020095</v>
      </c>
      <c r="C2606" s="32">
        <f>IF(data!B2607="","",data!B2607)</f>
        <v>44101</v>
      </c>
      <c r="D2606" s="21">
        <f>IF(data!C2607="","",data!C2607)</f>
        <v>3</v>
      </c>
      <c r="E2606" s="22">
        <f>IF(data!D2607="","",data!D2607)</f>
        <v>9</v>
      </c>
      <c r="F2606" s="22">
        <f>IF(data!E2607="","",data!E2607)</f>
        <v>16</v>
      </c>
      <c r="G2606" s="22">
        <f>IF(data!F2607="","",data!F2607)</f>
        <v>17</v>
      </c>
      <c r="H2606" s="22">
        <f>IF(data!G2607="","",data!G2607)</f>
        <v>20</v>
      </c>
      <c r="I2606" s="22">
        <f>IF(data!H2607="","",data!H2607)</f>
        <v>26</v>
      </c>
      <c r="J2606" s="23">
        <f>IF(data!I2607="","",data!I2607)</f>
        <v>2</v>
      </c>
      <c r="Q2606" s="33"/>
      <c r="R2606" s="33"/>
      <c r="S2606" s="33"/>
      <c r="T2606" s="33"/>
      <c r="U2606" s="33"/>
      <c r="V2606" s="33"/>
      <c r="X2606" s="34"/>
      <c r="Y2606" s="33"/>
      <c r="Z2606" s="33"/>
      <c r="AA2606" s="33"/>
      <c r="AB2606" s="33"/>
      <c r="AC2606" s="35"/>
      <c r="AD2606" s="33"/>
      <c r="AE2606" s="33"/>
      <c r="AF2606" s="33"/>
      <c r="AG2606" s="33"/>
      <c r="AH2606" s="33"/>
      <c r="AI2606" s="33"/>
      <c r="AJ2606" s="36"/>
      <c r="AK2606" s="10">
        <f t="shared" si="432"/>
        <v>7</v>
      </c>
      <c r="AL2606" s="11">
        <f t="shared" si="433"/>
        <v>7</v>
      </c>
      <c r="AM2606" s="11">
        <f t="shared" si="434"/>
        <v>11</v>
      </c>
      <c r="AN2606" s="11">
        <f t="shared" si="435"/>
        <v>19</v>
      </c>
      <c r="AO2606" s="13">
        <f t="shared" si="436"/>
        <v>21</v>
      </c>
      <c r="AP2606" s="11">
        <f t="shared" si="437"/>
        <v>11</v>
      </c>
      <c r="AQ2606" s="11">
        <f t="shared" si="438"/>
        <v>28</v>
      </c>
      <c r="AR2606" s="11">
        <f t="shared" si="439"/>
        <v>31</v>
      </c>
      <c r="AS2606" s="11">
        <f t="shared" si="440"/>
        <v>36</v>
      </c>
      <c r="AT2606" s="11">
        <f t="shared" si="441"/>
        <v>31</v>
      </c>
      <c r="AU2606" s="11">
        <f t="shared" si="442"/>
        <v>26</v>
      </c>
      <c r="AV2606" s="11">
        <f t="shared" si="443"/>
        <v>35</v>
      </c>
      <c r="AW2606" s="12">
        <f t="shared" si="444"/>
        <v>31</v>
      </c>
      <c r="AX2606" s="13">
        <f t="shared" si="445"/>
        <v>27</v>
      </c>
      <c r="AY2606" s="13">
        <f t="shared" si="446"/>
        <v>40</v>
      </c>
      <c r="AZ2606" s="13">
        <f t="shared" si="447"/>
        <v>55</v>
      </c>
      <c r="BA2606" s="13">
        <f t="shared" si="448"/>
        <v>53</v>
      </c>
      <c r="BB2606" s="14">
        <f t="shared" si="449"/>
        <v>51</v>
      </c>
      <c r="BC2606" s="19">
        <f t="shared" si="452"/>
        <v>40</v>
      </c>
      <c r="BD2606" s="55">
        <f t="shared" si="428"/>
        <v>0.95349139330951604</v>
      </c>
      <c r="BE2606" s="19">
        <f t="shared" si="429"/>
        <v>1.023059434881455</v>
      </c>
      <c r="BF2606" s="19">
        <f t="shared" si="453"/>
        <v>1.0263332250730757</v>
      </c>
      <c r="BG2606" s="19">
        <f t="shared" si="425"/>
        <v>1.0120103929847353</v>
      </c>
      <c r="BH2606" s="19">
        <f t="shared" si="430"/>
        <v>1</v>
      </c>
      <c r="BI2606" s="19">
        <f t="shared" si="430"/>
        <v>0</v>
      </c>
      <c r="BJ2606" s="19">
        <f t="shared" si="430"/>
        <v>0</v>
      </c>
      <c r="BK2606" s="19">
        <f t="shared" si="455"/>
        <v>2</v>
      </c>
      <c r="BL2606" s="19">
        <f t="shared" si="455"/>
        <v>0</v>
      </c>
      <c r="BM2606" s="19">
        <f t="shared" si="455"/>
        <v>0</v>
      </c>
      <c r="BN2606" s="19">
        <f t="shared" si="455"/>
        <v>0</v>
      </c>
      <c r="BO2606" s="19">
        <f t="shared" si="455"/>
        <v>0</v>
      </c>
      <c r="BP2606" s="19">
        <f t="shared" si="455"/>
        <v>0</v>
      </c>
      <c r="BQ2606" s="19">
        <f t="shared" si="455"/>
        <v>2</v>
      </c>
      <c r="BR2606" s="19">
        <f t="shared" si="455"/>
        <v>0</v>
      </c>
      <c r="BS2606" s="19">
        <f t="shared" si="455"/>
        <v>0</v>
      </c>
      <c r="BT2606" s="19">
        <f t="shared" si="455"/>
        <v>0</v>
      </c>
      <c r="BU2606" s="19">
        <f t="shared" si="455"/>
        <v>0</v>
      </c>
      <c r="BV2606" s="19">
        <f t="shared" si="455"/>
        <v>0</v>
      </c>
      <c r="BW2606" s="19">
        <f t="shared" si="455"/>
        <v>0</v>
      </c>
      <c r="BX2606" s="19">
        <f t="shared" si="455"/>
        <v>1</v>
      </c>
      <c r="BY2606" s="19" t="str">
        <f t="shared" si="455"/>
        <v/>
      </c>
      <c r="BZ2606" s="19" t="str">
        <f t="shared" si="455"/>
        <v/>
      </c>
      <c r="CA2606" s="19" t="str">
        <f t="shared" si="454"/>
        <v/>
      </c>
      <c r="CB2606" s="19" t="str">
        <f t="shared" si="454"/>
        <v/>
      </c>
    </row>
    <row r="2607" spans="1:80">
      <c r="A2607" s="24">
        <f t="shared" si="431"/>
        <v>2606</v>
      </c>
      <c r="B2607" s="31">
        <f>IF(data!A2608="","",data!A2608)</f>
        <v>2020096</v>
      </c>
      <c r="C2607" s="32">
        <f>IF(data!B2608="","",data!B2608)</f>
        <v>44103</v>
      </c>
      <c r="D2607" s="21">
        <f>IF(data!C2608="","",data!C2608)</f>
        <v>1</v>
      </c>
      <c r="E2607" s="22">
        <f>IF(data!D2608="","",data!D2608)</f>
        <v>20</v>
      </c>
      <c r="F2607" s="22">
        <f>IF(data!E2608="","",data!E2608)</f>
        <v>23</v>
      </c>
      <c r="G2607" s="22">
        <f>IF(data!F2608="","",data!F2608)</f>
        <v>26</v>
      </c>
      <c r="H2607" s="22">
        <f>IF(data!G2608="","",data!G2608)</f>
        <v>27</v>
      </c>
      <c r="I2607" s="22">
        <f>IF(data!H2608="","",data!H2608)</f>
        <v>32</v>
      </c>
      <c r="J2607" s="23">
        <f>IF(data!I2608="","",data!I2608)</f>
        <v>15</v>
      </c>
      <c r="Q2607" s="33"/>
      <c r="R2607" s="33"/>
      <c r="S2607" s="33"/>
      <c r="T2607" s="33"/>
      <c r="U2607" s="33"/>
      <c r="V2607" s="33"/>
      <c r="X2607" s="34"/>
      <c r="Y2607" s="33"/>
      <c r="Z2607" s="33"/>
      <c r="AA2607" s="33"/>
      <c r="AB2607" s="33"/>
      <c r="AC2607" s="35"/>
      <c r="AD2607" s="33"/>
      <c r="AE2607" s="33"/>
      <c r="AF2607" s="33"/>
      <c r="AG2607" s="33"/>
      <c r="AH2607" s="33"/>
      <c r="AI2607" s="33"/>
      <c r="AJ2607" s="36"/>
      <c r="AK2607" s="10">
        <f t="shared" si="432"/>
        <v>9</v>
      </c>
      <c r="AL2607" s="11">
        <f t="shared" si="433"/>
        <v>9</v>
      </c>
      <c r="AM2607" s="11">
        <f t="shared" si="434"/>
        <v>9</v>
      </c>
      <c r="AN2607" s="11">
        <f t="shared" si="435"/>
        <v>15</v>
      </c>
      <c r="AO2607" s="13">
        <f t="shared" si="436"/>
        <v>24</v>
      </c>
      <c r="AP2607" s="11">
        <f t="shared" si="437"/>
        <v>17</v>
      </c>
      <c r="AQ2607" s="11">
        <f t="shared" si="438"/>
        <v>21</v>
      </c>
      <c r="AR2607" s="11">
        <f t="shared" si="439"/>
        <v>19</v>
      </c>
      <c r="AS2607" s="11">
        <f t="shared" si="440"/>
        <v>30</v>
      </c>
      <c r="AT2607" s="11">
        <f t="shared" si="441"/>
        <v>33</v>
      </c>
      <c r="AU2607" s="11">
        <f t="shared" si="442"/>
        <v>25</v>
      </c>
      <c r="AV2607" s="11">
        <f t="shared" si="443"/>
        <v>45</v>
      </c>
      <c r="AW2607" s="12">
        <f t="shared" si="444"/>
        <v>39</v>
      </c>
      <c r="AX2607" s="13">
        <f t="shared" si="445"/>
        <v>33</v>
      </c>
      <c r="AY2607" s="13">
        <f t="shared" si="446"/>
        <v>44</v>
      </c>
      <c r="AZ2607" s="13">
        <f t="shared" si="447"/>
        <v>39</v>
      </c>
      <c r="BA2607" s="13">
        <f t="shared" si="448"/>
        <v>34</v>
      </c>
      <c r="BB2607" s="14">
        <f t="shared" si="449"/>
        <v>29</v>
      </c>
      <c r="BC2607" s="19">
        <f t="shared" si="452"/>
        <v>44</v>
      </c>
      <c r="BD2607" s="55">
        <f t="shared" si="428"/>
        <v>0.92484572913283536</v>
      </c>
      <c r="BE2607" s="19">
        <f t="shared" si="429"/>
        <v>1.023059434881455</v>
      </c>
      <c r="BF2607" s="19">
        <f t="shared" si="453"/>
        <v>1.0165118544982137</v>
      </c>
      <c r="BG2607" s="19">
        <f t="shared" si="425"/>
        <v>1.0066904839233517</v>
      </c>
      <c r="BH2607" s="19">
        <f t="shared" si="430"/>
        <v>0</v>
      </c>
      <c r="BI2607" s="19">
        <f t="shared" si="430"/>
        <v>1</v>
      </c>
      <c r="BJ2607" s="19">
        <f t="shared" si="430"/>
        <v>0</v>
      </c>
      <c r="BK2607" s="19">
        <f t="shared" si="455"/>
        <v>1</v>
      </c>
      <c r="BL2607" s="19">
        <f t="shared" si="455"/>
        <v>0</v>
      </c>
      <c r="BM2607" s="19">
        <f t="shared" si="455"/>
        <v>0</v>
      </c>
      <c r="BN2607" s="19">
        <f t="shared" si="455"/>
        <v>1</v>
      </c>
      <c r="BO2607" s="19">
        <f t="shared" si="455"/>
        <v>0</v>
      </c>
      <c r="BP2607" s="19">
        <f t="shared" si="455"/>
        <v>0</v>
      </c>
      <c r="BQ2607" s="19">
        <f t="shared" si="455"/>
        <v>1</v>
      </c>
      <c r="BR2607" s="19">
        <f t="shared" si="455"/>
        <v>1</v>
      </c>
      <c r="BS2607" s="19">
        <f t="shared" si="455"/>
        <v>0</v>
      </c>
      <c r="BT2607" s="19">
        <f t="shared" si="455"/>
        <v>0</v>
      </c>
      <c r="BU2607" s="19">
        <f t="shared" si="455"/>
        <v>0</v>
      </c>
      <c r="BV2607" s="19">
        <f t="shared" si="455"/>
        <v>0</v>
      </c>
      <c r="BW2607" s="19">
        <f t="shared" si="455"/>
        <v>1</v>
      </c>
      <c r="BX2607" s="19">
        <f t="shared" si="455"/>
        <v>0</v>
      </c>
      <c r="BY2607" s="19" t="str">
        <f t="shared" si="455"/>
        <v/>
      </c>
      <c r="BZ2607" s="19" t="str">
        <f t="shared" si="455"/>
        <v/>
      </c>
      <c r="CA2607" s="19" t="str">
        <f t="shared" si="454"/>
        <v/>
      </c>
      <c r="CB2607" s="19" t="str">
        <f t="shared" si="454"/>
        <v/>
      </c>
    </row>
    <row r="2608" spans="1:80">
      <c r="A2608" s="24">
        <f t="shared" si="431"/>
        <v>2607</v>
      </c>
      <c r="B2608" s="31">
        <f>IF(data!A2609="","",data!A2609)</f>
        <v>2020097</v>
      </c>
      <c r="C2608" s="32">
        <f>IF(data!B2609="","",data!B2609)</f>
        <v>44110</v>
      </c>
      <c r="D2608" s="21">
        <f>IF(data!C2609="","",data!C2609)</f>
        <v>2</v>
      </c>
      <c r="E2608" s="22">
        <f>IF(data!D2609="","",data!D2609)</f>
        <v>8</v>
      </c>
      <c r="F2608" s="22">
        <f>IF(data!E2609="","",data!E2609)</f>
        <v>21</v>
      </c>
      <c r="G2608" s="22">
        <f>IF(data!F2609="","",data!F2609)</f>
        <v>25</v>
      </c>
      <c r="H2608" s="22">
        <f>IF(data!G2609="","",data!G2609)</f>
        <v>26</v>
      </c>
      <c r="I2608" s="22">
        <f>IF(data!H2609="","",data!H2609)</f>
        <v>30</v>
      </c>
      <c r="J2608" s="23">
        <f>IF(data!I2609="","",data!I2609)</f>
        <v>10</v>
      </c>
      <c r="Q2608" s="33"/>
      <c r="R2608" s="33"/>
      <c r="S2608" s="33"/>
      <c r="T2608" s="33"/>
      <c r="U2608" s="33"/>
      <c r="V2608" s="33"/>
      <c r="X2608" s="34"/>
      <c r="Y2608" s="33"/>
      <c r="Z2608" s="33"/>
      <c r="AA2608" s="33"/>
      <c r="AB2608" s="33"/>
      <c r="AC2608" s="35"/>
      <c r="AD2608" s="33"/>
      <c r="AE2608" s="33"/>
      <c r="AF2608" s="33"/>
      <c r="AG2608" s="33"/>
      <c r="AH2608" s="33"/>
      <c r="AI2608" s="33"/>
      <c r="AJ2608" s="36"/>
      <c r="AK2608" s="10">
        <f t="shared" si="432"/>
        <v>7</v>
      </c>
      <c r="AL2608" s="11">
        <f t="shared" si="433"/>
        <v>8</v>
      </c>
      <c r="AM2608" s="11">
        <f t="shared" si="434"/>
        <v>7</v>
      </c>
      <c r="AN2608" s="11">
        <f t="shared" si="435"/>
        <v>10</v>
      </c>
      <c r="AO2608" s="13">
        <f t="shared" si="436"/>
        <v>14</v>
      </c>
      <c r="AP2608" s="11">
        <f t="shared" si="437"/>
        <v>16</v>
      </c>
      <c r="AQ2608" s="11">
        <f t="shared" si="438"/>
        <v>31</v>
      </c>
      <c r="AR2608" s="11">
        <f t="shared" si="439"/>
        <v>22</v>
      </c>
      <c r="AS2608" s="11">
        <f t="shared" si="440"/>
        <v>35</v>
      </c>
      <c r="AT2608" s="11">
        <f t="shared" si="441"/>
        <v>28</v>
      </c>
      <c r="AU2608" s="11">
        <f t="shared" si="442"/>
        <v>34</v>
      </c>
      <c r="AV2608" s="11">
        <f t="shared" si="443"/>
        <v>42</v>
      </c>
      <c r="AW2608" s="12">
        <f t="shared" si="444"/>
        <v>37</v>
      </c>
      <c r="AX2608" s="13">
        <f t="shared" si="445"/>
        <v>48</v>
      </c>
      <c r="AY2608" s="13">
        <f t="shared" si="446"/>
        <v>44</v>
      </c>
      <c r="AZ2608" s="13">
        <f t="shared" si="447"/>
        <v>40</v>
      </c>
      <c r="BA2608" s="13">
        <f t="shared" si="448"/>
        <v>36</v>
      </c>
      <c r="BB2608" s="14">
        <f t="shared" si="449"/>
        <v>32</v>
      </c>
      <c r="BC2608" s="19">
        <f t="shared" si="452"/>
        <v>44</v>
      </c>
      <c r="BD2608" s="55">
        <f t="shared" si="428"/>
        <v>0.97395258200714518</v>
      </c>
      <c r="BE2608" s="19">
        <f t="shared" si="429"/>
        <v>0.99236765183501141</v>
      </c>
      <c r="BF2608" s="19">
        <f t="shared" si="453"/>
        <v>1.013238064306593</v>
      </c>
      <c r="BG2608" s="19">
        <f t="shared" si="425"/>
        <v>1.0075089314712569</v>
      </c>
      <c r="BH2608" s="19">
        <f t="shared" si="430"/>
        <v>0</v>
      </c>
      <c r="BI2608" s="19">
        <f t="shared" si="430"/>
        <v>0</v>
      </c>
      <c r="BJ2608" s="19">
        <f t="shared" si="430"/>
        <v>1</v>
      </c>
      <c r="BK2608" s="19">
        <f t="shared" si="455"/>
        <v>0</v>
      </c>
      <c r="BL2608" s="19">
        <f t="shared" si="455"/>
        <v>1</v>
      </c>
      <c r="BM2608" s="19">
        <f t="shared" si="455"/>
        <v>0</v>
      </c>
      <c r="BN2608" s="19">
        <f t="shared" si="455"/>
        <v>0</v>
      </c>
      <c r="BO2608" s="19">
        <f t="shared" si="455"/>
        <v>0</v>
      </c>
      <c r="BP2608" s="19">
        <f t="shared" si="455"/>
        <v>2</v>
      </c>
      <c r="BQ2608" s="19">
        <f t="shared" si="455"/>
        <v>1</v>
      </c>
      <c r="BR2608" s="19">
        <f t="shared" si="455"/>
        <v>0</v>
      </c>
      <c r="BS2608" s="19">
        <f t="shared" si="455"/>
        <v>0</v>
      </c>
      <c r="BT2608" s="19">
        <f t="shared" si="455"/>
        <v>0</v>
      </c>
      <c r="BU2608" s="19">
        <f t="shared" si="455"/>
        <v>1</v>
      </c>
      <c r="BV2608" s="19">
        <f t="shared" si="455"/>
        <v>0</v>
      </c>
      <c r="BW2608" s="19">
        <f t="shared" si="455"/>
        <v>0</v>
      </c>
      <c r="BX2608" s="19">
        <f t="shared" si="455"/>
        <v>0</v>
      </c>
      <c r="BY2608" s="19" t="str">
        <f t="shared" si="455"/>
        <v/>
      </c>
      <c r="BZ2608" s="19" t="str">
        <f t="shared" si="455"/>
        <v/>
      </c>
      <c r="CA2608" s="19" t="str">
        <f t="shared" si="454"/>
        <v/>
      </c>
      <c r="CB2608" s="19" t="str">
        <f t="shared" si="454"/>
        <v/>
      </c>
    </row>
    <row r="2609" spans="1:80">
      <c r="A2609" s="24">
        <f t="shared" si="431"/>
        <v>2608</v>
      </c>
      <c r="B2609" s="31">
        <f>IF(data!A2610="","",data!A2610)</f>
        <v>2020098</v>
      </c>
      <c r="C2609" s="32">
        <f>IF(data!B2610="","",data!B2610)</f>
        <v>44112</v>
      </c>
      <c r="D2609" s="21">
        <f>IF(data!C2610="","",data!C2610)</f>
        <v>6</v>
      </c>
      <c r="E2609" s="22">
        <f>IF(data!D2610="","",data!D2610)</f>
        <v>8</v>
      </c>
      <c r="F2609" s="22">
        <f>IF(data!E2610="","",data!E2610)</f>
        <v>11</v>
      </c>
      <c r="G2609" s="22">
        <f>IF(data!F2610="","",data!F2610)</f>
        <v>22</v>
      </c>
      <c r="H2609" s="22">
        <f>IF(data!G2610="","",data!G2610)</f>
        <v>25</v>
      </c>
      <c r="I2609" s="22">
        <f>IF(data!H2610="","",data!H2610)</f>
        <v>33</v>
      </c>
      <c r="J2609" s="23">
        <f>IF(data!I2610="","",data!I2610)</f>
        <v>2</v>
      </c>
      <c r="Q2609" s="33"/>
      <c r="R2609" s="33"/>
      <c r="S2609" s="33"/>
      <c r="T2609" s="33"/>
      <c r="U2609" s="33"/>
      <c r="V2609" s="33"/>
      <c r="X2609" s="34"/>
      <c r="Y2609" s="33"/>
      <c r="Z2609" s="33"/>
      <c r="AA2609" s="33"/>
      <c r="AB2609" s="33"/>
      <c r="AC2609" s="35"/>
      <c r="AD2609" s="33"/>
      <c r="AE2609" s="33"/>
      <c r="AF2609" s="33"/>
      <c r="AG2609" s="33"/>
      <c r="AH2609" s="33"/>
      <c r="AI2609" s="33"/>
      <c r="AJ2609" s="36"/>
      <c r="AK2609" s="10">
        <f t="shared" si="432"/>
        <v>6</v>
      </c>
      <c r="AL2609" s="11">
        <f t="shared" si="433"/>
        <v>9</v>
      </c>
      <c r="AM2609" s="11">
        <f t="shared" si="434"/>
        <v>10</v>
      </c>
      <c r="AN2609" s="11">
        <f t="shared" si="435"/>
        <v>15</v>
      </c>
      <c r="AO2609" s="13">
        <f t="shared" si="436"/>
        <v>21</v>
      </c>
      <c r="AP2609" s="11">
        <f t="shared" si="437"/>
        <v>17</v>
      </c>
      <c r="AQ2609" s="11">
        <f t="shared" si="438"/>
        <v>33</v>
      </c>
      <c r="AR2609" s="11">
        <f t="shared" si="439"/>
        <v>25</v>
      </c>
      <c r="AS2609" s="11">
        <f t="shared" si="440"/>
        <v>17</v>
      </c>
      <c r="AT2609" s="11">
        <f t="shared" si="441"/>
        <v>45</v>
      </c>
      <c r="AU2609" s="11">
        <f t="shared" si="442"/>
        <v>53</v>
      </c>
      <c r="AV2609" s="11">
        <f t="shared" si="443"/>
        <v>49</v>
      </c>
      <c r="AW2609" s="12">
        <f t="shared" si="444"/>
        <v>45</v>
      </c>
      <c r="AX2609" s="13">
        <f t="shared" si="445"/>
        <v>41</v>
      </c>
      <c r="AY2609" s="13">
        <f t="shared" si="446"/>
        <v>54</v>
      </c>
      <c r="AZ2609" s="13">
        <f t="shared" si="447"/>
        <v>51</v>
      </c>
      <c r="BA2609" s="13">
        <f t="shared" si="448"/>
        <v>48</v>
      </c>
      <c r="BB2609" s="14">
        <f t="shared" si="449"/>
        <v>45</v>
      </c>
      <c r="BC2609" s="19">
        <f t="shared" si="452"/>
        <v>54</v>
      </c>
      <c r="BD2609" s="55">
        <f t="shared" si="428"/>
        <v>0.99441377070477432</v>
      </c>
      <c r="BE2609" s="19">
        <f t="shared" si="429"/>
        <v>0.99441377070477432</v>
      </c>
      <c r="BF2609" s="19">
        <f t="shared" si="453"/>
        <v>1.0099642741149724</v>
      </c>
      <c r="BG2609" s="19">
        <f t="shared" si="425"/>
        <v>1.0046443650535888</v>
      </c>
      <c r="BH2609" s="19">
        <f t="shared" si="430"/>
        <v>0</v>
      </c>
      <c r="BI2609" s="19">
        <f t="shared" si="430"/>
        <v>0</v>
      </c>
      <c r="BJ2609" s="19">
        <f t="shared" si="430"/>
        <v>0</v>
      </c>
      <c r="BK2609" s="19">
        <f t="shared" si="455"/>
        <v>0</v>
      </c>
      <c r="BL2609" s="19">
        <f t="shared" si="455"/>
        <v>0</v>
      </c>
      <c r="BM2609" s="19">
        <f t="shared" si="455"/>
        <v>1</v>
      </c>
      <c r="BN2609" s="19">
        <f t="shared" si="455"/>
        <v>1</v>
      </c>
      <c r="BO2609" s="19">
        <f t="shared" si="455"/>
        <v>0</v>
      </c>
      <c r="BP2609" s="19">
        <f t="shared" si="455"/>
        <v>2</v>
      </c>
      <c r="BQ2609" s="19">
        <f t="shared" si="455"/>
        <v>0</v>
      </c>
      <c r="BR2609" s="19">
        <f t="shared" si="455"/>
        <v>0</v>
      </c>
      <c r="BS2609" s="19">
        <f t="shared" si="455"/>
        <v>1</v>
      </c>
      <c r="BT2609" s="19">
        <f t="shared" si="455"/>
        <v>0</v>
      </c>
      <c r="BU2609" s="19">
        <f t="shared" si="455"/>
        <v>0</v>
      </c>
      <c r="BV2609" s="19">
        <f t="shared" si="455"/>
        <v>0</v>
      </c>
      <c r="BW2609" s="19">
        <f t="shared" si="455"/>
        <v>0</v>
      </c>
      <c r="BX2609" s="19">
        <f t="shared" si="455"/>
        <v>1</v>
      </c>
      <c r="BY2609" s="19" t="str">
        <f t="shared" si="455"/>
        <v/>
      </c>
      <c r="BZ2609" s="19" t="str">
        <f t="shared" si="455"/>
        <v/>
      </c>
      <c r="CA2609" s="19" t="str">
        <f t="shared" si="454"/>
        <v/>
      </c>
      <c r="CB2609" s="19" t="str">
        <f t="shared" si="454"/>
        <v/>
      </c>
    </row>
    <row r="2610" spans="1:80">
      <c r="A2610" s="24">
        <f t="shared" si="431"/>
        <v>2609</v>
      </c>
      <c r="B2610" s="31">
        <f>IF(data!A2611="","",data!A2611)</f>
        <v>2020099</v>
      </c>
      <c r="C2610" s="32">
        <f>IF(data!B2611="","",data!B2611)</f>
        <v>44115</v>
      </c>
      <c r="D2610" s="21">
        <f>IF(data!C2611="","",data!C2611)</f>
        <v>5</v>
      </c>
      <c r="E2610" s="22">
        <f>IF(data!D2611="","",data!D2611)</f>
        <v>6</v>
      </c>
      <c r="F2610" s="22">
        <f>IF(data!E2611="","",data!E2611)</f>
        <v>11</v>
      </c>
      <c r="G2610" s="22">
        <f>IF(data!F2611="","",data!F2611)</f>
        <v>12</v>
      </c>
      <c r="H2610" s="22">
        <f>IF(data!G2611="","",data!G2611)</f>
        <v>15</v>
      </c>
      <c r="I2610" s="22">
        <f>IF(data!H2611="","",data!H2611)</f>
        <v>30</v>
      </c>
      <c r="J2610" s="23">
        <f>IF(data!I2611="","",data!I2611)</f>
        <v>12</v>
      </c>
      <c r="Q2610" s="33"/>
      <c r="R2610" s="33"/>
      <c r="S2610" s="33"/>
      <c r="T2610" s="33"/>
      <c r="U2610" s="33"/>
      <c r="V2610" s="33"/>
      <c r="X2610" s="34"/>
      <c r="Y2610" s="33"/>
      <c r="Z2610" s="33"/>
      <c r="AA2610" s="33"/>
      <c r="AB2610" s="33"/>
      <c r="AC2610" s="35"/>
      <c r="AD2610" s="33"/>
      <c r="AE2610" s="33"/>
      <c r="AF2610" s="33"/>
      <c r="AG2610" s="33"/>
      <c r="AH2610" s="33"/>
      <c r="AI2610" s="33"/>
      <c r="AJ2610" s="36"/>
      <c r="AK2610" s="10">
        <f t="shared" si="432"/>
        <v>4</v>
      </c>
      <c r="AL2610" s="11">
        <f t="shared" si="433"/>
        <v>11</v>
      </c>
      <c r="AM2610" s="11">
        <f t="shared" si="434"/>
        <v>4</v>
      </c>
      <c r="AN2610" s="11">
        <f t="shared" si="435"/>
        <v>13</v>
      </c>
      <c r="AO2610" s="13">
        <f t="shared" si="436"/>
        <v>23</v>
      </c>
      <c r="AP2610" s="11">
        <f t="shared" si="437"/>
        <v>31</v>
      </c>
      <c r="AQ2610" s="11">
        <f t="shared" si="438"/>
        <v>25</v>
      </c>
      <c r="AR2610" s="11">
        <f t="shared" si="439"/>
        <v>19</v>
      </c>
      <c r="AS2610" s="11">
        <f t="shared" si="440"/>
        <v>24</v>
      </c>
      <c r="AT2610" s="11">
        <f t="shared" si="441"/>
        <v>31</v>
      </c>
      <c r="AU2610" s="11">
        <f t="shared" si="442"/>
        <v>40</v>
      </c>
      <c r="AV2610" s="11">
        <f t="shared" si="443"/>
        <v>37</v>
      </c>
      <c r="AW2610" s="12">
        <f t="shared" si="444"/>
        <v>34</v>
      </c>
      <c r="AX2610" s="13">
        <f t="shared" si="445"/>
        <v>63</v>
      </c>
      <c r="AY2610" s="13">
        <f t="shared" si="446"/>
        <v>62</v>
      </c>
      <c r="AZ2610" s="13">
        <f t="shared" si="447"/>
        <v>61</v>
      </c>
      <c r="BA2610" s="13">
        <f t="shared" si="448"/>
        <v>60</v>
      </c>
      <c r="BB2610" s="14">
        <f t="shared" si="449"/>
        <v>59</v>
      </c>
      <c r="BC2610" s="19">
        <f t="shared" si="452"/>
        <v>62</v>
      </c>
      <c r="BD2610" s="55">
        <f t="shared" si="428"/>
        <v>0.99850600844430004</v>
      </c>
      <c r="BE2610" s="19">
        <f t="shared" si="429"/>
        <v>0.99645988957453724</v>
      </c>
      <c r="BF2610" s="19">
        <f t="shared" si="453"/>
        <v>1.018148749594024</v>
      </c>
      <c r="BG2610" s="19">
        <f t="shared" si="425"/>
        <v>1.0156934069503085</v>
      </c>
      <c r="BH2610" s="19">
        <f t="shared" si="430"/>
        <v>0</v>
      </c>
      <c r="BI2610" s="19">
        <f t="shared" si="430"/>
        <v>0</v>
      </c>
      <c r="BJ2610" s="19">
        <f t="shared" si="430"/>
        <v>0</v>
      </c>
      <c r="BK2610" s="19">
        <f t="shared" si="455"/>
        <v>0</v>
      </c>
      <c r="BL2610" s="19">
        <f t="shared" si="455"/>
        <v>0</v>
      </c>
      <c r="BM2610" s="19">
        <f t="shared" si="455"/>
        <v>1</v>
      </c>
      <c r="BN2610" s="19">
        <f t="shared" si="455"/>
        <v>1</v>
      </c>
      <c r="BO2610" s="19">
        <f t="shared" si="455"/>
        <v>0</v>
      </c>
      <c r="BP2610" s="19">
        <f t="shared" si="455"/>
        <v>0</v>
      </c>
      <c r="BQ2610" s="19">
        <f t="shared" si="455"/>
        <v>0</v>
      </c>
      <c r="BR2610" s="19">
        <f t="shared" si="455"/>
        <v>0</v>
      </c>
      <c r="BS2610" s="19">
        <f t="shared" si="455"/>
        <v>1</v>
      </c>
      <c r="BT2610" s="19">
        <f t="shared" si="455"/>
        <v>1</v>
      </c>
      <c r="BU2610" s="19">
        <f t="shared" si="455"/>
        <v>1</v>
      </c>
      <c r="BV2610" s="19">
        <f t="shared" si="455"/>
        <v>0</v>
      </c>
      <c r="BW2610" s="19">
        <f t="shared" si="455"/>
        <v>1</v>
      </c>
      <c r="BX2610" s="19">
        <f t="shared" si="455"/>
        <v>0</v>
      </c>
      <c r="BY2610" s="19" t="str">
        <f t="shared" si="455"/>
        <v/>
      </c>
      <c r="BZ2610" s="19" t="str">
        <f t="shared" ref="BZ2610:CB2625" si="456">IF(BZ$4&gt;=$BC$1,"",SUMPRODUCT(N(MOD($D2610:$I2610,$BC$1)=BZ$4)))</f>
        <v/>
      </c>
      <c r="CA2610" s="19" t="str">
        <f t="shared" si="456"/>
        <v/>
      </c>
      <c r="CB2610" s="19" t="str">
        <f t="shared" si="456"/>
        <v/>
      </c>
    </row>
    <row r="2611" spans="1:80">
      <c r="A2611" s="24">
        <f t="shared" si="431"/>
        <v>2610</v>
      </c>
      <c r="B2611" s="31">
        <f>IF(data!A2612="","",data!A2612)</f>
        <v>2020100</v>
      </c>
      <c r="C2611" s="32">
        <f>IF(data!B2612="","",data!B2612)</f>
        <v>44117</v>
      </c>
      <c r="D2611" s="21">
        <f>IF(data!C2612="","",data!C2612)</f>
        <v>1</v>
      </c>
      <c r="E2611" s="22">
        <f>IF(data!D2612="","",data!D2612)</f>
        <v>7</v>
      </c>
      <c r="F2611" s="22">
        <f>IF(data!E2612="","",data!E2612)</f>
        <v>15</v>
      </c>
      <c r="G2611" s="22">
        <f>IF(data!F2612="","",data!F2612)</f>
        <v>16</v>
      </c>
      <c r="H2611" s="22">
        <f>IF(data!G2612="","",data!G2612)</f>
        <v>20</v>
      </c>
      <c r="I2611" s="22">
        <f>IF(data!H2612="","",data!H2612)</f>
        <v>23</v>
      </c>
      <c r="J2611" s="23">
        <f>IF(data!I2612="","",data!I2612)</f>
        <v>7</v>
      </c>
      <c r="Q2611" s="33"/>
      <c r="R2611" s="33"/>
      <c r="S2611" s="33"/>
      <c r="T2611" s="33"/>
      <c r="U2611" s="33"/>
      <c r="V2611" s="33"/>
      <c r="X2611" s="34"/>
      <c r="Y2611" s="33"/>
      <c r="Z2611" s="33"/>
      <c r="AA2611" s="33"/>
      <c r="AB2611" s="33"/>
      <c r="AC2611" s="35"/>
      <c r="AD2611" s="33"/>
      <c r="AE2611" s="33"/>
      <c r="AF2611" s="33"/>
      <c r="AG2611" s="33"/>
      <c r="AH2611" s="33"/>
      <c r="AI2611" s="33"/>
      <c r="AJ2611" s="36"/>
      <c r="AK2611" s="10">
        <f t="shared" si="432"/>
        <v>7</v>
      </c>
      <c r="AL2611" s="11">
        <f t="shared" si="433"/>
        <v>10</v>
      </c>
      <c r="AM2611" s="11">
        <f t="shared" si="434"/>
        <v>7</v>
      </c>
      <c r="AN2611" s="11">
        <f t="shared" si="435"/>
        <v>16</v>
      </c>
      <c r="AO2611" s="13">
        <f t="shared" si="436"/>
        <v>12</v>
      </c>
      <c r="AP2611" s="11">
        <f t="shared" si="437"/>
        <v>26</v>
      </c>
      <c r="AQ2611" s="11">
        <f t="shared" si="438"/>
        <v>28</v>
      </c>
      <c r="AR2611" s="11">
        <f t="shared" si="439"/>
        <v>22</v>
      </c>
      <c r="AS2611" s="11">
        <f t="shared" si="440"/>
        <v>27</v>
      </c>
      <c r="AT2611" s="11">
        <f t="shared" si="441"/>
        <v>34</v>
      </c>
      <c r="AU2611" s="11">
        <f t="shared" si="442"/>
        <v>30</v>
      </c>
      <c r="AV2611" s="11">
        <f t="shared" si="443"/>
        <v>26</v>
      </c>
      <c r="AW2611" s="12">
        <f t="shared" si="444"/>
        <v>22</v>
      </c>
      <c r="AX2611" s="13">
        <f t="shared" si="445"/>
        <v>34</v>
      </c>
      <c r="AY2611" s="13">
        <f t="shared" si="446"/>
        <v>48</v>
      </c>
      <c r="AZ2611" s="13">
        <f t="shared" si="447"/>
        <v>46</v>
      </c>
      <c r="BA2611" s="13">
        <f t="shared" si="448"/>
        <v>44</v>
      </c>
      <c r="BB2611" s="14">
        <f t="shared" si="449"/>
        <v>42</v>
      </c>
      <c r="BC2611" s="19">
        <f t="shared" si="452"/>
        <v>48</v>
      </c>
      <c r="BD2611" s="55">
        <f t="shared" si="428"/>
        <v>1.0312439103605067</v>
      </c>
      <c r="BE2611" s="19">
        <f t="shared" si="429"/>
        <v>0.99236765183501141</v>
      </c>
      <c r="BF2611" s="19">
        <f t="shared" si="453"/>
        <v>1.0165118544982137</v>
      </c>
      <c r="BG2611" s="19">
        <f t="shared" si="425"/>
        <v>1.0161026307242611</v>
      </c>
      <c r="BH2611" s="19">
        <f t="shared" si="430"/>
        <v>0</v>
      </c>
      <c r="BI2611" s="19">
        <f t="shared" si="430"/>
        <v>1</v>
      </c>
      <c r="BJ2611" s="19">
        <f t="shared" si="430"/>
        <v>0</v>
      </c>
      <c r="BK2611" s="19">
        <f t="shared" ref="BK2611:BZ2626" si="457">IF(BK$4&gt;=$BC$1,"",SUMPRODUCT(N(MOD($D2611:$I2611,$BC$1)=BK$4)))</f>
        <v>1</v>
      </c>
      <c r="BL2611" s="19">
        <f t="shared" si="457"/>
        <v>0</v>
      </c>
      <c r="BM2611" s="19">
        <f t="shared" si="457"/>
        <v>0</v>
      </c>
      <c r="BN2611" s="19">
        <f t="shared" si="457"/>
        <v>1</v>
      </c>
      <c r="BO2611" s="19">
        <f t="shared" si="457"/>
        <v>1</v>
      </c>
      <c r="BP2611" s="19">
        <f t="shared" si="457"/>
        <v>0</v>
      </c>
      <c r="BQ2611" s="19">
        <f t="shared" si="457"/>
        <v>0</v>
      </c>
      <c r="BR2611" s="19">
        <f t="shared" si="457"/>
        <v>0</v>
      </c>
      <c r="BS2611" s="19">
        <f t="shared" si="457"/>
        <v>0</v>
      </c>
      <c r="BT2611" s="19">
        <f t="shared" si="457"/>
        <v>0</v>
      </c>
      <c r="BU2611" s="19">
        <f t="shared" si="457"/>
        <v>0</v>
      </c>
      <c r="BV2611" s="19">
        <f t="shared" si="457"/>
        <v>0</v>
      </c>
      <c r="BW2611" s="19">
        <f t="shared" si="457"/>
        <v>1</v>
      </c>
      <c r="BX2611" s="19">
        <f t="shared" si="457"/>
        <v>1</v>
      </c>
      <c r="BY2611" s="19" t="str">
        <f t="shared" si="457"/>
        <v/>
      </c>
      <c r="BZ2611" s="19" t="str">
        <f t="shared" si="457"/>
        <v/>
      </c>
      <c r="CA2611" s="19" t="str">
        <f t="shared" si="456"/>
        <v/>
      </c>
      <c r="CB2611" s="19" t="str">
        <f t="shared" si="456"/>
        <v/>
      </c>
    </row>
    <row r="2612" spans="1:80">
      <c r="A2612" s="24">
        <f t="shared" si="431"/>
        <v>2611</v>
      </c>
      <c r="B2612" s="31">
        <f>IF(data!A2613="","",data!A2613)</f>
        <v>2020101</v>
      </c>
      <c r="C2612" s="32">
        <f>IF(data!B2613="","",data!B2613)</f>
        <v>44119</v>
      </c>
      <c r="D2612" s="21">
        <f>IF(data!C2613="","",data!C2613)</f>
        <v>10</v>
      </c>
      <c r="E2612" s="22">
        <f>IF(data!D2613="","",data!D2613)</f>
        <v>17</v>
      </c>
      <c r="F2612" s="22">
        <f>IF(data!E2613="","",data!E2613)</f>
        <v>24</v>
      </c>
      <c r="G2612" s="22">
        <f>IF(data!F2613="","",data!F2613)</f>
        <v>25</v>
      </c>
      <c r="H2612" s="22">
        <f>IF(data!G2613="","",data!G2613)</f>
        <v>28</v>
      </c>
      <c r="I2612" s="22">
        <f>IF(data!H2613="","",data!H2613)</f>
        <v>30</v>
      </c>
      <c r="J2612" s="23">
        <f>IF(data!I2613="","",data!I2613)</f>
        <v>15</v>
      </c>
      <c r="Q2612" s="33"/>
      <c r="R2612" s="33"/>
      <c r="S2612" s="33"/>
      <c r="T2612" s="33"/>
      <c r="U2612" s="33"/>
      <c r="V2612" s="33"/>
      <c r="X2612" s="34"/>
      <c r="Y2612" s="33"/>
      <c r="Z2612" s="33"/>
      <c r="AA2612" s="33"/>
      <c r="AB2612" s="33"/>
      <c r="AC2612" s="35"/>
      <c r="AD2612" s="33"/>
      <c r="AE2612" s="33"/>
      <c r="AF2612" s="33"/>
      <c r="AG2612" s="33"/>
      <c r="AH2612" s="33"/>
      <c r="AI2612" s="33"/>
      <c r="AJ2612" s="36"/>
      <c r="AK2612" s="10">
        <f t="shared" si="432"/>
        <v>5</v>
      </c>
      <c r="AL2612" s="11">
        <f t="shared" si="433"/>
        <v>6</v>
      </c>
      <c r="AM2612" s="11">
        <f t="shared" si="434"/>
        <v>9</v>
      </c>
      <c r="AN2612" s="11">
        <f t="shared" si="435"/>
        <v>14</v>
      </c>
      <c r="AO2612" s="13">
        <f t="shared" si="436"/>
        <v>15</v>
      </c>
      <c r="AP2612" s="11">
        <f t="shared" si="437"/>
        <v>14</v>
      </c>
      <c r="AQ2612" s="11">
        <f t="shared" si="438"/>
        <v>26</v>
      </c>
      <c r="AR2612" s="11">
        <f t="shared" si="439"/>
        <v>24</v>
      </c>
      <c r="AS2612" s="11">
        <f t="shared" si="440"/>
        <v>35</v>
      </c>
      <c r="AT2612" s="11">
        <f t="shared" si="441"/>
        <v>26</v>
      </c>
      <c r="AU2612" s="11">
        <f t="shared" si="442"/>
        <v>43</v>
      </c>
      <c r="AV2612" s="11">
        <f t="shared" si="443"/>
        <v>36</v>
      </c>
      <c r="AW2612" s="12">
        <f t="shared" si="444"/>
        <v>44</v>
      </c>
      <c r="AX2612" s="13">
        <f t="shared" si="445"/>
        <v>54</v>
      </c>
      <c r="AY2612" s="13">
        <f t="shared" si="446"/>
        <v>49</v>
      </c>
      <c r="AZ2612" s="13">
        <f t="shared" si="447"/>
        <v>62</v>
      </c>
      <c r="BA2612" s="13">
        <f t="shared" si="448"/>
        <v>58</v>
      </c>
      <c r="BB2612" s="14">
        <f t="shared" si="449"/>
        <v>54</v>
      </c>
      <c r="BC2612" s="19">
        <f t="shared" si="452"/>
        <v>49</v>
      </c>
      <c r="BD2612" s="55">
        <f t="shared" si="428"/>
        <v>1.0517050990581358</v>
      </c>
      <c r="BE2612" s="19">
        <f t="shared" si="429"/>
        <v>0.98827541409548547</v>
      </c>
      <c r="BF2612" s="19">
        <f t="shared" si="453"/>
        <v>1.0116011692107827</v>
      </c>
      <c r="BG2612" s="19">
        <f t="shared" ref="BG2612:BG2675" si="458">IF($B2612="","",SUM($BC2563:$BC2612)/50/$BM$3)</f>
        <v>1.0193764209158818</v>
      </c>
      <c r="BH2612" s="19">
        <f t="shared" si="430"/>
        <v>1</v>
      </c>
      <c r="BI2612" s="19">
        <f t="shared" si="430"/>
        <v>0</v>
      </c>
      <c r="BJ2612" s="19">
        <f t="shared" si="430"/>
        <v>0</v>
      </c>
      <c r="BK2612" s="19">
        <f t="shared" si="457"/>
        <v>0</v>
      </c>
      <c r="BL2612" s="19">
        <f t="shared" si="457"/>
        <v>0</v>
      </c>
      <c r="BM2612" s="19">
        <f t="shared" si="457"/>
        <v>0</v>
      </c>
      <c r="BN2612" s="19">
        <f t="shared" si="457"/>
        <v>0</v>
      </c>
      <c r="BO2612" s="19">
        <f t="shared" si="457"/>
        <v>1</v>
      </c>
      <c r="BP2612" s="19">
        <f t="shared" si="457"/>
        <v>1</v>
      </c>
      <c r="BQ2612" s="19">
        <f t="shared" si="457"/>
        <v>0</v>
      </c>
      <c r="BR2612" s="19">
        <f t="shared" si="457"/>
        <v>1</v>
      </c>
      <c r="BS2612" s="19">
        <f t="shared" si="457"/>
        <v>1</v>
      </c>
      <c r="BT2612" s="19">
        <f t="shared" si="457"/>
        <v>0</v>
      </c>
      <c r="BU2612" s="19">
        <f t="shared" si="457"/>
        <v>1</v>
      </c>
      <c r="BV2612" s="19">
        <f t="shared" si="457"/>
        <v>0</v>
      </c>
      <c r="BW2612" s="19">
        <f t="shared" si="457"/>
        <v>0</v>
      </c>
      <c r="BX2612" s="19">
        <f t="shared" si="457"/>
        <v>0</v>
      </c>
      <c r="BY2612" s="19" t="str">
        <f t="shared" si="457"/>
        <v/>
      </c>
      <c r="BZ2612" s="19" t="str">
        <f t="shared" si="457"/>
        <v/>
      </c>
      <c r="CA2612" s="19" t="str">
        <f t="shared" si="456"/>
        <v/>
      </c>
      <c r="CB2612" s="19" t="str">
        <f t="shared" si="456"/>
        <v/>
      </c>
    </row>
    <row r="2613" spans="1:80">
      <c r="A2613" s="24">
        <f t="shared" si="431"/>
        <v>2612</v>
      </c>
      <c r="B2613" s="31">
        <f>IF(data!A2614="","",data!A2614)</f>
        <v>2020102</v>
      </c>
      <c r="C2613" s="32">
        <f>IF(data!B2614="","",data!B2614)</f>
        <v>44122</v>
      </c>
      <c r="D2613" s="21">
        <f>IF(data!C2614="","",data!C2614)</f>
        <v>9</v>
      </c>
      <c r="E2613" s="22">
        <f>IF(data!D2614="","",data!D2614)</f>
        <v>10</v>
      </c>
      <c r="F2613" s="22">
        <f>IF(data!E2614="","",data!E2614)</f>
        <v>19</v>
      </c>
      <c r="G2613" s="22">
        <f>IF(data!F2614="","",data!F2614)</f>
        <v>25</v>
      </c>
      <c r="H2613" s="22">
        <f>IF(data!G2614="","",data!G2614)</f>
        <v>26</v>
      </c>
      <c r="I2613" s="22">
        <f>IF(data!H2614="","",data!H2614)</f>
        <v>29</v>
      </c>
      <c r="J2613" s="23">
        <f>IF(data!I2614="","",data!I2614)</f>
        <v>8</v>
      </c>
      <c r="Q2613" s="33"/>
      <c r="R2613" s="33"/>
      <c r="S2613" s="33"/>
      <c r="T2613" s="33"/>
      <c r="U2613" s="33"/>
      <c r="V2613" s="33"/>
      <c r="X2613" s="34"/>
      <c r="Y2613" s="33"/>
      <c r="Z2613" s="33"/>
      <c r="AA2613" s="33"/>
      <c r="AB2613" s="33"/>
      <c r="AC2613" s="35"/>
      <c r="AD2613" s="33"/>
      <c r="AE2613" s="33"/>
      <c r="AF2613" s="33"/>
      <c r="AG2613" s="33"/>
      <c r="AH2613" s="33"/>
      <c r="AI2613" s="33"/>
      <c r="AJ2613" s="36"/>
      <c r="AK2613" s="10">
        <f t="shared" si="432"/>
        <v>7</v>
      </c>
      <c r="AL2613" s="11">
        <f t="shared" si="433"/>
        <v>10</v>
      </c>
      <c r="AM2613" s="11">
        <f t="shared" si="434"/>
        <v>13</v>
      </c>
      <c r="AN2613" s="11">
        <f t="shared" si="435"/>
        <v>16</v>
      </c>
      <c r="AO2613" s="13">
        <f t="shared" si="436"/>
        <v>20</v>
      </c>
      <c r="AP2613" s="11">
        <f t="shared" si="437"/>
        <v>14</v>
      </c>
      <c r="AQ2613" s="11">
        <f t="shared" si="438"/>
        <v>19</v>
      </c>
      <c r="AR2613" s="11">
        <f t="shared" si="439"/>
        <v>38</v>
      </c>
      <c r="AS2613" s="11">
        <f t="shared" si="440"/>
        <v>41</v>
      </c>
      <c r="AT2613" s="11">
        <f t="shared" si="441"/>
        <v>34</v>
      </c>
      <c r="AU2613" s="11">
        <f t="shared" si="442"/>
        <v>40</v>
      </c>
      <c r="AV2613" s="11">
        <f t="shared" si="443"/>
        <v>48</v>
      </c>
      <c r="AW2613" s="12">
        <f t="shared" si="444"/>
        <v>58</v>
      </c>
      <c r="AX2613" s="13">
        <f t="shared" si="445"/>
        <v>54</v>
      </c>
      <c r="AY2613" s="13">
        <f t="shared" si="446"/>
        <v>50</v>
      </c>
      <c r="AZ2613" s="13">
        <f t="shared" si="447"/>
        <v>46</v>
      </c>
      <c r="BA2613" s="13">
        <f t="shared" si="448"/>
        <v>42</v>
      </c>
      <c r="BB2613" s="14">
        <f t="shared" si="449"/>
        <v>58</v>
      </c>
      <c r="BC2613" s="19">
        <f t="shared" si="452"/>
        <v>50</v>
      </c>
      <c r="BD2613" s="55">
        <f t="shared" si="428"/>
        <v>1.0762585254952908</v>
      </c>
      <c r="BE2613" s="19">
        <f t="shared" si="429"/>
        <v>1.0251055537512179</v>
      </c>
      <c r="BF2613" s="19">
        <f t="shared" si="453"/>
        <v>1.0107827216628775</v>
      </c>
      <c r="BG2613" s="19">
        <f t="shared" si="458"/>
        <v>1.0128288405326404</v>
      </c>
      <c r="BH2613" s="19">
        <f t="shared" si="430"/>
        <v>0</v>
      </c>
      <c r="BI2613" s="19">
        <f t="shared" si="430"/>
        <v>0</v>
      </c>
      <c r="BJ2613" s="19">
        <f t="shared" si="430"/>
        <v>1</v>
      </c>
      <c r="BK2613" s="19">
        <f t="shared" si="457"/>
        <v>0</v>
      </c>
      <c r="BL2613" s="19">
        <f t="shared" si="457"/>
        <v>0</v>
      </c>
      <c r="BM2613" s="19">
        <f t="shared" si="457"/>
        <v>0</v>
      </c>
      <c r="BN2613" s="19">
        <f t="shared" si="457"/>
        <v>0</v>
      </c>
      <c r="BO2613" s="19">
        <f t="shared" si="457"/>
        <v>0</v>
      </c>
      <c r="BP2613" s="19">
        <f t="shared" si="457"/>
        <v>1</v>
      </c>
      <c r="BQ2613" s="19">
        <f t="shared" si="457"/>
        <v>2</v>
      </c>
      <c r="BR2613" s="19">
        <f t="shared" si="457"/>
        <v>1</v>
      </c>
      <c r="BS2613" s="19">
        <f t="shared" si="457"/>
        <v>0</v>
      </c>
      <c r="BT2613" s="19">
        <f t="shared" si="457"/>
        <v>1</v>
      </c>
      <c r="BU2613" s="19">
        <f t="shared" si="457"/>
        <v>0</v>
      </c>
      <c r="BV2613" s="19">
        <f t="shared" si="457"/>
        <v>0</v>
      </c>
      <c r="BW2613" s="19">
        <f t="shared" si="457"/>
        <v>0</v>
      </c>
      <c r="BX2613" s="19">
        <f t="shared" si="457"/>
        <v>0</v>
      </c>
      <c r="BY2613" s="19" t="str">
        <f t="shared" si="457"/>
        <v/>
      </c>
      <c r="BZ2613" s="19" t="str">
        <f t="shared" si="457"/>
        <v/>
      </c>
      <c r="CA2613" s="19" t="str">
        <f t="shared" si="456"/>
        <v/>
      </c>
      <c r="CB2613" s="19" t="str">
        <f t="shared" si="456"/>
        <v/>
      </c>
    </row>
    <row r="2614" spans="1:80">
      <c r="A2614" s="24">
        <f t="shared" si="431"/>
        <v>2613</v>
      </c>
      <c r="B2614" s="31">
        <f>IF(data!A2615="","",data!A2615)</f>
        <v>2020103</v>
      </c>
      <c r="C2614" s="32">
        <f>IF(data!B2615="","",data!B2615)</f>
        <v>44124</v>
      </c>
      <c r="D2614" s="21">
        <f>IF(data!C2615="","",data!C2615)</f>
        <v>4</v>
      </c>
      <c r="E2614" s="22">
        <f>IF(data!D2615="","",data!D2615)</f>
        <v>9</v>
      </c>
      <c r="F2614" s="22">
        <f>IF(data!E2615="","",data!E2615)</f>
        <v>10</v>
      </c>
      <c r="G2614" s="22">
        <f>IF(data!F2615="","",data!F2615)</f>
        <v>22</v>
      </c>
      <c r="H2614" s="22">
        <f>IF(data!G2615="","",data!G2615)</f>
        <v>28</v>
      </c>
      <c r="I2614" s="22">
        <f>IF(data!H2615="","",data!H2615)</f>
        <v>32</v>
      </c>
      <c r="J2614" s="23">
        <f>IF(data!I2615="","",data!I2615)</f>
        <v>8</v>
      </c>
      <c r="Q2614" s="33"/>
      <c r="R2614" s="33"/>
      <c r="S2614" s="33"/>
      <c r="T2614" s="33"/>
      <c r="U2614" s="33"/>
      <c r="V2614" s="33"/>
      <c r="X2614" s="34"/>
      <c r="Y2614" s="33"/>
      <c r="Z2614" s="33"/>
      <c r="AA2614" s="33"/>
      <c r="AB2614" s="33"/>
      <c r="AC2614" s="35"/>
      <c r="AD2614" s="33"/>
      <c r="AE2614" s="33"/>
      <c r="AF2614" s="33"/>
      <c r="AG2614" s="33"/>
      <c r="AH2614" s="33"/>
      <c r="AI2614" s="33"/>
      <c r="AJ2614" s="36"/>
      <c r="AK2614" s="10">
        <f t="shared" si="432"/>
        <v>6</v>
      </c>
      <c r="AL2614" s="11">
        <f t="shared" si="433"/>
        <v>5</v>
      </c>
      <c r="AM2614" s="11">
        <f t="shared" si="434"/>
        <v>15</v>
      </c>
      <c r="AN2614" s="11">
        <f t="shared" si="435"/>
        <v>21</v>
      </c>
      <c r="AO2614" s="13">
        <f t="shared" si="436"/>
        <v>14</v>
      </c>
      <c r="AP2614" s="11">
        <f t="shared" si="437"/>
        <v>17</v>
      </c>
      <c r="AQ2614" s="11">
        <f t="shared" si="438"/>
        <v>15</v>
      </c>
      <c r="AR2614" s="11">
        <f t="shared" si="439"/>
        <v>25</v>
      </c>
      <c r="AS2614" s="11">
        <f t="shared" si="440"/>
        <v>39</v>
      </c>
      <c r="AT2614" s="11">
        <f t="shared" si="441"/>
        <v>45</v>
      </c>
      <c r="AU2614" s="11">
        <f t="shared" si="442"/>
        <v>40</v>
      </c>
      <c r="AV2614" s="11">
        <f t="shared" si="443"/>
        <v>35</v>
      </c>
      <c r="AW2614" s="12">
        <f t="shared" si="444"/>
        <v>45</v>
      </c>
      <c r="AX2614" s="13">
        <f t="shared" si="445"/>
        <v>41</v>
      </c>
      <c r="AY2614" s="13">
        <f t="shared" si="446"/>
        <v>54</v>
      </c>
      <c r="AZ2614" s="13">
        <f t="shared" si="447"/>
        <v>51</v>
      </c>
      <c r="BA2614" s="13">
        <f t="shared" si="448"/>
        <v>48</v>
      </c>
      <c r="BB2614" s="14">
        <f t="shared" si="449"/>
        <v>45</v>
      </c>
      <c r="BC2614" s="19">
        <f t="shared" si="452"/>
        <v>54</v>
      </c>
      <c r="BD2614" s="55">
        <f t="shared" si="428"/>
        <v>1.0762585254952908</v>
      </c>
      <c r="BE2614" s="19">
        <f t="shared" si="429"/>
        <v>1.0353361481000325</v>
      </c>
      <c r="BF2614" s="19">
        <f t="shared" si="453"/>
        <v>1.003416693731731</v>
      </c>
      <c r="BG2614" s="19">
        <f t="shared" si="458"/>
        <v>1.0030074699577785</v>
      </c>
      <c r="BH2614" s="19">
        <f t="shared" si="430"/>
        <v>0</v>
      </c>
      <c r="BI2614" s="19">
        <f t="shared" si="430"/>
        <v>0</v>
      </c>
      <c r="BJ2614" s="19">
        <f t="shared" si="430"/>
        <v>0</v>
      </c>
      <c r="BK2614" s="19">
        <f t="shared" si="457"/>
        <v>0</v>
      </c>
      <c r="BL2614" s="19">
        <f t="shared" si="457"/>
        <v>1</v>
      </c>
      <c r="BM2614" s="19">
        <f t="shared" si="457"/>
        <v>1</v>
      </c>
      <c r="BN2614" s="19">
        <f t="shared" si="457"/>
        <v>0</v>
      </c>
      <c r="BO2614" s="19">
        <f t="shared" si="457"/>
        <v>0</v>
      </c>
      <c r="BP2614" s="19">
        <f t="shared" si="457"/>
        <v>0</v>
      </c>
      <c r="BQ2614" s="19">
        <f t="shared" si="457"/>
        <v>1</v>
      </c>
      <c r="BR2614" s="19">
        <f t="shared" si="457"/>
        <v>1</v>
      </c>
      <c r="BS2614" s="19">
        <f t="shared" si="457"/>
        <v>1</v>
      </c>
      <c r="BT2614" s="19">
        <f t="shared" si="457"/>
        <v>0</v>
      </c>
      <c r="BU2614" s="19">
        <f t="shared" si="457"/>
        <v>0</v>
      </c>
      <c r="BV2614" s="19">
        <f t="shared" si="457"/>
        <v>0</v>
      </c>
      <c r="BW2614" s="19">
        <f t="shared" si="457"/>
        <v>1</v>
      </c>
      <c r="BX2614" s="19">
        <f t="shared" si="457"/>
        <v>0</v>
      </c>
      <c r="BY2614" s="19" t="str">
        <f t="shared" si="457"/>
        <v/>
      </c>
      <c r="BZ2614" s="19" t="str">
        <f t="shared" si="457"/>
        <v/>
      </c>
      <c r="CA2614" s="19" t="str">
        <f t="shared" si="456"/>
        <v/>
      </c>
      <c r="CB2614" s="19" t="str">
        <f t="shared" si="456"/>
        <v/>
      </c>
    </row>
    <row r="2615" spans="1:80">
      <c r="A2615" s="24">
        <f t="shared" si="431"/>
        <v>2614</v>
      </c>
      <c r="B2615" s="31">
        <f>IF(data!A2616="","",data!A2616)</f>
        <v>2020104</v>
      </c>
      <c r="C2615" s="32">
        <f>IF(data!B2616="","",data!B2616)</f>
        <v>44126</v>
      </c>
      <c r="D2615" s="21">
        <f>IF(data!C2616="","",data!C2616)</f>
        <v>4</v>
      </c>
      <c r="E2615" s="22">
        <f>IF(data!D2616="","",data!D2616)</f>
        <v>8</v>
      </c>
      <c r="F2615" s="22">
        <f>IF(data!E2616="","",data!E2616)</f>
        <v>10</v>
      </c>
      <c r="G2615" s="22">
        <f>IF(data!F2616="","",data!F2616)</f>
        <v>16</v>
      </c>
      <c r="H2615" s="22">
        <f>IF(data!G2616="","",data!G2616)</f>
        <v>27</v>
      </c>
      <c r="I2615" s="22">
        <f>IF(data!H2616="","",data!H2616)</f>
        <v>29</v>
      </c>
      <c r="J2615" s="23">
        <f>IF(data!I2616="","",data!I2616)</f>
        <v>9</v>
      </c>
      <c r="Q2615" s="33"/>
      <c r="R2615" s="33"/>
      <c r="S2615" s="33"/>
      <c r="T2615" s="33"/>
      <c r="U2615" s="33"/>
      <c r="V2615" s="33"/>
      <c r="X2615" s="34"/>
      <c r="Y2615" s="33"/>
      <c r="Z2615" s="33"/>
      <c r="AA2615" s="33"/>
      <c r="AB2615" s="33"/>
      <c r="AC2615" s="35"/>
      <c r="AD2615" s="33"/>
      <c r="AE2615" s="33"/>
      <c r="AF2615" s="33"/>
      <c r="AG2615" s="33"/>
      <c r="AH2615" s="33"/>
      <c r="AI2615" s="33"/>
      <c r="AJ2615" s="36"/>
      <c r="AK2615" s="10">
        <f t="shared" si="432"/>
        <v>7</v>
      </c>
      <c r="AL2615" s="11">
        <f t="shared" si="433"/>
        <v>6</v>
      </c>
      <c r="AM2615" s="11">
        <f t="shared" si="434"/>
        <v>14</v>
      </c>
      <c r="AN2615" s="11">
        <f t="shared" si="435"/>
        <v>22</v>
      </c>
      <c r="AO2615" s="13">
        <f t="shared" si="436"/>
        <v>17</v>
      </c>
      <c r="AP2615" s="11">
        <f t="shared" si="437"/>
        <v>14</v>
      </c>
      <c r="AQ2615" s="11">
        <f t="shared" si="438"/>
        <v>22</v>
      </c>
      <c r="AR2615" s="11">
        <f t="shared" si="439"/>
        <v>34</v>
      </c>
      <c r="AS2615" s="11">
        <f t="shared" si="440"/>
        <v>39</v>
      </c>
      <c r="AT2615" s="11">
        <f t="shared" si="441"/>
        <v>34</v>
      </c>
      <c r="AU2615" s="11">
        <f t="shared" si="442"/>
        <v>29</v>
      </c>
      <c r="AV2615" s="11">
        <f t="shared" si="443"/>
        <v>38</v>
      </c>
      <c r="AW2615" s="12">
        <f t="shared" si="444"/>
        <v>49</v>
      </c>
      <c r="AX2615" s="13">
        <f t="shared" si="445"/>
        <v>46</v>
      </c>
      <c r="AY2615" s="13">
        <f t="shared" si="446"/>
        <v>60</v>
      </c>
      <c r="AZ2615" s="13">
        <f t="shared" si="447"/>
        <v>58</v>
      </c>
      <c r="BA2615" s="13">
        <f t="shared" si="448"/>
        <v>56</v>
      </c>
      <c r="BB2615" s="14">
        <f t="shared" si="449"/>
        <v>54</v>
      </c>
      <c r="BC2615" s="19">
        <f t="shared" si="452"/>
        <v>60</v>
      </c>
      <c r="BD2615" s="55">
        <f t="shared" si="428"/>
        <v>1.0680740500162391</v>
      </c>
      <c r="BE2615" s="19">
        <f t="shared" si="429"/>
        <v>1.0332900292302696</v>
      </c>
      <c r="BF2615" s="19">
        <f t="shared" si="453"/>
        <v>1.0189671971419292</v>
      </c>
      <c r="BG2615" s="19">
        <f t="shared" si="458"/>
        <v>1.0087366027931146</v>
      </c>
      <c r="BH2615" s="19">
        <f t="shared" si="430"/>
        <v>0</v>
      </c>
      <c r="BI2615" s="19">
        <f t="shared" si="430"/>
        <v>0</v>
      </c>
      <c r="BJ2615" s="19">
        <f t="shared" si="430"/>
        <v>0</v>
      </c>
      <c r="BK2615" s="19">
        <f t="shared" si="457"/>
        <v>0</v>
      </c>
      <c r="BL2615" s="19">
        <f t="shared" si="457"/>
        <v>1</v>
      </c>
      <c r="BM2615" s="19">
        <f t="shared" si="457"/>
        <v>0</v>
      </c>
      <c r="BN2615" s="19">
        <f t="shared" si="457"/>
        <v>0</v>
      </c>
      <c r="BO2615" s="19">
        <f t="shared" si="457"/>
        <v>0</v>
      </c>
      <c r="BP2615" s="19">
        <f t="shared" si="457"/>
        <v>1</v>
      </c>
      <c r="BQ2615" s="19">
        <f t="shared" si="457"/>
        <v>0</v>
      </c>
      <c r="BR2615" s="19">
        <f t="shared" si="457"/>
        <v>2</v>
      </c>
      <c r="BS2615" s="19">
        <f t="shared" si="457"/>
        <v>0</v>
      </c>
      <c r="BT2615" s="19">
        <f t="shared" si="457"/>
        <v>1</v>
      </c>
      <c r="BU2615" s="19">
        <f t="shared" si="457"/>
        <v>0</v>
      </c>
      <c r="BV2615" s="19">
        <f t="shared" si="457"/>
        <v>0</v>
      </c>
      <c r="BW2615" s="19">
        <f t="shared" si="457"/>
        <v>0</v>
      </c>
      <c r="BX2615" s="19">
        <f t="shared" si="457"/>
        <v>1</v>
      </c>
      <c r="BY2615" s="19" t="str">
        <f t="shared" si="457"/>
        <v/>
      </c>
      <c r="BZ2615" s="19" t="str">
        <f t="shared" si="457"/>
        <v/>
      </c>
      <c r="CA2615" s="19" t="str">
        <f t="shared" si="456"/>
        <v/>
      </c>
      <c r="CB2615" s="19" t="str">
        <f t="shared" si="456"/>
        <v/>
      </c>
    </row>
    <row r="2616" spans="1:80">
      <c r="A2616" s="24">
        <f t="shared" si="431"/>
        <v>2615</v>
      </c>
      <c r="B2616" s="31">
        <f>IF(data!A2617="","",data!A2617)</f>
        <v>2020105</v>
      </c>
      <c r="C2616" s="32">
        <f>IF(data!B2617="","",data!B2617)</f>
        <v>44129</v>
      </c>
      <c r="D2616" s="21">
        <f>IF(data!C2617="","",data!C2617)</f>
        <v>6</v>
      </c>
      <c r="E2616" s="22">
        <f>IF(data!D2617="","",data!D2617)</f>
        <v>14</v>
      </c>
      <c r="F2616" s="22">
        <f>IF(data!E2617="","",data!E2617)</f>
        <v>19</v>
      </c>
      <c r="G2616" s="22">
        <f>IF(data!F2617="","",data!F2617)</f>
        <v>20</v>
      </c>
      <c r="H2616" s="22">
        <f>IF(data!G2617="","",data!G2617)</f>
        <v>22</v>
      </c>
      <c r="I2616" s="22">
        <f>IF(data!H2617="","",data!H2617)</f>
        <v>24</v>
      </c>
      <c r="J2616" s="23">
        <f>IF(data!I2617="","",data!I2617)</f>
        <v>1</v>
      </c>
      <c r="Q2616" s="33"/>
      <c r="R2616" s="33"/>
      <c r="S2616" s="33"/>
      <c r="T2616" s="33"/>
      <c r="U2616" s="33"/>
      <c r="V2616" s="33"/>
      <c r="X2616" s="34"/>
      <c r="Y2616" s="33"/>
      <c r="Z2616" s="33"/>
      <c r="AA2616" s="33"/>
      <c r="AB2616" s="33"/>
      <c r="AC2616" s="35"/>
      <c r="AD2616" s="33"/>
      <c r="AE2616" s="33"/>
      <c r="AF2616" s="33"/>
      <c r="AG2616" s="33"/>
      <c r="AH2616" s="33"/>
      <c r="AI2616" s="33"/>
      <c r="AJ2616" s="36"/>
      <c r="AK2616" s="10">
        <f t="shared" si="432"/>
        <v>6</v>
      </c>
      <c r="AL2616" s="11">
        <f t="shared" si="433"/>
        <v>9</v>
      </c>
      <c r="AM2616" s="11">
        <f t="shared" si="434"/>
        <v>15</v>
      </c>
      <c r="AN2616" s="11">
        <f t="shared" si="435"/>
        <v>9</v>
      </c>
      <c r="AO2616" s="13">
        <f t="shared" si="436"/>
        <v>21</v>
      </c>
      <c r="AP2616" s="11">
        <f t="shared" si="437"/>
        <v>25</v>
      </c>
      <c r="AQ2616" s="11">
        <f t="shared" si="438"/>
        <v>24</v>
      </c>
      <c r="AR2616" s="11">
        <f t="shared" si="439"/>
        <v>25</v>
      </c>
      <c r="AS2616" s="11">
        <f t="shared" si="440"/>
        <v>28</v>
      </c>
      <c r="AT2616" s="11">
        <f t="shared" si="441"/>
        <v>33</v>
      </c>
      <c r="AU2616" s="11">
        <f t="shared" si="442"/>
        <v>40</v>
      </c>
      <c r="AV2616" s="11">
        <f t="shared" si="443"/>
        <v>35</v>
      </c>
      <c r="AW2616" s="12">
        <f t="shared" si="444"/>
        <v>45</v>
      </c>
      <c r="AX2616" s="13">
        <f t="shared" si="445"/>
        <v>41</v>
      </c>
      <c r="AY2616" s="13">
        <f t="shared" si="446"/>
        <v>37</v>
      </c>
      <c r="AZ2616" s="13">
        <f t="shared" si="447"/>
        <v>33</v>
      </c>
      <c r="BA2616" s="13">
        <f t="shared" si="448"/>
        <v>29</v>
      </c>
      <c r="BB2616" s="14">
        <f t="shared" si="449"/>
        <v>45</v>
      </c>
      <c r="BC2616" s="19">
        <f t="shared" si="452"/>
        <v>37</v>
      </c>
      <c r="BD2616" s="55">
        <f t="shared" si="428"/>
        <v>1.023059434881455</v>
      </c>
      <c r="BE2616" s="19">
        <f t="shared" si="429"/>
        <v>1.0271516726209808</v>
      </c>
      <c r="BF2616" s="19">
        <f t="shared" si="453"/>
        <v>0.99605066580058454</v>
      </c>
      <c r="BG2616" s="19">
        <f t="shared" si="458"/>
        <v>1.0062812601493991</v>
      </c>
      <c r="BH2616" s="19">
        <f t="shared" si="430"/>
        <v>0</v>
      </c>
      <c r="BI2616" s="19">
        <f t="shared" si="430"/>
        <v>0</v>
      </c>
      <c r="BJ2616" s="19">
        <f t="shared" si="430"/>
        <v>1</v>
      </c>
      <c r="BK2616" s="19">
        <f t="shared" si="457"/>
        <v>1</v>
      </c>
      <c r="BL2616" s="19">
        <f t="shared" si="457"/>
        <v>0</v>
      </c>
      <c r="BM2616" s="19">
        <f t="shared" si="457"/>
        <v>1</v>
      </c>
      <c r="BN2616" s="19">
        <f t="shared" si="457"/>
        <v>1</v>
      </c>
      <c r="BO2616" s="19">
        <f t="shared" si="457"/>
        <v>1</v>
      </c>
      <c r="BP2616" s="19">
        <f t="shared" si="457"/>
        <v>0</v>
      </c>
      <c r="BQ2616" s="19">
        <f t="shared" si="457"/>
        <v>0</v>
      </c>
      <c r="BR2616" s="19">
        <f t="shared" si="457"/>
        <v>0</v>
      </c>
      <c r="BS2616" s="19">
        <f t="shared" si="457"/>
        <v>0</v>
      </c>
      <c r="BT2616" s="19">
        <f t="shared" si="457"/>
        <v>0</v>
      </c>
      <c r="BU2616" s="19">
        <f t="shared" si="457"/>
        <v>0</v>
      </c>
      <c r="BV2616" s="19">
        <f t="shared" si="457"/>
        <v>1</v>
      </c>
      <c r="BW2616" s="19">
        <f t="shared" si="457"/>
        <v>0</v>
      </c>
      <c r="BX2616" s="19">
        <f t="shared" si="457"/>
        <v>0</v>
      </c>
      <c r="BY2616" s="19" t="str">
        <f t="shared" si="457"/>
        <v/>
      </c>
      <c r="BZ2616" s="19" t="str">
        <f t="shared" si="457"/>
        <v/>
      </c>
      <c r="CA2616" s="19" t="str">
        <f t="shared" si="456"/>
        <v/>
      </c>
      <c r="CB2616" s="19" t="str">
        <f t="shared" si="456"/>
        <v/>
      </c>
    </row>
    <row r="2617" spans="1:80">
      <c r="A2617" s="24">
        <f t="shared" si="431"/>
        <v>2616</v>
      </c>
      <c r="B2617" s="31">
        <f>IF(data!A2618="","",data!A2618)</f>
        <v>2020106</v>
      </c>
      <c r="C2617" s="32">
        <f>IF(data!B2618="","",data!B2618)</f>
        <v>44131</v>
      </c>
      <c r="D2617" s="21">
        <f>IF(data!C2618="","",data!C2618)</f>
        <v>2</v>
      </c>
      <c r="E2617" s="22">
        <f>IF(data!D2618="","",data!D2618)</f>
        <v>4</v>
      </c>
      <c r="F2617" s="22">
        <f>IF(data!E2618="","",data!E2618)</f>
        <v>11</v>
      </c>
      <c r="G2617" s="22">
        <f>IF(data!F2618="","",data!F2618)</f>
        <v>15</v>
      </c>
      <c r="H2617" s="22">
        <f>IF(data!G2618="","",data!G2618)</f>
        <v>18</v>
      </c>
      <c r="I2617" s="22">
        <f>IF(data!H2618="","",data!H2618)</f>
        <v>28</v>
      </c>
      <c r="J2617" s="23">
        <f>IF(data!I2618="","",data!I2618)</f>
        <v>10</v>
      </c>
      <c r="Q2617" s="33"/>
      <c r="R2617" s="33"/>
      <c r="S2617" s="33"/>
      <c r="T2617" s="33"/>
      <c r="U2617" s="33"/>
      <c r="V2617" s="33"/>
      <c r="X2617" s="34"/>
      <c r="Y2617" s="33"/>
      <c r="Z2617" s="33"/>
      <c r="AA2617" s="33"/>
      <c r="AB2617" s="33"/>
      <c r="AC2617" s="35"/>
      <c r="AD2617" s="33"/>
      <c r="AE2617" s="33"/>
      <c r="AF2617" s="33"/>
      <c r="AG2617" s="33"/>
      <c r="AH2617" s="33"/>
      <c r="AI2617" s="33"/>
      <c r="AJ2617" s="36"/>
      <c r="AK2617" s="10">
        <f t="shared" si="432"/>
        <v>6</v>
      </c>
      <c r="AL2617" s="11">
        <f t="shared" si="433"/>
        <v>10</v>
      </c>
      <c r="AM2617" s="11">
        <f t="shared" si="434"/>
        <v>13</v>
      </c>
      <c r="AN2617" s="11">
        <f t="shared" si="435"/>
        <v>18</v>
      </c>
      <c r="AO2617" s="13">
        <f t="shared" si="436"/>
        <v>15</v>
      </c>
      <c r="AP2617" s="11">
        <f t="shared" si="437"/>
        <v>22</v>
      </c>
      <c r="AQ2617" s="11">
        <f t="shared" si="438"/>
        <v>15</v>
      </c>
      <c r="AR2617" s="11">
        <f t="shared" si="439"/>
        <v>28</v>
      </c>
      <c r="AS2617" s="11">
        <f t="shared" si="440"/>
        <v>23</v>
      </c>
      <c r="AT2617" s="11">
        <f t="shared" si="441"/>
        <v>30</v>
      </c>
      <c r="AU2617" s="11">
        <f t="shared" si="442"/>
        <v>26</v>
      </c>
      <c r="AV2617" s="11">
        <f t="shared" si="443"/>
        <v>22</v>
      </c>
      <c r="AW2617" s="12">
        <f t="shared" si="444"/>
        <v>33</v>
      </c>
      <c r="AX2617" s="13">
        <f t="shared" si="445"/>
        <v>46</v>
      </c>
      <c r="AY2617" s="13">
        <f t="shared" si="446"/>
        <v>44</v>
      </c>
      <c r="AZ2617" s="13">
        <f t="shared" si="447"/>
        <v>42</v>
      </c>
      <c r="BA2617" s="13">
        <f t="shared" si="448"/>
        <v>59</v>
      </c>
      <c r="BB2617" s="14">
        <f t="shared" si="449"/>
        <v>58</v>
      </c>
      <c r="BC2617" s="19">
        <f t="shared" si="452"/>
        <v>44</v>
      </c>
      <c r="BD2617" s="55">
        <f t="shared" si="428"/>
        <v>1.0025982461838259</v>
      </c>
      <c r="BE2617" s="19">
        <f t="shared" si="429"/>
        <v>1.0271516726209808</v>
      </c>
      <c r="BF2617" s="19">
        <f t="shared" si="453"/>
        <v>0.98377395258200706</v>
      </c>
      <c r="BG2617" s="19">
        <f t="shared" si="458"/>
        <v>1.0038259175056836</v>
      </c>
      <c r="BH2617" s="19">
        <f t="shared" si="430"/>
        <v>0</v>
      </c>
      <c r="BI2617" s="19">
        <f t="shared" si="430"/>
        <v>1</v>
      </c>
      <c r="BJ2617" s="19">
        <f t="shared" si="430"/>
        <v>1</v>
      </c>
      <c r="BK2617" s="19">
        <f t="shared" si="457"/>
        <v>0</v>
      </c>
      <c r="BL2617" s="19">
        <f t="shared" si="457"/>
        <v>1</v>
      </c>
      <c r="BM2617" s="19">
        <f t="shared" si="457"/>
        <v>0</v>
      </c>
      <c r="BN2617" s="19">
        <f t="shared" si="457"/>
        <v>0</v>
      </c>
      <c r="BO2617" s="19">
        <f t="shared" si="457"/>
        <v>0</v>
      </c>
      <c r="BP2617" s="19">
        <f t="shared" si="457"/>
        <v>0</v>
      </c>
      <c r="BQ2617" s="19">
        <f t="shared" si="457"/>
        <v>0</v>
      </c>
      <c r="BR2617" s="19">
        <f t="shared" si="457"/>
        <v>0</v>
      </c>
      <c r="BS2617" s="19">
        <f t="shared" si="457"/>
        <v>2</v>
      </c>
      <c r="BT2617" s="19">
        <f t="shared" si="457"/>
        <v>0</v>
      </c>
      <c r="BU2617" s="19">
        <f t="shared" si="457"/>
        <v>0</v>
      </c>
      <c r="BV2617" s="19">
        <f t="shared" si="457"/>
        <v>0</v>
      </c>
      <c r="BW2617" s="19">
        <f t="shared" si="457"/>
        <v>1</v>
      </c>
      <c r="BX2617" s="19">
        <f t="shared" si="457"/>
        <v>0</v>
      </c>
      <c r="BY2617" s="19" t="str">
        <f t="shared" si="457"/>
        <v/>
      </c>
      <c r="BZ2617" s="19" t="str">
        <f t="shared" si="457"/>
        <v/>
      </c>
      <c r="CA2617" s="19" t="str">
        <f t="shared" si="456"/>
        <v/>
      </c>
      <c r="CB2617" s="19" t="str">
        <f t="shared" si="456"/>
        <v/>
      </c>
    </row>
    <row r="2618" spans="1:80">
      <c r="A2618" s="24">
        <f t="shared" si="431"/>
        <v>2617</v>
      </c>
      <c r="B2618" s="31">
        <f>IF(data!A2619="","",data!A2619)</f>
        <v>2020107</v>
      </c>
      <c r="C2618" s="32">
        <f>IF(data!B2619="","",data!B2619)</f>
        <v>44133</v>
      </c>
      <c r="D2618" s="21">
        <f>IF(data!C2619="","",data!C2619)</f>
        <v>3</v>
      </c>
      <c r="E2618" s="22">
        <f>IF(data!D2619="","",data!D2619)</f>
        <v>9</v>
      </c>
      <c r="F2618" s="22">
        <f>IF(data!E2619="","",data!E2619)</f>
        <v>11</v>
      </c>
      <c r="G2618" s="22">
        <f>IF(data!F2619="","",data!F2619)</f>
        <v>24</v>
      </c>
      <c r="H2618" s="22">
        <f>IF(data!G2619="","",data!G2619)</f>
        <v>25</v>
      </c>
      <c r="I2618" s="22">
        <f>IF(data!H2619="","",data!H2619)</f>
        <v>28</v>
      </c>
      <c r="J2618" s="23">
        <f>IF(data!I2619="","",data!I2619)</f>
        <v>16</v>
      </c>
      <c r="Q2618" s="33"/>
      <c r="R2618" s="33"/>
      <c r="S2618" s="33"/>
      <c r="T2618" s="33"/>
      <c r="U2618" s="33"/>
      <c r="V2618" s="33"/>
      <c r="X2618" s="34"/>
      <c r="Y2618" s="33"/>
      <c r="Z2618" s="33"/>
      <c r="AA2618" s="33"/>
      <c r="AB2618" s="33"/>
      <c r="AC2618" s="35"/>
      <c r="AD2618" s="33"/>
      <c r="AE2618" s="33"/>
      <c r="AF2618" s="33"/>
      <c r="AG2618" s="33"/>
      <c r="AH2618" s="33"/>
      <c r="AI2618" s="33"/>
      <c r="AJ2618" s="36"/>
      <c r="AK2618" s="10">
        <f t="shared" si="432"/>
        <v>4</v>
      </c>
      <c r="AL2618" s="11">
        <f t="shared" si="433"/>
        <v>8</v>
      </c>
      <c r="AM2618" s="11">
        <f t="shared" si="434"/>
        <v>15</v>
      </c>
      <c r="AN2618" s="11">
        <f t="shared" si="435"/>
        <v>16</v>
      </c>
      <c r="AO2618" s="13">
        <f t="shared" si="436"/>
        <v>16</v>
      </c>
      <c r="AP2618" s="11">
        <f t="shared" si="437"/>
        <v>12</v>
      </c>
      <c r="AQ2618" s="11">
        <f t="shared" si="438"/>
        <v>19</v>
      </c>
      <c r="AR2618" s="11">
        <f t="shared" si="439"/>
        <v>30</v>
      </c>
      <c r="AS2618" s="11">
        <f t="shared" si="440"/>
        <v>23</v>
      </c>
      <c r="AT2618" s="11">
        <f t="shared" si="441"/>
        <v>28</v>
      </c>
      <c r="AU2618" s="11">
        <f t="shared" si="442"/>
        <v>48</v>
      </c>
      <c r="AV2618" s="11">
        <f t="shared" si="443"/>
        <v>44</v>
      </c>
      <c r="AW2618" s="12">
        <f t="shared" si="444"/>
        <v>55</v>
      </c>
      <c r="AX2618" s="13">
        <f t="shared" si="445"/>
        <v>52</v>
      </c>
      <c r="AY2618" s="13">
        <f t="shared" si="446"/>
        <v>49</v>
      </c>
      <c r="AZ2618" s="13">
        <f t="shared" si="447"/>
        <v>46</v>
      </c>
      <c r="BA2618" s="13">
        <f t="shared" si="448"/>
        <v>43</v>
      </c>
      <c r="BB2618" s="14">
        <f t="shared" si="449"/>
        <v>40</v>
      </c>
      <c r="BC2618" s="19">
        <f t="shared" si="452"/>
        <v>49</v>
      </c>
      <c r="BD2618" s="55">
        <f t="shared" si="428"/>
        <v>0.99850600844430004</v>
      </c>
      <c r="BE2618" s="19">
        <f t="shared" si="429"/>
        <v>1.0373822669697954</v>
      </c>
      <c r="BF2618" s="19">
        <f t="shared" si="453"/>
        <v>0.99277687560896399</v>
      </c>
      <c r="BG2618" s="19">
        <f t="shared" si="458"/>
        <v>1.000552127314063</v>
      </c>
      <c r="BH2618" s="19">
        <f t="shared" si="430"/>
        <v>0</v>
      </c>
      <c r="BI2618" s="19">
        <f t="shared" si="430"/>
        <v>0</v>
      </c>
      <c r="BJ2618" s="19">
        <f t="shared" si="430"/>
        <v>0</v>
      </c>
      <c r="BK2618" s="19">
        <f t="shared" si="457"/>
        <v>1</v>
      </c>
      <c r="BL2618" s="19">
        <f t="shared" si="457"/>
        <v>0</v>
      </c>
      <c r="BM2618" s="19">
        <f t="shared" si="457"/>
        <v>0</v>
      </c>
      <c r="BN2618" s="19">
        <f t="shared" si="457"/>
        <v>0</v>
      </c>
      <c r="BO2618" s="19">
        <f t="shared" si="457"/>
        <v>1</v>
      </c>
      <c r="BP2618" s="19">
        <f t="shared" si="457"/>
        <v>1</v>
      </c>
      <c r="BQ2618" s="19">
        <f t="shared" si="457"/>
        <v>1</v>
      </c>
      <c r="BR2618" s="19">
        <f t="shared" si="457"/>
        <v>0</v>
      </c>
      <c r="BS2618" s="19">
        <f t="shared" si="457"/>
        <v>2</v>
      </c>
      <c r="BT2618" s="19">
        <f t="shared" si="457"/>
        <v>0</v>
      </c>
      <c r="BU2618" s="19">
        <f t="shared" si="457"/>
        <v>0</v>
      </c>
      <c r="BV2618" s="19">
        <f t="shared" si="457"/>
        <v>0</v>
      </c>
      <c r="BW2618" s="19">
        <f t="shared" si="457"/>
        <v>0</v>
      </c>
      <c r="BX2618" s="19">
        <f t="shared" si="457"/>
        <v>0</v>
      </c>
      <c r="BY2618" s="19" t="str">
        <f t="shared" si="457"/>
        <v/>
      </c>
      <c r="BZ2618" s="19" t="str">
        <f t="shared" si="457"/>
        <v/>
      </c>
      <c r="CA2618" s="19" t="str">
        <f t="shared" si="456"/>
        <v/>
      </c>
      <c r="CB2618" s="19" t="str">
        <f t="shared" si="456"/>
        <v/>
      </c>
    </row>
    <row r="2619" spans="1:80">
      <c r="A2619" s="24">
        <f t="shared" si="431"/>
        <v>2618</v>
      </c>
      <c r="B2619" s="31">
        <f>IF(data!A2620="","",data!A2620)</f>
        <v>2020108</v>
      </c>
      <c r="C2619" s="32">
        <f>IF(data!B2620="","",data!B2620)</f>
        <v>44136</v>
      </c>
      <c r="D2619" s="21">
        <f>IF(data!C2620="","",data!C2620)</f>
        <v>10</v>
      </c>
      <c r="E2619" s="22">
        <f>IF(data!D2620="","",data!D2620)</f>
        <v>12</v>
      </c>
      <c r="F2619" s="22">
        <f>IF(data!E2620="","",data!E2620)</f>
        <v>15</v>
      </c>
      <c r="G2619" s="22">
        <f>IF(data!F2620="","",data!F2620)</f>
        <v>17</v>
      </c>
      <c r="H2619" s="22">
        <f>IF(data!G2620="","",data!G2620)</f>
        <v>23</v>
      </c>
      <c r="I2619" s="22">
        <f>IF(data!H2620="","",data!H2620)</f>
        <v>32</v>
      </c>
      <c r="J2619" s="23">
        <f>IF(data!I2620="","",data!I2620)</f>
        <v>5</v>
      </c>
      <c r="Q2619" s="33"/>
      <c r="R2619" s="33"/>
      <c r="S2619" s="33"/>
      <c r="T2619" s="33"/>
      <c r="U2619" s="33"/>
      <c r="V2619" s="33"/>
      <c r="X2619" s="34"/>
      <c r="Y2619" s="33"/>
      <c r="Z2619" s="33"/>
      <c r="AA2619" s="33"/>
      <c r="AB2619" s="33"/>
      <c r="AC2619" s="35"/>
      <c r="AD2619" s="33"/>
      <c r="AE2619" s="33"/>
      <c r="AF2619" s="33"/>
      <c r="AG2619" s="33"/>
      <c r="AH2619" s="33"/>
      <c r="AI2619" s="33"/>
      <c r="AJ2619" s="36"/>
      <c r="AK2619" s="10">
        <f t="shared" si="432"/>
        <v>7</v>
      </c>
      <c r="AL2619" s="11">
        <f t="shared" si="433"/>
        <v>9</v>
      </c>
      <c r="AM2619" s="11">
        <f t="shared" si="434"/>
        <v>9</v>
      </c>
      <c r="AN2619" s="11">
        <f t="shared" si="435"/>
        <v>19</v>
      </c>
      <c r="AO2619" s="13">
        <f t="shared" si="436"/>
        <v>18</v>
      </c>
      <c r="AP2619" s="11">
        <f t="shared" si="437"/>
        <v>21</v>
      </c>
      <c r="AQ2619" s="11">
        <f t="shared" si="438"/>
        <v>28</v>
      </c>
      <c r="AR2619" s="11">
        <f t="shared" si="439"/>
        <v>19</v>
      </c>
      <c r="AS2619" s="11">
        <f t="shared" si="440"/>
        <v>32</v>
      </c>
      <c r="AT2619" s="11">
        <f t="shared" si="441"/>
        <v>37</v>
      </c>
      <c r="AU2619" s="11">
        <f t="shared" si="442"/>
        <v>44</v>
      </c>
      <c r="AV2619" s="11">
        <f t="shared" si="443"/>
        <v>39</v>
      </c>
      <c r="AW2619" s="12">
        <f t="shared" si="444"/>
        <v>34</v>
      </c>
      <c r="AX2619" s="13">
        <f t="shared" si="445"/>
        <v>45</v>
      </c>
      <c r="AY2619" s="13">
        <f t="shared" si="446"/>
        <v>58</v>
      </c>
      <c r="AZ2619" s="13">
        <f t="shared" si="447"/>
        <v>73</v>
      </c>
      <c r="BA2619" s="13">
        <f t="shared" si="448"/>
        <v>71</v>
      </c>
      <c r="BB2619" s="14">
        <f t="shared" si="449"/>
        <v>69</v>
      </c>
      <c r="BC2619" s="19">
        <f t="shared" si="452"/>
        <v>58</v>
      </c>
      <c r="BD2619" s="55">
        <f t="shared" si="428"/>
        <v>1.0148749594024034</v>
      </c>
      <c r="BE2619" s="19">
        <f t="shared" si="429"/>
        <v>1.0455667424488471</v>
      </c>
      <c r="BF2619" s="19">
        <f t="shared" si="453"/>
        <v>1.0017797986359207</v>
      </c>
      <c r="BG2619" s="19">
        <f t="shared" si="458"/>
        <v>1.0087366027931146</v>
      </c>
      <c r="BH2619" s="19">
        <f t="shared" si="430"/>
        <v>1</v>
      </c>
      <c r="BI2619" s="19">
        <f t="shared" si="430"/>
        <v>0</v>
      </c>
      <c r="BJ2619" s="19">
        <f t="shared" si="430"/>
        <v>0</v>
      </c>
      <c r="BK2619" s="19">
        <f t="shared" si="457"/>
        <v>0</v>
      </c>
      <c r="BL2619" s="19">
        <f t="shared" si="457"/>
        <v>0</v>
      </c>
      <c r="BM2619" s="19">
        <f t="shared" si="457"/>
        <v>0</v>
      </c>
      <c r="BN2619" s="19">
        <f t="shared" si="457"/>
        <v>1</v>
      </c>
      <c r="BO2619" s="19">
        <f t="shared" si="457"/>
        <v>0</v>
      </c>
      <c r="BP2619" s="19">
        <f t="shared" si="457"/>
        <v>0</v>
      </c>
      <c r="BQ2619" s="19">
        <f t="shared" si="457"/>
        <v>0</v>
      </c>
      <c r="BR2619" s="19">
        <f t="shared" si="457"/>
        <v>1</v>
      </c>
      <c r="BS2619" s="19">
        <f t="shared" si="457"/>
        <v>0</v>
      </c>
      <c r="BT2619" s="19">
        <f t="shared" si="457"/>
        <v>1</v>
      </c>
      <c r="BU2619" s="19">
        <f t="shared" si="457"/>
        <v>0</v>
      </c>
      <c r="BV2619" s="19">
        <f t="shared" si="457"/>
        <v>0</v>
      </c>
      <c r="BW2619" s="19">
        <f t="shared" si="457"/>
        <v>2</v>
      </c>
      <c r="BX2619" s="19">
        <f t="shared" si="457"/>
        <v>0</v>
      </c>
      <c r="BY2619" s="19" t="str">
        <f t="shared" si="457"/>
        <v/>
      </c>
      <c r="BZ2619" s="19" t="str">
        <f t="shared" si="457"/>
        <v/>
      </c>
      <c r="CA2619" s="19" t="str">
        <f t="shared" si="456"/>
        <v/>
      </c>
      <c r="CB2619" s="19" t="str">
        <f t="shared" si="456"/>
        <v/>
      </c>
    </row>
    <row r="2620" spans="1:80">
      <c r="A2620" s="24">
        <f t="shared" si="431"/>
        <v>2619</v>
      </c>
      <c r="B2620" s="31">
        <f>IF(data!A2621="","",data!A2621)</f>
        <v>2020109</v>
      </c>
      <c r="C2620" s="32">
        <f>IF(data!B2621="","",data!B2621)</f>
        <v>44138</v>
      </c>
      <c r="D2620" s="21">
        <f>IF(data!C2621="","",data!C2621)</f>
        <v>6</v>
      </c>
      <c r="E2620" s="22">
        <f>IF(data!D2621="","",data!D2621)</f>
        <v>13</v>
      </c>
      <c r="F2620" s="22">
        <f>IF(data!E2621="","",data!E2621)</f>
        <v>16</v>
      </c>
      <c r="G2620" s="22">
        <f>IF(data!F2621="","",data!F2621)</f>
        <v>20</v>
      </c>
      <c r="H2620" s="22">
        <f>IF(data!G2621="","",data!G2621)</f>
        <v>23</v>
      </c>
      <c r="I2620" s="22">
        <f>IF(data!H2621="","",data!H2621)</f>
        <v>32</v>
      </c>
      <c r="J2620" s="23">
        <f>IF(data!I2621="","",data!I2621)</f>
        <v>13</v>
      </c>
      <c r="Q2620" s="33"/>
      <c r="R2620" s="33"/>
      <c r="S2620" s="33"/>
      <c r="T2620" s="33"/>
      <c r="U2620" s="33"/>
      <c r="V2620" s="33"/>
      <c r="X2620" s="34"/>
      <c r="Y2620" s="33"/>
      <c r="Z2620" s="33"/>
      <c r="AA2620" s="33"/>
      <c r="AB2620" s="33"/>
      <c r="AC2620" s="35"/>
      <c r="AD2620" s="33"/>
      <c r="AE2620" s="33"/>
      <c r="AF2620" s="33"/>
      <c r="AG2620" s="33"/>
      <c r="AH2620" s="33"/>
      <c r="AI2620" s="33"/>
      <c r="AJ2620" s="36"/>
      <c r="AK2620" s="10">
        <f t="shared" si="432"/>
        <v>8</v>
      </c>
      <c r="AL2620" s="11">
        <f t="shared" si="433"/>
        <v>6</v>
      </c>
      <c r="AM2620" s="11">
        <f t="shared" si="434"/>
        <v>10</v>
      </c>
      <c r="AN2620" s="11">
        <f t="shared" si="435"/>
        <v>14</v>
      </c>
      <c r="AO2620" s="13">
        <f t="shared" si="436"/>
        <v>26</v>
      </c>
      <c r="AP2620" s="11">
        <f t="shared" si="437"/>
        <v>22</v>
      </c>
      <c r="AQ2620" s="11">
        <f t="shared" si="438"/>
        <v>29</v>
      </c>
      <c r="AR2620" s="11">
        <f t="shared" si="439"/>
        <v>20</v>
      </c>
      <c r="AS2620" s="11">
        <f t="shared" si="440"/>
        <v>33</v>
      </c>
      <c r="AT2620" s="11">
        <f t="shared" si="441"/>
        <v>38</v>
      </c>
      <c r="AU2620" s="11">
        <f t="shared" si="442"/>
        <v>32</v>
      </c>
      <c r="AV2620" s="11">
        <f t="shared" si="443"/>
        <v>40</v>
      </c>
      <c r="AW2620" s="12">
        <f t="shared" si="444"/>
        <v>35</v>
      </c>
      <c r="AX2620" s="13">
        <f t="shared" si="445"/>
        <v>30</v>
      </c>
      <c r="AY2620" s="13">
        <f t="shared" si="446"/>
        <v>59</v>
      </c>
      <c r="AZ2620" s="13">
        <f t="shared" si="447"/>
        <v>56</v>
      </c>
      <c r="BA2620" s="13">
        <f t="shared" si="448"/>
        <v>53</v>
      </c>
      <c r="BB2620" s="14">
        <f t="shared" si="449"/>
        <v>50</v>
      </c>
      <c r="BC2620" s="19">
        <f t="shared" si="452"/>
        <v>59</v>
      </c>
      <c r="BD2620" s="55">
        <f t="shared" si="428"/>
        <v>1.0107827216628775</v>
      </c>
      <c r="BE2620" s="19">
        <f t="shared" si="429"/>
        <v>1.0394283858395583</v>
      </c>
      <c r="BF2620" s="19">
        <f t="shared" si="453"/>
        <v>1.013238064306593</v>
      </c>
      <c r="BG2620" s="19">
        <f t="shared" si="458"/>
        <v>1.0210133160116921</v>
      </c>
      <c r="BH2620" s="19">
        <f t="shared" si="430"/>
        <v>0</v>
      </c>
      <c r="BI2620" s="19">
        <f t="shared" si="430"/>
        <v>0</v>
      </c>
      <c r="BJ2620" s="19">
        <f t="shared" si="430"/>
        <v>0</v>
      </c>
      <c r="BK2620" s="19">
        <f t="shared" si="457"/>
        <v>1</v>
      </c>
      <c r="BL2620" s="19">
        <f t="shared" si="457"/>
        <v>0</v>
      </c>
      <c r="BM2620" s="19">
        <f t="shared" si="457"/>
        <v>0</v>
      </c>
      <c r="BN2620" s="19">
        <f t="shared" si="457"/>
        <v>2</v>
      </c>
      <c r="BO2620" s="19">
        <f t="shared" si="457"/>
        <v>0</v>
      </c>
      <c r="BP2620" s="19">
        <f t="shared" si="457"/>
        <v>0</v>
      </c>
      <c r="BQ2620" s="19">
        <f t="shared" si="457"/>
        <v>0</v>
      </c>
      <c r="BR2620" s="19">
        <f t="shared" si="457"/>
        <v>0</v>
      </c>
      <c r="BS2620" s="19">
        <f t="shared" si="457"/>
        <v>0</v>
      </c>
      <c r="BT2620" s="19">
        <f t="shared" si="457"/>
        <v>0</v>
      </c>
      <c r="BU2620" s="19">
        <f t="shared" si="457"/>
        <v>1</v>
      </c>
      <c r="BV2620" s="19">
        <f t="shared" si="457"/>
        <v>0</v>
      </c>
      <c r="BW2620" s="19">
        <f t="shared" si="457"/>
        <v>1</v>
      </c>
      <c r="BX2620" s="19">
        <f t="shared" si="457"/>
        <v>1</v>
      </c>
      <c r="BY2620" s="19" t="str">
        <f t="shared" si="457"/>
        <v/>
      </c>
      <c r="BZ2620" s="19" t="str">
        <f t="shared" si="457"/>
        <v/>
      </c>
      <c r="CA2620" s="19" t="str">
        <f t="shared" si="456"/>
        <v/>
      </c>
      <c r="CB2620" s="19" t="str">
        <f t="shared" si="456"/>
        <v/>
      </c>
    </row>
    <row r="2621" spans="1:80">
      <c r="A2621" s="24">
        <f t="shared" si="431"/>
        <v>2620</v>
      </c>
      <c r="B2621" s="31">
        <f>IF(data!A2622="","",data!A2622)</f>
        <v>2020110</v>
      </c>
      <c r="C2621" s="32">
        <f>IF(data!B2622="","",data!B2622)</f>
        <v>44140</v>
      </c>
      <c r="D2621" s="21">
        <f>IF(data!C2622="","",data!C2622)</f>
        <v>2</v>
      </c>
      <c r="E2621" s="22">
        <f>IF(data!D2622="","",data!D2622)</f>
        <v>6</v>
      </c>
      <c r="F2621" s="22">
        <f>IF(data!E2622="","",data!E2622)</f>
        <v>9</v>
      </c>
      <c r="G2621" s="22">
        <f>IF(data!F2622="","",data!F2622)</f>
        <v>14</v>
      </c>
      <c r="H2621" s="22">
        <f>IF(data!G2622="","",data!G2622)</f>
        <v>22</v>
      </c>
      <c r="I2621" s="22">
        <f>IF(data!H2622="","",data!H2622)</f>
        <v>25</v>
      </c>
      <c r="J2621" s="23">
        <f>IF(data!I2622="","",data!I2622)</f>
        <v>4</v>
      </c>
      <c r="Q2621" s="33"/>
      <c r="R2621" s="33"/>
      <c r="S2621" s="33"/>
      <c r="T2621" s="33"/>
      <c r="U2621" s="33"/>
      <c r="V2621" s="33"/>
      <c r="X2621" s="34"/>
      <c r="Y2621" s="33"/>
      <c r="Z2621" s="33"/>
      <c r="AA2621" s="33"/>
      <c r="AB2621" s="33"/>
      <c r="AC2621" s="35"/>
      <c r="AD2621" s="33"/>
      <c r="AE2621" s="33"/>
      <c r="AF2621" s="33"/>
      <c r="AG2621" s="33"/>
      <c r="AH2621" s="33"/>
      <c r="AI2621" s="33"/>
      <c r="AJ2621" s="36"/>
      <c r="AK2621" s="10">
        <f t="shared" si="432"/>
        <v>6</v>
      </c>
      <c r="AL2621" s="11">
        <f t="shared" si="433"/>
        <v>10</v>
      </c>
      <c r="AM2621" s="11">
        <f t="shared" si="434"/>
        <v>13</v>
      </c>
      <c r="AN2621" s="11">
        <f t="shared" si="435"/>
        <v>12</v>
      </c>
      <c r="AO2621" s="13">
        <f t="shared" si="436"/>
        <v>15</v>
      </c>
      <c r="AP2621" s="11">
        <f t="shared" si="437"/>
        <v>22</v>
      </c>
      <c r="AQ2621" s="11">
        <f t="shared" si="438"/>
        <v>24</v>
      </c>
      <c r="AR2621" s="11">
        <f t="shared" si="439"/>
        <v>28</v>
      </c>
      <c r="AS2621" s="11">
        <f t="shared" si="440"/>
        <v>23</v>
      </c>
      <c r="AT2621" s="11">
        <f t="shared" si="441"/>
        <v>30</v>
      </c>
      <c r="AU2621" s="11">
        <f t="shared" si="442"/>
        <v>39</v>
      </c>
      <c r="AV2621" s="11">
        <f t="shared" si="443"/>
        <v>36</v>
      </c>
      <c r="AW2621" s="12">
        <f t="shared" si="444"/>
        <v>48</v>
      </c>
      <c r="AX2621" s="13">
        <f t="shared" si="445"/>
        <v>46</v>
      </c>
      <c r="AY2621" s="13">
        <f t="shared" si="446"/>
        <v>44</v>
      </c>
      <c r="AZ2621" s="13">
        <f t="shared" si="447"/>
        <v>42</v>
      </c>
      <c r="BA2621" s="13">
        <f t="shared" si="448"/>
        <v>40</v>
      </c>
      <c r="BB2621" s="14">
        <f t="shared" si="449"/>
        <v>38</v>
      </c>
      <c r="BC2621" s="19">
        <f t="shared" si="452"/>
        <v>44</v>
      </c>
      <c r="BD2621" s="55">
        <f t="shared" si="428"/>
        <v>1.0394283858395583</v>
      </c>
      <c r="BE2621" s="19">
        <f t="shared" si="429"/>
        <v>1.0312439103605067</v>
      </c>
      <c r="BF2621" s="19">
        <f t="shared" si="453"/>
        <v>1.027970120168886</v>
      </c>
      <c r="BG2621" s="19">
        <f t="shared" si="458"/>
        <v>1.018148749594024</v>
      </c>
      <c r="BH2621" s="19">
        <f t="shared" si="430"/>
        <v>0</v>
      </c>
      <c r="BI2621" s="19">
        <f t="shared" si="430"/>
        <v>0</v>
      </c>
      <c r="BJ2621" s="19">
        <f t="shared" si="430"/>
        <v>1</v>
      </c>
      <c r="BK2621" s="19">
        <f t="shared" si="457"/>
        <v>0</v>
      </c>
      <c r="BL2621" s="19">
        <f t="shared" si="457"/>
        <v>0</v>
      </c>
      <c r="BM2621" s="19">
        <f t="shared" si="457"/>
        <v>1</v>
      </c>
      <c r="BN2621" s="19">
        <f t="shared" si="457"/>
        <v>1</v>
      </c>
      <c r="BO2621" s="19">
        <f t="shared" si="457"/>
        <v>0</v>
      </c>
      <c r="BP2621" s="19">
        <f t="shared" si="457"/>
        <v>1</v>
      </c>
      <c r="BQ2621" s="19">
        <f t="shared" si="457"/>
        <v>1</v>
      </c>
      <c r="BR2621" s="19">
        <f t="shared" si="457"/>
        <v>0</v>
      </c>
      <c r="BS2621" s="19">
        <f t="shared" si="457"/>
        <v>0</v>
      </c>
      <c r="BT2621" s="19">
        <f t="shared" si="457"/>
        <v>0</v>
      </c>
      <c r="BU2621" s="19">
        <f t="shared" si="457"/>
        <v>0</v>
      </c>
      <c r="BV2621" s="19">
        <f t="shared" si="457"/>
        <v>1</v>
      </c>
      <c r="BW2621" s="19">
        <f t="shared" si="457"/>
        <v>0</v>
      </c>
      <c r="BX2621" s="19">
        <f t="shared" si="457"/>
        <v>0</v>
      </c>
      <c r="BY2621" s="19" t="str">
        <f t="shared" si="457"/>
        <v/>
      </c>
      <c r="BZ2621" s="19" t="str">
        <f t="shared" si="457"/>
        <v/>
      </c>
      <c r="CA2621" s="19" t="str">
        <f t="shared" si="456"/>
        <v/>
      </c>
      <c r="CB2621" s="19" t="str">
        <f t="shared" si="456"/>
        <v/>
      </c>
    </row>
    <row r="2622" spans="1:80">
      <c r="A2622" s="24">
        <f t="shared" si="431"/>
        <v>2621</v>
      </c>
      <c r="B2622" s="31">
        <f>IF(data!A2623="","",data!A2623)</f>
        <v>2020111</v>
      </c>
      <c r="C2622" s="32">
        <f>IF(data!B2623="","",data!B2623)</f>
        <v>44143</v>
      </c>
      <c r="D2622" s="21">
        <f>IF(data!C2623="","",data!C2623)</f>
        <v>6</v>
      </c>
      <c r="E2622" s="22">
        <f>IF(data!D2623="","",data!D2623)</f>
        <v>9</v>
      </c>
      <c r="F2622" s="22">
        <f>IF(data!E2623="","",data!E2623)</f>
        <v>17</v>
      </c>
      <c r="G2622" s="22">
        <f>IF(data!F2623="","",data!F2623)</f>
        <v>22</v>
      </c>
      <c r="H2622" s="22">
        <f>IF(data!G2623="","",data!G2623)</f>
        <v>24</v>
      </c>
      <c r="I2622" s="22">
        <f>IF(data!H2623="","",data!H2623)</f>
        <v>26</v>
      </c>
      <c r="J2622" s="23">
        <f>IF(data!I2623="","",data!I2623)</f>
        <v>16</v>
      </c>
      <c r="Q2622" s="33"/>
      <c r="R2622" s="33"/>
      <c r="S2622" s="33"/>
      <c r="T2622" s="33"/>
      <c r="U2622" s="33"/>
      <c r="V2622" s="33"/>
      <c r="X2622" s="34"/>
      <c r="Y2622" s="33"/>
      <c r="Z2622" s="33"/>
      <c r="AA2622" s="33"/>
      <c r="AB2622" s="33"/>
      <c r="AC2622" s="35"/>
      <c r="AD2622" s="33"/>
      <c r="AE2622" s="33"/>
      <c r="AF2622" s="33"/>
      <c r="AG2622" s="33"/>
      <c r="AH2622" s="33"/>
      <c r="AI2622" s="33"/>
      <c r="AJ2622" s="36"/>
      <c r="AK2622" s="10">
        <f t="shared" si="432"/>
        <v>5</v>
      </c>
      <c r="AL2622" s="11">
        <f t="shared" si="433"/>
        <v>8</v>
      </c>
      <c r="AM2622" s="11">
        <f t="shared" si="434"/>
        <v>14</v>
      </c>
      <c r="AN2622" s="11">
        <f t="shared" si="435"/>
        <v>14</v>
      </c>
      <c r="AO2622" s="13">
        <f t="shared" si="436"/>
        <v>20</v>
      </c>
      <c r="AP2622" s="11">
        <f t="shared" si="437"/>
        <v>16</v>
      </c>
      <c r="AQ2622" s="11">
        <f t="shared" si="438"/>
        <v>32</v>
      </c>
      <c r="AR2622" s="11">
        <f t="shared" si="439"/>
        <v>34</v>
      </c>
      <c r="AS2622" s="11">
        <f t="shared" si="440"/>
        <v>27</v>
      </c>
      <c r="AT2622" s="11">
        <f t="shared" si="441"/>
        <v>32</v>
      </c>
      <c r="AU2622" s="11">
        <f t="shared" si="442"/>
        <v>39</v>
      </c>
      <c r="AV2622" s="11">
        <f t="shared" si="443"/>
        <v>48</v>
      </c>
      <c r="AW2622" s="12">
        <f t="shared" si="444"/>
        <v>44</v>
      </c>
      <c r="AX2622" s="13">
        <f t="shared" si="445"/>
        <v>40</v>
      </c>
      <c r="AY2622" s="13">
        <f t="shared" si="446"/>
        <v>36</v>
      </c>
      <c r="AZ2622" s="13">
        <f t="shared" si="447"/>
        <v>50</v>
      </c>
      <c r="BA2622" s="13">
        <f t="shared" si="448"/>
        <v>47</v>
      </c>
      <c r="BB2622" s="14">
        <f t="shared" si="449"/>
        <v>44</v>
      </c>
      <c r="BC2622" s="19">
        <f t="shared" si="452"/>
        <v>36</v>
      </c>
      <c r="BD2622" s="55">
        <f t="shared" si="428"/>
        <v>1.0066904839233517</v>
      </c>
      <c r="BE2622" s="19">
        <f t="shared" si="429"/>
        <v>1.0046443650535888</v>
      </c>
      <c r="BF2622" s="19">
        <f t="shared" si="453"/>
        <v>1.0214225397856447</v>
      </c>
      <c r="BG2622" s="19">
        <f t="shared" si="458"/>
        <v>1.013238064306593</v>
      </c>
      <c r="BH2622" s="19">
        <f t="shared" si="430"/>
        <v>1</v>
      </c>
      <c r="BI2622" s="19">
        <f t="shared" si="430"/>
        <v>0</v>
      </c>
      <c r="BJ2622" s="19">
        <f t="shared" si="430"/>
        <v>0</v>
      </c>
      <c r="BK2622" s="19">
        <f t="shared" si="457"/>
        <v>0</v>
      </c>
      <c r="BL2622" s="19">
        <f t="shared" si="457"/>
        <v>0</v>
      </c>
      <c r="BM2622" s="19">
        <f t="shared" si="457"/>
        <v>1</v>
      </c>
      <c r="BN2622" s="19">
        <f t="shared" si="457"/>
        <v>1</v>
      </c>
      <c r="BO2622" s="19">
        <f t="shared" si="457"/>
        <v>1</v>
      </c>
      <c r="BP2622" s="19">
        <f t="shared" si="457"/>
        <v>0</v>
      </c>
      <c r="BQ2622" s="19">
        <f t="shared" si="457"/>
        <v>2</v>
      </c>
      <c r="BR2622" s="19">
        <f t="shared" si="457"/>
        <v>0</v>
      </c>
      <c r="BS2622" s="19">
        <f t="shared" si="457"/>
        <v>0</v>
      </c>
      <c r="BT2622" s="19">
        <f t="shared" si="457"/>
        <v>0</v>
      </c>
      <c r="BU2622" s="19">
        <f t="shared" si="457"/>
        <v>0</v>
      </c>
      <c r="BV2622" s="19">
        <f t="shared" si="457"/>
        <v>0</v>
      </c>
      <c r="BW2622" s="19">
        <f t="shared" si="457"/>
        <v>0</v>
      </c>
      <c r="BX2622" s="19">
        <f t="shared" si="457"/>
        <v>0</v>
      </c>
      <c r="BY2622" s="19" t="str">
        <f t="shared" si="457"/>
        <v/>
      </c>
      <c r="BZ2622" s="19" t="str">
        <f t="shared" si="457"/>
        <v/>
      </c>
      <c r="CA2622" s="19" t="str">
        <f t="shared" si="456"/>
        <v/>
      </c>
      <c r="CB2622" s="19" t="str">
        <f t="shared" si="456"/>
        <v/>
      </c>
    </row>
    <row r="2623" spans="1:80">
      <c r="A2623" s="24">
        <f t="shared" si="431"/>
        <v>2622</v>
      </c>
      <c r="B2623" s="31">
        <f>IF(data!A2624="","",data!A2624)</f>
        <v>2020112</v>
      </c>
      <c r="C2623" s="32">
        <f>IF(data!B2624="","",data!B2624)</f>
        <v>44145</v>
      </c>
      <c r="D2623" s="21">
        <f>IF(data!C2624="","",data!C2624)</f>
        <v>2</v>
      </c>
      <c r="E2623" s="22">
        <f>IF(data!D2624="","",data!D2624)</f>
        <v>9</v>
      </c>
      <c r="F2623" s="22">
        <f>IF(data!E2624="","",data!E2624)</f>
        <v>12</v>
      </c>
      <c r="G2623" s="22">
        <f>IF(data!F2624="","",data!F2624)</f>
        <v>17</v>
      </c>
      <c r="H2623" s="22">
        <f>IF(data!G2624="","",data!G2624)</f>
        <v>28</v>
      </c>
      <c r="I2623" s="22">
        <f>IF(data!H2624="","",data!H2624)</f>
        <v>32</v>
      </c>
      <c r="J2623" s="23">
        <f>IF(data!I2624="","",data!I2624)</f>
        <v>5</v>
      </c>
      <c r="Q2623" s="33"/>
      <c r="R2623" s="33"/>
      <c r="S2623" s="33"/>
      <c r="T2623" s="33"/>
      <c r="U2623" s="33"/>
      <c r="V2623" s="33"/>
      <c r="X2623" s="34"/>
      <c r="Y2623" s="33"/>
      <c r="Z2623" s="33"/>
      <c r="AA2623" s="33"/>
      <c r="AB2623" s="33"/>
      <c r="AC2623" s="35"/>
      <c r="AD2623" s="33"/>
      <c r="AE2623" s="33"/>
      <c r="AF2623" s="33"/>
      <c r="AG2623" s="33"/>
      <c r="AH2623" s="33"/>
      <c r="AI2623" s="33"/>
      <c r="AJ2623" s="36"/>
      <c r="AK2623" s="10">
        <f t="shared" si="432"/>
        <v>7</v>
      </c>
      <c r="AL2623" s="11">
        <f t="shared" si="433"/>
        <v>4</v>
      </c>
      <c r="AM2623" s="11">
        <f t="shared" si="434"/>
        <v>15</v>
      </c>
      <c r="AN2623" s="11">
        <f t="shared" si="435"/>
        <v>16</v>
      </c>
      <c r="AO2623" s="13">
        <f t="shared" si="436"/>
        <v>16</v>
      </c>
      <c r="AP2623" s="11">
        <f t="shared" si="437"/>
        <v>12</v>
      </c>
      <c r="AQ2623" s="11">
        <f t="shared" si="438"/>
        <v>19</v>
      </c>
      <c r="AR2623" s="11">
        <f t="shared" si="439"/>
        <v>30</v>
      </c>
      <c r="AS2623" s="11">
        <f t="shared" si="440"/>
        <v>34</v>
      </c>
      <c r="AT2623" s="11">
        <f t="shared" si="441"/>
        <v>28</v>
      </c>
      <c r="AU2623" s="11">
        <f t="shared" si="442"/>
        <v>35</v>
      </c>
      <c r="AV2623" s="11">
        <f t="shared" si="443"/>
        <v>30</v>
      </c>
      <c r="AW2623" s="12">
        <f t="shared" si="444"/>
        <v>40</v>
      </c>
      <c r="AX2623" s="13">
        <f t="shared" si="445"/>
        <v>36</v>
      </c>
      <c r="AY2623" s="13">
        <f t="shared" si="446"/>
        <v>49</v>
      </c>
      <c r="AZ2623" s="13">
        <f t="shared" si="447"/>
        <v>64</v>
      </c>
      <c r="BA2623" s="13">
        <f t="shared" si="448"/>
        <v>62</v>
      </c>
      <c r="BB2623" s="14">
        <f t="shared" si="449"/>
        <v>60</v>
      </c>
      <c r="BC2623" s="19">
        <f t="shared" si="452"/>
        <v>49</v>
      </c>
      <c r="BD2623" s="55">
        <f t="shared" si="428"/>
        <v>1.0066904839233517</v>
      </c>
      <c r="BE2623" s="19">
        <f t="shared" si="429"/>
        <v>1.0025982461838259</v>
      </c>
      <c r="BF2623" s="19">
        <f t="shared" si="453"/>
        <v>1.013238064306593</v>
      </c>
      <c r="BG2623" s="19">
        <f t="shared" si="458"/>
        <v>1.0136472880805456</v>
      </c>
      <c r="BH2623" s="19">
        <f t="shared" si="430"/>
        <v>1</v>
      </c>
      <c r="BI2623" s="19">
        <f t="shared" si="430"/>
        <v>0</v>
      </c>
      <c r="BJ2623" s="19">
        <f t="shared" si="430"/>
        <v>1</v>
      </c>
      <c r="BK2623" s="19">
        <f t="shared" si="457"/>
        <v>0</v>
      </c>
      <c r="BL2623" s="19">
        <f t="shared" si="457"/>
        <v>0</v>
      </c>
      <c r="BM2623" s="19">
        <f t="shared" si="457"/>
        <v>0</v>
      </c>
      <c r="BN2623" s="19">
        <f t="shared" si="457"/>
        <v>0</v>
      </c>
      <c r="BO2623" s="19">
        <f t="shared" si="457"/>
        <v>0</v>
      </c>
      <c r="BP2623" s="19">
        <f t="shared" si="457"/>
        <v>0</v>
      </c>
      <c r="BQ2623" s="19">
        <f t="shared" si="457"/>
        <v>1</v>
      </c>
      <c r="BR2623" s="19">
        <f t="shared" si="457"/>
        <v>0</v>
      </c>
      <c r="BS2623" s="19">
        <f t="shared" si="457"/>
        <v>1</v>
      </c>
      <c r="BT2623" s="19">
        <f t="shared" si="457"/>
        <v>1</v>
      </c>
      <c r="BU2623" s="19">
        <f t="shared" si="457"/>
        <v>0</v>
      </c>
      <c r="BV2623" s="19">
        <f t="shared" si="457"/>
        <v>0</v>
      </c>
      <c r="BW2623" s="19">
        <f t="shared" si="457"/>
        <v>1</v>
      </c>
      <c r="BX2623" s="19">
        <f t="shared" si="457"/>
        <v>0</v>
      </c>
      <c r="BY2623" s="19" t="str">
        <f t="shared" si="457"/>
        <v/>
      </c>
      <c r="BZ2623" s="19" t="str">
        <f t="shared" si="457"/>
        <v/>
      </c>
      <c r="CA2623" s="19" t="str">
        <f t="shared" si="456"/>
        <v/>
      </c>
      <c r="CB2623" s="19" t="str">
        <f t="shared" si="456"/>
        <v/>
      </c>
    </row>
    <row r="2624" spans="1:80">
      <c r="A2624" s="24">
        <f t="shared" si="431"/>
        <v>2623</v>
      </c>
      <c r="B2624" s="31">
        <f>IF(data!A2625="","",data!A2625)</f>
        <v>2020113</v>
      </c>
      <c r="C2624" s="32">
        <f>IF(data!B2625="","",data!B2625)</f>
        <v>44147</v>
      </c>
      <c r="D2624" s="21">
        <f>IF(data!C2625="","",data!C2625)</f>
        <v>1</v>
      </c>
      <c r="E2624" s="22">
        <f>IF(data!D2625="","",data!D2625)</f>
        <v>3</v>
      </c>
      <c r="F2624" s="22">
        <f>IF(data!E2625="","",data!E2625)</f>
        <v>7</v>
      </c>
      <c r="G2624" s="22">
        <f>IF(data!F2625="","",data!F2625)</f>
        <v>10</v>
      </c>
      <c r="H2624" s="22">
        <f>IF(data!G2625="","",data!G2625)</f>
        <v>22</v>
      </c>
      <c r="I2624" s="22">
        <f>IF(data!H2625="","",data!H2625)</f>
        <v>32</v>
      </c>
      <c r="J2624" s="23">
        <f>IF(data!I2625="","",data!I2625)</f>
        <v>11</v>
      </c>
      <c r="Q2624" s="33"/>
      <c r="R2624" s="33"/>
      <c r="S2624" s="33"/>
      <c r="T2624" s="33"/>
      <c r="U2624" s="33"/>
      <c r="V2624" s="33"/>
      <c r="X2624" s="34"/>
      <c r="Y2624" s="33"/>
      <c r="Z2624" s="33"/>
      <c r="AA2624" s="33"/>
      <c r="AB2624" s="33"/>
      <c r="AC2624" s="35"/>
      <c r="AD2624" s="33"/>
      <c r="AE2624" s="33"/>
      <c r="AF2624" s="33"/>
      <c r="AG2624" s="33"/>
      <c r="AH2624" s="33"/>
      <c r="AI2624" s="33"/>
      <c r="AJ2624" s="36"/>
      <c r="AK2624" s="10">
        <f t="shared" si="432"/>
        <v>6</v>
      </c>
      <c r="AL2624" s="11">
        <f t="shared" si="433"/>
        <v>11</v>
      </c>
      <c r="AM2624" s="11">
        <f t="shared" si="434"/>
        <v>10</v>
      </c>
      <c r="AN2624" s="11">
        <f t="shared" si="435"/>
        <v>15</v>
      </c>
      <c r="AO2624" s="13">
        <f t="shared" si="436"/>
        <v>12</v>
      </c>
      <c r="AP2624" s="11">
        <f t="shared" si="437"/>
        <v>19</v>
      </c>
      <c r="AQ2624" s="11">
        <f t="shared" si="438"/>
        <v>21</v>
      </c>
      <c r="AR2624" s="11">
        <f t="shared" si="439"/>
        <v>15</v>
      </c>
      <c r="AS2624" s="11">
        <f t="shared" si="440"/>
        <v>31</v>
      </c>
      <c r="AT2624" s="11">
        <f t="shared" si="441"/>
        <v>39</v>
      </c>
      <c r="AU2624" s="11">
        <f t="shared" si="442"/>
        <v>36</v>
      </c>
      <c r="AV2624" s="11">
        <f t="shared" si="443"/>
        <v>33</v>
      </c>
      <c r="AW2624" s="12">
        <f t="shared" si="444"/>
        <v>30</v>
      </c>
      <c r="AX2624" s="13">
        <f t="shared" si="445"/>
        <v>27</v>
      </c>
      <c r="AY2624" s="13">
        <f t="shared" si="446"/>
        <v>41</v>
      </c>
      <c r="AZ2624" s="13">
        <f t="shared" si="447"/>
        <v>39</v>
      </c>
      <c r="BA2624" s="13">
        <f t="shared" si="448"/>
        <v>37</v>
      </c>
      <c r="BB2624" s="14">
        <f t="shared" si="449"/>
        <v>35</v>
      </c>
      <c r="BC2624" s="19">
        <f t="shared" si="452"/>
        <v>41</v>
      </c>
      <c r="BD2624" s="55">
        <f t="shared" si="428"/>
        <v>0.93712244235141273</v>
      </c>
      <c r="BE2624" s="19">
        <f t="shared" si="429"/>
        <v>0.9759987008769081</v>
      </c>
      <c r="BF2624" s="19">
        <f t="shared" si="453"/>
        <v>1.003416693731731</v>
      </c>
      <c r="BG2624" s="19">
        <f t="shared" si="458"/>
        <v>0.99973367976615779</v>
      </c>
      <c r="BH2624" s="19">
        <f t="shared" si="430"/>
        <v>0</v>
      </c>
      <c r="BI2624" s="19">
        <f t="shared" si="430"/>
        <v>1</v>
      </c>
      <c r="BJ2624" s="19">
        <f t="shared" si="430"/>
        <v>0</v>
      </c>
      <c r="BK2624" s="19">
        <f t="shared" si="457"/>
        <v>1</v>
      </c>
      <c r="BL2624" s="19">
        <f t="shared" si="457"/>
        <v>0</v>
      </c>
      <c r="BM2624" s="19">
        <f t="shared" si="457"/>
        <v>1</v>
      </c>
      <c r="BN2624" s="19">
        <f t="shared" si="457"/>
        <v>0</v>
      </c>
      <c r="BO2624" s="19">
        <f t="shared" si="457"/>
        <v>1</v>
      </c>
      <c r="BP2624" s="19">
        <f t="shared" si="457"/>
        <v>0</v>
      </c>
      <c r="BQ2624" s="19">
        <f t="shared" si="457"/>
        <v>0</v>
      </c>
      <c r="BR2624" s="19">
        <f t="shared" si="457"/>
        <v>1</v>
      </c>
      <c r="BS2624" s="19">
        <f t="shared" si="457"/>
        <v>0</v>
      </c>
      <c r="BT2624" s="19">
        <f t="shared" si="457"/>
        <v>0</v>
      </c>
      <c r="BU2624" s="19">
        <f t="shared" si="457"/>
        <v>0</v>
      </c>
      <c r="BV2624" s="19">
        <f t="shared" si="457"/>
        <v>0</v>
      </c>
      <c r="BW2624" s="19">
        <f t="shared" si="457"/>
        <v>1</v>
      </c>
      <c r="BX2624" s="19">
        <f t="shared" si="457"/>
        <v>0</v>
      </c>
      <c r="BY2624" s="19" t="str">
        <f t="shared" si="457"/>
        <v/>
      </c>
      <c r="BZ2624" s="19" t="str">
        <f t="shared" si="457"/>
        <v/>
      </c>
      <c r="CA2624" s="19" t="str">
        <f t="shared" si="456"/>
        <v/>
      </c>
      <c r="CB2624" s="19" t="str">
        <f t="shared" si="456"/>
        <v/>
      </c>
    </row>
    <row r="2625" spans="1:80">
      <c r="A2625" s="24">
        <f t="shared" si="431"/>
        <v>2624</v>
      </c>
      <c r="B2625" s="31">
        <f>IF(data!A2626="","",data!A2626)</f>
        <v>2020114</v>
      </c>
      <c r="C2625" s="32">
        <f>IF(data!B2626="","",data!B2626)</f>
        <v>44150</v>
      </c>
      <c r="D2625" s="21">
        <f>IF(data!C2626="","",data!C2626)</f>
        <v>1</v>
      </c>
      <c r="E2625" s="22">
        <f>IF(data!D2626="","",data!D2626)</f>
        <v>5</v>
      </c>
      <c r="F2625" s="22">
        <f>IF(data!E2626="","",data!E2626)</f>
        <v>11</v>
      </c>
      <c r="G2625" s="22">
        <f>IF(data!F2626="","",data!F2626)</f>
        <v>24</v>
      </c>
      <c r="H2625" s="22">
        <f>IF(data!G2626="","",data!G2626)</f>
        <v>30</v>
      </c>
      <c r="I2625" s="22">
        <f>IF(data!H2626="","",data!H2626)</f>
        <v>32</v>
      </c>
      <c r="J2625" s="23">
        <f>IF(data!I2626="","",data!I2626)</f>
        <v>3</v>
      </c>
      <c r="Q2625" s="33"/>
      <c r="R2625" s="33"/>
      <c r="S2625" s="33"/>
      <c r="T2625" s="33"/>
      <c r="U2625" s="33"/>
      <c r="V2625" s="33"/>
      <c r="X2625" s="34"/>
      <c r="Y2625" s="33"/>
      <c r="Z2625" s="33"/>
      <c r="AA2625" s="33"/>
      <c r="AB2625" s="33"/>
      <c r="AC2625" s="35"/>
      <c r="AD2625" s="33"/>
      <c r="AE2625" s="33"/>
      <c r="AF2625" s="33"/>
      <c r="AG2625" s="33"/>
      <c r="AH2625" s="33"/>
      <c r="AI2625" s="33"/>
      <c r="AJ2625" s="36"/>
      <c r="AK2625" s="10">
        <f t="shared" si="432"/>
        <v>7</v>
      </c>
      <c r="AL2625" s="11">
        <f t="shared" si="433"/>
        <v>7</v>
      </c>
      <c r="AM2625" s="11">
        <f t="shared" si="434"/>
        <v>8</v>
      </c>
      <c r="AN2625" s="11">
        <f t="shared" si="435"/>
        <v>13</v>
      </c>
      <c r="AO2625" s="13">
        <f t="shared" si="436"/>
        <v>19</v>
      </c>
      <c r="AP2625" s="11">
        <f t="shared" si="437"/>
        <v>15</v>
      </c>
      <c r="AQ2625" s="11">
        <f t="shared" si="438"/>
        <v>22</v>
      </c>
      <c r="AR2625" s="11">
        <f t="shared" si="439"/>
        <v>13</v>
      </c>
      <c r="AS2625" s="11">
        <f t="shared" si="440"/>
        <v>26</v>
      </c>
      <c r="AT2625" s="11">
        <f t="shared" si="441"/>
        <v>31</v>
      </c>
      <c r="AU2625" s="11">
        <f t="shared" si="442"/>
        <v>38</v>
      </c>
      <c r="AV2625" s="11">
        <f t="shared" si="443"/>
        <v>33</v>
      </c>
      <c r="AW2625" s="12">
        <f t="shared" si="444"/>
        <v>28</v>
      </c>
      <c r="AX2625" s="13">
        <f t="shared" si="445"/>
        <v>39</v>
      </c>
      <c r="AY2625" s="13">
        <f t="shared" si="446"/>
        <v>52</v>
      </c>
      <c r="AZ2625" s="13">
        <f t="shared" si="447"/>
        <v>49</v>
      </c>
      <c r="BA2625" s="13">
        <f t="shared" si="448"/>
        <v>46</v>
      </c>
      <c r="BB2625" s="14">
        <f t="shared" si="449"/>
        <v>43</v>
      </c>
      <c r="BC2625" s="19">
        <f t="shared" si="452"/>
        <v>52</v>
      </c>
      <c r="BD2625" s="55">
        <f t="shared" si="428"/>
        <v>0.90847677817473205</v>
      </c>
      <c r="BE2625" s="19">
        <f t="shared" si="429"/>
        <v>0.95962974991880479</v>
      </c>
      <c r="BF2625" s="19">
        <f t="shared" si="453"/>
        <v>0.99605066580058454</v>
      </c>
      <c r="BG2625" s="19">
        <f t="shared" si="458"/>
        <v>1.0046443650535888</v>
      </c>
      <c r="BH2625" s="19">
        <f t="shared" si="430"/>
        <v>0</v>
      </c>
      <c r="BI2625" s="19">
        <f t="shared" si="430"/>
        <v>1</v>
      </c>
      <c r="BJ2625" s="19">
        <f t="shared" si="430"/>
        <v>0</v>
      </c>
      <c r="BK2625" s="19">
        <f t="shared" si="457"/>
        <v>0</v>
      </c>
      <c r="BL2625" s="19">
        <f t="shared" si="457"/>
        <v>0</v>
      </c>
      <c r="BM2625" s="19">
        <f t="shared" si="457"/>
        <v>1</v>
      </c>
      <c r="BN2625" s="19">
        <f t="shared" si="457"/>
        <v>0</v>
      </c>
      <c r="BO2625" s="19">
        <f t="shared" si="457"/>
        <v>1</v>
      </c>
      <c r="BP2625" s="19">
        <f t="shared" si="457"/>
        <v>0</v>
      </c>
      <c r="BQ2625" s="19">
        <f t="shared" si="457"/>
        <v>0</v>
      </c>
      <c r="BR2625" s="19">
        <f t="shared" si="457"/>
        <v>0</v>
      </c>
      <c r="BS2625" s="19">
        <f t="shared" si="457"/>
        <v>1</v>
      </c>
      <c r="BT2625" s="19">
        <f t="shared" si="457"/>
        <v>0</v>
      </c>
      <c r="BU2625" s="19">
        <f t="shared" si="457"/>
        <v>1</v>
      </c>
      <c r="BV2625" s="19">
        <f t="shared" si="457"/>
        <v>0</v>
      </c>
      <c r="BW2625" s="19">
        <f t="shared" si="457"/>
        <v>1</v>
      </c>
      <c r="BX2625" s="19">
        <f t="shared" si="457"/>
        <v>0</v>
      </c>
      <c r="BY2625" s="19" t="str">
        <f t="shared" si="457"/>
        <v/>
      </c>
      <c r="BZ2625" s="19" t="str">
        <f t="shared" si="457"/>
        <v/>
      </c>
      <c r="CA2625" s="19" t="str">
        <f t="shared" si="456"/>
        <v/>
      </c>
      <c r="CB2625" s="19" t="str">
        <f t="shared" si="456"/>
        <v/>
      </c>
    </row>
    <row r="2626" spans="1:80">
      <c r="A2626" s="24">
        <f t="shared" si="431"/>
        <v>2625</v>
      </c>
      <c r="B2626" s="31">
        <f>IF(data!A2627="","",data!A2627)</f>
        <v>2020115</v>
      </c>
      <c r="C2626" s="32">
        <f>IF(data!B2627="","",data!B2627)</f>
        <v>44152</v>
      </c>
      <c r="D2626" s="21">
        <f>IF(data!C2627="","",data!C2627)</f>
        <v>1</v>
      </c>
      <c r="E2626" s="22">
        <f>IF(data!D2627="","",data!D2627)</f>
        <v>4</v>
      </c>
      <c r="F2626" s="22">
        <f>IF(data!E2627="","",data!E2627)</f>
        <v>12</v>
      </c>
      <c r="G2626" s="22">
        <f>IF(data!F2627="","",data!F2627)</f>
        <v>20</v>
      </c>
      <c r="H2626" s="22">
        <f>IF(data!G2627="","",data!G2627)</f>
        <v>25</v>
      </c>
      <c r="I2626" s="22">
        <f>IF(data!H2627="","",data!H2627)</f>
        <v>32</v>
      </c>
      <c r="J2626" s="23">
        <f>IF(data!I2627="","",data!I2627)</f>
        <v>2</v>
      </c>
      <c r="Q2626" s="33"/>
      <c r="R2626" s="33"/>
      <c r="S2626" s="33"/>
      <c r="T2626" s="33"/>
      <c r="U2626" s="33"/>
      <c r="V2626" s="33"/>
      <c r="X2626" s="34"/>
      <c r="Y2626" s="33"/>
      <c r="Z2626" s="33"/>
      <c r="AA2626" s="33"/>
      <c r="AB2626" s="33"/>
      <c r="AC2626" s="35"/>
      <c r="AD2626" s="33"/>
      <c r="AE2626" s="33"/>
      <c r="AF2626" s="33"/>
      <c r="AG2626" s="33"/>
      <c r="AH2626" s="33"/>
      <c r="AI2626" s="33"/>
      <c r="AJ2626" s="36"/>
      <c r="AK2626" s="10">
        <f t="shared" si="432"/>
        <v>7</v>
      </c>
      <c r="AL2626" s="11">
        <f t="shared" si="433"/>
        <v>2</v>
      </c>
      <c r="AM2626" s="11">
        <f t="shared" si="434"/>
        <v>9</v>
      </c>
      <c r="AN2626" s="11">
        <f t="shared" si="435"/>
        <v>10</v>
      </c>
      <c r="AO2626" s="13">
        <f t="shared" si="436"/>
        <v>24</v>
      </c>
      <c r="AP2626" s="11">
        <f t="shared" si="437"/>
        <v>14</v>
      </c>
      <c r="AQ2626" s="11">
        <f t="shared" si="438"/>
        <v>22</v>
      </c>
      <c r="AR2626" s="11">
        <f t="shared" si="439"/>
        <v>14</v>
      </c>
      <c r="AS2626" s="11">
        <f t="shared" si="440"/>
        <v>28</v>
      </c>
      <c r="AT2626" s="11">
        <f t="shared" si="441"/>
        <v>22</v>
      </c>
      <c r="AU2626" s="11">
        <f t="shared" si="442"/>
        <v>42</v>
      </c>
      <c r="AV2626" s="11">
        <f t="shared" si="443"/>
        <v>38</v>
      </c>
      <c r="AW2626" s="12">
        <f t="shared" si="444"/>
        <v>34</v>
      </c>
      <c r="AX2626" s="13">
        <f t="shared" si="445"/>
        <v>30</v>
      </c>
      <c r="AY2626" s="13">
        <f t="shared" si="446"/>
        <v>43</v>
      </c>
      <c r="AZ2626" s="13">
        <f t="shared" si="447"/>
        <v>40</v>
      </c>
      <c r="BA2626" s="13">
        <f t="shared" si="448"/>
        <v>37</v>
      </c>
      <c r="BB2626" s="14">
        <f t="shared" si="449"/>
        <v>34</v>
      </c>
      <c r="BC2626" s="19">
        <f t="shared" si="452"/>
        <v>43</v>
      </c>
      <c r="BD2626" s="55">
        <f t="shared" si="428"/>
        <v>0.90438454043520633</v>
      </c>
      <c r="BE2626" s="19">
        <f t="shared" si="429"/>
        <v>0.97190646313738227</v>
      </c>
      <c r="BF2626" s="19">
        <f t="shared" si="453"/>
        <v>0.99032153296524839</v>
      </c>
      <c r="BG2626" s="19">
        <f t="shared" si="458"/>
        <v>1.0042351412796362</v>
      </c>
      <c r="BH2626" s="19">
        <f t="shared" si="430"/>
        <v>0</v>
      </c>
      <c r="BI2626" s="19">
        <f t="shared" si="430"/>
        <v>1</v>
      </c>
      <c r="BJ2626" s="19">
        <f t="shared" si="430"/>
        <v>0</v>
      </c>
      <c r="BK2626" s="19">
        <f t="shared" si="457"/>
        <v>1</v>
      </c>
      <c r="BL2626" s="19">
        <f t="shared" si="457"/>
        <v>1</v>
      </c>
      <c r="BM2626" s="19">
        <f t="shared" si="457"/>
        <v>0</v>
      </c>
      <c r="BN2626" s="19">
        <f t="shared" si="457"/>
        <v>0</v>
      </c>
      <c r="BO2626" s="19">
        <f t="shared" si="457"/>
        <v>0</v>
      </c>
      <c r="BP2626" s="19">
        <f t="shared" si="457"/>
        <v>1</v>
      </c>
      <c r="BQ2626" s="19">
        <f t="shared" si="457"/>
        <v>0</v>
      </c>
      <c r="BR2626" s="19">
        <f t="shared" si="457"/>
        <v>0</v>
      </c>
      <c r="BS2626" s="19">
        <f t="shared" si="457"/>
        <v>0</v>
      </c>
      <c r="BT2626" s="19">
        <f t="shared" si="457"/>
        <v>1</v>
      </c>
      <c r="BU2626" s="19">
        <f t="shared" si="457"/>
        <v>0</v>
      </c>
      <c r="BV2626" s="19">
        <f t="shared" si="457"/>
        <v>0</v>
      </c>
      <c r="BW2626" s="19">
        <f t="shared" si="457"/>
        <v>1</v>
      </c>
      <c r="BX2626" s="19">
        <f t="shared" si="457"/>
        <v>0</v>
      </c>
      <c r="BY2626" s="19" t="str">
        <f t="shared" si="457"/>
        <v/>
      </c>
      <c r="BZ2626" s="19" t="str">
        <f t="shared" ref="BZ2626:CB2641" si="459">IF(BZ$4&gt;=$BC$1,"",SUMPRODUCT(N(MOD($D2626:$I2626,$BC$1)=BZ$4)))</f>
        <v/>
      </c>
      <c r="CA2626" s="19" t="str">
        <f t="shared" si="459"/>
        <v/>
      </c>
      <c r="CB2626" s="19" t="str">
        <f t="shared" si="459"/>
        <v/>
      </c>
    </row>
    <row r="2627" spans="1:80">
      <c r="A2627" s="24">
        <f t="shared" si="431"/>
        <v>2626</v>
      </c>
      <c r="B2627" s="31">
        <f>IF(data!A2628="","",data!A2628)</f>
        <v>2020116</v>
      </c>
      <c r="C2627" s="32">
        <f>IF(data!B2628="","",data!B2628)</f>
        <v>44154</v>
      </c>
      <c r="D2627" s="21">
        <f>IF(data!C2628="","",data!C2628)</f>
        <v>5</v>
      </c>
      <c r="E2627" s="22">
        <f>IF(data!D2628="","",data!D2628)</f>
        <v>6</v>
      </c>
      <c r="F2627" s="22">
        <f>IF(data!E2628="","",data!E2628)</f>
        <v>14</v>
      </c>
      <c r="G2627" s="22">
        <f>IF(data!F2628="","",data!F2628)</f>
        <v>16</v>
      </c>
      <c r="H2627" s="22">
        <f>IF(data!G2628="","",data!G2628)</f>
        <v>19</v>
      </c>
      <c r="I2627" s="22">
        <f>IF(data!H2628="","",data!H2628)</f>
        <v>27</v>
      </c>
      <c r="J2627" s="23">
        <f>IF(data!I2628="","",data!I2628)</f>
        <v>10</v>
      </c>
      <c r="Q2627" s="33"/>
      <c r="R2627" s="33"/>
      <c r="S2627" s="33"/>
      <c r="T2627" s="33"/>
      <c r="U2627" s="33"/>
      <c r="V2627" s="33"/>
      <c r="X2627" s="34"/>
      <c r="Y2627" s="33"/>
      <c r="Z2627" s="33"/>
      <c r="AA2627" s="33"/>
      <c r="AB2627" s="33"/>
      <c r="AC2627" s="35"/>
      <c r="AD2627" s="33"/>
      <c r="AE2627" s="33"/>
      <c r="AF2627" s="33"/>
      <c r="AG2627" s="33"/>
      <c r="AH2627" s="33"/>
      <c r="AI2627" s="33"/>
      <c r="AJ2627" s="36"/>
      <c r="AK2627" s="10">
        <f t="shared" si="432"/>
        <v>6</v>
      </c>
      <c r="AL2627" s="11">
        <f t="shared" si="433"/>
        <v>11</v>
      </c>
      <c r="AM2627" s="11">
        <f t="shared" si="434"/>
        <v>12</v>
      </c>
      <c r="AN2627" s="11">
        <f t="shared" si="435"/>
        <v>15</v>
      </c>
      <c r="AO2627" s="13">
        <f t="shared" si="436"/>
        <v>24</v>
      </c>
      <c r="AP2627" s="11">
        <f t="shared" si="437"/>
        <v>23</v>
      </c>
      <c r="AQ2627" s="11">
        <f t="shared" si="438"/>
        <v>24</v>
      </c>
      <c r="AR2627" s="11">
        <f t="shared" si="439"/>
        <v>37</v>
      </c>
      <c r="AS2627" s="11">
        <f t="shared" si="440"/>
        <v>32</v>
      </c>
      <c r="AT2627" s="11">
        <f t="shared" si="441"/>
        <v>27</v>
      </c>
      <c r="AU2627" s="11">
        <f t="shared" si="442"/>
        <v>22</v>
      </c>
      <c r="AV2627" s="11">
        <f t="shared" si="443"/>
        <v>31</v>
      </c>
      <c r="AW2627" s="12">
        <f t="shared" si="444"/>
        <v>42</v>
      </c>
      <c r="AX2627" s="13">
        <f t="shared" si="445"/>
        <v>39</v>
      </c>
      <c r="AY2627" s="13">
        <f t="shared" si="446"/>
        <v>53</v>
      </c>
      <c r="AZ2627" s="13">
        <f t="shared" si="447"/>
        <v>51</v>
      </c>
      <c r="BA2627" s="13">
        <f t="shared" si="448"/>
        <v>49</v>
      </c>
      <c r="BB2627" s="14">
        <f t="shared" si="449"/>
        <v>67</v>
      </c>
      <c r="BC2627" s="19">
        <f t="shared" si="452"/>
        <v>53</v>
      </c>
      <c r="BD2627" s="55">
        <f t="shared" si="428"/>
        <v>0.97395258200714518</v>
      </c>
      <c r="BE2627" s="19">
        <f t="shared" si="429"/>
        <v>0.99032153296524839</v>
      </c>
      <c r="BF2627" s="19">
        <f t="shared" si="453"/>
        <v>0.99195842806105872</v>
      </c>
      <c r="BG2627" s="19">
        <f t="shared" si="458"/>
        <v>1.0079181552452094</v>
      </c>
      <c r="BH2627" s="19">
        <f t="shared" si="430"/>
        <v>0</v>
      </c>
      <c r="BI2627" s="19">
        <f t="shared" si="430"/>
        <v>0</v>
      </c>
      <c r="BJ2627" s="19">
        <f t="shared" si="430"/>
        <v>1</v>
      </c>
      <c r="BK2627" s="19">
        <f t="shared" ref="BK2627:BZ2642" si="460">IF(BK$4&gt;=$BC$1,"",SUMPRODUCT(N(MOD($D2627:$I2627,$BC$1)=BK$4)))</f>
        <v>0</v>
      </c>
      <c r="BL2627" s="19">
        <f t="shared" si="460"/>
        <v>0</v>
      </c>
      <c r="BM2627" s="19">
        <f t="shared" si="460"/>
        <v>1</v>
      </c>
      <c r="BN2627" s="19">
        <f t="shared" si="460"/>
        <v>1</v>
      </c>
      <c r="BO2627" s="19">
        <f t="shared" si="460"/>
        <v>0</v>
      </c>
      <c r="BP2627" s="19">
        <f t="shared" si="460"/>
        <v>0</v>
      </c>
      <c r="BQ2627" s="19">
        <f t="shared" si="460"/>
        <v>0</v>
      </c>
      <c r="BR2627" s="19">
        <f t="shared" si="460"/>
        <v>1</v>
      </c>
      <c r="BS2627" s="19">
        <f t="shared" si="460"/>
        <v>0</v>
      </c>
      <c r="BT2627" s="19">
        <f t="shared" si="460"/>
        <v>0</v>
      </c>
      <c r="BU2627" s="19">
        <f t="shared" si="460"/>
        <v>0</v>
      </c>
      <c r="BV2627" s="19">
        <f t="shared" si="460"/>
        <v>1</v>
      </c>
      <c r="BW2627" s="19">
        <f t="shared" si="460"/>
        <v>0</v>
      </c>
      <c r="BX2627" s="19">
        <f t="shared" si="460"/>
        <v>1</v>
      </c>
      <c r="BY2627" s="19" t="str">
        <f t="shared" si="460"/>
        <v/>
      </c>
      <c r="BZ2627" s="19" t="str">
        <f t="shared" si="460"/>
        <v/>
      </c>
      <c r="CA2627" s="19" t="str">
        <f t="shared" si="459"/>
        <v/>
      </c>
      <c r="CB2627" s="19" t="str">
        <f t="shared" si="459"/>
        <v/>
      </c>
    </row>
    <row r="2628" spans="1:80">
      <c r="A2628" s="24">
        <f t="shared" si="431"/>
        <v>2627</v>
      </c>
      <c r="B2628" s="31">
        <f>IF(data!A2629="","",data!A2629)</f>
        <v>2020117</v>
      </c>
      <c r="C2628" s="32">
        <f>IF(data!B2629="","",data!B2629)</f>
        <v>44157</v>
      </c>
      <c r="D2628" s="21">
        <f>IF(data!C2629="","",data!C2629)</f>
        <v>7</v>
      </c>
      <c r="E2628" s="22">
        <f>IF(data!D2629="","",data!D2629)</f>
        <v>8</v>
      </c>
      <c r="F2628" s="22">
        <f>IF(data!E2629="","",data!E2629)</f>
        <v>9</v>
      </c>
      <c r="G2628" s="22">
        <f>IF(data!F2629="","",data!F2629)</f>
        <v>10</v>
      </c>
      <c r="H2628" s="22">
        <f>IF(data!G2629="","",data!G2629)</f>
        <v>16</v>
      </c>
      <c r="I2628" s="22">
        <f>IF(data!H2629="","",data!H2629)</f>
        <v>27</v>
      </c>
      <c r="J2628" s="23">
        <f>IF(data!I2629="","",data!I2629)</f>
        <v>7</v>
      </c>
      <c r="Q2628" s="33"/>
      <c r="R2628" s="33"/>
      <c r="S2628" s="33"/>
      <c r="T2628" s="33"/>
      <c r="U2628" s="33"/>
      <c r="V2628" s="33"/>
      <c r="X2628" s="34"/>
      <c r="Y2628" s="33"/>
      <c r="Z2628" s="33"/>
      <c r="AA2628" s="33"/>
      <c r="AB2628" s="33"/>
      <c r="AC2628" s="35"/>
      <c r="AD2628" s="33"/>
      <c r="AE2628" s="33"/>
      <c r="AF2628" s="33"/>
      <c r="AG2628" s="33"/>
      <c r="AH2628" s="33"/>
      <c r="AI2628" s="33"/>
      <c r="AJ2628" s="36"/>
      <c r="AK2628" s="10">
        <f t="shared" si="432"/>
        <v>5</v>
      </c>
      <c r="AL2628" s="11">
        <f t="shared" si="433"/>
        <v>9</v>
      </c>
      <c r="AM2628" s="11">
        <f t="shared" si="434"/>
        <v>12</v>
      </c>
      <c r="AN2628" s="11">
        <f t="shared" si="435"/>
        <v>17</v>
      </c>
      <c r="AO2628" s="13">
        <f t="shared" si="436"/>
        <v>14</v>
      </c>
      <c r="AP2628" s="11">
        <f t="shared" si="437"/>
        <v>13</v>
      </c>
      <c r="AQ2628" s="11">
        <f t="shared" si="438"/>
        <v>23</v>
      </c>
      <c r="AR2628" s="11">
        <f t="shared" si="439"/>
        <v>37</v>
      </c>
      <c r="AS2628" s="11">
        <f t="shared" si="440"/>
        <v>44</v>
      </c>
      <c r="AT2628" s="11">
        <f t="shared" si="441"/>
        <v>41</v>
      </c>
      <c r="AU2628" s="11">
        <f t="shared" si="442"/>
        <v>38</v>
      </c>
      <c r="AV2628" s="11">
        <f t="shared" si="443"/>
        <v>49</v>
      </c>
      <c r="AW2628" s="12">
        <f t="shared" si="444"/>
        <v>47</v>
      </c>
      <c r="AX2628" s="13">
        <f t="shared" si="445"/>
        <v>45</v>
      </c>
      <c r="AY2628" s="13">
        <f t="shared" si="446"/>
        <v>60</v>
      </c>
      <c r="AZ2628" s="13">
        <f t="shared" si="447"/>
        <v>59</v>
      </c>
      <c r="BA2628" s="13">
        <f t="shared" si="448"/>
        <v>58</v>
      </c>
      <c r="BB2628" s="14">
        <f t="shared" si="449"/>
        <v>57</v>
      </c>
      <c r="BC2628" s="19">
        <f t="shared" si="452"/>
        <v>60</v>
      </c>
      <c r="BD2628" s="55">
        <f t="shared" si="428"/>
        <v>1.0189671971419292</v>
      </c>
      <c r="BE2628" s="19">
        <f t="shared" si="429"/>
        <v>1.0128288405326404</v>
      </c>
      <c r="BF2628" s="19">
        <f t="shared" si="453"/>
        <v>1.0148749594024034</v>
      </c>
      <c r="BG2628" s="19">
        <f t="shared" si="458"/>
        <v>1.0124196167586879</v>
      </c>
      <c r="BH2628" s="19">
        <f t="shared" si="430"/>
        <v>0</v>
      </c>
      <c r="BI2628" s="19">
        <f t="shared" si="430"/>
        <v>0</v>
      </c>
      <c r="BJ2628" s="19">
        <f t="shared" si="430"/>
        <v>0</v>
      </c>
      <c r="BK2628" s="19">
        <f t="shared" si="460"/>
        <v>0</v>
      </c>
      <c r="BL2628" s="19">
        <f t="shared" si="460"/>
        <v>0</v>
      </c>
      <c r="BM2628" s="19">
        <f t="shared" si="460"/>
        <v>0</v>
      </c>
      <c r="BN2628" s="19">
        <f t="shared" si="460"/>
        <v>0</v>
      </c>
      <c r="BO2628" s="19">
        <f t="shared" si="460"/>
        <v>1</v>
      </c>
      <c r="BP2628" s="19">
        <f t="shared" si="460"/>
        <v>1</v>
      </c>
      <c r="BQ2628" s="19">
        <f t="shared" si="460"/>
        <v>1</v>
      </c>
      <c r="BR2628" s="19">
        <f t="shared" si="460"/>
        <v>2</v>
      </c>
      <c r="BS2628" s="19">
        <f t="shared" si="460"/>
        <v>0</v>
      </c>
      <c r="BT2628" s="19">
        <f t="shared" si="460"/>
        <v>0</v>
      </c>
      <c r="BU2628" s="19">
        <f t="shared" si="460"/>
        <v>0</v>
      </c>
      <c r="BV2628" s="19">
        <f t="shared" si="460"/>
        <v>0</v>
      </c>
      <c r="BW2628" s="19">
        <f t="shared" si="460"/>
        <v>0</v>
      </c>
      <c r="BX2628" s="19">
        <f t="shared" si="460"/>
        <v>1</v>
      </c>
      <c r="BY2628" s="19" t="str">
        <f t="shared" si="460"/>
        <v/>
      </c>
      <c r="BZ2628" s="19" t="str">
        <f t="shared" si="460"/>
        <v/>
      </c>
      <c r="CA2628" s="19" t="str">
        <f t="shared" si="459"/>
        <v/>
      </c>
      <c r="CB2628" s="19" t="str">
        <f t="shared" si="459"/>
        <v/>
      </c>
    </row>
    <row r="2629" spans="1:80">
      <c r="A2629" s="24">
        <f t="shared" si="431"/>
        <v>2628</v>
      </c>
      <c r="B2629" s="31">
        <f>IF(data!A2630="","",data!A2630)</f>
        <v>2020118</v>
      </c>
      <c r="C2629" s="32">
        <f>IF(data!B2630="","",data!B2630)</f>
        <v>44159</v>
      </c>
      <c r="D2629" s="21">
        <f>IF(data!C2630="","",data!C2630)</f>
        <v>11</v>
      </c>
      <c r="E2629" s="22">
        <f>IF(data!D2630="","",data!D2630)</f>
        <v>13</v>
      </c>
      <c r="F2629" s="22">
        <f>IF(data!E2630="","",data!E2630)</f>
        <v>19</v>
      </c>
      <c r="G2629" s="22">
        <f>IF(data!F2630="","",data!F2630)</f>
        <v>26</v>
      </c>
      <c r="H2629" s="22">
        <f>IF(data!G2630="","",data!G2630)</f>
        <v>30</v>
      </c>
      <c r="I2629" s="22">
        <f>IF(data!H2630="","",data!H2630)</f>
        <v>33</v>
      </c>
      <c r="J2629" s="23">
        <f>IF(data!I2630="","",data!I2630)</f>
        <v>5</v>
      </c>
      <c r="Q2629" s="33"/>
      <c r="R2629" s="33"/>
      <c r="S2629" s="33"/>
      <c r="T2629" s="33"/>
      <c r="U2629" s="33"/>
      <c r="V2629" s="33"/>
      <c r="X2629" s="34"/>
      <c r="Y2629" s="33"/>
      <c r="Z2629" s="33"/>
      <c r="AA2629" s="33"/>
      <c r="AB2629" s="33"/>
      <c r="AC2629" s="35"/>
      <c r="AD2629" s="33"/>
      <c r="AE2629" s="33"/>
      <c r="AF2629" s="33"/>
      <c r="AG2629" s="33"/>
      <c r="AH2629" s="33"/>
      <c r="AI2629" s="33"/>
      <c r="AJ2629" s="36"/>
      <c r="AK2629" s="10">
        <f t="shared" si="432"/>
        <v>6</v>
      </c>
      <c r="AL2629" s="11">
        <f t="shared" si="433"/>
        <v>12</v>
      </c>
      <c r="AM2629" s="11">
        <f t="shared" si="434"/>
        <v>12</v>
      </c>
      <c r="AN2629" s="11">
        <f t="shared" si="435"/>
        <v>12</v>
      </c>
      <c r="AO2629" s="13">
        <f t="shared" si="436"/>
        <v>27</v>
      </c>
      <c r="AP2629" s="11">
        <f t="shared" si="437"/>
        <v>20</v>
      </c>
      <c r="AQ2629" s="11">
        <f t="shared" si="438"/>
        <v>24</v>
      </c>
      <c r="AR2629" s="11">
        <f t="shared" si="439"/>
        <v>22</v>
      </c>
      <c r="AS2629" s="11">
        <f t="shared" si="440"/>
        <v>22</v>
      </c>
      <c r="AT2629" s="11">
        <f t="shared" si="441"/>
        <v>36</v>
      </c>
      <c r="AU2629" s="11">
        <f t="shared" si="442"/>
        <v>28</v>
      </c>
      <c r="AV2629" s="11">
        <f t="shared" si="443"/>
        <v>48</v>
      </c>
      <c r="AW2629" s="12">
        <f t="shared" si="444"/>
        <v>42</v>
      </c>
      <c r="AX2629" s="13">
        <f t="shared" si="445"/>
        <v>52</v>
      </c>
      <c r="AY2629" s="13">
        <f t="shared" si="446"/>
        <v>64</v>
      </c>
      <c r="AZ2629" s="13">
        <f t="shared" si="447"/>
        <v>60</v>
      </c>
      <c r="BA2629" s="13">
        <f t="shared" si="448"/>
        <v>56</v>
      </c>
      <c r="BB2629" s="14">
        <f t="shared" si="449"/>
        <v>72</v>
      </c>
      <c r="BC2629" s="19">
        <f t="shared" si="452"/>
        <v>64</v>
      </c>
      <c r="BD2629" s="55">
        <f t="shared" si="428"/>
        <v>1.113088665151023</v>
      </c>
      <c r="BE2629" s="19">
        <f t="shared" si="429"/>
        <v>1.0251055537512179</v>
      </c>
      <c r="BF2629" s="19">
        <f t="shared" si="453"/>
        <v>1.0271516726209808</v>
      </c>
      <c r="BG2629" s="19">
        <f t="shared" si="458"/>
        <v>1.0116011692107827</v>
      </c>
      <c r="BH2629" s="19">
        <f t="shared" si="430"/>
        <v>0</v>
      </c>
      <c r="BI2629" s="19">
        <f t="shared" si="430"/>
        <v>0</v>
      </c>
      <c r="BJ2629" s="19">
        <f t="shared" si="430"/>
        <v>1</v>
      </c>
      <c r="BK2629" s="19">
        <f t="shared" si="460"/>
        <v>0</v>
      </c>
      <c r="BL2629" s="19">
        <f t="shared" si="460"/>
        <v>0</v>
      </c>
      <c r="BM2629" s="19">
        <f t="shared" si="460"/>
        <v>0</v>
      </c>
      <c r="BN2629" s="19">
        <f t="shared" si="460"/>
        <v>0</v>
      </c>
      <c r="BO2629" s="19">
        <f t="shared" si="460"/>
        <v>0</v>
      </c>
      <c r="BP2629" s="19">
        <f t="shared" si="460"/>
        <v>0</v>
      </c>
      <c r="BQ2629" s="19">
        <f t="shared" si="460"/>
        <v>1</v>
      </c>
      <c r="BR2629" s="19">
        <f t="shared" si="460"/>
        <v>0</v>
      </c>
      <c r="BS2629" s="19">
        <f t="shared" si="460"/>
        <v>1</v>
      </c>
      <c r="BT2629" s="19">
        <f t="shared" si="460"/>
        <v>0</v>
      </c>
      <c r="BU2629" s="19">
        <f t="shared" si="460"/>
        <v>2</v>
      </c>
      <c r="BV2629" s="19">
        <f t="shared" si="460"/>
        <v>0</v>
      </c>
      <c r="BW2629" s="19">
        <f t="shared" si="460"/>
        <v>0</v>
      </c>
      <c r="BX2629" s="19">
        <f t="shared" si="460"/>
        <v>1</v>
      </c>
      <c r="BY2629" s="19" t="str">
        <f t="shared" si="460"/>
        <v/>
      </c>
      <c r="BZ2629" s="19" t="str">
        <f t="shared" si="460"/>
        <v/>
      </c>
      <c r="CA2629" s="19" t="str">
        <f t="shared" si="459"/>
        <v/>
      </c>
      <c r="CB2629" s="19" t="str">
        <f t="shared" si="459"/>
        <v/>
      </c>
    </row>
    <row r="2630" spans="1:80">
      <c r="A2630" s="24">
        <f t="shared" si="431"/>
        <v>2629</v>
      </c>
      <c r="B2630" s="31">
        <f>IF(data!A2631="","",data!A2631)</f>
        <v>2020119</v>
      </c>
      <c r="C2630" s="32">
        <f>IF(data!B2631="","",data!B2631)</f>
        <v>44161</v>
      </c>
      <c r="D2630" s="21">
        <f>IF(data!C2631="","",data!C2631)</f>
        <v>1</v>
      </c>
      <c r="E2630" s="22">
        <f>IF(data!D2631="","",data!D2631)</f>
        <v>9</v>
      </c>
      <c r="F2630" s="22">
        <f>IF(data!E2631="","",data!E2631)</f>
        <v>22</v>
      </c>
      <c r="G2630" s="22">
        <f>IF(data!F2631="","",data!F2631)</f>
        <v>28</v>
      </c>
      <c r="H2630" s="22">
        <f>IF(data!G2631="","",data!G2631)</f>
        <v>32</v>
      </c>
      <c r="I2630" s="22">
        <f>IF(data!H2631="","",data!H2631)</f>
        <v>33</v>
      </c>
      <c r="J2630" s="23">
        <f>IF(data!I2631="","",data!I2631)</f>
        <v>15</v>
      </c>
      <c r="Q2630" s="33"/>
      <c r="R2630" s="33"/>
      <c r="S2630" s="33"/>
      <c r="T2630" s="33"/>
      <c r="U2630" s="33"/>
      <c r="V2630" s="33"/>
      <c r="X2630" s="34"/>
      <c r="Y2630" s="33"/>
      <c r="Z2630" s="33"/>
      <c r="AA2630" s="33"/>
      <c r="AB2630" s="33"/>
      <c r="AC2630" s="35"/>
      <c r="AD2630" s="33"/>
      <c r="AE2630" s="33"/>
      <c r="AF2630" s="33"/>
      <c r="AG2630" s="33"/>
      <c r="AH2630" s="33"/>
      <c r="AI2630" s="33"/>
      <c r="AJ2630" s="36"/>
      <c r="AK2630" s="10">
        <f t="shared" si="432"/>
        <v>5</v>
      </c>
      <c r="AL2630" s="11">
        <f t="shared" si="433"/>
        <v>5</v>
      </c>
      <c r="AM2630" s="11">
        <f t="shared" si="434"/>
        <v>15</v>
      </c>
      <c r="AN2630" s="11">
        <f t="shared" si="435"/>
        <v>17</v>
      </c>
      <c r="AO2630" s="13">
        <f t="shared" si="436"/>
        <v>13</v>
      </c>
      <c r="AP2630" s="11">
        <f t="shared" si="437"/>
        <v>13</v>
      </c>
      <c r="AQ2630" s="11">
        <f t="shared" si="438"/>
        <v>17</v>
      </c>
      <c r="AR2630" s="11">
        <f t="shared" si="439"/>
        <v>25</v>
      </c>
      <c r="AS2630" s="11">
        <f t="shared" si="440"/>
        <v>26</v>
      </c>
      <c r="AT2630" s="11">
        <f t="shared" si="441"/>
        <v>41</v>
      </c>
      <c r="AU2630" s="11">
        <f t="shared" si="442"/>
        <v>34</v>
      </c>
      <c r="AV2630" s="11">
        <f t="shared" si="443"/>
        <v>27</v>
      </c>
      <c r="AW2630" s="12">
        <f t="shared" si="444"/>
        <v>35</v>
      </c>
      <c r="AX2630" s="13">
        <f t="shared" si="445"/>
        <v>29</v>
      </c>
      <c r="AY2630" s="13">
        <f t="shared" si="446"/>
        <v>57</v>
      </c>
      <c r="AZ2630" s="13">
        <f t="shared" si="447"/>
        <v>53</v>
      </c>
      <c r="BA2630" s="13">
        <f t="shared" si="448"/>
        <v>49</v>
      </c>
      <c r="BB2630" s="14">
        <f t="shared" si="449"/>
        <v>45</v>
      </c>
      <c r="BC2630" s="19">
        <f t="shared" si="452"/>
        <v>57</v>
      </c>
      <c r="BD2630" s="55">
        <f t="shared" si="428"/>
        <v>1.1335498538486521</v>
      </c>
      <c r="BE2630" s="19">
        <f t="shared" si="429"/>
        <v>1.0210133160116921</v>
      </c>
      <c r="BF2630" s="19">
        <f t="shared" si="453"/>
        <v>1.0238778824293602</v>
      </c>
      <c r="BG2630" s="19">
        <f t="shared" si="458"/>
        <v>1.0165118544982137</v>
      </c>
      <c r="BH2630" s="19">
        <f t="shared" si="430"/>
        <v>0</v>
      </c>
      <c r="BI2630" s="19">
        <f t="shared" si="430"/>
        <v>1</v>
      </c>
      <c r="BJ2630" s="19">
        <f t="shared" si="430"/>
        <v>0</v>
      </c>
      <c r="BK2630" s="19">
        <f t="shared" si="460"/>
        <v>0</v>
      </c>
      <c r="BL2630" s="19">
        <f t="shared" si="460"/>
        <v>0</v>
      </c>
      <c r="BM2630" s="19">
        <f t="shared" si="460"/>
        <v>1</v>
      </c>
      <c r="BN2630" s="19">
        <f t="shared" si="460"/>
        <v>0</v>
      </c>
      <c r="BO2630" s="19">
        <f t="shared" si="460"/>
        <v>0</v>
      </c>
      <c r="BP2630" s="19">
        <f t="shared" si="460"/>
        <v>0</v>
      </c>
      <c r="BQ2630" s="19">
        <f t="shared" si="460"/>
        <v>1</v>
      </c>
      <c r="BR2630" s="19">
        <f t="shared" si="460"/>
        <v>0</v>
      </c>
      <c r="BS2630" s="19">
        <f t="shared" si="460"/>
        <v>1</v>
      </c>
      <c r="BT2630" s="19">
        <f t="shared" si="460"/>
        <v>0</v>
      </c>
      <c r="BU2630" s="19">
        <f t="shared" si="460"/>
        <v>0</v>
      </c>
      <c r="BV2630" s="19">
        <f t="shared" si="460"/>
        <v>0</v>
      </c>
      <c r="BW2630" s="19">
        <f t="shared" si="460"/>
        <v>1</v>
      </c>
      <c r="BX2630" s="19">
        <f t="shared" si="460"/>
        <v>1</v>
      </c>
      <c r="BY2630" s="19" t="str">
        <f t="shared" si="460"/>
        <v/>
      </c>
      <c r="BZ2630" s="19" t="str">
        <f t="shared" si="460"/>
        <v/>
      </c>
      <c r="CA2630" s="19" t="str">
        <f t="shared" si="459"/>
        <v/>
      </c>
      <c r="CB2630" s="19" t="str">
        <f t="shared" si="459"/>
        <v/>
      </c>
    </row>
    <row r="2631" spans="1:80">
      <c r="A2631" s="24">
        <f t="shared" si="431"/>
        <v>2630</v>
      </c>
      <c r="B2631" s="31">
        <f>IF(data!A2632="","",data!A2632)</f>
        <v>2020120</v>
      </c>
      <c r="C2631" s="32">
        <f>IF(data!B2632="","",data!B2632)</f>
        <v>44164</v>
      </c>
      <c r="D2631" s="21">
        <f>IF(data!C2632="","",data!C2632)</f>
        <v>1</v>
      </c>
      <c r="E2631" s="22">
        <f>IF(data!D2632="","",data!D2632)</f>
        <v>2</v>
      </c>
      <c r="F2631" s="22">
        <f>IF(data!E2632="","",data!E2632)</f>
        <v>3</v>
      </c>
      <c r="G2631" s="22">
        <f>IF(data!F2632="","",data!F2632)</f>
        <v>4</v>
      </c>
      <c r="H2631" s="22">
        <f>IF(data!G2632="","",data!G2632)</f>
        <v>9</v>
      </c>
      <c r="I2631" s="22">
        <f>IF(data!H2632="","",data!H2632)</f>
        <v>10</v>
      </c>
      <c r="J2631" s="23">
        <f>IF(data!I2632="","",data!I2632)</f>
        <v>12</v>
      </c>
      <c r="Q2631" s="33"/>
      <c r="R2631" s="33"/>
      <c r="S2631" s="33"/>
      <c r="T2631" s="33"/>
      <c r="U2631" s="33"/>
      <c r="V2631" s="33"/>
      <c r="X2631" s="34"/>
      <c r="Y2631" s="33"/>
      <c r="Z2631" s="33"/>
      <c r="AA2631" s="33"/>
      <c r="AB2631" s="33"/>
      <c r="AC2631" s="35"/>
      <c r="AD2631" s="33"/>
      <c r="AE2631" s="33"/>
      <c r="AF2631" s="33"/>
      <c r="AG2631" s="33"/>
      <c r="AH2631" s="33"/>
      <c r="AI2631" s="33"/>
      <c r="AJ2631" s="36"/>
      <c r="AK2631" s="10">
        <f t="shared" si="432"/>
        <v>5</v>
      </c>
      <c r="AL2631" s="11">
        <f t="shared" si="433"/>
        <v>9</v>
      </c>
      <c r="AM2631" s="11">
        <f t="shared" si="434"/>
        <v>14</v>
      </c>
      <c r="AN2631" s="11">
        <f t="shared" si="435"/>
        <v>17</v>
      </c>
      <c r="AO2631" s="13">
        <f t="shared" si="436"/>
        <v>15</v>
      </c>
      <c r="AP2631" s="11">
        <f t="shared" si="437"/>
        <v>13</v>
      </c>
      <c r="AQ2631" s="11">
        <f t="shared" si="438"/>
        <v>11</v>
      </c>
      <c r="AR2631" s="11">
        <f t="shared" si="439"/>
        <v>19</v>
      </c>
      <c r="AS2631" s="11">
        <f t="shared" si="440"/>
        <v>29</v>
      </c>
      <c r="AT2631" s="11">
        <f t="shared" si="441"/>
        <v>29</v>
      </c>
      <c r="AU2631" s="11">
        <f t="shared" si="442"/>
        <v>29</v>
      </c>
      <c r="AV2631" s="11">
        <f t="shared" si="443"/>
        <v>29</v>
      </c>
      <c r="AW2631" s="12">
        <f t="shared" si="444"/>
        <v>29</v>
      </c>
      <c r="AX2631" s="13">
        <f t="shared" si="445"/>
        <v>29</v>
      </c>
      <c r="AY2631" s="13">
        <f t="shared" si="446"/>
        <v>29</v>
      </c>
      <c r="AZ2631" s="13">
        <f t="shared" si="447"/>
        <v>29</v>
      </c>
      <c r="BA2631" s="13">
        <f t="shared" si="448"/>
        <v>29</v>
      </c>
      <c r="BB2631" s="14">
        <f t="shared" si="449"/>
        <v>29</v>
      </c>
      <c r="BC2631" s="19">
        <f t="shared" si="452"/>
        <v>29</v>
      </c>
      <c r="BD2631" s="55">
        <f t="shared" si="428"/>
        <v>1.0762585254952908</v>
      </c>
      <c r="BE2631" s="19">
        <f t="shared" si="429"/>
        <v>0.99032153296524839</v>
      </c>
      <c r="BF2631" s="19">
        <f t="shared" si="453"/>
        <v>1.0148749594024034</v>
      </c>
      <c r="BG2631" s="19">
        <f t="shared" si="458"/>
        <v>1.0206040922377395</v>
      </c>
      <c r="BH2631" s="19">
        <f t="shared" si="430"/>
        <v>0</v>
      </c>
      <c r="BI2631" s="19">
        <f t="shared" si="430"/>
        <v>1</v>
      </c>
      <c r="BJ2631" s="19">
        <f t="shared" si="430"/>
        <v>1</v>
      </c>
      <c r="BK2631" s="19">
        <f t="shared" si="460"/>
        <v>1</v>
      </c>
      <c r="BL2631" s="19">
        <f t="shared" si="460"/>
        <v>1</v>
      </c>
      <c r="BM2631" s="19">
        <f t="shared" si="460"/>
        <v>0</v>
      </c>
      <c r="BN2631" s="19">
        <f t="shared" si="460"/>
        <v>0</v>
      </c>
      <c r="BO2631" s="19">
        <f t="shared" si="460"/>
        <v>0</v>
      </c>
      <c r="BP2631" s="19">
        <f t="shared" si="460"/>
        <v>0</v>
      </c>
      <c r="BQ2631" s="19">
        <f t="shared" si="460"/>
        <v>1</v>
      </c>
      <c r="BR2631" s="19">
        <f t="shared" si="460"/>
        <v>1</v>
      </c>
      <c r="BS2631" s="19">
        <f t="shared" si="460"/>
        <v>0</v>
      </c>
      <c r="BT2631" s="19">
        <f t="shared" si="460"/>
        <v>0</v>
      </c>
      <c r="BU2631" s="19">
        <f t="shared" si="460"/>
        <v>0</v>
      </c>
      <c r="BV2631" s="19">
        <f t="shared" si="460"/>
        <v>0</v>
      </c>
      <c r="BW2631" s="19">
        <f t="shared" si="460"/>
        <v>0</v>
      </c>
      <c r="BX2631" s="19">
        <f t="shared" si="460"/>
        <v>0</v>
      </c>
      <c r="BY2631" s="19" t="str">
        <f t="shared" si="460"/>
        <v/>
      </c>
      <c r="BZ2631" s="19" t="str">
        <f t="shared" si="460"/>
        <v/>
      </c>
      <c r="CA2631" s="19" t="str">
        <f t="shared" si="459"/>
        <v/>
      </c>
      <c r="CB2631" s="19" t="str">
        <f t="shared" si="459"/>
        <v/>
      </c>
    </row>
    <row r="2632" spans="1:80">
      <c r="A2632" s="24">
        <f t="shared" si="431"/>
        <v>2631</v>
      </c>
      <c r="B2632" s="31">
        <f>IF(data!A2633="","",data!A2633)</f>
        <v>2020121</v>
      </c>
      <c r="C2632" s="32">
        <f>IF(data!B2633="","",data!B2633)</f>
        <v>44166</v>
      </c>
      <c r="D2632" s="21">
        <f>IF(data!C2633="","",data!C2633)</f>
        <v>2</v>
      </c>
      <c r="E2632" s="22">
        <f>IF(data!D2633="","",data!D2633)</f>
        <v>4</v>
      </c>
      <c r="F2632" s="22">
        <f>IF(data!E2633="","",data!E2633)</f>
        <v>6</v>
      </c>
      <c r="G2632" s="22">
        <f>IF(data!F2633="","",data!F2633)</f>
        <v>21</v>
      </c>
      <c r="H2632" s="22">
        <f>IF(data!G2633="","",data!G2633)</f>
        <v>25</v>
      </c>
      <c r="I2632" s="22">
        <f>IF(data!H2633="","",data!H2633)</f>
        <v>29</v>
      </c>
      <c r="J2632" s="23">
        <f>IF(data!I2633="","",data!I2633)</f>
        <v>3</v>
      </c>
      <c r="Q2632" s="33"/>
      <c r="R2632" s="33"/>
      <c r="S2632" s="33"/>
      <c r="T2632" s="33"/>
      <c r="U2632" s="33"/>
      <c r="V2632" s="33"/>
      <c r="X2632" s="34"/>
      <c r="Y2632" s="33"/>
      <c r="Z2632" s="33"/>
      <c r="AA2632" s="33"/>
      <c r="AB2632" s="33"/>
      <c r="AC2632" s="35"/>
      <c r="AD2632" s="33"/>
      <c r="AE2632" s="33"/>
      <c r="AF2632" s="33"/>
      <c r="AG2632" s="33"/>
      <c r="AH2632" s="33"/>
      <c r="AI2632" s="33"/>
      <c r="AJ2632" s="36"/>
      <c r="AK2632" s="10">
        <f t="shared" si="432"/>
        <v>6</v>
      </c>
      <c r="AL2632" s="11">
        <f t="shared" si="433"/>
        <v>7</v>
      </c>
      <c r="AM2632" s="11">
        <f t="shared" si="434"/>
        <v>12</v>
      </c>
      <c r="AN2632" s="11">
        <f t="shared" si="435"/>
        <v>15</v>
      </c>
      <c r="AO2632" s="13">
        <f t="shared" si="436"/>
        <v>17</v>
      </c>
      <c r="AP2632" s="11">
        <f t="shared" si="437"/>
        <v>23</v>
      </c>
      <c r="AQ2632" s="11">
        <f t="shared" si="438"/>
        <v>24</v>
      </c>
      <c r="AR2632" s="11">
        <f t="shared" si="439"/>
        <v>27</v>
      </c>
      <c r="AS2632" s="11">
        <f t="shared" si="440"/>
        <v>32</v>
      </c>
      <c r="AT2632" s="11">
        <f t="shared" si="441"/>
        <v>27</v>
      </c>
      <c r="AU2632" s="11">
        <f t="shared" si="442"/>
        <v>35</v>
      </c>
      <c r="AV2632" s="11">
        <f t="shared" si="443"/>
        <v>31</v>
      </c>
      <c r="AW2632" s="12">
        <f t="shared" si="444"/>
        <v>42</v>
      </c>
      <c r="AX2632" s="13">
        <f t="shared" si="445"/>
        <v>39</v>
      </c>
      <c r="AY2632" s="13">
        <f t="shared" si="446"/>
        <v>36</v>
      </c>
      <c r="AZ2632" s="13">
        <f t="shared" si="447"/>
        <v>33</v>
      </c>
      <c r="BA2632" s="13">
        <f t="shared" si="448"/>
        <v>30</v>
      </c>
      <c r="BB2632" s="14">
        <f t="shared" si="449"/>
        <v>27</v>
      </c>
      <c r="BC2632" s="19">
        <f t="shared" si="452"/>
        <v>36</v>
      </c>
      <c r="BD2632" s="55">
        <f t="shared" si="428"/>
        <v>1.0066904839233517</v>
      </c>
      <c r="BE2632" s="19">
        <f t="shared" si="429"/>
        <v>0.99032153296524839</v>
      </c>
      <c r="BF2632" s="19">
        <f t="shared" si="453"/>
        <v>1.008327379019162</v>
      </c>
      <c r="BG2632" s="19">
        <f t="shared" si="458"/>
        <v>1.0124196167586879</v>
      </c>
      <c r="BH2632" s="19">
        <f t="shared" si="430"/>
        <v>0</v>
      </c>
      <c r="BI2632" s="19">
        <f t="shared" si="430"/>
        <v>0</v>
      </c>
      <c r="BJ2632" s="19">
        <f t="shared" si="430"/>
        <v>1</v>
      </c>
      <c r="BK2632" s="19">
        <f t="shared" si="460"/>
        <v>0</v>
      </c>
      <c r="BL2632" s="19">
        <f t="shared" si="460"/>
        <v>2</v>
      </c>
      <c r="BM2632" s="19">
        <f t="shared" si="460"/>
        <v>0</v>
      </c>
      <c r="BN2632" s="19">
        <f t="shared" si="460"/>
        <v>1</v>
      </c>
      <c r="BO2632" s="19">
        <f t="shared" si="460"/>
        <v>0</v>
      </c>
      <c r="BP2632" s="19">
        <f t="shared" si="460"/>
        <v>1</v>
      </c>
      <c r="BQ2632" s="19">
        <f t="shared" si="460"/>
        <v>0</v>
      </c>
      <c r="BR2632" s="19">
        <f t="shared" si="460"/>
        <v>0</v>
      </c>
      <c r="BS2632" s="19">
        <f t="shared" si="460"/>
        <v>0</v>
      </c>
      <c r="BT2632" s="19">
        <f t="shared" si="460"/>
        <v>1</v>
      </c>
      <c r="BU2632" s="19">
        <f t="shared" si="460"/>
        <v>0</v>
      </c>
      <c r="BV2632" s="19">
        <f t="shared" si="460"/>
        <v>0</v>
      </c>
      <c r="BW2632" s="19">
        <f t="shared" si="460"/>
        <v>0</v>
      </c>
      <c r="BX2632" s="19">
        <f t="shared" si="460"/>
        <v>0</v>
      </c>
      <c r="BY2632" s="19" t="str">
        <f t="shared" si="460"/>
        <v/>
      </c>
      <c r="BZ2632" s="19" t="str">
        <f t="shared" si="460"/>
        <v/>
      </c>
      <c r="CA2632" s="19" t="str">
        <f t="shared" si="459"/>
        <v/>
      </c>
      <c r="CB2632" s="19" t="str">
        <f t="shared" si="459"/>
        <v/>
      </c>
    </row>
    <row r="2633" spans="1:80">
      <c r="A2633" s="24">
        <f t="shared" si="431"/>
        <v>2632</v>
      </c>
      <c r="B2633" s="31">
        <f>IF(data!A2634="","",data!A2634)</f>
        <v>2020122</v>
      </c>
      <c r="C2633" s="32">
        <f>IF(data!B2634="","",data!B2634)</f>
        <v>44168</v>
      </c>
      <c r="D2633" s="21">
        <f>IF(data!C2634="","",data!C2634)</f>
        <v>12</v>
      </c>
      <c r="E2633" s="22">
        <f>IF(data!D2634="","",data!D2634)</f>
        <v>15</v>
      </c>
      <c r="F2633" s="22">
        <f>IF(data!E2634="","",data!E2634)</f>
        <v>17</v>
      </c>
      <c r="G2633" s="22">
        <f>IF(data!F2634="","",data!F2634)</f>
        <v>24</v>
      </c>
      <c r="H2633" s="22">
        <f>IF(data!G2634="","",data!G2634)</f>
        <v>26</v>
      </c>
      <c r="I2633" s="22">
        <f>IF(data!H2634="","",data!H2634)</f>
        <v>31</v>
      </c>
      <c r="J2633" s="23">
        <f>IF(data!I2634="","",data!I2634)</f>
        <v>15</v>
      </c>
      <c r="Q2633" s="33"/>
      <c r="R2633" s="33"/>
      <c r="S2633" s="33"/>
      <c r="T2633" s="33"/>
      <c r="U2633" s="33"/>
      <c r="V2633" s="33"/>
      <c r="X2633" s="34"/>
      <c r="Y2633" s="33"/>
      <c r="Z2633" s="33"/>
      <c r="AA2633" s="33"/>
      <c r="AB2633" s="33"/>
      <c r="AC2633" s="35"/>
      <c r="AD2633" s="33"/>
      <c r="AE2633" s="33"/>
      <c r="AF2633" s="33"/>
      <c r="AG2633" s="33"/>
      <c r="AH2633" s="33"/>
      <c r="AI2633" s="33"/>
      <c r="AJ2633" s="36"/>
      <c r="AK2633" s="10">
        <f t="shared" si="432"/>
        <v>5</v>
      </c>
      <c r="AL2633" s="11">
        <f t="shared" si="433"/>
        <v>9</v>
      </c>
      <c r="AM2633" s="11">
        <f t="shared" si="434"/>
        <v>10</v>
      </c>
      <c r="AN2633" s="11">
        <f t="shared" si="435"/>
        <v>11</v>
      </c>
      <c r="AO2633" s="13">
        <f t="shared" si="436"/>
        <v>20</v>
      </c>
      <c r="AP2633" s="11">
        <f t="shared" si="437"/>
        <v>21</v>
      </c>
      <c r="AQ2633" s="11">
        <f t="shared" si="438"/>
        <v>35</v>
      </c>
      <c r="AR2633" s="11">
        <f t="shared" si="439"/>
        <v>25</v>
      </c>
      <c r="AS2633" s="11">
        <f t="shared" si="440"/>
        <v>26</v>
      </c>
      <c r="AT2633" s="11">
        <f t="shared" si="441"/>
        <v>17</v>
      </c>
      <c r="AU2633" s="11">
        <f t="shared" si="442"/>
        <v>34</v>
      </c>
      <c r="AV2633" s="11">
        <f t="shared" si="443"/>
        <v>41</v>
      </c>
      <c r="AW2633" s="12">
        <f t="shared" si="444"/>
        <v>35</v>
      </c>
      <c r="AX2633" s="13">
        <f t="shared" si="445"/>
        <v>61</v>
      </c>
      <c r="AY2633" s="13">
        <f t="shared" si="446"/>
        <v>57</v>
      </c>
      <c r="AZ2633" s="13">
        <f t="shared" si="447"/>
        <v>71</v>
      </c>
      <c r="BA2633" s="13">
        <f t="shared" si="448"/>
        <v>68</v>
      </c>
      <c r="BB2633" s="14">
        <f t="shared" si="449"/>
        <v>65</v>
      </c>
      <c r="BC2633" s="19">
        <f t="shared" si="452"/>
        <v>57</v>
      </c>
      <c r="BD2633" s="55">
        <f t="shared" si="428"/>
        <v>0.99441377070477432</v>
      </c>
      <c r="BE2633" s="19">
        <f t="shared" si="429"/>
        <v>1.0066904839233517</v>
      </c>
      <c r="BF2633" s="19">
        <f t="shared" si="453"/>
        <v>1.0189671971419292</v>
      </c>
      <c r="BG2633" s="19">
        <f t="shared" si="458"/>
        <v>1.0161026307242611</v>
      </c>
      <c r="BH2633" s="19">
        <f t="shared" si="430"/>
        <v>1</v>
      </c>
      <c r="BI2633" s="19">
        <f t="shared" si="430"/>
        <v>0</v>
      </c>
      <c r="BJ2633" s="19">
        <f t="shared" si="430"/>
        <v>0</v>
      </c>
      <c r="BK2633" s="19">
        <f t="shared" si="460"/>
        <v>0</v>
      </c>
      <c r="BL2633" s="19">
        <f t="shared" si="460"/>
        <v>0</v>
      </c>
      <c r="BM2633" s="19">
        <f t="shared" si="460"/>
        <v>0</v>
      </c>
      <c r="BN2633" s="19">
        <f t="shared" si="460"/>
        <v>0</v>
      </c>
      <c r="BO2633" s="19">
        <f t="shared" si="460"/>
        <v>1</v>
      </c>
      <c r="BP2633" s="19">
        <f t="shared" si="460"/>
        <v>0</v>
      </c>
      <c r="BQ2633" s="19">
        <f t="shared" si="460"/>
        <v>1</v>
      </c>
      <c r="BR2633" s="19">
        <f t="shared" si="460"/>
        <v>0</v>
      </c>
      <c r="BS2633" s="19">
        <f t="shared" si="460"/>
        <v>0</v>
      </c>
      <c r="BT2633" s="19">
        <f t="shared" si="460"/>
        <v>1</v>
      </c>
      <c r="BU2633" s="19">
        <f t="shared" si="460"/>
        <v>0</v>
      </c>
      <c r="BV2633" s="19">
        <f t="shared" si="460"/>
        <v>1</v>
      </c>
      <c r="BW2633" s="19">
        <f t="shared" si="460"/>
        <v>1</v>
      </c>
      <c r="BX2633" s="19">
        <f t="shared" si="460"/>
        <v>0</v>
      </c>
      <c r="BY2633" s="19" t="str">
        <f t="shared" si="460"/>
        <v/>
      </c>
      <c r="BZ2633" s="19" t="str">
        <f t="shared" si="460"/>
        <v/>
      </c>
      <c r="CA2633" s="19" t="str">
        <f t="shared" si="459"/>
        <v/>
      </c>
      <c r="CB2633" s="19" t="str">
        <f t="shared" si="459"/>
        <v/>
      </c>
    </row>
    <row r="2634" spans="1:80">
      <c r="A2634" s="24">
        <f t="shared" si="431"/>
        <v>2633</v>
      </c>
      <c r="B2634" s="31">
        <f>IF(data!A2635="","",data!A2635)</f>
        <v>2020123</v>
      </c>
      <c r="C2634" s="32">
        <f>IF(data!B2635="","",data!B2635)</f>
        <v>44171</v>
      </c>
      <c r="D2634" s="21">
        <f>IF(data!C2635="","",data!C2635)</f>
        <v>1</v>
      </c>
      <c r="E2634" s="22">
        <f>IF(data!D2635="","",data!D2635)</f>
        <v>3</v>
      </c>
      <c r="F2634" s="22">
        <f>IF(data!E2635="","",data!E2635)</f>
        <v>18</v>
      </c>
      <c r="G2634" s="22">
        <f>IF(data!F2635="","",data!F2635)</f>
        <v>19</v>
      </c>
      <c r="H2634" s="22">
        <f>IF(data!G2635="","",data!G2635)</f>
        <v>26</v>
      </c>
      <c r="I2634" s="22">
        <f>IF(data!H2635="","",data!H2635)</f>
        <v>29</v>
      </c>
      <c r="J2634" s="23">
        <f>IF(data!I2635="","",data!I2635)</f>
        <v>3</v>
      </c>
      <c r="Q2634" s="33"/>
      <c r="R2634" s="33"/>
      <c r="S2634" s="33"/>
      <c r="T2634" s="33"/>
      <c r="U2634" s="33"/>
      <c r="V2634" s="33"/>
      <c r="X2634" s="34"/>
      <c r="Y2634" s="33"/>
      <c r="Z2634" s="33"/>
      <c r="AA2634" s="33"/>
      <c r="AB2634" s="33"/>
      <c r="AC2634" s="35"/>
      <c r="AD2634" s="33"/>
      <c r="AE2634" s="33"/>
      <c r="AF2634" s="33"/>
      <c r="AG2634" s="33"/>
      <c r="AH2634" s="33"/>
      <c r="AI2634" s="33"/>
      <c r="AJ2634" s="36"/>
      <c r="AK2634" s="10">
        <f t="shared" si="432"/>
        <v>6</v>
      </c>
      <c r="AL2634" s="11">
        <f t="shared" si="433"/>
        <v>12</v>
      </c>
      <c r="AM2634" s="11">
        <f t="shared" si="434"/>
        <v>16</v>
      </c>
      <c r="AN2634" s="11">
        <f t="shared" si="435"/>
        <v>12</v>
      </c>
      <c r="AO2634" s="13">
        <f t="shared" si="436"/>
        <v>19</v>
      </c>
      <c r="AP2634" s="11">
        <f t="shared" si="437"/>
        <v>16</v>
      </c>
      <c r="AQ2634" s="11">
        <f t="shared" si="438"/>
        <v>15</v>
      </c>
      <c r="AR2634" s="11">
        <f t="shared" si="439"/>
        <v>36</v>
      </c>
      <c r="AS2634" s="11">
        <f t="shared" si="440"/>
        <v>30</v>
      </c>
      <c r="AT2634" s="11">
        <f t="shared" si="441"/>
        <v>24</v>
      </c>
      <c r="AU2634" s="11">
        <f t="shared" si="442"/>
        <v>18</v>
      </c>
      <c r="AV2634" s="11">
        <f t="shared" si="443"/>
        <v>26</v>
      </c>
      <c r="AW2634" s="12">
        <f t="shared" si="444"/>
        <v>36</v>
      </c>
      <c r="AX2634" s="13">
        <f t="shared" si="445"/>
        <v>32</v>
      </c>
      <c r="AY2634" s="13">
        <f t="shared" si="446"/>
        <v>28</v>
      </c>
      <c r="AZ2634" s="13">
        <f t="shared" si="447"/>
        <v>24</v>
      </c>
      <c r="BA2634" s="13">
        <f t="shared" si="448"/>
        <v>39</v>
      </c>
      <c r="BB2634" s="14">
        <f t="shared" si="449"/>
        <v>56</v>
      </c>
      <c r="BC2634" s="19">
        <f t="shared" si="452"/>
        <v>28</v>
      </c>
      <c r="BD2634" s="55">
        <f t="shared" si="428"/>
        <v>0.84709321208184474</v>
      </c>
      <c r="BE2634" s="19">
        <f t="shared" si="429"/>
        <v>0.98009093861643382</v>
      </c>
      <c r="BF2634" s="19">
        <f t="shared" si="453"/>
        <v>0.99768756089639488</v>
      </c>
      <c r="BG2634" s="19">
        <f t="shared" si="458"/>
        <v>1.0038259175056836</v>
      </c>
      <c r="BH2634" s="19">
        <f t="shared" si="430"/>
        <v>0</v>
      </c>
      <c r="BI2634" s="19">
        <f t="shared" si="430"/>
        <v>2</v>
      </c>
      <c r="BJ2634" s="19">
        <f t="shared" si="430"/>
        <v>1</v>
      </c>
      <c r="BK2634" s="19">
        <f t="shared" si="460"/>
        <v>1</v>
      </c>
      <c r="BL2634" s="19">
        <f t="shared" si="460"/>
        <v>0</v>
      </c>
      <c r="BM2634" s="19">
        <f t="shared" si="460"/>
        <v>0</v>
      </c>
      <c r="BN2634" s="19">
        <f t="shared" si="460"/>
        <v>0</v>
      </c>
      <c r="BO2634" s="19">
        <f t="shared" si="460"/>
        <v>0</v>
      </c>
      <c r="BP2634" s="19">
        <f t="shared" si="460"/>
        <v>0</v>
      </c>
      <c r="BQ2634" s="19">
        <f t="shared" si="460"/>
        <v>1</v>
      </c>
      <c r="BR2634" s="19">
        <f t="shared" si="460"/>
        <v>0</v>
      </c>
      <c r="BS2634" s="19">
        <f t="shared" si="460"/>
        <v>0</v>
      </c>
      <c r="BT2634" s="19">
        <f t="shared" si="460"/>
        <v>1</v>
      </c>
      <c r="BU2634" s="19">
        <f t="shared" si="460"/>
        <v>0</v>
      </c>
      <c r="BV2634" s="19">
        <f t="shared" si="460"/>
        <v>0</v>
      </c>
      <c r="BW2634" s="19">
        <f t="shared" si="460"/>
        <v>0</v>
      </c>
      <c r="BX2634" s="19">
        <f t="shared" si="460"/>
        <v>0</v>
      </c>
      <c r="BY2634" s="19" t="str">
        <f t="shared" si="460"/>
        <v/>
      </c>
      <c r="BZ2634" s="19" t="str">
        <f t="shared" si="460"/>
        <v/>
      </c>
      <c r="CA2634" s="19" t="str">
        <f t="shared" si="459"/>
        <v/>
      </c>
      <c r="CB2634" s="19" t="str">
        <f t="shared" si="459"/>
        <v/>
      </c>
    </row>
    <row r="2635" spans="1:80">
      <c r="A2635" s="24">
        <f t="shared" si="431"/>
        <v>2634</v>
      </c>
      <c r="B2635" s="31">
        <f>IF(data!A2636="","",data!A2636)</f>
        <v>2020124</v>
      </c>
      <c r="C2635" s="32">
        <f>IF(data!B2636="","",data!B2636)</f>
        <v>44173</v>
      </c>
      <c r="D2635" s="21">
        <f>IF(data!C2636="","",data!C2636)</f>
        <v>16</v>
      </c>
      <c r="E2635" s="22">
        <f>IF(data!D2636="","",data!D2636)</f>
        <v>18</v>
      </c>
      <c r="F2635" s="22">
        <f>IF(data!E2636="","",data!E2636)</f>
        <v>19</v>
      </c>
      <c r="G2635" s="22">
        <f>IF(data!F2636="","",data!F2636)</f>
        <v>20</v>
      </c>
      <c r="H2635" s="22">
        <f>IF(data!G2636="","",data!G2636)</f>
        <v>29</v>
      </c>
      <c r="I2635" s="22">
        <f>IF(data!H2636="","",data!H2636)</f>
        <v>33</v>
      </c>
      <c r="J2635" s="23">
        <f>IF(data!I2636="","",data!I2636)</f>
        <v>12</v>
      </c>
      <c r="Q2635" s="33"/>
      <c r="R2635" s="33"/>
      <c r="S2635" s="33"/>
      <c r="T2635" s="33"/>
      <c r="U2635" s="33"/>
      <c r="V2635" s="33"/>
      <c r="X2635" s="34"/>
      <c r="Y2635" s="33"/>
      <c r="Z2635" s="33"/>
      <c r="AA2635" s="33"/>
      <c r="AB2635" s="33"/>
      <c r="AC2635" s="35"/>
      <c r="AD2635" s="33"/>
      <c r="AE2635" s="33"/>
      <c r="AF2635" s="33"/>
      <c r="AG2635" s="33"/>
      <c r="AH2635" s="33"/>
      <c r="AI2635" s="33"/>
      <c r="AJ2635" s="36"/>
      <c r="AK2635" s="10">
        <f t="shared" si="432"/>
        <v>6</v>
      </c>
      <c r="AL2635" s="11">
        <f t="shared" si="433"/>
        <v>7</v>
      </c>
      <c r="AM2635" s="11">
        <f t="shared" si="434"/>
        <v>15</v>
      </c>
      <c r="AN2635" s="11">
        <f t="shared" si="435"/>
        <v>15</v>
      </c>
      <c r="AO2635" s="13">
        <f t="shared" si="436"/>
        <v>23</v>
      </c>
      <c r="AP2635" s="11">
        <f t="shared" si="437"/>
        <v>15</v>
      </c>
      <c r="AQ2635" s="11">
        <f t="shared" si="438"/>
        <v>18</v>
      </c>
      <c r="AR2635" s="11">
        <f t="shared" si="439"/>
        <v>35</v>
      </c>
      <c r="AS2635" s="11">
        <f t="shared" si="440"/>
        <v>36</v>
      </c>
      <c r="AT2635" s="11">
        <f t="shared" si="441"/>
        <v>39</v>
      </c>
      <c r="AU2635" s="11">
        <f t="shared" si="442"/>
        <v>31</v>
      </c>
      <c r="AV2635" s="11">
        <f t="shared" si="443"/>
        <v>23</v>
      </c>
      <c r="AW2635" s="12">
        <f t="shared" si="444"/>
        <v>30</v>
      </c>
      <c r="AX2635" s="13">
        <f t="shared" si="445"/>
        <v>23</v>
      </c>
      <c r="AY2635" s="13">
        <f t="shared" si="446"/>
        <v>50</v>
      </c>
      <c r="AZ2635" s="13">
        <f t="shared" si="447"/>
        <v>45</v>
      </c>
      <c r="BA2635" s="13">
        <f t="shared" si="448"/>
        <v>59</v>
      </c>
      <c r="BB2635" s="14">
        <f t="shared" si="449"/>
        <v>75</v>
      </c>
      <c r="BC2635" s="19">
        <f t="shared" si="452"/>
        <v>50</v>
      </c>
      <c r="BD2635" s="55">
        <f t="shared" si="428"/>
        <v>0.81844754790516405</v>
      </c>
      <c r="BE2635" s="19">
        <f t="shared" si="429"/>
        <v>0.9759987008769081</v>
      </c>
      <c r="BF2635" s="19">
        <f t="shared" si="453"/>
        <v>0.987866190321533</v>
      </c>
      <c r="BG2635" s="19">
        <f t="shared" si="458"/>
        <v>1.0030074699577785</v>
      </c>
      <c r="BH2635" s="19">
        <f t="shared" si="430"/>
        <v>0</v>
      </c>
      <c r="BI2635" s="19">
        <f t="shared" si="430"/>
        <v>1</v>
      </c>
      <c r="BJ2635" s="19">
        <f t="shared" si="430"/>
        <v>1</v>
      </c>
      <c r="BK2635" s="19">
        <f t="shared" si="460"/>
        <v>1</v>
      </c>
      <c r="BL2635" s="19">
        <f t="shared" si="460"/>
        <v>0</v>
      </c>
      <c r="BM2635" s="19">
        <f t="shared" si="460"/>
        <v>0</v>
      </c>
      <c r="BN2635" s="19">
        <f t="shared" si="460"/>
        <v>0</v>
      </c>
      <c r="BO2635" s="19">
        <f t="shared" si="460"/>
        <v>0</v>
      </c>
      <c r="BP2635" s="19">
        <f t="shared" si="460"/>
        <v>0</v>
      </c>
      <c r="BQ2635" s="19">
        <f t="shared" si="460"/>
        <v>0</v>
      </c>
      <c r="BR2635" s="19">
        <f t="shared" si="460"/>
        <v>0</v>
      </c>
      <c r="BS2635" s="19">
        <f t="shared" si="460"/>
        <v>0</v>
      </c>
      <c r="BT2635" s="19">
        <f t="shared" si="460"/>
        <v>1</v>
      </c>
      <c r="BU2635" s="19">
        <f t="shared" si="460"/>
        <v>0</v>
      </c>
      <c r="BV2635" s="19">
        <f t="shared" si="460"/>
        <v>0</v>
      </c>
      <c r="BW2635" s="19">
        <f t="shared" si="460"/>
        <v>0</v>
      </c>
      <c r="BX2635" s="19">
        <f t="shared" si="460"/>
        <v>2</v>
      </c>
      <c r="BY2635" s="19" t="str">
        <f t="shared" si="460"/>
        <v/>
      </c>
      <c r="BZ2635" s="19" t="str">
        <f t="shared" si="460"/>
        <v/>
      </c>
      <c r="CA2635" s="19" t="str">
        <f t="shared" si="459"/>
        <v/>
      </c>
      <c r="CB2635" s="19" t="str">
        <f t="shared" si="459"/>
        <v/>
      </c>
    </row>
    <row r="2636" spans="1:80">
      <c r="A2636" s="24">
        <f t="shared" si="431"/>
        <v>2635</v>
      </c>
      <c r="B2636" s="31">
        <f>IF(data!A2637="","",data!A2637)</f>
        <v>2020125</v>
      </c>
      <c r="C2636" s="32">
        <f>IF(data!B2637="","",data!B2637)</f>
        <v>44175</v>
      </c>
      <c r="D2636" s="21">
        <f>IF(data!C2637="","",data!C2637)</f>
        <v>5</v>
      </c>
      <c r="E2636" s="22">
        <f>IF(data!D2637="","",data!D2637)</f>
        <v>12</v>
      </c>
      <c r="F2636" s="22">
        <f>IF(data!E2637="","",data!E2637)</f>
        <v>16</v>
      </c>
      <c r="G2636" s="22">
        <f>IF(data!F2637="","",data!F2637)</f>
        <v>26</v>
      </c>
      <c r="H2636" s="22">
        <f>IF(data!G2637="","",data!G2637)</f>
        <v>30</v>
      </c>
      <c r="I2636" s="22">
        <f>IF(data!H2637="","",data!H2637)</f>
        <v>31</v>
      </c>
      <c r="J2636" s="23">
        <f>IF(data!I2637="","",data!I2637)</f>
        <v>13</v>
      </c>
      <c r="Q2636" s="33"/>
      <c r="R2636" s="33"/>
      <c r="S2636" s="33"/>
      <c r="T2636" s="33"/>
      <c r="U2636" s="33"/>
      <c r="V2636" s="33"/>
      <c r="X2636" s="34"/>
      <c r="Y2636" s="33"/>
      <c r="Z2636" s="33"/>
      <c r="AA2636" s="33"/>
      <c r="AB2636" s="33"/>
      <c r="AC2636" s="35"/>
      <c r="AD2636" s="33"/>
      <c r="AE2636" s="33"/>
      <c r="AF2636" s="33"/>
      <c r="AG2636" s="33"/>
      <c r="AH2636" s="33"/>
      <c r="AI2636" s="33"/>
      <c r="AJ2636" s="36"/>
      <c r="AK2636" s="10">
        <f t="shared" si="432"/>
        <v>6</v>
      </c>
      <c r="AL2636" s="11">
        <f t="shared" si="433"/>
        <v>8</v>
      </c>
      <c r="AM2636" s="11">
        <f t="shared" si="434"/>
        <v>5</v>
      </c>
      <c r="AN2636" s="11">
        <f t="shared" si="435"/>
        <v>12</v>
      </c>
      <c r="AO2636" s="13">
        <f t="shared" si="436"/>
        <v>22</v>
      </c>
      <c r="AP2636" s="11">
        <f t="shared" si="437"/>
        <v>24</v>
      </c>
      <c r="AQ2636" s="11">
        <f t="shared" si="438"/>
        <v>30</v>
      </c>
      <c r="AR2636" s="11">
        <f t="shared" si="439"/>
        <v>20</v>
      </c>
      <c r="AS2636" s="11">
        <f t="shared" si="440"/>
        <v>32</v>
      </c>
      <c r="AT2636" s="11">
        <f t="shared" si="441"/>
        <v>24</v>
      </c>
      <c r="AU2636" s="11">
        <f t="shared" si="442"/>
        <v>29</v>
      </c>
      <c r="AV2636" s="11">
        <f t="shared" si="443"/>
        <v>36</v>
      </c>
      <c r="AW2636" s="12">
        <f t="shared" si="444"/>
        <v>30</v>
      </c>
      <c r="AX2636" s="13">
        <f t="shared" si="445"/>
        <v>56</v>
      </c>
      <c r="AY2636" s="13">
        <f t="shared" si="446"/>
        <v>69</v>
      </c>
      <c r="AZ2636" s="13">
        <f t="shared" si="447"/>
        <v>66</v>
      </c>
      <c r="BA2636" s="13">
        <f t="shared" si="448"/>
        <v>63</v>
      </c>
      <c r="BB2636" s="14">
        <f t="shared" si="449"/>
        <v>60</v>
      </c>
      <c r="BC2636" s="19">
        <f t="shared" si="452"/>
        <v>69</v>
      </c>
      <c r="BD2636" s="55">
        <f t="shared" si="428"/>
        <v>0.98213705748619684</v>
      </c>
      <c r="BE2636" s="19">
        <f t="shared" si="429"/>
        <v>1.0291977914907438</v>
      </c>
      <c r="BF2636" s="19">
        <f t="shared" si="453"/>
        <v>1.0050535888275414</v>
      </c>
      <c r="BG2636" s="19">
        <f t="shared" si="458"/>
        <v>1.0107827216628775</v>
      </c>
      <c r="BH2636" s="19">
        <f t="shared" si="430"/>
        <v>0</v>
      </c>
      <c r="BI2636" s="19">
        <f t="shared" si="430"/>
        <v>0</v>
      </c>
      <c r="BJ2636" s="19">
        <f t="shared" si="430"/>
        <v>0</v>
      </c>
      <c r="BK2636" s="19">
        <f t="shared" si="460"/>
        <v>0</v>
      </c>
      <c r="BL2636" s="19">
        <f t="shared" si="460"/>
        <v>0</v>
      </c>
      <c r="BM2636" s="19">
        <f t="shared" si="460"/>
        <v>1</v>
      </c>
      <c r="BN2636" s="19">
        <f t="shared" si="460"/>
        <v>0</v>
      </c>
      <c r="BO2636" s="19">
        <f t="shared" si="460"/>
        <v>0</v>
      </c>
      <c r="BP2636" s="19">
        <f t="shared" si="460"/>
        <v>0</v>
      </c>
      <c r="BQ2636" s="19">
        <f t="shared" si="460"/>
        <v>1</v>
      </c>
      <c r="BR2636" s="19">
        <f t="shared" si="460"/>
        <v>0</v>
      </c>
      <c r="BS2636" s="19">
        <f t="shared" si="460"/>
        <v>0</v>
      </c>
      <c r="BT2636" s="19">
        <f t="shared" si="460"/>
        <v>1</v>
      </c>
      <c r="BU2636" s="19">
        <f t="shared" si="460"/>
        <v>1</v>
      </c>
      <c r="BV2636" s="19">
        <f t="shared" si="460"/>
        <v>1</v>
      </c>
      <c r="BW2636" s="19">
        <f t="shared" si="460"/>
        <v>0</v>
      </c>
      <c r="BX2636" s="19">
        <f t="shared" si="460"/>
        <v>1</v>
      </c>
      <c r="BY2636" s="19" t="str">
        <f t="shared" si="460"/>
        <v/>
      </c>
      <c r="BZ2636" s="19" t="str">
        <f t="shared" si="460"/>
        <v/>
      </c>
      <c r="CA2636" s="19" t="str">
        <f t="shared" si="459"/>
        <v/>
      </c>
      <c r="CB2636" s="19" t="str">
        <f t="shared" si="459"/>
        <v/>
      </c>
    </row>
    <row r="2637" spans="1:80">
      <c r="A2637" s="24">
        <f t="shared" si="431"/>
        <v>2636</v>
      </c>
      <c r="B2637" s="31">
        <f>IF(data!A2638="","",data!A2638)</f>
        <v>2020126</v>
      </c>
      <c r="C2637" s="32">
        <f>IF(data!B2638="","",data!B2638)</f>
        <v>44178</v>
      </c>
      <c r="D2637" s="21">
        <f>IF(data!C2638="","",data!C2638)</f>
        <v>3</v>
      </c>
      <c r="E2637" s="22">
        <f>IF(data!D2638="","",data!D2638)</f>
        <v>7</v>
      </c>
      <c r="F2637" s="22">
        <f>IF(data!E2638="","",data!E2638)</f>
        <v>12</v>
      </c>
      <c r="G2637" s="22">
        <f>IF(data!F2638="","",data!F2638)</f>
        <v>14</v>
      </c>
      <c r="H2637" s="22">
        <f>IF(data!G2638="","",data!G2638)</f>
        <v>23</v>
      </c>
      <c r="I2637" s="22">
        <f>IF(data!H2638="","",data!H2638)</f>
        <v>28</v>
      </c>
      <c r="J2637" s="23">
        <f>IF(data!I2638="","",data!I2638)</f>
        <v>11</v>
      </c>
      <c r="Q2637" s="33"/>
      <c r="R2637" s="33"/>
      <c r="S2637" s="33"/>
      <c r="T2637" s="33"/>
      <c r="U2637" s="33"/>
      <c r="V2637" s="33"/>
      <c r="X2637" s="34"/>
      <c r="Y2637" s="33"/>
      <c r="Z2637" s="33"/>
      <c r="AA2637" s="33"/>
      <c r="AB2637" s="33"/>
      <c r="AC2637" s="35"/>
      <c r="AD2637" s="33"/>
      <c r="AE2637" s="33"/>
      <c r="AF2637" s="33"/>
      <c r="AG2637" s="33"/>
      <c r="AH2637" s="33"/>
      <c r="AI2637" s="33"/>
      <c r="AJ2637" s="36"/>
      <c r="AK2637" s="10">
        <f t="shared" si="432"/>
        <v>6</v>
      </c>
      <c r="AL2637" s="11">
        <f t="shared" si="433"/>
        <v>11</v>
      </c>
      <c r="AM2637" s="11">
        <f t="shared" si="434"/>
        <v>17</v>
      </c>
      <c r="AN2637" s="11">
        <f t="shared" si="435"/>
        <v>15</v>
      </c>
      <c r="AO2637" s="13">
        <f t="shared" si="436"/>
        <v>10</v>
      </c>
      <c r="AP2637" s="11">
        <f t="shared" si="437"/>
        <v>31</v>
      </c>
      <c r="AQ2637" s="11">
        <f t="shared" si="438"/>
        <v>24</v>
      </c>
      <c r="AR2637" s="11">
        <f t="shared" si="439"/>
        <v>27</v>
      </c>
      <c r="AS2637" s="11">
        <f t="shared" si="440"/>
        <v>21</v>
      </c>
      <c r="AT2637" s="11">
        <f t="shared" si="441"/>
        <v>27</v>
      </c>
      <c r="AU2637" s="11">
        <f t="shared" si="442"/>
        <v>35</v>
      </c>
      <c r="AV2637" s="11">
        <f t="shared" si="443"/>
        <v>31</v>
      </c>
      <c r="AW2637" s="12">
        <f t="shared" si="444"/>
        <v>57</v>
      </c>
      <c r="AX2637" s="13">
        <f t="shared" si="445"/>
        <v>55</v>
      </c>
      <c r="AY2637" s="13">
        <f t="shared" si="446"/>
        <v>53</v>
      </c>
      <c r="AZ2637" s="13">
        <f t="shared" si="447"/>
        <v>51</v>
      </c>
      <c r="BA2637" s="13">
        <f t="shared" si="448"/>
        <v>49</v>
      </c>
      <c r="BB2637" s="14">
        <f t="shared" si="449"/>
        <v>47</v>
      </c>
      <c r="BC2637" s="19">
        <f t="shared" si="452"/>
        <v>53</v>
      </c>
      <c r="BD2637" s="55">
        <f t="shared" ref="BD2637:BD2700" si="461">IF($B2637="","",SUM($BC2633:$BC2637)/5/$BM$3)</f>
        <v>1.0517050990581358</v>
      </c>
      <c r="BE2637" s="19">
        <f t="shared" ref="BE2637:BE2700" si="462">IF($B2637="","",SUM($BC2628:$BC2637)/10/$BM$3)</f>
        <v>1.0291977914907438</v>
      </c>
      <c r="BF2637" s="19">
        <f t="shared" si="453"/>
        <v>1.008327379019162</v>
      </c>
      <c r="BG2637" s="19">
        <f t="shared" si="458"/>
        <v>1.0099642741149724</v>
      </c>
      <c r="BH2637" s="19">
        <f t="shared" ref="BH2637:BJ2700" si="463">IF($D2637="","",SUMPRODUCT(N(MOD($D2637:$I2637,$BC$1)=BH$4)))</f>
        <v>0</v>
      </c>
      <c r="BI2637" s="19">
        <f t="shared" si="463"/>
        <v>0</v>
      </c>
      <c r="BJ2637" s="19">
        <f t="shared" si="463"/>
        <v>0</v>
      </c>
      <c r="BK2637" s="19">
        <f t="shared" si="460"/>
        <v>1</v>
      </c>
      <c r="BL2637" s="19">
        <f t="shared" si="460"/>
        <v>0</v>
      </c>
      <c r="BM2637" s="19">
        <f t="shared" si="460"/>
        <v>0</v>
      </c>
      <c r="BN2637" s="19">
        <f t="shared" si="460"/>
        <v>1</v>
      </c>
      <c r="BO2637" s="19">
        <f t="shared" si="460"/>
        <v>1</v>
      </c>
      <c r="BP2637" s="19">
        <f t="shared" si="460"/>
        <v>0</v>
      </c>
      <c r="BQ2637" s="19">
        <f t="shared" si="460"/>
        <v>0</v>
      </c>
      <c r="BR2637" s="19">
        <f t="shared" si="460"/>
        <v>0</v>
      </c>
      <c r="BS2637" s="19">
        <f t="shared" si="460"/>
        <v>1</v>
      </c>
      <c r="BT2637" s="19">
        <f t="shared" si="460"/>
        <v>1</v>
      </c>
      <c r="BU2637" s="19">
        <f t="shared" si="460"/>
        <v>0</v>
      </c>
      <c r="BV2637" s="19">
        <f t="shared" si="460"/>
        <v>1</v>
      </c>
      <c r="BW2637" s="19">
        <f t="shared" si="460"/>
        <v>0</v>
      </c>
      <c r="BX2637" s="19">
        <f t="shared" si="460"/>
        <v>0</v>
      </c>
      <c r="BY2637" s="19" t="str">
        <f t="shared" si="460"/>
        <v/>
      </c>
      <c r="BZ2637" s="19" t="str">
        <f t="shared" si="460"/>
        <v/>
      </c>
      <c r="CA2637" s="19" t="str">
        <f t="shared" si="459"/>
        <v/>
      </c>
      <c r="CB2637" s="19" t="str">
        <f t="shared" si="459"/>
        <v/>
      </c>
    </row>
    <row r="2638" spans="1:80">
      <c r="A2638" s="24">
        <f t="shared" si="431"/>
        <v>2637</v>
      </c>
      <c r="B2638" s="31">
        <f>IF(data!A2639="","",data!A2639)</f>
        <v>2020127</v>
      </c>
      <c r="C2638" s="32">
        <f>IF(data!B2639="","",data!B2639)</f>
        <v>44180</v>
      </c>
      <c r="D2638" s="21">
        <f>IF(data!C2639="","",data!C2639)</f>
        <v>1</v>
      </c>
      <c r="E2638" s="22">
        <f>IF(data!D2639="","",data!D2639)</f>
        <v>4</v>
      </c>
      <c r="F2638" s="22">
        <f>IF(data!E2639="","",data!E2639)</f>
        <v>18</v>
      </c>
      <c r="G2638" s="22">
        <f>IF(data!F2639="","",data!F2639)</f>
        <v>19</v>
      </c>
      <c r="H2638" s="22">
        <f>IF(data!G2639="","",data!G2639)</f>
        <v>26</v>
      </c>
      <c r="I2638" s="22">
        <f>IF(data!H2639="","",data!H2639)</f>
        <v>31</v>
      </c>
      <c r="J2638" s="23">
        <f>IF(data!I2639="","",data!I2639)</f>
        <v>7</v>
      </c>
      <c r="Q2638" s="33"/>
      <c r="R2638" s="33"/>
      <c r="S2638" s="33"/>
      <c r="T2638" s="33"/>
      <c r="U2638" s="33"/>
      <c r="V2638" s="33"/>
      <c r="X2638" s="34"/>
      <c r="Y2638" s="33"/>
      <c r="Z2638" s="33"/>
      <c r="AA2638" s="33"/>
      <c r="AB2638" s="33"/>
      <c r="AC2638" s="35"/>
      <c r="AD2638" s="33"/>
      <c r="AE2638" s="33"/>
      <c r="AF2638" s="33"/>
      <c r="AG2638" s="33"/>
      <c r="AH2638" s="33"/>
      <c r="AI2638" s="33"/>
      <c r="AJ2638" s="36"/>
      <c r="AK2638" s="10">
        <f t="shared" si="432"/>
        <v>6</v>
      </c>
      <c r="AL2638" s="11">
        <f t="shared" si="433"/>
        <v>11</v>
      </c>
      <c r="AM2638" s="11">
        <f t="shared" si="434"/>
        <v>14</v>
      </c>
      <c r="AN2638" s="11">
        <f t="shared" si="435"/>
        <v>9</v>
      </c>
      <c r="AO2638" s="13">
        <f t="shared" si="436"/>
        <v>22</v>
      </c>
      <c r="AP2638" s="11">
        <f t="shared" si="437"/>
        <v>19</v>
      </c>
      <c r="AQ2638" s="11">
        <f t="shared" si="438"/>
        <v>18</v>
      </c>
      <c r="AR2638" s="11">
        <f t="shared" si="439"/>
        <v>29</v>
      </c>
      <c r="AS2638" s="11">
        <f t="shared" si="440"/>
        <v>33</v>
      </c>
      <c r="AT2638" s="11">
        <f t="shared" si="441"/>
        <v>27</v>
      </c>
      <c r="AU2638" s="11">
        <f t="shared" si="442"/>
        <v>21</v>
      </c>
      <c r="AV2638" s="11">
        <f t="shared" si="443"/>
        <v>29</v>
      </c>
      <c r="AW2638" s="12">
        <f t="shared" si="444"/>
        <v>24</v>
      </c>
      <c r="AX2638" s="13">
        <f t="shared" si="445"/>
        <v>35</v>
      </c>
      <c r="AY2638" s="13">
        <f t="shared" si="446"/>
        <v>31</v>
      </c>
      <c r="AZ2638" s="13">
        <f t="shared" si="447"/>
        <v>27</v>
      </c>
      <c r="BA2638" s="13">
        <f t="shared" si="448"/>
        <v>42</v>
      </c>
      <c r="BB2638" s="14">
        <f t="shared" si="449"/>
        <v>59</v>
      </c>
      <c r="BC2638" s="19">
        <f t="shared" si="452"/>
        <v>31</v>
      </c>
      <c r="BD2638" s="55">
        <f t="shared" si="461"/>
        <v>0.9453069178304645</v>
      </c>
      <c r="BE2638" s="19">
        <f t="shared" si="462"/>
        <v>0.96986034426761936</v>
      </c>
      <c r="BF2638" s="19">
        <f t="shared" si="453"/>
        <v>0.99277687560896399</v>
      </c>
      <c r="BG2638" s="19">
        <f t="shared" si="458"/>
        <v>1.0017797986359207</v>
      </c>
      <c r="BH2638" s="19">
        <f t="shared" si="463"/>
        <v>0</v>
      </c>
      <c r="BI2638" s="19">
        <f t="shared" si="463"/>
        <v>2</v>
      </c>
      <c r="BJ2638" s="19">
        <f t="shared" si="463"/>
        <v>1</v>
      </c>
      <c r="BK2638" s="19">
        <f t="shared" si="460"/>
        <v>0</v>
      </c>
      <c r="BL2638" s="19">
        <f t="shared" si="460"/>
        <v>1</v>
      </c>
      <c r="BM2638" s="19">
        <f t="shared" si="460"/>
        <v>0</v>
      </c>
      <c r="BN2638" s="19">
        <f t="shared" si="460"/>
        <v>0</v>
      </c>
      <c r="BO2638" s="19">
        <f t="shared" si="460"/>
        <v>0</v>
      </c>
      <c r="BP2638" s="19">
        <f t="shared" si="460"/>
        <v>0</v>
      </c>
      <c r="BQ2638" s="19">
        <f t="shared" si="460"/>
        <v>1</v>
      </c>
      <c r="BR2638" s="19">
        <f t="shared" si="460"/>
        <v>0</v>
      </c>
      <c r="BS2638" s="19">
        <f t="shared" si="460"/>
        <v>0</v>
      </c>
      <c r="BT2638" s="19">
        <f t="shared" si="460"/>
        <v>0</v>
      </c>
      <c r="BU2638" s="19">
        <f t="shared" si="460"/>
        <v>0</v>
      </c>
      <c r="BV2638" s="19">
        <f t="shared" si="460"/>
        <v>1</v>
      </c>
      <c r="BW2638" s="19">
        <f t="shared" si="460"/>
        <v>0</v>
      </c>
      <c r="BX2638" s="19">
        <f t="shared" si="460"/>
        <v>0</v>
      </c>
      <c r="BY2638" s="19" t="str">
        <f t="shared" si="460"/>
        <v/>
      </c>
      <c r="BZ2638" s="19" t="str">
        <f t="shared" si="460"/>
        <v/>
      </c>
      <c r="CA2638" s="19" t="str">
        <f t="shared" si="459"/>
        <v/>
      </c>
      <c r="CB2638" s="19" t="str">
        <f t="shared" si="459"/>
        <v/>
      </c>
    </row>
    <row r="2639" spans="1:80">
      <c r="A2639" s="24">
        <f t="shared" si="431"/>
        <v>2638</v>
      </c>
      <c r="B2639" s="31">
        <f>IF(data!A2640="","",data!A2640)</f>
        <v>2020128</v>
      </c>
      <c r="C2639" s="32">
        <f>IF(data!B2640="","",data!B2640)</f>
        <v>44182</v>
      </c>
      <c r="D2639" s="21">
        <f>IF(data!C2640="","",data!C2640)</f>
        <v>8</v>
      </c>
      <c r="E2639" s="22">
        <f>IF(data!D2640="","",data!D2640)</f>
        <v>10</v>
      </c>
      <c r="F2639" s="22">
        <f>IF(data!E2640="","",data!E2640)</f>
        <v>15</v>
      </c>
      <c r="G2639" s="22">
        <f>IF(data!F2640="","",data!F2640)</f>
        <v>16</v>
      </c>
      <c r="H2639" s="22">
        <f>IF(data!G2640="","",data!G2640)</f>
        <v>23</v>
      </c>
      <c r="I2639" s="22">
        <f>IF(data!H2640="","",data!H2640)</f>
        <v>26</v>
      </c>
      <c r="J2639" s="23">
        <f>IF(data!I2640="","",data!I2640)</f>
        <v>10</v>
      </c>
      <c r="Q2639" s="33"/>
      <c r="R2639" s="33"/>
      <c r="S2639" s="33"/>
      <c r="T2639" s="33"/>
      <c r="U2639" s="33"/>
      <c r="V2639" s="33"/>
      <c r="X2639" s="34"/>
      <c r="Y2639" s="33"/>
      <c r="Z2639" s="33"/>
      <c r="AA2639" s="33"/>
      <c r="AB2639" s="33"/>
      <c r="AC2639" s="35"/>
      <c r="AD2639" s="33"/>
      <c r="AE2639" s="33"/>
      <c r="AF2639" s="33"/>
      <c r="AG2639" s="33"/>
      <c r="AH2639" s="33"/>
      <c r="AI2639" s="33"/>
      <c r="AJ2639" s="36"/>
      <c r="AK2639" s="10">
        <f t="shared" si="432"/>
        <v>8</v>
      </c>
      <c r="AL2639" s="11">
        <f t="shared" si="433"/>
        <v>10</v>
      </c>
      <c r="AM2639" s="11">
        <f t="shared" si="434"/>
        <v>8</v>
      </c>
      <c r="AN2639" s="11">
        <f t="shared" si="435"/>
        <v>20</v>
      </c>
      <c r="AO2639" s="13">
        <f t="shared" si="436"/>
        <v>14</v>
      </c>
      <c r="AP2639" s="11">
        <f t="shared" si="437"/>
        <v>18</v>
      </c>
      <c r="AQ2639" s="11">
        <f t="shared" si="438"/>
        <v>35</v>
      </c>
      <c r="AR2639" s="11">
        <f t="shared" si="439"/>
        <v>28</v>
      </c>
      <c r="AS2639" s="11">
        <f t="shared" si="440"/>
        <v>32</v>
      </c>
      <c r="AT2639" s="11">
        <f t="shared" si="441"/>
        <v>38</v>
      </c>
      <c r="AU2639" s="11">
        <f t="shared" si="442"/>
        <v>33</v>
      </c>
      <c r="AV2639" s="11">
        <f t="shared" si="443"/>
        <v>42</v>
      </c>
      <c r="AW2639" s="12">
        <f t="shared" si="444"/>
        <v>38</v>
      </c>
      <c r="AX2639" s="13">
        <f t="shared" si="445"/>
        <v>50</v>
      </c>
      <c r="AY2639" s="13">
        <f t="shared" si="446"/>
        <v>64</v>
      </c>
      <c r="AZ2639" s="13">
        <f t="shared" si="447"/>
        <v>62</v>
      </c>
      <c r="BA2639" s="13">
        <f t="shared" si="448"/>
        <v>60</v>
      </c>
      <c r="BB2639" s="14">
        <f t="shared" si="449"/>
        <v>58</v>
      </c>
      <c r="BC2639" s="19">
        <f t="shared" si="452"/>
        <v>64</v>
      </c>
      <c r="BD2639" s="55">
        <f t="shared" si="461"/>
        <v>1.0926274764533939</v>
      </c>
      <c r="BE2639" s="19">
        <f t="shared" si="462"/>
        <v>0.96986034426761936</v>
      </c>
      <c r="BF2639" s="19">
        <f t="shared" si="453"/>
        <v>1.0009613510880155</v>
      </c>
      <c r="BG2639" s="19">
        <f t="shared" si="458"/>
        <v>1.0021890224098733</v>
      </c>
      <c r="BH2639" s="19">
        <f t="shared" si="463"/>
        <v>0</v>
      </c>
      <c r="BI2639" s="19">
        <f t="shared" si="463"/>
        <v>0</v>
      </c>
      <c r="BJ2639" s="19">
        <f t="shared" si="463"/>
        <v>0</v>
      </c>
      <c r="BK2639" s="19">
        <f t="shared" si="460"/>
        <v>0</v>
      </c>
      <c r="BL2639" s="19">
        <f t="shared" si="460"/>
        <v>0</v>
      </c>
      <c r="BM2639" s="19">
        <f t="shared" si="460"/>
        <v>0</v>
      </c>
      <c r="BN2639" s="19">
        <f t="shared" si="460"/>
        <v>1</v>
      </c>
      <c r="BO2639" s="19">
        <f t="shared" si="460"/>
        <v>0</v>
      </c>
      <c r="BP2639" s="19">
        <f t="shared" si="460"/>
        <v>1</v>
      </c>
      <c r="BQ2639" s="19">
        <f t="shared" si="460"/>
        <v>1</v>
      </c>
      <c r="BR2639" s="19">
        <f t="shared" si="460"/>
        <v>1</v>
      </c>
      <c r="BS2639" s="19">
        <f t="shared" si="460"/>
        <v>0</v>
      </c>
      <c r="BT2639" s="19">
        <f t="shared" si="460"/>
        <v>0</v>
      </c>
      <c r="BU2639" s="19">
        <f t="shared" si="460"/>
        <v>0</v>
      </c>
      <c r="BV2639" s="19">
        <f t="shared" si="460"/>
        <v>0</v>
      </c>
      <c r="BW2639" s="19">
        <f t="shared" si="460"/>
        <v>1</v>
      </c>
      <c r="BX2639" s="19">
        <f t="shared" si="460"/>
        <v>1</v>
      </c>
      <c r="BY2639" s="19" t="str">
        <f t="shared" si="460"/>
        <v/>
      </c>
      <c r="BZ2639" s="19" t="str">
        <f t="shared" si="460"/>
        <v/>
      </c>
      <c r="CA2639" s="19" t="str">
        <f t="shared" si="459"/>
        <v/>
      </c>
      <c r="CB2639" s="19" t="str">
        <f t="shared" si="459"/>
        <v/>
      </c>
    </row>
    <row r="2640" spans="1:80">
      <c r="A2640" s="24">
        <f t="shared" si="431"/>
        <v>2639</v>
      </c>
      <c r="B2640" s="31">
        <f>IF(data!A2641="","",data!A2641)</f>
        <v>2020129</v>
      </c>
      <c r="C2640" s="32">
        <f>IF(data!B2641="","",data!B2641)</f>
        <v>44185</v>
      </c>
      <c r="D2640" s="21">
        <f>IF(data!C2641="","",data!C2641)</f>
        <v>1</v>
      </c>
      <c r="E2640" s="22">
        <f>IF(data!D2641="","",data!D2641)</f>
        <v>2</v>
      </c>
      <c r="F2640" s="22">
        <f>IF(data!E2641="","",data!E2641)</f>
        <v>5</v>
      </c>
      <c r="G2640" s="22">
        <f>IF(data!F2641="","",data!F2641)</f>
        <v>15</v>
      </c>
      <c r="H2640" s="22">
        <f>IF(data!G2641="","",data!G2641)</f>
        <v>28</v>
      </c>
      <c r="I2640" s="22">
        <f>IF(data!H2641="","",data!H2641)</f>
        <v>33</v>
      </c>
      <c r="J2640" s="23">
        <f>IF(data!I2641="","",data!I2641)</f>
        <v>4</v>
      </c>
      <c r="Q2640" s="33"/>
      <c r="R2640" s="33"/>
      <c r="S2640" s="33"/>
      <c r="T2640" s="33"/>
      <c r="U2640" s="33"/>
      <c r="V2640" s="33"/>
      <c r="X2640" s="34"/>
      <c r="Y2640" s="33"/>
      <c r="Z2640" s="33"/>
      <c r="AA2640" s="33"/>
      <c r="AB2640" s="33"/>
      <c r="AC2640" s="35"/>
      <c r="AD2640" s="33"/>
      <c r="AE2640" s="33"/>
      <c r="AF2640" s="33"/>
      <c r="AG2640" s="33"/>
      <c r="AH2640" s="33"/>
      <c r="AI2640" s="33"/>
      <c r="AJ2640" s="36"/>
      <c r="AK2640" s="10">
        <f t="shared" si="432"/>
        <v>6</v>
      </c>
      <c r="AL2640" s="11">
        <f t="shared" si="433"/>
        <v>8</v>
      </c>
      <c r="AM2640" s="11">
        <f t="shared" si="434"/>
        <v>9</v>
      </c>
      <c r="AN2640" s="11">
        <f t="shared" si="435"/>
        <v>18</v>
      </c>
      <c r="AO2640" s="13">
        <f t="shared" si="436"/>
        <v>14</v>
      </c>
      <c r="AP2640" s="11">
        <f t="shared" si="437"/>
        <v>20</v>
      </c>
      <c r="AQ2640" s="11">
        <f t="shared" si="438"/>
        <v>21</v>
      </c>
      <c r="AR2640" s="11">
        <f t="shared" si="439"/>
        <v>24</v>
      </c>
      <c r="AS2640" s="11">
        <f t="shared" si="440"/>
        <v>18</v>
      </c>
      <c r="AT2640" s="11">
        <f t="shared" si="441"/>
        <v>24</v>
      </c>
      <c r="AU2640" s="11">
        <f t="shared" si="442"/>
        <v>19</v>
      </c>
      <c r="AV2640" s="11">
        <f t="shared" si="443"/>
        <v>14</v>
      </c>
      <c r="AW2640" s="12">
        <f t="shared" si="444"/>
        <v>24</v>
      </c>
      <c r="AX2640" s="13">
        <f t="shared" si="445"/>
        <v>36</v>
      </c>
      <c r="AY2640" s="13">
        <f t="shared" si="446"/>
        <v>50</v>
      </c>
      <c r="AZ2640" s="13">
        <f t="shared" si="447"/>
        <v>48</v>
      </c>
      <c r="BA2640" s="13">
        <f t="shared" si="448"/>
        <v>46</v>
      </c>
      <c r="BB2640" s="14">
        <f t="shared" si="449"/>
        <v>44</v>
      </c>
      <c r="BC2640" s="19">
        <f t="shared" si="452"/>
        <v>50</v>
      </c>
      <c r="BD2640" s="55">
        <f t="shared" si="461"/>
        <v>1.0926274764533939</v>
      </c>
      <c r="BE2640" s="19">
        <f t="shared" si="462"/>
        <v>0.95553751217927907</v>
      </c>
      <c r="BF2640" s="19">
        <f t="shared" si="453"/>
        <v>0.99277687560896399</v>
      </c>
      <c r="BG2640" s="19">
        <f t="shared" si="458"/>
        <v>1.0058720363754465</v>
      </c>
      <c r="BH2640" s="19">
        <f t="shared" si="463"/>
        <v>0</v>
      </c>
      <c r="BI2640" s="19">
        <f t="shared" si="463"/>
        <v>1</v>
      </c>
      <c r="BJ2640" s="19">
        <f t="shared" si="463"/>
        <v>1</v>
      </c>
      <c r="BK2640" s="19">
        <f t="shared" si="460"/>
        <v>0</v>
      </c>
      <c r="BL2640" s="19">
        <f t="shared" si="460"/>
        <v>0</v>
      </c>
      <c r="BM2640" s="19">
        <f t="shared" si="460"/>
        <v>1</v>
      </c>
      <c r="BN2640" s="19">
        <f t="shared" si="460"/>
        <v>0</v>
      </c>
      <c r="BO2640" s="19">
        <f t="shared" si="460"/>
        <v>0</v>
      </c>
      <c r="BP2640" s="19">
        <f t="shared" si="460"/>
        <v>0</v>
      </c>
      <c r="BQ2640" s="19">
        <f t="shared" si="460"/>
        <v>0</v>
      </c>
      <c r="BR2640" s="19">
        <f t="shared" si="460"/>
        <v>0</v>
      </c>
      <c r="BS2640" s="19">
        <f t="shared" si="460"/>
        <v>1</v>
      </c>
      <c r="BT2640" s="19">
        <f t="shared" si="460"/>
        <v>0</v>
      </c>
      <c r="BU2640" s="19">
        <f t="shared" si="460"/>
        <v>0</v>
      </c>
      <c r="BV2640" s="19">
        <f t="shared" si="460"/>
        <v>0</v>
      </c>
      <c r="BW2640" s="19">
        <f t="shared" si="460"/>
        <v>1</v>
      </c>
      <c r="BX2640" s="19">
        <f t="shared" si="460"/>
        <v>1</v>
      </c>
      <c r="BY2640" s="19" t="str">
        <f t="shared" si="460"/>
        <v/>
      </c>
      <c r="BZ2640" s="19" t="str">
        <f t="shared" si="460"/>
        <v/>
      </c>
      <c r="CA2640" s="19" t="str">
        <f t="shared" si="459"/>
        <v/>
      </c>
      <c r="CB2640" s="19" t="str">
        <f t="shared" si="459"/>
        <v/>
      </c>
    </row>
    <row r="2641" spans="1:80">
      <c r="A2641" s="24">
        <f t="shared" ref="A2641:A2704" si="464">IF(B2641="","",A2640+1)</f>
        <v>2640</v>
      </c>
      <c r="B2641" s="31">
        <f>IF(data!A2642="","",data!A2642)</f>
        <v>2020130</v>
      </c>
      <c r="C2641" s="32">
        <f>IF(data!B2642="","",data!B2642)</f>
        <v>44187</v>
      </c>
      <c r="D2641" s="21">
        <f>IF(data!C2642="","",data!C2642)</f>
        <v>8</v>
      </c>
      <c r="E2641" s="22">
        <f>IF(data!D2642="","",data!D2642)</f>
        <v>9</v>
      </c>
      <c r="F2641" s="22">
        <f>IF(data!E2642="","",data!E2642)</f>
        <v>11</v>
      </c>
      <c r="G2641" s="22">
        <f>IF(data!F2642="","",data!F2642)</f>
        <v>14</v>
      </c>
      <c r="H2641" s="22">
        <f>IF(data!G2642="","",data!G2642)</f>
        <v>17</v>
      </c>
      <c r="I2641" s="22">
        <f>IF(data!H2642="","",data!H2642)</f>
        <v>29</v>
      </c>
      <c r="J2641" s="23">
        <f>IF(data!I2642="","",data!I2642)</f>
        <v>16</v>
      </c>
      <c r="Q2641" s="33"/>
      <c r="R2641" s="33"/>
      <c r="S2641" s="33"/>
      <c r="T2641" s="33"/>
      <c r="U2641" s="33"/>
      <c r="V2641" s="33"/>
      <c r="X2641" s="34"/>
      <c r="Y2641" s="33"/>
      <c r="Z2641" s="33"/>
      <c r="AA2641" s="33"/>
      <c r="AB2641" s="33"/>
      <c r="AC2641" s="35"/>
      <c r="AD2641" s="33"/>
      <c r="AE2641" s="33"/>
      <c r="AF2641" s="33"/>
      <c r="AG2641" s="33"/>
      <c r="AH2641" s="33"/>
      <c r="AI2641" s="33"/>
      <c r="AJ2641" s="36"/>
      <c r="AK2641" s="10">
        <f t="shared" ref="AK2641:AK2704" si="465">IF($D2641="","",MOD($D2641,3)+MOD($E2641,3)+MOD($F2641,3)+MOD($G2641,3)+MOD($H2641,3)+MOD($I2641,3))</f>
        <v>10</v>
      </c>
      <c r="AL2641" s="11">
        <f t="shared" ref="AL2641:AL2704" si="466">IF($D2641="","",MOD($D2641,4)+MOD($E2641,4)+MOD($F2641,4)+MOD($G2641,4)+MOD($H2641,4)+MOD($I2641,4))</f>
        <v>8</v>
      </c>
      <c r="AM2641" s="11">
        <f t="shared" ref="AM2641:AM2704" si="467">IF($D2641="","",MOD($D2641,5)+MOD($E2641,5)+MOD($F2641,5)+MOD($G2641,5)+MOD($H2641,5)+MOD($I2641,5))</f>
        <v>18</v>
      </c>
      <c r="AN2641" s="11">
        <f t="shared" ref="AN2641:AN2704" si="468">IF($D2641="","",MOD($D2641,6)+MOD($E2641,6)+MOD($F2641,6)+MOD($G2641,6)+MOD($H2641,6)+MOD($I2641,6))</f>
        <v>22</v>
      </c>
      <c r="AO2641" s="13">
        <f t="shared" ref="AO2641:AO2704" si="469">IF($D2641="","",MOD($D2641,7)+MOD($E2641,7)+MOD($F2641,7)+MOD($G2641,7)+MOD($H2641,7)+MOD($I2641,7))</f>
        <v>11</v>
      </c>
      <c r="AP2641" s="11">
        <f t="shared" ref="AP2641:AP2704" si="470">IF($D2641="","",MOD($D2641,8)+MOD($E2641,8)+MOD($F2641,8)+MOD($G2641,8)+MOD($H2641,8)+MOD($I2641,8))</f>
        <v>16</v>
      </c>
      <c r="AQ2641" s="11">
        <f t="shared" ref="AQ2641:AQ2704" si="471">IF($D2641="","",MOD($D2641,9)+MOD($E2641,9)+MOD($F2641,9)+MOD($G2641,9)+MOD($H2641,9)+MOD($I2641,9))</f>
        <v>25</v>
      </c>
      <c r="AR2641" s="11">
        <f t="shared" ref="AR2641:AR2704" si="472">IF($D2641="","",MOD($D2641,10)+MOD($E2641,10)+MOD($F2641,10)+MOD($G2641,10)+MOD($H2641,10)+MOD($I2641,10))</f>
        <v>38</v>
      </c>
      <c r="AS2641" s="11">
        <f t="shared" ref="AS2641:AS2704" si="473">IF($D2641="","",MOD($D2641,11)+MOD($E2641,11)+MOD($F2641,11)+MOD($G2641,11)+MOD($H2641,11)+MOD($I2641,11))</f>
        <v>33</v>
      </c>
      <c r="AT2641" s="11">
        <f t="shared" ref="AT2641:AT2704" si="474">IF($D2641="","",MOD($D2641,12)+MOD($E2641,12)+MOD($F2641,12)+MOD($G2641,12)+MOD($H2641,12)+MOD($I2641,12))</f>
        <v>40</v>
      </c>
      <c r="AU2641" s="11">
        <f t="shared" ref="AU2641:AU2704" si="475">IF($D2641="","",MOD($D2641,13)+MOD($E2641,13)+MOD($F2641,13)+MOD($G2641,13)+MOD($H2641,13)+MOD($I2641,13))</f>
        <v>36</v>
      </c>
      <c r="AV2641" s="11">
        <f t="shared" ref="AV2641:AV2704" si="476">IF($D2641="","",MOD($D2641,14)+MOD($E2641,14)+MOD($F2641,14)+MOD($G2641,14)+MOD($H2641,14)+MOD($I2641,14))</f>
        <v>32</v>
      </c>
      <c r="AW2641" s="12">
        <f t="shared" ref="AW2641:AW2704" si="477">IF($D2641="","",MOD($D2641,15)+MOD($E2641,15)+MOD($F2641,15)+MOD($G2641,15)+MOD($H2641,15)+MOD($I2641,15))</f>
        <v>58</v>
      </c>
      <c r="AX2641" s="13">
        <f t="shared" ref="AX2641:AX2704" si="478">IF($D2641="","",MOD($D2641,16)+MOD($E2641,16)+MOD($F2641,16)+MOD($G2641,16)+MOD($H2641,16)+MOD($I2641,16))</f>
        <v>56</v>
      </c>
      <c r="AY2641" s="13">
        <f t="shared" ref="AY2641:AY2704" si="479">IF($D2641="","",MOD($D2641,17)+MOD($E2641,17)+MOD($F2641,17)+MOD($G2641,17)+MOD($H2641,17)+MOD($I2641,17))</f>
        <v>54</v>
      </c>
      <c r="AZ2641" s="13">
        <f t="shared" ref="AZ2641:AZ2704" si="480">IF($D2641="","",MOD($D2641,18)+MOD($E2641,18)+MOD($F2641,18)+MOD($G2641,18)+MOD($H2641,18)+MOD($I2641,18))</f>
        <v>70</v>
      </c>
      <c r="BA2641" s="13">
        <f t="shared" ref="BA2641:BA2704" si="481">IF($D2641="","",MOD($D2641,19)+MOD($E2641,19)+MOD($F2641,19)+MOD($G2641,19)+MOD($H2641,19)+MOD($I2641,19))</f>
        <v>69</v>
      </c>
      <c r="BB2641" s="14">
        <f t="shared" ref="BB2641:BB2704" si="482">IF($D2641="","",MOD($D2641,20)+MOD($E2641,20)+MOD($F2641,20)+MOD($G2641,20)+MOD($H2641,20)+MOD($I2641,20))</f>
        <v>68</v>
      </c>
      <c r="BC2641" s="19">
        <f t="shared" si="452"/>
        <v>54</v>
      </c>
      <c r="BD2641" s="55">
        <f t="shared" si="461"/>
        <v>1.0312439103605067</v>
      </c>
      <c r="BE2641" s="19">
        <f t="shared" si="462"/>
        <v>1.0066904839233517</v>
      </c>
      <c r="BF2641" s="19">
        <f t="shared" si="453"/>
        <v>1.0066904839233517</v>
      </c>
      <c r="BG2641" s="19">
        <f t="shared" si="458"/>
        <v>1.0013705748619681</v>
      </c>
      <c r="BH2641" s="19">
        <f t="shared" si="463"/>
        <v>1</v>
      </c>
      <c r="BI2641" s="19">
        <f t="shared" si="463"/>
        <v>0</v>
      </c>
      <c r="BJ2641" s="19">
        <f t="shared" si="463"/>
        <v>0</v>
      </c>
      <c r="BK2641" s="19">
        <f t="shared" si="460"/>
        <v>0</v>
      </c>
      <c r="BL2641" s="19">
        <f t="shared" si="460"/>
        <v>0</v>
      </c>
      <c r="BM2641" s="19">
        <f t="shared" si="460"/>
        <v>0</v>
      </c>
      <c r="BN2641" s="19">
        <f t="shared" si="460"/>
        <v>0</v>
      </c>
      <c r="BO2641" s="19">
        <f t="shared" si="460"/>
        <v>0</v>
      </c>
      <c r="BP2641" s="19">
        <f t="shared" si="460"/>
        <v>1</v>
      </c>
      <c r="BQ2641" s="19">
        <f t="shared" si="460"/>
        <v>1</v>
      </c>
      <c r="BR2641" s="19">
        <f t="shared" si="460"/>
        <v>0</v>
      </c>
      <c r="BS2641" s="19">
        <f t="shared" si="460"/>
        <v>1</v>
      </c>
      <c r="BT2641" s="19">
        <f t="shared" si="460"/>
        <v>1</v>
      </c>
      <c r="BU2641" s="19">
        <f t="shared" si="460"/>
        <v>0</v>
      </c>
      <c r="BV2641" s="19">
        <f t="shared" si="460"/>
        <v>1</v>
      </c>
      <c r="BW2641" s="19">
        <f t="shared" si="460"/>
        <v>0</v>
      </c>
      <c r="BX2641" s="19">
        <f t="shared" si="460"/>
        <v>0</v>
      </c>
      <c r="BY2641" s="19" t="str">
        <f t="shared" si="460"/>
        <v/>
      </c>
      <c r="BZ2641" s="19" t="str">
        <f t="shared" si="460"/>
        <v/>
      </c>
      <c r="CA2641" s="19" t="str">
        <f t="shared" si="459"/>
        <v/>
      </c>
      <c r="CB2641" s="19" t="str">
        <f t="shared" si="459"/>
        <v/>
      </c>
    </row>
    <row r="2642" spans="1:80">
      <c r="A2642" s="24">
        <f t="shared" si="464"/>
        <v>2641</v>
      </c>
      <c r="B2642" s="31">
        <f>IF(data!A2643="","",data!A2643)</f>
        <v>2020131</v>
      </c>
      <c r="C2642" s="32">
        <f>IF(data!B2643="","",data!B2643)</f>
        <v>44189</v>
      </c>
      <c r="D2642" s="21">
        <f>IF(data!C2643="","",data!C2643)</f>
        <v>8</v>
      </c>
      <c r="E2642" s="22">
        <f>IF(data!D2643="","",data!D2643)</f>
        <v>19</v>
      </c>
      <c r="F2642" s="22">
        <f>IF(data!E2643="","",data!E2643)</f>
        <v>22</v>
      </c>
      <c r="G2642" s="22">
        <f>IF(data!F2643="","",data!F2643)</f>
        <v>26</v>
      </c>
      <c r="H2642" s="22">
        <f>IF(data!G2643="","",data!G2643)</f>
        <v>27</v>
      </c>
      <c r="I2642" s="22">
        <f>IF(data!H2643="","",data!H2643)</f>
        <v>30</v>
      </c>
      <c r="J2642" s="23">
        <f>IF(data!I2643="","",data!I2643)</f>
        <v>7</v>
      </c>
      <c r="Q2642" s="33"/>
      <c r="R2642" s="33"/>
      <c r="S2642" s="33"/>
      <c r="T2642" s="33"/>
      <c r="U2642" s="33"/>
      <c r="V2642" s="33"/>
      <c r="X2642" s="34"/>
      <c r="Y2642" s="33"/>
      <c r="Z2642" s="33"/>
      <c r="AA2642" s="33"/>
      <c r="AB2642" s="33"/>
      <c r="AC2642" s="35"/>
      <c r="AD2642" s="33"/>
      <c r="AE2642" s="33"/>
      <c r="AF2642" s="33"/>
      <c r="AG2642" s="33"/>
      <c r="AH2642" s="33"/>
      <c r="AI2642" s="33"/>
      <c r="AJ2642" s="36"/>
      <c r="AK2642" s="10">
        <f t="shared" si="465"/>
        <v>6</v>
      </c>
      <c r="AL2642" s="11">
        <f t="shared" si="466"/>
        <v>12</v>
      </c>
      <c r="AM2642" s="11">
        <f t="shared" si="467"/>
        <v>12</v>
      </c>
      <c r="AN2642" s="11">
        <f t="shared" si="468"/>
        <v>12</v>
      </c>
      <c r="AO2642" s="13">
        <f t="shared" si="469"/>
        <v>20</v>
      </c>
      <c r="AP2642" s="11">
        <f t="shared" si="470"/>
        <v>20</v>
      </c>
      <c r="AQ2642" s="11">
        <f t="shared" si="471"/>
        <v>24</v>
      </c>
      <c r="AR2642" s="11">
        <f t="shared" si="472"/>
        <v>32</v>
      </c>
      <c r="AS2642" s="11">
        <f t="shared" si="473"/>
        <v>33</v>
      </c>
      <c r="AT2642" s="11">
        <f t="shared" si="474"/>
        <v>36</v>
      </c>
      <c r="AU2642" s="11">
        <f t="shared" si="475"/>
        <v>28</v>
      </c>
      <c r="AV2642" s="11">
        <f t="shared" si="476"/>
        <v>48</v>
      </c>
      <c r="AW2642" s="12">
        <f t="shared" si="477"/>
        <v>42</v>
      </c>
      <c r="AX2642" s="13">
        <f t="shared" si="478"/>
        <v>52</v>
      </c>
      <c r="AY2642" s="13">
        <f t="shared" si="479"/>
        <v>47</v>
      </c>
      <c r="AZ2642" s="13">
        <f t="shared" si="480"/>
        <v>42</v>
      </c>
      <c r="BA2642" s="13">
        <f t="shared" si="481"/>
        <v>37</v>
      </c>
      <c r="BB2642" s="14">
        <f t="shared" si="482"/>
        <v>52</v>
      </c>
      <c r="BC2642" s="19">
        <f t="shared" si="452"/>
        <v>47</v>
      </c>
      <c r="BD2642" s="55">
        <f t="shared" si="461"/>
        <v>1.0066904839233517</v>
      </c>
      <c r="BE2642" s="19">
        <f t="shared" si="462"/>
        <v>1.0291977914907438</v>
      </c>
      <c r="BF2642" s="19">
        <f t="shared" si="453"/>
        <v>1.0091458265670672</v>
      </c>
      <c r="BG2642" s="19">
        <f t="shared" si="458"/>
        <v>0.99645988957453724</v>
      </c>
      <c r="BH2642" s="19">
        <f t="shared" si="463"/>
        <v>0</v>
      </c>
      <c r="BI2642" s="19">
        <f t="shared" si="463"/>
        <v>0</v>
      </c>
      <c r="BJ2642" s="19">
        <f t="shared" si="463"/>
        <v>1</v>
      </c>
      <c r="BK2642" s="19">
        <f t="shared" si="460"/>
        <v>0</v>
      </c>
      <c r="BL2642" s="19">
        <f t="shared" si="460"/>
        <v>0</v>
      </c>
      <c r="BM2642" s="19">
        <f t="shared" si="460"/>
        <v>1</v>
      </c>
      <c r="BN2642" s="19">
        <f t="shared" si="460"/>
        <v>0</v>
      </c>
      <c r="BO2642" s="19">
        <f t="shared" si="460"/>
        <v>0</v>
      </c>
      <c r="BP2642" s="19">
        <f t="shared" si="460"/>
        <v>1</v>
      </c>
      <c r="BQ2642" s="19">
        <f t="shared" si="460"/>
        <v>1</v>
      </c>
      <c r="BR2642" s="19">
        <f t="shared" si="460"/>
        <v>1</v>
      </c>
      <c r="BS2642" s="19">
        <f t="shared" si="460"/>
        <v>0</v>
      </c>
      <c r="BT2642" s="19">
        <f t="shared" si="460"/>
        <v>0</v>
      </c>
      <c r="BU2642" s="19">
        <f t="shared" si="460"/>
        <v>1</v>
      </c>
      <c r="BV2642" s="19">
        <f t="shared" si="460"/>
        <v>0</v>
      </c>
      <c r="BW2642" s="19">
        <f t="shared" si="460"/>
        <v>0</v>
      </c>
      <c r="BX2642" s="19">
        <f t="shared" si="460"/>
        <v>0</v>
      </c>
      <c r="BY2642" s="19" t="str">
        <f t="shared" si="460"/>
        <v/>
      </c>
      <c r="BZ2642" s="19" t="str">
        <f t="shared" ref="BZ2642:CB2657" si="483">IF(BZ$4&gt;=$BC$1,"",SUMPRODUCT(N(MOD($D2642:$I2642,$BC$1)=BZ$4)))</f>
        <v/>
      </c>
      <c r="CA2642" s="19" t="str">
        <f t="shared" si="483"/>
        <v/>
      </c>
      <c r="CB2642" s="19" t="str">
        <f t="shared" si="483"/>
        <v/>
      </c>
    </row>
    <row r="2643" spans="1:80">
      <c r="A2643" s="24">
        <f t="shared" si="464"/>
        <v>2642</v>
      </c>
      <c r="B2643" s="31">
        <f>IF(data!A2644="","",data!A2644)</f>
        <v>2020132</v>
      </c>
      <c r="C2643" s="32">
        <f>IF(data!B2644="","",data!B2644)</f>
        <v>44192</v>
      </c>
      <c r="D2643" s="21">
        <f>IF(data!C2644="","",data!C2644)</f>
        <v>1</v>
      </c>
      <c r="E2643" s="22">
        <f>IF(data!D2644="","",data!D2644)</f>
        <v>4</v>
      </c>
      <c r="F2643" s="22">
        <f>IF(data!E2644="","",data!E2644)</f>
        <v>11</v>
      </c>
      <c r="G2643" s="22">
        <f>IF(data!F2644="","",data!F2644)</f>
        <v>12</v>
      </c>
      <c r="H2643" s="22">
        <f>IF(data!G2644="","",data!G2644)</f>
        <v>14</v>
      </c>
      <c r="I2643" s="22">
        <f>IF(data!H2644="","",data!H2644)</f>
        <v>23</v>
      </c>
      <c r="J2643" s="23">
        <f>IF(data!I2644="","",data!I2644)</f>
        <v>4</v>
      </c>
      <c r="Q2643" s="33"/>
      <c r="R2643" s="33"/>
      <c r="S2643" s="33"/>
      <c r="T2643" s="33"/>
      <c r="U2643" s="33"/>
      <c r="V2643" s="33"/>
      <c r="X2643" s="34"/>
      <c r="Y2643" s="33"/>
      <c r="Z2643" s="33"/>
      <c r="AA2643" s="33"/>
      <c r="AB2643" s="33"/>
      <c r="AC2643" s="35"/>
      <c r="AD2643" s="33"/>
      <c r="AE2643" s="33"/>
      <c r="AF2643" s="33"/>
      <c r="AG2643" s="33"/>
      <c r="AH2643" s="33"/>
      <c r="AI2643" s="33"/>
      <c r="AJ2643" s="36"/>
      <c r="AK2643" s="10">
        <f t="shared" si="465"/>
        <v>8</v>
      </c>
      <c r="AL2643" s="11">
        <f t="shared" si="466"/>
        <v>9</v>
      </c>
      <c r="AM2643" s="11">
        <f t="shared" si="467"/>
        <v>15</v>
      </c>
      <c r="AN2643" s="11">
        <f t="shared" si="468"/>
        <v>17</v>
      </c>
      <c r="AO2643" s="13">
        <f t="shared" si="469"/>
        <v>16</v>
      </c>
      <c r="AP2643" s="11">
        <f t="shared" si="470"/>
        <v>25</v>
      </c>
      <c r="AQ2643" s="11">
        <f t="shared" si="471"/>
        <v>20</v>
      </c>
      <c r="AR2643" s="11">
        <f t="shared" si="472"/>
        <v>15</v>
      </c>
      <c r="AS2643" s="11">
        <f t="shared" si="473"/>
        <v>10</v>
      </c>
      <c r="AT2643" s="11">
        <f t="shared" si="474"/>
        <v>29</v>
      </c>
      <c r="AU2643" s="11">
        <f t="shared" si="475"/>
        <v>39</v>
      </c>
      <c r="AV2643" s="11">
        <f t="shared" si="476"/>
        <v>37</v>
      </c>
      <c r="AW2643" s="12">
        <f t="shared" si="477"/>
        <v>50</v>
      </c>
      <c r="AX2643" s="13">
        <f t="shared" si="478"/>
        <v>49</v>
      </c>
      <c r="AY2643" s="13">
        <f t="shared" si="479"/>
        <v>48</v>
      </c>
      <c r="AZ2643" s="13">
        <f t="shared" si="480"/>
        <v>47</v>
      </c>
      <c r="BA2643" s="13">
        <f t="shared" si="481"/>
        <v>46</v>
      </c>
      <c r="BB2643" s="14">
        <f t="shared" si="482"/>
        <v>45</v>
      </c>
      <c r="BC2643" s="19">
        <f t="shared" si="452"/>
        <v>48</v>
      </c>
      <c r="BD2643" s="55">
        <f t="shared" si="461"/>
        <v>1.0762585254952908</v>
      </c>
      <c r="BE2643" s="19">
        <f t="shared" si="462"/>
        <v>1.0107827216628775</v>
      </c>
      <c r="BF2643" s="19">
        <f t="shared" si="453"/>
        <v>1.008327379019162</v>
      </c>
      <c r="BG2643" s="19">
        <f t="shared" si="458"/>
        <v>1.000552127314063</v>
      </c>
      <c r="BH2643" s="19">
        <f t="shared" si="463"/>
        <v>0</v>
      </c>
      <c r="BI2643" s="19">
        <f t="shared" si="463"/>
        <v>1</v>
      </c>
      <c r="BJ2643" s="19">
        <f t="shared" si="463"/>
        <v>0</v>
      </c>
      <c r="BK2643" s="19">
        <f t="shared" ref="BK2643:BZ2658" si="484">IF(BK$4&gt;=$BC$1,"",SUMPRODUCT(N(MOD($D2643:$I2643,$BC$1)=BK$4)))</f>
        <v>0</v>
      </c>
      <c r="BL2643" s="19">
        <f t="shared" si="484"/>
        <v>1</v>
      </c>
      <c r="BM2643" s="19">
        <f t="shared" si="484"/>
        <v>0</v>
      </c>
      <c r="BN2643" s="19">
        <f t="shared" si="484"/>
        <v>1</v>
      </c>
      <c r="BO2643" s="19">
        <f t="shared" si="484"/>
        <v>0</v>
      </c>
      <c r="BP2643" s="19">
        <f t="shared" si="484"/>
        <v>0</v>
      </c>
      <c r="BQ2643" s="19">
        <f t="shared" si="484"/>
        <v>0</v>
      </c>
      <c r="BR2643" s="19">
        <f t="shared" si="484"/>
        <v>0</v>
      </c>
      <c r="BS2643" s="19">
        <f t="shared" si="484"/>
        <v>1</v>
      </c>
      <c r="BT2643" s="19">
        <f t="shared" si="484"/>
        <v>1</v>
      </c>
      <c r="BU2643" s="19">
        <f t="shared" si="484"/>
        <v>0</v>
      </c>
      <c r="BV2643" s="19">
        <f t="shared" si="484"/>
        <v>1</v>
      </c>
      <c r="BW2643" s="19">
        <f t="shared" si="484"/>
        <v>0</v>
      </c>
      <c r="BX2643" s="19">
        <f t="shared" si="484"/>
        <v>0</v>
      </c>
      <c r="BY2643" s="19" t="str">
        <f t="shared" si="484"/>
        <v/>
      </c>
      <c r="BZ2643" s="19" t="str">
        <f t="shared" si="484"/>
        <v/>
      </c>
      <c r="CA2643" s="19" t="str">
        <f t="shared" si="483"/>
        <v/>
      </c>
      <c r="CB2643" s="19" t="str">
        <f t="shared" si="483"/>
        <v/>
      </c>
    </row>
    <row r="2644" spans="1:80">
      <c r="A2644" s="24">
        <f t="shared" si="464"/>
        <v>2643</v>
      </c>
      <c r="B2644" s="31">
        <f>IF(data!A2645="","",data!A2645)</f>
        <v>2020133</v>
      </c>
      <c r="C2644" s="32">
        <f>IF(data!B2645="","",data!B2645)</f>
        <v>44194</v>
      </c>
      <c r="D2644" s="21">
        <f>IF(data!C2645="","",data!C2645)</f>
        <v>3</v>
      </c>
      <c r="E2644" s="22">
        <f>IF(data!D2645="","",data!D2645)</f>
        <v>19</v>
      </c>
      <c r="F2644" s="22">
        <f>IF(data!E2645="","",data!E2645)</f>
        <v>22</v>
      </c>
      <c r="G2644" s="22">
        <f>IF(data!F2645="","",data!F2645)</f>
        <v>23</v>
      </c>
      <c r="H2644" s="22">
        <f>IF(data!G2645="","",data!G2645)</f>
        <v>27</v>
      </c>
      <c r="I2644" s="22">
        <f>IF(data!H2645="","",data!H2645)</f>
        <v>29</v>
      </c>
      <c r="J2644" s="23">
        <f>IF(data!I2645="","",data!I2645)</f>
        <v>7</v>
      </c>
      <c r="Q2644" s="33"/>
      <c r="R2644" s="33"/>
      <c r="S2644" s="33"/>
      <c r="T2644" s="33"/>
      <c r="U2644" s="33"/>
      <c r="V2644" s="33"/>
      <c r="X2644" s="34"/>
      <c r="Y2644" s="33"/>
      <c r="Z2644" s="33"/>
      <c r="AA2644" s="33"/>
      <c r="AB2644" s="33"/>
      <c r="AC2644" s="35"/>
      <c r="AD2644" s="33"/>
      <c r="AE2644" s="33"/>
      <c r="AF2644" s="33"/>
      <c r="AG2644" s="33"/>
      <c r="AH2644" s="33"/>
      <c r="AI2644" s="33"/>
      <c r="AJ2644" s="36"/>
      <c r="AK2644" s="10">
        <f t="shared" si="465"/>
        <v>6</v>
      </c>
      <c r="AL2644" s="11">
        <f t="shared" si="466"/>
        <v>15</v>
      </c>
      <c r="AM2644" s="11">
        <f t="shared" si="467"/>
        <v>18</v>
      </c>
      <c r="AN2644" s="11">
        <f t="shared" si="468"/>
        <v>21</v>
      </c>
      <c r="AO2644" s="13">
        <f t="shared" si="469"/>
        <v>18</v>
      </c>
      <c r="AP2644" s="11">
        <f t="shared" si="470"/>
        <v>27</v>
      </c>
      <c r="AQ2644" s="11">
        <f t="shared" si="471"/>
        <v>15</v>
      </c>
      <c r="AR2644" s="11">
        <f t="shared" si="472"/>
        <v>33</v>
      </c>
      <c r="AS2644" s="11">
        <f t="shared" si="473"/>
        <v>24</v>
      </c>
      <c r="AT2644" s="11">
        <f t="shared" si="474"/>
        <v>39</v>
      </c>
      <c r="AU2644" s="11">
        <f t="shared" si="475"/>
        <v>32</v>
      </c>
      <c r="AV2644" s="11">
        <f t="shared" si="476"/>
        <v>39</v>
      </c>
      <c r="AW2644" s="12">
        <f t="shared" si="477"/>
        <v>48</v>
      </c>
      <c r="AX2644" s="13">
        <f t="shared" si="478"/>
        <v>43</v>
      </c>
      <c r="AY2644" s="13">
        <f t="shared" si="479"/>
        <v>38</v>
      </c>
      <c r="AZ2644" s="13">
        <f t="shared" si="480"/>
        <v>33</v>
      </c>
      <c r="BA2644" s="13">
        <f t="shared" si="481"/>
        <v>28</v>
      </c>
      <c r="BB2644" s="14">
        <f t="shared" si="482"/>
        <v>43</v>
      </c>
      <c r="BC2644" s="19">
        <f t="shared" si="452"/>
        <v>38</v>
      </c>
      <c r="BD2644" s="55">
        <f t="shared" si="461"/>
        <v>0.96986034426761936</v>
      </c>
      <c r="BE2644" s="19">
        <f t="shared" si="462"/>
        <v>1.0312439103605067</v>
      </c>
      <c r="BF2644" s="19">
        <f t="shared" si="453"/>
        <v>0.99195842806105872</v>
      </c>
      <c r="BG2644" s="19">
        <f t="shared" si="458"/>
        <v>0.99686911334848971</v>
      </c>
      <c r="BH2644" s="19">
        <f t="shared" si="463"/>
        <v>0</v>
      </c>
      <c r="BI2644" s="19">
        <f t="shared" si="463"/>
        <v>0</v>
      </c>
      <c r="BJ2644" s="19">
        <f t="shared" si="463"/>
        <v>1</v>
      </c>
      <c r="BK2644" s="19">
        <f t="shared" si="484"/>
        <v>1</v>
      </c>
      <c r="BL2644" s="19">
        <f t="shared" si="484"/>
        <v>0</v>
      </c>
      <c r="BM2644" s="19">
        <f t="shared" si="484"/>
        <v>1</v>
      </c>
      <c r="BN2644" s="19">
        <f t="shared" si="484"/>
        <v>1</v>
      </c>
      <c r="BO2644" s="19">
        <f t="shared" si="484"/>
        <v>0</v>
      </c>
      <c r="BP2644" s="19">
        <f t="shared" si="484"/>
        <v>0</v>
      </c>
      <c r="BQ2644" s="19">
        <f t="shared" si="484"/>
        <v>0</v>
      </c>
      <c r="BR2644" s="19">
        <f t="shared" si="484"/>
        <v>1</v>
      </c>
      <c r="BS2644" s="19">
        <f t="shared" si="484"/>
        <v>0</v>
      </c>
      <c r="BT2644" s="19">
        <f t="shared" si="484"/>
        <v>1</v>
      </c>
      <c r="BU2644" s="19">
        <f t="shared" si="484"/>
        <v>0</v>
      </c>
      <c r="BV2644" s="19">
        <f t="shared" si="484"/>
        <v>0</v>
      </c>
      <c r="BW2644" s="19">
        <f t="shared" si="484"/>
        <v>0</v>
      </c>
      <c r="BX2644" s="19">
        <f t="shared" si="484"/>
        <v>0</v>
      </c>
      <c r="BY2644" s="19" t="str">
        <f t="shared" si="484"/>
        <v/>
      </c>
      <c r="BZ2644" s="19" t="str">
        <f t="shared" si="484"/>
        <v/>
      </c>
      <c r="CA2644" s="19" t="str">
        <f t="shared" si="483"/>
        <v/>
      </c>
      <c r="CB2644" s="19" t="str">
        <f t="shared" si="483"/>
        <v/>
      </c>
    </row>
    <row r="2645" spans="1:80">
      <c r="A2645" s="24">
        <f t="shared" si="464"/>
        <v>2644</v>
      </c>
      <c r="B2645" s="31">
        <f>IF(data!A2646="","",data!A2646)</f>
        <v>2020134</v>
      </c>
      <c r="C2645" s="32">
        <f>IF(data!B2646="","",data!B2646)</f>
        <v>44196</v>
      </c>
      <c r="D2645" s="21">
        <f>IF(data!C2646="","",data!C2646)</f>
        <v>2</v>
      </c>
      <c r="E2645" s="22">
        <f>IF(data!D2646="","",data!D2646)</f>
        <v>9</v>
      </c>
      <c r="F2645" s="22">
        <f>IF(data!E2646="","",data!E2646)</f>
        <v>10</v>
      </c>
      <c r="G2645" s="22">
        <f>IF(data!F2646="","",data!F2646)</f>
        <v>20</v>
      </c>
      <c r="H2645" s="22">
        <f>IF(data!G2646="","",data!G2646)</f>
        <v>22</v>
      </c>
      <c r="I2645" s="22">
        <f>IF(data!H2646="","",data!H2646)</f>
        <v>26</v>
      </c>
      <c r="J2645" s="23">
        <f>IF(data!I2646="","",data!I2646)</f>
        <v>1</v>
      </c>
      <c r="Q2645" s="33"/>
      <c r="R2645" s="33"/>
      <c r="S2645" s="33"/>
      <c r="T2645" s="33"/>
      <c r="U2645" s="33"/>
      <c r="V2645" s="33"/>
      <c r="X2645" s="34"/>
      <c r="Y2645" s="33"/>
      <c r="Z2645" s="33"/>
      <c r="AA2645" s="33"/>
      <c r="AB2645" s="33"/>
      <c r="AC2645" s="35"/>
      <c r="AD2645" s="33"/>
      <c r="AE2645" s="33"/>
      <c r="AF2645" s="33"/>
      <c r="AG2645" s="33"/>
      <c r="AH2645" s="33"/>
      <c r="AI2645" s="33"/>
      <c r="AJ2645" s="36"/>
      <c r="AK2645" s="10">
        <f t="shared" si="465"/>
        <v>8</v>
      </c>
      <c r="AL2645" s="11">
        <f t="shared" si="466"/>
        <v>9</v>
      </c>
      <c r="AM2645" s="11">
        <f t="shared" si="467"/>
        <v>9</v>
      </c>
      <c r="AN2645" s="11">
        <f t="shared" si="468"/>
        <v>17</v>
      </c>
      <c r="AO2645" s="13">
        <f t="shared" si="469"/>
        <v>19</v>
      </c>
      <c r="AP2645" s="11">
        <f t="shared" si="470"/>
        <v>17</v>
      </c>
      <c r="AQ2645" s="11">
        <f t="shared" si="471"/>
        <v>17</v>
      </c>
      <c r="AR2645" s="11">
        <f t="shared" si="472"/>
        <v>19</v>
      </c>
      <c r="AS2645" s="11">
        <f t="shared" si="473"/>
        <v>34</v>
      </c>
      <c r="AT2645" s="11">
        <f t="shared" si="474"/>
        <v>41</v>
      </c>
      <c r="AU2645" s="11">
        <f t="shared" si="475"/>
        <v>37</v>
      </c>
      <c r="AV2645" s="11">
        <f t="shared" si="476"/>
        <v>47</v>
      </c>
      <c r="AW2645" s="12">
        <f t="shared" si="477"/>
        <v>44</v>
      </c>
      <c r="AX2645" s="13">
        <f t="shared" si="478"/>
        <v>41</v>
      </c>
      <c r="AY2645" s="13">
        <f t="shared" si="479"/>
        <v>38</v>
      </c>
      <c r="AZ2645" s="13">
        <f t="shared" si="480"/>
        <v>35</v>
      </c>
      <c r="BA2645" s="13">
        <f t="shared" si="481"/>
        <v>32</v>
      </c>
      <c r="BB2645" s="14">
        <f t="shared" si="482"/>
        <v>29</v>
      </c>
      <c r="BC2645" s="19">
        <f t="shared" si="452"/>
        <v>38</v>
      </c>
      <c r="BD2645" s="55">
        <f t="shared" si="461"/>
        <v>0.92075349139330953</v>
      </c>
      <c r="BE2645" s="19">
        <f t="shared" si="462"/>
        <v>1.0066904839233517</v>
      </c>
      <c r="BF2645" s="19">
        <f t="shared" si="453"/>
        <v>0.97477102955505035</v>
      </c>
      <c r="BG2645" s="19">
        <f t="shared" si="458"/>
        <v>0.99400454693082163</v>
      </c>
      <c r="BH2645" s="19">
        <f t="shared" si="463"/>
        <v>0</v>
      </c>
      <c r="BI2645" s="19">
        <f t="shared" si="463"/>
        <v>0</v>
      </c>
      <c r="BJ2645" s="19">
        <f t="shared" si="463"/>
        <v>1</v>
      </c>
      <c r="BK2645" s="19">
        <f t="shared" si="484"/>
        <v>1</v>
      </c>
      <c r="BL2645" s="19">
        <f t="shared" si="484"/>
        <v>0</v>
      </c>
      <c r="BM2645" s="19">
        <f t="shared" si="484"/>
        <v>1</v>
      </c>
      <c r="BN2645" s="19">
        <f t="shared" si="484"/>
        <v>0</v>
      </c>
      <c r="BO2645" s="19">
        <f t="shared" si="484"/>
        <v>0</v>
      </c>
      <c r="BP2645" s="19">
        <f t="shared" si="484"/>
        <v>0</v>
      </c>
      <c r="BQ2645" s="19">
        <f t="shared" si="484"/>
        <v>2</v>
      </c>
      <c r="BR2645" s="19">
        <f t="shared" si="484"/>
        <v>1</v>
      </c>
      <c r="BS2645" s="19">
        <f t="shared" si="484"/>
        <v>0</v>
      </c>
      <c r="BT2645" s="19">
        <f t="shared" si="484"/>
        <v>0</v>
      </c>
      <c r="BU2645" s="19">
        <f t="shared" si="484"/>
        <v>0</v>
      </c>
      <c r="BV2645" s="19">
        <f t="shared" si="484"/>
        <v>0</v>
      </c>
      <c r="BW2645" s="19">
        <f t="shared" si="484"/>
        <v>0</v>
      </c>
      <c r="BX2645" s="19">
        <f t="shared" si="484"/>
        <v>0</v>
      </c>
      <c r="BY2645" s="19" t="str">
        <f t="shared" si="484"/>
        <v/>
      </c>
      <c r="BZ2645" s="19" t="str">
        <f t="shared" si="484"/>
        <v/>
      </c>
      <c r="CA2645" s="19" t="str">
        <f t="shared" si="483"/>
        <v/>
      </c>
      <c r="CB2645" s="19" t="str">
        <f t="shared" si="483"/>
        <v/>
      </c>
    </row>
    <row r="2646" spans="1:80">
      <c r="A2646" s="24">
        <f t="shared" si="464"/>
        <v>2645</v>
      </c>
      <c r="B2646" s="31">
        <f>IF(data!A2647="","",data!A2647)</f>
        <v>2021001</v>
      </c>
      <c r="C2646" s="32">
        <f>IF(data!B2647="","",data!B2647)</f>
        <v>44199</v>
      </c>
      <c r="D2646" s="21">
        <f>IF(data!C2647="","",data!C2647)</f>
        <v>2</v>
      </c>
      <c r="E2646" s="22">
        <f>IF(data!D2647="","",data!D2647)</f>
        <v>3</v>
      </c>
      <c r="F2646" s="22">
        <f>IF(data!E2647="","",data!E2647)</f>
        <v>13</v>
      </c>
      <c r="G2646" s="22">
        <f>IF(data!F2647="","",data!F2647)</f>
        <v>18</v>
      </c>
      <c r="H2646" s="22">
        <f>IF(data!G2647="","",data!G2647)</f>
        <v>20</v>
      </c>
      <c r="I2646" s="22">
        <f>IF(data!H2647="","",data!H2647)</f>
        <v>31</v>
      </c>
      <c r="J2646" s="23">
        <f>IF(data!I2647="","",data!I2647)</f>
        <v>11</v>
      </c>
      <c r="Q2646" s="33"/>
      <c r="R2646" s="33"/>
      <c r="S2646" s="33"/>
      <c r="T2646" s="33"/>
      <c r="U2646" s="33"/>
      <c r="V2646" s="33"/>
      <c r="X2646" s="34"/>
      <c r="Y2646" s="33"/>
      <c r="Z2646" s="33"/>
      <c r="AA2646" s="33"/>
      <c r="AB2646" s="33"/>
      <c r="AC2646" s="35"/>
      <c r="AD2646" s="33"/>
      <c r="AE2646" s="33"/>
      <c r="AF2646" s="33"/>
      <c r="AG2646" s="33"/>
      <c r="AH2646" s="33"/>
      <c r="AI2646" s="33"/>
      <c r="AJ2646" s="36"/>
      <c r="AK2646" s="10">
        <f t="shared" si="465"/>
        <v>6</v>
      </c>
      <c r="AL2646" s="11">
        <f t="shared" si="466"/>
        <v>11</v>
      </c>
      <c r="AM2646" s="11">
        <f t="shared" si="467"/>
        <v>12</v>
      </c>
      <c r="AN2646" s="11">
        <f t="shared" si="468"/>
        <v>9</v>
      </c>
      <c r="AO2646" s="13">
        <f t="shared" si="469"/>
        <v>24</v>
      </c>
      <c r="AP2646" s="11">
        <f t="shared" si="470"/>
        <v>23</v>
      </c>
      <c r="AQ2646" s="11">
        <f t="shared" si="471"/>
        <v>15</v>
      </c>
      <c r="AR2646" s="11">
        <f t="shared" si="472"/>
        <v>17</v>
      </c>
      <c r="AS2646" s="11">
        <f t="shared" si="473"/>
        <v>32</v>
      </c>
      <c r="AT2646" s="11">
        <f t="shared" si="474"/>
        <v>27</v>
      </c>
      <c r="AU2646" s="11">
        <f t="shared" si="475"/>
        <v>22</v>
      </c>
      <c r="AV2646" s="11">
        <f t="shared" si="476"/>
        <v>31</v>
      </c>
      <c r="AW2646" s="12">
        <f t="shared" si="477"/>
        <v>27</v>
      </c>
      <c r="AX2646" s="13">
        <f t="shared" si="478"/>
        <v>39</v>
      </c>
      <c r="AY2646" s="13">
        <f t="shared" si="479"/>
        <v>36</v>
      </c>
      <c r="AZ2646" s="13">
        <f t="shared" si="480"/>
        <v>33</v>
      </c>
      <c r="BA2646" s="13">
        <f t="shared" si="481"/>
        <v>49</v>
      </c>
      <c r="BB2646" s="14">
        <f t="shared" si="482"/>
        <v>47</v>
      </c>
      <c r="BC2646" s="19">
        <f t="shared" ref="BC2646:BC2709" si="485">IF($B2646="","",MOD($D2646,$BC$1)+MOD($E2646,$BC$1)+MOD($F2646,$BC$1)+MOD($G2646,$BC$1)+MOD($H2646,$BC$1)+MOD($I2646,$BC$1))</f>
        <v>36</v>
      </c>
      <c r="BD2646" s="55">
        <f t="shared" si="461"/>
        <v>0.84709321208184474</v>
      </c>
      <c r="BE2646" s="19">
        <f t="shared" si="462"/>
        <v>0.93916856122117565</v>
      </c>
      <c r="BF2646" s="19">
        <f t="shared" si="453"/>
        <v>0.96822344917180903</v>
      </c>
      <c r="BG2646" s="19">
        <f t="shared" si="458"/>
        <v>0.99809678467034757</v>
      </c>
      <c r="BH2646" s="19">
        <f t="shared" si="463"/>
        <v>0</v>
      </c>
      <c r="BI2646" s="19">
        <f t="shared" si="463"/>
        <v>1</v>
      </c>
      <c r="BJ2646" s="19">
        <f t="shared" si="463"/>
        <v>1</v>
      </c>
      <c r="BK2646" s="19">
        <f t="shared" si="484"/>
        <v>2</v>
      </c>
      <c r="BL2646" s="19">
        <f t="shared" si="484"/>
        <v>0</v>
      </c>
      <c r="BM2646" s="19">
        <f t="shared" si="484"/>
        <v>0</v>
      </c>
      <c r="BN2646" s="19">
        <f t="shared" si="484"/>
        <v>0</v>
      </c>
      <c r="BO2646" s="19">
        <f t="shared" si="484"/>
        <v>0</v>
      </c>
      <c r="BP2646" s="19">
        <f t="shared" si="484"/>
        <v>0</v>
      </c>
      <c r="BQ2646" s="19">
        <f t="shared" si="484"/>
        <v>0</v>
      </c>
      <c r="BR2646" s="19">
        <f t="shared" si="484"/>
        <v>0</v>
      </c>
      <c r="BS2646" s="19">
        <f t="shared" si="484"/>
        <v>0</v>
      </c>
      <c r="BT2646" s="19">
        <f t="shared" si="484"/>
        <v>0</v>
      </c>
      <c r="BU2646" s="19">
        <f t="shared" si="484"/>
        <v>1</v>
      </c>
      <c r="BV2646" s="19">
        <f t="shared" si="484"/>
        <v>1</v>
      </c>
      <c r="BW2646" s="19">
        <f t="shared" si="484"/>
        <v>0</v>
      </c>
      <c r="BX2646" s="19">
        <f t="shared" si="484"/>
        <v>0</v>
      </c>
      <c r="BY2646" s="19" t="str">
        <f t="shared" si="484"/>
        <v/>
      </c>
      <c r="BZ2646" s="19" t="str">
        <f t="shared" si="484"/>
        <v/>
      </c>
      <c r="CA2646" s="19" t="str">
        <f t="shared" si="483"/>
        <v/>
      </c>
      <c r="CB2646" s="19" t="str">
        <f t="shared" si="483"/>
        <v/>
      </c>
    </row>
    <row r="2647" spans="1:80">
      <c r="A2647" s="24">
        <f t="shared" si="464"/>
        <v>2646</v>
      </c>
      <c r="B2647" s="31">
        <f>IF(data!A2648="","",data!A2648)</f>
        <v>2021002</v>
      </c>
      <c r="C2647" s="32">
        <f>IF(data!B2648="","",data!B2648)</f>
        <v>44201</v>
      </c>
      <c r="D2647" s="21">
        <f>IF(data!C2648="","",data!C2648)</f>
        <v>6</v>
      </c>
      <c r="E2647" s="22">
        <f>IF(data!D2648="","",data!D2648)</f>
        <v>10</v>
      </c>
      <c r="F2647" s="22">
        <f>IF(data!E2648="","",data!E2648)</f>
        <v>13</v>
      </c>
      <c r="G2647" s="22">
        <f>IF(data!F2648="","",data!F2648)</f>
        <v>25</v>
      </c>
      <c r="H2647" s="22">
        <f>IF(data!G2648="","",data!G2648)</f>
        <v>26</v>
      </c>
      <c r="I2647" s="22">
        <f>IF(data!H2648="","",data!H2648)</f>
        <v>32</v>
      </c>
      <c r="J2647" s="23">
        <f>IF(data!I2648="","",data!I2648)</f>
        <v>11</v>
      </c>
      <c r="Q2647" s="33"/>
      <c r="R2647" s="33"/>
      <c r="S2647" s="33"/>
      <c r="T2647" s="33"/>
      <c r="U2647" s="33"/>
      <c r="V2647" s="33"/>
      <c r="X2647" s="34"/>
      <c r="Y2647" s="33"/>
      <c r="Z2647" s="33"/>
      <c r="AA2647" s="33"/>
      <c r="AB2647" s="33"/>
      <c r="AC2647" s="35"/>
      <c r="AD2647" s="33"/>
      <c r="AE2647" s="33"/>
      <c r="AF2647" s="33"/>
      <c r="AG2647" s="33"/>
      <c r="AH2647" s="33"/>
      <c r="AI2647" s="33"/>
      <c r="AJ2647" s="36"/>
      <c r="AK2647" s="10">
        <f t="shared" si="465"/>
        <v>7</v>
      </c>
      <c r="AL2647" s="11">
        <f t="shared" si="466"/>
        <v>8</v>
      </c>
      <c r="AM2647" s="11">
        <f t="shared" si="467"/>
        <v>7</v>
      </c>
      <c r="AN2647" s="11">
        <f t="shared" si="468"/>
        <v>10</v>
      </c>
      <c r="AO2647" s="13">
        <f t="shared" si="469"/>
        <v>28</v>
      </c>
      <c r="AP2647" s="11">
        <f t="shared" si="470"/>
        <v>16</v>
      </c>
      <c r="AQ2647" s="11">
        <f t="shared" si="471"/>
        <v>31</v>
      </c>
      <c r="AR2647" s="11">
        <f t="shared" si="472"/>
        <v>22</v>
      </c>
      <c r="AS2647" s="11">
        <f t="shared" si="473"/>
        <v>35</v>
      </c>
      <c r="AT2647" s="11">
        <f t="shared" si="474"/>
        <v>28</v>
      </c>
      <c r="AU2647" s="11">
        <f t="shared" si="475"/>
        <v>34</v>
      </c>
      <c r="AV2647" s="11">
        <f t="shared" si="476"/>
        <v>56</v>
      </c>
      <c r="AW2647" s="12">
        <f t="shared" si="477"/>
        <v>52</v>
      </c>
      <c r="AX2647" s="13">
        <f t="shared" si="478"/>
        <v>48</v>
      </c>
      <c r="AY2647" s="13">
        <f t="shared" si="479"/>
        <v>61</v>
      </c>
      <c r="AZ2647" s="13">
        <f t="shared" si="480"/>
        <v>58</v>
      </c>
      <c r="BA2647" s="13">
        <f t="shared" si="481"/>
        <v>55</v>
      </c>
      <c r="BB2647" s="14">
        <f t="shared" si="482"/>
        <v>52</v>
      </c>
      <c r="BC2647" s="19">
        <f t="shared" si="485"/>
        <v>61</v>
      </c>
      <c r="BD2647" s="55">
        <f t="shared" si="461"/>
        <v>0.90438454043520633</v>
      </c>
      <c r="BE2647" s="19">
        <f t="shared" si="462"/>
        <v>0.95553751217927907</v>
      </c>
      <c r="BF2647" s="19">
        <f t="shared" si="453"/>
        <v>0.98868463786943817</v>
      </c>
      <c r="BG2647" s="19">
        <f t="shared" si="458"/>
        <v>1.0050535888275414</v>
      </c>
      <c r="BH2647" s="19">
        <f t="shared" si="463"/>
        <v>0</v>
      </c>
      <c r="BI2647" s="19">
        <f t="shared" si="463"/>
        <v>0</v>
      </c>
      <c r="BJ2647" s="19">
        <f t="shared" si="463"/>
        <v>0</v>
      </c>
      <c r="BK2647" s="19">
        <f t="shared" si="484"/>
        <v>0</v>
      </c>
      <c r="BL2647" s="19">
        <f t="shared" si="484"/>
        <v>0</v>
      </c>
      <c r="BM2647" s="19">
        <f t="shared" si="484"/>
        <v>0</v>
      </c>
      <c r="BN2647" s="19">
        <f t="shared" si="484"/>
        <v>1</v>
      </c>
      <c r="BO2647" s="19">
        <f t="shared" si="484"/>
        <v>0</v>
      </c>
      <c r="BP2647" s="19">
        <f t="shared" si="484"/>
        <v>1</v>
      </c>
      <c r="BQ2647" s="19">
        <f t="shared" si="484"/>
        <v>1</v>
      </c>
      <c r="BR2647" s="19">
        <f t="shared" si="484"/>
        <v>1</v>
      </c>
      <c r="BS2647" s="19">
        <f t="shared" si="484"/>
        <v>0</v>
      </c>
      <c r="BT2647" s="19">
        <f t="shared" si="484"/>
        <v>0</v>
      </c>
      <c r="BU2647" s="19">
        <f t="shared" si="484"/>
        <v>1</v>
      </c>
      <c r="BV2647" s="19">
        <f t="shared" si="484"/>
        <v>0</v>
      </c>
      <c r="BW2647" s="19">
        <f t="shared" si="484"/>
        <v>1</v>
      </c>
      <c r="BX2647" s="19">
        <f t="shared" si="484"/>
        <v>0</v>
      </c>
      <c r="BY2647" s="19" t="str">
        <f t="shared" si="484"/>
        <v/>
      </c>
      <c r="BZ2647" s="19" t="str">
        <f t="shared" si="484"/>
        <v/>
      </c>
      <c r="CA2647" s="19" t="str">
        <f t="shared" si="483"/>
        <v/>
      </c>
      <c r="CB2647" s="19" t="str">
        <f t="shared" si="483"/>
        <v/>
      </c>
    </row>
    <row r="2648" spans="1:80">
      <c r="A2648" s="24">
        <f t="shared" si="464"/>
        <v>2647</v>
      </c>
      <c r="B2648" s="31">
        <f>IF(data!A2649="","",data!A2649)</f>
        <v>2021003</v>
      </c>
      <c r="C2648" s="32">
        <f>IF(data!B2649="","",data!B2649)</f>
        <v>44203</v>
      </c>
      <c r="D2648" s="21">
        <f>IF(data!C2649="","",data!C2649)</f>
        <v>6</v>
      </c>
      <c r="E2648" s="22">
        <f>IF(data!D2649="","",data!D2649)</f>
        <v>9</v>
      </c>
      <c r="F2648" s="22">
        <f>IF(data!E2649="","",data!E2649)</f>
        <v>16</v>
      </c>
      <c r="G2648" s="22">
        <f>IF(data!F2649="","",data!F2649)</f>
        <v>18</v>
      </c>
      <c r="H2648" s="22">
        <f>IF(data!G2649="","",data!G2649)</f>
        <v>22</v>
      </c>
      <c r="I2648" s="22">
        <f>IF(data!H2649="","",data!H2649)</f>
        <v>29</v>
      </c>
      <c r="J2648" s="23">
        <f>IF(data!I2649="","",data!I2649)</f>
        <v>11</v>
      </c>
      <c r="Q2648" s="33"/>
      <c r="R2648" s="33"/>
      <c r="S2648" s="33"/>
      <c r="T2648" s="33"/>
      <c r="U2648" s="33"/>
      <c r="V2648" s="33"/>
      <c r="X2648" s="34"/>
      <c r="Y2648" s="33"/>
      <c r="Z2648" s="33"/>
      <c r="AA2648" s="33"/>
      <c r="AB2648" s="33"/>
      <c r="AC2648" s="35"/>
      <c r="AD2648" s="33"/>
      <c r="AE2648" s="33"/>
      <c r="AF2648" s="33"/>
      <c r="AG2648" s="33"/>
      <c r="AH2648" s="33"/>
      <c r="AI2648" s="33"/>
      <c r="AJ2648" s="36"/>
      <c r="AK2648" s="10">
        <f t="shared" si="465"/>
        <v>4</v>
      </c>
      <c r="AL2648" s="11">
        <f t="shared" si="466"/>
        <v>8</v>
      </c>
      <c r="AM2648" s="11">
        <f t="shared" si="467"/>
        <v>15</v>
      </c>
      <c r="AN2648" s="11">
        <f t="shared" si="468"/>
        <v>16</v>
      </c>
      <c r="AO2648" s="13">
        <f t="shared" si="469"/>
        <v>16</v>
      </c>
      <c r="AP2648" s="11">
        <f t="shared" si="470"/>
        <v>20</v>
      </c>
      <c r="AQ2648" s="11">
        <f t="shared" si="471"/>
        <v>19</v>
      </c>
      <c r="AR2648" s="11">
        <f t="shared" si="472"/>
        <v>40</v>
      </c>
      <c r="AS2648" s="11">
        <f t="shared" si="473"/>
        <v>34</v>
      </c>
      <c r="AT2648" s="11">
        <f t="shared" si="474"/>
        <v>40</v>
      </c>
      <c r="AU2648" s="11">
        <f t="shared" si="475"/>
        <v>35</v>
      </c>
      <c r="AV2648" s="11">
        <f t="shared" si="476"/>
        <v>30</v>
      </c>
      <c r="AW2648" s="12">
        <f t="shared" si="477"/>
        <v>40</v>
      </c>
      <c r="AX2648" s="13">
        <f t="shared" si="478"/>
        <v>36</v>
      </c>
      <c r="AY2648" s="13">
        <f t="shared" si="479"/>
        <v>49</v>
      </c>
      <c r="AZ2648" s="13">
        <f t="shared" si="480"/>
        <v>46</v>
      </c>
      <c r="BA2648" s="13">
        <f t="shared" si="481"/>
        <v>62</v>
      </c>
      <c r="BB2648" s="14">
        <f t="shared" si="482"/>
        <v>60</v>
      </c>
      <c r="BC2648" s="19">
        <f t="shared" si="485"/>
        <v>49</v>
      </c>
      <c r="BD2648" s="55">
        <f t="shared" si="461"/>
        <v>0.90847677817473205</v>
      </c>
      <c r="BE2648" s="19">
        <f t="shared" si="462"/>
        <v>0.99236765183501141</v>
      </c>
      <c r="BF2648" s="19">
        <f t="shared" si="453"/>
        <v>0.98868463786943817</v>
      </c>
      <c r="BG2648" s="19">
        <f t="shared" si="458"/>
        <v>1.0009613510880155</v>
      </c>
      <c r="BH2648" s="19">
        <f t="shared" si="463"/>
        <v>0</v>
      </c>
      <c r="BI2648" s="19">
        <f t="shared" si="463"/>
        <v>1</v>
      </c>
      <c r="BJ2648" s="19">
        <f t="shared" si="463"/>
        <v>0</v>
      </c>
      <c r="BK2648" s="19">
        <f t="shared" si="484"/>
        <v>0</v>
      </c>
      <c r="BL2648" s="19">
        <f t="shared" si="484"/>
        <v>0</v>
      </c>
      <c r="BM2648" s="19">
        <f t="shared" si="484"/>
        <v>1</v>
      </c>
      <c r="BN2648" s="19">
        <f t="shared" si="484"/>
        <v>1</v>
      </c>
      <c r="BO2648" s="19">
        <f t="shared" si="484"/>
        <v>0</v>
      </c>
      <c r="BP2648" s="19">
        <f t="shared" si="484"/>
        <v>0</v>
      </c>
      <c r="BQ2648" s="19">
        <f t="shared" si="484"/>
        <v>1</v>
      </c>
      <c r="BR2648" s="19">
        <f t="shared" si="484"/>
        <v>0</v>
      </c>
      <c r="BS2648" s="19">
        <f t="shared" si="484"/>
        <v>0</v>
      </c>
      <c r="BT2648" s="19">
        <f t="shared" si="484"/>
        <v>1</v>
      </c>
      <c r="BU2648" s="19">
        <f t="shared" si="484"/>
        <v>0</v>
      </c>
      <c r="BV2648" s="19">
        <f t="shared" si="484"/>
        <v>0</v>
      </c>
      <c r="BW2648" s="19">
        <f t="shared" si="484"/>
        <v>0</v>
      </c>
      <c r="BX2648" s="19">
        <f t="shared" si="484"/>
        <v>1</v>
      </c>
      <c r="BY2648" s="19" t="str">
        <f t="shared" si="484"/>
        <v/>
      </c>
      <c r="BZ2648" s="19" t="str">
        <f t="shared" si="484"/>
        <v/>
      </c>
      <c r="CA2648" s="19" t="str">
        <f t="shared" si="483"/>
        <v/>
      </c>
      <c r="CB2648" s="19" t="str">
        <f t="shared" si="483"/>
        <v/>
      </c>
    </row>
    <row r="2649" spans="1:80">
      <c r="A2649" s="24">
        <f t="shared" si="464"/>
        <v>2648</v>
      </c>
      <c r="B2649" s="31">
        <f>IF(data!A2650="","",data!A2650)</f>
        <v>2021004</v>
      </c>
      <c r="C2649" s="32">
        <f>IF(data!B2650="","",data!B2650)</f>
        <v>44206</v>
      </c>
      <c r="D2649" s="21">
        <f>IF(data!C2650="","",data!C2650)</f>
        <v>2</v>
      </c>
      <c r="E2649" s="22">
        <f>IF(data!D2650="","",data!D2650)</f>
        <v>3</v>
      </c>
      <c r="F2649" s="22">
        <f>IF(data!E2650="","",data!E2650)</f>
        <v>7</v>
      </c>
      <c r="G2649" s="22">
        <f>IF(data!F2650="","",data!F2650)</f>
        <v>8</v>
      </c>
      <c r="H2649" s="22">
        <f>IF(data!G2650="","",data!G2650)</f>
        <v>17</v>
      </c>
      <c r="I2649" s="22">
        <f>IF(data!H2650="","",data!H2650)</f>
        <v>22</v>
      </c>
      <c r="J2649" s="23">
        <f>IF(data!I2650="","",data!I2650)</f>
        <v>15</v>
      </c>
      <c r="Q2649" s="33"/>
      <c r="R2649" s="33"/>
      <c r="S2649" s="33"/>
      <c r="T2649" s="33"/>
      <c r="U2649" s="33"/>
      <c r="V2649" s="33"/>
      <c r="X2649" s="34"/>
      <c r="Y2649" s="33"/>
      <c r="Z2649" s="33"/>
      <c r="AA2649" s="33"/>
      <c r="AB2649" s="33"/>
      <c r="AC2649" s="35"/>
      <c r="AD2649" s="33"/>
      <c r="AE2649" s="33"/>
      <c r="AF2649" s="33"/>
      <c r="AG2649" s="33"/>
      <c r="AH2649" s="33"/>
      <c r="AI2649" s="33"/>
      <c r="AJ2649" s="36"/>
      <c r="AK2649" s="10">
        <f t="shared" si="465"/>
        <v>8</v>
      </c>
      <c r="AL2649" s="11">
        <f t="shared" si="466"/>
        <v>11</v>
      </c>
      <c r="AM2649" s="11">
        <f t="shared" si="467"/>
        <v>14</v>
      </c>
      <c r="AN2649" s="11">
        <f t="shared" si="468"/>
        <v>17</v>
      </c>
      <c r="AO2649" s="13">
        <f t="shared" si="469"/>
        <v>10</v>
      </c>
      <c r="AP2649" s="11">
        <f t="shared" si="470"/>
        <v>19</v>
      </c>
      <c r="AQ2649" s="11">
        <f t="shared" si="471"/>
        <v>32</v>
      </c>
      <c r="AR2649" s="11">
        <f t="shared" si="472"/>
        <v>29</v>
      </c>
      <c r="AS2649" s="11">
        <f t="shared" si="473"/>
        <v>26</v>
      </c>
      <c r="AT2649" s="11">
        <f t="shared" si="474"/>
        <v>35</v>
      </c>
      <c r="AU2649" s="11">
        <f t="shared" si="475"/>
        <v>33</v>
      </c>
      <c r="AV2649" s="11">
        <f t="shared" si="476"/>
        <v>31</v>
      </c>
      <c r="AW2649" s="12">
        <f t="shared" si="477"/>
        <v>29</v>
      </c>
      <c r="AX2649" s="13">
        <f t="shared" si="478"/>
        <v>27</v>
      </c>
      <c r="AY2649" s="13">
        <f t="shared" si="479"/>
        <v>25</v>
      </c>
      <c r="AZ2649" s="13">
        <f t="shared" si="480"/>
        <v>41</v>
      </c>
      <c r="BA2649" s="13">
        <f t="shared" si="481"/>
        <v>40</v>
      </c>
      <c r="BB2649" s="14">
        <f t="shared" si="482"/>
        <v>39</v>
      </c>
      <c r="BC2649" s="19">
        <f t="shared" si="485"/>
        <v>25</v>
      </c>
      <c r="BD2649" s="55">
        <f t="shared" si="461"/>
        <v>0.85527768756089628</v>
      </c>
      <c r="BE2649" s="19">
        <f t="shared" si="462"/>
        <v>0.91256901591425788</v>
      </c>
      <c r="BF2649" s="19">
        <f t="shared" si="453"/>
        <v>0.97558947710295552</v>
      </c>
      <c r="BG2649" s="19">
        <f t="shared" si="458"/>
        <v>0.98950308541734322</v>
      </c>
      <c r="BH2649" s="19">
        <f t="shared" si="463"/>
        <v>1</v>
      </c>
      <c r="BI2649" s="19">
        <f t="shared" si="463"/>
        <v>0</v>
      </c>
      <c r="BJ2649" s="19">
        <f t="shared" si="463"/>
        <v>1</v>
      </c>
      <c r="BK2649" s="19">
        <f t="shared" si="484"/>
        <v>1</v>
      </c>
      <c r="BL2649" s="19">
        <f t="shared" si="484"/>
        <v>0</v>
      </c>
      <c r="BM2649" s="19">
        <f t="shared" si="484"/>
        <v>1</v>
      </c>
      <c r="BN2649" s="19">
        <f t="shared" si="484"/>
        <v>0</v>
      </c>
      <c r="BO2649" s="19">
        <f t="shared" si="484"/>
        <v>1</v>
      </c>
      <c r="BP2649" s="19">
        <f t="shared" si="484"/>
        <v>1</v>
      </c>
      <c r="BQ2649" s="19">
        <f t="shared" si="484"/>
        <v>0</v>
      </c>
      <c r="BR2649" s="19">
        <f t="shared" si="484"/>
        <v>0</v>
      </c>
      <c r="BS2649" s="19">
        <f t="shared" si="484"/>
        <v>0</v>
      </c>
      <c r="BT2649" s="19">
        <f t="shared" si="484"/>
        <v>0</v>
      </c>
      <c r="BU2649" s="19">
        <f t="shared" si="484"/>
        <v>0</v>
      </c>
      <c r="BV2649" s="19">
        <f t="shared" si="484"/>
        <v>0</v>
      </c>
      <c r="BW2649" s="19">
        <f t="shared" si="484"/>
        <v>0</v>
      </c>
      <c r="BX2649" s="19">
        <f t="shared" si="484"/>
        <v>0</v>
      </c>
      <c r="BY2649" s="19" t="str">
        <f t="shared" si="484"/>
        <v/>
      </c>
      <c r="BZ2649" s="19" t="str">
        <f t="shared" si="484"/>
        <v/>
      </c>
      <c r="CA2649" s="19" t="str">
        <f t="shared" si="483"/>
        <v/>
      </c>
      <c r="CB2649" s="19" t="str">
        <f t="shared" si="483"/>
        <v/>
      </c>
    </row>
    <row r="2650" spans="1:80">
      <c r="A2650" s="24">
        <f t="shared" si="464"/>
        <v>2649</v>
      </c>
      <c r="B2650" s="31">
        <f>IF(data!A2651="","",data!A2651)</f>
        <v>2021005</v>
      </c>
      <c r="C2650" s="32">
        <f>IF(data!B2651="","",data!B2651)</f>
        <v>44208</v>
      </c>
      <c r="D2650" s="21">
        <f>IF(data!C2651="","",data!C2651)</f>
        <v>7</v>
      </c>
      <c r="E2650" s="22">
        <f>IF(data!D2651="","",data!D2651)</f>
        <v>9</v>
      </c>
      <c r="F2650" s="22">
        <f>IF(data!E2651="","",data!E2651)</f>
        <v>14</v>
      </c>
      <c r="G2650" s="22">
        <f>IF(data!F2651="","",data!F2651)</f>
        <v>26</v>
      </c>
      <c r="H2650" s="22">
        <f>IF(data!G2651="","",data!G2651)</f>
        <v>30</v>
      </c>
      <c r="I2650" s="22">
        <f>IF(data!H2651="","",data!H2651)</f>
        <v>31</v>
      </c>
      <c r="J2650" s="23">
        <f>IF(data!I2651="","",data!I2651)</f>
        <v>4</v>
      </c>
      <c r="Q2650" s="33"/>
      <c r="R2650" s="33"/>
      <c r="S2650" s="33"/>
      <c r="T2650" s="33"/>
      <c r="U2650" s="33"/>
      <c r="V2650" s="33"/>
      <c r="X2650" s="34"/>
      <c r="Y2650" s="33"/>
      <c r="Z2650" s="33"/>
      <c r="AA2650" s="33"/>
      <c r="AB2650" s="33"/>
      <c r="AC2650" s="35"/>
      <c r="AD2650" s="33"/>
      <c r="AE2650" s="33"/>
      <c r="AF2650" s="33"/>
      <c r="AG2650" s="33"/>
      <c r="AH2650" s="33"/>
      <c r="AI2650" s="33"/>
      <c r="AJ2650" s="36"/>
      <c r="AK2650" s="10">
        <f t="shared" si="465"/>
        <v>6</v>
      </c>
      <c r="AL2650" s="11">
        <f t="shared" si="466"/>
        <v>13</v>
      </c>
      <c r="AM2650" s="11">
        <f t="shared" si="467"/>
        <v>12</v>
      </c>
      <c r="AN2650" s="11">
        <f t="shared" si="468"/>
        <v>9</v>
      </c>
      <c r="AO2650" s="13">
        <f t="shared" si="469"/>
        <v>12</v>
      </c>
      <c r="AP2650" s="11">
        <f t="shared" si="470"/>
        <v>29</v>
      </c>
      <c r="AQ2650" s="11">
        <f t="shared" si="471"/>
        <v>27</v>
      </c>
      <c r="AR2650" s="11">
        <f t="shared" si="472"/>
        <v>27</v>
      </c>
      <c r="AS2650" s="11">
        <f t="shared" si="473"/>
        <v>40</v>
      </c>
      <c r="AT2650" s="11">
        <f t="shared" si="474"/>
        <v>33</v>
      </c>
      <c r="AU2650" s="11">
        <f t="shared" si="475"/>
        <v>26</v>
      </c>
      <c r="AV2650" s="11">
        <f t="shared" si="476"/>
        <v>33</v>
      </c>
      <c r="AW2650" s="12">
        <f t="shared" si="477"/>
        <v>42</v>
      </c>
      <c r="AX2650" s="13">
        <f t="shared" si="478"/>
        <v>69</v>
      </c>
      <c r="AY2650" s="13">
        <f t="shared" si="479"/>
        <v>66</v>
      </c>
      <c r="AZ2650" s="13">
        <f t="shared" si="480"/>
        <v>63</v>
      </c>
      <c r="BA2650" s="13">
        <f t="shared" si="481"/>
        <v>60</v>
      </c>
      <c r="BB2650" s="14">
        <f t="shared" si="482"/>
        <v>57</v>
      </c>
      <c r="BC2650" s="19">
        <f t="shared" si="485"/>
        <v>66</v>
      </c>
      <c r="BD2650" s="55">
        <f t="shared" si="461"/>
        <v>0.96986034426761936</v>
      </c>
      <c r="BE2650" s="19">
        <f t="shared" si="462"/>
        <v>0.9453069178304645</v>
      </c>
      <c r="BF2650" s="19">
        <f t="shared" si="453"/>
        <v>0.98704774277362783</v>
      </c>
      <c r="BG2650" s="19">
        <f t="shared" si="458"/>
        <v>0.99154920428710625</v>
      </c>
      <c r="BH2650" s="19">
        <f t="shared" si="463"/>
        <v>0</v>
      </c>
      <c r="BI2650" s="19">
        <f t="shared" si="463"/>
        <v>0</v>
      </c>
      <c r="BJ2650" s="19">
        <f t="shared" si="463"/>
        <v>0</v>
      </c>
      <c r="BK2650" s="19">
        <f t="shared" si="484"/>
        <v>0</v>
      </c>
      <c r="BL2650" s="19">
        <f t="shared" si="484"/>
        <v>0</v>
      </c>
      <c r="BM2650" s="19">
        <f t="shared" si="484"/>
        <v>0</v>
      </c>
      <c r="BN2650" s="19">
        <f t="shared" si="484"/>
        <v>0</v>
      </c>
      <c r="BO2650" s="19">
        <f t="shared" si="484"/>
        <v>1</v>
      </c>
      <c r="BP2650" s="19">
        <f t="shared" si="484"/>
        <v>0</v>
      </c>
      <c r="BQ2650" s="19">
        <f t="shared" si="484"/>
        <v>2</v>
      </c>
      <c r="BR2650" s="19">
        <f t="shared" si="484"/>
        <v>0</v>
      </c>
      <c r="BS2650" s="19">
        <f t="shared" si="484"/>
        <v>0</v>
      </c>
      <c r="BT2650" s="19">
        <f t="shared" si="484"/>
        <v>0</v>
      </c>
      <c r="BU2650" s="19">
        <f t="shared" si="484"/>
        <v>1</v>
      </c>
      <c r="BV2650" s="19">
        <f t="shared" si="484"/>
        <v>2</v>
      </c>
      <c r="BW2650" s="19">
        <f t="shared" si="484"/>
        <v>0</v>
      </c>
      <c r="BX2650" s="19">
        <f t="shared" si="484"/>
        <v>0</v>
      </c>
      <c r="BY2650" s="19" t="str">
        <f t="shared" si="484"/>
        <v/>
      </c>
      <c r="BZ2650" s="19" t="str">
        <f t="shared" si="484"/>
        <v/>
      </c>
      <c r="CA2650" s="19" t="str">
        <f t="shared" si="483"/>
        <v/>
      </c>
      <c r="CB2650" s="19" t="str">
        <f t="shared" si="483"/>
        <v/>
      </c>
    </row>
    <row r="2651" spans="1:80">
      <c r="A2651" s="24">
        <f t="shared" si="464"/>
        <v>2650</v>
      </c>
      <c r="B2651" s="31">
        <f>IF(data!A2652="","",data!A2652)</f>
        <v>2021006</v>
      </c>
      <c r="C2651" s="32">
        <f>IF(data!B2652="","",data!B2652)</f>
        <v>44210</v>
      </c>
      <c r="D2651" s="21">
        <f>IF(data!C2652="","",data!C2652)</f>
        <v>6</v>
      </c>
      <c r="E2651" s="22">
        <f>IF(data!D2652="","",data!D2652)</f>
        <v>8</v>
      </c>
      <c r="F2651" s="22">
        <f>IF(data!E2652="","",data!E2652)</f>
        <v>22</v>
      </c>
      <c r="G2651" s="22">
        <f>IF(data!F2652="","",data!F2652)</f>
        <v>24</v>
      </c>
      <c r="H2651" s="22">
        <f>IF(data!G2652="","",data!G2652)</f>
        <v>25</v>
      </c>
      <c r="I2651" s="22">
        <f>IF(data!H2652="","",data!H2652)</f>
        <v>26</v>
      </c>
      <c r="J2651" s="23">
        <f>IF(data!I2652="","",data!I2652)</f>
        <v>1</v>
      </c>
      <c r="Q2651" s="33"/>
      <c r="R2651" s="33"/>
      <c r="S2651" s="33"/>
      <c r="T2651" s="33"/>
      <c r="U2651" s="33"/>
      <c r="V2651" s="33"/>
      <c r="X2651" s="34"/>
      <c r="Y2651" s="33"/>
      <c r="Z2651" s="33"/>
      <c r="AA2651" s="33"/>
      <c r="AB2651" s="33"/>
      <c r="AC2651" s="35"/>
      <c r="AD2651" s="33"/>
      <c r="AE2651" s="33"/>
      <c r="AF2651" s="33"/>
      <c r="AG2651" s="33"/>
      <c r="AH2651" s="33"/>
      <c r="AI2651" s="33"/>
      <c r="AJ2651" s="36"/>
      <c r="AK2651" s="10">
        <f t="shared" si="465"/>
        <v>6</v>
      </c>
      <c r="AL2651" s="11">
        <f t="shared" si="466"/>
        <v>7</v>
      </c>
      <c r="AM2651" s="11">
        <f t="shared" si="467"/>
        <v>11</v>
      </c>
      <c r="AN2651" s="11">
        <f t="shared" si="468"/>
        <v>9</v>
      </c>
      <c r="AO2651" s="13">
        <f t="shared" si="469"/>
        <v>20</v>
      </c>
      <c r="AP2651" s="11">
        <f t="shared" si="470"/>
        <v>15</v>
      </c>
      <c r="AQ2651" s="11">
        <f t="shared" si="471"/>
        <v>39</v>
      </c>
      <c r="AR2651" s="11">
        <f t="shared" si="472"/>
        <v>31</v>
      </c>
      <c r="AS2651" s="11">
        <f t="shared" si="473"/>
        <v>23</v>
      </c>
      <c r="AT2651" s="11">
        <f t="shared" si="474"/>
        <v>27</v>
      </c>
      <c r="AU2651" s="11">
        <f t="shared" si="475"/>
        <v>46</v>
      </c>
      <c r="AV2651" s="11">
        <f t="shared" si="476"/>
        <v>55</v>
      </c>
      <c r="AW2651" s="12">
        <f t="shared" si="477"/>
        <v>51</v>
      </c>
      <c r="AX2651" s="13">
        <f t="shared" si="478"/>
        <v>47</v>
      </c>
      <c r="AY2651" s="13">
        <f t="shared" si="479"/>
        <v>43</v>
      </c>
      <c r="AZ2651" s="13">
        <f t="shared" si="480"/>
        <v>39</v>
      </c>
      <c r="BA2651" s="13">
        <f t="shared" si="481"/>
        <v>35</v>
      </c>
      <c r="BB2651" s="14">
        <f t="shared" si="482"/>
        <v>31</v>
      </c>
      <c r="BC2651" s="19">
        <f t="shared" si="485"/>
        <v>43</v>
      </c>
      <c r="BD2651" s="55">
        <f t="shared" si="461"/>
        <v>0.99850600844430004</v>
      </c>
      <c r="BE2651" s="19">
        <f t="shared" si="462"/>
        <v>0.92279961026307245</v>
      </c>
      <c r="BF2651" s="19">
        <f t="shared" ref="BF2651:BF2714" si="486">IF($B2651="","",SUM($BC2627:$BC2651)/25/$BM$3)</f>
        <v>0.98704774277362783</v>
      </c>
      <c r="BG2651" s="19">
        <f t="shared" si="458"/>
        <v>0.98868463786943817</v>
      </c>
      <c r="BH2651" s="19">
        <f t="shared" si="463"/>
        <v>0</v>
      </c>
      <c r="BI2651" s="19">
        <f t="shared" si="463"/>
        <v>0</v>
      </c>
      <c r="BJ2651" s="19">
        <f t="shared" si="463"/>
        <v>0</v>
      </c>
      <c r="BK2651" s="19">
        <f t="shared" si="484"/>
        <v>0</v>
      </c>
      <c r="BL2651" s="19">
        <f t="shared" si="484"/>
        <v>0</v>
      </c>
      <c r="BM2651" s="19">
        <f t="shared" si="484"/>
        <v>1</v>
      </c>
      <c r="BN2651" s="19">
        <f t="shared" si="484"/>
        <v>1</v>
      </c>
      <c r="BO2651" s="19">
        <f t="shared" si="484"/>
        <v>1</v>
      </c>
      <c r="BP2651" s="19">
        <f t="shared" si="484"/>
        <v>2</v>
      </c>
      <c r="BQ2651" s="19">
        <f t="shared" si="484"/>
        <v>1</v>
      </c>
      <c r="BR2651" s="19">
        <f t="shared" si="484"/>
        <v>0</v>
      </c>
      <c r="BS2651" s="19">
        <f t="shared" si="484"/>
        <v>0</v>
      </c>
      <c r="BT2651" s="19">
        <f t="shared" si="484"/>
        <v>0</v>
      </c>
      <c r="BU2651" s="19">
        <f t="shared" si="484"/>
        <v>0</v>
      </c>
      <c r="BV2651" s="19">
        <f t="shared" si="484"/>
        <v>0</v>
      </c>
      <c r="BW2651" s="19">
        <f t="shared" si="484"/>
        <v>0</v>
      </c>
      <c r="BX2651" s="19">
        <f t="shared" si="484"/>
        <v>0</v>
      </c>
      <c r="BY2651" s="19" t="str">
        <f t="shared" si="484"/>
        <v/>
      </c>
      <c r="BZ2651" s="19" t="str">
        <f t="shared" si="484"/>
        <v/>
      </c>
      <c r="CA2651" s="19" t="str">
        <f t="shared" si="483"/>
        <v/>
      </c>
      <c r="CB2651" s="19" t="str">
        <f t="shared" si="483"/>
        <v/>
      </c>
    </row>
    <row r="2652" spans="1:80">
      <c r="A2652" s="24">
        <f t="shared" si="464"/>
        <v>2651</v>
      </c>
      <c r="B2652" s="31">
        <f>IF(data!A2653="","",data!A2653)</f>
        <v>2021007</v>
      </c>
      <c r="C2652" s="32">
        <f>IF(data!B2653="","",data!B2653)</f>
        <v>44213</v>
      </c>
      <c r="D2652" s="21">
        <f>IF(data!C2653="","",data!C2653)</f>
        <v>2</v>
      </c>
      <c r="E2652" s="22">
        <f>IF(data!D2653="","",data!D2653)</f>
        <v>4</v>
      </c>
      <c r="F2652" s="22">
        <f>IF(data!E2653="","",data!E2653)</f>
        <v>12</v>
      </c>
      <c r="G2652" s="22">
        <f>IF(data!F2653="","",data!F2653)</f>
        <v>21</v>
      </c>
      <c r="H2652" s="22">
        <f>IF(data!G2653="","",data!G2653)</f>
        <v>25</v>
      </c>
      <c r="I2652" s="22">
        <f>IF(data!H2653="","",data!H2653)</f>
        <v>32</v>
      </c>
      <c r="J2652" s="23">
        <f>IF(data!I2653="","",data!I2653)</f>
        <v>16</v>
      </c>
      <c r="Q2652" s="33"/>
      <c r="R2652" s="33"/>
      <c r="S2652" s="33"/>
      <c r="T2652" s="33"/>
      <c r="U2652" s="33"/>
      <c r="V2652" s="33"/>
      <c r="X2652" s="34"/>
      <c r="Y2652" s="33"/>
      <c r="Z2652" s="33"/>
      <c r="AA2652" s="33"/>
      <c r="AB2652" s="33"/>
      <c r="AC2652" s="35"/>
      <c r="AD2652" s="33"/>
      <c r="AE2652" s="33"/>
      <c r="AF2652" s="33"/>
      <c r="AG2652" s="33"/>
      <c r="AH2652" s="33"/>
      <c r="AI2652" s="33"/>
      <c r="AJ2652" s="36"/>
      <c r="AK2652" s="10">
        <f t="shared" si="465"/>
        <v>6</v>
      </c>
      <c r="AL2652" s="11">
        <f t="shared" si="466"/>
        <v>4</v>
      </c>
      <c r="AM2652" s="11">
        <f t="shared" si="467"/>
        <v>11</v>
      </c>
      <c r="AN2652" s="11">
        <f t="shared" si="468"/>
        <v>12</v>
      </c>
      <c r="AO2652" s="13">
        <f t="shared" si="469"/>
        <v>19</v>
      </c>
      <c r="AP2652" s="11">
        <f t="shared" si="470"/>
        <v>16</v>
      </c>
      <c r="AQ2652" s="11">
        <f t="shared" si="471"/>
        <v>24</v>
      </c>
      <c r="AR2652" s="11">
        <f t="shared" si="472"/>
        <v>16</v>
      </c>
      <c r="AS2652" s="11">
        <f t="shared" si="473"/>
        <v>30</v>
      </c>
      <c r="AT2652" s="11">
        <f t="shared" si="474"/>
        <v>24</v>
      </c>
      <c r="AU2652" s="11">
        <f t="shared" si="475"/>
        <v>44</v>
      </c>
      <c r="AV2652" s="11">
        <f t="shared" si="476"/>
        <v>40</v>
      </c>
      <c r="AW2652" s="12">
        <f t="shared" si="477"/>
        <v>36</v>
      </c>
      <c r="AX2652" s="13">
        <f t="shared" si="478"/>
        <v>32</v>
      </c>
      <c r="AY2652" s="13">
        <f t="shared" si="479"/>
        <v>45</v>
      </c>
      <c r="AZ2652" s="13">
        <f t="shared" si="480"/>
        <v>42</v>
      </c>
      <c r="BA2652" s="13">
        <f t="shared" si="481"/>
        <v>39</v>
      </c>
      <c r="BB2652" s="14">
        <f t="shared" si="482"/>
        <v>36</v>
      </c>
      <c r="BC2652" s="19">
        <f t="shared" si="485"/>
        <v>45</v>
      </c>
      <c r="BD2652" s="55">
        <f t="shared" si="461"/>
        <v>0.93303020461188702</v>
      </c>
      <c r="BE2652" s="19">
        <f t="shared" si="462"/>
        <v>0.91870737252354662</v>
      </c>
      <c r="BF2652" s="19">
        <f t="shared" si="486"/>
        <v>0.98050016239038651</v>
      </c>
      <c r="BG2652" s="19">
        <f t="shared" si="458"/>
        <v>0.98622929522572267</v>
      </c>
      <c r="BH2652" s="19">
        <f t="shared" si="463"/>
        <v>0</v>
      </c>
      <c r="BI2652" s="19">
        <f t="shared" si="463"/>
        <v>0</v>
      </c>
      <c r="BJ2652" s="19">
        <f t="shared" si="463"/>
        <v>1</v>
      </c>
      <c r="BK2652" s="19">
        <f t="shared" si="484"/>
        <v>0</v>
      </c>
      <c r="BL2652" s="19">
        <f t="shared" si="484"/>
        <v>2</v>
      </c>
      <c r="BM2652" s="19">
        <f t="shared" si="484"/>
        <v>0</v>
      </c>
      <c r="BN2652" s="19">
        <f t="shared" si="484"/>
        <v>0</v>
      </c>
      <c r="BO2652" s="19">
        <f t="shared" si="484"/>
        <v>0</v>
      </c>
      <c r="BP2652" s="19">
        <f t="shared" si="484"/>
        <v>1</v>
      </c>
      <c r="BQ2652" s="19">
        <f t="shared" si="484"/>
        <v>0</v>
      </c>
      <c r="BR2652" s="19">
        <f t="shared" si="484"/>
        <v>0</v>
      </c>
      <c r="BS2652" s="19">
        <f t="shared" si="484"/>
        <v>0</v>
      </c>
      <c r="BT2652" s="19">
        <f t="shared" si="484"/>
        <v>1</v>
      </c>
      <c r="BU2652" s="19">
        <f t="shared" si="484"/>
        <v>0</v>
      </c>
      <c r="BV2652" s="19">
        <f t="shared" si="484"/>
        <v>0</v>
      </c>
      <c r="BW2652" s="19">
        <f t="shared" si="484"/>
        <v>1</v>
      </c>
      <c r="BX2652" s="19">
        <f t="shared" si="484"/>
        <v>0</v>
      </c>
      <c r="BY2652" s="19" t="str">
        <f t="shared" si="484"/>
        <v/>
      </c>
      <c r="BZ2652" s="19" t="str">
        <f t="shared" si="484"/>
        <v/>
      </c>
      <c r="CA2652" s="19" t="str">
        <f t="shared" si="483"/>
        <v/>
      </c>
      <c r="CB2652" s="19" t="str">
        <f t="shared" si="483"/>
        <v/>
      </c>
    </row>
    <row r="2653" spans="1:80">
      <c r="A2653" s="24">
        <f t="shared" si="464"/>
        <v>2652</v>
      </c>
      <c r="B2653" s="31">
        <f>IF(data!A2654="","",data!A2654)</f>
        <v>2021008</v>
      </c>
      <c r="C2653" s="32">
        <f>IF(data!B2654="","",data!B2654)</f>
        <v>44215</v>
      </c>
      <c r="D2653" s="21">
        <f>IF(data!C2654="","",data!C2654)</f>
        <v>1</v>
      </c>
      <c r="E2653" s="22">
        <f>IF(data!D2654="","",data!D2654)</f>
        <v>5</v>
      </c>
      <c r="F2653" s="22">
        <f>IF(data!E2654="","",data!E2654)</f>
        <v>7</v>
      </c>
      <c r="G2653" s="22">
        <f>IF(data!F2654="","",data!F2654)</f>
        <v>14</v>
      </c>
      <c r="H2653" s="22">
        <f>IF(data!G2654="","",data!G2654)</f>
        <v>18</v>
      </c>
      <c r="I2653" s="22">
        <f>IF(data!H2654="","",data!H2654)</f>
        <v>33</v>
      </c>
      <c r="J2653" s="23">
        <f>IF(data!I2654="","",data!I2654)</f>
        <v>7</v>
      </c>
      <c r="Q2653" s="33"/>
      <c r="R2653" s="33"/>
      <c r="S2653" s="33"/>
      <c r="T2653" s="33"/>
      <c r="U2653" s="33"/>
      <c r="V2653" s="33"/>
      <c r="X2653" s="34"/>
      <c r="Y2653" s="33"/>
      <c r="Z2653" s="33"/>
      <c r="AA2653" s="33"/>
      <c r="AB2653" s="33"/>
      <c r="AC2653" s="35"/>
      <c r="AD2653" s="33"/>
      <c r="AE2653" s="33"/>
      <c r="AF2653" s="33"/>
      <c r="AG2653" s="33"/>
      <c r="AH2653" s="33"/>
      <c r="AI2653" s="33"/>
      <c r="AJ2653" s="36"/>
      <c r="AK2653" s="10">
        <f t="shared" si="465"/>
        <v>6</v>
      </c>
      <c r="AL2653" s="11">
        <f t="shared" si="466"/>
        <v>10</v>
      </c>
      <c r="AM2653" s="11">
        <f t="shared" si="467"/>
        <v>13</v>
      </c>
      <c r="AN2653" s="11">
        <f t="shared" si="468"/>
        <v>12</v>
      </c>
      <c r="AO2653" s="13">
        <f t="shared" si="469"/>
        <v>15</v>
      </c>
      <c r="AP2653" s="11">
        <f t="shared" si="470"/>
        <v>22</v>
      </c>
      <c r="AQ2653" s="11">
        <f t="shared" si="471"/>
        <v>24</v>
      </c>
      <c r="AR2653" s="11">
        <f t="shared" si="472"/>
        <v>28</v>
      </c>
      <c r="AS2653" s="11">
        <f t="shared" si="473"/>
        <v>23</v>
      </c>
      <c r="AT2653" s="11">
        <f t="shared" si="474"/>
        <v>30</v>
      </c>
      <c r="AU2653" s="11">
        <f t="shared" si="475"/>
        <v>26</v>
      </c>
      <c r="AV2653" s="11">
        <f t="shared" si="476"/>
        <v>22</v>
      </c>
      <c r="AW2653" s="12">
        <f t="shared" si="477"/>
        <v>33</v>
      </c>
      <c r="AX2653" s="13">
        <f t="shared" si="478"/>
        <v>30</v>
      </c>
      <c r="AY2653" s="13">
        <f t="shared" si="479"/>
        <v>44</v>
      </c>
      <c r="AZ2653" s="13">
        <f t="shared" si="480"/>
        <v>42</v>
      </c>
      <c r="BA2653" s="13">
        <f t="shared" si="481"/>
        <v>59</v>
      </c>
      <c r="BB2653" s="14">
        <f t="shared" si="482"/>
        <v>58</v>
      </c>
      <c r="BC2653" s="19">
        <f t="shared" si="485"/>
        <v>44</v>
      </c>
      <c r="BD2653" s="55">
        <f t="shared" si="461"/>
        <v>0.91256901591425788</v>
      </c>
      <c r="BE2653" s="19">
        <f t="shared" si="462"/>
        <v>0.91052289704449496</v>
      </c>
      <c r="BF2653" s="19">
        <f t="shared" si="486"/>
        <v>0.96740500162390386</v>
      </c>
      <c r="BG2653" s="19">
        <f t="shared" si="458"/>
        <v>0.99113998051315355</v>
      </c>
      <c r="BH2653" s="19">
        <f t="shared" si="463"/>
        <v>0</v>
      </c>
      <c r="BI2653" s="19">
        <f t="shared" si="463"/>
        <v>2</v>
      </c>
      <c r="BJ2653" s="19">
        <f t="shared" si="463"/>
        <v>0</v>
      </c>
      <c r="BK2653" s="19">
        <f t="shared" si="484"/>
        <v>0</v>
      </c>
      <c r="BL2653" s="19">
        <f t="shared" si="484"/>
        <v>0</v>
      </c>
      <c r="BM2653" s="19">
        <f t="shared" si="484"/>
        <v>1</v>
      </c>
      <c r="BN2653" s="19">
        <f t="shared" si="484"/>
        <v>0</v>
      </c>
      <c r="BO2653" s="19">
        <f t="shared" si="484"/>
        <v>1</v>
      </c>
      <c r="BP2653" s="19">
        <f t="shared" si="484"/>
        <v>0</v>
      </c>
      <c r="BQ2653" s="19">
        <f t="shared" si="484"/>
        <v>0</v>
      </c>
      <c r="BR2653" s="19">
        <f t="shared" si="484"/>
        <v>0</v>
      </c>
      <c r="BS2653" s="19">
        <f t="shared" si="484"/>
        <v>0</v>
      </c>
      <c r="BT2653" s="19">
        <f t="shared" si="484"/>
        <v>0</v>
      </c>
      <c r="BU2653" s="19">
        <f t="shared" si="484"/>
        <v>0</v>
      </c>
      <c r="BV2653" s="19">
        <f t="shared" si="484"/>
        <v>1</v>
      </c>
      <c r="BW2653" s="19">
        <f t="shared" si="484"/>
        <v>0</v>
      </c>
      <c r="BX2653" s="19">
        <f t="shared" si="484"/>
        <v>1</v>
      </c>
      <c r="BY2653" s="19" t="str">
        <f t="shared" si="484"/>
        <v/>
      </c>
      <c r="BZ2653" s="19" t="str">
        <f t="shared" si="484"/>
        <v/>
      </c>
      <c r="CA2653" s="19" t="str">
        <f t="shared" si="483"/>
        <v/>
      </c>
      <c r="CB2653" s="19" t="str">
        <f t="shared" si="483"/>
        <v/>
      </c>
    </row>
    <row r="2654" spans="1:80">
      <c r="A2654" s="24">
        <f t="shared" si="464"/>
        <v>2653</v>
      </c>
      <c r="B2654" s="31">
        <f>IF(data!A2655="","",data!A2655)</f>
        <v>2021009</v>
      </c>
      <c r="C2654" s="32">
        <f>IF(data!B2655="","",data!B2655)</f>
        <v>44217</v>
      </c>
      <c r="D2654" s="21">
        <f>IF(data!C2655="","",data!C2655)</f>
        <v>2</v>
      </c>
      <c r="E2654" s="22">
        <f>IF(data!D2655="","",data!D2655)</f>
        <v>4</v>
      </c>
      <c r="F2654" s="22">
        <f>IF(data!E2655="","",data!E2655)</f>
        <v>7</v>
      </c>
      <c r="G2654" s="22">
        <f>IF(data!F2655="","",data!F2655)</f>
        <v>24</v>
      </c>
      <c r="H2654" s="22">
        <f>IF(data!G2655="","",data!G2655)</f>
        <v>25</v>
      </c>
      <c r="I2654" s="22">
        <f>IF(data!H2655="","",data!H2655)</f>
        <v>32</v>
      </c>
      <c r="J2654" s="23">
        <f>IF(data!I2655="","",data!I2655)</f>
        <v>13</v>
      </c>
      <c r="Q2654" s="33"/>
      <c r="R2654" s="33"/>
      <c r="S2654" s="33"/>
      <c r="T2654" s="33"/>
      <c r="U2654" s="33"/>
      <c r="V2654" s="33"/>
      <c r="X2654" s="34"/>
      <c r="Y2654" s="33"/>
      <c r="Z2654" s="33"/>
      <c r="AA2654" s="33"/>
      <c r="AB2654" s="33"/>
      <c r="AC2654" s="35"/>
      <c r="AD2654" s="33"/>
      <c r="AE2654" s="33"/>
      <c r="AF2654" s="33"/>
      <c r="AG2654" s="33"/>
      <c r="AH2654" s="33"/>
      <c r="AI2654" s="33"/>
      <c r="AJ2654" s="36"/>
      <c r="AK2654" s="10">
        <f t="shared" si="465"/>
        <v>7</v>
      </c>
      <c r="AL2654" s="11">
        <f t="shared" si="466"/>
        <v>6</v>
      </c>
      <c r="AM2654" s="11">
        <f t="shared" si="467"/>
        <v>14</v>
      </c>
      <c r="AN2654" s="11">
        <f t="shared" si="468"/>
        <v>10</v>
      </c>
      <c r="AO2654" s="13">
        <f t="shared" si="469"/>
        <v>17</v>
      </c>
      <c r="AP2654" s="11">
        <f t="shared" si="470"/>
        <v>14</v>
      </c>
      <c r="AQ2654" s="11">
        <f t="shared" si="471"/>
        <v>31</v>
      </c>
      <c r="AR2654" s="11">
        <f t="shared" si="472"/>
        <v>24</v>
      </c>
      <c r="AS2654" s="11">
        <f t="shared" si="473"/>
        <v>28</v>
      </c>
      <c r="AT2654" s="11">
        <f t="shared" si="474"/>
        <v>22</v>
      </c>
      <c r="AU2654" s="11">
        <f t="shared" si="475"/>
        <v>42</v>
      </c>
      <c r="AV2654" s="11">
        <f t="shared" si="476"/>
        <v>38</v>
      </c>
      <c r="AW2654" s="12">
        <f t="shared" si="477"/>
        <v>34</v>
      </c>
      <c r="AX2654" s="13">
        <f t="shared" si="478"/>
        <v>30</v>
      </c>
      <c r="AY2654" s="13">
        <f t="shared" si="479"/>
        <v>43</v>
      </c>
      <c r="AZ2654" s="13">
        <f t="shared" si="480"/>
        <v>40</v>
      </c>
      <c r="BA2654" s="13">
        <f t="shared" si="481"/>
        <v>37</v>
      </c>
      <c r="BB2654" s="14">
        <f t="shared" si="482"/>
        <v>34</v>
      </c>
      <c r="BC2654" s="19">
        <f t="shared" si="485"/>
        <v>43</v>
      </c>
      <c r="BD2654" s="55">
        <f t="shared" si="461"/>
        <v>0.98622929522572267</v>
      </c>
      <c r="BE2654" s="19">
        <f t="shared" si="462"/>
        <v>0.92075349139330953</v>
      </c>
      <c r="BF2654" s="19">
        <f t="shared" si="486"/>
        <v>0.95021760311789538</v>
      </c>
      <c r="BG2654" s="19">
        <f t="shared" si="458"/>
        <v>0.98868463786943817</v>
      </c>
      <c r="BH2654" s="19">
        <f t="shared" si="463"/>
        <v>0</v>
      </c>
      <c r="BI2654" s="19">
        <f t="shared" si="463"/>
        <v>0</v>
      </c>
      <c r="BJ2654" s="19">
        <f t="shared" si="463"/>
        <v>1</v>
      </c>
      <c r="BK2654" s="19">
        <f t="shared" si="484"/>
        <v>0</v>
      </c>
      <c r="BL2654" s="19">
        <f t="shared" si="484"/>
        <v>1</v>
      </c>
      <c r="BM2654" s="19">
        <f t="shared" si="484"/>
        <v>0</v>
      </c>
      <c r="BN2654" s="19">
        <f t="shared" si="484"/>
        <v>0</v>
      </c>
      <c r="BO2654" s="19">
        <f t="shared" si="484"/>
        <v>2</v>
      </c>
      <c r="BP2654" s="19">
        <f t="shared" si="484"/>
        <v>1</v>
      </c>
      <c r="BQ2654" s="19">
        <f t="shared" si="484"/>
        <v>0</v>
      </c>
      <c r="BR2654" s="19">
        <f t="shared" si="484"/>
        <v>0</v>
      </c>
      <c r="BS2654" s="19">
        <f t="shared" si="484"/>
        <v>0</v>
      </c>
      <c r="BT2654" s="19">
        <f t="shared" si="484"/>
        <v>0</v>
      </c>
      <c r="BU2654" s="19">
        <f t="shared" si="484"/>
        <v>0</v>
      </c>
      <c r="BV2654" s="19">
        <f t="shared" si="484"/>
        <v>0</v>
      </c>
      <c r="BW2654" s="19">
        <f t="shared" si="484"/>
        <v>1</v>
      </c>
      <c r="BX2654" s="19">
        <f t="shared" si="484"/>
        <v>0</v>
      </c>
      <c r="BY2654" s="19" t="str">
        <f t="shared" si="484"/>
        <v/>
      </c>
      <c r="BZ2654" s="19" t="str">
        <f t="shared" si="484"/>
        <v/>
      </c>
      <c r="CA2654" s="19" t="str">
        <f t="shared" si="483"/>
        <v/>
      </c>
      <c r="CB2654" s="19" t="str">
        <f t="shared" si="483"/>
        <v/>
      </c>
    </row>
    <row r="2655" spans="1:80">
      <c r="A2655" s="24">
        <f t="shared" si="464"/>
        <v>2654</v>
      </c>
      <c r="B2655" s="31">
        <f>IF(data!A2656="","",data!A2656)</f>
        <v>2021010</v>
      </c>
      <c r="C2655" s="32">
        <f>IF(data!B2656="","",data!B2656)</f>
        <v>44220</v>
      </c>
      <c r="D2655" s="21">
        <f>IF(data!C2656="","",data!C2656)</f>
        <v>1</v>
      </c>
      <c r="E2655" s="22">
        <f>IF(data!D2656="","",data!D2656)</f>
        <v>4</v>
      </c>
      <c r="F2655" s="22">
        <f>IF(data!E2656="","",data!E2656)</f>
        <v>11</v>
      </c>
      <c r="G2655" s="22">
        <f>IF(data!F2656="","",data!F2656)</f>
        <v>19</v>
      </c>
      <c r="H2655" s="22">
        <f>IF(data!G2656="","",data!G2656)</f>
        <v>32</v>
      </c>
      <c r="I2655" s="22">
        <f>IF(data!H2656="","",data!H2656)</f>
        <v>33</v>
      </c>
      <c r="J2655" s="23">
        <f>IF(data!I2656="","",data!I2656)</f>
        <v>5</v>
      </c>
      <c r="Q2655" s="33"/>
      <c r="R2655" s="33"/>
      <c r="S2655" s="33"/>
      <c r="T2655" s="33"/>
      <c r="U2655" s="33"/>
      <c r="V2655" s="33"/>
      <c r="X2655" s="34"/>
      <c r="Y2655" s="33"/>
      <c r="Z2655" s="33"/>
      <c r="AA2655" s="33"/>
      <c r="AB2655" s="33"/>
      <c r="AC2655" s="35"/>
      <c r="AD2655" s="33"/>
      <c r="AE2655" s="33"/>
      <c r="AF2655" s="33"/>
      <c r="AG2655" s="33"/>
      <c r="AH2655" s="33"/>
      <c r="AI2655" s="33"/>
      <c r="AJ2655" s="36"/>
      <c r="AK2655" s="10">
        <f t="shared" si="465"/>
        <v>7</v>
      </c>
      <c r="AL2655" s="11">
        <f t="shared" si="466"/>
        <v>8</v>
      </c>
      <c r="AM2655" s="11">
        <f t="shared" si="467"/>
        <v>15</v>
      </c>
      <c r="AN2655" s="11">
        <f t="shared" si="468"/>
        <v>16</v>
      </c>
      <c r="AO2655" s="13">
        <f t="shared" si="469"/>
        <v>23</v>
      </c>
      <c r="AP2655" s="11">
        <f t="shared" si="470"/>
        <v>12</v>
      </c>
      <c r="AQ2655" s="11">
        <f t="shared" si="471"/>
        <v>19</v>
      </c>
      <c r="AR2655" s="11">
        <f t="shared" si="472"/>
        <v>20</v>
      </c>
      <c r="AS2655" s="11">
        <f t="shared" si="473"/>
        <v>23</v>
      </c>
      <c r="AT2655" s="11">
        <f t="shared" si="474"/>
        <v>40</v>
      </c>
      <c r="AU2655" s="11">
        <f t="shared" si="475"/>
        <v>35</v>
      </c>
      <c r="AV2655" s="11">
        <f t="shared" si="476"/>
        <v>30</v>
      </c>
      <c r="AW2655" s="12">
        <f t="shared" si="477"/>
        <v>25</v>
      </c>
      <c r="AX2655" s="13">
        <f t="shared" si="478"/>
        <v>20</v>
      </c>
      <c r="AY2655" s="13">
        <f t="shared" si="479"/>
        <v>49</v>
      </c>
      <c r="AZ2655" s="13">
        <f t="shared" si="480"/>
        <v>46</v>
      </c>
      <c r="BA2655" s="13">
        <f t="shared" si="481"/>
        <v>43</v>
      </c>
      <c r="BB2655" s="14">
        <f t="shared" si="482"/>
        <v>60</v>
      </c>
      <c r="BC2655" s="19">
        <f t="shared" si="485"/>
        <v>49</v>
      </c>
      <c r="BD2655" s="55">
        <f t="shared" si="461"/>
        <v>0.91666125365378359</v>
      </c>
      <c r="BE2655" s="19">
        <f t="shared" si="462"/>
        <v>0.94326079896070159</v>
      </c>
      <c r="BF2655" s="19">
        <f t="shared" si="486"/>
        <v>0.94367002273465406</v>
      </c>
      <c r="BG2655" s="19">
        <f t="shared" si="458"/>
        <v>0.98377395258200706</v>
      </c>
      <c r="BH2655" s="19">
        <f t="shared" si="463"/>
        <v>0</v>
      </c>
      <c r="BI2655" s="19">
        <f t="shared" si="463"/>
        <v>1</v>
      </c>
      <c r="BJ2655" s="19">
        <f t="shared" si="463"/>
        <v>1</v>
      </c>
      <c r="BK2655" s="19">
        <f t="shared" si="484"/>
        <v>0</v>
      </c>
      <c r="BL2655" s="19">
        <f t="shared" si="484"/>
        <v>1</v>
      </c>
      <c r="BM2655" s="19">
        <f t="shared" si="484"/>
        <v>0</v>
      </c>
      <c r="BN2655" s="19">
        <f t="shared" si="484"/>
        <v>0</v>
      </c>
      <c r="BO2655" s="19">
        <f t="shared" si="484"/>
        <v>0</v>
      </c>
      <c r="BP2655" s="19">
        <f t="shared" si="484"/>
        <v>0</v>
      </c>
      <c r="BQ2655" s="19">
        <f t="shared" si="484"/>
        <v>0</v>
      </c>
      <c r="BR2655" s="19">
        <f t="shared" si="484"/>
        <v>0</v>
      </c>
      <c r="BS2655" s="19">
        <f t="shared" si="484"/>
        <v>1</v>
      </c>
      <c r="BT2655" s="19">
        <f t="shared" si="484"/>
        <v>0</v>
      </c>
      <c r="BU2655" s="19">
        <f t="shared" si="484"/>
        <v>0</v>
      </c>
      <c r="BV2655" s="19">
        <f t="shared" si="484"/>
        <v>0</v>
      </c>
      <c r="BW2655" s="19">
        <f t="shared" si="484"/>
        <v>1</v>
      </c>
      <c r="BX2655" s="19">
        <f t="shared" si="484"/>
        <v>1</v>
      </c>
      <c r="BY2655" s="19" t="str">
        <f t="shared" si="484"/>
        <v/>
      </c>
      <c r="BZ2655" s="19" t="str">
        <f t="shared" si="484"/>
        <v/>
      </c>
      <c r="CA2655" s="19" t="str">
        <f t="shared" si="483"/>
        <v/>
      </c>
      <c r="CB2655" s="19" t="str">
        <f t="shared" si="483"/>
        <v/>
      </c>
    </row>
    <row r="2656" spans="1:80">
      <c r="A2656" s="24">
        <f t="shared" si="464"/>
        <v>2655</v>
      </c>
      <c r="B2656" s="31">
        <f>IF(data!A2657="","",data!A2657)</f>
        <v>2021011</v>
      </c>
      <c r="C2656" s="32">
        <f>IF(data!B2657="","",data!B2657)</f>
        <v>44222</v>
      </c>
      <c r="D2656" s="21">
        <f>IF(data!C2657="","",data!C2657)</f>
        <v>5</v>
      </c>
      <c r="E2656" s="22">
        <f>IF(data!D2657="","",data!D2657)</f>
        <v>10</v>
      </c>
      <c r="F2656" s="22">
        <f>IF(data!E2657="","",data!E2657)</f>
        <v>16</v>
      </c>
      <c r="G2656" s="22">
        <f>IF(data!F2657="","",data!F2657)</f>
        <v>23</v>
      </c>
      <c r="H2656" s="22">
        <f>IF(data!G2657="","",data!G2657)</f>
        <v>27</v>
      </c>
      <c r="I2656" s="22">
        <f>IF(data!H2657="","",data!H2657)</f>
        <v>33</v>
      </c>
      <c r="J2656" s="23">
        <f>IF(data!I2657="","",data!I2657)</f>
        <v>14</v>
      </c>
      <c r="Q2656" s="33"/>
      <c r="R2656" s="33"/>
      <c r="S2656" s="33"/>
      <c r="T2656" s="33"/>
      <c r="U2656" s="33"/>
      <c r="V2656" s="33"/>
      <c r="X2656" s="34"/>
      <c r="Y2656" s="33"/>
      <c r="Z2656" s="33"/>
      <c r="AA2656" s="33"/>
      <c r="AB2656" s="33"/>
      <c r="AC2656" s="35"/>
      <c r="AD2656" s="33"/>
      <c r="AE2656" s="33"/>
      <c r="AF2656" s="33"/>
      <c r="AG2656" s="33"/>
      <c r="AH2656" s="33"/>
      <c r="AI2656" s="33"/>
      <c r="AJ2656" s="36"/>
      <c r="AK2656" s="10">
        <f t="shared" si="465"/>
        <v>6</v>
      </c>
      <c r="AL2656" s="11">
        <f t="shared" si="466"/>
        <v>10</v>
      </c>
      <c r="AM2656" s="11">
        <f t="shared" si="467"/>
        <v>9</v>
      </c>
      <c r="AN2656" s="11">
        <f t="shared" si="468"/>
        <v>24</v>
      </c>
      <c r="AO2656" s="13">
        <f t="shared" si="469"/>
        <v>23</v>
      </c>
      <c r="AP2656" s="11">
        <f t="shared" si="470"/>
        <v>18</v>
      </c>
      <c r="AQ2656" s="11">
        <f t="shared" si="471"/>
        <v>24</v>
      </c>
      <c r="AR2656" s="11">
        <f t="shared" si="472"/>
        <v>24</v>
      </c>
      <c r="AS2656" s="11">
        <f t="shared" si="473"/>
        <v>26</v>
      </c>
      <c r="AT2656" s="11">
        <f t="shared" si="474"/>
        <v>42</v>
      </c>
      <c r="AU2656" s="11">
        <f t="shared" si="475"/>
        <v>36</v>
      </c>
      <c r="AV2656" s="11">
        <f t="shared" si="476"/>
        <v>44</v>
      </c>
      <c r="AW2656" s="12">
        <f t="shared" si="477"/>
        <v>39</v>
      </c>
      <c r="AX2656" s="13">
        <f t="shared" si="478"/>
        <v>34</v>
      </c>
      <c r="AY2656" s="13">
        <f t="shared" si="479"/>
        <v>63</v>
      </c>
      <c r="AZ2656" s="13">
        <f t="shared" si="480"/>
        <v>60</v>
      </c>
      <c r="BA2656" s="13">
        <f t="shared" si="481"/>
        <v>57</v>
      </c>
      <c r="BB2656" s="14">
        <f t="shared" si="482"/>
        <v>54</v>
      </c>
      <c r="BC2656" s="19">
        <f t="shared" si="485"/>
        <v>63</v>
      </c>
      <c r="BD2656" s="55">
        <f t="shared" si="461"/>
        <v>0.99850600844430004</v>
      </c>
      <c r="BE2656" s="19">
        <f t="shared" si="462"/>
        <v>0.99850600844430004</v>
      </c>
      <c r="BF2656" s="19">
        <f t="shared" si="486"/>
        <v>0.97149723936342958</v>
      </c>
      <c r="BG2656" s="19">
        <f t="shared" si="458"/>
        <v>0.99318609938291647</v>
      </c>
      <c r="BH2656" s="19">
        <f t="shared" si="463"/>
        <v>0</v>
      </c>
      <c r="BI2656" s="19">
        <f t="shared" si="463"/>
        <v>0</v>
      </c>
      <c r="BJ2656" s="19">
        <f t="shared" si="463"/>
        <v>0</v>
      </c>
      <c r="BK2656" s="19">
        <f t="shared" si="484"/>
        <v>0</v>
      </c>
      <c r="BL2656" s="19">
        <f t="shared" si="484"/>
        <v>0</v>
      </c>
      <c r="BM2656" s="19">
        <f t="shared" si="484"/>
        <v>1</v>
      </c>
      <c r="BN2656" s="19">
        <f t="shared" si="484"/>
        <v>1</v>
      </c>
      <c r="BO2656" s="19">
        <f t="shared" si="484"/>
        <v>0</v>
      </c>
      <c r="BP2656" s="19">
        <f t="shared" si="484"/>
        <v>0</v>
      </c>
      <c r="BQ2656" s="19">
        <f t="shared" si="484"/>
        <v>0</v>
      </c>
      <c r="BR2656" s="19">
        <f t="shared" si="484"/>
        <v>2</v>
      </c>
      <c r="BS2656" s="19">
        <f t="shared" si="484"/>
        <v>0</v>
      </c>
      <c r="BT2656" s="19">
        <f t="shared" si="484"/>
        <v>0</v>
      </c>
      <c r="BU2656" s="19">
        <f t="shared" si="484"/>
        <v>0</v>
      </c>
      <c r="BV2656" s="19">
        <f t="shared" si="484"/>
        <v>0</v>
      </c>
      <c r="BW2656" s="19">
        <f t="shared" si="484"/>
        <v>0</v>
      </c>
      <c r="BX2656" s="19">
        <f t="shared" si="484"/>
        <v>2</v>
      </c>
      <c r="BY2656" s="19" t="str">
        <f t="shared" si="484"/>
        <v/>
      </c>
      <c r="BZ2656" s="19" t="str">
        <f t="shared" si="484"/>
        <v/>
      </c>
      <c r="CA2656" s="19" t="str">
        <f t="shared" si="483"/>
        <v/>
      </c>
      <c r="CB2656" s="19" t="str">
        <f t="shared" si="483"/>
        <v/>
      </c>
    </row>
    <row r="2657" spans="1:80">
      <c r="A2657" s="24">
        <f t="shared" si="464"/>
        <v>2656</v>
      </c>
      <c r="B2657" s="31">
        <f>IF(data!A2658="","",data!A2658)</f>
        <v>2021012</v>
      </c>
      <c r="C2657" s="32">
        <f>IF(data!B2658="","",data!B2658)</f>
        <v>44224</v>
      </c>
      <c r="D2657" s="21">
        <f>IF(data!C2658="","",data!C2658)</f>
        <v>3</v>
      </c>
      <c r="E2657" s="22">
        <f>IF(data!D2658="","",data!D2658)</f>
        <v>6</v>
      </c>
      <c r="F2657" s="22">
        <f>IF(data!E2658="","",data!E2658)</f>
        <v>14</v>
      </c>
      <c r="G2657" s="22">
        <f>IF(data!F2658="","",data!F2658)</f>
        <v>18</v>
      </c>
      <c r="H2657" s="22">
        <f>IF(data!G2658="","",data!G2658)</f>
        <v>20</v>
      </c>
      <c r="I2657" s="22">
        <f>IF(data!H2658="","",data!H2658)</f>
        <v>26</v>
      </c>
      <c r="J2657" s="23">
        <f>IF(data!I2658="","",data!I2658)</f>
        <v>1</v>
      </c>
      <c r="Q2657" s="33"/>
      <c r="R2657" s="33"/>
      <c r="S2657" s="33"/>
      <c r="T2657" s="33"/>
      <c r="U2657" s="33"/>
      <c r="V2657" s="33"/>
      <c r="X2657" s="34"/>
      <c r="Y2657" s="33"/>
      <c r="Z2657" s="33"/>
      <c r="AA2657" s="33"/>
      <c r="AB2657" s="33"/>
      <c r="AC2657" s="35"/>
      <c r="AD2657" s="33"/>
      <c r="AE2657" s="33"/>
      <c r="AF2657" s="33"/>
      <c r="AG2657" s="33"/>
      <c r="AH2657" s="33"/>
      <c r="AI2657" s="33"/>
      <c r="AJ2657" s="36"/>
      <c r="AK2657" s="10">
        <f t="shared" si="465"/>
        <v>6</v>
      </c>
      <c r="AL2657" s="11">
        <f t="shared" si="466"/>
        <v>11</v>
      </c>
      <c r="AM2657" s="11">
        <f t="shared" si="467"/>
        <v>12</v>
      </c>
      <c r="AN2657" s="11">
        <f t="shared" si="468"/>
        <v>9</v>
      </c>
      <c r="AO2657" s="13">
        <f t="shared" si="469"/>
        <v>24</v>
      </c>
      <c r="AP2657" s="11">
        <f t="shared" si="470"/>
        <v>23</v>
      </c>
      <c r="AQ2657" s="11">
        <f t="shared" si="471"/>
        <v>24</v>
      </c>
      <c r="AR2657" s="11">
        <f t="shared" si="472"/>
        <v>27</v>
      </c>
      <c r="AS2657" s="11">
        <f t="shared" si="473"/>
        <v>32</v>
      </c>
      <c r="AT2657" s="11">
        <f t="shared" si="474"/>
        <v>27</v>
      </c>
      <c r="AU2657" s="11">
        <f t="shared" si="475"/>
        <v>22</v>
      </c>
      <c r="AV2657" s="11">
        <f t="shared" si="476"/>
        <v>31</v>
      </c>
      <c r="AW2657" s="12">
        <f t="shared" si="477"/>
        <v>42</v>
      </c>
      <c r="AX2657" s="13">
        <f t="shared" si="478"/>
        <v>39</v>
      </c>
      <c r="AY2657" s="13">
        <f t="shared" si="479"/>
        <v>36</v>
      </c>
      <c r="AZ2657" s="13">
        <f t="shared" si="480"/>
        <v>33</v>
      </c>
      <c r="BA2657" s="13">
        <f t="shared" si="481"/>
        <v>49</v>
      </c>
      <c r="BB2657" s="14">
        <f t="shared" si="482"/>
        <v>47</v>
      </c>
      <c r="BC2657" s="19">
        <f t="shared" si="485"/>
        <v>36</v>
      </c>
      <c r="BD2657" s="55">
        <f t="shared" si="461"/>
        <v>0.9616758687885677</v>
      </c>
      <c r="BE2657" s="19">
        <f t="shared" si="462"/>
        <v>0.9473530367002273</v>
      </c>
      <c r="BF2657" s="19">
        <f t="shared" si="486"/>
        <v>0.97149723936342958</v>
      </c>
      <c r="BG2657" s="19">
        <f t="shared" si="458"/>
        <v>0.98991230919129591</v>
      </c>
      <c r="BH2657" s="19">
        <f t="shared" si="463"/>
        <v>0</v>
      </c>
      <c r="BI2657" s="19">
        <f t="shared" si="463"/>
        <v>1</v>
      </c>
      <c r="BJ2657" s="19">
        <f t="shared" si="463"/>
        <v>0</v>
      </c>
      <c r="BK2657" s="19">
        <f t="shared" si="484"/>
        <v>2</v>
      </c>
      <c r="BL2657" s="19">
        <f t="shared" si="484"/>
        <v>0</v>
      </c>
      <c r="BM2657" s="19">
        <f t="shared" si="484"/>
        <v>0</v>
      </c>
      <c r="BN2657" s="19">
        <f t="shared" si="484"/>
        <v>1</v>
      </c>
      <c r="BO2657" s="19">
        <f t="shared" si="484"/>
        <v>0</v>
      </c>
      <c r="BP2657" s="19">
        <f t="shared" si="484"/>
        <v>0</v>
      </c>
      <c r="BQ2657" s="19">
        <f t="shared" si="484"/>
        <v>1</v>
      </c>
      <c r="BR2657" s="19">
        <f t="shared" si="484"/>
        <v>0</v>
      </c>
      <c r="BS2657" s="19">
        <f t="shared" si="484"/>
        <v>0</v>
      </c>
      <c r="BT2657" s="19">
        <f t="shared" si="484"/>
        <v>0</v>
      </c>
      <c r="BU2657" s="19">
        <f t="shared" si="484"/>
        <v>0</v>
      </c>
      <c r="BV2657" s="19">
        <f t="shared" si="484"/>
        <v>1</v>
      </c>
      <c r="BW2657" s="19">
        <f t="shared" si="484"/>
        <v>0</v>
      </c>
      <c r="BX2657" s="19">
        <f t="shared" si="484"/>
        <v>0</v>
      </c>
      <c r="BY2657" s="19" t="str">
        <f t="shared" si="484"/>
        <v/>
      </c>
      <c r="BZ2657" s="19" t="str">
        <f t="shared" si="484"/>
        <v/>
      </c>
      <c r="CA2657" s="19" t="str">
        <f t="shared" si="483"/>
        <v/>
      </c>
      <c r="CB2657" s="19" t="str">
        <f t="shared" si="483"/>
        <v/>
      </c>
    </row>
    <row r="2658" spans="1:80">
      <c r="A2658" s="24">
        <f t="shared" si="464"/>
        <v>2657</v>
      </c>
      <c r="B2658" s="31">
        <f>IF(data!A2659="","",data!A2659)</f>
        <v>2021013</v>
      </c>
      <c r="C2658" s="32">
        <f>IF(data!B2659="","",data!B2659)</f>
        <v>44227</v>
      </c>
      <c r="D2658" s="21">
        <f>IF(data!C2659="","",data!C2659)</f>
        <v>6</v>
      </c>
      <c r="E2658" s="22">
        <f>IF(data!D2659="","",data!D2659)</f>
        <v>9</v>
      </c>
      <c r="F2658" s="22">
        <f>IF(data!E2659="","",data!E2659)</f>
        <v>12</v>
      </c>
      <c r="G2658" s="22">
        <f>IF(data!F2659="","",data!F2659)</f>
        <v>16</v>
      </c>
      <c r="H2658" s="22">
        <f>IF(data!G2659="","",data!G2659)</f>
        <v>27</v>
      </c>
      <c r="I2658" s="22">
        <f>IF(data!H2659="","",data!H2659)</f>
        <v>31</v>
      </c>
      <c r="J2658" s="23">
        <f>IF(data!I2659="","",data!I2659)</f>
        <v>6</v>
      </c>
      <c r="Q2658" s="33"/>
      <c r="R2658" s="33"/>
      <c r="S2658" s="33"/>
      <c r="T2658" s="33"/>
      <c r="U2658" s="33"/>
      <c r="V2658" s="33"/>
      <c r="X2658" s="34"/>
      <c r="Y2658" s="33"/>
      <c r="Z2658" s="33"/>
      <c r="AA2658" s="33"/>
      <c r="AB2658" s="33"/>
      <c r="AC2658" s="35"/>
      <c r="AD2658" s="33"/>
      <c r="AE2658" s="33"/>
      <c r="AF2658" s="33"/>
      <c r="AG2658" s="33"/>
      <c r="AH2658" s="33"/>
      <c r="AI2658" s="33"/>
      <c r="AJ2658" s="36"/>
      <c r="AK2658" s="10">
        <f t="shared" si="465"/>
        <v>2</v>
      </c>
      <c r="AL2658" s="11">
        <f t="shared" si="466"/>
        <v>9</v>
      </c>
      <c r="AM2658" s="11">
        <f t="shared" si="467"/>
        <v>11</v>
      </c>
      <c r="AN2658" s="11">
        <f t="shared" si="468"/>
        <v>11</v>
      </c>
      <c r="AO2658" s="13">
        <f t="shared" si="469"/>
        <v>24</v>
      </c>
      <c r="AP2658" s="11">
        <f t="shared" si="470"/>
        <v>21</v>
      </c>
      <c r="AQ2658" s="11">
        <f t="shared" si="471"/>
        <v>20</v>
      </c>
      <c r="AR2658" s="11">
        <f t="shared" si="472"/>
        <v>31</v>
      </c>
      <c r="AS2658" s="11">
        <f t="shared" si="473"/>
        <v>35</v>
      </c>
      <c r="AT2658" s="11">
        <f t="shared" si="474"/>
        <v>29</v>
      </c>
      <c r="AU2658" s="11">
        <f t="shared" si="475"/>
        <v>36</v>
      </c>
      <c r="AV2658" s="11">
        <f t="shared" si="476"/>
        <v>45</v>
      </c>
      <c r="AW2658" s="12">
        <f t="shared" si="477"/>
        <v>41</v>
      </c>
      <c r="AX2658" s="13">
        <f t="shared" si="478"/>
        <v>53</v>
      </c>
      <c r="AY2658" s="13">
        <f t="shared" si="479"/>
        <v>67</v>
      </c>
      <c r="AZ2658" s="13">
        <f t="shared" si="480"/>
        <v>65</v>
      </c>
      <c r="BA2658" s="13">
        <f t="shared" si="481"/>
        <v>63</v>
      </c>
      <c r="BB2658" s="14">
        <f t="shared" si="482"/>
        <v>61</v>
      </c>
      <c r="BC2658" s="19">
        <f t="shared" si="485"/>
        <v>67</v>
      </c>
      <c r="BD2658" s="55">
        <f t="shared" si="461"/>
        <v>1.0557973367976616</v>
      </c>
      <c r="BE2658" s="19">
        <f t="shared" si="462"/>
        <v>0.98418317635595975</v>
      </c>
      <c r="BF2658" s="19">
        <f t="shared" si="486"/>
        <v>0.97968171484248134</v>
      </c>
      <c r="BG2658" s="19">
        <f t="shared" si="458"/>
        <v>0.99932445599220532</v>
      </c>
      <c r="BH2658" s="19">
        <f t="shared" si="463"/>
        <v>0</v>
      </c>
      <c r="BI2658" s="19">
        <f t="shared" si="463"/>
        <v>0</v>
      </c>
      <c r="BJ2658" s="19">
        <f t="shared" si="463"/>
        <v>0</v>
      </c>
      <c r="BK2658" s="19">
        <f t="shared" si="484"/>
        <v>0</v>
      </c>
      <c r="BL2658" s="19">
        <f t="shared" si="484"/>
        <v>0</v>
      </c>
      <c r="BM2658" s="19">
        <f t="shared" si="484"/>
        <v>0</v>
      </c>
      <c r="BN2658" s="19">
        <f t="shared" si="484"/>
        <v>1</v>
      </c>
      <c r="BO2658" s="19">
        <f t="shared" si="484"/>
        <v>0</v>
      </c>
      <c r="BP2658" s="19">
        <f t="shared" si="484"/>
        <v>0</v>
      </c>
      <c r="BQ2658" s="19">
        <f t="shared" si="484"/>
        <v>1</v>
      </c>
      <c r="BR2658" s="19">
        <f t="shared" si="484"/>
        <v>1</v>
      </c>
      <c r="BS2658" s="19">
        <f t="shared" si="484"/>
        <v>0</v>
      </c>
      <c r="BT2658" s="19">
        <f t="shared" si="484"/>
        <v>1</v>
      </c>
      <c r="BU2658" s="19">
        <f t="shared" si="484"/>
        <v>0</v>
      </c>
      <c r="BV2658" s="19">
        <f t="shared" si="484"/>
        <v>1</v>
      </c>
      <c r="BW2658" s="19">
        <f t="shared" si="484"/>
        <v>0</v>
      </c>
      <c r="BX2658" s="19">
        <f t="shared" si="484"/>
        <v>1</v>
      </c>
      <c r="BY2658" s="19" t="str">
        <f t="shared" si="484"/>
        <v/>
      </c>
      <c r="BZ2658" s="19" t="str">
        <f t="shared" ref="BZ2658:CB2673" si="487">IF(BZ$4&gt;=$BC$1,"",SUMPRODUCT(N(MOD($D2658:$I2658,$BC$1)=BZ$4)))</f>
        <v/>
      </c>
      <c r="CA2658" s="19" t="str">
        <f t="shared" si="487"/>
        <v/>
      </c>
      <c r="CB2658" s="19" t="str">
        <f t="shared" si="487"/>
        <v/>
      </c>
    </row>
    <row r="2659" spans="1:80">
      <c r="A2659" s="24">
        <f t="shared" si="464"/>
        <v>2658</v>
      </c>
      <c r="B2659" s="31">
        <f>IF(data!A2660="","",data!A2660)</f>
        <v>2021014</v>
      </c>
      <c r="C2659" s="32">
        <f>IF(data!B2660="","",data!B2660)</f>
        <v>44229</v>
      </c>
      <c r="D2659" s="21">
        <f>IF(data!C2660="","",data!C2660)</f>
        <v>4</v>
      </c>
      <c r="E2659" s="22">
        <f>IF(data!D2660="","",data!D2660)</f>
        <v>15</v>
      </c>
      <c r="F2659" s="22">
        <f>IF(data!E2660="","",data!E2660)</f>
        <v>21</v>
      </c>
      <c r="G2659" s="22">
        <f>IF(data!F2660="","",data!F2660)</f>
        <v>25</v>
      </c>
      <c r="H2659" s="22">
        <f>IF(data!G2660="","",data!G2660)</f>
        <v>29</v>
      </c>
      <c r="I2659" s="22">
        <f>IF(data!H2660="","",data!H2660)</f>
        <v>33</v>
      </c>
      <c r="J2659" s="23">
        <f>IF(data!I2660="","",data!I2660)</f>
        <v>6</v>
      </c>
      <c r="Q2659" s="33"/>
      <c r="R2659" s="33"/>
      <c r="S2659" s="33"/>
      <c r="T2659" s="33"/>
      <c r="U2659" s="33"/>
      <c r="V2659" s="33"/>
      <c r="X2659" s="34"/>
      <c r="Y2659" s="33"/>
      <c r="Z2659" s="33"/>
      <c r="AA2659" s="33"/>
      <c r="AB2659" s="33"/>
      <c r="AC2659" s="35"/>
      <c r="AD2659" s="33"/>
      <c r="AE2659" s="33"/>
      <c r="AF2659" s="33"/>
      <c r="AG2659" s="33"/>
      <c r="AH2659" s="33"/>
      <c r="AI2659" s="33"/>
      <c r="AJ2659" s="36"/>
      <c r="AK2659" s="10">
        <f t="shared" si="465"/>
        <v>4</v>
      </c>
      <c r="AL2659" s="11">
        <f t="shared" si="466"/>
        <v>7</v>
      </c>
      <c r="AM2659" s="11">
        <f t="shared" si="467"/>
        <v>12</v>
      </c>
      <c r="AN2659" s="11">
        <f t="shared" si="468"/>
        <v>19</v>
      </c>
      <c r="AO2659" s="13">
        <f t="shared" si="469"/>
        <v>15</v>
      </c>
      <c r="AP2659" s="11">
        <f t="shared" si="470"/>
        <v>23</v>
      </c>
      <c r="AQ2659" s="11">
        <f t="shared" si="471"/>
        <v>28</v>
      </c>
      <c r="AR2659" s="11">
        <f t="shared" si="472"/>
        <v>27</v>
      </c>
      <c r="AS2659" s="11">
        <f t="shared" si="473"/>
        <v>28</v>
      </c>
      <c r="AT2659" s="11">
        <f t="shared" si="474"/>
        <v>31</v>
      </c>
      <c r="AU2659" s="11">
        <f t="shared" si="475"/>
        <v>36</v>
      </c>
      <c r="AV2659" s="11">
        <f t="shared" si="476"/>
        <v>29</v>
      </c>
      <c r="AW2659" s="12">
        <f t="shared" si="477"/>
        <v>37</v>
      </c>
      <c r="AX2659" s="13">
        <f t="shared" si="478"/>
        <v>47</v>
      </c>
      <c r="AY2659" s="13">
        <f t="shared" si="479"/>
        <v>59</v>
      </c>
      <c r="AZ2659" s="13">
        <f t="shared" si="480"/>
        <v>55</v>
      </c>
      <c r="BA2659" s="13">
        <f t="shared" si="481"/>
        <v>51</v>
      </c>
      <c r="BB2659" s="14">
        <f t="shared" si="482"/>
        <v>47</v>
      </c>
      <c r="BC2659" s="19">
        <f t="shared" si="485"/>
        <v>59</v>
      </c>
      <c r="BD2659" s="55">
        <f t="shared" si="461"/>
        <v>1.1212731406300747</v>
      </c>
      <c r="BE2659" s="19">
        <f t="shared" si="462"/>
        <v>1.0537512179278987</v>
      </c>
      <c r="BF2659" s="19">
        <f t="shared" si="486"/>
        <v>1.0050535888275414</v>
      </c>
      <c r="BG2659" s="19">
        <f t="shared" si="458"/>
        <v>1.0013705748619681</v>
      </c>
      <c r="BH2659" s="19">
        <f t="shared" si="463"/>
        <v>0</v>
      </c>
      <c r="BI2659" s="19">
        <f t="shared" si="463"/>
        <v>0</v>
      </c>
      <c r="BJ2659" s="19">
        <f t="shared" si="463"/>
        <v>0</v>
      </c>
      <c r="BK2659" s="19">
        <f t="shared" ref="BK2659:BZ2674" si="488">IF(BK$4&gt;=$BC$1,"",SUMPRODUCT(N(MOD($D2659:$I2659,$BC$1)=BK$4)))</f>
        <v>0</v>
      </c>
      <c r="BL2659" s="19">
        <f t="shared" si="488"/>
        <v>2</v>
      </c>
      <c r="BM2659" s="19">
        <f t="shared" si="488"/>
        <v>0</v>
      </c>
      <c r="BN2659" s="19">
        <f t="shared" si="488"/>
        <v>0</v>
      </c>
      <c r="BO2659" s="19">
        <f t="shared" si="488"/>
        <v>0</v>
      </c>
      <c r="BP2659" s="19">
        <f t="shared" si="488"/>
        <v>1</v>
      </c>
      <c r="BQ2659" s="19">
        <f t="shared" si="488"/>
        <v>0</v>
      </c>
      <c r="BR2659" s="19">
        <f t="shared" si="488"/>
        <v>0</v>
      </c>
      <c r="BS2659" s="19">
        <f t="shared" si="488"/>
        <v>0</v>
      </c>
      <c r="BT2659" s="19">
        <f t="shared" si="488"/>
        <v>1</v>
      </c>
      <c r="BU2659" s="19">
        <f t="shared" si="488"/>
        <v>0</v>
      </c>
      <c r="BV2659" s="19">
        <f t="shared" si="488"/>
        <v>0</v>
      </c>
      <c r="BW2659" s="19">
        <f t="shared" si="488"/>
        <v>1</v>
      </c>
      <c r="BX2659" s="19">
        <f t="shared" si="488"/>
        <v>1</v>
      </c>
      <c r="BY2659" s="19" t="str">
        <f t="shared" si="488"/>
        <v/>
      </c>
      <c r="BZ2659" s="19" t="str">
        <f t="shared" si="488"/>
        <v/>
      </c>
      <c r="CA2659" s="19" t="str">
        <f t="shared" si="487"/>
        <v/>
      </c>
      <c r="CB2659" s="19" t="str">
        <f t="shared" si="487"/>
        <v/>
      </c>
    </row>
    <row r="2660" spans="1:80">
      <c r="A2660" s="24">
        <f t="shared" si="464"/>
        <v>2659</v>
      </c>
      <c r="B2660" s="31">
        <f>IF(data!A2661="","",data!A2661)</f>
        <v>2021015</v>
      </c>
      <c r="C2660" s="32">
        <f>IF(data!B2661="","",data!B2661)</f>
        <v>44231</v>
      </c>
      <c r="D2660" s="21">
        <f>IF(data!C2661="","",data!C2661)</f>
        <v>6</v>
      </c>
      <c r="E2660" s="22">
        <f>IF(data!D2661="","",data!D2661)</f>
        <v>14</v>
      </c>
      <c r="F2660" s="22">
        <f>IF(data!E2661="","",data!E2661)</f>
        <v>16</v>
      </c>
      <c r="G2660" s="22">
        <f>IF(data!F2661="","",data!F2661)</f>
        <v>26</v>
      </c>
      <c r="H2660" s="22">
        <f>IF(data!G2661="","",data!G2661)</f>
        <v>28</v>
      </c>
      <c r="I2660" s="22">
        <f>IF(data!H2661="","",data!H2661)</f>
        <v>29</v>
      </c>
      <c r="J2660" s="23">
        <f>IF(data!I2661="","",data!I2661)</f>
        <v>7</v>
      </c>
      <c r="Q2660" s="33"/>
      <c r="R2660" s="33"/>
      <c r="S2660" s="33"/>
      <c r="T2660" s="33"/>
      <c r="U2660" s="33"/>
      <c r="V2660" s="33"/>
      <c r="X2660" s="34"/>
      <c r="Y2660" s="33"/>
      <c r="Z2660" s="33"/>
      <c r="AA2660" s="33"/>
      <c r="AB2660" s="33"/>
      <c r="AC2660" s="35"/>
      <c r="AD2660" s="33"/>
      <c r="AE2660" s="33"/>
      <c r="AF2660" s="33"/>
      <c r="AG2660" s="33"/>
      <c r="AH2660" s="33"/>
      <c r="AI2660" s="33"/>
      <c r="AJ2660" s="36"/>
      <c r="AK2660" s="10">
        <f t="shared" si="465"/>
        <v>8</v>
      </c>
      <c r="AL2660" s="11">
        <f t="shared" si="466"/>
        <v>7</v>
      </c>
      <c r="AM2660" s="11">
        <f t="shared" si="467"/>
        <v>14</v>
      </c>
      <c r="AN2660" s="11">
        <f t="shared" si="468"/>
        <v>17</v>
      </c>
      <c r="AO2660" s="13">
        <f t="shared" si="469"/>
        <v>14</v>
      </c>
      <c r="AP2660" s="11">
        <f t="shared" si="470"/>
        <v>23</v>
      </c>
      <c r="AQ2660" s="11">
        <f t="shared" si="471"/>
        <v>29</v>
      </c>
      <c r="AR2660" s="11">
        <f t="shared" si="472"/>
        <v>39</v>
      </c>
      <c r="AS2660" s="11">
        <f t="shared" si="473"/>
        <v>31</v>
      </c>
      <c r="AT2660" s="11">
        <f t="shared" si="474"/>
        <v>23</v>
      </c>
      <c r="AU2660" s="11">
        <f t="shared" si="475"/>
        <v>15</v>
      </c>
      <c r="AV2660" s="11">
        <f t="shared" si="476"/>
        <v>21</v>
      </c>
      <c r="AW2660" s="12">
        <f t="shared" si="477"/>
        <v>59</v>
      </c>
      <c r="AX2660" s="13">
        <f t="shared" si="478"/>
        <v>55</v>
      </c>
      <c r="AY2660" s="13">
        <f t="shared" si="479"/>
        <v>68</v>
      </c>
      <c r="AZ2660" s="13">
        <f t="shared" si="480"/>
        <v>65</v>
      </c>
      <c r="BA2660" s="13">
        <f t="shared" si="481"/>
        <v>62</v>
      </c>
      <c r="BB2660" s="14">
        <f t="shared" si="482"/>
        <v>59</v>
      </c>
      <c r="BC2660" s="19">
        <f t="shared" si="485"/>
        <v>68</v>
      </c>
      <c r="BD2660" s="55">
        <f t="shared" si="461"/>
        <v>1.1990256576810654</v>
      </c>
      <c r="BE2660" s="19">
        <f t="shared" si="462"/>
        <v>1.0578434556674245</v>
      </c>
      <c r="BF2660" s="19">
        <f t="shared" si="486"/>
        <v>1.0197856446898343</v>
      </c>
      <c r="BG2660" s="19">
        <f t="shared" si="458"/>
        <v>1.0038259175056836</v>
      </c>
      <c r="BH2660" s="19">
        <f t="shared" si="463"/>
        <v>0</v>
      </c>
      <c r="BI2660" s="19">
        <f t="shared" si="463"/>
        <v>0</v>
      </c>
      <c r="BJ2660" s="19">
        <f t="shared" si="463"/>
        <v>0</v>
      </c>
      <c r="BK2660" s="19">
        <f t="shared" si="488"/>
        <v>0</v>
      </c>
      <c r="BL2660" s="19">
        <f t="shared" si="488"/>
        <v>0</v>
      </c>
      <c r="BM2660" s="19">
        <f t="shared" si="488"/>
        <v>0</v>
      </c>
      <c r="BN2660" s="19">
        <f t="shared" si="488"/>
        <v>1</v>
      </c>
      <c r="BO2660" s="19">
        <f t="shared" si="488"/>
        <v>0</v>
      </c>
      <c r="BP2660" s="19">
        <f t="shared" si="488"/>
        <v>0</v>
      </c>
      <c r="BQ2660" s="19">
        <f t="shared" si="488"/>
        <v>1</v>
      </c>
      <c r="BR2660" s="19">
        <f t="shared" si="488"/>
        <v>0</v>
      </c>
      <c r="BS2660" s="19">
        <f t="shared" si="488"/>
        <v>1</v>
      </c>
      <c r="BT2660" s="19">
        <f t="shared" si="488"/>
        <v>1</v>
      </c>
      <c r="BU2660" s="19">
        <f t="shared" si="488"/>
        <v>0</v>
      </c>
      <c r="BV2660" s="19">
        <f t="shared" si="488"/>
        <v>1</v>
      </c>
      <c r="BW2660" s="19">
        <f t="shared" si="488"/>
        <v>0</v>
      </c>
      <c r="BX2660" s="19">
        <f t="shared" si="488"/>
        <v>1</v>
      </c>
      <c r="BY2660" s="19" t="str">
        <f t="shared" si="488"/>
        <v/>
      </c>
      <c r="BZ2660" s="19" t="str">
        <f t="shared" si="488"/>
        <v/>
      </c>
      <c r="CA2660" s="19" t="str">
        <f t="shared" si="487"/>
        <v/>
      </c>
      <c r="CB2660" s="19" t="str">
        <f t="shared" si="487"/>
        <v/>
      </c>
    </row>
    <row r="2661" spans="1:80">
      <c r="A2661" s="24">
        <f t="shared" si="464"/>
        <v>2660</v>
      </c>
      <c r="B2661" s="31">
        <f>IF(data!A2662="","",data!A2662)</f>
        <v>2021016</v>
      </c>
      <c r="C2661" s="32">
        <f>IF(data!B2662="","",data!B2662)</f>
        <v>44234</v>
      </c>
      <c r="D2661" s="21">
        <f>IF(data!C2662="","",data!C2662)</f>
        <v>3</v>
      </c>
      <c r="E2661" s="22">
        <f>IF(data!D2662="","",data!D2662)</f>
        <v>8</v>
      </c>
      <c r="F2661" s="22">
        <f>IF(data!E2662="","",data!E2662)</f>
        <v>9</v>
      </c>
      <c r="G2661" s="22">
        <f>IF(data!F2662="","",data!F2662)</f>
        <v>13</v>
      </c>
      <c r="H2661" s="22">
        <f>IF(data!G2662="","",data!G2662)</f>
        <v>15</v>
      </c>
      <c r="I2661" s="22">
        <f>IF(data!H2662="","",data!H2662)</f>
        <v>18</v>
      </c>
      <c r="J2661" s="23">
        <f>IF(data!I2662="","",data!I2662)</f>
        <v>10</v>
      </c>
      <c r="Q2661" s="33"/>
      <c r="R2661" s="33"/>
      <c r="S2661" s="33"/>
      <c r="T2661" s="33"/>
      <c r="U2661" s="33"/>
      <c r="V2661" s="33"/>
      <c r="X2661" s="34"/>
      <c r="Y2661" s="33"/>
      <c r="Z2661" s="33"/>
      <c r="AA2661" s="33"/>
      <c r="AB2661" s="33"/>
      <c r="AC2661" s="35"/>
      <c r="AD2661" s="33"/>
      <c r="AE2661" s="33"/>
      <c r="AF2661" s="33"/>
      <c r="AG2661" s="33"/>
      <c r="AH2661" s="33"/>
      <c r="AI2661" s="33"/>
      <c r="AJ2661" s="36"/>
      <c r="AK2661" s="10">
        <f t="shared" si="465"/>
        <v>3</v>
      </c>
      <c r="AL2661" s="11">
        <f t="shared" si="466"/>
        <v>10</v>
      </c>
      <c r="AM2661" s="11">
        <f t="shared" si="467"/>
        <v>16</v>
      </c>
      <c r="AN2661" s="11">
        <f t="shared" si="468"/>
        <v>12</v>
      </c>
      <c r="AO2661" s="13">
        <f t="shared" si="469"/>
        <v>17</v>
      </c>
      <c r="AP2661" s="11">
        <f t="shared" si="470"/>
        <v>18</v>
      </c>
      <c r="AQ2661" s="11">
        <f t="shared" si="471"/>
        <v>21</v>
      </c>
      <c r="AR2661" s="11">
        <f t="shared" si="472"/>
        <v>36</v>
      </c>
      <c r="AS2661" s="11">
        <f t="shared" si="473"/>
        <v>33</v>
      </c>
      <c r="AT2661" s="11">
        <f t="shared" si="474"/>
        <v>30</v>
      </c>
      <c r="AU2661" s="11">
        <f t="shared" si="475"/>
        <v>27</v>
      </c>
      <c r="AV2661" s="11">
        <f t="shared" si="476"/>
        <v>38</v>
      </c>
      <c r="AW2661" s="12">
        <f t="shared" si="477"/>
        <v>36</v>
      </c>
      <c r="AX2661" s="13">
        <f t="shared" si="478"/>
        <v>50</v>
      </c>
      <c r="AY2661" s="13">
        <f t="shared" si="479"/>
        <v>49</v>
      </c>
      <c r="AZ2661" s="13">
        <f t="shared" si="480"/>
        <v>48</v>
      </c>
      <c r="BA2661" s="13">
        <f t="shared" si="481"/>
        <v>66</v>
      </c>
      <c r="BB2661" s="14">
        <f t="shared" si="482"/>
        <v>66</v>
      </c>
      <c r="BC2661" s="19">
        <f t="shared" si="485"/>
        <v>49</v>
      </c>
      <c r="BD2661" s="55">
        <f t="shared" si="461"/>
        <v>1.1417343293277038</v>
      </c>
      <c r="BE2661" s="19">
        <f t="shared" si="462"/>
        <v>1.0701201688860018</v>
      </c>
      <c r="BF2661" s="19">
        <f t="shared" si="486"/>
        <v>1.003416693731731</v>
      </c>
      <c r="BG2661" s="19">
        <f t="shared" si="458"/>
        <v>1.0042351412796362</v>
      </c>
      <c r="BH2661" s="19">
        <f t="shared" si="463"/>
        <v>0</v>
      </c>
      <c r="BI2661" s="19">
        <f t="shared" si="463"/>
        <v>1</v>
      </c>
      <c r="BJ2661" s="19">
        <f t="shared" si="463"/>
        <v>0</v>
      </c>
      <c r="BK2661" s="19">
        <f t="shared" si="488"/>
        <v>1</v>
      </c>
      <c r="BL2661" s="19">
        <f t="shared" si="488"/>
        <v>0</v>
      </c>
      <c r="BM2661" s="19">
        <f t="shared" si="488"/>
        <v>0</v>
      </c>
      <c r="BN2661" s="19">
        <f t="shared" si="488"/>
        <v>0</v>
      </c>
      <c r="BO2661" s="19">
        <f t="shared" si="488"/>
        <v>0</v>
      </c>
      <c r="BP2661" s="19">
        <f t="shared" si="488"/>
        <v>1</v>
      </c>
      <c r="BQ2661" s="19">
        <f t="shared" si="488"/>
        <v>1</v>
      </c>
      <c r="BR2661" s="19">
        <f t="shared" si="488"/>
        <v>0</v>
      </c>
      <c r="BS2661" s="19">
        <f t="shared" si="488"/>
        <v>0</v>
      </c>
      <c r="BT2661" s="19">
        <f t="shared" si="488"/>
        <v>0</v>
      </c>
      <c r="BU2661" s="19">
        <f t="shared" si="488"/>
        <v>1</v>
      </c>
      <c r="BV2661" s="19">
        <f t="shared" si="488"/>
        <v>0</v>
      </c>
      <c r="BW2661" s="19">
        <f t="shared" si="488"/>
        <v>1</v>
      </c>
      <c r="BX2661" s="19">
        <f t="shared" si="488"/>
        <v>0</v>
      </c>
      <c r="BY2661" s="19" t="str">
        <f t="shared" si="488"/>
        <v/>
      </c>
      <c r="BZ2661" s="19" t="str">
        <f t="shared" si="488"/>
        <v/>
      </c>
      <c r="CA2661" s="19" t="str">
        <f t="shared" si="487"/>
        <v/>
      </c>
      <c r="CB2661" s="19" t="str">
        <f t="shared" si="487"/>
        <v/>
      </c>
    </row>
    <row r="2662" spans="1:80">
      <c r="A2662" s="24">
        <f t="shared" si="464"/>
        <v>2661</v>
      </c>
      <c r="B2662" s="31">
        <f>IF(data!A2663="","",data!A2663)</f>
        <v>2021017</v>
      </c>
      <c r="C2662" s="32">
        <f>IF(data!B2663="","",data!B2663)</f>
        <v>44248</v>
      </c>
      <c r="D2662" s="21">
        <f>IF(data!C2663="","",data!C2663)</f>
        <v>9</v>
      </c>
      <c r="E2662" s="22">
        <f>IF(data!D2663="","",data!D2663)</f>
        <v>15</v>
      </c>
      <c r="F2662" s="22">
        <f>IF(data!E2663="","",data!E2663)</f>
        <v>18</v>
      </c>
      <c r="G2662" s="22">
        <f>IF(data!F2663="","",data!F2663)</f>
        <v>29</v>
      </c>
      <c r="H2662" s="22">
        <f>IF(data!G2663="","",data!G2663)</f>
        <v>32</v>
      </c>
      <c r="I2662" s="22">
        <f>IF(data!H2663="","",data!H2663)</f>
        <v>33</v>
      </c>
      <c r="J2662" s="23">
        <f>IF(data!I2663="","",data!I2663)</f>
        <v>2</v>
      </c>
      <c r="Q2662" s="33"/>
      <c r="R2662" s="33"/>
      <c r="S2662" s="33"/>
      <c r="T2662" s="33"/>
      <c r="U2662" s="33"/>
      <c r="V2662" s="33"/>
      <c r="X2662" s="34"/>
      <c r="Y2662" s="33"/>
      <c r="Z2662" s="33"/>
      <c r="AA2662" s="33"/>
      <c r="AB2662" s="33"/>
      <c r="AC2662" s="35"/>
      <c r="AD2662" s="33"/>
      <c r="AE2662" s="33"/>
      <c r="AF2662" s="33"/>
      <c r="AG2662" s="33"/>
      <c r="AH2662" s="33"/>
      <c r="AI2662" s="33"/>
      <c r="AJ2662" s="36"/>
      <c r="AK2662" s="10">
        <f t="shared" si="465"/>
        <v>4</v>
      </c>
      <c r="AL2662" s="11">
        <f t="shared" si="466"/>
        <v>8</v>
      </c>
      <c r="AM2662" s="11">
        <f t="shared" si="467"/>
        <v>16</v>
      </c>
      <c r="AN2662" s="11">
        <f t="shared" si="468"/>
        <v>16</v>
      </c>
      <c r="AO2662" s="13">
        <f t="shared" si="469"/>
        <v>17</v>
      </c>
      <c r="AP2662" s="11">
        <f t="shared" si="470"/>
        <v>16</v>
      </c>
      <c r="AQ2662" s="11">
        <f t="shared" si="471"/>
        <v>19</v>
      </c>
      <c r="AR2662" s="11">
        <f t="shared" si="472"/>
        <v>36</v>
      </c>
      <c r="AS2662" s="11">
        <f t="shared" si="473"/>
        <v>37</v>
      </c>
      <c r="AT2662" s="11">
        <f t="shared" si="474"/>
        <v>40</v>
      </c>
      <c r="AU2662" s="11">
        <f t="shared" si="475"/>
        <v>32</v>
      </c>
      <c r="AV2662" s="11">
        <f t="shared" si="476"/>
        <v>24</v>
      </c>
      <c r="AW2662" s="12">
        <f t="shared" si="477"/>
        <v>31</v>
      </c>
      <c r="AX2662" s="13">
        <f t="shared" si="478"/>
        <v>40</v>
      </c>
      <c r="AY2662" s="13">
        <f t="shared" si="479"/>
        <v>68</v>
      </c>
      <c r="AZ2662" s="13">
        <f t="shared" si="480"/>
        <v>64</v>
      </c>
      <c r="BA2662" s="13">
        <f t="shared" si="481"/>
        <v>79</v>
      </c>
      <c r="BB2662" s="14">
        <f t="shared" si="482"/>
        <v>76</v>
      </c>
      <c r="BC2662" s="19">
        <f t="shared" si="485"/>
        <v>68</v>
      </c>
      <c r="BD2662" s="55">
        <f t="shared" si="461"/>
        <v>1.2726859369925301</v>
      </c>
      <c r="BE2662" s="19">
        <f t="shared" si="462"/>
        <v>1.1171809028905488</v>
      </c>
      <c r="BF2662" s="19">
        <f t="shared" si="486"/>
        <v>1.0156934069503085</v>
      </c>
      <c r="BG2662" s="19">
        <f t="shared" si="458"/>
        <v>1.0120103929847353</v>
      </c>
      <c r="BH2662" s="19">
        <f t="shared" si="463"/>
        <v>0</v>
      </c>
      <c r="BI2662" s="19">
        <f t="shared" si="463"/>
        <v>1</v>
      </c>
      <c r="BJ2662" s="19">
        <f t="shared" si="463"/>
        <v>0</v>
      </c>
      <c r="BK2662" s="19">
        <f t="shared" si="488"/>
        <v>0</v>
      </c>
      <c r="BL2662" s="19">
        <f t="shared" si="488"/>
        <v>0</v>
      </c>
      <c r="BM2662" s="19">
        <f t="shared" si="488"/>
        <v>0</v>
      </c>
      <c r="BN2662" s="19">
        <f t="shared" si="488"/>
        <v>0</v>
      </c>
      <c r="BO2662" s="19">
        <f t="shared" si="488"/>
        <v>0</v>
      </c>
      <c r="BP2662" s="19">
        <f t="shared" si="488"/>
        <v>0</v>
      </c>
      <c r="BQ2662" s="19">
        <f t="shared" si="488"/>
        <v>1</v>
      </c>
      <c r="BR2662" s="19">
        <f t="shared" si="488"/>
        <v>0</v>
      </c>
      <c r="BS2662" s="19">
        <f t="shared" si="488"/>
        <v>0</v>
      </c>
      <c r="BT2662" s="19">
        <f t="shared" si="488"/>
        <v>1</v>
      </c>
      <c r="BU2662" s="19">
        <f t="shared" si="488"/>
        <v>0</v>
      </c>
      <c r="BV2662" s="19">
        <f t="shared" si="488"/>
        <v>0</v>
      </c>
      <c r="BW2662" s="19">
        <f t="shared" si="488"/>
        <v>2</v>
      </c>
      <c r="BX2662" s="19">
        <f t="shared" si="488"/>
        <v>1</v>
      </c>
      <c r="BY2662" s="19" t="str">
        <f t="shared" si="488"/>
        <v/>
      </c>
      <c r="BZ2662" s="19" t="str">
        <f t="shared" si="488"/>
        <v/>
      </c>
      <c r="CA2662" s="19" t="str">
        <f t="shared" si="487"/>
        <v/>
      </c>
      <c r="CB2662" s="19" t="str">
        <f t="shared" si="487"/>
        <v/>
      </c>
    </row>
    <row r="2663" spans="1:80">
      <c r="A2663" s="24">
        <f t="shared" si="464"/>
        <v>2662</v>
      </c>
      <c r="B2663" s="31">
        <f>IF(data!A2664="","",data!A2664)</f>
        <v>2021018</v>
      </c>
      <c r="C2663" s="32">
        <f>IF(data!B2664="","",data!B2664)</f>
        <v>44250</v>
      </c>
      <c r="D2663" s="21">
        <f>IF(data!C2664="","",data!C2664)</f>
        <v>2</v>
      </c>
      <c r="E2663" s="22">
        <f>IF(data!D2664="","",data!D2664)</f>
        <v>8</v>
      </c>
      <c r="F2663" s="22">
        <f>IF(data!E2664="","",data!E2664)</f>
        <v>14</v>
      </c>
      <c r="G2663" s="22">
        <f>IF(data!F2664="","",data!F2664)</f>
        <v>23</v>
      </c>
      <c r="H2663" s="22">
        <f>IF(data!G2664="","",data!G2664)</f>
        <v>25</v>
      </c>
      <c r="I2663" s="22">
        <f>IF(data!H2664="","",data!H2664)</f>
        <v>32</v>
      </c>
      <c r="J2663" s="23">
        <f>IF(data!I2664="","",data!I2664)</f>
        <v>6</v>
      </c>
      <c r="Q2663" s="33"/>
      <c r="R2663" s="33"/>
      <c r="S2663" s="33"/>
      <c r="T2663" s="33"/>
      <c r="U2663" s="33"/>
      <c r="V2663" s="33"/>
      <c r="X2663" s="34"/>
      <c r="Y2663" s="33"/>
      <c r="Z2663" s="33"/>
      <c r="AA2663" s="33"/>
      <c r="AB2663" s="33"/>
      <c r="AC2663" s="35"/>
      <c r="AD2663" s="33"/>
      <c r="AE2663" s="33"/>
      <c r="AF2663" s="33"/>
      <c r="AG2663" s="33"/>
      <c r="AH2663" s="33"/>
      <c r="AI2663" s="33"/>
      <c r="AJ2663" s="36"/>
      <c r="AK2663" s="10">
        <f t="shared" si="465"/>
        <v>11</v>
      </c>
      <c r="AL2663" s="11">
        <f t="shared" si="466"/>
        <v>8</v>
      </c>
      <c r="AM2663" s="11">
        <f t="shared" si="467"/>
        <v>14</v>
      </c>
      <c r="AN2663" s="11">
        <f t="shared" si="468"/>
        <v>14</v>
      </c>
      <c r="AO2663" s="13">
        <f t="shared" si="469"/>
        <v>13</v>
      </c>
      <c r="AP2663" s="11">
        <f t="shared" si="470"/>
        <v>16</v>
      </c>
      <c r="AQ2663" s="11">
        <f t="shared" si="471"/>
        <v>32</v>
      </c>
      <c r="AR2663" s="11">
        <f t="shared" si="472"/>
        <v>24</v>
      </c>
      <c r="AS2663" s="11">
        <f t="shared" si="473"/>
        <v>27</v>
      </c>
      <c r="AT2663" s="11">
        <f t="shared" si="474"/>
        <v>32</v>
      </c>
      <c r="AU2663" s="11">
        <f t="shared" si="475"/>
        <v>39</v>
      </c>
      <c r="AV2663" s="11">
        <f t="shared" si="476"/>
        <v>34</v>
      </c>
      <c r="AW2663" s="12">
        <f t="shared" si="477"/>
        <v>44</v>
      </c>
      <c r="AX2663" s="13">
        <f t="shared" si="478"/>
        <v>40</v>
      </c>
      <c r="AY2663" s="13">
        <f t="shared" si="479"/>
        <v>53</v>
      </c>
      <c r="AZ2663" s="13">
        <f t="shared" si="480"/>
        <v>50</v>
      </c>
      <c r="BA2663" s="13">
        <f t="shared" si="481"/>
        <v>47</v>
      </c>
      <c r="BB2663" s="14">
        <f t="shared" si="482"/>
        <v>44</v>
      </c>
      <c r="BC2663" s="19">
        <f t="shared" si="485"/>
        <v>53</v>
      </c>
      <c r="BD2663" s="55">
        <f t="shared" si="461"/>
        <v>1.2153946086391685</v>
      </c>
      <c r="BE2663" s="19">
        <f t="shared" si="462"/>
        <v>1.1355959727184151</v>
      </c>
      <c r="BF2663" s="19">
        <f t="shared" si="486"/>
        <v>1.0336992530042222</v>
      </c>
      <c r="BG2663" s="19">
        <f t="shared" si="458"/>
        <v>1.013238064306593</v>
      </c>
      <c r="BH2663" s="19">
        <f t="shared" si="463"/>
        <v>0</v>
      </c>
      <c r="BI2663" s="19">
        <f t="shared" si="463"/>
        <v>0</v>
      </c>
      <c r="BJ2663" s="19">
        <f t="shared" si="463"/>
        <v>1</v>
      </c>
      <c r="BK2663" s="19">
        <f t="shared" si="488"/>
        <v>0</v>
      </c>
      <c r="BL2663" s="19">
        <f t="shared" si="488"/>
        <v>0</v>
      </c>
      <c r="BM2663" s="19">
        <f t="shared" si="488"/>
        <v>0</v>
      </c>
      <c r="BN2663" s="19">
        <f t="shared" si="488"/>
        <v>1</v>
      </c>
      <c r="BO2663" s="19">
        <f t="shared" si="488"/>
        <v>0</v>
      </c>
      <c r="BP2663" s="19">
        <f t="shared" si="488"/>
        <v>2</v>
      </c>
      <c r="BQ2663" s="19">
        <f t="shared" si="488"/>
        <v>0</v>
      </c>
      <c r="BR2663" s="19">
        <f t="shared" si="488"/>
        <v>0</v>
      </c>
      <c r="BS2663" s="19">
        <f t="shared" si="488"/>
        <v>0</v>
      </c>
      <c r="BT2663" s="19">
        <f t="shared" si="488"/>
        <v>0</v>
      </c>
      <c r="BU2663" s="19">
        <f t="shared" si="488"/>
        <v>0</v>
      </c>
      <c r="BV2663" s="19">
        <f t="shared" si="488"/>
        <v>1</v>
      </c>
      <c r="BW2663" s="19">
        <f t="shared" si="488"/>
        <v>1</v>
      </c>
      <c r="BX2663" s="19">
        <f t="shared" si="488"/>
        <v>0</v>
      </c>
      <c r="BY2663" s="19" t="str">
        <f t="shared" si="488"/>
        <v/>
      </c>
      <c r="BZ2663" s="19" t="str">
        <f t="shared" si="488"/>
        <v/>
      </c>
      <c r="CA2663" s="19" t="str">
        <f t="shared" si="487"/>
        <v/>
      </c>
      <c r="CB2663" s="19" t="str">
        <f t="shared" si="487"/>
        <v/>
      </c>
    </row>
    <row r="2664" spans="1:80">
      <c r="A2664" s="24">
        <f t="shared" si="464"/>
        <v>2663</v>
      </c>
      <c r="B2664" s="31">
        <f>IF(data!A2665="","",data!A2665)</f>
        <v>2021019</v>
      </c>
      <c r="C2664" s="32">
        <f>IF(data!B2665="","",data!B2665)</f>
        <v>44252</v>
      </c>
      <c r="D2664" s="21">
        <f>IF(data!C2665="","",data!C2665)</f>
        <v>12</v>
      </c>
      <c r="E2664" s="22">
        <f>IF(data!D2665="","",data!D2665)</f>
        <v>16</v>
      </c>
      <c r="F2664" s="22">
        <f>IF(data!E2665="","",data!E2665)</f>
        <v>17</v>
      </c>
      <c r="G2664" s="22">
        <f>IF(data!F2665="","",data!F2665)</f>
        <v>24</v>
      </c>
      <c r="H2664" s="22">
        <f>IF(data!G2665="","",data!G2665)</f>
        <v>28</v>
      </c>
      <c r="I2664" s="22">
        <f>IF(data!H2665="","",data!H2665)</f>
        <v>29</v>
      </c>
      <c r="J2664" s="23">
        <f>IF(data!I2665="","",data!I2665)</f>
        <v>8</v>
      </c>
      <c r="Q2664" s="33"/>
      <c r="R2664" s="33"/>
      <c r="S2664" s="33"/>
      <c r="T2664" s="33"/>
      <c r="U2664" s="33"/>
      <c r="V2664" s="33"/>
      <c r="X2664" s="34"/>
      <c r="Y2664" s="33"/>
      <c r="Z2664" s="33"/>
      <c r="AA2664" s="33"/>
      <c r="AB2664" s="33"/>
      <c r="AC2664" s="35"/>
      <c r="AD2664" s="33"/>
      <c r="AE2664" s="33"/>
      <c r="AF2664" s="33"/>
      <c r="AG2664" s="33"/>
      <c r="AH2664" s="33"/>
      <c r="AI2664" s="33"/>
      <c r="AJ2664" s="36"/>
      <c r="AK2664" s="10">
        <f t="shared" si="465"/>
        <v>6</v>
      </c>
      <c r="AL2664" s="11">
        <f t="shared" si="466"/>
        <v>2</v>
      </c>
      <c r="AM2664" s="11">
        <f t="shared" si="467"/>
        <v>16</v>
      </c>
      <c r="AN2664" s="11">
        <f t="shared" si="468"/>
        <v>18</v>
      </c>
      <c r="AO2664" s="13">
        <f t="shared" si="469"/>
        <v>14</v>
      </c>
      <c r="AP2664" s="11">
        <f t="shared" si="470"/>
        <v>14</v>
      </c>
      <c r="AQ2664" s="11">
        <f t="shared" si="471"/>
        <v>27</v>
      </c>
      <c r="AR2664" s="11">
        <f t="shared" si="472"/>
        <v>36</v>
      </c>
      <c r="AS2664" s="11">
        <f t="shared" si="473"/>
        <v>27</v>
      </c>
      <c r="AT2664" s="11">
        <f t="shared" si="474"/>
        <v>18</v>
      </c>
      <c r="AU2664" s="11">
        <f t="shared" si="475"/>
        <v>35</v>
      </c>
      <c r="AV2664" s="11">
        <f t="shared" si="476"/>
        <v>28</v>
      </c>
      <c r="AW2664" s="12">
        <f t="shared" si="477"/>
        <v>51</v>
      </c>
      <c r="AX2664" s="13">
        <f t="shared" si="478"/>
        <v>46</v>
      </c>
      <c r="AY2664" s="13">
        <f t="shared" si="479"/>
        <v>58</v>
      </c>
      <c r="AZ2664" s="13">
        <f t="shared" si="480"/>
        <v>72</v>
      </c>
      <c r="BA2664" s="13">
        <f t="shared" si="481"/>
        <v>69</v>
      </c>
      <c r="BB2664" s="14">
        <f t="shared" si="482"/>
        <v>66</v>
      </c>
      <c r="BC2664" s="19">
        <f t="shared" si="485"/>
        <v>58</v>
      </c>
      <c r="BD2664" s="55">
        <f t="shared" si="461"/>
        <v>1.2113023708996429</v>
      </c>
      <c r="BE2664" s="19">
        <f t="shared" si="462"/>
        <v>1.1662877557648588</v>
      </c>
      <c r="BF2664" s="19">
        <f t="shared" si="486"/>
        <v>1.0287885677167912</v>
      </c>
      <c r="BG2664" s="19">
        <f t="shared" si="458"/>
        <v>1.0148749594024034</v>
      </c>
      <c r="BH2664" s="19">
        <f t="shared" si="463"/>
        <v>1</v>
      </c>
      <c r="BI2664" s="19">
        <f t="shared" si="463"/>
        <v>0</v>
      </c>
      <c r="BJ2664" s="19">
        <f t="shared" si="463"/>
        <v>0</v>
      </c>
      <c r="BK2664" s="19">
        <f t="shared" si="488"/>
        <v>0</v>
      </c>
      <c r="BL2664" s="19">
        <f t="shared" si="488"/>
        <v>0</v>
      </c>
      <c r="BM2664" s="19">
        <f t="shared" si="488"/>
        <v>0</v>
      </c>
      <c r="BN2664" s="19">
        <f t="shared" si="488"/>
        <v>0</v>
      </c>
      <c r="BO2664" s="19">
        <f t="shared" si="488"/>
        <v>1</v>
      </c>
      <c r="BP2664" s="19">
        <f t="shared" si="488"/>
        <v>0</v>
      </c>
      <c r="BQ2664" s="19">
        <f t="shared" si="488"/>
        <v>0</v>
      </c>
      <c r="BR2664" s="19">
        <f t="shared" si="488"/>
        <v>0</v>
      </c>
      <c r="BS2664" s="19">
        <f t="shared" si="488"/>
        <v>1</v>
      </c>
      <c r="BT2664" s="19">
        <f t="shared" si="488"/>
        <v>2</v>
      </c>
      <c r="BU2664" s="19">
        <f t="shared" si="488"/>
        <v>0</v>
      </c>
      <c r="BV2664" s="19">
        <f t="shared" si="488"/>
        <v>0</v>
      </c>
      <c r="BW2664" s="19">
        <f t="shared" si="488"/>
        <v>0</v>
      </c>
      <c r="BX2664" s="19">
        <f t="shared" si="488"/>
        <v>1</v>
      </c>
      <c r="BY2664" s="19" t="str">
        <f t="shared" si="488"/>
        <v/>
      </c>
      <c r="BZ2664" s="19" t="str">
        <f t="shared" si="488"/>
        <v/>
      </c>
      <c r="CA2664" s="19" t="str">
        <f t="shared" si="487"/>
        <v/>
      </c>
      <c r="CB2664" s="19" t="str">
        <f t="shared" si="487"/>
        <v/>
      </c>
    </row>
    <row r="2665" spans="1:80">
      <c r="A2665" s="24">
        <f t="shared" si="464"/>
        <v>2664</v>
      </c>
      <c r="B2665" s="31">
        <f>IF(data!A2666="","",data!A2666)</f>
        <v>2021020</v>
      </c>
      <c r="C2665" s="32">
        <f>IF(data!B2666="","",data!B2666)</f>
        <v>44255</v>
      </c>
      <c r="D2665" s="21">
        <f>IF(data!C2666="","",data!C2666)</f>
        <v>1</v>
      </c>
      <c r="E2665" s="22">
        <f>IF(data!D2666="","",data!D2666)</f>
        <v>3</v>
      </c>
      <c r="F2665" s="22">
        <f>IF(data!E2666="","",data!E2666)</f>
        <v>6</v>
      </c>
      <c r="G2665" s="22">
        <f>IF(data!F2666="","",data!F2666)</f>
        <v>7</v>
      </c>
      <c r="H2665" s="22">
        <f>IF(data!G2666="","",data!G2666)</f>
        <v>9</v>
      </c>
      <c r="I2665" s="22">
        <f>IF(data!H2666="","",data!H2666)</f>
        <v>11</v>
      </c>
      <c r="J2665" s="23">
        <f>IF(data!I2666="","",data!I2666)</f>
        <v>2</v>
      </c>
      <c r="Q2665" s="33"/>
      <c r="R2665" s="33"/>
      <c r="S2665" s="33"/>
      <c r="T2665" s="33"/>
      <c r="U2665" s="33"/>
      <c r="V2665" s="33"/>
      <c r="X2665" s="34"/>
      <c r="Y2665" s="33"/>
      <c r="Z2665" s="33"/>
      <c r="AA2665" s="33"/>
      <c r="AB2665" s="33"/>
      <c r="AC2665" s="35"/>
      <c r="AD2665" s="33"/>
      <c r="AE2665" s="33"/>
      <c r="AF2665" s="33"/>
      <c r="AG2665" s="33"/>
      <c r="AH2665" s="33"/>
      <c r="AI2665" s="33"/>
      <c r="AJ2665" s="36"/>
      <c r="AK2665" s="10">
        <f t="shared" si="465"/>
        <v>4</v>
      </c>
      <c r="AL2665" s="11">
        <f t="shared" si="466"/>
        <v>13</v>
      </c>
      <c r="AM2665" s="11">
        <f t="shared" si="467"/>
        <v>12</v>
      </c>
      <c r="AN2665" s="11">
        <f t="shared" si="468"/>
        <v>13</v>
      </c>
      <c r="AO2665" s="13">
        <f t="shared" si="469"/>
        <v>16</v>
      </c>
      <c r="AP2665" s="11">
        <f t="shared" si="470"/>
        <v>21</v>
      </c>
      <c r="AQ2665" s="11">
        <f t="shared" si="471"/>
        <v>19</v>
      </c>
      <c r="AR2665" s="11">
        <f t="shared" si="472"/>
        <v>27</v>
      </c>
      <c r="AS2665" s="11">
        <f t="shared" si="473"/>
        <v>26</v>
      </c>
      <c r="AT2665" s="11">
        <f t="shared" si="474"/>
        <v>37</v>
      </c>
      <c r="AU2665" s="11">
        <f t="shared" si="475"/>
        <v>37</v>
      </c>
      <c r="AV2665" s="11">
        <f t="shared" si="476"/>
        <v>37</v>
      </c>
      <c r="AW2665" s="12">
        <f t="shared" si="477"/>
        <v>37</v>
      </c>
      <c r="AX2665" s="13">
        <f t="shared" si="478"/>
        <v>37</v>
      </c>
      <c r="AY2665" s="13">
        <f t="shared" si="479"/>
        <v>37</v>
      </c>
      <c r="AZ2665" s="13">
        <f t="shared" si="480"/>
        <v>37</v>
      </c>
      <c r="BA2665" s="13">
        <f t="shared" si="481"/>
        <v>37</v>
      </c>
      <c r="BB2665" s="14">
        <f t="shared" si="482"/>
        <v>37</v>
      </c>
      <c r="BC2665" s="19">
        <f t="shared" si="485"/>
        <v>37</v>
      </c>
      <c r="BD2665" s="55">
        <f t="shared" si="461"/>
        <v>1.0844430009743422</v>
      </c>
      <c r="BE2665" s="19">
        <f t="shared" si="462"/>
        <v>1.1417343293277038</v>
      </c>
      <c r="BF2665" s="19">
        <f t="shared" si="486"/>
        <v>1.018148749594024</v>
      </c>
      <c r="BG2665" s="19">
        <f t="shared" si="458"/>
        <v>1.0054628126014939</v>
      </c>
      <c r="BH2665" s="19">
        <f t="shared" si="463"/>
        <v>0</v>
      </c>
      <c r="BI2665" s="19">
        <f t="shared" si="463"/>
        <v>1</v>
      </c>
      <c r="BJ2665" s="19">
        <f t="shared" si="463"/>
        <v>0</v>
      </c>
      <c r="BK2665" s="19">
        <f t="shared" si="488"/>
        <v>1</v>
      </c>
      <c r="BL2665" s="19">
        <f t="shared" si="488"/>
        <v>0</v>
      </c>
      <c r="BM2665" s="19">
        <f t="shared" si="488"/>
        <v>0</v>
      </c>
      <c r="BN2665" s="19">
        <f t="shared" si="488"/>
        <v>1</v>
      </c>
      <c r="BO2665" s="19">
        <f t="shared" si="488"/>
        <v>1</v>
      </c>
      <c r="BP2665" s="19">
        <f t="shared" si="488"/>
        <v>0</v>
      </c>
      <c r="BQ2665" s="19">
        <f t="shared" si="488"/>
        <v>1</v>
      </c>
      <c r="BR2665" s="19">
        <f t="shared" si="488"/>
        <v>0</v>
      </c>
      <c r="BS2665" s="19">
        <f t="shared" si="488"/>
        <v>1</v>
      </c>
      <c r="BT2665" s="19">
        <f t="shared" si="488"/>
        <v>0</v>
      </c>
      <c r="BU2665" s="19">
        <f t="shared" si="488"/>
        <v>0</v>
      </c>
      <c r="BV2665" s="19">
        <f t="shared" si="488"/>
        <v>0</v>
      </c>
      <c r="BW2665" s="19">
        <f t="shared" si="488"/>
        <v>0</v>
      </c>
      <c r="BX2665" s="19">
        <f t="shared" si="488"/>
        <v>0</v>
      </c>
      <c r="BY2665" s="19" t="str">
        <f t="shared" si="488"/>
        <v/>
      </c>
      <c r="BZ2665" s="19" t="str">
        <f t="shared" si="488"/>
        <v/>
      </c>
      <c r="CA2665" s="19" t="str">
        <f t="shared" si="487"/>
        <v/>
      </c>
      <c r="CB2665" s="19" t="str">
        <f t="shared" si="487"/>
        <v/>
      </c>
    </row>
    <row r="2666" spans="1:80">
      <c r="A2666" s="24">
        <f t="shared" si="464"/>
        <v>2665</v>
      </c>
      <c r="B2666" s="31">
        <f>IF(data!A2667="","",data!A2667)</f>
        <v>2021021</v>
      </c>
      <c r="C2666" s="32">
        <f>IF(data!B2667="","",data!B2667)</f>
        <v>44257</v>
      </c>
      <c r="D2666" s="21">
        <f>IF(data!C2667="","",data!C2667)</f>
        <v>4</v>
      </c>
      <c r="E2666" s="22">
        <f>IF(data!D2667="","",data!D2667)</f>
        <v>8</v>
      </c>
      <c r="F2666" s="22">
        <f>IF(data!E2667="","",data!E2667)</f>
        <v>17</v>
      </c>
      <c r="G2666" s="22">
        <f>IF(data!F2667="","",data!F2667)</f>
        <v>24</v>
      </c>
      <c r="H2666" s="22">
        <f>IF(data!G2667="","",data!G2667)</f>
        <v>28</v>
      </c>
      <c r="I2666" s="22">
        <f>IF(data!H2667="","",data!H2667)</f>
        <v>33</v>
      </c>
      <c r="J2666" s="23">
        <f>IF(data!I2667="","",data!I2667)</f>
        <v>13</v>
      </c>
      <c r="Q2666" s="33"/>
      <c r="R2666" s="33"/>
      <c r="S2666" s="33"/>
      <c r="T2666" s="33"/>
      <c r="U2666" s="33"/>
      <c r="V2666" s="33"/>
      <c r="X2666" s="34"/>
      <c r="Y2666" s="33"/>
      <c r="Z2666" s="33"/>
      <c r="AA2666" s="33"/>
      <c r="AB2666" s="33"/>
      <c r="AC2666" s="35"/>
      <c r="AD2666" s="33"/>
      <c r="AE2666" s="33"/>
      <c r="AF2666" s="33"/>
      <c r="AG2666" s="33"/>
      <c r="AH2666" s="33"/>
      <c r="AI2666" s="33"/>
      <c r="AJ2666" s="36"/>
      <c r="AK2666" s="10">
        <f t="shared" si="465"/>
        <v>6</v>
      </c>
      <c r="AL2666" s="11">
        <f t="shared" si="466"/>
        <v>2</v>
      </c>
      <c r="AM2666" s="11">
        <f t="shared" si="467"/>
        <v>19</v>
      </c>
      <c r="AN2666" s="11">
        <f t="shared" si="468"/>
        <v>18</v>
      </c>
      <c r="AO2666" s="13">
        <f t="shared" si="469"/>
        <v>16</v>
      </c>
      <c r="AP2666" s="11">
        <f t="shared" si="470"/>
        <v>10</v>
      </c>
      <c r="AQ2666" s="11">
        <f t="shared" si="471"/>
        <v>33</v>
      </c>
      <c r="AR2666" s="11">
        <f t="shared" si="472"/>
        <v>34</v>
      </c>
      <c r="AS2666" s="11">
        <f t="shared" si="473"/>
        <v>26</v>
      </c>
      <c r="AT2666" s="11">
        <f t="shared" si="474"/>
        <v>30</v>
      </c>
      <c r="AU2666" s="11">
        <f t="shared" si="475"/>
        <v>36</v>
      </c>
      <c r="AV2666" s="11">
        <f t="shared" si="476"/>
        <v>30</v>
      </c>
      <c r="AW2666" s="12">
        <f t="shared" si="477"/>
        <v>39</v>
      </c>
      <c r="AX2666" s="13">
        <f t="shared" si="478"/>
        <v>34</v>
      </c>
      <c r="AY2666" s="13">
        <f t="shared" si="479"/>
        <v>46</v>
      </c>
      <c r="AZ2666" s="13">
        <f t="shared" si="480"/>
        <v>60</v>
      </c>
      <c r="BA2666" s="13">
        <f t="shared" si="481"/>
        <v>57</v>
      </c>
      <c r="BB2666" s="14">
        <f t="shared" si="482"/>
        <v>54</v>
      </c>
      <c r="BC2666" s="19">
        <f t="shared" si="485"/>
        <v>46</v>
      </c>
      <c r="BD2666" s="55">
        <f t="shared" si="461"/>
        <v>1.0721662877557647</v>
      </c>
      <c r="BE2666" s="19">
        <f t="shared" si="462"/>
        <v>1.1069503085417343</v>
      </c>
      <c r="BF2666" s="19">
        <f t="shared" si="486"/>
        <v>1.0116011692107827</v>
      </c>
      <c r="BG2666" s="19">
        <f t="shared" si="458"/>
        <v>1.0091458265670672</v>
      </c>
      <c r="BH2666" s="19">
        <f t="shared" si="463"/>
        <v>1</v>
      </c>
      <c r="BI2666" s="19">
        <f t="shared" si="463"/>
        <v>0</v>
      </c>
      <c r="BJ2666" s="19">
        <f t="shared" si="463"/>
        <v>0</v>
      </c>
      <c r="BK2666" s="19">
        <f t="shared" si="488"/>
        <v>0</v>
      </c>
      <c r="BL2666" s="19">
        <f t="shared" si="488"/>
        <v>1</v>
      </c>
      <c r="BM2666" s="19">
        <f t="shared" si="488"/>
        <v>0</v>
      </c>
      <c r="BN2666" s="19">
        <f t="shared" si="488"/>
        <v>0</v>
      </c>
      <c r="BO2666" s="19">
        <f t="shared" si="488"/>
        <v>1</v>
      </c>
      <c r="BP2666" s="19">
        <f t="shared" si="488"/>
        <v>1</v>
      </c>
      <c r="BQ2666" s="19">
        <f t="shared" si="488"/>
        <v>0</v>
      </c>
      <c r="BR2666" s="19">
        <f t="shared" si="488"/>
        <v>0</v>
      </c>
      <c r="BS2666" s="19">
        <f t="shared" si="488"/>
        <v>1</v>
      </c>
      <c r="BT2666" s="19">
        <f t="shared" si="488"/>
        <v>0</v>
      </c>
      <c r="BU2666" s="19">
        <f t="shared" si="488"/>
        <v>0</v>
      </c>
      <c r="BV2666" s="19">
        <f t="shared" si="488"/>
        <v>0</v>
      </c>
      <c r="BW2666" s="19">
        <f t="shared" si="488"/>
        <v>0</v>
      </c>
      <c r="BX2666" s="19">
        <f t="shared" si="488"/>
        <v>1</v>
      </c>
      <c r="BY2666" s="19" t="str">
        <f t="shared" si="488"/>
        <v/>
      </c>
      <c r="BZ2666" s="19" t="str">
        <f t="shared" si="488"/>
        <v/>
      </c>
      <c r="CA2666" s="19" t="str">
        <f t="shared" si="487"/>
        <v/>
      </c>
      <c r="CB2666" s="19" t="str">
        <f t="shared" si="487"/>
        <v/>
      </c>
    </row>
    <row r="2667" spans="1:80">
      <c r="A2667" s="24">
        <f t="shared" si="464"/>
        <v>2666</v>
      </c>
      <c r="B2667" s="31">
        <f>IF(data!A2668="","",data!A2668)</f>
        <v>2021022</v>
      </c>
      <c r="C2667" s="32">
        <f>IF(data!B2668="","",data!B2668)</f>
        <v>44259</v>
      </c>
      <c r="D2667" s="21">
        <f>IF(data!C2668="","",data!C2668)</f>
        <v>10</v>
      </c>
      <c r="E2667" s="22">
        <f>IF(data!D2668="","",data!D2668)</f>
        <v>15</v>
      </c>
      <c r="F2667" s="22">
        <f>IF(data!E2668="","",data!E2668)</f>
        <v>17</v>
      </c>
      <c r="G2667" s="22">
        <f>IF(data!F2668="","",data!F2668)</f>
        <v>25</v>
      </c>
      <c r="H2667" s="22">
        <f>IF(data!G2668="","",data!G2668)</f>
        <v>31</v>
      </c>
      <c r="I2667" s="22">
        <f>IF(data!H2668="","",data!H2668)</f>
        <v>32</v>
      </c>
      <c r="J2667" s="23">
        <f>IF(data!I2668="","",data!I2668)</f>
        <v>6</v>
      </c>
      <c r="Q2667" s="33"/>
      <c r="R2667" s="33"/>
      <c r="S2667" s="33"/>
      <c r="T2667" s="33"/>
      <c r="U2667" s="33"/>
      <c r="V2667" s="33"/>
      <c r="X2667" s="34"/>
      <c r="Y2667" s="33"/>
      <c r="Z2667" s="33"/>
      <c r="AA2667" s="33"/>
      <c r="AB2667" s="33"/>
      <c r="AC2667" s="35"/>
      <c r="AD2667" s="33"/>
      <c r="AE2667" s="33"/>
      <c r="AF2667" s="33"/>
      <c r="AG2667" s="33"/>
      <c r="AH2667" s="33"/>
      <c r="AI2667" s="33"/>
      <c r="AJ2667" s="36"/>
      <c r="AK2667" s="10">
        <f t="shared" si="465"/>
        <v>7</v>
      </c>
      <c r="AL2667" s="11">
        <f t="shared" si="466"/>
        <v>10</v>
      </c>
      <c r="AM2667" s="11">
        <f t="shared" si="467"/>
        <v>5</v>
      </c>
      <c r="AN2667" s="11">
        <f t="shared" si="468"/>
        <v>16</v>
      </c>
      <c r="AO2667" s="13">
        <f t="shared" si="469"/>
        <v>18</v>
      </c>
      <c r="AP2667" s="11">
        <f t="shared" si="470"/>
        <v>18</v>
      </c>
      <c r="AQ2667" s="11">
        <f t="shared" si="471"/>
        <v>31</v>
      </c>
      <c r="AR2667" s="11">
        <f t="shared" si="472"/>
        <v>20</v>
      </c>
      <c r="AS2667" s="11">
        <f t="shared" si="473"/>
        <v>42</v>
      </c>
      <c r="AT2667" s="11">
        <f t="shared" si="474"/>
        <v>34</v>
      </c>
      <c r="AU2667" s="11">
        <f t="shared" si="475"/>
        <v>39</v>
      </c>
      <c r="AV2667" s="11">
        <f t="shared" si="476"/>
        <v>32</v>
      </c>
      <c r="AW2667" s="12">
        <f t="shared" si="477"/>
        <v>25</v>
      </c>
      <c r="AX2667" s="13">
        <f t="shared" si="478"/>
        <v>50</v>
      </c>
      <c r="AY2667" s="13">
        <f t="shared" si="479"/>
        <v>62</v>
      </c>
      <c r="AZ2667" s="13">
        <f t="shared" si="480"/>
        <v>76</v>
      </c>
      <c r="BA2667" s="13">
        <f t="shared" si="481"/>
        <v>73</v>
      </c>
      <c r="BB2667" s="14">
        <f t="shared" si="482"/>
        <v>70</v>
      </c>
      <c r="BC2667" s="19">
        <f t="shared" si="485"/>
        <v>62</v>
      </c>
      <c r="BD2667" s="55">
        <f t="shared" si="461"/>
        <v>1.04761286131861</v>
      </c>
      <c r="BE2667" s="19">
        <f t="shared" si="462"/>
        <v>1.16014939915557</v>
      </c>
      <c r="BF2667" s="19">
        <f t="shared" si="486"/>
        <v>1.0238778824293602</v>
      </c>
      <c r="BG2667" s="19">
        <f t="shared" si="458"/>
        <v>1.0165118544982137</v>
      </c>
      <c r="BH2667" s="19">
        <f t="shared" si="463"/>
        <v>1</v>
      </c>
      <c r="BI2667" s="19">
        <f t="shared" si="463"/>
        <v>0</v>
      </c>
      <c r="BJ2667" s="19">
        <f t="shared" si="463"/>
        <v>0</v>
      </c>
      <c r="BK2667" s="19">
        <f t="shared" si="488"/>
        <v>0</v>
      </c>
      <c r="BL2667" s="19">
        <f t="shared" si="488"/>
        <v>0</v>
      </c>
      <c r="BM2667" s="19">
        <f t="shared" si="488"/>
        <v>0</v>
      </c>
      <c r="BN2667" s="19">
        <f t="shared" si="488"/>
        <v>0</v>
      </c>
      <c r="BO2667" s="19">
        <f t="shared" si="488"/>
        <v>0</v>
      </c>
      <c r="BP2667" s="19">
        <f t="shared" si="488"/>
        <v>1</v>
      </c>
      <c r="BQ2667" s="19">
        <f t="shared" si="488"/>
        <v>0</v>
      </c>
      <c r="BR2667" s="19">
        <f t="shared" si="488"/>
        <v>1</v>
      </c>
      <c r="BS2667" s="19">
        <f t="shared" si="488"/>
        <v>0</v>
      </c>
      <c r="BT2667" s="19">
        <f t="shared" si="488"/>
        <v>0</v>
      </c>
      <c r="BU2667" s="19">
        <f t="shared" si="488"/>
        <v>0</v>
      </c>
      <c r="BV2667" s="19">
        <f t="shared" si="488"/>
        <v>1</v>
      </c>
      <c r="BW2667" s="19">
        <f t="shared" si="488"/>
        <v>2</v>
      </c>
      <c r="BX2667" s="19">
        <f t="shared" si="488"/>
        <v>0</v>
      </c>
      <c r="BY2667" s="19" t="str">
        <f t="shared" si="488"/>
        <v/>
      </c>
      <c r="BZ2667" s="19" t="str">
        <f t="shared" si="488"/>
        <v/>
      </c>
      <c r="CA2667" s="19" t="str">
        <f t="shared" si="487"/>
        <v/>
      </c>
      <c r="CB2667" s="19" t="str">
        <f t="shared" si="487"/>
        <v/>
      </c>
    </row>
    <row r="2668" spans="1:80">
      <c r="A2668" s="24">
        <f t="shared" si="464"/>
        <v>2667</v>
      </c>
      <c r="B2668" s="31">
        <f>IF(data!A2669="","",data!A2669)</f>
        <v>2021023</v>
      </c>
      <c r="C2668" s="32">
        <f>IF(data!B2669="","",data!B2669)</f>
        <v>44262</v>
      </c>
      <c r="D2668" s="21">
        <f>IF(data!C2669="","",data!C2669)</f>
        <v>2</v>
      </c>
      <c r="E2668" s="22">
        <f>IF(data!D2669="","",data!D2669)</f>
        <v>21</v>
      </c>
      <c r="F2668" s="22">
        <f>IF(data!E2669="","",data!E2669)</f>
        <v>22</v>
      </c>
      <c r="G2668" s="22">
        <f>IF(data!F2669="","",data!F2669)</f>
        <v>23</v>
      </c>
      <c r="H2668" s="22">
        <f>IF(data!G2669="","",data!G2669)</f>
        <v>27</v>
      </c>
      <c r="I2668" s="22">
        <f>IF(data!H2669="","",data!H2669)</f>
        <v>28</v>
      </c>
      <c r="J2668" s="23">
        <f>IF(data!I2669="","",data!I2669)</f>
        <v>11</v>
      </c>
      <c r="Q2668" s="33"/>
      <c r="R2668" s="33"/>
      <c r="S2668" s="33"/>
      <c r="T2668" s="33"/>
      <c r="U2668" s="33"/>
      <c r="V2668" s="33"/>
      <c r="X2668" s="34"/>
      <c r="Y2668" s="33"/>
      <c r="Z2668" s="33"/>
      <c r="AA2668" s="33"/>
      <c r="AB2668" s="33"/>
      <c r="AC2668" s="35"/>
      <c r="AD2668" s="33"/>
      <c r="AE2668" s="33"/>
      <c r="AF2668" s="33"/>
      <c r="AG2668" s="33"/>
      <c r="AH2668" s="33"/>
      <c r="AI2668" s="33"/>
      <c r="AJ2668" s="36"/>
      <c r="AK2668" s="10">
        <f t="shared" si="465"/>
        <v>6</v>
      </c>
      <c r="AL2668" s="11">
        <f t="shared" si="466"/>
        <v>11</v>
      </c>
      <c r="AM2668" s="11">
        <f t="shared" si="467"/>
        <v>13</v>
      </c>
      <c r="AN2668" s="11">
        <f t="shared" si="468"/>
        <v>21</v>
      </c>
      <c r="AO2668" s="13">
        <f t="shared" si="469"/>
        <v>11</v>
      </c>
      <c r="AP2668" s="11">
        <f t="shared" si="470"/>
        <v>27</v>
      </c>
      <c r="AQ2668" s="11">
        <f t="shared" si="471"/>
        <v>15</v>
      </c>
      <c r="AR2668" s="11">
        <f t="shared" si="472"/>
        <v>23</v>
      </c>
      <c r="AS2668" s="11">
        <f t="shared" si="473"/>
        <v>24</v>
      </c>
      <c r="AT2668" s="11">
        <f t="shared" si="474"/>
        <v>39</v>
      </c>
      <c r="AU2668" s="11">
        <f t="shared" si="475"/>
        <v>32</v>
      </c>
      <c r="AV2668" s="11">
        <f t="shared" si="476"/>
        <v>39</v>
      </c>
      <c r="AW2668" s="12">
        <f t="shared" si="477"/>
        <v>48</v>
      </c>
      <c r="AX2668" s="13">
        <f t="shared" si="478"/>
        <v>43</v>
      </c>
      <c r="AY2668" s="13">
        <f t="shared" si="479"/>
        <v>38</v>
      </c>
      <c r="AZ2668" s="13">
        <f t="shared" si="480"/>
        <v>33</v>
      </c>
      <c r="BA2668" s="13">
        <f t="shared" si="481"/>
        <v>28</v>
      </c>
      <c r="BB2668" s="14">
        <f t="shared" si="482"/>
        <v>23</v>
      </c>
      <c r="BC2668" s="19">
        <f t="shared" si="485"/>
        <v>38</v>
      </c>
      <c r="BD2668" s="55">
        <f t="shared" si="461"/>
        <v>0.98622929522572267</v>
      </c>
      <c r="BE2668" s="19">
        <f t="shared" si="462"/>
        <v>1.1008119519324455</v>
      </c>
      <c r="BF2668" s="19">
        <f t="shared" si="486"/>
        <v>1.0156934069503085</v>
      </c>
      <c r="BG2668" s="19">
        <f t="shared" si="458"/>
        <v>1.0120103929847353</v>
      </c>
      <c r="BH2668" s="19">
        <f t="shared" si="463"/>
        <v>0</v>
      </c>
      <c r="BI2668" s="19">
        <f t="shared" si="463"/>
        <v>0</v>
      </c>
      <c r="BJ2668" s="19">
        <f t="shared" si="463"/>
        <v>1</v>
      </c>
      <c r="BK2668" s="19">
        <f t="shared" si="488"/>
        <v>0</v>
      </c>
      <c r="BL2668" s="19">
        <f t="shared" si="488"/>
        <v>1</v>
      </c>
      <c r="BM2668" s="19">
        <f t="shared" si="488"/>
        <v>1</v>
      </c>
      <c r="BN2668" s="19">
        <f t="shared" si="488"/>
        <v>1</v>
      </c>
      <c r="BO2668" s="19">
        <f t="shared" si="488"/>
        <v>0</v>
      </c>
      <c r="BP2668" s="19">
        <f t="shared" si="488"/>
        <v>0</v>
      </c>
      <c r="BQ2668" s="19">
        <f t="shared" si="488"/>
        <v>0</v>
      </c>
      <c r="BR2668" s="19">
        <f t="shared" si="488"/>
        <v>1</v>
      </c>
      <c r="BS2668" s="19">
        <f t="shared" si="488"/>
        <v>1</v>
      </c>
      <c r="BT2668" s="19">
        <f t="shared" si="488"/>
        <v>0</v>
      </c>
      <c r="BU2668" s="19">
        <f t="shared" si="488"/>
        <v>0</v>
      </c>
      <c r="BV2668" s="19">
        <f t="shared" si="488"/>
        <v>0</v>
      </c>
      <c r="BW2668" s="19">
        <f t="shared" si="488"/>
        <v>0</v>
      </c>
      <c r="BX2668" s="19">
        <f t="shared" si="488"/>
        <v>0</v>
      </c>
      <c r="BY2668" s="19" t="str">
        <f t="shared" si="488"/>
        <v/>
      </c>
      <c r="BZ2668" s="19" t="str">
        <f t="shared" si="488"/>
        <v/>
      </c>
      <c r="CA2668" s="19" t="str">
        <f t="shared" si="487"/>
        <v/>
      </c>
      <c r="CB2668" s="19" t="str">
        <f t="shared" si="487"/>
        <v/>
      </c>
    </row>
    <row r="2669" spans="1:80">
      <c r="A2669" s="24">
        <f t="shared" si="464"/>
        <v>2668</v>
      </c>
      <c r="B2669" s="31">
        <f>IF(data!A2670="","",data!A2670)</f>
        <v>2021024</v>
      </c>
      <c r="C2669" s="32">
        <f>IF(data!B2670="","",data!B2670)</f>
        <v>44264</v>
      </c>
      <c r="D2669" s="21">
        <f>IF(data!C2670="","",data!C2670)</f>
        <v>1</v>
      </c>
      <c r="E2669" s="22">
        <f>IF(data!D2670="","",data!D2670)</f>
        <v>4</v>
      </c>
      <c r="F2669" s="22">
        <f>IF(data!E2670="","",data!E2670)</f>
        <v>6</v>
      </c>
      <c r="G2669" s="22">
        <f>IF(data!F2670="","",data!F2670)</f>
        <v>10</v>
      </c>
      <c r="H2669" s="22">
        <f>IF(data!G2670="","",data!G2670)</f>
        <v>11</v>
      </c>
      <c r="I2669" s="22">
        <f>IF(data!H2670="","",data!H2670)</f>
        <v>18</v>
      </c>
      <c r="J2669" s="23">
        <f>IF(data!I2670="","",data!I2670)</f>
        <v>2</v>
      </c>
      <c r="Q2669" s="33"/>
      <c r="R2669" s="33"/>
      <c r="S2669" s="33"/>
      <c r="T2669" s="33"/>
      <c r="U2669" s="33"/>
      <c r="V2669" s="33"/>
      <c r="X2669" s="34"/>
      <c r="Y2669" s="33"/>
      <c r="Z2669" s="33"/>
      <c r="AA2669" s="33"/>
      <c r="AB2669" s="33"/>
      <c r="AC2669" s="35"/>
      <c r="AD2669" s="33"/>
      <c r="AE2669" s="33"/>
      <c r="AF2669" s="33"/>
      <c r="AG2669" s="33"/>
      <c r="AH2669" s="33"/>
      <c r="AI2669" s="33"/>
      <c r="AJ2669" s="36"/>
      <c r="AK2669" s="10">
        <f t="shared" si="465"/>
        <v>5</v>
      </c>
      <c r="AL2669" s="11">
        <f t="shared" si="466"/>
        <v>10</v>
      </c>
      <c r="AM2669" s="11">
        <f t="shared" si="467"/>
        <v>10</v>
      </c>
      <c r="AN2669" s="11">
        <f t="shared" si="468"/>
        <v>14</v>
      </c>
      <c r="AO2669" s="13">
        <f t="shared" si="469"/>
        <v>22</v>
      </c>
      <c r="AP2669" s="11">
        <f t="shared" si="470"/>
        <v>18</v>
      </c>
      <c r="AQ2669" s="11">
        <f t="shared" si="471"/>
        <v>14</v>
      </c>
      <c r="AR2669" s="11">
        <f t="shared" si="472"/>
        <v>20</v>
      </c>
      <c r="AS2669" s="11">
        <f t="shared" si="473"/>
        <v>28</v>
      </c>
      <c r="AT2669" s="11">
        <f t="shared" si="474"/>
        <v>38</v>
      </c>
      <c r="AU2669" s="11">
        <f t="shared" si="475"/>
        <v>37</v>
      </c>
      <c r="AV2669" s="11">
        <f t="shared" si="476"/>
        <v>36</v>
      </c>
      <c r="AW2669" s="12">
        <f t="shared" si="477"/>
        <v>35</v>
      </c>
      <c r="AX2669" s="13">
        <f t="shared" si="478"/>
        <v>34</v>
      </c>
      <c r="AY2669" s="13">
        <f t="shared" si="479"/>
        <v>33</v>
      </c>
      <c r="AZ2669" s="13">
        <f t="shared" si="480"/>
        <v>32</v>
      </c>
      <c r="BA2669" s="13">
        <f t="shared" si="481"/>
        <v>50</v>
      </c>
      <c r="BB2669" s="14">
        <f t="shared" si="482"/>
        <v>50</v>
      </c>
      <c r="BC2669" s="19">
        <f t="shared" si="485"/>
        <v>33</v>
      </c>
      <c r="BD2669" s="55">
        <f t="shared" si="461"/>
        <v>0.88392335173757719</v>
      </c>
      <c r="BE2669" s="19">
        <f t="shared" si="462"/>
        <v>1.04761286131861</v>
      </c>
      <c r="BF2669" s="19">
        <f t="shared" si="486"/>
        <v>1.0116011692107827</v>
      </c>
      <c r="BG2669" s="19">
        <f t="shared" si="458"/>
        <v>1.0017797986359207</v>
      </c>
      <c r="BH2669" s="19">
        <f t="shared" si="463"/>
        <v>0</v>
      </c>
      <c r="BI2669" s="19">
        <f t="shared" si="463"/>
        <v>2</v>
      </c>
      <c r="BJ2669" s="19">
        <f t="shared" si="463"/>
        <v>0</v>
      </c>
      <c r="BK2669" s="19">
        <f t="shared" si="488"/>
        <v>0</v>
      </c>
      <c r="BL2669" s="19">
        <f t="shared" si="488"/>
        <v>1</v>
      </c>
      <c r="BM2669" s="19">
        <f t="shared" si="488"/>
        <v>0</v>
      </c>
      <c r="BN2669" s="19">
        <f t="shared" si="488"/>
        <v>1</v>
      </c>
      <c r="BO2669" s="19">
        <f t="shared" si="488"/>
        <v>0</v>
      </c>
      <c r="BP2669" s="19">
        <f t="shared" si="488"/>
        <v>0</v>
      </c>
      <c r="BQ2669" s="19">
        <f t="shared" si="488"/>
        <v>0</v>
      </c>
      <c r="BR2669" s="19">
        <f t="shared" si="488"/>
        <v>1</v>
      </c>
      <c r="BS2669" s="19">
        <f t="shared" si="488"/>
        <v>1</v>
      </c>
      <c r="BT2669" s="19">
        <f t="shared" si="488"/>
        <v>0</v>
      </c>
      <c r="BU2669" s="19">
        <f t="shared" si="488"/>
        <v>0</v>
      </c>
      <c r="BV2669" s="19">
        <f t="shared" si="488"/>
        <v>0</v>
      </c>
      <c r="BW2669" s="19">
        <f t="shared" si="488"/>
        <v>0</v>
      </c>
      <c r="BX2669" s="19">
        <f t="shared" si="488"/>
        <v>0</v>
      </c>
      <c r="BY2669" s="19" t="str">
        <f t="shared" si="488"/>
        <v/>
      </c>
      <c r="BZ2669" s="19" t="str">
        <f t="shared" si="488"/>
        <v/>
      </c>
      <c r="CA2669" s="19" t="str">
        <f t="shared" si="487"/>
        <v/>
      </c>
      <c r="CB2669" s="19" t="str">
        <f t="shared" si="487"/>
        <v/>
      </c>
    </row>
    <row r="2670" spans="1:80">
      <c r="A2670" s="24">
        <f t="shared" si="464"/>
        <v>2669</v>
      </c>
      <c r="B2670" s="31">
        <f>IF(data!A2671="","",data!A2671)</f>
        <v>2021025</v>
      </c>
      <c r="C2670" s="32">
        <f>IF(data!B2671="","",data!B2671)</f>
        <v>44266</v>
      </c>
      <c r="D2670" s="21">
        <f>IF(data!C2671="","",data!C2671)</f>
        <v>6</v>
      </c>
      <c r="E2670" s="22">
        <f>IF(data!D2671="","",data!D2671)</f>
        <v>8</v>
      </c>
      <c r="F2670" s="22">
        <f>IF(data!E2671="","",data!E2671)</f>
        <v>14</v>
      </c>
      <c r="G2670" s="22">
        <f>IF(data!F2671="","",data!F2671)</f>
        <v>17</v>
      </c>
      <c r="H2670" s="22">
        <f>IF(data!G2671="","",data!G2671)</f>
        <v>18</v>
      </c>
      <c r="I2670" s="22">
        <f>IF(data!H2671="","",data!H2671)</f>
        <v>30</v>
      </c>
      <c r="J2670" s="23">
        <f>IF(data!I2671="","",data!I2671)</f>
        <v>11</v>
      </c>
      <c r="Q2670" s="33"/>
      <c r="R2670" s="33"/>
      <c r="S2670" s="33"/>
      <c r="T2670" s="33"/>
      <c r="U2670" s="33"/>
      <c r="V2670" s="33"/>
      <c r="X2670" s="34"/>
      <c r="Y2670" s="33"/>
      <c r="Z2670" s="33"/>
      <c r="AA2670" s="33"/>
      <c r="AB2670" s="33"/>
      <c r="AC2670" s="35"/>
      <c r="AD2670" s="33"/>
      <c r="AE2670" s="33"/>
      <c r="AF2670" s="33"/>
      <c r="AG2670" s="33"/>
      <c r="AH2670" s="33"/>
      <c r="AI2670" s="33"/>
      <c r="AJ2670" s="36"/>
      <c r="AK2670" s="10">
        <f t="shared" si="465"/>
        <v>6</v>
      </c>
      <c r="AL2670" s="11">
        <f t="shared" si="466"/>
        <v>9</v>
      </c>
      <c r="AM2670" s="11">
        <f t="shared" si="467"/>
        <v>13</v>
      </c>
      <c r="AN2670" s="11">
        <f t="shared" si="468"/>
        <v>9</v>
      </c>
      <c r="AO2670" s="13">
        <f t="shared" si="469"/>
        <v>16</v>
      </c>
      <c r="AP2670" s="11">
        <f t="shared" si="470"/>
        <v>21</v>
      </c>
      <c r="AQ2670" s="11">
        <f t="shared" si="471"/>
        <v>30</v>
      </c>
      <c r="AR2670" s="11">
        <f t="shared" si="472"/>
        <v>33</v>
      </c>
      <c r="AS2670" s="11">
        <f t="shared" si="473"/>
        <v>38</v>
      </c>
      <c r="AT2670" s="11">
        <f t="shared" si="474"/>
        <v>33</v>
      </c>
      <c r="AU2670" s="11">
        <f t="shared" si="475"/>
        <v>28</v>
      </c>
      <c r="AV2670" s="11">
        <f t="shared" si="476"/>
        <v>23</v>
      </c>
      <c r="AW2670" s="12">
        <f t="shared" si="477"/>
        <v>33</v>
      </c>
      <c r="AX2670" s="13">
        <f t="shared" si="478"/>
        <v>45</v>
      </c>
      <c r="AY2670" s="13">
        <f t="shared" si="479"/>
        <v>42</v>
      </c>
      <c r="AZ2670" s="13">
        <f t="shared" si="480"/>
        <v>57</v>
      </c>
      <c r="BA2670" s="13">
        <f t="shared" si="481"/>
        <v>74</v>
      </c>
      <c r="BB2670" s="14">
        <f t="shared" si="482"/>
        <v>73</v>
      </c>
      <c r="BC2670" s="19">
        <f t="shared" si="485"/>
        <v>42</v>
      </c>
      <c r="BD2670" s="55">
        <f t="shared" si="461"/>
        <v>0.90438454043520633</v>
      </c>
      <c r="BE2670" s="19">
        <f t="shared" si="462"/>
        <v>0.99441377070477432</v>
      </c>
      <c r="BF2670" s="19">
        <f t="shared" si="486"/>
        <v>1.0148749594024034</v>
      </c>
      <c r="BG2670" s="19">
        <f t="shared" si="458"/>
        <v>0.9948229944787268</v>
      </c>
      <c r="BH2670" s="19">
        <f t="shared" si="463"/>
        <v>1</v>
      </c>
      <c r="BI2670" s="19">
        <f t="shared" si="463"/>
        <v>1</v>
      </c>
      <c r="BJ2670" s="19">
        <f t="shared" si="463"/>
        <v>0</v>
      </c>
      <c r="BK2670" s="19">
        <f t="shared" si="488"/>
        <v>0</v>
      </c>
      <c r="BL2670" s="19">
        <f t="shared" si="488"/>
        <v>0</v>
      </c>
      <c r="BM2670" s="19">
        <f t="shared" si="488"/>
        <v>0</v>
      </c>
      <c r="BN2670" s="19">
        <f t="shared" si="488"/>
        <v>1</v>
      </c>
      <c r="BO2670" s="19">
        <f t="shared" si="488"/>
        <v>0</v>
      </c>
      <c r="BP2670" s="19">
        <f t="shared" si="488"/>
        <v>1</v>
      </c>
      <c r="BQ2670" s="19">
        <f t="shared" si="488"/>
        <v>0</v>
      </c>
      <c r="BR2670" s="19">
        <f t="shared" si="488"/>
        <v>0</v>
      </c>
      <c r="BS2670" s="19">
        <f t="shared" si="488"/>
        <v>0</v>
      </c>
      <c r="BT2670" s="19">
        <f t="shared" si="488"/>
        <v>0</v>
      </c>
      <c r="BU2670" s="19">
        <f t="shared" si="488"/>
        <v>1</v>
      </c>
      <c r="BV2670" s="19">
        <f t="shared" si="488"/>
        <v>1</v>
      </c>
      <c r="BW2670" s="19">
        <f t="shared" si="488"/>
        <v>0</v>
      </c>
      <c r="BX2670" s="19">
        <f t="shared" si="488"/>
        <v>0</v>
      </c>
      <c r="BY2670" s="19" t="str">
        <f t="shared" si="488"/>
        <v/>
      </c>
      <c r="BZ2670" s="19" t="str">
        <f t="shared" si="488"/>
        <v/>
      </c>
      <c r="CA2670" s="19" t="str">
        <f t="shared" si="487"/>
        <v/>
      </c>
      <c r="CB2670" s="19" t="str">
        <f t="shared" si="487"/>
        <v/>
      </c>
    </row>
    <row r="2671" spans="1:80">
      <c r="A2671" s="24">
        <f t="shared" si="464"/>
        <v>2670</v>
      </c>
      <c r="B2671" s="31">
        <f>IF(data!A2672="","",data!A2672)</f>
        <v>2021026</v>
      </c>
      <c r="C2671" s="32">
        <f>IF(data!B2672="","",data!B2672)</f>
        <v>44269</v>
      </c>
      <c r="D2671" s="21">
        <f>IF(data!C2672="","",data!C2672)</f>
        <v>3</v>
      </c>
      <c r="E2671" s="22">
        <f>IF(data!D2672="","",data!D2672)</f>
        <v>5</v>
      </c>
      <c r="F2671" s="22">
        <f>IF(data!E2672="","",data!E2672)</f>
        <v>13</v>
      </c>
      <c r="G2671" s="22">
        <f>IF(data!F2672="","",data!F2672)</f>
        <v>19</v>
      </c>
      <c r="H2671" s="22">
        <f>IF(data!G2672="","",data!G2672)</f>
        <v>20</v>
      </c>
      <c r="I2671" s="22">
        <f>IF(data!H2672="","",data!H2672)</f>
        <v>25</v>
      </c>
      <c r="J2671" s="23">
        <f>IF(data!I2672="","",data!I2672)</f>
        <v>3</v>
      </c>
      <c r="Q2671" s="33"/>
      <c r="R2671" s="33"/>
      <c r="S2671" s="33"/>
      <c r="T2671" s="33"/>
      <c r="U2671" s="33"/>
      <c r="V2671" s="33"/>
      <c r="X2671" s="34"/>
      <c r="Y2671" s="33"/>
      <c r="Z2671" s="33"/>
      <c r="AA2671" s="33"/>
      <c r="AB2671" s="33"/>
      <c r="AC2671" s="35"/>
      <c r="AD2671" s="33"/>
      <c r="AE2671" s="33"/>
      <c r="AF2671" s="33"/>
      <c r="AG2671" s="33"/>
      <c r="AH2671" s="33"/>
      <c r="AI2671" s="33"/>
      <c r="AJ2671" s="36"/>
      <c r="AK2671" s="10">
        <f t="shared" si="465"/>
        <v>7</v>
      </c>
      <c r="AL2671" s="11">
        <f t="shared" si="466"/>
        <v>9</v>
      </c>
      <c r="AM2671" s="11">
        <f t="shared" si="467"/>
        <v>10</v>
      </c>
      <c r="AN2671" s="11">
        <f t="shared" si="468"/>
        <v>13</v>
      </c>
      <c r="AO2671" s="13">
        <f t="shared" si="469"/>
        <v>29</v>
      </c>
      <c r="AP2671" s="11">
        <f t="shared" si="470"/>
        <v>21</v>
      </c>
      <c r="AQ2671" s="11">
        <f t="shared" si="471"/>
        <v>22</v>
      </c>
      <c r="AR2671" s="11">
        <f t="shared" si="472"/>
        <v>25</v>
      </c>
      <c r="AS2671" s="11">
        <f t="shared" si="473"/>
        <v>30</v>
      </c>
      <c r="AT2671" s="11">
        <f t="shared" si="474"/>
        <v>25</v>
      </c>
      <c r="AU2671" s="11">
        <f t="shared" si="475"/>
        <v>33</v>
      </c>
      <c r="AV2671" s="11">
        <f t="shared" si="476"/>
        <v>43</v>
      </c>
      <c r="AW2671" s="12">
        <f t="shared" si="477"/>
        <v>40</v>
      </c>
      <c r="AX2671" s="13">
        <f t="shared" si="478"/>
        <v>37</v>
      </c>
      <c r="AY2671" s="13">
        <f t="shared" si="479"/>
        <v>34</v>
      </c>
      <c r="AZ2671" s="13">
        <f t="shared" si="480"/>
        <v>31</v>
      </c>
      <c r="BA2671" s="13">
        <f t="shared" si="481"/>
        <v>28</v>
      </c>
      <c r="BB2671" s="14">
        <f t="shared" si="482"/>
        <v>45</v>
      </c>
      <c r="BC2671" s="19">
        <f t="shared" si="485"/>
        <v>34</v>
      </c>
      <c r="BD2671" s="55">
        <f t="shared" si="461"/>
        <v>0.85527768756089628</v>
      </c>
      <c r="BE2671" s="19">
        <f t="shared" si="462"/>
        <v>0.96372198765833061</v>
      </c>
      <c r="BF2671" s="19">
        <f t="shared" si="486"/>
        <v>1.013238064306593</v>
      </c>
      <c r="BG2671" s="19">
        <f t="shared" si="458"/>
        <v>0.99073075673920108</v>
      </c>
      <c r="BH2671" s="19">
        <f t="shared" si="463"/>
        <v>0</v>
      </c>
      <c r="BI2671" s="19">
        <f t="shared" si="463"/>
        <v>0</v>
      </c>
      <c r="BJ2671" s="19">
        <f t="shared" si="463"/>
        <v>1</v>
      </c>
      <c r="BK2671" s="19">
        <f t="shared" si="488"/>
        <v>2</v>
      </c>
      <c r="BL2671" s="19">
        <f t="shared" si="488"/>
        <v>0</v>
      </c>
      <c r="BM2671" s="19">
        <f t="shared" si="488"/>
        <v>1</v>
      </c>
      <c r="BN2671" s="19">
        <f t="shared" si="488"/>
        <v>0</v>
      </c>
      <c r="BO2671" s="19">
        <f t="shared" si="488"/>
        <v>0</v>
      </c>
      <c r="BP2671" s="19">
        <f t="shared" si="488"/>
        <v>1</v>
      </c>
      <c r="BQ2671" s="19">
        <f t="shared" si="488"/>
        <v>0</v>
      </c>
      <c r="BR2671" s="19">
        <f t="shared" si="488"/>
        <v>0</v>
      </c>
      <c r="BS2671" s="19">
        <f t="shared" si="488"/>
        <v>0</v>
      </c>
      <c r="BT2671" s="19">
        <f t="shared" si="488"/>
        <v>0</v>
      </c>
      <c r="BU2671" s="19">
        <f t="shared" si="488"/>
        <v>1</v>
      </c>
      <c r="BV2671" s="19">
        <f t="shared" si="488"/>
        <v>0</v>
      </c>
      <c r="BW2671" s="19">
        <f t="shared" si="488"/>
        <v>0</v>
      </c>
      <c r="BX2671" s="19">
        <f t="shared" si="488"/>
        <v>0</v>
      </c>
      <c r="BY2671" s="19" t="str">
        <f t="shared" si="488"/>
        <v/>
      </c>
      <c r="BZ2671" s="19" t="str">
        <f t="shared" si="488"/>
        <v/>
      </c>
      <c r="CA2671" s="19" t="str">
        <f t="shared" si="487"/>
        <v/>
      </c>
      <c r="CB2671" s="19" t="str">
        <f t="shared" si="487"/>
        <v/>
      </c>
    </row>
    <row r="2672" spans="1:80">
      <c r="A2672" s="24">
        <f t="shared" si="464"/>
        <v>2671</v>
      </c>
      <c r="B2672" s="31">
        <f>IF(data!A2673="","",data!A2673)</f>
        <v>2021027</v>
      </c>
      <c r="C2672" s="32">
        <f>IF(data!B2673="","",data!B2673)</f>
        <v>44271</v>
      </c>
      <c r="D2672" s="21">
        <f>IF(data!C2673="","",data!C2673)</f>
        <v>5</v>
      </c>
      <c r="E2672" s="22">
        <f>IF(data!D2673="","",data!D2673)</f>
        <v>7</v>
      </c>
      <c r="F2672" s="22">
        <f>IF(data!E2673="","",data!E2673)</f>
        <v>9</v>
      </c>
      <c r="G2672" s="22">
        <f>IF(data!F2673="","",data!F2673)</f>
        <v>16</v>
      </c>
      <c r="H2672" s="22">
        <f>IF(data!G2673="","",data!G2673)</f>
        <v>20</v>
      </c>
      <c r="I2672" s="22">
        <f>IF(data!H2673="","",data!H2673)</f>
        <v>26</v>
      </c>
      <c r="J2672" s="23">
        <f>IF(data!I2673="","",data!I2673)</f>
        <v>8</v>
      </c>
      <c r="Q2672" s="33"/>
      <c r="R2672" s="33"/>
      <c r="S2672" s="33"/>
      <c r="T2672" s="33"/>
      <c r="U2672" s="33"/>
      <c r="V2672" s="33"/>
      <c r="X2672" s="34"/>
      <c r="Y2672" s="33"/>
      <c r="Z2672" s="33"/>
      <c r="AA2672" s="33"/>
      <c r="AB2672" s="33"/>
      <c r="AC2672" s="35"/>
      <c r="AD2672" s="33"/>
      <c r="AE2672" s="33"/>
      <c r="AF2672" s="33"/>
      <c r="AG2672" s="33"/>
      <c r="AH2672" s="33"/>
      <c r="AI2672" s="33"/>
      <c r="AJ2672" s="36"/>
      <c r="AK2672" s="10">
        <f t="shared" si="465"/>
        <v>8</v>
      </c>
      <c r="AL2672" s="11">
        <f t="shared" si="466"/>
        <v>7</v>
      </c>
      <c r="AM2672" s="11">
        <f t="shared" si="467"/>
        <v>8</v>
      </c>
      <c r="AN2672" s="11">
        <f t="shared" si="468"/>
        <v>17</v>
      </c>
      <c r="AO2672" s="13">
        <f t="shared" si="469"/>
        <v>20</v>
      </c>
      <c r="AP2672" s="11">
        <f t="shared" si="470"/>
        <v>19</v>
      </c>
      <c r="AQ2672" s="11">
        <f t="shared" si="471"/>
        <v>29</v>
      </c>
      <c r="AR2672" s="11">
        <f t="shared" si="472"/>
        <v>33</v>
      </c>
      <c r="AS2672" s="11">
        <f t="shared" si="473"/>
        <v>39</v>
      </c>
      <c r="AT2672" s="11">
        <f t="shared" si="474"/>
        <v>35</v>
      </c>
      <c r="AU2672" s="11">
        <f t="shared" si="475"/>
        <v>31</v>
      </c>
      <c r="AV2672" s="11">
        <f t="shared" si="476"/>
        <v>41</v>
      </c>
      <c r="AW2672" s="12">
        <f t="shared" si="477"/>
        <v>38</v>
      </c>
      <c r="AX2672" s="13">
        <f t="shared" si="478"/>
        <v>35</v>
      </c>
      <c r="AY2672" s="13">
        <f t="shared" si="479"/>
        <v>49</v>
      </c>
      <c r="AZ2672" s="13">
        <f t="shared" si="480"/>
        <v>47</v>
      </c>
      <c r="BA2672" s="13">
        <f t="shared" si="481"/>
        <v>45</v>
      </c>
      <c r="BB2672" s="14">
        <f t="shared" si="482"/>
        <v>43</v>
      </c>
      <c r="BC2672" s="19">
        <f t="shared" si="485"/>
        <v>49</v>
      </c>
      <c r="BD2672" s="55">
        <f t="shared" si="461"/>
        <v>0.80207859694706074</v>
      </c>
      <c r="BE2672" s="19">
        <f t="shared" si="462"/>
        <v>0.92484572913283536</v>
      </c>
      <c r="BF2672" s="19">
        <f t="shared" si="486"/>
        <v>1.003416693731731</v>
      </c>
      <c r="BG2672" s="19">
        <f t="shared" si="458"/>
        <v>0.99605066580058454</v>
      </c>
      <c r="BH2672" s="19">
        <f t="shared" si="463"/>
        <v>0</v>
      </c>
      <c r="BI2672" s="19">
        <f t="shared" si="463"/>
        <v>0</v>
      </c>
      <c r="BJ2672" s="19">
        <f t="shared" si="463"/>
        <v>0</v>
      </c>
      <c r="BK2672" s="19">
        <f t="shared" si="488"/>
        <v>1</v>
      </c>
      <c r="BL2672" s="19">
        <f t="shared" si="488"/>
        <v>0</v>
      </c>
      <c r="BM2672" s="19">
        <f t="shared" si="488"/>
        <v>1</v>
      </c>
      <c r="BN2672" s="19">
        <f t="shared" si="488"/>
        <v>0</v>
      </c>
      <c r="BO2672" s="19">
        <f t="shared" si="488"/>
        <v>1</v>
      </c>
      <c r="BP2672" s="19">
        <f t="shared" si="488"/>
        <v>0</v>
      </c>
      <c r="BQ2672" s="19">
        <f t="shared" si="488"/>
        <v>2</v>
      </c>
      <c r="BR2672" s="19">
        <f t="shared" si="488"/>
        <v>0</v>
      </c>
      <c r="BS2672" s="19">
        <f t="shared" si="488"/>
        <v>0</v>
      </c>
      <c r="BT2672" s="19">
        <f t="shared" si="488"/>
        <v>0</v>
      </c>
      <c r="BU2672" s="19">
        <f t="shared" si="488"/>
        <v>0</v>
      </c>
      <c r="BV2672" s="19">
        <f t="shared" si="488"/>
        <v>0</v>
      </c>
      <c r="BW2672" s="19">
        <f t="shared" si="488"/>
        <v>0</v>
      </c>
      <c r="BX2672" s="19">
        <f t="shared" si="488"/>
        <v>1</v>
      </c>
      <c r="BY2672" s="19" t="str">
        <f t="shared" si="488"/>
        <v/>
      </c>
      <c r="BZ2672" s="19" t="str">
        <f t="shared" si="488"/>
        <v/>
      </c>
      <c r="CA2672" s="19" t="str">
        <f t="shared" si="487"/>
        <v/>
      </c>
      <c r="CB2672" s="19" t="str">
        <f t="shared" si="487"/>
        <v/>
      </c>
    </row>
    <row r="2673" spans="1:80">
      <c r="A2673" s="24">
        <f t="shared" si="464"/>
        <v>2672</v>
      </c>
      <c r="B2673" s="31">
        <f>IF(data!A2674="","",data!A2674)</f>
        <v>2021028</v>
      </c>
      <c r="C2673" s="32">
        <f>IF(data!B2674="","",data!B2674)</f>
        <v>44273</v>
      </c>
      <c r="D2673" s="21">
        <f>IF(data!C2674="","",data!C2674)</f>
        <v>11</v>
      </c>
      <c r="E2673" s="22">
        <f>IF(data!D2674="","",data!D2674)</f>
        <v>16</v>
      </c>
      <c r="F2673" s="22">
        <f>IF(data!E2674="","",data!E2674)</f>
        <v>23</v>
      </c>
      <c r="G2673" s="22">
        <f>IF(data!F2674="","",data!F2674)</f>
        <v>26</v>
      </c>
      <c r="H2673" s="22">
        <f>IF(data!G2674="","",data!G2674)</f>
        <v>27</v>
      </c>
      <c r="I2673" s="22">
        <f>IF(data!H2674="","",data!H2674)</f>
        <v>33</v>
      </c>
      <c r="J2673" s="23">
        <f>IF(data!I2674="","",data!I2674)</f>
        <v>5</v>
      </c>
      <c r="Q2673" s="33"/>
      <c r="R2673" s="33"/>
      <c r="S2673" s="33"/>
      <c r="T2673" s="33"/>
      <c r="U2673" s="33"/>
      <c r="V2673" s="33"/>
      <c r="X2673" s="34"/>
      <c r="Y2673" s="33"/>
      <c r="Z2673" s="33"/>
      <c r="AA2673" s="33"/>
      <c r="AB2673" s="33"/>
      <c r="AC2673" s="35"/>
      <c r="AD2673" s="33"/>
      <c r="AE2673" s="33"/>
      <c r="AF2673" s="33"/>
      <c r="AG2673" s="33"/>
      <c r="AH2673" s="33"/>
      <c r="AI2673" s="33"/>
      <c r="AJ2673" s="36"/>
      <c r="AK2673" s="10">
        <f t="shared" si="465"/>
        <v>7</v>
      </c>
      <c r="AL2673" s="11">
        <f t="shared" si="466"/>
        <v>12</v>
      </c>
      <c r="AM2673" s="11">
        <f t="shared" si="467"/>
        <v>11</v>
      </c>
      <c r="AN2673" s="11">
        <f t="shared" si="468"/>
        <v>22</v>
      </c>
      <c r="AO2673" s="13">
        <f t="shared" si="469"/>
        <v>24</v>
      </c>
      <c r="AP2673" s="11">
        <f t="shared" si="470"/>
        <v>16</v>
      </c>
      <c r="AQ2673" s="11">
        <f t="shared" si="471"/>
        <v>28</v>
      </c>
      <c r="AR2673" s="11">
        <f t="shared" si="472"/>
        <v>26</v>
      </c>
      <c r="AS2673" s="11">
        <f t="shared" si="473"/>
        <v>15</v>
      </c>
      <c r="AT2673" s="11">
        <f t="shared" si="474"/>
        <v>40</v>
      </c>
      <c r="AU2673" s="11">
        <f t="shared" si="475"/>
        <v>32</v>
      </c>
      <c r="AV2673" s="11">
        <f t="shared" si="476"/>
        <v>52</v>
      </c>
      <c r="AW2673" s="12">
        <f t="shared" si="477"/>
        <v>46</v>
      </c>
      <c r="AX2673" s="13">
        <f t="shared" si="478"/>
        <v>40</v>
      </c>
      <c r="AY2673" s="13">
        <f t="shared" si="479"/>
        <v>68</v>
      </c>
      <c r="AZ2673" s="13">
        <f t="shared" si="480"/>
        <v>64</v>
      </c>
      <c r="BA2673" s="13">
        <f t="shared" si="481"/>
        <v>60</v>
      </c>
      <c r="BB2673" s="14">
        <f t="shared" si="482"/>
        <v>56</v>
      </c>
      <c r="BC2673" s="19">
        <f t="shared" si="485"/>
        <v>68</v>
      </c>
      <c r="BD2673" s="55">
        <f t="shared" si="461"/>
        <v>0.92484572913283536</v>
      </c>
      <c r="BE2673" s="19">
        <f t="shared" si="462"/>
        <v>0.95553751217927907</v>
      </c>
      <c r="BF2673" s="19">
        <f t="shared" si="486"/>
        <v>1.0189671971419292</v>
      </c>
      <c r="BG2673" s="19">
        <f t="shared" si="458"/>
        <v>1.0038259175056836</v>
      </c>
      <c r="BH2673" s="19">
        <f t="shared" si="463"/>
        <v>0</v>
      </c>
      <c r="BI2673" s="19">
        <f t="shared" si="463"/>
        <v>0</v>
      </c>
      <c r="BJ2673" s="19">
        <f t="shared" si="463"/>
        <v>0</v>
      </c>
      <c r="BK2673" s="19">
        <f t="shared" si="488"/>
        <v>0</v>
      </c>
      <c r="BL2673" s="19">
        <f t="shared" si="488"/>
        <v>0</v>
      </c>
      <c r="BM2673" s="19">
        <f t="shared" si="488"/>
        <v>0</v>
      </c>
      <c r="BN2673" s="19">
        <f t="shared" si="488"/>
        <v>1</v>
      </c>
      <c r="BO2673" s="19">
        <f t="shared" si="488"/>
        <v>0</v>
      </c>
      <c r="BP2673" s="19">
        <f t="shared" si="488"/>
        <v>0</v>
      </c>
      <c r="BQ2673" s="19">
        <f t="shared" si="488"/>
        <v>1</v>
      </c>
      <c r="BR2673" s="19">
        <f t="shared" si="488"/>
        <v>1</v>
      </c>
      <c r="BS2673" s="19">
        <f t="shared" si="488"/>
        <v>1</v>
      </c>
      <c r="BT2673" s="19">
        <f t="shared" si="488"/>
        <v>0</v>
      </c>
      <c r="BU2673" s="19">
        <f t="shared" si="488"/>
        <v>0</v>
      </c>
      <c r="BV2673" s="19">
        <f t="shared" si="488"/>
        <v>0</v>
      </c>
      <c r="BW2673" s="19">
        <f t="shared" si="488"/>
        <v>0</v>
      </c>
      <c r="BX2673" s="19">
        <f t="shared" si="488"/>
        <v>2</v>
      </c>
      <c r="BY2673" s="19" t="str">
        <f t="shared" si="488"/>
        <v/>
      </c>
      <c r="BZ2673" s="19" t="str">
        <f t="shared" si="488"/>
        <v/>
      </c>
      <c r="CA2673" s="19" t="str">
        <f t="shared" si="487"/>
        <v/>
      </c>
      <c r="CB2673" s="19" t="str">
        <f t="shared" si="487"/>
        <v/>
      </c>
    </row>
    <row r="2674" spans="1:80">
      <c r="A2674" s="24">
        <f t="shared" si="464"/>
        <v>2673</v>
      </c>
      <c r="B2674" s="31">
        <f>IF(data!A2675="","",data!A2675)</f>
        <v>2021029</v>
      </c>
      <c r="C2674" s="32">
        <f>IF(data!B2675="","",data!B2675)</f>
        <v>44276</v>
      </c>
      <c r="D2674" s="21">
        <f>IF(data!C2675="","",data!C2675)</f>
        <v>8</v>
      </c>
      <c r="E2674" s="22">
        <f>IF(data!D2675="","",data!D2675)</f>
        <v>10</v>
      </c>
      <c r="F2674" s="22">
        <f>IF(data!E2675="","",data!E2675)</f>
        <v>15</v>
      </c>
      <c r="G2674" s="22">
        <f>IF(data!F2675="","",data!F2675)</f>
        <v>17</v>
      </c>
      <c r="H2674" s="22">
        <f>IF(data!G2675="","",data!G2675)</f>
        <v>22</v>
      </c>
      <c r="I2674" s="22">
        <f>IF(data!H2675="","",data!H2675)</f>
        <v>30</v>
      </c>
      <c r="J2674" s="23">
        <f>IF(data!I2675="","",data!I2675)</f>
        <v>12</v>
      </c>
      <c r="Q2674" s="33"/>
      <c r="R2674" s="33"/>
      <c r="S2674" s="33"/>
      <c r="T2674" s="33"/>
      <c r="U2674" s="33"/>
      <c r="V2674" s="33"/>
      <c r="X2674" s="34"/>
      <c r="Y2674" s="33"/>
      <c r="Z2674" s="33"/>
      <c r="AA2674" s="33"/>
      <c r="AB2674" s="33"/>
      <c r="AC2674" s="35"/>
      <c r="AD2674" s="33"/>
      <c r="AE2674" s="33"/>
      <c r="AF2674" s="33"/>
      <c r="AG2674" s="33"/>
      <c r="AH2674" s="33"/>
      <c r="AI2674" s="33"/>
      <c r="AJ2674" s="36"/>
      <c r="AK2674" s="10">
        <f t="shared" si="465"/>
        <v>6</v>
      </c>
      <c r="AL2674" s="11">
        <f t="shared" si="466"/>
        <v>10</v>
      </c>
      <c r="AM2674" s="11">
        <f t="shared" si="467"/>
        <v>7</v>
      </c>
      <c r="AN2674" s="11">
        <f t="shared" si="468"/>
        <v>18</v>
      </c>
      <c r="AO2674" s="13">
        <f t="shared" si="469"/>
        <v>11</v>
      </c>
      <c r="AP2674" s="11">
        <f t="shared" si="470"/>
        <v>22</v>
      </c>
      <c r="AQ2674" s="11">
        <f t="shared" si="471"/>
        <v>30</v>
      </c>
      <c r="AR2674" s="11">
        <f t="shared" si="472"/>
        <v>22</v>
      </c>
      <c r="AS2674" s="11">
        <f t="shared" si="473"/>
        <v>36</v>
      </c>
      <c r="AT2674" s="11">
        <f t="shared" si="474"/>
        <v>42</v>
      </c>
      <c r="AU2674" s="11">
        <f t="shared" si="475"/>
        <v>37</v>
      </c>
      <c r="AV2674" s="11">
        <f t="shared" si="476"/>
        <v>32</v>
      </c>
      <c r="AW2674" s="12">
        <f t="shared" si="477"/>
        <v>27</v>
      </c>
      <c r="AX2674" s="13">
        <f t="shared" si="478"/>
        <v>54</v>
      </c>
      <c r="AY2674" s="13">
        <f t="shared" si="479"/>
        <v>51</v>
      </c>
      <c r="AZ2674" s="13">
        <f t="shared" si="480"/>
        <v>66</v>
      </c>
      <c r="BA2674" s="13">
        <f t="shared" si="481"/>
        <v>64</v>
      </c>
      <c r="BB2674" s="14">
        <f t="shared" si="482"/>
        <v>62</v>
      </c>
      <c r="BC2674" s="19">
        <f t="shared" si="485"/>
        <v>51</v>
      </c>
      <c r="BD2674" s="55">
        <f t="shared" si="461"/>
        <v>0.99850600844430004</v>
      </c>
      <c r="BE2674" s="19">
        <f t="shared" si="462"/>
        <v>0.94121468009093856</v>
      </c>
      <c r="BF2674" s="19">
        <f t="shared" si="486"/>
        <v>1.0402468333874635</v>
      </c>
      <c r="BG2674" s="19">
        <f t="shared" si="458"/>
        <v>1.0079181552452094</v>
      </c>
      <c r="BH2674" s="19">
        <f t="shared" si="463"/>
        <v>1</v>
      </c>
      <c r="BI2674" s="19">
        <f t="shared" si="463"/>
        <v>0</v>
      </c>
      <c r="BJ2674" s="19">
        <f t="shared" si="463"/>
        <v>0</v>
      </c>
      <c r="BK2674" s="19">
        <f t="shared" si="488"/>
        <v>0</v>
      </c>
      <c r="BL2674" s="19">
        <f t="shared" si="488"/>
        <v>0</v>
      </c>
      <c r="BM2674" s="19">
        <f t="shared" si="488"/>
        <v>1</v>
      </c>
      <c r="BN2674" s="19">
        <f t="shared" si="488"/>
        <v>0</v>
      </c>
      <c r="BO2674" s="19">
        <f t="shared" si="488"/>
        <v>0</v>
      </c>
      <c r="BP2674" s="19">
        <f t="shared" si="488"/>
        <v>1</v>
      </c>
      <c r="BQ2674" s="19">
        <f t="shared" si="488"/>
        <v>0</v>
      </c>
      <c r="BR2674" s="19">
        <f t="shared" si="488"/>
        <v>1</v>
      </c>
      <c r="BS2674" s="19">
        <f t="shared" si="488"/>
        <v>0</v>
      </c>
      <c r="BT2674" s="19">
        <f t="shared" si="488"/>
        <v>0</v>
      </c>
      <c r="BU2674" s="19">
        <f t="shared" si="488"/>
        <v>1</v>
      </c>
      <c r="BV2674" s="19">
        <f t="shared" si="488"/>
        <v>0</v>
      </c>
      <c r="BW2674" s="19">
        <f t="shared" si="488"/>
        <v>1</v>
      </c>
      <c r="BX2674" s="19">
        <f t="shared" si="488"/>
        <v>0</v>
      </c>
      <c r="BY2674" s="19" t="str">
        <f t="shared" si="488"/>
        <v/>
      </c>
      <c r="BZ2674" s="19" t="str">
        <f t="shared" ref="BZ2674:CB2689" si="489">IF(BZ$4&gt;=$BC$1,"",SUMPRODUCT(N(MOD($D2674:$I2674,$BC$1)=BZ$4)))</f>
        <v/>
      </c>
      <c r="CA2674" s="19" t="str">
        <f t="shared" si="489"/>
        <v/>
      </c>
      <c r="CB2674" s="19" t="str">
        <f t="shared" si="489"/>
        <v/>
      </c>
    </row>
    <row r="2675" spans="1:80">
      <c r="A2675" s="24">
        <f t="shared" si="464"/>
        <v>2674</v>
      </c>
      <c r="B2675" s="31">
        <f>IF(data!A2676="","",data!A2676)</f>
        <v>2021030</v>
      </c>
      <c r="C2675" s="32">
        <f>IF(data!B2676="","",data!B2676)</f>
        <v>44278</v>
      </c>
      <c r="D2675" s="21">
        <f>IF(data!C2676="","",data!C2676)</f>
        <v>8</v>
      </c>
      <c r="E2675" s="22">
        <f>IF(data!D2676="","",data!D2676)</f>
        <v>9</v>
      </c>
      <c r="F2675" s="22">
        <f>IF(data!E2676="","",data!E2676)</f>
        <v>13</v>
      </c>
      <c r="G2675" s="22">
        <f>IF(data!F2676="","",data!F2676)</f>
        <v>27</v>
      </c>
      <c r="H2675" s="22">
        <f>IF(data!G2676="","",data!G2676)</f>
        <v>29</v>
      </c>
      <c r="I2675" s="22">
        <f>IF(data!H2676="","",data!H2676)</f>
        <v>31</v>
      </c>
      <c r="J2675" s="23">
        <f>IF(data!I2676="","",data!I2676)</f>
        <v>5</v>
      </c>
      <c r="Q2675" s="33"/>
      <c r="R2675" s="33"/>
      <c r="S2675" s="33"/>
      <c r="T2675" s="33"/>
      <c r="U2675" s="33"/>
      <c r="V2675" s="33"/>
      <c r="X2675" s="34"/>
      <c r="Y2675" s="33"/>
      <c r="Z2675" s="33"/>
      <c r="AA2675" s="33"/>
      <c r="AB2675" s="33"/>
      <c r="AC2675" s="35"/>
      <c r="AD2675" s="33"/>
      <c r="AE2675" s="33"/>
      <c r="AF2675" s="33"/>
      <c r="AG2675" s="33"/>
      <c r="AH2675" s="33"/>
      <c r="AI2675" s="33"/>
      <c r="AJ2675" s="36"/>
      <c r="AK2675" s="10">
        <f t="shared" si="465"/>
        <v>6</v>
      </c>
      <c r="AL2675" s="11">
        <f t="shared" si="466"/>
        <v>9</v>
      </c>
      <c r="AM2675" s="11">
        <f t="shared" si="467"/>
        <v>17</v>
      </c>
      <c r="AN2675" s="11">
        <f t="shared" si="468"/>
        <v>15</v>
      </c>
      <c r="AO2675" s="13">
        <f t="shared" si="469"/>
        <v>19</v>
      </c>
      <c r="AP2675" s="11">
        <f t="shared" si="470"/>
        <v>21</v>
      </c>
      <c r="AQ2675" s="11">
        <f t="shared" si="471"/>
        <v>18</v>
      </c>
      <c r="AR2675" s="11">
        <f t="shared" si="472"/>
        <v>37</v>
      </c>
      <c r="AS2675" s="11">
        <f t="shared" si="473"/>
        <v>40</v>
      </c>
      <c r="AT2675" s="11">
        <f t="shared" si="474"/>
        <v>33</v>
      </c>
      <c r="AU2675" s="11">
        <f t="shared" si="475"/>
        <v>26</v>
      </c>
      <c r="AV2675" s="11">
        <f t="shared" si="476"/>
        <v>47</v>
      </c>
      <c r="AW2675" s="12">
        <f t="shared" si="477"/>
        <v>57</v>
      </c>
      <c r="AX2675" s="13">
        <f t="shared" si="478"/>
        <v>69</v>
      </c>
      <c r="AY2675" s="13">
        <f t="shared" si="479"/>
        <v>66</v>
      </c>
      <c r="AZ2675" s="13">
        <f t="shared" si="480"/>
        <v>63</v>
      </c>
      <c r="BA2675" s="13">
        <f t="shared" si="481"/>
        <v>60</v>
      </c>
      <c r="BB2675" s="14">
        <f t="shared" si="482"/>
        <v>57</v>
      </c>
      <c r="BC2675" s="19">
        <f t="shared" si="485"/>
        <v>66</v>
      </c>
      <c r="BD2675" s="55">
        <f t="shared" si="461"/>
        <v>1.0967197141929197</v>
      </c>
      <c r="BE2675" s="19">
        <f t="shared" si="462"/>
        <v>1.000552127314063</v>
      </c>
      <c r="BF2675" s="19">
        <f t="shared" si="486"/>
        <v>1.0402468333874635</v>
      </c>
      <c r="BG2675" s="19">
        <f t="shared" si="458"/>
        <v>1.0136472880805456</v>
      </c>
      <c r="BH2675" s="19">
        <f t="shared" si="463"/>
        <v>0</v>
      </c>
      <c r="BI2675" s="19">
        <f t="shared" si="463"/>
        <v>0</v>
      </c>
      <c r="BJ2675" s="19">
        <f t="shared" si="463"/>
        <v>0</v>
      </c>
      <c r="BK2675" s="19">
        <f t="shared" ref="BK2675:BZ2690" si="490">IF(BK$4&gt;=$BC$1,"",SUMPRODUCT(N(MOD($D2675:$I2675,$BC$1)=BK$4)))</f>
        <v>0</v>
      </c>
      <c r="BL2675" s="19">
        <f t="shared" si="490"/>
        <v>0</v>
      </c>
      <c r="BM2675" s="19">
        <f t="shared" si="490"/>
        <v>0</v>
      </c>
      <c r="BN2675" s="19">
        <f t="shared" si="490"/>
        <v>0</v>
      </c>
      <c r="BO2675" s="19">
        <f t="shared" si="490"/>
        <v>0</v>
      </c>
      <c r="BP2675" s="19">
        <f t="shared" si="490"/>
        <v>1</v>
      </c>
      <c r="BQ2675" s="19">
        <f t="shared" si="490"/>
        <v>1</v>
      </c>
      <c r="BR2675" s="19">
        <f t="shared" si="490"/>
        <v>1</v>
      </c>
      <c r="BS2675" s="19">
        <f t="shared" si="490"/>
        <v>0</v>
      </c>
      <c r="BT2675" s="19">
        <f t="shared" si="490"/>
        <v>1</v>
      </c>
      <c r="BU2675" s="19">
        <f t="shared" si="490"/>
        <v>1</v>
      </c>
      <c r="BV2675" s="19">
        <f t="shared" si="490"/>
        <v>1</v>
      </c>
      <c r="BW2675" s="19">
        <f t="shared" si="490"/>
        <v>0</v>
      </c>
      <c r="BX2675" s="19">
        <f t="shared" si="490"/>
        <v>0</v>
      </c>
      <c r="BY2675" s="19" t="str">
        <f t="shared" si="490"/>
        <v/>
      </c>
      <c r="BZ2675" s="19" t="str">
        <f t="shared" si="490"/>
        <v/>
      </c>
      <c r="CA2675" s="19" t="str">
        <f t="shared" si="489"/>
        <v/>
      </c>
      <c r="CB2675" s="19" t="str">
        <f t="shared" si="489"/>
        <v/>
      </c>
    </row>
    <row r="2676" spans="1:80">
      <c r="A2676" s="24">
        <f t="shared" si="464"/>
        <v>2675</v>
      </c>
      <c r="B2676" s="31">
        <f>IF(data!A2677="","",data!A2677)</f>
        <v>2021031</v>
      </c>
      <c r="C2676" s="32">
        <f>IF(data!B2677="","",data!B2677)</f>
        <v>44280</v>
      </c>
      <c r="D2676" s="21">
        <f>IF(data!C2677="","",data!C2677)</f>
        <v>6</v>
      </c>
      <c r="E2676" s="22">
        <f>IF(data!D2677="","",data!D2677)</f>
        <v>11</v>
      </c>
      <c r="F2676" s="22">
        <f>IF(data!E2677="","",data!E2677)</f>
        <v>21</v>
      </c>
      <c r="G2676" s="22">
        <f>IF(data!F2677="","",data!F2677)</f>
        <v>25</v>
      </c>
      <c r="H2676" s="22">
        <f>IF(data!G2677="","",data!G2677)</f>
        <v>28</v>
      </c>
      <c r="I2676" s="22">
        <f>IF(data!H2677="","",data!H2677)</f>
        <v>31</v>
      </c>
      <c r="J2676" s="23">
        <f>IF(data!I2677="","",data!I2677)</f>
        <v>7</v>
      </c>
      <c r="Q2676" s="33"/>
      <c r="R2676" s="33"/>
      <c r="S2676" s="33"/>
      <c r="T2676" s="33"/>
      <c r="U2676" s="33"/>
      <c r="V2676" s="33"/>
      <c r="X2676" s="34"/>
      <c r="Y2676" s="33"/>
      <c r="Z2676" s="33"/>
      <c r="AA2676" s="33"/>
      <c r="AB2676" s="33"/>
      <c r="AC2676" s="35"/>
      <c r="AD2676" s="33"/>
      <c r="AE2676" s="33"/>
      <c r="AF2676" s="33"/>
      <c r="AG2676" s="33"/>
      <c r="AH2676" s="33"/>
      <c r="AI2676" s="33"/>
      <c r="AJ2676" s="36"/>
      <c r="AK2676" s="10">
        <f t="shared" si="465"/>
        <v>5</v>
      </c>
      <c r="AL2676" s="11">
        <f t="shared" si="466"/>
        <v>10</v>
      </c>
      <c r="AM2676" s="11">
        <f t="shared" si="467"/>
        <v>7</v>
      </c>
      <c r="AN2676" s="11">
        <f t="shared" si="468"/>
        <v>14</v>
      </c>
      <c r="AO2676" s="13">
        <f t="shared" si="469"/>
        <v>17</v>
      </c>
      <c r="AP2676" s="11">
        <f t="shared" si="470"/>
        <v>26</v>
      </c>
      <c r="AQ2676" s="11">
        <f t="shared" si="471"/>
        <v>23</v>
      </c>
      <c r="AR2676" s="11">
        <f t="shared" si="472"/>
        <v>22</v>
      </c>
      <c r="AS2676" s="11">
        <f t="shared" si="473"/>
        <v>34</v>
      </c>
      <c r="AT2676" s="11">
        <f t="shared" si="474"/>
        <v>38</v>
      </c>
      <c r="AU2676" s="11">
        <f t="shared" si="475"/>
        <v>44</v>
      </c>
      <c r="AV2676" s="11">
        <f t="shared" si="476"/>
        <v>38</v>
      </c>
      <c r="AW2676" s="12">
        <f t="shared" si="477"/>
        <v>47</v>
      </c>
      <c r="AX2676" s="13">
        <f t="shared" si="478"/>
        <v>58</v>
      </c>
      <c r="AY2676" s="13">
        <f t="shared" si="479"/>
        <v>54</v>
      </c>
      <c r="AZ2676" s="13">
        <f t="shared" si="480"/>
        <v>50</v>
      </c>
      <c r="BA2676" s="13">
        <f t="shared" si="481"/>
        <v>46</v>
      </c>
      <c r="BB2676" s="14">
        <f t="shared" si="482"/>
        <v>42</v>
      </c>
      <c r="BC2676" s="19">
        <f t="shared" si="485"/>
        <v>54</v>
      </c>
      <c r="BD2676" s="55">
        <f t="shared" si="461"/>
        <v>1.1785644689834363</v>
      </c>
      <c r="BE2676" s="19">
        <f t="shared" si="462"/>
        <v>1.0169210782721663</v>
      </c>
      <c r="BF2676" s="19">
        <f t="shared" si="486"/>
        <v>1.0492497564144203</v>
      </c>
      <c r="BG2676" s="19">
        <f t="shared" ref="BG2676:BG2739" si="491">IF($B2676="","",SUM($BC2627:$BC2676)/50/$BM$3)</f>
        <v>1.018148749594024</v>
      </c>
      <c r="BH2676" s="19">
        <f t="shared" si="463"/>
        <v>0</v>
      </c>
      <c r="BI2676" s="19">
        <f t="shared" si="463"/>
        <v>0</v>
      </c>
      <c r="BJ2676" s="19">
        <f t="shared" si="463"/>
        <v>0</v>
      </c>
      <c r="BK2676" s="19">
        <f t="shared" si="490"/>
        <v>0</v>
      </c>
      <c r="BL2676" s="19">
        <f t="shared" si="490"/>
        <v>1</v>
      </c>
      <c r="BM2676" s="19">
        <f t="shared" si="490"/>
        <v>0</v>
      </c>
      <c r="BN2676" s="19">
        <f t="shared" si="490"/>
        <v>1</v>
      </c>
      <c r="BO2676" s="19">
        <f t="shared" si="490"/>
        <v>0</v>
      </c>
      <c r="BP2676" s="19">
        <f t="shared" si="490"/>
        <v>1</v>
      </c>
      <c r="BQ2676" s="19">
        <f t="shared" si="490"/>
        <v>0</v>
      </c>
      <c r="BR2676" s="19">
        <f t="shared" si="490"/>
        <v>0</v>
      </c>
      <c r="BS2676" s="19">
        <f t="shared" si="490"/>
        <v>2</v>
      </c>
      <c r="BT2676" s="19">
        <f t="shared" si="490"/>
        <v>0</v>
      </c>
      <c r="BU2676" s="19">
        <f t="shared" si="490"/>
        <v>0</v>
      </c>
      <c r="BV2676" s="19">
        <f t="shared" si="490"/>
        <v>1</v>
      </c>
      <c r="BW2676" s="19">
        <f t="shared" si="490"/>
        <v>0</v>
      </c>
      <c r="BX2676" s="19">
        <f t="shared" si="490"/>
        <v>0</v>
      </c>
      <c r="BY2676" s="19" t="str">
        <f t="shared" si="490"/>
        <v/>
      </c>
      <c r="BZ2676" s="19" t="str">
        <f t="shared" si="490"/>
        <v/>
      </c>
      <c r="CA2676" s="19" t="str">
        <f t="shared" si="489"/>
        <v/>
      </c>
      <c r="CB2676" s="19" t="str">
        <f t="shared" si="489"/>
        <v/>
      </c>
    </row>
    <row r="2677" spans="1:80">
      <c r="A2677" s="24">
        <f t="shared" si="464"/>
        <v>2676</v>
      </c>
      <c r="B2677" s="31">
        <f>IF(data!A2678="","",data!A2678)</f>
        <v>2021032</v>
      </c>
      <c r="C2677" s="32">
        <f>IF(data!B2678="","",data!B2678)</f>
        <v>44283</v>
      </c>
      <c r="D2677" s="21">
        <f>IF(data!C2678="","",data!C2678)</f>
        <v>1</v>
      </c>
      <c r="E2677" s="22">
        <f>IF(data!D2678="","",data!D2678)</f>
        <v>5</v>
      </c>
      <c r="F2677" s="22">
        <f>IF(data!E2678="","",data!E2678)</f>
        <v>8</v>
      </c>
      <c r="G2677" s="22">
        <f>IF(data!F2678="","",data!F2678)</f>
        <v>15</v>
      </c>
      <c r="H2677" s="22">
        <f>IF(data!G2678="","",data!G2678)</f>
        <v>16</v>
      </c>
      <c r="I2677" s="22">
        <f>IF(data!H2678="","",data!H2678)</f>
        <v>30</v>
      </c>
      <c r="J2677" s="23">
        <f>IF(data!I2678="","",data!I2678)</f>
        <v>3</v>
      </c>
      <c r="Q2677" s="33"/>
      <c r="R2677" s="33"/>
      <c r="S2677" s="33"/>
      <c r="T2677" s="33"/>
      <c r="U2677" s="33"/>
      <c r="V2677" s="33"/>
      <c r="X2677" s="34"/>
      <c r="Y2677" s="33"/>
      <c r="Z2677" s="33"/>
      <c r="AA2677" s="33"/>
      <c r="AB2677" s="33"/>
      <c r="AC2677" s="35"/>
      <c r="AD2677" s="33"/>
      <c r="AE2677" s="33"/>
      <c r="AF2677" s="33"/>
      <c r="AG2677" s="33"/>
      <c r="AH2677" s="33"/>
      <c r="AI2677" s="33"/>
      <c r="AJ2677" s="36"/>
      <c r="AK2677" s="10">
        <f t="shared" si="465"/>
        <v>6</v>
      </c>
      <c r="AL2677" s="11">
        <f t="shared" si="466"/>
        <v>7</v>
      </c>
      <c r="AM2677" s="11">
        <f t="shared" si="467"/>
        <v>5</v>
      </c>
      <c r="AN2677" s="11">
        <f t="shared" si="468"/>
        <v>15</v>
      </c>
      <c r="AO2677" s="13">
        <f t="shared" si="469"/>
        <v>12</v>
      </c>
      <c r="AP2677" s="11">
        <f t="shared" si="470"/>
        <v>19</v>
      </c>
      <c r="AQ2677" s="11">
        <f t="shared" si="471"/>
        <v>30</v>
      </c>
      <c r="AR2677" s="11">
        <f t="shared" si="472"/>
        <v>25</v>
      </c>
      <c r="AS2677" s="11">
        <f t="shared" si="473"/>
        <v>31</v>
      </c>
      <c r="AT2677" s="11">
        <f t="shared" si="474"/>
        <v>27</v>
      </c>
      <c r="AU2677" s="11">
        <f t="shared" si="475"/>
        <v>23</v>
      </c>
      <c r="AV2677" s="11">
        <f t="shared" si="476"/>
        <v>19</v>
      </c>
      <c r="AW2677" s="12">
        <f t="shared" si="477"/>
        <v>15</v>
      </c>
      <c r="AX2677" s="13">
        <f t="shared" si="478"/>
        <v>43</v>
      </c>
      <c r="AY2677" s="13">
        <f t="shared" si="479"/>
        <v>58</v>
      </c>
      <c r="AZ2677" s="13">
        <f t="shared" si="480"/>
        <v>57</v>
      </c>
      <c r="BA2677" s="13">
        <f t="shared" si="481"/>
        <v>56</v>
      </c>
      <c r="BB2677" s="14">
        <f t="shared" si="482"/>
        <v>55</v>
      </c>
      <c r="BC2677" s="19">
        <f t="shared" si="485"/>
        <v>58</v>
      </c>
      <c r="BD2677" s="55">
        <f t="shared" si="461"/>
        <v>1.2153946086391685</v>
      </c>
      <c r="BE2677" s="19">
        <f t="shared" si="462"/>
        <v>1.0087366027931146</v>
      </c>
      <c r="BF2677" s="19">
        <f t="shared" si="486"/>
        <v>1.0598895745371872</v>
      </c>
      <c r="BG2677" s="19">
        <f t="shared" si="491"/>
        <v>1.0201948684637869</v>
      </c>
      <c r="BH2677" s="19">
        <f t="shared" si="463"/>
        <v>0</v>
      </c>
      <c r="BI2677" s="19">
        <f t="shared" si="463"/>
        <v>1</v>
      </c>
      <c r="BJ2677" s="19">
        <f t="shared" si="463"/>
        <v>0</v>
      </c>
      <c r="BK2677" s="19">
        <f t="shared" si="490"/>
        <v>0</v>
      </c>
      <c r="BL2677" s="19">
        <f t="shared" si="490"/>
        <v>0</v>
      </c>
      <c r="BM2677" s="19">
        <f t="shared" si="490"/>
        <v>1</v>
      </c>
      <c r="BN2677" s="19">
        <f t="shared" si="490"/>
        <v>0</v>
      </c>
      <c r="BO2677" s="19">
        <f t="shared" si="490"/>
        <v>0</v>
      </c>
      <c r="BP2677" s="19">
        <f t="shared" si="490"/>
        <v>1</v>
      </c>
      <c r="BQ2677" s="19">
        <f t="shared" si="490"/>
        <v>0</v>
      </c>
      <c r="BR2677" s="19">
        <f t="shared" si="490"/>
        <v>0</v>
      </c>
      <c r="BS2677" s="19">
        <f t="shared" si="490"/>
        <v>0</v>
      </c>
      <c r="BT2677" s="19">
        <f t="shared" si="490"/>
        <v>0</v>
      </c>
      <c r="BU2677" s="19">
        <f t="shared" si="490"/>
        <v>1</v>
      </c>
      <c r="BV2677" s="19">
        <f t="shared" si="490"/>
        <v>0</v>
      </c>
      <c r="BW2677" s="19">
        <f t="shared" si="490"/>
        <v>1</v>
      </c>
      <c r="BX2677" s="19">
        <f t="shared" si="490"/>
        <v>1</v>
      </c>
      <c r="BY2677" s="19" t="str">
        <f t="shared" si="490"/>
        <v/>
      </c>
      <c r="BZ2677" s="19" t="str">
        <f t="shared" si="490"/>
        <v/>
      </c>
      <c r="CA2677" s="19" t="str">
        <f t="shared" si="489"/>
        <v/>
      </c>
      <c r="CB2677" s="19" t="str">
        <f t="shared" si="489"/>
        <v/>
      </c>
    </row>
    <row r="2678" spans="1:80">
      <c r="A2678" s="24">
        <f t="shared" si="464"/>
        <v>2677</v>
      </c>
      <c r="B2678" s="31">
        <f>IF(data!A2679="","",data!A2679)</f>
        <v>2021033</v>
      </c>
      <c r="C2678" s="32">
        <f>IF(data!B2679="","",data!B2679)</f>
        <v>44285</v>
      </c>
      <c r="D2678" s="21">
        <f>IF(data!C2679="","",data!C2679)</f>
        <v>2</v>
      </c>
      <c r="E2678" s="22">
        <f>IF(data!D2679="","",data!D2679)</f>
        <v>12</v>
      </c>
      <c r="F2678" s="22">
        <f>IF(data!E2679="","",data!E2679)</f>
        <v>13</v>
      </c>
      <c r="G2678" s="22">
        <f>IF(data!F2679="","",data!F2679)</f>
        <v>14</v>
      </c>
      <c r="H2678" s="22">
        <f>IF(data!G2679="","",data!G2679)</f>
        <v>31</v>
      </c>
      <c r="I2678" s="22">
        <f>IF(data!H2679="","",data!H2679)</f>
        <v>33</v>
      </c>
      <c r="J2678" s="23">
        <f>IF(data!I2679="","",data!I2679)</f>
        <v>6</v>
      </c>
      <c r="Q2678" s="33"/>
      <c r="R2678" s="33"/>
      <c r="S2678" s="33"/>
      <c r="T2678" s="33"/>
      <c r="U2678" s="33"/>
      <c r="V2678" s="33"/>
      <c r="X2678" s="34"/>
      <c r="Y2678" s="33"/>
      <c r="Z2678" s="33"/>
      <c r="AA2678" s="33"/>
      <c r="AB2678" s="33"/>
      <c r="AC2678" s="35"/>
      <c r="AD2678" s="33"/>
      <c r="AE2678" s="33"/>
      <c r="AF2678" s="33"/>
      <c r="AG2678" s="33"/>
      <c r="AH2678" s="33"/>
      <c r="AI2678" s="33"/>
      <c r="AJ2678" s="36"/>
      <c r="AK2678" s="10">
        <f t="shared" si="465"/>
        <v>6</v>
      </c>
      <c r="AL2678" s="11">
        <f t="shared" si="466"/>
        <v>9</v>
      </c>
      <c r="AM2678" s="11">
        <f t="shared" si="467"/>
        <v>15</v>
      </c>
      <c r="AN2678" s="11">
        <f t="shared" si="468"/>
        <v>9</v>
      </c>
      <c r="AO2678" s="13">
        <f t="shared" si="469"/>
        <v>21</v>
      </c>
      <c r="AP2678" s="11">
        <f t="shared" si="470"/>
        <v>25</v>
      </c>
      <c r="AQ2678" s="11">
        <f t="shared" si="471"/>
        <v>24</v>
      </c>
      <c r="AR2678" s="11">
        <f t="shared" si="472"/>
        <v>15</v>
      </c>
      <c r="AS2678" s="11">
        <f t="shared" si="473"/>
        <v>17</v>
      </c>
      <c r="AT2678" s="11">
        <f t="shared" si="474"/>
        <v>21</v>
      </c>
      <c r="AU2678" s="11">
        <f t="shared" si="475"/>
        <v>27</v>
      </c>
      <c r="AV2678" s="11">
        <f t="shared" si="476"/>
        <v>35</v>
      </c>
      <c r="AW2678" s="12">
        <f t="shared" si="477"/>
        <v>45</v>
      </c>
      <c r="AX2678" s="13">
        <f t="shared" si="478"/>
        <v>57</v>
      </c>
      <c r="AY2678" s="13">
        <f t="shared" si="479"/>
        <v>71</v>
      </c>
      <c r="AZ2678" s="13">
        <f t="shared" si="480"/>
        <v>69</v>
      </c>
      <c r="BA2678" s="13">
        <f t="shared" si="481"/>
        <v>67</v>
      </c>
      <c r="BB2678" s="14">
        <f t="shared" si="482"/>
        <v>65</v>
      </c>
      <c r="BC2678" s="19">
        <f t="shared" si="485"/>
        <v>71</v>
      </c>
      <c r="BD2678" s="55">
        <f t="shared" si="461"/>
        <v>1.227671321857746</v>
      </c>
      <c r="BE2678" s="19">
        <f t="shared" si="462"/>
        <v>1.0762585254952908</v>
      </c>
      <c r="BF2678" s="19">
        <f t="shared" si="486"/>
        <v>1.0819876583306269</v>
      </c>
      <c r="BG2678" s="19">
        <f t="shared" si="491"/>
        <v>1.0246963299772653</v>
      </c>
      <c r="BH2678" s="19">
        <f t="shared" si="463"/>
        <v>0</v>
      </c>
      <c r="BI2678" s="19">
        <f t="shared" si="463"/>
        <v>0</v>
      </c>
      <c r="BJ2678" s="19">
        <f t="shared" si="463"/>
        <v>1</v>
      </c>
      <c r="BK2678" s="19">
        <f t="shared" si="490"/>
        <v>0</v>
      </c>
      <c r="BL2678" s="19">
        <f t="shared" si="490"/>
        <v>0</v>
      </c>
      <c r="BM2678" s="19">
        <f t="shared" si="490"/>
        <v>0</v>
      </c>
      <c r="BN2678" s="19">
        <f t="shared" si="490"/>
        <v>0</v>
      </c>
      <c r="BO2678" s="19">
        <f t="shared" si="490"/>
        <v>0</v>
      </c>
      <c r="BP2678" s="19">
        <f t="shared" si="490"/>
        <v>0</v>
      </c>
      <c r="BQ2678" s="19">
        <f t="shared" si="490"/>
        <v>0</v>
      </c>
      <c r="BR2678" s="19">
        <f t="shared" si="490"/>
        <v>0</v>
      </c>
      <c r="BS2678" s="19">
        <f t="shared" si="490"/>
        <v>0</v>
      </c>
      <c r="BT2678" s="19">
        <f t="shared" si="490"/>
        <v>1</v>
      </c>
      <c r="BU2678" s="19">
        <f t="shared" si="490"/>
        <v>1</v>
      </c>
      <c r="BV2678" s="19">
        <f t="shared" si="490"/>
        <v>2</v>
      </c>
      <c r="BW2678" s="19">
        <f t="shared" si="490"/>
        <v>0</v>
      </c>
      <c r="BX2678" s="19">
        <f t="shared" si="490"/>
        <v>1</v>
      </c>
      <c r="BY2678" s="19" t="str">
        <f t="shared" si="490"/>
        <v/>
      </c>
      <c r="BZ2678" s="19" t="str">
        <f t="shared" si="490"/>
        <v/>
      </c>
      <c r="CA2678" s="19" t="str">
        <f t="shared" si="489"/>
        <v/>
      </c>
      <c r="CB2678" s="19" t="str">
        <f t="shared" si="489"/>
        <v/>
      </c>
    </row>
    <row r="2679" spans="1:80">
      <c r="A2679" s="24">
        <f t="shared" si="464"/>
        <v>2678</v>
      </c>
      <c r="B2679" s="31">
        <f>IF(data!A2680="","",data!A2680)</f>
        <v>2021034</v>
      </c>
      <c r="C2679" s="32">
        <f>IF(data!B2680="","",data!B2680)</f>
        <v>44287</v>
      </c>
      <c r="D2679" s="21">
        <f>IF(data!C2680="","",data!C2680)</f>
        <v>4</v>
      </c>
      <c r="E2679" s="22">
        <f>IF(data!D2680="","",data!D2680)</f>
        <v>10</v>
      </c>
      <c r="F2679" s="22">
        <f>IF(data!E2680="","",data!E2680)</f>
        <v>12</v>
      </c>
      <c r="G2679" s="22">
        <f>IF(data!F2680="","",data!F2680)</f>
        <v>18</v>
      </c>
      <c r="H2679" s="22">
        <f>IF(data!G2680="","",data!G2680)</f>
        <v>23</v>
      </c>
      <c r="I2679" s="22">
        <f>IF(data!H2680="","",data!H2680)</f>
        <v>25</v>
      </c>
      <c r="J2679" s="23">
        <f>IF(data!I2680="","",data!I2680)</f>
        <v>1</v>
      </c>
      <c r="Q2679" s="33"/>
      <c r="R2679" s="33"/>
      <c r="S2679" s="33"/>
      <c r="T2679" s="33"/>
      <c r="U2679" s="33"/>
      <c r="V2679" s="33"/>
      <c r="X2679" s="34"/>
      <c r="Y2679" s="33"/>
      <c r="Z2679" s="33"/>
      <c r="AA2679" s="33"/>
      <c r="AB2679" s="33"/>
      <c r="AC2679" s="35"/>
      <c r="AD2679" s="33"/>
      <c r="AE2679" s="33"/>
      <c r="AF2679" s="33"/>
      <c r="AG2679" s="33"/>
      <c r="AH2679" s="33"/>
      <c r="AI2679" s="33"/>
      <c r="AJ2679" s="36"/>
      <c r="AK2679" s="10">
        <f t="shared" si="465"/>
        <v>5</v>
      </c>
      <c r="AL2679" s="11">
        <f t="shared" si="466"/>
        <v>8</v>
      </c>
      <c r="AM2679" s="11">
        <f t="shared" si="467"/>
        <v>12</v>
      </c>
      <c r="AN2679" s="11">
        <f t="shared" si="468"/>
        <v>14</v>
      </c>
      <c r="AO2679" s="13">
        <f t="shared" si="469"/>
        <v>22</v>
      </c>
      <c r="AP2679" s="11">
        <f t="shared" si="470"/>
        <v>20</v>
      </c>
      <c r="AQ2679" s="11">
        <f t="shared" si="471"/>
        <v>20</v>
      </c>
      <c r="AR2679" s="11">
        <f t="shared" si="472"/>
        <v>22</v>
      </c>
      <c r="AS2679" s="11">
        <f t="shared" si="473"/>
        <v>26</v>
      </c>
      <c r="AT2679" s="11">
        <f t="shared" si="474"/>
        <v>32</v>
      </c>
      <c r="AU2679" s="11">
        <f t="shared" si="475"/>
        <v>53</v>
      </c>
      <c r="AV2679" s="11">
        <f t="shared" si="476"/>
        <v>50</v>
      </c>
      <c r="AW2679" s="12">
        <f t="shared" si="477"/>
        <v>47</v>
      </c>
      <c r="AX2679" s="13">
        <f t="shared" si="478"/>
        <v>44</v>
      </c>
      <c r="AY2679" s="13">
        <f t="shared" si="479"/>
        <v>41</v>
      </c>
      <c r="AZ2679" s="13">
        <f t="shared" si="480"/>
        <v>38</v>
      </c>
      <c r="BA2679" s="13">
        <f t="shared" si="481"/>
        <v>54</v>
      </c>
      <c r="BB2679" s="14">
        <f t="shared" si="482"/>
        <v>52</v>
      </c>
      <c r="BC2679" s="19">
        <f t="shared" si="485"/>
        <v>41</v>
      </c>
      <c r="BD2679" s="55">
        <f t="shared" si="461"/>
        <v>1.1867489444624879</v>
      </c>
      <c r="BE2679" s="19">
        <f t="shared" si="462"/>
        <v>1.0926274764533939</v>
      </c>
      <c r="BF2679" s="19">
        <f t="shared" si="486"/>
        <v>1.0803507632348164</v>
      </c>
      <c r="BG2679" s="19">
        <f t="shared" si="491"/>
        <v>1.0152841831763559</v>
      </c>
      <c r="BH2679" s="19">
        <f t="shared" si="463"/>
        <v>0</v>
      </c>
      <c r="BI2679" s="19">
        <f t="shared" si="463"/>
        <v>1</v>
      </c>
      <c r="BJ2679" s="19">
        <f t="shared" si="463"/>
        <v>0</v>
      </c>
      <c r="BK2679" s="19">
        <f t="shared" si="490"/>
        <v>0</v>
      </c>
      <c r="BL2679" s="19">
        <f t="shared" si="490"/>
        <v>1</v>
      </c>
      <c r="BM2679" s="19">
        <f t="shared" si="490"/>
        <v>0</v>
      </c>
      <c r="BN2679" s="19">
        <f t="shared" si="490"/>
        <v>1</v>
      </c>
      <c r="BO2679" s="19">
        <f t="shared" si="490"/>
        <v>0</v>
      </c>
      <c r="BP2679" s="19">
        <f t="shared" si="490"/>
        <v>1</v>
      </c>
      <c r="BQ2679" s="19">
        <f t="shared" si="490"/>
        <v>0</v>
      </c>
      <c r="BR2679" s="19">
        <f t="shared" si="490"/>
        <v>1</v>
      </c>
      <c r="BS2679" s="19">
        <f t="shared" si="490"/>
        <v>0</v>
      </c>
      <c r="BT2679" s="19">
        <f t="shared" si="490"/>
        <v>1</v>
      </c>
      <c r="BU2679" s="19">
        <f t="shared" si="490"/>
        <v>0</v>
      </c>
      <c r="BV2679" s="19">
        <f t="shared" si="490"/>
        <v>0</v>
      </c>
      <c r="BW2679" s="19">
        <f t="shared" si="490"/>
        <v>0</v>
      </c>
      <c r="BX2679" s="19">
        <f t="shared" si="490"/>
        <v>0</v>
      </c>
      <c r="BY2679" s="19" t="str">
        <f t="shared" si="490"/>
        <v/>
      </c>
      <c r="BZ2679" s="19" t="str">
        <f t="shared" si="490"/>
        <v/>
      </c>
      <c r="CA2679" s="19" t="str">
        <f t="shared" si="489"/>
        <v/>
      </c>
      <c r="CB2679" s="19" t="str">
        <f t="shared" si="489"/>
        <v/>
      </c>
    </row>
    <row r="2680" spans="1:80">
      <c r="A2680" s="24">
        <f t="shared" si="464"/>
        <v>2679</v>
      </c>
      <c r="B2680" s="31">
        <f>IF(data!A2681="","",data!A2681)</f>
        <v>2021035</v>
      </c>
      <c r="C2680" s="32">
        <f>IF(data!B2681="","",data!B2681)</f>
        <v>44290</v>
      </c>
      <c r="D2680" s="21">
        <f>IF(data!C2681="","",data!C2681)</f>
        <v>12</v>
      </c>
      <c r="E2680" s="22">
        <f>IF(data!D2681="","",data!D2681)</f>
        <v>14</v>
      </c>
      <c r="F2680" s="22">
        <f>IF(data!E2681="","",data!E2681)</f>
        <v>18</v>
      </c>
      <c r="G2680" s="22">
        <f>IF(data!F2681="","",data!F2681)</f>
        <v>20</v>
      </c>
      <c r="H2680" s="22">
        <f>IF(data!G2681="","",data!G2681)</f>
        <v>26</v>
      </c>
      <c r="I2680" s="22">
        <f>IF(data!H2681="","",data!H2681)</f>
        <v>28</v>
      </c>
      <c r="J2680" s="23">
        <f>IF(data!I2681="","",data!I2681)</f>
        <v>11</v>
      </c>
      <c r="Q2680" s="33"/>
      <c r="R2680" s="33"/>
      <c r="S2680" s="33"/>
      <c r="T2680" s="33"/>
      <c r="U2680" s="33"/>
      <c r="V2680" s="33"/>
      <c r="X2680" s="34"/>
      <c r="Y2680" s="33"/>
      <c r="Z2680" s="33"/>
      <c r="AA2680" s="33"/>
      <c r="AB2680" s="33"/>
      <c r="AC2680" s="35"/>
      <c r="AD2680" s="33"/>
      <c r="AE2680" s="33"/>
      <c r="AF2680" s="33"/>
      <c r="AG2680" s="33"/>
      <c r="AH2680" s="33"/>
      <c r="AI2680" s="33"/>
      <c r="AJ2680" s="36"/>
      <c r="AK2680" s="10">
        <f t="shared" si="465"/>
        <v>7</v>
      </c>
      <c r="AL2680" s="11">
        <f t="shared" si="466"/>
        <v>6</v>
      </c>
      <c r="AM2680" s="11">
        <f t="shared" si="467"/>
        <v>13</v>
      </c>
      <c r="AN2680" s="11">
        <f t="shared" si="468"/>
        <v>10</v>
      </c>
      <c r="AO2680" s="13">
        <f t="shared" si="469"/>
        <v>20</v>
      </c>
      <c r="AP2680" s="11">
        <f t="shared" si="470"/>
        <v>22</v>
      </c>
      <c r="AQ2680" s="11">
        <f t="shared" si="471"/>
        <v>19</v>
      </c>
      <c r="AR2680" s="11">
        <f t="shared" si="472"/>
        <v>28</v>
      </c>
      <c r="AS2680" s="11">
        <f t="shared" si="473"/>
        <v>30</v>
      </c>
      <c r="AT2680" s="11">
        <f t="shared" si="474"/>
        <v>22</v>
      </c>
      <c r="AU2680" s="11">
        <f t="shared" si="475"/>
        <v>27</v>
      </c>
      <c r="AV2680" s="11">
        <f t="shared" si="476"/>
        <v>34</v>
      </c>
      <c r="AW2680" s="12">
        <f t="shared" si="477"/>
        <v>58</v>
      </c>
      <c r="AX2680" s="13">
        <f t="shared" si="478"/>
        <v>54</v>
      </c>
      <c r="AY2680" s="13">
        <f t="shared" si="479"/>
        <v>50</v>
      </c>
      <c r="AZ2680" s="13">
        <f t="shared" si="480"/>
        <v>46</v>
      </c>
      <c r="BA2680" s="13">
        <f t="shared" si="481"/>
        <v>61</v>
      </c>
      <c r="BB2680" s="14">
        <f t="shared" si="482"/>
        <v>58</v>
      </c>
      <c r="BC2680" s="19">
        <f t="shared" si="485"/>
        <v>50</v>
      </c>
      <c r="BD2680" s="55">
        <f t="shared" si="461"/>
        <v>1.1212731406300747</v>
      </c>
      <c r="BE2680" s="19">
        <f t="shared" si="462"/>
        <v>1.1089964274114972</v>
      </c>
      <c r="BF2680" s="19">
        <f t="shared" si="486"/>
        <v>1.0811692107827218</v>
      </c>
      <c r="BG2680" s="19">
        <f t="shared" si="491"/>
        <v>1.0124196167586879</v>
      </c>
      <c r="BH2680" s="19">
        <f t="shared" si="463"/>
        <v>0</v>
      </c>
      <c r="BI2680" s="19">
        <f t="shared" si="463"/>
        <v>1</v>
      </c>
      <c r="BJ2680" s="19">
        <f t="shared" si="463"/>
        <v>0</v>
      </c>
      <c r="BK2680" s="19">
        <f t="shared" si="490"/>
        <v>1</v>
      </c>
      <c r="BL2680" s="19">
        <f t="shared" si="490"/>
        <v>0</v>
      </c>
      <c r="BM2680" s="19">
        <f t="shared" si="490"/>
        <v>0</v>
      </c>
      <c r="BN2680" s="19">
        <f t="shared" si="490"/>
        <v>0</v>
      </c>
      <c r="BO2680" s="19">
        <f t="shared" si="490"/>
        <v>0</v>
      </c>
      <c r="BP2680" s="19">
        <f t="shared" si="490"/>
        <v>0</v>
      </c>
      <c r="BQ2680" s="19">
        <f t="shared" si="490"/>
        <v>1</v>
      </c>
      <c r="BR2680" s="19">
        <f t="shared" si="490"/>
        <v>0</v>
      </c>
      <c r="BS2680" s="19">
        <f t="shared" si="490"/>
        <v>1</v>
      </c>
      <c r="BT2680" s="19">
        <f t="shared" si="490"/>
        <v>1</v>
      </c>
      <c r="BU2680" s="19">
        <f t="shared" si="490"/>
        <v>0</v>
      </c>
      <c r="BV2680" s="19">
        <f t="shared" si="490"/>
        <v>1</v>
      </c>
      <c r="BW2680" s="19">
        <f t="shared" si="490"/>
        <v>0</v>
      </c>
      <c r="BX2680" s="19">
        <f t="shared" si="490"/>
        <v>0</v>
      </c>
      <c r="BY2680" s="19" t="str">
        <f t="shared" si="490"/>
        <v/>
      </c>
      <c r="BZ2680" s="19" t="str">
        <f t="shared" si="490"/>
        <v/>
      </c>
      <c r="CA2680" s="19" t="str">
        <f t="shared" si="489"/>
        <v/>
      </c>
      <c r="CB2680" s="19" t="str">
        <f t="shared" si="489"/>
        <v/>
      </c>
    </row>
    <row r="2681" spans="1:80">
      <c r="A2681" s="24">
        <f t="shared" si="464"/>
        <v>2680</v>
      </c>
      <c r="B2681" s="31">
        <f>IF(data!A2682="","",data!A2682)</f>
        <v>2021036</v>
      </c>
      <c r="C2681" s="32">
        <f>IF(data!B2682="","",data!B2682)</f>
        <v>44292</v>
      </c>
      <c r="D2681" s="21">
        <f>IF(data!C2682="","",data!C2682)</f>
        <v>1</v>
      </c>
      <c r="E2681" s="22">
        <f>IF(data!D2682="","",data!D2682)</f>
        <v>2</v>
      </c>
      <c r="F2681" s="22">
        <f>IF(data!E2682="","",data!E2682)</f>
        <v>6</v>
      </c>
      <c r="G2681" s="22">
        <f>IF(data!F2682="","",data!F2682)</f>
        <v>11</v>
      </c>
      <c r="H2681" s="22">
        <f>IF(data!G2682="","",data!G2682)</f>
        <v>21</v>
      </c>
      <c r="I2681" s="22">
        <f>IF(data!H2682="","",data!H2682)</f>
        <v>26</v>
      </c>
      <c r="J2681" s="23">
        <f>IF(data!I2682="","",data!I2682)</f>
        <v>11</v>
      </c>
      <c r="Q2681" s="33"/>
      <c r="R2681" s="33"/>
      <c r="S2681" s="33"/>
      <c r="T2681" s="33"/>
      <c r="U2681" s="33"/>
      <c r="V2681" s="33"/>
      <c r="X2681" s="34"/>
      <c r="Y2681" s="33"/>
      <c r="Z2681" s="33"/>
      <c r="AA2681" s="33"/>
      <c r="AB2681" s="33"/>
      <c r="AC2681" s="35"/>
      <c r="AD2681" s="33"/>
      <c r="AE2681" s="33"/>
      <c r="AF2681" s="33"/>
      <c r="AG2681" s="33"/>
      <c r="AH2681" s="33"/>
      <c r="AI2681" s="33"/>
      <c r="AJ2681" s="36"/>
      <c r="AK2681" s="10">
        <f t="shared" si="465"/>
        <v>7</v>
      </c>
      <c r="AL2681" s="11">
        <f t="shared" si="466"/>
        <v>11</v>
      </c>
      <c r="AM2681" s="11">
        <f t="shared" si="467"/>
        <v>7</v>
      </c>
      <c r="AN2681" s="11">
        <f t="shared" si="468"/>
        <v>13</v>
      </c>
      <c r="AO2681" s="13">
        <f t="shared" si="469"/>
        <v>18</v>
      </c>
      <c r="AP2681" s="11">
        <f t="shared" si="470"/>
        <v>19</v>
      </c>
      <c r="AQ2681" s="11">
        <f t="shared" si="471"/>
        <v>22</v>
      </c>
      <c r="AR2681" s="11">
        <f t="shared" si="472"/>
        <v>17</v>
      </c>
      <c r="AS2681" s="11">
        <f t="shared" si="473"/>
        <v>23</v>
      </c>
      <c r="AT2681" s="11">
        <f t="shared" si="474"/>
        <v>31</v>
      </c>
      <c r="AU2681" s="11">
        <f t="shared" si="475"/>
        <v>28</v>
      </c>
      <c r="AV2681" s="11">
        <f t="shared" si="476"/>
        <v>39</v>
      </c>
      <c r="AW2681" s="12">
        <f t="shared" si="477"/>
        <v>37</v>
      </c>
      <c r="AX2681" s="13">
        <f t="shared" si="478"/>
        <v>35</v>
      </c>
      <c r="AY2681" s="13">
        <f t="shared" si="479"/>
        <v>33</v>
      </c>
      <c r="AZ2681" s="13">
        <f t="shared" si="480"/>
        <v>31</v>
      </c>
      <c r="BA2681" s="13">
        <f t="shared" si="481"/>
        <v>29</v>
      </c>
      <c r="BB2681" s="14">
        <f t="shared" si="482"/>
        <v>27</v>
      </c>
      <c r="BC2681" s="19">
        <f t="shared" si="485"/>
        <v>33</v>
      </c>
      <c r="BD2681" s="55">
        <f t="shared" si="461"/>
        <v>1.0353361481000325</v>
      </c>
      <c r="BE2681" s="19">
        <f t="shared" si="462"/>
        <v>1.1069503085417343</v>
      </c>
      <c r="BF2681" s="19">
        <f t="shared" si="486"/>
        <v>1.0566157843455668</v>
      </c>
      <c r="BG2681" s="19">
        <f t="shared" si="491"/>
        <v>1.0140565118544982</v>
      </c>
      <c r="BH2681" s="19">
        <f t="shared" si="463"/>
        <v>0</v>
      </c>
      <c r="BI2681" s="19">
        <f t="shared" si="463"/>
        <v>1</v>
      </c>
      <c r="BJ2681" s="19">
        <f t="shared" si="463"/>
        <v>1</v>
      </c>
      <c r="BK2681" s="19">
        <f t="shared" si="490"/>
        <v>0</v>
      </c>
      <c r="BL2681" s="19">
        <f t="shared" si="490"/>
        <v>1</v>
      </c>
      <c r="BM2681" s="19">
        <f t="shared" si="490"/>
        <v>0</v>
      </c>
      <c r="BN2681" s="19">
        <f t="shared" si="490"/>
        <v>1</v>
      </c>
      <c r="BO2681" s="19">
        <f t="shared" si="490"/>
        <v>0</v>
      </c>
      <c r="BP2681" s="19">
        <f t="shared" si="490"/>
        <v>0</v>
      </c>
      <c r="BQ2681" s="19">
        <f t="shared" si="490"/>
        <v>1</v>
      </c>
      <c r="BR2681" s="19">
        <f t="shared" si="490"/>
        <v>0</v>
      </c>
      <c r="BS2681" s="19">
        <f t="shared" si="490"/>
        <v>1</v>
      </c>
      <c r="BT2681" s="19">
        <f t="shared" si="490"/>
        <v>0</v>
      </c>
      <c r="BU2681" s="19">
        <f t="shared" si="490"/>
        <v>0</v>
      </c>
      <c r="BV2681" s="19">
        <f t="shared" si="490"/>
        <v>0</v>
      </c>
      <c r="BW2681" s="19">
        <f t="shared" si="490"/>
        <v>0</v>
      </c>
      <c r="BX2681" s="19">
        <f t="shared" si="490"/>
        <v>0</v>
      </c>
      <c r="BY2681" s="19" t="str">
        <f t="shared" si="490"/>
        <v/>
      </c>
      <c r="BZ2681" s="19" t="str">
        <f t="shared" si="490"/>
        <v/>
      </c>
      <c r="CA2681" s="19" t="str">
        <f t="shared" si="489"/>
        <v/>
      </c>
      <c r="CB2681" s="19" t="str">
        <f t="shared" si="489"/>
        <v/>
      </c>
    </row>
    <row r="2682" spans="1:80">
      <c r="A2682" s="24">
        <f t="shared" si="464"/>
        <v>2681</v>
      </c>
      <c r="B2682" s="31">
        <f>IF(data!A2683="","",data!A2683)</f>
        <v>2021037</v>
      </c>
      <c r="C2682" s="32">
        <f>IF(data!B2683="","",data!B2683)</f>
        <v>44294</v>
      </c>
      <c r="D2682" s="21">
        <f>IF(data!C2683="","",data!C2683)</f>
        <v>13</v>
      </c>
      <c r="E2682" s="22">
        <f>IF(data!D2683="","",data!D2683)</f>
        <v>17</v>
      </c>
      <c r="F2682" s="22">
        <f>IF(data!E2683="","",data!E2683)</f>
        <v>19</v>
      </c>
      <c r="G2682" s="22">
        <f>IF(data!F2683="","",data!F2683)</f>
        <v>24</v>
      </c>
      <c r="H2682" s="22">
        <f>IF(data!G2683="","",data!G2683)</f>
        <v>26</v>
      </c>
      <c r="I2682" s="22">
        <f>IF(data!H2683="","",data!H2683)</f>
        <v>30</v>
      </c>
      <c r="J2682" s="23">
        <f>IF(data!I2683="","",data!I2683)</f>
        <v>12</v>
      </c>
      <c r="Q2682" s="33"/>
      <c r="R2682" s="33"/>
      <c r="S2682" s="33"/>
      <c r="T2682" s="33"/>
      <c r="U2682" s="33"/>
      <c r="V2682" s="33"/>
      <c r="X2682" s="34"/>
      <c r="Y2682" s="33"/>
      <c r="Z2682" s="33"/>
      <c r="AA2682" s="33"/>
      <c r="AB2682" s="33"/>
      <c r="AC2682" s="35"/>
      <c r="AD2682" s="33"/>
      <c r="AE2682" s="33"/>
      <c r="AF2682" s="33"/>
      <c r="AG2682" s="33"/>
      <c r="AH2682" s="33"/>
      <c r="AI2682" s="33"/>
      <c r="AJ2682" s="36"/>
      <c r="AK2682" s="10">
        <f t="shared" si="465"/>
        <v>6</v>
      </c>
      <c r="AL2682" s="11">
        <f t="shared" si="466"/>
        <v>9</v>
      </c>
      <c r="AM2682" s="11">
        <f t="shared" si="467"/>
        <v>14</v>
      </c>
      <c r="AN2682" s="11">
        <f t="shared" si="468"/>
        <v>9</v>
      </c>
      <c r="AO2682" s="13">
        <f t="shared" si="469"/>
        <v>24</v>
      </c>
      <c r="AP2682" s="11">
        <f t="shared" si="470"/>
        <v>17</v>
      </c>
      <c r="AQ2682" s="11">
        <f t="shared" si="471"/>
        <v>30</v>
      </c>
      <c r="AR2682" s="11">
        <f t="shared" si="472"/>
        <v>29</v>
      </c>
      <c r="AS2682" s="11">
        <f t="shared" si="473"/>
        <v>30</v>
      </c>
      <c r="AT2682" s="11">
        <f t="shared" si="474"/>
        <v>21</v>
      </c>
      <c r="AU2682" s="11">
        <f t="shared" si="475"/>
        <v>25</v>
      </c>
      <c r="AV2682" s="11">
        <f t="shared" si="476"/>
        <v>45</v>
      </c>
      <c r="AW2682" s="12">
        <f t="shared" si="477"/>
        <v>39</v>
      </c>
      <c r="AX2682" s="13">
        <f t="shared" si="478"/>
        <v>49</v>
      </c>
      <c r="AY2682" s="13">
        <f t="shared" si="479"/>
        <v>44</v>
      </c>
      <c r="AZ2682" s="13">
        <f t="shared" si="480"/>
        <v>57</v>
      </c>
      <c r="BA2682" s="13">
        <f t="shared" si="481"/>
        <v>53</v>
      </c>
      <c r="BB2682" s="14">
        <f t="shared" si="482"/>
        <v>69</v>
      </c>
      <c r="BC2682" s="19">
        <f t="shared" si="485"/>
        <v>44</v>
      </c>
      <c r="BD2682" s="55">
        <f t="shared" si="461"/>
        <v>0.9780448197466709</v>
      </c>
      <c r="BE2682" s="19">
        <f t="shared" si="462"/>
        <v>1.0967197141929197</v>
      </c>
      <c r="BF2682" s="19">
        <f t="shared" si="486"/>
        <v>1.0631633647288081</v>
      </c>
      <c r="BG2682" s="19">
        <f t="shared" si="491"/>
        <v>1.0173303020461189</v>
      </c>
      <c r="BH2682" s="19">
        <f t="shared" si="463"/>
        <v>1</v>
      </c>
      <c r="BI2682" s="19">
        <f t="shared" si="463"/>
        <v>0</v>
      </c>
      <c r="BJ2682" s="19">
        <f t="shared" si="463"/>
        <v>1</v>
      </c>
      <c r="BK2682" s="19">
        <f t="shared" si="490"/>
        <v>0</v>
      </c>
      <c r="BL2682" s="19">
        <f t="shared" si="490"/>
        <v>0</v>
      </c>
      <c r="BM2682" s="19">
        <f t="shared" si="490"/>
        <v>0</v>
      </c>
      <c r="BN2682" s="19">
        <f t="shared" si="490"/>
        <v>0</v>
      </c>
      <c r="BO2682" s="19">
        <f t="shared" si="490"/>
        <v>1</v>
      </c>
      <c r="BP2682" s="19">
        <f t="shared" si="490"/>
        <v>0</v>
      </c>
      <c r="BQ2682" s="19">
        <f t="shared" si="490"/>
        <v>1</v>
      </c>
      <c r="BR2682" s="19">
        <f t="shared" si="490"/>
        <v>0</v>
      </c>
      <c r="BS2682" s="19">
        <f t="shared" si="490"/>
        <v>0</v>
      </c>
      <c r="BT2682" s="19">
        <f t="shared" si="490"/>
        <v>0</v>
      </c>
      <c r="BU2682" s="19">
        <f t="shared" si="490"/>
        <v>2</v>
      </c>
      <c r="BV2682" s="19">
        <f t="shared" si="490"/>
        <v>0</v>
      </c>
      <c r="BW2682" s="19">
        <f t="shared" si="490"/>
        <v>0</v>
      </c>
      <c r="BX2682" s="19">
        <f t="shared" si="490"/>
        <v>0</v>
      </c>
      <c r="BY2682" s="19" t="str">
        <f t="shared" si="490"/>
        <v/>
      </c>
      <c r="BZ2682" s="19" t="str">
        <f t="shared" si="490"/>
        <v/>
      </c>
      <c r="CA2682" s="19" t="str">
        <f t="shared" si="489"/>
        <v/>
      </c>
      <c r="CB2682" s="19" t="str">
        <f t="shared" si="489"/>
        <v/>
      </c>
    </row>
    <row r="2683" spans="1:80">
      <c r="A2683" s="24">
        <f t="shared" si="464"/>
        <v>2682</v>
      </c>
      <c r="B2683" s="31">
        <f>IF(data!A2684="","",data!A2684)</f>
        <v>2021038</v>
      </c>
      <c r="C2683" s="32">
        <f>IF(data!B2684="","",data!B2684)</f>
        <v>44297</v>
      </c>
      <c r="D2683" s="21">
        <f>IF(data!C2684="","",data!C2684)</f>
        <v>5</v>
      </c>
      <c r="E2683" s="22">
        <f>IF(data!D2684="","",data!D2684)</f>
        <v>7</v>
      </c>
      <c r="F2683" s="22">
        <f>IF(data!E2684="","",data!E2684)</f>
        <v>9</v>
      </c>
      <c r="G2683" s="22">
        <f>IF(data!F2684="","",data!F2684)</f>
        <v>16</v>
      </c>
      <c r="H2683" s="22">
        <f>IF(data!G2684="","",data!G2684)</f>
        <v>18</v>
      </c>
      <c r="I2683" s="22">
        <f>IF(data!H2684="","",data!H2684)</f>
        <v>27</v>
      </c>
      <c r="J2683" s="23">
        <f>IF(data!I2684="","",data!I2684)</f>
        <v>6</v>
      </c>
      <c r="Q2683" s="33"/>
      <c r="R2683" s="33"/>
      <c r="S2683" s="33"/>
      <c r="T2683" s="33"/>
      <c r="U2683" s="33"/>
      <c r="V2683" s="33"/>
      <c r="X2683" s="34"/>
      <c r="Y2683" s="33"/>
      <c r="Z2683" s="33"/>
      <c r="AA2683" s="33"/>
      <c r="AB2683" s="33"/>
      <c r="AC2683" s="35"/>
      <c r="AD2683" s="33"/>
      <c r="AE2683" s="33"/>
      <c r="AF2683" s="33"/>
      <c r="AG2683" s="33"/>
      <c r="AH2683" s="33"/>
      <c r="AI2683" s="33"/>
      <c r="AJ2683" s="36"/>
      <c r="AK2683" s="10">
        <f t="shared" si="465"/>
        <v>4</v>
      </c>
      <c r="AL2683" s="11">
        <f t="shared" si="466"/>
        <v>10</v>
      </c>
      <c r="AM2683" s="11">
        <f t="shared" si="467"/>
        <v>12</v>
      </c>
      <c r="AN2683" s="11">
        <f t="shared" si="468"/>
        <v>16</v>
      </c>
      <c r="AO2683" s="13">
        <f t="shared" si="469"/>
        <v>19</v>
      </c>
      <c r="AP2683" s="11">
        <f t="shared" si="470"/>
        <v>18</v>
      </c>
      <c r="AQ2683" s="11">
        <f t="shared" si="471"/>
        <v>19</v>
      </c>
      <c r="AR2683" s="11">
        <f t="shared" si="472"/>
        <v>42</v>
      </c>
      <c r="AS2683" s="11">
        <f t="shared" si="473"/>
        <v>38</v>
      </c>
      <c r="AT2683" s="11">
        <f t="shared" si="474"/>
        <v>34</v>
      </c>
      <c r="AU2683" s="11">
        <f t="shared" si="475"/>
        <v>30</v>
      </c>
      <c r="AV2683" s="11">
        <f t="shared" si="476"/>
        <v>40</v>
      </c>
      <c r="AW2683" s="12">
        <f t="shared" si="477"/>
        <v>37</v>
      </c>
      <c r="AX2683" s="13">
        <f t="shared" si="478"/>
        <v>34</v>
      </c>
      <c r="AY2683" s="13">
        <f t="shared" si="479"/>
        <v>48</v>
      </c>
      <c r="AZ2683" s="13">
        <f t="shared" si="480"/>
        <v>46</v>
      </c>
      <c r="BA2683" s="13">
        <f t="shared" si="481"/>
        <v>63</v>
      </c>
      <c r="BB2683" s="14">
        <f t="shared" si="482"/>
        <v>62</v>
      </c>
      <c r="BC2683" s="19">
        <f t="shared" si="485"/>
        <v>48</v>
      </c>
      <c r="BD2683" s="55">
        <f t="shared" si="461"/>
        <v>0.88392335173757719</v>
      </c>
      <c r="BE2683" s="19">
        <f t="shared" si="462"/>
        <v>1.0557973367976616</v>
      </c>
      <c r="BF2683" s="19">
        <f t="shared" si="486"/>
        <v>1.04761286131861</v>
      </c>
      <c r="BG2683" s="19">
        <f t="shared" si="491"/>
        <v>1.0136472880805456</v>
      </c>
      <c r="BH2683" s="19">
        <f t="shared" si="463"/>
        <v>0</v>
      </c>
      <c r="BI2683" s="19">
        <f t="shared" si="463"/>
        <v>1</v>
      </c>
      <c r="BJ2683" s="19">
        <f t="shared" si="463"/>
        <v>0</v>
      </c>
      <c r="BK2683" s="19">
        <f t="shared" si="490"/>
        <v>0</v>
      </c>
      <c r="BL2683" s="19">
        <f t="shared" si="490"/>
        <v>0</v>
      </c>
      <c r="BM2683" s="19">
        <f t="shared" si="490"/>
        <v>1</v>
      </c>
      <c r="BN2683" s="19">
        <f t="shared" si="490"/>
        <v>0</v>
      </c>
      <c r="BO2683" s="19">
        <f t="shared" si="490"/>
        <v>1</v>
      </c>
      <c r="BP2683" s="19">
        <f t="shared" si="490"/>
        <v>0</v>
      </c>
      <c r="BQ2683" s="19">
        <f t="shared" si="490"/>
        <v>1</v>
      </c>
      <c r="BR2683" s="19">
        <f t="shared" si="490"/>
        <v>1</v>
      </c>
      <c r="BS2683" s="19">
        <f t="shared" si="490"/>
        <v>0</v>
      </c>
      <c r="BT2683" s="19">
        <f t="shared" si="490"/>
        <v>0</v>
      </c>
      <c r="BU2683" s="19">
        <f t="shared" si="490"/>
        <v>0</v>
      </c>
      <c r="BV2683" s="19">
        <f t="shared" si="490"/>
        <v>0</v>
      </c>
      <c r="BW2683" s="19">
        <f t="shared" si="490"/>
        <v>0</v>
      </c>
      <c r="BX2683" s="19">
        <f t="shared" si="490"/>
        <v>1</v>
      </c>
      <c r="BY2683" s="19" t="str">
        <f t="shared" si="490"/>
        <v/>
      </c>
      <c r="BZ2683" s="19" t="str">
        <f t="shared" si="490"/>
        <v/>
      </c>
      <c r="CA2683" s="19" t="str">
        <f t="shared" si="489"/>
        <v/>
      </c>
      <c r="CB2683" s="19" t="str">
        <f t="shared" si="489"/>
        <v/>
      </c>
    </row>
    <row r="2684" spans="1:80">
      <c r="A2684" s="24">
        <f t="shared" si="464"/>
        <v>2683</v>
      </c>
      <c r="B2684" s="31">
        <f>IF(data!A2685="","",data!A2685)</f>
        <v>2021039</v>
      </c>
      <c r="C2684" s="32">
        <f>IF(data!B2685="","",data!B2685)</f>
        <v>44299</v>
      </c>
      <c r="D2684" s="21">
        <f>IF(data!C2685="","",data!C2685)</f>
        <v>2</v>
      </c>
      <c r="E2684" s="22">
        <f>IF(data!D2685="","",data!D2685)</f>
        <v>8</v>
      </c>
      <c r="F2684" s="22">
        <f>IF(data!E2685="","",data!E2685)</f>
        <v>21</v>
      </c>
      <c r="G2684" s="22">
        <f>IF(data!F2685="","",data!F2685)</f>
        <v>24</v>
      </c>
      <c r="H2684" s="22">
        <f>IF(data!G2685="","",data!G2685)</f>
        <v>29</v>
      </c>
      <c r="I2684" s="22">
        <f>IF(data!H2685="","",data!H2685)</f>
        <v>31</v>
      </c>
      <c r="J2684" s="23">
        <f>IF(data!I2685="","",data!I2685)</f>
        <v>13</v>
      </c>
      <c r="Q2684" s="33"/>
      <c r="R2684" s="33"/>
      <c r="S2684" s="33"/>
      <c r="T2684" s="33"/>
      <c r="U2684" s="33"/>
      <c r="V2684" s="33"/>
      <c r="X2684" s="34"/>
      <c r="Y2684" s="33"/>
      <c r="Z2684" s="33"/>
      <c r="AA2684" s="33"/>
      <c r="AB2684" s="33"/>
      <c r="AC2684" s="35"/>
      <c r="AD2684" s="33"/>
      <c r="AE2684" s="33"/>
      <c r="AF2684" s="33"/>
      <c r="AG2684" s="33"/>
      <c r="AH2684" s="33"/>
      <c r="AI2684" s="33"/>
      <c r="AJ2684" s="36"/>
      <c r="AK2684" s="10">
        <f t="shared" si="465"/>
        <v>7</v>
      </c>
      <c r="AL2684" s="11">
        <f t="shared" si="466"/>
        <v>7</v>
      </c>
      <c r="AM2684" s="11">
        <f t="shared" si="467"/>
        <v>15</v>
      </c>
      <c r="AN2684" s="11">
        <f t="shared" si="468"/>
        <v>13</v>
      </c>
      <c r="AO2684" s="13">
        <f t="shared" si="469"/>
        <v>10</v>
      </c>
      <c r="AP2684" s="11">
        <f t="shared" si="470"/>
        <v>19</v>
      </c>
      <c r="AQ2684" s="11">
        <f t="shared" si="471"/>
        <v>25</v>
      </c>
      <c r="AR2684" s="11">
        <f t="shared" si="472"/>
        <v>25</v>
      </c>
      <c r="AS2684" s="11">
        <f t="shared" si="473"/>
        <v>38</v>
      </c>
      <c r="AT2684" s="11">
        <f t="shared" si="474"/>
        <v>31</v>
      </c>
      <c r="AU2684" s="11">
        <f t="shared" si="475"/>
        <v>37</v>
      </c>
      <c r="AV2684" s="11">
        <f t="shared" si="476"/>
        <v>31</v>
      </c>
      <c r="AW2684" s="12">
        <f t="shared" si="477"/>
        <v>40</v>
      </c>
      <c r="AX2684" s="13">
        <f t="shared" si="478"/>
        <v>51</v>
      </c>
      <c r="AY2684" s="13">
        <f t="shared" si="479"/>
        <v>47</v>
      </c>
      <c r="AZ2684" s="13">
        <f t="shared" si="480"/>
        <v>43</v>
      </c>
      <c r="BA2684" s="13">
        <f t="shared" si="481"/>
        <v>39</v>
      </c>
      <c r="BB2684" s="14">
        <f t="shared" si="482"/>
        <v>35</v>
      </c>
      <c r="BC2684" s="19">
        <f t="shared" si="485"/>
        <v>47</v>
      </c>
      <c r="BD2684" s="55">
        <f t="shared" si="461"/>
        <v>0.90847677817473205</v>
      </c>
      <c r="BE2684" s="19">
        <f t="shared" si="462"/>
        <v>1.04761286131861</v>
      </c>
      <c r="BF2684" s="19">
        <f t="shared" si="486"/>
        <v>1.037791490743748</v>
      </c>
      <c r="BG2684" s="19">
        <f t="shared" si="491"/>
        <v>1.0214225397856447</v>
      </c>
      <c r="BH2684" s="19">
        <f t="shared" si="463"/>
        <v>0</v>
      </c>
      <c r="BI2684" s="19">
        <f t="shared" si="463"/>
        <v>0</v>
      </c>
      <c r="BJ2684" s="19">
        <f t="shared" si="463"/>
        <v>1</v>
      </c>
      <c r="BK2684" s="19">
        <f t="shared" si="490"/>
        <v>0</v>
      </c>
      <c r="BL2684" s="19">
        <f t="shared" si="490"/>
        <v>1</v>
      </c>
      <c r="BM2684" s="19">
        <f t="shared" si="490"/>
        <v>0</v>
      </c>
      <c r="BN2684" s="19">
        <f t="shared" si="490"/>
        <v>0</v>
      </c>
      <c r="BO2684" s="19">
        <f t="shared" si="490"/>
        <v>1</v>
      </c>
      <c r="BP2684" s="19">
        <f t="shared" si="490"/>
        <v>1</v>
      </c>
      <c r="BQ2684" s="19">
        <f t="shared" si="490"/>
        <v>0</v>
      </c>
      <c r="BR2684" s="19">
        <f t="shared" si="490"/>
        <v>0</v>
      </c>
      <c r="BS2684" s="19">
        <f t="shared" si="490"/>
        <v>0</v>
      </c>
      <c r="BT2684" s="19">
        <f t="shared" si="490"/>
        <v>1</v>
      </c>
      <c r="BU2684" s="19">
        <f t="shared" si="490"/>
        <v>0</v>
      </c>
      <c r="BV2684" s="19">
        <f t="shared" si="490"/>
        <v>1</v>
      </c>
      <c r="BW2684" s="19">
        <f t="shared" si="490"/>
        <v>0</v>
      </c>
      <c r="BX2684" s="19">
        <f t="shared" si="490"/>
        <v>0</v>
      </c>
      <c r="BY2684" s="19" t="str">
        <f t="shared" si="490"/>
        <v/>
      </c>
      <c r="BZ2684" s="19" t="str">
        <f t="shared" si="490"/>
        <v/>
      </c>
      <c r="CA2684" s="19" t="str">
        <f t="shared" si="489"/>
        <v/>
      </c>
      <c r="CB2684" s="19" t="str">
        <f t="shared" si="489"/>
        <v/>
      </c>
    </row>
    <row r="2685" spans="1:80">
      <c r="A2685" s="24">
        <f t="shared" si="464"/>
        <v>2684</v>
      </c>
      <c r="B2685" s="31">
        <f>IF(data!A2686="","",data!A2686)</f>
        <v>2021040</v>
      </c>
      <c r="C2685" s="32">
        <f>IF(data!B2686="","",data!B2686)</f>
        <v>44301</v>
      </c>
      <c r="D2685" s="21">
        <f>IF(data!C2686="","",data!C2686)</f>
        <v>2</v>
      </c>
      <c r="E2685" s="22">
        <f>IF(data!D2686="","",data!D2686)</f>
        <v>6</v>
      </c>
      <c r="F2685" s="22">
        <f>IF(data!E2686="","",data!E2686)</f>
        <v>7</v>
      </c>
      <c r="G2685" s="22">
        <f>IF(data!F2686="","",data!F2686)</f>
        <v>24</v>
      </c>
      <c r="H2685" s="22">
        <f>IF(data!G2686="","",data!G2686)</f>
        <v>28</v>
      </c>
      <c r="I2685" s="22">
        <f>IF(data!H2686="","",data!H2686)</f>
        <v>29</v>
      </c>
      <c r="J2685" s="23">
        <f>IF(data!I2686="","",data!I2686)</f>
        <v>16</v>
      </c>
      <c r="Q2685" s="33"/>
      <c r="R2685" s="33"/>
      <c r="S2685" s="33"/>
      <c r="T2685" s="33"/>
      <c r="U2685" s="33"/>
      <c r="V2685" s="33"/>
      <c r="X2685" s="34"/>
      <c r="Y2685" s="33"/>
      <c r="Z2685" s="33"/>
      <c r="AA2685" s="33"/>
      <c r="AB2685" s="33"/>
      <c r="AC2685" s="35"/>
      <c r="AD2685" s="33"/>
      <c r="AE2685" s="33"/>
      <c r="AF2685" s="33"/>
      <c r="AG2685" s="33"/>
      <c r="AH2685" s="33"/>
      <c r="AI2685" s="33"/>
      <c r="AJ2685" s="36"/>
      <c r="AK2685" s="10">
        <f t="shared" si="465"/>
        <v>6</v>
      </c>
      <c r="AL2685" s="11">
        <f t="shared" si="466"/>
        <v>8</v>
      </c>
      <c r="AM2685" s="11">
        <f t="shared" si="467"/>
        <v>16</v>
      </c>
      <c r="AN2685" s="11">
        <f t="shared" si="468"/>
        <v>12</v>
      </c>
      <c r="AO2685" s="13">
        <f t="shared" si="469"/>
        <v>12</v>
      </c>
      <c r="AP2685" s="11">
        <f t="shared" si="470"/>
        <v>24</v>
      </c>
      <c r="AQ2685" s="11">
        <f t="shared" si="471"/>
        <v>24</v>
      </c>
      <c r="AR2685" s="11">
        <f t="shared" si="472"/>
        <v>36</v>
      </c>
      <c r="AS2685" s="11">
        <f t="shared" si="473"/>
        <v>30</v>
      </c>
      <c r="AT2685" s="11">
        <f t="shared" si="474"/>
        <v>24</v>
      </c>
      <c r="AU2685" s="11">
        <f t="shared" si="475"/>
        <v>31</v>
      </c>
      <c r="AV2685" s="11">
        <f t="shared" si="476"/>
        <v>26</v>
      </c>
      <c r="AW2685" s="12">
        <f t="shared" si="477"/>
        <v>51</v>
      </c>
      <c r="AX2685" s="13">
        <f t="shared" si="478"/>
        <v>48</v>
      </c>
      <c r="AY2685" s="13">
        <f t="shared" si="479"/>
        <v>45</v>
      </c>
      <c r="AZ2685" s="13">
        <f t="shared" si="480"/>
        <v>42</v>
      </c>
      <c r="BA2685" s="13">
        <f t="shared" si="481"/>
        <v>39</v>
      </c>
      <c r="BB2685" s="14">
        <f t="shared" si="482"/>
        <v>36</v>
      </c>
      <c r="BC2685" s="19">
        <f t="shared" si="485"/>
        <v>45</v>
      </c>
      <c r="BD2685" s="55">
        <f t="shared" si="461"/>
        <v>0.88801558947710291</v>
      </c>
      <c r="BE2685" s="19">
        <f t="shared" si="462"/>
        <v>1.0046443650535888</v>
      </c>
      <c r="BF2685" s="19">
        <f t="shared" si="486"/>
        <v>1.0189671971419292</v>
      </c>
      <c r="BG2685" s="19">
        <f t="shared" si="491"/>
        <v>1.0193764209158818</v>
      </c>
      <c r="BH2685" s="19">
        <f t="shared" si="463"/>
        <v>0</v>
      </c>
      <c r="BI2685" s="19">
        <f t="shared" si="463"/>
        <v>0</v>
      </c>
      <c r="BJ2685" s="19">
        <f t="shared" si="463"/>
        <v>1</v>
      </c>
      <c r="BK2685" s="19">
        <f t="shared" si="490"/>
        <v>0</v>
      </c>
      <c r="BL2685" s="19">
        <f t="shared" si="490"/>
        <v>0</v>
      </c>
      <c r="BM2685" s="19">
        <f t="shared" si="490"/>
        <v>0</v>
      </c>
      <c r="BN2685" s="19">
        <f t="shared" si="490"/>
        <v>1</v>
      </c>
      <c r="BO2685" s="19">
        <f t="shared" si="490"/>
        <v>2</v>
      </c>
      <c r="BP2685" s="19">
        <f t="shared" si="490"/>
        <v>0</v>
      </c>
      <c r="BQ2685" s="19">
        <f t="shared" si="490"/>
        <v>0</v>
      </c>
      <c r="BR2685" s="19">
        <f t="shared" si="490"/>
        <v>0</v>
      </c>
      <c r="BS2685" s="19">
        <f t="shared" si="490"/>
        <v>1</v>
      </c>
      <c r="BT2685" s="19">
        <f t="shared" si="490"/>
        <v>1</v>
      </c>
      <c r="BU2685" s="19">
        <f t="shared" si="490"/>
        <v>0</v>
      </c>
      <c r="BV2685" s="19">
        <f t="shared" si="490"/>
        <v>0</v>
      </c>
      <c r="BW2685" s="19">
        <f t="shared" si="490"/>
        <v>0</v>
      </c>
      <c r="BX2685" s="19">
        <f t="shared" si="490"/>
        <v>0</v>
      </c>
      <c r="BY2685" s="19" t="str">
        <f t="shared" si="490"/>
        <v/>
      </c>
      <c r="BZ2685" s="19" t="str">
        <f t="shared" si="490"/>
        <v/>
      </c>
      <c r="CA2685" s="19" t="str">
        <f t="shared" si="489"/>
        <v/>
      </c>
      <c r="CB2685" s="19" t="str">
        <f t="shared" si="489"/>
        <v/>
      </c>
    </row>
    <row r="2686" spans="1:80">
      <c r="A2686" s="24">
        <f t="shared" si="464"/>
        <v>2685</v>
      </c>
      <c r="B2686" s="31">
        <f>IF(data!A2687="","",data!A2687)</f>
        <v>2021041</v>
      </c>
      <c r="C2686" s="32">
        <f>IF(data!B2687="","",data!B2687)</f>
        <v>44304</v>
      </c>
      <c r="D2686" s="21">
        <f>IF(data!C2687="","",data!C2687)</f>
        <v>2</v>
      </c>
      <c r="E2686" s="22">
        <f>IF(data!D2687="","",data!D2687)</f>
        <v>9</v>
      </c>
      <c r="F2686" s="22">
        <f>IF(data!E2687="","",data!E2687)</f>
        <v>18</v>
      </c>
      <c r="G2686" s="22">
        <f>IF(data!F2687="","",data!F2687)</f>
        <v>23</v>
      </c>
      <c r="H2686" s="22">
        <f>IF(data!G2687="","",data!G2687)</f>
        <v>26</v>
      </c>
      <c r="I2686" s="22">
        <f>IF(data!H2687="","",data!H2687)</f>
        <v>32</v>
      </c>
      <c r="J2686" s="23">
        <f>IF(data!I2687="","",data!I2687)</f>
        <v>14</v>
      </c>
      <c r="Q2686" s="33"/>
      <c r="R2686" s="33"/>
      <c r="S2686" s="33"/>
      <c r="T2686" s="33"/>
      <c r="U2686" s="33"/>
      <c r="V2686" s="33"/>
      <c r="X2686" s="34"/>
      <c r="Y2686" s="33"/>
      <c r="Z2686" s="33"/>
      <c r="AA2686" s="33"/>
      <c r="AB2686" s="33"/>
      <c r="AC2686" s="35"/>
      <c r="AD2686" s="33"/>
      <c r="AE2686" s="33"/>
      <c r="AF2686" s="33"/>
      <c r="AG2686" s="33"/>
      <c r="AH2686" s="33"/>
      <c r="AI2686" s="33"/>
      <c r="AJ2686" s="36"/>
      <c r="AK2686" s="10">
        <f t="shared" si="465"/>
        <v>8</v>
      </c>
      <c r="AL2686" s="11">
        <f t="shared" si="466"/>
        <v>10</v>
      </c>
      <c r="AM2686" s="11">
        <f t="shared" si="467"/>
        <v>15</v>
      </c>
      <c r="AN2686" s="11">
        <f t="shared" si="468"/>
        <v>14</v>
      </c>
      <c r="AO2686" s="13">
        <f t="shared" si="469"/>
        <v>19</v>
      </c>
      <c r="AP2686" s="11">
        <f t="shared" si="470"/>
        <v>14</v>
      </c>
      <c r="AQ2686" s="11">
        <f t="shared" si="471"/>
        <v>20</v>
      </c>
      <c r="AR2686" s="11">
        <f t="shared" si="472"/>
        <v>30</v>
      </c>
      <c r="AS2686" s="11">
        <f t="shared" si="473"/>
        <v>33</v>
      </c>
      <c r="AT2686" s="11">
        <f t="shared" si="474"/>
        <v>38</v>
      </c>
      <c r="AU2686" s="11">
        <f t="shared" si="475"/>
        <v>32</v>
      </c>
      <c r="AV2686" s="11">
        <f t="shared" si="476"/>
        <v>40</v>
      </c>
      <c r="AW2686" s="12">
        <f t="shared" si="477"/>
        <v>35</v>
      </c>
      <c r="AX2686" s="13">
        <f t="shared" si="478"/>
        <v>30</v>
      </c>
      <c r="AY2686" s="13">
        <f t="shared" si="479"/>
        <v>42</v>
      </c>
      <c r="AZ2686" s="13">
        <f t="shared" si="480"/>
        <v>38</v>
      </c>
      <c r="BA2686" s="13">
        <f t="shared" si="481"/>
        <v>53</v>
      </c>
      <c r="BB2686" s="14">
        <f t="shared" si="482"/>
        <v>50</v>
      </c>
      <c r="BC2686" s="19">
        <f t="shared" si="485"/>
        <v>42</v>
      </c>
      <c r="BD2686" s="55">
        <f t="shared" si="461"/>
        <v>0.92484572913283536</v>
      </c>
      <c r="BE2686" s="19">
        <f t="shared" si="462"/>
        <v>0.98009093861643382</v>
      </c>
      <c r="BF2686" s="19">
        <f t="shared" si="486"/>
        <v>1.013238064306593</v>
      </c>
      <c r="BG2686" s="19">
        <f t="shared" si="491"/>
        <v>1.008327379019162</v>
      </c>
      <c r="BH2686" s="19">
        <f t="shared" si="463"/>
        <v>0</v>
      </c>
      <c r="BI2686" s="19">
        <f t="shared" si="463"/>
        <v>1</v>
      </c>
      <c r="BJ2686" s="19">
        <f t="shared" si="463"/>
        <v>1</v>
      </c>
      <c r="BK2686" s="19">
        <f t="shared" si="490"/>
        <v>0</v>
      </c>
      <c r="BL2686" s="19">
        <f t="shared" si="490"/>
        <v>0</v>
      </c>
      <c r="BM2686" s="19">
        <f t="shared" si="490"/>
        <v>0</v>
      </c>
      <c r="BN2686" s="19">
        <f t="shared" si="490"/>
        <v>1</v>
      </c>
      <c r="BO2686" s="19">
        <f t="shared" si="490"/>
        <v>0</v>
      </c>
      <c r="BP2686" s="19">
        <f t="shared" si="490"/>
        <v>0</v>
      </c>
      <c r="BQ2686" s="19">
        <f t="shared" si="490"/>
        <v>2</v>
      </c>
      <c r="BR2686" s="19">
        <f t="shared" si="490"/>
        <v>0</v>
      </c>
      <c r="BS2686" s="19">
        <f t="shared" si="490"/>
        <v>0</v>
      </c>
      <c r="BT2686" s="19">
        <f t="shared" si="490"/>
        <v>0</v>
      </c>
      <c r="BU2686" s="19">
        <f t="shared" si="490"/>
        <v>0</v>
      </c>
      <c r="BV2686" s="19">
        <f t="shared" si="490"/>
        <v>0</v>
      </c>
      <c r="BW2686" s="19">
        <f t="shared" si="490"/>
        <v>1</v>
      </c>
      <c r="BX2686" s="19">
        <f t="shared" si="490"/>
        <v>0</v>
      </c>
      <c r="BY2686" s="19" t="str">
        <f t="shared" si="490"/>
        <v/>
      </c>
      <c r="BZ2686" s="19" t="str">
        <f t="shared" si="490"/>
        <v/>
      </c>
      <c r="CA2686" s="19" t="str">
        <f t="shared" si="489"/>
        <v/>
      </c>
      <c r="CB2686" s="19" t="str">
        <f t="shared" si="489"/>
        <v/>
      </c>
    </row>
    <row r="2687" spans="1:80">
      <c r="A2687" s="24">
        <f t="shared" si="464"/>
        <v>2686</v>
      </c>
      <c r="B2687" s="31">
        <f>IF(data!A2688="","",data!A2688)</f>
        <v>2021042</v>
      </c>
      <c r="C2687" s="32">
        <f>IF(data!B2688="","",data!B2688)</f>
        <v>44306</v>
      </c>
      <c r="D2687" s="21">
        <f>IF(data!C2688="","",data!C2688)</f>
        <v>5</v>
      </c>
      <c r="E2687" s="22">
        <f>IF(data!D2688="","",data!D2688)</f>
        <v>9</v>
      </c>
      <c r="F2687" s="22">
        <f>IF(data!E2688="","",data!E2688)</f>
        <v>10</v>
      </c>
      <c r="G2687" s="22">
        <f>IF(data!F2688="","",data!F2688)</f>
        <v>22</v>
      </c>
      <c r="H2687" s="22">
        <f>IF(data!G2688="","",data!G2688)</f>
        <v>25</v>
      </c>
      <c r="I2687" s="22">
        <f>IF(data!H2688="","",data!H2688)</f>
        <v>27</v>
      </c>
      <c r="J2687" s="23">
        <f>IF(data!I2688="","",data!I2688)</f>
        <v>8</v>
      </c>
      <c r="Q2687" s="33"/>
      <c r="R2687" s="33"/>
      <c r="S2687" s="33"/>
      <c r="T2687" s="33"/>
      <c r="U2687" s="33"/>
      <c r="V2687" s="33"/>
      <c r="X2687" s="34"/>
      <c r="Y2687" s="33"/>
      <c r="Z2687" s="33"/>
      <c r="AA2687" s="33"/>
      <c r="AB2687" s="33"/>
      <c r="AC2687" s="35"/>
      <c r="AD2687" s="33"/>
      <c r="AE2687" s="33"/>
      <c r="AF2687" s="33"/>
      <c r="AG2687" s="33"/>
      <c r="AH2687" s="33"/>
      <c r="AI2687" s="33"/>
      <c r="AJ2687" s="36"/>
      <c r="AK2687" s="10">
        <f t="shared" si="465"/>
        <v>5</v>
      </c>
      <c r="AL2687" s="11">
        <f t="shared" si="466"/>
        <v>10</v>
      </c>
      <c r="AM2687" s="11">
        <f t="shared" si="467"/>
        <v>8</v>
      </c>
      <c r="AN2687" s="11">
        <f t="shared" si="468"/>
        <v>20</v>
      </c>
      <c r="AO2687" s="13">
        <f t="shared" si="469"/>
        <v>21</v>
      </c>
      <c r="AP2687" s="11">
        <f t="shared" si="470"/>
        <v>18</v>
      </c>
      <c r="AQ2687" s="11">
        <f t="shared" si="471"/>
        <v>17</v>
      </c>
      <c r="AR2687" s="11">
        <f t="shared" si="472"/>
        <v>28</v>
      </c>
      <c r="AS2687" s="11">
        <f t="shared" si="473"/>
        <v>32</v>
      </c>
      <c r="AT2687" s="11">
        <f t="shared" si="474"/>
        <v>38</v>
      </c>
      <c r="AU2687" s="11">
        <f t="shared" si="475"/>
        <v>46</v>
      </c>
      <c r="AV2687" s="11">
        <f t="shared" si="476"/>
        <v>56</v>
      </c>
      <c r="AW2687" s="12">
        <f t="shared" si="477"/>
        <v>53</v>
      </c>
      <c r="AX2687" s="13">
        <f t="shared" si="478"/>
        <v>50</v>
      </c>
      <c r="AY2687" s="13">
        <f t="shared" si="479"/>
        <v>47</v>
      </c>
      <c r="AZ2687" s="13">
        <f t="shared" si="480"/>
        <v>44</v>
      </c>
      <c r="BA2687" s="13">
        <f t="shared" si="481"/>
        <v>41</v>
      </c>
      <c r="BB2687" s="14">
        <f t="shared" si="482"/>
        <v>38</v>
      </c>
      <c r="BC2687" s="19">
        <f t="shared" si="485"/>
        <v>47</v>
      </c>
      <c r="BD2687" s="55">
        <f t="shared" si="461"/>
        <v>0.93712244235141273</v>
      </c>
      <c r="BE2687" s="19">
        <f t="shared" si="462"/>
        <v>0.95758363104904187</v>
      </c>
      <c r="BF2687" s="19">
        <f t="shared" si="486"/>
        <v>0.99605066580058454</v>
      </c>
      <c r="BG2687" s="19">
        <f t="shared" si="491"/>
        <v>1.0058720363754465</v>
      </c>
      <c r="BH2687" s="19">
        <f t="shared" si="463"/>
        <v>0</v>
      </c>
      <c r="BI2687" s="19">
        <f t="shared" si="463"/>
        <v>0</v>
      </c>
      <c r="BJ2687" s="19">
        <f t="shared" si="463"/>
        <v>0</v>
      </c>
      <c r="BK2687" s="19">
        <f t="shared" si="490"/>
        <v>0</v>
      </c>
      <c r="BL2687" s="19">
        <f t="shared" si="490"/>
        <v>0</v>
      </c>
      <c r="BM2687" s="19">
        <f t="shared" si="490"/>
        <v>2</v>
      </c>
      <c r="BN2687" s="19">
        <f t="shared" si="490"/>
        <v>0</v>
      </c>
      <c r="BO2687" s="19">
        <f t="shared" si="490"/>
        <v>0</v>
      </c>
      <c r="BP2687" s="19">
        <f t="shared" si="490"/>
        <v>1</v>
      </c>
      <c r="BQ2687" s="19">
        <f t="shared" si="490"/>
        <v>1</v>
      </c>
      <c r="BR2687" s="19">
        <f t="shared" si="490"/>
        <v>2</v>
      </c>
      <c r="BS2687" s="19">
        <f t="shared" si="490"/>
        <v>0</v>
      </c>
      <c r="BT2687" s="19">
        <f t="shared" si="490"/>
        <v>0</v>
      </c>
      <c r="BU2687" s="19">
        <f t="shared" si="490"/>
        <v>0</v>
      </c>
      <c r="BV2687" s="19">
        <f t="shared" si="490"/>
        <v>0</v>
      </c>
      <c r="BW2687" s="19">
        <f t="shared" si="490"/>
        <v>0</v>
      </c>
      <c r="BX2687" s="19">
        <f t="shared" si="490"/>
        <v>0</v>
      </c>
      <c r="BY2687" s="19" t="str">
        <f t="shared" si="490"/>
        <v/>
      </c>
      <c r="BZ2687" s="19" t="str">
        <f t="shared" si="490"/>
        <v/>
      </c>
      <c r="CA2687" s="19" t="str">
        <f t="shared" si="489"/>
        <v/>
      </c>
      <c r="CB2687" s="19" t="str">
        <f t="shared" si="489"/>
        <v/>
      </c>
    </row>
    <row r="2688" spans="1:80">
      <c r="A2688" s="24">
        <f t="shared" si="464"/>
        <v>2687</v>
      </c>
      <c r="B2688" s="31">
        <f>IF(data!A2689="","",data!A2689)</f>
        <v>2021043</v>
      </c>
      <c r="C2688" s="32">
        <f>IF(data!B2689="","",data!B2689)</f>
        <v>44308</v>
      </c>
      <c r="D2688" s="21">
        <f>IF(data!C2689="","",data!C2689)</f>
        <v>2</v>
      </c>
      <c r="E2688" s="22">
        <f>IF(data!D2689="","",data!D2689)</f>
        <v>3</v>
      </c>
      <c r="F2688" s="22">
        <f>IF(data!E2689="","",data!E2689)</f>
        <v>17</v>
      </c>
      <c r="G2688" s="22">
        <f>IF(data!F2689="","",data!F2689)</f>
        <v>18</v>
      </c>
      <c r="H2688" s="22">
        <f>IF(data!G2689="","",data!G2689)</f>
        <v>23</v>
      </c>
      <c r="I2688" s="22">
        <f>IF(data!H2689="","",data!H2689)</f>
        <v>24</v>
      </c>
      <c r="J2688" s="23">
        <f>IF(data!I2689="","",data!I2689)</f>
        <v>1</v>
      </c>
      <c r="Q2688" s="33"/>
      <c r="R2688" s="33"/>
      <c r="S2688" s="33"/>
      <c r="T2688" s="33"/>
      <c r="U2688" s="33"/>
      <c r="V2688" s="33"/>
      <c r="X2688" s="34"/>
      <c r="Y2688" s="33"/>
      <c r="Z2688" s="33"/>
      <c r="AA2688" s="33"/>
      <c r="AB2688" s="33"/>
      <c r="AC2688" s="35"/>
      <c r="AD2688" s="33"/>
      <c r="AE2688" s="33"/>
      <c r="AF2688" s="33"/>
      <c r="AG2688" s="33"/>
      <c r="AH2688" s="33"/>
      <c r="AI2688" s="33"/>
      <c r="AJ2688" s="36"/>
      <c r="AK2688" s="10">
        <f t="shared" si="465"/>
        <v>6</v>
      </c>
      <c r="AL2688" s="11">
        <f t="shared" si="466"/>
        <v>11</v>
      </c>
      <c r="AM2688" s="11">
        <f t="shared" si="467"/>
        <v>17</v>
      </c>
      <c r="AN2688" s="11">
        <f t="shared" si="468"/>
        <v>15</v>
      </c>
      <c r="AO2688" s="13">
        <f t="shared" si="469"/>
        <v>17</v>
      </c>
      <c r="AP2688" s="11">
        <f t="shared" si="470"/>
        <v>15</v>
      </c>
      <c r="AQ2688" s="11">
        <f t="shared" si="471"/>
        <v>24</v>
      </c>
      <c r="AR2688" s="11">
        <f t="shared" si="472"/>
        <v>27</v>
      </c>
      <c r="AS2688" s="11">
        <f t="shared" si="473"/>
        <v>21</v>
      </c>
      <c r="AT2688" s="11">
        <f t="shared" si="474"/>
        <v>27</v>
      </c>
      <c r="AU2688" s="11">
        <f t="shared" si="475"/>
        <v>35</v>
      </c>
      <c r="AV2688" s="11">
        <f t="shared" si="476"/>
        <v>31</v>
      </c>
      <c r="AW2688" s="12">
        <f t="shared" si="477"/>
        <v>27</v>
      </c>
      <c r="AX2688" s="13">
        <f t="shared" si="478"/>
        <v>23</v>
      </c>
      <c r="AY2688" s="13">
        <f t="shared" si="479"/>
        <v>19</v>
      </c>
      <c r="AZ2688" s="13">
        <f t="shared" si="480"/>
        <v>33</v>
      </c>
      <c r="BA2688" s="13">
        <f t="shared" si="481"/>
        <v>49</v>
      </c>
      <c r="BB2688" s="14">
        <f t="shared" si="482"/>
        <v>47</v>
      </c>
      <c r="BC2688" s="19">
        <f t="shared" si="485"/>
        <v>19</v>
      </c>
      <c r="BD2688" s="55">
        <f t="shared" si="461"/>
        <v>0.81844754790516405</v>
      </c>
      <c r="BE2688" s="19">
        <f t="shared" si="462"/>
        <v>0.85118544982137057</v>
      </c>
      <c r="BF2688" s="19">
        <f t="shared" si="486"/>
        <v>0.96822344917180903</v>
      </c>
      <c r="BG2688" s="19">
        <f t="shared" si="491"/>
        <v>1.0009613510880155</v>
      </c>
      <c r="BH2688" s="19">
        <f t="shared" si="463"/>
        <v>1</v>
      </c>
      <c r="BI2688" s="19">
        <f t="shared" si="463"/>
        <v>1</v>
      </c>
      <c r="BJ2688" s="19">
        <f t="shared" si="463"/>
        <v>1</v>
      </c>
      <c r="BK2688" s="19">
        <f t="shared" si="490"/>
        <v>1</v>
      </c>
      <c r="BL2688" s="19">
        <f t="shared" si="490"/>
        <v>0</v>
      </c>
      <c r="BM2688" s="19">
        <f t="shared" si="490"/>
        <v>0</v>
      </c>
      <c r="BN2688" s="19">
        <f t="shared" si="490"/>
        <v>1</v>
      </c>
      <c r="BO2688" s="19">
        <f t="shared" si="490"/>
        <v>1</v>
      </c>
      <c r="BP2688" s="19">
        <f t="shared" si="490"/>
        <v>0</v>
      </c>
      <c r="BQ2688" s="19">
        <f t="shared" si="490"/>
        <v>0</v>
      </c>
      <c r="BR2688" s="19">
        <f t="shared" si="490"/>
        <v>0</v>
      </c>
      <c r="BS2688" s="19">
        <f t="shared" si="490"/>
        <v>0</v>
      </c>
      <c r="BT2688" s="19">
        <f t="shared" si="490"/>
        <v>0</v>
      </c>
      <c r="BU2688" s="19">
        <f t="shared" si="490"/>
        <v>0</v>
      </c>
      <c r="BV2688" s="19">
        <f t="shared" si="490"/>
        <v>0</v>
      </c>
      <c r="BW2688" s="19">
        <f t="shared" si="490"/>
        <v>0</v>
      </c>
      <c r="BX2688" s="19">
        <f t="shared" si="490"/>
        <v>0</v>
      </c>
      <c r="BY2688" s="19" t="str">
        <f t="shared" si="490"/>
        <v/>
      </c>
      <c r="BZ2688" s="19" t="str">
        <f t="shared" si="490"/>
        <v/>
      </c>
      <c r="CA2688" s="19" t="str">
        <f t="shared" si="489"/>
        <v/>
      </c>
      <c r="CB2688" s="19" t="str">
        <f t="shared" si="489"/>
        <v/>
      </c>
    </row>
    <row r="2689" spans="1:80">
      <c r="A2689" s="24">
        <f t="shared" si="464"/>
        <v>2688</v>
      </c>
      <c r="B2689" s="31">
        <f>IF(data!A2690="","",data!A2690)</f>
        <v>2021044</v>
      </c>
      <c r="C2689" s="32">
        <f>IF(data!B2690="","",data!B2690)</f>
        <v>44311</v>
      </c>
      <c r="D2689" s="21">
        <f>IF(data!C2690="","",data!C2690)</f>
        <v>5</v>
      </c>
      <c r="E2689" s="22">
        <f>IF(data!D2690="","",data!D2690)</f>
        <v>7</v>
      </c>
      <c r="F2689" s="22">
        <f>IF(data!E2690="","",data!E2690)</f>
        <v>14</v>
      </c>
      <c r="G2689" s="22">
        <f>IF(data!F2690="","",data!F2690)</f>
        <v>17</v>
      </c>
      <c r="H2689" s="22">
        <f>IF(data!G2690="","",data!G2690)</f>
        <v>26</v>
      </c>
      <c r="I2689" s="22">
        <f>IF(data!H2690="","",data!H2690)</f>
        <v>28</v>
      </c>
      <c r="J2689" s="23">
        <f>IF(data!I2690="","",data!I2690)</f>
        <v>13</v>
      </c>
      <c r="Q2689" s="33"/>
      <c r="R2689" s="33"/>
      <c r="S2689" s="33"/>
      <c r="T2689" s="33"/>
      <c r="U2689" s="33"/>
      <c r="V2689" s="33"/>
      <c r="X2689" s="34"/>
      <c r="Y2689" s="33"/>
      <c r="Z2689" s="33"/>
      <c r="AA2689" s="33"/>
      <c r="AB2689" s="33"/>
      <c r="AC2689" s="35"/>
      <c r="AD2689" s="33"/>
      <c r="AE2689" s="33"/>
      <c r="AF2689" s="33"/>
      <c r="AG2689" s="33"/>
      <c r="AH2689" s="33"/>
      <c r="AI2689" s="33"/>
      <c r="AJ2689" s="36"/>
      <c r="AK2689" s="10">
        <f t="shared" si="465"/>
        <v>10</v>
      </c>
      <c r="AL2689" s="11">
        <f t="shared" si="466"/>
        <v>9</v>
      </c>
      <c r="AM2689" s="11">
        <f t="shared" si="467"/>
        <v>12</v>
      </c>
      <c r="AN2689" s="11">
        <f t="shared" si="468"/>
        <v>19</v>
      </c>
      <c r="AO2689" s="13">
        <f t="shared" si="469"/>
        <v>13</v>
      </c>
      <c r="AP2689" s="11">
        <f t="shared" si="470"/>
        <v>25</v>
      </c>
      <c r="AQ2689" s="11">
        <f t="shared" si="471"/>
        <v>34</v>
      </c>
      <c r="AR2689" s="11">
        <f t="shared" si="472"/>
        <v>37</v>
      </c>
      <c r="AS2689" s="11">
        <f t="shared" si="473"/>
        <v>31</v>
      </c>
      <c r="AT2689" s="11">
        <f t="shared" si="474"/>
        <v>25</v>
      </c>
      <c r="AU2689" s="11">
        <f t="shared" si="475"/>
        <v>19</v>
      </c>
      <c r="AV2689" s="11">
        <f t="shared" si="476"/>
        <v>27</v>
      </c>
      <c r="AW2689" s="12">
        <f t="shared" si="477"/>
        <v>52</v>
      </c>
      <c r="AX2689" s="13">
        <f t="shared" si="478"/>
        <v>49</v>
      </c>
      <c r="AY2689" s="13">
        <f t="shared" si="479"/>
        <v>46</v>
      </c>
      <c r="AZ2689" s="13">
        <f t="shared" si="480"/>
        <v>61</v>
      </c>
      <c r="BA2689" s="13">
        <f t="shared" si="481"/>
        <v>59</v>
      </c>
      <c r="BB2689" s="14">
        <f t="shared" si="482"/>
        <v>57</v>
      </c>
      <c r="BC2689" s="19">
        <f t="shared" si="485"/>
        <v>46</v>
      </c>
      <c r="BD2689" s="55">
        <f t="shared" si="461"/>
        <v>0.81435531016563811</v>
      </c>
      <c r="BE2689" s="19">
        <f t="shared" si="462"/>
        <v>0.86141604417018514</v>
      </c>
      <c r="BF2689" s="19">
        <f t="shared" si="486"/>
        <v>0.95840207859694715</v>
      </c>
      <c r="BG2689" s="19">
        <f t="shared" si="491"/>
        <v>0.99359532315686916</v>
      </c>
      <c r="BH2689" s="19">
        <f t="shared" si="463"/>
        <v>1</v>
      </c>
      <c r="BI2689" s="19">
        <f t="shared" si="463"/>
        <v>0</v>
      </c>
      <c r="BJ2689" s="19">
        <f t="shared" si="463"/>
        <v>0</v>
      </c>
      <c r="BK2689" s="19">
        <f t="shared" si="490"/>
        <v>0</v>
      </c>
      <c r="BL2689" s="19">
        <f t="shared" si="490"/>
        <v>0</v>
      </c>
      <c r="BM2689" s="19">
        <f t="shared" si="490"/>
        <v>1</v>
      </c>
      <c r="BN2689" s="19">
        <f t="shared" si="490"/>
        <v>0</v>
      </c>
      <c r="BO2689" s="19">
        <f t="shared" si="490"/>
        <v>1</v>
      </c>
      <c r="BP2689" s="19">
        <f t="shared" si="490"/>
        <v>0</v>
      </c>
      <c r="BQ2689" s="19">
        <f t="shared" si="490"/>
        <v>1</v>
      </c>
      <c r="BR2689" s="19">
        <f t="shared" si="490"/>
        <v>0</v>
      </c>
      <c r="BS2689" s="19">
        <f t="shared" si="490"/>
        <v>1</v>
      </c>
      <c r="BT2689" s="19">
        <f t="shared" si="490"/>
        <v>0</v>
      </c>
      <c r="BU2689" s="19">
        <f t="shared" si="490"/>
        <v>0</v>
      </c>
      <c r="BV2689" s="19">
        <f t="shared" si="490"/>
        <v>1</v>
      </c>
      <c r="BW2689" s="19">
        <f t="shared" si="490"/>
        <v>0</v>
      </c>
      <c r="BX2689" s="19">
        <f t="shared" si="490"/>
        <v>0</v>
      </c>
      <c r="BY2689" s="19" t="str">
        <f t="shared" si="490"/>
        <v/>
      </c>
      <c r="BZ2689" s="19" t="str">
        <f t="shared" si="490"/>
        <v/>
      </c>
      <c r="CA2689" s="19" t="str">
        <f t="shared" si="489"/>
        <v/>
      </c>
      <c r="CB2689" s="19" t="str">
        <f t="shared" si="489"/>
        <v/>
      </c>
    </row>
    <row r="2690" spans="1:80">
      <c r="A2690" s="24">
        <f t="shared" si="464"/>
        <v>2689</v>
      </c>
      <c r="B2690" s="31">
        <f>IF(data!A2691="","",data!A2691)</f>
        <v>2021045</v>
      </c>
      <c r="C2690" s="32">
        <f>IF(data!B2691="","",data!B2691)</f>
        <v>44313</v>
      </c>
      <c r="D2690" s="21">
        <f>IF(data!C2691="","",data!C2691)</f>
        <v>1</v>
      </c>
      <c r="E2690" s="22">
        <f>IF(data!D2691="","",data!D2691)</f>
        <v>4</v>
      </c>
      <c r="F2690" s="22">
        <f>IF(data!E2691="","",data!E2691)</f>
        <v>14</v>
      </c>
      <c r="G2690" s="22">
        <f>IF(data!F2691="","",data!F2691)</f>
        <v>15</v>
      </c>
      <c r="H2690" s="22">
        <f>IF(data!G2691="","",data!G2691)</f>
        <v>17</v>
      </c>
      <c r="I2690" s="22">
        <f>IF(data!H2691="","",data!H2691)</f>
        <v>32</v>
      </c>
      <c r="J2690" s="23">
        <f>IF(data!I2691="","",data!I2691)</f>
        <v>2</v>
      </c>
      <c r="Q2690" s="33"/>
      <c r="R2690" s="33"/>
      <c r="S2690" s="33"/>
      <c r="T2690" s="33"/>
      <c r="U2690" s="33"/>
      <c r="V2690" s="33"/>
      <c r="X2690" s="34"/>
      <c r="Y2690" s="33"/>
      <c r="Z2690" s="33"/>
      <c r="AA2690" s="33"/>
      <c r="AB2690" s="33"/>
      <c r="AC2690" s="35"/>
      <c r="AD2690" s="33"/>
      <c r="AE2690" s="33"/>
      <c r="AF2690" s="33"/>
      <c r="AG2690" s="33"/>
      <c r="AH2690" s="33"/>
      <c r="AI2690" s="33"/>
      <c r="AJ2690" s="36"/>
      <c r="AK2690" s="10">
        <f t="shared" si="465"/>
        <v>8</v>
      </c>
      <c r="AL2690" s="11">
        <f t="shared" si="466"/>
        <v>7</v>
      </c>
      <c r="AM2690" s="11">
        <f t="shared" si="467"/>
        <v>13</v>
      </c>
      <c r="AN2690" s="11">
        <f t="shared" si="468"/>
        <v>17</v>
      </c>
      <c r="AO2690" s="13">
        <f t="shared" si="469"/>
        <v>13</v>
      </c>
      <c r="AP2690" s="11">
        <f t="shared" si="470"/>
        <v>19</v>
      </c>
      <c r="AQ2690" s="11">
        <f t="shared" si="471"/>
        <v>29</v>
      </c>
      <c r="AR2690" s="11">
        <f t="shared" si="472"/>
        <v>23</v>
      </c>
      <c r="AS2690" s="11">
        <f t="shared" si="473"/>
        <v>28</v>
      </c>
      <c r="AT2690" s="11">
        <f t="shared" si="474"/>
        <v>23</v>
      </c>
      <c r="AU2690" s="11">
        <f t="shared" si="475"/>
        <v>18</v>
      </c>
      <c r="AV2690" s="11">
        <f t="shared" si="476"/>
        <v>13</v>
      </c>
      <c r="AW2690" s="12">
        <f t="shared" si="477"/>
        <v>23</v>
      </c>
      <c r="AX2690" s="13">
        <f t="shared" si="478"/>
        <v>35</v>
      </c>
      <c r="AY2690" s="13">
        <f t="shared" si="479"/>
        <v>49</v>
      </c>
      <c r="AZ2690" s="13">
        <f t="shared" si="480"/>
        <v>65</v>
      </c>
      <c r="BA2690" s="13">
        <f t="shared" si="481"/>
        <v>64</v>
      </c>
      <c r="BB2690" s="14">
        <f t="shared" si="482"/>
        <v>63</v>
      </c>
      <c r="BC2690" s="19">
        <f t="shared" si="485"/>
        <v>49</v>
      </c>
      <c r="BD2690" s="55">
        <f t="shared" si="461"/>
        <v>0.83072426112374154</v>
      </c>
      <c r="BE2690" s="19">
        <f t="shared" si="462"/>
        <v>0.85936992530042222</v>
      </c>
      <c r="BF2690" s="19">
        <f t="shared" si="486"/>
        <v>0.96822344917180903</v>
      </c>
      <c r="BG2690" s="19">
        <f t="shared" si="491"/>
        <v>0.99318609938291647</v>
      </c>
      <c r="BH2690" s="19">
        <f t="shared" si="463"/>
        <v>1</v>
      </c>
      <c r="BI2690" s="19">
        <f t="shared" si="463"/>
        <v>1</v>
      </c>
      <c r="BJ2690" s="19">
        <f t="shared" si="463"/>
        <v>0</v>
      </c>
      <c r="BK2690" s="19">
        <f t="shared" si="490"/>
        <v>0</v>
      </c>
      <c r="BL2690" s="19">
        <f t="shared" si="490"/>
        <v>1</v>
      </c>
      <c r="BM2690" s="19">
        <f t="shared" si="490"/>
        <v>0</v>
      </c>
      <c r="BN2690" s="19">
        <f t="shared" si="490"/>
        <v>0</v>
      </c>
      <c r="BO2690" s="19">
        <f t="shared" si="490"/>
        <v>0</v>
      </c>
      <c r="BP2690" s="19">
        <f t="shared" si="490"/>
        <v>0</v>
      </c>
      <c r="BQ2690" s="19">
        <f t="shared" si="490"/>
        <v>0</v>
      </c>
      <c r="BR2690" s="19">
        <f t="shared" si="490"/>
        <v>0</v>
      </c>
      <c r="BS2690" s="19">
        <f t="shared" si="490"/>
        <v>0</v>
      </c>
      <c r="BT2690" s="19">
        <f t="shared" si="490"/>
        <v>0</v>
      </c>
      <c r="BU2690" s="19">
        <f t="shared" si="490"/>
        <v>0</v>
      </c>
      <c r="BV2690" s="19">
        <f t="shared" si="490"/>
        <v>1</v>
      </c>
      <c r="BW2690" s="19">
        <f t="shared" si="490"/>
        <v>2</v>
      </c>
      <c r="BX2690" s="19">
        <f t="shared" si="490"/>
        <v>0</v>
      </c>
      <c r="BY2690" s="19" t="str">
        <f t="shared" si="490"/>
        <v/>
      </c>
      <c r="BZ2690" s="19" t="str">
        <f t="shared" ref="BZ2690:CB2705" si="492">IF(BZ$4&gt;=$BC$1,"",SUMPRODUCT(N(MOD($D2690:$I2690,$BC$1)=BZ$4)))</f>
        <v/>
      </c>
      <c r="CA2690" s="19" t="str">
        <f t="shared" si="492"/>
        <v/>
      </c>
      <c r="CB2690" s="19" t="str">
        <f t="shared" si="492"/>
        <v/>
      </c>
    </row>
    <row r="2691" spans="1:80">
      <c r="A2691" s="24">
        <f t="shared" si="464"/>
        <v>2690</v>
      </c>
      <c r="B2691" s="31">
        <f>IF(data!A2692="","",data!A2692)</f>
        <v>2021046</v>
      </c>
      <c r="C2691" s="32">
        <f>IF(data!B2692="","",data!B2692)</f>
        <v>44315</v>
      </c>
      <c r="D2691" s="21">
        <f>IF(data!C2692="","",data!C2692)</f>
        <v>5</v>
      </c>
      <c r="E2691" s="22">
        <f>IF(data!D2692="","",data!D2692)</f>
        <v>9</v>
      </c>
      <c r="F2691" s="22">
        <f>IF(data!E2692="","",data!E2692)</f>
        <v>13</v>
      </c>
      <c r="G2691" s="22">
        <f>IF(data!F2692="","",data!F2692)</f>
        <v>21</v>
      </c>
      <c r="H2691" s="22">
        <f>IF(data!G2692="","",data!G2692)</f>
        <v>28</v>
      </c>
      <c r="I2691" s="22">
        <f>IF(data!H2692="","",data!H2692)</f>
        <v>33</v>
      </c>
      <c r="J2691" s="23">
        <f>IF(data!I2692="","",data!I2692)</f>
        <v>6</v>
      </c>
      <c r="Q2691" s="33"/>
      <c r="R2691" s="33"/>
      <c r="S2691" s="33"/>
      <c r="T2691" s="33"/>
      <c r="U2691" s="33"/>
      <c r="V2691" s="33"/>
      <c r="X2691" s="34"/>
      <c r="Y2691" s="33"/>
      <c r="Z2691" s="33"/>
      <c r="AA2691" s="33"/>
      <c r="AB2691" s="33"/>
      <c r="AC2691" s="35"/>
      <c r="AD2691" s="33"/>
      <c r="AE2691" s="33"/>
      <c r="AF2691" s="33"/>
      <c r="AG2691" s="33"/>
      <c r="AH2691" s="33"/>
      <c r="AI2691" s="33"/>
      <c r="AJ2691" s="36"/>
      <c r="AK2691" s="10">
        <f t="shared" si="465"/>
        <v>4</v>
      </c>
      <c r="AL2691" s="11">
        <f t="shared" si="466"/>
        <v>5</v>
      </c>
      <c r="AM2691" s="11">
        <f t="shared" si="467"/>
        <v>14</v>
      </c>
      <c r="AN2691" s="11">
        <f t="shared" si="468"/>
        <v>19</v>
      </c>
      <c r="AO2691" s="13">
        <f t="shared" si="469"/>
        <v>18</v>
      </c>
      <c r="AP2691" s="11">
        <f t="shared" si="470"/>
        <v>21</v>
      </c>
      <c r="AQ2691" s="11">
        <f t="shared" si="471"/>
        <v>19</v>
      </c>
      <c r="AR2691" s="11">
        <f t="shared" si="472"/>
        <v>29</v>
      </c>
      <c r="AS2691" s="11">
        <f t="shared" si="473"/>
        <v>32</v>
      </c>
      <c r="AT2691" s="11">
        <f t="shared" si="474"/>
        <v>37</v>
      </c>
      <c r="AU2691" s="11">
        <f t="shared" si="475"/>
        <v>31</v>
      </c>
      <c r="AV2691" s="11">
        <f t="shared" si="476"/>
        <v>39</v>
      </c>
      <c r="AW2691" s="12">
        <f t="shared" si="477"/>
        <v>49</v>
      </c>
      <c r="AX2691" s="13">
        <f t="shared" si="478"/>
        <v>45</v>
      </c>
      <c r="AY2691" s="13">
        <f t="shared" si="479"/>
        <v>58</v>
      </c>
      <c r="AZ2691" s="13">
        <f t="shared" si="480"/>
        <v>55</v>
      </c>
      <c r="BA2691" s="13">
        <f t="shared" si="481"/>
        <v>52</v>
      </c>
      <c r="BB2691" s="14">
        <f t="shared" si="482"/>
        <v>49</v>
      </c>
      <c r="BC2691" s="19">
        <f t="shared" si="485"/>
        <v>58</v>
      </c>
      <c r="BD2691" s="55">
        <f t="shared" si="461"/>
        <v>0.89620006495615456</v>
      </c>
      <c r="BE2691" s="19">
        <f t="shared" si="462"/>
        <v>0.91052289704449496</v>
      </c>
      <c r="BF2691" s="19">
        <f t="shared" si="486"/>
        <v>0.9780448197466709</v>
      </c>
      <c r="BG2691" s="19">
        <f t="shared" si="491"/>
        <v>0.9948229944787268</v>
      </c>
      <c r="BH2691" s="19">
        <f t="shared" si="463"/>
        <v>0</v>
      </c>
      <c r="BI2691" s="19">
        <f t="shared" si="463"/>
        <v>0</v>
      </c>
      <c r="BJ2691" s="19">
        <f t="shared" si="463"/>
        <v>0</v>
      </c>
      <c r="BK2691" s="19">
        <f t="shared" ref="BK2691:BZ2706" si="493">IF(BK$4&gt;=$BC$1,"",SUMPRODUCT(N(MOD($D2691:$I2691,$BC$1)=BK$4)))</f>
        <v>0</v>
      </c>
      <c r="BL2691" s="19">
        <f t="shared" si="493"/>
        <v>1</v>
      </c>
      <c r="BM2691" s="19">
        <f t="shared" si="493"/>
        <v>1</v>
      </c>
      <c r="BN2691" s="19">
        <f t="shared" si="493"/>
        <v>0</v>
      </c>
      <c r="BO2691" s="19">
        <f t="shared" si="493"/>
        <v>0</v>
      </c>
      <c r="BP2691" s="19">
        <f t="shared" si="493"/>
        <v>0</v>
      </c>
      <c r="BQ2691" s="19">
        <f t="shared" si="493"/>
        <v>1</v>
      </c>
      <c r="BR2691" s="19">
        <f t="shared" si="493"/>
        <v>0</v>
      </c>
      <c r="BS2691" s="19">
        <f t="shared" si="493"/>
        <v>1</v>
      </c>
      <c r="BT2691" s="19">
        <f t="shared" si="493"/>
        <v>0</v>
      </c>
      <c r="BU2691" s="19">
        <f t="shared" si="493"/>
        <v>1</v>
      </c>
      <c r="BV2691" s="19">
        <f t="shared" si="493"/>
        <v>0</v>
      </c>
      <c r="BW2691" s="19">
        <f t="shared" si="493"/>
        <v>0</v>
      </c>
      <c r="BX2691" s="19">
        <f t="shared" si="493"/>
        <v>1</v>
      </c>
      <c r="BY2691" s="19" t="str">
        <f t="shared" si="493"/>
        <v/>
      </c>
      <c r="BZ2691" s="19" t="str">
        <f t="shared" si="493"/>
        <v/>
      </c>
      <c r="CA2691" s="19" t="str">
        <f t="shared" si="492"/>
        <v/>
      </c>
      <c r="CB2691" s="19" t="str">
        <f t="shared" si="492"/>
        <v/>
      </c>
    </row>
    <row r="2692" spans="1:80">
      <c r="A2692" s="24">
        <f t="shared" si="464"/>
        <v>2691</v>
      </c>
      <c r="B2692" s="31">
        <f>IF(data!A2693="","",data!A2693)</f>
        <v>2021047</v>
      </c>
      <c r="C2692" s="32">
        <f>IF(data!B2693="","",data!B2693)</f>
        <v>44318</v>
      </c>
      <c r="D2692" s="21">
        <f>IF(data!C2693="","",data!C2693)</f>
        <v>3</v>
      </c>
      <c r="E2692" s="22">
        <f>IF(data!D2693="","",data!D2693)</f>
        <v>7</v>
      </c>
      <c r="F2692" s="22">
        <f>IF(data!E2693="","",data!E2693)</f>
        <v>13</v>
      </c>
      <c r="G2692" s="22">
        <f>IF(data!F2693="","",data!F2693)</f>
        <v>16</v>
      </c>
      <c r="H2692" s="22">
        <f>IF(data!G2693="","",data!G2693)</f>
        <v>24</v>
      </c>
      <c r="I2692" s="22">
        <f>IF(data!H2693="","",data!H2693)</f>
        <v>29</v>
      </c>
      <c r="J2692" s="23">
        <f>IF(data!I2693="","",data!I2693)</f>
        <v>1</v>
      </c>
      <c r="Q2692" s="33"/>
      <c r="R2692" s="33"/>
      <c r="S2692" s="33"/>
      <c r="T2692" s="33"/>
      <c r="U2692" s="33"/>
      <c r="V2692" s="33"/>
      <c r="X2692" s="34"/>
      <c r="Y2692" s="33"/>
      <c r="Z2692" s="33"/>
      <c r="AA2692" s="33"/>
      <c r="AB2692" s="33"/>
      <c r="AC2692" s="35"/>
      <c r="AD2692" s="33"/>
      <c r="AE2692" s="33"/>
      <c r="AF2692" s="33"/>
      <c r="AG2692" s="33"/>
      <c r="AH2692" s="33"/>
      <c r="AI2692" s="33"/>
      <c r="AJ2692" s="36"/>
      <c r="AK2692" s="10">
        <f t="shared" si="465"/>
        <v>5</v>
      </c>
      <c r="AL2692" s="11">
        <f t="shared" si="466"/>
        <v>8</v>
      </c>
      <c r="AM2692" s="11">
        <f t="shared" si="467"/>
        <v>17</v>
      </c>
      <c r="AN2692" s="11">
        <f t="shared" si="468"/>
        <v>14</v>
      </c>
      <c r="AO2692" s="13">
        <f t="shared" si="469"/>
        <v>15</v>
      </c>
      <c r="AP2692" s="11">
        <f t="shared" si="470"/>
        <v>20</v>
      </c>
      <c r="AQ2692" s="11">
        <f t="shared" si="471"/>
        <v>29</v>
      </c>
      <c r="AR2692" s="11">
        <f t="shared" si="472"/>
        <v>32</v>
      </c>
      <c r="AS2692" s="11">
        <f t="shared" si="473"/>
        <v>26</v>
      </c>
      <c r="AT2692" s="11">
        <f t="shared" si="474"/>
        <v>20</v>
      </c>
      <c r="AU2692" s="11">
        <f t="shared" si="475"/>
        <v>27</v>
      </c>
      <c r="AV2692" s="11">
        <f t="shared" si="476"/>
        <v>36</v>
      </c>
      <c r="AW2692" s="12">
        <f t="shared" si="477"/>
        <v>47</v>
      </c>
      <c r="AX2692" s="13">
        <f t="shared" si="478"/>
        <v>44</v>
      </c>
      <c r="AY2692" s="13">
        <f t="shared" si="479"/>
        <v>58</v>
      </c>
      <c r="AZ2692" s="13">
        <f t="shared" si="480"/>
        <v>56</v>
      </c>
      <c r="BA2692" s="13">
        <f t="shared" si="481"/>
        <v>54</v>
      </c>
      <c r="BB2692" s="14">
        <f t="shared" si="482"/>
        <v>52</v>
      </c>
      <c r="BC2692" s="19">
        <f t="shared" si="485"/>
        <v>58</v>
      </c>
      <c r="BD2692" s="55">
        <f t="shared" si="461"/>
        <v>0.94121468009093856</v>
      </c>
      <c r="BE2692" s="19">
        <f t="shared" si="462"/>
        <v>0.93916856122117565</v>
      </c>
      <c r="BF2692" s="19">
        <f t="shared" si="486"/>
        <v>0.97477102955505035</v>
      </c>
      <c r="BG2692" s="19">
        <f t="shared" si="491"/>
        <v>0.99932445599220532</v>
      </c>
      <c r="BH2692" s="19">
        <f t="shared" si="463"/>
        <v>0</v>
      </c>
      <c r="BI2692" s="19">
        <f t="shared" si="463"/>
        <v>0</v>
      </c>
      <c r="BJ2692" s="19">
        <f t="shared" si="463"/>
        <v>0</v>
      </c>
      <c r="BK2692" s="19">
        <f t="shared" si="493"/>
        <v>1</v>
      </c>
      <c r="BL2692" s="19">
        <f t="shared" si="493"/>
        <v>0</v>
      </c>
      <c r="BM2692" s="19">
        <f t="shared" si="493"/>
        <v>0</v>
      </c>
      <c r="BN2692" s="19">
        <f t="shared" si="493"/>
        <v>0</v>
      </c>
      <c r="BO2692" s="19">
        <f t="shared" si="493"/>
        <v>2</v>
      </c>
      <c r="BP2692" s="19">
        <f t="shared" si="493"/>
        <v>0</v>
      </c>
      <c r="BQ2692" s="19">
        <f t="shared" si="493"/>
        <v>0</v>
      </c>
      <c r="BR2692" s="19">
        <f t="shared" si="493"/>
        <v>0</v>
      </c>
      <c r="BS2692" s="19">
        <f t="shared" si="493"/>
        <v>0</v>
      </c>
      <c r="BT2692" s="19">
        <f t="shared" si="493"/>
        <v>1</v>
      </c>
      <c r="BU2692" s="19">
        <f t="shared" si="493"/>
        <v>1</v>
      </c>
      <c r="BV2692" s="19">
        <f t="shared" si="493"/>
        <v>0</v>
      </c>
      <c r="BW2692" s="19">
        <f t="shared" si="493"/>
        <v>0</v>
      </c>
      <c r="BX2692" s="19">
        <f t="shared" si="493"/>
        <v>1</v>
      </c>
      <c r="BY2692" s="19" t="str">
        <f t="shared" si="493"/>
        <v/>
      </c>
      <c r="BZ2692" s="19" t="str">
        <f t="shared" si="493"/>
        <v/>
      </c>
      <c r="CA2692" s="19" t="str">
        <f t="shared" si="492"/>
        <v/>
      </c>
      <c r="CB2692" s="19" t="str">
        <f t="shared" si="492"/>
        <v/>
      </c>
    </row>
    <row r="2693" spans="1:80">
      <c r="A2693" s="24">
        <f t="shared" si="464"/>
        <v>2692</v>
      </c>
      <c r="B2693" s="31">
        <f>IF(data!A2694="","",data!A2694)</f>
        <v>2021048</v>
      </c>
      <c r="C2693" s="32">
        <f>IF(data!B2694="","",data!B2694)</f>
        <v>44320</v>
      </c>
      <c r="D2693" s="21">
        <f>IF(data!C2694="","",data!C2694)</f>
        <v>4</v>
      </c>
      <c r="E2693" s="22">
        <f>IF(data!D2694="","",data!D2694)</f>
        <v>15</v>
      </c>
      <c r="F2693" s="22">
        <f>IF(data!E2694="","",data!E2694)</f>
        <v>17</v>
      </c>
      <c r="G2693" s="22">
        <f>IF(data!F2694="","",data!F2694)</f>
        <v>22</v>
      </c>
      <c r="H2693" s="22">
        <f>IF(data!G2694="","",data!G2694)</f>
        <v>29</v>
      </c>
      <c r="I2693" s="22">
        <f>IF(data!H2694="","",data!H2694)</f>
        <v>32</v>
      </c>
      <c r="J2693" s="23">
        <f>IF(data!I2694="","",data!I2694)</f>
        <v>3</v>
      </c>
      <c r="Q2693" s="33"/>
      <c r="R2693" s="33"/>
      <c r="S2693" s="33"/>
      <c r="T2693" s="33"/>
      <c r="U2693" s="33"/>
      <c r="V2693" s="33"/>
      <c r="X2693" s="34"/>
      <c r="Y2693" s="33"/>
      <c r="Z2693" s="33"/>
      <c r="AA2693" s="33"/>
      <c r="AB2693" s="33"/>
      <c r="AC2693" s="35"/>
      <c r="AD2693" s="33"/>
      <c r="AE2693" s="33"/>
      <c r="AF2693" s="33"/>
      <c r="AG2693" s="33"/>
      <c r="AH2693" s="33"/>
      <c r="AI2693" s="33"/>
      <c r="AJ2693" s="36"/>
      <c r="AK2693" s="10">
        <f t="shared" si="465"/>
        <v>8</v>
      </c>
      <c r="AL2693" s="11">
        <f t="shared" si="466"/>
        <v>7</v>
      </c>
      <c r="AM2693" s="11">
        <f t="shared" si="467"/>
        <v>14</v>
      </c>
      <c r="AN2693" s="11">
        <f t="shared" si="468"/>
        <v>23</v>
      </c>
      <c r="AO2693" s="13">
        <f t="shared" si="469"/>
        <v>14</v>
      </c>
      <c r="AP2693" s="11">
        <f t="shared" si="470"/>
        <v>23</v>
      </c>
      <c r="AQ2693" s="11">
        <f t="shared" si="471"/>
        <v>29</v>
      </c>
      <c r="AR2693" s="11">
        <f t="shared" si="472"/>
        <v>29</v>
      </c>
      <c r="AS2693" s="11">
        <f t="shared" si="473"/>
        <v>31</v>
      </c>
      <c r="AT2693" s="11">
        <f t="shared" si="474"/>
        <v>35</v>
      </c>
      <c r="AU2693" s="11">
        <f t="shared" si="475"/>
        <v>28</v>
      </c>
      <c r="AV2693" s="11">
        <f t="shared" si="476"/>
        <v>21</v>
      </c>
      <c r="AW2693" s="12">
        <f t="shared" si="477"/>
        <v>29</v>
      </c>
      <c r="AX2693" s="13">
        <f t="shared" si="478"/>
        <v>39</v>
      </c>
      <c r="AY2693" s="13">
        <f t="shared" si="479"/>
        <v>51</v>
      </c>
      <c r="AZ2693" s="13">
        <f t="shared" si="480"/>
        <v>65</v>
      </c>
      <c r="BA2693" s="13">
        <f t="shared" si="481"/>
        <v>62</v>
      </c>
      <c r="BB2693" s="14">
        <f t="shared" si="482"/>
        <v>59</v>
      </c>
      <c r="BC2693" s="19">
        <f t="shared" si="485"/>
        <v>51</v>
      </c>
      <c r="BD2693" s="55">
        <f t="shared" si="461"/>
        <v>1.0721662877557647</v>
      </c>
      <c r="BE2693" s="19">
        <f t="shared" si="462"/>
        <v>0.9453069178304645</v>
      </c>
      <c r="BF2693" s="19">
        <f t="shared" si="486"/>
        <v>0.98541084767781739</v>
      </c>
      <c r="BG2693" s="19">
        <f t="shared" si="491"/>
        <v>1.000552127314063</v>
      </c>
      <c r="BH2693" s="19">
        <f t="shared" si="463"/>
        <v>1</v>
      </c>
      <c r="BI2693" s="19">
        <f t="shared" si="463"/>
        <v>0</v>
      </c>
      <c r="BJ2693" s="19">
        <f t="shared" si="463"/>
        <v>0</v>
      </c>
      <c r="BK2693" s="19">
        <f t="shared" si="493"/>
        <v>0</v>
      </c>
      <c r="BL2693" s="19">
        <f t="shared" si="493"/>
        <v>1</v>
      </c>
      <c r="BM2693" s="19">
        <f t="shared" si="493"/>
        <v>1</v>
      </c>
      <c r="BN2693" s="19">
        <f t="shared" si="493"/>
        <v>0</v>
      </c>
      <c r="BO2693" s="19">
        <f t="shared" si="493"/>
        <v>0</v>
      </c>
      <c r="BP2693" s="19">
        <f t="shared" si="493"/>
        <v>0</v>
      </c>
      <c r="BQ2693" s="19">
        <f t="shared" si="493"/>
        <v>0</v>
      </c>
      <c r="BR2693" s="19">
        <f t="shared" si="493"/>
        <v>0</v>
      </c>
      <c r="BS2693" s="19">
        <f t="shared" si="493"/>
        <v>0</v>
      </c>
      <c r="BT2693" s="19">
        <f t="shared" si="493"/>
        <v>1</v>
      </c>
      <c r="BU2693" s="19">
        <f t="shared" si="493"/>
        <v>0</v>
      </c>
      <c r="BV2693" s="19">
        <f t="shared" si="493"/>
        <v>0</v>
      </c>
      <c r="BW2693" s="19">
        <f t="shared" si="493"/>
        <v>2</v>
      </c>
      <c r="BX2693" s="19">
        <f t="shared" si="493"/>
        <v>0</v>
      </c>
      <c r="BY2693" s="19" t="str">
        <f t="shared" si="493"/>
        <v/>
      </c>
      <c r="BZ2693" s="19" t="str">
        <f t="shared" si="493"/>
        <v/>
      </c>
      <c r="CA2693" s="19" t="str">
        <f t="shared" si="492"/>
        <v/>
      </c>
      <c r="CB2693" s="19" t="str">
        <f t="shared" si="492"/>
        <v/>
      </c>
    </row>
    <row r="2694" spans="1:80">
      <c r="A2694" s="24">
        <f t="shared" si="464"/>
        <v>2693</v>
      </c>
      <c r="B2694" s="31">
        <f>IF(data!A2695="","",data!A2695)</f>
        <v>2021049</v>
      </c>
      <c r="C2694" s="32">
        <f>IF(data!B2695="","",data!B2695)</f>
        <v>44322</v>
      </c>
      <c r="D2694" s="21">
        <f>IF(data!C2695="","",data!C2695)</f>
        <v>4</v>
      </c>
      <c r="E2694" s="22">
        <f>IF(data!D2695="","",data!D2695)</f>
        <v>11</v>
      </c>
      <c r="F2694" s="22">
        <f>IF(data!E2695="","",data!E2695)</f>
        <v>13</v>
      </c>
      <c r="G2694" s="22">
        <f>IF(data!F2695="","",data!F2695)</f>
        <v>22</v>
      </c>
      <c r="H2694" s="22">
        <f>IF(data!G2695="","",data!G2695)</f>
        <v>25</v>
      </c>
      <c r="I2694" s="22">
        <f>IF(data!H2695="","",data!H2695)</f>
        <v>32</v>
      </c>
      <c r="J2694" s="23">
        <f>IF(data!I2695="","",data!I2695)</f>
        <v>1</v>
      </c>
      <c r="Q2694" s="33"/>
      <c r="R2694" s="33"/>
      <c r="S2694" s="33"/>
      <c r="T2694" s="33"/>
      <c r="U2694" s="33"/>
      <c r="V2694" s="33"/>
      <c r="X2694" s="34"/>
      <c r="Y2694" s="33"/>
      <c r="Z2694" s="33"/>
      <c r="AA2694" s="33"/>
      <c r="AB2694" s="33"/>
      <c r="AC2694" s="35"/>
      <c r="AD2694" s="33"/>
      <c r="AE2694" s="33"/>
      <c r="AF2694" s="33"/>
      <c r="AG2694" s="33"/>
      <c r="AH2694" s="33"/>
      <c r="AI2694" s="33"/>
      <c r="AJ2694" s="36"/>
      <c r="AK2694" s="10">
        <f t="shared" si="465"/>
        <v>8</v>
      </c>
      <c r="AL2694" s="11">
        <f t="shared" si="466"/>
        <v>7</v>
      </c>
      <c r="AM2694" s="11">
        <f t="shared" si="467"/>
        <v>12</v>
      </c>
      <c r="AN2694" s="11">
        <f t="shared" si="468"/>
        <v>17</v>
      </c>
      <c r="AO2694" s="13">
        <f t="shared" si="469"/>
        <v>23</v>
      </c>
      <c r="AP2694" s="11">
        <f t="shared" si="470"/>
        <v>19</v>
      </c>
      <c r="AQ2694" s="11">
        <f t="shared" si="471"/>
        <v>26</v>
      </c>
      <c r="AR2694" s="11">
        <f t="shared" si="472"/>
        <v>17</v>
      </c>
      <c r="AS2694" s="11">
        <f t="shared" si="473"/>
        <v>19</v>
      </c>
      <c r="AT2694" s="11">
        <f t="shared" si="474"/>
        <v>35</v>
      </c>
      <c r="AU2694" s="11">
        <f t="shared" si="475"/>
        <v>42</v>
      </c>
      <c r="AV2694" s="11">
        <f t="shared" si="476"/>
        <v>51</v>
      </c>
      <c r="AW2694" s="12">
        <f t="shared" si="477"/>
        <v>47</v>
      </c>
      <c r="AX2694" s="13">
        <f t="shared" si="478"/>
        <v>43</v>
      </c>
      <c r="AY2694" s="13">
        <f t="shared" si="479"/>
        <v>56</v>
      </c>
      <c r="AZ2694" s="13">
        <f t="shared" si="480"/>
        <v>53</v>
      </c>
      <c r="BA2694" s="13">
        <f t="shared" si="481"/>
        <v>50</v>
      </c>
      <c r="BB2694" s="14">
        <f t="shared" si="482"/>
        <v>47</v>
      </c>
      <c r="BC2694" s="19">
        <f t="shared" si="485"/>
        <v>56</v>
      </c>
      <c r="BD2694" s="55">
        <f t="shared" si="461"/>
        <v>1.113088665151023</v>
      </c>
      <c r="BE2694" s="19">
        <f t="shared" si="462"/>
        <v>0.96372198765833061</v>
      </c>
      <c r="BF2694" s="19">
        <f t="shared" si="486"/>
        <v>1.0042351412796362</v>
      </c>
      <c r="BG2694" s="19">
        <f t="shared" si="491"/>
        <v>1.0079181552452094</v>
      </c>
      <c r="BH2694" s="19">
        <f t="shared" si="463"/>
        <v>0</v>
      </c>
      <c r="BI2694" s="19">
        <f t="shared" si="463"/>
        <v>0</v>
      </c>
      <c r="BJ2694" s="19">
        <f t="shared" si="463"/>
        <v>0</v>
      </c>
      <c r="BK2694" s="19">
        <f t="shared" si="493"/>
        <v>0</v>
      </c>
      <c r="BL2694" s="19">
        <f t="shared" si="493"/>
        <v>1</v>
      </c>
      <c r="BM2694" s="19">
        <f t="shared" si="493"/>
        <v>1</v>
      </c>
      <c r="BN2694" s="19">
        <f t="shared" si="493"/>
        <v>0</v>
      </c>
      <c r="BO2694" s="19">
        <f t="shared" si="493"/>
        <v>0</v>
      </c>
      <c r="BP2694" s="19">
        <f t="shared" si="493"/>
        <v>1</v>
      </c>
      <c r="BQ2694" s="19">
        <f t="shared" si="493"/>
        <v>0</v>
      </c>
      <c r="BR2694" s="19">
        <f t="shared" si="493"/>
        <v>0</v>
      </c>
      <c r="BS2694" s="19">
        <f t="shared" si="493"/>
        <v>1</v>
      </c>
      <c r="BT2694" s="19">
        <f t="shared" si="493"/>
        <v>0</v>
      </c>
      <c r="BU2694" s="19">
        <f t="shared" si="493"/>
        <v>1</v>
      </c>
      <c r="BV2694" s="19">
        <f t="shared" si="493"/>
        <v>0</v>
      </c>
      <c r="BW2694" s="19">
        <f t="shared" si="493"/>
        <v>1</v>
      </c>
      <c r="BX2694" s="19">
        <f t="shared" si="493"/>
        <v>0</v>
      </c>
      <c r="BY2694" s="19" t="str">
        <f t="shared" si="493"/>
        <v/>
      </c>
      <c r="BZ2694" s="19" t="str">
        <f t="shared" si="493"/>
        <v/>
      </c>
      <c r="CA2694" s="19" t="str">
        <f t="shared" si="492"/>
        <v/>
      </c>
      <c r="CB2694" s="19" t="str">
        <f t="shared" si="492"/>
        <v/>
      </c>
    </row>
    <row r="2695" spans="1:80">
      <c r="A2695" s="24">
        <f t="shared" si="464"/>
        <v>2694</v>
      </c>
      <c r="B2695" s="31">
        <f>IF(data!A2696="","",data!A2696)</f>
        <v>2021050</v>
      </c>
      <c r="C2695" s="32">
        <f>IF(data!B2696="","",data!B2696)</f>
        <v>44325</v>
      </c>
      <c r="D2695" s="21">
        <f>IF(data!C2696="","",data!C2696)</f>
        <v>2</v>
      </c>
      <c r="E2695" s="22">
        <f>IF(data!D2696="","",data!D2696)</f>
        <v>9</v>
      </c>
      <c r="F2695" s="22">
        <f>IF(data!E2696="","",data!E2696)</f>
        <v>10</v>
      </c>
      <c r="G2695" s="22">
        <f>IF(data!F2696="","",data!F2696)</f>
        <v>16</v>
      </c>
      <c r="H2695" s="22">
        <f>IF(data!G2696="","",data!G2696)</f>
        <v>25</v>
      </c>
      <c r="I2695" s="22">
        <f>IF(data!H2696="","",data!H2696)</f>
        <v>28</v>
      </c>
      <c r="J2695" s="23">
        <f>IF(data!I2696="","",data!I2696)</f>
        <v>8</v>
      </c>
      <c r="Q2695" s="33"/>
      <c r="R2695" s="33"/>
      <c r="S2695" s="33"/>
      <c r="T2695" s="33"/>
      <c r="U2695" s="33"/>
      <c r="V2695" s="33"/>
      <c r="X2695" s="34"/>
      <c r="Y2695" s="33"/>
      <c r="Z2695" s="33"/>
      <c r="AA2695" s="33"/>
      <c r="AB2695" s="33"/>
      <c r="AC2695" s="35"/>
      <c r="AD2695" s="33"/>
      <c r="AE2695" s="33"/>
      <c r="AF2695" s="33"/>
      <c r="AG2695" s="33"/>
      <c r="AH2695" s="33"/>
      <c r="AI2695" s="33"/>
      <c r="AJ2695" s="36"/>
      <c r="AK2695" s="10">
        <f t="shared" si="465"/>
        <v>6</v>
      </c>
      <c r="AL2695" s="11">
        <f t="shared" si="466"/>
        <v>6</v>
      </c>
      <c r="AM2695" s="11">
        <f t="shared" si="467"/>
        <v>10</v>
      </c>
      <c r="AN2695" s="11">
        <f t="shared" si="468"/>
        <v>18</v>
      </c>
      <c r="AO2695" s="13">
        <f t="shared" si="469"/>
        <v>13</v>
      </c>
      <c r="AP2695" s="11">
        <f t="shared" si="470"/>
        <v>10</v>
      </c>
      <c r="AQ2695" s="11">
        <f t="shared" si="471"/>
        <v>18</v>
      </c>
      <c r="AR2695" s="11">
        <f t="shared" si="472"/>
        <v>30</v>
      </c>
      <c r="AS2695" s="11">
        <f t="shared" si="473"/>
        <v>35</v>
      </c>
      <c r="AT2695" s="11">
        <f t="shared" si="474"/>
        <v>30</v>
      </c>
      <c r="AU2695" s="11">
        <f t="shared" si="475"/>
        <v>38</v>
      </c>
      <c r="AV2695" s="11">
        <f t="shared" si="476"/>
        <v>34</v>
      </c>
      <c r="AW2695" s="12">
        <f t="shared" si="477"/>
        <v>45</v>
      </c>
      <c r="AX2695" s="13">
        <f t="shared" si="478"/>
        <v>42</v>
      </c>
      <c r="AY2695" s="13">
        <f t="shared" si="479"/>
        <v>56</v>
      </c>
      <c r="AZ2695" s="13">
        <f t="shared" si="480"/>
        <v>54</v>
      </c>
      <c r="BA2695" s="13">
        <f t="shared" si="481"/>
        <v>52</v>
      </c>
      <c r="BB2695" s="14">
        <f t="shared" si="482"/>
        <v>50</v>
      </c>
      <c r="BC2695" s="19">
        <f t="shared" si="485"/>
        <v>56</v>
      </c>
      <c r="BD2695" s="55">
        <f t="shared" si="461"/>
        <v>1.1417343293277038</v>
      </c>
      <c r="BE2695" s="19">
        <f t="shared" si="462"/>
        <v>0.98622929522572267</v>
      </c>
      <c r="BF2695" s="19">
        <f t="shared" si="486"/>
        <v>1.0156934069503085</v>
      </c>
      <c r="BG2695" s="19">
        <f t="shared" si="491"/>
        <v>1.0152841831763559</v>
      </c>
      <c r="BH2695" s="19">
        <f t="shared" si="463"/>
        <v>0</v>
      </c>
      <c r="BI2695" s="19">
        <f t="shared" si="463"/>
        <v>0</v>
      </c>
      <c r="BJ2695" s="19">
        <f t="shared" si="463"/>
        <v>1</v>
      </c>
      <c r="BK2695" s="19">
        <f t="shared" si="493"/>
        <v>0</v>
      </c>
      <c r="BL2695" s="19">
        <f t="shared" si="493"/>
        <v>0</v>
      </c>
      <c r="BM2695" s="19">
        <f t="shared" si="493"/>
        <v>0</v>
      </c>
      <c r="BN2695" s="19">
        <f t="shared" si="493"/>
        <v>0</v>
      </c>
      <c r="BO2695" s="19">
        <f t="shared" si="493"/>
        <v>0</v>
      </c>
      <c r="BP2695" s="19">
        <f t="shared" si="493"/>
        <v>1</v>
      </c>
      <c r="BQ2695" s="19">
        <f t="shared" si="493"/>
        <v>1</v>
      </c>
      <c r="BR2695" s="19">
        <f t="shared" si="493"/>
        <v>1</v>
      </c>
      <c r="BS2695" s="19">
        <f t="shared" si="493"/>
        <v>1</v>
      </c>
      <c r="BT2695" s="19">
        <f t="shared" si="493"/>
        <v>0</v>
      </c>
      <c r="BU2695" s="19">
        <f t="shared" si="493"/>
        <v>0</v>
      </c>
      <c r="BV2695" s="19">
        <f t="shared" si="493"/>
        <v>0</v>
      </c>
      <c r="BW2695" s="19">
        <f t="shared" si="493"/>
        <v>0</v>
      </c>
      <c r="BX2695" s="19">
        <f t="shared" si="493"/>
        <v>1</v>
      </c>
      <c r="BY2695" s="19" t="str">
        <f t="shared" si="493"/>
        <v/>
      </c>
      <c r="BZ2695" s="19" t="str">
        <f t="shared" si="493"/>
        <v/>
      </c>
      <c r="CA2695" s="19" t="str">
        <f t="shared" si="492"/>
        <v/>
      </c>
      <c r="CB2695" s="19" t="str">
        <f t="shared" si="492"/>
        <v/>
      </c>
    </row>
    <row r="2696" spans="1:80">
      <c r="A2696" s="24">
        <f t="shared" si="464"/>
        <v>2695</v>
      </c>
      <c r="B2696" s="31">
        <f>IF(data!A2697="","",data!A2697)</f>
        <v>2021051</v>
      </c>
      <c r="C2696" s="32">
        <f>IF(data!B2697="","",data!B2697)</f>
        <v>44327</v>
      </c>
      <c r="D2696" s="21">
        <f>IF(data!C2697="","",data!C2697)</f>
        <v>8</v>
      </c>
      <c r="E2696" s="22">
        <f>IF(data!D2697="","",data!D2697)</f>
        <v>9</v>
      </c>
      <c r="F2696" s="22">
        <f>IF(data!E2697="","",data!E2697)</f>
        <v>10</v>
      </c>
      <c r="G2696" s="22">
        <f>IF(data!F2697="","",data!F2697)</f>
        <v>19</v>
      </c>
      <c r="H2696" s="22">
        <f>IF(data!G2697="","",data!G2697)</f>
        <v>27</v>
      </c>
      <c r="I2696" s="22">
        <f>IF(data!H2697="","",data!H2697)</f>
        <v>29</v>
      </c>
      <c r="J2696" s="23">
        <f>IF(data!I2697="","",data!I2697)</f>
        <v>15</v>
      </c>
      <c r="Q2696" s="33"/>
      <c r="R2696" s="33"/>
      <c r="S2696" s="33"/>
      <c r="T2696" s="33"/>
      <c r="U2696" s="33"/>
      <c r="V2696" s="33"/>
      <c r="X2696" s="34"/>
      <c r="Y2696" s="33"/>
      <c r="Z2696" s="33"/>
      <c r="AA2696" s="33"/>
      <c r="AB2696" s="33"/>
      <c r="AC2696" s="35"/>
      <c r="AD2696" s="33"/>
      <c r="AE2696" s="33"/>
      <c r="AF2696" s="33"/>
      <c r="AG2696" s="33"/>
      <c r="AH2696" s="33"/>
      <c r="AI2696" s="33"/>
      <c r="AJ2696" s="36"/>
      <c r="AK2696" s="10">
        <f t="shared" si="465"/>
        <v>6</v>
      </c>
      <c r="AL2696" s="11">
        <f t="shared" si="466"/>
        <v>10</v>
      </c>
      <c r="AM2696" s="11">
        <f t="shared" si="467"/>
        <v>17</v>
      </c>
      <c r="AN2696" s="11">
        <f t="shared" si="468"/>
        <v>18</v>
      </c>
      <c r="AO2696" s="13">
        <f t="shared" si="469"/>
        <v>18</v>
      </c>
      <c r="AP2696" s="11">
        <f t="shared" si="470"/>
        <v>14</v>
      </c>
      <c r="AQ2696" s="11">
        <f t="shared" si="471"/>
        <v>12</v>
      </c>
      <c r="AR2696" s="11">
        <f t="shared" si="472"/>
        <v>42</v>
      </c>
      <c r="AS2696" s="11">
        <f t="shared" si="473"/>
        <v>47</v>
      </c>
      <c r="AT2696" s="11">
        <f t="shared" si="474"/>
        <v>42</v>
      </c>
      <c r="AU2696" s="11">
        <f t="shared" si="475"/>
        <v>37</v>
      </c>
      <c r="AV2696" s="11">
        <f t="shared" si="476"/>
        <v>46</v>
      </c>
      <c r="AW2696" s="12">
        <f t="shared" si="477"/>
        <v>57</v>
      </c>
      <c r="AX2696" s="13">
        <f t="shared" si="478"/>
        <v>54</v>
      </c>
      <c r="AY2696" s="13">
        <f t="shared" si="479"/>
        <v>51</v>
      </c>
      <c r="AZ2696" s="13">
        <f t="shared" si="480"/>
        <v>48</v>
      </c>
      <c r="BA2696" s="13">
        <f t="shared" si="481"/>
        <v>45</v>
      </c>
      <c r="BB2696" s="14">
        <f t="shared" si="482"/>
        <v>62</v>
      </c>
      <c r="BC2696" s="19">
        <f t="shared" si="485"/>
        <v>51</v>
      </c>
      <c r="BD2696" s="55">
        <f t="shared" si="461"/>
        <v>1.113088665151023</v>
      </c>
      <c r="BE2696" s="19">
        <f t="shared" si="462"/>
        <v>1.0046443650535888</v>
      </c>
      <c r="BF2696" s="19">
        <f t="shared" si="486"/>
        <v>1.0296070152646963</v>
      </c>
      <c r="BG2696" s="19">
        <f t="shared" si="491"/>
        <v>1.0214225397856447</v>
      </c>
      <c r="BH2696" s="19">
        <f t="shared" si="463"/>
        <v>0</v>
      </c>
      <c r="BI2696" s="19">
        <f t="shared" si="463"/>
        <v>0</v>
      </c>
      <c r="BJ2696" s="19">
        <f t="shared" si="463"/>
        <v>1</v>
      </c>
      <c r="BK2696" s="19">
        <f t="shared" si="493"/>
        <v>0</v>
      </c>
      <c r="BL2696" s="19">
        <f t="shared" si="493"/>
        <v>0</v>
      </c>
      <c r="BM2696" s="19">
        <f t="shared" si="493"/>
        <v>0</v>
      </c>
      <c r="BN2696" s="19">
        <f t="shared" si="493"/>
        <v>0</v>
      </c>
      <c r="BO2696" s="19">
        <f t="shared" si="493"/>
        <v>0</v>
      </c>
      <c r="BP2696" s="19">
        <f t="shared" si="493"/>
        <v>1</v>
      </c>
      <c r="BQ2696" s="19">
        <f t="shared" si="493"/>
        <v>1</v>
      </c>
      <c r="BR2696" s="19">
        <f t="shared" si="493"/>
        <v>2</v>
      </c>
      <c r="BS2696" s="19">
        <f t="shared" si="493"/>
        <v>0</v>
      </c>
      <c r="BT2696" s="19">
        <f t="shared" si="493"/>
        <v>1</v>
      </c>
      <c r="BU2696" s="19">
        <f t="shared" si="493"/>
        <v>0</v>
      </c>
      <c r="BV2696" s="19">
        <f t="shared" si="493"/>
        <v>0</v>
      </c>
      <c r="BW2696" s="19">
        <f t="shared" si="493"/>
        <v>0</v>
      </c>
      <c r="BX2696" s="19">
        <f t="shared" si="493"/>
        <v>0</v>
      </c>
      <c r="BY2696" s="19" t="str">
        <f t="shared" si="493"/>
        <v/>
      </c>
      <c r="BZ2696" s="19" t="str">
        <f t="shared" si="493"/>
        <v/>
      </c>
      <c r="CA2696" s="19" t="str">
        <f t="shared" si="492"/>
        <v/>
      </c>
      <c r="CB2696" s="19" t="str">
        <f t="shared" si="492"/>
        <v/>
      </c>
    </row>
    <row r="2697" spans="1:80">
      <c r="A2697" s="24">
        <f t="shared" si="464"/>
        <v>2696</v>
      </c>
      <c r="B2697" s="31">
        <f>IF(data!A2698="","",data!A2698)</f>
        <v>2021052</v>
      </c>
      <c r="C2697" s="32">
        <f>IF(data!B2698="","",data!B2698)</f>
        <v>44329</v>
      </c>
      <c r="D2697" s="21">
        <f>IF(data!C2698="","",data!C2698)</f>
        <v>3</v>
      </c>
      <c r="E2697" s="22">
        <f>IF(data!D2698="","",data!D2698)</f>
        <v>4</v>
      </c>
      <c r="F2697" s="22">
        <f>IF(data!E2698="","",data!E2698)</f>
        <v>6</v>
      </c>
      <c r="G2697" s="22">
        <f>IF(data!F2698="","",data!F2698)</f>
        <v>19</v>
      </c>
      <c r="H2697" s="22">
        <f>IF(data!G2698="","",data!G2698)</f>
        <v>21</v>
      </c>
      <c r="I2697" s="22">
        <f>IF(data!H2698="","",data!H2698)</f>
        <v>30</v>
      </c>
      <c r="J2697" s="23">
        <f>IF(data!I2698="","",data!I2698)</f>
        <v>14</v>
      </c>
      <c r="Q2697" s="33"/>
      <c r="R2697" s="33"/>
      <c r="S2697" s="33"/>
      <c r="T2697" s="33"/>
      <c r="U2697" s="33"/>
      <c r="V2697" s="33"/>
      <c r="X2697" s="34"/>
      <c r="Y2697" s="33"/>
      <c r="Z2697" s="33"/>
      <c r="AA2697" s="33"/>
      <c r="AB2697" s="33"/>
      <c r="AC2697" s="35"/>
      <c r="AD2697" s="33"/>
      <c r="AE2697" s="33"/>
      <c r="AF2697" s="33"/>
      <c r="AG2697" s="33"/>
      <c r="AH2697" s="33"/>
      <c r="AI2697" s="33"/>
      <c r="AJ2697" s="36"/>
      <c r="AK2697" s="10">
        <f t="shared" si="465"/>
        <v>2</v>
      </c>
      <c r="AL2697" s="11">
        <f t="shared" si="466"/>
        <v>11</v>
      </c>
      <c r="AM2697" s="11">
        <f t="shared" si="467"/>
        <v>13</v>
      </c>
      <c r="AN2697" s="11">
        <f t="shared" si="468"/>
        <v>11</v>
      </c>
      <c r="AO2697" s="13">
        <f t="shared" si="469"/>
        <v>20</v>
      </c>
      <c r="AP2697" s="11">
        <f t="shared" si="470"/>
        <v>27</v>
      </c>
      <c r="AQ2697" s="11">
        <f t="shared" si="471"/>
        <v>20</v>
      </c>
      <c r="AR2697" s="11">
        <f t="shared" si="472"/>
        <v>23</v>
      </c>
      <c r="AS2697" s="11">
        <f t="shared" si="473"/>
        <v>39</v>
      </c>
      <c r="AT2697" s="11">
        <f t="shared" si="474"/>
        <v>35</v>
      </c>
      <c r="AU2697" s="11">
        <f t="shared" si="475"/>
        <v>31</v>
      </c>
      <c r="AV2697" s="11">
        <f t="shared" si="476"/>
        <v>27</v>
      </c>
      <c r="AW2697" s="12">
        <f t="shared" si="477"/>
        <v>23</v>
      </c>
      <c r="AX2697" s="13">
        <f t="shared" si="478"/>
        <v>35</v>
      </c>
      <c r="AY2697" s="13">
        <f t="shared" si="479"/>
        <v>32</v>
      </c>
      <c r="AZ2697" s="13">
        <f t="shared" si="480"/>
        <v>29</v>
      </c>
      <c r="BA2697" s="13">
        <f t="shared" si="481"/>
        <v>26</v>
      </c>
      <c r="BB2697" s="14">
        <f t="shared" si="482"/>
        <v>43</v>
      </c>
      <c r="BC2697" s="19">
        <f t="shared" si="485"/>
        <v>32</v>
      </c>
      <c r="BD2697" s="55">
        <f t="shared" si="461"/>
        <v>1.0066904839233517</v>
      </c>
      <c r="BE2697" s="19">
        <f t="shared" si="462"/>
        <v>0.97395258200714518</v>
      </c>
      <c r="BF2697" s="19">
        <f t="shared" si="486"/>
        <v>1.0156934069503085</v>
      </c>
      <c r="BG2697" s="19">
        <f t="shared" si="491"/>
        <v>1.0095550503410198</v>
      </c>
      <c r="BH2697" s="19">
        <f t="shared" si="463"/>
        <v>0</v>
      </c>
      <c r="BI2697" s="19">
        <f t="shared" si="463"/>
        <v>0</v>
      </c>
      <c r="BJ2697" s="19">
        <f t="shared" si="463"/>
        <v>1</v>
      </c>
      <c r="BK2697" s="19">
        <f t="shared" si="493"/>
        <v>1</v>
      </c>
      <c r="BL2697" s="19">
        <f t="shared" si="493"/>
        <v>2</v>
      </c>
      <c r="BM2697" s="19">
        <f t="shared" si="493"/>
        <v>0</v>
      </c>
      <c r="BN2697" s="19">
        <f t="shared" si="493"/>
        <v>1</v>
      </c>
      <c r="BO2697" s="19">
        <f t="shared" si="493"/>
        <v>0</v>
      </c>
      <c r="BP2697" s="19">
        <f t="shared" si="493"/>
        <v>0</v>
      </c>
      <c r="BQ2697" s="19">
        <f t="shared" si="493"/>
        <v>0</v>
      </c>
      <c r="BR2697" s="19">
        <f t="shared" si="493"/>
        <v>0</v>
      </c>
      <c r="BS2697" s="19">
        <f t="shared" si="493"/>
        <v>0</v>
      </c>
      <c r="BT2697" s="19">
        <f t="shared" si="493"/>
        <v>0</v>
      </c>
      <c r="BU2697" s="19">
        <f t="shared" si="493"/>
        <v>1</v>
      </c>
      <c r="BV2697" s="19">
        <f t="shared" si="493"/>
        <v>0</v>
      </c>
      <c r="BW2697" s="19">
        <f t="shared" si="493"/>
        <v>0</v>
      </c>
      <c r="BX2697" s="19">
        <f t="shared" si="493"/>
        <v>0</v>
      </c>
      <c r="BY2697" s="19" t="str">
        <f t="shared" si="493"/>
        <v/>
      </c>
      <c r="BZ2697" s="19" t="str">
        <f t="shared" si="493"/>
        <v/>
      </c>
      <c r="CA2697" s="19" t="str">
        <f t="shared" si="492"/>
        <v/>
      </c>
      <c r="CB2697" s="19" t="str">
        <f t="shared" si="492"/>
        <v/>
      </c>
    </row>
    <row r="2698" spans="1:80">
      <c r="A2698" s="24">
        <f t="shared" si="464"/>
        <v>2697</v>
      </c>
      <c r="B2698" s="31">
        <f>IF(data!A2699="","",data!A2699)</f>
        <v>2021053</v>
      </c>
      <c r="C2698" s="32">
        <f>IF(data!B2699="","",data!B2699)</f>
        <v>44332</v>
      </c>
      <c r="D2698" s="21">
        <f>IF(data!C2699="","",data!C2699)</f>
        <v>7</v>
      </c>
      <c r="E2698" s="22">
        <f>IF(data!D2699="","",data!D2699)</f>
        <v>10</v>
      </c>
      <c r="F2698" s="22">
        <f>IF(data!E2699="","",data!E2699)</f>
        <v>14</v>
      </c>
      <c r="G2698" s="22">
        <f>IF(data!F2699="","",data!F2699)</f>
        <v>16</v>
      </c>
      <c r="H2698" s="22">
        <f>IF(data!G2699="","",data!G2699)</f>
        <v>24</v>
      </c>
      <c r="I2698" s="22">
        <f>IF(data!H2699="","",data!H2699)</f>
        <v>33</v>
      </c>
      <c r="J2698" s="23">
        <f>IF(data!I2699="","",data!I2699)</f>
        <v>16</v>
      </c>
      <c r="Q2698" s="33"/>
      <c r="R2698" s="33"/>
      <c r="S2698" s="33"/>
      <c r="T2698" s="33"/>
      <c r="U2698" s="33"/>
      <c r="V2698" s="33"/>
      <c r="X2698" s="34"/>
      <c r="Y2698" s="33"/>
      <c r="Z2698" s="33"/>
      <c r="AA2698" s="33"/>
      <c r="AB2698" s="33"/>
      <c r="AC2698" s="35"/>
      <c r="AD2698" s="33"/>
      <c r="AE2698" s="33"/>
      <c r="AF2698" s="33"/>
      <c r="AG2698" s="33"/>
      <c r="AH2698" s="33"/>
      <c r="AI2698" s="33"/>
      <c r="AJ2698" s="36"/>
      <c r="AK2698" s="10">
        <f t="shared" si="465"/>
        <v>5</v>
      </c>
      <c r="AL2698" s="11">
        <f t="shared" si="466"/>
        <v>8</v>
      </c>
      <c r="AM2698" s="11">
        <f t="shared" si="467"/>
        <v>14</v>
      </c>
      <c r="AN2698" s="11">
        <f t="shared" si="468"/>
        <v>14</v>
      </c>
      <c r="AO2698" s="13">
        <f t="shared" si="469"/>
        <v>13</v>
      </c>
      <c r="AP2698" s="11">
        <f t="shared" si="470"/>
        <v>16</v>
      </c>
      <c r="AQ2698" s="11">
        <f t="shared" si="471"/>
        <v>32</v>
      </c>
      <c r="AR2698" s="11">
        <f t="shared" si="472"/>
        <v>24</v>
      </c>
      <c r="AS2698" s="11">
        <f t="shared" si="473"/>
        <v>27</v>
      </c>
      <c r="AT2698" s="11">
        <f t="shared" si="474"/>
        <v>32</v>
      </c>
      <c r="AU2698" s="11">
        <f t="shared" si="475"/>
        <v>39</v>
      </c>
      <c r="AV2698" s="11">
        <f t="shared" si="476"/>
        <v>34</v>
      </c>
      <c r="AW2698" s="12">
        <f t="shared" si="477"/>
        <v>44</v>
      </c>
      <c r="AX2698" s="13">
        <f t="shared" si="478"/>
        <v>40</v>
      </c>
      <c r="AY2698" s="13">
        <f t="shared" si="479"/>
        <v>70</v>
      </c>
      <c r="AZ2698" s="13">
        <f t="shared" si="480"/>
        <v>68</v>
      </c>
      <c r="BA2698" s="13">
        <f t="shared" si="481"/>
        <v>66</v>
      </c>
      <c r="BB2698" s="14">
        <f t="shared" si="482"/>
        <v>64</v>
      </c>
      <c r="BC2698" s="19">
        <f t="shared" si="485"/>
        <v>70</v>
      </c>
      <c r="BD2698" s="55">
        <f t="shared" si="461"/>
        <v>1.0844430009743422</v>
      </c>
      <c r="BE2698" s="19">
        <f t="shared" si="462"/>
        <v>1.0783046443650537</v>
      </c>
      <c r="BF2698" s="19">
        <f t="shared" si="486"/>
        <v>1.0173303020461189</v>
      </c>
      <c r="BG2698" s="19">
        <f t="shared" si="491"/>
        <v>1.018148749594024</v>
      </c>
      <c r="BH2698" s="19">
        <f t="shared" si="463"/>
        <v>0</v>
      </c>
      <c r="BI2698" s="19">
        <f t="shared" si="463"/>
        <v>0</v>
      </c>
      <c r="BJ2698" s="19">
        <f t="shared" si="463"/>
        <v>0</v>
      </c>
      <c r="BK2698" s="19">
        <f t="shared" si="493"/>
        <v>0</v>
      </c>
      <c r="BL2698" s="19">
        <f t="shared" si="493"/>
        <v>0</v>
      </c>
      <c r="BM2698" s="19">
        <f t="shared" si="493"/>
        <v>0</v>
      </c>
      <c r="BN2698" s="19">
        <f t="shared" si="493"/>
        <v>0</v>
      </c>
      <c r="BO2698" s="19">
        <f t="shared" si="493"/>
        <v>2</v>
      </c>
      <c r="BP2698" s="19">
        <f t="shared" si="493"/>
        <v>0</v>
      </c>
      <c r="BQ2698" s="19">
        <f t="shared" si="493"/>
        <v>0</v>
      </c>
      <c r="BR2698" s="19">
        <f t="shared" si="493"/>
        <v>1</v>
      </c>
      <c r="BS2698" s="19">
        <f t="shared" si="493"/>
        <v>0</v>
      </c>
      <c r="BT2698" s="19">
        <f t="shared" si="493"/>
        <v>0</v>
      </c>
      <c r="BU2698" s="19">
        <f t="shared" si="493"/>
        <v>0</v>
      </c>
      <c r="BV2698" s="19">
        <f t="shared" si="493"/>
        <v>1</v>
      </c>
      <c r="BW2698" s="19">
        <f t="shared" si="493"/>
        <v>0</v>
      </c>
      <c r="BX2698" s="19">
        <f t="shared" si="493"/>
        <v>2</v>
      </c>
      <c r="BY2698" s="19" t="str">
        <f t="shared" si="493"/>
        <v/>
      </c>
      <c r="BZ2698" s="19" t="str">
        <f t="shared" si="493"/>
        <v/>
      </c>
      <c r="CA2698" s="19" t="str">
        <f t="shared" si="492"/>
        <v/>
      </c>
      <c r="CB2698" s="19" t="str">
        <f t="shared" si="492"/>
        <v/>
      </c>
    </row>
    <row r="2699" spans="1:80">
      <c r="A2699" s="24">
        <f t="shared" si="464"/>
        <v>2698</v>
      </c>
      <c r="B2699" s="31">
        <f>IF(data!A2700="","",data!A2700)</f>
        <v>2021054</v>
      </c>
      <c r="C2699" s="32">
        <f>IF(data!B2700="","",data!B2700)</f>
        <v>44334</v>
      </c>
      <c r="D2699" s="21">
        <f>IF(data!C2700="","",data!C2700)</f>
        <v>7</v>
      </c>
      <c r="E2699" s="22">
        <f>IF(data!D2700="","",data!D2700)</f>
        <v>13</v>
      </c>
      <c r="F2699" s="22">
        <f>IF(data!E2700="","",data!E2700)</f>
        <v>21</v>
      </c>
      <c r="G2699" s="22">
        <f>IF(data!F2700="","",data!F2700)</f>
        <v>22</v>
      </c>
      <c r="H2699" s="22">
        <f>IF(data!G2700="","",data!G2700)</f>
        <v>24</v>
      </c>
      <c r="I2699" s="22">
        <f>IF(data!H2700="","",data!H2700)</f>
        <v>31</v>
      </c>
      <c r="J2699" s="23">
        <f>IF(data!I2700="","",data!I2700)</f>
        <v>2</v>
      </c>
      <c r="Q2699" s="33"/>
      <c r="R2699" s="33"/>
      <c r="S2699" s="33"/>
      <c r="T2699" s="33"/>
      <c r="U2699" s="33"/>
      <c r="V2699" s="33"/>
      <c r="X2699" s="34"/>
      <c r="Y2699" s="33"/>
      <c r="Z2699" s="33"/>
      <c r="AA2699" s="33"/>
      <c r="AB2699" s="33"/>
      <c r="AC2699" s="35"/>
      <c r="AD2699" s="33"/>
      <c r="AE2699" s="33"/>
      <c r="AF2699" s="33"/>
      <c r="AG2699" s="33"/>
      <c r="AH2699" s="33"/>
      <c r="AI2699" s="33"/>
      <c r="AJ2699" s="36"/>
      <c r="AK2699" s="10">
        <f t="shared" si="465"/>
        <v>4</v>
      </c>
      <c r="AL2699" s="11">
        <f t="shared" si="466"/>
        <v>10</v>
      </c>
      <c r="AM2699" s="11">
        <f t="shared" si="467"/>
        <v>13</v>
      </c>
      <c r="AN2699" s="11">
        <f t="shared" si="468"/>
        <v>10</v>
      </c>
      <c r="AO2699" s="13">
        <f t="shared" si="469"/>
        <v>13</v>
      </c>
      <c r="AP2699" s="11">
        <f t="shared" si="470"/>
        <v>30</v>
      </c>
      <c r="AQ2699" s="11">
        <f t="shared" si="471"/>
        <v>28</v>
      </c>
      <c r="AR2699" s="11">
        <f t="shared" si="472"/>
        <v>18</v>
      </c>
      <c r="AS2699" s="11">
        <f t="shared" si="473"/>
        <v>30</v>
      </c>
      <c r="AT2699" s="11">
        <f t="shared" si="474"/>
        <v>34</v>
      </c>
      <c r="AU2699" s="11">
        <f t="shared" si="475"/>
        <v>40</v>
      </c>
      <c r="AV2699" s="11">
        <f t="shared" si="476"/>
        <v>48</v>
      </c>
      <c r="AW2699" s="12">
        <f t="shared" si="477"/>
        <v>43</v>
      </c>
      <c r="AX2699" s="13">
        <f t="shared" si="478"/>
        <v>54</v>
      </c>
      <c r="AY2699" s="13">
        <f t="shared" si="479"/>
        <v>50</v>
      </c>
      <c r="AZ2699" s="13">
        <f t="shared" si="480"/>
        <v>46</v>
      </c>
      <c r="BA2699" s="13">
        <f t="shared" si="481"/>
        <v>42</v>
      </c>
      <c r="BB2699" s="14">
        <f t="shared" si="482"/>
        <v>38</v>
      </c>
      <c r="BC2699" s="19">
        <f t="shared" si="485"/>
        <v>50</v>
      </c>
      <c r="BD2699" s="55">
        <f t="shared" si="461"/>
        <v>1.0598895745371872</v>
      </c>
      <c r="BE2699" s="19">
        <f t="shared" si="462"/>
        <v>1.0864891198441053</v>
      </c>
      <c r="BF2699" s="19">
        <f t="shared" si="486"/>
        <v>1.0165118544982137</v>
      </c>
      <c r="BG2699" s="19">
        <f t="shared" si="491"/>
        <v>1.0283793439428386</v>
      </c>
      <c r="BH2699" s="19">
        <f t="shared" si="463"/>
        <v>0</v>
      </c>
      <c r="BI2699" s="19">
        <f t="shared" si="463"/>
        <v>0</v>
      </c>
      <c r="BJ2699" s="19">
        <f t="shared" si="463"/>
        <v>0</v>
      </c>
      <c r="BK2699" s="19">
        <f t="shared" si="493"/>
        <v>0</v>
      </c>
      <c r="BL2699" s="19">
        <f t="shared" si="493"/>
        <v>1</v>
      </c>
      <c r="BM2699" s="19">
        <f t="shared" si="493"/>
        <v>1</v>
      </c>
      <c r="BN2699" s="19">
        <f t="shared" si="493"/>
        <v>0</v>
      </c>
      <c r="BO2699" s="19">
        <f t="shared" si="493"/>
        <v>2</v>
      </c>
      <c r="BP2699" s="19">
        <f t="shared" si="493"/>
        <v>0</v>
      </c>
      <c r="BQ2699" s="19">
        <f t="shared" si="493"/>
        <v>0</v>
      </c>
      <c r="BR2699" s="19">
        <f t="shared" si="493"/>
        <v>0</v>
      </c>
      <c r="BS2699" s="19">
        <f t="shared" si="493"/>
        <v>0</v>
      </c>
      <c r="BT2699" s="19">
        <f t="shared" si="493"/>
        <v>0</v>
      </c>
      <c r="BU2699" s="19">
        <f t="shared" si="493"/>
        <v>1</v>
      </c>
      <c r="BV2699" s="19">
        <f t="shared" si="493"/>
        <v>1</v>
      </c>
      <c r="BW2699" s="19">
        <f t="shared" si="493"/>
        <v>0</v>
      </c>
      <c r="BX2699" s="19">
        <f t="shared" si="493"/>
        <v>0</v>
      </c>
      <c r="BY2699" s="19" t="str">
        <f t="shared" si="493"/>
        <v/>
      </c>
      <c r="BZ2699" s="19" t="str">
        <f t="shared" si="493"/>
        <v/>
      </c>
      <c r="CA2699" s="19" t="str">
        <f t="shared" si="492"/>
        <v/>
      </c>
      <c r="CB2699" s="19" t="str">
        <f t="shared" si="492"/>
        <v/>
      </c>
    </row>
    <row r="2700" spans="1:80">
      <c r="A2700" s="24">
        <f t="shared" si="464"/>
        <v>2699</v>
      </c>
      <c r="B2700" s="31">
        <f>IF(data!A2701="","",data!A2701)</f>
        <v>2021055</v>
      </c>
      <c r="C2700" s="32">
        <f>IF(data!B2701="","",data!B2701)</f>
        <v>44336</v>
      </c>
      <c r="D2700" s="21">
        <f>IF(data!C2701="","",data!C2701)</f>
        <v>3</v>
      </c>
      <c r="E2700" s="22">
        <f>IF(data!D2701="","",data!D2701)</f>
        <v>11</v>
      </c>
      <c r="F2700" s="22">
        <f>IF(data!E2701="","",data!E2701)</f>
        <v>12</v>
      </c>
      <c r="G2700" s="22">
        <f>IF(data!F2701="","",data!F2701)</f>
        <v>16</v>
      </c>
      <c r="H2700" s="22">
        <f>IF(data!G2701="","",data!G2701)</f>
        <v>22</v>
      </c>
      <c r="I2700" s="22">
        <f>IF(data!H2701="","",data!H2701)</f>
        <v>28</v>
      </c>
      <c r="J2700" s="23">
        <f>IF(data!I2701="","",data!I2701)</f>
        <v>10</v>
      </c>
      <c r="Q2700" s="33"/>
      <c r="R2700" s="33"/>
      <c r="S2700" s="33"/>
      <c r="T2700" s="33"/>
      <c r="U2700" s="33"/>
      <c r="V2700" s="33"/>
      <c r="X2700" s="34"/>
      <c r="Y2700" s="33"/>
      <c r="Z2700" s="33"/>
      <c r="AA2700" s="33"/>
      <c r="AB2700" s="33"/>
      <c r="AC2700" s="35"/>
      <c r="AD2700" s="33"/>
      <c r="AE2700" s="33"/>
      <c r="AF2700" s="33"/>
      <c r="AG2700" s="33"/>
      <c r="AH2700" s="33"/>
      <c r="AI2700" s="33"/>
      <c r="AJ2700" s="36"/>
      <c r="AK2700" s="10">
        <f t="shared" si="465"/>
        <v>5</v>
      </c>
      <c r="AL2700" s="11">
        <f t="shared" si="466"/>
        <v>8</v>
      </c>
      <c r="AM2700" s="11">
        <f t="shared" si="467"/>
        <v>12</v>
      </c>
      <c r="AN2700" s="11">
        <f t="shared" si="468"/>
        <v>20</v>
      </c>
      <c r="AO2700" s="13">
        <f t="shared" si="469"/>
        <v>15</v>
      </c>
      <c r="AP2700" s="11">
        <f t="shared" si="470"/>
        <v>20</v>
      </c>
      <c r="AQ2700" s="11">
        <f t="shared" si="471"/>
        <v>20</v>
      </c>
      <c r="AR2700" s="11">
        <f t="shared" si="472"/>
        <v>22</v>
      </c>
      <c r="AS2700" s="11">
        <f t="shared" si="473"/>
        <v>15</v>
      </c>
      <c r="AT2700" s="11">
        <f t="shared" si="474"/>
        <v>32</v>
      </c>
      <c r="AU2700" s="11">
        <f t="shared" si="475"/>
        <v>40</v>
      </c>
      <c r="AV2700" s="11">
        <f t="shared" si="476"/>
        <v>36</v>
      </c>
      <c r="AW2700" s="12">
        <f t="shared" si="477"/>
        <v>47</v>
      </c>
      <c r="AX2700" s="13">
        <f t="shared" si="478"/>
        <v>44</v>
      </c>
      <c r="AY2700" s="13">
        <f t="shared" si="479"/>
        <v>58</v>
      </c>
      <c r="AZ2700" s="13">
        <f t="shared" si="480"/>
        <v>56</v>
      </c>
      <c r="BA2700" s="13">
        <f t="shared" si="481"/>
        <v>54</v>
      </c>
      <c r="BB2700" s="14">
        <f t="shared" si="482"/>
        <v>52</v>
      </c>
      <c r="BC2700" s="19">
        <f t="shared" si="485"/>
        <v>58</v>
      </c>
      <c r="BD2700" s="55">
        <f t="shared" si="461"/>
        <v>1.0680740500162391</v>
      </c>
      <c r="BE2700" s="19">
        <f t="shared" si="462"/>
        <v>1.1049041896719713</v>
      </c>
      <c r="BF2700" s="19">
        <f t="shared" si="486"/>
        <v>1.0099642741149724</v>
      </c>
      <c r="BG2700" s="19">
        <f t="shared" si="491"/>
        <v>1.0251055537512179</v>
      </c>
      <c r="BH2700" s="19">
        <f t="shared" si="463"/>
        <v>0</v>
      </c>
      <c r="BI2700" s="19">
        <f t="shared" si="463"/>
        <v>0</v>
      </c>
      <c r="BJ2700" s="19">
        <f t="shared" si="463"/>
        <v>0</v>
      </c>
      <c r="BK2700" s="19">
        <f t="shared" si="493"/>
        <v>1</v>
      </c>
      <c r="BL2700" s="19">
        <f t="shared" si="493"/>
        <v>0</v>
      </c>
      <c r="BM2700" s="19">
        <f t="shared" si="493"/>
        <v>1</v>
      </c>
      <c r="BN2700" s="19">
        <f t="shared" si="493"/>
        <v>0</v>
      </c>
      <c r="BO2700" s="19">
        <f t="shared" si="493"/>
        <v>0</v>
      </c>
      <c r="BP2700" s="19">
        <f t="shared" si="493"/>
        <v>0</v>
      </c>
      <c r="BQ2700" s="19">
        <f t="shared" si="493"/>
        <v>0</v>
      </c>
      <c r="BR2700" s="19">
        <f t="shared" si="493"/>
        <v>0</v>
      </c>
      <c r="BS2700" s="19">
        <f t="shared" si="493"/>
        <v>2</v>
      </c>
      <c r="BT2700" s="19">
        <f t="shared" si="493"/>
        <v>1</v>
      </c>
      <c r="BU2700" s="19">
        <f t="shared" si="493"/>
        <v>0</v>
      </c>
      <c r="BV2700" s="19">
        <f t="shared" si="493"/>
        <v>0</v>
      </c>
      <c r="BW2700" s="19">
        <f t="shared" si="493"/>
        <v>0</v>
      </c>
      <c r="BX2700" s="19">
        <f t="shared" si="493"/>
        <v>1</v>
      </c>
      <c r="BY2700" s="19" t="str">
        <f t="shared" si="493"/>
        <v/>
      </c>
      <c r="BZ2700" s="19" t="str">
        <f t="shared" si="493"/>
        <v/>
      </c>
      <c r="CA2700" s="19" t="str">
        <f t="shared" si="492"/>
        <v/>
      </c>
      <c r="CB2700" s="19" t="str">
        <f t="shared" si="492"/>
        <v/>
      </c>
    </row>
    <row r="2701" spans="1:80">
      <c r="A2701" s="24">
        <f t="shared" si="464"/>
        <v>2700</v>
      </c>
      <c r="B2701" s="31">
        <f>IF(data!A2702="","",data!A2702)</f>
        <v>2021056</v>
      </c>
      <c r="C2701" s="32">
        <f>IF(data!B2702="","",data!B2702)</f>
        <v>44339</v>
      </c>
      <c r="D2701" s="21">
        <f>IF(data!C2702="","",data!C2702)</f>
        <v>8</v>
      </c>
      <c r="E2701" s="22">
        <f>IF(data!D2702="","",data!D2702)</f>
        <v>21</v>
      </c>
      <c r="F2701" s="22">
        <f>IF(data!E2702="","",data!E2702)</f>
        <v>22</v>
      </c>
      <c r="G2701" s="22">
        <f>IF(data!F2702="","",data!F2702)</f>
        <v>23</v>
      </c>
      <c r="H2701" s="22">
        <f>IF(data!G2702="","",data!G2702)</f>
        <v>29</v>
      </c>
      <c r="I2701" s="22">
        <f>IF(data!H2702="","",data!H2702)</f>
        <v>32</v>
      </c>
      <c r="J2701" s="23">
        <f>IF(data!I2702="","",data!I2702)</f>
        <v>1</v>
      </c>
      <c r="Q2701" s="33"/>
      <c r="R2701" s="33"/>
      <c r="S2701" s="33"/>
      <c r="T2701" s="33"/>
      <c r="U2701" s="33"/>
      <c r="V2701" s="33"/>
      <c r="X2701" s="34"/>
      <c r="Y2701" s="33"/>
      <c r="Z2701" s="33"/>
      <c r="AA2701" s="33"/>
      <c r="AB2701" s="33"/>
      <c r="AC2701" s="35"/>
      <c r="AD2701" s="33"/>
      <c r="AE2701" s="33"/>
      <c r="AF2701" s="33"/>
      <c r="AG2701" s="33"/>
      <c r="AH2701" s="33"/>
      <c r="AI2701" s="33"/>
      <c r="AJ2701" s="36"/>
      <c r="AK2701" s="10">
        <f t="shared" si="465"/>
        <v>9</v>
      </c>
      <c r="AL2701" s="11">
        <f t="shared" si="466"/>
        <v>7</v>
      </c>
      <c r="AM2701" s="11">
        <f t="shared" si="467"/>
        <v>15</v>
      </c>
      <c r="AN2701" s="11">
        <f t="shared" si="468"/>
        <v>21</v>
      </c>
      <c r="AO2701" s="13">
        <f t="shared" si="469"/>
        <v>9</v>
      </c>
      <c r="AP2701" s="11">
        <f t="shared" si="470"/>
        <v>23</v>
      </c>
      <c r="AQ2701" s="11">
        <f t="shared" si="471"/>
        <v>27</v>
      </c>
      <c r="AR2701" s="11">
        <f t="shared" si="472"/>
        <v>25</v>
      </c>
      <c r="AS2701" s="11">
        <f t="shared" si="473"/>
        <v>36</v>
      </c>
      <c r="AT2701" s="11">
        <f t="shared" si="474"/>
        <v>51</v>
      </c>
      <c r="AU2701" s="11">
        <f t="shared" si="475"/>
        <v>44</v>
      </c>
      <c r="AV2701" s="11">
        <f t="shared" si="476"/>
        <v>37</v>
      </c>
      <c r="AW2701" s="12">
        <f t="shared" si="477"/>
        <v>45</v>
      </c>
      <c r="AX2701" s="13">
        <f t="shared" si="478"/>
        <v>39</v>
      </c>
      <c r="AY2701" s="13">
        <f t="shared" si="479"/>
        <v>50</v>
      </c>
      <c r="AZ2701" s="13">
        <f t="shared" si="480"/>
        <v>45</v>
      </c>
      <c r="BA2701" s="13">
        <f t="shared" si="481"/>
        <v>40</v>
      </c>
      <c r="BB2701" s="14">
        <f t="shared" si="482"/>
        <v>35</v>
      </c>
      <c r="BC2701" s="19">
        <f t="shared" si="485"/>
        <v>50</v>
      </c>
      <c r="BD2701" s="55">
        <f t="shared" ref="BD2701:BD2764" si="494">IF($B2701="","",SUM($BC2697:$BC2701)/5/$BM$3)</f>
        <v>1.0639818122767133</v>
      </c>
      <c r="BE2701" s="19">
        <f t="shared" ref="BE2701:BE2764" si="495">IF($B2701="","",SUM($BC2692:$BC2701)/10/$BM$3)</f>
        <v>1.0885352387138683</v>
      </c>
      <c r="BF2701" s="19">
        <f t="shared" si="486"/>
        <v>1.0066904839233517</v>
      </c>
      <c r="BG2701" s="19">
        <f t="shared" si="491"/>
        <v>1.027970120168886</v>
      </c>
      <c r="BH2701" s="19">
        <f t="shared" ref="BH2701:BJ2764" si="496">IF($D2701="","",SUMPRODUCT(N(MOD($D2701:$I2701,$BC$1)=BH$4)))</f>
        <v>0</v>
      </c>
      <c r="BI2701" s="19">
        <f t="shared" si="496"/>
        <v>0</v>
      </c>
      <c r="BJ2701" s="19">
        <f t="shared" si="496"/>
        <v>0</v>
      </c>
      <c r="BK2701" s="19">
        <f t="shared" si="493"/>
        <v>0</v>
      </c>
      <c r="BL2701" s="19">
        <f t="shared" si="493"/>
        <v>1</v>
      </c>
      <c r="BM2701" s="19">
        <f t="shared" si="493"/>
        <v>1</v>
      </c>
      <c r="BN2701" s="19">
        <f t="shared" si="493"/>
        <v>1</v>
      </c>
      <c r="BO2701" s="19">
        <f t="shared" si="493"/>
        <v>0</v>
      </c>
      <c r="BP2701" s="19">
        <f t="shared" si="493"/>
        <v>1</v>
      </c>
      <c r="BQ2701" s="19">
        <f t="shared" si="493"/>
        <v>0</v>
      </c>
      <c r="BR2701" s="19">
        <f t="shared" si="493"/>
        <v>0</v>
      </c>
      <c r="BS2701" s="19">
        <f t="shared" si="493"/>
        <v>0</v>
      </c>
      <c r="BT2701" s="19">
        <f t="shared" si="493"/>
        <v>1</v>
      </c>
      <c r="BU2701" s="19">
        <f t="shared" si="493"/>
        <v>0</v>
      </c>
      <c r="BV2701" s="19">
        <f t="shared" si="493"/>
        <v>0</v>
      </c>
      <c r="BW2701" s="19">
        <f t="shared" si="493"/>
        <v>1</v>
      </c>
      <c r="BX2701" s="19">
        <f t="shared" si="493"/>
        <v>0</v>
      </c>
      <c r="BY2701" s="19" t="str">
        <f t="shared" si="493"/>
        <v/>
      </c>
      <c r="BZ2701" s="19" t="str">
        <f t="shared" si="493"/>
        <v/>
      </c>
      <c r="CA2701" s="19" t="str">
        <f t="shared" si="492"/>
        <v/>
      </c>
      <c r="CB2701" s="19" t="str">
        <f t="shared" si="492"/>
        <v/>
      </c>
    </row>
    <row r="2702" spans="1:80">
      <c r="A2702" s="24">
        <f t="shared" si="464"/>
        <v>2701</v>
      </c>
      <c r="B2702" s="31">
        <f>IF(data!A2703="","",data!A2703)</f>
        <v>2021057</v>
      </c>
      <c r="C2702" s="32">
        <f>IF(data!B2703="","",data!B2703)</f>
        <v>44341</v>
      </c>
      <c r="D2702" s="21">
        <f>IF(data!C2703="","",data!C2703)</f>
        <v>5</v>
      </c>
      <c r="E2702" s="22">
        <f>IF(data!D2703="","",data!D2703)</f>
        <v>6</v>
      </c>
      <c r="F2702" s="22">
        <f>IF(data!E2703="","",data!E2703)</f>
        <v>9</v>
      </c>
      <c r="G2702" s="22">
        <f>IF(data!F2703="","",data!F2703)</f>
        <v>17</v>
      </c>
      <c r="H2702" s="22">
        <f>IF(data!G2703="","",data!G2703)</f>
        <v>25</v>
      </c>
      <c r="I2702" s="22">
        <f>IF(data!H2703="","",data!H2703)</f>
        <v>33</v>
      </c>
      <c r="J2702" s="23">
        <f>IF(data!I2703="","",data!I2703)</f>
        <v>16</v>
      </c>
      <c r="Q2702" s="33"/>
      <c r="R2702" s="33"/>
      <c r="S2702" s="33"/>
      <c r="T2702" s="33"/>
      <c r="U2702" s="33"/>
      <c r="V2702" s="33"/>
      <c r="X2702" s="34"/>
      <c r="Y2702" s="33"/>
      <c r="Z2702" s="33"/>
      <c r="AA2702" s="33"/>
      <c r="AB2702" s="33"/>
      <c r="AC2702" s="35"/>
      <c r="AD2702" s="33"/>
      <c r="AE2702" s="33"/>
      <c r="AF2702" s="33"/>
      <c r="AG2702" s="33"/>
      <c r="AH2702" s="33"/>
      <c r="AI2702" s="33"/>
      <c r="AJ2702" s="36"/>
      <c r="AK2702" s="10">
        <f t="shared" si="465"/>
        <v>5</v>
      </c>
      <c r="AL2702" s="11">
        <f t="shared" si="466"/>
        <v>7</v>
      </c>
      <c r="AM2702" s="11">
        <f t="shared" si="467"/>
        <v>10</v>
      </c>
      <c r="AN2702" s="11">
        <f t="shared" si="468"/>
        <v>17</v>
      </c>
      <c r="AO2702" s="13">
        <f t="shared" si="469"/>
        <v>25</v>
      </c>
      <c r="AP2702" s="11">
        <f t="shared" si="470"/>
        <v>15</v>
      </c>
      <c r="AQ2702" s="11">
        <f t="shared" si="471"/>
        <v>32</v>
      </c>
      <c r="AR2702" s="11">
        <f t="shared" si="472"/>
        <v>35</v>
      </c>
      <c r="AS2702" s="11">
        <f t="shared" si="473"/>
        <v>29</v>
      </c>
      <c r="AT2702" s="11">
        <f t="shared" si="474"/>
        <v>35</v>
      </c>
      <c r="AU2702" s="11">
        <f t="shared" si="475"/>
        <v>43</v>
      </c>
      <c r="AV2702" s="11">
        <f t="shared" si="476"/>
        <v>39</v>
      </c>
      <c r="AW2702" s="12">
        <f t="shared" si="477"/>
        <v>35</v>
      </c>
      <c r="AX2702" s="13">
        <f t="shared" si="478"/>
        <v>31</v>
      </c>
      <c r="AY2702" s="13">
        <f t="shared" si="479"/>
        <v>44</v>
      </c>
      <c r="AZ2702" s="13">
        <f t="shared" si="480"/>
        <v>59</v>
      </c>
      <c r="BA2702" s="13">
        <f t="shared" si="481"/>
        <v>57</v>
      </c>
      <c r="BB2702" s="14">
        <f t="shared" si="482"/>
        <v>55</v>
      </c>
      <c r="BC2702" s="19">
        <f t="shared" si="485"/>
        <v>44</v>
      </c>
      <c r="BD2702" s="55">
        <f t="shared" si="494"/>
        <v>1.113088665151023</v>
      </c>
      <c r="BE2702" s="19">
        <f t="shared" si="495"/>
        <v>1.0598895745371872</v>
      </c>
      <c r="BF2702" s="19">
        <f t="shared" si="486"/>
        <v>0.99523221825267949</v>
      </c>
      <c r="BG2702" s="19">
        <f t="shared" si="491"/>
        <v>1.0275608963949334</v>
      </c>
      <c r="BH2702" s="19">
        <f t="shared" si="496"/>
        <v>1</v>
      </c>
      <c r="BI2702" s="19">
        <f t="shared" si="496"/>
        <v>0</v>
      </c>
      <c r="BJ2702" s="19">
        <f t="shared" si="496"/>
        <v>0</v>
      </c>
      <c r="BK2702" s="19">
        <f t="shared" si="493"/>
        <v>0</v>
      </c>
      <c r="BL2702" s="19">
        <f t="shared" si="493"/>
        <v>0</v>
      </c>
      <c r="BM2702" s="19">
        <f t="shared" si="493"/>
        <v>1</v>
      </c>
      <c r="BN2702" s="19">
        <f t="shared" si="493"/>
        <v>1</v>
      </c>
      <c r="BO2702" s="19">
        <f t="shared" si="493"/>
        <v>0</v>
      </c>
      <c r="BP2702" s="19">
        <f t="shared" si="493"/>
        <v>1</v>
      </c>
      <c r="BQ2702" s="19">
        <f t="shared" si="493"/>
        <v>1</v>
      </c>
      <c r="BR2702" s="19">
        <f t="shared" si="493"/>
        <v>0</v>
      </c>
      <c r="BS2702" s="19">
        <f t="shared" si="493"/>
        <v>0</v>
      </c>
      <c r="BT2702" s="19">
        <f t="shared" si="493"/>
        <v>0</v>
      </c>
      <c r="BU2702" s="19">
        <f t="shared" si="493"/>
        <v>0</v>
      </c>
      <c r="BV2702" s="19">
        <f t="shared" si="493"/>
        <v>0</v>
      </c>
      <c r="BW2702" s="19">
        <f t="shared" si="493"/>
        <v>0</v>
      </c>
      <c r="BX2702" s="19">
        <f t="shared" si="493"/>
        <v>1</v>
      </c>
      <c r="BY2702" s="19" t="str">
        <f t="shared" si="493"/>
        <v/>
      </c>
      <c r="BZ2702" s="19" t="str">
        <f t="shared" si="493"/>
        <v/>
      </c>
      <c r="CA2702" s="19" t="str">
        <f t="shared" si="492"/>
        <v/>
      </c>
      <c r="CB2702" s="19" t="str">
        <f t="shared" si="492"/>
        <v/>
      </c>
    </row>
    <row r="2703" spans="1:80">
      <c r="A2703" s="24">
        <f t="shared" si="464"/>
        <v>2702</v>
      </c>
      <c r="B2703" s="31">
        <f>IF(data!A2704="","",data!A2704)</f>
        <v>2021058</v>
      </c>
      <c r="C2703" s="32">
        <f>IF(data!B2704="","",data!B2704)</f>
        <v>44343</v>
      </c>
      <c r="D2703" s="21">
        <f>IF(data!C2704="","",data!C2704)</f>
        <v>9</v>
      </c>
      <c r="E2703" s="22">
        <f>IF(data!D2704="","",data!D2704)</f>
        <v>11</v>
      </c>
      <c r="F2703" s="22">
        <f>IF(data!E2704="","",data!E2704)</f>
        <v>13</v>
      </c>
      <c r="G2703" s="22">
        <f>IF(data!F2704="","",data!F2704)</f>
        <v>18</v>
      </c>
      <c r="H2703" s="22">
        <f>IF(data!G2704="","",data!G2704)</f>
        <v>19</v>
      </c>
      <c r="I2703" s="22">
        <f>IF(data!H2704="","",data!H2704)</f>
        <v>28</v>
      </c>
      <c r="J2703" s="23">
        <f>IF(data!I2704="","",data!I2704)</f>
        <v>14</v>
      </c>
      <c r="Q2703" s="33"/>
      <c r="R2703" s="33"/>
      <c r="S2703" s="33"/>
      <c r="T2703" s="33"/>
      <c r="U2703" s="33"/>
      <c r="V2703" s="33"/>
      <c r="X2703" s="34"/>
      <c r="Y2703" s="33"/>
      <c r="Z2703" s="33"/>
      <c r="AA2703" s="33"/>
      <c r="AB2703" s="33"/>
      <c r="AC2703" s="35"/>
      <c r="AD2703" s="33"/>
      <c r="AE2703" s="33"/>
      <c r="AF2703" s="33"/>
      <c r="AG2703" s="33"/>
      <c r="AH2703" s="33"/>
      <c r="AI2703" s="33"/>
      <c r="AJ2703" s="36"/>
      <c r="AK2703" s="10">
        <f t="shared" si="465"/>
        <v>5</v>
      </c>
      <c r="AL2703" s="11">
        <f t="shared" si="466"/>
        <v>10</v>
      </c>
      <c r="AM2703" s="11">
        <f t="shared" si="467"/>
        <v>18</v>
      </c>
      <c r="AN2703" s="11">
        <f t="shared" si="468"/>
        <v>14</v>
      </c>
      <c r="AO2703" s="13">
        <f t="shared" si="469"/>
        <v>21</v>
      </c>
      <c r="AP2703" s="11">
        <f t="shared" si="470"/>
        <v>18</v>
      </c>
      <c r="AQ2703" s="11">
        <f t="shared" si="471"/>
        <v>8</v>
      </c>
      <c r="AR2703" s="11">
        <f t="shared" si="472"/>
        <v>38</v>
      </c>
      <c r="AS2703" s="11">
        <f t="shared" si="473"/>
        <v>32</v>
      </c>
      <c r="AT2703" s="11">
        <f t="shared" si="474"/>
        <v>38</v>
      </c>
      <c r="AU2703" s="11">
        <f t="shared" si="475"/>
        <v>33</v>
      </c>
      <c r="AV2703" s="11">
        <f t="shared" si="476"/>
        <v>42</v>
      </c>
      <c r="AW2703" s="12">
        <f t="shared" si="477"/>
        <v>53</v>
      </c>
      <c r="AX2703" s="13">
        <f t="shared" si="478"/>
        <v>50</v>
      </c>
      <c r="AY2703" s="13">
        <f t="shared" si="479"/>
        <v>47</v>
      </c>
      <c r="AZ2703" s="13">
        <f t="shared" si="480"/>
        <v>44</v>
      </c>
      <c r="BA2703" s="13">
        <f t="shared" si="481"/>
        <v>60</v>
      </c>
      <c r="BB2703" s="14">
        <f t="shared" si="482"/>
        <v>78</v>
      </c>
      <c r="BC2703" s="19">
        <f t="shared" si="485"/>
        <v>47</v>
      </c>
      <c r="BD2703" s="55">
        <f t="shared" si="494"/>
        <v>1.0189671971419292</v>
      </c>
      <c r="BE2703" s="19">
        <f t="shared" si="495"/>
        <v>1.0517050990581358</v>
      </c>
      <c r="BF2703" s="19">
        <f t="shared" si="486"/>
        <v>0.97558947710295552</v>
      </c>
      <c r="BG2703" s="19">
        <f t="shared" si="491"/>
        <v>1.0287885677167912</v>
      </c>
      <c r="BH2703" s="19">
        <f t="shared" si="496"/>
        <v>0</v>
      </c>
      <c r="BI2703" s="19">
        <f t="shared" si="496"/>
        <v>1</v>
      </c>
      <c r="BJ2703" s="19">
        <f t="shared" si="496"/>
        <v>1</v>
      </c>
      <c r="BK2703" s="19">
        <f t="shared" si="493"/>
        <v>0</v>
      </c>
      <c r="BL2703" s="19">
        <f t="shared" si="493"/>
        <v>0</v>
      </c>
      <c r="BM2703" s="19">
        <f t="shared" si="493"/>
        <v>0</v>
      </c>
      <c r="BN2703" s="19">
        <f t="shared" si="493"/>
        <v>0</v>
      </c>
      <c r="BO2703" s="19">
        <f t="shared" si="493"/>
        <v>0</v>
      </c>
      <c r="BP2703" s="19">
        <f t="shared" si="493"/>
        <v>0</v>
      </c>
      <c r="BQ2703" s="19">
        <f t="shared" si="493"/>
        <v>1</v>
      </c>
      <c r="BR2703" s="19">
        <f t="shared" si="493"/>
        <v>0</v>
      </c>
      <c r="BS2703" s="19">
        <f t="shared" si="493"/>
        <v>2</v>
      </c>
      <c r="BT2703" s="19">
        <f t="shared" si="493"/>
        <v>0</v>
      </c>
      <c r="BU2703" s="19">
        <f t="shared" si="493"/>
        <v>1</v>
      </c>
      <c r="BV2703" s="19">
        <f t="shared" si="493"/>
        <v>0</v>
      </c>
      <c r="BW2703" s="19">
        <f t="shared" si="493"/>
        <v>0</v>
      </c>
      <c r="BX2703" s="19">
        <f t="shared" si="493"/>
        <v>0</v>
      </c>
      <c r="BY2703" s="19" t="str">
        <f t="shared" si="493"/>
        <v/>
      </c>
      <c r="BZ2703" s="19" t="str">
        <f t="shared" si="493"/>
        <v/>
      </c>
      <c r="CA2703" s="19" t="str">
        <f t="shared" si="492"/>
        <v/>
      </c>
      <c r="CB2703" s="19" t="str">
        <f t="shared" si="492"/>
        <v/>
      </c>
    </row>
    <row r="2704" spans="1:80">
      <c r="A2704" s="24">
        <f t="shared" si="464"/>
        <v>2703</v>
      </c>
      <c r="B2704" s="31">
        <f>IF(data!A2705="","",data!A2705)</f>
        <v>2021059</v>
      </c>
      <c r="C2704" s="32">
        <f>IF(data!B2705="","",data!B2705)</f>
        <v>44346</v>
      </c>
      <c r="D2704" s="21">
        <f>IF(data!C2705="","",data!C2705)</f>
        <v>1</v>
      </c>
      <c r="E2704" s="22">
        <f>IF(data!D2705="","",data!D2705)</f>
        <v>9</v>
      </c>
      <c r="F2704" s="22">
        <f>IF(data!E2705="","",data!E2705)</f>
        <v>11</v>
      </c>
      <c r="G2704" s="22">
        <f>IF(data!F2705="","",data!F2705)</f>
        <v>18</v>
      </c>
      <c r="H2704" s="22">
        <f>IF(data!G2705="","",data!G2705)</f>
        <v>32</v>
      </c>
      <c r="I2704" s="22">
        <f>IF(data!H2705="","",data!H2705)</f>
        <v>33</v>
      </c>
      <c r="J2704" s="23">
        <f>IF(data!I2705="","",data!I2705)</f>
        <v>14</v>
      </c>
      <c r="Q2704" s="33"/>
      <c r="R2704" s="33"/>
      <c r="S2704" s="33"/>
      <c r="T2704" s="33"/>
      <c r="U2704" s="33"/>
      <c r="V2704" s="33"/>
      <c r="X2704" s="34"/>
      <c r="Y2704" s="33"/>
      <c r="Z2704" s="33"/>
      <c r="AA2704" s="33"/>
      <c r="AB2704" s="33"/>
      <c r="AC2704" s="35"/>
      <c r="AD2704" s="33"/>
      <c r="AE2704" s="33"/>
      <c r="AF2704" s="33"/>
      <c r="AG2704" s="33"/>
      <c r="AH2704" s="33"/>
      <c r="AI2704" s="33"/>
      <c r="AJ2704" s="36"/>
      <c r="AK2704" s="10">
        <f t="shared" si="465"/>
        <v>5</v>
      </c>
      <c r="AL2704" s="11">
        <f t="shared" si="466"/>
        <v>8</v>
      </c>
      <c r="AM2704" s="11">
        <f t="shared" si="467"/>
        <v>14</v>
      </c>
      <c r="AN2704" s="11">
        <f t="shared" si="468"/>
        <v>14</v>
      </c>
      <c r="AO2704" s="13">
        <f t="shared" si="469"/>
        <v>20</v>
      </c>
      <c r="AP2704" s="11">
        <f t="shared" si="470"/>
        <v>8</v>
      </c>
      <c r="AQ2704" s="11">
        <f t="shared" si="471"/>
        <v>14</v>
      </c>
      <c r="AR2704" s="11">
        <f t="shared" si="472"/>
        <v>24</v>
      </c>
      <c r="AS2704" s="11">
        <f t="shared" si="473"/>
        <v>27</v>
      </c>
      <c r="AT2704" s="11">
        <f t="shared" si="474"/>
        <v>44</v>
      </c>
      <c r="AU2704" s="11">
        <f t="shared" si="475"/>
        <v>39</v>
      </c>
      <c r="AV2704" s="11">
        <f t="shared" si="476"/>
        <v>34</v>
      </c>
      <c r="AW2704" s="12">
        <f t="shared" si="477"/>
        <v>29</v>
      </c>
      <c r="AX2704" s="13">
        <f t="shared" si="478"/>
        <v>24</v>
      </c>
      <c r="AY2704" s="13">
        <f t="shared" si="479"/>
        <v>53</v>
      </c>
      <c r="AZ2704" s="13">
        <f t="shared" si="480"/>
        <v>50</v>
      </c>
      <c r="BA2704" s="13">
        <f t="shared" si="481"/>
        <v>66</v>
      </c>
      <c r="BB2704" s="14">
        <f t="shared" si="482"/>
        <v>64</v>
      </c>
      <c r="BC2704" s="19">
        <f t="shared" si="485"/>
        <v>53</v>
      </c>
      <c r="BD2704" s="55">
        <f t="shared" si="494"/>
        <v>1.0312439103605067</v>
      </c>
      <c r="BE2704" s="19">
        <f t="shared" si="495"/>
        <v>1.0455667424488471</v>
      </c>
      <c r="BF2704" s="19">
        <f t="shared" si="486"/>
        <v>0.98541084767781739</v>
      </c>
      <c r="BG2704" s="19">
        <f t="shared" si="491"/>
        <v>1.032880805456317</v>
      </c>
      <c r="BH2704" s="19">
        <f t="shared" si="496"/>
        <v>0</v>
      </c>
      <c r="BI2704" s="19">
        <f t="shared" si="496"/>
        <v>2</v>
      </c>
      <c r="BJ2704" s="19">
        <f t="shared" si="496"/>
        <v>0</v>
      </c>
      <c r="BK2704" s="19">
        <f t="shared" si="493"/>
        <v>0</v>
      </c>
      <c r="BL2704" s="19">
        <f t="shared" si="493"/>
        <v>0</v>
      </c>
      <c r="BM2704" s="19">
        <f t="shared" si="493"/>
        <v>0</v>
      </c>
      <c r="BN2704" s="19">
        <f t="shared" si="493"/>
        <v>0</v>
      </c>
      <c r="BO2704" s="19">
        <f t="shared" si="493"/>
        <v>0</v>
      </c>
      <c r="BP2704" s="19">
        <f t="shared" si="493"/>
        <v>0</v>
      </c>
      <c r="BQ2704" s="19">
        <f t="shared" si="493"/>
        <v>1</v>
      </c>
      <c r="BR2704" s="19">
        <f t="shared" si="493"/>
        <v>0</v>
      </c>
      <c r="BS2704" s="19">
        <f t="shared" si="493"/>
        <v>1</v>
      </c>
      <c r="BT2704" s="19">
        <f t="shared" si="493"/>
        <v>0</v>
      </c>
      <c r="BU2704" s="19">
        <f t="shared" si="493"/>
        <v>0</v>
      </c>
      <c r="BV2704" s="19">
        <f t="shared" si="493"/>
        <v>0</v>
      </c>
      <c r="BW2704" s="19">
        <f t="shared" si="493"/>
        <v>1</v>
      </c>
      <c r="BX2704" s="19">
        <f t="shared" si="493"/>
        <v>1</v>
      </c>
      <c r="BY2704" s="19" t="str">
        <f t="shared" si="493"/>
        <v/>
      </c>
      <c r="BZ2704" s="19" t="str">
        <f t="shared" si="493"/>
        <v/>
      </c>
      <c r="CA2704" s="19" t="str">
        <f t="shared" si="492"/>
        <v/>
      </c>
      <c r="CB2704" s="19" t="str">
        <f t="shared" si="492"/>
        <v/>
      </c>
    </row>
    <row r="2705" spans="1:80">
      <c r="A2705" s="24">
        <f t="shared" ref="A2705:A2768" si="497">IF(B2705="","",A2704+1)</f>
        <v>2704</v>
      </c>
      <c r="B2705" s="31">
        <f>IF(data!A2706="","",data!A2706)</f>
        <v>2021060</v>
      </c>
      <c r="C2705" s="32">
        <f>IF(data!B2706="","",data!B2706)</f>
        <v>44348</v>
      </c>
      <c r="D2705" s="21">
        <f>IF(data!C2706="","",data!C2706)</f>
        <v>10</v>
      </c>
      <c r="E2705" s="22">
        <f>IF(data!D2706="","",data!D2706)</f>
        <v>11</v>
      </c>
      <c r="F2705" s="22">
        <f>IF(data!E2706="","",data!E2706)</f>
        <v>17</v>
      </c>
      <c r="G2705" s="22">
        <f>IF(data!F2706="","",data!F2706)</f>
        <v>20</v>
      </c>
      <c r="H2705" s="22">
        <f>IF(data!G2706="","",data!G2706)</f>
        <v>29</v>
      </c>
      <c r="I2705" s="22">
        <f>IF(data!H2706="","",data!H2706)</f>
        <v>30</v>
      </c>
      <c r="J2705" s="23">
        <f>IF(data!I2706="","",data!I2706)</f>
        <v>15</v>
      </c>
      <c r="Q2705" s="33"/>
      <c r="R2705" s="33"/>
      <c r="S2705" s="33"/>
      <c r="T2705" s="33"/>
      <c r="U2705" s="33"/>
      <c r="V2705" s="33"/>
      <c r="X2705" s="34"/>
      <c r="Y2705" s="33"/>
      <c r="Z2705" s="33"/>
      <c r="AA2705" s="33"/>
      <c r="AB2705" s="33"/>
      <c r="AC2705" s="35"/>
      <c r="AD2705" s="33"/>
      <c r="AE2705" s="33"/>
      <c r="AF2705" s="33"/>
      <c r="AG2705" s="33"/>
      <c r="AH2705" s="33"/>
      <c r="AI2705" s="33"/>
      <c r="AJ2705" s="36"/>
      <c r="AK2705" s="10">
        <f t="shared" ref="AK2705:AK2768" si="498">IF($D2705="","",MOD($D2705,3)+MOD($E2705,3)+MOD($F2705,3)+MOD($G2705,3)+MOD($H2705,3)+MOD($I2705,3))</f>
        <v>9</v>
      </c>
      <c r="AL2705" s="11">
        <f t="shared" ref="AL2705:AL2768" si="499">IF($D2705="","",MOD($D2705,4)+MOD($E2705,4)+MOD($F2705,4)+MOD($G2705,4)+MOD($H2705,4)+MOD($I2705,4))</f>
        <v>9</v>
      </c>
      <c r="AM2705" s="11">
        <f t="shared" ref="AM2705:AM2768" si="500">IF($D2705="","",MOD($D2705,5)+MOD($E2705,5)+MOD($F2705,5)+MOD($G2705,5)+MOD($H2705,5)+MOD($I2705,5))</f>
        <v>7</v>
      </c>
      <c r="AN2705" s="11">
        <f t="shared" ref="AN2705:AN2768" si="501">IF($D2705="","",MOD($D2705,6)+MOD($E2705,6)+MOD($F2705,6)+MOD($G2705,6)+MOD($H2705,6)+MOD($I2705,6))</f>
        <v>21</v>
      </c>
      <c r="AO2705" s="13">
        <f t="shared" ref="AO2705:AO2768" si="502">IF($D2705="","",MOD($D2705,7)+MOD($E2705,7)+MOD($F2705,7)+MOD($G2705,7)+MOD($H2705,7)+MOD($I2705,7))</f>
        <v>19</v>
      </c>
      <c r="AP2705" s="11">
        <f t="shared" ref="AP2705:AP2768" si="503">IF($D2705="","",MOD($D2705,8)+MOD($E2705,8)+MOD($F2705,8)+MOD($G2705,8)+MOD($H2705,8)+MOD($I2705,8))</f>
        <v>21</v>
      </c>
      <c r="AQ2705" s="11">
        <f t="shared" ref="AQ2705:AQ2768" si="504">IF($D2705="","",MOD($D2705,9)+MOD($E2705,9)+MOD($F2705,9)+MOD($G2705,9)+MOD($H2705,9)+MOD($I2705,9))</f>
        <v>18</v>
      </c>
      <c r="AR2705" s="11">
        <f t="shared" ref="AR2705:AR2768" si="505">IF($D2705="","",MOD($D2705,10)+MOD($E2705,10)+MOD($F2705,10)+MOD($G2705,10)+MOD($H2705,10)+MOD($I2705,10))</f>
        <v>17</v>
      </c>
      <c r="AS2705" s="11">
        <f t="shared" ref="AS2705:AS2768" si="506">IF($D2705="","",MOD($D2705,11)+MOD($E2705,11)+MOD($F2705,11)+MOD($G2705,11)+MOD($H2705,11)+MOD($I2705,11))</f>
        <v>40</v>
      </c>
      <c r="AT2705" s="11">
        <f t="shared" ref="AT2705:AT2768" si="507">IF($D2705="","",MOD($D2705,12)+MOD($E2705,12)+MOD($F2705,12)+MOD($G2705,12)+MOD($H2705,12)+MOD($I2705,12))</f>
        <v>45</v>
      </c>
      <c r="AU2705" s="11">
        <f t="shared" ref="AU2705:AU2768" si="508">IF($D2705="","",MOD($D2705,13)+MOD($E2705,13)+MOD($F2705,13)+MOD($G2705,13)+MOD($H2705,13)+MOD($I2705,13))</f>
        <v>39</v>
      </c>
      <c r="AV2705" s="11">
        <f t="shared" ref="AV2705:AV2768" si="509">IF($D2705="","",MOD($D2705,14)+MOD($E2705,14)+MOD($F2705,14)+MOD($G2705,14)+MOD($H2705,14)+MOD($I2705,14))</f>
        <v>33</v>
      </c>
      <c r="AW2705" s="12">
        <f t="shared" ref="AW2705:AW2768" si="510">IF($D2705="","",MOD($D2705,15)+MOD($E2705,15)+MOD($F2705,15)+MOD($G2705,15)+MOD($H2705,15)+MOD($I2705,15))</f>
        <v>42</v>
      </c>
      <c r="AX2705" s="13">
        <f t="shared" ref="AX2705:AX2768" si="511">IF($D2705="","",MOD($D2705,16)+MOD($E2705,16)+MOD($F2705,16)+MOD($G2705,16)+MOD($H2705,16)+MOD($I2705,16))</f>
        <v>53</v>
      </c>
      <c r="AY2705" s="13">
        <f t="shared" ref="AY2705:AY2768" si="512">IF($D2705="","",MOD($D2705,17)+MOD($E2705,17)+MOD($F2705,17)+MOD($G2705,17)+MOD($H2705,17)+MOD($I2705,17))</f>
        <v>49</v>
      </c>
      <c r="AZ2705" s="13">
        <f t="shared" ref="AZ2705:AZ2768" si="513">IF($D2705="","",MOD($D2705,18)+MOD($E2705,18)+MOD($F2705,18)+MOD($G2705,18)+MOD($H2705,18)+MOD($I2705,18))</f>
        <v>63</v>
      </c>
      <c r="BA2705" s="13">
        <f t="shared" ref="BA2705:BA2768" si="514">IF($D2705="","",MOD($D2705,19)+MOD($E2705,19)+MOD($F2705,19)+MOD($G2705,19)+MOD($H2705,19)+MOD($I2705,19))</f>
        <v>60</v>
      </c>
      <c r="BB2705" s="14">
        <f t="shared" ref="BB2705:BB2768" si="515">IF($D2705="","",MOD($D2705,20)+MOD($E2705,20)+MOD($F2705,20)+MOD($G2705,20)+MOD($H2705,20)+MOD($I2705,20))</f>
        <v>57</v>
      </c>
      <c r="BC2705" s="19">
        <f t="shared" si="485"/>
        <v>49</v>
      </c>
      <c r="BD2705" s="55">
        <f t="shared" si="494"/>
        <v>0.99441377070477432</v>
      </c>
      <c r="BE2705" s="19">
        <f t="shared" si="495"/>
        <v>1.0312439103605067</v>
      </c>
      <c r="BF2705" s="19">
        <f t="shared" si="486"/>
        <v>0.98459240012991223</v>
      </c>
      <c r="BG2705" s="19">
        <f t="shared" si="491"/>
        <v>1.032880805456317</v>
      </c>
      <c r="BH2705" s="19">
        <f t="shared" si="496"/>
        <v>1</v>
      </c>
      <c r="BI2705" s="19">
        <f t="shared" si="496"/>
        <v>0</v>
      </c>
      <c r="BJ2705" s="19">
        <f t="shared" si="496"/>
        <v>0</v>
      </c>
      <c r="BK2705" s="19">
        <f t="shared" si="493"/>
        <v>1</v>
      </c>
      <c r="BL2705" s="19">
        <f t="shared" si="493"/>
        <v>0</v>
      </c>
      <c r="BM2705" s="19">
        <f t="shared" si="493"/>
        <v>0</v>
      </c>
      <c r="BN2705" s="19">
        <f t="shared" si="493"/>
        <v>0</v>
      </c>
      <c r="BO2705" s="19">
        <f t="shared" si="493"/>
        <v>0</v>
      </c>
      <c r="BP2705" s="19">
        <f t="shared" si="493"/>
        <v>0</v>
      </c>
      <c r="BQ2705" s="19">
        <f t="shared" si="493"/>
        <v>0</v>
      </c>
      <c r="BR2705" s="19">
        <f t="shared" si="493"/>
        <v>1</v>
      </c>
      <c r="BS2705" s="19">
        <f t="shared" si="493"/>
        <v>1</v>
      </c>
      <c r="BT2705" s="19">
        <f t="shared" si="493"/>
        <v>1</v>
      </c>
      <c r="BU2705" s="19">
        <f t="shared" si="493"/>
        <v>1</v>
      </c>
      <c r="BV2705" s="19">
        <f t="shared" si="493"/>
        <v>0</v>
      </c>
      <c r="BW2705" s="19">
        <f t="shared" si="493"/>
        <v>0</v>
      </c>
      <c r="BX2705" s="19">
        <f t="shared" si="493"/>
        <v>0</v>
      </c>
      <c r="BY2705" s="19" t="str">
        <f t="shared" si="493"/>
        <v/>
      </c>
      <c r="BZ2705" s="19" t="str">
        <f t="shared" si="493"/>
        <v/>
      </c>
      <c r="CA2705" s="19" t="str">
        <f t="shared" si="492"/>
        <v/>
      </c>
      <c r="CB2705" s="19" t="str">
        <f t="shared" si="492"/>
        <v/>
      </c>
    </row>
    <row r="2706" spans="1:80">
      <c r="A2706" s="24">
        <f t="shared" si="497"/>
        <v>2705</v>
      </c>
      <c r="B2706" s="31">
        <f>IF(data!A2707="","",data!A2707)</f>
        <v>2021061</v>
      </c>
      <c r="C2706" s="32">
        <f>IF(data!B2707="","",data!B2707)</f>
        <v>44350</v>
      </c>
      <c r="D2706" s="21">
        <f>IF(data!C2707="","",data!C2707)</f>
        <v>4</v>
      </c>
      <c r="E2706" s="22">
        <f>IF(data!D2707="","",data!D2707)</f>
        <v>9</v>
      </c>
      <c r="F2706" s="22">
        <f>IF(data!E2707="","",data!E2707)</f>
        <v>12</v>
      </c>
      <c r="G2706" s="22">
        <f>IF(data!F2707="","",data!F2707)</f>
        <v>18</v>
      </c>
      <c r="H2706" s="22">
        <f>IF(data!G2707="","",data!G2707)</f>
        <v>20</v>
      </c>
      <c r="I2706" s="22">
        <f>IF(data!H2707="","",data!H2707)</f>
        <v>23</v>
      </c>
      <c r="J2706" s="23">
        <f>IF(data!I2707="","",data!I2707)</f>
        <v>1</v>
      </c>
      <c r="Q2706" s="33"/>
      <c r="R2706" s="33"/>
      <c r="S2706" s="33"/>
      <c r="T2706" s="33"/>
      <c r="U2706" s="33"/>
      <c r="V2706" s="33"/>
      <c r="X2706" s="34"/>
      <c r="Y2706" s="33"/>
      <c r="Z2706" s="33"/>
      <c r="AA2706" s="33"/>
      <c r="AB2706" s="33"/>
      <c r="AC2706" s="35"/>
      <c r="AD2706" s="33"/>
      <c r="AE2706" s="33"/>
      <c r="AF2706" s="33"/>
      <c r="AG2706" s="33"/>
      <c r="AH2706" s="33"/>
      <c r="AI2706" s="33"/>
      <c r="AJ2706" s="36"/>
      <c r="AK2706" s="10">
        <f t="shared" si="498"/>
        <v>5</v>
      </c>
      <c r="AL2706" s="11">
        <f t="shared" si="499"/>
        <v>6</v>
      </c>
      <c r="AM2706" s="11">
        <f t="shared" si="500"/>
        <v>16</v>
      </c>
      <c r="AN2706" s="11">
        <f t="shared" si="501"/>
        <v>14</v>
      </c>
      <c r="AO2706" s="13">
        <f t="shared" si="502"/>
        <v>23</v>
      </c>
      <c r="AP2706" s="11">
        <f t="shared" si="503"/>
        <v>22</v>
      </c>
      <c r="AQ2706" s="11">
        <f t="shared" si="504"/>
        <v>14</v>
      </c>
      <c r="AR2706" s="11">
        <f t="shared" si="505"/>
        <v>26</v>
      </c>
      <c r="AS2706" s="11">
        <f t="shared" si="506"/>
        <v>31</v>
      </c>
      <c r="AT2706" s="11">
        <f t="shared" si="507"/>
        <v>38</v>
      </c>
      <c r="AU2706" s="11">
        <f t="shared" si="508"/>
        <v>47</v>
      </c>
      <c r="AV2706" s="11">
        <f t="shared" si="509"/>
        <v>44</v>
      </c>
      <c r="AW2706" s="12">
        <f t="shared" si="510"/>
        <v>41</v>
      </c>
      <c r="AX2706" s="13">
        <f t="shared" si="511"/>
        <v>38</v>
      </c>
      <c r="AY2706" s="13">
        <f t="shared" si="512"/>
        <v>35</v>
      </c>
      <c r="AZ2706" s="13">
        <f t="shared" si="513"/>
        <v>32</v>
      </c>
      <c r="BA2706" s="13">
        <f t="shared" si="514"/>
        <v>48</v>
      </c>
      <c r="BB2706" s="14">
        <f t="shared" si="515"/>
        <v>46</v>
      </c>
      <c r="BC2706" s="19">
        <f t="shared" si="485"/>
        <v>35</v>
      </c>
      <c r="BD2706" s="55">
        <f t="shared" si="494"/>
        <v>0.93303020461188702</v>
      </c>
      <c r="BE2706" s="19">
        <f t="shared" si="495"/>
        <v>0.99850600844430004</v>
      </c>
      <c r="BF2706" s="19">
        <f t="shared" si="486"/>
        <v>0.98622929522572267</v>
      </c>
      <c r="BG2706" s="19">
        <f t="shared" si="491"/>
        <v>1.0214225397856447</v>
      </c>
      <c r="BH2706" s="19">
        <f t="shared" si="496"/>
        <v>0</v>
      </c>
      <c r="BI2706" s="19">
        <f t="shared" si="496"/>
        <v>1</v>
      </c>
      <c r="BJ2706" s="19">
        <f t="shared" si="496"/>
        <v>0</v>
      </c>
      <c r="BK2706" s="19">
        <f t="shared" si="493"/>
        <v>1</v>
      </c>
      <c r="BL2706" s="19">
        <f t="shared" si="493"/>
        <v>1</v>
      </c>
      <c r="BM2706" s="19">
        <f t="shared" si="493"/>
        <v>0</v>
      </c>
      <c r="BN2706" s="19">
        <f t="shared" si="493"/>
        <v>1</v>
      </c>
      <c r="BO2706" s="19">
        <f t="shared" si="493"/>
        <v>0</v>
      </c>
      <c r="BP2706" s="19">
        <f t="shared" si="493"/>
        <v>0</v>
      </c>
      <c r="BQ2706" s="19">
        <f t="shared" si="493"/>
        <v>1</v>
      </c>
      <c r="BR2706" s="19">
        <f t="shared" si="493"/>
        <v>0</v>
      </c>
      <c r="BS2706" s="19">
        <f t="shared" si="493"/>
        <v>0</v>
      </c>
      <c r="BT2706" s="19">
        <f t="shared" si="493"/>
        <v>1</v>
      </c>
      <c r="BU2706" s="19">
        <f t="shared" si="493"/>
        <v>0</v>
      </c>
      <c r="BV2706" s="19">
        <f t="shared" si="493"/>
        <v>0</v>
      </c>
      <c r="BW2706" s="19">
        <f t="shared" si="493"/>
        <v>0</v>
      </c>
      <c r="BX2706" s="19">
        <f t="shared" si="493"/>
        <v>0</v>
      </c>
      <c r="BY2706" s="19" t="str">
        <f t="shared" si="493"/>
        <v/>
      </c>
      <c r="BZ2706" s="19" t="str">
        <f t="shared" ref="BZ2706:CB2721" si="516">IF(BZ$4&gt;=$BC$1,"",SUMPRODUCT(N(MOD($D2706:$I2706,$BC$1)=BZ$4)))</f>
        <v/>
      </c>
      <c r="CA2706" s="19" t="str">
        <f t="shared" si="516"/>
        <v/>
      </c>
      <c r="CB2706" s="19" t="str">
        <f t="shared" si="516"/>
        <v/>
      </c>
    </row>
    <row r="2707" spans="1:80">
      <c r="A2707" s="24">
        <f t="shared" si="497"/>
        <v>2706</v>
      </c>
      <c r="B2707" s="31">
        <f>IF(data!A2708="","",data!A2708)</f>
        <v>2021062</v>
      </c>
      <c r="C2707" s="32">
        <f>IF(data!B2708="","",data!B2708)</f>
        <v>44353</v>
      </c>
      <c r="D2707" s="21">
        <f>IF(data!C2708="","",data!C2708)</f>
        <v>12</v>
      </c>
      <c r="E2707" s="22">
        <f>IF(data!D2708="","",data!D2708)</f>
        <v>13</v>
      </c>
      <c r="F2707" s="22">
        <f>IF(data!E2708="","",data!E2708)</f>
        <v>15</v>
      </c>
      <c r="G2707" s="22">
        <f>IF(data!F2708="","",data!F2708)</f>
        <v>20</v>
      </c>
      <c r="H2707" s="22">
        <f>IF(data!G2708="","",data!G2708)</f>
        <v>22</v>
      </c>
      <c r="I2707" s="22">
        <f>IF(data!H2708="","",data!H2708)</f>
        <v>25</v>
      </c>
      <c r="J2707" s="23">
        <f>IF(data!I2708="","",data!I2708)</f>
        <v>10</v>
      </c>
      <c r="Q2707" s="33"/>
      <c r="R2707" s="33"/>
      <c r="S2707" s="33"/>
      <c r="T2707" s="33"/>
      <c r="U2707" s="33"/>
      <c r="V2707" s="33"/>
      <c r="X2707" s="34"/>
      <c r="Y2707" s="33"/>
      <c r="Z2707" s="33"/>
      <c r="AA2707" s="33"/>
      <c r="AB2707" s="33"/>
      <c r="AC2707" s="35"/>
      <c r="AD2707" s="33"/>
      <c r="AE2707" s="33"/>
      <c r="AF2707" s="33"/>
      <c r="AG2707" s="33"/>
      <c r="AH2707" s="33"/>
      <c r="AI2707" s="33"/>
      <c r="AJ2707" s="36"/>
      <c r="AK2707" s="10">
        <f t="shared" si="498"/>
        <v>5</v>
      </c>
      <c r="AL2707" s="11">
        <f t="shared" si="499"/>
        <v>7</v>
      </c>
      <c r="AM2707" s="11">
        <f t="shared" si="500"/>
        <v>7</v>
      </c>
      <c r="AN2707" s="11">
        <f t="shared" si="501"/>
        <v>11</v>
      </c>
      <c r="AO2707" s="13">
        <f t="shared" si="502"/>
        <v>23</v>
      </c>
      <c r="AP2707" s="11">
        <f t="shared" si="503"/>
        <v>27</v>
      </c>
      <c r="AQ2707" s="11">
        <f t="shared" si="504"/>
        <v>26</v>
      </c>
      <c r="AR2707" s="11">
        <f t="shared" si="505"/>
        <v>17</v>
      </c>
      <c r="AS2707" s="11">
        <f t="shared" si="506"/>
        <v>19</v>
      </c>
      <c r="AT2707" s="11">
        <f t="shared" si="507"/>
        <v>23</v>
      </c>
      <c r="AU2707" s="11">
        <f t="shared" si="508"/>
        <v>42</v>
      </c>
      <c r="AV2707" s="11">
        <f t="shared" si="509"/>
        <v>51</v>
      </c>
      <c r="AW2707" s="12">
        <f t="shared" si="510"/>
        <v>47</v>
      </c>
      <c r="AX2707" s="13">
        <f t="shared" si="511"/>
        <v>59</v>
      </c>
      <c r="AY2707" s="13">
        <f t="shared" si="512"/>
        <v>56</v>
      </c>
      <c r="AZ2707" s="13">
        <f t="shared" si="513"/>
        <v>53</v>
      </c>
      <c r="BA2707" s="13">
        <f t="shared" si="514"/>
        <v>50</v>
      </c>
      <c r="BB2707" s="14">
        <f t="shared" si="515"/>
        <v>47</v>
      </c>
      <c r="BC2707" s="19">
        <f t="shared" si="485"/>
        <v>56</v>
      </c>
      <c r="BD2707" s="55">
        <f t="shared" si="494"/>
        <v>0.98213705748619684</v>
      </c>
      <c r="BE2707" s="19">
        <f t="shared" si="495"/>
        <v>1.04761286131861</v>
      </c>
      <c r="BF2707" s="19">
        <f t="shared" si="486"/>
        <v>0.99605066580058454</v>
      </c>
      <c r="BG2707" s="19">
        <f t="shared" si="491"/>
        <v>1.0296070152646963</v>
      </c>
      <c r="BH2707" s="19">
        <f t="shared" si="496"/>
        <v>0</v>
      </c>
      <c r="BI2707" s="19">
        <f t="shared" si="496"/>
        <v>0</v>
      </c>
      <c r="BJ2707" s="19">
        <f t="shared" si="496"/>
        <v>0</v>
      </c>
      <c r="BK2707" s="19">
        <f t="shared" ref="BK2707:BZ2722" si="517">IF(BK$4&gt;=$BC$1,"",SUMPRODUCT(N(MOD($D2707:$I2707,$BC$1)=BK$4)))</f>
        <v>1</v>
      </c>
      <c r="BL2707" s="19">
        <f t="shared" si="517"/>
        <v>0</v>
      </c>
      <c r="BM2707" s="19">
        <f t="shared" si="517"/>
        <v>1</v>
      </c>
      <c r="BN2707" s="19">
        <f t="shared" si="517"/>
        <v>0</v>
      </c>
      <c r="BO2707" s="19">
        <f t="shared" si="517"/>
        <v>0</v>
      </c>
      <c r="BP2707" s="19">
        <f t="shared" si="517"/>
        <v>1</v>
      </c>
      <c r="BQ2707" s="19">
        <f t="shared" si="517"/>
        <v>0</v>
      </c>
      <c r="BR2707" s="19">
        <f t="shared" si="517"/>
        <v>0</v>
      </c>
      <c r="BS2707" s="19">
        <f t="shared" si="517"/>
        <v>0</v>
      </c>
      <c r="BT2707" s="19">
        <f t="shared" si="517"/>
        <v>1</v>
      </c>
      <c r="BU2707" s="19">
        <f t="shared" si="517"/>
        <v>1</v>
      </c>
      <c r="BV2707" s="19">
        <f t="shared" si="517"/>
        <v>0</v>
      </c>
      <c r="BW2707" s="19">
        <f t="shared" si="517"/>
        <v>1</v>
      </c>
      <c r="BX2707" s="19">
        <f t="shared" si="517"/>
        <v>0</v>
      </c>
      <c r="BY2707" s="19" t="str">
        <f t="shared" si="517"/>
        <v/>
      </c>
      <c r="BZ2707" s="19" t="str">
        <f t="shared" si="517"/>
        <v/>
      </c>
      <c r="CA2707" s="19" t="str">
        <f t="shared" si="516"/>
        <v/>
      </c>
      <c r="CB2707" s="19" t="str">
        <f t="shared" si="516"/>
        <v/>
      </c>
    </row>
    <row r="2708" spans="1:80">
      <c r="A2708" s="24">
        <f t="shared" si="497"/>
        <v>2707</v>
      </c>
      <c r="B2708" s="31">
        <f>IF(data!A2709="","",data!A2709)</f>
        <v>2021063</v>
      </c>
      <c r="C2708" s="32">
        <f>IF(data!B2709="","",data!B2709)</f>
        <v>44355</v>
      </c>
      <c r="D2708" s="21">
        <f>IF(data!C2709="","",data!C2709)</f>
        <v>4</v>
      </c>
      <c r="E2708" s="22">
        <f>IF(data!D2709="","",data!D2709)</f>
        <v>5</v>
      </c>
      <c r="F2708" s="22">
        <f>IF(data!E2709="","",data!E2709)</f>
        <v>6</v>
      </c>
      <c r="G2708" s="22">
        <f>IF(data!F2709="","",data!F2709)</f>
        <v>9</v>
      </c>
      <c r="H2708" s="22">
        <f>IF(data!G2709="","",data!G2709)</f>
        <v>23</v>
      </c>
      <c r="I2708" s="22">
        <f>IF(data!H2709="","",data!H2709)</f>
        <v>24</v>
      </c>
      <c r="J2708" s="23">
        <f>IF(data!I2709="","",data!I2709)</f>
        <v>9</v>
      </c>
      <c r="Q2708" s="33"/>
      <c r="R2708" s="33"/>
      <c r="S2708" s="33"/>
      <c r="T2708" s="33"/>
      <c r="U2708" s="33"/>
      <c r="V2708" s="33"/>
      <c r="X2708" s="34"/>
      <c r="Y2708" s="33"/>
      <c r="Z2708" s="33"/>
      <c r="AA2708" s="33"/>
      <c r="AB2708" s="33"/>
      <c r="AC2708" s="35"/>
      <c r="AD2708" s="33"/>
      <c r="AE2708" s="33"/>
      <c r="AF2708" s="33"/>
      <c r="AG2708" s="33"/>
      <c r="AH2708" s="33"/>
      <c r="AI2708" s="33"/>
      <c r="AJ2708" s="36"/>
      <c r="AK2708" s="10">
        <f t="shared" si="498"/>
        <v>5</v>
      </c>
      <c r="AL2708" s="11">
        <f t="shared" si="499"/>
        <v>7</v>
      </c>
      <c r="AM2708" s="11">
        <f t="shared" si="500"/>
        <v>16</v>
      </c>
      <c r="AN2708" s="11">
        <f t="shared" si="501"/>
        <v>17</v>
      </c>
      <c r="AO2708" s="13">
        <f t="shared" si="502"/>
        <v>22</v>
      </c>
      <c r="AP2708" s="11">
        <f t="shared" si="503"/>
        <v>23</v>
      </c>
      <c r="AQ2708" s="11">
        <f t="shared" si="504"/>
        <v>26</v>
      </c>
      <c r="AR2708" s="11">
        <f t="shared" si="505"/>
        <v>31</v>
      </c>
      <c r="AS2708" s="11">
        <f t="shared" si="506"/>
        <v>27</v>
      </c>
      <c r="AT2708" s="11">
        <f t="shared" si="507"/>
        <v>35</v>
      </c>
      <c r="AU2708" s="11">
        <f t="shared" si="508"/>
        <v>45</v>
      </c>
      <c r="AV2708" s="11">
        <f t="shared" si="509"/>
        <v>43</v>
      </c>
      <c r="AW2708" s="12">
        <f t="shared" si="510"/>
        <v>41</v>
      </c>
      <c r="AX2708" s="13">
        <f t="shared" si="511"/>
        <v>39</v>
      </c>
      <c r="AY2708" s="13">
        <f t="shared" si="512"/>
        <v>37</v>
      </c>
      <c r="AZ2708" s="13">
        <f t="shared" si="513"/>
        <v>35</v>
      </c>
      <c r="BA2708" s="13">
        <f t="shared" si="514"/>
        <v>33</v>
      </c>
      <c r="BB2708" s="14">
        <f t="shared" si="515"/>
        <v>31</v>
      </c>
      <c r="BC2708" s="19">
        <f t="shared" si="485"/>
        <v>37</v>
      </c>
      <c r="BD2708" s="55">
        <f t="shared" si="494"/>
        <v>0.94121468009093856</v>
      </c>
      <c r="BE2708" s="19">
        <f t="shared" si="495"/>
        <v>0.98009093861643382</v>
      </c>
      <c r="BF2708" s="19">
        <f t="shared" si="486"/>
        <v>0.98704774277362783</v>
      </c>
      <c r="BG2708" s="19">
        <f t="shared" si="491"/>
        <v>1.0173303020461189</v>
      </c>
      <c r="BH2708" s="19">
        <f t="shared" si="496"/>
        <v>0</v>
      </c>
      <c r="BI2708" s="19">
        <f t="shared" si="496"/>
        <v>0</v>
      </c>
      <c r="BJ2708" s="19">
        <f t="shared" si="496"/>
        <v>0</v>
      </c>
      <c r="BK2708" s="19">
        <f t="shared" si="517"/>
        <v>0</v>
      </c>
      <c r="BL2708" s="19">
        <f t="shared" si="517"/>
        <v>1</v>
      </c>
      <c r="BM2708" s="19">
        <f t="shared" si="517"/>
        <v>1</v>
      </c>
      <c r="BN2708" s="19">
        <f t="shared" si="517"/>
        <v>2</v>
      </c>
      <c r="BO2708" s="19">
        <f t="shared" si="517"/>
        <v>1</v>
      </c>
      <c r="BP2708" s="19">
        <f t="shared" si="517"/>
        <v>0</v>
      </c>
      <c r="BQ2708" s="19">
        <f t="shared" si="517"/>
        <v>1</v>
      </c>
      <c r="BR2708" s="19">
        <f t="shared" si="517"/>
        <v>0</v>
      </c>
      <c r="BS2708" s="19">
        <f t="shared" si="517"/>
        <v>0</v>
      </c>
      <c r="BT2708" s="19">
        <f t="shared" si="517"/>
        <v>0</v>
      </c>
      <c r="BU2708" s="19">
        <f t="shared" si="517"/>
        <v>0</v>
      </c>
      <c r="BV2708" s="19">
        <f t="shared" si="517"/>
        <v>0</v>
      </c>
      <c r="BW2708" s="19">
        <f t="shared" si="517"/>
        <v>0</v>
      </c>
      <c r="BX2708" s="19">
        <f t="shared" si="517"/>
        <v>0</v>
      </c>
      <c r="BY2708" s="19" t="str">
        <f t="shared" si="517"/>
        <v/>
      </c>
      <c r="BZ2708" s="19" t="str">
        <f t="shared" si="517"/>
        <v/>
      </c>
      <c r="CA2708" s="19" t="str">
        <f t="shared" si="516"/>
        <v/>
      </c>
      <c r="CB2708" s="19" t="str">
        <f t="shared" si="516"/>
        <v/>
      </c>
    </row>
    <row r="2709" spans="1:80">
      <c r="A2709" s="24">
        <f t="shared" si="497"/>
        <v>2708</v>
      </c>
      <c r="B2709" s="31">
        <f>IF(data!A2710="","",data!A2710)</f>
        <v>2021064</v>
      </c>
      <c r="C2709" s="32">
        <f>IF(data!B2710="","",data!B2710)</f>
        <v>44357</v>
      </c>
      <c r="D2709" s="21">
        <f>IF(data!C2710="","",data!C2710)</f>
        <v>4</v>
      </c>
      <c r="E2709" s="22">
        <f>IF(data!D2710="","",data!D2710)</f>
        <v>6</v>
      </c>
      <c r="F2709" s="22">
        <f>IF(data!E2710="","",data!E2710)</f>
        <v>8</v>
      </c>
      <c r="G2709" s="22">
        <f>IF(data!F2710="","",data!F2710)</f>
        <v>15</v>
      </c>
      <c r="H2709" s="22">
        <f>IF(data!G2710="","",data!G2710)</f>
        <v>16</v>
      </c>
      <c r="I2709" s="22">
        <f>IF(data!H2710="","",data!H2710)</f>
        <v>18</v>
      </c>
      <c r="J2709" s="23">
        <f>IF(data!I2710="","",data!I2710)</f>
        <v>16</v>
      </c>
      <c r="Q2709" s="33"/>
      <c r="R2709" s="33"/>
      <c r="S2709" s="33"/>
      <c r="T2709" s="33"/>
      <c r="U2709" s="33"/>
      <c r="V2709" s="33"/>
      <c r="X2709" s="34"/>
      <c r="Y2709" s="33"/>
      <c r="Z2709" s="33"/>
      <c r="AA2709" s="33"/>
      <c r="AB2709" s="33"/>
      <c r="AC2709" s="35"/>
      <c r="AD2709" s="33"/>
      <c r="AE2709" s="33"/>
      <c r="AF2709" s="33"/>
      <c r="AG2709" s="33"/>
      <c r="AH2709" s="33"/>
      <c r="AI2709" s="33"/>
      <c r="AJ2709" s="36"/>
      <c r="AK2709" s="10">
        <f t="shared" si="498"/>
        <v>4</v>
      </c>
      <c r="AL2709" s="11">
        <f t="shared" si="499"/>
        <v>7</v>
      </c>
      <c r="AM2709" s="11">
        <f t="shared" si="500"/>
        <v>12</v>
      </c>
      <c r="AN2709" s="11">
        <f t="shared" si="501"/>
        <v>13</v>
      </c>
      <c r="AO2709" s="13">
        <f t="shared" si="502"/>
        <v>18</v>
      </c>
      <c r="AP2709" s="11">
        <f t="shared" si="503"/>
        <v>19</v>
      </c>
      <c r="AQ2709" s="11">
        <f t="shared" si="504"/>
        <v>31</v>
      </c>
      <c r="AR2709" s="11">
        <f t="shared" si="505"/>
        <v>37</v>
      </c>
      <c r="AS2709" s="11">
        <f t="shared" si="506"/>
        <v>34</v>
      </c>
      <c r="AT2709" s="11">
        <f t="shared" si="507"/>
        <v>31</v>
      </c>
      <c r="AU2709" s="11">
        <f t="shared" si="508"/>
        <v>28</v>
      </c>
      <c r="AV2709" s="11">
        <f t="shared" si="509"/>
        <v>25</v>
      </c>
      <c r="AW2709" s="12">
        <f t="shared" si="510"/>
        <v>22</v>
      </c>
      <c r="AX2709" s="13">
        <f t="shared" si="511"/>
        <v>35</v>
      </c>
      <c r="AY2709" s="13">
        <f t="shared" si="512"/>
        <v>50</v>
      </c>
      <c r="AZ2709" s="13">
        <f t="shared" si="513"/>
        <v>49</v>
      </c>
      <c r="BA2709" s="13">
        <f t="shared" si="514"/>
        <v>67</v>
      </c>
      <c r="BB2709" s="14">
        <f t="shared" si="515"/>
        <v>67</v>
      </c>
      <c r="BC2709" s="19">
        <f t="shared" si="485"/>
        <v>50</v>
      </c>
      <c r="BD2709" s="55">
        <f t="shared" si="494"/>
        <v>0.92893796687236108</v>
      </c>
      <c r="BE2709" s="19">
        <f t="shared" si="495"/>
        <v>0.98009093861643382</v>
      </c>
      <c r="BF2709" s="19">
        <f t="shared" si="486"/>
        <v>0.98950308541734322</v>
      </c>
      <c r="BG2709" s="19">
        <f t="shared" si="491"/>
        <v>1.0136472880805456</v>
      </c>
      <c r="BH2709" s="19">
        <f t="shared" si="496"/>
        <v>0</v>
      </c>
      <c r="BI2709" s="19">
        <f t="shared" si="496"/>
        <v>1</v>
      </c>
      <c r="BJ2709" s="19">
        <f t="shared" si="496"/>
        <v>0</v>
      </c>
      <c r="BK2709" s="19">
        <f t="shared" si="517"/>
        <v>0</v>
      </c>
      <c r="BL2709" s="19">
        <f t="shared" si="517"/>
        <v>1</v>
      </c>
      <c r="BM2709" s="19">
        <f t="shared" si="517"/>
        <v>0</v>
      </c>
      <c r="BN2709" s="19">
        <f t="shared" si="517"/>
        <v>1</v>
      </c>
      <c r="BO2709" s="19">
        <f t="shared" si="517"/>
        <v>0</v>
      </c>
      <c r="BP2709" s="19">
        <f t="shared" si="517"/>
        <v>1</v>
      </c>
      <c r="BQ2709" s="19">
        <f t="shared" si="517"/>
        <v>0</v>
      </c>
      <c r="BR2709" s="19">
        <f t="shared" si="517"/>
        <v>0</v>
      </c>
      <c r="BS2709" s="19">
        <f t="shared" si="517"/>
        <v>0</v>
      </c>
      <c r="BT2709" s="19">
        <f t="shared" si="517"/>
        <v>0</v>
      </c>
      <c r="BU2709" s="19">
        <f t="shared" si="517"/>
        <v>0</v>
      </c>
      <c r="BV2709" s="19">
        <f t="shared" si="517"/>
        <v>0</v>
      </c>
      <c r="BW2709" s="19">
        <f t="shared" si="517"/>
        <v>1</v>
      </c>
      <c r="BX2709" s="19">
        <f t="shared" si="517"/>
        <v>1</v>
      </c>
      <c r="BY2709" s="19" t="str">
        <f t="shared" si="517"/>
        <v/>
      </c>
      <c r="BZ2709" s="19" t="str">
        <f t="shared" si="517"/>
        <v/>
      </c>
      <c r="CA2709" s="19" t="str">
        <f t="shared" si="516"/>
        <v/>
      </c>
      <c r="CB2709" s="19" t="str">
        <f t="shared" si="516"/>
        <v/>
      </c>
    </row>
    <row r="2710" spans="1:80">
      <c r="A2710" s="24">
        <f t="shared" si="497"/>
        <v>2709</v>
      </c>
      <c r="B2710" s="31">
        <f>IF(data!A2711="","",data!A2711)</f>
        <v>2021065</v>
      </c>
      <c r="C2710" s="32">
        <f>IF(data!B2711="","",data!B2711)</f>
        <v>44360</v>
      </c>
      <c r="D2710" s="21">
        <f>IF(data!C2711="","",data!C2711)</f>
        <v>1</v>
      </c>
      <c r="E2710" s="22">
        <f>IF(data!D2711="","",data!D2711)</f>
        <v>4</v>
      </c>
      <c r="F2710" s="22">
        <f>IF(data!E2711="","",data!E2711)</f>
        <v>8</v>
      </c>
      <c r="G2710" s="22">
        <f>IF(data!F2711="","",data!F2711)</f>
        <v>19</v>
      </c>
      <c r="H2710" s="22">
        <f>IF(data!G2711="","",data!G2711)</f>
        <v>29</v>
      </c>
      <c r="I2710" s="22">
        <f>IF(data!H2711="","",data!H2711)</f>
        <v>33</v>
      </c>
      <c r="J2710" s="23">
        <f>IF(data!I2711="","",data!I2711)</f>
        <v>16</v>
      </c>
      <c r="Q2710" s="33"/>
      <c r="R2710" s="33"/>
      <c r="S2710" s="33"/>
      <c r="T2710" s="33"/>
      <c r="U2710" s="33"/>
      <c r="V2710" s="33"/>
      <c r="X2710" s="34"/>
      <c r="Y2710" s="33"/>
      <c r="Z2710" s="33"/>
      <c r="AA2710" s="33"/>
      <c r="AB2710" s="33"/>
      <c r="AC2710" s="35"/>
      <c r="AD2710" s="33"/>
      <c r="AE2710" s="33"/>
      <c r="AF2710" s="33"/>
      <c r="AG2710" s="33"/>
      <c r="AH2710" s="33"/>
      <c r="AI2710" s="33"/>
      <c r="AJ2710" s="36"/>
      <c r="AK2710" s="10">
        <f t="shared" si="498"/>
        <v>7</v>
      </c>
      <c r="AL2710" s="11">
        <f t="shared" si="499"/>
        <v>6</v>
      </c>
      <c r="AM2710" s="11">
        <f t="shared" si="500"/>
        <v>19</v>
      </c>
      <c r="AN2710" s="11">
        <f t="shared" si="501"/>
        <v>16</v>
      </c>
      <c r="AO2710" s="13">
        <f t="shared" si="502"/>
        <v>17</v>
      </c>
      <c r="AP2710" s="11">
        <f t="shared" si="503"/>
        <v>14</v>
      </c>
      <c r="AQ2710" s="11">
        <f t="shared" si="504"/>
        <v>22</v>
      </c>
      <c r="AR2710" s="11">
        <f t="shared" si="505"/>
        <v>34</v>
      </c>
      <c r="AS2710" s="11">
        <f t="shared" si="506"/>
        <v>28</v>
      </c>
      <c r="AT2710" s="11">
        <f t="shared" si="507"/>
        <v>34</v>
      </c>
      <c r="AU2710" s="11">
        <f t="shared" si="508"/>
        <v>29</v>
      </c>
      <c r="AV2710" s="11">
        <f t="shared" si="509"/>
        <v>24</v>
      </c>
      <c r="AW2710" s="12">
        <f t="shared" si="510"/>
        <v>34</v>
      </c>
      <c r="AX2710" s="13">
        <f t="shared" si="511"/>
        <v>30</v>
      </c>
      <c r="AY2710" s="13">
        <f t="shared" si="512"/>
        <v>43</v>
      </c>
      <c r="AZ2710" s="13">
        <f t="shared" si="513"/>
        <v>40</v>
      </c>
      <c r="BA2710" s="13">
        <f t="shared" si="514"/>
        <v>37</v>
      </c>
      <c r="BB2710" s="14">
        <f t="shared" si="515"/>
        <v>54</v>
      </c>
      <c r="BC2710" s="19">
        <f t="shared" ref="BC2710:BC2773" si="518">IF($B2710="","",MOD($D2710,$BC$1)+MOD($E2710,$BC$1)+MOD($F2710,$BC$1)+MOD($G2710,$BC$1)+MOD($H2710,$BC$1)+MOD($I2710,$BC$1))</f>
        <v>43</v>
      </c>
      <c r="BD2710" s="55">
        <f t="shared" si="494"/>
        <v>0.90438454043520633</v>
      </c>
      <c r="BE2710" s="19">
        <f t="shared" si="495"/>
        <v>0.94939915556999022</v>
      </c>
      <c r="BF2710" s="19">
        <f t="shared" si="486"/>
        <v>0.987866190321533</v>
      </c>
      <c r="BG2710" s="19">
        <f t="shared" si="491"/>
        <v>1.003416693731731</v>
      </c>
      <c r="BH2710" s="19">
        <f t="shared" si="496"/>
        <v>0</v>
      </c>
      <c r="BI2710" s="19">
        <f t="shared" si="496"/>
        <v>1</v>
      </c>
      <c r="BJ2710" s="19">
        <f t="shared" si="496"/>
        <v>1</v>
      </c>
      <c r="BK2710" s="19">
        <f t="shared" si="517"/>
        <v>0</v>
      </c>
      <c r="BL2710" s="19">
        <f t="shared" si="517"/>
        <v>1</v>
      </c>
      <c r="BM2710" s="19">
        <f t="shared" si="517"/>
        <v>0</v>
      </c>
      <c r="BN2710" s="19">
        <f t="shared" si="517"/>
        <v>0</v>
      </c>
      <c r="BO2710" s="19">
        <f t="shared" si="517"/>
        <v>0</v>
      </c>
      <c r="BP2710" s="19">
        <f t="shared" si="517"/>
        <v>1</v>
      </c>
      <c r="BQ2710" s="19">
        <f t="shared" si="517"/>
        <v>0</v>
      </c>
      <c r="BR2710" s="19">
        <f t="shared" si="517"/>
        <v>0</v>
      </c>
      <c r="BS2710" s="19">
        <f t="shared" si="517"/>
        <v>0</v>
      </c>
      <c r="BT2710" s="19">
        <f t="shared" si="517"/>
        <v>1</v>
      </c>
      <c r="BU2710" s="19">
        <f t="shared" si="517"/>
        <v>0</v>
      </c>
      <c r="BV2710" s="19">
        <f t="shared" si="517"/>
        <v>0</v>
      </c>
      <c r="BW2710" s="19">
        <f t="shared" si="517"/>
        <v>0</v>
      </c>
      <c r="BX2710" s="19">
        <f t="shared" si="517"/>
        <v>1</v>
      </c>
      <c r="BY2710" s="19" t="str">
        <f t="shared" si="517"/>
        <v/>
      </c>
      <c r="BZ2710" s="19" t="str">
        <f t="shared" si="517"/>
        <v/>
      </c>
      <c r="CA2710" s="19" t="str">
        <f t="shared" si="516"/>
        <v/>
      </c>
      <c r="CB2710" s="19" t="str">
        <f t="shared" si="516"/>
        <v/>
      </c>
    </row>
    <row r="2711" spans="1:80">
      <c r="A2711" s="24">
        <f t="shared" si="497"/>
        <v>2710</v>
      </c>
      <c r="B2711" s="31">
        <f>IF(data!A2712="","",data!A2712)</f>
        <v>2021066</v>
      </c>
      <c r="C2711" s="32">
        <f>IF(data!B2712="","",data!B2712)</f>
        <v>44362</v>
      </c>
      <c r="D2711" s="21">
        <f>IF(data!C2712="","",data!C2712)</f>
        <v>2</v>
      </c>
      <c r="E2711" s="22">
        <f>IF(data!D2712="","",data!D2712)</f>
        <v>6</v>
      </c>
      <c r="F2711" s="22">
        <f>IF(data!E2712="","",data!E2712)</f>
        <v>19</v>
      </c>
      <c r="G2711" s="22">
        <f>IF(data!F2712="","",data!F2712)</f>
        <v>26</v>
      </c>
      <c r="H2711" s="22">
        <f>IF(data!G2712="","",data!G2712)</f>
        <v>30</v>
      </c>
      <c r="I2711" s="22">
        <f>IF(data!H2712="","",data!H2712)</f>
        <v>33</v>
      </c>
      <c r="J2711" s="23">
        <f>IF(data!I2712="","",data!I2712)</f>
        <v>15</v>
      </c>
      <c r="Q2711" s="33"/>
      <c r="R2711" s="33"/>
      <c r="S2711" s="33"/>
      <c r="T2711" s="33"/>
      <c r="U2711" s="33"/>
      <c r="V2711" s="33"/>
      <c r="X2711" s="34"/>
      <c r="Y2711" s="33"/>
      <c r="Z2711" s="33"/>
      <c r="AA2711" s="33"/>
      <c r="AB2711" s="33"/>
      <c r="AC2711" s="35"/>
      <c r="AD2711" s="33"/>
      <c r="AE2711" s="33"/>
      <c r="AF2711" s="33"/>
      <c r="AG2711" s="33"/>
      <c r="AH2711" s="33"/>
      <c r="AI2711" s="33"/>
      <c r="AJ2711" s="36"/>
      <c r="AK2711" s="10">
        <f t="shared" si="498"/>
        <v>5</v>
      </c>
      <c r="AL2711" s="11">
        <f t="shared" si="499"/>
        <v>12</v>
      </c>
      <c r="AM2711" s="11">
        <f t="shared" si="500"/>
        <v>11</v>
      </c>
      <c r="AN2711" s="11">
        <f t="shared" si="501"/>
        <v>8</v>
      </c>
      <c r="AO2711" s="13">
        <f t="shared" si="502"/>
        <v>25</v>
      </c>
      <c r="AP2711" s="11">
        <f t="shared" si="503"/>
        <v>20</v>
      </c>
      <c r="AQ2711" s="11">
        <f t="shared" si="504"/>
        <v>26</v>
      </c>
      <c r="AR2711" s="11">
        <f t="shared" si="505"/>
        <v>26</v>
      </c>
      <c r="AS2711" s="11">
        <f t="shared" si="506"/>
        <v>28</v>
      </c>
      <c r="AT2711" s="11">
        <f t="shared" si="507"/>
        <v>32</v>
      </c>
      <c r="AU2711" s="11">
        <f t="shared" si="508"/>
        <v>25</v>
      </c>
      <c r="AV2711" s="11">
        <f t="shared" si="509"/>
        <v>32</v>
      </c>
      <c r="AW2711" s="12">
        <f t="shared" si="510"/>
        <v>26</v>
      </c>
      <c r="AX2711" s="13">
        <f t="shared" si="511"/>
        <v>36</v>
      </c>
      <c r="AY2711" s="13">
        <f t="shared" si="512"/>
        <v>48</v>
      </c>
      <c r="AZ2711" s="13">
        <f t="shared" si="513"/>
        <v>44</v>
      </c>
      <c r="BA2711" s="13">
        <f t="shared" si="514"/>
        <v>40</v>
      </c>
      <c r="BB2711" s="14">
        <f t="shared" si="515"/>
        <v>56</v>
      </c>
      <c r="BC2711" s="19">
        <f t="shared" si="518"/>
        <v>48</v>
      </c>
      <c r="BD2711" s="55">
        <f t="shared" si="494"/>
        <v>0.95758363104904187</v>
      </c>
      <c r="BE2711" s="19">
        <f t="shared" si="495"/>
        <v>0.9453069178304645</v>
      </c>
      <c r="BF2711" s="19">
        <f t="shared" si="486"/>
        <v>0.99277687560896399</v>
      </c>
      <c r="BG2711" s="19">
        <f t="shared" si="491"/>
        <v>1.0030074699577785</v>
      </c>
      <c r="BH2711" s="19">
        <f t="shared" si="496"/>
        <v>0</v>
      </c>
      <c r="BI2711" s="19">
        <f t="shared" si="496"/>
        <v>0</v>
      </c>
      <c r="BJ2711" s="19">
        <f t="shared" si="496"/>
        <v>2</v>
      </c>
      <c r="BK2711" s="19">
        <f t="shared" si="517"/>
        <v>0</v>
      </c>
      <c r="BL2711" s="19">
        <f t="shared" si="517"/>
        <v>0</v>
      </c>
      <c r="BM2711" s="19">
        <f t="shared" si="517"/>
        <v>0</v>
      </c>
      <c r="BN2711" s="19">
        <f t="shared" si="517"/>
        <v>1</v>
      </c>
      <c r="BO2711" s="19">
        <f t="shared" si="517"/>
        <v>0</v>
      </c>
      <c r="BP2711" s="19">
        <f t="shared" si="517"/>
        <v>0</v>
      </c>
      <c r="BQ2711" s="19">
        <f t="shared" si="517"/>
        <v>1</v>
      </c>
      <c r="BR2711" s="19">
        <f t="shared" si="517"/>
        <v>0</v>
      </c>
      <c r="BS2711" s="19">
        <f t="shared" si="517"/>
        <v>0</v>
      </c>
      <c r="BT2711" s="19">
        <f t="shared" si="517"/>
        <v>0</v>
      </c>
      <c r="BU2711" s="19">
        <f t="shared" si="517"/>
        <v>1</v>
      </c>
      <c r="BV2711" s="19">
        <f t="shared" si="517"/>
        <v>0</v>
      </c>
      <c r="BW2711" s="19">
        <f t="shared" si="517"/>
        <v>0</v>
      </c>
      <c r="BX2711" s="19">
        <f t="shared" si="517"/>
        <v>1</v>
      </c>
      <c r="BY2711" s="19" t="str">
        <f t="shared" si="517"/>
        <v/>
      </c>
      <c r="BZ2711" s="19" t="str">
        <f t="shared" si="517"/>
        <v/>
      </c>
      <c r="CA2711" s="19" t="str">
        <f t="shared" si="516"/>
        <v/>
      </c>
      <c r="CB2711" s="19" t="str">
        <f t="shared" si="516"/>
        <v/>
      </c>
    </row>
    <row r="2712" spans="1:80">
      <c r="A2712" s="24">
        <f t="shared" si="497"/>
        <v>2711</v>
      </c>
      <c r="B2712" s="31">
        <f>IF(data!A2713="","",data!A2713)</f>
        <v>2021067</v>
      </c>
      <c r="C2712" s="32">
        <f>IF(data!B2713="","",data!B2713)</f>
        <v>44364</v>
      </c>
      <c r="D2712" s="21">
        <f>IF(data!C2713="","",data!C2713)</f>
        <v>1</v>
      </c>
      <c r="E2712" s="22">
        <f>IF(data!D2713="","",data!D2713)</f>
        <v>11</v>
      </c>
      <c r="F2712" s="22">
        <f>IF(data!E2713="","",data!E2713)</f>
        <v>19</v>
      </c>
      <c r="G2712" s="22">
        <f>IF(data!F2713="","",data!F2713)</f>
        <v>23</v>
      </c>
      <c r="H2712" s="22">
        <f>IF(data!G2713="","",data!G2713)</f>
        <v>25</v>
      </c>
      <c r="I2712" s="22">
        <f>IF(data!H2713="","",data!H2713)</f>
        <v>29</v>
      </c>
      <c r="J2712" s="23">
        <f>IF(data!I2713="","",data!I2713)</f>
        <v>9</v>
      </c>
      <c r="Q2712" s="33"/>
      <c r="R2712" s="33"/>
      <c r="S2712" s="33"/>
      <c r="T2712" s="33"/>
      <c r="U2712" s="33"/>
      <c r="V2712" s="33"/>
      <c r="X2712" s="34"/>
      <c r="Y2712" s="33"/>
      <c r="Z2712" s="33"/>
      <c r="AA2712" s="33"/>
      <c r="AB2712" s="33"/>
      <c r="AC2712" s="35"/>
      <c r="AD2712" s="33"/>
      <c r="AE2712" s="33"/>
      <c r="AF2712" s="33"/>
      <c r="AG2712" s="33"/>
      <c r="AH2712" s="33"/>
      <c r="AI2712" s="33"/>
      <c r="AJ2712" s="36"/>
      <c r="AK2712" s="10">
        <f t="shared" si="498"/>
        <v>9</v>
      </c>
      <c r="AL2712" s="11">
        <f t="shared" si="499"/>
        <v>12</v>
      </c>
      <c r="AM2712" s="11">
        <f t="shared" si="500"/>
        <v>13</v>
      </c>
      <c r="AN2712" s="11">
        <f t="shared" si="501"/>
        <v>18</v>
      </c>
      <c r="AO2712" s="13">
        <f t="shared" si="502"/>
        <v>17</v>
      </c>
      <c r="AP2712" s="11">
        <f t="shared" si="503"/>
        <v>20</v>
      </c>
      <c r="AQ2712" s="11">
        <f t="shared" si="504"/>
        <v>18</v>
      </c>
      <c r="AR2712" s="11">
        <f t="shared" si="505"/>
        <v>28</v>
      </c>
      <c r="AS2712" s="11">
        <f t="shared" si="506"/>
        <v>20</v>
      </c>
      <c r="AT2712" s="11">
        <f t="shared" si="507"/>
        <v>36</v>
      </c>
      <c r="AU2712" s="11">
        <f t="shared" si="508"/>
        <v>43</v>
      </c>
      <c r="AV2712" s="11">
        <f t="shared" si="509"/>
        <v>38</v>
      </c>
      <c r="AW2712" s="12">
        <f t="shared" si="510"/>
        <v>48</v>
      </c>
      <c r="AX2712" s="13">
        <f t="shared" si="511"/>
        <v>44</v>
      </c>
      <c r="AY2712" s="13">
        <f t="shared" si="512"/>
        <v>40</v>
      </c>
      <c r="AZ2712" s="13">
        <f t="shared" si="513"/>
        <v>36</v>
      </c>
      <c r="BA2712" s="13">
        <f t="shared" si="514"/>
        <v>32</v>
      </c>
      <c r="BB2712" s="14">
        <f t="shared" si="515"/>
        <v>48</v>
      </c>
      <c r="BC2712" s="19">
        <f t="shared" si="518"/>
        <v>40</v>
      </c>
      <c r="BD2712" s="55">
        <f t="shared" si="494"/>
        <v>0.89210782721662885</v>
      </c>
      <c r="BE2712" s="19">
        <f t="shared" si="495"/>
        <v>0.93712244235141273</v>
      </c>
      <c r="BF2712" s="19">
        <f t="shared" si="486"/>
        <v>0.98704774277362783</v>
      </c>
      <c r="BG2712" s="19">
        <f t="shared" si="491"/>
        <v>0.99154920428710625</v>
      </c>
      <c r="BH2712" s="19">
        <f t="shared" si="496"/>
        <v>0</v>
      </c>
      <c r="BI2712" s="19">
        <f t="shared" si="496"/>
        <v>1</v>
      </c>
      <c r="BJ2712" s="19">
        <f t="shared" si="496"/>
        <v>1</v>
      </c>
      <c r="BK2712" s="19">
        <f t="shared" si="517"/>
        <v>0</v>
      </c>
      <c r="BL2712" s="19">
        <f t="shared" si="517"/>
        <v>0</v>
      </c>
      <c r="BM2712" s="19">
        <f t="shared" si="517"/>
        <v>0</v>
      </c>
      <c r="BN2712" s="19">
        <f t="shared" si="517"/>
        <v>1</v>
      </c>
      <c r="BO2712" s="19">
        <f t="shared" si="517"/>
        <v>0</v>
      </c>
      <c r="BP2712" s="19">
        <f t="shared" si="517"/>
        <v>1</v>
      </c>
      <c r="BQ2712" s="19">
        <f t="shared" si="517"/>
        <v>0</v>
      </c>
      <c r="BR2712" s="19">
        <f t="shared" si="517"/>
        <v>0</v>
      </c>
      <c r="BS2712" s="19">
        <f t="shared" si="517"/>
        <v>1</v>
      </c>
      <c r="BT2712" s="19">
        <f t="shared" si="517"/>
        <v>1</v>
      </c>
      <c r="BU2712" s="19">
        <f t="shared" si="517"/>
        <v>0</v>
      </c>
      <c r="BV2712" s="19">
        <f t="shared" si="517"/>
        <v>0</v>
      </c>
      <c r="BW2712" s="19">
        <f t="shared" si="517"/>
        <v>0</v>
      </c>
      <c r="BX2712" s="19">
        <f t="shared" si="517"/>
        <v>0</v>
      </c>
      <c r="BY2712" s="19" t="str">
        <f t="shared" si="517"/>
        <v/>
      </c>
      <c r="BZ2712" s="19" t="str">
        <f t="shared" si="517"/>
        <v/>
      </c>
      <c r="CA2712" s="19" t="str">
        <f t="shared" si="516"/>
        <v/>
      </c>
      <c r="CB2712" s="19" t="str">
        <f t="shared" si="516"/>
        <v/>
      </c>
    </row>
    <row r="2713" spans="1:80">
      <c r="A2713" s="24">
        <f t="shared" si="497"/>
        <v>2712</v>
      </c>
      <c r="B2713" s="31">
        <f>IF(data!A2714="","",data!A2714)</f>
        <v>2021068</v>
      </c>
      <c r="C2713" s="32">
        <f>IF(data!B2714="","",data!B2714)</f>
        <v>44367</v>
      </c>
      <c r="D2713" s="21">
        <f>IF(data!C2714="","",data!C2714)</f>
        <v>4</v>
      </c>
      <c r="E2713" s="22">
        <f>IF(data!D2714="","",data!D2714)</f>
        <v>14</v>
      </c>
      <c r="F2713" s="22">
        <f>IF(data!E2714="","",data!E2714)</f>
        <v>18</v>
      </c>
      <c r="G2713" s="22">
        <f>IF(data!F2714="","",data!F2714)</f>
        <v>24</v>
      </c>
      <c r="H2713" s="22">
        <f>IF(data!G2714="","",data!G2714)</f>
        <v>31</v>
      </c>
      <c r="I2713" s="22">
        <f>IF(data!H2714="","",data!H2714)</f>
        <v>32</v>
      </c>
      <c r="J2713" s="23">
        <f>IF(data!I2714="","",data!I2714)</f>
        <v>15</v>
      </c>
      <c r="Q2713" s="33"/>
      <c r="R2713" s="33"/>
      <c r="S2713" s="33"/>
      <c r="T2713" s="33"/>
      <c r="U2713" s="33"/>
      <c r="V2713" s="33"/>
      <c r="X2713" s="34"/>
      <c r="Y2713" s="33"/>
      <c r="Z2713" s="33"/>
      <c r="AA2713" s="33"/>
      <c r="AB2713" s="33"/>
      <c r="AC2713" s="35"/>
      <c r="AD2713" s="33"/>
      <c r="AE2713" s="33"/>
      <c r="AF2713" s="33"/>
      <c r="AG2713" s="33"/>
      <c r="AH2713" s="33"/>
      <c r="AI2713" s="33"/>
      <c r="AJ2713" s="36"/>
      <c r="AK2713" s="10">
        <f t="shared" si="498"/>
        <v>6</v>
      </c>
      <c r="AL2713" s="11">
        <f t="shared" si="499"/>
        <v>7</v>
      </c>
      <c r="AM2713" s="11">
        <f t="shared" si="500"/>
        <v>18</v>
      </c>
      <c r="AN2713" s="11">
        <f t="shared" si="501"/>
        <v>9</v>
      </c>
      <c r="AO2713" s="13">
        <f t="shared" si="502"/>
        <v>18</v>
      </c>
      <c r="AP2713" s="11">
        <f t="shared" si="503"/>
        <v>19</v>
      </c>
      <c r="AQ2713" s="11">
        <f t="shared" si="504"/>
        <v>24</v>
      </c>
      <c r="AR2713" s="11">
        <f t="shared" si="505"/>
        <v>23</v>
      </c>
      <c r="AS2713" s="11">
        <f t="shared" si="506"/>
        <v>35</v>
      </c>
      <c r="AT2713" s="11">
        <f t="shared" si="507"/>
        <v>27</v>
      </c>
      <c r="AU2713" s="11">
        <f t="shared" si="508"/>
        <v>32</v>
      </c>
      <c r="AV2713" s="11">
        <f t="shared" si="509"/>
        <v>25</v>
      </c>
      <c r="AW2713" s="12">
        <f t="shared" si="510"/>
        <v>33</v>
      </c>
      <c r="AX2713" s="13">
        <f t="shared" si="511"/>
        <v>43</v>
      </c>
      <c r="AY2713" s="13">
        <f t="shared" si="512"/>
        <v>55</v>
      </c>
      <c r="AZ2713" s="13">
        <f t="shared" si="513"/>
        <v>51</v>
      </c>
      <c r="BA2713" s="13">
        <f t="shared" si="514"/>
        <v>66</v>
      </c>
      <c r="BB2713" s="14">
        <f t="shared" si="515"/>
        <v>63</v>
      </c>
      <c r="BC2713" s="19">
        <f t="shared" si="518"/>
        <v>55</v>
      </c>
      <c r="BD2713" s="55">
        <f t="shared" si="494"/>
        <v>0.96576810652809364</v>
      </c>
      <c r="BE2713" s="19">
        <f t="shared" si="495"/>
        <v>0.95349139330951604</v>
      </c>
      <c r="BF2713" s="19">
        <f t="shared" si="486"/>
        <v>1.0165118544982137</v>
      </c>
      <c r="BG2713" s="19">
        <f t="shared" si="491"/>
        <v>0.99236765183501141</v>
      </c>
      <c r="BH2713" s="19">
        <f t="shared" si="496"/>
        <v>0</v>
      </c>
      <c r="BI2713" s="19">
        <f t="shared" si="496"/>
        <v>1</v>
      </c>
      <c r="BJ2713" s="19">
        <f t="shared" si="496"/>
        <v>0</v>
      </c>
      <c r="BK2713" s="19">
        <f t="shared" si="517"/>
        <v>0</v>
      </c>
      <c r="BL2713" s="19">
        <f t="shared" si="517"/>
        <v>1</v>
      </c>
      <c r="BM2713" s="19">
        <f t="shared" si="517"/>
        <v>0</v>
      </c>
      <c r="BN2713" s="19">
        <f t="shared" si="517"/>
        <v>0</v>
      </c>
      <c r="BO2713" s="19">
        <f t="shared" si="517"/>
        <v>1</v>
      </c>
      <c r="BP2713" s="19">
        <f t="shared" si="517"/>
        <v>0</v>
      </c>
      <c r="BQ2713" s="19">
        <f t="shared" si="517"/>
        <v>0</v>
      </c>
      <c r="BR2713" s="19">
        <f t="shared" si="517"/>
        <v>0</v>
      </c>
      <c r="BS2713" s="19">
        <f t="shared" si="517"/>
        <v>0</v>
      </c>
      <c r="BT2713" s="19">
        <f t="shared" si="517"/>
        <v>0</v>
      </c>
      <c r="BU2713" s="19">
        <f t="shared" si="517"/>
        <v>0</v>
      </c>
      <c r="BV2713" s="19">
        <f t="shared" si="517"/>
        <v>2</v>
      </c>
      <c r="BW2713" s="19">
        <f t="shared" si="517"/>
        <v>1</v>
      </c>
      <c r="BX2713" s="19">
        <f t="shared" si="517"/>
        <v>0</v>
      </c>
      <c r="BY2713" s="19" t="str">
        <f t="shared" si="517"/>
        <v/>
      </c>
      <c r="BZ2713" s="19" t="str">
        <f t="shared" si="517"/>
        <v/>
      </c>
      <c r="CA2713" s="19" t="str">
        <f t="shared" si="516"/>
        <v/>
      </c>
      <c r="CB2713" s="19" t="str">
        <f t="shared" si="516"/>
        <v/>
      </c>
    </row>
    <row r="2714" spans="1:80">
      <c r="A2714" s="24">
        <f t="shared" si="497"/>
        <v>2713</v>
      </c>
      <c r="B2714" s="31">
        <f>IF(data!A2715="","",data!A2715)</f>
        <v>2021069</v>
      </c>
      <c r="C2714" s="32">
        <f>IF(data!B2715="","",data!B2715)</f>
        <v>44369</v>
      </c>
      <c r="D2714" s="21">
        <f>IF(data!C2715="","",data!C2715)</f>
        <v>6</v>
      </c>
      <c r="E2714" s="22">
        <f>IF(data!D2715="","",data!D2715)</f>
        <v>11</v>
      </c>
      <c r="F2714" s="22">
        <f>IF(data!E2715="","",data!E2715)</f>
        <v>18</v>
      </c>
      <c r="G2714" s="22">
        <f>IF(data!F2715="","",data!F2715)</f>
        <v>20</v>
      </c>
      <c r="H2714" s="22">
        <f>IF(data!G2715="","",data!G2715)</f>
        <v>23</v>
      </c>
      <c r="I2714" s="22">
        <f>IF(data!H2715="","",data!H2715)</f>
        <v>26</v>
      </c>
      <c r="J2714" s="23">
        <f>IF(data!I2715="","",data!I2715)</f>
        <v>5</v>
      </c>
      <c r="Q2714" s="33"/>
      <c r="R2714" s="33"/>
      <c r="S2714" s="33"/>
      <c r="T2714" s="33"/>
      <c r="U2714" s="33"/>
      <c r="V2714" s="33"/>
      <c r="X2714" s="34"/>
      <c r="Y2714" s="33"/>
      <c r="Z2714" s="33"/>
      <c r="AA2714" s="33"/>
      <c r="AB2714" s="33"/>
      <c r="AC2714" s="35"/>
      <c r="AD2714" s="33"/>
      <c r="AE2714" s="33"/>
      <c r="AF2714" s="33"/>
      <c r="AG2714" s="33"/>
      <c r="AH2714" s="33"/>
      <c r="AI2714" s="33"/>
      <c r="AJ2714" s="36"/>
      <c r="AK2714" s="10">
        <f t="shared" si="498"/>
        <v>8</v>
      </c>
      <c r="AL2714" s="11">
        <f t="shared" si="499"/>
        <v>12</v>
      </c>
      <c r="AM2714" s="11">
        <f t="shared" si="500"/>
        <v>9</v>
      </c>
      <c r="AN2714" s="11">
        <f t="shared" si="501"/>
        <v>14</v>
      </c>
      <c r="AO2714" s="13">
        <f t="shared" si="502"/>
        <v>27</v>
      </c>
      <c r="AP2714" s="11">
        <f t="shared" si="503"/>
        <v>24</v>
      </c>
      <c r="AQ2714" s="11">
        <f t="shared" si="504"/>
        <v>23</v>
      </c>
      <c r="AR2714" s="11">
        <f t="shared" si="505"/>
        <v>24</v>
      </c>
      <c r="AS2714" s="11">
        <f t="shared" si="506"/>
        <v>27</v>
      </c>
      <c r="AT2714" s="11">
        <f t="shared" si="507"/>
        <v>44</v>
      </c>
      <c r="AU2714" s="11">
        <f t="shared" si="508"/>
        <v>39</v>
      </c>
      <c r="AV2714" s="11">
        <f t="shared" si="509"/>
        <v>48</v>
      </c>
      <c r="AW2714" s="12">
        <f t="shared" si="510"/>
        <v>44</v>
      </c>
      <c r="AX2714" s="13">
        <f t="shared" si="511"/>
        <v>40</v>
      </c>
      <c r="AY2714" s="13">
        <f t="shared" si="512"/>
        <v>36</v>
      </c>
      <c r="AZ2714" s="13">
        <f t="shared" si="513"/>
        <v>32</v>
      </c>
      <c r="BA2714" s="13">
        <f t="shared" si="514"/>
        <v>47</v>
      </c>
      <c r="BB2714" s="14">
        <f t="shared" si="515"/>
        <v>44</v>
      </c>
      <c r="BC2714" s="19">
        <f t="shared" si="518"/>
        <v>36</v>
      </c>
      <c r="BD2714" s="55">
        <f t="shared" si="494"/>
        <v>0.90847677817473205</v>
      </c>
      <c r="BE2714" s="19">
        <f t="shared" si="495"/>
        <v>0.91870737252354662</v>
      </c>
      <c r="BF2714" s="19">
        <f t="shared" si="486"/>
        <v>1.008327379019162</v>
      </c>
      <c r="BG2714" s="19">
        <f t="shared" si="491"/>
        <v>0.98336472880805459</v>
      </c>
      <c r="BH2714" s="19">
        <f t="shared" si="496"/>
        <v>0</v>
      </c>
      <c r="BI2714" s="19">
        <f t="shared" si="496"/>
        <v>1</v>
      </c>
      <c r="BJ2714" s="19">
        <f t="shared" si="496"/>
        <v>0</v>
      </c>
      <c r="BK2714" s="19">
        <f t="shared" si="517"/>
        <v>1</v>
      </c>
      <c r="BL2714" s="19">
        <f t="shared" si="517"/>
        <v>0</v>
      </c>
      <c r="BM2714" s="19">
        <f t="shared" si="517"/>
        <v>0</v>
      </c>
      <c r="BN2714" s="19">
        <f t="shared" si="517"/>
        <v>2</v>
      </c>
      <c r="BO2714" s="19">
        <f t="shared" si="517"/>
        <v>0</v>
      </c>
      <c r="BP2714" s="19">
        <f t="shared" si="517"/>
        <v>0</v>
      </c>
      <c r="BQ2714" s="19">
        <f t="shared" si="517"/>
        <v>1</v>
      </c>
      <c r="BR2714" s="19">
        <f t="shared" si="517"/>
        <v>0</v>
      </c>
      <c r="BS2714" s="19">
        <f t="shared" si="517"/>
        <v>1</v>
      </c>
      <c r="BT2714" s="19">
        <f t="shared" si="517"/>
        <v>0</v>
      </c>
      <c r="BU2714" s="19">
        <f t="shared" si="517"/>
        <v>0</v>
      </c>
      <c r="BV2714" s="19">
        <f t="shared" si="517"/>
        <v>0</v>
      </c>
      <c r="BW2714" s="19">
        <f t="shared" si="517"/>
        <v>0</v>
      </c>
      <c r="BX2714" s="19">
        <f t="shared" si="517"/>
        <v>0</v>
      </c>
      <c r="BY2714" s="19" t="str">
        <f t="shared" si="517"/>
        <v/>
      </c>
      <c r="BZ2714" s="19" t="str">
        <f t="shared" si="517"/>
        <v/>
      </c>
      <c r="CA2714" s="19" t="str">
        <f t="shared" si="516"/>
        <v/>
      </c>
      <c r="CB2714" s="19" t="str">
        <f t="shared" si="516"/>
        <v/>
      </c>
    </row>
    <row r="2715" spans="1:80">
      <c r="A2715" s="24">
        <f t="shared" si="497"/>
        <v>2714</v>
      </c>
      <c r="B2715" s="31">
        <f>IF(data!A2716="","",data!A2716)</f>
        <v>2021070</v>
      </c>
      <c r="C2715" s="32">
        <f>IF(data!B2716="","",data!B2716)</f>
        <v>44371</v>
      </c>
      <c r="D2715" s="21">
        <f>IF(data!C2716="","",data!C2716)</f>
        <v>1</v>
      </c>
      <c r="E2715" s="22">
        <f>IF(data!D2716="","",data!D2716)</f>
        <v>5</v>
      </c>
      <c r="F2715" s="22">
        <f>IF(data!E2716="","",data!E2716)</f>
        <v>11</v>
      </c>
      <c r="G2715" s="22">
        <f>IF(data!F2716="","",data!F2716)</f>
        <v>15</v>
      </c>
      <c r="H2715" s="22">
        <f>IF(data!G2716="","",data!G2716)</f>
        <v>16</v>
      </c>
      <c r="I2715" s="22">
        <f>IF(data!H2716="","",data!H2716)</f>
        <v>29</v>
      </c>
      <c r="J2715" s="23">
        <f>IF(data!I2716="","",data!I2716)</f>
        <v>15</v>
      </c>
      <c r="Q2715" s="33"/>
      <c r="R2715" s="33"/>
      <c r="S2715" s="33"/>
      <c r="T2715" s="33"/>
      <c r="U2715" s="33"/>
      <c r="V2715" s="33"/>
      <c r="X2715" s="34"/>
      <c r="Y2715" s="33"/>
      <c r="Z2715" s="33"/>
      <c r="AA2715" s="33"/>
      <c r="AB2715" s="33"/>
      <c r="AC2715" s="35"/>
      <c r="AD2715" s="33"/>
      <c r="AE2715" s="33"/>
      <c r="AF2715" s="33"/>
      <c r="AG2715" s="33"/>
      <c r="AH2715" s="33"/>
      <c r="AI2715" s="33"/>
      <c r="AJ2715" s="36"/>
      <c r="AK2715" s="10">
        <f t="shared" si="498"/>
        <v>8</v>
      </c>
      <c r="AL2715" s="11">
        <f t="shared" si="499"/>
        <v>9</v>
      </c>
      <c r="AM2715" s="11">
        <f t="shared" si="500"/>
        <v>7</v>
      </c>
      <c r="AN2715" s="11">
        <f t="shared" si="501"/>
        <v>23</v>
      </c>
      <c r="AO2715" s="13">
        <f t="shared" si="502"/>
        <v>14</v>
      </c>
      <c r="AP2715" s="11">
        <f t="shared" si="503"/>
        <v>21</v>
      </c>
      <c r="AQ2715" s="11">
        <f t="shared" si="504"/>
        <v>23</v>
      </c>
      <c r="AR2715" s="11">
        <f t="shared" si="505"/>
        <v>27</v>
      </c>
      <c r="AS2715" s="11">
        <f t="shared" si="506"/>
        <v>22</v>
      </c>
      <c r="AT2715" s="11">
        <f t="shared" si="507"/>
        <v>29</v>
      </c>
      <c r="AU2715" s="11">
        <f t="shared" si="508"/>
        <v>25</v>
      </c>
      <c r="AV2715" s="11">
        <f t="shared" si="509"/>
        <v>21</v>
      </c>
      <c r="AW2715" s="12">
        <f t="shared" si="510"/>
        <v>32</v>
      </c>
      <c r="AX2715" s="13">
        <f t="shared" si="511"/>
        <v>45</v>
      </c>
      <c r="AY2715" s="13">
        <f t="shared" si="512"/>
        <v>60</v>
      </c>
      <c r="AZ2715" s="13">
        <f t="shared" si="513"/>
        <v>59</v>
      </c>
      <c r="BA2715" s="13">
        <f t="shared" si="514"/>
        <v>58</v>
      </c>
      <c r="BB2715" s="14">
        <f t="shared" si="515"/>
        <v>57</v>
      </c>
      <c r="BC2715" s="19">
        <f t="shared" si="518"/>
        <v>60</v>
      </c>
      <c r="BD2715" s="55">
        <f t="shared" si="494"/>
        <v>0.9780448197466709</v>
      </c>
      <c r="BE2715" s="19">
        <f t="shared" si="495"/>
        <v>0.94121468009093856</v>
      </c>
      <c r="BF2715" s="19">
        <f t="shared" ref="BF2715:BF2778" si="519">IF($B2715="","",SUM($BC2691:$BC2715)/25/$BM$3)</f>
        <v>1.0173303020461189</v>
      </c>
      <c r="BG2715" s="19">
        <f t="shared" si="491"/>
        <v>0.99277687560896399</v>
      </c>
      <c r="BH2715" s="19">
        <f t="shared" si="496"/>
        <v>0</v>
      </c>
      <c r="BI2715" s="19">
        <f t="shared" si="496"/>
        <v>1</v>
      </c>
      <c r="BJ2715" s="19">
        <f t="shared" si="496"/>
        <v>0</v>
      </c>
      <c r="BK2715" s="19">
        <f t="shared" si="517"/>
        <v>0</v>
      </c>
      <c r="BL2715" s="19">
        <f t="shared" si="517"/>
        <v>0</v>
      </c>
      <c r="BM2715" s="19">
        <f t="shared" si="517"/>
        <v>1</v>
      </c>
      <c r="BN2715" s="19">
        <f t="shared" si="517"/>
        <v>0</v>
      </c>
      <c r="BO2715" s="19">
        <f t="shared" si="517"/>
        <v>0</v>
      </c>
      <c r="BP2715" s="19">
        <f t="shared" si="517"/>
        <v>0</v>
      </c>
      <c r="BQ2715" s="19">
        <f t="shared" si="517"/>
        <v>0</v>
      </c>
      <c r="BR2715" s="19">
        <f t="shared" si="517"/>
        <v>0</v>
      </c>
      <c r="BS2715" s="19">
        <f t="shared" si="517"/>
        <v>1</v>
      </c>
      <c r="BT2715" s="19">
        <f t="shared" si="517"/>
        <v>1</v>
      </c>
      <c r="BU2715" s="19">
        <f t="shared" si="517"/>
        <v>0</v>
      </c>
      <c r="BV2715" s="19">
        <f t="shared" si="517"/>
        <v>0</v>
      </c>
      <c r="BW2715" s="19">
        <f t="shared" si="517"/>
        <v>1</v>
      </c>
      <c r="BX2715" s="19">
        <f t="shared" si="517"/>
        <v>1</v>
      </c>
      <c r="BY2715" s="19" t="str">
        <f t="shared" si="517"/>
        <v/>
      </c>
      <c r="BZ2715" s="19" t="str">
        <f t="shared" si="517"/>
        <v/>
      </c>
      <c r="CA2715" s="19" t="str">
        <f t="shared" si="516"/>
        <v/>
      </c>
      <c r="CB2715" s="19" t="str">
        <f t="shared" si="516"/>
        <v/>
      </c>
    </row>
    <row r="2716" spans="1:80">
      <c r="A2716" s="24">
        <f t="shared" si="497"/>
        <v>2715</v>
      </c>
      <c r="B2716" s="31">
        <f>IF(data!A2717="","",data!A2717)</f>
        <v>2021071</v>
      </c>
      <c r="C2716" s="32">
        <f>IF(data!B2717="","",data!B2717)</f>
        <v>44374</v>
      </c>
      <c r="D2716" s="21">
        <f>IF(data!C2717="","",data!C2717)</f>
        <v>1</v>
      </c>
      <c r="E2716" s="22">
        <f>IF(data!D2717="","",data!D2717)</f>
        <v>7</v>
      </c>
      <c r="F2716" s="22">
        <f>IF(data!E2717="","",data!E2717)</f>
        <v>24</v>
      </c>
      <c r="G2716" s="22">
        <f>IF(data!F2717="","",data!F2717)</f>
        <v>31</v>
      </c>
      <c r="H2716" s="22">
        <f>IF(data!G2717="","",data!G2717)</f>
        <v>32</v>
      </c>
      <c r="I2716" s="22">
        <f>IF(data!H2717="","",data!H2717)</f>
        <v>33</v>
      </c>
      <c r="J2716" s="23">
        <f>IF(data!I2717="","",data!I2717)</f>
        <v>8</v>
      </c>
      <c r="Q2716" s="33"/>
      <c r="R2716" s="33"/>
      <c r="S2716" s="33"/>
      <c r="T2716" s="33"/>
      <c r="U2716" s="33"/>
      <c r="V2716" s="33"/>
      <c r="X2716" s="34"/>
      <c r="Y2716" s="33"/>
      <c r="Z2716" s="33"/>
      <c r="AA2716" s="33"/>
      <c r="AB2716" s="33"/>
      <c r="AC2716" s="35"/>
      <c r="AD2716" s="33"/>
      <c r="AE2716" s="33"/>
      <c r="AF2716" s="33"/>
      <c r="AG2716" s="33"/>
      <c r="AH2716" s="33"/>
      <c r="AI2716" s="33"/>
      <c r="AJ2716" s="36"/>
      <c r="AK2716" s="10">
        <f t="shared" si="498"/>
        <v>5</v>
      </c>
      <c r="AL2716" s="11">
        <f t="shared" si="499"/>
        <v>8</v>
      </c>
      <c r="AM2716" s="11">
        <f t="shared" si="500"/>
        <v>13</v>
      </c>
      <c r="AN2716" s="11">
        <f t="shared" si="501"/>
        <v>8</v>
      </c>
      <c r="AO2716" s="13">
        <f t="shared" si="502"/>
        <v>16</v>
      </c>
      <c r="AP2716" s="11">
        <f t="shared" si="503"/>
        <v>16</v>
      </c>
      <c r="AQ2716" s="11">
        <f t="shared" si="504"/>
        <v>29</v>
      </c>
      <c r="AR2716" s="11">
        <f t="shared" si="505"/>
        <v>18</v>
      </c>
      <c r="AS2716" s="11">
        <f t="shared" si="506"/>
        <v>29</v>
      </c>
      <c r="AT2716" s="11">
        <f t="shared" si="507"/>
        <v>32</v>
      </c>
      <c r="AU2716" s="11">
        <f t="shared" si="508"/>
        <v>37</v>
      </c>
      <c r="AV2716" s="11">
        <f t="shared" si="509"/>
        <v>30</v>
      </c>
      <c r="AW2716" s="12">
        <f t="shared" si="510"/>
        <v>23</v>
      </c>
      <c r="AX2716" s="13">
        <f t="shared" si="511"/>
        <v>32</v>
      </c>
      <c r="AY2716" s="13">
        <f t="shared" si="512"/>
        <v>60</v>
      </c>
      <c r="AZ2716" s="13">
        <f t="shared" si="513"/>
        <v>56</v>
      </c>
      <c r="BA2716" s="13">
        <f t="shared" si="514"/>
        <v>52</v>
      </c>
      <c r="BB2716" s="14">
        <f t="shared" si="515"/>
        <v>48</v>
      </c>
      <c r="BC2716" s="19">
        <f t="shared" si="518"/>
        <v>60</v>
      </c>
      <c r="BD2716" s="55">
        <f t="shared" si="494"/>
        <v>1.0271516726209808</v>
      </c>
      <c r="BE2716" s="19">
        <f t="shared" si="495"/>
        <v>0.99236765183501141</v>
      </c>
      <c r="BF2716" s="19">
        <f t="shared" si="519"/>
        <v>1.0189671971419292</v>
      </c>
      <c r="BG2716" s="19">
        <f t="shared" si="491"/>
        <v>0.99850600844430004</v>
      </c>
      <c r="BH2716" s="19">
        <f t="shared" si="496"/>
        <v>0</v>
      </c>
      <c r="BI2716" s="19">
        <f t="shared" si="496"/>
        <v>1</v>
      </c>
      <c r="BJ2716" s="19">
        <f t="shared" si="496"/>
        <v>0</v>
      </c>
      <c r="BK2716" s="19">
        <f t="shared" si="517"/>
        <v>0</v>
      </c>
      <c r="BL2716" s="19">
        <f t="shared" si="517"/>
        <v>0</v>
      </c>
      <c r="BM2716" s="19">
        <f t="shared" si="517"/>
        <v>0</v>
      </c>
      <c r="BN2716" s="19">
        <f t="shared" si="517"/>
        <v>0</v>
      </c>
      <c r="BO2716" s="19">
        <f t="shared" si="517"/>
        <v>2</v>
      </c>
      <c r="BP2716" s="19">
        <f t="shared" si="517"/>
        <v>0</v>
      </c>
      <c r="BQ2716" s="19">
        <f t="shared" si="517"/>
        <v>0</v>
      </c>
      <c r="BR2716" s="19">
        <f t="shared" si="517"/>
        <v>0</v>
      </c>
      <c r="BS2716" s="19">
        <f t="shared" si="517"/>
        <v>0</v>
      </c>
      <c r="BT2716" s="19">
        <f t="shared" si="517"/>
        <v>0</v>
      </c>
      <c r="BU2716" s="19">
        <f t="shared" si="517"/>
        <v>0</v>
      </c>
      <c r="BV2716" s="19">
        <f t="shared" si="517"/>
        <v>1</v>
      </c>
      <c r="BW2716" s="19">
        <f t="shared" si="517"/>
        <v>1</v>
      </c>
      <c r="BX2716" s="19">
        <f t="shared" si="517"/>
        <v>1</v>
      </c>
      <c r="BY2716" s="19" t="str">
        <f t="shared" si="517"/>
        <v/>
      </c>
      <c r="BZ2716" s="19" t="str">
        <f t="shared" si="517"/>
        <v/>
      </c>
      <c r="CA2716" s="19" t="str">
        <f t="shared" si="516"/>
        <v/>
      </c>
      <c r="CB2716" s="19" t="str">
        <f t="shared" si="516"/>
        <v/>
      </c>
    </row>
    <row r="2717" spans="1:80">
      <c r="A2717" s="24">
        <f t="shared" si="497"/>
        <v>2716</v>
      </c>
      <c r="B2717" s="31">
        <f>IF(data!A2718="","",data!A2718)</f>
        <v>2021072</v>
      </c>
      <c r="C2717" s="32">
        <f>IF(data!B2718="","",data!B2718)</f>
        <v>44376</v>
      </c>
      <c r="D2717" s="21">
        <f>IF(data!C2718="","",data!C2718)</f>
        <v>1</v>
      </c>
      <c r="E2717" s="22">
        <f>IF(data!D2718="","",data!D2718)</f>
        <v>9</v>
      </c>
      <c r="F2717" s="22">
        <f>IF(data!E2718="","",data!E2718)</f>
        <v>15</v>
      </c>
      <c r="G2717" s="22">
        <f>IF(data!F2718="","",data!F2718)</f>
        <v>16</v>
      </c>
      <c r="H2717" s="22">
        <f>IF(data!G2718="","",data!G2718)</f>
        <v>19</v>
      </c>
      <c r="I2717" s="22">
        <f>IF(data!H2718="","",data!H2718)</f>
        <v>21</v>
      </c>
      <c r="J2717" s="23">
        <f>IF(data!I2718="","",data!I2718)</f>
        <v>15</v>
      </c>
      <c r="Q2717" s="33"/>
      <c r="R2717" s="33"/>
      <c r="S2717" s="33"/>
      <c r="T2717" s="33"/>
      <c r="U2717" s="33"/>
      <c r="V2717" s="33"/>
      <c r="X2717" s="34"/>
      <c r="Y2717" s="33"/>
      <c r="Z2717" s="33"/>
      <c r="AA2717" s="33"/>
      <c r="AB2717" s="33"/>
      <c r="AC2717" s="35"/>
      <c r="AD2717" s="33"/>
      <c r="AE2717" s="33"/>
      <c r="AF2717" s="33"/>
      <c r="AG2717" s="33"/>
      <c r="AH2717" s="33"/>
      <c r="AI2717" s="33"/>
      <c r="AJ2717" s="36"/>
      <c r="AK2717" s="10">
        <f t="shared" si="498"/>
        <v>3</v>
      </c>
      <c r="AL2717" s="11">
        <f t="shared" si="499"/>
        <v>9</v>
      </c>
      <c r="AM2717" s="11">
        <f t="shared" si="500"/>
        <v>11</v>
      </c>
      <c r="AN2717" s="11">
        <f t="shared" si="501"/>
        <v>15</v>
      </c>
      <c r="AO2717" s="13">
        <f t="shared" si="502"/>
        <v>11</v>
      </c>
      <c r="AP2717" s="11">
        <f t="shared" si="503"/>
        <v>17</v>
      </c>
      <c r="AQ2717" s="11">
        <f t="shared" si="504"/>
        <v>18</v>
      </c>
      <c r="AR2717" s="11">
        <f t="shared" si="505"/>
        <v>31</v>
      </c>
      <c r="AS2717" s="11">
        <f t="shared" si="506"/>
        <v>37</v>
      </c>
      <c r="AT2717" s="11">
        <f t="shared" si="507"/>
        <v>33</v>
      </c>
      <c r="AU2717" s="11">
        <f t="shared" si="508"/>
        <v>29</v>
      </c>
      <c r="AV2717" s="11">
        <f t="shared" si="509"/>
        <v>25</v>
      </c>
      <c r="AW2717" s="12">
        <f t="shared" si="510"/>
        <v>21</v>
      </c>
      <c r="AX2717" s="13">
        <f t="shared" si="511"/>
        <v>33</v>
      </c>
      <c r="AY2717" s="13">
        <f t="shared" si="512"/>
        <v>47</v>
      </c>
      <c r="AZ2717" s="13">
        <f t="shared" si="513"/>
        <v>45</v>
      </c>
      <c r="BA2717" s="13">
        <f t="shared" si="514"/>
        <v>43</v>
      </c>
      <c r="BB2717" s="14">
        <f t="shared" si="515"/>
        <v>61</v>
      </c>
      <c r="BC2717" s="19">
        <f t="shared" si="518"/>
        <v>47</v>
      </c>
      <c r="BD2717" s="55">
        <f t="shared" si="494"/>
        <v>1.0557973367976616</v>
      </c>
      <c r="BE2717" s="19">
        <f t="shared" si="495"/>
        <v>0.97395258200714518</v>
      </c>
      <c r="BF2717" s="19">
        <f t="shared" si="519"/>
        <v>1.0099642741149724</v>
      </c>
      <c r="BG2717" s="19">
        <f t="shared" si="491"/>
        <v>0.99236765183501141</v>
      </c>
      <c r="BH2717" s="19">
        <f t="shared" si="496"/>
        <v>0</v>
      </c>
      <c r="BI2717" s="19">
        <f t="shared" si="496"/>
        <v>1</v>
      </c>
      <c r="BJ2717" s="19">
        <f t="shared" si="496"/>
        <v>1</v>
      </c>
      <c r="BK2717" s="19">
        <f t="shared" si="517"/>
        <v>0</v>
      </c>
      <c r="BL2717" s="19">
        <f t="shared" si="517"/>
        <v>1</v>
      </c>
      <c r="BM2717" s="19">
        <f t="shared" si="517"/>
        <v>0</v>
      </c>
      <c r="BN2717" s="19">
        <f t="shared" si="517"/>
        <v>0</v>
      </c>
      <c r="BO2717" s="19">
        <f t="shared" si="517"/>
        <v>0</v>
      </c>
      <c r="BP2717" s="19">
        <f t="shared" si="517"/>
        <v>0</v>
      </c>
      <c r="BQ2717" s="19">
        <f t="shared" si="517"/>
        <v>1</v>
      </c>
      <c r="BR2717" s="19">
        <f t="shared" si="517"/>
        <v>0</v>
      </c>
      <c r="BS2717" s="19">
        <f t="shared" si="517"/>
        <v>0</v>
      </c>
      <c r="BT2717" s="19">
        <f t="shared" si="517"/>
        <v>0</v>
      </c>
      <c r="BU2717" s="19">
        <f t="shared" si="517"/>
        <v>0</v>
      </c>
      <c r="BV2717" s="19">
        <f t="shared" si="517"/>
        <v>0</v>
      </c>
      <c r="BW2717" s="19">
        <f t="shared" si="517"/>
        <v>1</v>
      </c>
      <c r="BX2717" s="19">
        <f t="shared" si="517"/>
        <v>1</v>
      </c>
      <c r="BY2717" s="19" t="str">
        <f t="shared" si="517"/>
        <v/>
      </c>
      <c r="BZ2717" s="19" t="str">
        <f t="shared" si="517"/>
        <v/>
      </c>
      <c r="CA2717" s="19" t="str">
        <f t="shared" si="516"/>
        <v/>
      </c>
      <c r="CB2717" s="19" t="str">
        <f t="shared" si="516"/>
        <v/>
      </c>
    </row>
    <row r="2718" spans="1:80">
      <c r="A2718" s="24">
        <f t="shared" si="497"/>
        <v>2717</v>
      </c>
      <c r="B2718" s="31">
        <f>IF(data!A2719="","",data!A2719)</f>
        <v>2021073</v>
      </c>
      <c r="C2718" s="32">
        <f>IF(data!B2719="","",data!B2719)</f>
        <v>44378</v>
      </c>
      <c r="D2718" s="21">
        <f>IF(data!C2719="","",data!C2719)</f>
        <v>1</v>
      </c>
      <c r="E2718" s="22">
        <f>IF(data!D2719="","",data!D2719)</f>
        <v>6</v>
      </c>
      <c r="F2718" s="22">
        <f>IF(data!E2719="","",data!E2719)</f>
        <v>18</v>
      </c>
      <c r="G2718" s="22">
        <f>IF(data!F2719="","",data!F2719)</f>
        <v>22</v>
      </c>
      <c r="H2718" s="22">
        <f>IF(data!G2719="","",data!G2719)</f>
        <v>24</v>
      </c>
      <c r="I2718" s="22">
        <f>IF(data!H2719="","",data!H2719)</f>
        <v>25</v>
      </c>
      <c r="J2718" s="23">
        <f>IF(data!I2719="","",data!I2719)</f>
        <v>8</v>
      </c>
      <c r="Q2718" s="33"/>
      <c r="R2718" s="33"/>
      <c r="S2718" s="33"/>
      <c r="T2718" s="33"/>
      <c r="U2718" s="33"/>
      <c r="V2718" s="33"/>
      <c r="X2718" s="34"/>
      <c r="Y2718" s="33"/>
      <c r="Z2718" s="33"/>
      <c r="AA2718" s="33"/>
      <c r="AB2718" s="33"/>
      <c r="AC2718" s="35"/>
      <c r="AD2718" s="33"/>
      <c r="AE2718" s="33"/>
      <c r="AF2718" s="33"/>
      <c r="AG2718" s="33"/>
      <c r="AH2718" s="33"/>
      <c r="AI2718" s="33"/>
      <c r="AJ2718" s="36"/>
      <c r="AK2718" s="10">
        <f t="shared" si="498"/>
        <v>3</v>
      </c>
      <c r="AL2718" s="11">
        <f t="shared" si="499"/>
        <v>8</v>
      </c>
      <c r="AM2718" s="11">
        <f t="shared" si="500"/>
        <v>11</v>
      </c>
      <c r="AN2718" s="11">
        <f t="shared" si="501"/>
        <v>6</v>
      </c>
      <c r="AO2718" s="13">
        <f t="shared" si="502"/>
        <v>19</v>
      </c>
      <c r="AP2718" s="11">
        <f t="shared" si="503"/>
        <v>16</v>
      </c>
      <c r="AQ2718" s="11">
        <f t="shared" si="504"/>
        <v>24</v>
      </c>
      <c r="AR2718" s="11">
        <f t="shared" si="505"/>
        <v>26</v>
      </c>
      <c r="AS2718" s="11">
        <f t="shared" si="506"/>
        <v>19</v>
      </c>
      <c r="AT2718" s="11">
        <f t="shared" si="507"/>
        <v>24</v>
      </c>
      <c r="AU2718" s="11">
        <f t="shared" si="508"/>
        <v>44</v>
      </c>
      <c r="AV2718" s="11">
        <f t="shared" si="509"/>
        <v>40</v>
      </c>
      <c r="AW2718" s="12">
        <f t="shared" si="510"/>
        <v>36</v>
      </c>
      <c r="AX2718" s="13">
        <f t="shared" si="511"/>
        <v>32</v>
      </c>
      <c r="AY2718" s="13">
        <f t="shared" si="512"/>
        <v>28</v>
      </c>
      <c r="AZ2718" s="13">
        <f t="shared" si="513"/>
        <v>24</v>
      </c>
      <c r="BA2718" s="13">
        <f t="shared" si="514"/>
        <v>39</v>
      </c>
      <c r="BB2718" s="14">
        <f t="shared" si="515"/>
        <v>36</v>
      </c>
      <c r="BC2718" s="19">
        <f t="shared" si="518"/>
        <v>28</v>
      </c>
      <c r="BD2718" s="55">
        <f t="shared" si="494"/>
        <v>0.9453069178304645</v>
      </c>
      <c r="BE2718" s="19">
        <f t="shared" si="495"/>
        <v>0.95553751217927907</v>
      </c>
      <c r="BF2718" s="19">
        <f t="shared" si="519"/>
        <v>0.99113998051315355</v>
      </c>
      <c r="BG2718" s="19">
        <f t="shared" si="491"/>
        <v>0.98827541409548547</v>
      </c>
      <c r="BH2718" s="19">
        <f t="shared" si="496"/>
        <v>0</v>
      </c>
      <c r="BI2718" s="19">
        <f t="shared" si="496"/>
        <v>2</v>
      </c>
      <c r="BJ2718" s="19">
        <f t="shared" si="496"/>
        <v>0</v>
      </c>
      <c r="BK2718" s="19">
        <f t="shared" si="517"/>
        <v>0</v>
      </c>
      <c r="BL2718" s="19">
        <f t="shared" si="517"/>
        <v>0</v>
      </c>
      <c r="BM2718" s="19">
        <f t="shared" si="517"/>
        <v>1</v>
      </c>
      <c r="BN2718" s="19">
        <f t="shared" si="517"/>
        <v>1</v>
      </c>
      <c r="BO2718" s="19">
        <f t="shared" si="517"/>
        <v>1</v>
      </c>
      <c r="BP2718" s="19">
        <f t="shared" si="517"/>
        <v>1</v>
      </c>
      <c r="BQ2718" s="19">
        <f t="shared" si="517"/>
        <v>0</v>
      </c>
      <c r="BR2718" s="19">
        <f t="shared" si="517"/>
        <v>0</v>
      </c>
      <c r="BS2718" s="19">
        <f t="shared" si="517"/>
        <v>0</v>
      </c>
      <c r="BT2718" s="19">
        <f t="shared" si="517"/>
        <v>0</v>
      </c>
      <c r="BU2718" s="19">
        <f t="shared" si="517"/>
        <v>0</v>
      </c>
      <c r="BV2718" s="19">
        <f t="shared" si="517"/>
        <v>0</v>
      </c>
      <c r="BW2718" s="19">
        <f t="shared" si="517"/>
        <v>0</v>
      </c>
      <c r="BX2718" s="19">
        <f t="shared" si="517"/>
        <v>0</v>
      </c>
      <c r="BY2718" s="19" t="str">
        <f t="shared" si="517"/>
        <v/>
      </c>
      <c r="BZ2718" s="19" t="str">
        <f t="shared" si="517"/>
        <v/>
      </c>
      <c r="CA2718" s="19" t="str">
        <f t="shared" si="516"/>
        <v/>
      </c>
      <c r="CB2718" s="19" t="str">
        <f t="shared" si="516"/>
        <v/>
      </c>
    </row>
    <row r="2719" spans="1:80">
      <c r="A2719" s="24">
        <f t="shared" si="497"/>
        <v>2718</v>
      </c>
      <c r="B2719" s="31">
        <f>IF(data!A2720="","",data!A2720)</f>
        <v>2021074</v>
      </c>
      <c r="C2719" s="32">
        <f>IF(data!B2720="","",data!B2720)</f>
        <v>44381</v>
      </c>
      <c r="D2719" s="21">
        <f>IF(data!C2720="","",data!C2720)</f>
        <v>4</v>
      </c>
      <c r="E2719" s="22">
        <f>IF(data!D2720="","",data!D2720)</f>
        <v>5</v>
      </c>
      <c r="F2719" s="22">
        <f>IF(data!E2720="","",data!E2720)</f>
        <v>9</v>
      </c>
      <c r="G2719" s="22">
        <f>IF(data!F2720="","",data!F2720)</f>
        <v>14</v>
      </c>
      <c r="H2719" s="22">
        <f>IF(data!G2720="","",data!G2720)</f>
        <v>25</v>
      </c>
      <c r="I2719" s="22">
        <f>IF(data!H2720="","",data!H2720)</f>
        <v>27</v>
      </c>
      <c r="J2719" s="23">
        <f>IF(data!I2720="","",data!I2720)</f>
        <v>7</v>
      </c>
      <c r="Q2719" s="33"/>
      <c r="R2719" s="33"/>
      <c r="S2719" s="33"/>
      <c r="T2719" s="33"/>
      <c r="U2719" s="33"/>
      <c r="V2719" s="33"/>
      <c r="X2719" s="34"/>
      <c r="Y2719" s="33"/>
      <c r="Z2719" s="33"/>
      <c r="AA2719" s="33"/>
      <c r="AB2719" s="33"/>
      <c r="AC2719" s="35"/>
      <c r="AD2719" s="33"/>
      <c r="AE2719" s="33"/>
      <c r="AF2719" s="33"/>
      <c r="AG2719" s="33"/>
      <c r="AH2719" s="33"/>
      <c r="AI2719" s="33"/>
      <c r="AJ2719" s="36"/>
      <c r="AK2719" s="10">
        <f t="shared" si="498"/>
        <v>6</v>
      </c>
      <c r="AL2719" s="11">
        <f t="shared" si="499"/>
        <v>8</v>
      </c>
      <c r="AM2719" s="11">
        <f t="shared" si="500"/>
        <v>14</v>
      </c>
      <c r="AN2719" s="11">
        <f t="shared" si="501"/>
        <v>18</v>
      </c>
      <c r="AO2719" s="13">
        <f t="shared" si="502"/>
        <v>21</v>
      </c>
      <c r="AP2719" s="11">
        <f t="shared" si="503"/>
        <v>20</v>
      </c>
      <c r="AQ2719" s="11">
        <f t="shared" si="504"/>
        <v>21</v>
      </c>
      <c r="AR2719" s="11">
        <f t="shared" si="505"/>
        <v>34</v>
      </c>
      <c r="AS2719" s="11">
        <f t="shared" si="506"/>
        <v>29</v>
      </c>
      <c r="AT2719" s="11">
        <f t="shared" si="507"/>
        <v>24</v>
      </c>
      <c r="AU2719" s="11">
        <f t="shared" si="508"/>
        <v>32</v>
      </c>
      <c r="AV2719" s="11">
        <f t="shared" si="509"/>
        <v>42</v>
      </c>
      <c r="AW2719" s="12">
        <f t="shared" si="510"/>
        <v>54</v>
      </c>
      <c r="AX2719" s="13">
        <f t="shared" si="511"/>
        <v>52</v>
      </c>
      <c r="AY2719" s="13">
        <f t="shared" si="512"/>
        <v>50</v>
      </c>
      <c r="AZ2719" s="13">
        <f t="shared" si="513"/>
        <v>48</v>
      </c>
      <c r="BA2719" s="13">
        <f t="shared" si="514"/>
        <v>46</v>
      </c>
      <c r="BB2719" s="14">
        <f t="shared" si="515"/>
        <v>44</v>
      </c>
      <c r="BC2719" s="19">
        <f t="shared" si="518"/>
        <v>50</v>
      </c>
      <c r="BD2719" s="55">
        <f t="shared" si="494"/>
        <v>1.0025982461838259</v>
      </c>
      <c r="BE2719" s="19">
        <f t="shared" si="495"/>
        <v>0.95553751217927907</v>
      </c>
      <c r="BF2719" s="19">
        <f t="shared" si="519"/>
        <v>0.98622929522572267</v>
      </c>
      <c r="BG2719" s="19">
        <f t="shared" si="491"/>
        <v>0.99523221825267949</v>
      </c>
      <c r="BH2719" s="19">
        <f t="shared" si="496"/>
        <v>0</v>
      </c>
      <c r="BI2719" s="19">
        <f t="shared" si="496"/>
        <v>0</v>
      </c>
      <c r="BJ2719" s="19">
        <f t="shared" si="496"/>
        <v>0</v>
      </c>
      <c r="BK2719" s="19">
        <f t="shared" si="517"/>
        <v>0</v>
      </c>
      <c r="BL2719" s="19">
        <f t="shared" si="517"/>
        <v>1</v>
      </c>
      <c r="BM2719" s="19">
        <f t="shared" si="517"/>
        <v>1</v>
      </c>
      <c r="BN2719" s="19">
        <f t="shared" si="517"/>
        <v>0</v>
      </c>
      <c r="BO2719" s="19">
        <f t="shared" si="517"/>
        <v>0</v>
      </c>
      <c r="BP2719" s="19">
        <f t="shared" si="517"/>
        <v>1</v>
      </c>
      <c r="BQ2719" s="19">
        <f t="shared" si="517"/>
        <v>1</v>
      </c>
      <c r="BR2719" s="19">
        <f t="shared" si="517"/>
        <v>1</v>
      </c>
      <c r="BS2719" s="19">
        <f t="shared" si="517"/>
        <v>0</v>
      </c>
      <c r="BT2719" s="19">
        <f t="shared" si="517"/>
        <v>0</v>
      </c>
      <c r="BU2719" s="19">
        <f t="shared" si="517"/>
        <v>0</v>
      </c>
      <c r="BV2719" s="19">
        <f t="shared" si="517"/>
        <v>1</v>
      </c>
      <c r="BW2719" s="19">
        <f t="shared" si="517"/>
        <v>0</v>
      </c>
      <c r="BX2719" s="19">
        <f t="shared" si="517"/>
        <v>0</v>
      </c>
      <c r="BY2719" s="19" t="str">
        <f t="shared" si="517"/>
        <v/>
      </c>
      <c r="BZ2719" s="19" t="str">
        <f t="shared" si="517"/>
        <v/>
      </c>
      <c r="CA2719" s="19" t="str">
        <f t="shared" si="516"/>
        <v/>
      </c>
      <c r="CB2719" s="19" t="str">
        <f t="shared" si="516"/>
        <v/>
      </c>
    </row>
    <row r="2720" spans="1:80">
      <c r="A2720" s="24">
        <f t="shared" si="497"/>
        <v>2719</v>
      </c>
      <c r="B2720" s="31">
        <f>IF(data!A2721="","",data!A2721)</f>
        <v>2021075</v>
      </c>
      <c r="C2720" s="32">
        <f>IF(data!B2721="","",data!B2721)</f>
        <v>44383</v>
      </c>
      <c r="D2720" s="21">
        <f>IF(data!C2721="","",data!C2721)</f>
        <v>12</v>
      </c>
      <c r="E2720" s="22">
        <f>IF(data!D2721="","",data!D2721)</f>
        <v>15</v>
      </c>
      <c r="F2720" s="22">
        <f>IF(data!E2721="","",data!E2721)</f>
        <v>16</v>
      </c>
      <c r="G2720" s="22">
        <f>IF(data!F2721="","",data!F2721)</f>
        <v>21</v>
      </c>
      <c r="H2720" s="22">
        <f>IF(data!G2721="","",data!G2721)</f>
        <v>22</v>
      </c>
      <c r="I2720" s="22">
        <f>IF(data!H2721="","",data!H2721)</f>
        <v>29</v>
      </c>
      <c r="J2720" s="23">
        <f>IF(data!I2721="","",data!I2721)</f>
        <v>1</v>
      </c>
      <c r="Q2720" s="33"/>
      <c r="R2720" s="33"/>
      <c r="S2720" s="33"/>
      <c r="T2720" s="33"/>
      <c r="U2720" s="33"/>
      <c r="V2720" s="33"/>
      <c r="X2720" s="34"/>
      <c r="Y2720" s="33"/>
      <c r="Z2720" s="33"/>
      <c r="AA2720" s="33"/>
      <c r="AB2720" s="33"/>
      <c r="AC2720" s="35"/>
      <c r="AD2720" s="33"/>
      <c r="AE2720" s="33"/>
      <c r="AF2720" s="33"/>
      <c r="AG2720" s="33"/>
      <c r="AH2720" s="33"/>
      <c r="AI2720" s="33"/>
      <c r="AJ2720" s="36"/>
      <c r="AK2720" s="10">
        <f t="shared" si="498"/>
        <v>4</v>
      </c>
      <c r="AL2720" s="11">
        <f t="shared" si="499"/>
        <v>7</v>
      </c>
      <c r="AM2720" s="11">
        <f t="shared" si="500"/>
        <v>10</v>
      </c>
      <c r="AN2720" s="11">
        <f t="shared" si="501"/>
        <v>19</v>
      </c>
      <c r="AO2720" s="13">
        <f t="shared" si="502"/>
        <v>10</v>
      </c>
      <c r="AP2720" s="11">
        <f t="shared" si="503"/>
        <v>27</v>
      </c>
      <c r="AQ2720" s="11">
        <f t="shared" si="504"/>
        <v>25</v>
      </c>
      <c r="AR2720" s="11">
        <f t="shared" si="505"/>
        <v>25</v>
      </c>
      <c r="AS2720" s="11">
        <f t="shared" si="506"/>
        <v>27</v>
      </c>
      <c r="AT2720" s="11">
        <f t="shared" si="507"/>
        <v>31</v>
      </c>
      <c r="AU2720" s="11">
        <f t="shared" si="508"/>
        <v>37</v>
      </c>
      <c r="AV2720" s="11">
        <f t="shared" si="509"/>
        <v>31</v>
      </c>
      <c r="AW2720" s="12">
        <f t="shared" si="510"/>
        <v>40</v>
      </c>
      <c r="AX2720" s="13">
        <f t="shared" si="511"/>
        <v>51</v>
      </c>
      <c r="AY2720" s="13">
        <f t="shared" si="512"/>
        <v>64</v>
      </c>
      <c r="AZ2720" s="13">
        <f t="shared" si="513"/>
        <v>61</v>
      </c>
      <c r="BA2720" s="13">
        <f t="shared" si="514"/>
        <v>58</v>
      </c>
      <c r="BB2720" s="14">
        <f t="shared" si="515"/>
        <v>55</v>
      </c>
      <c r="BC2720" s="19">
        <f t="shared" si="518"/>
        <v>64</v>
      </c>
      <c r="BD2720" s="55">
        <f t="shared" si="494"/>
        <v>1.0189671971419292</v>
      </c>
      <c r="BE2720" s="19">
        <f t="shared" si="495"/>
        <v>0.99850600844430004</v>
      </c>
      <c r="BF2720" s="19">
        <f t="shared" si="519"/>
        <v>0.99277687560896399</v>
      </c>
      <c r="BG2720" s="19">
        <f t="shared" si="491"/>
        <v>1.0042351412796362</v>
      </c>
      <c r="BH2720" s="19">
        <f t="shared" si="496"/>
        <v>0</v>
      </c>
      <c r="BI2720" s="19">
        <f t="shared" si="496"/>
        <v>0</v>
      </c>
      <c r="BJ2720" s="19">
        <f t="shared" si="496"/>
        <v>0</v>
      </c>
      <c r="BK2720" s="19">
        <f t="shared" si="517"/>
        <v>0</v>
      </c>
      <c r="BL2720" s="19">
        <f t="shared" si="517"/>
        <v>1</v>
      </c>
      <c r="BM2720" s="19">
        <f t="shared" si="517"/>
        <v>1</v>
      </c>
      <c r="BN2720" s="19">
        <f t="shared" si="517"/>
        <v>0</v>
      </c>
      <c r="BO2720" s="19">
        <f t="shared" si="517"/>
        <v>0</v>
      </c>
      <c r="BP2720" s="19">
        <f t="shared" si="517"/>
        <v>0</v>
      </c>
      <c r="BQ2720" s="19">
        <f t="shared" si="517"/>
        <v>0</v>
      </c>
      <c r="BR2720" s="19">
        <f t="shared" si="517"/>
        <v>0</v>
      </c>
      <c r="BS2720" s="19">
        <f t="shared" si="517"/>
        <v>0</v>
      </c>
      <c r="BT2720" s="19">
        <f t="shared" si="517"/>
        <v>2</v>
      </c>
      <c r="BU2720" s="19">
        <f t="shared" si="517"/>
        <v>0</v>
      </c>
      <c r="BV2720" s="19">
        <f t="shared" si="517"/>
        <v>0</v>
      </c>
      <c r="BW2720" s="19">
        <f t="shared" si="517"/>
        <v>1</v>
      </c>
      <c r="BX2720" s="19">
        <f t="shared" si="517"/>
        <v>1</v>
      </c>
      <c r="BY2720" s="19" t="str">
        <f t="shared" si="517"/>
        <v/>
      </c>
      <c r="BZ2720" s="19" t="str">
        <f t="shared" si="517"/>
        <v/>
      </c>
      <c r="CA2720" s="19" t="str">
        <f t="shared" si="516"/>
        <v/>
      </c>
      <c r="CB2720" s="19" t="str">
        <f t="shared" si="516"/>
        <v/>
      </c>
    </row>
    <row r="2721" spans="1:80">
      <c r="A2721" s="24">
        <f t="shared" si="497"/>
        <v>2720</v>
      </c>
      <c r="B2721" s="31">
        <f>IF(data!A2722="","",data!A2722)</f>
        <v>2021076</v>
      </c>
      <c r="C2721" s="32">
        <f>IF(data!B2722="","",data!B2722)</f>
        <v>44385</v>
      </c>
      <c r="D2721" s="21">
        <f>IF(data!C2722="","",data!C2722)</f>
        <v>3</v>
      </c>
      <c r="E2721" s="22">
        <f>IF(data!D2722="","",data!D2722)</f>
        <v>9</v>
      </c>
      <c r="F2721" s="22">
        <f>IF(data!E2722="","",data!E2722)</f>
        <v>21</v>
      </c>
      <c r="G2721" s="22">
        <f>IF(data!F2722="","",data!F2722)</f>
        <v>23</v>
      </c>
      <c r="H2721" s="22">
        <f>IF(data!G2722="","",data!G2722)</f>
        <v>30</v>
      </c>
      <c r="I2721" s="22">
        <f>IF(data!H2722="","",data!H2722)</f>
        <v>32</v>
      </c>
      <c r="J2721" s="23">
        <f>IF(data!I2722="","",data!I2722)</f>
        <v>6</v>
      </c>
      <c r="Q2721" s="33"/>
      <c r="R2721" s="33"/>
      <c r="S2721" s="33"/>
      <c r="T2721" s="33"/>
      <c r="U2721" s="33"/>
      <c r="V2721" s="33"/>
      <c r="X2721" s="34"/>
      <c r="Y2721" s="33"/>
      <c r="Z2721" s="33"/>
      <c r="AA2721" s="33"/>
      <c r="AB2721" s="33"/>
      <c r="AC2721" s="35"/>
      <c r="AD2721" s="33"/>
      <c r="AE2721" s="33"/>
      <c r="AF2721" s="33"/>
      <c r="AG2721" s="33"/>
      <c r="AH2721" s="33"/>
      <c r="AI2721" s="33"/>
      <c r="AJ2721" s="36"/>
      <c r="AK2721" s="10">
        <f t="shared" si="498"/>
        <v>4</v>
      </c>
      <c r="AL2721" s="11">
        <f t="shared" si="499"/>
        <v>10</v>
      </c>
      <c r="AM2721" s="11">
        <f t="shared" si="500"/>
        <v>13</v>
      </c>
      <c r="AN2721" s="11">
        <f t="shared" si="501"/>
        <v>16</v>
      </c>
      <c r="AO2721" s="13">
        <f t="shared" si="502"/>
        <v>13</v>
      </c>
      <c r="AP2721" s="11">
        <f t="shared" si="503"/>
        <v>22</v>
      </c>
      <c r="AQ2721" s="11">
        <f t="shared" si="504"/>
        <v>19</v>
      </c>
      <c r="AR2721" s="11">
        <f t="shared" si="505"/>
        <v>18</v>
      </c>
      <c r="AS2721" s="11">
        <f t="shared" si="506"/>
        <v>41</v>
      </c>
      <c r="AT2721" s="11">
        <f t="shared" si="507"/>
        <v>46</v>
      </c>
      <c r="AU2721" s="11">
        <f t="shared" si="508"/>
        <v>40</v>
      </c>
      <c r="AV2721" s="11">
        <f t="shared" si="509"/>
        <v>34</v>
      </c>
      <c r="AW2721" s="12">
        <f t="shared" si="510"/>
        <v>28</v>
      </c>
      <c r="AX2721" s="13">
        <f t="shared" si="511"/>
        <v>38</v>
      </c>
      <c r="AY2721" s="13">
        <f t="shared" si="512"/>
        <v>50</v>
      </c>
      <c r="AZ2721" s="13">
        <f t="shared" si="513"/>
        <v>46</v>
      </c>
      <c r="BA2721" s="13">
        <f t="shared" si="514"/>
        <v>42</v>
      </c>
      <c r="BB2721" s="14">
        <f t="shared" si="515"/>
        <v>38</v>
      </c>
      <c r="BC2721" s="19">
        <f t="shared" si="518"/>
        <v>50</v>
      </c>
      <c r="BD2721" s="55">
        <f t="shared" si="494"/>
        <v>0.9780448197466709</v>
      </c>
      <c r="BE2721" s="19">
        <f t="shared" si="495"/>
        <v>1.0025982461838259</v>
      </c>
      <c r="BF2721" s="19">
        <f t="shared" si="519"/>
        <v>0.99195842806105872</v>
      </c>
      <c r="BG2721" s="19">
        <f t="shared" si="491"/>
        <v>1.0107827216628775</v>
      </c>
      <c r="BH2721" s="19">
        <f t="shared" si="496"/>
        <v>0</v>
      </c>
      <c r="BI2721" s="19">
        <f t="shared" si="496"/>
        <v>0</v>
      </c>
      <c r="BJ2721" s="19">
        <f t="shared" si="496"/>
        <v>0</v>
      </c>
      <c r="BK2721" s="19">
        <f t="shared" si="517"/>
        <v>1</v>
      </c>
      <c r="BL2721" s="19">
        <f t="shared" si="517"/>
        <v>1</v>
      </c>
      <c r="BM2721" s="19">
        <f t="shared" si="517"/>
        <v>0</v>
      </c>
      <c r="BN2721" s="19">
        <f t="shared" si="517"/>
        <v>1</v>
      </c>
      <c r="BO2721" s="19">
        <f t="shared" si="517"/>
        <v>0</v>
      </c>
      <c r="BP2721" s="19">
        <f t="shared" si="517"/>
        <v>0</v>
      </c>
      <c r="BQ2721" s="19">
        <f t="shared" si="517"/>
        <v>1</v>
      </c>
      <c r="BR2721" s="19">
        <f t="shared" si="517"/>
        <v>0</v>
      </c>
      <c r="BS2721" s="19">
        <f t="shared" si="517"/>
        <v>0</v>
      </c>
      <c r="BT2721" s="19">
        <f t="shared" si="517"/>
        <v>0</v>
      </c>
      <c r="BU2721" s="19">
        <f t="shared" si="517"/>
        <v>1</v>
      </c>
      <c r="BV2721" s="19">
        <f t="shared" si="517"/>
        <v>0</v>
      </c>
      <c r="BW2721" s="19">
        <f t="shared" si="517"/>
        <v>1</v>
      </c>
      <c r="BX2721" s="19">
        <f t="shared" si="517"/>
        <v>0</v>
      </c>
      <c r="BY2721" s="19" t="str">
        <f t="shared" si="517"/>
        <v/>
      </c>
      <c r="BZ2721" s="19" t="str">
        <f t="shared" si="517"/>
        <v/>
      </c>
      <c r="CA2721" s="19" t="str">
        <f t="shared" si="516"/>
        <v/>
      </c>
      <c r="CB2721" s="19" t="str">
        <f t="shared" si="516"/>
        <v/>
      </c>
    </row>
    <row r="2722" spans="1:80">
      <c r="A2722" s="24">
        <f t="shared" si="497"/>
        <v>2721</v>
      </c>
      <c r="B2722" s="31">
        <f>IF(data!A2723="","",data!A2723)</f>
        <v>2021077</v>
      </c>
      <c r="C2722" s="32">
        <f>IF(data!B2723="","",data!B2723)</f>
        <v>44388</v>
      </c>
      <c r="D2722" s="21">
        <f>IF(data!C2723="","",data!C2723)</f>
        <v>8</v>
      </c>
      <c r="E2722" s="22">
        <f>IF(data!D2723="","",data!D2723)</f>
        <v>15</v>
      </c>
      <c r="F2722" s="22">
        <f>IF(data!E2723="","",data!E2723)</f>
        <v>17</v>
      </c>
      <c r="G2722" s="22">
        <f>IF(data!F2723="","",data!F2723)</f>
        <v>25</v>
      </c>
      <c r="H2722" s="22">
        <f>IF(data!G2723="","",data!G2723)</f>
        <v>27</v>
      </c>
      <c r="I2722" s="22">
        <f>IF(data!H2723="","",data!H2723)</f>
        <v>30</v>
      </c>
      <c r="J2722" s="23">
        <f>IF(data!I2723="","",data!I2723)</f>
        <v>10</v>
      </c>
      <c r="Q2722" s="33"/>
      <c r="R2722" s="33"/>
      <c r="S2722" s="33"/>
      <c r="T2722" s="33"/>
      <c r="U2722" s="33"/>
      <c r="V2722" s="33"/>
      <c r="X2722" s="34"/>
      <c r="Y2722" s="33"/>
      <c r="Z2722" s="33"/>
      <c r="AA2722" s="33"/>
      <c r="AB2722" s="33"/>
      <c r="AC2722" s="35"/>
      <c r="AD2722" s="33"/>
      <c r="AE2722" s="33"/>
      <c r="AF2722" s="33"/>
      <c r="AG2722" s="33"/>
      <c r="AH2722" s="33"/>
      <c r="AI2722" s="33"/>
      <c r="AJ2722" s="36"/>
      <c r="AK2722" s="10">
        <f t="shared" si="498"/>
        <v>5</v>
      </c>
      <c r="AL2722" s="11">
        <f t="shared" si="499"/>
        <v>10</v>
      </c>
      <c r="AM2722" s="11">
        <f t="shared" si="500"/>
        <v>7</v>
      </c>
      <c r="AN2722" s="11">
        <f t="shared" si="501"/>
        <v>14</v>
      </c>
      <c r="AO2722" s="13">
        <f t="shared" si="502"/>
        <v>17</v>
      </c>
      <c r="AP2722" s="11">
        <f t="shared" si="503"/>
        <v>18</v>
      </c>
      <c r="AQ2722" s="11">
        <f t="shared" si="504"/>
        <v>32</v>
      </c>
      <c r="AR2722" s="11">
        <f t="shared" si="505"/>
        <v>32</v>
      </c>
      <c r="AS2722" s="11">
        <f t="shared" si="506"/>
        <v>34</v>
      </c>
      <c r="AT2722" s="11">
        <f t="shared" si="507"/>
        <v>26</v>
      </c>
      <c r="AU2722" s="11">
        <f t="shared" si="508"/>
        <v>31</v>
      </c>
      <c r="AV2722" s="11">
        <f t="shared" si="509"/>
        <v>38</v>
      </c>
      <c r="AW2722" s="12">
        <f t="shared" si="510"/>
        <v>32</v>
      </c>
      <c r="AX2722" s="13">
        <f t="shared" si="511"/>
        <v>58</v>
      </c>
      <c r="AY2722" s="13">
        <f t="shared" si="512"/>
        <v>54</v>
      </c>
      <c r="AZ2722" s="13">
        <f t="shared" si="513"/>
        <v>68</v>
      </c>
      <c r="BA2722" s="13">
        <f t="shared" si="514"/>
        <v>65</v>
      </c>
      <c r="BB2722" s="14">
        <f t="shared" si="515"/>
        <v>62</v>
      </c>
      <c r="BC2722" s="19">
        <f t="shared" si="518"/>
        <v>54</v>
      </c>
      <c r="BD2722" s="55">
        <f t="shared" si="494"/>
        <v>1.0066904839233517</v>
      </c>
      <c r="BE2722" s="19">
        <f t="shared" si="495"/>
        <v>1.0312439103605067</v>
      </c>
      <c r="BF2722" s="19">
        <f t="shared" si="519"/>
        <v>1.0099642741149724</v>
      </c>
      <c r="BG2722" s="19">
        <f t="shared" si="491"/>
        <v>1.0128288405326404</v>
      </c>
      <c r="BH2722" s="19">
        <f t="shared" si="496"/>
        <v>1</v>
      </c>
      <c r="BI2722" s="19">
        <f t="shared" si="496"/>
        <v>0</v>
      </c>
      <c r="BJ2722" s="19">
        <f t="shared" si="496"/>
        <v>0</v>
      </c>
      <c r="BK2722" s="19">
        <f t="shared" si="517"/>
        <v>0</v>
      </c>
      <c r="BL2722" s="19">
        <f t="shared" si="517"/>
        <v>0</v>
      </c>
      <c r="BM2722" s="19">
        <f t="shared" si="517"/>
        <v>0</v>
      </c>
      <c r="BN2722" s="19">
        <f t="shared" si="517"/>
        <v>0</v>
      </c>
      <c r="BO2722" s="19">
        <f t="shared" si="517"/>
        <v>0</v>
      </c>
      <c r="BP2722" s="19">
        <f t="shared" si="517"/>
        <v>2</v>
      </c>
      <c r="BQ2722" s="19">
        <f t="shared" si="517"/>
        <v>0</v>
      </c>
      <c r="BR2722" s="19">
        <f t="shared" si="517"/>
        <v>1</v>
      </c>
      <c r="BS2722" s="19">
        <f t="shared" si="517"/>
        <v>0</v>
      </c>
      <c r="BT2722" s="19">
        <f t="shared" si="517"/>
        <v>0</v>
      </c>
      <c r="BU2722" s="19">
        <f t="shared" si="517"/>
        <v>1</v>
      </c>
      <c r="BV2722" s="19">
        <f t="shared" si="517"/>
        <v>0</v>
      </c>
      <c r="BW2722" s="19">
        <f t="shared" si="517"/>
        <v>1</v>
      </c>
      <c r="BX2722" s="19">
        <f t="shared" si="517"/>
        <v>0</v>
      </c>
      <c r="BY2722" s="19" t="str">
        <f t="shared" si="517"/>
        <v/>
      </c>
      <c r="BZ2722" s="19" t="str">
        <f t="shared" ref="BZ2722:CB2737" si="520">IF(BZ$4&gt;=$BC$1,"",SUMPRODUCT(N(MOD($D2722:$I2722,$BC$1)=BZ$4)))</f>
        <v/>
      </c>
      <c r="CA2722" s="19" t="str">
        <f t="shared" si="520"/>
        <v/>
      </c>
      <c r="CB2722" s="19" t="str">
        <f t="shared" si="520"/>
        <v/>
      </c>
    </row>
    <row r="2723" spans="1:80">
      <c r="A2723" s="24">
        <f t="shared" si="497"/>
        <v>2722</v>
      </c>
      <c r="B2723" s="31">
        <f>IF(data!A2724="","",data!A2724)</f>
        <v>2021078</v>
      </c>
      <c r="C2723" s="32">
        <f>IF(data!B2724="","",data!B2724)</f>
        <v>44390</v>
      </c>
      <c r="D2723" s="21">
        <f>IF(data!C2724="","",data!C2724)</f>
        <v>4</v>
      </c>
      <c r="E2723" s="22">
        <f>IF(data!D2724="","",data!D2724)</f>
        <v>6</v>
      </c>
      <c r="F2723" s="22">
        <f>IF(data!E2724="","",data!E2724)</f>
        <v>15</v>
      </c>
      <c r="G2723" s="22">
        <f>IF(data!F2724="","",data!F2724)</f>
        <v>26</v>
      </c>
      <c r="H2723" s="22">
        <f>IF(data!G2724="","",data!G2724)</f>
        <v>27</v>
      </c>
      <c r="I2723" s="22">
        <f>IF(data!H2724="","",data!H2724)</f>
        <v>31</v>
      </c>
      <c r="J2723" s="23">
        <f>IF(data!I2724="","",data!I2724)</f>
        <v>12</v>
      </c>
      <c r="Q2723" s="33"/>
      <c r="R2723" s="33"/>
      <c r="S2723" s="33"/>
      <c r="T2723" s="33"/>
      <c r="U2723" s="33"/>
      <c r="V2723" s="33"/>
      <c r="X2723" s="34"/>
      <c r="Y2723" s="33"/>
      <c r="Z2723" s="33"/>
      <c r="AA2723" s="33"/>
      <c r="AB2723" s="33"/>
      <c r="AC2723" s="35"/>
      <c r="AD2723" s="33"/>
      <c r="AE2723" s="33"/>
      <c r="AF2723" s="33"/>
      <c r="AG2723" s="33"/>
      <c r="AH2723" s="33"/>
      <c r="AI2723" s="33"/>
      <c r="AJ2723" s="36"/>
      <c r="AK2723" s="10">
        <f t="shared" si="498"/>
        <v>4</v>
      </c>
      <c r="AL2723" s="11">
        <f t="shared" si="499"/>
        <v>13</v>
      </c>
      <c r="AM2723" s="11">
        <f t="shared" si="500"/>
        <v>9</v>
      </c>
      <c r="AN2723" s="11">
        <f t="shared" si="501"/>
        <v>13</v>
      </c>
      <c r="AO2723" s="13">
        <f t="shared" si="502"/>
        <v>25</v>
      </c>
      <c r="AP2723" s="11">
        <f t="shared" si="503"/>
        <v>29</v>
      </c>
      <c r="AQ2723" s="11">
        <f t="shared" si="504"/>
        <v>28</v>
      </c>
      <c r="AR2723" s="11">
        <f t="shared" si="505"/>
        <v>29</v>
      </c>
      <c r="AS2723" s="11">
        <f t="shared" si="506"/>
        <v>32</v>
      </c>
      <c r="AT2723" s="11">
        <f t="shared" si="507"/>
        <v>25</v>
      </c>
      <c r="AU2723" s="11">
        <f t="shared" si="508"/>
        <v>18</v>
      </c>
      <c r="AV2723" s="11">
        <f t="shared" si="509"/>
        <v>39</v>
      </c>
      <c r="AW2723" s="12">
        <f t="shared" si="510"/>
        <v>34</v>
      </c>
      <c r="AX2723" s="13">
        <f t="shared" si="511"/>
        <v>61</v>
      </c>
      <c r="AY2723" s="13">
        <f t="shared" si="512"/>
        <v>58</v>
      </c>
      <c r="AZ2723" s="13">
        <f t="shared" si="513"/>
        <v>55</v>
      </c>
      <c r="BA2723" s="13">
        <f t="shared" si="514"/>
        <v>52</v>
      </c>
      <c r="BB2723" s="14">
        <f t="shared" si="515"/>
        <v>49</v>
      </c>
      <c r="BC2723" s="19">
        <f t="shared" si="518"/>
        <v>58</v>
      </c>
      <c r="BD2723" s="55">
        <f t="shared" si="494"/>
        <v>1.1294576161091263</v>
      </c>
      <c r="BE2723" s="19">
        <f t="shared" si="495"/>
        <v>1.0373822669697954</v>
      </c>
      <c r="BF2723" s="19">
        <f t="shared" si="519"/>
        <v>1.0001429035401104</v>
      </c>
      <c r="BG2723" s="19">
        <f t="shared" si="491"/>
        <v>1.0087366027931146</v>
      </c>
      <c r="BH2723" s="19">
        <f t="shared" si="496"/>
        <v>0</v>
      </c>
      <c r="BI2723" s="19">
        <f t="shared" si="496"/>
        <v>0</v>
      </c>
      <c r="BJ2723" s="19">
        <f t="shared" si="496"/>
        <v>0</v>
      </c>
      <c r="BK2723" s="19">
        <f t="shared" ref="BK2723:BZ2738" si="521">IF(BK$4&gt;=$BC$1,"",SUMPRODUCT(N(MOD($D2723:$I2723,$BC$1)=BK$4)))</f>
        <v>0</v>
      </c>
      <c r="BL2723" s="19">
        <f t="shared" si="521"/>
        <v>1</v>
      </c>
      <c r="BM2723" s="19">
        <f t="shared" si="521"/>
        <v>0</v>
      </c>
      <c r="BN2723" s="19">
        <f t="shared" si="521"/>
        <v>1</v>
      </c>
      <c r="BO2723" s="19">
        <f t="shared" si="521"/>
        <v>0</v>
      </c>
      <c r="BP2723" s="19">
        <f t="shared" si="521"/>
        <v>0</v>
      </c>
      <c r="BQ2723" s="19">
        <f t="shared" si="521"/>
        <v>1</v>
      </c>
      <c r="BR2723" s="19">
        <f t="shared" si="521"/>
        <v>1</v>
      </c>
      <c r="BS2723" s="19">
        <f t="shared" si="521"/>
        <v>0</v>
      </c>
      <c r="BT2723" s="19">
        <f t="shared" si="521"/>
        <v>0</v>
      </c>
      <c r="BU2723" s="19">
        <f t="shared" si="521"/>
        <v>0</v>
      </c>
      <c r="BV2723" s="19">
        <f t="shared" si="521"/>
        <v>1</v>
      </c>
      <c r="BW2723" s="19">
        <f t="shared" si="521"/>
        <v>1</v>
      </c>
      <c r="BX2723" s="19">
        <f t="shared" si="521"/>
        <v>0</v>
      </c>
      <c r="BY2723" s="19" t="str">
        <f t="shared" si="521"/>
        <v/>
      </c>
      <c r="BZ2723" s="19" t="str">
        <f t="shared" si="521"/>
        <v/>
      </c>
      <c r="CA2723" s="19" t="str">
        <f t="shared" si="520"/>
        <v/>
      </c>
      <c r="CB2723" s="19" t="str">
        <f t="shared" si="520"/>
        <v/>
      </c>
    </row>
    <row r="2724" spans="1:80">
      <c r="A2724" s="24">
        <f t="shared" si="497"/>
        <v>2723</v>
      </c>
      <c r="B2724" s="31">
        <f>IF(data!A2725="","",data!A2725)</f>
        <v>2021079</v>
      </c>
      <c r="C2724" s="32">
        <f>IF(data!B2725="","",data!B2725)</f>
        <v>44392</v>
      </c>
      <c r="D2724" s="21">
        <f>IF(data!C2725="","",data!C2725)</f>
        <v>1</v>
      </c>
      <c r="E2724" s="22">
        <f>IF(data!D2725="","",data!D2725)</f>
        <v>3</v>
      </c>
      <c r="F2724" s="22">
        <f>IF(data!E2725="","",data!E2725)</f>
        <v>10</v>
      </c>
      <c r="G2724" s="22">
        <f>IF(data!F2725="","",data!F2725)</f>
        <v>24</v>
      </c>
      <c r="H2724" s="22">
        <f>IF(data!G2725="","",data!G2725)</f>
        <v>28</v>
      </c>
      <c r="I2724" s="22">
        <f>IF(data!H2725="","",data!H2725)</f>
        <v>29</v>
      </c>
      <c r="J2724" s="23">
        <f>IF(data!I2725="","",data!I2725)</f>
        <v>13</v>
      </c>
      <c r="Q2724" s="33"/>
      <c r="R2724" s="33"/>
      <c r="S2724" s="33"/>
      <c r="T2724" s="33"/>
      <c r="U2724" s="33"/>
      <c r="V2724" s="33"/>
      <c r="X2724" s="34"/>
      <c r="Y2724" s="33"/>
      <c r="Z2724" s="33"/>
      <c r="AA2724" s="33"/>
      <c r="AB2724" s="33"/>
      <c r="AC2724" s="35"/>
      <c r="AD2724" s="33"/>
      <c r="AE2724" s="33"/>
      <c r="AF2724" s="33"/>
      <c r="AG2724" s="33"/>
      <c r="AH2724" s="33"/>
      <c r="AI2724" s="33"/>
      <c r="AJ2724" s="36"/>
      <c r="AK2724" s="10">
        <f t="shared" si="498"/>
        <v>5</v>
      </c>
      <c r="AL2724" s="11">
        <f t="shared" si="499"/>
        <v>7</v>
      </c>
      <c r="AM2724" s="11">
        <f t="shared" si="500"/>
        <v>15</v>
      </c>
      <c r="AN2724" s="11">
        <f t="shared" si="501"/>
        <v>17</v>
      </c>
      <c r="AO2724" s="13">
        <f t="shared" si="502"/>
        <v>11</v>
      </c>
      <c r="AP2724" s="11">
        <f t="shared" si="503"/>
        <v>15</v>
      </c>
      <c r="AQ2724" s="11">
        <f t="shared" si="504"/>
        <v>14</v>
      </c>
      <c r="AR2724" s="11">
        <f t="shared" si="505"/>
        <v>25</v>
      </c>
      <c r="AS2724" s="11">
        <f t="shared" si="506"/>
        <v>29</v>
      </c>
      <c r="AT2724" s="11">
        <f t="shared" si="507"/>
        <v>23</v>
      </c>
      <c r="AU2724" s="11">
        <f t="shared" si="508"/>
        <v>30</v>
      </c>
      <c r="AV2724" s="11">
        <f t="shared" si="509"/>
        <v>25</v>
      </c>
      <c r="AW2724" s="12">
        <f t="shared" si="510"/>
        <v>50</v>
      </c>
      <c r="AX2724" s="13">
        <f t="shared" si="511"/>
        <v>47</v>
      </c>
      <c r="AY2724" s="13">
        <f t="shared" si="512"/>
        <v>44</v>
      </c>
      <c r="AZ2724" s="13">
        <f t="shared" si="513"/>
        <v>41</v>
      </c>
      <c r="BA2724" s="13">
        <f t="shared" si="514"/>
        <v>38</v>
      </c>
      <c r="BB2724" s="14">
        <f t="shared" si="515"/>
        <v>35</v>
      </c>
      <c r="BC2724" s="19">
        <f t="shared" si="518"/>
        <v>44</v>
      </c>
      <c r="BD2724" s="55">
        <f t="shared" si="494"/>
        <v>1.1049041896719713</v>
      </c>
      <c r="BE2724" s="19">
        <f t="shared" si="495"/>
        <v>1.0537512179278987</v>
      </c>
      <c r="BF2724" s="19">
        <f t="shared" si="519"/>
        <v>0.99523221825267949</v>
      </c>
      <c r="BG2724" s="19">
        <f t="shared" si="491"/>
        <v>1.0058720363754465</v>
      </c>
      <c r="BH2724" s="19">
        <f t="shared" si="496"/>
        <v>0</v>
      </c>
      <c r="BI2724" s="19">
        <f t="shared" si="496"/>
        <v>1</v>
      </c>
      <c r="BJ2724" s="19">
        <f t="shared" si="496"/>
        <v>0</v>
      </c>
      <c r="BK2724" s="19">
        <f t="shared" si="521"/>
        <v>1</v>
      </c>
      <c r="BL2724" s="19">
        <f t="shared" si="521"/>
        <v>0</v>
      </c>
      <c r="BM2724" s="19">
        <f t="shared" si="521"/>
        <v>0</v>
      </c>
      <c r="BN2724" s="19">
        <f t="shared" si="521"/>
        <v>0</v>
      </c>
      <c r="BO2724" s="19">
        <f t="shared" si="521"/>
        <v>1</v>
      </c>
      <c r="BP2724" s="19">
        <f t="shared" si="521"/>
        <v>0</v>
      </c>
      <c r="BQ2724" s="19">
        <f t="shared" si="521"/>
        <v>0</v>
      </c>
      <c r="BR2724" s="19">
        <f t="shared" si="521"/>
        <v>1</v>
      </c>
      <c r="BS2724" s="19">
        <f t="shared" si="521"/>
        <v>1</v>
      </c>
      <c r="BT2724" s="19">
        <f t="shared" si="521"/>
        <v>1</v>
      </c>
      <c r="BU2724" s="19">
        <f t="shared" si="521"/>
        <v>0</v>
      </c>
      <c r="BV2724" s="19">
        <f t="shared" si="521"/>
        <v>0</v>
      </c>
      <c r="BW2724" s="19">
        <f t="shared" si="521"/>
        <v>0</v>
      </c>
      <c r="BX2724" s="19">
        <f t="shared" si="521"/>
        <v>0</v>
      </c>
      <c r="BY2724" s="19" t="str">
        <f t="shared" si="521"/>
        <v/>
      </c>
      <c r="BZ2724" s="19" t="str">
        <f t="shared" si="521"/>
        <v/>
      </c>
      <c r="CA2724" s="19" t="str">
        <f t="shared" si="520"/>
        <v/>
      </c>
      <c r="CB2724" s="19" t="str">
        <f t="shared" si="520"/>
        <v/>
      </c>
    </row>
    <row r="2725" spans="1:80">
      <c r="A2725" s="24">
        <f t="shared" si="497"/>
        <v>2724</v>
      </c>
      <c r="B2725" s="31">
        <f>IF(data!A2726="","",data!A2726)</f>
        <v>2021080</v>
      </c>
      <c r="C2725" s="32">
        <f>IF(data!B2726="","",data!B2726)</f>
        <v>44395</v>
      </c>
      <c r="D2725" s="21">
        <f>IF(data!C2726="","",data!C2726)</f>
        <v>5</v>
      </c>
      <c r="E2725" s="22">
        <f>IF(data!D2726="","",data!D2726)</f>
        <v>8</v>
      </c>
      <c r="F2725" s="22">
        <f>IF(data!E2726="","",data!E2726)</f>
        <v>22</v>
      </c>
      <c r="G2725" s="22">
        <f>IF(data!F2726="","",data!F2726)</f>
        <v>23</v>
      </c>
      <c r="H2725" s="22">
        <f>IF(data!G2726="","",data!G2726)</f>
        <v>24</v>
      </c>
      <c r="I2725" s="22">
        <f>IF(data!H2726="","",data!H2726)</f>
        <v>29</v>
      </c>
      <c r="J2725" s="23">
        <f>IF(data!I2726="","",data!I2726)</f>
        <v>9</v>
      </c>
      <c r="Q2725" s="33"/>
      <c r="R2725" s="33"/>
      <c r="S2725" s="33"/>
      <c r="T2725" s="33"/>
      <c r="U2725" s="33"/>
      <c r="V2725" s="33"/>
      <c r="X2725" s="34"/>
      <c r="Y2725" s="33"/>
      <c r="Z2725" s="33"/>
      <c r="AA2725" s="33"/>
      <c r="AB2725" s="33"/>
      <c r="AC2725" s="35"/>
      <c r="AD2725" s="33"/>
      <c r="AE2725" s="33"/>
      <c r="AF2725" s="33"/>
      <c r="AG2725" s="33"/>
      <c r="AH2725" s="33"/>
      <c r="AI2725" s="33"/>
      <c r="AJ2725" s="36"/>
      <c r="AK2725" s="10">
        <f t="shared" si="498"/>
        <v>9</v>
      </c>
      <c r="AL2725" s="11">
        <f t="shared" si="499"/>
        <v>7</v>
      </c>
      <c r="AM2725" s="11">
        <f t="shared" si="500"/>
        <v>16</v>
      </c>
      <c r="AN2725" s="11">
        <f t="shared" si="501"/>
        <v>21</v>
      </c>
      <c r="AO2725" s="13">
        <f t="shared" si="502"/>
        <v>13</v>
      </c>
      <c r="AP2725" s="11">
        <f t="shared" si="503"/>
        <v>23</v>
      </c>
      <c r="AQ2725" s="11">
        <f t="shared" si="504"/>
        <v>30</v>
      </c>
      <c r="AR2725" s="11">
        <f t="shared" si="505"/>
        <v>31</v>
      </c>
      <c r="AS2725" s="11">
        <f t="shared" si="506"/>
        <v>23</v>
      </c>
      <c r="AT2725" s="11">
        <f t="shared" si="507"/>
        <v>39</v>
      </c>
      <c r="AU2725" s="11">
        <f t="shared" si="508"/>
        <v>46</v>
      </c>
      <c r="AV2725" s="11">
        <f t="shared" si="509"/>
        <v>41</v>
      </c>
      <c r="AW2725" s="12">
        <f t="shared" si="510"/>
        <v>51</v>
      </c>
      <c r="AX2725" s="13">
        <f t="shared" si="511"/>
        <v>47</v>
      </c>
      <c r="AY2725" s="13">
        <f t="shared" si="512"/>
        <v>43</v>
      </c>
      <c r="AZ2725" s="13">
        <f t="shared" si="513"/>
        <v>39</v>
      </c>
      <c r="BA2725" s="13">
        <f t="shared" si="514"/>
        <v>35</v>
      </c>
      <c r="BB2725" s="14">
        <f t="shared" si="515"/>
        <v>31</v>
      </c>
      <c r="BC2725" s="19">
        <f t="shared" si="518"/>
        <v>43</v>
      </c>
      <c r="BD2725" s="55">
        <f t="shared" si="494"/>
        <v>1.0189671971419292</v>
      </c>
      <c r="BE2725" s="19">
        <f t="shared" si="495"/>
        <v>1.0189671971419292</v>
      </c>
      <c r="BF2725" s="19">
        <f t="shared" si="519"/>
        <v>0.98295550503410201</v>
      </c>
      <c r="BG2725" s="19">
        <f t="shared" si="491"/>
        <v>0.99645988957453724</v>
      </c>
      <c r="BH2725" s="19">
        <f t="shared" si="496"/>
        <v>0</v>
      </c>
      <c r="BI2725" s="19">
        <f t="shared" si="496"/>
        <v>0</v>
      </c>
      <c r="BJ2725" s="19">
        <f t="shared" si="496"/>
        <v>0</v>
      </c>
      <c r="BK2725" s="19">
        <f t="shared" si="521"/>
        <v>0</v>
      </c>
      <c r="BL2725" s="19">
        <f t="shared" si="521"/>
        <v>0</v>
      </c>
      <c r="BM2725" s="19">
        <f t="shared" si="521"/>
        <v>2</v>
      </c>
      <c r="BN2725" s="19">
        <f t="shared" si="521"/>
        <v>1</v>
      </c>
      <c r="BO2725" s="19">
        <f t="shared" si="521"/>
        <v>1</v>
      </c>
      <c r="BP2725" s="19">
        <f t="shared" si="521"/>
        <v>1</v>
      </c>
      <c r="BQ2725" s="19">
        <f t="shared" si="521"/>
        <v>0</v>
      </c>
      <c r="BR2725" s="19">
        <f t="shared" si="521"/>
        <v>0</v>
      </c>
      <c r="BS2725" s="19">
        <f t="shared" si="521"/>
        <v>0</v>
      </c>
      <c r="BT2725" s="19">
        <f t="shared" si="521"/>
        <v>1</v>
      </c>
      <c r="BU2725" s="19">
        <f t="shared" si="521"/>
        <v>0</v>
      </c>
      <c r="BV2725" s="19">
        <f t="shared" si="521"/>
        <v>0</v>
      </c>
      <c r="BW2725" s="19">
        <f t="shared" si="521"/>
        <v>0</v>
      </c>
      <c r="BX2725" s="19">
        <f t="shared" si="521"/>
        <v>0</v>
      </c>
      <c r="BY2725" s="19" t="str">
        <f t="shared" si="521"/>
        <v/>
      </c>
      <c r="BZ2725" s="19" t="str">
        <f t="shared" si="521"/>
        <v/>
      </c>
      <c r="CA2725" s="19" t="str">
        <f t="shared" si="520"/>
        <v/>
      </c>
      <c r="CB2725" s="19" t="str">
        <f t="shared" si="520"/>
        <v/>
      </c>
    </row>
    <row r="2726" spans="1:80">
      <c r="A2726" s="24">
        <f t="shared" si="497"/>
        <v>2725</v>
      </c>
      <c r="B2726" s="31">
        <f>IF(data!A2727="","",data!A2727)</f>
        <v>2021081</v>
      </c>
      <c r="C2726" s="32">
        <f>IF(data!B2727="","",data!B2727)</f>
        <v>44397</v>
      </c>
      <c r="D2726" s="21">
        <f>IF(data!C2727="","",data!C2727)</f>
        <v>1</v>
      </c>
      <c r="E2726" s="22">
        <f>IF(data!D2727="","",data!D2727)</f>
        <v>3</v>
      </c>
      <c r="F2726" s="22">
        <f>IF(data!E2727="","",data!E2727)</f>
        <v>5</v>
      </c>
      <c r="G2726" s="22">
        <f>IF(data!F2727="","",data!F2727)</f>
        <v>18</v>
      </c>
      <c r="H2726" s="22">
        <f>IF(data!G2727="","",data!G2727)</f>
        <v>22</v>
      </c>
      <c r="I2726" s="22">
        <f>IF(data!H2727="","",data!H2727)</f>
        <v>23</v>
      </c>
      <c r="J2726" s="23">
        <f>IF(data!I2727="","",data!I2727)</f>
        <v>1</v>
      </c>
      <c r="Q2726" s="33"/>
      <c r="R2726" s="33"/>
      <c r="S2726" s="33"/>
      <c r="T2726" s="33"/>
      <c r="U2726" s="33"/>
      <c r="V2726" s="33"/>
      <c r="X2726" s="34"/>
      <c r="Y2726" s="33"/>
      <c r="Z2726" s="33"/>
      <c r="AA2726" s="33"/>
      <c r="AB2726" s="33"/>
      <c r="AC2726" s="35"/>
      <c r="AD2726" s="33"/>
      <c r="AE2726" s="33"/>
      <c r="AF2726" s="33"/>
      <c r="AG2726" s="33"/>
      <c r="AH2726" s="33"/>
      <c r="AI2726" s="33"/>
      <c r="AJ2726" s="36"/>
      <c r="AK2726" s="10">
        <f t="shared" si="498"/>
        <v>6</v>
      </c>
      <c r="AL2726" s="11">
        <f t="shared" si="499"/>
        <v>12</v>
      </c>
      <c r="AM2726" s="11">
        <f t="shared" si="500"/>
        <v>12</v>
      </c>
      <c r="AN2726" s="11">
        <f t="shared" si="501"/>
        <v>18</v>
      </c>
      <c r="AO2726" s="13">
        <f t="shared" si="502"/>
        <v>16</v>
      </c>
      <c r="AP2726" s="11">
        <f t="shared" si="503"/>
        <v>24</v>
      </c>
      <c r="AQ2726" s="11">
        <f t="shared" si="504"/>
        <v>18</v>
      </c>
      <c r="AR2726" s="11">
        <f t="shared" si="505"/>
        <v>22</v>
      </c>
      <c r="AS2726" s="11">
        <f t="shared" si="506"/>
        <v>17</v>
      </c>
      <c r="AT2726" s="11">
        <f t="shared" si="507"/>
        <v>36</v>
      </c>
      <c r="AU2726" s="11">
        <f t="shared" si="508"/>
        <v>33</v>
      </c>
      <c r="AV2726" s="11">
        <f t="shared" si="509"/>
        <v>30</v>
      </c>
      <c r="AW2726" s="12">
        <f t="shared" si="510"/>
        <v>27</v>
      </c>
      <c r="AX2726" s="13">
        <f t="shared" si="511"/>
        <v>24</v>
      </c>
      <c r="AY2726" s="13">
        <f t="shared" si="512"/>
        <v>21</v>
      </c>
      <c r="AZ2726" s="13">
        <f t="shared" si="513"/>
        <v>18</v>
      </c>
      <c r="BA2726" s="13">
        <f t="shared" si="514"/>
        <v>34</v>
      </c>
      <c r="BB2726" s="14">
        <f t="shared" si="515"/>
        <v>32</v>
      </c>
      <c r="BC2726" s="19">
        <f t="shared" si="518"/>
        <v>21</v>
      </c>
      <c r="BD2726" s="55">
        <f t="shared" si="494"/>
        <v>0.90029230269568039</v>
      </c>
      <c r="BE2726" s="19">
        <f t="shared" si="495"/>
        <v>0.93916856122117565</v>
      </c>
      <c r="BF2726" s="19">
        <f t="shared" si="519"/>
        <v>0.95922052614485231</v>
      </c>
      <c r="BG2726" s="19">
        <f t="shared" si="491"/>
        <v>0.98295550503410201</v>
      </c>
      <c r="BH2726" s="19">
        <f t="shared" si="496"/>
        <v>0</v>
      </c>
      <c r="BI2726" s="19">
        <f t="shared" si="496"/>
        <v>2</v>
      </c>
      <c r="BJ2726" s="19">
        <f t="shared" si="496"/>
        <v>0</v>
      </c>
      <c r="BK2726" s="19">
        <f t="shared" si="521"/>
        <v>1</v>
      </c>
      <c r="BL2726" s="19">
        <f t="shared" si="521"/>
        <v>0</v>
      </c>
      <c r="BM2726" s="19">
        <f t="shared" si="521"/>
        <v>2</v>
      </c>
      <c r="BN2726" s="19">
        <f t="shared" si="521"/>
        <v>1</v>
      </c>
      <c r="BO2726" s="19">
        <f t="shared" si="521"/>
        <v>0</v>
      </c>
      <c r="BP2726" s="19">
        <f t="shared" si="521"/>
        <v>0</v>
      </c>
      <c r="BQ2726" s="19">
        <f t="shared" si="521"/>
        <v>0</v>
      </c>
      <c r="BR2726" s="19">
        <f t="shared" si="521"/>
        <v>0</v>
      </c>
      <c r="BS2726" s="19">
        <f t="shared" si="521"/>
        <v>0</v>
      </c>
      <c r="BT2726" s="19">
        <f t="shared" si="521"/>
        <v>0</v>
      </c>
      <c r="BU2726" s="19">
        <f t="shared" si="521"/>
        <v>0</v>
      </c>
      <c r="BV2726" s="19">
        <f t="shared" si="521"/>
        <v>0</v>
      </c>
      <c r="BW2726" s="19">
        <f t="shared" si="521"/>
        <v>0</v>
      </c>
      <c r="BX2726" s="19">
        <f t="shared" si="521"/>
        <v>0</v>
      </c>
      <c r="BY2726" s="19" t="str">
        <f t="shared" si="521"/>
        <v/>
      </c>
      <c r="BZ2726" s="19" t="str">
        <f t="shared" si="521"/>
        <v/>
      </c>
      <c r="CA2726" s="19" t="str">
        <f t="shared" si="520"/>
        <v/>
      </c>
      <c r="CB2726" s="19" t="str">
        <f t="shared" si="520"/>
        <v/>
      </c>
    </row>
    <row r="2727" spans="1:80">
      <c r="A2727" s="24">
        <f t="shared" si="497"/>
        <v>2726</v>
      </c>
      <c r="B2727" s="31">
        <f>IF(data!A2728="","",data!A2728)</f>
        <v>2021082</v>
      </c>
      <c r="C2727" s="32">
        <f>IF(data!B2728="","",data!B2728)</f>
        <v>44399</v>
      </c>
      <c r="D2727" s="21">
        <f>IF(data!C2728="","",data!C2728)</f>
        <v>3</v>
      </c>
      <c r="E2727" s="22">
        <f>IF(data!D2728="","",data!D2728)</f>
        <v>6</v>
      </c>
      <c r="F2727" s="22">
        <f>IF(data!E2728="","",data!E2728)</f>
        <v>11</v>
      </c>
      <c r="G2727" s="22">
        <f>IF(data!F2728="","",data!F2728)</f>
        <v>13</v>
      </c>
      <c r="H2727" s="22">
        <f>IF(data!G2728="","",data!G2728)</f>
        <v>26</v>
      </c>
      <c r="I2727" s="22">
        <f>IF(data!H2728="","",data!H2728)</f>
        <v>32</v>
      </c>
      <c r="J2727" s="23">
        <f>IF(data!I2728="","",data!I2728)</f>
        <v>5</v>
      </c>
      <c r="Q2727" s="33"/>
      <c r="R2727" s="33"/>
      <c r="S2727" s="33"/>
      <c r="T2727" s="33"/>
      <c r="U2727" s="33"/>
      <c r="V2727" s="33"/>
      <c r="X2727" s="34"/>
      <c r="Y2727" s="33"/>
      <c r="Z2727" s="33"/>
      <c r="AA2727" s="33"/>
      <c r="AB2727" s="33"/>
      <c r="AC2727" s="35"/>
      <c r="AD2727" s="33"/>
      <c r="AE2727" s="33"/>
      <c r="AF2727" s="33"/>
      <c r="AG2727" s="33"/>
      <c r="AH2727" s="33"/>
      <c r="AI2727" s="33"/>
      <c r="AJ2727" s="36"/>
      <c r="AK2727" s="10">
        <f t="shared" si="498"/>
        <v>7</v>
      </c>
      <c r="AL2727" s="11">
        <f t="shared" si="499"/>
        <v>11</v>
      </c>
      <c r="AM2727" s="11">
        <f t="shared" si="500"/>
        <v>11</v>
      </c>
      <c r="AN2727" s="11">
        <f t="shared" si="501"/>
        <v>13</v>
      </c>
      <c r="AO2727" s="13">
        <f t="shared" si="502"/>
        <v>28</v>
      </c>
      <c r="AP2727" s="11">
        <f t="shared" si="503"/>
        <v>19</v>
      </c>
      <c r="AQ2727" s="11">
        <f t="shared" si="504"/>
        <v>28</v>
      </c>
      <c r="AR2727" s="11">
        <f t="shared" si="505"/>
        <v>21</v>
      </c>
      <c r="AS2727" s="11">
        <f t="shared" si="506"/>
        <v>25</v>
      </c>
      <c r="AT2727" s="11">
        <f t="shared" si="507"/>
        <v>31</v>
      </c>
      <c r="AU2727" s="11">
        <f t="shared" si="508"/>
        <v>26</v>
      </c>
      <c r="AV2727" s="11">
        <f t="shared" si="509"/>
        <v>49</v>
      </c>
      <c r="AW2727" s="12">
        <f t="shared" si="510"/>
        <v>46</v>
      </c>
      <c r="AX2727" s="13">
        <f t="shared" si="511"/>
        <v>43</v>
      </c>
      <c r="AY2727" s="13">
        <f t="shared" si="512"/>
        <v>57</v>
      </c>
      <c r="AZ2727" s="13">
        <f t="shared" si="513"/>
        <v>55</v>
      </c>
      <c r="BA2727" s="13">
        <f t="shared" si="514"/>
        <v>53</v>
      </c>
      <c r="BB2727" s="14">
        <f t="shared" si="515"/>
        <v>51</v>
      </c>
      <c r="BC2727" s="19">
        <f t="shared" si="518"/>
        <v>57</v>
      </c>
      <c r="BD2727" s="55">
        <f t="shared" si="494"/>
        <v>0.91256901591425788</v>
      </c>
      <c r="BE2727" s="19">
        <f t="shared" si="495"/>
        <v>0.95962974991880479</v>
      </c>
      <c r="BF2727" s="19">
        <f t="shared" si="519"/>
        <v>0.96986034426761936</v>
      </c>
      <c r="BG2727" s="19">
        <f t="shared" si="491"/>
        <v>0.98254628126014942</v>
      </c>
      <c r="BH2727" s="19">
        <f t="shared" si="496"/>
        <v>0</v>
      </c>
      <c r="BI2727" s="19">
        <f t="shared" si="496"/>
        <v>0</v>
      </c>
      <c r="BJ2727" s="19">
        <f t="shared" si="496"/>
        <v>0</v>
      </c>
      <c r="BK2727" s="19">
        <f t="shared" si="521"/>
        <v>1</v>
      </c>
      <c r="BL2727" s="19">
        <f t="shared" si="521"/>
        <v>0</v>
      </c>
      <c r="BM2727" s="19">
        <f t="shared" si="521"/>
        <v>0</v>
      </c>
      <c r="BN2727" s="19">
        <f t="shared" si="521"/>
        <v>1</v>
      </c>
      <c r="BO2727" s="19">
        <f t="shared" si="521"/>
        <v>0</v>
      </c>
      <c r="BP2727" s="19">
        <f t="shared" si="521"/>
        <v>0</v>
      </c>
      <c r="BQ2727" s="19">
        <f t="shared" si="521"/>
        <v>1</v>
      </c>
      <c r="BR2727" s="19">
        <f t="shared" si="521"/>
        <v>0</v>
      </c>
      <c r="BS2727" s="19">
        <f t="shared" si="521"/>
        <v>1</v>
      </c>
      <c r="BT2727" s="19">
        <f t="shared" si="521"/>
        <v>0</v>
      </c>
      <c r="BU2727" s="19">
        <f t="shared" si="521"/>
        <v>1</v>
      </c>
      <c r="BV2727" s="19">
        <f t="shared" si="521"/>
        <v>0</v>
      </c>
      <c r="BW2727" s="19">
        <f t="shared" si="521"/>
        <v>1</v>
      </c>
      <c r="BX2727" s="19">
        <f t="shared" si="521"/>
        <v>0</v>
      </c>
      <c r="BY2727" s="19" t="str">
        <f t="shared" si="521"/>
        <v/>
      </c>
      <c r="BZ2727" s="19" t="str">
        <f t="shared" si="521"/>
        <v/>
      </c>
      <c r="CA2727" s="19" t="str">
        <f t="shared" si="520"/>
        <v/>
      </c>
      <c r="CB2727" s="19" t="str">
        <f t="shared" si="520"/>
        <v/>
      </c>
    </row>
    <row r="2728" spans="1:80">
      <c r="A2728" s="24">
        <f t="shared" si="497"/>
        <v>2727</v>
      </c>
      <c r="B2728" s="31">
        <f>IF(data!A2729="","",data!A2729)</f>
        <v>2021083</v>
      </c>
      <c r="C2728" s="32">
        <f>IF(data!B2729="","",data!B2729)</f>
        <v>44402</v>
      </c>
      <c r="D2728" s="21">
        <f>IF(data!C2729="","",data!C2729)</f>
        <v>4</v>
      </c>
      <c r="E2728" s="22">
        <f>IF(data!D2729="","",data!D2729)</f>
        <v>9</v>
      </c>
      <c r="F2728" s="22">
        <f>IF(data!E2729="","",data!E2729)</f>
        <v>11</v>
      </c>
      <c r="G2728" s="22">
        <f>IF(data!F2729="","",data!F2729)</f>
        <v>25</v>
      </c>
      <c r="H2728" s="22">
        <f>IF(data!G2729="","",data!G2729)</f>
        <v>28</v>
      </c>
      <c r="I2728" s="22">
        <f>IF(data!H2729="","",data!H2729)</f>
        <v>33</v>
      </c>
      <c r="J2728" s="23">
        <f>IF(data!I2729="","",data!I2729)</f>
        <v>4</v>
      </c>
      <c r="Q2728" s="33"/>
      <c r="R2728" s="33"/>
      <c r="S2728" s="33"/>
      <c r="T2728" s="33"/>
      <c r="U2728" s="33"/>
      <c r="V2728" s="33"/>
      <c r="X2728" s="34"/>
      <c r="Y2728" s="33"/>
      <c r="Z2728" s="33"/>
      <c r="AA2728" s="33"/>
      <c r="AB2728" s="33"/>
      <c r="AC2728" s="35"/>
      <c r="AD2728" s="33"/>
      <c r="AE2728" s="33"/>
      <c r="AF2728" s="33"/>
      <c r="AG2728" s="33"/>
      <c r="AH2728" s="33"/>
      <c r="AI2728" s="33"/>
      <c r="AJ2728" s="36"/>
      <c r="AK2728" s="10">
        <f t="shared" si="498"/>
        <v>5</v>
      </c>
      <c r="AL2728" s="11">
        <f t="shared" si="499"/>
        <v>6</v>
      </c>
      <c r="AM2728" s="11">
        <f t="shared" si="500"/>
        <v>15</v>
      </c>
      <c r="AN2728" s="11">
        <f t="shared" si="501"/>
        <v>20</v>
      </c>
      <c r="AO2728" s="13">
        <f t="shared" si="502"/>
        <v>19</v>
      </c>
      <c r="AP2728" s="11">
        <f t="shared" si="503"/>
        <v>14</v>
      </c>
      <c r="AQ2728" s="11">
        <f t="shared" si="504"/>
        <v>20</v>
      </c>
      <c r="AR2728" s="11">
        <f t="shared" si="505"/>
        <v>30</v>
      </c>
      <c r="AS2728" s="11">
        <f t="shared" si="506"/>
        <v>22</v>
      </c>
      <c r="AT2728" s="11">
        <f t="shared" si="507"/>
        <v>38</v>
      </c>
      <c r="AU2728" s="11">
        <f t="shared" si="508"/>
        <v>45</v>
      </c>
      <c r="AV2728" s="11">
        <f t="shared" si="509"/>
        <v>40</v>
      </c>
      <c r="AW2728" s="12">
        <f t="shared" si="510"/>
        <v>50</v>
      </c>
      <c r="AX2728" s="13">
        <f t="shared" si="511"/>
        <v>46</v>
      </c>
      <c r="AY2728" s="13">
        <f t="shared" si="512"/>
        <v>59</v>
      </c>
      <c r="AZ2728" s="13">
        <f t="shared" si="513"/>
        <v>56</v>
      </c>
      <c r="BA2728" s="13">
        <f t="shared" si="514"/>
        <v>53</v>
      </c>
      <c r="BB2728" s="14">
        <f t="shared" si="515"/>
        <v>50</v>
      </c>
      <c r="BC2728" s="19">
        <f t="shared" si="518"/>
        <v>59</v>
      </c>
      <c r="BD2728" s="55">
        <f t="shared" si="494"/>
        <v>0.91666125365378359</v>
      </c>
      <c r="BE2728" s="19">
        <f t="shared" si="495"/>
        <v>1.023059434881455</v>
      </c>
      <c r="BF2728" s="19">
        <f t="shared" si="519"/>
        <v>0.97968171484248134</v>
      </c>
      <c r="BG2728" s="19">
        <f t="shared" si="491"/>
        <v>0.97763559597271843</v>
      </c>
      <c r="BH2728" s="19">
        <f t="shared" si="496"/>
        <v>0</v>
      </c>
      <c r="BI2728" s="19">
        <f t="shared" si="496"/>
        <v>0</v>
      </c>
      <c r="BJ2728" s="19">
        <f t="shared" si="496"/>
        <v>0</v>
      </c>
      <c r="BK2728" s="19">
        <f t="shared" si="521"/>
        <v>0</v>
      </c>
      <c r="BL2728" s="19">
        <f t="shared" si="521"/>
        <v>1</v>
      </c>
      <c r="BM2728" s="19">
        <f t="shared" si="521"/>
        <v>0</v>
      </c>
      <c r="BN2728" s="19">
        <f t="shared" si="521"/>
        <v>0</v>
      </c>
      <c r="BO2728" s="19">
        <f t="shared" si="521"/>
        <v>0</v>
      </c>
      <c r="BP2728" s="19">
        <f t="shared" si="521"/>
        <v>1</v>
      </c>
      <c r="BQ2728" s="19">
        <f t="shared" si="521"/>
        <v>1</v>
      </c>
      <c r="BR2728" s="19">
        <f t="shared" si="521"/>
        <v>0</v>
      </c>
      <c r="BS2728" s="19">
        <f t="shared" si="521"/>
        <v>2</v>
      </c>
      <c r="BT2728" s="19">
        <f t="shared" si="521"/>
        <v>0</v>
      </c>
      <c r="BU2728" s="19">
        <f t="shared" si="521"/>
        <v>0</v>
      </c>
      <c r="BV2728" s="19">
        <f t="shared" si="521"/>
        <v>0</v>
      </c>
      <c r="BW2728" s="19">
        <f t="shared" si="521"/>
        <v>0</v>
      </c>
      <c r="BX2728" s="19">
        <f t="shared" si="521"/>
        <v>1</v>
      </c>
      <c r="BY2728" s="19" t="str">
        <f t="shared" si="521"/>
        <v/>
      </c>
      <c r="BZ2728" s="19" t="str">
        <f t="shared" si="521"/>
        <v/>
      </c>
      <c r="CA2728" s="19" t="str">
        <f t="shared" si="520"/>
        <v/>
      </c>
      <c r="CB2728" s="19" t="str">
        <f t="shared" si="520"/>
        <v/>
      </c>
    </row>
    <row r="2729" spans="1:80">
      <c r="A2729" s="24">
        <f t="shared" si="497"/>
        <v>2728</v>
      </c>
      <c r="B2729" s="31">
        <f>IF(data!A2730="","",data!A2730)</f>
        <v>2021084</v>
      </c>
      <c r="C2729" s="32">
        <f>IF(data!B2730="","",data!B2730)</f>
        <v>44404</v>
      </c>
      <c r="D2729" s="21">
        <f>IF(data!C2730="","",data!C2730)</f>
        <v>5</v>
      </c>
      <c r="E2729" s="22">
        <f>IF(data!D2730="","",data!D2730)</f>
        <v>7</v>
      </c>
      <c r="F2729" s="22">
        <f>IF(data!E2730="","",data!E2730)</f>
        <v>9</v>
      </c>
      <c r="G2729" s="22">
        <f>IF(data!F2730="","",data!F2730)</f>
        <v>11</v>
      </c>
      <c r="H2729" s="22">
        <f>IF(data!G2730="","",data!G2730)</f>
        <v>21</v>
      </c>
      <c r="I2729" s="22">
        <f>IF(data!H2730="","",data!H2730)</f>
        <v>28</v>
      </c>
      <c r="J2729" s="23">
        <f>IF(data!I2730="","",data!I2730)</f>
        <v>1</v>
      </c>
      <c r="Q2729" s="33"/>
      <c r="R2729" s="33"/>
      <c r="S2729" s="33"/>
      <c r="T2729" s="33"/>
      <c r="U2729" s="33"/>
      <c r="V2729" s="33"/>
      <c r="X2729" s="34"/>
      <c r="Y2729" s="33"/>
      <c r="Z2729" s="33"/>
      <c r="AA2729" s="33"/>
      <c r="AB2729" s="33"/>
      <c r="AC2729" s="35"/>
      <c r="AD2729" s="33"/>
      <c r="AE2729" s="33"/>
      <c r="AF2729" s="33"/>
      <c r="AG2729" s="33"/>
      <c r="AH2729" s="33"/>
      <c r="AI2729" s="33"/>
      <c r="AJ2729" s="36"/>
      <c r="AK2729" s="10">
        <f t="shared" si="498"/>
        <v>6</v>
      </c>
      <c r="AL2729" s="11">
        <f t="shared" si="499"/>
        <v>9</v>
      </c>
      <c r="AM2729" s="11">
        <f t="shared" si="500"/>
        <v>11</v>
      </c>
      <c r="AN2729" s="11">
        <f t="shared" si="501"/>
        <v>21</v>
      </c>
      <c r="AO2729" s="13">
        <f t="shared" si="502"/>
        <v>11</v>
      </c>
      <c r="AP2729" s="11">
        <f t="shared" si="503"/>
        <v>25</v>
      </c>
      <c r="AQ2729" s="11">
        <f t="shared" si="504"/>
        <v>18</v>
      </c>
      <c r="AR2729" s="11">
        <f t="shared" si="505"/>
        <v>31</v>
      </c>
      <c r="AS2729" s="11">
        <f t="shared" si="506"/>
        <v>37</v>
      </c>
      <c r="AT2729" s="11">
        <f t="shared" si="507"/>
        <v>45</v>
      </c>
      <c r="AU2729" s="11">
        <f t="shared" si="508"/>
        <v>42</v>
      </c>
      <c r="AV2729" s="11">
        <f t="shared" si="509"/>
        <v>39</v>
      </c>
      <c r="AW2729" s="12">
        <f t="shared" si="510"/>
        <v>51</v>
      </c>
      <c r="AX2729" s="13">
        <f t="shared" si="511"/>
        <v>49</v>
      </c>
      <c r="AY2729" s="13">
        <f t="shared" si="512"/>
        <v>47</v>
      </c>
      <c r="AZ2729" s="13">
        <f t="shared" si="513"/>
        <v>45</v>
      </c>
      <c r="BA2729" s="13">
        <f t="shared" si="514"/>
        <v>43</v>
      </c>
      <c r="BB2729" s="14">
        <f t="shared" si="515"/>
        <v>41</v>
      </c>
      <c r="BC2729" s="19">
        <f t="shared" si="518"/>
        <v>47</v>
      </c>
      <c r="BD2729" s="55">
        <f t="shared" si="494"/>
        <v>0.92893796687236108</v>
      </c>
      <c r="BE2729" s="19">
        <f t="shared" si="495"/>
        <v>1.0169210782721663</v>
      </c>
      <c r="BF2729" s="19">
        <f t="shared" si="519"/>
        <v>0.97477102955505035</v>
      </c>
      <c r="BG2729" s="19">
        <f t="shared" si="491"/>
        <v>0.98009093861643382</v>
      </c>
      <c r="BH2729" s="19">
        <f t="shared" si="496"/>
        <v>0</v>
      </c>
      <c r="BI2729" s="19">
        <f t="shared" si="496"/>
        <v>0</v>
      </c>
      <c r="BJ2729" s="19">
        <f t="shared" si="496"/>
        <v>0</v>
      </c>
      <c r="BK2729" s="19">
        <f t="shared" si="521"/>
        <v>0</v>
      </c>
      <c r="BL2729" s="19">
        <f t="shared" si="521"/>
        <v>1</v>
      </c>
      <c r="BM2729" s="19">
        <f t="shared" si="521"/>
        <v>1</v>
      </c>
      <c r="BN2729" s="19">
        <f t="shared" si="521"/>
        <v>0</v>
      </c>
      <c r="BO2729" s="19">
        <f t="shared" si="521"/>
        <v>1</v>
      </c>
      <c r="BP2729" s="19">
        <f t="shared" si="521"/>
        <v>0</v>
      </c>
      <c r="BQ2729" s="19">
        <f t="shared" si="521"/>
        <v>1</v>
      </c>
      <c r="BR2729" s="19">
        <f t="shared" si="521"/>
        <v>0</v>
      </c>
      <c r="BS2729" s="19">
        <f t="shared" si="521"/>
        <v>2</v>
      </c>
      <c r="BT2729" s="19">
        <f t="shared" si="521"/>
        <v>0</v>
      </c>
      <c r="BU2729" s="19">
        <f t="shared" si="521"/>
        <v>0</v>
      </c>
      <c r="BV2729" s="19">
        <f t="shared" si="521"/>
        <v>0</v>
      </c>
      <c r="BW2729" s="19">
        <f t="shared" si="521"/>
        <v>0</v>
      </c>
      <c r="BX2729" s="19">
        <f t="shared" si="521"/>
        <v>0</v>
      </c>
      <c r="BY2729" s="19" t="str">
        <f t="shared" si="521"/>
        <v/>
      </c>
      <c r="BZ2729" s="19" t="str">
        <f t="shared" si="521"/>
        <v/>
      </c>
      <c r="CA2729" s="19" t="str">
        <f t="shared" si="520"/>
        <v/>
      </c>
      <c r="CB2729" s="19" t="str">
        <f t="shared" si="520"/>
        <v/>
      </c>
    </row>
    <row r="2730" spans="1:80">
      <c r="A2730" s="24">
        <f t="shared" si="497"/>
        <v>2729</v>
      </c>
      <c r="B2730" s="31">
        <f>IF(data!A2731="","",data!A2731)</f>
        <v>2021085</v>
      </c>
      <c r="C2730" s="32">
        <f>IF(data!B2731="","",data!B2731)</f>
        <v>44406</v>
      </c>
      <c r="D2730" s="21">
        <f>IF(data!C2731="","",data!C2731)</f>
        <v>5</v>
      </c>
      <c r="E2730" s="22">
        <f>IF(data!D2731="","",data!D2731)</f>
        <v>6</v>
      </c>
      <c r="F2730" s="22">
        <f>IF(data!E2731="","",data!E2731)</f>
        <v>7</v>
      </c>
      <c r="G2730" s="22">
        <f>IF(data!F2731="","",data!F2731)</f>
        <v>11</v>
      </c>
      <c r="H2730" s="22">
        <f>IF(data!G2731="","",data!G2731)</f>
        <v>14</v>
      </c>
      <c r="I2730" s="22">
        <f>IF(data!H2731="","",data!H2731)</f>
        <v>20</v>
      </c>
      <c r="J2730" s="23">
        <f>IF(data!I2731="","",data!I2731)</f>
        <v>2</v>
      </c>
      <c r="Q2730" s="33"/>
      <c r="R2730" s="33"/>
      <c r="S2730" s="33"/>
      <c r="T2730" s="33"/>
      <c r="U2730" s="33"/>
      <c r="V2730" s="33"/>
      <c r="X2730" s="34"/>
      <c r="Y2730" s="33"/>
      <c r="Z2730" s="33"/>
      <c r="AA2730" s="33"/>
      <c r="AB2730" s="33"/>
      <c r="AC2730" s="35"/>
      <c r="AD2730" s="33"/>
      <c r="AE2730" s="33"/>
      <c r="AF2730" s="33"/>
      <c r="AG2730" s="33"/>
      <c r="AH2730" s="33"/>
      <c r="AI2730" s="33"/>
      <c r="AJ2730" s="36"/>
      <c r="AK2730" s="10">
        <f t="shared" si="498"/>
        <v>9</v>
      </c>
      <c r="AL2730" s="11">
        <f t="shared" si="499"/>
        <v>11</v>
      </c>
      <c r="AM2730" s="11">
        <f t="shared" si="500"/>
        <v>8</v>
      </c>
      <c r="AN2730" s="11">
        <f t="shared" si="501"/>
        <v>15</v>
      </c>
      <c r="AO2730" s="13">
        <f t="shared" si="502"/>
        <v>21</v>
      </c>
      <c r="AP2730" s="11">
        <f t="shared" si="503"/>
        <v>31</v>
      </c>
      <c r="AQ2730" s="11">
        <f t="shared" si="504"/>
        <v>27</v>
      </c>
      <c r="AR2730" s="11">
        <f t="shared" si="505"/>
        <v>23</v>
      </c>
      <c r="AS2730" s="11">
        <f t="shared" si="506"/>
        <v>30</v>
      </c>
      <c r="AT2730" s="11">
        <f t="shared" si="507"/>
        <v>39</v>
      </c>
      <c r="AU2730" s="11">
        <f t="shared" si="508"/>
        <v>37</v>
      </c>
      <c r="AV2730" s="11">
        <f t="shared" si="509"/>
        <v>35</v>
      </c>
      <c r="AW2730" s="12">
        <f t="shared" si="510"/>
        <v>48</v>
      </c>
      <c r="AX2730" s="13">
        <f t="shared" si="511"/>
        <v>47</v>
      </c>
      <c r="AY2730" s="13">
        <f t="shared" si="512"/>
        <v>46</v>
      </c>
      <c r="AZ2730" s="13">
        <f t="shared" si="513"/>
        <v>45</v>
      </c>
      <c r="BA2730" s="13">
        <f t="shared" si="514"/>
        <v>44</v>
      </c>
      <c r="BB2730" s="14">
        <f t="shared" si="515"/>
        <v>43</v>
      </c>
      <c r="BC2730" s="19">
        <f t="shared" si="518"/>
        <v>46</v>
      </c>
      <c r="BD2730" s="55">
        <f t="shared" si="494"/>
        <v>0.94121468009093856</v>
      </c>
      <c r="BE2730" s="19">
        <f t="shared" si="495"/>
        <v>0.98009093861643382</v>
      </c>
      <c r="BF2730" s="19">
        <f t="shared" si="519"/>
        <v>0.97231568691133485</v>
      </c>
      <c r="BG2730" s="19">
        <f t="shared" si="491"/>
        <v>0.9784540435206236</v>
      </c>
      <c r="BH2730" s="19">
        <f t="shared" si="496"/>
        <v>0</v>
      </c>
      <c r="BI2730" s="19">
        <f t="shared" si="496"/>
        <v>0</v>
      </c>
      <c r="BJ2730" s="19">
        <f t="shared" si="496"/>
        <v>0</v>
      </c>
      <c r="BK2730" s="19">
        <f t="shared" si="521"/>
        <v>1</v>
      </c>
      <c r="BL2730" s="19">
        <f t="shared" si="521"/>
        <v>0</v>
      </c>
      <c r="BM2730" s="19">
        <f t="shared" si="521"/>
        <v>1</v>
      </c>
      <c r="BN2730" s="19">
        <f t="shared" si="521"/>
        <v>1</v>
      </c>
      <c r="BO2730" s="19">
        <f t="shared" si="521"/>
        <v>1</v>
      </c>
      <c r="BP2730" s="19">
        <f t="shared" si="521"/>
        <v>0</v>
      </c>
      <c r="BQ2730" s="19">
        <f t="shared" si="521"/>
        <v>0</v>
      </c>
      <c r="BR2730" s="19">
        <f t="shared" si="521"/>
        <v>0</v>
      </c>
      <c r="BS2730" s="19">
        <f t="shared" si="521"/>
        <v>1</v>
      </c>
      <c r="BT2730" s="19">
        <f t="shared" si="521"/>
        <v>0</v>
      </c>
      <c r="BU2730" s="19">
        <f t="shared" si="521"/>
        <v>0</v>
      </c>
      <c r="BV2730" s="19">
        <f t="shared" si="521"/>
        <v>1</v>
      </c>
      <c r="BW2730" s="19">
        <f t="shared" si="521"/>
        <v>0</v>
      </c>
      <c r="BX2730" s="19">
        <f t="shared" si="521"/>
        <v>0</v>
      </c>
      <c r="BY2730" s="19" t="str">
        <f t="shared" si="521"/>
        <v/>
      </c>
      <c r="BZ2730" s="19" t="str">
        <f t="shared" si="521"/>
        <v/>
      </c>
      <c r="CA2730" s="19" t="str">
        <f t="shared" si="520"/>
        <v/>
      </c>
      <c r="CB2730" s="19" t="str">
        <f t="shared" si="520"/>
        <v/>
      </c>
    </row>
    <row r="2731" spans="1:80">
      <c r="A2731" s="24">
        <f t="shared" si="497"/>
        <v>2730</v>
      </c>
      <c r="B2731" s="31">
        <f>IF(data!A2732="","",data!A2732)</f>
        <v>2021086</v>
      </c>
      <c r="C2731" s="32">
        <f>IF(data!B2732="","",data!B2732)</f>
        <v>44409</v>
      </c>
      <c r="D2731" s="21">
        <f>IF(data!C2732="","",data!C2732)</f>
        <v>6</v>
      </c>
      <c r="E2731" s="22">
        <f>IF(data!D2732="","",data!D2732)</f>
        <v>8</v>
      </c>
      <c r="F2731" s="22">
        <f>IF(data!E2732="","",data!E2732)</f>
        <v>10</v>
      </c>
      <c r="G2731" s="22">
        <f>IF(data!F2732="","",data!F2732)</f>
        <v>14</v>
      </c>
      <c r="H2731" s="22">
        <f>IF(data!G2732="","",data!G2732)</f>
        <v>28</v>
      </c>
      <c r="I2731" s="22">
        <f>IF(data!H2732="","",data!H2732)</f>
        <v>29</v>
      </c>
      <c r="J2731" s="23">
        <f>IF(data!I2732="","",data!I2732)</f>
        <v>1</v>
      </c>
      <c r="Q2731" s="33"/>
      <c r="R2731" s="33"/>
      <c r="S2731" s="33"/>
      <c r="T2731" s="33"/>
      <c r="U2731" s="33"/>
      <c r="V2731" s="33"/>
      <c r="X2731" s="34"/>
      <c r="Y2731" s="33"/>
      <c r="Z2731" s="33"/>
      <c r="AA2731" s="33"/>
      <c r="AB2731" s="33"/>
      <c r="AC2731" s="35"/>
      <c r="AD2731" s="33"/>
      <c r="AE2731" s="33"/>
      <c r="AF2731" s="33"/>
      <c r="AG2731" s="33"/>
      <c r="AH2731" s="33"/>
      <c r="AI2731" s="33"/>
      <c r="AJ2731" s="36"/>
      <c r="AK2731" s="10">
        <f t="shared" si="498"/>
        <v>8</v>
      </c>
      <c r="AL2731" s="11">
        <f t="shared" si="499"/>
        <v>7</v>
      </c>
      <c r="AM2731" s="11">
        <f t="shared" si="500"/>
        <v>15</v>
      </c>
      <c r="AN2731" s="11">
        <f t="shared" si="501"/>
        <v>17</v>
      </c>
      <c r="AO2731" s="13">
        <f t="shared" si="502"/>
        <v>11</v>
      </c>
      <c r="AP2731" s="11">
        <f t="shared" si="503"/>
        <v>23</v>
      </c>
      <c r="AQ2731" s="11">
        <f t="shared" si="504"/>
        <v>23</v>
      </c>
      <c r="AR2731" s="11">
        <f t="shared" si="505"/>
        <v>35</v>
      </c>
      <c r="AS2731" s="11">
        <f t="shared" si="506"/>
        <v>40</v>
      </c>
      <c r="AT2731" s="11">
        <f t="shared" si="507"/>
        <v>35</v>
      </c>
      <c r="AU2731" s="11">
        <f t="shared" si="508"/>
        <v>30</v>
      </c>
      <c r="AV2731" s="11">
        <f t="shared" si="509"/>
        <v>25</v>
      </c>
      <c r="AW2731" s="12">
        <f t="shared" si="510"/>
        <v>65</v>
      </c>
      <c r="AX2731" s="13">
        <f t="shared" si="511"/>
        <v>63</v>
      </c>
      <c r="AY2731" s="13">
        <f t="shared" si="512"/>
        <v>61</v>
      </c>
      <c r="AZ2731" s="13">
        <f t="shared" si="513"/>
        <v>59</v>
      </c>
      <c r="BA2731" s="13">
        <f t="shared" si="514"/>
        <v>57</v>
      </c>
      <c r="BB2731" s="14">
        <f t="shared" si="515"/>
        <v>55</v>
      </c>
      <c r="BC2731" s="19">
        <f t="shared" si="518"/>
        <v>61</v>
      </c>
      <c r="BD2731" s="55">
        <f t="shared" si="494"/>
        <v>1.1049041896719713</v>
      </c>
      <c r="BE2731" s="19">
        <f t="shared" si="495"/>
        <v>1.0025982461838259</v>
      </c>
      <c r="BF2731" s="19">
        <f t="shared" si="519"/>
        <v>0.99359532315686916</v>
      </c>
      <c r="BG2731" s="19">
        <f t="shared" si="491"/>
        <v>0.98991230919129591</v>
      </c>
      <c r="BH2731" s="19">
        <f t="shared" si="496"/>
        <v>0</v>
      </c>
      <c r="BI2731" s="19">
        <f t="shared" si="496"/>
        <v>0</v>
      </c>
      <c r="BJ2731" s="19">
        <f t="shared" si="496"/>
        <v>0</v>
      </c>
      <c r="BK2731" s="19">
        <f t="shared" si="521"/>
        <v>0</v>
      </c>
      <c r="BL2731" s="19">
        <f t="shared" si="521"/>
        <v>0</v>
      </c>
      <c r="BM2731" s="19">
        <f t="shared" si="521"/>
        <v>0</v>
      </c>
      <c r="BN2731" s="19">
        <f t="shared" si="521"/>
        <v>1</v>
      </c>
      <c r="BO2731" s="19">
        <f t="shared" si="521"/>
        <v>0</v>
      </c>
      <c r="BP2731" s="19">
        <f t="shared" si="521"/>
        <v>1</v>
      </c>
      <c r="BQ2731" s="19">
        <f t="shared" si="521"/>
        <v>0</v>
      </c>
      <c r="BR2731" s="19">
        <f t="shared" si="521"/>
        <v>1</v>
      </c>
      <c r="BS2731" s="19">
        <f t="shared" si="521"/>
        <v>1</v>
      </c>
      <c r="BT2731" s="19">
        <f t="shared" si="521"/>
        <v>1</v>
      </c>
      <c r="BU2731" s="19">
        <f t="shared" si="521"/>
        <v>0</v>
      </c>
      <c r="BV2731" s="19">
        <f t="shared" si="521"/>
        <v>1</v>
      </c>
      <c r="BW2731" s="19">
        <f t="shared" si="521"/>
        <v>0</v>
      </c>
      <c r="BX2731" s="19">
        <f t="shared" si="521"/>
        <v>0</v>
      </c>
      <c r="BY2731" s="19" t="str">
        <f t="shared" si="521"/>
        <v/>
      </c>
      <c r="BZ2731" s="19" t="str">
        <f t="shared" si="521"/>
        <v/>
      </c>
      <c r="CA2731" s="19" t="str">
        <f t="shared" si="520"/>
        <v/>
      </c>
      <c r="CB2731" s="19" t="str">
        <f t="shared" si="520"/>
        <v/>
      </c>
    </row>
    <row r="2732" spans="1:80">
      <c r="A2732" s="24">
        <f t="shared" si="497"/>
        <v>2731</v>
      </c>
      <c r="B2732" s="31">
        <f>IF(data!A2733="","",data!A2733)</f>
        <v>2021087</v>
      </c>
      <c r="C2732" s="32">
        <f>IF(data!B2733="","",data!B2733)</f>
        <v>44411</v>
      </c>
      <c r="D2732" s="21">
        <f>IF(data!C2733="","",data!C2733)</f>
        <v>2</v>
      </c>
      <c r="E2732" s="22">
        <f>IF(data!D2733="","",data!D2733)</f>
        <v>13</v>
      </c>
      <c r="F2732" s="22">
        <f>IF(data!E2733="","",data!E2733)</f>
        <v>16</v>
      </c>
      <c r="G2732" s="22">
        <f>IF(data!F2733="","",data!F2733)</f>
        <v>19</v>
      </c>
      <c r="H2732" s="22">
        <f>IF(data!G2733="","",data!G2733)</f>
        <v>23</v>
      </c>
      <c r="I2732" s="22">
        <f>IF(data!H2733="","",data!H2733)</f>
        <v>24</v>
      </c>
      <c r="J2732" s="23">
        <f>IF(data!I2733="","",data!I2733)</f>
        <v>4</v>
      </c>
      <c r="Q2732" s="33"/>
      <c r="R2732" s="33"/>
      <c r="S2732" s="33"/>
      <c r="T2732" s="33"/>
      <c r="U2732" s="33"/>
      <c r="V2732" s="33"/>
      <c r="X2732" s="34"/>
      <c r="Y2732" s="33"/>
      <c r="Z2732" s="33"/>
      <c r="AA2732" s="33"/>
      <c r="AB2732" s="33"/>
      <c r="AC2732" s="35"/>
      <c r="AD2732" s="33"/>
      <c r="AE2732" s="33"/>
      <c r="AF2732" s="33"/>
      <c r="AG2732" s="33"/>
      <c r="AH2732" s="33"/>
      <c r="AI2732" s="33"/>
      <c r="AJ2732" s="36"/>
      <c r="AK2732" s="10">
        <f t="shared" si="498"/>
        <v>7</v>
      </c>
      <c r="AL2732" s="11">
        <f t="shared" si="499"/>
        <v>9</v>
      </c>
      <c r="AM2732" s="11">
        <f t="shared" si="500"/>
        <v>17</v>
      </c>
      <c r="AN2732" s="11">
        <f t="shared" si="501"/>
        <v>13</v>
      </c>
      <c r="AO2732" s="13">
        <f t="shared" si="502"/>
        <v>20</v>
      </c>
      <c r="AP2732" s="11">
        <f t="shared" si="503"/>
        <v>17</v>
      </c>
      <c r="AQ2732" s="11">
        <f t="shared" si="504"/>
        <v>25</v>
      </c>
      <c r="AR2732" s="11">
        <f t="shared" si="505"/>
        <v>27</v>
      </c>
      <c r="AS2732" s="11">
        <f t="shared" si="506"/>
        <v>20</v>
      </c>
      <c r="AT2732" s="11">
        <f t="shared" si="507"/>
        <v>25</v>
      </c>
      <c r="AU2732" s="11">
        <f t="shared" si="508"/>
        <v>32</v>
      </c>
      <c r="AV2732" s="11">
        <f t="shared" si="509"/>
        <v>41</v>
      </c>
      <c r="AW2732" s="12">
        <f t="shared" si="510"/>
        <v>37</v>
      </c>
      <c r="AX2732" s="13">
        <f t="shared" si="511"/>
        <v>33</v>
      </c>
      <c r="AY2732" s="13">
        <f t="shared" si="512"/>
        <v>46</v>
      </c>
      <c r="AZ2732" s="13">
        <f t="shared" si="513"/>
        <v>43</v>
      </c>
      <c r="BA2732" s="13">
        <f t="shared" si="514"/>
        <v>40</v>
      </c>
      <c r="BB2732" s="14">
        <f t="shared" si="515"/>
        <v>57</v>
      </c>
      <c r="BC2732" s="19">
        <f t="shared" si="518"/>
        <v>46</v>
      </c>
      <c r="BD2732" s="55">
        <f t="shared" si="494"/>
        <v>1.0598895745371872</v>
      </c>
      <c r="BE2732" s="19">
        <f t="shared" si="495"/>
        <v>0.98622929522572267</v>
      </c>
      <c r="BF2732" s="19">
        <f t="shared" si="519"/>
        <v>0.98541084767781739</v>
      </c>
      <c r="BG2732" s="19">
        <f t="shared" si="491"/>
        <v>0.99073075673920108</v>
      </c>
      <c r="BH2732" s="19">
        <f t="shared" si="496"/>
        <v>0</v>
      </c>
      <c r="BI2732" s="19">
        <f t="shared" si="496"/>
        <v>0</v>
      </c>
      <c r="BJ2732" s="19">
        <f t="shared" si="496"/>
        <v>2</v>
      </c>
      <c r="BK2732" s="19">
        <f t="shared" si="521"/>
        <v>0</v>
      </c>
      <c r="BL2732" s="19">
        <f t="shared" si="521"/>
        <v>0</v>
      </c>
      <c r="BM2732" s="19">
        <f t="shared" si="521"/>
        <v>0</v>
      </c>
      <c r="BN2732" s="19">
        <f t="shared" si="521"/>
        <v>1</v>
      </c>
      <c r="BO2732" s="19">
        <f t="shared" si="521"/>
        <v>1</v>
      </c>
      <c r="BP2732" s="19">
        <f t="shared" si="521"/>
        <v>0</v>
      </c>
      <c r="BQ2732" s="19">
        <f t="shared" si="521"/>
        <v>0</v>
      </c>
      <c r="BR2732" s="19">
        <f t="shared" si="521"/>
        <v>0</v>
      </c>
      <c r="BS2732" s="19">
        <f t="shared" si="521"/>
        <v>0</v>
      </c>
      <c r="BT2732" s="19">
        <f t="shared" si="521"/>
        <v>0</v>
      </c>
      <c r="BU2732" s="19">
        <f t="shared" si="521"/>
        <v>1</v>
      </c>
      <c r="BV2732" s="19">
        <f t="shared" si="521"/>
        <v>0</v>
      </c>
      <c r="BW2732" s="19">
        <f t="shared" si="521"/>
        <v>0</v>
      </c>
      <c r="BX2732" s="19">
        <f t="shared" si="521"/>
        <v>1</v>
      </c>
      <c r="BY2732" s="19" t="str">
        <f t="shared" si="521"/>
        <v/>
      </c>
      <c r="BZ2732" s="19" t="str">
        <f t="shared" si="521"/>
        <v/>
      </c>
      <c r="CA2732" s="19" t="str">
        <f t="shared" si="520"/>
        <v/>
      </c>
      <c r="CB2732" s="19" t="str">
        <f t="shared" si="520"/>
        <v/>
      </c>
    </row>
    <row r="2733" spans="1:80">
      <c r="A2733" s="24">
        <f t="shared" si="497"/>
        <v>2732</v>
      </c>
      <c r="B2733" s="31">
        <f>IF(data!A2734="","",data!A2734)</f>
        <v>2021088</v>
      </c>
      <c r="C2733" s="32">
        <f>IF(data!B2734="","",data!B2734)</f>
        <v>44413</v>
      </c>
      <c r="D2733" s="21">
        <f>IF(data!C2734="","",data!C2734)</f>
        <v>4</v>
      </c>
      <c r="E2733" s="22">
        <f>IF(data!D2734="","",data!D2734)</f>
        <v>12</v>
      </c>
      <c r="F2733" s="22">
        <f>IF(data!E2734="","",data!E2734)</f>
        <v>15</v>
      </c>
      <c r="G2733" s="22">
        <f>IF(data!F2734="","",data!F2734)</f>
        <v>16</v>
      </c>
      <c r="H2733" s="22">
        <f>IF(data!G2734="","",data!G2734)</f>
        <v>19</v>
      </c>
      <c r="I2733" s="22">
        <f>IF(data!H2734="","",data!H2734)</f>
        <v>26</v>
      </c>
      <c r="J2733" s="23">
        <f>IF(data!I2734="","",data!I2734)</f>
        <v>6</v>
      </c>
      <c r="Q2733" s="33"/>
      <c r="R2733" s="33"/>
      <c r="S2733" s="33"/>
      <c r="T2733" s="33"/>
      <c r="U2733" s="33"/>
      <c r="V2733" s="33"/>
      <c r="X2733" s="34"/>
      <c r="Y2733" s="33"/>
      <c r="Z2733" s="33"/>
      <c r="AA2733" s="33"/>
      <c r="AB2733" s="33"/>
      <c r="AC2733" s="35"/>
      <c r="AD2733" s="33"/>
      <c r="AE2733" s="33"/>
      <c r="AF2733" s="33"/>
      <c r="AG2733" s="33"/>
      <c r="AH2733" s="33"/>
      <c r="AI2733" s="33"/>
      <c r="AJ2733" s="36"/>
      <c r="AK2733" s="10">
        <f t="shared" si="498"/>
        <v>5</v>
      </c>
      <c r="AL2733" s="11">
        <f t="shared" si="499"/>
        <v>8</v>
      </c>
      <c r="AM2733" s="11">
        <f t="shared" si="500"/>
        <v>12</v>
      </c>
      <c r="AN2733" s="11">
        <f t="shared" si="501"/>
        <v>14</v>
      </c>
      <c r="AO2733" s="13">
        <f t="shared" si="502"/>
        <v>22</v>
      </c>
      <c r="AP2733" s="11">
        <f t="shared" si="503"/>
        <v>20</v>
      </c>
      <c r="AQ2733" s="11">
        <f t="shared" si="504"/>
        <v>29</v>
      </c>
      <c r="AR2733" s="11">
        <f t="shared" si="505"/>
        <v>32</v>
      </c>
      <c r="AS2733" s="11">
        <f t="shared" si="506"/>
        <v>26</v>
      </c>
      <c r="AT2733" s="11">
        <f t="shared" si="507"/>
        <v>20</v>
      </c>
      <c r="AU2733" s="11">
        <f t="shared" si="508"/>
        <v>27</v>
      </c>
      <c r="AV2733" s="11">
        <f t="shared" si="509"/>
        <v>36</v>
      </c>
      <c r="AW2733" s="12">
        <f t="shared" si="510"/>
        <v>32</v>
      </c>
      <c r="AX2733" s="13">
        <f t="shared" si="511"/>
        <v>44</v>
      </c>
      <c r="AY2733" s="13">
        <f t="shared" si="512"/>
        <v>58</v>
      </c>
      <c r="AZ2733" s="13">
        <f t="shared" si="513"/>
        <v>56</v>
      </c>
      <c r="BA2733" s="13">
        <f t="shared" si="514"/>
        <v>54</v>
      </c>
      <c r="BB2733" s="14">
        <f t="shared" si="515"/>
        <v>72</v>
      </c>
      <c r="BC2733" s="19">
        <f t="shared" si="518"/>
        <v>58</v>
      </c>
      <c r="BD2733" s="55">
        <f t="shared" si="494"/>
        <v>1.0557973367976616</v>
      </c>
      <c r="BE2733" s="19">
        <f t="shared" si="495"/>
        <v>0.98622929522572267</v>
      </c>
      <c r="BF2733" s="19">
        <f t="shared" si="519"/>
        <v>1.0025982461838259</v>
      </c>
      <c r="BG2733" s="19">
        <f t="shared" si="491"/>
        <v>0.9948229944787268</v>
      </c>
      <c r="BH2733" s="19">
        <f t="shared" si="496"/>
        <v>0</v>
      </c>
      <c r="BI2733" s="19">
        <f t="shared" si="496"/>
        <v>0</v>
      </c>
      <c r="BJ2733" s="19">
        <f t="shared" si="496"/>
        <v>1</v>
      </c>
      <c r="BK2733" s="19">
        <f t="shared" si="521"/>
        <v>0</v>
      </c>
      <c r="BL2733" s="19">
        <f t="shared" si="521"/>
        <v>1</v>
      </c>
      <c r="BM2733" s="19">
        <f t="shared" si="521"/>
        <v>0</v>
      </c>
      <c r="BN2733" s="19">
        <f t="shared" si="521"/>
        <v>0</v>
      </c>
      <c r="BO2733" s="19">
        <f t="shared" si="521"/>
        <v>0</v>
      </c>
      <c r="BP2733" s="19">
        <f t="shared" si="521"/>
        <v>0</v>
      </c>
      <c r="BQ2733" s="19">
        <f t="shared" si="521"/>
        <v>1</v>
      </c>
      <c r="BR2733" s="19">
        <f t="shared" si="521"/>
        <v>0</v>
      </c>
      <c r="BS2733" s="19">
        <f t="shared" si="521"/>
        <v>0</v>
      </c>
      <c r="BT2733" s="19">
        <f t="shared" si="521"/>
        <v>1</v>
      </c>
      <c r="BU2733" s="19">
        <f t="shared" si="521"/>
        <v>0</v>
      </c>
      <c r="BV2733" s="19">
        <f t="shared" si="521"/>
        <v>0</v>
      </c>
      <c r="BW2733" s="19">
        <f t="shared" si="521"/>
        <v>1</v>
      </c>
      <c r="BX2733" s="19">
        <f t="shared" si="521"/>
        <v>1</v>
      </c>
      <c r="BY2733" s="19" t="str">
        <f t="shared" si="521"/>
        <v/>
      </c>
      <c r="BZ2733" s="19" t="str">
        <f t="shared" si="521"/>
        <v/>
      </c>
      <c r="CA2733" s="19" t="str">
        <f t="shared" si="520"/>
        <v/>
      </c>
      <c r="CB2733" s="19" t="str">
        <f t="shared" si="520"/>
        <v/>
      </c>
    </row>
    <row r="2734" spans="1:80">
      <c r="A2734" s="24">
        <f t="shared" si="497"/>
        <v>2733</v>
      </c>
      <c r="B2734" s="31">
        <f>IF(data!A2735="","",data!A2735)</f>
        <v>2021089</v>
      </c>
      <c r="C2734" s="32">
        <f>IF(data!B2735="","",data!B2735)</f>
        <v>44416</v>
      </c>
      <c r="D2734" s="21">
        <f>IF(data!C2735="","",data!C2735)</f>
        <v>1</v>
      </c>
      <c r="E2734" s="22">
        <f>IF(data!D2735="","",data!D2735)</f>
        <v>2</v>
      </c>
      <c r="F2734" s="22">
        <f>IF(data!E2735="","",data!E2735)</f>
        <v>7</v>
      </c>
      <c r="G2734" s="22">
        <f>IF(data!F2735="","",data!F2735)</f>
        <v>13</v>
      </c>
      <c r="H2734" s="22">
        <f>IF(data!G2735="","",data!G2735)</f>
        <v>23</v>
      </c>
      <c r="I2734" s="22">
        <f>IF(data!H2735="","",data!H2735)</f>
        <v>24</v>
      </c>
      <c r="J2734" s="23">
        <f>IF(data!I2735="","",data!I2735)</f>
        <v>12</v>
      </c>
      <c r="Q2734" s="33"/>
      <c r="R2734" s="33"/>
      <c r="S2734" s="33"/>
      <c r="T2734" s="33"/>
      <c r="U2734" s="33"/>
      <c r="V2734" s="33"/>
      <c r="X2734" s="34"/>
      <c r="Y2734" s="33"/>
      <c r="Z2734" s="33"/>
      <c r="AA2734" s="33"/>
      <c r="AB2734" s="33"/>
      <c r="AC2734" s="35"/>
      <c r="AD2734" s="33"/>
      <c r="AE2734" s="33"/>
      <c r="AF2734" s="33"/>
      <c r="AG2734" s="33"/>
      <c r="AH2734" s="33"/>
      <c r="AI2734" s="33"/>
      <c r="AJ2734" s="36"/>
      <c r="AK2734" s="10">
        <f t="shared" si="498"/>
        <v>7</v>
      </c>
      <c r="AL2734" s="11">
        <f t="shared" si="499"/>
        <v>10</v>
      </c>
      <c r="AM2734" s="11">
        <f t="shared" si="500"/>
        <v>15</v>
      </c>
      <c r="AN2734" s="11">
        <f t="shared" si="501"/>
        <v>10</v>
      </c>
      <c r="AO2734" s="13">
        <f t="shared" si="502"/>
        <v>14</v>
      </c>
      <c r="AP2734" s="11">
        <f t="shared" si="503"/>
        <v>22</v>
      </c>
      <c r="AQ2734" s="11">
        <f t="shared" si="504"/>
        <v>25</v>
      </c>
      <c r="AR2734" s="11">
        <f t="shared" si="505"/>
        <v>20</v>
      </c>
      <c r="AS2734" s="11">
        <f t="shared" si="506"/>
        <v>15</v>
      </c>
      <c r="AT2734" s="11">
        <f t="shared" si="507"/>
        <v>22</v>
      </c>
      <c r="AU2734" s="11">
        <f t="shared" si="508"/>
        <v>31</v>
      </c>
      <c r="AV2734" s="11">
        <f t="shared" si="509"/>
        <v>42</v>
      </c>
      <c r="AW2734" s="12">
        <f t="shared" si="510"/>
        <v>40</v>
      </c>
      <c r="AX2734" s="13">
        <f t="shared" si="511"/>
        <v>38</v>
      </c>
      <c r="AY2734" s="13">
        <f t="shared" si="512"/>
        <v>36</v>
      </c>
      <c r="AZ2734" s="13">
        <f t="shared" si="513"/>
        <v>34</v>
      </c>
      <c r="BA2734" s="13">
        <f t="shared" si="514"/>
        <v>32</v>
      </c>
      <c r="BB2734" s="14">
        <f t="shared" si="515"/>
        <v>30</v>
      </c>
      <c r="BC2734" s="19">
        <f t="shared" si="518"/>
        <v>36</v>
      </c>
      <c r="BD2734" s="55">
        <f t="shared" si="494"/>
        <v>1.0107827216628775</v>
      </c>
      <c r="BE2734" s="19">
        <f t="shared" si="495"/>
        <v>0.96986034426761936</v>
      </c>
      <c r="BF2734" s="19">
        <f t="shared" si="519"/>
        <v>0.99113998051315355</v>
      </c>
      <c r="BG2734" s="19">
        <f t="shared" si="491"/>
        <v>0.99032153296524839</v>
      </c>
      <c r="BH2734" s="19">
        <f t="shared" si="496"/>
        <v>0</v>
      </c>
      <c r="BI2734" s="19">
        <f t="shared" si="496"/>
        <v>1</v>
      </c>
      <c r="BJ2734" s="19">
        <f t="shared" si="496"/>
        <v>1</v>
      </c>
      <c r="BK2734" s="19">
        <f t="shared" si="521"/>
        <v>0</v>
      </c>
      <c r="BL2734" s="19">
        <f t="shared" si="521"/>
        <v>0</v>
      </c>
      <c r="BM2734" s="19">
        <f t="shared" si="521"/>
        <v>0</v>
      </c>
      <c r="BN2734" s="19">
        <f t="shared" si="521"/>
        <v>1</v>
      </c>
      <c r="BO2734" s="19">
        <f t="shared" si="521"/>
        <v>2</v>
      </c>
      <c r="BP2734" s="19">
        <f t="shared" si="521"/>
        <v>0</v>
      </c>
      <c r="BQ2734" s="19">
        <f t="shared" si="521"/>
        <v>0</v>
      </c>
      <c r="BR2734" s="19">
        <f t="shared" si="521"/>
        <v>0</v>
      </c>
      <c r="BS2734" s="19">
        <f t="shared" si="521"/>
        <v>0</v>
      </c>
      <c r="BT2734" s="19">
        <f t="shared" si="521"/>
        <v>0</v>
      </c>
      <c r="BU2734" s="19">
        <f t="shared" si="521"/>
        <v>1</v>
      </c>
      <c r="BV2734" s="19">
        <f t="shared" si="521"/>
        <v>0</v>
      </c>
      <c r="BW2734" s="19">
        <f t="shared" si="521"/>
        <v>0</v>
      </c>
      <c r="BX2734" s="19">
        <f t="shared" si="521"/>
        <v>0</v>
      </c>
      <c r="BY2734" s="19" t="str">
        <f t="shared" si="521"/>
        <v/>
      </c>
      <c r="BZ2734" s="19" t="str">
        <f t="shared" si="521"/>
        <v/>
      </c>
      <c r="CA2734" s="19" t="str">
        <f t="shared" si="520"/>
        <v/>
      </c>
      <c r="CB2734" s="19" t="str">
        <f t="shared" si="520"/>
        <v/>
      </c>
    </row>
    <row r="2735" spans="1:80">
      <c r="A2735" s="24">
        <f t="shared" si="497"/>
        <v>2734</v>
      </c>
      <c r="B2735" s="31">
        <f>IF(data!A2736="","",data!A2736)</f>
        <v>2021090</v>
      </c>
      <c r="C2735" s="32">
        <f>IF(data!B2736="","",data!B2736)</f>
        <v>44418</v>
      </c>
      <c r="D2735" s="21">
        <f>IF(data!C2736="","",data!C2736)</f>
        <v>5</v>
      </c>
      <c r="E2735" s="22">
        <f>IF(data!D2736="","",data!D2736)</f>
        <v>6</v>
      </c>
      <c r="F2735" s="22">
        <f>IF(data!E2736="","",data!E2736)</f>
        <v>12</v>
      </c>
      <c r="G2735" s="22">
        <f>IF(data!F2736="","",data!F2736)</f>
        <v>14</v>
      </c>
      <c r="H2735" s="22">
        <f>IF(data!G2736="","",data!G2736)</f>
        <v>27</v>
      </c>
      <c r="I2735" s="22">
        <f>IF(data!H2736="","",data!H2736)</f>
        <v>28</v>
      </c>
      <c r="J2735" s="23">
        <f>IF(data!I2736="","",data!I2736)</f>
        <v>8</v>
      </c>
      <c r="Q2735" s="33"/>
      <c r="R2735" s="33"/>
      <c r="S2735" s="33"/>
      <c r="T2735" s="33"/>
      <c r="U2735" s="33"/>
      <c r="V2735" s="33"/>
      <c r="X2735" s="34"/>
      <c r="Y2735" s="33"/>
      <c r="Z2735" s="33"/>
      <c r="AA2735" s="33"/>
      <c r="AB2735" s="33"/>
      <c r="AC2735" s="35"/>
      <c r="AD2735" s="33"/>
      <c r="AE2735" s="33"/>
      <c r="AF2735" s="33"/>
      <c r="AG2735" s="33"/>
      <c r="AH2735" s="33"/>
      <c r="AI2735" s="33"/>
      <c r="AJ2735" s="36"/>
      <c r="AK2735" s="10">
        <f t="shared" si="498"/>
        <v>5</v>
      </c>
      <c r="AL2735" s="11">
        <f t="shared" si="499"/>
        <v>8</v>
      </c>
      <c r="AM2735" s="11">
        <f t="shared" si="500"/>
        <v>12</v>
      </c>
      <c r="AN2735" s="11">
        <f t="shared" si="501"/>
        <v>14</v>
      </c>
      <c r="AO2735" s="13">
        <f t="shared" si="502"/>
        <v>22</v>
      </c>
      <c r="AP2735" s="11">
        <f t="shared" si="503"/>
        <v>28</v>
      </c>
      <c r="AQ2735" s="11">
        <f t="shared" si="504"/>
        <v>20</v>
      </c>
      <c r="AR2735" s="11">
        <f t="shared" si="505"/>
        <v>32</v>
      </c>
      <c r="AS2735" s="11">
        <f t="shared" si="506"/>
        <v>26</v>
      </c>
      <c r="AT2735" s="11">
        <f t="shared" si="507"/>
        <v>20</v>
      </c>
      <c r="AU2735" s="11">
        <f t="shared" si="508"/>
        <v>27</v>
      </c>
      <c r="AV2735" s="11">
        <f t="shared" si="509"/>
        <v>36</v>
      </c>
      <c r="AW2735" s="12">
        <f t="shared" si="510"/>
        <v>62</v>
      </c>
      <c r="AX2735" s="13">
        <f t="shared" si="511"/>
        <v>60</v>
      </c>
      <c r="AY2735" s="13">
        <f t="shared" si="512"/>
        <v>58</v>
      </c>
      <c r="AZ2735" s="13">
        <f t="shared" si="513"/>
        <v>56</v>
      </c>
      <c r="BA2735" s="13">
        <f t="shared" si="514"/>
        <v>54</v>
      </c>
      <c r="BB2735" s="14">
        <f t="shared" si="515"/>
        <v>52</v>
      </c>
      <c r="BC2735" s="19">
        <f t="shared" si="518"/>
        <v>58</v>
      </c>
      <c r="BD2735" s="55">
        <f t="shared" si="494"/>
        <v>1.0598895745371872</v>
      </c>
      <c r="BE2735" s="19">
        <f t="shared" si="495"/>
        <v>1.000552127314063</v>
      </c>
      <c r="BF2735" s="19">
        <f t="shared" si="519"/>
        <v>1.003416693731731</v>
      </c>
      <c r="BG2735" s="19">
        <f t="shared" si="491"/>
        <v>0.99564144202663196</v>
      </c>
      <c r="BH2735" s="19">
        <f t="shared" si="496"/>
        <v>0</v>
      </c>
      <c r="BI2735" s="19">
        <f t="shared" si="496"/>
        <v>0</v>
      </c>
      <c r="BJ2735" s="19">
        <f t="shared" si="496"/>
        <v>0</v>
      </c>
      <c r="BK2735" s="19">
        <f t="shared" si="521"/>
        <v>0</v>
      </c>
      <c r="BL2735" s="19">
        <f t="shared" si="521"/>
        <v>0</v>
      </c>
      <c r="BM2735" s="19">
        <f t="shared" si="521"/>
        <v>1</v>
      </c>
      <c r="BN2735" s="19">
        <f t="shared" si="521"/>
        <v>1</v>
      </c>
      <c r="BO2735" s="19">
        <f t="shared" si="521"/>
        <v>0</v>
      </c>
      <c r="BP2735" s="19">
        <f t="shared" si="521"/>
        <v>0</v>
      </c>
      <c r="BQ2735" s="19">
        <f t="shared" si="521"/>
        <v>0</v>
      </c>
      <c r="BR2735" s="19">
        <f t="shared" si="521"/>
        <v>1</v>
      </c>
      <c r="BS2735" s="19">
        <f t="shared" si="521"/>
        <v>1</v>
      </c>
      <c r="BT2735" s="19">
        <f t="shared" si="521"/>
        <v>1</v>
      </c>
      <c r="BU2735" s="19">
        <f t="shared" si="521"/>
        <v>0</v>
      </c>
      <c r="BV2735" s="19">
        <f t="shared" si="521"/>
        <v>1</v>
      </c>
      <c r="BW2735" s="19">
        <f t="shared" si="521"/>
        <v>0</v>
      </c>
      <c r="BX2735" s="19">
        <f t="shared" si="521"/>
        <v>0</v>
      </c>
      <c r="BY2735" s="19" t="str">
        <f t="shared" si="521"/>
        <v/>
      </c>
      <c r="BZ2735" s="19" t="str">
        <f t="shared" si="521"/>
        <v/>
      </c>
      <c r="CA2735" s="19" t="str">
        <f t="shared" si="520"/>
        <v/>
      </c>
      <c r="CB2735" s="19" t="str">
        <f t="shared" si="520"/>
        <v/>
      </c>
    </row>
    <row r="2736" spans="1:80">
      <c r="A2736" s="24">
        <f t="shared" si="497"/>
        <v>2735</v>
      </c>
      <c r="B2736" s="31">
        <f>IF(data!A2737="","",data!A2737)</f>
        <v>2021091</v>
      </c>
      <c r="C2736" s="32">
        <f>IF(data!B2737="","",data!B2737)</f>
        <v>44420</v>
      </c>
      <c r="D2736" s="21">
        <f>IF(data!C2737="","",data!C2737)</f>
        <v>4</v>
      </c>
      <c r="E2736" s="22">
        <f>IF(data!D2737="","",data!D2737)</f>
        <v>6</v>
      </c>
      <c r="F2736" s="22">
        <f>IF(data!E2737="","",data!E2737)</f>
        <v>16</v>
      </c>
      <c r="G2736" s="22">
        <f>IF(data!F2737="","",data!F2737)</f>
        <v>24</v>
      </c>
      <c r="H2736" s="22">
        <f>IF(data!G2737="","",data!G2737)</f>
        <v>26</v>
      </c>
      <c r="I2736" s="22">
        <f>IF(data!H2737="","",data!H2737)</f>
        <v>33</v>
      </c>
      <c r="J2736" s="23">
        <f>IF(data!I2737="","",data!I2737)</f>
        <v>16</v>
      </c>
      <c r="Q2736" s="33"/>
      <c r="R2736" s="33"/>
      <c r="S2736" s="33"/>
      <c r="T2736" s="33"/>
      <c r="U2736" s="33"/>
      <c r="V2736" s="33"/>
      <c r="X2736" s="34"/>
      <c r="Y2736" s="33"/>
      <c r="Z2736" s="33"/>
      <c r="AA2736" s="33"/>
      <c r="AB2736" s="33"/>
      <c r="AC2736" s="35"/>
      <c r="AD2736" s="33"/>
      <c r="AE2736" s="33"/>
      <c r="AF2736" s="33"/>
      <c r="AG2736" s="33"/>
      <c r="AH2736" s="33"/>
      <c r="AI2736" s="33"/>
      <c r="AJ2736" s="36"/>
      <c r="AK2736" s="10">
        <f t="shared" si="498"/>
        <v>4</v>
      </c>
      <c r="AL2736" s="11">
        <f t="shared" si="499"/>
        <v>5</v>
      </c>
      <c r="AM2736" s="11">
        <f t="shared" si="500"/>
        <v>14</v>
      </c>
      <c r="AN2736" s="11">
        <f t="shared" si="501"/>
        <v>13</v>
      </c>
      <c r="AO2736" s="13">
        <f t="shared" si="502"/>
        <v>25</v>
      </c>
      <c r="AP2736" s="11">
        <f t="shared" si="503"/>
        <v>13</v>
      </c>
      <c r="AQ2736" s="11">
        <f t="shared" si="504"/>
        <v>37</v>
      </c>
      <c r="AR2736" s="11">
        <f t="shared" si="505"/>
        <v>29</v>
      </c>
      <c r="AS2736" s="11">
        <f t="shared" si="506"/>
        <v>21</v>
      </c>
      <c r="AT2736" s="11">
        <f t="shared" si="507"/>
        <v>25</v>
      </c>
      <c r="AU2736" s="11">
        <f t="shared" si="508"/>
        <v>31</v>
      </c>
      <c r="AV2736" s="11">
        <f t="shared" si="509"/>
        <v>39</v>
      </c>
      <c r="AW2736" s="12">
        <f t="shared" si="510"/>
        <v>34</v>
      </c>
      <c r="AX2736" s="13">
        <f t="shared" si="511"/>
        <v>29</v>
      </c>
      <c r="AY2736" s="13">
        <f t="shared" si="512"/>
        <v>58</v>
      </c>
      <c r="AZ2736" s="13">
        <f t="shared" si="513"/>
        <v>55</v>
      </c>
      <c r="BA2736" s="13">
        <f t="shared" si="514"/>
        <v>52</v>
      </c>
      <c r="BB2736" s="14">
        <f t="shared" si="515"/>
        <v>49</v>
      </c>
      <c r="BC2736" s="19">
        <f t="shared" si="518"/>
        <v>58</v>
      </c>
      <c r="BD2736" s="55">
        <f t="shared" si="494"/>
        <v>1.04761286131861</v>
      </c>
      <c r="BE2736" s="19">
        <f t="shared" si="495"/>
        <v>1.0762585254952908</v>
      </c>
      <c r="BF2736" s="19">
        <f t="shared" si="519"/>
        <v>1.0116011692107827</v>
      </c>
      <c r="BG2736" s="19">
        <f t="shared" si="491"/>
        <v>1.0021890224098733</v>
      </c>
      <c r="BH2736" s="19">
        <f t="shared" si="496"/>
        <v>0</v>
      </c>
      <c r="BI2736" s="19">
        <f t="shared" si="496"/>
        <v>0</v>
      </c>
      <c r="BJ2736" s="19">
        <f t="shared" si="496"/>
        <v>0</v>
      </c>
      <c r="BK2736" s="19">
        <f t="shared" si="521"/>
        <v>0</v>
      </c>
      <c r="BL2736" s="19">
        <f t="shared" si="521"/>
        <v>1</v>
      </c>
      <c r="BM2736" s="19">
        <f t="shared" si="521"/>
        <v>0</v>
      </c>
      <c r="BN2736" s="19">
        <f t="shared" si="521"/>
        <v>1</v>
      </c>
      <c r="BO2736" s="19">
        <f t="shared" si="521"/>
        <v>1</v>
      </c>
      <c r="BP2736" s="19">
        <f t="shared" si="521"/>
        <v>0</v>
      </c>
      <c r="BQ2736" s="19">
        <f t="shared" si="521"/>
        <v>1</v>
      </c>
      <c r="BR2736" s="19">
        <f t="shared" si="521"/>
        <v>0</v>
      </c>
      <c r="BS2736" s="19">
        <f t="shared" si="521"/>
        <v>0</v>
      </c>
      <c r="BT2736" s="19">
        <f t="shared" si="521"/>
        <v>0</v>
      </c>
      <c r="BU2736" s="19">
        <f t="shared" si="521"/>
        <v>0</v>
      </c>
      <c r="BV2736" s="19">
        <f t="shared" si="521"/>
        <v>0</v>
      </c>
      <c r="BW2736" s="19">
        <f t="shared" si="521"/>
        <v>0</v>
      </c>
      <c r="BX2736" s="19">
        <f t="shared" si="521"/>
        <v>2</v>
      </c>
      <c r="BY2736" s="19" t="str">
        <f t="shared" si="521"/>
        <v/>
      </c>
      <c r="BZ2736" s="19" t="str">
        <f t="shared" si="521"/>
        <v/>
      </c>
      <c r="CA2736" s="19" t="str">
        <f t="shared" si="520"/>
        <v/>
      </c>
      <c r="CB2736" s="19" t="str">
        <f t="shared" si="520"/>
        <v/>
      </c>
    </row>
    <row r="2737" spans="1:80">
      <c r="A2737" s="24">
        <f t="shared" si="497"/>
        <v>2736</v>
      </c>
      <c r="B2737" s="31">
        <f>IF(data!A2738="","",data!A2738)</f>
        <v>2021092</v>
      </c>
      <c r="C2737" s="32">
        <f>IF(data!B2738="","",data!B2738)</f>
        <v>44423</v>
      </c>
      <c r="D2737" s="21">
        <f>IF(data!C2738="","",data!C2738)</f>
        <v>2</v>
      </c>
      <c r="E2737" s="22">
        <f>IF(data!D2738="","",data!D2738)</f>
        <v>7</v>
      </c>
      <c r="F2737" s="22">
        <f>IF(data!E2738="","",data!E2738)</f>
        <v>8</v>
      </c>
      <c r="G2737" s="22">
        <f>IF(data!F2738="","",data!F2738)</f>
        <v>10</v>
      </c>
      <c r="H2737" s="22">
        <f>IF(data!G2738="","",data!G2738)</f>
        <v>12</v>
      </c>
      <c r="I2737" s="22">
        <f>IF(data!H2738="","",data!H2738)</f>
        <v>31</v>
      </c>
      <c r="J2737" s="23">
        <f>IF(data!I2738="","",data!I2738)</f>
        <v>3</v>
      </c>
      <c r="Q2737" s="33"/>
      <c r="R2737" s="33"/>
      <c r="S2737" s="33"/>
      <c r="T2737" s="33"/>
      <c r="U2737" s="33"/>
      <c r="V2737" s="33"/>
      <c r="X2737" s="34"/>
      <c r="Y2737" s="33"/>
      <c r="Z2737" s="33"/>
      <c r="AA2737" s="33"/>
      <c r="AB2737" s="33"/>
      <c r="AC2737" s="35"/>
      <c r="AD2737" s="33"/>
      <c r="AE2737" s="33"/>
      <c r="AF2737" s="33"/>
      <c r="AG2737" s="33"/>
      <c r="AH2737" s="33"/>
      <c r="AI2737" s="33"/>
      <c r="AJ2737" s="36"/>
      <c r="AK2737" s="10">
        <f t="shared" si="498"/>
        <v>7</v>
      </c>
      <c r="AL2737" s="11">
        <f t="shared" si="499"/>
        <v>10</v>
      </c>
      <c r="AM2737" s="11">
        <f t="shared" si="500"/>
        <v>10</v>
      </c>
      <c r="AN2737" s="11">
        <f t="shared" si="501"/>
        <v>10</v>
      </c>
      <c r="AO2737" s="13">
        <f t="shared" si="502"/>
        <v>14</v>
      </c>
      <c r="AP2737" s="11">
        <f t="shared" si="503"/>
        <v>22</v>
      </c>
      <c r="AQ2737" s="11">
        <f t="shared" si="504"/>
        <v>25</v>
      </c>
      <c r="AR2737" s="11">
        <f t="shared" si="505"/>
        <v>20</v>
      </c>
      <c r="AS2737" s="11">
        <f t="shared" si="506"/>
        <v>37</v>
      </c>
      <c r="AT2737" s="11">
        <f t="shared" si="507"/>
        <v>34</v>
      </c>
      <c r="AU2737" s="11">
        <f t="shared" si="508"/>
        <v>44</v>
      </c>
      <c r="AV2737" s="11">
        <f t="shared" si="509"/>
        <v>42</v>
      </c>
      <c r="AW2737" s="12">
        <f t="shared" si="510"/>
        <v>40</v>
      </c>
      <c r="AX2737" s="13">
        <f t="shared" si="511"/>
        <v>54</v>
      </c>
      <c r="AY2737" s="13">
        <f t="shared" si="512"/>
        <v>53</v>
      </c>
      <c r="AZ2737" s="13">
        <f t="shared" si="513"/>
        <v>52</v>
      </c>
      <c r="BA2737" s="13">
        <f t="shared" si="514"/>
        <v>51</v>
      </c>
      <c r="BB2737" s="14">
        <f t="shared" si="515"/>
        <v>50</v>
      </c>
      <c r="BC2737" s="19">
        <f t="shared" si="518"/>
        <v>53</v>
      </c>
      <c r="BD2737" s="55">
        <f t="shared" si="494"/>
        <v>1.0762585254952908</v>
      </c>
      <c r="BE2737" s="19">
        <f t="shared" si="495"/>
        <v>1.0680740500162391</v>
      </c>
      <c r="BF2737" s="19">
        <f t="shared" si="519"/>
        <v>1.0222409873335498</v>
      </c>
      <c r="BG2737" s="19">
        <f t="shared" si="491"/>
        <v>1.0046443650535888</v>
      </c>
      <c r="BH2737" s="19">
        <f t="shared" si="496"/>
        <v>0</v>
      </c>
      <c r="BI2737" s="19">
        <f t="shared" si="496"/>
        <v>0</v>
      </c>
      <c r="BJ2737" s="19">
        <f t="shared" si="496"/>
        <v>1</v>
      </c>
      <c r="BK2737" s="19">
        <f t="shared" si="521"/>
        <v>0</v>
      </c>
      <c r="BL2737" s="19">
        <f t="shared" si="521"/>
        <v>0</v>
      </c>
      <c r="BM2737" s="19">
        <f t="shared" si="521"/>
        <v>0</v>
      </c>
      <c r="BN2737" s="19">
        <f t="shared" si="521"/>
        <v>0</v>
      </c>
      <c r="BO2737" s="19">
        <f t="shared" si="521"/>
        <v>1</v>
      </c>
      <c r="BP2737" s="19">
        <f t="shared" si="521"/>
        <v>1</v>
      </c>
      <c r="BQ2737" s="19">
        <f t="shared" si="521"/>
        <v>0</v>
      </c>
      <c r="BR2737" s="19">
        <f t="shared" si="521"/>
        <v>1</v>
      </c>
      <c r="BS2737" s="19">
        <f t="shared" si="521"/>
        <v>0</v>
      </c>
      <c r="BT2737" s="19">
        <f t="shared" si="521"/>
        <v>1</v>
      </c>
      <c r="BU2737" s="19">
        <f t="shared" si="521"/>
        <v>0</v>
      </c>
      <c r="BV2737" s="19">
        <f t="shared" si="521"/>
        <v>1</v>
      </c>
      <c r="BW2737" s="19">
        <f t="shared" si="521"/>
        <v>0</v>
      </c>
      <c r="BX2737" s="19">
        <f t="shared" si="521"/>
        <v>0</v>
      </c>
      <c r="BY2737" s="19" t="str">
        <f t="shared" si="521"/>
        <v/>
      </c>
      <c r="BZ2737" s="19" t="str">
        <f t="shared" si="521"/>
        <v/>
      </c>
      <c r="CA2737" s="19" t="str">
        <f t="shared" si="520"/>
        <v/>
      </c>
      <c r="CB2737" s="19" t="str">
        <f t="shared" si="520"/>
        <v/>
      </c>
    </row>
    <row r="2738" spans="1:80">
      <c r="A2738" s="24">
        <f t="shared" si="497"/>
        <v>2737</v>
      </c>
      <c r="B2738" s="31">
        <f>IF(data!A2739="","",data!A2739)</f>
        <v>2021093</v>
      </c>
      <c r="C2738" s="32">
        <f>IF(data!B2739="","",data!B2739)</f>
        <v>44425</v>
      </c>
      <c r="D2738" s="21">
        <f>IF(data!C2739="","",data!C2739)</f>
        <v>5</v>
      </c>
      <c r="E2738" s="22">
        <f>IF(data!D2739="","",data!D2739)</f>
        <v>11</v>
      </c>
      <c r="F2738" s="22">
        <f>IF(data!E2739="","",data!E2739)</f>
        <v>15</v>
      </c>
      <c r="G2738" s="22">
        <f>IF(data!F2739="","",data!F2739)</f>
        <v>23</v>
      </c>
      <c r="H2738" s="22">
        <f>IF(data!G2739="","",data!G2739)</f>
        <v>28</v>
      </c>
      <c r="I2738" s="22">
        <f>IF(data!H2739="","",data!H2739)</f>
        <v>33</v>
      </c>
      <c r="J2738" s="23">
        <f>IF(data!I2739="","",data!I2739)</f>
        <v>3</v>
      </c>
      <c r="Q2738" s="33"/>
      <c r="R2738" s="33"/>
      <c r="S2738" s="33"/>
      <c r="T2738" s="33"/>
      <c r="U2738" s="33"/>
      <c r="V2738" s="33"/>
      <c r="X2738" s="34"/>
      <c r="Y2738" s="33"/>
      <c r="Z2738" s="33"/>
      <c r="AA2738" s="33"/>
      <c r="AB2738" s="33"/>
      <c r="AC2738" s="35"/>
      <c r="AD2738" s="33"/>
      <c r="AE2738" s="33"/>
      <c r="AF2738" s="33"/>
      <c r="AG2738" s="33"/>
      <c r="AH2738" s="33"/>
      <c r="AI2738" s="33"/>
      <c r="AJ2738" s="36"/>
      <c r="AK2738" s="10">
        <f t="shared" si="498"/>
        <v>7</v>
      </c>
      <c r="AL2738" s="11">
        <f t="shared" si="499"/>
        <v>11</v>
      </c>
      <c r="AM2738" s="11">
        <f t="shared" si="500"/>
        <v>10</v>
      </c>
      <c r="AN2738" s="11">
        <f t="shared" si="501"/>
        <v>25</v>
      </c>
      <c r="AO2738" s="13">
        <f t="shared" si="502"/>
        <v>17</v>
      </c>
      <c r="AP2738" s="11">
        <f t="shared" si="503"/>
        <v>27</v>
      </c>
      <c r="AQ2738" s="11">
        <f t="shared" si="504"/>
        <v>25</v>
      </c>
      <c r="AR2738" s="11">
        <f t="shared" si="505"/>
        <v>25</v>
      </c>
      <c r="AS2738" s="11">
        <f t="shared" si="506"/>
        <v>16</v>
      </c>
      <c r="AT2738" s="11">
        <f t="shared" si="507"/>
        <v>43</v>
      </c>
      <c r="AU2738" s="11">
        <f t="shared" si="508"/>
        <v>37</v>
      </c>
      <c r="AV2738" s="11">
        <f t="shared" si="509"/>
        <v>31</v>
      </c>
      <c r="AW2738" s="12">
        <f t="shared" si="510"/>
        <v>40</v>
      </c>
      <c r="AX2738" s="13">
        <f t="shared" si="511"/>
        <v>51</v>
      </c>
      <c r="AY2738" s="13">
        <f t="shared" si="512"/>
        <v>64</v>
      </c>
      <c r="AZ2738" s="13">
        <f t="shared" si="513"/>
        <v>61</v>
      </c>
      <c r="BA2738" s="13">
        <f t="shared" si="514"/>
        <v>58</v>
      </c>
      <c r="BB2738" s="14">
        <f t="shared" si="515"/>
        <v>55</v>
      </c>
      <c r="BC2738" s="19">
        <f t="shared" si="518"/>
        <v>64</v>
      </c>
      <c r="BD2738" s="55">
        <f t="shared" si="494"/>
        <v>1.1008119519324455</v>
      </c>
      <c r="BE2738" s="19">
        <f t="shared" si="495"/>
        <v>1.0783046443650537</v>
      </c>
      <c r="BF2738" s="19">
        <f t="shared" si="519"/>
        <v>1.0296070152646963</v>
      </c>
      <c r="BG2738" s="19">
        <f t="shared" si="491"/>
        <v>1.023059434881455</v>
      </c>
      <c r="BH2738" s="19">
        <f t="shared" si="496"/>
        <v>0</v>
      </c>
      <c r="BI2738" s="19">
        <f t="shared" si="496"/>
        <v>0</v>
      </c>
      <c r="BJ2738" s="19">
        <f t="shared" si="496"/>
        <v>0</v>
      </c>
      <c r="BK2738" s="19">
        <f t="shared" si="521"/>
        <v>0</v>
      </c>
      <c r="BL2738" s="19">
        <f t="shared" si="521"/>
        <v>0</v>
      </c>
      <c r="BM2738" s="19">
        <f t="shared" si="521"/>
        <v>1</v>
      </c>
      <c r="BN2738" s="19">
        <f t="shared" si="521"/>
        <v>1</v>
      </c>
      <c r="BO2738" s="19">
        <f t="shared" si="521"/>
        <v>0</v>
      </c>
      <c r="BP2738" s="19">
        <f t="shared" si="521"/>
        <v>0</v>
      </c>
      <c r="BQ2738" s="19">
        <f t="shared" si="521"/>
        <v>0</v>
      </c>
      <c r="BR2738" s="19">
        <f t="shared" si="521"/>
        <v>0</v>
      </c>
      <c r="BS2738" s="19">
        <f t="shared" si="521"/>
        <v>2</v>
      </c>
      <c r="BT2738" s="19">
        <f t="shared" si="521"/>
        <v>0</v>
      </c>
      <c r="BU2738" s="19">
        <f t="shared" si="521"/>
        <v>0</v>
      </c>
      <c r="BV2738" s="19">
        <f t="shared" si="521"/>
        <v>0</v>
      </c>
      <c r="BW2738" s="19">
        <f t="shared" si="521"/>
        <v>1</v>
      </c>
      <c r="BX2738" s="19">
        <f t="shared" si="521"/>
        <v>1</v>
      </c>
      <c r="BY2738" s="19" t="str">
        <f t="shared" si="521"/>
        <v/>
      </c>
      <c r="BZ2738" s="19" t="str">
        <f t="shared" ref="BZ2738:CB2753" si="522">IF(BZ$4&gt;=$BC$1,"",SUMPRODUCT(N(MOD($D2738:$I2738,$BC$1)=BZ$4)))</f>
        <v/>
      </c>
      <c r="CA2738" s="19" t="str">
        <f t="shared" si="522"/>
        <v/>
      </c>
      <c r="CB2738" s="19" t="str">
        <f t="shared" si="522"/>
        <v/>
      </c>
    </row>
    <row r="2739" spans="1:80">
      <c r="A2739" s="24">
        <f t="shared" si="497"/>
        <v>2738</v>
      </c>
      <c r="B2739" s="31">
        <f>IF(data!A2740="","",data!A2740)</f>
        <v>2021094</v>
      </c>
      <c r="C2739" s="32">
        <f>IF(data!B2740="","",data!B2740)</f>
        <v>44427</v>
      </c>
      <c r="D2739" s="21">
        <f>IF(data!C2740="","",data!C2740)</f>
        <v>9</v>
      </c>
      <c r="E2739" s="22">
        <f>IF(data!D2740="","",data!D2740)</f>
        <v>11</v>
      </c>
      <c r="F2739" s="22">
        <f>IF(data!E2740="","",data!E2740)</f>
        <v>24</v>
      </c>
      <c r="G2739" s="22">
        <f>IF(data!F2740="","",data!F2740)</f>
        <v>25</v>
      </c>
      <c r="H2739" s="22">
        <f>IF(data!G2740="","",data!G2740)</f>
        <v>28</v>
      </c>
      <c r="I2739" s="22">
        <f>IF(data!H2740="","",data!H2740)</f>
        <v>33</v>
      </c>
      <c r="J2739" s="23">
        <f>IF(data!I2740="","",data!I2740)</f>
        <v>15</v>
      </c>
      <c r="Q2739" s="33"/>
      <c r="R2739" s="33"/>
      <c r="S2739" s="33"/>
      <c r="T2739" s="33"/>
      <c r="U2739" s="33"/>
      <c r="V2739" s="33"/>
      <c r="X2739" s="34"/>
      <c r="Y2739" s="33"/>
      <c r="Z2739" s="33"/>
      <c r="AA2739" s="33"/>
      <c r="AB2739" s="33"/>
      <c r="AC2739" s="35"/>
      <c r="AD2739" s="33"/>
      <c r="AE2739" s="33"/>
      <c r="AF2739" s="33"/>
      <c r="AG2739" s="33"/>
      <c r="AH2739" s="33"/>
      <c r="AI2739" s="33"/>
      <c r="AJ2739" s="36"/>
      <c r="AK2739" s="10">
        <f t="shared" si="498"/>
        <v>4</v>
      </c>
      <c r="AL2739" s="11">
        <f t="shared" si="499"/>
        <v>6</v>
      </c>
      <c r="AM2739" s="11">
        <f t="shared" si="500"/>
        <v>15</v>
      </c>
      <c r="AN2739" s="11">
        <f t="shared" si="501"/>
        <v>16</v>
      </c>
      <c r="AO2739" s="13">
        <f t="shared" si="502"/>
        <v>18</v>
      </c>
      <c r="AP2739" s="11">
        <f t="shared" si="503"/>
        <v>10</v>
      </c>
      <c r="AQ2739" s="11">
        <f t="shared" si="504"/>
        <v>22</v>
      </c>
      <c r="AR2739" s="11">
        <f t="shared" si="505"/>
        <v>30</v>
      </c>
      <c r="AS2739" s="11">
        <f t="shared" si="506"/>
        <v>20</v>
      </c>
      <c r="AT2739" s="11">
        <f t="shared" si="507"/>
        <v>34</v>
      </c>
      <c r="AU2739" s="11">
        <f t="shared" si="508"/>
        <v>52</v>
      </c>
      <c r="AV2739" s="11">
        <f t="shared" si="509"/>
        <v>46</v>
      </c>
      <c r="AW2739" s="12">
        <f t="shared" si="510"/>
        <v>55</v>
      </c>
      <c r="AX2739" s="13">
        <f t="shared" si="511"/>
        <v>50</v>
      </c>
      <c r="AY2739" s="13">
        <f t="shared" si="512"/>
        <v>62</v>
      </c>
      <c r="AZ2739" s="13">
        <f t="shared" si="513"/>
        <v>58</v>
      </c>
      <c r="BA2739" s="13">
        <f t="shared" si="514"/>
        <v>54</v>
      </c>
      <c r="BB2739" s="14">
        <f t="shared" si="515"/>
        <v>50</v>
      </c>
      <c r="BC2739" s="19">
        <f t="shared" si="518"/>
        <v>62</v>
      </c>
      <c r="BD2739" s="55">
        <f t="shared" si="494"/>
        <v>1.2072101331601168</v>
      </c>
      <c r="BE2739" s="19">
        <f t="shared" si="495"/>
        <v>1.1089964274114972</v>
      </c>
      <c r="BF2739" s="19">
        <f t="shared" si="519"/>
        <v>1.0508866515102306</v>
      </c>
      <c r="BG2739" s="19">
        <f t="shared" si="491"/>
        <v>1.0296070152646963</v>
      </c>
      <c r="BH2739" s="19">
        <f t="shared" si="496"/>
        <v>0</v>
      </c>
      <c r="BI2739" s="19">
        <f t="shared" si="496"/>
        <v>0</v>
      </c>
      <c r="BJ2739" s="19">
        <f t="shared" si="496"/>
        <v>0</v>
      </c>
      <c r="BK2739" s="19">
        <f t="shared" ref="BK2739:BZ2754" si="523">IF(BK$4&gt;=$BC$1,"",SUMPRODUCT(N(MOD($D2739:$I2739,$BC$1)=BK$4)))</f>
        <v>0</v>
      </c>
      <c r="BL2739" s="19">
        <f t="shared" si="523"/>
        <v>0</v>
      </c>
      <c r="BM2739" s="19">
        <f t="shared" si="523"/>
        <v>0</v>
      </c>
      <c r="BN2739" s="19">
        <f t="shared" si="523"/>
        <v>0</v>
      </c>
      <c r="BO2739" s="19">
        <f t="shared" si="523"/>
        <v>1</v>
      </c>
      <c r="BP2739" s="19">
        <f t="shared" si="523"/>
        <v>1</v>
      </c>
      <c r="BQ2739" s="19">
        <f t="shared" si="523"/>
        <v>1</v>
      </c>
      <c r="BR2739" s="19">
        <f t="shared" si="523"/>
        <v>0</v>
      </c>
      <c r="BS2739" s="19">
        <f t="shared" si="523"/>
        <v>2</v>
      </c>
      <c r="BT2739" s="19">
        <f t="shared" si="523"/>
        <v>0</v>
      </c>
      <c r="BU2739" s="19">
        <f t="shared" si="523"/>
        <v>0</v>
      </c>
      <c r="BV2739" s="19">
        <f t="shared" si="523"/>
        <v>0</v>
      </c>
      <c r="BW2739" s="19">
        <f t="shared" si="523"/>
        <v>0</v>
      </c>
      <c r="BX2739" s="19">
        <f t="shared" si="523"/>
        <v>1</v>
      </c>
      <c r="BY2739" s="19" t="str">
        <f t="shared" si="523"/>
        <v/>
      </c>
      <c r="BZ2739" s="19" t="str">
        <f t="shared" si="523"/>
        <v/>
      </c>
      <c r="CA2739" s="19" t="str">
        <f t="shared" si="522"/>
        <v/>
      </c>
      <c r="CB2739" s="19" t="str">
        <f t="shared" si="522"/>
        <v/>
      </c>
    </row>
    <row r="2740" spans="1:80">
      <c r="A2740" s="24">
        <f t="shared" si="497"/>
        <v>2739</v>
      </c>
      <c r="B2740" s="31">
        <f>IF(data!A2741="","",data!A2741)</f>
        <v>2021095</v>
      </c>
      <c r="C2740" s="32">
        <f>IF(data!B2741="","",data!B2741)</f>
        <v>44430</v>
      </c>
      <c r="D2740" s="21">
        <f>IF(data!C2741="","",data!C2741)</f>
        <v>8</v>
      </c>
      <c r="E2740" s="22">
        <f>IF(data!D2741="","",data!D2741)</f>
        <v>12</v>
      </c>
      <c r="F2740" s="22">
        <f>IF(data!E2741="","",data!E2741)</f>
        <v>17</v>
      </c>
      <c r="G2740" s="22">
        <f>IF(data!F2741="","",data!F2741)</f>
        <v>24</v>
      </c>
      <c r="H2740" s="22">
        <f>IF(data!G2741="","",data!G2741)</f>
        <v>27</v>
      </c>
      <c r="I2740" s="22">
        <f>IF(data!H2741="","",data!H2741)</f>
        <v>28</v>
      </c>
      <c r="J2740" s="23">
        <f>IF(data!I2741="","",data!I2741)</f>
        <v>13</v>
      </c>
      <c r="Q2740" s="33"/>
      <c r="R2740" s="33"/>
      <c r="S2740" s="33"/>
      <c r="T2740" s="33"/>
      <c r="U2740" s="33"/>
      <c r="V2740" s="33"/>
      <c r="X2740" s="34"/>
      <c r="Y2740" s="33"/>
      <c r="Z2740" s="33"/>
      <c r="AA2740" s="33"/>
      <c r="AB2740" s="33"/>
      <c r="AC2740" s="35"/>
      <c r="AD2740" s="33"/>
      <c r="AE2740" s="33"/>
      <c r="AF2740" s="33"/>
      <c r="AG2740" s="33"/>
      <c r="AH2740" s="33"/>
      <c r="AI2740" s="33"/>
      <c r="AJ2740" s="36"/>
      <c r="AK2740" s="10">
        <f t="shared" si="498"/>
        <v>5</v>
      </c>
      <c r="AL2740" s="11">
        <f t="shared" si="499"/>
        <v>4</v>
      </c>
      <c r="AM2740" s="11">
        <f t="shared" si="500"/>
        <v>16</v>
      </c>
      <c r="AN2740" s="11">
        <f t="shared" si="501"/>
        <v>14</v>
      </c>
      <c r="AO2740" s="13">
        <f t="shared" si="502"/>
        <v>18</v>
      </c>
      <c r="AP2740" s="11">
        <f t="shared" si="503"/>
        <v>12</v>
      </c>
      <c r="AQ2740" s="11">
        <f t="shared" si="504"/>
        <v>26</v>
      </c>
      <c r="AR2740" s="11">
        <f t="shared" si="505"/>
        <v>36</v>
      </c>
      <c r="AS2740" s="11">
        <f t="shared" si="506"/>
        <v>28</v>
      </c>
      <c r="AT2740" s="11">
        <f t="shared" si="507"/>
        <v>20</v>
      </c>
      <c r="AU2740" s="11">
        <f t="shared" si="508"/>
        <v>38</v>
      </c>
      <c r="AV2740" s="11">
        <f t="shared" si="509"/>
        <v>46</v>
      </c>
      <c r="AW2740" s="12">
        <f t="shared" si="510"/>
        <v>56</v>
      </c>
      <c r="AX2740" s="13">
        <f t="shared" si="511"/>
        <v>52</v>
      </c>
      <c r="AY2740" s="13">
        <f t="shared" si="512"/>
        <v>48</v>
      </c>
      <c r="AZ2740" s="13">
        <f t="shared" si="513"/>
        <v>62</v>
      </c>
      <c r="BA2740" s="13">
        <f t="shared" si="514"/>
        <v>59</v>
      </c>
      <c r="BB2740" s="14">
        <f t="shared" si="515"/>
        <v>56</v>
      </c>
      <c r="BC2740" s="19">
        <f t="shared" si="518"/>
        <v>48</v>
      </c>
      <c r="BD2740" s="55">
        <f t="shared" si="494"/>
        <v>1.1662877557648588</v>
      </c>
      <c r="BE2740" s="19">
        <f t="shared" si="495"/>
        <v>1.113088665151023</v>
      </c>
      <c r="BF2740" s="19">
        <f t="shared" si="519"/>
        <v>1.0410652809353687</v>
      </c>
      <c r="BG2740" s="19">
        <f t="shared" ref="BG2740:BG2803" si="524">IF($B2740="","",SUM($BC2691:$BC2740)/50/$BM$3)</f>
        <v>1.0291977914907438</v>
      </c>
      <c r="BH2740" s="19">
        <f t="shared" si="496"/>
        <v>1</v>
      </c>
      <c r="BI2740" s="19">
        <f t="shared" si="496"/>
        <v>0</v>
      </c>
      <c r="BJ2740" s="19">
        <f t="shared" si="496"/>
        <v>0</v>
      </c>
      <c r="BK2740" s="19">
        <f t="shared" si="523"/>
        <v>0</v>
      </c>
      <c r="BL2740" s="19">
        <f t="shared" si="523"/>
        <v>0</v>
      </c>
      <c r="BM2740" s="19">
        <f t="shared" si="523"/>
        <v>0</v>
      </c>
      <c r="BN2740" s="19">
        <f t="shared" si="523"/>
        <v>0</v>
      </c>
      <c r="BO2740" s="19">
        <f t="shared" si="523"/>
        <v>1</v>
      </c>
      <c r="BP2740" s="19">
        <f t="shared" si="523"/>
        <v>1</v>
      </c>
      <c r="BQ2740" s="19">
        <f t="shared" si="523"/>
        <v>0</v>
      </c>
      <c r="BR2740" s="19">
        <f t="shared" si="523"/>
        <v>1</v>
      </c>
      <c r="BS2740" s="19">
        <f t="shared" si="523"/>
        <v>1</v>
      </c>
      <c r="BT2740" s="19">
        <f t="shared" si="523"/>
        <v>1</v>
      </c>
      <c r="BU2740" s="19">
        <f t="shared" si="523"/>
        <v>0</v>
      </c>
      <c r="BV2740" s="19">
        <f t="shared" si="523"/>
        <v>0</v>
      </c>
      <c r="BW2740" s="19">
        <f t="shared" si="523"/>
        <v>0</v>
      </c>
      <c r="BX2740" s="19">
        <f t="shared" si="523"/>
        <v>0</v>
      </c>
      <c r="BY2740" s="19" t="str">
        <f t="shared" si="523"/>
        <v/>
      </c>
      <c r="BZ2740" s="19" t="str">
        <f t="shared" si="523"/>
        <v/>
      </c>
      <c r="CA2740" s="19" t="str">
        <f t="shared" si="522"/>
        <v/>
      </c>
      <c r="CB2740" s="19" t="str">
        <f t="shared" si="522"/>
        <v/>
      </c>
    </row>
    <row r="2741" spans="1:80">
      <c r="A2741" s="24">
        <f t="shared" si="497"/>
        <v>2740</v>
      </c>
      <c r="B2741" s="31">
        <f>IF(data!A2742="","",data!A2742)</f>
        <v>2021096</v>
      </c>
      <c r="C2741" s="32">
        <f>IF(data!B2742="","",data!B2742)</f>
        <v>44432</v>
      </c>
      <c r="D2741" s="21">
        <f>IF(data!C2742="","",data!C2742)</f>
        <v>1</v>
      </c>
      <c r="E2741" s="22">
        <f>IF(data!D2742="","",data!D2742)</f>
        <v>7</v>
      </c>
      <c r="F2741" s="22">
        <f>IF(data!E2742="","",data!E2742)</f>
        <v>11</v>
      </c>
      <c r="G2741" s="22">
        <f>IF(data!F2742="","",data!F2742)</f>
        <v>14</v>
      </c>
      <c r="H2741" s="22">
        <f>IF(data!G2742="","",data!G2742)</f>
        <v>15</v>
      </c>
      <c r="I2741" s="22">
        <f>IF(data!H2742="","",data!H2742)</f>
        <v>26</v>
      </c>
      <c r="J2741" s="23">
        <f>IF(data!I2742="","",data!I2742)</f>
        <v>11</v>
      </c>
      <c r="Q2741" s="33"/>
      <c r="R2741" s="33"/>
      <c r="S2741" s="33"/>
      <c r="T2741" s="33"/>
      <c r="U2741" s="33"/>
      <c r="V2741" s="33"/>
      <c r="X2741" s="34"/>
      <c r="Y2741" s="33"/>
      <c r="Z2741" s="33"/>
      <c r="AA2741" s="33"/>
      <c r="AB2741" s="33"/>
      <c r="AC2741" s="35"/>
      <c r="AD2741" s="33"/>
      <c r="AE2741" s="33"/>
      <c r="AF2741" s="33"/>
      <c r="AG2741" s="33"/>
      <c r="AH2741" s="33"/>
      <c r="AI2741" s="33"/>
      <c r="AJ2741" s="36"/>
      <c r="AK2741" s="10">
        <f t="shared" si="498"/>
        <v>8</v>
      </c>
      <c r="AL2741" s="11">
        <f t="shared" si="499"/>
        <v>14</v>
      </c>
      <c r="AM2741" s="11">
        <f t="shared" si="500"/>
        <v>9</v>
      </c>
      <c r="AN2741" s="11">
        <f t="shared" si="501"/>
        <v>14</v>
      </c>
      <c r="AO2741" s="13">
        <f t="shared" si="502"/>
        <v>11</v>
      </c>
      <c r="AP2741" s="11">
        <f t="shared" si="503"/>
        <v>26</v>
      </c>
      <c r="AQ2741" s="11">
        <f t="shared" si="504"/>
        <v>29</v>
      </c>
      <c r="AR2741" s="11">
        <f t="shared" si="505"/>
        <v>24</v>
      </c>
      <c r="AS2741" s="11">
        <f t="shared" si="506"/>
        <v>19</v>
      </c>
      <c r="AT2741" s="11">
        <f t="shared" si="507"/>
        <v>26</v>
      </c>
      <c r="AU2741" s="11">
        <f t="shared" si="508"/>
        <v>22</v>
      </c>
      <c r="AV2741" s="11">
        <f t="shared" si="509"/>
        <v>32</v>
      </c>
      <c r="AW2741" s="12">
        <f t="shared" si="510"/>
        <v>44</v>
      </c>
      <c r="AX2741" s="13">
        <f t="shared" si="511"/>
        <v>58</v>
      </c>
      <c r="AY2741" s="13">
        <f t="shared" si="512"/>
        <v>57</v>
      </c>
      <c r="AZ2741" s="13">
        <f t="shared" si="513"/>
        <v>56</v>
      </c>
      <c r="BA2741" s="13">
        <f t="shared" si="514"/>
        <v>55</v>
      </c>
      <c r="BB2741" s="14">
        <f t="shared" si="515"/>
        <v>54</v>
      </c>
      <c r="BC2741" s="19">
        <f t="shared" si="518"/>
        <v>57</v>
      </c>
      <c r="BD2741" s="55">
        <f t="shared" si="494"/>
        <v>1.1621955180253329</v>
      </c>
      <c r="BE2741" s="19">
        <f t="shared" si="495"/>
        <v>1.1049041896719713</v>
      </c>
      <c r="BF2741" s="19">
        <f t="shared" si="519"/>
        <v>1.0386099382916532</v>
      </c>
      <c r="BG2741" s="19">
        <f t="shared" si="524"/>
        <v>1.0287885677167912</v>
      </c>
      <c r="BH2741" s="19">
        <f t="shared" si="496"/>
        <v>0</v>
      </c>
      <c r="BI2741" s="19">
        <f t="shared" si="496"/>
        <v>1</v>
      </c>
      <c r="BJ2741" s="19">
        <f t="shared" si="496"/>
        <v>0</v>
      </c>
      <c r="BK2741" s="19">
        <f t="shared" si="523"/>
        <v>0</v>
      </c>
      <c r="BL2741" s="19">
        <f t="shared" si="523"/>
        <v>0</v>
      </c>
      <c r="BM2741" s="19">
        <f t="shared" si="523"/>
        <v>0</v>
      </c>
      <c r="BN2741" s="19">
        <f t="shared" si="523"/>
        <v>0</v>
      </c>
      <c r="BO2741" s="19">
        <f t="shared" si="523"/>
        <v>1</v>
      </c>
      <c r="BP2741" s="19">
        <f t="shared" si="523"/>
        <v>0</v>
      </c>
      <c r="BQ2741" s="19">
        <f t="shared" si="523"/>
        <v>1</v>
      </c>
      <c r="BR2741" s="19">
        <f t="shared" si="523"/>
        <v>0</v>
      </c>
      <c r="BS2741" s="19">
        <f t="shared" si="523"/>
        <v>1</v>
      </c>
      <c r="BT2741" s="19">
        <f t="shared" si="523"/>
        <v>0</v>
      </c>
      <c r="BU2741" s="19">
        <f t="shared" si="523"/>
        <v>0</v>
      </c>
      <c r="BV2741" s="19">
        <f t="shared" si="523"/>
        <v>1</v>
      </c>
      <c r="BW2741" s="19">
        <f t="shared" si="523"/>
        <v>1</v>
      </c>
      <c r="BX2741" s="19">
        <f t="shared" si="523"/>
        <v>0</v>
      </c>
      <c r="BY2741" s="19" t="str">
        <f t="shared" si="523"/>
        <v/>
      </c>
      <c r="BZ2741" s="19" t="str">
        <f t="shared" si="523"/>
        <v/>
      </c>
      <c r="CA2741" s="19" t="str">
        <f t="shared" si="522"/>
        <v/>
      </c>
      <c r="CB2741" s="19" t="str">
        <f t="shared" si="522"/>
        <v/>
      </c>
    </row>
    <row r="2742" spans="1:80">
      <c r="A2742" s="24">
        <f t="shared" si="497"/>
        <v>2741</v>
      </c>
      <c r="B2742" s="31">
        <f>IF(data!A2743="","",data!A2743)</f>
        <v>2021097</v>
      </c>
      <c r="C2742" s="32">
        <f>IF(data!B2743="","",data!B2743)</f>
        <v>44434</v>
      </c>
      <c r="D2742" s="21">
        <f>IF(data!C2743="","",data!C2743)</f>
        <v>3</v>
      </c>
      <c r="E2742" s="22">
        <f>IF(data!D2743="","",data!D2743)</f>
        <v>11</v>
      </c>
      <c r="F2742" s="22">
        <f>IF(data!E2743="","",data!E2743)</f>
        <v>12</v>
      </c>
      <c r="G2742" s="22">
        <f>IF(data!F2743="","",data!F2743)</f>
        <v>13</v>
      </c>
      <c r="H2742" s="22">
        <f>IF(data!G2743="","",data!G2743)</f>
        <v>25</v>
      </c>
      <c r="I2742" s="22">
        <f>IF(data!H2743="","",data!H2743)</f>
        <v>28</v>
      </c>
      <c r="J2742" s="23">
        <f>IF(data!I2743="","",data!I2743)</f>
        <v>12</v>
      </c>
      <c r="Q2742" s="33"/>
      <c r="R2742" s="33"/>
      <c r="S2742" s="33"/>
      <c r="T2742" s="33"/>
      <c r="U2742" s="33"/>
      <c r="V2742" s="33"/>
      <c r="X2742" s="34"/>
      <c r="Y2742" s="33"/>
      <c r="Z2742" s="33"/>
      <c r="AA2742" s="33"/>
      <c r="AB2742" s="33"/>
      <c r="AC2742" s="35"/>
      <c r="AD2742" s="33"/>
      <c r="AE2742" s="33"/>
      <c r="AF2742" s="33"/>
      <c r="AG2742" s="33"/>
      <c r="AH2742" s="33"/>
      <c r="AI2742" s="33"/>
      <c r="AJ2742" s="36"/>
      <c r="AK2742" s="10">
        <f t="shared" si="498"/>
        <v>5</v>
      </c>
      <c r="AL2742" s="11">
        <f t="shared" si="499"/>
        <v>8</v>
      </c>
      <c r="AM2742" s="11">
        <f t="shared" si="500"/>
        <v>12</v>
      </c>
      <c r="AN2742" s="11">
        <f t="shared" si="501"/>
        <v>14</v>
      </c>
      <c r="AO2742" s="13">
        <f t="shared" si="502"/>
        <v>22</v>
      </c>
      <c r="AP2742" s="11">
        <f t="shared" si="503"/>
        <v>20</v>
      </c>
      <c r="AQ2742" s="11">
        <f t="shared" si="504"/>
        <v>20</v>
      </c>
      <c r="AR2742" s="11">
        <f t="shared" si="505"/>
        <v>22</v>
      </c>
      <c r="AS2742" s="11">
        <f t="shared" si="506"/>
        <v>15</v>
      </c>
      <c r="AT2742" s="11">
        <f t="shared" si="507"/>
        <v>20</v>
      </c>
      <c r="AU2742" s="11">
        <f t="shared" si="508"/>
        <v>40</v>
      </c>
      <c r="AV2742" s="11">
        <f t="shared" si="509"/>
        <v>50</v>
      </c>
      <c r="AW2742" s="12">
        <f t="shared" si="510"/>
        <v>62</v>
      </c>
      <c r="AX2742" s="13">
        <f t="shared" si="511"/>
        <v>60</v>
      </c>
      <c r="AY2742" s="13">
        <f t="shared" si="512"/>
        <v>58</v>
      </c>
      <c r="AZ2742" s="13">
        <f t="shared" si="513"/>
        <v>56</v>
      </c>
      <c r="BA2742" s="13">
        <f t="shared" si="514"/>
        <v>54</v>
      </c>
      <c r="BB2742" s="14">
        <f t="shared" si="515"/>
        <v>52</v>
      </c>
      <c r="BC2742" s="19">
        <f t="shared" si="518"/>
        <v>58</v>
      </c>
      <c r="BD2742" s="55">
        <f t="shared" si="494"/>
        <v>1.1826567067229619</v>
      </c>
      <c r="BE2742" s="19">
        <f t="shared" si="495"/>
        <v>1.1294576161091263</v>
      </c>
      <c r="BF2742" s="19">
        <f t="shared" si="519"/>
        <v>1.04761286131861</v>
      </c>
      <c r="BG2742" s="19">
        <f t="shared" si="524"/>
        <v>1.0287885677167912</v>
      </c>
      <c r="BH2742" s="19">
        <f t="shared" si="496"/>
        <v>0</v>
      </c>
      <c r="BI2742" s="19">
        <f t="shared" si="496"/>
        <v>0</v>
      </c>
      <c r="BJ2742" s="19">
        <f t="shared" si="496"/>
        <v>0</v>
      </c>
      <c r="BK2742" s="19">
        <f t="shared" si="523"/>
        <v>1</v>
      </c>
      <c r="BL2742" s="19">
        <f t="shared" si="523"/>
        <v>0</v>
      </c>
      <c r="BM2742" s="19">
        <f t="shared" si="523"/>
        <v>0</v>
      </c>
      <c r="BN2742" s="19">
        <f t="shared" si="523"/>
        <v>0</v>
      </c>
      <c r="BO2742" s="19">
        <f t="shared" si="523"/>
        <v>0</v>
      </c>
      <c r="BP2742" s="19">
        <f t="shared" si="523"/>
        <v>1</v>
      </c>
      <c r="BQ2742" s="19">
        <f t="shared" si="523"/>
        <v>0</v>
      </c>
      <c r="BR2742" s="19">
        <f t="shared" si="523"/>
        <v>0</v>
      </c>
      <c r="BS2742" s="19">
        <f t="shared" si="523"/>
        <v>2</v>
      </c>
      <c r="BT2742" s="19">
        <f t="shared" si="523"/>
        <v>1</v>
      </c>
      <c r="BU2742" s="19">
        <f t="shared" si="523"/>
        <v>1</v>
      </c>
      <c r="BV2742" s="19">
        <f t="shared" si="523"/>
        <v>0</v>
      </c>
      <c r="BW2742" s="19">
        <f t="shared" si="523"/>
        <v>0</v>
      </c>
      <c r="BX2742" s="19">
        <f t="shared" si="523"/>
        <v>0</v>
      </c>
      <c r="BY2742" s="19" t="str">
        <f t="shared" si="523"/>
        <v/>
      </c>
      <c r="BZ2742" s="19" t="str">
        <f t="shared" si="523"/>
        <v/>
      </c>
      <c r="CA2742" s="19" t="str">
        <f t="shared" si="522"/>
        <v/>
      </c>
      <c r="CB2742" s="19" t="str">
        <f t="shared" si="522"/>
        <v/>
      </c>
    </row>
    <row r="2743" spans="1:80">
      <c r="A2743" s="24">
        <f t="shared" si="497"/>
        <v>2742</v>
      </c>
      <c r="B2743" s="31">
        <f>IF(data!A2744="","",data!A2744)</f>
        <v>2021098</v>
      </c>
      <c r="C2743" s="32">
        <f>IF(data!B2744="","",data!B2744)</f>
        <v>44437</v>
      </c>
      <c r="D2743" s="21">
        <f>IF(data!C2744="","",data!C2744)</f>
        <v>1</v>
      </c>
      <c r="E2743" s="22">
        <f>IF(data!D2744="","",data!D2744)</f>
        <v>10</v>
      </c>
      <c r="F2743" s="22">
        <f>IF(data!E2744="","",data!E2744)</f>
        <v>13</v>
      </c>
      <c r="G2743" s="22">
        <f>IF(data!F2744="","",data!F2744)</f>
        <v>18</v>
      </c>
      <c r="H2743" s="22">
        <f>IF(data!G2744="","",data!G2744)</f>
        <v>26</v>
      </c>
      <c r="I2743" s="22">
        <f>IF(data!H2744="","",data!H2744)</f>
        <v>32</v>
      </c>
      <c r="J2743" s="23">
        <f>IF(data!I2744="","",data!I2744)</f>
        <v>5</v>
      </c>
      <c r="Q2743" s="33"/>
      <c r="R2743" s="33"/>
      <c r="S2743" s="33"/>
      <c r="T2743" s="33"/>
      <c r="U2743" s="33"/>
      <c r="V2743" s="33"/>
      <c r="X2743" s="34"/>
      <c r="Y2743" s="33"/>
      <c r="Z2743" s="33"/>
      <c r="AA2743" s="33"/>
      <c r="AB2743" s="33"/>
      <c r="AC2743" s="35"/>
      <c r="AD2743" s="33"/>
      <c r="AE2743" s="33"/>
      <c r="AF2743" s="33"/>
      <c r="AG2743" s="33"/>
      <c r="AH2743" s="33"/>
      <c r="AI2743" s="33"/>
      <c r="AJ2743" s="36"/>
      <c r="AK2743" s="10">
        <f t="shared" si="498"/>
        <v>7</v>
      </c>
      <c r="AL2743" s="11">
        <f t="shared" si="499"/>
        <v>8</v>
      </c>
      <c r="AM2743" s="11">
        <f t="shared" si="500"/>
        <v>10</v>
      </c>
      <c r="AN2743" s="11">
        <f t="shared" si="501"/>
        <v>10</v>
      </c>
      <c r="AO2743" s="13">
        <f t="shared" si="502"/>
        <v>23</v>
      </c>
      <c r="AP2743" s="11">
        <f t="shared" si="503"/>
        <v>12</v>
      </c>
      <c r="AQ2743" s="11">
        <f t="shared" si="504"/>
        <v>19</v>
      </c>
      <c r="AR2743" s="11">
        <f t="shared" si="505"/>
        <v>20</v>
      </c>
      <c r="AS2743" s="11">
        <f t="shared" si="506"/>
        <v>34</v>
      </c>
      <c r="AT2743" s="11">
        <f t="shared" si="507"/>
        <v>28</v>
      </c>
      <c r="AU2743" s="11">
        <f t="shared" si="508"/>
        <v>22</v>
      </c>
      <c r="AV2743" s="11">
        <f t="shared" si="509"/>
        <v>44</v>
      </c>
      <c r="AW2743" s="12">
        <f t="shared" si="510"/>
        <v>40</v>
      </c>
      <c r="AX2743" s="13">
        <f t="shared" si="511"/>
        <v>36</v>
      </c>
      <c r="AY2743" s="13">
        <f t="shared" si="512"/>
        <v>49</v>
      </c>
      <c r="AZ2743" s="13">
        <f t="shared" si="513"/>
        <v>46</v>
      </c>
      <c r="BA2743" s="13">
        <f t="shared" si="514"/>
        <v>62</v>
      </c>
      <c r="BB2743" s="14">
        <f t="shared" si="515"/>
        <v>60</v>
      </c>
      <c r="BC2743" s="19">
        <f t="shared" si="518"/>
        <v>49</v>
      </c>
      <c r="BD2743" s="55">
        <f t="shared" si="494"/>
        <v>1.1212731406300747</v>
      </c>
      <c r="BE2743" s="19">
        <f t="shared" si="495"/>
        <v>1.1110425462812601</v>
      </c>
      <c r="BF2743" s="19">
        <f t="shared" si="519"/>
        <v>1.0648002598246185</v>
      </c>
      <c r="BG2743" s="19">
        <f t="shared" si="524"/>
        <v>1.027970120168886</v>
      </c>
      <c r="BH2743" s="19">
        <f t="shared" si="496"/>
        <v>0</v>
      </c>
      <c r="BI2743" s="19">
        <f t="shared" si="496"/>
        <v>2</v>
      </c>
      <c r="BJ2743" s="19">
        <f t="shared" si="496"/>
        <v>0</v>
      </c>
      <c r="BK2743" s="19">
        <f t="shared" si="523"/>
        <v>0</v>
      </c>
      <c r="BL2743" s="19">
        <f t="shared" si="523"/>
        <v>0</v>
      </c>
      <c r="BM2743" s="19">
        <f t="shared" si="523"/>
        <v>0</v>
      </c>
      <c r="BN2743" s="19">
        <f t="shared" si="523"/>
        <v>0</v>
      </c>
      <c r="BO2743" s="19">
        <f t="shared" si="523"/>
        <v>0</v>
      </c>
      <c r="BP2743" s="19">
        <f t="shared" si="523"/>
        <v>0</v>
      </c>
      <c r="BQ2743" s="19">
        <f t="shared" si="523"/>
        <v>1</v>
      </c>
      <c r="BR2743" s="19">
        <f t="shared" si="523"/>
        <v>1</v>
      </c>
      <c r="BS2743" s="19">
        <f t="shared" si="523"/>
        <v>0</v>
      </c>
      <c r="BT2743" s="19">
        <f t="shared" si="523"/>
        <v>0</v>
      </c>
      <c r="BU2743" s="19">
        <f t="shared" si="523"/>
        <v>1</v>
      </c>
      <c r="BV2743" s="19">
        <f t="shared" si="523"/>
        <v>0</v>
      </c>
      <c r="BW2743" s="19">
        <f t="shared" si="523"/>
        <v>1</v>
      </c>
      <c r="BX2743" s="19">
        <f t="shared" si="523"/>
        <v>0</v>
      </c>
      <c r="BY2743" s="19" t="str">
        <f t="shared" si="523"/>
        <v/>
      </c>
      <c r="BZ2743" s="19" t="str">
        <f t="shared" si="523"/>
        <v/>
      </c>
      <c r="CA2743" s="19" t="str">
        <f t="shared" si="522"/>
        <v/>
      </c>
      <c r="CB2743" s="19" t="str">
        <f t="shared" si="522"/>
        <v/>
      </c>
    </row>
    <row r="2744" spans="1:80">
      <c r="A2744" s="24">
        <f t="shared" si="497"/>
        <v>2743</v>
      </c>
      <c r="B2744" s="31">
        <f>IF(data!A2745="","",data!A2745)</f>
        <v>2021099</v>
      </c>
      <c r="C2744" s="32">
        <f>IF(data!B2745="","",data!B2745)</f>
        <v>44439</v>
      </c>
      <c r="D2744" s="21">
        <f>IF(data!C2745="","",data!C2745)</f>
        <v>9</v>
      </c>
      <c r="E2744" s="22">
        <f>IF(data!D2745="","",data!D2745)</f>
        <v>11</v>
      </c>
      <c r="F2744" s="22">
        <f>IF(data!E2745="","",data!E2745)</f>
        <v>17</v>
      </c>
      <c r="G2744" s="22">
        <f>IF(data!F2745="","",data!F2745)</f>
        <v>18</v>
      </c>
      <c r="H2744" s="22">
        <f>IF(data!G2745="","",data!G2745)</f>
        <v>20</v>
      </c>
      <c r="I2744" s="22">
        <f>IF(data!H2745="","",data!H2745)</f>
        <v>27</v>
      </c>
      <c r="J2744" s="23">
        <f>IF(data!I2745="","",data!I2745)</f>
        <v>15</v>
      </c>
      <c r="Q2744" s="33"/>
      <c r="R2744" s="33"/>
      <c r="S2744" s="33"/>
      <c r="T2744" s="33"/>
      <c r="U2744" s="33"/>
      <c r="V2744" s="33"/>
      <c r="X2744" s="34"/>
      <c r="Y2744" s="33"/>
      <c r="Z2744" s="33"/>
      <c r="AA2744" s="33"/>
      <c r="AB2744" s="33"/>
      <c r="AC2744" s="35"/>
      <c r="AD2744" s="33"/>
      <c r="AE2744" s="33"/>
      <c r="AF2744" s="33"/>
      <c r="AG2744" s="33"/>
      <c r="AH2744" s="33"/>
      <c r="AI2744" s="33"/>
      <c r="AJ2744" s="36"/>
      <c r="AK2744" s="10">
        <f t="shared" si="498"/>
        <v>6</v>
      </c>
      <c r="AL2744" s="11">
        <f t="shared" si="499"/>
        <v>10</v>
      </c>
      <c r="AM2744" s="11">
        <f t="shared" si="500"/>
        <v>12</v>
      </c>
      <c r="AN2744" s="11">
        <f t="shared" si="501"/>
        <v>18</v>
      </c>
      <c r="AO2744" s="13">
        <f t="shared" si="502"/>
        <v>25</v>
      </c>
      <c r="AP2744" s="11">
        <f t="shared" si="503"/>
        <v>14</v>
      </c>
      <c r="AQ2744" s="11">
        <f t="shared" si="504"/>
        <v>12</v>
      </c>
      <c r="AR2744" s="11">
        <f t="shared" si="505"/>
        <v>32</v>
      </c>
      <c r="AS2744" s="11">
        <f t="shared" si="506"/>
        <v>36</v>
      </c>
      <c r="AT2744" s="11">
        <f t="shared" si="507"/>
        <v>42</v>
      </c>
      <c r="AU2744" s="11">
        <f t="shared" si="508"/>
        <v>37</v>
      </c>
      <c r="AV2744" s="11">
        <f t="shared" si="509"/>
        <v>46</v>
      </c>
      <c r="AW2744" s="12">
        <f t="shared" si="510"/>
        <v>42</v>
      </c>
      <c r="AX2744" s="13">
        <f t="shared" si="511"/>
        <v>38</v>
      </c>
      <c r="AY2744" s="13">
        <f t="shared" si="512"/>
        <v>34</v>
      </c>
      <c r="AZ2744" s="13">
        <f t="shared" si="513"/>
        <v>48</v>
      </c>
      <c r="BA2744" s="13">
        <f t="shared" si="514"/>
        <v>64</v>
      </c>
      <c r="BB2744" s="14">
        <f t="shared" si="515"/>
        <v>62</v>
      </c>
      <c r="BC2744" s="19">
        <f t="shared" si="518"/>
        <v>34</v>
      </c>
      <c r="BD2744" s="55">
        <f t="shared" si="494"/>
        <v>1.0066904839233517</v>
      </c>
      <c r="BE2744" s="19">
        <f t="shared" si="495"/>
        <v>1.1069503085417343</v>
      </c>
      <c r="BF2744" s="19">
        <f t="shared" si="519"/>
        <v>1.0517050990581358</v>
      </c>
      <c r="BG2744" s="19">
        <f t="shared" si="524"/>
        <v>1.0189671971419292</v>
      </c>
      <c r="BH2744" s="19">
        <f t="shared" si="496"/>
        <v>1</v>
      </c>
      <c r="BI2744" s="19">
        <f t="shared" si="496"/>
        <v>1</v>
      </c>
      <c r="BJ2744" s="19">
        <f t="shared" si="496"/>
        <v>0</v>
      </c>
      <c r="BK2744" s="19">
        <f t="shared" si="523"/>
        <v>1</v>
      </c>
      <c r="BL2744" s="19">
        <f t="shared" si="523"/>
        <v>0</v>
      </c>
      <c r="BM2744" s="19">
        <f t="shared" si="523"/>
        <v>0</v>
      </c>
      <c r="BN2744" s="19">
        <f t="shared" si="523"/>
        <v>0</v>
      </c>
      <c r="BO2744" s="19">
        <f t="shared" si="523"/>
        <v>0</v>
      </c>
      <c r="BP2744" s="19">
        <f t="shared" si="523"/>
        <v>0</v>
      </c>
      <c r="BQ2744" s="19">
        <f t="shared" si="523"/>
        <v>1</v>
      </c>
      <c r="BR2744" s="19">
        <f t="shared" si="523"/>
        <v>1</v>
      </c>
      <c r="BS2744" s="19">
        <f t="shared" si="523"/>
        <v>1</v>
      </c>
      <c r="BT2744" s="19">
        <f t="shared" si="523"/>
        <v>0</v>
      </c>
      <c r="BU2744" s="19">
        <f t="shared" si="523"/>
        <v>0</v>
      </c>
      <c r="BV2744" s="19">
        <f t="shared" si="523"/>
        <v>0</v>
      </c>
      <c r="BW2744" s="19">
        <f t="shared" si="523"/>
        <v>0</v>
      </c>
      <c r="BX2744" s="19">
        <f t="shared" si="523"/>
        <v>0</v>
      </c>
      <c r="BY2744" s="19" t="str">
        <f t="shared" si="523"/>
        <v/>
      </c>
      <c r="BZ2744" s="19" t="str">
        <f t="shared" si="523"/>
        <v/>
      </c>
      <c r="CA2744" s="19" t="str">
        <f t="shared" si="522"/>
        <v/>
      </c>
      <c r="CB2744" s="19" t="str">
        <f t="shared" si="522"/>
        <v/>
      </c>
    </row>
    <row r="2745" spans="1:80">
      <c r="A2745" s="24">
        <f t="shared" si="497"/>
        <v>2744</v>
      </c>
      <c r="B2745" s="31">
        <f>IF(data!A2746="","",data!A2746)</f>
        <v>2021100</v>
      </c>
      <c r="C2745" s="32">
        <f>IF(data!B2746="","",data!B2746)</f>
        <v>44441</v>
      </c>
      <c r="D2745" s="21">
        <f>IF(data!C2746="","",data!C2746)</f>
        <v>7</v>
      </c>
      <c r="E2745" s="22">
        <f>IF(data!D2746="","",data!D2746)</f>
        <v>9</v>
      </c>
      <c r="F2745" s="22">
        <f>IF(data!E2746="","",data!E2746)</f>
        <v>12</v>
      </c>
      <c r="G2745" s="22">
        <f>IF(data!F2746="","",data!F2746)</f>
        <v>13</v>
      </c>
      <c r="H2745" s="22">
        <f>IF(data!G2746="","",data!G2746)</f>
        <v>14</v>
      </c>
      <c r="I2745" s="22">
        <f>IF(data!H2746="","",data!H2746)</f>
        <v>29</v>
      </c>
      <c r="J2745" s="23">
        <f>IF(data!I2746="","",data!I2746)</f>
        <v>16</v>
      </c>
      <c r="Q2745" s="33"/>
      <c r="R2745" s="33"/>
      <c r="S2745" s="33"/>
      <c r="T2745" s="33"/>
      <c r="U2745" s="33"/>
      <c r="V2745" s="33"/>
      <c r="X2745" s="34"/>
      <c r="Y2745" s="33"/>
      <c r="Z2745" s="33"/>
      <c r="AA2745" s="33"/>
      <c r="AB2745" s="33"/>
      <c r="AC2745" s="35"/>
      <c r="AD2745" s="33"/>
      <c r="AE2745" s="33"/>
      <c r="AF2745" s="33"/>
      <c r="AG2745" s="33"/>
      <c r="AH2745" s="33"/>
      <c r="AI2745" s="33"/>
      <c r="AJ2745" s="36"/>
      <c r="AK2745" s="10">
        <f t="shared" si="498"/>
        <v>6</v>
      </c>
      <c r="AL2745" s="11">
        <f t="shared" si="499"/>
        <v>8</v>
      </c>
      <c r="AM2745" s="11">
        <f t="shared" si="500"/>
        <v>19</v>
      </c>
      <c r="AN2745" s="11">
        <f t="shared" si="501"/>
        <v>12</v>
      </c>
      <c r="AO2745" s="13">
        <f t="shared" si="502"/>
        <v>14</v>
      </c>
      <c r="AP2745" s="11">
        <f t="shared" si="503"/>
        <v>28</v>
      </c>
      <c r="AQ2745" s="11">
        <f t="shared" si="504"/>
        <v>21</v>
      </c>
      <c r="AR2745" s="11">
        <f t="shared" si="505"/>
        <v>34</v>
      </c>
      <c r="AS2745" s="11">
        <f t="shared" si="506"/>
        <v>29</v>
      </c>
      <c r="AT2745" s="11">
        <f t="shared" si="507"/>
        <v>24</v>
      </c>
      <c r="AU2745" s="11">
        <f t="shared" si="508"/>
        <v>32</v>
      </c>
      <c r="AV2745" s="11">
        <f t="shared" si="509"/>
        <v>42</v>
      </c>
      <c r="AW2745" s="12">
        <f t="shared" si="510"/>
        <v>69</v>
      </c>
      <c r="AX2745" s="13">
        <f t="shared" si="511"/>
        <v>68</v>
      </c>
      <c r="AY2745" s="13">
        <f t="shared" si="512"/>
        <v>67</v>
      </c>
      <c r="AZ2745" s="13">
        <f t="shared" si="513"/>
        <v>66</v>
      </c>
      <c r="BA2745" s="13">
        <f t="shared" si="514"/>
        <v>65</v>
      </c>
      <c r="BB2745" s="14">
        <f t="shared" si="515"/>
        <v>64</v>
      </c>
      <c r="BC2745" s="19">
        <f t="shared" si="518"/>
        <v>67</v>
      </c>
      <c r="BD2745" s="55">
        <f t="shared" si="494"/>
        <v>1.0844430009743422</v>
      </c>
      <c r="BE2745" s="19">
        <f t="shared" si="495"/>
        <v>1.1253653783696005</v>
      </c>
      <c r="BF2745" s="19">
        <f t="shared" si="519"/>
        <v>1.0541604417018513</v>
      </c>
      <c r="BG2745" s="19">
        <f t="shared" si="524"/>
        <v>1.0234686586554076</v>
      </c>
      <c r="BH2745" s="19">
        <f t="shared" si="496"/>
        <v>0</v>
      </c>
      <c r="BI2745" s="19">
        <f t="shared" si="496"/>
        <v>0</v>
      </c>
      <c r="BJ2745" s="19">
        <f t="shared" si="496"/>
        <v>0</v>
      </c>
      <c r="BK2745" s="19">
        <f t="shared" si="523"/>
        <v>0</v>
      </c>
      <c r="BL2745" s="19">
        <f t="shared" si="523"/>
        <v>0</v>
      </c>
      <c r="BM2745" s="19">
        <f t="shared" si="523"/>
        <v>0</v>
      </c>
      <c r="BN2745" s="19">
        <f t="shared" si="523"/>
        <v>0</v>
      </c>
      <c r="BO2745" s="19">
        <f t="shared" si="523"/>
        <v>1</v>
      </c>
      <c r="BP2745" s="19">
        <f t="shared" si="523"/>
        <v>0</v>
      </c>
      <c r="BQ2745" s="19">
        <f t="shared" si="523"/>
        <v>1</v>
      </c>
      <c r="BR2745" s="19">
        <f t="shared" si="523"/>
        <v>0</v>
      </c>
      <c r="BS2745" s="19">
        <f t="shared" si="523"/>
        <v>0</v>
      </c>
      <c r="BT2745" s="19">
        <f t="shared" si="523"/>
        <v>2</v>
      </c>
      <c r="BU2745" s="19">
        <f t="shared" si="523"/>
        <v>1</v>
      </c>
      <c r="BV2745" s="19">
        <f t="shared" si="523"/>
        <v>1</v>
      </c>
      <c r="BW2745" s="19">
        <f t="shared" si="523"/>
        <v>0</v>
      </c>
      <c r="BX2745" s="19">
        <f t="shared" si="523"/>
        <v>0</v>
      </c>
      <c r="BY2745" s="19" t="str">
        <f t="shared" si="523"/>
        <v/>
      </c>
      <c r="BZ2745" s="19" t="str">
        <f t="shared" si="523"/>
        <v/>
      </c>
      <c r="CA2745" s="19" t="str">
        <f t="shared" si="522"/>
        <v/>
      </c>
      <c r="CB2745" s="19" t="str">
        <f t="shared" si="522"/>
        <v/>
      </c>
    </row>
    <row r="2746" spans="1:80">
      <c r="A2746" s="24">
        <f t="shared" si="497"/>
        <v>2745</v>
      </c>
      <c r="B2746" s="31">
        <f>IF(data!A2747="","",data!A2747)</f>
        <v>2021101</v>
      </c>
      <c r="C2746" s="32">
        <f>IF(data!B2747="","",data!B2747)</f>
        <v>44444</v>
      </c>
      <c r="D2746" s="21">
        <f>IF(data!C2747="","",data!C2747)</f>
        <v>2</v>
      </c>
      <c r="E2746" s="22">
        <f>IF(data!D2747="","",data!D2747)</f>
        <v>4</v>
      </c>
      <c r="F2746" s="22">
        <f>IF(data!E2747="","",data!E2747)</f>
        <v>12</v>
      </c>
      <c r="G2746" s="22">
        <f>IF(data!F2747="","",data!F2747)</f>
        <v>22</v>
      </c>
      <c r="H2746" s="22">
        <f>IF(data!G2747="","",data!G2747)</f>
        <v>29</v>
      </c>
      <c r="I2746" s="22">
        <f>IF(data!H2747="","",data!H2747)</f>
        <v>31</v>
      </c>
      <c r="J2746" s="23">
        <f>IF(data!I2747="","",data!I2747)</f>
        <v>1</v>
      </c>
      <c r="Q2746" s="33"/>
      <c r="R2746" s="33"/>
      <c r="S2746" s="33"/>
      <c r="T2746" s="33"/>
      <c r="U2746" s="33"/>
      <c r="V2746" s="33"/>
      <c r="X2746" s="34"/>
      <c r="Y2746" s="33"/>
      <c r="Z2746" s="33"/>
      <c r="AA2746" s="33"/>
      <c r="AB2746" s="33"/>
      <c r="AC2746" s="35"/>
      <c r="AD2746" s="33"/>
      <c r="AE2746" s="33"/>
      <c r="AF2746" s="33"/>
      <c r="AG2746" s="33"/>
      <c r="AH2746" s="33"/>
      <c r="AI2746" s="33"/>
      <c r="AJ2746" s="36"/>
      <c r="AK2746" s="10">
        <f t="shared" si="498"/>
        <v>7</v>
      </c>
      <c r="AL2746" s="11">
        <f t="shared" si="499"/>
        <v>8</v>
      </c>
      <c r="AM2746" s="11">
        <f t="shared" si="500"/>
        <v>15</v>
      </c>
      <c r="AN2746" s="11">
        <f t="shared" si="501"/>
        <v>16</v>
      </c>
      <c r="AO2746" s="13">
        <f t="shared" si="502"/>
        <v>16</v>
      </c>
      <c r="AP2746" s="11">
        <f t="shared" si="503"/>
        <v>28</v>
      </c>
      <c r="AQ2746" s="11">
        <f t="shared" si="504"/>
        <v>19</v>
      </c>
      <c r="AR2746" s="11">
        <f t="shared" si="505"/>
        <v>20</v>
      </c>
      <c r="AS2746" s="11">
        <f t="shared" si="506"/>
        <v>23</v>
      </c>
      <c r="AT2746" s="11">
        <f t="shared" si="507"/>
        <v>28</v>
      </c>
      <c r="AU2746" s="11">
        <f t="shared" si="508"/>
        <v>35</v>
      </c>
      <c r="AV2746" s="11">
        <f t="shared" si="509"/>
        <v>30</v>
      </c>
      <c r="AW2746" s="12">
        <f t="shared" si="510"/>
        <v>40</v>
      </c>
      <c r="AX2746" s="13">
        <f t="shared" si="511"/>
        <v>52</v>
      </c>
      <c r="AY2746" s="13">
        <f t="shared" si="512"/>
        <v>49</v>
      </c>
      <c r="AZ2746" s="13">
        <f t="shared" si="513"/>
        <v>46</v>
      </c>
      <c r="BA2746" s="13">
        <f t="shared" si="514"/>
        <v>43</v>
      </c>
      <c r="BB2746" s="14">
        <f t="shared" si="515"/>
        <v>40</v>
      </c>
      <c r="BC2746" s="19">
        <f t="shared" si="518"/>
        <v>49</v>
      </c>
      <c r="BD2746" s="55">
        <f t="shared" si="494"/>
        <v>1.0517050990581358</v>
      </c>
      <c r="BE2746" s="19">
        <f t="shared" si="495"/>
        <v>1.1069503085417343</v>
      </c>
      <c r="BF2746" s="19">
        <f t="shared" si="519"/>
        <v>1.0533419941539459</v>
      </c>
      <c r="BG2746" s="19">
        <f t="shared" si="524"/>
        <v>1.0226502111075024</v>
      </c>
      <c r="BH2746" s="19">
        <f t="shared" si="496"/>
        <v>0</v>
      </c>
      <c r="BI2746" s="19">
        <f t="shared" si="496"/>
        <v>0</v>
      </c>
      <c r="BJ2746" s="19">
        <f t="shared" si="496"/>
        <v>1</v>
      </c>
      <c r="BK2746" s="19">
        <f t="shared" si="523"/>
        <v>0</v>
      </c>
      <c r="BL2746" s="19">
        <f t="shared" si="523"/>
        <v>1</v>
      </c>
      <c r="BM2746" s="19">
        <f t="shared" si="523"/>
        <v>1</v>
      </c>
      <c r="BN2746" s="19">
        <f t="shared" si="523"/>
        <v>0</v>
      </c>
      <c r="BO2746" s="19">
        <f t="shared" si="523"/>
        <v>0</v>
      </c>
      <c r="BP2746" s="19">
        <f t="shared" si="523"/>
        <v>0</v>
      </c>
      <c r="BQ2746" s="19">
        <f t="shared" si="523"/>
        <v>0</v>
      </c>
      <c r="BR2746" s="19">
        <f t="shared" si="523"/>
        <v>0</v>
      </c>
      <c r="BS2746" s="19">
        <f t="shared" si="523"/>
        <v>0</v>
      </c>
      <c r="BT2746" s="19">
        <f t="shared" si="523"/>
        <v>2</v>
      </c>
      <c r="BU2746" s="19">
        <f t="shared" si="523"/>
        <v>0</v>
      </c>
      <c r="BV2746" s="19">
        <f t="shared" si="523"/>
        <v>1</v>
      </c>
      <c r="BW2746" s="19">
        <f t="shared" si="523"/>
        <v>0</v>
      </c>
      <c r="BX2746" s="19">
        <f t="shared" si="523"/>
        <v>0</v>
      </c>
      <c r="BY2746" s="19" t="str">
        <f t="shared" si="523"/>
        <v/>
      </c>
      <c r="BZ2746" s="19" t="str">
        <f t="shared" si="523"/>
        <v/>
      </c>
      <c r="CA2746" s="19" t="str">
        <f t="shared" si="522"/>
        <v/>
      </c>
      <c r="CB2746" s="19" t="str">
        <f t="shared" si="522"/>
        <v/>
      </c>
    </row>
    <row r="2747" spans="1:80">
      <c r="A2747" s="24">
        <f t="shared" si="497"/>
        <v>2746</v>
      </c>
      <c r="B2747" s="31">
        <f>IF(data!A2748="","",data!A2748)</f>
        <v>2021102</v>
      </c>
      <c r="C2747" s="32">
        <f>IF(data!B2748="","",data!B2748)</f>
        <v>44446</v>
      </c>
      <c r="D2747" s="21">
        <f>IF(data!C2748="","",data!C2748)</f>
        <v>5</v>
      </c>
      <c r="E2747" s="22">
        <f>IF(data!D2748="","",data!D2748)</f>
        <v>9</v>
      </c>
      <c r="F2747" s="22">
        <f>IF(data!E2748="","",data!E2748)</f>
        <v>15</v>
      </c>
      <c r="G2747" s="22">
        <f>IF(data!F2748="","",data!F2748)</f>
        <v>24</v>
      </c>
      <c r="H2747" s="22">
        <f>IF(data!G2748="","",data!G2748)</f>
        <v>27</v>
      </c>
      <c r="I2747" s="22">
        <f>IF(data!H2748="","",data!H2748)</f>
        <v>30</v>
      </c>
      <c r="J2747" s="23">
        <f>IF(data!I2748="","",data!I2748)</f>
        <v>9</v>
      </c>
      <c r="Q2747" s="33"/>
      <c r="R2747" s="33"/>
      <c r="S2747" s="33"/>
      <c r="T2747" s="33"/>
      <c r="U2747" s="33"/>
      <c r="V2747" s="33"/>
      <c r="X2747" s="34"/>
      <c r="Y2747" s="33"/>
      <c r="Z2747" s="33"/>
      <c r="AA2747" s="33"/>
      <c r="AB2747" s="33"/>
      <c r="AC2747" s="35"/>
      <c r="AD2747" s="33"/>
      <c r="AE2747" s="33"/>
      <c r="AF2747" s="33"/>
      <c r="AG2747" s="33"/>
      <c r="AH2747" s="33"/>
      <c r="AI2747" s="33"/>
      <c r="AJ2747" s="36"/>
      <c r="AK2747" s="10">
        <f t="shared" si="498"/>
        <v>2</v>
      </c>
      <c r="AL2747" s="11">
        <f t="shared" si="499"/>
        <v>10</v>
      </c>
      <c r="AM2747" s="11">
        <f t="shared" si="500"/>
        <v>10</v>
      </c>
      <c r="AN2747" s="11">
        <f t="shared" si="501"/>
        <v>14</v>
      </c>
      <c r="AO2747" s="13">
        <f t="shared" si="502"/>
        <v>19</v>
      </c>
      <c r="AP2747" s="11">
        <f t="shared" si="503"/>
        <v>22</v>
      </c>
      <c r="AQ2747" s="11">
        <f t="shared" si="504"/>
        <v>20</v>
      </c>
      <c r="AR2747" s="11">
        <f t="shared" si="505"/>
        <v>30</v>
      </c>
      <c r="AS2747" s="11">
        <f t="shared" si="506"/>
        <v>33</v>
      </c>
      <c r="AT2747" s="11">
        <f t="shared" si="507"/>
        <v>26</v>
      </c>
      <c r="AU2747" s="11">
        <f t="shared" si="508"/>
        <v>32</v>
      </c>
      <c r="AV2747" s="11">
        <f t="shared" si="509"/>
        <v>40</v>
      </c>
      <c r="AW2747" s="12">
        <f t="shared" si="510"/>
        <v>35</v>
      </c>
      <c r="AX2747" s="13">
        <f t="shared" si="511"/>
        <v>62</v>
      </c>
      <c r="AY2747" s="13">
        <f t="shared" si="512"/>
        <v>59</v>
      </c>
      <c r="AZ2747" s="13">
        <f t="shared" si="513"/>
        <v>56</v>
      </c>
      <c r="BA2747" s="13">
        <f t="shared" si="514"/>
        <v>53</v>
      </c>
      <c r="BB2747" s="14">
        <f t="shared" si="515"/>
        <v>50</v>
      </c>
      <c r="BC2747" s="19">
        <f t="shared" si="518"/>
        <v>59</v>
      </c>
      <c r="BD2747" s="55">
        <f t="shared" si="494"/>
        <v>1.0557973367976616</v>
      </c>
      <c r="BE2747" s="19">
        <f t="shared" si="495"/>
        <v>1.1192270217603117</v>
      </c>
      <c r="BF2747" s="19">
        <f t="shared" si="519"/>
        <v>1.057434231893472</v>
      </c>
      <c r="BG2747" s="19">
        <f t="shared" si="524"/>
        <v>1.0336992530042222</v>
      </c>
      <c r="BH2747" s="19">
        <f t="shared" si="496"/>
        <v>0</v>
      </c>
      <c r="BI2747" s="19">
        <f t="shared" si="496"/>
        <v>0</v>
      </c>
      <c r="BJ2747" s="19">
        <f t="shared" si="496"/>
        <v>0</v>
      </c>
      <c r="BK2747" s="19">
        <f t="shared" si="523"/>
        <v>0</v>
      </c>
      <c r="BL2747" s="19">
        <f t="shared" si="523"/>
        <v>0</v>
      </c>
      <c r="BM2747" s="19">
        <f t="shared" si="523"/>
        <v>1</v>
      </c>
      <c r="BN2747" s="19">
        <f t="shared" si="523"/>
        <v>0</v>
      </c>
      <c r="BO2747" s="19">
        <f t="shared" si="523"/>
        <v>1</v>
      </c>
      <c r="BP2747" s="19">
        <f t="shared" si="523"/>
        <v>0</v>
      </c>
      <c r="BQ2747" s="19">
        <f t="shared" si="523"/>
        <v>1</v>
      </c>
      <c r="BR2747" s="19">
        <f t="shared" si="523"/>
        <v>1</v>
      </c>
      <c r="BS2747" s="19">
        <f t="shared" si="523"/>
        <v>0</v>
      </c>
      <c r="BT2747" s="19">
        <f t="shared" si="523"/>
        <v>0</v>
      </c>
      <c r="BU2747" s="19">
        <f t="shared" si="523"/>
        <v>1</v>
      </c>
      <c r="BV2747" s="19">
        <f t="shared" si="523"/>
        <v>0</v>
      </c>
      <c r="BW2747" s="19">
        <f t="shared" si="523"/>
        <v>1</v>
      </c>
      <c r="BX2747" s="19">
        <f t="shared" si="523"/>
        <v>0</v>
      </c>
      <c r="BY2747" s="19" t="str">
        <f t="shared" si="523"/>
        <v/>
      </c>
      <c r="BZ2747" s="19" t="str">
        <f t="shared" si="523"/>
        <v/>
      </c>
      <c r="CA2747" s="19" t="str">
        <f t="shared" si="522"/>
        <v/>
      </c>
      <c r="CB2747" s="19" t="str">
        <f t="shared" si="522"/>
        <v/>
      </c>
    </row>
    <row r="2748" spans="1:80">
      <c r="A2748" s="24">
        <f t="shared" si="497"/>
        <v>2747</v>
      </c>
      <c r="B2748" s="31">
        <f>IF(data!A2749="","",data!A2749)</f>
        <v>2021103</v>
      </c>
      <c r="C2748" s="32">
        <f>IF(data!B2749="","",data!B2749)</f>
        <v>44448</v>
      </c>
      <c r="D2748" s="21">
        <f>IF(data!C2749="","",data!C2749)</f>
        <v>10</v>
      </c>
      <c r="E2748" s="22">
        <f>IF(data!D2749="","",data!D2749)</f>
        <v>13</v>
      </c>
      <c r="F2748" s="22">
        <f>IF(data!E2749="","",data!E2749)</f>
        <v>15</v>
      </c>
      <c r="G2748" s="22">
        <f>IF(data!F2749="","",data!F2749)</f>
        <v>25</v>
      </c>
      <c r="H2748" s="22">
        <f>IF(data!G2749="","",data!G2749)</f>
        <v>29</v>
      </c>
      <c r="I2748" s="22">
        <f>IF(data!H2749="","",data!H2749)</f>
        <v>30</v>
      </c>
      <c r="J2748" s="23">
        <f>IF(data!I2749="","",data!I2749)</f>
        <v>15</v>
      </c>
      <c r="Q2748" s="33"/>
      <c r="R2748" s="33"/>
      <c r="S2748" s="33"/>
      <c r="T2748" s="33"/>
      <c r="U2748" s="33"/>
      <c r="V2748" s="33"/>
      <c r="X2748" s="34"/>
      <c r="Y2748" s="33"/>
      <c r="Z2748" s="33"/>
      <c r="AA2748" s="33"/>
      <c r="AB2748" s="33"/>
      <c r="AC2748" s="35"/>
      <c r="AD2748" s="33"/>
      <c r="AE2748" s="33"/>
      <c r="AF2748" s="33"/>
      <c r="AG2748" s="33"/>
      <c r="AH2748" s="33"/>
      <c r="AI2748" s="33"/>
      <c r="AJ2748" s="36"/>
      <c r="AK2748" s="10">
        <f t="shared" si="498"/>
        <v>5</v>
      </c>
      <c r="AL2748" s="11">
        <f t="shared" si="499"/>
        <v>10</v>
      </c>
      <c r="AM2748" s="11">
        <f t="shared" si="500"/>
        <v>7</v>
      </c>
      <c r="AN2748" s="11">
        <f t="shared" si="501"/>
        <v>14</v>
      </c>
      <c r="AO2748" s="13">
        <f t="shared" si="502"/>
        <v>17</v>
      </c>
      <c r="AP2748" s="11">
        <f t="shared" si="503"/>
        <v>26</v>
      </c>
      <c r="AQ2748" s="11">
        <f t="shared" si="504"/>
        <v>23</v>
      </c>
      <c r="AR2748" s="11">
        <f t="shared" si="505"/>
        <v>22</v>
      </c>
      <c r="AS2748" s="11">
        <f t="shared" si="506"/>
        <v>34</v>
      </c>
      <c r="AT2748" s="11">
        <f t="shared" si="507"/>
        <v>26</v>
      </c>
      <c r="AU2748" s="11">
        <f t="shared" si="508"/>
        <v>31</v>
      </c>
      <c r="AV2748" s="11">
        <f t="shared" si="509"/>
        <v>38</v>
      </c>
      <c r="AW2748" s="12">
        <f t="shared" si="510"/>
        <v>47</v>
      </c>
      <c r="AX2748" s="13">
        <f t="shared" si="511"/>
        <v>74</v>
      </c>
      <c r="AY2748" s="13">
        <f t="shared" si="512"/>
        <v>71</v>
      </c>
      <c r="AZ2748" s="13">
        <f t="shared" si="513"/>
        <v>68</v>
      </c>
      <c r="BA2748" s="13">
        <f t="shared" si="514"/>
        <v>65</v>
      </c>
      <c r="BB2748" s="14">
        <f t="shared" si="515"/>
        <v>62</v>
      </c>
      <c r="BC2748" s="19">
        <f t="shared" si="518"/>
        <v>71</v>
      </c>
      <c r="BD2748" s="55">
        <f t="shared" si="494"/>
        <v>1.1458265670672296</v>
      </c>
      <c r="BE2748" s="19">
        <f t="shared" si="495"/>
        <v>1.1335498538486521</v>
      </c>
      <c r="BF2748" s="19">
        <f t="shared" si="519"/>
        <v>1.0680740500162391</v>
      </c>
      <c r="BG2748" s="19">
        <f t="shared" si="524"/>
        <v>1.0341084767781747</v>
      </c>
      <c r="BH2748" s="19">
        <f t="shared" si="496"/>
        <v>0</v>
      </c>
      <c r="BI2748" s="19">
        <f t="shared" si="496"/>
        <v>0</v>
      </c>
      <c r="BJ2748" s="19">
        <f t="shared" si="496"/>
        <v>0</v>
      </c>
      <c r="BK2748" s="19">
        <f t="shared" si="523"/>
        <v>0</v>
      </c>
      <c r="BL2748" s="19">
        <f t="shared" si="523"/>
        <v>0</v>
      </c>
      <c r="BM2748" s="19">
        <f t="shared" si="523"/>
        <v>0</v>
      </c>
      <c r="BN2748" s="19">
        <f t="shared" si="523"/>
        <v>0</v>
      </c>
      <c r="BO2748" s="19">
        <f t="shared" si="523"/>
        <v>0</v>
      </c>
      <c r="BP2748" s="19">
        <f t="shared" si="523"/>
        <v>1</v>
      </c>
      <c r="BQ2748" s="19">
        <f t="shared" si="523"/>
        <v>0</v>
      </c>
      <c r="BR2748" s="19">
        <f t="shared" si="523"/>
        <v>1</v>
      </c>
      <c r="BS2748" s="19">
        <f t="shared" si="523"/>
        <v>0</v>
      </c>
      <c r="BT2748" s="19">
        <f t="shared" si="523"/>
        <v>1</v>
      </c>
      <c r="BU2748" s="19">
        <f t="shared" si="523"/>
        <v>2</v>
      </c>
      <c r="BV2748" s="19">
        <f t="shared" si="523"/>
        <v>0</v>
      </c>
      <c r="BW2748" s="19">
        <f t="shared" si="523"/>
        <v>1</v>
      </c>
      <c r="BX2748" s="19">
        <f t="shared" si="523"/>
        <v>0</v>
      </c>
      <c r="BY2748" s="19" t="str">
        <f t="shared" si="523"/>
        <v/>
      </c>
      <c r="BZ2748" s="19" t="str">
        <f t="shared" si="523"/>
        <v/>
      </c>
      <c r="CA2748" s="19" t="str">
        <f t="shared" si="522"/>
        <v/>
      </c>
      <c r="CB2748" s="19" t="str">
        <f t="shared" si="522"/>
        <v/>
      </c>
    </row>
    <row r="2749" spans="1:80">
      <c r="A2749" s="24">
        <f t="shared" si="497"/>
        <v>2748</v>
      </c>
      <c r="B2749" s="31">
        <f>IF(data!A2750="","",data!A2750)</f>
        <v>2021104</v>
      </c>
      <c r="C2749" s="32">
        <f>IF(data!B2750="","",data!B2750)</f>
        <v>44451</v>
      </c>
      <c r="D2749" s="21">
        <f>IF(data!C2750="","",data!C2750)</f>
        <v>1</v>
      </c>
      <c r="E2749" s="22">
        <f>IF(data!D2750="","",data!D2750)</f>
        <v>7</v>
      </c>
      <c r="F2749" s="22">
        <f>IF(data!E2750="","",data!E2750)</f>
        <v>17</v>
      </c>
      <c r="G2749" s="22">
        <f>IF(data!F2750="","",data!F2750)</f>
        <v>20</v>
      </c>
      <c r="H2749" s="22">
        <f>IF(data!G2750="","",data!G2750)</f>
        <v>22</v>
      </c>
      <c r="I2749" s="22">
        <f>IF(data!H2750="","",data!H2750)</f>
        <v>28</v>
      </c>
      <c r="J2749" s="23">
        <f>IF(data!I2750="","",data!I2750)</f>
        <v>15</v>
      </c>
      <c r="Q2749" s="33"/>
      <c r="R2749" s="33"/>
      <c r="S2749" s="33"/>
      <c r="T2749" s="33"/>
      <c r="U2749" s="33"/>
      <c r="V2749" s="33"/>
      <c r="X2749" s="34"/>
      <c r="Y2749" s="33"/>
      <c r="Z2749" s="33"/>
      <c r="AA2749" s="33"/>
      <c r="AB2749" s="33"/>
      <c r="AC2749" s="35"/>
      <c r="AD2749" s="33"/>
      <c r="AE2749" s="33"/>
      <c r="AF2749" s="33"/>
      <c r="AG2749" s="33"/>
      <c r="AH2749" s="33"/>
      <c r="AI2749" s="33"/>
      <c r="AJ2749" s="36"/>
      <c r="AK2749" s="10">
        <f t="shared" si="498"/>
        <v>8</v>
      </c>
      <c r="AL2749" s="11">
        <f t="shared" si="499"/>
        <v>7</v>
      </c>
      <c r="AM2749" s="11">
        <f t="shared" si="500"/>
        <v>10</v>
      </c>
      <c r="AN2749" s="11">
        <f t="shared" si="501"/>
        <v>17</v>
      </c>
      <c r="AO2749" s="13">
        <f t="shared" si="502"/>
        <v>11</v>
      </c>
      <c r="AP2749" s="11">
        <f t="shared" si="503"/>
        <v>23</v>
      </c>
      <c r="AQ2749" s="11">
        <f t="shared" si="504"/>
        <v>23</v>
      </c>
      <c r="AR2749" s="11">
        <f t="shared" si="505"/>
        <v>25</v>
      </c>
      <c r="AS2749" s="11">
        <f t="shared" si="506"/>
        <v>29</v>
      </c>
      <c r="AT2749" s="11">
        <f t="shared" si="507"/>
        <v>35</v>
      </c>
      <c r="AU2749" s="11">
        <f t="shared" si="508"/>
        <v>30</v>
      </c>
      <c r="AV2749" s="11">
        <f t="shared" si="509"/>
        <v>25</v>
      </c>
      <c r="AW2749" s="12">
        <f t="shared" si="510"/>
        <v>35</v>
      </c>
      <c r="AX2749" s="13">
        <f t="shared" si="511"/>
        <v>31</v>
      </c>
      <c r="AY2749" s="13">
        <f t="shared" si="512"/>
        <v>27</v>
      </c>
      <c r="AZ2749" s="13">
        <f t="shared" si="513"/>
        <v>41</v>
      </c>
      <c r="BA2749" s="13">
        <f t="shared" si="514"/>
        <v>38</v>
      </c>
      <c r="BB2749" s="14">
        <f t="shared" si="515"/>
        <v>35</v>
      </c>
      <c r="BC2749" s="19">
        <f t="shared" si="518"/>
        <v>27</v>
      </c>
      <c r="BD2749" s="55">
        <f t="shared" si="494"/>
        <v>1.1171809028905488</v>
      </c>
      <c r="BE2749" s="19">
        <f t="shared" si="495"/>
        <v>1.0619356934069504</v>
      </c>
      <c r="BF2749" s="19">
        <f t="shared" si="519"/>
        <v>1.0541604417018513</v>
      </c>
      <c r="BG2749" s="19">
        <f t="shared" si="524"/>
        <v>1.0246963299772653</v>
      </c>
      <c r="BH2749" s="19">
        <f t="shared" si="496"/>
        <v>1</v>
      </c>
      <c r="BI2749" s="19">
        <f t="shared" si="496"/>
        <v>1</v>
      </c>
      <c r="BJ2749" s="19">
        <f t="shared" si="496"/>
        <v>0</v>
      </c>
      <c r="BK2749" s="19">
        <f t="shared" si="523"/>
        <v>1</v>
      </c>
      <c r="BL2749" s="19">
        <f t="shared" si="523"/>
        <v>0</v>
      </c>
      <c r="BM2749" s="19">
        <f t="shared" si="523"/>
        <v>1</v>
      </c>
      <c r="BN2749" s="19">
        <f t="shared" si="523"/>
        <v>0</v>
      </c>
      <c r="BO2749" s="19">
        <f t="shared" si="523"/>
        <v>1</v>
      </c>
      <c r="BP2749" s="19">
        <f t="shared" si="523"/>
        <v>0</v>
      </c>
      <c r="BQ2749" s="19">
        <f t="shared" si="523"/>
        <v>0</v>
      </c>
      <c r="BR2749" s="19">
        <f t="shared" si="523"/>
        <v>0</v>
      </c>
      <c r="BS2749" s="19">
        <f t="shared" si="523"/>
        <v>1</v>
      </c>
      <c r="BT2749" s="19">
        <f t="shared" si="523"/>
        <v>0</v>
      </c>
      <c r="BU2749" s="19">
        <f t="shared" si="523"/>
        <v>0</v>
      </c>
      <c r="BV2749" s="19">
        <f t="shared" si="523"/>
        <v>0</v>
      </c>
      <c r="BW2749" s="19">
        <f t="shared" si="523"/>
        <v>0</v>
      </c>
      <c r="BX2749" s="19">
        <f t="shared" si="523"/>
        <v>0</v>
      </c>
      <c r="BY2749" s="19" t="str">
        <f t="shared" si="523"/>
        <v/>
      </c>
      <c r="BZ2749" s="19" t="str">
        <f t="shared" si="523"/>
        <v/>
      </c>
      <c r="CA2749" s="19" t="str">
        <f t="shared" si="522"/>
        <v/>
      </c>
      <c r="CB2749" s="19" t="str">
        <f t="shared" si="522"/>
        <v/>
      </c>
    </row>
    <row r="2750" spans="1:80">
      <c r="A2750" s="24">
        <f t="shared" si="497"/>
        <v>2749</v>
      </c>
      <c r="B2750" s="31">
        <f>IF(data!A2751="","",data!A2751)</f>
        <v>2021105</v>
      </c>
      <c r="C2750" s="32">
        <f>IF(data!B2751="","",data!B2751)</f>
        <v>44453</v>
      </c>
      <c r="D2750" s="21">
        <f>IF(data!C2751="","",data!C2751)</f>
        <v>10</v>
      </c>
      <c r="E2750" s="22">
        <f>IF(data!D2751="","",data!D2751)</f>
        <v>14</v>
      </c>
      <c r="F2750" s="22">
        <f>IF(data!E2751="","",data!E2751)</f>
        <v>15</v>
      </c>
      <c r="G2750" s="22">
        <f>IF(data!F2751="","",data!F2751)</f>
        <v>22</v>
      </c>
      <c r="H2750" s="22">
        <f>IF(data!G2751="","",data!G2751)</f>
        <v>27</v>
      </c>
      <c r="I2750" s="22">
        <f>IF(data!H2751="","",data!H2751)</f>
        <v>32</v>
      </c>
      <c r="J2750" s="23">
        <f>IF(data!I2751="","",data!I2751)</f>
        <v>9</v>
      </c>
      <c r="Q2750" s="33"/>
      <c r="R2750" s="33"/>
      <c r="S2750" s="33"/>
      <c r="T2750" s="33"/>
      <c r="U2750" s="33"/>
      <c r="V2750" s="33"/>
      <c r="X2750" s="34"/>
      <c r="Y2750" s="33"/>
      <c r="Z2750" s="33"/>
      <c r="AA2750" s="33"/>
      <c r="AB2750" s="33"/>
      <c r="AC2750" s="35"/>
      <c r="AD2750" s="33"/>
      <c r="AE2750" s="33"/>
      <c r="AF2750" s="33"/>
      <c r="AG2750" s="33"/>
      <c r="AH2750" s="33"/>
      <c r="AI2750" s="33"/>
      <c r="AJ2750" s="36"/>
      <c r="AK2750" s="10">
        <f t="shared" si="498"/>
        <v>6</v>
      </c>
      <c r="AL2750" s="11">
        <f t="shared" si="499"/>
        <v>12</v>
      </c>
      <c r="AM2750" s="11">
        <f t="shared" si="500"/>
        <v>10</v>
      </c>
      <c r="AN2750" s="11">
        <f t="shared" si="501"/>
        <v>18</v>
      </c>
      <c r="AO2750" s="13">
        <f t="shared" si="502"/>
        <v>15</v>
      </c>
      <c r="AP2750" s="11">
        <f t="shared" si="503"/>
        <v>24</v>
      </c>
      <c r="AQ2750" s="11">
        <f t="shared" si="504"/>
        <v>21</v>
      </c>
      <c r="AR2750" s="11">
        <f t="shared" si="505"/>
        <v>20</v>
      </c>
      <c r="AS2750" s="11">
        <f t="shared" si="506"/>
        <v>32</v>
      </c>
      <c r="AT2750" s="11">
        <f t="shared" si="507"/>
        <v>36</v>
      </c>
      <c r="AU2750" s="11">
        <f t="shared" si="508"/>
        <v>29</v>
      </c>
      <c r="AV2750" s="11">
        <f t="shared" si="509"/>
        <v>36</v>
      </c>
      <c r="AW2750" s="12">
        <f t="shared" si="510"/>
        <v>45</v>
      </c>
      <c r="AX2750" s="13">
        <f t="shared" si="511"/>
        <v>56</v>
      </c>
      <c r="AY2750" s="13">
        <f t="shared" si="512"/>
        <v>69</v>
      </c>
      <c r="AZ2750" s="13">
        <f t="shared" si="513"/>
        <v>66</v>
      </c>
      <c r="BA2750" s="13">
        <f t="shared" si="514"/>
        <v>63</v>
      </c>
      <c r="BB2750" s="14">
        <f t="shared" si="515"/>
        <v>60</v>
      </c>
      <c r="BC2750" s="19">
        <f t="shared" si="518"/>
        <v>69</v>
      </c>
      <c r="BD2750" s="55">
        <f t="shared" si="494"/>
        <v>1.1253653783696005</v>
      </c>
      <c r="BE2750" s="19">
        <f t="shared" si="495"/>
        <v>1.1049041896719713</v>
      </c>
      <c r="BF2750" s="19">
        <f t="shared" si="519"/>
        <v>1.0754400779473856</v>
      </c>
      <c r="BG2750" s="19">
        <f t="shared" si="524"/>
        <v>1.0291977914907438</v>
      </c>
      <c r="BH2750" s="19">
        <f t="shared" si="496"/>
        <v>0</v>
      </c>
      <c r="BI2750" s="19">
        <f t="shared" si="496"/>
        <v>0</v>
      </c>
      <c r="BJ2750" s="19">
        <f t="shared" si="496"/>
        <v>0</v>
      </c>
      <c r="BK2750" s="19">
        <f t="shared" si="523"/>
        <v>0</v>
      </c>
      <c r="BL2750" s="19">
        <f t="shared" si="523"/>
        <v>0</v>
      </c>
      <c r="BM2750" s="19">
        <f t="shared" si="523"/>
        <v>1</v>
      </c>
      <c r="BN2750" s="19">
        <f t="shared" si="523"/>
        <v>0</v>
      </c>
      <c r="BO2750" s="19">
        <f t="shared" si="523"/>
        <v>0</v>
      </c>
      <c r="BP2750" s="19">
        <f t="shared" si="523"/>
        <v>0</v>
      </c>
      <c r="BQ2750" s="19">
        <f t="shared" si="523"/>
        <v>0</v>
      </c>
      <c r="BR2750" s="19">
        <f t="shared" si="523"/>
        <v>2</v>
      </c>
      <c r="BS2750" s="19">
        <f t="shared" si="523"/>
        <v>0</v>
      </c>
      <c r="BT2750" s="19">
        <f t="shared" si="523"/>
        <v>0</v>
      </c>
      <c r="BU2750" s="19">
        <f t="shared" si="523"/>
        <v>0</v>
      </c>
      <c r="BV2750" s="19">
        <f t="shared" si="523"/>
        <v>1</v>
      </c>
      <c r="BW2750" s="19">
        <f t="shared" si="523"/>
        <v>2</v>
      </c>
      <c r="BX2750" s="19">
        <f t="shared" si="523"/>
        <v>0</v>
      </c>
      <c r="BY2750" s="19" t="str">
        <f t="shared" si="523"/>
        <v/>
      </c>
      <c r="BZ2750" s="19" t="str">
        <f t="shared" si="523"/>
        <v/>
      </c>
      <c r="CA2750" s="19" t="str">
        <f t="shared" si="522"/>
        <v/>
      </c>
      <c r="CB2750" s="19" t="str">
        <f t="shared" si="522"/>
        <v/>
      </c>
    </row>
    <row r="2751" spans="1:80">
      <c r="A2751" s="24">
        <f t="shared" si="497"/>
        <v>2750</v>
      </c>
      <c r="B2751" s="31">
        <f>IF(data!A2752="","",data!A2752)</f>
        <v>2021106</v>
      </c>
      <c r="C2751" s="32">
        <f>IF(data!B2752="","",data!B2752)</f>
        <v>44455</v>
      </c>
      <c r="D2751" s="21">
        <f>IF(data!C2752="","",data!C2752)</f>
        <v>1</v>
      </c>
      <c r="E2751" s="22">
        <f>IF(data!D2752="","",data!D2752)</f>
        <v>4</v>
      </c>
      <c r="F2751" s="22">
        <f>IF(data!E2752="","",data!E2752)</f>
        <v>7</v>
      </c>
      <c r="G2751" s="22">
        <f>IF(data!F2752="","",data!F2752)</f>
        <v>14</v>
      </c>
      <c r="H2751" s="22">
        <f>IF(data!G2752="","",data!G2752)</f>
        <v>30</v>
      </c>
      <c r="I2751" s="22">
        <f>IF(data!H2752="","",data!H2752)</f>
        <v>31</v>
      </c>
      <c r="J2751" s="23">
        <f>IF(data!I2752="","",data!I2752)</f>
        <v>3</v>
      </c>
      <c r="Q2751" s="33"/>
      <c r="R2751" s="33"/>
      <c r="S2751" s="33"/>
      <c r="T2751" s="33"/>
      <c r="U2751" s="33"/>
      <c r="V2751" s="33"/>
      <c r="X2751" s="34"/>
      <c r="Y2751" s="33"/>
      <c r="Z2751" s="33"/>
      <c r="AA2751" s="33"/>
      <c r="AB2751" s="33"/>
      <c r="AC2751" s="35"/>
      <c r="AD2751" s="33"/>
      <c r="AE2751" s="33"/>
      <c r="AF2751" s="33"/>
      <c r="AG2751" s="33"/>
      <c r="AH2751" s="33"/>
      <c r="AI2751" s="33"/>
      <c r="AJ2751" s="36"/>
      <c r="AK2751" s="10">
        <f t="shared" si="498"/>
        <v>6</v>
      </c>
      <c r="AL2751" s="11">
        <f t="shared" si="499"/>
        <v>11</v>
      </c>
      <c r="AM2751" s="11">
        <f t="shared" si="500"/>
        <v>12</v>
      </c>
      <c r="AN2751" s="11">
        <f t="shared" si="501"/>
        <v>9</v>
      </c>
      <c r="AO2751" s="13">
        <f t="shared" si="502"/>
        <v>10</v>
      </c>
      <c r="AP2751" s="11">
        <f t="shared" si="503"/>
        <v>31</v>
      </c>
      <c r="AQ2751" s="11">
        <f t="shared" si="504"/>
        <v>24</v>
      </c>
      <c r="AR2751" s="11">
        <f t="shared" si="505"/>
        <v>17</v>
      </c>
      <c r="AS2751" s="11">
        <f t="shared" si="506"/>
        <v>32</v>
      </c>
      <c r="AT2751" s="11">
        <f t="shared" si="507"/>
        <v>27</v>
      </c>
      <c r="AU2751" s="11">
        <f t="shared" si="508"/>
        <v>22</v>
      </c>
      <c r="AV2751" s="11">
        <f t="shared" si="509"/>
        <v>17</v>
      </c>
      <c r="AW2751" s="12">
        <f t="shared" si="510"/>
        <v>27</v>
      </c>
      <c r="AX2751" s="13">
        <f t="shared" si="511"/>
        <v>55</v>
      </c>
      <c r="AY2751" s="13">
        <f t="shared" si="512"/>
        <v>53</v>
      </c>
      <c r="AZ2751" s="13">
        <f t="shared" si="513"/>
        <v>51</v>
      </c>
      <c r="BA2751" s="13">
        <f t="shared" si="514"/>
        <v>49</v>
      </c>
      <c r="BB2751" s="14">
        <f t="shared" si="515"/>
        <v>47</v>
      </c>
      <c r="BC2751" s="19">
        <f t="shared" si="518"/>
        <v>53</v>
      </c>
      <c r="BD2751" s="55">
        <f t="shared" si="494"/>
        <v>1.1417343293277038</v>
      </c>
      <c r="BE2751" s="19">
        <f t="shared" si="495"/>
        <v>1.0967197141929197</v>
      </c>
      <c r="BF2751" s="19">
        <f t="shared" si="519"/>
        <v>1.1016303994803509</v>
      </c>
      <c r="BG2751" s="19">
        <f t="shared" si="524"/>
        <v>1.0304254628126015</v>
      </c>
      <c r="BH2751" s="19">
        <f t="shared" si="496"/>
        <v>0</v>
      </c>
      <c r="BI2751" s="19">
        <f t="shared" si="496"/>
        <v>1</v>
      </c>
      <c r="BJ2751" s="19">
        <f t="shared" si="496"/>
        <v>0</v>
      </c>
      <c r="BK2751" s="19">
        <f t="shared" si="523"/>
        <v>0</v>
      </c>
      <c r="BL2751" s="19">
        <f t="shared" si="523"/>
        <v>1</v>
      </c>
      <c r="BM2751" s="19">
        <f t="shared" si="523"/>
        <v>0</v>
      </c>
      <c r="BN2751" s="19">
        <f t="shared" si="523"/>
        <v>0</v>
      </c>
      <c r="BO2751" s="19">
        <f t="shared" si="523"/>
        <v>1</v>
      </c>
      <c r="BP2751" s="19">
        <f t="shared" si="523"/>
        <v>0</v>
      </c>
      <c r="BQ2751" s="19">
        <f t="shared" si="523"/>
        <v>0</v>
      </c>
      <c r="BR2751" s="19">
        <f t="shared" si="523"/>
        <v>0</v>
      </c>
      <c r="BS2751" s="19">
        <f t="shared" si="523"/>
        <v>0</v>
      </c>
      <c r="BT2751" s="19">
        <f t="shared" si="523"/>
        <v>0</v>
      </c>
      <c r="BU2751" s="19">
        <f t="shared" si="523"/>
        <v>1</v>
      </c>
      <c r="BV2751" s="19">
        <f t="shared" si="523"/>
        <v>2</v>
      </c>
      <c r="BW2751" s="19">
        <f t="shared" si="523"/>
        <v>0</v>
      </c>
      <c r="BX2751" s="19">
        <f t="shared" si="523"/>
        <v>0</v>
      </c>
      <c r="BY2751" s="19" t="str">
        <f t="shared" si="523"/>
        <v/>
      </c>
      <c r="BZ2751" s="19" t="str">
        <f t="shared" si="523"/>
        <v/>
      </c>
      <c r="CA2751" s="19" t="str">
        <f t="shared" si="522"/>
        <v/>
      </c>
      <c r="CB2751" s="19" t="str">
        <f t="shared" si="522"/>
        <v/>
      </c>
    </row>
    <row r="2752" spans="1:80">
      <c r="A2752" s="24">
        <f t="shared" si="497"/>
        <v>2751</v>
      </c>
      <c r="B2752" s="31">
        <f>IF(data!A2753="","",data!A2753)</f>
        <v>2021107</v>
      </c>
      <c r="C2752" s="32">
        <f>IF(data!B2753="","",data!B2753)</f>
        <v>44458</v>
      </c>
      <c r="D2752" s="21">
        <f>IF(data!C2753="","",data!C2753)</f>
        <v>2</v>
      </c>
      <c r="E2752" s="22">
        <f>IF(data!D2753="","",data!D2753)</f>
        <v>3</v>
      </c>
      <c r="F2752" s="22">
        <f>IF(data!E2753="","",data!E2753)</f>
        <v>17</v>
      </c>
      <c r="G2752" s="22">
        <f>IF(data!F2753="","",data!F2753)</f>
        <v>19</v>
      </c>
      <c r="H2752" s="22">
        <f>IF(data!G2753="","",data!G2753)</f>
        <v>25</v>
      </c>
      <c r="I2752" s="22">
        <f>IF(data!H2753="","",data!H2753)</f>
        <v>30</v>
      </c>
      <c r="J2752" s="23">
        <f>IF(data!I2753="","",data!I2753)</f>
        <v>1</v>
      </c>
      <c r="Q2752" s="33"/>
      <c r="R2752" s="33"/>
      <c r="S2752" s="33"/>
      <c r="T2752" s="33"/>
      <c r="U2752" s="33"/>
      <c r="V2752" s="33"/>
      <c r="X2752" s="34"/>
      <c r="Y2752" s="33"/>
      <c r="Z2752" s="33"/>
      <c r="AA2752" s="33"/>
      <c r="AB2752" s="33"/>
      <c r="AC2752" s="35"/>
      <c r="AD2752" s="33"/>
      <c r="AE2752" s="33"/>
      <c r="AF2752" s="33"/>
      <c r="AG2752" s="33"/>
      <c r="AH2752" s="33"/>
      <c r="AI2752" s="33"/>
      <c r="AJ2752" s="36"/>
      <c r="AK2752" s="10">
        <f t="shared" si="498"/>
        <v>6</v>
      </c>
      <c r="AL2752" s="11">
        <f t="shared" si="499"/>
        <v>12</v>
      </c>
      <c r="AM2752" s="11">
        <f t="shared" si="500"/>
        <v>11</v>
      </c>
      <c r="AN2752" s="11">
        <f t="shared" si="501"/>
        <v>12</v>
      </c>
      <c r="AO2752" s="13">
        <f t="shared" si="502"/>
        <v>19</v>
      </c>
      <c r="AP2752" s="11">
        <f t="shared" si="503"/>
        <v>16</v>
      </c>
      <c r="AQ2752" s="11">
        <f t="shared" si="504"/>
        <v>24</v>
      </c>
      <c r="AR2752" s="11">
        <f t="shared" si="505"/>
        <v>26</v>
      </c>
      <c r="AS2752" s="11">
        <f t="shared" si="506"/>
        <v>30</v>
      </c>
      <c r="AT2752" s="11">
        <f t="shared" si="507"/>
        <v>24</v>
      </c>
      <c r="AU2752" s="11">
        <f t="shared" si="508"/>
        <v>31</v>
      </c>
      <c r="AV2752" s="11">
        <f t="shared" si="509"/>
        <v>26</v>
      </c>
      <c r="AW2752" s="12">
        <f t="shared" si="510"/>
        <v>21</v>
      </c>
      <c r="AX2752" s="13">
        <f t="shared" si="511"/>
        <v>32</v>
      </c>
      <c r="AY2752" s="13">
        <f t="shared" si="512"/>
        <v>28</v>
      </c>
      <c r="AZ2752" s="13">
        <f t="shared" si="513"/>
        <v>42</v>
      </c>
      <c r="BA2752" s="13">
        <f t="shared" si="514"/>
        <v>39</v>
      </c>
      <c r="BB2752" s="14">
        <f t="shared" si="515"/>
        <v>56</v>
      </c>
      <c r="BC2752" s="19">
        <f t="shared" si="518"/>
        <v>28</v>
      </c>
      <c r="BD2752" s="55">
        <f t="shared" si="494"/>
        <v>1.0148749594024034</v>
      </c>
      <c r="BE2752" s="19">
        <f t="shared" si="495"/>
        <v>1.0353361481000325</v>
      </c>
      <c r="BF2752" s="19">
        <f t="shared" si="519"/>
        <v>1.0778954205911009</v>
      </c>
      <c r="BG2752" s="19">
        <f t="shared" si="524"/>
        <v>1.0238778824293602</v>
      </c>
      <c r="BH2752" s="19">
        <f t="shared" si="496"/>
        <v>1</v>
      </c>
      <c r="BI2752" s="19">
        <f t="shared" si="496"/>
        <v>0</v>
      </c>
      <c r="BJ2752" s="19">
        <f t="shared" si="496"/>
        <v>2</v>
      </c>
      <c r="BK2752" s="19">
        <f t="shared" si="523"/>
        <v>1</v>
      </c>
      <c r="BL2752" s="19">
        <f t="shared" si="523"/>
        <v>0</v>
      </c>
      <c r="BM2752" s="19">
        <f t="shared" si="523"/>
        <v>0</v>
      </c>
      <c r="BN2752" s="19">
        <f t="shared" si="523"/>
        <v>0</v>
      </c>
      <c r="BO2752" s="19">
        <f t="shared" si="523"/>
        <v>0</v>
      </c>
      <c r="BP2752" s="19">
        <f t="shared" si="523"/>
        <v>1</v>
      </c>
      <c r="BQ2752" s="19">
        <f t="shared" si="523"/>
        <v>0</v>
      </c>
      <c r="BR2752" s="19">
        <f t="shared" si="523"/>
        <v>0</v>
      </c>
      <c r="BS2752" s="19">
        <f t="shared" si="523"/>
        <v>0</v>
      </c>
      <c r="BT2752" s="19">
        <f t="shared" si="523"/>
        <v>0</v>
      </c>
      <c r="BU2752" s="19">
        <f t="shared" si="523"/>
        <v>1</v>
      </c>
      <c r="BV2752" s="19">
        <f t="shared" si="523"/>
        <v>0</v>
      </c>
      <c r="BW2752" s="19">
        <f t="shared" si="523"/>
        <v>0</v>
      </c>
      <c r="BX2752" s="19">
        <f t="shared" si="523"/>
        <v>0</v>
      </c>
      <c r="BY2752" s="19" t="str">
        <f t="shared" si="523"/>
        <v/>
      </c>
      <c r="BZ2752" s="19" t="str">
        <f t="shared" si="523"/>
        <v/>
      </c>
      <c r="CA2752" s="19" t="str">
        <f t="shared" si="522"/>
        <v/>
      </c>
      <c r="CB2752" s="19" t="str">
        <f t="shared" si="522"/>
        <v/>
      </c>
    </row>
    <row r="2753" spans="1:80">
      <c r="A2753" s="24">
        <f t="shared" si="497"/>
        <v>2752</v>
      </c>
      <c r="B2753" s="31">
        <f>IF(data!A2754="","",data!A2754)</f>
        <v>2021108</v>
      </c>
      <c r="C2753" s="32">
        <f>IF(data!B2754="","",data!B2754)</f>
        <v>44460</v>
      </c>
      <c r="D2753" s="21">
        <f>IF(data!C2754="","",data!C2754)</f>
        <v>11</v>
      </c>
      <c r="E2753" s="22">
        <f>IF(data!D2754="","",data!D2754)</f>
        <v>15</v>
      </c>
      <c r="F2753" s="22">
        <f>IF(data!E2754="","",data!E2754)</f>
        <v>18</v>
      </c>
      <c r="G2753" s="22">
        <f>IF(data!F2754="","",data!F2754)</f>
        <v>24</v>
      </c>
      <c r="H2753" s="22">
        <f>IF(data!G2754="","",data!G2754)</f>
        <v>26</v>
      </c>
      <c r="I2753" s="22">
        <f>IF(data!H2754="","",data!H2754)</f>
        <v>32</v>
      </c>
      <c r="J2753" s="23">
        <f>IF(data!I2754="","",data!I2754)</f>
        <v>9</v>
      </c>
      <c r="Q2753" s="33"/>
      <c r="R2753" s="33"/>
      <c r="S2753" s="33"/>
      <c r="T2753" s="33"/>
      <c r="U2753" s="33"/>
      <c r="V2753" s="33"/>
      <c r="X2753" s="34"/>
      <c r="Y2753" s="33"/>
      <c r="Z2753" s="33"/>
      <c r="AA2753" s="33"/>
      <c r="AB2753" s="33"/>
      <c r="AC2753" s="35"/>
      <c r="AD2753" s="33"/>
      <c r="AE2753" s="33"/>
      <c r="AF2753" s="33"/>
      <c r="AG2753" s="33"/>
      <c r="AH2753" s="33"/>
      <c r="AI2753" s="33"/>
      <c r="AJ2753" s="36"/>
      <c r="AK2753" s="10">
        <f t="shared" si="498"/>
        <v>6</v>
      </c>
      <c r="AL2753" s="11">
        <f t="shared" si="499"/>
        <v>10</v>
      </c>
      <c r="AM2753" s="11">
        <f t="shared" si="500"/>
        <v>11</v>
      </c>
      <c r="AN2753" s="11">
        <f t="shared" si="501"/>
        <v>12</v>
      </c>
      <c r="AO2753" s="13">
        <f t="shared" si="502"/>
        <v>21</v>
      </c>
      <c r="AP2753" s="11">
        <f t="shared" si="503"/>
        <v>14</v>
      </c>
      <c r="AQ2753" s="11">
        <f t="shared" si="504"/>
        <v>27</v>
      </c>
      <c r="AR2753" s="11">
        <f t="shared" si="505"/>
        <v>26</v>
      </c>
      <c r="AS2753" s="11">
        <f t="shared" si="506"/>
        <v>27</v>
      </c>
      <c r="AT2753" s="11">
        <f t="shared" si="507"/>
        <v>30</v>
      </c>
      <c r="AU2753" s="11">
        <f t="shared" si="508"/>
        <v>35</v>
      </c>
      <c r="AV2753" s="11">
        <f t="shared" si="509"/>
        <v>42</v>
      </c>
      <c r="AW2753" s="12">
        <f t="shared" si="510"/>
        <v>36</v>
      </c>
      <c r="AX2753" s="13">
        <f t="shared" si="511"/>
        <v>46</v>
      </c>
      <c r="AY2753" s="13">
        <f t="shared" si="512"/>
        <v>58</v>
      </c>
      <c r="AZ2753" s="13">
        <f t="shared" si="513"/>
        <v>54</v>
      </c>
      <c r="BA2753" s="13">
        <f t="shared" si="514"/>
        <v>69</v>
      </c>
      <c r="BB2753" s="14">
        <f t="shared" si="515"/>
        <v>66</v>
      </c>
      <c r="BC2753" s="19">
        <f t="shared" si="518"/>
        <v>58</v>
      </c>
      <c r="BD2753" s="55">
        <f t="shared" si="494"/>
        <v>0.9616758687885677</v>
      </c>
      <c r="BE2753" s="19">
        <f t="shared" si="495"/>
        <v>1.0537512179278987</v>
      </c>
      <c r="BF2753" s="19">
        <f t="shared" si="519"/>
        <v>1.0770769730431959</v>
      </c>
      <c r="BG2753" s="19">
        <f t="shared" si="524"/>
        <v>1.0283793439428386</v>
      </c>
      <c r="BH2753" s="19">
        <f t="shared" si="496"/>
        <v>0</v>
      </c>
      <c r="BI2753" s="19">
        <f t="shared" si="496"/>
        <v>1</v>
      </c>
      <c r="BJ2753" s="19">
        <f t="shared" si="496"/>
        <v>0</v>
      </c>
      <c r="BK2753" s="19">
        <f t="shared" si="523"/>
        <v>0</v>
      </c>
      <c r="BL2753" s="19">
        <f t="shared" si="523"/>
        <v>0</v>
      </c>
      <c r="BM2753" s="19">
        <f t="shared" si="523"/>
        <v>0</v>
      </c>
      <c r="BN2753" s="19">
        <f t="shared" si="523"/>
        <v>0</v>
      </c>
      <c r="BO2753" s="19">
        <f t="shared" si="523"/>
        <v>1</v>
      </c>
      <c r="BP2753" s="19">
        <f t="shared" si="523"/>
        <v>0</v>
      </c>
      <c r="BQ2753" s="19">
        <f t="shared" si="523"/>
        <v>1</v>
      </c>
      <c r="BR2753" s="19">
        <f t="shared" si="523"/>
        <v>0</v>
      </c>
      <c r="BS2753" s="19">
        <f t="shared" si="523"/>
        <v>1</v>
      </c>
      <c r="BT2753" s="19">
        <f t="shared" si="523"/>
        <v>0</v>
      </c>
      <c r="BU2753" s="19">
        <f t="shared" si="523"/>
        <v>0</v>
      </c>
      <c r="BV2753" s="19">
        <f t="shared" si="523"/>
        <v>0</v>
      </c>
      <c r="BW2753" s="19">
        <f t="shared" si="523"/>
        <v>2</v>
      </c>
      <c r="BX2753" s="19">
        <f t="shared" si="523"/>
        <v>0</v>
      </c>
      <c r="BY2753" s="19" t="str">
        <f t="shared" si="523"/>
        <v/>
      </c>
      <c r="BZ2753" s="19" t="str">
        <f t="shared" si="523"/>
        <v/>
      </c>
      <c r="CA2753" s="19" t="str">
        <f t="shared" si="522"/>
        <v/>
      </c>
      <c r="CB2753" s="19" t="str">
        <f t="shared" si="522"/>
        <v/>
      </c>
    </row>
    <row r="2754" spans="1:80">
      <c r="A2754" s="24">
        <f t="shared" si="497"/>
        <v>2753</v>
      </c>
      <c r="B2754" s="31">
        <f>IF(data!A2755="","",data!A2755)</f>
        <v>2021109</v>
      </c>
      <c r="C2754" s="32">
        <f>IF(data!B2755="","",data!B2755)</f>
        <v>44462</v>
      </c>
      <c r="D2754" s="21">
        <f>IF(data!C2755="","",data!C2755)</f>
        <v>2</v>
      </c>
      <c r="E2754" s="22">
        <f>IF(data!D2755="","",data!D2755)</f>
        <v>3</v>
      </c>
      <c r="F2754" s="22">
        <f>IF(data!E2755="","",data!E2755)</f>
        <v>10</v>
      </c>
      <c r="G2754" s="22">
        <f>IF(data!F2755="","",data!F2755)</f>
        <v>17</v>
      </c>
      <c r="H2754" s="22">
        <f>IF(data!G2755="","",data!G2755)</f>
        <v>20</v>
      </c>
      <c r="I2754" s="22">
        <f>IF(data!H2755="","",data!H2755)</f>
        <v>26</v>
      </c>
      <c r="J2754" s="23">
        <f>IF(data!I2755="","",data!I2755)</f>
        <v>16</v>
      </c>
      <c r="Q2754" s="33"/>
      <c r="R2754" s="33"/>
      <c r="S2754" s="33"/>
      <c r="T2754" s="33"/>
      <c r="U2754" s="33"/>
      <c r="V2754" s="33"/>
      <c r="X2754" s="34"/>
      <c r="Y2754" s="33"/>
      <c r="Z2754" s="33"/>
      <c r="AA2754" s="33"/>
      <c r="AB2754" s="33"/>
      <c r="AC2754" s="35"/>
      <c r="AD2754" s="33"/>
      <c r="AE2754" s="33"/>
      <c r="AF2754" s="33"/>
      <c r="AG2754" s="33"/>
      <c r="AH2754" s="33"/>
      <c r="AI2754" s="33"/>
      <c r="AJ2754" s="36"/>
      <c r="AK2754" s="10">
        <f t="shared" si="498"/>
        <v>9</v>
      </c>
      <c r="AL2754" s="11">
        <f t="shared" si="499"/>
        <v>10</v>
      </c>
      <c r="AM2754" s="11">
        <f t="shared" si="500"/>
        <v>8</v>
      </c>
      <c r="AN2754" s="11">
        <f t="shared" si="501"/>
        <v>18</v>
      </c>
      <c r="AO2754" s="13">
        <f t="shared" si="502"/>
        <v>22</v>
      </c>
      <c r="AP2754" s="11">
        <f t="shared" si="503"/>
        <v>14</v>
      </c>
      <c r="AQ2754" s="11">
        <f t="shared" si="504"/>
        <v>24</v>
      </c>
      <c r="AR2754" s="11">
        <f t="shared" si="505"/>
        <v>18</v>
      </c>
      <c r="AS2754" s="11">
        <f t="shared" si="506"/>
        <v>34</v>
      </c>
      <c r="AT2754" s="11">
        <f t="shared" si="507"/>
        <v>30</v>
      </c>
      <c r="AU2754" s="11">
        <f t="shared" si="508"/>
        <v>26</v>
      </c>
      <c r="AV2754" s="11">
        <f t="shared" si="509"/>
        <v>36</v>
      </c>
      <c r="AW2754" s="12">
        <f t="shared" si="510"/>
        <v>33</v>
      </c>
      <c r="AX2754" s="13">
        <f t="shared" si="511"/>
        <v>30</v>
      </c>
      <c r="AY2754" s="13">
        <f t="shared" si="512"/>
        <v>27</v>
      </c>
      <c r="AZ2754" s="13">
        <f t="shared" si="513"/>
        <v>42</v>
      </c>
      <c r="BA2754" s="13">
        <f t="shared" si="514"/>
        <v>40</v>
      </c>
      <c r="BB2754" s="14">
        <f t="shared" si="515"/>
        <v>38</v>
      </c>
      <c r="BC2754" s="19">
        <f t="shared" si="518"/>
        <v>27</v>
      </c>
      <c r="BD2754" s="55">
        <f t="shared" si="494"/>
        <v>0.9616758687885677</v>
      </c>
      <c r="BE2754" s="19">
        <f t="shared" si="495"/>
        <v>1.0394283858395583</v>
      </c>
      <c r="BF2754" s="19">
        <f t="shared" si="519"/>
        <v>1.0607080220850926</v>
      </c>
      <c r="BG2754" s="19">
        <f t="shared" si="524"/>
        <v>1.0177395258200714</v>
      </c>
      <c r="BH2754" s="19">
        <f t="shared" si="496"/>
        <v>1</v>
      </c>
      <c r="BI2754" s="19">
        <f t="shared" si="496"/>
        <v>0</v>
      </c>
      <c r="BJ2754" s="19">
        <f t="shared" si="496"/>
        <v>1</v>
      </c>
      <c r="BK2754" s="19">
        <f t="shared" si="523"/>
        <v>2</v>
      </c>
      <c r="BL2754" s="19">
        <f t="shared" si="523"/>
        <v>0</v>
      </c>
      <c r="BM2754" s="19">
        <f t="shared" si="523"/>
        <v>0</v>
      </c>
      <c r="BN2754" s="19">
        <f t="shared" si="523"/>
        <v>0</v>
      </c>
      <c r="BO2754" s="19">
        <f t="shared" si="523"/>
        <v>0</v>
      </c>
      <c r="BP2754" s="19">
        <f t="shared" si="523"/>
        <v>0</v>
      </c>
      <c r="BQ2754" s="19">
        <f t="shared" si="523"/>
        <v>1</v>
      </c>
      <c r="BR2754" s="19">
        <f t="shared" si="523"/>
        <v>1</v>
      </c>
      <c r="BS2754" s="19">
        <f t="shared" si="523"/>
        <v>0</v>
      </c>
      <c r="BT2754" s="19">
        <f t="shared" si="523"/>
        <v>0</v>
      </c>
      <c r="BU2754" s="19">
        <f t="shared" si="523"/>
        <v>0</v>
      </c>
      <c r="BV2754" s="19">
        <f t="shared" si="523"/>
        <v>0</v>
      </c>
      <c r="BW2754" s="19">
        <f t="shared" si="523"/>
        <v>0</v>
      </c>
      <c r="BX2754" s="19">
        <f t="shared" si="523"/>
        <v>0</v>
      </c>
      <c r="BY2754" s="19" t="str">
        <f t="shared" si="523"/>
        <v/>
      </c>
      <c r="BZ2754" s="19" t="str">
        <f t="shared" ref="BZ2754:CB2769" si="525">IF(BZ$4&gt;=$BC$1,"",SUMPRODUCT(N(MOD($D2754:$I2754,$BC$1)=BZ$4)))</f>
        <v/>
      </c>
      <c r="CA2754" s="19" t="str">
        <f t="shared" si="525"/>
        <v/>
      </c>
      <c r="CB2754" s="19" t="str">
        <f t="shared" si="525"/>
        <v/>
      </c>
    </row>
    <row r="2755" spans="1:80">
      <c r="A2755" s="24">
        <f t="shared" si="497"/>
        <v>2754</v>
      </c>
      <c r="B2755" s="31">
        <f>IF(data!A2756="","",data!A2756)</f>
        <v>2021110</v>
      </c>
      <c r="C2755" s="32">
        <f>IF(data!B2756="","",data!B2756)</f>
        <v>44465</v>
      </c>
      <c r="D2755" s="21">
        <f>IF(data!C2756="","",data!C2756)</f>
        <v>10</v>
      </c>
      <c r="E2755" s="22">
        <f>IF(data!D2756="","",data!D2756)</f>
        <v>13</v>
      </c>
      <c r="F2755" s="22">
        <f>IF(data!E2756="","",data!E2756)</f>
        <v>15</v>
      </c>
      <c r="G2755" s="22">
        <f>IF(data!F2756="","",data!F2756)</f>
        <v>24</v>
      </c>
      <c r="H2755" s="22">
        <f>IF(data!G2756="","",data!G2756)</f>
        <v>31</v>
      </c>
      <c r="I2755" s="22">
        <f>IF(data!H2756="","",data!H2756)</f>
        <v>32</v>
      </c>
      <c r="J2755" s="23">
        <f>IF(data!I2756="","",data!I2756)</f>
        <v>2</v>
      </c>
      <c r="Q2755" s="33"/>
      <c r="R2755" s="33"/>
      <c r="S2755" s="33"/>
      <c r="T2755" s="33"/>
      <c r="U2755" s="33"/>
      <c r="V2755" s="33"/>
      <c r="X2755" s="34"/>
      <c r="Y2755" s="33"/>
      <c r="Z2755" s="33"/>
      <c r="AA2755" s="33"/>
      <c r="AB2755" s="33"/>
      <c r="AC2755" s="35"/>
      <c r="AD2755" s="33"/>
      <c r="AE2755" s="33"/>
      <c r="AF2755" s="33"/>
      <c r="AG2755" s="33"/>
      <c r="AH2755" s="33"/>
      <c r="AI2755" s="33"/>
      <c r="AJ2755" s="36"/>
      <c r="AK2755" s="10">
        <f t="shared" si="498"/>
        <v>5</v>
      </c>
      <c r="AL2755" s="11">
        <f t="shared" si="499"/>
        <v>9</v>
      </c>
      <c r="AM2755" s="11">
        <f t="shared" si="500"/>
        <v>10</v>
      </c>
      <c r="AN2755" s="11">
        <f t="shared" si="501"/>
        <v>11</v>
      </c>
      <c r="AO2755" s="13">
        <f t="shared" si="502"/>
        <v>20</v>
      </c>
      <c r="AP2755" s="11">
        <f t="shared" si="503"/>
        <v>21</v>
      </c>
      <c r="AQ2755" s="11">
        <f t="shared" si="504"/>
        <v>26</v>
      </c>
      <c r="AR2755" s="11">
        <f t="shared" si="505"/>
        <v>15</v>
      </c>
      <c r="AS2755" s="11">
        <f t="shared" si="506"/>
        <v>37</v>
      </c>
      <c r="AT2755" s="11">
        <f t="shared" si="507"/>
        <v>29</v>
      </c>
      <c r="AU2755" s="11">
        <f t="shared" si="508"/>
        <v>34</v>
      </c>
      <c r="AV2755" s="11">
        <f t="shared" si="509"/>
        <v>41</v>
      </c>
      <c r="AW2755" s="12">
        <f t="shared" si="510"/>
        <v>35</v>
      </c>
      <c r="AX2755" s="13">
        <f t="shared" si="511"/>
        <v>61</v>
      </c>
      <c r="AY2755" s="13">
        <f t="shared" si="512"/>
        <v>74</v>
      </c>
      <c r="AZ2755" s="13">
        <f t="shared" si="513"/>
        <v>71</v>
      </c>
      <c r="BA2755" s="13">
        <f t="shared" si="514"/>
        <v>68</v>
      </c>
      <c r="BB2755" s="14">
        <f t="shared" si="515"/>
        <v>65</v>
      </c>
      <c r="BC2755" s="19">
        <f t="shared" si="518"/>
        <v>74</v>
      </c>
      <c r="BD2755" s="55">
        <f t="shared" si="494"/>
        <v>0.98213705748619684</v>
      </c>
      <c r="BE2755" s="19">
        <f t="shared" si="495"/>
        <v>1.0537512179278987</v>
      </c>
      <c r="BF2755" s="19">
        <f t="shared" si="519"/>
        <v>1.0836245534264373</v>
      </c>
      <c r="BG2755" s="19">
        <f t="shared" si="524"/>
        <v>1.027970120168886</v>
      </c>
      <c r="BH2755" s="19">
        <f t="shared" si="496"/>
        <v>0</v>
      </c>
      <c r="BI2755" s="19">
        <f t="shared" si="496"/>
        <v>0</v>
      </c>
      <c r="BJ2755" s="19">
        <f t="shared" si="496"/>
        <v>0</v>
      </c>
      <c r="BK2755" s="19">
        <f t="shared" ref="BK2755:BZ2770" si="526">IF(BK$4&gt;=$BC$1,"",SUMPRODUCT(N(MOD($D2755:$I2755,$BC$1)=BK$4)))</f>
        <v>0</v>
      </c>
      <c r="BL2755" s="19">
        <f t="shared" si="526"/>
        <v>0</v>
      </c>
      <c r="BM2755" s="19">
        <f t="shared" si="526"/>
        <v>0</v>
      </c>
      <c r="BN2755" s="19">
        <f t="shared" si="526"/>
        <v>0</v>
      </c>
      <c r="BO2755" s="19">
        <f t="shared" si="526"/>
        <v>1</v>
      </c>
      <c r="BP2755" s="19">
        <f t="shared" si="526"/>
        <v>0</v>
      </c>
      <c r="BQ2755" s="19">
        <f t="shared" si="526"/>
        <v>0</v>
      </c>
      <c r="BR2755" s="19">
        <f t="shared" si="526"/>
        <v>1</v>
      </c>
      <c r="BS2755" s="19">
        <f t="shared" si="526"/>
        <v>0</v>
      </c>
      <c r="BT2755" s="19">
        <f t="shared" si="526"/>
        <v>0</v>
      </c>
      <c r="BU2755" s="19">
        <f t="shared" si="526"/>
        <v>1</v>
      </c>
      <c r="BV2755" s="19">
        <f t="shared" si="526"/>
        <v>1</v>
      </c>
      <c r="BW2755" s="19">
        <f t="shared" si="526"/>
        <v>2</v>
      </c>
      <c r="BX2755" s="19">
        <f t="shared" si="526"/>
        <v>0</v>
      </c>
      <c r="BY2755" s="19" t="str">
        <f t="shared" si="526"/>
        <v/>
      </c>
      <c r="BZ2755" s="19" t="str">
        <f t="shared" si="526"/>
        <v/>
      </c>
      <c r="CA2755" s="19" t="str">
        <f t="shared" si="525"/>
        <v/>
      </c>
      <c r="CB2755" s="19" t="str">
        <f t="shared" si="525"/>
        <v/>
      </c>
    </row>
    <row r="2756" spans="1:80">
      <c r="A2756" s="24">
        <f t="shared" si="497"/>
        <v>2755</v>
      </c>
      <c r="B2756" s="31">
        <f>IF(data!A2757="","",data!A2757)</f>
        <v>2021111</v>
      </c>
      <c r="C2756" s="32">
        <f>IF(data!B2757="","",data!B2757)</f>
        <v>44467</v>
      </c>
      <c r="D2756" s="21">
        <f>IF(data!C2757="","",data!C2757)</f>
        <v>17</v>
      </c>
      <c r="E2756" s="22">
        <f>IF(data!D2757="","",data!D2757)</f>
        <v>20</v>
      </c>
      <c r="F2756" s="22">
        <f>IF(data!E2757="","",data!E2757)</f>
        <v>22</v>
      </c>
      <c r="G2756" s="22">
        <f>IF(data!F2757="","",data!F2757)</f>
        <v>23</v>
      </c>
      <c r="H2756" s="22">
        <f>IF(data!G2757="","",data!G2757)</f>
        <v>26</v>
      </c>
      <c r="I2756" s="22">
        <f>IF(data!H2757="","",data!H2757)</f>
        <v>28</v>
      </c>
      <c r="J2756" s="23">
        <f>IF(data!I2757="","",data!I2757)</f>
        <v>6</v>
      </c>
      <c r="Q2756" s="33"/>
      <c r="R2756" s="33"/>
      <c r="S2756" s="33"/>
      <c r="T2756" s="33"/>
      <c r="U2756" s="33"/>
      <c r="V2756" s="33"/>
      <c r="X2756" s="34"/>
      <c r="Y2756" s="33"/>
      <c r="Z2756" s="33"/>
      <c r="AA2756" s="33"/>
      <c r="AB2756" s="33"/>
      <c r="AC2756" s="35"/>
      <c r="AD2756" s="33"/>
      <c r="AE2756" s="33"/>
      <c r="AF2756" s="33"/>
      <c r="AG2756" s="33"/>
      <c r="AH2756" s="33"/>
      <c r="AI2756" s="33"/>
      <c r="AJ2756" s="36"/>
      <c r="AK2756" s="10">
        <f t="shared" si="498"/>
        <v>10</v>
      </c>
      <c r="AL2756" s="11">
        <f t="shared" si="499"/>
        <v>8</v>
      </c>
      <c r="AM2756" s="11">
        <f t="shared" si="500"/>
        <v>11</v>
      </c>
      <c r="AN2756" s="11">
        <f t="shared" si="501"/>
        <v>22</v>
      </c>
      <c r="AO2756" s="13">
        <f t="shared" si="502"/>
        <v>17</v>
      </c>
      <c r="AP2756" s="11">
        <f t="shared" si="503"/>
        <v>24</v>
      </c>
      <c r="AQ2756" s="11">
        <f t="shared" si="504"/>
        <v>28</v>
      </c>
      <c r="AR2756" s="11">
        <f t="shared" si="505"/>
        <v>26</v>
      </c>
      <c r="AS2756" s="11">
        <f t="shared" si="506"/>
        <v>26</v>
      </c>
      <c r="AT2756" s="11">
        <f t="shared" si="507"/>
        <v>40</v>
      </c>
      <c r="AU2756" s="11">
        <f t="shared" si="508"/>
        <v>32</v>
      </c>
      <c r="AV2756" s="11">
        <f t="shared" si="509"/>
        <v>38</v>
      </c>
      <c r="AW2756" s="12">
        <f t="shared" si="510"/>
        <v>46</v>
      </c>
      <c r="AX2756" s="13">
        <f t="shared" si="511"/>
        <v>40</v>
      </c>
      <c r="AY2756" s="13">
        <f t="shared" si="512"/>
        <v>34</v>
      </c>
      <c r="AZ2756" s="13">
        <f t="shared" si="513"/>
        <v>46</v>
      </c>
      <c r="BA2756" s="13">
        <f t="shared" si="514"/>
        <v>41</v>
      </c>
      <c r="BB2756" s="14">
        <f t="shared" si="515"/>
        <v>36</v>
      </c>
      <c r="BC2756" s="19">
        <f t="shared" si="518"/>
        <v>34</v>
      </c>
      <c r="BD2756" s="55">
        <f t="shared" si="494"/>
        <v>0.90438454043520633</v>
      </c>
      <c r="BE2756" s="19">
        <f t="shared" si="495"/>
        <v>1.023059434881455</v>
      </c>
      <c r="BF2756" s="19">
        <f t="shared" si="519"/>
        <v>1.0615264696329978</v>
      </c>
      <c r="BG2756" s="19">
        <f t="shared" si="524"/>
        <v>1.0275608963949334</v>
      </c>
      <c r="BH2756" s="19">
        <f t="shared" si="496"/>
        <v>1</v>
      </c>
      <c r="BI2756" s="19">
        <f t="shared" si="496"/>
        <v>0</v>
      </c>
      <c r="BJ2756" s="19">
        <f t="shared" si="496"/>
        <v>0</v>
      </c>
      <c r="BK2756" s="19">
        <f t="shared" si="526"/>
        <v>1</v>
      </c>
      <c r="BL2756" s="19">
        <f t="shared" si="526"/>
        <v>0</v>
      </c>
      <c r="BM2756" s="19">
        <f t="shared" si="526"/>
        <v>1</v>
      </c>
      <c r="BN2756" s="19">
        <f t="shared" si="526"/>
        <v>1</v>
      </c>
      <c r="BO2756" s="19">
        <f t="shared" si="526"/>
        <v>0</v>
      </c>
      <c r="BP2756" s="19">
        <f t="shared" si="526"/>
        <v>0</v>
      </c>
      <c r="BQ2756" s="19">
        <f t="shared" si="526"/>
        <v>1</v>
      </c>
      <c r="BR2756" s="19">
        <f t="shared" si="526"/>
        <v>0</v>
      </c>
      <c r="BS2756" s="19">
        <f t="shared" si="526"/>
        <v>1</v>
      </c>
      <c r="BT2756" s="19">
        <f t="shared" si="526"/>
        <v>0</v>
      </c>
      <c r="BU2756" s="19">
        <f t="shared" si="526"/>
        <v>0</v>
      </c>
      <c r="BV2756" s="19">
        <f t="shared" si="526"/>
        <v>0</v>
      </c>
      <c r="BW2756" s="19">
        <f t="shared" si="526"/>
        <v>0</v>
      </c>
      <c r="BX2756" s="19">
        <f t="shared" si="526"/>
        <v>0</v>
      </c>
      <c r="BY2756" s="19" t="str">
        <f t="shared" si="526"/>
        <v/>
      </c>
      <c r="BZ2756" s="19" t="str">
        <f t="shared" si="526"/>
        <v/>
      </c>
      <c r="CA2756" s="19" t="str">
        <f t="shared" si="525"/>
        <v/>
      </c>
      <c r="CB2756" s="19" t="str">
        <f t="shared" si="525"/>
        <v/>
      </c>
    </row>
    <row r="2757" spans="1:80">
      <c r="A2757" s="24">
        <f t="shared" si="497"/>
        <v>2756</v>
      </c>
      <c r="B2757" s="31">
        <f>IF(data!A2758="","",data!A2758)</f>
        <v>2021112</v>
      </c>
      <c r="C2757" s="32">
        <f>IF(data!B2758="","",data!B2758)</f>
        <v>44469</v>
      </c>
      <c r="D2757" s="21">
        <f>IF(data!C2758="","",data!C2758)</f>
        <v>5</v>
      </c>
      <c r="E2757" s="22">
        <f>IF(data!D2758="","",data!D2758)</f>
        <v>6</v>
      </c>
      <c r="F2757" s="22">
        <f>IF(data!E2758="","",data!E2758)</f>
        <v>21</v>
      </c>
      <c r="G2757" s="22">
        <f>IF(data!F2758="","",data!F2758)</f>
        <v>25</v>
      </c>
      <c r="H2757" s="22">
        <f>IF(data!G2758="","",data!G2758)</f>
        <v>28</v>
      </c>
      <c r="I2757" s="22">
        <f>IF(data!H2758="","",data!H2758)</f>
        <v>33</v>
      </c>
      <c r="J2757" s="23">
        <f>IF(data!I2758="","",data!I2758)</f>
        <v>7</v>
      </c>
      <c r="Q2757" s="33"/>
      <c r="R2757" s="33"/>
      <c r="S2757" s="33"/>
      <c r="T2757" s="33"/>
      <c r="U2757" s="33"/>
      <c r="V2757" s="33"/>
      <c r="X2757" s="34"/>
      <c r="Y2757" s="33"/>
      <c r="Z2757" s="33"/>
      <c r="AA2757" s="33"/>
      <c r="AB2757" s="33"/>
      <c r="AC2757" s="35"/>
      <c r="AD2757" s="33"/>
      <c r="AE2757" s="33"/>
      <c r="AF2757" s="33"/>
      <c r="AG2757" s="33"/>
      <c r="AH2757" s="33"/>
      <c r="AI2757" s="33"/>
      <c r="AJ2757" s="36"/>
      <c r="AK2757" s="10">
        <f t="shared" si="498"/>
        <v>4</v>
      </c>
      <c r="AL2757" s="11">
        <f t="shared" si="499"/>
        <v>6</v>
      </c>
      <c r="AM2757" s="11">
        <f t="shared" si="500"/>
        <v>8</v>
      </c>
      <c r="AN2757" s="11">
        <f t="shared" si="501"/>
        <v>16</v>
      </c>
      <c r="AO2757" s="13">
        <f t="shared" si="502"/>
        <v>20</v>
      </c>
      <c r="AP2757" s="11">
        <f t="shared" si="503"/>
        <v>22</v>
      </c>
      <c r="AQ2757" s="11">
        <f t="shared" si="504"/>
        <v>28</v>
      </c>
      <c r="AR2757" s="11">
        <f t="shared" si="505"/>
        <v>28</v>
      </c>
      <c r="AS2757" s="11">
        <f t="shared" si="506"/>
        <v>30</v>
      </c>
      <c r="AT2757" s="11">
        <f t="shared" si="507"/>
        <v>34</v>
      </c>
      <c r="AU2757" s="11">
        <f t="shared" si="508"/>
        <v>40</v>
      </c>
      <c r="AV2757" s="11">
        <f t="shared" si="509"/>
        <v>34</v>
      </c>
      <c r="AW2757" s="12">
        <f t="shared" si="510"/>
        <v>43</v>
      </c>
      <c r="AX2757" s="13">
        <f t="shared" si="511"/>
        <v>38</v>
      </c>
      <c r="AY2757" s="13">
        <f t="shared" si="512"/>
        <v>50</v>
      </c>
      <c r="AZ2757" s="13">
        <f t="shared" si="513"/>
        <v>46</v>
      </c>
      <c r="BA2757" s="13">
        <f t="shared" si="514"/>
        <v>42</v>
      </c>
      <c r="BB2757" s="14">
        <f t="shared" si="515"/>
        <v>38</v>
      </c>
      <c r="BC2757" s="19">
        <f t="shared" si="518"/>
        <v>50</v>
      </c>
      <c r="BD2757" s="55">
        <f t="shared" si="494"/>
        <v>0.99441377070477432</v>
      </c>
      <c r="BE2757" s="19">
        <f t="shared" si="495"/>
        <v>1.0046443650535888</v>
      </c>
      <c r="BF2757" s="19">
        <f t="shared" si="519"/>
        <v>1.0648002598246185</v>
      </c>
      <c r="BG2757" s="19">
        <f t="shared" si="524"/>
        <v>1.0251055537512179</v>
      </c>
      <c r="BH2757" s="19">
        <f t="shared" si="496"/>
        <v>0</v>
      </c>
      <c r="BI2757" s="19">
        <f t="shared" si="496"/>
        <v>0</v>
      </c>
      <c r="BJ2757" s="19">
        <f t="shared" si="496"/>
        <v>0</v>
      </c>
      <c r="BK2757" s="19">
        <f t="shared" si="526"/>
        <v>0</v>
      </c>
      <c r="BL2757" s="19">
        <f t="shared" si="526"/>
        <v>1</v>
      </c>
      <c r="BM2757" s="19">
        <f t="shared" si="526"/>
        <v>1</v>
      </c>
      <c r="BN2757" s="19">
        <f t="shared" si="526"/>
        <v>1</v>
      </c>
      <c r="BO2757" s="19">
        <f t="shared" si="526"/>
        <v>0</v>
      </c>
      <c r="BP2757" s="19">
        <f t="shared" si="526"/>
        <v>1</v>
      </c>
      <c r="BQ2757" s="19">
        <f t="shared" si="526"/>
        <v>0</v>
      </c>
      <c r="BR2757" s="19">
        <f t="shared" si="526"/>
        <v>0</v>
      </c>
      <c r="BS2757" s="19">
        <f t="shared" si="526"/>
        <v>1</v>
      </c>
      <c r="BT2757" s="19">
        <f t="shared" si="526"/>
        <v>0</v>
      </c>
      <c r="BU2757" s="19">
        <f t="shared" si="526"/>
        <v>0</v>
      </c>
      <c r="BV2757" s="19">
        <f t="shared" si="526"/>
        <v>0</v>
      </c>
      <c r="BW2757" s="19">
        <f t="shared" si="526"/>
        <v>0</v>
      </c>
      <c r="BX2757" s="19">
        <f t="shared" si="526"/>
        <v>1</v>
      </c>
      <c r="BY2757" s="19" t="str">
        <f t="shared" si="526"/>
        <v/>
      </c>
      <c r="BZ2757" s="19" t="str">
        <f t="shared" si="526"/>
        <v/>
      </c>
      <c r="CA2757" s="19" t="str">
        <f t="shared" si="525"/>
        <v/>
      </c>
      <c r="CB2757" s="19" t="str">
        <f t="shared" si="525"/>
        <v/>
      </c>
    </row>
    <row r="2758" spans="1:80">
      <c r="A2758" s="24">
        <f t="shared" si="497"/>
        <v>2757</v>
      </c>
      <c r="B2758" s="31">
        <f>IF(data!A2759="","",data!A2759)</f>
        <v>2021113</v>
      </c>
      <c r="C2758" s="32">
        <f>IF(data!B2759="","",data!B2759)</f>
        <v>44474</v>
      </c>
      <c r="D2758" s="21">
        <f>IF(data!C2759="","",data!C2759)</f>
        <v>4</v>
      </c>
      <c r="E2758" s="22">
        <f>IF(data!D2759="","",data!D2759)</f>
        <v>7</v>
      </c>
      <c r="F2758" s="22">
        <f>IF(data!E2759="","",data!E2759)</f>
        <v>10</v>
      </c>
      <c r="G2758" s="22">
        <f>IF(data!F2759="","",data!F2759)</f>
        <v>22</v>
      </c>
      <c r="H2758" s="22">
        <f>IF(data!G2759="","",data!G2759)</f>
        <v>27</v>
      </c>
      <c r="I2758" s="22">
        <f>IF(data!H2759="","",data!H2759)</f>
        <v>30</v>
      </c>
      <c r="J2758" s="23">
        <f>IF(data!I2759="","",data!I2759)</f>
        <v>2</v>
      </c>
      <c r="Q2758" s="33"/>
      <c r="R2758" s="33"/>
      <c r="S2758" s="33"/>
      <c r="T2758" s="33"/>
      <c r="U2758" s="33"/>
      <c r="V2758" s="33"/>
      <c r="X2758" s="34"/>
      <c r="Y2758" s="33"/>
      <c r="Z2758" s="33"/>
      <c r="AA2758" s="33"/>
      <c r="AB2758" s="33"/>
      <c r="AC2758" s="35"/>
      <c r="AD2758" s="33"/>
      <c r="AE2758" s="33"/>
      <c r="AF2758" s="33"/>
      <c r="AG2758" s="33"/>
      <c r="AH2758" s="33"/>
      <c r="AI2758" s="33"/>
      <c r="AJ2758" s="36"/>
      <c r="AK2758" s="10">
        <f t="shared" si="498"/>
        <v>4</v>
      </c>
      <c r="AL2758" s="11">
        <f t="shared" si="499"/>
        <v>12</v>
      </c>
      <c r="AM2758" s="11">
        <f t="shared" si="500"/>
        <v>10</v>
      </c>
      <c r="AN2758" s="11">
        <f t="shared" si="501"/>
        <v>16</v>
      </c>
      <c r="AO2758" s="13">
        <f t="shared" si="502"/>
        <v>16</v>
      </c>
      <c r="AP2758" s="11">
        <f t="shared" si="503"/>
        <v>28</v>
      </c>
      <c r="AQ2758" s="11">
        <f t="shared" si="504"/>
        <v>19</v>
      </c>
      <c r="AR2758" s="11">
        <f t="shared" si="505"/>
        <v>20</v>
      </c>
      <c r="AS2758" s="11">
        <f t="shared" si="506"/>
        <v>34</v>
      </c>
      <c r="AT2758" s="11">
        <f t="shared" si="507"/>
        <v>40</v>
      </c>
      <c r="AU2758" s="11">
        <f t="shared" si="508"/>
        <v>35</v>
      </c>
      <c r="AV2758" s="11">
        <f t="shared" si="509"/>
        <v>44</v>
      </c>
      <c r="AW2758" s="12">
        <f t="shared" si="510"/>
        <v>40</v>
      </c>
      <c r="AX2758" s="13">
        <f t="shared" si="511"/>
        <v>52</v>
      </c>
      <c r="AY2758" s="13">
        <f t="shared" si="512"/>
        <v>49</v>
      </c>
      <c r="AZ2758" s="13">
        <f t="shared" si="513"/>
        <v>46</v>
      </c>
      <c r="BA2758" s="13">
        <f t="shared" si="514"/>
        <v>43</v>
      </c>
      <c r="BB2758" s="14">
        <f t="shared" si="515"/>
        <v>40</v>
      </c>
      <c r="BC2758" s="19">
        <f t="shared" si="518"/>
        <v>49</v>
      </c>
      <c r="BD2758" s="55">
        <f t="shared" si="494"/>
        <v>0.95758363104904187</v>
      </c>
      <c r="BE2758" s="19">
        <f t="shared" si="495"/>
        <v>0.95962974991880479</v>
      </c>
      <c r="BF2758" s="19">
        <f t="shared" si="519"/>
        <v>1.057434231893472</v>
      </c>
      <c r="BG2758" s="19">
        <f t="shared" si="524"/>
        <v>1.0300162390386489</v>
      </c>
      <c r="BH2758" s="19">
        <f t="shared" si="496"/>
        <v>0</v>
      </c>
      <c r="BI2758" s="19">
        <f t="shared" si="496"/>
        <v>0</v>
      </c>
      <c r="BJ2758" s="19">
        <f t="shared" si="496"/>
        <v>0</v>
      </c>
      <c r="BK2758" s="19">
        <f t="shared" si="526"/>
        <v>0</v>
      </c>
      <c r="BL2758" s="19">
        <f t="shared" si="526"/>
        <v>1</v>
      </c>
      <c r="BM2758" s="19">
        <f t="shared" si="526"/>
        <v>1</v>
      </c>
      <c r="BN2758" s="19">
        <f t="shared" si="526"/>
        <v>0</v>
      </c>
      <c r="BO2758" s="19">
        <f t="shared" si="526"/>
        <v>1</v>
      </c>
      <c r="BP2758" s="19">
        <f t="shared" si="526"/>
        <v>0</v>
      </c>
      <c r="BQ2758" s="19">
        <f t="shared" si="526"/>
        <v>0</v>
      </c>
      <c r="BR2758" s="19">
        <f t="shared" si="526"/>
        <v>2</v>
      </c>
      <c r="BS2758" s="19">
        <f t="shared" si="526"/>
        <v>0</v>
      </c>
      <c r="BT2758" s="19">
        <f t="shared" si="526"/>
        <v>0</v>
      </c>
      <c r="BU2758" s="19">
        <f t="shared" si="526"/>
        <v>1</v>
      </c>
      <c r="BV2758" s="19">
        <f t="shared" si="526"/>
        <v>0</v>
      </c>
      <c r="BW2758" s="19">
        <f t="shared" si="526"/>
        <v>0</v>
      </c>
      <c r="BX2758" s="19">
        <f t="shared" si="526"/>
        <v>0</v>
      </c>
      <c r="BY2758" s="19" t="str">
        <f t="shared" si="526"/>
        <v/>
      </c>
      <c r="BZ2758" s="19" t="str">
        <f t="shared" si="526"/>
        <v/>
      </c>
      <c r="CA2758" s="19" t="str">
        <f t="shared" si="525"/>
        <v/>
      </c>
      <c r="CB2758" s="19" t="str">
        <f t="shared" si="525"/>
        <v/>
      </c>
    </row>
    <row r="2759" spans="1:80">
      <c r="A2759" s="24">
        <f t="shared" si="497"/>
        <v>2758</v>
      </c>
      <c r="B2759" s="31">
        <f>IF(data!A2760="","",data!A2760)</f>
        <v>2021114</v>
      </c>
      <c r="C2759" s="32">
        <f>IF(data!B2760="","",data!B2760)</f>
        <v>44476</v>
      </c>
      <c r="D2759" s="21">
        <f>IF(data!C2760="","",data!C2760)</f>
        <v>4</v>
      </c>
      <c r="E2759" s="22">
        <f>IF(data!D2760="","",data!D2760)</f>
        <v>6</v>
      </c>
      <c r="F2759" s="22">
        <f>IF(data!E2760="","",data!E2760)</f>
        <v>8</v>
      </c>
      <c r="G2759" s="22">
        <f>IF(data!F2760="","",data!F2760)</f>
        <v>14</v>
      </c>
      <c r="H2759" s="22">
        <f>IF(data!G2760="","",data!G2760)</f>
        <v>24</v>
      </c>
      <c r="I2759" s="22">
        <f>IF(data!H2760="","",data!H2760)</f>
        <v>27</v>
      </c>
      <c r="J2759" s="23">
        <f>IF(data!I2760="","",data!I2760)</f>
        <v>2</v>
      </c>
      <c r="Q2759" s="33"/>
      <c r="R2759" s="33"/>
      <c r="S2759" s="33"/>
      <c r="T2759" s="33"/>
      <c r="U2759" s="33"/>
      <c r="V2759" s="33"/>
      <c r="X2759" s="34"/>
      <c r="Y2759" s="33"/>
      <c r="Z2759" s="33"/>
      <c r="AA2759" s="33"/>
      <c r="AB2759" s="33"/>
      <c r="AC2759" s="35"/>
      <c r="AD2759" s="33"/>
      <c r="AE2759" s="33"/>
      <c r="AF2759" s="33"/>
      <c r="AG2759" s="33"/>
      <c r="AH2759" s="33"/>
      <c r="AI2759" s="33"/>
      <c r="AJ2759" s="36"/>
      <c r="AK2759" s="10">
        <f t="shared" si="498"/>
        <v>5</v>
      </c>
      <c r="AL2759" s="11">
        <f t="shared" si="499"/>
        <v>7</v>
      </c>
      <c r="AM2759" s="11">
        <f t="shared" si="500"/>
        <v>18</v>
      </c>
      <c r="AN2759" s="11">
        <f t="shared" si="501"/>
        <v>11</v>
      </c>
      <c r="AO2759" s="13">
        <f t="shared" si="502"/>
        <v>20</v>
      </c>
      <c r="AP2759" s="11">
        <f t="shared" si="503"/>
        <v>19</v>
      </c>
      <c r="AQ2759" s="11">
        <f t="shared" si="504"/>
        <v>29</v>
      </c>
      <c r="AR2759" s="11">
        <f t="shared" si="505"/>
        <v>33</v>
      </c>
      <c r="AS2759" s="11">
        <f t="shared" si="506"/>
        <v>28</v>
      </c>
      <c r="AT2759" s="11">
        <f t="shared" si="507"/>
        <v>23</v>
      </c>
      <c r="AU2759" s="11">
        <f t="shared" si="508"/>
        <v>31</v>
      </c>
      <c r="AV2759" s="11">
        <f t="shared" si="509"/>
        <v>41</v>
      </c>
      <c r="AW2759" s="12">
        <f t="shared" si="510"/>
        <v>53</v>
      </c>
      <c r="AX2759" s="13">
        <f t="shared" si="511"/>
        <v>51</v>
      </c>
      <c r="AY2759" s="13">
        <f t="shared" si="512"/>
        <v>49</v>
      </c>
      <c r="AZ2759" s="13">
        <f t="shared" si="513"/>
        <v>47</v>
      </c>
      <c r="BA2759" s="13">
        <f t="shared" si="514"/>
        <v>45</v>
      </c>
      <c r="BB2759" s="14">
        <f t="shared" si="515"/>
        <v>43</v>
      </c>
      <c r="BC2759" s="19">
        <f t="shared" si="518"/>
        <v>49</v>
      </c>
      <c r="BD2759" s="55">
        <f t="shared" si="494"/>
        <v>1.04761286131861</v>
      </c>
      <c r="BE2759" s="19">
        <f t="shared" si="495"/>
        <v>1.0046443650535888</v>
      </c>
      <c r="BF2759" s="19">
        <f t="shared" si="519"/>
        <v>1.0680740500162391</v>
      </c>
      <c r="BG2759" s="19">
        <f t="shared" si="524"/>
        <v>1.0296070152646963</v>
      </c>
      <c r="BH2759" s="19">
        <f t="shared" si="496"/>
        <v>0</v>
      </c>
      <c r="BI2759" s="19">
        <f t="shared" si="496"/>
        <v>0</v>
      </c>
      <c r="BJ2759" s="19">
        <f t="shared" si="496"/>
        <v>0</v>
      </c>
      <c r="BK2759" s="19">
        <f t="shared" si="526"/>
        <v>0</v>
      </c>
      <c r="BL2759" s="19">
        <f t="shared" si="526"/>
        <v>1</v>
      </c>
      <c r="BM2759" s="19">
        <f t="shared" si="526"/>
        <v>0</v>
      </c>
      <c r="BN2759" s="19">
        <f t="shared" si="526"/>
        <v>1</v>
      </c>
      <c r="BO2759" s="19">
        <f t="shared" si="526"/>
        <v>1</v>
      </c>
      <c r="BP2759" s="19">
        <f t="shared" si="526"/>
        <v>1</v>
      </c>
      <c r="BQ2759" s="19">
        <f t="shared" si="526"/>
        <v>0</v>
      </c>
      <c r="BR2759" s="19">
        <f t="shared" si="526"/>
        <v>1</v>
      </c>
      <c r="BS2759" s="19">
        <f t="shared" si="526"/>
        <v>0</v>
      </c>
      <c r="BT2759" s="19">
        <f t="shared" si="526"/>
        <v>0</v>
      </c>
      <c r="BU2759" s="19">
        <f t="shared" si="526"/>
        <v>0</v>
      </c>
      <c r="BV2759" s="19">
        <f t="shared" si="526"/>
        <v>1</v>
      </c>
      <c r="BW2759" s="19">
        <f t="shared" si="526"/>
        <v>0</v>
      </c>
      <c r="BX2759" s="19">
        <f t="shared" si="526"/>
        <v>0</v>
      </c>
      <c r="BY2759" s="19" t="str">
        <f t="shared" si="526"/>
        <v/>
      </c>
      <c r="BZ2759" s="19" t="str">
        <f t="shared" si="526"/>
        <v/>
      </c>
      <c r="CA2759" s="19" t="str">
        <f t="shared" si="525"/>
        <v/>
      </c>
      <c r="CB2759" s="19" t="str">
        <f t="shared" si="525"/>
        <v/>
      </c>
    </row>
    <row r="2760" spans="1:80">
      <c r="A2760" s="24">
        <f t="shared" si="497"/>
        <v>2759</v>
      </c>
      <c r="B2760" s="31">
        <f>IF(data!A2761="","",data!A2761)</f>
        <v>2021115</v>
      </c>
      <c r="C2760" s="32">
        <f>IF(data!B2761="","",data!B2761)</f>
        <v>44479</v>
      </c>
      <c r="D2760" s="21">
        <f>IF(data!C2761="","",data!C2761)</f>
        <v>2</v>
      </c>
      <c r="E2760" s="22">
        <f>IF(data!D2761="","",data!D2761)</f>
        <v>10</v>
      </c>
      <c r="F2760" s="22">
        <f>IF(data!E2761="","",data!E2761)</f>
        <v>12</v>
      </c>
      <c r="G2760" s="22">
        <f>IF(data!F2761="","",data!F2761)</f>
        <v>15</v>
      </c>
      <c r="H2760" s="22">
        <f>IF(data!G2761="","",data!G2761)</f>
        <v>24</v>
      </c>
      <c r="I2760" s="22">
        <f>IF(data!H2761="","",data!H2761)</f>
        <v>27</v>
      </c>
      <c r="J2760" s="23">
        <f>IF(data!I2761="","",data!I2761)</f>
        <v>8</v>
      </c>
      <c r="Q2760" s="33"/>
      <c r="R2760" s="33"/>
      <c r="S2760" s="33"/>
      <c r="T2760" s="33"/>
      <c r="U2760" s="33"/>
      <c r="V2760" s="33"/>
      <c r="X2760" s="34"/>
      <c r="Y2760" s="33"/>
      <c r="Z2760" s="33"/>
      <c r="AA2760" s="33"/>
      <c r="AB2760" s="33"/>
      <c r="AC2760" s="35"/>
      <c r="AD2760" s="33"/>
      <c r="AE2760" s="33"/>
      <c r="AF2760" s="33"/>
      <c r="AG2760" s="33"/>
      <c r="AH2760" s="33"/>
      <c r="AI2760" s="33"/>
      <c r="AJ2760" s="36"/>
      <c r="AK2760" s="10">
        <f t="shared" si="498"/>
        <v>3</v>
      </c>
      <c r="AL2760" s="11">
        <f t="shared" si="499"/>
        <v>10</v>
      </c>
      <c r="AM2760" s="11">
        <f t="shared" si="500"/>
        <v>10</v>
      </c>
      <c r="AN2760" s="11">
        <f t="shared" si="501"/>
        <v>12</v>
      </c>
      <c r="AO2760" s="13">
        <f t="shared" si="502"/>
        <v>20</v>
      </c>
      <c r="AP2760" s="11">
        <f t="shared" si="503"/>
        <v>18</v>
      </c>
      <c r="AQ2760" s="11">
        <f t="shared" si="504"/>
        <v>18</v>
      </c>
      <c r="AR2760" s="11">
        <f t="shared" si="505"/>
        <v>20</v>
      </c>
      <c r="AS2760" s="11">
        <f t="shared" si="506"/>
        <v>24</v>
      </c>
      <c r="AT2760" s="11">
        <f t="shared" si="507"/>
        <v>18</v>
      </c>
      <c r="AU2760" s="11">
        <f t="shared" si="508"/>
        <v>38</v>
      </c>
      <c r="AV2760" s="11">
        <f t="shared" si="509"/>
        <v>48</v>
      </c>
      <c r="AW2760" s="12">
        <f t="shared" si="510"/>
        <v>45</v>
      </c>
      <c r="AX2760" s="13">
        <f t="shared" si="511"/>
        <v>58</v>
      </c>
      <c r="AY2760" s="13">
        <f t="shared" si="512"/>
        <v>56</v>
      </c>
      <c r="AZ2760" s="13">
        <f t="shared" si="513"/>
        <v>54</v>
      </c>
      <c r="BA2760" s="13">
        <f t="shared" si="514"/>
        <v>52</v>
      </c>
      <c r="BB2760" s="14">
        <f t="shared" si="515"/>
        <v>50</v>
      </c>
      <c r="BC2760" s="19">
        <f t="shared" si="518"/>
        <v>56</v>
      </c>
      <c r="BD2760" s="55">
        <f t="shared" si="494"/>
        <v>0.97395258200714518</v>
      </c>
      <c r="BE2760" s="19">
        <f t="shared" si="495"/>
        <v>0.9780448197466709</v>
      </c>
      <c r="BF2760" s="19">
        <f t="shared" si="519"/>
        <v>1.0664371549204286</v>
      </c>
      <c r="BG2760" s="19">
        <f t="shared" si="524"/>
        <v>1.0349269243260799</v>
      </c>
      <c r="BH2760" s="19">
        <f t="shared" si="496"/>
        <v>0</v>
      </c>
      <c r="BI2760" s="19">
        <f t="shared" si="496"/>
        <v>0</v>
      </c>
      <c r="BJ2760" s="19">
        <f t="shared" si="496"/>
        <v>1</v>
      </c>
      <c r="BK2760" s="19">
        <f t="shared" si="526"/>
        <v>0</v>
      </c>
      <c r="BL2760" s="19">
        <f t="shared" si="526"/>
        <v>0</v>
      </c>
      <c r="BM2760" s="19">
        <f t="shared" si="526"/>
        <v>0</v>
      </c>
      <c r="BN2760" s="19">
        <f t="shared" si="526"/>
        <v>0</v>
      </c>
      <c r="BO2760" s="19">
        <f t="shared" si="526"/>
        <v>1</v>
      </c>
      <c r="BP2760" s="19">
        <f t="shared" si="526"/>
        <v>0</v>
      </c>
      <c r="BQ2760" s="19">
        <f t="shared" si="526"/>
        <v>0</v>
      </c>
      <c r="BR2760" s="19">
        <f t="shared" si="526"/>
        <v>2</v>
      </c>
      <c r="BS2760" s="19">
        <f t="shared" si="526"/>
        <v>0</v>
      </c>
      <c r="BT2760" s="19">
        <f t="shared" si="526"/>
        <v>1</v>
      </c>
      <c r="BU2760" s="19">
        <f t="shared" si="526"/>
        <v>0</v>
      </c>
      <c r="BV2760" s="19">
        <f t="shared" si="526"/>
        <v>0</v>
      </c>
      <c r="BW2760" s="19">
        <f t="shared" si="526"/>
        <v>1</v>
      </c>
      <c r="BX2760" s="19">
        <f t="shared" si="526"/>
        <v>0</v>
      </c>
      <c r="BY2760" s="19" t="str">
        <f t="shared" si="526"/>
        <v/>
      </c>
      <c r="BZ2760" s="19" t="str">
        <f t="shared" si="526"/>
        <v/>
      </c>
      <c r="CA2760" s="19" t="str">
        <f t="shared" si="525"/>
        <v/>
      </c>
      <c r="CB2760" s="19" t="str">
        <f t="shared" si="525"/>
        <v/>
      </c>
    </row>
    <row r="2761" spans="1:80">
      <c r="A2761" s="24">
        <f t="shared" si="497"/>
        <v>2760</v>
      </c>
      <c r="B2761" s="31">
        <f>IF(data!A2762="","",data!A2762)</f>
        <v>2021116</v>
      </c>
      <c r="C2761" s="32">
        <f>IF(data!B2762="","",data!B2762)</f>
        <v>44481</v>
      </c>
      <c r="D2761" s="21">
        <f>IF(data!C2762="","",data!C2762)</f>
        <v>6</v>
      </c>
      <c r="E2761" s="22">
        <f>IF(data!D2762="","",data!D2762)</f>
        <v>14</v>
      </c>
      <c r="F2761" s="22">
        <f>IF(data!E2762="","",data!E2762)</f>
        <v>17</v>
      </c>
      <c r="G2761" s="22">
        <f>IF(data!F2762="","",data!F2762)</f>
        <v>18</v>
      </c>
      <c r="H2761" s="22">
        <f>IF(data!G2762="","",data!G2762)</f>
        <v>31</v>
      </c>
      <c r="I2761" s="22">
        <f>IF(data!H2762="","",data!H2762)</f>
        <v>33</v>
      </c>
      <c r="J2761" s="23">
        <f>IF(data!I2762="","",data!I2762)</f>
        <v>6</v>
      </c>
      <c r="Q2761" s="33"/>
      <c r="R2761" s="33"/>
      <c r="S2761" s="33"/>
      <c r="T2761" s="33"/>
      <c r="U2761" s="33"/>
      <c r="V2761" s="33"/>
      <c r="X2761" s="34"/>
      <c r="Y2761" s="33"/>
      <c r="Z2761" s="33"/>
      <c r="AA2761" s="33"/>
      <c r="AB2761" s="33"/>
      <c r="AC2761" s="35"/>
      <c r="AD2761" s="33"/>
      <c r="AE2761" s="33"/>
      <c r="AF2761" s="33"/>
      <c r="AG2761" s="33"/>
      <c r="AH2761" s="33"/>
      <c r="AI2761" s="33"/>
      <c r="AJ2761" s="36"/>
      <c r="AK2761" s="10">
        <f t="shared" si="498"/>
        <v>5</v>
      </c>
      <c r="AL2761" s="11">
        <f t="shared" si="499"/>
        <v>11</v>
      </c>
      <c r="AM2761" s="11">
        <f t="shared" si="500"/>
        <v>14</v>
      </c>
      <c r="AN2761" s="11">
        <f t="shared" si="501"/>
        <v>11</v>
      </c>
      <c r="AO2761" s="13">
        <f t="shared" si="502"/>
        <v>21</v>
      </c>
      <c r="AP2761" s="11">
        <f t="shared" si="503"/>
        <v>23</v>
      </c>
      <c r="AQ2761" s="11">
        <f t="shared" si="504"/>
        <v>29</v>
      </c>
      <c r="AR2761" s="11">
        <f t="shared" si="505"/>
        <v>29</v>
      </c>
      <c r="AS2761" s="11">
        <f t="shared" si="506"/>
        <v>31</v>
      </c>
      <c r="AT2761" s="11">
        <f t="shared" si="507"/>
        <v>35</v>
      </c>
      <c r="AU2761" s="11">
        <f t="shared" si="508"/>
        <v>28</v>
      </c>
      <c r="AV2761" s="11">
        <f t="shared" si="509"/>
        <v>21</v>
      </c>
      <c r="AW2761" s="12">
        <f t="shared" si="510"/>
        <v>29</v>
      </c>
      <c r="AX2761" s="13">
        <f t="shared" si="511"/>
        <v>39</v>
      </c>
      <c r="AY2761" s="13">
        <f t="shared" si="512"/>
        <v>51</v>
      </c>
      <c r="AZ2761" s="13">
        <f t="shared" si="513"/>
        <v>65</v>
      </c>
      <c r="BA2761" s="13">
        <f t="shared" si="514"/>
        <v>81</v>
      </c>
      <c r="BB2761" s="14">
        <f t="shared" si="515"/>
        <v>79</v>
      </c>
      <c r="BC2761" s="19">
        <f t="shared" si="518"/>
        <v>51</v>
      </c>
      <c r="BD2761" s="55">
        <f t="shared" si="494"/>
        <v>1.0435206235790842</v>
      </c>
      <c r="BE2761" s="19">
        <f t="shared" si="495"/>
        <v>0.97395258200714518</v>
      </c>
      <c r="BF2761" s="19">
        <f t="shared" si="519"/>
        <v>1.0607080220850926</v>
      </c>
      <c r="BG2761" s="19">
        <f t="shared" si="524"/>
        <v>1.0361545956479377</v>
      </c>
      <c r="BH2761" s="19">
        <f t="shared" si="496"/>
        <v>1</v>
      </c>
      <c r="BI2761" s="19">
        <f t="shared" si="496"/>
        <v>1</v>
      </c>
      <c r="BJ2761" s="19">
        <f t="shared" si="496"/>
        <v>0</v>
      </c>
      <c r="BK2761" s="19">
        <f t="shared" si="526"/>
        <v>0</v>
      </c>
      <c r="BL2761" s="19">
        <f t="shared" si="526"/>
        <v>0</v>
      </c>
      <c r="BM2761" s="19">
        <f t="shared" si="526"/>
        <v>0</v>
      </c>
      <c r="BN2761" s="19">
        <f t="shared" si="526"/>
        <v>1</v>
      </c>
      <c r="BO2761" s="19">
        <f t="shared" si="526"/>
        <v>0</v>
      </c>
      <c r="BP2761" s="19">
        <f t="shared" si="526"/>
        <v>0</v>
      </c>
      <c r="BQ2761" s="19">
        <f t="shared" si="526"/>
        <v>0</v>
      </c>
      <c r="BR2761" s="19">
        <f t="shared" si="526"/>
        <v>0</v>
      </c>
      <c r="BS2761" s="19">
        <f t="shared" si="526"/>
        <v>0</v>
      </c>
      <c r="BT2761" s="19">
        <f t="shared" si="526"/>
        <v>0</v>
      </c>
      <c r="BU2761" s="19">
        <f t="shared" si="526"/>
        <v>0</v>
      </c>
      <c r="BV2761" s="19">
        <f t="shared" si="526"/>
        <v>2</v>
      </c>
      <c r="BW2761" s="19">
        <f t="shared" si="526"/>
        <v>0</v>
      </c>
      <c r="BX2761" s="19">
        <f t="shared" si="526"/>
        <v>1</v>
      </c>
      <c r="BY2761" s="19" t="str">
        <f t="shared" si="526"/>
        <v/>
      </c>
      <c r="BZ2761" s="19" t="str">
        <f t="shared" si="526"/>
        <v/>
      </c>
      <c r="CA2761" s="19" t="str">
        <f t="shared" si="525"/>
        <v/>
      </c>
      <c r="CB2761" s="19" t="str">
        <f t="shared" si="525"/>
        <v/>
      </c>
    </row>
    <row r="2762" spans="1:80">
      <c r="A2762" s="24">
        <f t="shared" si="497"/>
        <v>2761</v>
      </c>
      <c r="B2762" s="31">
        <f>IF(data!A2763="","",data!A2763)</f>
        <v>2021117</v>
      </c>
      <c r="C2762" s="32">
        <f>IF(data!B2763="","",data!B2763)</f>
        <v>44483</v>
      </c>
      <c r="D2762" s="21">
        <f>IF(data!C2763="","",data!C2763)</f>
        <v>3</v>
      </c>
      <c r="E2762" s="22">
        <f>IF(data!D2763="","",data!D2763)</f>
        <v>5</v>
      </c>
      <c r="F2762" s="22">
        <f>IF(data!E2763="","",data!E2763)</f>
        <v>17</v>
      </c>
      <c r="G2762" s="22">
        <f>IF(data!F2763="","",data!F2763)</f>
        <v>21</v>
      </c>
      <c r="H2762" s="22">
        <f>IF(data!G2763="","",data!G2763)</f>
        <v>27</v>
      </c>
      <c r="I2762" s="22">
        <f>IF(data!H2763="","",data!H2763)</f>
        <v>33</v>
      </c>
      <c r="J2762" s="23">
        <f>IF(data!I2763="","",data!I2763)</f>
        <v>4</v>
      </c>
      <c r="Q2762" s="33"/>
      <c r="R2762" s="33"/>
      <c r="S2762" s="33"/>
      <c r="T2762" s="33"/>
      <c r="U2762" s="33"/>
      <c r="V2762" s="33"/>
      <c r="X2762" s="34"/>
      <c r="Y2762" s="33"/>
      <c r="Z2762" s="33"/>
      <c r="AA2762" s="33"/>
      <c r="AB2762" s="33"/>
      <c r="AC2762" s="35"/>
      <c r="AD2762" s="33"/>
      <c r="AE2762" s="33"/>
      <c r="AF2762" s="33"/>
      <c r="AG2762" s="33"/>
      <c r="AH2762" s="33"/>
      <c r="AI2762" s="33"/>
      <c r="AJ2762" s="36"/>
      <c r="AK2762" s="10">
        <f t="shared" si="498"/>
        <v>4</v>
      </c>
      <c r="AL2762" s="11">
        <f t="shared" si="499"/>
        <v>10</v>
      </c>
      <c r="AM2762" s="11">
        <f t="shared" si="500"/>
        <v>11</v>
      </c>
      <c r="AN2762" s="11">
        <f t="shared" si="501"/>
        <v>22</v>
      </c>
      <c r="AO2762" s="13">
        <f t="shared" si="502"/>
        <v>22</v>
      </c>
      <c r="AP2762" s="11">
        <f t="shared" si="503"/>
        <v>18</v>
      </c>
      <c r="AQ2762" s="11">
        <f t="shared" si="504"/>
        <v>25</v>
      </c>
      <c r="AR2762" s="11">
        <f t="shared" si="505"/>
        <v>26</v>
      </c>
      <c r="AS2762" s="11">
        <f t="shared" si="506"/>
        <v>29</v>
      </c>
      <c r="AT2762" s="11">
        <f t="shared" si="507"/>
        <v>34</v>
      </c>
      <c r="AU2762" s="11">
        <f t="shared" si="508"/>
        <v>28</v>
      </c>
      <c r="AV2762" s="11">
        <f t="shared" si="509"/>
        <v>36</v>
      </c>
      <c r="AW2762" s="12">
        <f t="shared" si="510"/>
        <v>31</v>
      </c>
      <c r="AX2762" s="13">
        <f t="shared" si="511"/>
        <v>26</v>
      </c>
      <c r="AY2762" s="13">
        <f t="shared" si="512"/>
        <v>38</v>
      </c>
      <c r="AZ2762" s="13">
        <f t="shared" si="513"/>
        <v>52</v>
      </c>
      <c r="BA2762" s="13">
        <f t="shared" si="514"/>
        <v>49</v>
      </c>
      <c r="BB2762" s="14">
        <f t="shared" si="515"/>
        <v>46</v>
      </c>
      <c r="BC2762" s="19">
        <f t="shared" si="518"/>
        <v>38</v>
      </c>
      <c r="BD2762" s="55">
        <f t="shared" si="494"/>
        <v>0.99441377070477432</v>
      </c>
      <c r="BE2762" s="19">
        <f t="shared" si="495"/>
        <v>0.99441377070477432</v>
      </c>
      <c r="BF2762" s="19">
        <f t="shared" si="519"/>
        <v>1.0484313088665151</v>
      </c>
      <c r="BG2762" s="19">
        <f t="shared" si="524"/>
        <v>1.0353361481000325</v>
      </c>
      <c r="BH2762" s="19">
        <f t="shared" si="496"/>
        <v>1</v>
      </c>
      <c r="BI2762" s="19">
        <f t="shared" si="496"/>
        <v>0</v>
      </c>
      <c r="BJ2762" s="19">
        <f t="shared" si="496"/>
        <v>0</v>
      </c>
      <c r="BK2762" s="19">
        <f t="shared" si="526"/>
        <v>1</v>
      </c>
      <c r="BL2762" s="19">
        <f t="shared" si="526"/>
        <v>1</v>
      </c>
      <c r="BM2762" s="19">
        <f t="shared" si="526"/>
        <v>1</v>
      </c>
      <c r="BN2762" s="19">
        <f t="shared" si="526"/>
        <v>0</v>
      </c>
      <c r="BO2762" s="19">
        <f t="shared" si="526"/>
        <v>0</v>
      </c>
      <c r="BP2762" s="19">
        <f t="shared" si="526"/>
        <v>0</v>
      </c>
      <c r="BQ2762" s="19">
        <f t="shared" si="526"/>
        <v>0</v>
      </c>
      <c r="BR2762" s="19">
        <f t="shared" si="526"/>
        <v>1</v>
      </c>
      <c r="BS2762" s="19">
        <f t="shared" si="526"/>
        <v>0</v>
      </c>
      <c r="BT2762" s="19">
        <f t="shared" si="526"/>
        <v>0</v>
      </c>
      <c r="BU2762" s="19">
        <f t="shared" si="526"/>
        <v>0</v>
      </c>
      <c r="BV2762" s="19">
        <f t="shared" si="526"/>
        <v>0</v>
      </c>
      <c r="BW2762" s="19">
        <f t="shared" si="526"/>
        <v>0</v>
      </c>
      <c r="BX2762" s="19">
        <f t="shared" si="526"/>
        <v>1</v>
      </c>
      <c r="BY2762" s="19" t="str">
        <f t="shared" si="526"/>
        <v/>
      </c>
      <c r="BZ2762" s="19" t="str">
        <f t="shared" si="526"/>
        <v/>
      </c>
      <c r="CA2762" s="19" t="str">
        <f t="shared" si="525"/>
        <v/>
      </c>
      <c r="CB2762" s="19" t="str">
        <f t="shared" si="525"/>
        <v/>
      </c>
    </row>
    <row r="2763" spans="1:80">
      <c r="A2763" s="24">
        <f t="shared" si="497"/>
        <v>2762</v>
      </c>
      <c r="B2763" s="31">
        <f>IF(data!A2764="","",data!A2764)</f>
        <v>2021118</v>
      </c>
      <c r="C2763" s="32">
        <f>IF(data!B2764="","",data!B2764)</f>
        <v>44486</v>
      </c>
      <c r="D2763" s="21">
        <f>IF(data!C2764="","",data!C2764)</f>
        <v>2</v>
      </c>
      <c r="E2763" s="22">
        <f>IF(data!D2764="","",data!D2764)</f>
        <v>6</v>
      </c>
      <c r="F2763" s="22">
        <f>IF(data!E2764="","",data!E2764)</f>
        <v>14</v>
      </c>
      <c r="G2763" s="22">
        <f>IF(data!F2764="","",data!F2764)</f>
        <v>18</v>
      </c>
      <c r="H2763" s="22">
        <f>IF(data!G2764="","",data!G2764)</f>
        <v>20</v>
      </c>
      <c r="I2763" s="22">
        <f>IF(data!H2764="","",data!H2764)</f>
        <v>31</v>
      </c>
      <c r="J2763" s="23">
        <f>IF(data!I2764="","",data!I2764)</f>
        <v>13</v>
      </c>
      <c r="Q2763" s="33"/>
      <c r="R2763" s="33"/>
      <c r="S2763" s="33"/>
      <c r="T2763" s="33"/>
      <c r="U2763" s="33"/>
      <c r="V2763" s="33"/>
      <c r="X2763" s="34"/>
      <c r="Y2763" s="33"/>
      <c r="Z2763" s="33"/>
      <c r="AA2763" s="33"/>
      <c r="AB2763" s="33"/>
      <c r="AC2763" s="35"/>
      <c r="AD2763" s="33"/>
      <c r="AE2763" s="33"/>
      <c r="AF2763" s="33"/>
      <c r="AG2763" s="33"/>
      <c r="AH2763" s="33"/>
      <c r="AI2763" s="33"/>
      <c r="AJ2763" s="36"/>
      <c r="AK2763" s="10">
        <f t="shared" si="498"/>
        <v>7</v>
      </c>
      <c r="AL2763" s="11">
        <f t="shared" si="499"/>
        <v>11</v>
      </c>
      <c r="AM2763" s="11">
        <f t="shared" si="500"/>
        <v>11</v>
      </c>
      <c r="AN2763" s="11">
        <f t="shared" si="501"/>
        <v>7</v>
      </c>
      <c r="AO2763" s="13">
        <f t="shared" si="502"/>
        <v>21</v>
      </c>
      <c r="AP2763" s="11">
        <f t="shared" si="503"/>
        <v>27</v>
      </c>
      <c r="AQ2763" s="11">
        <f t="shared" si="504"/>
        <v>19</v>
      </c>
      <c r="AR2763" s="11">
        <f t="shared" si="505"/>
        <v>21</v>
      </c>
      <c r="AS2763" s="11">
        <f t="shared" si="506"/>
        <v>36</v>
      </c>
      <c r="AT2763" s="11">
        <f t="shared" si="507"/>
        <v>31</v>
      </c>
      <c r="AU2763" s="11">
        <f t="shared" si="508"/>
        <v>26</v>
      </c>
      <c r="AV2763" s="11">
        <f t="shared" si="509"/>
        <v>21</v>
      </c>
      <c r="AW2763" s="12">
        <f t="shared" si="510"/>
        <v>31</v>
      </c>
      <c r="AX2763" s="13">
        <f t="shared" si="511"/>
        <v>43</v>
      </c>
      <c r="AY2763" s="13">
        <f t="shared" si="512"/>
        <v>40</v>
      </c>
      <c r="AZ2763" s="13">
        <f t="shared" si="513"/>
        <v>37</v>
      </c>
      <c r="BA2763" s="13">
        <f t="shared" si="514"/>
        <v>53</v>
      </c>
      <c r="BB2763" s="14">
        <f t="shared" si="515"/>
        <v>51</v>
      </c>
      <c r="BC2763" s="19">
        <f t="shared" si="518"/>
        <v>40</v>
      </c>
      <c r="BD2763" s="55">
        <f t="shared" si="494"/>
        <v>0.95758363104904187</v>
      </c>
      <c r="BE2763" s="19">
        <f t="shared" si="495"/>
        <v>0.95758363104904187</v>
      </c>
      <c r="BF2763" s="19">
        <f t="shared" si="519"/>
        <v>1.0287885677167912</v>
      </c>
      <c r="BG2763" s="19">
        <f t="shared" si="524"/>
        <v>1.0291977914907438</v>
      </c>
      <c r="BH2763" s="19">
        <f t="shared" si="496"/>
        <v>0</v>
      </c>
      <c r="BI2763" s="19">
        <f t="shared" si="496"/>
        <v>1</v>
      </c>
      <c r="BJ2763" s="19">
        <f t="shared" si="496"/>
        <v>1</v>
      </c>
      <c r="BK2763" s="19">
        <f t="shared" si="526"/>
        <v>1</v>
      </c>
      <c r="BL2763" s="19">
        <f t="shared" si="526"/>
        <v>0</v>
      </c>
      <c r="BM2763" s="19">
        <f t="shared" si="526"/>
        <v>0</v>
      </c>
      <c r="BN2763" s="19">
        <f t="shared" si="526"/>
        <v>1</v>
      </c>
      <c r="BO2763" s="19">
        <f t="shared" si="526"/>
        <v>0</v>
      </c>
      <c r="BP2763" s="19">
        <f t="shared" si="526"/>
        <v>0</v>
      </c>
      <c r="BQ2763" s="19">
        <f t="shared" si="526"/>
        <v>0</v>
      </c>
      <c r="BR2763" s="19">
        <f t="shared" si="526"/>
        <v>0</v>
      </c>
      <c r="BS2763" s="19">
        <f t="shared" si="526"/>
        <v>0</v>
      </c>
      <c r="BT2763" s="19">
        <f t="shared" si="526"/>
        <v>0</v>
      </c>
      <c r="BU2763" s="19">
        <f t="shared" si="526"/>
        <v>0</v>
      </c>
      <c r="BV2763" s="19">
        <f t="shared" si="526"/>
        <v>2</v>
      </c>
      <c r="BW2763" s="19">
        <f t="shared" si="526"/>
        <v>0</v>
      </c>
      <c r="BX2763" s="19">
        <f t="shared" si="526"/>
        <v>0</v>
      </c>
      <c r="BY2763" s="19" t="str">
        <f t="shared" si="526"/>
        <v/>
      </c>
      <c r="BZ2763" s="19" t="str">
        <f t="shared" si="526"/>
        <v/>
      </c>
      <c r="CA2763" s="19" t="str">
        <f t="shared" si="525"/>
        <v/>
      </c>
      <c r="CB2763" s="19" t="str">
        <f t="shared" si="525"/>
        <v/>
      </c>
    </row>
    <row r="2764" spans="1:80">
      <c r="A2764" s="24">
        <f t="shared" si="497"/>
        <v>2763</v>
      </c>
      <c r="B2764" s="31">
        <f>IF(data!A2765="","",data!A2765)</f>
        <v>2021119</v>
      </c>
      <c r="C2764" s="32">
        <f>IF(data!B2765="","",data!B2765)</f>
        <v>44488</v>
      </c>
      <c r="D2764" s="21">
        <f>IF(data!C2765="","",data!C2765)</f>
        <v>3</v>
      </c>
      <c r="E2764" s="22">
        <f>IF(data!D2765="","",data!D2765)</f>
        <v>9</v>
      </c>
      <c r="F2764" s="22">
        <f>IF(data!E2765="","",data!E2765)</f>
        <v>10</v>
      </c>
      <c r="G2764" s="22">
        <f>IF(data!F2765="","",data!F2765)</f>
        <v>11</v>
      </c>
      <c r="H2764" s="22">
        <f>IF(data!G2765="","",data!G2765)</f>
        <v>28</v>
      </c>
      <c r="I2764" s="22">
        <f>IF(data!H2765="","",data!H2765)</f>
        <v>29</v>
      </c>
      <c r="J2764" s="23">
        <f>IF(data!I2765="","",data!I2765)</f>
        <v>13</v>
      </c>
      <c r="Q2764" s="33"/>
      <c r="R2764" s="33"/>
      <c r="S2764" s="33"/>
      <c r="T2764" s="33"/>
      <c r="U2764" s="33"/>
      <c r="V2764" s="33"/>
      <c r="X2764" s="34"/>
      <c r="Y2764" s="33"/>
      <c r="Z2764" s="33"/>
      <c r="AA2764" s="33"/>
      <c r="AB2764" s="33"/>
      <c r="AC2764" s="35"/>
      <c r="AD2764" s="33"/>
      <c r="AE2764" s="33"/>
      <c r="AF2764" s="33"/>
      <c r="AG2764" s="33"/>
      <c r="AH2764" s="33"/>
      <c r="AI2764" s="33"/>
      <c r="AJ2764" s="36"/>
      <c r="AK2764" s="10">
        <f t="shared" si="498"/>
        <v>6</v>
      </c>
      <c r="AL2764" s="11">
        <f t="shared" si="499"/>
        <v>10</v>
      </c>
      <c r="AM2764" s="11">
        <f t="shared" si="500"/>
        <v>15</v>
      </c>
      <c r="AN2764" s="11">
        <f t="shared" si="501"/>
        <v>24</v>
      </c>
      <c r="AO2764" s="13">
        <f t="shared" si="502"/>
        <v>13</v>
      </c>
      <c r="AP2764" s="11">
        <f t="shared" si="503"/>
        <v>18</v>
      </c>
      <c r="AQ2764" s="11">
        <f t="shared" si="504"/>
        <v>9</v>
      </c>
      <c r="AR2764" s="11">
        <f t="shared" si="505"/>
        <v>30</v>
      </c>
      <c r="AS2764" s="11">
        <f t="shared" si="506"/>
        <v>35</v>
      </c>
      <c r="AT2764" s="11">
        <f t="shared" si="507"/>
        <v>42</v>
      </c>
      <c r="AU2764" s="11">
        <f t="shared" si="508"/>
        <v>38</v>
      </c>
      <c r="AV2764" s="11">
        <f t="shared" si="509"/>
        <v>34</v>
      </c>
      <c r="AW2764" s="12">
        <f t="shared" si="510"/>
        <v>60</v>
      </c>
      <c r="AX2764" s="13">
        <f t="shared" si="511"/>
        <v>58</v>
      </c>
      <c r="AY2764" s="13">
        <f t="shared" si="512"/>
        <v>56</v>
      </c>
      <c r="AZ2764" s="13">
        <f t="shared" si="513"/>
        <v>54</v>
      </c>
      <c r="BA2764" s="13">
        <f t="shared" si="514"/>
        <v>52</v>
      </c>
      <c r="BB2764" s="14">
        <f t="shared" si="515"/>
        <v>50</v>
      </c>
      <c r="BC2764" s="19">
        <f t="shared" si="518"/>
        <v>56</v>
      </c>
      <c r="BD2764" s="55">
        <f t="shared" si="494"/>
        <v>0.98622929522572267</v>
      </c>
      <c r="BE2764" s="19">
        <f t="shared" si="495"/>
        <v>1.0169210782721663</v>
      </c>
      <c r="BF2764" s="19">
        <f t="shared" si="519"/>
        <v>1.0238778824293602</v>
      </c>
      <c r="BG2764" s="19">
        <f t="shared" si="524"/>
        <v>1.0373822669697954</v>
      </c>
      <c r="BH2764" s="19">
        <f t="shared" si="496"/>
        <v>0</v>
      </c>
      <c r="BI2764" s="19">
        <f t="shared" si="496"/>
        <v>0</v>
      </c>
      <c r="BJ2764" s="19">
        <f t="shared" si="496"/>
        <v>0</v>
      </c>
      <c r="BK2764" s="19">
        <f t="shared" si="526"/>
        <v>1</v>
      </c>
      <c r="BL2764" s="19">
        <f t="shared" si="526"/>
        <v>0</v>
      </c>
      <c r="BM2764" s="19">
        <f t="shared" si="526"/>
        <v>0</v>
      </c>
      <c r="BN2764" s="19">
        <f t="shared" si="526"/>
        <v>0</v>
      </c>
      <c r="BO2764" s="19">
        <f t="shared" si="526"/>
        <v>0</v>
      </c>
      <c r="BP2764" s="19">
        <f t="shared" si="526"/>
        <v>0</v>
      </c>
      <c r="BQ2764" s="19">
        <f t="shared" si="526"/>
        <v>1</v>
      </c>
      <c r="BR2764" s="19">
        <f t="shared" si="526"/>
        <v>1</v>
      </c>
      <c r="BS2764" s="19">
        <f t="shared" si="526"/>
        <v>2</v>
      </c>
      <c r="BT2764" s="19">
        <f t="shared" si="526"/>
        <v>1</v>
      </c>
      <c r="BU2764" s="19">
        <f t="shared" si="526"/>
        <v>0</v>
      </c>
      <c r="BV2764" s="19">
        <f t="shared" si="526"/>
        <v>0</v>
      </c>
      <c r="BW2764" s="19">
        <f t="shared" si="526"/>
        <v>0</v>
      </c>
      <c r="BX2764" s="19">
        <f t="shared" si="526"/>
        <v>0</v>
      </c>
      <c r="BY2764" s="19" t="str">
        <f t="shared" si="526"/>
        <v/>
      </c>
      <c r="BZ2764" s="19" t="str">
        <f t="shared" si="526"/>
        <v/>
      </c>
      <c r="CA2764" s="19" t="str">
        <f t="shared" si="525"/>
        <v/>
      </c>
      <c r="CB2764" s="19" t="str">
        <f t="shared" si="525"/>
        <v/>
      </c>
    </row>
    <row r="2765" spans="1:80">
      <c r="A2765" s="24">
        <f t="shared" si="497"/>
        <v>2764</v>
      </c>
      <c r="B2765" s="31">
        <f>IF(data!A2766="","",data!A2766)</f>
        <v>2021120</v>
      </c>
      <c r="C2765" s="32">
        <f>IF(data!B2766="","",data!B2766)</f>
        <v>44490</v>
      </c>
      <c r="D2765" s="21">
        <f>IF(data!C2766="","",data!C2766)</f>
        <v>1</v>
      </c>
      <c r="E2765" s="22">
        <f>IF(data!D2766="","",data!D2766)</f>
        <v>7</v>
      </c>
      <c r="F2765" s="22">
        <f>IF(data!E2766="","",data!E2766)</f>
        <v>8</v>
      </c>
      <c r="G2765" s="22">
        <f>IF(data!F2766="","",data!F2766)</f>
        <v>12</v>
      </c>
      <c r="H2765" s="22">
        <f>IF(data!G2766="","",data!G2766)</f>
        <v>13</v>
      </c>
      <c r="I2765" s="22">
        <f>IF(data!H2766="","",data!H2766)</f>
        <v>18</v>
      </c>
      <c r="J2765" s="23">
        <f>IF(data!I2766="","",data!I2766)</f>
        <v>5</v>
      </c>
      <c r="Q2765" s="33"/>
      <c r="R2765" s="33"/>
      <c r="S2765" s="33"/>
      <c r="T2765" s="33"/>
      <c r="U2765" s="33"/>
      <c r="V2765" s="33"/>
      <c r="X2765" s="34"/>
      <c r="Y2765" s="33"/>
      <c r="Z2765" s="33"/>
      <c r="AA2765" s="33"/>
      <c r="AB2765" s="33"/>
      <c r="AC2765" s="35"/>
      <c r="AD2765" s="33"/>
      <c r="AE2765" s="33"/>
      <c r="AF2765" s="33"/>
      <c r="AG2765" s="33"/>
      <c r="AH2765" s="33"/>
      <c r="AI2765" s="33"/>
      <c r="AJ2765" s="36"/>
      <c r="AK2765" s="10">
        <f t="shared" si="498"/>
        <v>5</v>
      </c>
      <c r="AL2765" s="11">
        <f t="shared" si="499"/>
        <v>7</v>
      </c>
      <c r="AM2765" s="11">
        <f t="shared" si="500"/>
        <v>14</v>
      </c>
      <c r="AN2765" s="11">
        <f t="shared" si="501"/>
        <v>5</v>
      </c>
      <c r="AO2765" s="13">
        <f t="shared" si="502"/>
        <v>17</v>
      </c>
      <c r="AP2765" s="11">
        <f t="shared" si="503"/>
        <v>19</v>
      </c>
      <c r="AQ2765" s="11">
        <f t="shared" si="504"/>
        <v>23</v>
      </c>
      <c r="AR2765" s="11">
        <f t="shared" si="505"/>
        <v>29</v>
      </c>
      <c r="AS2765" s="11">
        <f t="shared" si="506"/>
        <v>26</v>
      </c>
      <c r="AT2765" s="11">
        <f t="shared" si="507"/>
        <v>23</v>
      </c>
      <c r="AU2765" s="11">
        <f t="shared" si="508"/>
        <v>33</v>
      </c>
      <c r="AV2765" s="11">
        <f t="shared" si="509"/>
        <v>45</v>
      </c>
      <c r="AW2765" s="12">
        <f t="shared" si="510"/>
        <v>44</v>
      </c>
      <c r="AX2765" s="13">
        <f t="shared" si="511"/>
        <v>43</v>
      </c>
      <c r="AY2765" s="13">
        <f t="shared" si="512"/>
        <v>42</v>
      </c>
      <c r="AZ2765" s="13">
        <f t="shared" si="513"/>
        <v>41</v>
      </c>
      <c r="BA2765" s="13">
        <f t="shared" si="514"/>
        <v>59</v>
      </c>
      <c r="BB2765" s="14">
        <f t="shared" si="515"/>
        <v>59</v>
      </c>
      <c r="BC2765" s="19">
        <f t="shared" si="518"/>
        <v>42</v>
      </c>
      <c r="BD2765" s="55">
        <f t="shared" ref="BD2765:BD2828" si="527">IF($B2765="","",SUM($BC2761:$BC2765)/5/$BM$3)</f>
        <v>0.92893796687236108</v>
      </c>
      <c r="BE2765" s="19">
        <f t="shared" ref="BE2765:BE2828" si="528">IF($B2765="","",SUM($BC2756:$BC2765)/10/$BM$3)</f>
        <v>0.95144527443975313</v>
      </c>
      <c r="BF2765" s="19">
        <f t="shared" si="519"/>
        <v>1.0189671971419292</v>
      </c>
      <c r="BG2765" s="19">
        <f t="shared" si="524"/>
        <v>1.0300162390386489</v>
      </c>
      <c r="BH2765" s="19">
        <f t="shared" ref="BH2765:BJ2828" si="529">IF($D2765="","",SUMPRODUCT(N(MOD($D2765:$I2765,$BC$1)=BH$4)))</f>
        <v>0</v>
      </c>
      <c r="BI2765" s="19">
        <f t="shared" si="529"/>
        <v>2</v>
      </c>
      <c r="BJ2765" s="19">
        <f t="shared" si="529"/>
        <v>0</v>
      </c>
      <c r="BK2765" s="19">
        <f t="shared" si="526"/>
        <v>0</v>
      </c>
      <c r="BL2765" s="19">
        <f t="shared" si="526"/>
        <v>0</v>
      </c>
      <c r="BM2765" s="19">
        <f t="shared" si="526"/>
        <v>0</v>
      </c>
      <c r="BN2765" s="19">
        <f t="shared" si="526"/>
        <v>0</v>
      </c>
      <c r="BO2765" s="19">
        <f t="shared" si="526"/>
        <v>1</v>
      </c>
      <c r="BP2765" s="19">
        <f t="shared" si="526"/>
        <v>1</v>
      </c>
      <c r="BQ2765" s="19">
        <f t="shared" si="526"/>
        <v>0</v>
      </c>
      <c r="BR2765" s="19">
        <f t="shared" si="526"/>
        <v>0</v>
      </c>
      <c r="BS2765" s="19">
        <f t="shared" si="526"/>
        <v>0</v>
      </c>
      <c r="BT2765" s="19">
        <f t="shared" si="526"/>
        <v>1</v>
      </c>
      <c r="BU2765" s="19">
        <f t="shared" si="526"/>
        <v>1</v>
      </c>
      <c r="BV2765" s="19">
        <f t="shared" si="526"/>
        <v>0</v>
      </c>
      <c r="BW2765" s="19">
        <f t="shared" si="526"/>
        <v>0</v>
      </c>
      <c r="BX2765" s="19">
        <f t="shared" si="526"/>
        <v>0</v>
      </c>
      <c r="BY2765" s="19" t="str">
        <f t="shared" si="526"/>
        <v/>
      </c>
      <c r="BZ2765" s="19" t="str">
        <f t="shared" si="526"/>
        <v/>
      </c>
      <c r="CA2765" s="19" t="str">
        <f t="shared" si="525"/>
        <v/>
      </c>
      <c r="CB2765" s="19" t="str">
        <f t="shared" si="525"/>
        <v/>
      </c>
    </row>
    <row r="2766" spans="1:80">
      <c r="A2766" s="24">
        <f t="shared" si="497"/>
        <v>2765</v>
      </c>
      <c r="B2766" s="31">
        <f>IF(data!A2767="","",data!A2767)</f>
        <v>2021121</v>
      </c>
      <c r="C2766" s="32">
        <f>IF(data!B2767="","",data!B2767)</f>
        <v>44493</v>
      </c>
      <c r="D2766" s="21">
        <f>IF(data!C2767="","",data!C2767)</f>
        <v>4</v>
      </c>
      <c r="E2766" s="22">
        <f>IF(data!D2767="","",data!D2767)</f>
        <v>5</v>
      </c>
      <c r="F2766" s="22">
        <f>IF(data!E2767="","",data!E2767)</f>
        <v>12</v>
      </c>
      <c r="G2766" s="22">
        <f>IF(data!F2767="","",data!F2767)</f>
        <v>16</v>
      </c>
      <c r="H2766" s="22">
        <f>IF(data!G2767="","",data!G2767)</f>
        <v>22</v>
      </c>
      <c r="I2766" s="22">
        <f>IF(data!H2767="","",data!H2767)</f>
        <v>30</v>
      </c>
      <c r="J2766" s="23">
        <f>IF(data!I2767="","",data!I2767)</f>
        <v>15</v>
      </c>
      <c r="Q2766" s="33"/>
      <c r="R2766" s="33"/>
      <c r="S2766" s="33"/>
      <c r="T2766" s="33"/>
      <c r="U2766" s="33"/>
      <c r="V2766" s="33"/>
      <c r="X2766" s="34"/>
      <c r="Y2766" s="33"/>
      <c r="Z2766" s="33"/>
      <c r="AA2766" s="33"/>
      <c r="AB2766" s="33"/>
      <c r="AC2766" s="35"/>
      <c r="AD2766" s="33"/>
      <c r="AE2766" s="33"/>
      <c r="AF2766" s="33"/>
      <c r="AG2766" s="33"/>
      <c r="AH2766" s="33"/>
      <c r="AI2766" s="33"/>
      <c r="AJ2766" s="36"/>
      <c r="AK2766" s="10">
        <f t="shared" si="498"/>
        <v>5</v>
      </c>
      <c r="AL2766" s="11">
        <f t="shared" si="499"/>
        <v>5</v>
      </c>
      <c r="AM2766" s="11">
        <f t="shared" si="500"/>
        <v>9</v>
      </c>
      <c r="AN2766" s="11">
        <f t="shared" si="501"/>
        <v>17</v>
      </c>
      <c r="AO2766" s="13">
        <f t="shared" si="502"/>
        <v>19</v>
      </c>
      <c r="AP2766" s="11">
        <f t="shared" si="503"/>
        <v>25</v>
      </c>
      <c r="AQ2766" s="11">
        <f t="shared" si="504"/>
        <v>26</v>
      </c>
      <c r="AR2766" s="11">
        <f t="shared" si="505"/>
        <v>19</v>
      </c>
      <c r="AS2766" s="11">
        <f t="shared" si="506"/>
        <v>23</v>
      </c>
      <c r="AT2766" s="11">
        <f t="shared" si="507"/>
        <v>29</v>
      </c>
      <c r="AU2766" s="11">
        <f t="shared" si="508"/>
        <v>37</v>
      </c>
      <c r="AV2766" s="11">
        <f t="shared" si="509"/>
        <v>33</v>
      </c>
      <c r="AW2766" s="12">
        <f t="shared" si="510"/>
        <v>29</v>
      </c>
      <c r="AX2766" s="13">
        <f t="shared" si="511"/>
        <v>41</v>
      </c>
      <c r="AY2766" s="13">
        <f t="shared" si="512"/>
        <v>55</v>
      </c>
      <c r="AZ2766" s="13">
        <f t="shared" si="513"/>
        <v>53</v>
      </c>
      <c r="BA2766" s="13">
        <f t="shared" si="514"/>
        <v>51</v>
      </c>
      <c r="BB2766" s="14">
        <f t="shared" si="515"/>
        <v>49</v>
      </c>
      <c r="BC2766" s="19">
        <f t="shared" si="518"/>
        <v>55</v>
      </c>
      <c r="BD2766" s="55">
        <f t="shared" si="527"/>
        <v>0.9453069178304645</v>
      </c>
      <c r="BE2766" s="19">
        <f t="shared" si="528"/>
        <v>0.99441377070477432</v>
      </c>
      <c r="BF2766" s="19">
        <f t="shared" si="519"/>
        <v>1.0173303020461189</v>
      </c>
      <c r="BG2766" s="19">
        <f t="shared" si="524"/>
        <v>1.027970120168886</v>
      </c>
      <c r="BH2766" s="19">
        <f t="shared" si="529"/>
        <v>0</v>
      </c>
      <c r="BI2766" s="19">
        <f t="shared" si="529"/>
        <v>0</v>
      </c>
      <c r="BJ2766" s="19">
        <f t="shared" si="529"/>
        <v>0</v>
      </c>
      <c r="BK2766" s="19">
        <f t="shared" si="526"/>
        <v>0</v>
      </c>
      <c r="BL2766" s="19">
        <f t="shared" si="526"/>
        <v>1</v>
      </c>
      <c r="BM2766" s="19">
        <f t="shared" si="526"/>
        <v>2</v>
      </c>
      <c r="BN2766" s="19">
        <f t="shared" si="526"/>
        <v>0</v>
      </c>
      <c r="BO2766" s="19">
        <f t="shared" si="526"/>
        <v>0</v>
      </c>
      <c r="BP2766" s="19">
        <f t="shared" si="526"/>
        <v>0</v>
      </c>
      <c r="BQ2766" s="19">
        <f t="shared" si="526"/>
        <v>0</v>
      </c>
      <c r="BR2766" s="19">
        <f t="shared" si="526"/>
        <v>0</v>
      </c>
      <c r="BS2766" s="19">
        <f t="shared" si="526"/>
        <v>0</v>
      </c>
      <c r="BT2766" s="19">
        <f t="shared" si="526"/>
        <v>1</v>
      </c>
      <c r="BU2766" s="19">
        <f t="shared" si="526"/>
        <v>1</v>
      </c>
      <c r="BV2766" s="19">
        <f t="shared" si="526"/>
        <v>0</v>
      </c>
      <c r="BW2766" s="19">
        <f t="shared" si="526"/>
        <v>0</v>
      </c>
      <c r="BX2766" s="19">
        <f t="shared" si="526"/>
        <v>1</v>
      </c>
      <c r="BY2766" s="19" t="str">
        <f t="shared" si="526"/>
        <v/>
      </c>
      <c r="BZ2766" s="19" t="str">
        <f t="shared" si="526"/>
        <v/>
      </c>
      <c r="CA2766" s="19" t="str">
        <f t="shared" si="525"/>
        <v/>
      </c>
      <c r="CB2766" s="19" t="str">
        <f t="shared" si="525"/>
        <v/>
      </c>
    </row>
    <row r="2767" spans="1:80">
      <c r="A2767" s="24">
        <f t="shared" si="497"/>
        <v>2766</v>
      </c>
      <c r="B2767" s="31">
        <f>IF(data!A2768="","",data!A2768)</f>
        <v>2021122</v>
      </c>
      <c r="C2767" s="32">
        <f>IF(data!B2768="","",data!B2768)</f>
        <v>44495</v>
      </c>
      <c r="D2767" s="21">
        <f>IF(data!C2768="","",data!C2768)</f>
        <v>4</v>
      </c>
      <c r="E2767" s="22">
        <f>IF(data!D2768="","",data!D2768)</f>
        <v>5</v>
      </c>
      <c r="F2767" s="22">
        <f>IF(data!E2768="","",data!E2768)</f>
        <v>12</v>
      </c>
      <c r="G2767" s="22">
        <f>IF(data!F2768="","",data!F2768)</f>
        <v>15</v>
      </c>
      <c r="H2767" s="22">
        <f>IF(data!G2768="","",data!G2768)</f>
        <v>18</v>
      </c>
      <c r="I2767" s="22">
        <f>IF(data!H2768="","",data!H2768)</f>
        <v>28</v>
      </c>
      <c r="J2767" s="23">
        <f>IF(data!I2768="","",data!I2768)</f>
        <v>7</v>
      </c>
      <c r="Q2767" s="33"/>
      <c r="R2767" s="33"/>
      <c r="S2767" s="33"/>
      <c r="T2767" s="33"/>
      <c r="U2767" s="33"/>
      <c r="V2767" s="33"/>
      <c r="X2767" s="34"/>
      <c r="Y2767" s="33"/>
      <c r="Z2767" s="33"/>
      <c r="AA2767" s="33"/>
      <c r="AB2767" s="33"/>
      <c r="AC2767" s="35"/>
      <c r="AD2767" s="33"/>
      <c r="AE2767" s="33"/>
      <c r="AF2767" s="33"/>
      <c r="AG2767" s="33"/>
      <c r="AH2767" s="33"/>
      <c r="AI2767" s="33"/>
      <c r="AJ2767" s="36"/>
      <c r="AK2767" s="10">
        <f t="shared" si="498"/>
        <v>4</v>
      </c>
      <c r="AL2767" s="11">
        <f t="shared" si="499"/>
        <v>6</v>
      </c>
      <c r="AM2767" s="11">
        <f t="shared" si="500"/>
        <v>12</v>
      </c>
      <c r="AN2767" s="11">
        <f t="shared" si="501"/>
        <v>16</v>
      </c>
      <c r="AO2767" s="13">
        <f t="shared" si="502"/>
        <v>19</v>
      </c>
      <c r="AP2767" s="11">
        <f t="shared" si="503"/>
        <v>26</v>
      </c>
      <c r="AQ2767" s="11">
        <f t="shared" si="504"/>
        <v>19</v>
      </c>
      <c r="AR2767" s="11">
        <f t="shared" si="505"/>
        <v>32</v>
      </c>
      <c r="AS2767" s="11">
        <f t="shared" si="506"/>
        <v>27</v>
      </c>
      <c r="AT2767" s="11">
        <f t="shared" si="507"/>
        <v>22</v>
      </c>
      <c r="AU2767" s="11">
        <f t="shared" si="508"/>
        <v>30</v>
      </c>
      <c r="AV2767" s="11">
        <f t="shared" si="509"/>
        <v>26</v>
      </c>
      <c r="AW2767" s="12">
        <f t="shared" si="510"/>
        <v>37</v>
      </c>
      <c r="AX2767" s="13">
        <f t="shared" si="511"/>
        <v>50</v>
      </c>
      <c r="AY2767" s="13">
        <f t="shared" si="512"/>
        <v>48</v>
      </c>
      <c r="AZ2767" s="13">
        <f t="shared" si="513"/>
        <v>46</v>
      </c>
      <c r="BA2767" s="13">
        <f t="shared" si="514"/>
        <v>63</v>
      </c>
      <c r="BB2767" s="14">
        <f t="shared" si="515"/>
        <v>62</v>
      </c>
      <c r="BC2767" s="19">
        <f t="shared" si="518"/>
        <v>48</v>
      </c>
      <c r="BD2767" s="55">
        <f t="shared" si="527"/>
        <v>0.98622929522572267</v>
      </c>
      <c r="BE2767" s="19">
        <f t="shared" si="528"/>
        <v>0.99032153296524839</v>
      </c>
      <c r="BF2767" s="19">
        <f t="shared" si="519"/>
        <v>1.0091458265670672</v>
      </c>
      <c r="BG2767" s="19">
        <f t="shared" si="524"/>
        <v>1.0283793439428386</v>
      </c>
      <c r="BH2767" s="19">
        <f t="shared" si="529"/>
        <v>0</v>
      </c>
      <c r="BI2767" s="19">
        <f t="shared" si="529"/>
        <v>1</v>
      </c>
      <c r="BJ2767" s="19">
        <f t="shared" si="529"/>
        <v>0</v>
      </c>
      <c r="BK2767" s="19">
        <f t="shared" si="526"/>
        <v>0</v>
      </c>
      <c r="BL2767" s="19">
        <f t="shared" si="526"/>
        <v>1</v>
      </c>
      <c r="BM2767" s="19">
        <f t="shared" si="526"/>
        <v>1</v>
      </c>
      <c r="BN2767" s="19">
        <f t="shared" si="526"/>
        <v>0</v>
      </c>
      <c r="BO2767" s="19">
        <f t="shared" si="526"/>
        <v>0</v>
      </c>
      <c r="BP2767" s="19">
        <f t="shared" si="526"/>
        <v>0</v>
      </c>
      <c r="BQ2767" s="19">
        <f t="shared" si="526"/>
        <v>0</v>
      </c>
      <c r="BR2767" s="19">
        <f t="shared" si="526"/>
        <v>0</v>
      </c>
      <c r="BS2767" s="19">
        <f t="shared" si="526"/>
        <v>1</v>
      </c>
      <c r="BT2767" s="19">
        <f t="shared" si="526"/>
        <v>1</v>
      </c>
      <c r="BU2767" s="19">
        <f t="shared" si="526"/>
        <v>0</v>
      </c>
      <c r="BV2767" s="19">
        <f t="shared" si="526"/>
        <v>0</v>
      </c>
      <c r="BW2767" s="19">
        <f t="shared" si="526"/>
        <v>1</v>
      </c>
      <c r="BX2767" s="19">
        <f t="shared" si="526"/>
        <v>0</v>
      </c>
      <c r="BY2767" s="19" t="str">
        <f t="shared" si="526"/>
        <v/>
      </c>
      <c r="BZ2767" s="19" t="str">
        <f t="shared" si="526"/>
        <v/>
      </c>
      <c r="CA2767" s="19" t="str">
        <f t="shared" si="525"/>
        <v/>
      </c>
      <c r="CB2767" s="19" t="str">
        <f t="shared" si="525"/>
        <v/>
      </c>
    </row>
    <row r="2768" spans="1:80">
      <c r="A2768" s="24">
        <f t="shared" si="497"/>
        <v>2767</v>
      </c>
      <c r="B2768" s="31">
        <f>IF(data!A2769="","",data!A2769)</f>
        <v>2021123</v>
      </c>
      <c r="C2768" s="32">
        <f>IF(data!B2769="","",data!B2769)</f>
        <v>44497</v>
      </c>
      <c r="D2768" s="21">
        <f>IF(data!C2769="","",data!C2769)</f>
        <v>6</v>
      </c>
      <c r="E2768" s="22">
        <f>IF(data!D2769="","",data!D2769)</f>
        <v>14</v>
      </c>
      <c r="F2768" s="22">
        <f>IF(data!E2769="","",data!E2769)</f>
        <v>15</v>
      </c>
      <c r="G2768" s="22">
        <f>IF(data!F2769="","",data!F2769)</f>
        <v>19</v>
      </c>
      <c r="H2768" s="22">
        <f>IF(data!G2769="","",data!G2769)</f>
        <v>29</v>
      </c>
      <c r="I2768" s="22">
        <f>IF(data!H2769="","",data!H2769)</f>
        <v>31</v>
      </c>
      <c r="J2768" s="23">
        <f>IF(data!I2769="","",data!I2769)</f>
        <v>5</v>
      </c>
      <c r="Q2768" s="33"/>
      <c r="R2768" s="33"/>
      <c r="S2768" s="33"/>
      <c r="T2768" s="33"/>
      <c r="U2768" s="33"/>
      <c r="V2768" s="33"/>
      <c r="X2768" s="34"/>
      <c r="Y2768" s="33"/>
      <c r="Z2768" s="33"/>
      <c r="AA2768" s="33"/>
      <c r="AB2768" s="33"/>
      <c r="AC2768" s="35"/>
      <c r="AD2768" s="33"/>
      <c r="AE2768" s="33"/>
      <c r="AF2768" s="33"/>
      <c r="AG2768" s="33"/>
      <c r="AH2768" s="33"/>
      <c r="AI2768" s="33"/>
      <c r="AJ2768" s="36"/>
      <c r="AK2768" s="10">
        <f t="shared" si="498"/>
        <v>6</v>
      </c>
      <c r="AL2768" s="11">
        <f t="shared" si="499"/>
        <v>14</v>
      </c>
      <c r="AM2768" s="11">
        <f t="shared" si="500"/>
        <v>14</v>
      </c>
      <c r="AN2768" s="11">
        <f t="shared" si="501"/>
        <v>12</v>
      </c>
      <c r="AO2768" s="13">
        <f t="shared" si="502"/>
        <v>16</v>
      </c>
      <c r="AP2768" s="11">
        <f t="shared" si="503"/>
        <v>34</v>
      </c>
      <c r="AQ2768" s="11">
        <f t="shared" si="504"/>
        <v>24</v>
      </c>
      <c r="AR2768" s="11">
        <f t="shared" si="505"/>
        <v>34</v>
      </c>
      <c r="AS2768" s="11">
        <f t="shared" si="506"/>
        <v>37</v>
      </c>
      <c r="AT2768" s="11">
        <f t="shared" si="507"/>
        <v>30</v>
      </c>
      <c r="AU2768" s="11">
        <f t="shared" si="508"/>
        <v>23</v>
      </c>
      <c r="AV2768" s="11">
        <f t="shared" si="509"/>
        <v>16</v>
      </c>
      <c r="AW2768" s="12">
        <f t="shared" si="510"/>
        <v>39</v>
      </c>
      <c r="AX2768" s="13">
        <f t="shared" si="511"/>
        <v>66</v>
      </c>
      <c r="AY2768" s="13">
        <f t="shared" si="512"/>
        <v>63</v>
      </c>
      <c r="AZ2768" s="13">
        <f t="shared" si="513"/>
        <v>60</v>
      </c>
      <c r="BA2768" s="13">
        <f t="shared" si="514"/>
        <v>57</v>
      </c>
      <c r="BB2768" s="14">
        <f t="shared" si="515"/>
        <v>74</v>
      </c>
      <c r="BC2768" s="19">
        <f t="shared" si="518"/>
        <v>63</v>
      </c>
      <c r="BD2768" s="55">
        <f t="shared" si="527"/>
        <v>1.0803507632348164</v>
      </c>
      <c r="BE2768" s="19">
        <f t="shared" si="528"/>
        <v>1.0189671971419292</v>
      </c>
      <c r="BF2768" s="19">
        <f t="shared" si="519"/>
        <v>1.0206040922377395</v>
      </c>
      <c r="BG2768" s="19">
        <f t="shared" si="524"/>
        <v>1.042702176031179</v>
      </c>
      <c r="BH2768" s="19">
        <f t="shared" si="529"/>
        <v>0</v>
      </c>
      <c r="BI2768" s="19">
        <f t="shared" si="529"/>
        <v>0</v>
      </c>
      <c r="BJ2768" s="19">
        <f t="shared" si="529"/>
        <v>1</v>
      </c>
      <c r="BK2768" s="19">
        <f t="shared" si="526"/>
        <v>0</v>
      </c>
      <c r="BL2768" s="19">
        <f t="shared" si="526"/>
        <v>0</v>
      </c>
      <c r="BM2768" s="19">
        <f t="shared" si="526"/>
        <v>0</v>
      </c>
      <c r="BN2768" s="19">
        <f t="shared" si="526"/>
        <v>1</v>
      </c>
      <c r="BO2768" s="19">
        <f t="shared" si="526"/>
        <v>0</v>
      </c>
      <c r="BP2768" s="19">
        <f t="shared" si="526"/>
        <v>0</v>
      </c>
      <c r="BQ2768" s="19">
        <f t="shared" si="526"/>
        <v>0</v>
      </c>
      <c r="BR2768" s="19">
        <f t="shared" si="526"/>
        <v>0</v>
      </c>
      <c r="BS2768" s="19">
        <f t="shared" si="526"/>
        <v>0</v>
      </c>
      <c r="BT2768" s="19">
        <f t="shared" si="526"/>
        <v>1</v>
      </c>
      <c r="BU2768" s="19">
        <f t="shared" si="526"/>
        <v>0</v>
      </c>
      <c r="BV2768" s="19">
        <f t="shared" si="526"/>
        <v>2</v>
      </c>
      <c r="BW2768" s="19">
        <f t="shared" si="526"/>
        <v>1</v>
      </c>
      <c r="BX2768" s="19">
        <f t="shared" si="526"/>
        <v>0</v>
      </c>
      <c r="BY2768" s="19" t="str">
        <f t="shared" si="526"/>
        <v/>
      </c>
      <c r="BZ2768" s="19" t="str">
        <f t="shared" si="526"/>
        <v/>
      </c>
      <c r="CA2768" s="19" t="str">
        <f t="shared" si="525"/>
        <v/>
      </c>
      <c r="CB2768" s="19" t="str">
        <f t="shared" si="525"/>
        <v/>
      </c>
    </row>
    <row r="2769" spans="1:80">
      <c r="A2769" s="24">
        <f t="shared" ref="A2769:A2832" si="530">IF(B2769="","",A2768+1)</f>
        <v>2768</v>
      </c>
      <c r="B2769" s="31">
        <f>IF(data!A2770="","",data!A2770)</f>
        <v>2021124</v>
      </c>
      <c r="C2769" s="32">
        <f>IF(data!B2770="","",data!B2770)</f>
        <v>44500</v>
      </c>
      <c r="D2769" s="21">
        <f>IF(data!C2770="","",data!C2770)</f>
        <v>1</v>
      </c>
      <c r="E2769" s="22">
        <f>IF(data!D2770="","",data!D2770)</f>
        <v>3</v>
      </c>
      <c r="F2769" s="22">
        <f>IF(data!E2770="","",data!E2770)</f>
        <v>18</v>
      </c>
      <c r="G2769" s="22">
        <f>IF(data!F2770="","",data!F2770)</f>
        <v>22</v>
      </c>
      <c r="H2769" s="22">
        <f>IF(data!G2770="","",data!G2770)</f>
        <v>29</v>
      </c>
      <c r="I2769" s="22">
        <f>IF(data!H2770="","",data!H2770)</f>
        <v>32</v>
      </c>
      <c r="J2769" s="23">
        <f>IF(data!I2770="","",data!I2770)</f>
        <v>2</v>
      </c>
      <c r="Q2769" s="33"/>
      <c r="R2769" s="33"/>
      <c r="S2769" s="33"/>
      <c r="T2769" s="33"/>
      <c r="U2769" s="33"/>
      <c r="V2769" s="33"/>
      <c r="X2769" s="34"/>
      <c r="Y2769" s="33"/>
      <c r="Z2769" s="33"/>
      <c r="AA2769" s="33"/>
      <c r="AB2769" s="33"/>
      <c r="AC2769" s="35"/>
      <c r="AD2769" s="33"/>
      <c r="AE2769" s="33"/>
      <c r="AF2769" s="33"/>
      <c r="AG2769" s="33"/>
      <c r="AH2769" s="33"/>
      <c r="AI2769" s="33"/>
      <c r="AJ2769" s="36"/>
      <c r="AK2769" s="10">
        <f t="shared" ref="AK2769:AK2832" si="531">IF($D2769="","",MOD($D2769,3)+MOD($E2769,3)+MOD($F2769,3)+MOD($G2769,3)+MOD($H2769,3)+MOD($I2769,3))</f>
        <v>6</v>
      </c>
      <c r="AL2769" s="11">
        <f t="shared" ref="AL2769:AL2832" si="532">IF($D2769="","",MOD($D2769,4)+MOD($E2769,4)+MOD($F2769,4)+MOD($G2769,4)+MOD($H2769,4)+MOD($I2769,4))</f>
        <v>9</v>
      </c>
      <c r="AM2769" s="11">
        <f t="shared" ref="AM2769:AM2832" si="533">IF($D2769="","",MOD($D2769,5)+MOD($E2769,5)+MOD($F2769,5)+MOD($G2769,5)+MOD($H2769,5)+MOD($I2769,5))</f>
        <v>15</v>
      </c>
      <c r="AN2769" s="11">
        <f t="shared" ref="AN2769:AN2832" si="534">IF($D2769="","",MOD($D2769,6)+MOD($E2769,6)+MOD($F2769,6)+MOD($G2769,6)+MOD($H2769,6)+MOD($I2769,6))</f>
        <v>15</v>
      </c>
      <c r="AO2769" s="13">
        <f t="shared" ref="AO2769:AO2832" si="535">IF($D2769="","",MOD($D2769,7)+MOD($E2769,7)+MOD($F2769,7)+MOD($G2769,7)+MOD($H2769,7)+MOD($I2769,7))</f>
        <v>14</v>
      </c>
      <c r="AP2769" s="11">
        <f t="shared" ref="AP2769:AP2832" si="536">IF($D2769="","",MOD($D2769,8)+MOD($E2769,8)+MOD($F2769,8)+MOD($G2769,8)+MOD($H2769,8)+MOD($I2769,8))</f>
        <v>17</v>
      </c>
      <c r="AQ2769" s="11">
        <f t="shared" ref="AQ2769:AQ2832" si="537">IF($D2769="","",MOD($D2769,9)+MOD($E2769,9)+MOD($F2769,9)+MOD($G2769,9)+MOD($H2769,9)+MOD($I2769,9))</f>
        <v>15</v>
      </c>
      <c r="AR2769" s="11">
        <f t="shared" ref="AR2769:AR2832" si="538">IF($D2769="","",MOD($D2769,10)+MOD($E2769,10)+MOD($F2769,10)+MOD($G2769,10)+MOD($H2769,10)+MOD($I2769,10))</f>
        <v>25</v>
      </c>
      <c r="AS2769" s="11">
        <f t="shared" ref="AS2769:AS2832" si="539">IF($D2769="","",MOD($D2769,11)+MOD($E2769,11)+MOD($F2769,11)+MOD($G2769,11)+MOD($H2769,11)+MOD($I2769,11))</f>
        <v>28</v>
      </c>
      <c r="AT2769" s="11">
        <f t="shared" ref="AT2769:AT2832" si="540">IF($D2769="","",MOD($D2769,12)+MOD($E2769,12)+MOD($F2769,12)+MOD($G2769,12)+MOD($H2769,12)+MOD($I2769,12))</f>
        <v>33</v>
      </c>
      <c r="AU2769" s="11">
        <f t="shared" ref="AU2769:AU2832" si="541">IF($D2769="","",MOD($D2769,13)+MOD($E2769,13)+MOD($F2769,13)+MOD($G2769,13)+MOD($H2769,13)+MOD($I2769,13))</f>
        <v>27</v>
      </c>
      <c r="AV2769" s="11">
        <f t="shared" ref="AV2769:AV2832" si="542">IF($D2769="","",MOD($D2769,14)+MOD($E2769,14)+MOD($F2769,14)+MOD($G2769,14)+MOD($H2769,14)+MOD($I2769,14))</f>
        <v>21</v>
      </c>
      <c r="AW2769" s="12">
        <f t="shared" ref="AW2769:AW2832" si="543">IF($D2769="","",MOD($D2769,15)+MOD($E2769,15)+MOD($F2769,15)+MOD($G2769,15)+MOD($H2769,15)+MOD($I2769,15))</f>
        <v>30</v>
      </c>
      <c r="AX2769" s="13">
        <f t="shared" ref="AX2769:AX2832" si="544">IF($D2769="","",MOD($D2769,16)+MOD($E2769,16)+MOD($F2769,16)+MOD($G2769,16)+MOD($H2769,16)+MOD($I2769,16))</f>
        <v>25</v>
      </c>
      <c r="AY2769" s="13">
        <f t="shared" ref="AY2769:AY2832" si="545">IF($D2769="","",MOD($D2769,17)+MOD($E2769,17)+MOD($F2769,17)+MOD($G2769,17)+MOD($H2769,17)+MOD($I2769,17))</f>
        <v>37</v>
      </c>
      <c r="AZ2769" s="13">
        <f t="shared" ref="AZ2769:AZ2832" si="546">IF($D2769="","",MOD($D2769,18)+MOD($E2769,18)+MOD($F2769,18)+MOD($G2769,18)+MOD($H2769,18)+MOD($I2769,18))</f>
        <v>33</v>
      </c>
      <c r="BA2769" s="13">
        <f t="shared" ref="BA2769:BA2832" si="547">IF($D2769="","",MOD($D2769,19)+MOD($E2769,19)+MOD($F2769,19)+MOD($G2769,19)+MOD($H2769,19)+MOD($I2769,19))</f>
        <v>48</v>
      </c>
      <c r="BB2769" s="14">
        <f t="shared" ref="BB2769:BB2832" si="548">IF($D2769="","",MOD($D2769,20)+MOD($E2769,20)+MOD($F2769,20)+MOD($G2769,20)+MOD($H2769,20)+MOD($I2769,20))</f>
        <v>45</v>
      </c>
      <c r="BC2769" s="19">
        <f t="shared" si="518"/>
        <v>37</v>
      </c>
      <c r="BD2769" s="55">
        <f t="shared" si="527"/>
        <v>1.0025982461838259</v>
      </c>
      <c r="BE2769" s="19">
        <f t="shared" si="528"/>
        <v>0.99441377070477432</v>
      </c>
      <c r="BF2769" s="19">
        <f t="shared" si="519"/>
        <v>1.023059434881455</v>
      </c>
      <c r="BG2769" s="19">
        <f t="shared" si="524"/>
        <v>1.0373822669697954</v>
      </c>
      <c r="BH2769" s="19">
        <f t="shared" si="529"/>
        <v>0</v>
      </c>
      <c r="BI2769" s="19">
        <f t="shared" si="529"/>
        <v>2</v>
      </c>
      <c r="BJ2769" s="19">
        <f t="shared" si="529"/>
        <v>0</v>
      </c>
      <c r="BK2769" s="19">
        <f t="shared" si="526"/>
        <v>1</v>
      </c>
      <c r="BL2769" s="19">
        <f t="shared" si="526"/>
        <v>0</v>
      </c>
      <c r="BM2769" s="19">
        <f t="shared" si="526"/>
        <v>1</v>
      </c>
      <c r="BN2769" s="19">
        <f t="shared" si="526"/>
        <v>0</v>
      </c>
      <c r="BO2769" s="19">
        <f t="shared" si="526"/>
        <v>0</v>
      </c>
      <c r="BP2769" s="19">
        <f t="shared" si="526"/>
        <v>0</v>
      </c>
      <c r="BQ2769" s="19">
        <f t="shared" si="526"/>
        <v>0</v>
      </c>
      <c r="BR2769" s="19">
        <f t="shared" si="526"/>
        <v>0</v>
      </c>
      <c r="BS2769" s="19">
        <f t="shared" si="526"/>
        <v>0</v>
      </c>
      <c r="BT2769" s="19">
        <f t="shared" si="526"/>
        <v>1</v>
      </c>
      <c r="BU2769" s="19">
        <f t="shared" si="526"/>
        <v>0</v>
      </c>
      <c r="BV2769" s="19">
        <f t="shared" si="526"/>
        <v>0</v>
      </c>
      <c r="BW2769" s="19">
        <f t="shared" si="526"/>
        <v>1</v>
      </c>
      <c r="BX2769" s="19">
        <f t="shared" si="526"/>
        <v>0</v>
      </c>
      <c r="BY2769" s="19" t="str">
        <f t="shared" si="526"/>
        <v/>
      </c>
      <c r="BZ2769" s="19" t="str">
        <f t="shared" si="526"/>
        <v/>
      </c>
      <c r="CA2769" s="19" t="str">
        <f t="shared" si="525"/>
        <v/>
      </c>
      <c r="CB2769" s="19" t="str">
        <f t="shared" si="525"/>
        <v/>
      </c>
    </row>
    <row r="2770" spans="1:80">
      <c r="A2770" s="24">
        <f t="shared" si="530"/>
        <v>2769</v>
      </c>
      <c r="B2770" s="31">
        <f>IF(data!A2771="","",data!A2771)</f>
        <v>2021125</v>
      </c>
      <c r="C2770" s="32">
        <f>IF(data!B2771="","",data!B2771)</f>
        <v>44502</v>
      </c>
      <c r="D2770" s="21">
        <f>IF(data!C2771="","",data!C2771)</f>
        <v>14</v>
      </c>
      <c r="E2770" s="22">
        <f>IF(data!D2771="","",data!D2771)</f>
        <v>19</v>
      </c>
      <c r="F2770" s="22">
        <f>IF(data!E2771="","",data!E2771)</f>
        <v>20</v>
      </c>
      <c r="G2770" s="22">
        <f>IF(data!F2771="","",data!F2771)</f>
        <v>23</v>
      </c>
      <c r="H2770" s="22">
        <f>IF(data!G2771="","",data!G2771)</f>
        <v>24</v>
      </c>
      <c r="I2770" s="22">
        <f>IF(data!H2771="","",data!H2771)</f>
        <v>31</v>
      </c>
      <c r="J2770" s="23">
        <f>IF(data!I2771="","",data!I2771)</f>
        <v>9</v>
      </c>
      <c r="Q2770" s="33"/>
      <c r="R2770" s="33"/>
      <c r="S2770" s="33"/>
      <c r="T2770" s="33"/>
      <c r="U2770" s="33"/>
      <c r="V2770" s="33"/>
      <c r="X2770" s="34"/>
      <c r="Y2770" s="33"/>
      <c r="Z2770" s="33"/>
      <c r="AA2770" s="33"/>
      <c r="AB2770" s="33"/>
      <c r="AC2770" s="35"/>
      <c r="AD2770" s="33"/>
      <c r="AE2770" s="33"/>
      <c r="AF2770" s="33"/>
      <c r="AG2770" s="33"/>
      <c r="AH2770" s="33"/>
      <c r="AI2770" s="33"/>
      <c r="AJ2770" s="36"/>
      <c r="AK2770" s="10">
        <f t="shared" si="531"/>
        <v>8</v>
      </c>
      <c r="AL2770" s="11">
        <f t="shared" si="532"/>
        <v>11</v>
      </c>
      <c r="AM2770" s="11">
        <f t="shared" si="533"/>
        <v>16</v>
      </c>
      <c r="AN2770" s="11">
        <f t="shared" si="534"/>
        <v>11</v>
      </c>
      <c r="AO2770" s="13">
        <f t="shared" si="535"/>
        <v>19</v>
      </c>
      <c r="AP2770" s="11">
        <f t="shared" si="536"/>
        <v>27</v>
      </c>
      <c r="AQ2770" s="11">
        <f t="shared" si="537"/>
        <v>23</v>
      </c>
      <c r="AR2770" s="11">
        <f t="shared" si="538"/>
        <v>21</v>
      </c>
      <c r="AS2770" s="11">
        <f t="shared" si="539"/>
        <v>32</v>
      </c>
      <c r="AT2770" s="11">
        <f t="shared" si="540"/>
        <v>35</v>
      </c>
      <c r="AU2770" s="11">
        <f t="shared" si="541"/>
        <v>40</v>
      </c>
      <c r="AV2770" s="11">
        <f t="shared" si="542"/>
        <v>33</v>
      </c>
      <c r="AW2770" s="12">
        <f t="shared" si="543"/>
        <v>41</v>
      </c>
      <c r="AX2770" s="13">
        <f t="shared" si="544"/>
        <v>51</v>
      </c>
      <c r="AY2770" s="13">
        <f t="shared" si="545"/>
        <v>46</v>
      </c>
      <c r="AZ2770" s="13">
        <f t="shared" si="546"/>
        <v>41</v>
      </c>
      <c r="BA2770" s="13">
        <f t="shared" si="547"/>
        <v>36</v>
      </c>
      <c r="BB2770" s="14">
        <f t="shared" si="548"/>
        <v>51</v>
      </c>
      <c r="BC2770" s="19">
        <f t="shared" si="518"/>
        <v>46</v>
      </c>
      <c r="BD2770" s="55">
        <f t="shared" si="527"/>
        <v>1.0189671971419292</v>
      </c>
      <c r="BE2770" s="19">
        <f t="shared" si="528"/>
        <v>0.97395258200714518</v>
      </c>
      <c r="BF2770" s="19">
        <f t="shared" si="519"/>
        <v>1.0058720363754465</v>
      </c>
      <c r="BG2770" s="19">
        <f t="shared" si="524"/>
        <v>1.0300162390386489</v>
      </c>
      <c r="BH2770" s="19">
        <f t="shared" si="529"/>
        <v>0</v>
      </c>
      <c r="BI2770" s="19">
        <f t="shared" si="529"/>
        <v>0</v>
      </c>
      <c r="BJ2770" s="19">
        <f t="shared" si="529"/>
        <v>1</v>
      </c>
      <c r="BK2770" s="19">
        <f t="shared" si="526"/>
        <v>1</v>
      </c>
      <c r="BL2770" s="19">
        <f t="shared" si="526"/>
        <v>0</v>
      </c>
      <c r="BM2770" s="19">
        <f t="shared" si="526"/>
        <v>0</v>
      </c>
      <c r="BN2770" s="19">
        <f t="shared" si="526"/>
        <v>1</v>
      </c>
      <c r="BO2770" s="19">
        <f t="shared" si="526"/>
        <v>1</v>
      </c>
      <c r="BP2770" s="19">
        <f t="shared" si="526"/>
        <v>0</v>
      </c>
      <c r="BQ2770" s="19">
        <f t="shared" si="526"/>
        <v>0</v>
      </c>
      <c r="BR2770" s="19">
        <f t="shared" si="526"/>
        <v>0</v>
      </c>
      <c r="BS2770" s="19">
        <f t="shared" si="526"/>
        <v>0</v>
      </c>
      <c r="BT2770" s="19">
        <f t="shared" si="526"/>
        <v>0</v>
      </c>
      <c r="BU2770" s="19">
        <f t="shared" si="526"/>
        <v>0</v>
      </c>
      <c r="BV2770" s="19">
        <f t="shared" si="526"/>
        <v>2</v>
      </c>
      <c r="BW2770" s="19">
        <f t="shared" si="526"/>
        <v>0</v>
      </c>
      <c r="BX2770" s="19">
        <f t="shared" si="526"/>
        <v>0</v>
      </c>
      <c r="BY2770" s="19" t="str">
        <f t="shared" si="526"/>
        <v/>
      </c>
      <c r="BZ2770" s="19" t="str">
        <f t="shared" ref="BZ2770:CB2785" si="549">IF(BZ$4&gt;=$BC$1,"",SUMPRODUCT(N(MOD($D2770:$I2770,$BC$1)=BZ$4)))</f>
        <v/>
      </c>
      <c r="CA2770" s="19" t="str">
        <f t="shared" si="549"/>
        <v/>
      </c>
      <c r="CB2770" s="19" t="str">
        <f t="shared" si="549"/>
        <v/>
      </c>
    </row>
    <row r="2771" spans="1:80">
      <c r="A2771" s="24">
        <f t="shared" si="530"/>
        <v>2770</v>
      </c>
      <c r="B2771" s="31">
        <f>IF(data!A2772="","",data!A2772)</f>
        <v>2021126</v>
      </c>
      <c r="C2771" s="32">
        <f>IF(data!B2772="","",data!B2772)</f>
        <v>44504</v>
      </c>
      <c r="D2771" s="21">
        <f>IF(data!C2772="","",data!C2772)</f>
        <v>19</v>
      </c>
      <c r="E2771" s="22">
        <f>IF(data!D2772="","",data!D2772)</f>
        <v>20</v>
      </c>
      <c r="F2771" s="22">
        <f>IF(data!E2772="","",data!E2772)</f>
        <v>23</v>
      </c>
      <c r="G2771" s="22">
        <f>IF(data!F2772="","",data!F2772)</f>
        <v>27</v>
      </c>
      <c r="H2771" s="22">
        <f>IF(data!G2772="","",data!G2772)</f>
        <v>28</v>
      </c>
      <c r="I2771" s="22">
        <f>IF(data!H2772="","",data!H2772)</f>
        <v>31</v>
      </c>
      <c r="J2771" s="23">
        <f>IF(data!I2772="","",data!I2772)</f>
        <v>1</v>
      </c>
      <c r="Q2771" s="33"/>
      <c r="R2771" s="33"/>
      <c r="S2771" s="33"/>
      <c r="T2771" s="33"/>
      <c r="U2771" s="33"/>
      <c r="V2771" s="33"/>
      <c r="X2771" s="34"/>
      <c r="Y2771" s="33"/>
      <c r="Z2771" s="33"/>
      <c r="AA2771" s="33"/>
      <c r="AB2771" s="33"/>
      <c r="AC2771" s="35"/>
      <c r="AD2771" s="33"/>
      <c r="AE2771" s="33"/>
      <c r="AF2771" s="33"/>
      <c r="AG2771" s="33"/>
      <c r="AH2771" s="33"/>
      <c r="AI2771" s="33"/>
      <c r="AJ2771" s="36"/>
      <c r="AK2771" s="10">
        <f t="shared" si="531"/>
        <v>7</v>
      </c>
      <c r="AL2771" s="11">
        <f t="shared" si="532"/>
        <v>12</v>
      </c>
      <c r="AM2771" s="11">
        <f t="shared" si="533"/>
        <v>13</v>
      </c>
      <c r="AN2771" s="11">
        <f t="shared" si="534"/>
        <v>16</v>
      </c>
      <c r="AO2771" s="13">
        <f t="shared" si="535"/>
        <v>22</v>
      </c>
      <c r="AP2771" s="11">
        <f t="shared" si="536"/>
        <v>28</v>
      </c>
      <c r="AQ2771" s="11">
        <f t="shared" si="537"/>
        <v>13</v>
      </c>
      <c r="AR2771" s="11">
        <f t="shared" si="538"/>
        <v>28</v>
      </c>
      <c r="AS2771" s="11">
        <f t="shared" si="539"/>
        <v>38</v>
      </c>
      <c r="AT2771" s="11">
        <f t="shared" si="540"/>
        <v>40</v>
      </c>
      <c r="AU2771" s="11">
        <f t="shared" si="541"/>
        <v>31</v>
      </c>
      <c r="AV2771" s="11">
        <f t="shared" si="542"/>
        <v>36</v>
      </c>
      <c r="AW2771" s="12">
        <f t="shared" si="543"/>
        <v>43</v>
      </c>
      <c r="AX2771" s="13">
        <f t="shared" si="544"/>
        <v>52</v>
      </c>
      <c r="AY2771" s="13">
        <f t="shared" si="545"/>
        <v>46</v>
      </c>
      <c r="AZ2771" s="13">
        <f t="shared" si="546"/>
        <v>40</v>
      </c>
      <c r="BA2771" s="13">
        <f t="shared" si="547"/>
        <v>34</v>
      </c>
      <c r="BB2771" s="14">
        <f t="shared" si="548"/>
        <v>48</v>
      </c>
      <c r="BC2771" s="19">
        <f t="shared" si="518"/>
        <v>46</v>
      </c>
      <c r="BD2771" s="55">
        <f t="shared" si="527"/>
        <v>0.98213705748619684</v>
      </c>
      <c r="BE2771" s="19">
        <f t="shared" si="528"/>
        <v>0.96372198765833061</v>
      </c>
      <c r="BF2771" s="19">
        <f t="shared" si="519"/>
        <v>1.003416693731731</v>
      </c>
      <c r="BG2771" s="19">
        <f t="shared" si="524"/>
        <v>1.0283793439428386</v>
      </c>
      <c r="BH2771" s="19">
        <f t="shared" si="529"/>
        <v>0</v>
      </c>
      <c r="BI2771" s="19">
        <f t="shared" si="529"/>
        <v>0</v>
      </c>
      <c r="BJ2771" s="19">
        <f t="shared" si="529"/>
        <v>1</v>
      </c>
      <c r="BK2771" s="19">
        <f t="shared" ref="BK2771:BZ2786" si="550">IF(BK$4&gt;=$BC$1,"",SUMPRODUCT(N(MOD($D2771:$I2771,$BC$1)=BK$4)))</f>
        <v>1</v>
      </c>
      <c r="BL2771" s="19">
        <f t="shared" si="550"/>
        <v>0</v>
      </c>
      <c r="BM2771" s="19">
        <f t="shared" si="550"/>
        <v>0</v>
      </c>
      <c r="BN2771" s="19">
        <f t="shared" si="550"/>
        <v>1</v>
      </c>
      <c r="BO2771" s="19">
        <f t="shared" si="550"/>
        <v>0</v>
      </c>
      <c r="BP2771" s="19">
        <f t="shared" si="550"/>
        <v>0</v>
      </c>
      <c r="BQ2771" s="19">
        <f t="shared" si="550"/>
        <v>0</v>
      </c>
      <c r="BR2771" s="19">
        <f t="shared" si="550"/>
        <v>1</v>
      </c>
      <c r="BS2771" s="19">
        <f t="shared" si="550"/>
        <v>1</v>
      </c>
      <c r="BT2771" s="19">
        <f t="shared" si="550"/>
        <v>0</v>
      </c>
      <c r="BU2771" s="19">
        <f t="shared" si="550"/>
        <v>0</v>
      </c>
      <c r="BV2771" s="19">
        <f t="shared" si="550"/>
        <v>1</v>
      </c>
      <c r="BW2771" s="19">
        <f t="shared" si="550"/>
        <v>0</v>
      </c>
      <c r="BX2771" s="19">
        <f t="shared" si="550"/>
        <v>0</v>
      </c>
      <c r="BY2771" s="19" t="str">
        <f t="shared" si="550"/>
        <v/>
      </c>
      <c r="BZ2771" s="19" t="str">
        <f t="shared" si="550"/>
        <v/>
      </c>
      <c r="CA2771" s="19" t="str">
        <f t="shared" si="549"/>
        <v/>
      </c>
      <c r="CB2771" s="19" t="str">
        <f t="shared" si="549"/>
        <v/>
      </c>
    </row>
    <row r="2772" spans="1:80">
      <c r="A2772" s="24">
        <f t="shared" si="530"/>
        <v>2771</v>
      </c>
      <c r="B2772" s="31">
        <f>IF(data!A2773="","",data!A2773)</f>
        <v>2021127</v>
      </c>
      <c r="C2772" s="32">
        <f>IF(data!B2773="","",data!B2773)</f>
        <v>44507</v>
      </c>
      <c r="D2772" s="21">
        <f>IF(data!C2773="","",data!C2773)</f>
        <v>7</v>
      </c>
      <c r="E2772" s="22">
        <f>IF(data!D2773="","",data!D2773)</f>
        <v>15</v>
      </c>
      <c r="F2772" s="22">
        <f>IF(data!E2773="","",data!E2773)</f>
        <v>16</v>
      </c>
      <c r="G2772" s="22">
        <f>IF(data!F2773="","",data!F2773)</f>
        <v>20</v>
      </c>
      <c r="H2772" s="22">
        <f>IF(data!G2773="","",data!G2773)</f>
        <v>27</v>
      </c>
      <c r="I2772" s="22">
        <f>IF(data!H2773="","",data!H2773)</f>
        <v>29</v>
      </c>
      <c r="J2772" s="23">
        <f>IF(data!I2773="","",data!I2773)</f>
        <v>7</v>
      </c>
      <c r="Q2772" s="33"/>
      <c r="R2772" s="33"/>
      <c r="S2772" s="33"/>
      <c r="T2772" s="33"/>
      <c r="U2772" s="33"/>
      <c r="V2772" s="33"/>
      <c r="X2772" s="34"/>
      <c r="Y2772" s="33"/>
      <c r="Z2772" s="33"/>
      <c r="AA2772" s="33"/>
      <c r="AB2772" s="33"/>
      <c r="AC2772" s="35"/>
      <c r="AD2772" s="33"/>
      <c r="AE2772" s="33"/>
      <c r="AF2772" s="33"/>
      <c r="AG2772" s="33"/>
      <c r="AH2772" s="33"/>
      <c r="AI2772" s="33"/>
      <c r="AJ2772" s="36"/>
      <c r="AK2772" s="10">
        <f t="shared" si="531"/>
        <v>6</v>
      </c>
      <c r="AL2772" s="11">
        <f t="shared" si="532"/>
        <v>10</v>
      </c>
      <c r="AM2772" s="11">
        <f t="shared" si="533"/>
        <v>9</v>
      </c>
      <c r="AN2772" s="11">
        <f t="shared" si="534"/>
        <v>18</v>
      </c>
      <c r="AO2772" s="13">
        <f t="shared" si="535"/>
        <v>16</v>
      </c>
      <c r="AP2772" s="11">
        <f t="shared" si="536"/>
        <v>26</v>
      </c>
      <c r="AQ2772" s="11">
        <f t="shared" si="537"/>
        <v>24</v>
      </c>
      <c r="AR2772" s="11">
        <f t="shared" si="538"/>
        <v>34</v>
      </c>
      <c r="AS2772" s="11">
        <f t="shared" si="539"/>
        <v>37</v>
      </c>
      <c r="AT2772" s="11">
        <f t="shared" si="540"/>
        <v>30</v>
      </c>
      <c r="AU2772" s="11">
        <f t="shared" si="541"/>
        <v>23</v>
      </c>
      <c r="AV2772" s="11">
        <f t="shared" si="542"/>
        <v>30</v>
      </c>
      <c r="AW2772" s="12">
        <f t="shared" si="543"/>
        <v>39</v>
      </c>
      <c r="AX2772" s="13">
        <f t="shared" si="544"/>
        <v>50</v>
      </c>
      <c r="AY2772" s="13">
        <f t="shared" si="545"/>
        <v>63</v>
      </c>
      <c r="AZ2772" s="13">
        <f t="shared" si="546"/>
        <v>60</v>
      </c>
      <c r="BA2772" s="13">
        <f t="shared" si="547"/>
        <v>57</v>
      </c>
      <c r="BB2772" s="14">
        <f t="shared" si="548"/>
        <v>54</v>
      </c>
      <c r="BC2772" s="19">
        <f t="shared" si="518"/>
        <v>63</v>
      </c>
      <c r="BD2772" s="55">
        <f t="shared" si="527"/>
        <v>1.0435206235790842</v>
      </c>
      <c r="BE2772" s="19">
        <f t="shared" si="528"/>
        <v>1.0148749594024034</v>
      </c>
      <c r="BF2772" s="19">
        <f t="shared" si="519"/>
        <v>1.0066904839233517</v>
      </c>
      <c r="BG2772" s="19">
        <f t="shared" si="524"/>
        <v>1.0320623579084118</v>
      </c>
      <c r="BH2772" s="19">
        <f t="shared" si="529"/>
        <v>0</v>
      </c>
      <c r="BI2772" s="19">
        <f t="shared" si="529"/>
        <v>0</v>
      </c>
      <c r="BJ2772" s="19">
        <f t="shared" si="529"/>
        <v>0</v>
      </c>
      <c r="BK2772" s="19">
        <f t="shared" si="550"/>
        <v>1</v>
      </c>
      <c r="BL2772" s="19">
        <f t="shared" si="550"/>
        <v>0</v>
      </c>
      <c r="BM2772" s="19">
        <f t="shared" si="550"/>
        <v>0</v>
      </c>
      <c r="BN2772" s="19">
        <f t="shared" si="550"/>
        <v>0</v>
      </c>
      <c r="BO2772" s="19">
        <f t="shared" si="550"/>
        <v>1</v>
      </c>
      <c r="BP2772" s="19">
        <f t="shared" si="550"/>
        <v>0</v>
      </c>
      <c r="BQ2772" s="19">
        <f t="shared" si="550"/>
        <v>0</v>
      </c>
      <c r="BR2772" s="19">
        <f t="shared" si="550"/>
        <v>1</v>
      </c>
      <c r="BS2772" s="19">
        <f t="shared" si="550"/>
        <v>0</v>
      </c>
      <c r="BT2772" s="19">
        <f t="shared" si="550"/>
        <v>1</v>
      </c>
      <c r="BU2772" s="19">
        <f t="shared" si="550"/>
        <v>0</v>
      </c>
      <c r="BV2772" s="19">
        <f t="shared" si="550"/>
        <v>0</v>
      </c>
      <c r="BW2772" s="19">
        <f t="shared" si="550"/>
        <v>1</v>
      </c>
      <c r="BX2772" s="19">
        <f t="shared" si="550"/>
        <v>1</v>
      </c>
      <c r="BY2772" s="19" t="str">
        <f t="shared" si="550"/>
        <v/>
      </c>
      <c r="BZ2772" s="19" t="str">
        <f t="shared" si="550"/>
        <v/>
      </c>
      <c r="CA2772" s="19" t="str">
        <f t="shared" si="549"/>
        <v/>
      </c>
      <c r="CB2772" s="19" t="str">
        <f t="shared" si="549"/>
        <v/>
      </c>
    </row>
    <row r="2773" spans="1:80">
      <c r="A2773" s="24">
        <f t="shared" si="530"/>
        <v>2772</v>
      </c>
      <c r="B2773" s="31">
        <f>IF(data!A2774="","",data!A2774)</f>
        <v>2021128</v>
      </c>
      <c r="C2773" s="32">
        <f>IF(data!B2774="","",data!B2774)</f>
        <v>44509</v>
      </c>
      <c r="D2773" s="21">
        <f>IF(data!C2774="","",data!C2774)</f>
        <v>5</v>
      </c>
      <c r="E2773" s="22">
        <f>IF(data!D2774="","",data!D2774)</f>
        <v>17</v>
      </c>
      <c r="F2773" s="22">
        <f>IF(data!E2774="","",data!E2774)</f>
        <v>20</v>
      </c>
      <c r="G2773" s="22">
        <f>IF(data!F2774="","",data!F2774)</f>
        <v>21</v>
      </c>
      <c r="H2773" s="22">
        <f>IF(data!G2774="","",data!G2774)</f>
        <v>23</v>
      </c>
      <c r="I2773" s="22">
        <f>IF(data!H2774="","",data!H2774)</f>
        <v>33</v>
      </c>
      <c r="J2773" s="23">
        <f>IF(data!I2774="","",data!I2774)</f>
        <v>4</v>
      </c>
      <c r="Q2773" s="33"/>
      <c r="R2773" s="33"/>
      <c r="S2773" s="33"/>
      <c r="T2773" s="33"/>
      <c r="U2773" s="33"/>
      <c r="V2773" s="33"/>
      <c r="X2773" s="34"/>
      <c r="Y2773" s="33"/>
      <c r="Z2773" s="33"/>
      <c r="AA2773" s="33"/>
      <c r="AB2773" s="33"/>
      <c r="AC2773" s="35"/>
      <c r="AD2773" s="33"/>
      <c r="AE2773" s="33"/>
      <c r="AF2773" s="33"/>
      <c r="AG2773" s="33"/>
      <c r="AH2773" s="33"/>
      <c r="AI2773" s="33"/>
      <c r="AJ2773" s="36"/>
      <c r="AK2773" s="10">
        <f t="shared" si="531"/>
        <v>8</v>
      </c>
      <c r="AL2773" s="11">
        <f t="shared" si="532"/>
        <v>7</v>
      </c>
      <c r="AM2773" s="11">
        <f t="shared" si="533"/>
        <v>9</v>
      </c>
      <c r="AN2773" s="11">
        <f t="shared" si="534"/>
        <v>23</v>
      </c>
      <c r="AO2773" s="13">
        <f t="shared" si="535"/>
        <v>21</v>
      </c>
      <c r="AP2773" s="11">
        <f t="shared" si="536"/>
        <v>23</v>
      </c>
      <c r="AQ2773" s="11">
        <f t="shared" si="537"/>
        <v>29</v>
      </c>
      <c r="AR2773" s="11">
        <f t="shared" si="538"/>
        <v>19</v>
      </c>
      <c r="AS2773" s="11">
        <f t="shared" si="539"/>
        <v>31</v>
      </c>
      <c r="AT2773" s="11">
        <f t="shared" si="540"/>
        <v>47</v>
      </c>
      <c r="AU2773" s="11">
        <f t="shared" si="541"/>
        <v>41</v>
      </c>
      <c r="AV2773" s="11">
        <f t="shared" si="542"/>
        <v>35</v>
      </c>
      <c r="AW2773" s="12">
        <f t="shared" si="543"/>
        <v>29</v>
      </c>
      <c r="AX2773" s="13">
        <f t="shared" si="544"/>
        <v>23</v>
      </c>
      <c r="AY2773" s="13">
        <f t="shared" si="545"/>
        <v>34</v>
      </c>
      <c r="AZ2773" s="13">
        <f t="shared" si="546"/>
        <v>47</v>
      </c>
      <c r="BA2773" s="13">
        <f t="shared" si="547"/>
        <v>43</v>
      </c>
      <c r="BB2773" s="14">
        <f t="shared" si="548"/>
        <v>39</v>
      </c>
      <c r="BC2773" s="19">
        <f t="shared" si="518"/>
        <v>34</v>
      </c>
      <c r="BD2773" s="55">
        <f t="shared" si="527"/>
        <v>0.92484572913283536</v>
      </c>
      <c r="BE2773" s="19">
        <f t="shared" si="528"/>
        <v>1.0025982461838259</v>
      </c>
      <c r="BF2773" s="19">
        <f t="shared" si="519"/>
        <v>0.97640792465086068</v>
      </c>
      <c r="BG2773" s="19">
        <f t="shared" si="524"/>
        <v>1.0222409873335498</v>
      </c>
      <c r="BH2773" s="19">
        <f t="shared" si="529"/>
        <v>1</v>
      </c>
      <c r="BI2773" s="19">
        <f t="shared" si="529"/>
        <v>0</v>
      </c>
      <c r="BJ2773" s="19">
        <f t="shared" si="529"/>
        <v>0</v>
      </c>
      <c r="BK2773" s="19">
        <f t="shared" si="550"/>
        <v>1</v>
      </c>
      <c r="BL2773" s="19">
        <f t="shared" si="550"/>
        <v>1</v>
      </c>
      <c r="BM2773" s="19">
        <f t="shared" si="550"/>
        <v>1</v>
      </c>
      <c r="BN2773" s="19">
        <f t="shared" si="550"/>
        <v>1</v>
      </c>
      <c r="BO2773" s="19">
        <f t="shared" si="550"/>
        <v>0</v>
      </c>
      <c r="BP2773" s="19">
        <f t="shared" si="550"/>
        <v>0</v>
      </c>
      <c r="BQ2773" s="19">
        <f t="shared" si="550"/>
        <v>0</v>
      </c>
      <c r="BR2773" s="19">
        <f t="shared" si="550"/>
        <v>0</v>
      </c>
      <c r="BS2773" s="19">
        <f t="shared" si="550"/>
        <v>0</v>
      </c>
      <c r="BT2773" s="19">
        <f t="shared" si="550"/>
        <v>0</v>
      </c>
      <c r="BU2773" s="19">
        <f t="shared" si="550"/>
        <v>0</v>
      </c>
      <c r="BV2773" s="19">
        <f t="shared" si="550"/>
        <v>0</v>
      </c>
      <c r="BW2773" s="19">
        <f t="shared" si="550"/>
        <v>0</v>
      </c>
      <c r="BX2773" s="19">
        <f t="shared" si="550"/>
        <v>1</v>
      </c>
      <c r="BY2773" s="19" t="str">
        <f t="shared" si="550"/>
        <v/>
      </c>
      <c r="BZ2773" s="19" t="str">
        <f t="shared" si="550"/>
        <v/>
      </c>
      <c r="CA2773" s="19" t="str">
        <f t="shared" si="549"/>
        <v/>
      </c>
      <c r="CB2773" s="19" t="str">
        <f t="shared" si="549"/>
        <v/>
      </c>
    </row>
    <row r="2774" spans="1:80">
      <c r="A2774" s="24">
        <f t="shared" si="530"/>
        <v>2773</v>
      </c>
      <c r="B2774" s="31">
        <f>IF(data!A2775="","",data!A2775)</f>
        <v>2021129</v>
      </c>
      <c r="C2774" s="32">
        <f>IF(data!B2775="","",data!B2775)</f>
        <v>44511</v>
      </c>
      <c r="D2774" s="21">
        <f>IF(data!C2775="","",data!C2775)</f>
        <v>4</v>
      </c>
      <c r="E2774" s="22">
        <f>IF(data!D2775="","",data!D2775)</f>
        <v>15</v>
      </c>
      <c r="F2774" s="22">
        <f>IF(data!E2775="","",data!E2775)</f>
        <v>21</v>
      </c>
      <c r="G2774" s="22">
        <f>IF(data!F2775="","",data!F2775)</f>
        <v>27</v>
      </c>
      <c r="H2774" s="22">
        <f>IF(data!G2775="","",data!G2775)</f>
        <v>28</v>
      </c>
      <c r="I2774" s="22">
        <f>IF(data!H2775="","",data!H2775)</f>
        <v>29</v>
      </c>
      <c r="J2774" s="23">
        <f>IF(data!I2775="","",data!I2775)</f>
        <v>10</v>
      </c>
      <c r="Q2774" s="33"/>
      <c r="R2774" s="33"/>
      <c r="S2774" s="33"/>
      <c r="T2774" s="33"/>
      <c r="U2774" s="33"/>
      <c r="V2774" s="33"/>
      <c r="X2774" s="34"/>
      <c r="Y2774" s="33"/>
      <c r="Z2774" s="33"/>
      <c r="AA2774" s="33"/>
      <c r="AB2774" s="33"/>
      <c r="AC2774" s="35"/>
      <c r="AD2774" s="33"/>
      <c r="AE2774" s="33"/>
      <c r="AF2774" s="33"/>
      <c r="AG2774" s="33"/>
      <c r="AH2774" s="33"/>
      <c r="AI2774" s="33"/>
      <c r="AJ2774" s="36"/>
      <c r="AK2774" s="10">
        <f t="shared" si="531"/>
        <v>4</v>
      </c>
      <c r="AL2774" s="11">
        <f t="shared" si="532"/>
        <v>8</v>
      </c>
      <c r="AM2774" s="11">
        <f t="shared" si="533"/>
        <v>14</v>
      </c>
      <c r="AN2774" s="11">
        <f t="shared" si="534"/>
        <v>22</v>
      </c>
      <c r="AO2774" s="13">
        <f t="shared" si="535"/>
        <v>12</v>
      </c>
      <c r="AP2774" s="11">
        <f t="shared" si="536"/>
        <v>28</v>
      </c>
      <c r="AQ2774" s="11">
        <f t="shared" si="537"/>
        <v>16</v>
      </c>
      <c r="AR2774" s="11">
        <f t="shared" si="538"/>
        <v>34</v>
      </c>
      <c r="AS2774" s="11">
        <f t="shared" si="539"/>
        <v>36</v>
      </c>
      <c r="AT2774" s="11">
        <f t="shared" si="540"/>
        <v>28</v>
      </c>
      <c r="AU2774" s="11">
        <f t="shared" si="541"/>
        <v>20</v>
      </c>
      <c r="AV2774" s="11">
        <f t="shared" si="542"/>
        <v>26</v>
      </c>
      <c r="AW2774" s="12">
        <f t="shared" si="543"/>
        <v>49</v>
      </c>
      <c r="AX2774" s="13">
        <f t="shared" si="544"/>
        <v>60</v>
      </c>
      <c r="AY2774" s="13">
        <f t="shared" si="545"/>
        <v>56</v>
      </c>
      <c r="AZ2774" s="13">
        <f t="shared" si="546"/>
        <v>52</v>
      </c>
      <c r="BA2774" s="13">
        <f t="shared" si="547"/>
        <v>48</v>
      </c>
      <c r="BB2774" s="14">
        <f t="shared" si="548"/>
        <v>44</v>
      </c>
      <c r="BC2774" s="19">
        <f t="shared" ref="BC2774:BC2837" si="551">IF($B2774="","",MOD($D2774,$BC$1)+MOD($E2774,$BC$1)+MOD($F2774,$BC$1)+MOD($G2774,$BC$1)+MOD($H2774,$BC$1)+MOD($I2774,$BC$1))</f>
        <v>56</v>
      </c>
      <c r="BD2774" s="55">
        <f t="shared" si="527"/>
        <v>1.0025982461838259</v>
      </c>
      <c r="BE2774" s="19">
        <f t="shared" si="528"/>
        <v>1.0025982461838259</v>
      </c>
      <c r="BF2774" s="19">
        <f t="shared" si="519"/>
        <v>1.0001429035401104</v>
      </c>
      <c r="BG2774" s="19">
        <f t="shared" si="524"/>
        <v>1.0271516726209808</v>
      </c>
      <c r="BH2774" s="19">
        <f t="shared" si="529"/>
        <v>0</v>
      </c>
      <c r="BI2774" s="19">
        <f t="shared" si="529"/>
        <v>0</v>
      </c>
      <c r="BJ2774" s="19">
        <f t="shared" si="529"/>
        <v>0</v>
      </c>
      <c r="BK2774" s="19">
        <f t="shared" si="550"/>
        <v>0</v>
      </c>
      <c r="BL2774" s="19">
        <f t="shared" si="550"/>
        <v>2</v>
      </c>
      <c r="BM2774" s="19">
        <f t="shared" si="550"/>
        <v>0</v>
      </c>
      <c r="BN2774" s="19">
        <f t="shared" si="550"/>
        <v>0</v>
      </c>
      <c r="BO2774" s="19">
        <f t="shared" si="550"/>
        <v>0</v>
      </c>
      <c r="BP2774" s="19">
        <f t="shared" si="550"/>
        <v>0</v>
      </c>
      <c r="BQ2774" s="19">
        <f t="shared" si="550"/>
        <v>0</v>
      </c>
      <c r="BR2774" s="19">
        <f t="shared" si="550"/>
        <v>1</v>
      </c>
      <c r="BS2774" s="19">
        <f t="shared" si="550"/>
        <v>1</v>
      </c>
      <c r="BT2774" s="19">
        <f t="shared" si="550"/>
        <v>1</v>
      </c>
      <c r="BU2774" s="19">
        <f t="shared" si="550"/>
        <v>0</v>
      </c>
      <c r="BV2774" s="19">
        <f t="shared" si="550"/>
        <v>0</v>
      </c>
      <c r="BW2774" s="19">
        <f t="shared" si="550"/>
        <v>1</v>
      </c>
      <c r="BX2774" s="19">
        <f t="shared" si="550"/>
        <v>0</v>
      </c>
      <c r="BY2774" s="19" t="str">
        <f t="shared" si="550"/>
        <v/>
      </c>
      <c r="BZ2774" s="19" t="str">
        <f t="shared" si="550"/>
        <v/>
      </c>
      <c r="CA2774" s="19" t="str">
        <f t="shared" si="549"/>
        <v/>
      </c>
      <c r="CB2774" s="19" t="str">
        <f t="shared" si="549"/>
        <v/>
      </c>
    </row>
    <row r="2775" spans="1:80">
      <c r="A2775" s="24">
        <f t="shared" si="530"/>
        <v>2774</v>
      </c>
      <c r="B2775" s="31">
        <f>IF(data!A2776="","",data!A2776)</f>
        <v>2021130</v>
      </c>
      <c r="C2775" s="32">
        <f>IF(data!B2776="","",data!B2776)</f>
        <v>44514</v>
      </c>
      <c r="D2775" s="21">
        <f>IF(data!C2776="","",data!C2776)</f>
        <v>8</v>
      </c>
      <c r="E2775" s="22">
        <f>IF(data!D2776="","",data!D2776)</f>
        <v>9</v>
      </c>
      <c r="F2775" s="22">
        <f>IF(data!E2776="","",data!E2776)</f>
        <v>15</v>
      </c>
      <c r="G2775" s="22">
        <f>IF(data!F2776="","",data!F2776)</f>
        <v>24</v>
      </c>
      <c r="H2775" s="22">
        <f>IF(data!G2776="","",data!G2776)</f>
        <v>26</v>
      </c>
      <c r="I2775" s="22">
        <f>IF(data!H2776="","",data!H2776)</f>
        <v>30</v>
      </c>
      <c r="J2775" s="23">
        <f>IF(data!I2776="","",data!I2776)</f>
        <v>6</v>
      </c>
      <c r="Q2775" s="33"/>
      <c r="R2775" s="33"/>
      <c r="S2775" s="33"/>
      <c r="T2775" s="33"/>
      <c r="U2775" s="33"/>
      <c r="V2775" s="33"/>
      <c r="X2775" s="34"/>
      <c r="Y2775" s="33"/>
      <c r="Z2775" s="33"/>
      <c r="AA2775" s="33"/>
      <c r="AB2775" s="33"/>
      <c r="AC2775" s="35"/>
      <c r="AD2775" s="33"/>
      <c r="AE2775" s="33"/>
      <c r="AF2775" s="33"/>
      <c r="AG2775" s="33"/>
      <c r="AH2775" s="33"/>
      <c r="AI2775" s="33"/>
      <c r="AJ2775" s="36"/>
      <c r="AK2775" s="10">
        <f t="shared" si="531"/>
        <v>4</v>
      </c>
      <c r="AL2775" s="11">
        <f t="shared" si="532"/>
        <v>8</v>
      </c>
      <c r="AM2775" s="11">
        <f t="shared" si="533"/>
        <v>12</v>
      </c>
      <c r="AN2775" s="11">
        <f t="shared" si="534"/>
        <v>10</v>
      </c>
      <c r="AO2775" s="13">
        <f t="shared" si="535"/>
        <v>14</v>
      </c>
      <c r="AP2775" s="11">
        <f t="shared" si="536"/>
        <v>16</v>
      </c>
      <c r="AQ2775" s="11">
        <f t="shared" si="537"/>
        <v>31</v>
      </c>
      <c r="AR2775" s="11">
        <f t="shared" si="538"/>
        <v>32</v>
      </c>
      <c r="AS2775" s="11">
        <f t="shared" si="539"/>
        <v>35</v>
      </c>
      <c r="AT2775" s="11">
        <f t="shared" si="540"/>
        <v>28</v>
      </c>
      <c r="AU2775" s="11">
        <f t="shared" si="541"/>
        <v>34</v>
      </c>
      <c r="AV2775" s="11">
        <f t="shared" si="542"/>
        <v>42</v>
      </c>
      <c r="AW2775" s="12">
        <f t="shared" si="543"/>
        <v>37</v>
      </c>
      <c r="AX2775" s="13">
        <f t="shared" si="544"/>
        <v>64</v>
      </c>
      <c r="AY2775" s="13">
        <f t="shared" si="545"/>
        <v>61</v>
      </c>
      <c r="AZ2775" s="13">
        <f t="shared" si="546"/>
        <v>58</v>
      </c>
      <c r="BA2775" s="13">
        <f t="shared" si="547"/>
        <v>55</v>
      </c>
      <c r="BB2775" s="14">
        <f t="shared" si="548"/>
        <v>52</v>
      </c>
      <c r="BC2775" s="19">
        <f t="shared" si="551"/>
        <v>61</v>
      </c>
      <c r="BD2775" s="55">
        <f t="shared" si="527"/>
        <v>1.0639818122767133</v>
      </c>
      <c r="BE2775" s="19">
        <f t="shared" si="528"/>
        <v>1.0414745047093212</v>
      </c>
      <c r="BF2775" s="19">
        <f t="shared" si="519"/>
        <v>0.99359532315686916</v>
      </c>
      <c r="BG2775" s="19">
        <f t="shared" si="524"/>
        <v>1.0345177005521273</v>
      </c>
      <c r="BH2775" s="19">
        <f t="shared" si="529"/>
        <v>0</v>
      </c>
      <c r="BI2775" s="19">
        <f t="shared" si="529"/>
        <v>0</v>
      </c>
      <c r="BJ2775" s="19">
        <f t="shared" si="529"/>
        <v>0</v>
      </c>
      <c r="BK2775" s="19">
        <f t="shared" si="550"/>
        <v>0</v>
      </c>
      <c r="BL2775" s="19">
        <f t="shared" si="550"/>
        <v>0</v>
      </c>
      <c r="BM2775" s="19">
        <f t="shared" si="550"/>
        <v>0</v>
      </c>
      <c r="BN2775" s="19">
        <f t="shared" si="550"/>
        <v>0</v>
      </c>
      <c r="BO2775" s="19">
        <f t="shared" si="550"/>
        <v>1</v>
      </c>
      <c r="BP2775" s="19">
        <f t="shared" si="550"/>
        <v>1</v>
      </c>
      <c r="BQ2775" s="19">
        <f t="shared" si="550"/>
        <v>2</v>
      </c>
      <c r="BR2775" s="19">
        <f t="shared" si="550"/>
        <v>0</v>
      </c>
      <c r="BS2775" s="19">
        <f t="shared" si="550"/>
        <v>0</v>
      </c>
      <c r="BT2775" s="19">
        <f t="shared" si="550"/>
        <v>0</v>
      </c>
      <c r="BU2775" s="19">
        <f t="shared" si="550"/>
        <v>1</v>
      </c>
      <c r="BV2775" s="19">
        <f t="shared" si="550"/>
        <v>0</v>
      </c>
      <c r="BW2775" s="19">
        <f t="shared" si="550"/>
        <v>1</v>
      </c>
      <c r="BX2775" s="19">
        <f t="shared" si="550"/>
        <v>0</v>
      </c>
      <c r="BY2775" s="19" t="str">
        <f t="shared" si="550"/>
        <v/>
      </c>
      <c r="BZ2775" s="19" t="str">
        <f t="shared" si="550"/>
        <v/>
      </c>
      <c r="CA2775" s="19" t="str">
        <f t="shared" si="549"/>
        <v/>
      </c>
      <c r="CB2775" s="19" t="str">
        <f t="shared" si="549"/>
        <v/>
      </c>
    </row>
    <row r="2776" spans="1:80">
      <c r="A2776" s="24">
        <f t="shared" si="530"/>
        <v>2775</v>
      </c>
      <c r="B2776" s="31">
        <f>IF(data!A2777="","",data!A2777)</f>
        <v>2021131</v>
      </c>
      <c r="C2776" s="32">
        <f>IF(data!B2777="","",data!B2777)</f>
        <v>44516</v>
      </c>
      <c r="D2776" s="21">
        <f>IF(data!C2777="","",data!C2777)</f>
        <v>8</v>
      </c>
      <c r="E2776" s="22">
        <f>IF(data!D2777="","",data!D2777)</f>
        <v>11</v>
      </c>
      <c r="F2776" s="22">
        <f>IF(data!E2777="","",data!E2777)</f>
        <v>18</v>
      </c>
      <c r="G2776" s="22">
        <f>IF(data!F2777="","",data!F2777)</f>
        <v>19</v>
      </c>
      <c r="H2776" s="22">
        <f>IF(data!G2777="","",data!G2777)</f>
        <v>20</v>
      </c>
      <c r="I2776" s="22">
        <f>IF(data!H2777="","",data!H2777)</f>
        <v>24</v>
      </c>
      <c r="J2776" s="23">
        <f>IF(data!I2777="","",data!I2777)</f>
        <v>1</v>
      </c>
      <c r="Q2776" s="33"/>
      <c r="R2776" s="33"/>
      <c r="S2776" s="33"/>
      <c r="T2776" s="33"/>
      <c r="U2776" s="33"/>
      <c r="V2776" s="33"/>
      <c r="X2776" s="34"/>
      <c r="Y2776" s="33"/>
      <c r="Z2776" s="33"/>
      <c r="AA2776" s="33"/>
      <c r="AB2776" s="33"/>
      <c r="AC2776" s="35"/>
      <c r="AD2776" s="33"/>
      <c r="AE2776" s="33"/>
      <c r="AF2776" s="33"/>
      <c r="AG2776" s="33"/>
      <c r="AH2776" s="33"/>
      <c r="AI2776" s="33"/>
      <c r="AJ2776" s="36"/>
      <c r="AK2776" s="10">
        <f t="shared" si="531"/>
        <v>7</v>
      </c>
      <c r="AL2776" s="11">
        <f t="shared" si="532"/>
        <v>8</v>
      </c>
      <c r="AM2776" s="11">
        <f t="shared" si="533"/>
        <v>15</v>
      </c>
      <c r="AN2776" s="11">
        <f t="shared" si="534"/>
        <v>10</v>
      </c>
      <c r="AO2776" s="13">
        <f t="shared" si="535"/>
        <v>23</v>
      </c>
      <c r="AP2776" s="11">
        <f t="shared" si="536"/>
        <v>12</v>
      </c>
      <c r="AQ2776" s="11">
        <f t="shared" si="537"/>
        <v>19</v>
      </c>
      <c r="AR2776" s="11">
        <f t="shared" si="538"/>
        <v>30</v>
      </c>
      <c r="AS2776" s="11">
        <f t="shared" si="539"/>
        <v>34</v>
      </c>
      <c r="AT2776" s="11">
        <f t="shared" si="540"/>
        <v>40</v>
      </c>
      <c r="AU2776" s="11">
        <f t="shared" si="541"/>
        <v>48</v>
      </c>
      <c r="AV2776" s="11">
        <f t="shared" si="542"/>
        <v>44</v>
      </c>
      <c r="AW2776" s="12">
        <f t="shared" si="543"/>
        <v>40</v>
      </c>
      <c r="AX2776" s="13">
        <f t="shared" si="544"/>
        <v>36</v>
      </c>
      <c r="AY2776" s="13">
        <f t="shared" si="545"/>
        <v>32</v>
      </c>
      <c r="AZ2776" s="13">
        <f t="shared" si="546"/>
        <v>28</v>
      </c>
      <c r="BA2776" s="13">
        <f t="shared" si="547"/>
        <v>43</v>
      </c>
      <c r="BB2776" s="14">
        <f t="shared" si="548"/>
        <v>60</v>
      </c>
      <c r="BC2776" s="19">
        <f t="shared" si="551"/>
        <v>32</v>
      </c>
      <c r="BD2776" s="55">
        <f t="shared" si="527"/>
        <v>1.0066904839233517</v>
      </c>
      <c r="BE2776" s="19">
        <f t="shared" si="528"/>
        <v>0.99441377070477432</v>
      </c>
      <c r="BF2776" s="19">
        <f t="shared" si="519"/>
        <v>0.97640792465086068</v>
      </c>
      <c r="BG2776" s="19">
        <f t="shared" si="524"/>
        <v>1.0390191620656057</v>
      </c>
      <c r="BH2776" s="19">
        <f t="shared" si="529"/>
        <v>0</v>
      </c>
      <c r="BI2776" s="19">
        <f t="shared" si="529"/>
        <v>1</v>
      </c>
      <c r="BJ2776" s="19">
        <f t="shared" si="529"/>
        <v>1</v>
      </c>
      <c r="BK2776" s="19">
        <f t="shared" si="550"/>
        <v>1</v>
      </c>
      <c r="BL2776" s="19">
        <f t="shared" si="550"/>
        <v>0</v>
      </c>
      <c r="BM2776" s="19">
        <f t="shared" si="550"/>
        <v>0</v>
      </c>
      <c r="BN2776" s="19">
        <f t="shared" si="550"/>
        <v>0</v>
      </c>
      <c r="BO2776" s="19">
        <f t="shared" si="550"/>
        <v>1</v>
      </c>
      <c r="BP2776" s="19">
        <f t="shared" si="550"/>
        <v>1</v>
      </c>
      <c r="BQ2776" s="19">
        <f t="shared" si="550"/>
        <v>0</v>
      </c>
      <c r="BR2776" s="19">
        <f t="shared" si="550"/>
        <v>0</v>
      </c>
      <c r="BS2776" s="19">
        <f t="shared" si="550"/>
        <v>1</v>
      </c>
      <c r="BT2776" s="19">
        <f t="shared" si="550"/>
        <v>0</v>
      </c>
      <c r="BU2776" s="19">
        <f t="shared" si="550"/>
        <v>0</v>
      </c>
      <c r="BV2776" s="19">
        <f t="shared" si="550"/>
        <v>0</v>
      </c>
      <c r="BW2776" s="19">
        <f t="shared" si="550"/>
        <v>0</v>
      </c>
      <c r="BX2776" s="19">
        <f t="shared" si="550"/>
        <v>0</v>
      </c>
      <c r="BY2776" s="19" t="str">
        <f t="shared" si="550"/>
        <v/>
      </c>
      <c r="BZ2776" s="19" t="str">
        <f t="shared" si="550"/>
        <v/>
      </c>
      <c r="CA2776" s="19" t="str">
        <f t="shared" si="549"/>
        <v/>
      </c>
      <c r="CB2776" s="19" t="str">
        <f t="shared" si="549"/>
        <v/>
      </c>
    </row>
    <row r="2777" spans="1:80">
      <c r="A2777" s="24">
        <f t="shared" si="530"/>
        <v>2776</v>
      </c>
      <c r="B2777" s="31">
        <f>IF(data!A2778="","",data!A2778)</f>
        <v>2021132</v>
      </c>
      <c r="C2777" s="32">
        <f>IF(data!B2778="","",data!B2778)</f>
        <v>44518</v>
      </c>
      <c r="D2777" s="21">
        <f>IF(data!C2778="","",data!C2778)</f>
        <v>1</v>
      </c>
      <c r="E2777" s="22">
        <f>IF(data!D2778="","",data!D2778)</f>
        <v>4</v>
      </c>
      <c r="F2777" s="22">
        <f>IF(data!E2778="","",data!E2778)</f>
        <v>6</v>
      </c>
      <c r="G2777" s="22">
        <f>IF(data!F2778="","",data!F2778)</f>
        <v>14</v>
      </c>
      <c r="H2777" s="22">
        <f>IF(data!G2778="","",data!G2778)</f>
        <v>20</v>
      </c>
      <c r="I2777" s="22">
        <f>IF(data!H2778="","",data!H2778)</f>
        <v>28</v>
      </c>
      <c r="J2777" s="23">
        <f>IF(data!I2778="","",data!I2778)</f>
        <v>8</v>
      </c>
      <c r="Q2777" s="33"/>
      <c r="R2777" s="33"/>
      <c r="S2777" s="33"/>
      <c r="T2777" s="33"/>
      <c r="U2777" s="33"/>
      <c r="V2777" s="33"/>
      <c r="X2777" s="34"/>
      <c r="Y2777" s="33"/>
      <c r="Z2777" s="33"/>
      <c r="AA2777" s="33"/>
      <c r="AB2777" s="33"/>
      <c r="AC2777" s="35"/>
      <c r="AD2777" s="33"/>
      <c r="AE2777" s="33"/>
      <c r="AF2777" s="33"/>
      <c r="AG2777" s="33"/>
      <c r="AH2777" s="33"/>
      <c r="AI2777" s="33"/>
      <c r="AJ2777" s="36"/>
      <c r="AK2777" s="10">
        <f t="shared" si="531"/>
        <v>7</v>
      </c>
      <c r="AL2777" s="11">
        <f t="shared" si="532"/>
        <v>5</v>
      </c>
      <c r="AM2777" s="11">
        <f t="shared" si="533"/>
        <v>13</v>
      </c>
      <c r="AN2777" s="11">
        <f t="shared" si="534"/>
        <v>13</v>
      </c>
      <c r="AO2777" s="13">
        <f t="shared" si="535"/>
        <v>17</v>
      </c>
      <c r="AP2777" s="11">
        <f t="shared" si="536"/>
        <v>25</v>
      </c>
      <c r="AQ2777" s="11">
        <f t="shared" si="537"/>
        <v>19</v>
      </c>
      <c r="AR2777" s="11">
        <f t="shared" si="538"/>
        <v>23</v>
      </c>
      <c r="AS2777" s="11">
        <f t="shared" si="539"/>
        <v>29</v>
      </c>
      <c r="AT2777" s="11">
        <f t="shared" si="540"/>
        <v>25</v>
      </c>
      <c r="AU2777" s="11">
        <f t="shared" si="541"/>
        <v>21</v>
      </c>
      <c r="AV2777" s="11">
        <f t="shared" si="542"/>
        <v>17</v>
      </c>
      <c r="AW2777" s="12">
        <f t="shared" si="543"/>
        <v>43</v>
      </c>
      <c r="AX2777" s="13">
        <f t="shared" si="544"/>
        <v>41</v>
      </c>
      <c r="AY2777" s="13">
        <f t="shared" si="545"/>
        <v>39</v>
      </c>
      <c r="AZ2777" s="13">
        <f t="shared" si="546"/>
        <v>37</v>
      </c>
      <c r="BA2777" s="13">
        <f t="shared" si="547"/>
        <v>35</v>
      </c>
      <c r="BB2777" s="14">
        <f t="shared" si="548"/>
        <v>33</v>
      </c>
      <c r="BC2777" s="19">
        <f t="shared" si="551"/>
        <v>39</v>
      </c>
      <c r="BD2777" s="55">
        <f t="shared" si="527"/>
        <v>0.90847677817473205</v>
      </c>
      <c r="BE2777" s="19">
        <f t="shared" si="528"/>
        <v>0.9759987008769081</v>
      </c>
      <c r="BF2777" s="19">
        <f t="shared" si="519"/>
        <v>0.98541084767781739</v>
      </c>
      <c r="BG2777" s="19">
        <f t="shared" si="524"/>
        <v>1.0316531341344592</v>
      </c>
      <c r="BH2777" s="19">
        <f t="shared" si="529"/>
        <v>0</v>
      </c>
      <c r="BI2777" s="19">
        <f t="shared" si="529"/>
        <v>1</v>
      </c>
      <c r="BJ2777" s="19">
        <f t="shared" si="529"/>
        <v>0</v>
      </c>
      <c r="BK2777" s="19">
        <f t="shared" si="550"/>
        <v>1</v>
      </c>
      <c r="BL2777" s="19">
        <f t="shared" si="550"/>
        <v>1</v>
      </c>
      <c r="BM2777" s="19">
        <f t="shared" si="550"/>
        <v>0</v>
      </c>
      <c r="BN2777" s="19">
        <f t="shared" si="550"/>
        <v>1</v>
      </c>
      <c r="BO2777" s="19">
        <f t="shared" si="550"/>
        <v>0</v>
      </c>
      <c r="BP2777" s="19">
        <f t="shared" si="550"/>
        <v>0</v>
      </c>
      <c r="BQ2777" s="19">
        <f t="shared" si="550"/>
        <v>0</v>
      </c>
      <c r="BR2777" s="19">
        <f t="shared" si="550"/>
        <v>0</v>
      </c>
      <c r="BS2777" s="19">
        <f t="shared" si="550"/>
        <v>1</v>
      </c>
      <c r="BT2777" s="19">
        <f t="shared" si="550"/>
        <v>0</v>
      </c>
      <c r="BU2777" s="19">
        <f t="shared" si="550"/>
        <v>0</v>
      </c>
      <c r="BV2777" s="19">
        <f t="shared" si="550"/>
        <v>1</v>
      </c>
      <c r="BW2777" s="19">
        <f t="shared" si="550"/>
        <v>0</v>
      </c>
      <c r="BX2777" s="19">
        <f t="shared" si="550"/>
        <v>0</v>
      </c>
      <c r="BY2777" s="19" t="str">
        <f t="shared" si="550"/>
        <v/>
      </c>
      <c r="BZ2777" s="19" t="str">
        <f t="shared" si="550"/>
        <v/>
      </c>
      <c r="CA2777" s="19" t="str">
        <f t="shared" si="549"/>
        <v/>
      </c>
      <c r="CB2777" s="19" t="str">
        <f t="shared" si="549"/>
        <v/>
      </c>
    </row>
    <row r="2778" spans="1:80">
      <c r="A2778" s="24">
        <f t="shared" si="530"/>
        <v>2777</v>
      </c>
      <c r="B2778" s="31">
        <f>IF(data!A2779="","",data!A2779)</f>
        <v>2021133</v>
      </c>
      <c r="C2778" s="32">
        <f>IF(data!B2779="","",data!B2779)</f>
        <v>44521</v>
      </c>
      <c r="D2778" s="21">
        <f>IF(data!C2779="","",data!C2779)</f>
        <v>1</v>
      </c>
      <c r="E2778" s="22">
        <f>IF(data!D2779="","",data!D2779)</f>
        <v>3</v>
      </c>
      <c r="F2778" s="22">
        <f>IF(data!E2779="","",data!E2779)</f>
        <v>12</v>
      </c>
      <c r="G2778" s="22">
        <f>IF(data!F2779="","",data!F2779)</f>
        <v>19</v>
      </c>
      <c r="H2778" s="22">
        <f>IF(data!G2779="","",data!G2779)</f>
        <v>27</v>
      </c>
      <c r="I2778" s="22">
        <f>IF(data!H2779="","",data!H2779)</f>
        <v>31</v>
      </c>
      <c r="J2778" s="23">
        <f>IF(data!I2779="","",data!I2779)</f>
        <v>10</v>
      </c>
      <c r="Q2778" s="33"/>
      <c r="R2778" s="33"/>
      <c r="S2778" s="33"/>
      <c r="T2778" s="33"/>
      <c r="U2778" s="33"/>
      <c r="V2778" s="33"/>
      <c r="X2778" s="34"/>
      <c r="Y2778" s="33"/>
      <c r="Z2778" s="33"/>
      <c r="AA2778" s="33"/>
      <c r="AB2778" s="33"/>
      <c r="AC2778" s="35"/>
      <c r="AD2778" s="33"/>
      <c r="AE2778" s="33"/>
      <c r="AF2778" s="33"/>
      <c r="AG2778" s="33"/>
      <c r="AH2778" s="33"/>
      <c r="AI2778" s="33"/>
      <c r="AJ2778" s="36"/>
      <c r="AK2778" s="10">
        <f t="shared" si="531"/>
        <v>3</v>
      </c>
      <c r="AL2778" s="11">
        <f t="shared" si="532"/>
        <v>13</v>
      </c>
      <c r="AM2778" s="11">
        <f t="shared" si="533"/>
        <v>13</v>
      </c>
      <c r="AN2778" s="11">
        <f t="shared" si="534"/>
        <v>9</v>
      </c>
      <c r="AO2778" s="13">
        <f t="shared" si="535"/>
        <v>23</v>
      </c>
      <c r="AP2778" s="11">
        <f t="shared" si="536"/>
        <v>21</v>
      </c>
      <c r="AQ2778" s="11">
        <f t="shared" si="537"/>
        <v>12</v>
      </c>
      <c r="AR2778" s="11">
        <f t="shared" si="538"/>
        <v>23</v>
      </c>
      <c r="AS2778" s="11">
        <f t="shared" si="539"/>
        <v>27</v>
      </c>
      <c r="AT2778" s="11">
        <f t="shared" si="540"/>
        <v>21</v>
      </c>
      <c r="AU2778" s="11">
        <f t="shared" si="541"/>
        <v>28</v>
      </c>
      <c r="AV2778" s="11">
        <f t="shared" si="542"/>
        <v>37</v>
      </c>
      <c r="AW2778" s="12">
        <f t="shared" si="543"/>
        <v>33</v>
      </c>
      <c r="AX2778" s="13">
        <f t="shared" si="544"/>
        <v>45</v>
      </c>
      <c r="AY2778" s="13">
        <f t="shared" si="545"/>
        <v>42</v>
      </c>
      <c r="AZ2778" s="13">
        <f t="shared" si="546"/>
        <v>39</v>
      </c>
      <c r="BA2778" s="13">
        <f t="shared" si="547"/>
        <v>36</v>
      </c>
      <c r="BB2778" s="14">
        <f t="shared" si="548"/>
        <v>53</v>
      </c>
      <c r="BC2778" s="19">
        <f t="shared" si="551"/>
        <v>42</v>
      </c>
      <c r="BD2778" s="55">
        <f t="shared" si="527"/>
        <v>0.94121468009093856</v>
      </c>
      <c r="BE2778" s="19">
        <f t="shared" si="528"/>
        <v>0.93303020461188702</v>
      </c>
      <c r="BF2778" s="19">
        <f t="shared" si="519"/>
        <v>0.97231568691133485</v>
      </c>
      <c r="BG2778" s="19">
        <f t="shared" si="524"/>
        <v>1.0246963299772653</v>
      </c>
      <c r="BH2778" s="19">
        <f t="shared" si="529"/>
        <v>0</v>
      </c>
      <c r="BI2778" s="19">
        <f t="shared" si="529"/>
        <v>1</v>
      </c>
      <c r="BJ2778" s="19">
        <f t="shared" si="529"/>
        <v>1</v>
      </c>
      <c r="BK2778" s="19">
        <f t="shared" si="550"/>
        <v>1</v>
      </c>
      <c r="BL2778" s="19">
        <f t="shared" si="550"/>
        <v>0</v>
      </c>
      <c r="BM2778" s="19">
        <f t="shared" si="550"/>
        <v>0</v>
      </c>
      <c r="BN2778" s="19">
        <f t="shared" si="550"/>
        <v>0</v>
      </c>
      <c r="BO2778" s="19">
        <f t="shared" si="550"/>
        <v>0</v>
      </c>
      <c r="BP2778" s="19">
        <f t="shared" si="550"/>
        <v>0</v>
      </c>
      <c r="BQ2778" s="19">
        <f t="shared" si="550"/>
        <v>0</v>
      </c>
      <c r="BR2778" s="19">
        <f t="shared" si="550"/>
        <v>1</v>
      </c>
      <c r="BS2778" s="19">
        <f t="shared" si="550"/>
        <v>0</v>
      </c>
      <c r="BT2778" s="19">
        <f t="shared" si="550"/>
        <v>1</v>
      </c>
      <c r="BU2778" s="19">
        <f t="shared" si="550"/>
        <v>0</v>
      </c>
      <c r="BV2778" s="19">
        <f t="shared" si="550"/>
        <v>1</v>
      </c>
      <c r="BW2778" s="19">
        <f t="shared" si="550"/>
        <v>0</v>
      </c>
      <c r="BX2778" s="19">
        <f t="shared" si="550"/>
        <v>0</v>
      </c>
      <c r="BY2778" s="19" t="str">
        <f t="shared" si="550"/>
        <v/>
      </c>
      <c r="BZ2778" s="19" t="str">
        <f t="shared" si="550"/>
        <v/>
      </c>
      <c r="CA2778" s="19" t="str">
        <f t="shared" si="549"/>
        <v/>
      </c>
      <c r="CB2778" s="19" t="str">
        <f t="shared" si="549"/>
        <v/>
      </c>
    </row>
    <row r="2779" spans="1:80">
      <c r="A2779" s="24">
        <f t="shared" si="530"/>
        <v>2778</v>
      </c>
      <c r="B2779" s="31">
        <f>IF(data!A2780="","",data!A2780)</f>
        <v>2021134</v>
      </c>
      <c r="C2779" s="32">
        <f>IF(data!B2780="","",data!B2780)</f>
        <v>44523</v>
      </c>
      <c r="D2779" s="21">
        <f>IF(data!C2780="","",data!C2780)</f>
        <v>1</v>
      </c>
      <c r="E2779" s="22">
        <f>IF(data!D2780="","",data!D2780)</f>
        <v>2</v>
      </c>
      <c r="F2779" s="22">
        <f>IF(data!E2780="","",data!E2780)</f>
        <v>16</v>
      </c>
      <c r="G2779" s="22">
        <f>IF(data!F2780="","",data!F2780)</f>
        <v>19</v>
      </c>
      <c r="H2779" s="22">
        <f>IF(data!G2780="","",data!G2780)</f>
        <v>25</v>
      </c>
      <c r="I2779" s="22">
        <f>IF(data!H2780="","",data!H2780)</f>
        <v>31</v>
      </c>
      <c r="J2779" s="23">
        <f>IF(data!I2780="","",data!I2780)</f>
        <v>8</v>
      </c>
      <c r="Q2779" s="33"/>
      <c r="R2779" s="33"/>
      <c r="S2779" s="33"/>
      <c r="T2779" s="33"/>
      <c r="U2779" s="33"/>
      <c r="V2779" s="33"/>
      <c r="X2779" s="34"/>
      <c r="Y2779" s="33"/>
      <c r="Z2779" s="33"/>
      <c r="AA2779" s="33"/>
      <c r="AB2779" s="33"/>
      <c r="AC2779" s="35"/>
      <c r="AD2779" s="33"/>
      <c r="AE2779" s="33"/>
      <c r="AF2779" s="33"/>
      <c r="AG2779" s="33"/>
      <c r="AH2779" s="33"/>
      <c r="AI2779" s="33"/>
      <c r="AJ2779" s="36"/>
      <c r="AK2779" s="10">
        <f t="shared" si="531"/>
        <v>7</v>
      </c>
      <c r="AL2779" s="11">
        <f t="shared" si="532"/>
        <v>10</v>
      </c>
      <c r="AM2779" s="11">
        <f t="shared" si="533"/>
        <v>9</v>
      </c>
      <c r="AN2779" s="11">
        <f t="shared" si="534"/>
        <v>10</v>
      </c>
      <c r="AO2779" s="13">
        <f t="shared" si="535"/>
        <v>17</v>
      </c>
      <c r="AP2779" s="11">
        <f t="shared" si="536"/>
        <v>14</v>
      </c>
      <c r="AQ2779" s="11">
        <f t="shared" si="537"/>
        <v>22</v>
      </c>
      <c r="AR2779" s="11">
        <f t="shared" si="538"/>
        <v>24</v>
      </c>
      <c r="AS2779" s="11">
        <f t="shared" si="539"/>
        <v>28</v>
      </c>
      <c r="AT2779" s="11">
        <f t="shared" si="540"/>
        <v>22</v>
      </c>
      <c r="AU2779" s="11">
        <f t="shared" si="541"/>
        <v>29</v>
      </c>
      <c r="AV2779" s="11">
        <f t="shared" si="542"/>
        <v>24</v>
      </c>
      <c r="AW2779" s="12">
        <f t="shared" si="543"/>
        <v>19</v>
      </c>
      <c r="AX2779" s="13">
        <f t="shared" si="544"/>
        <v>30</v>
      </c>
      <c r="AY2779" s="13">
        <f t="shared" si="545"/>
        <v>43</v>
      </c>
      <c r="AZ2779" s="13">
        <f t="shared" si="546"/>
        <v>40</v>
      </c>
      <c r="BA2779" s="13">
        <f t="shared" si="547"/>
        <v>37</v>
      </c>
      <c r="BB2779" s="14">
        <f t="shared" si="548"/>
        <v>54</v>
      </c>
      <c r="BC2779" s="19">
        <f t="shared" si="551"/>
        <v>43</v>
      </c>
      <c r="BD2779" s="55">
        <f t="shared" si="527"/>
        <v>0.88801558947710291</v>
      </c>
      <c r="BE2779" s="19">
        <f t="shared" si="528"/>
        <v>0.9453069178304645</v>
      </c>
      <c r="BF2779" s="19">
        <f t="shared" ref="BF2779:BF2842" si="552">IF($B2779="","",SUM($BC2755:$BC2779)/25/$BM$3)</f>
        <v>0.98541084767781739</v>
      </c>
      <c r="BG2779" s="19">
        <f t="shared" si="524"/>
        <v>1.023059434881455</v>
      </c>
      <c r="BH2779" s="19">
        <f t="shared" si="529"/>
        <v>0</v>
      </c>
      <c r="BI2779" s="19">
        <f t="shared" si="529"/>
        <v>1</v>
      </c>
      <c r="BJ2779" s="19">
        <f t="shared" si="529"/>
        <v>2</v>
      </c>
      <c r="BK2779" s="19">
        <f t="shared" si="550"/>
        <v>0</v>
      </c>
      <c r="BL2779" s="19">
        <f t="shared" si="550"/>
        <v>0</v>
      </c>
      <c r="BM2779" s="19">
        <f t="shared" si="550"/>
        <v>0</v>
      </c>
      <c r="BN2779" s="19">
        <f t="shared" si="550"/>
        <v>0</v>
      </c>
      <c r="BO2779" s="19">
        <f t="shared" si="550"/>
        <v>0</v>
      </c>
      <c r="BP2779" s="19">
        <f t="shared" si="550"/>
        <v>1</v>
      </c>
      <c r="BQ2779" s="19">
        <f t="shared" si="550"/>
        <v>0</v>
      </c>
      <c r="BR2779" s="19">
        <f t="shared" si="550"/>
        <v>0</v>
      </c>
      <c r="BS2779" s="19">
        <f t="shared" si="550"/>
        <v>0</v>
      </c>
      <c r="BT2779" s="19">
        <f t="shared" si="550"/>
        <v>0</v>
      </c>
      <c r="BU2779" s="19">
        <f t="shared" si="550"/>
        <v>0</v>
      </c>
      <c r="BV2779" s="19">
        <f t="shared" si="550"/>
        <v>1</v>
      </c>
      <c r="BW2779" s="19">
        <f t="shared" si="550"/>
        <v>0</v>
      </c>
      <c r="BX2779" s="19">
        <f t="shared" si="550"/>
        <v>1</v>
      </c>
      <c r="BY2779" s="19" t="str">
        <f t="shared" si="550"/>
        <v/>
      </c>
      <c r="BZ2779" s="19" t="str">
        <f t="shared" si="550"/>
        <v/>
      </c>
      <c r="CA2779" s="19" t="str">
        <f t="shared" si="549"/>
        <v/>
      </c>
      <c r="CB2779" s="19" t="str">
        <f t="shared" si="549"/>
        <v/>
      </c>
    </row>
    <row r="2780" spans="1:80">
      <c r="A2780" s="24">
        <f t="shared" si="530"/>
        <v>2779</v>
      </c>
      <c r="B2780" s="31">
        <f>IF(data!A2781="","",data!A2781)</f>
        <v>2021135</v>
      </c>
      <c r="C2780" s="32">
        <f>IF(data!B2781="","",data!B2781)</f>
        <v>44525</v>
      </c>
      <c r="D2780" s="21">
        <f>IF(data!C2781="","",data!C2781)</f>
        <v>3</v>
      </c>
      <c r="E2780" s="22">
        <f>IF(data!D2781="","",data!D2781)</f>
        <v>10</v>
      </c>
      <c r="F2780" s="22">
        <f>IF(data!E2781="","",data!E2781)</f>
        <v>17</v>
      </c>
      <c r="G2780" s="22">
        <f>IF(data!F2781="","",data!F2781)</f>
        <v>19</v>
      </c>
      <c r="H2780" s="22">
        <f>IF(data!G2781="","",data!G2781)</f>
        <v>21</v>
      </c>
      <c r="I2780" s="22">
        <f>IF(data!H2781="","",data!H2781)</f>
        <v>31</v>
      </c>
      <c r="J2780" s="23">
        <f>IF(data!I2781="","",data!I2781)</f>
        <v>4</v>
      </c>
      <c r="Q2780" s="33"/>
      <c r="R2780" s="33"/>
      <c r="S2780" s="33"/>
      <c r="T2780" s="33"/>
      <c r="U2780" s="33"/>
      <c r="V2780" s="33"/>
      <c r="X2780" s="34"/>
      <c r="Y2780" s="33"/>
      <c r="Z2780" s="33"/>
      <c r="AA2780" s="33"/>
      <c r="AB2780" s="33"/>
      <c r="AC2780" s="35"/>
      <c r="AD2780" s="33"/>
      <c r="AE2780" s="33"/>
      <c r="AF2780" s="33"/>
      <c r="AG2780" s="33"/>
      <c r="AH2780" s="33"/>
      <c r="AI2780" s="33"/>
      <c r="AJ2780" s="36"/>
      <c r="AK2780" s="10">
        <f t="shared" si="531"/>
        <v>5</v>
      </c>
      <c r="AL2780" s="11">
        <f t="shared" si="532"/>
        <v>13</v>
      </c>
      <c r="AM2780" s="11">
        <f t="shared" si="533"/>
        <v>11</v>
      </c>
      <c r="AN2780" s="11">
        <f t="shared" si="534"/>
        <v>17</v>
      </c>
      <c r="AO2780" s="13">
        <f t="shared" si="535"/>
        <v>17</v>
      </c>
      <c r="AP2780" s="11">
        <f t="shared" si="536"/>
        <v>21</v>
      </c>
      <c r="AQ2780" s="11">
        <f t="shared" si="537"/>
        <v>20</v>
      </c>
      <c r="AR2780" s="11">
        <f t="shared" si="538"/>
        <v>21</v>
      </c>
      <c r="AS2780" s="11">
        <f t="shared" si="539"/>
        <v>46</v>
      </c>
      <c r="AT2780" s="11">
        <f t="shared" si="540"/>
        <v>41</v>
      </c>
      <c r="AU2780" s="11">
        <f t="shared" si="541"/>
        <v>36</v>
      </c>
      <c r="AV2780" s="11">
        <f t="shared" si="542"/>
        <v>31</v>
      </c>
      <c r="AW2780" s="12">
        <f t="shared" si="543"/>
        <v>26</v>
      </c>
      <c r="AX2780" s="13">
        <f t="shared" si="544"/>
        <v>37</v>
      </c>
      <c r="AY2780" s="13">
        <f t="shared" si="545"/>
        <v>33</v>
      </c>
      <c r="AZ2780" s="13">
        <f t="shared" si="546"/>
        <v>47</v>
      </c>
      <c r="BA2780" s="13">
        <f t="shared" si="547"/>
        <v>44</v>
      </c>
      <c r="BB2780" s="14">
        <f t="shared" si="548"/>
        <v>61</v>
      </c>
      <c r="BC2780" s="19">
        <f t="shared" si="551"/>
        <v>33</v>
      </c>
      <c r="BD2780" s="55">
        <f t="shared" si="527"/>
        <v>0.77343293277037994</v>
      </c>
      <c r="BE2780" s="19">
        <f t="shared" si="528"/>
        <v>0.91870737252354662</v>
      </c>
      <c r="BF2780" s="19">
        <f t="shared" si="552"/>
        <v>0.95185449821370582</v>
      </c>
      <c r="BG2780" s="19">
        <f t="shared" si="524"/>
        <v>1.0177395258200714</v>
      </c>
      <c r="BH2780" s="19">
        <f t="shared" si="529"/>
        <v>1</v>
      </c>
      <c r="BI2780" s="19">
        <f t="shared" si="529"/>
        <v>0</v>
      </c>
      <c r="BJ2780" s="19">
        <f t="shared" si="529"/>
        <v>1</v>
      </c>
      <c r="BK2780" s="19">
        <f t="shared" si="550"/>
        <v>1</v>
      </c>
      <c r="BL2780" s="19">
        <f t="shared" si="550"/>
        <v>1</v>
      </c>
      <c r="BM2780" s="19">
        <f t="shared" si="550"/>
        <v>0</v>
      </c>
      <c r="BN2780" s="19">
        <f t="shared" si="550"/>
        <v>0</v>
      </c>
      <c r="BO2780" s="19">
        <f t="shared" si="550"/>
        <v>0</v>
      </c>
      <c r="BP2780" s="19">
        <f t="shared" si="550"/>
        <v>0</v>
      </c>
      <c r="BQ2780" s="19">
        <f t="shared" si="550"/>
        <v>0</v>
      </c>
      <c r="BR2780" s="19">
        <f t="shared" si="550"/>
        <v>1</v>
      </c>
      <c r="BS2780" s="19">
        <f t="shared" si="550"/>
        <v>0</v>
      </c>
      <c r="BT2780" s="19">
        <f t="shared" si="550"/>
        <v>0</v>
      </c>
      <c r="BU2780" s="19">
        <f t="shared" si="550"/>
        <v>0</v>
      </c>
      <c r="BV2780" s="19">
        <f t="shared" si="550"/>
        <v>1</v>
      </c>
      <c r="BW2780" s="19">
        <f t="shared" si="550"/>
        <v>0</v>
      </c>
      <c r="BX2780" s="19">
        <f t="shared" si="550"/>
        <v>0</v>
      </c>
      <c r="BY2780" s="19" t="str">
        <f t="shared" si="550"/>
        <v/>
      </c>
      <c r="BZ2780" s="19" t="str">
        <f t="shared" si="550"/>
        <v/>
      </c>
      <c r="CA2780" s="19" t="str">
        <f t="shared" si="549"/>
        <v/>
      </c>
      <c r="CB2780" s="19" t="str">
        <f t="shared" si="549"/>
        <v/>
      </c>
    </row>
    <row r="2781" spans="1:80">
      <c r="A2781" s="24">
        <f t="shared" si="530"/>
        <v>2780</v>
      </c>
      <c r="B2781" s="31">
        <f>IF(data!A2782="","",data!A2782)</f>
        <v>2021136</v>
      </c>
      <c r="C2781" s="32">
        <f>IF(data!B2782="","",data!B2782)</f>
        <v>44528</v>
      </c>
      <c r="D2781" s="21">
        <f>IF(data!C2782="","",data!C2782)</f>
        <v>2</v>
      </c>
      <c r="E2781" s="22">
        <f>IF(data!D2782="","",data!D2782)</f>
        <v>6</v>
      </c>
      <c r="F2781" s="22">
        <f>IF(data!E2782="","",data!E2782)</f>
        <v>9</v>
      </c>
      <c r="G2781" s="22">
        <f>IF(data!F2782="","",data!F2782)</f>
        <v>15</v>
      </c>
      <c r="H2781" s="22">
        <f>IF(data!G2782="","",data!G2782)</f>
        <v>19</v>
      </c>
      <c r="I2781" s="22">
        <f>IF(data!H2782="","",data!H2782)</f>
        <v>28</v>
      </c>
      <c r="J2781" s="23">
        <f>IF(data!I2782="","",data!I2782)</f>
        <v>16</v>
      </c>
      <c r="Q2781" s="33"/>
      <c r="R2781" s="33"/>
      <c r="S2781" s="33"/>
      <c r="T2781" s="33"/>
      <c r="U2781" s="33"/>
      <c r="V2781" s="33"/>
      <c r="X2781" s="34"/>
      <c r="Y2781" s="33"/>
      <c r="Z2781" s="33"/>
      <c r="AA2781" s="33"/>
      <c r="AB2781" s="33"/>
      <c r="AC2781" s="35"/>
      <c r="AD2781" s="33"/>
      <c r="AE2781" s="33"/>
      <c r="AF2781" s="33"/>
      <c r="AG2781" s="33"/>
      <c r="AH2781" s="33"/>
      <c r="AI2781" s="33"/>
      <c r="AJ2781" s="36"/>
      <c r="AK2781" s="10">
        <f t="shared" si="531"/>
        <v>4</v>
      </c>
      <c r="AL2781" s="11">
        <f t="shared" si="532"/>
        <v>11</v>
      </c>
      <c r="AM2781" s="11">
        <f t="shared" si="533"/>
        <v>14</v>
      </c>
      <c r="AN2781" s="11">
        <f t="shared" si="534"/>
        <v>13</v>
      </c>
      <c r="AO2781" s="13">
        <f t="shared" si="535"/>
        <v>16</v>
      </c>
      <c r="AP2781" s="11">
        <f t="shared" si="536"/>
        <v>23</v>
      </c>
      <c r="AQ2781" s="11">
        <f t="shared" si="537"/>
        <v>16</v>
      </c>
      <c r="AR2781" s="11">
        <f t="shared" si="538"/>
        <v>39</v>
      </c>
      <c r="AS2781" s="11">
        <f t="shared" si="539"/>
        <v>35</v>
      </c>
      <c r="AT2781" s="11">
        <f t="shared" si="540"/>
        <v>31</v>
      </c>
      <c r="AU2781" s="11">
        <f t="shared" si="541"/>
        <v>27</v>
      </c>
      <c r="AV2781" s="11">
        <f t="shared" si="542"/>
        <v>23</v>
      </c>
      <c r="AW2781" s="12">
        <f t="shared" si="543"/>
        <v>34</v>
      </c>
      <c r="AX2781" s="13">
        <f t="shared" si="544"/>
        <v>47</v>
      </c>
      <c r="AY2781" s="13">
        <f t="shared" si="545"/>
        <v>45</v>
      </c>
      <c r="AZ2781" s="13">
        <f t="shared" si="546"/>
        <v>43</v>
      </c>
      <c r="BA2781" s="13">
        <f t="shared" si="547"/>
        <v>41</v>
      </c>
      <c r="BB2781" s="14">
        <f t="shared" si="548"/>
        <v>59</v>
      </c>
      <c r="BC2781" s="19">
        <f t="shared" si="551"/>
        <v>45</v>
      </c>
      <c r="BD2781" s="55">
        <f t="shared" si="527"/>
        <v>0.8266320233842156</v>
      </c>
      <c r="BE2781" s="19">
        <f t="shared" si="528"/>
        <v>0.91666125365378359</v>
      </c>
      <c r="BF2781" s="19">
        <f t="shared" si="552"/>
        <v>0.96085742124066253</v>
      </c>
      <c r="BG2781" s="19">
        <f t="shared" si="524"/>
        <v>1.0111919454368301</v>
      </c>
      <c r="BH2781" s="19">
        <f t="shared" si="529"/>
        <v>0</v>
      </c>
      <c r="BI2781" s="19">
        <f t="shared" si="529"/>
        <v>0</v>
      </c>
      <c r="BJ2781" s="19">
        <f t="shared" si="529"/>
        <v>2</v>
      </c>
      <c r="BK2781" s="19">
        <f t="shared" si="550"/>
        <v>0</v>
      </c>
      <c r="BL2781" s="19">
        <f t="shared" si="550"/>
        <v>0</v>
      </c>
      <c r="BM2781" s="19">
        <f t="shared" si="550"/>
        <v>0</v>
      </c>
      <c r="BN2781" s="19">
        <f t="shared" si="550"/>
        <v>1</v>
      </c>
      <c r="BO2781" s="19">
        <f t="shared" si="550"/>
        <v>0</v>
      </c>
      <c r="BP2781" s="19">
        <f t="shared" si="550"/>
        <v>0</v>
      </c>
      <c r="BQ2781" s="19">
        <f t="shared" si="550"/>
        <v>1</v>
      </c>
      <c r="BR2781" s="19">
        <f t="shared" si="550"/>
        <v>0</v>
      </c>
      <c r="BS2781" s="19">
        <f t="shared" si="550"/>
        <v>1</v>
      </c>
      <c r="BT2781" s="19">
        <f t="shared" si="550"/>
        <v>0</v>
      </c>
      <c r="BU2781" s="19">
        <f t="shared" si="550"/>
        <v>0</v>
      </c>
      <c r="BV2781" s="19">
        <f t="shared" si="550"/>
        <v>0</v>
      </c>
      <c r="BW2781" s="19">
        <f t="shared" si="550"/>
        <v>1</v>
      </c>
      <c r="BX2781" s="19">
        <f t="shared" si="550"/>
        <v>0</v>
      </c>
      <c r="BY2781" s="19" t="str">
        <f t="shared" si="550"/>
        <v/>
      </c>
      <c r="BZ2781" s="19" t="str">
        <f t="shared" si="550"/>
        <v/>
      </c>
      <c r="CA2781" s="19" t="str">
        <f t="shared" si="549"/>
        <v/>
      </c>
      <c r="CB2781" s="19" t="str">
        <f t="shared" si="549"/>
        <v/>
      </c>
    </row>
    <row r="2782" spans="1:80">
      <c r="A2782" s="24">
        <f t="shared" si="530"/>
        <v>2781</v>
      </c>
      <c r="B2782" s="31">
        <f>IF(data!A2783="","",data!A2783)</f>
        <v>2021137</v>
      </c>
      <c r="C2782" s="32">
        <f>IF(data!B2783="","",data!B2783)</f>
        <v>44530</v>
      </c>
      <c r="D2782" s="21">
        <f>IF(data!C2783="","",data!C2783)</f>
        <v>3</v>
      </c>
      <c r="E2782" s="22">
        <f>IF(data!D2783="","",data!D2783)</f>
        <v>7</v>
      </c>
      <c r="F2782" s="22">
        <f>IF(data!E2783="","",data!E2783)</f>
        <v>10</v>
      </c>
      <c r="G2782" s="22">
        <f>IF(data!F2783="","",data!F2783)</f>
        <v>14</v>
      </c>
      <c r="H2782" s="22">
        <f>IF(data!G2783="","",data!G2783)</f>
        <v>21</v>
      </c>
      <c r="I2782" s="22">
        <f>IF(data!H2783="","",data!H2783)</f>
        <v>24</v>
      </c>
      <c r="J2782" s="23">
        <f>IF(data!I2783="","",data!I2783)</f>
        <v>1</v>
      </c>
      <c r="Q2782" s="33"/>
      <c r="R2782" s="33"/>
      <c r="S2782" s="33"/>
      <c r="T2782" s="33"/>
      <c r="U2782" s="33"/>
      <c r="V2782" s="33"/>
      <c r="X2782" s="34"/>
      <c r="Y2782" s="33"/>
      <c r="Z2782" s="33"/>
      <c r="AA2782" s="33"/>
      <c r="AB2782" s="33"/>
      <c r="AC2782" s="35"/>
      <c r="AD2782" s="33"/>
      <c r="AE2782" s="33"/>
      <c r="AF2782" s="33"/>
      <c r="AG2782" s="33"/>
      <c r="AH2782" s="33"/>
      <c r="AI2782" s="33"/>
      <c r="AJ2782" s="36"/>
      <c r="AK2782" s="10">
        <f t="shared" si="531"/>
        <v>4</v>
      </c>
      <c r="AL2782" s="11">
        <f t="shared" si="532"/>
        <v>11</v>
      </c>
      <c r="AM2782" s="11">
        <f t="shared" si="533"/>
        <v>14</v>
      </c>
      <c r="AN2782" s="11">
        <f t="shared" si="534"/>
        <v>13</v>
      </c>
      <c r="AO2782" s="13">
        <f t="shared" si="535"/>
        <v>9</v>
      </c>
      <c r="AP2782" s="11">
        <f t="shared" si="536"/>
        <v>23</v>
      </c>
      <c r="AQ2782" s="11">
        <f t="shared" si="537"/>
        <v>25</v>
      </c>
      <c r="AR2782" s="11">
        <f t="shared" si="538"/>
        <v>19</v>
      </c>
      <c r="AS2782" s="11">
        <f t="shared" si="539"/>
        <v>35</v>
      </c>
      <c r="AT2782" s="11">
        <f t="shared" si="540"/>
        <v>31</v>
      </c>
      <c r="AU2782" s="11">
        <f t="shared" si="541"/>
        <v>40</v>
      </c>
      <c r="AV2782" s="11">
        <f t="shared" si="542"/>
        <v>37</v>
      </c>
      <c r="AW2782" s="12">
        <f t="shared" si="543"/>
        <v>49</v>
      </c>
      <c r="AX2782" s="13">
        <f t="shared" si="544"/>
        <v>47</v>
      </c>
      <c r="AY2782" s="13">
        <f t="shared" si="545"/>
        <v>45</v>
      </c>
      <c r="AZ2782" s="13">
        <f t="shared" si="546"/>
        <v>43</v>
      </c>
      <c r="BA2782" s="13">
        <f t="shared" si="547"/>
        <v>41</v>
      </c>
      <c r="BB2782" s="14">
        <f t="shared" si="548"/>
        <v>39</v>
      </c>
      <c r="BC2782" s="19">
        <f t="shared" si="551"/>
        <v>45</v>
      </c>
      <c r="BD2782" s="55">
        <f t="shared" si="527"/>
        <v>0.85118544982137057</v>
      </c>
      <c r="BE2782" s="19">
        <f t="shared" si="528"/>
        <v>0.87983111399805136</v>
      </c>
      <c r="BF2782" s="19">
        <f t="shared" si="552"/>
        <v>0.95676518350113671</v>
      </c>
      <c r="BG2782" s="19">
        <f t="shared" si="524"/>
        <v>1.0107827216628775</v>
      </c>
      <c r="BH2782" s="19">
        <f t="shared" si="529"/>
        <v>0</v>
      </c>
      <c r="BI2782" s="19">
        <f t="shared" si="529"/>
        <v>0</v>
      </c>
      <c r="BJ2782" s="19">
        <f t="shared" si="529"/>
        <v>0</v>
      </c>
      <c r="BK2782" s="19">
        <f t="shared" si="550"/>
        <v>1</v>
      </c>
      <c r="BL2782" s="19">
        <f t="shared" si="550"/>
        <v>1</v>
      </c>
      <c r="BM2782" s="19">
        <f t="shared" si="550"/>
        <v>0</v>
      </c>
      <c r="BN2782" s="19">
        <f t="shared" si="550"/>
        <v>0</v>
      </c>
      <c r="BO2782" s="19">
        <f t="shared" si="550"/>
        <v>2</v>
      </c>
      <c r="BP2782" s="19">
        <f t="shared" si="550"/>
        <v>0</v>
      </c>
      <c r="BQ2782" s="19">
        <f t="shared" si="550"/>
        <v>0</v>
      </c>
      <c r="BR2782" s="19">
        <f t="shared" si="550"/>
        <v>1</v>
      </c>
      <c r="BS2782" s="19">
        <f t="shared" si="550"/>
        <v>0</v>
      </c>
      <c r="BT2782" s="19">
        <f t="shared" si="550"/>
        <v>0</v>
      </c>
      <c r="BU2782" s="19">
        <f t="shared" si="550"/>
        <v>0</v>
      </c>
      <c r="BV2782" s="19">
        <f t="shared" si="550"/>
        <v>1</v>
      </c>
      <c r="BW2782" s="19">
        <f t="shared" si="550"/>
        <v>0</v>
      </c>
      <c r="BX2782" s="19">
        <f t="shared" si="550"/>
        <v>0</v>
      </c>
      <c r="BY2782" s="19" t="str">
        <f t="shared" si="550"/>
        <v/>
      </c>
      <c r="BZ2782" s="19" t="str">
        <f t="shared" si="550"/>
        <v/>
      </c>
      <c r="CA2782" s="19" t="str">
        <f t="shared" si="549"/>
        <v/>
      </c>
      <c r="CB2782" s="19" t="str">
        <f t="shared" si="549"/>
        <v/>
      </c>
    </row>
    <row r="2783" spans="1:80">
      <c r="A2783" s="24">
        <f t="shared" si="530"/>
        <v>2782</v>
      </c>
      <c r="B2783" s="31">
        <f>IF(data!A2784="","",data!A2784)</f>
        <v>2021138</v>
      </c>
      <c r="C2783" s="32">
        <f>IF(data!B2784="","",data!B2784)</f>
        <v>44532</v>
      </c>
      <c r="D2783" s="21">
        <f>IF(data!C2784="","",data!C2784)</f>
        <v>11</v>
      </c>
      <c r="E2783" s="22">
        <f>IF(data!D2784="","",data!D2784)</f>
        <v>14</v>
      </c>
      <c r="F2783" s="22">
        <f>IF(data!E2784="","",data!E2784)</f>
        <v>15</v>
      </c>
      <c r="G2783" s="22">
        <f>IF(data!F2784="","",data!F2784)</f>
        <v>16</v>
      </c>
      <c r="H2783" s="22">
        <f>IF(data!G2784="","",data!G2784)</f>
        <v>27</v>
      </c>
      <c r="I2783" s="22">
        <f>IF(data!H2784="","",data!H2784)</f>
        <v>32</v>
      </c>
      <c r="J2783" s="23">
        <f>IF(data!I2784="","",data!I2784)</f>
        <v>9</v>
      </c>
      <c r="Q2783" s="33"/>
      <c r="R2783" s="33"/>
      <c r="S2783" s="33"/>
      <c r="T2783" s="33"/>
      <c r="U2783" s="33"/>
      <c r="V2783" s="33"/>
      <c r="X2783" s="34"/>
      <c r="Y2783" s="33"/>
      <c r="Z2783" s="33"/>
      <c r="AA2783" s="33"/>
      <c r="AB2783" s="33"/>
      <c r="AC2783" s="35"/>
      <c r="AD2783" s="33"/>
      <c r="AE2783" s="33"/>
      <c r="AF2783" s="33"/>
      <c r="AG2783" s="33"/>
      <c r="AH2783" s="33"/>
      <c r="AI2783" s="33"/>
      <c r="AJ2783" s="36"/>
      <c r="AK2783" s="10">
        <f t="shared" si="531"/>
        <v>7</v>
      </c>
      <c r="AL2783" s="11">
        <f t="shared" si="532"/>
        <v>11</v>
      </c>
      <c r="AM2783" s="11">
        <f t="shared" si="533"/>
        <v>10</v>
      </c>
      <c r="AN2783" s="11">
        <f t="shared" si="534"/>
        <v>19</v>
      </c>
      <c r="AO2783" s="13">
        <f t="shared" si="535"/>
        <v>17</v>
      </c>
      <c r="AP2783" s="11">
        <f t="shared" si="536"/>
        <v>19</v>
      </c>
      <c r="AQ2783" s="11">
        <f t="shared" si="537"/>
        <v>25</v>
      </c>
      <c r="AR2783" s="11">
        <f t="shared" si="538"/>
        <v>25</v>
      </c>
      <c r="AS2783" s="11">
        <f t="shared" si="539"/>
        <v>27</v>
      </c>
      <c r="AT2783" s="11">
        <f t="shared" si="540"/>
        <v>31</v>
      </c>
      <c r="AU2783" s="11">
        <f t="shared" si="541"/>
        <v>24</v>
      </c>
      <c r="AV2783" s="11">
        <f t="shared" si="542"/>
        <v>31</v>
      </c>
      <c r="AW2783" s="12">
        <f t="shared" si="543"/>
        <v>40</v>
      </c>
      <c r="AX2783" s="13">
        <f t="shared" si="544"/>
        <v>51</v>
      </c>
      <c r="AY2783" s="13">
        <f t="shared" si="545"/>
        <v>81</v>
      </c>
      <c r="AZ2783" s="13">
        <f t="shared" si="546"/>
        <v>79</v>
      </c>
      <c r="BA2783" s="13">
        <f t="shared" si="547"/>
        <v>77</v>
      </c>
      <c r="BB2783" s="14">
        <f t="shared" si="548"/>
        <v>75</v>
      </c>
      <c r="BC2783" s="19">
        <f t="shared" si="551"/>
        <v>81</v>
      </c>
      <c r="BD2783" s="55">
        <f t="shared" si="527"/>
        <v>1.0107827216628775</v>
      </c>
      <c r="BE2783" s="19">
        <f t="shared" si="528"/>
        <v>0.9759987008769081</v>
      </c>
      <c r="BF2783" s="19">
        <f t="shared" si="552"/>
        <v>0.98295550503410201</v>
      </c>
      <c r="BG2783" s="19">
        <f t="shared" si="524"/>
        <v>1.0201948684637869</v>
      </c>
      <c r="BH2783" s="19">
        <f t="shared" si="529"/>
        <v>0</v>
      </c>
      <c r="BI2783" s="19">
        <f t="shared" si="529"/>
        <v>0</v>
      </c>
      <c r="BJ2783" s="19">
        <f t="shared" si="529"/>
        <v>0</v>
      </c>
      <c r="BK2783" s="19">
        <f t="shared" si="550"/>
        <v>0</v>
      </c>
      <c r="BL2783" s="19">
        <f t="shared" si="550"/>
        <v>0</v>
      </c>
      <c r="BM2783" s="19">
        <f t="shared" si="550"/>
        <v>0</v>
      </c>
      <c r="BN2783" s="19">
        <f t="shared" si="550"/>
        <v>0</v>
      </c>
      <c r="BO2783" s="19">
        <f t="shared" si="550"/>
        <v>0</v>
      </c>
      <c r="BP2783" s="19">
        <f t="shared" si="550"/>
        <v>0</v>
      </c>
      <c r="BQ2783" s="19">
        <f t="shared" si="550"/>
        <v>0</v>
      </c>
      <c r="BR2783" s="19">
        <f t="shared" si="550"/>
        <v>1</v>
      </c>
      <c r="BS2783" s="19">
        <f t="shared" si="550"/>
        <v>1</v>
      </c>
      <c r="BT2783" s="19">
        <f t="shared" si="550"/>
        <v>0</v>
      </c>
      <c r="BU2783" s="19">
        <f t="shared" si="550"/>
        <v>0</v>
      </c>
      <c r="BV2783" s="19">
        <f t="shared" si="550"/>
        <v>1</v>
      </c>
      <c r="BW2783" s="19">
        <f t="shared" si="550"/>
        <v>2</v>
      </c>
      <c r="BX2783" s="19">
        <f t="shared" si="550"/>
        <v>1</v>
      </c>
      <c r="BY2783" s="19" t="str">
        <f t="shared" si="550"/>
        <v/>
      </c>
      <c r="BZ2783" s="19" t="str">
        <f t="shared" si="550"/>
        <v/>
      </c>
      <c r="CA2783" s="19" t="str">
        <f t="shared" si="549"/>
        <v/>
      </c>
      <c r="CB2783" s="19" t="str">
        <f t="shared" si="549"/>
        <v/>
      </c>
    </row>
    <row r="2784" spans="1:80">
      <c r="A2784" s="24">
        <f t="shared" si="530"/>
        <v>2783</v>
      </c>
      <c r="B2784" s="31">
        <f>IF(data!A2785="","",data!A2785)</f>
        <v>2021139</v>
      </c>
      <c r="C2784" s="32">
        <f>IF(data!B2785="","",data!B2785)</f>
        <v>44535</v>
      </c>
      <c r="D2784" s="21">
        <f>IF(data!C2785="","",data!C2785)</f>
        <v>12</v>
      </c>
      <c r="E2784" s="22">
        <f>IF(data!D2785="","",data!D2785)</f>
        <v>14</v>
      </c>
      <c r="F2784" s="22">
        <f>IF(data!E2785="","",data!E2785)</f>
        <v>19</v>
      </c>
      <c r="G2784" s="22">
        <f>IF(data!F2785="","",data!F2785)</f>
        <v>23</v>
      </c>
      <c r="H2784" s="22">
        <f>IF(data!G2785="","",data!G2785)</f>
        <v>24</v>
      </c>
      <c r="I2784" s="22">
        <f>IF(data!H2785="","",data!H2785)</f>
        <v>27</v>
      </c>
      <c r="J2784" s="23">
        <f>IF(data!I2785="","",data!I2785)</f>
        <v>1</v>
      </c>
      <c r="Q2784" s="33"/>
      <c r="R2784" s="33"/>
      <c r="S2784" s="33"/>
      <c r="T2784" s="33"/>
      <c r="U2784" s="33"/>
      <c r="V2784" s="33"/>
      <c r="X2784" s="34"/>
      <c r="Y2784" s="33"/>
      <c r="Z2784" s="33"/>
      <c r="AA2784" s="33"/>
      <c r="AB2784" s="33"/>
      <c r="AC2784" s="35"/>
      <c r="AD2784" s="33"/>
      <c r="AE2784" s="33"/>
      <c r="AF2784" s="33"/>
      <c r="AG2784" s="33"/>
      <c r="AH2784" s="33"/>
      <c r="AI2784" s="33"/>
      <c r="AJ2784" s="36"/>
      <c r="AK2784" s="10">
        <f t="shared" si="531"/>
        <v>5</v>
      </c>
      <c r="AL2784" s="11">
        <f t="shared" si="532"/>
        <v>11</v>
      </c>
      <c r="AM2784" s="11">
        <f t="shared" si="533"/>
        <v>19</v>
      </c>
      <c r="AN2784" s="11">
        <f t="shared" si="534"/>
        <v>11</v>
      </c>
      <c r="AO2784" s="13">
        <f t="shared" si="535"/>
        <v>21</v>
      </c>
      <c r="AP2784" s="11">
        <f t="shared" si="536"/>
        <v>23</v>
      </c>
      <c r="AQ2784" s="11">
        <f t="shared" si="537"/>
        <v>20</v>
      </c>
      <c r="AR2784" s="11">
        <f t="shared" si="538"/>
        <v>29</v>
      </c>
      <c r="AS2784" s="11">
        <f t="shared" si="539"/>
        <v>20</v>
      </c>
      <c r="AT2784" s="11">
        <f t="shared" si="540"/>
        <v>23</v>
      </c>
      <c r="AU2784" s="11">
        <f t="shared" si="541"/>
        <v>41</v>
      </c>
      <c r="AV2784" s="11">
        <f t="shared" si="542"/>
        <v>49</v>
      </c>
      <c r="AW2784" s="12">
        <f t="shared" si="543"/>
        <v>59</v>
      </c>
      <c r="AX2784" s="13">
        <f t="shared" si="544"/>
        <v>55</v>
      </c>
      <c r="AY2784" s="13">
        <f t="shared" si="545"/>
        <v>51</v>
      </c>
      <c r="AZ2784" s="13">
        <f t="shared" si="546"/>
        <v>47</v>
      </c>
      <c r="BA2784" s="13">
        <f t="shared" si="547"/>
        <v>43</v>
      </c>
      <c r="BB2784" s="14">
        <f t="shared" si="548"/>
        <v>59</v>
      </c>
      <c r="BC2784" s="19">
        <f t="shared" si="551"/>
        <v>51</v>
      </c>
      <c r="BD2784" s="55">
        <f t="shared" si="527"/>
        <v>1.0435206235790842</v>
      </c>
      <c r="BE2784" s="19">
        <f t="shared" si="528"/>
        <v>0.96576810652809364</v>
      </c>
      <c r="BF2784" s="19">
        <f t="shared" si="552"/>
        <v>0.98459240012991223</v>
      </c>
      <c r="BG2784" s="19">
        <f t="shared" si="524"/>
        <v>1.0263332250730757</v>
      </c>
      <c r="BH2784" s="19">
        <f t="shared" si="529"/>
        <v>0</v>
      </c>
      <c r="BI2784" s="19">
        <f t="shared" si="529"/>
        <v>0</v>
      </c>
      <c r="BJ2784" s="19">
        <f t="shared" si="529"/>
        <v>1</v>
      </c>
      <c r="BK2784" s="19">
        <f t="shared" si="550"/>
        <v>0</v>
      </c>
      <c r="BL2784" s="19">
        <f t="shared" si="550"/>
        <v>0</v>
      </c>
      <c r="BM2784" s="19">
        <f t="shared" si="550"/>
        <v>0</v>
      </c>
      <c r="BN2784" s="19">
        <f t="shared" si="550"/>
        <v>1</v>
      </c>
      <c r="BO2784" s="19">
        <f t="shared" si="550"/>
        <v>1</v>
      </c>
      <c r="BP2784" s="19">
        <f t="shared" si="550"/>
        <v>0</v>
      </c>
      <c r="BQ2784" s="19">
        <f t="shared" si="550"/>
        <v>0</v>
      </c>
      <c r="BR2784" s="19">
        <f t="shared" si="550"/>
        <v>1</v>
      </c>
      <c r="BS2784" s="19">
        <f t="shared" si="550"/>
        <v>0</v>
      </c>
      <c r="BT2784" s="19">
        <f t="shared" si="550"/>
        <v>1</v>
      </c>
      <c r="BU2784" s="19">
        <f t="shared" si="550"/>
        <v>0</v>
      </c>
      <c r="BV2784" s="19">
        <f t="shared" si="550"/>
        <v>1</v>
      </c>
      <c r="BW2784" s="19">
        <f t="shared" si="550"/>
        <v>0</v>
      </c>
      <c r="BX2784" s="19">
        <f t="shared" si="550"/>
        <v>0</v>
      </c>
      <c r="BY2784" s="19" t="str">
        <f t="shared" si="550"/>
        <v/>
      </c>
      <c r="BZ2784" s="19" t="str">
        <f t="shared" si="550"/>
        <v/>
      </c>
      <c r="CA2784" s="19" t="str">
        <f t="shared" si="549"/>
        <v/>
      </c>
      <c r="CB2784" s="19" t="str">
        <f t="shared" si="549"/>
        <v/>
      </c>
    </row>
    <row r="2785" spans="1:80">
      <c r="A2785" s="24">
        <f t="shared" si="530"/>
        <v>2784</v>
      </c>
      <c r="B2785" s="31">
        <f>IF(data!A2786="","",data!A2786)</f>
        <v>2021140</v>
      </c>
      <c r="C2785" s="32">
        <f>IF(data!B2786="","",data!B2786)</f>
        <v>44537</v>
      </c>
      <c r="D2785" s="21">
        <f>IF(data!C2786="","",data!C2786)</f>
        <v>5</v>
      </c>
      <c r="E2785" s="22">
        <f>IF(data!D2786="","",data!D2786)</f>
        <v>10</v>
      </c>
      <c r="F2785" s="22">
        <f>IF(data!E2786="","",data!E2786)</f>
        <v>16</v>
      </c>
      <c r="G2785" s="22">
        <f>IF(data!F2786="","",data!F2786)</f>
        <v>26</v>
      </c>
      <c r="H2785" s="22">
        <f>IF(data!G2786="","",data!G2786)</f>
        <v>27</v>
      </c>
      <c r="I2785" s="22">
        <f>IF(data!H2786="","",data!H2786)</f>
        <v>33</v>
      </c>
      <c r="J2785" s="23">
        <f>IF(data!I2786="","",data!I2786)</f>
        <v>1</v>
      </c>
      <c r="Q2785" s="33"/>
      <c r="R2785" s="33"/>
      <c r="S2785" s="33"/>
      <c r="T2785" s="33"/>
      <c r="U2785" s="33"/>
      <c r="V2785" s="33"/>
      <c r="X2785" s="34"/>
      <c r="Y2785" s="33"/>
      <c r="Z2785" s="33"/>
      <c r="AA2785" s="33"/>
      <c r="AB2785" s="33"/>
      <c r="AC2785" s="35"/>
      <c r="AD2785" s="33"/>
      <c r="AE2785" s="33"/>
      <c r="AF2785" s="33"/>
      <c r="AG2785" s="33"/>
      <c r="AH2785" s="33"/>
      <c r="AI2785" s="33"/>
      <c r="AJ2785" s="36"/>
      <c r="AK2785" s="10">
        <f t="shared" si="531"/>
        <v>6</v>
      </c>
      <c r="AL2785" s="11">
        <f t="shared" si="532"/>
        <v>9</v>
      </c>
      <c r="AM2785" s="11">
        <f t="shared" si="533"/>
        <v>7</v>
      </c>
      <c r="AN2785" s="11">
        <f t="shared" si="534"/>
        <v>21</v>
      </c>
      <c r="AO2785" s="13">
        <f t="shared" si="535"/>
        <v>26</v>
      </c>
      <c r="AP2785" s="11">
        <f t="shared" si="536"/>
        <v>13</v>
      </c>
      <c r="AQ2785" s="11">
        <f t="shared" si="537"/>
        <v>27</v>
      </c>
      <c r="AR2785" s="11">
        <f t="shared" si="538"/>
        <v>27</v>
      </c>
      <c r="AS2785" s="11">
        <f t="shared" si="539"/>
        <v>29</v>
      </c>
      <c r="AT2785" s="11">
        <f t="shared" si="540"/>
        <v>33</v>
      </c>
      <c r="AU2785" s="11">
        <f t="shared" si="541"/>
        <v>26</v>
      </c>
      <c r="AV2785" s="11">
        <f t="shared" si="542"/>
        <v>47</v>
      </c>
      <c r="AW2785" s="12">
        <f t="shared" si="543"/>
        <v>42</v>
      </c>
      <c r="AX2785" s="13">
        <f t="shared" si="544"/>
        <v>37</v>
      </c>
      <c r="AY2785" s="13">
        <f t="shared" si="545"/>
        <v>66</v>
      </c>
      <c r="AZ2785" s="13">
        <f t="shared" si="546"/>
        <v>63</v>
      </c>
      <c r="BA2785" s="13">
        <f t="shared" si="547"/>
        <v>60</v>
      </c>
      <c r="BB2785" s="14">
        <f t="shared" si="548"/>
        <v>57</v>
      </c>
      <c r="BC2785" s="19">
        <f t="shared" si="551"/>
        <v>66</v>
      </c>
      <c r="BD2785" s="55">
        <f t="shared" si="527"/>
        <v>1.1785644689834363</v>
      </c>
      <c r="BE2785" s="19">
        <f t="shared" si="528"/>
        <v>0.9759987008769081</v>
      </c>
      <c r="BF2785" s="19">
        <f t="shared" si="552"/>
        <v>0.99277687560896399</v>
      </c>
      <c r="BG2785" s="19">
        <f t="shared" si="524"/>
        <v>1.0296070152646963</v>
      </c>
      <c r="BH2785" s="19">
        <f t="shared" si="529"/>
        <v>0</v>
      </c>
      <c r="BI2785" s="19">
        <f t="shared" si="529"/>
        <v>0</v>
      </c>
      <c r="BJ2785" s="19">
        <f t="shared" si="529"/>
        <v>0</v>
      </c>
      <c r="BK2785" s="19">
        <f t="shared" si="550"/>
        <v>0</v>
      </c>
      <c r="BL2785" s="19">
        <f t="shared" si="550"/>
        <v>0</v>
      </c>
      <c r="BM2785" s="19">
        <f t="shared" si="550"/>
        <v>1</v>
      </c>
      <c r="BN2785" s="19">
        <f t="shared" si="550"/>
        <v>0</v>
      </c>
      <c r="BO2785" s="19">
        <f t="shared" si="550"/>
        <v>0</v>
      </c>
      <c r="BP2785" s="19">
        <f t="shared" si="550"/>
        <v>0</v>
      </c>
      <c r="BQ2785" s="19">
        <f t="shared" si="550"/>
        <v>1</v>
      </c>
      <c r="BR2785" s="19">
        <f t="shared" si="550"/>
        <v>2</v>
      </c>
      <c r="BS2785" s="19">
        <f t="shared" si="550"/>
        <v>0</v>
      </c>
      <c r="BT2785" s="19">
        <f t="shared" si="550"/>
        <v>0</v>
      </c>
      <c r="BU2785" s="19">
        <f t="shared" si="550"/>
        <v>0</v>
      </c>
      <c r="BV2785" s="19">
        <f t="shared" si="550"/>
        <v>0</v>
      </c>
      <c r="BW2785" s="19">
        <f t="shared" si="550"/>
        <v>0</v>
      </c>
      <c r="BX2785" s="19">
        <f t="shared" si="550"/>
        <v>2</v>
      </c>
      <c r="BY2785" s="19" t="str">
        <f t="shared" si="550"/>
        <v/>
      </c>
      <c r="BZ2785" s="19" t="str">
        <f t="shared" si="550"/>
        <v/>
      </c>
      <c r="CA2785" s="19" t="str">
        <f t="shared" si="549"/>
        <v/>
      </c>
      <c r="CB2785" s="19" t="str">
        <f t="shared" si="549"/>
        <v/>
      </c>
    </row>
    <row r="2786" spans="1:80">
      <c r="A2786" s="24">
        <f t="shared" si="530"/>
        <v>2785</v>
      </c>
      <c r="B2786" s="31">
        <f>IF(data!A2787="","",data!A2787)</f>
        <v>2021141</v>
      </c>
      <c r="C2786" s="32">
        <f>IF(data!B2787="","",data!B2787)</f>
        <v>44539</v>
      </c>
      <c r="D2786" s="21">
        <f>IF(data!C2787="","",data!C2787)</f>
        <v>1</v>
      </c>
      <c r="E2786" s="22">
        <f>IF(data!D2787="","",data!D2787)</f>
        <v>14</v>
      </c>
      <c r="F2786" s="22">
        <f>IF(data!E2787="","",data!E2787)</f>
        <v>19</v>
      </c>
      <c r="G2786" s="22">
        <f>IF(data!F2787="","",data!F2787)</f>
        <v>23</v>
      </c>
      <c r="H2786" s="22">
        <f>IF(data!G2787="","",data!G2787)</f>
        <v>26</v>
      </c>
      <c r="I2786" s="22">
        <f>IF(data!H2787="","",data!H2787)</f>
        <v>30</v>
      </c>
      <c r="J2786" s="23">
        <f>IF(data!I2787="","",data!I2787)</f>
        <v>10</v>
      </c>
      <c r="Q2786" s="33"/>
      <c r="R2786" s="33"/>
      <c r="S2786" s="33"/>
      <c r="T2786" s="33"/>
      <c r="U2786" s="33"/>
      <c r="V2786" s="33"/>
      <c r="X2786" s="34"/>
      <c r="Y2786" s="33"/>
      <c r="Z2786" s="33"/>
      <c r="AA2786" s="33"/>
      <c r="AB2786" s="33"/>
      <c r="AC2786" s="35"/>
      <c r="AD2786" s="33"/>
      <c r="AE2786" s="33"/>
      <c r="AF2786" s="33"/>
      <c r="AG2786" s="33"/>
      <c r="AH2786" s="33"/>
      <c r="AI2786" s="33"/>
      <c r="AJ2786" s="36"/>
      <c r="AK2786" s="10">
        <f t="shared" si="531"/>
        <v>8</v>
      </c>
      <c r="AL2786" s="11">
        <f t="shared" si="532"/>
        <v>13</v>
      </c>
      <c r="AM2786" s="11">
        <f t="shared" si="533"/>
        <v>13</v>
      </c>
      <c r="AN2786" s="11">
        <f t="shared" si="534"/>
        <v>11</v>
      </c>
      <c r="AO2786" s="13">
        <f t="shared" si="535"/>
        <v>15</v>
      </c>
      <c r="AP2786" s="11">
        <f t="shared" si="536"/>
        <v>25</v>
      </c>
      <c r="AQ2786" s="11">
        <f t="shared" si="537"/>
        <v>23</v>
      </c>
      <c r="AR2786" s="11">
        <f t="shared" si="538"/>
        <v>23</v>
      </c>
      <c r="AS2786" s="11">
        <f t="shared" si="539"/>
        <v>25</v>
      </c>
      <c r="AT2786" s="11">
        <f t="shared" si="540"/>
        <v>29</v>
      </c>
      <c r="AU2786" s="11">
        <f t="shared" si="541"/>
        <v>22</v>
      </c>
      <c r="AV2786" s="11">
        <f t="shared" si="542"/>
        <v>29</v>
      </c>
      <c r="AW2786" s="12">
        <f t="shared" si="543"/>
        <v>38</v>
      </c>
      <c r="AX2786" s="13">
        <f t="shared" si="544"/>
        <v>49</v>
      </c>
      <c r="AY2786" s="13">
        <f t="shared" si="545"/>
        <v>45</v>
      </c>
      <c r="AZ2786" s="13">
        <f t="shared" si="546"/>
        <v>41</v>
      </c>
      <c r="BA2786" s="13">
        <f t="shared" si="547"/>
        <v>37</v>
      </c>
      <c r="BB2786" s="14">
        <f t="shared" si="548"/>
        <v>53</v>
      </c>
      <c r="BC2786" s="19">
        <f t="shared" si="551"/>
        <v>45</v>
      </c>
      <c r="BD2786" s="55">
        <f t="shared" si="527"/>
        <v>1.1785644689834363</v>
      </c>
      <c r="BE2786" s="19">
        <f t="shared" si="528"/>
        <v>1.0025982461838259</v>
      </c>
      <c r="BF2786" s="19">
        <f t="shared" si="552"/>
        <v>0.987866190321533</v>
      </c>
      <c r="BG2786" s="19">
        <f t="shared" si="524"/>
        <v>1.0242871062033128</v>
      </c>
      <c r="BH2786" s="19">
        <f t="shared" si="529"/>
        <v>0</v>
      </c>
      <c r="BI2786" s="19">
        <f t="shared" si="529"/>
        <v>1</v>
      </c>
      <c r="BJ2786" s="19">
        <f t="shared" si="529"/>
        <v>1</v>
      </c>
      <c r="BK2786" s="19">
        <f t="shared" si="550"/>
        <v>0</v>
      </c>
      <c r="BL2786" s="19">
        <f t="shared" si="550"/>
        <v>0</v>
      </c>
      <c r="BM2786" s="19">
        <f t="shared" si="550"/>
        <v>0</v>
      </c>
      <c r="BN2786" s="19">
        <f t="shared" si="550"/>
        <v>1</v>
      </c>
      <c r="BO2786" s="19">
        <f t="shared" si="550"/>
        <v>0</v>
      </c>
      <c r="BP2786" s="19">
        <f t="shared" si="550"/>
        <v>0</v>
      </c>
      <c r="BQ2786" s="19">
        <f t="shared" si="550"/>
        <v>1</v>
      </c>
      <c r="BR2786" s="19">
        <f t="shared" si="550"/>
        <v>0</v>
      </c>
      <c r="BS2786" s="19">
        <f t="shared" si="550"/>
        <v>0</v>
      </c>
      <c r="BT2786" s="19">
        <f t="shared" si="550"/>
        <v>0</v>
      </c>
      <c r="BU2786" s="19">
        <f t="shared" si="550"/>
        <v>1</v>
      </c>
      <c r="BV2786" s="19">
        <f t="shared" si="550"/>
        <v>1</v>
      </c>
      <c r="BW2786" s="19">
        <f t="shared" si="550"/>
        <v>0</v>
      </c>
      <c r="BX2786" s="19">
        <f t="shared" si="550"/>
        <v>0</v>
      </c>
      <c r="BY2786" s="19" t="str">
        <f t="shared" si="550"/>
        <v/>
      </c>
      <c r="BZ2786" s="19" t="str">
        <f t="shared" ref="BZ2786:CB2801" si="553">IF(BZ$4&gt;=$BC$1,"",SUMPRODUCT(N(MOD($D2786:$I2786,$BC$1)=BZ$4)))</f>
        <v/>
      </c>
      <c r="CA2786" s="19" t="str">
        <f t="shared" si="553"/>
        <v/>
      </c>
      <c r="CB2786" s="19" t="str">
        <f t="shared" si="553"/>
        <v/>
      </c>
    </row>
    <row r="2787" spans="1:80">
      <c r="A2787" s="24">
        <f t="shared" si="530"/>
        <v>2786</v>
      </c>
      <c r="B2787" s="31">
        <f>IF(data!A2788="","",data!A2788)</f>
        <v>2021142</v>
      </c>
      <c r="C2787" s="32">
        <f>IF(data!B2788="","",data!B2788)</f>
        <v>44542</v>
      </c>
      <c r="D2787" s="21">
        <f>IF(data!C2788="","",data!C2788)</f>
        <v>4</v>
      </c>
      <c r="E2787" s="22">
        <f>IF(data!D2788="","",data!D2788)</f>
        <v>7</v>
      </c>
      <c r="F2787" s="22">
        <f>IF(data!E2788="","",data!E2788)</f>
        <v>17</v>
      </c>
      <c r="G2787" s="22">
        <f>IF(data!F2788="","",data!F2788)</f>
        <v>19</v>
      </c>
      <c r="H2787" s="22">
        <f>IF(data!G2788="","",data!G2788)</f>
        <v>20</v>
      </c>
      <c r="I2787" s="22">
        <f>IF(data!H2788="","",data!H2788)</f>
        <v>24</v>
      </c>
      <c r="J2787" s="23">
        <f>IF(data!I2788="","",data!I2788)</f>
        <v>16</v>
      </c>
      <c r="Q2787" s="33"/>
      <c r="R2787" s="33"/>
      <c r="S2787" s="33"/>
      <c r="T2787" s="33"/>
      <c r="U2787" s="33"/>
      <c r="V2787" s="33"/>
      <c r="X2787" s="34"/>
      <c r="Y2787" s="33"/>
      <c r="Z2787" s="33"/>
      <c r="AA2787" s="33"/>
      <c r="AB2787" s="33"/>
      <c r="AC2787" s="35"/>
      <c r="AD2787" s="33"/>
      <c r="AE2787" s="33"/>
      <c r="AF2787" s="33"/>
      <c r="AG2787" s="33"/>
      <c r="AH2787" s="33"/>
      <c r="AI2787" s="33"/>
      <c r="AJ2787" s="36"/>
      <c r="AK2787" s="10">
        <f t="shared" si="531"/>
        <v>7</v>
      </c>
      <c r="AL2787" s="11">
        <f t="shared" si="532"/>
        <v>7</v>
      </c>
      <c r="AM2787" s="11">
        <f t="shared" si="533"/>
        <v>16</v>
      </c>
      <c r="AN2787" s="11">
        <f t="shared" si="534"/>
        <v>13</v>
      </c>
      <c r="AO2787" s="13">
        <f t="shared" si="535"/>
        <v>21</v>
      </c>
      <c r="AP2787" s="11">
        <f t="shared" si="536"/>
        <v>19</v>
      </c>
      <c r="AQ2787" s="11">
        <f t="shared" si="537"/>
        <v>28</v>
      </c>
      <c r="AR2787" s="11">
        <f t="shared" si="538"/>
        <v>31</v>
      </c>
      <c r="AS2787" s="11">
        <f t="shared" si="539"/>
        <v>36</v>
      </c>
      <c r="AT2787" s="11">
        <f t="shared" si="540"/>
        <v>31</v>
      </c>
      <c r="AU2787" s="11">
        <f t="shared" si="541"/>
        <v>39</v>
      </c>
      <c r="AV2787" s="11">
        <f t="shared" si="542"/>
        <v>35</v>
      </c>
      <c r="AW2787" s="12">
        <f t="shared" si="543"/>
        <v>31</v>
      </c>
      <c r="AX2787" s="13">
        <f t="shared" si="544"/>
        <v>27</v>
      </c>
      <c r="AY2787" s="13">
        <f t="shared" si="545"/>
        <v>23</v>
      </c>
      <c r="AZ2787" s="13">
        <f t="shared" si="546"/>
        <v>37</v>
      </c>
      <c r="BA2787" s="13">
        <f t="shared" si="547"/>
        <v>34</v>
      </c>
      <c r="BB2787" s="14">
        <f t="shared" si="548"/>
        <v>51</v>
      </c>
      <c r="BC2787" s="19">
        <f t="shared" si="551"/>
        <v>23</v>
      </c>
      <c r="BD2787" s="55">
        <f t="shared" si="527"/>
        <v>1.0885352387138683</v>
      </c>
      <c r="BE2787" s="19">
        <f t="shared" si="528"/>
        <v>0.96986034426761936</v>
      </c>
      <c r="BF2787" s="19">
        <f t="shared" si="552"/>
        <v>0.97558947710295552</v>
      </c>
      <c r="BG2787" s="19">
        <f t="shared" si="524"/>
        <v>1.0120103929847353</v>
      </c>
      <c r="BH2787" s="19">
        <f t="shared" si="529"/>
        <v>1</v>
      </c>
      <c r="BI2787" s="19">
        <f t="shared" si="529"/>
        <v>0</v>
      </c>
      <c r="BJ2787" s="19">
        <f t="shared" si="529"/>
        <v>1</v>
      </c>
      <c r="BK2787" s="19">
        <f t="shared" ref="BK2787:BZ2802" si="554">IF(BK$4&gt;=$BC$1,"",SUMPRODUCT(N(MOD($D2787:$I2787,$BC$1)=BK$4)))</f>
        <v>1</v>
      </c>
      <c r="BL2787" s="19">
        <f t="shared" si="554"/>
        <v>1</v>
      </c>
      <c r="BM2787" s="19">
        <f t="shared" si="554"/>
        <v>0</v>
      </c>
      <c r="BN2787" s="19">
        <f t="shared" si="554"/>
        <v>0</v>
      </c>
      <c r="BO2787" s="19">
        <f t="shared" si="554"/>
        <v>2</v>
      </c>
      <c r="BP2787" s="19">
        <f t="shared" si="554"/>
        <v>0</v>
      </c>
      <c r="BQ2787" s="19">
        <f t="shared" si="554"/>
        <v>0</v>
      </c>
      <c r="BR2787" s="19">
        <f t="shared" si="554"/>
        <v>0</v>
      </c>
      <c r="BS2787" s="19">
        <f t="shared" si="554"/>
        <v>0</v>
      </c>
      <c r="BT2787" s="19">
        <f t="shared" si="554"/>
        <v>0</v>
      </c>
      <c r="BU2787" s="19">
        <f t="shared" si="554"/>
        <v>0</v>
      </c>
      <c r="BV2787" s="19">
        <f t="shared" si="554"/>
        <v>0</v>
      </c>
      <c r="BW2787" s="19">
        <f t="shared" si="554"/>
        <v>0</v>
      </c>
      <c r="BX2787" s="19">
        <f t="shared" si="554"/>
        <v>0</v>
      </c>
      <c r="BY2787" s="19" t="str">
        <f t="shared" si="554"/>
        <v/>
      </c>
      <c r="BZ2787" s="19" t="str">
        <f t="shared" si="554"/>
        <v/>
      </c>
      <c r="CA2787" s="19" t="str">
        <f t="shared" si="553"/>
        <v/>
      </c>
      <c r="CB2787" s="19" t="str">
        <f t="shared" si="553"/>
        <v/>
      </c>
    </row>
    <row r="2788" spans="1:80">
      <c r="A2788" s="24">
        <f t="shared" si="530"/>
        <v>2787</v>
      </c>
      <c r="B2788" s="31">
        <f>IF(data!A2789="","",data!A2789)</f>
        <v>2021143</v>
      </c>
      <c r="C2788" s="32">
        <f>IF(data!B2789="","",data!B2789)</f>
        <v>44544</v>
      </c>
      <c r="D2788" s="21">
        <f>IF(data!C2789="","",data!C2789)</f>
        <v>1</v>
      </c>
      <c r="E2788" s="22">
        <f>IF(data!D2789="","",data!D2789)</f>
        <v>9</v>
      </c>
      <c r="F2788" s="22">
        <f>IF(data!E2789="","",data!E2789)</f>
        <v>11</v>
      </c>
      <c r="G2788" s="22">
        <f>IF(data!F2789="","",data!F2789)</f>
        <v>13</v>
      </c>
      <c r="H2788" s="22">
        <f>IF(data!G2789="","",data!G2789)</f>
        <v>20</v>
      </c>
      <c r="I2788" s="22">
        <f>IF(data!H2789="","",data!H2789)</f>
        <v>29</v>
      </c>
      <c r="J2788" s="23">
        <f>IF(data!I2789="","",data!I2789)</f>
        <v>9</v>
      </c>
      <c r="Q2788" s="33"/>
      <c r="R2788" s="33"/>
      <c r="S2788" s="33"/>
      <c r="T2788" s="33"/>
      <c r="U2788" s="33"/>
      <c r="V2788" s="33"/>
      <c r="X2788" s="34"/>
      <c r="Y2788" s="33"/>
      <c r="Z2788" s="33"/>
      <c r="AA2788" s="33"/>
      <c r="AB2788" s="33"/>
      <c r="AC2788" s="35"/>
      <c r="AD2788" s="33"/>
      <c r="AE2788" s="33"/>
      <c r="AF2788" s="33"/>
      <c r="AG2788" s="33"/>
      <c r="AH2788" s="33"/>
      <c r="AI2788" s="33"/>
      <c r="AJ2788" s="36"/>
      <c r="AK2788" s="10">
        <f t="shared" si="531"/>
        <v>8</v>
      </c>
      <c r="AL2788" s="11">
        <f t="shared" si="532"/>
        <v>7</v>
      </c>
      <c r="AM2788" s="11">
        <f t="shared" si="533"/>
        <v>13</v>
      </c>
      <c r="AN2788" s="11">
        <f t="shared" si="534"/>
        <v>17</v>
      </c>
      <c r="AO2788" s="13">
        <f t="shared" si="535"/>
        <v>20</v>
      </c>
      <c r="AP2788" s="11">
        <f t="shared" si="536"/>
        <v>19</v>
      </c>
      <c r="AQ2788" s="11">
        <f t="shared" si="537"/>
        <v>11</v>
      </c>
      <c r="AR2788" s="11">
        <f t="shared" si="538"/>
        <v>23</v>
      </c>
      <c r="AS2788" s="11">
        <f t="shared" si="539"/>
        <v>28</v>
      </c>
      <c r="AT2788" s="11">
        <f t="shared" si="540"/>
        <v>35</v>
      </c>
      <c r="AU2788" s="11">
        <f t="shared" si="541"/>
        <v>31</v>
      </c>
      <c r="AV2788" s="11">
        <f t="shared" si="542"/>
        <v>41</v>
      </c>
      <c r="AW2788" s="12">
        <f t="shared" si="543"/>
        <v>53</v>
      </c>
      <c r="AX2788" s="13">
        <f t="shared" si="544"/>
        <v>51</v>
      </c>
      <c r="AY2788" s="13">
        <f t="shared" si="545"/>
        <v>49</v>
      </c>
      <c r="AZ2788" s="13">
        <f t="shared" si="546"/>
        <v>47</v>
      </c>
      <c r="BA2788" s="13">
        <f t="shared" si="547"/>
        <v>45</v>
      </c>
      <c r="BB2788" s="14">
        <f t="shared" si="548"/>
        <v>43</v>
      </c>
      <c r="BC2788" s="19">
        <f t="shared" si="551"/>
        <v>49</v>
      </c>
      <c r="BD2788" s="55">
        <f t="shared" si="527"/>
        <v>0.95758363104904187</v>
      </c>
      <c r="BE2788" s="19">
        <f t="shared" si="528"/>
        <v>0.98418317635595975</v>
      </c>
      <c r="BF2788" s="19">
        <f t="shared" si="552"/>
        <v>0.98295550503410201</v>
      </c>
      <c r="BG2788" s="19">
        <f t="shared" si="524"/>
        <v>1.0058720363754465</v>
      </c>
      <c r="BH2788" s="19">
        <f t="shared" si="529"/>
        <v>0</v>
      </c>
      <c r="BI2788" s="19">
        <f t="shared" si="529"/>
        <v>1</v>
      </c>
      <c r="BJ2788" s="19">
        <f t="shared" si="529"/>
        <v>0</v>
      </c>
      <c r="BK2788" s="19">
        <f t="shared" si="554"/>
        <v>1</v>
      </c>
      <c r="BL2788" s="19">
        <f t="shared" si="554"/>
        <v>0</v>
      </c>
      <c r="BM2788" s="19">
        <f t="shared" si="554"/>
        <v>0</v>
      </c>
      <c r="BN2788" s="19">
        <f t="shared" si="554"/>
        <v>0</v>
      </c>
      <c r="BO2788" s="19">
        <f t="shared" si="554"/>
        <v>0</v>
      </c>
      <c r="BP2788" s="19">
        <f t="shared" si="554"/>
        <v>0</v>
      </c>
      <c r="BQ2788" s="19">
        <f t="shared" si="554"/>
        <v>1</v>
      </c>
      <c r="BR2788" s="19">
        <f t="shared" si="554"/>
        <v>0</v>
      </c>
      <c r="BS2788" s="19">
        <f t="shared" si="554"/>
        <v>1</v>
      </c>
      <c r="BT2788" s="19">
        <f t="shared" si="554"/>
        <v>1</v>
      </c>
      <c r="BU2788" s="19">
        <f t="shared" si="554"/>
        <v>1</v>
      </c>
      <c r="BV2788" s="19">
        <f t="shared" si="554"/>
        <v>0</v>
      </c>
      <c r="BW2788" s="19">
        <f t="shared" si="554"/>
        <v>0</v>
      </c>
      <c r="BX2788" s="19">
        <f t="shared" si="554"/>
        <v>0</v>
      </c>
      <c r="BY2788" s="19" t="str">
        <f t="shared" si="554"/>
        <v/>
      </c>
      <c r="BZ2788" s="19" t="str">
        <f t="shared" si="554"/>
        <v/>
      </c>
      <c r="CA2788" s="19" t="str">
        <f t="shared" si="553"/>
        <v/>
      </c>
      <c r="CB2788" s="19" t="str">
        <f t="shared" si="553"/>
        <v/>
      </c>
    </row>
    <row r="2789" spans="1:80">
      <c r="A2789" s="24">
        <f t="shared" si="530"/>
        <v>2788</v>
      </c>
      <c r="B2789" s="31">
        <f>IF(data!A2790="","",data!A2790)</f>
        <v>2021144</v>
      </c>
      <c r="C2789" s="32">
        <f>IF(data!B2790="","",data!B2790)</f>
        <v>44546</v>
      </c>
      <c r="D2789" s="21">
        <f>IF(data!C2790="","",data!C2790)</f>
        <v>2</v>
      </c>
      <c r="E2789" s="22">
        <f>IF(data!D2790="","",data!D2790)</f>
        <v>5</v>
      </c>
      <c r="F2789" s="22">
        <f>IF(data!E2790="","",data!E2790)</f>
        <v>13</v>
      </c>
      <c r="G2789" s="22">
        <f>IF(data!F2790="","",data!F2790)</f>
        <v>15</v>
      </c>
      <c r="H2789" s="22">
        <f>IF(data!G2790="","",data!G2790)</f>
        <v>23</v>
      </c>
      <c r="I2789" s="22">
        <f>IF(data!H2790="","",data!H2790)</f>
        <v>26</v>
      </c>
      <c r="J2789" s="23">
        <f>IF(data!I2790="","",data!I2790)</f>
        <v>7</v>
      </c>
      <c r="Q2789" s="33"/>
      <c r="R2789" s="33"/>
      <c r="S2789" s="33"/>
      <c r="T2789" s="33"/>
      <c r="U2789" s="33"/>
      <c r="V2789" s="33"/>
      <c r="X2789" s="34"/>
      <c r="Y2789" s="33"/>
      <c r="Z2789" s="33"/>
      <c r="AA2789" s="33"/>
      <c r="AB2789" s="33"/>
      <c r="AC2789" s="35"/>
      <c r="AD2789" s="33"/>
      <c r="AE2789" s="33"/>
      <c r="AF2789" s="33"/>
      <c r="AG2789" s="33"/>
      <c r="AH2789" s="33"/>
      <c r="AI2789" s="33"/>
      <c r="AJ2789" s="36"/>
      <c r="AK2789" s="10">
        <f t="shared" si="531"/>
        <v>9</v>
      </c>
      <c r="AL2789" s="11">
        <f t="shared" si="532"/>
        <v>12</v>
      </c>
      <c r="AM2789" s="11">
        <f t="shared" si="533"/>
        <v>9</v>
      </c>
      <c r="AN2789" s="11">
        <f t="shared" si="534"/>
        <v>18</v>
      </c>
      <c r="AO2789" s="13">
        <f t="shared" si="535"/>
        <v>21</v>
      </c>
      <c r="AP2789" s="11">
        <f t="shared" si="536"/>
        <v>28</v>
      </c>
      <c r="AQ2789" s="11">
        <f t="shared" si="537"/>
        <v>30</v>
      </c>
      <c r="AR2789" s="11">
        <f t="shared" si="538"/>
        <v>24</v>
      </c>
      <c r="AS2789" s="11">
        <f t="shared" si="539"/>
        <v>18</v>
      </c>
      <c r="AT2789" s="11">
        <f t="shared" si="540"/>
        <v>24</v>
      </c>
      <c r="AU2789" s="11">
        <f t="shared" si="541"/>
        <v>19</v>
      </c>
      <c r="AV2789" s="11">
        <f t="shared" si="542"/>
        <v>42</v>
      </c>
      <c r="AW2789" s="12">
        <f t="shared" si="543"/>
        <v>39</v>
      </c>
      <c r="AX2789" s="13">
        <f t="shared" si="544"/>
        <v>52</v>
      </c>
      <c r="AY2789" s="13">
        <f t="shared" si="545"/>
        <v>50</v>
      </c>
      <c r="AZ2789" s="13">
        <f t="shared" si="546"/>
        <v>48</v>
      </c>
      <c r="BA2789" s="13">
        <f t="shared" si="547"/>
        <v>46</v>
      </c>
      <c r="BB2789" s="14">
        <f t="shared" si="548"/>
        <v>44</v>
      </c>
      <c r="BC2789" s="19">
        <f t="shared" si="551"/>
        <v>50</v>
      </c>
      <c r="BD2789" s="55">
        <f t="shared" si="527"/>
        <v>0.95349139330951604</v>
      </c>
      <c r="BE2789" s="19">
        <f t="shared" si="528"/>
        <v>0.99850600844430004</v>
      </c>
      <c r="BF2789" s="19">
        <f t="shared" si="552"/>
        <v>0.9780448197466709</v>
      </c>
      <c r="BG2789" s="19">
        <f t="shared" si="524"/>
        <v>1.0009613510880155</v>
      </c>
      <c r="BH2789" s="19">
        <f t="shared" si="529"/>
        <v>0</v>
      </c>
      <c r="BI2789" s="19">
        <f t="shared" si="529"/>
        <v>0</v>
      </c>
      <c r="BJ2789" s="19">
        <f t="shared" si="529"/>
        <v>1</v>
      </c>
      <c r="BK2789" s="19">
        <f t="shared" si="554"/>
        <v>0</v>
      </c>
      <c r="BL2789" s="19">
        <f t="shared" si="554"/>
        <v>0</v>
      </c>
      <c r="BM2789" s="19">
        <f t="shared" si="554"/>
        <v>1</v>
      </c>
      <c r="BN2789" s="19">
        <f t="shared" si="554"/>
        <v>1</v>
      </c>
      <c r="BO2789" s="19">
        <f t="shared" si="554"/>
        <v>0</v>
      </c>
      <c r="BP2789" s="19">
        <f t="shared" si="554"/>
        <v>0</v>
      </c>
      <c r="BQ2789" s="19">
        <f t="shared" si="554"/>
        <v>1</v>
      </c>
      <c r="BR2789" s="19">
        <f t="shared" si="554"/>
        <v>0</v>
      </c>
      <c r="BS2789" s="19">
        <f t="shared" si="554"/>
        <v>0</v>
      </c>
      <c r="BT2789" s="19">
        <f t="shared" si="554"/>
        <v>0</v>
      </c>
      <c r="BU2789" s="19">
        <f t="shared" si="554"/>
        <v>1</v>
      </c>
      <c r="BV2789" s="19">
        <f t="shared" si="554"/>
        <v>0</v>
      </c>
      <c r="BW2789" s="19">
        <f t="shared" si="554"/>
        <v>1</v>
      </c>
      <c r="BX2789" s="19">
        <f t="shared" si="554"/>
        <v>0</v>
      </c>
      <c r="BY2789" s="19" t="str">
        <f t="shared" si="554"/>
        <v/>
      </c>
      <c r="BZ2789" s="19" t="str">
        <f t="shared" si="554"/>
        <v/>
      </c>
      <c r="CA2789" s="19" t="str">
        <f t="shared" si="553"/>
        <v/>
      </c>
      <c r="CB2789" s="19" t="str">
        <f t="shared" si="553"/>
        <v/>
      </c>
    </row>
    <row r="2790" spans="1:80">
      <c r="A2790" s="24">
        <f t="shared" si="530"/>
        <v>2789</v>
      </c>
      <c r="B2790" s="31">
        <f>IF(data!A2791="","",data!A2791)</f>
        <v>2021145</v>
      </c>
      <c r="C2790" s="32">
        <f>IF(data!B2791="","",data!B2791)</f>
        <v>44549</v>
      </c>
      <c r="D2790" s="21">
        <f>IF(data!C2791="","",data!C2791)</f>
        <v>4</v>
      </c>
      <c r="E2790" s="22">
        <f>IF(data!D2791="","",data!D2791)</f>
        <v>7</v>
      </c>
      <c r="F2790" s="22">
        <f>IF(data!E2791="","",data!E2791)</f>
        <v>10</v>
      </c>
      <c r="G2790" s="22">
        <f>IF(data!F2791="","",data!F2791)</f>
        <v>14</v>
      </c>
      <c r="H2790" s="22">
        <f>IF(data!G2791="","",data!G2791)</f>
        <v>16</v>
      </c>
      <c r="I2790" s="22">
        <f>IF(data!H2791="","",data!H2791)</f>
        <v>26</v>
      </c>
      <c r="J2790" s="23">
        <f>IF(data!I2791="","",data!I2791)</f>
        <v>9</v>
      </c>
      <c r="Q2790" s="33"/>
      <c r="R2790" s="33"/>
      <c r="S2790" s="33"/>
      <c r="T2790" s="33"/>
      <c r="U2790" s="33"/>
      <c r="V2790" s="33"/>
      <c r="X2790" s="34"/>
      <c r="Y2790" s="33"/>
      <c r="Z2790" s="33"/>
      <c r="AA2790" s="33"/>
      <c r="AB2790" s="33"/>
      <c r="AC2790" s="35"/>
      <c r="AD2790" s="33"/>
      <c r="AE2790" s="33"/>
      <c r="AF2790" s="33"/>
      <c r="AG2790" s="33"/>
      <c r="AH2790" s="33"/>
      <c r="AI2790" s="33"/>
      <c r="AJ2790" s="36"/>
      <c r="AK2790" s="10">
        <f t="shared" si="531"/>
        <v>8</v>
      </c>
      <c r="AL2790" s="11">
        <f t="shared" si="532"/>
        <v>9</v>
      </c>
      <c r="AM2790" s="11">
        <f t="shared" si="533"/>
        <v>12</v>
      </c>
      <c r="AN2790" s="11">
        <f t="shared" si="534"/>
        <v>17</v>
      </c>
      <c r="AO2790" s="13">
        <f t="shared" si="535"/>
        <v>14</v>
      </c>
      <c r="AP2790" s="11">
        <f t="shared" si="536"/>
        <v>21</v>
      </c>
      <c r="AQ2790" s="11">
        <f t="shared" si="537"/>
        <v>32</v>
      </c>
      <c r="AR2790" s="11">
        <f t="shared" si="538"/>
        <v>27</v>
      </c>
      <c r="AS2790" s="11">
        <f t="shared" si="539"/>
        <v>33</v>
      </c>
      <c r="AT2790" s="11">
        <f t="shared" si="540"/>
        <v>29</v>
      </c>
      <c r="AU2790" s="11">
        <f t="shared" si="541"/>
        <v>25</v>
      </c>
      <c r="AV2790" s="11">
        <f t="shared" si="542"/>
        <v>35</v>
      </c>
      <c r="AW2790" s="12">
        <f t="shared" si="543"/>
        <v>47</v>
      </c>
      <c r="AX2790" s="13">
        <f t="shared" si="544"/>
        <v>45</v>
      </c>
      <c r="AY2790" s="13">
        <f t="shared" si="545"/>
        <v>60</v>
      </c>
      <c r="AZ2790" s="13">
        <f t="shared" si="546"/>
        <v>59</v>
      </c>
      <c r="BA2790" s="13">
        <f t="shared" si="547"/>
        <v>58</v>
      </c>
      <c r="BB2790" s="14">
        <f t="shared" si="548"/>
        <v>57</v>
      </c>
      <c r="BC2790" s="19">
        <f t="shared" si="551"/>
        <v>60</v>
      </c>
      <c r="BD2790" s="55">
        <f t="shared" si="527"/>
        <v>0.92893796687236108</v>
      </c>
      <c r="BE2790" s="19">
        <f t="shared" si="528"/>
        <v>1.0537512179278987</v>
      </c>
      <c r="BF2790" s="19">
        <f t="shared" si="552"/>
        <v>0.99277687560896399</v>
      </c>
      <c r="BG2790" s="19">
        <f t="shared" si="524"/>
        <v>1.0058720363754465</v>
      </c>
      <c r="BH2790" s="19">
        <f t="shared" si="529"/>
        <v>0</v>
      </c>
      <c r="BI2790" s="19">
        <f t="shared" si="529"/>
        <v>0</v>
      </c>
      <c r="BJ2790" s="19">
        <f t="shared" si="529"/>
        <v>0</v>
      </c>
      <c r="BK2790" s="19">
        <f t="shared" si="554"/>
        <v>0</v>
      </c>
      <c r="BL2790" s="19">
        <f t="shared" si="554"/>
        <v>1</v>
      </c>
      <c r="BM2790" s="19">
        <f t="shared" si="554"/>
        <v>0</v>
      </c>
      <c r="BN2790" s="19">
        <f t="shared" si="554"/>
        <v>0</v>
      </c>
      <c r="BO2790" s="19">
        <f t="shared" si="554"/>
        <v>1</v>
      </c>
      <c r="BP2790" s="19">
        <f t="shared" si="554"/>
        <v>0</v>
      </c>
      <c r="BQ2790" s="19">
        <f t="shared" si="554"/>
        <v>1</v>
      </c>
      <c r="BR2790" s="19">
        <f t="shared" si="554"/>
        <v>1</v>
      </c>
      <c r="BS2790" s="19">
        <f t="shared" si="554"/>
        <v>0</v>
      </c>
      <c r="BT2790" s="19">
        <f t="shared" si="554"/>
        <v>0</v>
      </c>
      <c r="BU2790" s="19">
        <f t="shared" si="554"/>
        <v>0</v>
      </c>
      <c r="BV2790" s="19">
        <f t="shared" si="554"/>
        <v>1</v>
      </c>
      <c r="BW2790" s="19">
        <f t="shared" si="554"/>
        <v>0</v>
      </c>
      <c r="BX2790" s="19">
        <f t="shared" si="554"/>
        <v>1</v>
      </c>
      <c r="BY2790" s="19" t="str">
        <f t="shared" si="554"/>
        <v/>
      </c>
      <c r="BZ2790" s="19" t="str">
        <f t="shared" si="554"/>
        <v/>
      </c>
      <c r="CA2790" s="19" t="str">
        <f t="shared" si="553"/>
        <v/>
      </c>
      <c r="CB2790" s="19" t="str">
        <f t="shared" si="553"/>
        <v/>
      </c>
    </row>
    <row r="2791" spans="1:80">
      <c r="A2791" s="24">
        <f t="shared" si="530"/>
        <v>2790</v>
      </c>
      <c r="B2791" s="31">
        <f>IF(data!A2792="","",data!A2792)</f>
        <v>2021146</v>
      </c>
      <c r="C2791" s="32">
        <f>IF(data!B2792="","",data!B2792)</f>
        <v>44551</v>
      </c>
      <c r="D2791" s="21">
        <f>IF(data!C2792="","",data!C2792)</f>
        <v>7</v>
      </c>
      <c r="E2791" s="22">
        <f>IF(data!D2792="","",data!D2792)</f>
        <v>9</v>
      </c>
      <c r="F2791" s="22">
        <f>IF(data!E2792="","",data!E2792)</f>
        <v>21</v>
      </c>
      <c r="G2791" s="22">
        <f>IF(data!F2792="","",data!F2792)</f>
        <v>22</v>
      </c>
      <c r="H2791" s="22">
        <f>IF(data!G2792="","",data!G2792)</f>
        <v>26</v>
      </c>
      <c r="I2791" s="22">
        <f>IF(data!H2792="","",data!H2792)</f>
        <v>32</v>
      </c>
      <c r="J2791" s="23">
        <f>IF(data!I2792="","",data!I2792)</f>
        <v>3</v>
      </c>
      <c r="Q2791" s="33"/>
      <c r="R2791" s="33"/>
      <c r="S2791" s="33"/>
      <c r="T2791" s="33"/>
      <c r="U2791" s="33"/>
      <c r="V2791" s="33"/>
      <c r="X2791" s="34"/>
      <c r="Y2791" s="33"/>
      <c r="Z2791" s="33"/>
      <c r="AA2791" s="33"/>
      <c r="AB2791" s="33"/>
      <c r="AC2791" s="35"/>
      <c r="AD2791" s="33"/>
      <c r="AE2791" s="33"/>
      <c r="AF2791" s="33"/>
      <c r="AG2791" s="33"/>
      <c r="AH2791" s="33"/>
      <c r="AI2791" s="33"/>
      <c r="AJ2791" s="36"/>
      <c r="AK2791" s="10">
        <f t="shared" si="531"/>
        <v>6</v>
      </c>
      <c r="AL2791" s="11">
        <f t="shared" si="532"/>
        <v>9</v>
      </c>
      <c r="AM2791" s="11">
        <f t="shared" si="533"/>
        <v>12</v>
      </c>
      <c r="AN2791" s="11">
        <f t="shared" si="534"/>
        <v>15</v>
      </c>
      <c r="AO2791" s="13">
        <f t="shared" si="535"/>
        <v>12</v>
      </c>
      <c r="AP2791" s="11">
        <f t="shared" si="536"/>
        <v>21</v>
      </c>
      <c r="AQ2791" s="11">
        <f t="shared" si="537"/>
        <v>27</v>
      </c>
      <c r="AR2791" s="11">
        <f t="shared" si="538"/>
        <v>27</v>
      </c>
      <c r="AS2791" s="11">
        <f t="shared" si="539"/>
        <v>40</v>
      </c>
      <c r="AT2791" s="11">
        <f t="shared" si="540"/>
        <v>45</v>
      </c>
      <c r="AU2791" s="11">
        <f t="shared" si="541"/>
        <v>39</v>
      </c>
      <c r="AV2791" s="11">
        <f t="shared" si="542"/>
        <v>47</v>
      </c>
      <c r="AW2791" s="12">
        <f t="shared" si="543"/>
        <v>42</v>
      </c>
      <c r="AX2791" s="13">
        <f t="shared" si="544"/>
        <v>37</v>
      </c>
      <c r="AY2791" s="13">
        <f t="shared" si="545"/>
        <v>49</v>
      </c>
      <c r="AZ2791" s="13">
        <f t="shared" si="546"/>
        <v>45</v>
      </c>
      <c r="BA2791" s="13">
        <f t="shared" si="547"/>
        <v>41</v>
      </c>
      <c r="BB2791" s="14">
        <f t="shared" si="548"/>
        <v>37</v>
      </c>
      <c r="BC2791" s="19">
        <f t="shared" si="551"/>
        <v>49</v>
      </c>
      <c r="BD2791" s="55">
        <f t="shared" si="527"/>
        <v>0.9453069178304645</v>
      </c>
      <c r="BE2791" s="19">
        <f t="shared" si="528"/>
        <v>1.0619356934069504</v>
      </c>
      <c r="BF2791" s="19">
        <f t="shared" si="552"/>
        <v>0.987866190321533</v>
      </c>
      <c r="BG2791" s="19">
        <f t="shared" si="524"/>
        <v>1.0025982461838259</v>
      </c>
      <c r="BH2791" s="19">
        <f t="shared" si="529"/>
        <v>0</v>
      </c>
      <c r="BI2791" s="19">
        <f t="shared" si="529"/>
        <v>0</v>
      </c>
      <c r="BJ2791" s="19">
        <f t="shared" si="529"/>
        <v>0</v>
      </c>
      <c r="BK2791" s="19">
        <f t="shared" si="554"/>
        <v>0</v>
      </c>
      <c r="BL2791" s="19">
        <f t="shared" si="554"/>
        <v>1</v>
      </c>
      <c r="BM2791" s="19">
        <f t="shared" si="554"/>
        <v>1</v>
      </c>
      <c r="BN2791" s="19">
        <f t="shared" si="554"/>
        <v>0</v>
      </c>
      <c r="BO2791" s="19">
        <f t="shared" si="554"/>
        <v>1</v>
      </c>
      <c r="BP2791" s="19">
        <f t="shared" si="554"/>
        <v>0</v>
      </c>
      <c r="BQ2791" s="19">
        <f t="shared" si="554"/>
        <v>2</v>
      </c>
      <c r="BR2791" s="19">
        <f t="shared" si="554"/>
        <v>0</v>
      </c>
      <c r="BS2791" s="19">
        <f t="shared" si="554"/>
        <v>0</v>
      </c>
      <c r="BT2791" s="19">
        <f t="shared" si="554"/>
        <v>0</v>
      </c>
      <c r="BU2791" s="19">
        <f t="shared" si="554"/>
        <v>0</v>
      </c>
      <c r="BV2791" s="19">
        <f t="shared" si="554"/>
        <v>0</v>
      </c>
      <c r="BW2791" s="19">
        <f t="shared" si="554"/>
        <v>1</v>
      </c>
      <c r="BX2791" s="19">
        <f t="shared" si="554"/>
        <v>0</v>
      </c>
      <c r="BY2791" s="19" t="str">
        <f t="shared" si="554"/>
        <v/>
      </c>
      <c r="BZ2791" s="19" t="str">
        <f t="shared" si="554"/>
        <v/>
      </c>
      <c r="CA2791" s="19" t="str">
        <f t="shared" si="553"/>
        <v/>
      </c>
      <c r="CB2791" s="19" t="str">
        <f t="shared" si="553"/>
        <v/>
      </c>
    </row>
    <row r="2792" spans="1:80">
      <c r="A2792" s="24">
        <f t="shared" si="530"/>
        <v>2791</v>
      </c>
      <c r="B2792" s="31">
        <f>IF(data!A2793="","",data!A2793)</f>
        <v>2021147</v>
      </c>
      <c r="C2792" s="32">
        <f>IF(data!B2793="","",data!B2793)</f>
        <v>44553</v>
      </c>
      <c r="D2792" s="21">
        <f>IF(data!C2793="","",data!C2793)</f>
        <v>5</v>
      </c>
      <c r="E2792" s="22">
        <f>IF(data!D2793="","",data!D2793)</f>
        <v>10</v>
      </c>
      <c r="F2792" s="22">
        <f>IF(data!E2793="","",data!E2793)</f>
        <v>11</v>
      </c>
      <c r="G2792" s="22">
        <f>IF(data!F2793="","",data!F2793)</f>
        <v>13</v>
      </c>
      <c r="H2792" s="22">
        <f>IF(data!G2793="","",data!G2793)</f>
        <v>27</v>
      </c>
      <c r="I2792" s="22">
        <f>IF(data!H2793="","",data!H2793)</f>
        <v>28</v>
      </c>
      <c r="J2792" s="23">
        <f>IF(data!I2793="","",data!I2793)</f>
        <v>9</v>
      </c>
      <c r="Q2792" s="33"/>
      <c r="R2792" s="33"/>
      <c r="S2792" s="33"/>
      <c r="T2792" s="33"/>
      <c r="U2792" s="33"/>
      <c r="V2792" s="33"/>
      <c r="X2792" s="34"/>
      <c r="Y2792" s="33"/>
      <c r="Z2792" s="33"/>
      <c r="AA2792" s="33"/>
      <c r="AB2792" s="33"/>
      <c r="AC2792" s="35"/>
      <c r="AD2792" s="33"/>
      <c r="AE2792" s="33"/>
      <c r="AF2792" s="33"/>
      <c r="AG2792" s="33"/>
      <c r="AH2792" s="33"/>
      <c r="AI2792" s="33"/>
      <c r="AJ2792" s="36"/>
      <c r="AK2792" s="10">
        <f t="shared" si="531"/>
        <v>7</v>
      </c>
      <c r="AL2792" s="11">
        <f t="shared" si="532"/>
        <v>10</v>
      </c>
      <c r="AM2792" s="11">
        <f t="shared" si="533"/>
        <v>9</v>
      </c>
      <c r="AN2792" s="11">
        <f t="shared" si="534"/>
        <v>22</v>
      </c>
      <c r="AO2792" s="13">
        <f t="shared" si="535"/>
        <v>24</v>
      </c>
      <c r="AP2792" s="11">
        <f t="shared" si="536"/>
        <v>22</v>
      </c>
      <c r="AQ2792" s="11">
        <f t="shared" si="537"/>
        <v>13</v>
      </c>
      <c r="AR2792" s="11">
        <f t="shared" si="538"/>
        <v>24</v>
      </c>
      <c r="AS2792" s="11">
        <f t="shared" si="539"/>
        <v>28</v>
      </c>
      <c r="AT2792" s="11">
        <f t="shared" si="540"/>
        <v>34</v>
      </c>
      <c r="AU2792" s="11">
        <f t="shared" si="541"/>
        <v>29</v>
      </c>
      <c r="AV2792" s="11">
        <f t="shared" si="542"/>
        <v>52</v>
      </c>
      <c r="AW2792" s="12">
        <f t="shared" si="543"/>
        <v>64</v>
      </c>
      <c r="AX2792" s="13">
        <f t="shared" si="544"/>
        <v>62</v>
      </c>
      <c r="AY2792" s="13">
        <f t="shared" si="545"/>
        <v>60</v>
      </c>
      <c r="AZ2792" s="13">
        <f t="shared" si="546"/>
        <v>58</v>
      </c>
      <c r="BA2792" s="13">
        <f t="shared" si="547"/>
        <v>56</v>
      </c>
      <c r="BB2792" s="14">
        <f t="shared" si="548"/>
        <v>54</v>
      </c>
      <c r="BC2792" s="19">
        <f t="shared" si="551"/>
        <v>60</v>
      </c>
      <c r="BD2792" s="55">
        <f t="shared" si="527"/>
        <v>1.0967197141929197</v>
      </c>
      <c r="BE2792" s="19">
        <f t="shared" si="528"/>
        <v>1.0926274764533939</v>
      </c>
      <c r="BF2792" s="19">
        <f t="shared" si="552"/>
        <v>0.99768756089639488</v>
      </c>
      <c r="BG2792" s="19">
        <f t="shared" si="524"/>
        <v>1.003416693731731</v>
      </c>
      <c r="BH2792" s="19">
        <f t="shared" si="529"/>
        <v>0</v>
      </c>
      <c r="BI2792" s="19">
        <f t="shared" si="529"/>
        <v>0</v>
      </c>
      <c r="BJ2792" s="19">
        <f t="shared" si="529"/>
        <v>0</v>
      </c>
      <c r="BK2792" s="19">
        <f t="shared" si="554"/>
        <v>0</v>
      </c>
      <c r="BL2792" s="19">
        <f t="shared" si="554"/>
        <v>0</v>
      </c>
      <c r="BM2792" s="19">
        <f t="shared" si="554"/>
        <v>1</v>
      </c>
      <c r="BN2792" s="19">
        <f t="shared" si="554"/>
        <v>0</v>
      </c>
      <c r="BO2792" s="19">
        <f t="shared" si="554"/>
        <v>0</v>
      </c>
      <c r="BP2792" s="19">
        <f t="shared" si="554"/>
        <v>0</v>
      </c>
      <c r="BQ2792" s="19">
        <f t="shared" si="554"/>
        <v>0</v>
      </c>
      <c r="BR2792" s="19">
        <f t="shared" si="554"/>
        <v>2</v>
      </c>
      <c r="BS2792" s="19">
        <f t="shared" si="554"/>
        <v>2</v>
      </c>
      <c r="BT2792" s="19">
        <f t="shared" si="554"/>
        <v>0</v>
      </c>
      <c r="BU2792" s="19">
        <f t="shared" si="554"/>
        <v>1</v>
      </c>
      <c r="BV2792" s="19">
        <f t="shared" si="554"/>
        <v>0</v>
      </c>
      <c r="BW2792" s="19">
        <f t="shared" si="554"/>
        <v>0</v>
      </c>
      <c r="BX2792" s="19">
        <f t="shared" si="554"/>
        <v>0</v>
      </c>
      <c r="BY2792" s="19" t="str">
        <f t="shared" si="554"/>
        <v/>
      </c>
      <c r="BZ2792" s="19" t="str">
        <f t="shared" si="554"/>
        <v/>
      </c>
      <c r="CA2792" s="19" t="str">
        <f t="shared" si="553"/>
        <v/>
      </c>
      <c r="CB2792" s="19" t="str">
        <f t="shared" si="553"/>
        <v/>
      </c>
    </row>
    <row r="2793" spans="1:80">
      <c r="A2793" s="24">
        <f t="shared" si="530"/>
        <v>2792</v>
      </c>
      <c r="B2793" s="31">
        <f>IF(data!A2794="","",data!A2794)</f>
        <v>2021148</v>
      </c>
      <c r="C2793" s="32">
        <f>IF(data!B2794="","",data!B2794)</f>
        <v>44556</v>
      </c>
      <c r="D2793" s="21">
        <f>IF(data!C2794="","",data!C2794)</f>
        <v>10</v>
      </c>
      <c r="E2793" s="22">
        <f>IF(data!D2794="","",data!D2794)</f>
        <v>12</v>
      </c>
      <c r="F2793" s="22">
        <f>IF(data!E2794="","",data!E2794)</f>
        <v>15</v>
      </c>
      <c r="G2793" s="22">
        <f>IF(data!F2794="","",data!F2794)</f>
        <v>17</v>
      </c>
      <c r="H2793" s="22">
        <f>IF(data!G2794="","",data!G2794)</f>
        <v>19</v>
      </c>
      <c r="I2793" s="22">
        <f>IF(data!H2794="","",data!H2794)</f>
        <v>20</v>
      </c>
      <c r="J2793" s="23">
        <f>IF(data!I2794="","",data!I2794)</f>
        <v>8</v>
      </c>
      <c r="Q2793" s="33"/>
      <c r="R2793" s="33"/>
      <c r="S2793" s="33"/>
      <c r="T2793" s="33"/>
      <c r="U2793" s="33"/>
      <c r="V2793" s="33"/>
      <c r="X2793" s="34"/>
      <c r="Y2793" s="33"/>
      <c r="Z2793" s="33"/>
      <c r="AA2793" s="33"/>
      <c r="AB2793" s="33"/>
      <c r="AC2793" s="35"/>
      <c r="AD2793" s="33"/>
      <c r="AE2793" s="33"/>
      <c r="AF2793" s="33"/>
      <c r="AG2793" s="33"/>
      <c r="AH2793" s="33"/>
      <c r="AI2793" s="33"/>
      <c r="AJ2793" s="36"/>
      <c r="AK2793" s="10">
        <f t="shared" si="531"/>
        <v>6</v>
      </c>
      <c r="AL2793" s="11">
        <f t="shared" si="532"/>
        <v>9</v>
      </c>
      <c r="AM2793" s="11">
        <f t="shared" si="533"/>
        <v>8</v>
      </c>
      <c r="AN2793" s="11">
        <f t="shared" si="534"/>
        <v>15</v>
      </c>
      <c r="AO2793" s="13">
        <f t="shared" si="535"/>
        <v>23</v>
      </c>
      <c r="AP2793" s="11">
        <f t="shared" si="536"/>
        <v>21</v>
      </c>
      <c r="AQ2793" s="11">
        <f t="shared" si="537"/>
        <v>21</v>
      </c>
      <c r="AR2793" s="11">
        <f t="shared" si="538"/>
        <v>23</v>
      </c>
      <c r="AS2793" s="11">
        <f t="shared" si="539"/>
        <v>38</v>
      </c>
      <c r="AT2793" s="11">
        <f t="shared" si="540"/>
        <v>33</v>
      </c>
      <c r="AU2793" s="11">
        <f t="shared" si="541"/>
        <v>41</v>
      </c>
      <c r="AV2793" s="11">
        <f t="shared" si="542"/>
        <v>37</v>
      </c>
      <c r="AW2793" s="12">
        <f t="shared" si="543"/>
        <v>33</v>
      </c>
      <c r="AX2793" s="13">
        <f t="shared" si="544"/>
        <v>45</v>
      </c>
      <c r="AY2793" s="13">
        <f t="shared" si="545"/>
        <v>42</v>
      </c>
      <c r="AZ2793" s="13">
        <f t="shared" si="546"/>
        <v>57</v>
      </c>
      <c r="BA2793" s="13">
        <f t="shared" si="547"/>
        <v>55</v>
      </c>
      <c r="BB2793" s="14">
        <f t="shared" si="548"/>
        <v>73</v>
      </c>
      <c r="BC2793" s="19">
        <f t="shared" si="551"/>
        <v>42</v>
      </c>
      <c r="BD2793" s="55">
        <f t="shared" si="527"/>
        <v>1.0680740500162391</v>
      </c>
      <c r="BE2793" s="19">
        <f t="shared" si="528"/>
        <v>1.0128288405326404</v>
      </c>
      <c r="BF2793" s="19">
        <f t="shared" si="552"/>
        <v>0.98050016239038651</v>
      </c>
      <c r="BG2793" s="19">
        <f t="shared" si="524"/>
        <v>1.000552127314063</v>
      </c>
      <c r="BH2793" s="19">
        <f t="shared" si="529"/>
        <v>1</v>
      </c>
      <c r="BI2793" s="19">
        <f t="shared" si="529"/>
        <v>0</v>
      </c>
      <c r="BJ2793" s="19">
        <f t="shared" si="529"/>
        <v>1</v>
      </c>
      <c r="BK2793" s="19">
        <f t="shared" si="554"/>
        <v>1</v>
      </c>
      <c r="BL2793" s="19">
        <f t="shared" si="554"/>
        <v>0</v>
      </c>
      <c r="BM2793" s="19">
        <f t="shared" si="554"/>
        <v>0</v>
      </c>
      <c r="BN2793" s="19">
        <f t="shared" si="554"/>
        <v>0</v>
      </c>
      <c r="BO2793" s="19">
        <f t="shared" si="554"/>
        <v>0</v>
      </c>
      <c r="BP2793" s="19">
        <f t="shared" si="554"/>
        <v>0</v>
      </c>
      <c r="BQ2793" s="19">
        <f t="shared" si="554"/>
        <v>0</v>
      </c>
      <c r="BR2793" s="19">
        <f t="shared" si="554"/>
        <v>1</v>
      </c>
      <c r="BS2793" s="19">
        <f t="shared" si="554"/>
        <v>0</v>
      </c>
      <c r="BT2793" s="19">
        <f t="shared" si="554"/>
        <v>1</v>
      </c>
      <c r="BU2793" s="19">
        <f t="shared" si="554"/>
        <v>0</v>
      </c>
      <c r="BV2793" s="19">
        <f t="shared" si="554"/>
        <v>0</v>
      </c>
      <c r="BW2793" s="19">
        <f t="shared" si="554"/>
        <v>1</v>
      </c>
      <c r="BX2793" s="19">
        <f t="shared" si="554"/>
        <v>0</v>
      </c>
      <c r="BY2793" s="19" t="str">
        <f t="shared" si="554"/>
        <v/>
      </c>
      <c r="BZ2793" s="19" t="str">
        <f t="shared" si="554"/>
        <v/>
      </c>
      <c r="CA2793" s="19" t="str">
        <f t="shared" si="553"/>
        <v/>
      </c>
      <c r="CB2793" s="19" t="str">
        <f t="shared" si="553"/>
        <v/>
      </c>
    </row>
    <row r="2794" spans="1:80">
      <c r="A2794" s="24">
        <f t="shared" si="530"/>
        <v>2793</v>
      </c>
      <c r="B2794" s="31">
        <f>IF(data!A2795="","",data!A2795)</f>
        <v>2021149</v>
      </c>
      <c r="C2794" s="32">
        <f>IF(data!B2795="","",data!B2795)</f>
        <v>44558</v>
      </c>
      <c r="D2794" s="21">
        <f>IF(data!C2795="","",data!C2795)</f>
        <v>5</v>
      </c>
      <c r="E2794" s="22">
        <f>IF(data!D2795="","",data!D2795)</f>
        <v>10</v>
      </c>
      <c r="F2794" s="22">
        <f>IF(data!E2795="","",data!E2795)</f>
        <v>15</v>
      </c>
      <c r="G2794" s="22">
        <f>IF(data!F2795="","",data!F2795)</f>
        <v>18</v>
      </c>
      <c r="H2794" s="22">
        <f>IF(data!G2795="","",data!G2795)</f>
        <v>19</v>
      </c>
      <c r="I2794" s="22">
        <f>IF(data!H2795="","",data!H2795)</f>
        <v>32</v>
      </c>
      <c r="J2794" s="23">
        <f>IF(data!I2795="","",data!I2795)</f>
        <v>5</v>
      </c>
      <c r="Q2794" s="33"/>
      <c r="R2794" s="33"/>
      <c r="S2794" s="33"/>
      <c r="T2794" s="33"/>
      <c r="U2794" s="33"/>
      <c r="V2794" s="33"/>
      <c r="X2794" s="34"/>
      <c r="Y2794" s="33"/>
      <c r="Z2794" s="33"/>
      <c r="AA2794" s="33"/>
      <c r="AB2794" s="33"/>
      <c r="AC2794" s="35"/>
      <c r="AD2794" s="33"/>
      <c r="AE2794" s="33"/>
      <c r="AF2794" s="33"/>
      <c r="AG2794" s="33"/>
      <c r="AH2794" s="33"/>
      <c r="AI2794" s="33"/>
      <c r="AJ2794" s="36"/>
      <c r="AK2794" s="10">
        <f t="shared" si="531"/>
        <v>6</v>
      </c>
      <c r="AL2794" s="11">
        <f t="shared" si="532"/>
        <v>11</v>
      </c>
      <c r="AM2794" s="11">
        <f t="shared" si="533"/>
        <v>9</v>
      </c>
      <c r="AN2794" s="11">
        <f t="shared" si="534"/>
        <v>15</v>
      </c>
      <c r="AO2794" s="13">
        <f t="shared" si="535"/>
        <v>22</v>
      </c>
      <c r="AP2794" s="11">
        <f t="shared" si="536"/>
        <v>19</v>
      </c>
      <c r="AQ2794" s="11">
        <f t="shared" si="537"/>
        <v>18</v>
      </c>
      <c r="AR2794" s="11">
        <f t="shared" si="538"/>
        <v>29</v>
      </c>
      <c r="AS2794" s="11">
        <f t="shared" si="539"/>
        <v>44</v>
      </c>
      <c r="AT2794" s="11">
        <f t="shared" si="540"/>
        <v>39</v>
      </c>
      <c r="AU2794" s="11">
        <f t="shared" si="541"/>
        <v>34</v>
      </c>
      <c r="AV2794" s="11">
        <f t="shared" si="542"/>
        <v>29</v>
      </c>
      <c r="AW2794" s="12">
        <f t="shared" si="543"/>
        <v>24</v>
      </c>
      <c r="AX2794" s="13">
        <f t="shared" si="544"/>
        <v>35</v>
      </c>
      <c r="AY2794" s="13">
        <f t="shared" si="545"/>
        <v>48</v>
      </c>
      <c r="AZ2794" s="13">
        <f t="shared" si="546"/>
        <v>45</v>
      </c>
      <c r="BA2794" s="13">
        <f t="shared" si="547"/>
        <v>61</v>
      </c>
      <c r="BB2794" s="14">
        <f t="shared" si="548"/>
        <v>79</v>
      </c>
      <c r="BC2794" s="19">
        <f t="shared" si="551"/>
        <v>48</v>
      </c>
      <c r="BD2794" s="55">
        <f t="shared" si="527"/>
        <v>1.0598895745371872</v>
      </c>
      <c r="BE2794" s="19">
        <f t="shared" si="528"/>
        <v>1.0066904839233517</v>
      </c>
      <c r="BF2794" s="19">
        <f t="shared" si="552"/>
        <v>0.98950308541734322</v>
      </c>
      <c r="BG2794" s="19">
        <f t="shared" si="524"/>
        <v>1.0062812601493991</v>
      </c>
      <c r="BH2794" s="19">
        <f t="shared" si="529"/>
        <v>0</v>
      </c>
      <c r="BI2794" s="19">
        <f t="shared" si="529"/>
        <v>1</v>
      </c>
      <c r="BJ2794" s="19">
        <f t="shared" si="529"/>
        <v>1</v>
      </c>
      <c r="BK2794" s="19">
        <f t="shared" si="554"/>
        <v>0</v>
      </c>
      <c r="BL2794" s="19">
        <f t="shared" si="554"/>
        <v>0</v>
      </c>
      <c r="BM2794" s="19">
        <f t="shared" si="554"/>
        <v>1</v>
      </c>
      <c r="BN2794" s="19">
        <f t="shared" si="554"/>
        <v>0</v>
      </c>
      <c r="BO2794" s="19">
        <f t="shared" si="554"/>
        <v>0</v>
      </c>
      <c r="BP2794" s="19">
        <f t="shared" si="554"/>
        <v>0</v>
      </c>
      <c r="BQ2794" s="19">
        <f t="shared" si="554"/>
        <v>0</v>
      </c>
      <c r="BR2794" s="19">
        <f t="shared" si="554"/>
        <v>1</v>
      </c>
      <c r="BS2794" s="19">
        <f t="shared" si="554"/>
        <v>0</v>
      </c>
      <c r="BT2794" s="19">
        <f t="shared" si="554"/>
        <v>0</v>
      </c>
      <c r="BU2794" s="19">
        <f t="shared" si="554"/>
        <v>0</v>
      </c>
      <c r="BV2794" s="19">
        <f t="shared" si="554"/>
        <v>0</v>
      </c>
      <c r="BW2794" s="19">
        <f t="shared" si="554"/>
        <v>2</v>
      </c>
      <c r="BX2794" s="19">
        <f t="shared" si="554"/>
        <v>0</v>
      </c>
      <c r="BY2794" s="19" t="str">
        <f t="shared" si="554"/>
        <v/>
      </c>
      <c r="BZ2794" s="19" t="str">
        <f t="shared" si="554"/>
        <v/>
      </c>
      <c r="CA2794" s="19" t="str">
        <f t="shared" si="553"/>
        <v/>
      </c>
      <c r="CB2794" s="19" t="str">
        <f t="shared" si="553"/>
        <v/>
      </c>
    </row>
    <row r="2795" spans="1:80">
      <c r="A2795" s="24">
        <f t="shared" si="530"/>
        <v>2794</v>
      </c>
      <c r="B2795" s="31">
        <f>IF(data!A2796="","",data!A2796)</f>
        <v>2021150</v>
      </c>
      <c r="C2795" s="32">
        <f>IF(data!B2796="","",data!B2796)</f>
        <v>44560</v>
      </c>
      <c r="D2795" s="21">
        <f>IF(data!C2796="","",data!C2796)</f>
        <v>9</v>
      </c>
      <c r="E2795" s="22">
        <f>IF(data!D2796="","",data!D2796)</f>
        <v>14</v>
      </c>
      <c r="F2795" s="22">
        <f>IF(data!E2796="","",data!E2796)</f>
        <v>20</v>
      </c>
      <c r="G2795" s="22">
        <f>IF(data!F2796="","",data!F2796)</f>
        <v>21</v>
      </c>
      <c r="H2795" s="22">
        <f>IF(data!G2796="","",data!G2796)</f>
        <v>24</v>
      </c>
      <c r="I2795" s="22">
        <f>IF(data!H2796="","",data!H2796)</f>
        <v>26</v>
      </c>
      <c r="J2795" s="23">
        <f>IF(data!I2796="","",data!I2796)</f>
        <v>4</v>
      </c>
      <c r="Q2795" s="33"/>
      <c r="R2795" s="33"/>
      <c r="S2795" s="33"/>
      <c r="T2795" s="33"/>
      <c r="U2795" s="33"/>
      <c r="V2795" s="33"/>
      <c r="X2795" s="34"/>
      <c r="Y2795" s="33"/>
      <c r="Z2795" s="33"/>
      <c r="AA2795" s="33"/>
      <c r="AB2795" s="33"/>
      <c r="AC2795" s="35"/>
      <c r="AD2795" s="33"/>
      <c r="AE2795" s="33"/>
      <c r="AF2795" s="33"/>
      <c r="AG2795" s="33"/>
      <c r="AH2795" s="33"/>
      <c r="AI2795" s="33"/>
      <c r="AJ2795" s="36"/>
      <c r="AK2795" s="10">
        <f t="shared" si="531"/>
        <v>6</v>
      </c>
      <c r="AL2795" s="11">
        <f t="shared" si="532"/>
        <v>6</v>
      </c>
      <c r="AM2795" s="11">
        <f t="shared" si="533"/>
        <v>14</v>
      </c>
      <c r="AN2795" s="11">
        <f t="shared" si="534"/>
        <v>12</v>
      </c>
      <c r="AO2795" s="13">
        <f t="shared" si="535"/>
        <v>16</v>
      </c>
      <c r="AP2795" s="11">
        <f t="shared" si="536"/>
        <v>18</v>
      </c>
      <c r="AQ2795" s="11">
        <f t="shared" si="537"/>
        <v>24</v>
      </c>
      <c r="AR2795" s="11">
        <f t="shared" si="538"/>
        <v>24</v>
      </c>
      <c r="AS2795" s="11">
        <f t="shared" si="539"/>
        <v>37</v>
      </c>
      <c r="AT2795" s="11">
        <f t="shared" si="540"/>
        <v>30</v>
      </c>
      <c r="AU2795" s="11">
        <f t="shared" si="541"/>
        <v>36</v>
      </c>
      <c r="AV2795" s="11">
        <f t="shared" si="542"/>
        <v>44</v>
      </c>
      <c r="AW2795" s="12">
        <f t="shared" si="543"/>
        <v>54</v>
      </c>
      <c r="AX2795" s="13">
        <f t="shared" si="544"/>
        <v>50</v>
      </c>
      <c r="AY2795" s="13">
        <f t="shared" si="545"/>
        <v>46</v>
      </c>
      <c r="AZ2795" s="13">
        <f t="shared" si="546"/>
        <v>42</v>
      </c>
      <c r="BA2795" s="13">
        <f t="shared" si="547"/>
        <v>38</v>
      </c>
      <c r="BB2795" s="14">
        <f t="shared" si="548"/>
        <v>34</v>
      </c>
      <c r="BC2795" s="19">
        <f t="shared" si="551"/>
        <v>46</v>
      </c>
      <c r="BD2795" s="55">
        <f t="shared" si="527"/>
        <v>1.0025982461838259</v>
      </c>
      <c r="BE2795" s="19">
        <f t="shared" si="528"/>
        <v>0.96576810652809364</v>
      </c>
      <c r="BF2795" s="19">
        <f t="shared" si="552"/>
        <v>0.98950308541734322</v>
      </c>
      <c r="BG2795" s="19">
        <f t="shared" si="524"/>
        <v>0.99768756089639488</v>
      </c>
      <c r="BH2795" s="19">
        <f t="shared" si="529"/>
        <v>0</v>
      </c>
      <c r="BI2795" s="19">
        <f t="shared" si="529"/>
        <v>0</v>
      </c>
      <c r="BJ2795" s="19">
        <f t="shared" si="529"/>
        <v>0</v>
      </c>
      <c r="BK2795" s="19">
        <f t="shared" si="554"/>
        <v>1</v>
      </c>
      <c r="BL2795" s="19">
        <f t="shared" si="554"/>
        <v>1</v>
      </c>
      <c r="BM2795" s="19">
        <f t="shared" si="554"/>
        <v>0</v>
      </c>
      <c r="BN2795" s="19">
        <f t="shared" si="554"/>
        <v>0</v>
      </c>
      <c r="BO2795" s="19">
        <f t="shared" si="554"/>
        <v>1</v>
      </c>
      <c r="BP2795" s="19">
        <f t="shared" si="554"/>
        <v>0</v>
      </c>
      <c r="BQ2795" s="19">
        <f t="shared" si="554"/>
        <v>2</v>
      </c>
      <c r="BR2795" s="19">
        <f t="shared" si="554"/>
        <v>0</v>
      </c>
      <c r="BS2795" s="19">
        <f t="shared" si="554"/>
        <v>0</v>
      </c>
      <c r="BT2795" s="19">
        <f t="shared" si="554"/>
        <v>0</v>
      </c>
      <c r="BU2795" s="19">
        <f t="shared" si="554"/>
        <v>0</v>
      </c>
      <c r="BV2795" s="19">
        <f t="shared" si="554"/>
        <v>1</v>
      </c>
      <c r="BW2795" s="19">
        <f t="shared" si="554"/>
        <v>0</v>
      </c>
      <c r="BX2795" s="19">
        <f t="shared" si="554"/>
        <v>0</v>
      </c>
      <c r="BY2795" s="19" t="str">
        <f t="shared" si="554"/>
        <v/>
      </c>
      <c r="BZ2795" s="19" t="str">
        <f t="shared" si="554"/>
        <v/>
      </c>
      <c r="CA2795" s="19" t="str">
        <f t="shared" si="553"/>
        <v/>
      </c>
      <c r="CB2795" s="19" t="str">
        <f t="shared" si="553"/>
        <v/>
      </c>
    </row>
    <row r="2796" spans="1:80">
      <c r="A2796" s="24">
        <f t="shared" si="530"/>
        <v>2795</v>
      </c>
      <c r="B2796" s="31">
        <f>IF(data!A2797="","",data!A2797)</f>
        <v>2022001</v>
      </c>
      <c r="C2796" s="32">
        <f>IF(data!B2797="","",data!B2797)</f>
        <v>44563</v>
      </c>
      <c r="D2796" s="21">
        <f>IF(data!C2797="","",data!C2797)</f>
        <v>6</v>
      </c>
      <c r="E2796" s="22">
        <f>IF(data!D2797="","",data!D2797)</f>
        <v>13</v>
      </c>
      <c r="F2796" s="22">
        <f>IF(data!E2797="","",data!E2797)</f>
        <v>15</v>
      </c>
      <c r="G2796" s="22">
        <f>IF(data!F2797="","",data!F2797)</f>
        <v>17</v>
      </c>
      <c r="H2796" s="22">
        <f>IF(data!G2797="","",data!G2797)</f>
        <v>20</v>
      </c>
      <c r="I2796" s="22">
        <f>IF(data!H2797="","",data!H2797)</f>
        <v>21</v>
      </c>
      <c r="J2796" s="23">
        <f>IF(data!I2797="","",data!I2797)</f>
        <v>3</v>
      </c>
      <c r="Q2796" s="33"/>
      <c r="R2796" s="33"/>
      <c r="S2796" s="33"/>
      <c r="T2796" s="33"/>
      <c r="U2796" s="33"/>
      <c r="V2796" s="33"/>
      <c r="X2796" s="34"/>
      <c r="Y2796" s="33"/>
      <c r="Z2796" s="33"/>
      <c r="AA2796" s="33"/>
      <c r="AB2796" s="33"/>
      <c r="AC2796" s="35"/>
      <c r="AD2796" s="33"/>
      <c r="AE2796" s="33"/>
      <c r="AF2796" s="33"/>
      <c r="AG2796" s="33"/>
      <c r="AH2796" s="33"/>
      <c r="AI2796" s="33"/>
      <c r="AJ2796" s="36"/>
      <c r="AK2796" s="10">
        <f t="shared" si="531"/>
        <v>5</v>
      </c>
      <c r="AL2796" s="11">
        <f t="shared" si="532"/>
        <v>8</v>
      </c>
      <c r="AM2796" s="11">
        <f t="shared" si="533"/>
        <v>7</v>
      </c>
      <c r="AN2796" s="11">
        <f t="shared" si="534"/>
        <v>14</v>
      </c>
      <c r="AO2796" s="13">
        <f t="shared" si="535"/>
        <v>22</v>
      </c>
      <c r="AP2796" s="11">
        <f t="shared" si="536"/>
        <v>28</v>
      </c>
      <c r="AQ2796" s="11">
        <f t="shared" si="537"/>
        <v>29</v>
      </c>
      <c r="AR2796" s="11">
        <f t="shared" si="538"/>
        <v>22</v>
      </c>
      <c r="AS2796" s="11">
        <f t="shared" si="539"/>
        <v>37</v>
      </c>
      <c r="AT2796" s="11">
        <f t="shared" si="540"/>
        <v>32</v>
      </c>
      <c r="AU2796" s="11">
        <f t="shared" si="541"/>
        <v>27</v>
      </c>
      <c r="AV2796" s="11">
        <f t="shared" si="542"/>
        <v>36</v>
      </c>
      <c r="AW2796" s="12">
        <f t="shared" si="543"/>
        <v>32</v>
      </c>
      <c r="AX2796" s="13">
        <f t="shared" si="544"/>
        <v>44</v>
      </c>
      <c r="AY2796" s="13">
        <f t="shared" si="545"/>
        <v>41</v>
      </c>
      <c r="AZ2796" s="13">
        <f t="shared" si="546"/>
        <v>56</v>
      </c>
      <c r="BA2796" s="13">
        <f t="shared" si="547"/>
        <v>54</v>
      </c>
      <c r="BB2796" s="14">
        <f t="shared" si="548"/>
        <v>52</v>
      </c>
      <c r="BC2796" s="19">
        <f t="shared" si="551"/>
        <v>41</v>
      </c>
      <c r="BD2796" s="55">
        <f t="shared" si="527"/>
        <v>0.96986034426761936</v>
      </c>
      <c r="BE2796" s="19">
        <f t="shared" si="528"/>
        <v>0.95758363104904187</v>
      </c>
      <c r="BF2796" s="19">
        <f t="shared" si="552"/>
        <v>0.98541084767781739</v>
      </c>
      <c r="BG2796" s="19">
        <f t="shared" si="524"/>
        <v>0.99441377070477432</v>
      </c>
      <c r="BH2796" s="19">
        <f t="shared" si="529"/>
        <v>1</v>
      </c>
      <c r="BI2796" s="19">
        <f t="shared" si="529"/>
        <v>0</v>
      </c>
      <c r="BJ2796" s="19">
        <f t="shared" si="529"/>
        <v>0</v>
      </c>
      <c r="BK2796" s="19">
        <f t="shared" si="554"/>
        <v>1</v>
      </c>
      <c r="BL2796" s="19">
        <f t="shared" si="554"/>
        <v>1</v>
      </c>
      <c r="BM2796" s="19">
        <f t="shared" si="554"/>
        <v>0</v>
      </c>
      <c r="BN2796" s="19">
        <f t="shared" si="554"/>
        <v>1</v>
      </c>
      <c r="BO2796" s="19">
        <f t="shared" si="554"/>
        <v>0</v>
      </c>
      <c r="BP2796" s="19">
        <f t="shared" si="554"/>
        <v>0</v>
      </c>
      <c r="BQ2796" s="19">
        <f t="shared" si="554"/>
        <v>0</v>
      </c>
      <c r="BR2796" s="19">
        <f t="shared" si="554"/>
        <v>0</v>
      </c>
      <c r="BS2796" s="19">
        <f t="shared" si="554"/>
        <v>0</v>
      </c>
      <c r="BT2796" s="19">
        <f t="shared" si="554"/>
        <v>0</v>
      </c>
      <c r="BU2796" s="19">
        <f t="shared" si="554"/>
        <v>1</v>
      </c>
      <c r="BV2796" s="19">
        <f t="shared" si="554"/>
        <v>0</v>
      </c>
      <c r="BW2796" s="19">
        <f t="shared" si="554"/>
        <v>1</v>
      </c>
      <c r="BX2796" s="19">
        <f t="shared" si="554"/>
        <v>0</v>
      </c>
      <c r="BY2796" s="19" t="str">
        <f t="shared" si="554"/>
        <v/>
      </c>
      <c r="BZ2796" s="19" t="str">
        <f t="shared" si="554"/>
        <v/>
      </c>
      <c r="CA2796" s="19" t="str">
        <f t="shared" si="553"/>
        <v/>
      </c>
      <c r="CB2796" s="19" t="str">
        <f t="shared" si="553"/>
        <v/>
      </c>
    </row>
    <row r="2797" spans="1:80">
      <c r="A2797" s="24">
        <f t="shared" si="530"/>
        <v>2796</v>
      </c>
      <c r="B2797" s="31">
        <f>IF(data!A2798="","",data!A2798)</f>
        <v>2022002</v>
      </c>
      <c r="C2797" s="32">
        <f>IF(data!B2798="","",data!B2798)</f>
        <v>44565</v>
      </c>
      <c r="D2797" s="21">
        <f>IF(data!C2798="","",data!C2798)</f>
        <v>2</v>
      </c>
      <c r="E2797" s="22">
        <f>IF(data!D2798="","",data!D2798)</f>
        <v>12</v>
      </c>
      <c r="F2797" s="22">
        <f>IF(data!E2798="","",data!E2798)</f>
        <v>21</v>
      </c>
      <c r="G2797" s="22">
        <f>IF(data!F2798="","",data!F2798)</f>
        <v>23</v>
      </c>
      <c r="H2797" s="22">
        <f>IF(data!G2798="","",data!G2798)</f>
        <v>25</v>
      </c>
      <c r="I2797" s="22">
        <f>IF(data!H2798="","",data!H2798)</f>
        <v>31</v>
      </c>
      <c r="J2797" s="23">
        <f>IF(data!I2798="","",data!I2798)</f>
        <v>8</v>
      </c>
      <c r="Q2797" s="33"/>
      <c r="R2797" s="33"/>
      <c r="S2797" s="33"/>
      <c r="T2797" s="33"/>
      <c r="U2797" s="33"/>
      <c r="V2797" s="33"/>
      <c r="X2797" s="34"/>
      <c r="Y2797" s="33"/>
      <c r="Z2797" s="33"/>
      <c r="AA2797" s="33"/>
      <c r="AB2797" s="33"/>
      <c r="AC2797" s="35"/>
      <c r="AD2797" s="33"/>
      <c r="AE2797" s="33"/>
      <c r="AF2797" s="33"/>
      <c r="AG2797" s="33"/>
      <c r="AH2797" s="33"/>
      <c r="AI2797" s="33"/>
      <c r="AJ2797" s="36"/>
      <c r="AK2797" s="10">
        <f t="shared" si="531"/>
        <v>6</v>
      </c>
      <c r="AL2797" s="11">
        <f t="shared" si="532"/>
        <v>10</v>
      </c>
      <c r="AM2797" s="11">
        <f t="shared" si="533"/>
        <v>9</v>
      </c>
      <c r="AN2797" s="11">
        <f t="shared" si="534"/>
        <v>12</v>
      </c>
      <c r="AO2797" s="13">
        <f t="shared" si="535"/>
        <v>16</v>
      </c>
      <c r="AP2797" s="11">
        <f t="shared" si="536"/>
        <v>26</v>
      </c>
      <c r="AQ2797" s="11">
        <f t="shared" si="537"/>
        <v>24</v>
      </c>
      <c r="AR2797" s="11">
        <f t="shared" si="538"/>
        <v>14</v>
      </c>
      <c r="AS2797" s="11">
        <f t="shared" si="539"/>
        <v>26</v>
      </c>
      <c r="AT2797" s="11">
        <f t="shared" si="540"/>
        <v>30</v>
      </c>
      <c r="AU2797" s="11">
        <f t="shared" si="541"/>
        <v>49</v>
      </c>
      <c r="AV2797" s="11">
        <f t="shared" si="542"/>
        <v>44</v>
      </c>
      <c r="AW2797" s="12">
        <f t="shared" si="543"/>
        <v>39</v>
      </c>
      <c r="AX2797" s="13">
        <f t="shared" si="544"/>
        <v>50</v>
      </c>
      <c r="AY2797" s="13">
        <f t="shared" si="545"/>
        <v>46</v>
      </c>
      <c r="AZ2797" s="13">
        <f t="shared" si="546"/>
        <v>42</v>
      </c>
      <c r="BA2797" s="13">
        <f t="shared" si="547"/>
        <v>38</v>
      </c>
      <c r="BB2797" s="14">
        <f t="shared" si="548"/>
        <v>34</v>
      </c>
      <c r="BC2797" s="19">
        <f t="shared" si="551"/>
        <v>46</v>
      </c>
      <c r="BD2797" s="55">
        <f t="shared" si="527"/>
        <v>0.91256901591425788</v>
      </c>
      <c r="BE2797" s="19">
        <f t="shared" si="528"/>
        <v>1.0046443650535888</v>
      </c>
      <c r="BF2797" s="19">
        <f t="shared" si="552"/>
        <v>0.97149723936342958</v>
      </c>
      <c r="BG2797" s="19">
        <f t="shared" si="524"/>
        <v>0.98909386164339075</v>
      </c>
      <c r="BH2797" s="19">
        <f t="shared" si="529"/>
        <v>0</v>
      </c>
      <c r="BI2797" s="19">
        <f t="shared" si="529"/>
        <v>0</v>
      </c>
      <c r="BJ2797" s="19">
        <f t="shared" si="529"/>
        <v>1</v>
      </c>
      <c r="BK2797" s="19">
        <f t="shared" si="554"/>
        <v>0</v>
      </c>
      <c r="BL2797" s="19">
        <f t="shared" si="554"/>
        <v>1</v>
      </c>
      <c r="BM2797" s="19">
        <f t="shared" si="554"/>
        <v>0</v>
      </c>
      <c r="BN2797" s="19">
        <f t="shared" si="554"/>
        <v>1</v>
      </c>
      <c r="BO2797" s="19">
        <f t="shared" si="554"/>
        <v>0</v>
      </c>
      <c r="BP2797" s="19">
        <f t="shared" si="554"/>
        <v>1</v>
      </c>
      <c r="BQ2797" s="19">
        <f t="shared" si="554"/>
        <v>0</v>
      </c>
      <c r="BR2797" s="19">
        <f t="shared" si="554"/>
        <v>0</v>
      </c>
      <c r="BS2797" s="19">
        <f t="shared" si="554"/>
        <v>0</v>
      </c>
      <c r="BT2797" s="19">
        <f t="shared" si="554"/>
        <v>1</v>
      </c>
      <c r="BU2797" s="19">
        <f t="shared" si="554"/>
        <v>0</v>
      </c>
      <c r="BV2797" s="19">
        <f t="shared" si="554"/>
        <v>1</v>
      </c>
      <c r="BW2797" s="19">
        <f t="shared" si="554"/>
        <v>0</v>
      </c>
      <c r="BX2797" s="19">
        <f t="shared" si="554"/>
        <v>0</v>
      </c>
      <c r="BY2797" s="19" t="str">
        <f t="shared" si="554"/>
        <v/>
      </c>
      <c r="BZ2797" s="19" t="str">
        <f t="shared" si="554"/>
        <v/>
      </c>
      <c r="CA2797" s="19" t="str">
        <f t="shared" si="553"/>
        <v/>
      </c>
      <c r="CB2797" s="19" t="str">
        <f t="shared" si="553"/>
        <v/>
      </c>
    </row>
    <row r="2798" spans="1:80">
      <c r="A2798" s="24">
        <f t="shared" si="530"/>
        <v>2797</v>
      </c>
      <c r="B2798" s="31">
        <f>IF(data!A2799="","",data!A2799)</f>
        <v>2022003</v>
      </c>
      <c r="C2798" s="32">
        <f>IF(data!B2799="","",data!B2799)</f>
        <v>44567</v>
      </c>
      <c r="D2798" s="21">
        <f>IF(data!C2799="","",data!C2799)</f>
        <v>2</v>
      </c>
      <c r="E2798" s="22">
        <f>IF(data!D2799="","",data!D2799)</f>
        <v>5</v>
      </c>
      <c r="F2798" s="22">
        <f>IF(data!E2799="","",data!E2799)</f>
        <v>16</v>
      </c>
      <c r="G2798" s="22">
        <f>IF(data!F2799="","",data!F2799)</f>
        <v>17</v>
      </c>
      <c r="H2798" s="22">
        <f>IF(data!G2799="","",data!G2799)</f>
        <v>18</v>
      </c>
      <c r="I2798" s="22">
        <f>IF(data!H2799="","",data!H2799)</f>
        <v>30</v>
      </c>
      <c r="J2798" s="23">
        <f>IF(data!I2799="","",data!I2799)</f>
        <v>6</v>
      </c>
      <c r="Q2798" s="33"/>
      <c r="R2798" s="33"/>
      <c r="S2798" s="33"/>
      <c r="T2798" s="33"/>
      <c r="U2798" s="33"/>
      <c r="V2798" s="33"/>
      <c r="X2798" s="34"/>
      <c r="Y2798" s="33"/>
      <c r="Z2798" s="33"/>
      <c r="AA2798" s="33"/>
      <c r="AB2798" s="33"/>
      <c r="AC2798" s="35"/>
      <c r="AD2798" s="33"/>
      <c r="AE2798" s="33"/>
      <c r="AF2798" s="33"/>
      <c r="AG2798" s="33"/>
      <c r="AH2798" s="33"/>
      <c r="AI2798" s="33"/>
      <c r="AJ2798" s="36"/>
      <c r="AK2798" s="10">
        <f t="shared" si="531"/>
        <v>7</v>
      </c>
      <c r="AL2798" s="11">
        <f t="shared" si="532"/>
        <v>8</v>
      </c>
      <c r="AM2798" s="11">
        <f t="shared" si="533"/>
        <v>8</v>
      </c>
      <c r="AN2798" s="11">
        <f t="shared" si="534"/>
        <v>16</v>
      </c>
      <c r="AO2798" s="13">
        <f t="shared" si="535"/>
        <v>18</v>
      </c>
      <c r="AP2798" s="11">
        <f t="shared" si="536"/>
        <v>16</v>
      </c>
      <c r="AQ2798" s="11">
        <f t="shared" si="537"/>
        <v>25</v>
      </c>
      <c r="AR2798" s="11">
        <f t="shared" si="538"/>
        <v>28</v>
      </c>
      <c r="AS2798" s="11">
        <f t="shared" si="539"/>
        <v>33</v>
      </c>
      <c r="AT2798" s="11">
        <f t="shared" si="540"/>
        <v>28</v>
      </c>
      <c r="AU2798" s="11">
        <f t="shared" si="541"/>
        <v>23</v>
      </c>
      <c r="AV2798" s="11">
        <f t="shared" si="542"/>
        <v>18</v>
      </c>
      <c r="AW2798" s="12">
        <f t="shared" si="543"/>
        <v>13</v>
      </c>
      <c r="AX2798" s="13">
        <f t="shared" si="544"/>
        <v>24</v>
      </c>
      <c r="AY2798" s="13">
        <f t="shared" si="545"/>
        <v>37</v>
      </c>
      <c r="AZ2798" s="13">
        <f t="shared" si="546"/>
        <v>52</v>
      </c>
      <c r="BA2798" s="13">
        <f t="shared" si="547"/>
        <v>69</v>
      </c>
      <c r="BB2798" s="14">
        <f t="shared" si="548"/>
        <v>68</v>
      </c>
      <c r="BC2798" s="19">
        <f t="shared" si="551"/>
        <v>37</v>
      </c>
      <c r="BD2798" s="55">
        <f t="shared" si="527"/>
        <v>0.89210782721662885</v>
      </c>
      <c r="BE2798" s="19">
        <f t="shared" si="528"/>
        <v>0.98009093861643382</v>
      </c>
      <c r="BF2798" s="19">
        <f t="shared" si="552"/>
        <v>0.97395258200714518</v>
      </c>
      <c r="BG2798" s="19">
        <f t="shared" si="524"/>
        <v>0.97518025332900282</v>
      </c>
      <c r="BH2798" s="19">
        <f t="shared" si="529"/>
        <v>1</v>
      </c>
      <c r="BI2798" s="19">
        <f t="shared" si="529"/>
        <v>1</v>
      </c>
      <c r="BJ2798" s="19">
        <f t="shared" si="529"/>
        <v>1</v>
      </c>
      <c r="BK2798" s="19">
        <f t="shared" si="554"/>
        <v>0</v>
      </c>
      <c r="BL2798" s="19">
        <f t="shared" si="554"/>
        <v>0</v>
      </c>
      <c r="BM2798" s="19">
        <f t="shared" si="554"/>
        <v>1</v>
      </c>
      <c r="BN2798" s="19">
        <f t="shared" si="554"/>
        <v>0</v>
      </c>
      <c r="BO2798" s="19">
        <f t="shared" si="554"/>
        <v>0</v>
      </c>
      <c r="BP2798" s="19">
        <f t="shared" si="554"/>
        <v>0</v>
      </c>
      <c r="BQ2798" s="19">
        <f t="shared" si="554"/>
        <v>0</v>
      </c>
      <c r="BR2798" s="19">
        <f t="shared" si="554"/>
        <v>0</v>
      </c>
      <c r="BS2798" s="19">
        <f t="shared" si="554"/>
        <v>0</v>
      </c>
      <c r="BT2798" s="19">
        <f t="shared" si="554"/>
        <v>0</v>
      </c>
      <c r="BU2798" s="19">
        <f t="shared" si="554"/>
        <v>1</v>
      </c>
      <c r="BV2798" s="19">
        <f t="shared" si="554"/>
        <v>0</v>
      </c>
      <c r="BW2798" s="19">
        <f t="shared" si="554"/>
        <v>0</v>
      </c>
      <c r="BX2798" s="19">
        <f t="shared" si="554"/>
        <v>1</v>
      </c>
      <c r="BY2798" s="19" t="str">
        <f t="shared" si="554"/>
        <v/>
      </c>
      <c r="BZ2798" s="19" t="str">
        <f t="shared" si="554"/>
        <v/>
      </c>
      <c r="CA2798" s="19" t="str">
        <f t="shared" si="553"/>
        <v/>
      </c>
      <c r="CB2798" s="19" t="str">
        <f t="shared" si="553"/>
        <v/>
      </c>
    </row>
    <row r="2799" spans="1:80">
      <c r="A2799" s="24">
        <f t="shared" si="530"/>
        <v>2798</v>
      </c>
      <c r="B2799" s="31">
        <f>IF(data!A2800="","",data!A2800)</f>
        <v>2022004</v>
      </c>
      <c r="C2799" s="32">
        <f>IF(data!B2800="","",data!B2800)</f>
        <v>44570</v>
      </c>
      <c r="D2799" s="21">
        <f>IF(data!C2800="","",data!C2800)</f>
        <v>5</v>
      </c>
      <c r="E2799" s="22">
        <f>IF(data!D2800="","",data!D2800)</f>
        <v>19</v>
      </c>
      <c r="F2799" s="22">
        <f>IF(data!E2800="","",data!E2800)</f>
        <v>24</v>
      </c>
      <c r="G2799" s="22">
        <f>IF(data!F2800="","",data!F2800)</f>
        <v>28</v>
      </c>
      <c r="H2799" s="22">
        <f>IF(data!G2800="","",data!G2800)</f>
        <v>30</v>
      </c>
      <c r="I2799" s="22">
        <f>IF(data!H2800="","",data!H2800)</f>
        <v>32</v>
      </c>
      <c r="J2799" s="23">
        <f>IF(data!I2800="","",data!I2800)</f>
        <v>14</v>
      </c>
      <c r="Q2799" s="33"/>
      <c r="R2799" s="33"/>
      <c r="S2799" s="33"/>
      <c r="T2799" s="33"/>
      <c r="U2799" s="33"/>
      <c r="V2799" s="33"/>
      <c r="X2799" s="34"/>
      <c r="Y2799" s="33"/>
      <c r="Z2799" s="33"/>
      <c r="AA2799" s="33"/>
      <c r="AB2799" s="33"/>
      <c r="AC2799" s="35"/>
      <c r="AD2799" s="33"/>
      <c r="AE2799" s="33"/>
      <c r="AF2799" s="33"/>
      <c r="AG2799" s="33"/>
      <c r="AH2799" s="33"/>
      <c r="AI2799" s="33"/>
      <c r="AJ2799" s="36"/>
      <c r="AK2799" s="10">
        <f t="shared" si="531"/>
        <v>6</v>
      </c>
      <c r="AL2799" s="11">
        <f t="shared" si="532"/>
        <v>6</v>
      </c>
      <c r="AM2799" s="11">
        <f t="shared" si="533"/>
        <v>13</v>
      </c>
      <c r="AN2799" s="11">
        <f t="shared" si="534"/>
        <v>12</v>
      </c>
      <c r="AO2799" s="13">
        <f t="shared" si="535"/>
        <v>19</v>
      </c>
      <c r="AP2799" s="11">
        <f t="shared" si="536"/>
        <v>18</v>
      </c>
      <c r="AQ2799" s="11">
        <f t="shared" si="537"/>
        <v>21</v>
      </c>
      <c r="AR2799" s="11">
        <f t="shared" si="538"/>
        <v>28</v>
      </c>
      <c r="AS2799" s="11">
        <f t="shared" si="539"/>
        <v>39</v>
      </c>
      <c r="AT2799" s="11">
        <f t="shared" si="540"/>
        <v>30</v>
      </c>
      <c r="AU2799" s="11">
        <f t="shared" si="541"/>
        <v>34</v>
      </c>
      <c r="AV2799" s="11">
        <f t="shared" si="542"/>
        <v>26</v>
      </c>
      <c r="AW2799" s="12">
        <f t="shared" si="543"/>
        <v>33</v>
      </c>
      <c r="AX2799" s="13">
        <f t="shared" si="544"/>
        <v>42</v>
      </c>
      <c r="AY2799" s="13">
        <f t="shared" si="545"/>
        <v>53</v>
      </c>
      <c r="AZ2799" s="13">
        <f t="shared" si="546"/>
        <v>48</v>
      </c>
      <c r="BA2799" s="13">
        <f t="shared" si="547"/>
        <v>43</v>
      </c>
      <c r="BB2799" s="14">
        <f t="shared" si="548"/>
        <v>58</v>
      </c>
      <c r="BC2799" s="19">
        <f t="shared" si="551"/>
        <v>53</v>
      </c>
      <c r="BD2799" s="55">
        <f t="shared" si="527"/>
        <v>0.91256901591425788</v>
      </c>
      <c r="BE2799" s="19">
        <f t="shared" si="528"/>
        <v>0.98622929522572267</v>
      </c>
      <c r="BF2799" s="19">
        <f t="shared" si="552"/>
        <v>0.97149723936342958</v>
      </c>
      <c r="BG2799" s="19">
        <f t="shared" si="524"/>
        <v>0.98582007145177009</v>
      </c>
      <c r="BH2799" s="19">
        <f t="shared" si="529"/>
        <v>0</v>
      </c>
      <c r="BI2799" s="19">
        <f t="shared" si="529"/>
        <v>0</v>
      </c>
      <c r="BJ2799" s="19">
        <f t="shared" si="529"/>
        <v>1</v>
      </c>
      <c r="BK2799" s="19">
        <f t="shared" si="554"/>
        <v>0</v>
      </c>
      <c r="BL2799" s="19">
        <f t="shared" si="554"/>
        <v>0</v>
      </c>
      <c r="BM2799" s="19">
        <f t="shared" si="554"/>
        <v>1</v>
      </c>
      <c r="BN2799" s="19">
        <f t="shared" si="554"/>
        <v>0</v>
      </c>
      <c r="BO2799" s="19">
        <f t="shared" si="554"/>
        <v>1</v>
      </c>
      <c r="BP2799" s="19">
        <f t="shared" si="554"/>
        <v>0</v>
      </c>
      <c r="BQ2799" s="19">
        <f t="shared" si="554"/>
        <v>0</v>
      </c>
      <c r="BR2799" s="19">
        <f t="shared" si="554"/>
        <v>0</v>
      </c>
      <c r="BS2799" s="19">
        <f t="shared" si="554"/>
        <v>1</v>
      </c>
      <c r="BT2799" s="19">
        <f t="shared" si="554"/>
        <v>0</v>
      </c>
      <c r="BU2799" s="19">
        <f t="shared" si="554"/>
        <v>1</v>
      </c>
      <c r="BV2799" s="19">
        <f t="shared" si="554"/>
        <v>0</v>
      </c>
      <c r="BW2799" s="19">
        <f t="shared" si="554"/>
        <v>1</v>
      </c>
      <c r="BX2799" s="19">
        <f t="shared" si="554"/>
        <v>0</v>
      </c>
      <c r="BY2799" s="19" t="str">
        <f t="shared" si="554"/>
        <v/>
      </c>
      <c r="BZ2799" s="19" t="str">
        <f t="shared" si="554"/>
        <v/>
      </c>
      <c r="CA2799" s="19" t="str">
        <f t="shared" si="553"/>
        <v/>
      </c>
      <c r="CB2799" s="19" t="str">
        <f t="shared" si="553"/>
        <v/>
      </c>
    </row>
    <row r="2800" spans="1:80">
      <c r="A2800" s="24">
        <f t="shared" si="530"/>
        <v>2799</v>
      </c>
      <c r="B2800" s="31">
        <f>IF(data!A2801="","",data!A2801)</f>
        <v>2022005</v>
      </c>
      <c r="C2800" s="32">
        <f>IF(data!B2801="","",data!B2801)</f>
        <v>44572</v>
      </c>
      <c r="D2800" s="21">
        <f>IF(data!C2801="","",data!C2801)</f>
        <v>7</v>
      </c>
      <c r="E2800" s="22">
        <f>IF(data!D2801="","",data!D2801)</f>
        <v>10</v>
      </c>
      <c r="F2800" s="22">
        <f>IF(data!E2801="","",data!E2801)</f>
        <v>12</v>
      </c>
      <c r="G2800" s="22">
        <f>IF(data!F2801="","",data!F2801)</f>
        <v>16</v>
      </c>
      <c r="H2800" s="22">
        <f>IF(data!G2801="","",data!G2801)</f>
        <v>19</v>
      </c>
      <c r="I2800" s="22">
        <f>IF(data!H2801="","",data!H2801)</f>
        <v>31</v>
      </c>
      <c r="J2800" s="23">
        <f>IF(data!I2801="","",data!I2801)</f>
        <v>16</v>
      </c>
      <c r="Q2800" s="33"/>
      <c r="R2800" s="33"/>
      <c r="S2800" s="33"/>
      <c r="T2800" s="33"/>
      <c r="U2800" s="33"/>
      <c r="V2800" s="33"/>
      <c r="X2800" s="34"/>
      <c r="Y2800" s="33"/>
      <c r="Z2800" s="33"/>
      <c r="AA2800" s="33"/>
      <c r="AB2800" s="33"/>
      <c r="AC2800" s="35"/>
      <c r="AD2800" s="33"/>
      <c r="AE2800" s="33"/>
      <c r="AF2800" s="33"/>
      <c r="AG2800" s="33"/>
      <c r="AH2800" s="33"/>
      <c r="AI2800" s="33"/>
      <c r="AJ2800" s="36"/>
      <c r="AK2800" s="10">
        <f t="shared" si="531"/>
        <v>5</v>
      </c>
      <c r="AL2800" s="11">
        <f t="shared" si="532"/>
        <v>11</v>
      </c>
      <c r="AM2800" s="11">
        <f t="shared" si="533"/>
        <v>10</v>
      </c>
      <c r="AN2800" s="11">
        <f t="shared" si="534"/>
        <v>11</v>
      </c>
      <c r="AO2800" s="13">
        <f t="shared" si="535"/>
        <v>18</v>
      </c>
      <c r="AP2800" s="11">
        <f t="shared" si="536"/>
        <v>23</v>
      </c>
      <c r="AQ2800" s="11">
        <f t="shared" si="537"/>
        <v>23</v>
      </c>
      <c r="AR2800" s="11">
        <f t="shared" si="538"/>
        <v>25</v>
      </c>
      <c r="AS2800" s="11">
        <f t="shared" si="539"/>
        <v>40</v>
      </c>
      <c r="AT2800" s="11">
        <f t="shared" si="540"/>
        <v>35</v>
      </c>
      <c r="AU2800" s="11">
        <f t="shared" si="541"/>
        <v>43</v>
      </c>
      <c r="AV2800" s="11">
        <f t="shared" si="542"/>
        <v>39</v>
      </c>
      <c r="AW2800" s="12">
        <f t="shared" si="543"/>
        <v>35</v>
      </c>
      <c r="AX2800" s="13">
        <f t="shared" si="544"/>
        <v>47</v>
      </c>
      <c r="AY2800" s="13">
        <f t="shared" si="545"/>
        <v>61</v>
      </c>
      <c r="AZ2800" s="13">
        <f t="shared" si="546"/>
        <v>59</v>
      </c>
      <c r="BA2800" s="13">
        <f t="shared" si="547"/>
        <v>57</v>
      </c>
      <c r="BB2800" s="14">
        <f t="shared" si="548"/>
        <v>75</v>
      </c>
      <c r="BC2800" s="19">
        <f t="shared" si="551"/>
        <v>61</v>
      </c>
      <c r="BD2800" s="55">
        <f t="shared" si="527"/>
        <v>0.97395258200714518</v>
      </c>
      <c r="BE2800" s="19">
        <f t="shared" si="528"/>
        <v>0.98827541409548547</v>
      </c>
      <c r="BF2800" s="19">
        <f t="shared" si="552"/>
        <v>0.97149723936342958</v>
      </c>
      <c r="BG2800" s="19">
        <f t="shared" si="524"/>
        <v>0.98254628126014942</v>
      </c>
      <c r="BH2800" s="19">
        <f t="shared" si="529"/>
        <v>0</v>
      </c>
      <c r="BI2800" s="19">
        <f t="shared" si="529"/>
        <v>0</v>
      </c>
      <c r="BJ2800" s="19">
        <f t="shared" si="529"/>
        <v>1</v>
      </c>
      <c r="BK2800" s="19">
        <f t="shared" si="554"/>
        <v>0</v>
      </c>
      <c r="BL2800" s="19">
        <f t="shared" si="554"/>
        <v>0</v>
      </c>
      <c r="BM2800" s="19">
        <f t="shared" si="554"/>
        <v>0</v>
      </c>
      <c r="BN2800" s="19">
        <f t="shared" si="554"/>
        <v>0</v>
      </c>
      <c r="BO2800" s="19">
        <f t="shared" si="554"/>
        <v>1</v>
      </c>
      <c r="BP2800" s="19">
        <f t="shared" si="554"/>
        <v>0</v>
      </c>
      <c r="BQ2800" s="19">
        <f t="shared" si="554"/>
        <v>0</v>
      </c>
      <c r="BR2800" s="19">
        <f t="shared" si="554"/>
        <v>1</v>
      </c>
      <c r="BS2800" s="19">
        <f t="shared" si="554"/>
        <v>0</v>
      </c>
      <c r="BT2800" s="19">
        <f t="shared" si="554"/>
        <v>1</v>
      </c>
      <c r="BU2800" s="19">
        <f t="shared" si="554"/>
        <v>0</v>
      </c>
      <c r="BV2800" s="19">
        <f t="shared" si="554"/>
        <v>1</v>
      </c>
      <c r="BW2800" s="19">
        <f t="shared" si="554"/>
        <v>0</v>
      </c>
      <c r="BX2800" s="19">
        <f t="shared" si="554"/>
        <v>1</v>
      </c>
      <c r="BY2800" s="19" t="str">
        <f t="shared" si="554"/>
        <v/>
      </c>
      <c r="BZ2800" s="19" t="str">
        <f t="shared" si="554"/>
        <v/>
      </c>
      <c r="CA2800" s="19" t="str">
        <f t="shared" si="553"/>
        <v/>
      </c>
      <c r="CB2800" s="19" t="str">
        <f t="shared" si="553"/>
        <v/>
      </c>
    </row>
    <row r="2801" spans="1:80">
      <c r="A2801" s="24">
        <f t="shared" si="530"/>
        <v>2800</v>
      </c>
      <c r="B2801" s="31">
        <f>IF(data!A2802="","",data!A2802)</f>
        <v>2022006</v>
      </c>
      <c r="C2801" s="32">
        <f>IF(data!B2802="","",data!B2802)</f>
        <v>44574</v>
      </c>
      <c r="D2801" s="21">
        <f>IF(data!C2802="","",data!C2802)</f>
        <v>3</v>
      </c>
      <c r="E2801" s="22">
        <f>IF(data!D2802="","",data!D2802)</f>
        <v>6</v>
      </c>
      <c r="F2801" s="22">
        <f>IF(data!E2802="","",data!E2802)</f>
        <v>9</v>
      </c>
      <c r="G2801" s="22">
        <f>IF(data!F2802="","",data!F2802)</f>
        <v>15</v>
      </c>
      <c r="H2801" s="22">
        <f>IF(data!G2802="","",data!G2802)</f>
        <v>22</v>
      </c>
      <c r="I2801" s="22">
        <f>IF(data!H2802="","",data!H2802)</f>
        <v>31</v>
      </c>
      <c r="J2801" s="23">
        <f>IF(data!I2802="","",data!I2802)</f>
        <v>2</v>
      </c>
      <c r="Q2801" s="33"/>
      <c r="R2801" s="33"/>
      <c r="S2801" s="33"/>
      <c r="T2801" s="33"/>
      <c r="U2801" s="33"/>
      <c r="V2801" s="33"/>
      <c r="X2801" s="34"/>
      <c r="Y2801" s="33"/>
      <c r="Z2801" s="33"/>
      <c r="AA2801" s="33"/>
      <c r="AB2801" s="33"/>
      <c r="AC2801" s="35"/>
      <c r="AD2801" s="33"/>
      <c r="AE2801" s="33"/>
      <c r="AF2801" s="33"/>
      <c r="AG2801" s="33"/>
      <c r="AH2801" s="33"/>
      <c r="AI2801" s="33"/>
      <c r="AJ2801" s="36"/>
      <c r="AK2801" s="10">
        <f t="shared" si="531"/>
        <v>2</v>
      </c>
      <c r="AL2801" s="11">
        <f t="shared" si="532"/>
        <v>14</v>
      </c>
      <c r="AM2801" s="11">
        <f t="shared" si="533"/>
        <v>11</v>
      </c>
      <c r="AN2801" s="11">
        <f t="shared" si="534"/>
        <v>14</v>
      </c>
      <c r="AO2801" s="13">
        <f t="shared" si="535"/>
        <v>16</v>
      </c>
      <c r="AP2801" s="11">
        <f t="shared" si="536"/>
        <v>30</v>
      </c>
      <c r="AQ2801" s="11">
        <f t="shared" si="537"/>
        <v>23</v>
      </c>
      <c r="AR2801" s="11">
        <f t="shared" si="538"/>
        <v>26</v>
      </c>
      <c r="AS2801" s="11">
        <f t="shared" si="539"/>
        <v>31</v>
      </c>
      <c r="AT2801" s="11">
        <f t="shared" si="540"/>
        <v>38</v>
      </c>
      <c r="AU2801" s="11">
        <f t="shared" si="541"/>
        <v>34</v>
      </c>
      <c r="AV2801" s="11">
        <f t="shared" si="542"/>
        <v>30</v>
      </c>
      <c r="AW2801" s="12">
        <f t="shared" si="543"/>
        <v>26</v>
      </c>
      <c r="AX2801" s="13">
        <f t="shared" si="544"/>
        <v>54</v>
      </c>
      <c r="AY2801" s="13">
        <f t="shared" si="545"/>
        <v>52</v>
      </c>
      <c r="AZ2801" s="13">
        <f t="shared" si="546"/>
        <v>50</v>
      </c>
      <c r="BA2801" s="13">
        <f t="shared" si="547"/>
        <v>48</v>
      </c>
      <c r="BB2801" s="14">
        <f t="shared" si="548"/>
        <v>46</v>
      </c>
      <c r="BC2801" s="19">
        <f t="shared" si="551"/>
        <v>52</v>
      </c>
      <c r="BD2801" s="55">
        <f t="shared" si="527"/>
        <v>1.0189671971419292</v>
      </c>
      <c r="BE2801" s="19">
        <f t="shared" si="528"/>
        <v>0.99441377070477432</v>
      </c>
      <c r="BF2801" s="19">
        <f t="shared" si="552"/>
        <v>0.987866190321533</v>
      </c>
      <c r="BG2801" s="19">
        <f t="shared" si="524"/>
        <v>0.98213705748619684</v>
      </c>
      <c r="BH2801" s="19">
        <f t="shared" si="529"/>
        <v>0</v>
      </c>
      <c r="BI2801" s="19">
        <f t="shared" si="529"/>
        <v>0</v>
      </c>
      <c r="BJ2801" s="19">
        <f t="shared" si="529"/>
        <v>0</v>
      </c>
      <c r="BK2801" s="19">
        <f t="shared" si="554"/>
        <v>1</v>
      </c>
      <c r="BL2801" s="19">
        <f t="shared" si="554"/>
        <v>0</v>
      </c>
      <c r="BM2801" s="19">
        <f t="shared" si="554"/>
        <v>1</v>
      </c>
      <c r="BN2801" s="19">
        <f t="shared" si="554"/>
        <v>1</v>
      </c>
      <c r="BO2801" s="19">
        <f t="shared" si="554"/>
        <v>0</v>
      </c>
      <c r="BP2801" s="19">
        <f t="shared" si="554"/>
        <v>0</v>
      </c>
      <c r="BQ2801" s="19">
        <f t="shared" si="554"/>
        <v>1</v>
      </c>
      <c r="BR2801" s="19">
        <f t="shared" si="554"/>
        <v>0</v>
      </c>
      <c r="BS2801" s="19">
        <f t="shared" si="554"/>
        <v>0</v>
      </c>
      <c r="BT2801" s="19">
        <f t="shared" si="554"/>
        <v>0</v>
      </c>
      <c r="BU2801" s="19">
        <f t="shared" si="554"/>
        <v>0</v>
      </c>
      <c r="BV2801" s="19">
        <f t="shared" si="554"/>
        <v>1</v>
      </c>
      <c r="BW2801" s="19">
        <f t="shared" si="554"/>
        <v>1</v>
      </c>
      <c r="BX2801" s="19">
        <f t="shared" si="554"/>
        <v>0</v>
      </c>
      <c r="BY2801" s="19" t="str">
        <f t="shared" si="554"/>
        <v/>
      </c>
      <c r="BZ2801" s="19" t="str">
        <f t="shared" si="554"/>
        <v/>
      </c>
      <c r="CA2801" s="19" t="str">
        <f t="shared" si="553"/>
        <v/>
      </c>
      <c r="CB2801" s="19" t="str">
        <f t="shared" si="553"/>
        <v/>
      </c>
    </row>
    <row r="2802" spans="1:80">
      <c r="A2802" s="24">
        <f t="shared" si="530"/>
        <v>2801</v>
      </c>
      <c r="B2802" s="31">
        <f>IF(data!A2803="","",data!A2803)</f>
        <v>2022007</v>
      </c>
      <c r="C2802" s="32">
        <f>IF(data!B2803="","",data!B2803)</f>
        <v>44577</v>
      </c>
      <c r="D2802" s="21">
        <f>IF(data!C2803="","",data!C2803)</f>
        <v>1</v>
      </c>
      <c r="E2802" s="22">
        <f>IF(data!D2803="","",data!D2803)</f>
        <v>20</v>
      </c>
      <c r="F2802" s="22">
        <f>IF(data!E2803="","",data!E2803)</f>
        <v>22</v>
      </c>
      <c r="G2802" s="22">
        <f>IF(data!F2803="","",data!F2803)</f>
        <v>23</v>
      </c>
      <c r="H2802" s="22">
        <f>IF(data!G2803="","",data!G2803)</f>
        <v>25</v>
      </c>
      <c r="I2802" s="22">
        <f>IF(data!H2803="","",data!H2803)</f>
        <v>28</v>
      </c>
      <c r="J2802" s="23">
        <f>IF(data!I2803="","",data!I2803)</f>
        <v>16</v>
      </c>
      <c r="Q2802" s="33"/>
      <c r="R2802" s="33"/>
      <c r="S2802" s="33"/>
      <c r="T2802" s="33"/>
      <c r="U2802" s="33"/>
      <c r="V2802" s="33"/>
      <c r="X2802" s="34"/>
      <c r="Y2802" s="33"/>
      <c r="Z2802" s="33"/>
      <c r="AA2802" s="33"/>
      <c r="AB2802" s="33"/>
      <c r="AC2802" s="35"/>
      <c r="AD2802" s="33"/>
      <c r="AE2802" s="33"/>
      <c r="AF2802" s="33"/>
      <c r="AG2802" s="33"/>
      <c r="AH2802" s="33"/>
      <c r="AI2802" s="33"/>
      <c r="AJ2802" s="36"/>
      <c r="AK2802" s="10">
        <f t="shared" si="531"/>
        <v>8</v>
      </c>
      <c r="AL2802" s="11">
        <f t="shared" si="532"/>
        <v>7</v>
      </c>
      <c r="AM2802" s="11">
        <f t="shared" si="533"/>
        <v>9</v>
      </c>
      <c r="AN2802" s="11">
        <f t="shared" si="534"/>
        <v>17</v>
      </c>
      <c r="AO2802" s="13">
        <f t="shared" si="535"/>
        <v>14</v>
      </c>
      <c r="AP2802" s="11">
        <f t="shared" si="536"/>
        <v>23</v>
      </c>
      <c r="AQ2802" s="11">
        <f t="shared" si="537"/>
        <v>20</v>
      </c>
      <c r="AR2802" s="11">
        <f t="shared" si="538"/>
        <v>19</v>
      </c>
      <c r="AS2802" s="11">
        <f t="shared" si="539"/>
        <v>20</v>
      </c>
      <c r="AT2802" s="11">
        <f t="shared" si="540"/>
        <v>35</v>
      </c>
      <c r="AU2802" s="11">
        <f t="shared" si="541"/>
        <v>41</v>
      </c>
      <c r="AV2802" s="11">
        <f t="shared" si="542"/>
        <v>35</v>
      </c>
      <c r="AW2802" s="12">
        <f t="shared" si="543"/>
        <v>44</v>
      </c>
      <c r="AX2802" s="13">
        <f t="shared" si="544"/>
        <v>39</v>
      </c>
      <c r="AY2802" s="13">
        <f t="shared" si="545"/>
        <v>34</v>
      </c>
      <c r="AZ2802" s="13">
        <f t="shared" si="546"/>
        <v>29</v>
      </c>
      <c r="BA2802" s="13">
        <f t="shared" si="547"/>
        <v>24</v>
      </c>
      <c r="BB2802" s="14">
        <f t="shared" si="548"/>
        <v>19</v>
      </c>
      <c r="BC2802" s="19">
        <f t="shared" si="551"/>
        <v>34</v>
      </c>
      <c r="BD2802" s="55">
        <f t="shared" si="527"/>
        <v>0.96986034426761936</v>
      </c>
      <c r="BE2802" s="19">
        <f t="shared" si="528"/>
        <v>0.94121468009093856</v>
      </c>
      <c r="BF2802" s="19">
        <f t="shared" si="552"/>
        <v>0.98377395258200706</v>
      </c>
      <c r="BG2802" s="19">
        <f t="shared" si="524"/>
        <v>0.98459240012991223</v>
      </c>
      <c r="BH2802" s="19">
        <f t="shared" si="529"/>
        <v>0</v>
      </c>
      <c r="BI2802" s="19">
        <f t="shared" si="529"/>
        <v>1</v>
      </c>
      <c r="BJ2802" s="19">
        <f t="shared" si="529"/>
        <v>0</v>
      </c>
      <c r="BK2802" s="19">
        <f t="shared" si="554"/>
        <v>1</v>
      </c>
      <c r="BL2802" s="19">
        <f t="shared" si="554"/>
        <v>0</v>
      </c>
      <c r="BM2802" s="19">
        <f t="shared" si="554"/>
        <v>1</v>
      </c>
      <c r="BN2802" s="19">
        <f t="shared" si="554"/>
        <v>1</v>
      </c>
      <c r="BO2802" s="19">
        <f t="shared" si="554"/>
        <v>0</v>
      </c>
      <c r="BP2802" s="19">
        <f t="shared" si="554"/>
        <v>1</v>
      </c>
      <c r="BQ2802" s="19">
        <f t="shared" si="554"/>
        <v>0</v>
      </c>
      <c r="BR2802" s="19">
        <f t="shared" si="554"/>
        <v>0</v>
      </c>
      <c r="BS2802" s="19">
        <f t="shared" si="554"/>
        <v>1</v>
      </c>
      <c r="BT2802" s="19">
        <f t="shared" si="554"/>
        <v>0</v>
      </c>
      <c r="BU2802" s="19">
        <f t="shared" si="554"/>
        <v>0</v>
      </c>
      <c r="BV2802" s="19">
        <f t="shared" si="554"/>
        <v>0</v>
      </c>
      <c r="BW2802" s="19">
        <f t="shared" si="554"/>
        <v>0</v>
      </c>
      <c r="BX2802" s="19">
        <f t="shared" si="554"/>
        <v>0</v>
      </c>
      <c r="BY2802" s="19" t="str">
        <f t="shared" si="554"/>
        <v/>
      </c>
      <c r="BZ2802" s="19" t="str">
        <f t="shared" ref="BZ2802:CB2817" si="555">IF(BZ$4&gt;=$BC$1,"",SUMPRODUCT(N(MOD($D2802:$I2802,$BC$1)=BZ$4)))</f>
        <v/>
      </c>
      <c r="CA2802" s="19" t="str">
        <f t="shared" si="555"/>
        <v/>
      </c>
      <c r="CB2802" s="19" t="str">
        <f t="shared" si="555"/>
        <v/>
      </c>
    </row>
    <row r="2803" spans="1:80">
      <c r="A2803" s="24">
        <f t="shared" si="530"/>
        <v>2802</v>
      </c>
      <c r="B2803" s="31">
        <f>IF(data!A2804="","",data!A2804)</f>
        <v>2022008</v>
      </c>
      <c r="C2803" s="32">
        <f>IF(data!B2804="","",data!B2804)</f>
        <v>44579</v>
      </c>
      <c r="D2803" s="21">
        <f>IF(data!C2804="","",data!C2804)</f>
        <v>2</v>
      </c>
      <c r="E2803" s="22">
        <f>IF(data!D2804="","",data!D2804)</f>
        <v>3</v>
      </c>
      <c r="F2803" s="22">
        <f>IF(data!E2804="","",data!E2804)</f>
        <v>7</v>
      </c>
      <c r="G2803" s="22">
        <f>IF(data!F2804="","",data!F2804)</f>
        <v>9</v>
      </c>
      <c r="H2803" s="22">
        <f>IF(data!G2804="","",data!G2804)</f>
        <v>20</v>
      </c>
      <c r="I2803" s="22">
        <f>IF(data!H2804="","",data!H2804)</f>
        <v>21</v>
      </c>
      <c r="J2803" s="23">
        <f>IF(data!I2804="","",data!I2804)</f>
        <v>13</v>
      </c>
      <c r="Q2803" s="33"/>
      <c r="R2803" s="33"/>
      <c r="S2803" s="33"/>
      <c r="T2803" s="33"/>
      <c r="U2803" s="33"/>
      <c r="V2803" s="33"/>
      <c r="X2803" s="34"/>
      <c r="Y2803" s="33"/>
      <c r="Z2803" s="33"/>
      <c r="AA2803" s="33"/>
      <c r="AB2803" s="33"/>
      <c r="AC2803" s="35"/>
      <c r="AD2803" s="33"/>
      <c r="AE2803" s="33"/>
      <c r="AF2803" s="33"/>
      <c r="AG2803" s="33"/>
      <c r="AH2803" s="33"/>
      <c r="AI2803" s="33"/>
      <c r="AJ2803" s="36"/>
      <c r="AK2803" s="10">
        <f t="shared" si="531"/>
        <v>5</v>
      </c>
      <c r="AL2803" s="11">
        <f t="shared" si="532"/>
        <v>10</v>
      </c>
      <c r="AM2803" s="11">
        <f t="shared" si="533"/>
        <v>12</v>
      </c>
      <c r="AN2803" s="11">
        <f t="shared" si="534"/>
        <v>14</v>
      </c>
      <c r="AO2803" s="13">
        <f t="shared" si="535"/>
        <v>13</v>
      </c>
      <c r="AP2803" s="11">
        <f t="shared" si="536"/>
        <v>22</v>
      </c>
      <c r="AQ2803" s="11">
        <f t="shared" si="537"/>
        <v>17</v>
      </c>
      <c r="AR2803" s="11">
        <f t="shared" si="538"/>
        <v>22</v>
      </c>
      <c r="AS2803" s="11">
        <f t="shared" si="539"/>
        <v>40</v>
      </c>
      <c r="AT2803" s="11">
        <f t="shared" si="540"/>
        <v>38</v>
      </c>
      <c r="AU2803" s="11">
        <f t="shared" si="541"/>
        <v>36</v>
      </c>
      <c r="AV2803" s="11">
        <f t="shared" si="542"/>
        <v>34</v>
      </c>
      <c r="AW2803" s="12">
        <f t="shared" si="543"/>
        <v>32</v>
      </c>
      <c r="AX2803" s="13">
        <f t="shared" si="544"/>
        <v>30</v>
      </c>
      <c r="AY2803" s="13">
        <f t="shared" si="545"/>
        <v>28</v>
      </c>
      <c r="AZ2803" s="13">
        <f t="shared" si="546"/>
        <v>26</v>
      </c>
      <c r="BA2803" s="13">
        <f t="shared" si="547"/>
        <v>24</v>
      </c>
      <c r="BB2803" s="14">
        <f t="shared" si="548"/>
        <v>22</v>
      </c>
      <c r="BC2803" s="19">
        <f t="shared" si="551"/>
        <v>28</v>
      </c>
      <c r="BD2803" s="55">
        <f t="shared" si="527"/>
        <v>0.93303020461188702</v>
      </c>
      <c r="BE2803" s="19">
        <f t="shared" si="528"/>
        <v>0.91256901591425788</v>
      </c>
      <c r="BF2803" s="19">
        <f t="shared" si="552"/>
        <v>0.97231568691133485</v>
      </c>
      <c r="BG2803" s="19">
        <f t="shared" si="524"/>
        <v>0.97231568691133485</v>
      </c>
      <c r="BH2803" s="19">
        <f t="shared" si="529"/>
        <v>0</v>
      </c>
      <c r="BI2803" s="19">
        <f t="shared" si="529"/>
        <v>0</v>
      </c>
      <c r="BJ2803" s="19">
        <f t="shared" si="529"/>
        <v>1</v>
      </c>
      <c r="BK2803" s="19">
        <f t="shared" ref="BK2803:BZ2818" si="556">IF(BK$4&gt;=$BC$1,"",SUMPRODUCT(N(MOD($D2803:$I2803,$BC$1)=BK$4)))</f>
        <v>2</v>
      </c>
      <c r="BL2803" s="19">
        <f t="shared" si="556"/>
        <v>1</v>
      </c>
      <c r="BM2803" s="19">
        <f t="shared" si="556"/>
        <v>0</v>
      </c>
      <c r="BN2803" s="19">
        <f t="shared" si="556"/>
        <v>0</v>
      </c>
      <c r="BO2803" s="19">
        <f t="shared" si="556"/>
        <v>1</v>
      </c>
      <c r="BP2803" s="19">
        <f t="shared" si="556"/>
        <v>0</v>
      </c>
      <c r="BQ2803" s="19">
        <f t="shared" si="556"/>
        <v>1</v>
      </c>
      <c r="BR2803" s="19">
        <f t="shared" si="556"/>
        <v>0</v>
      </c>
      <c r="BS2803" s="19">
        <f t="shared" si="556"/>
        <v>0</v>
      </c>
      <c r="BT2803" s="19">
        <f t="shared" si="556"/>
        <v>0</v>
      </c>
      <c r="BU2803" s="19">
        <f t="shared" si="556"/>
        <v>0</v>
      </c>
      <c r="BV2803" s="19">
        <f t="shared" si="556"/>
        <v>0</v>
      </c>
      <c r="BW2803" s="19">
        <f t="shared" si="556"/>
        <v>0</v>
      </c>
      <c r="BX2803" s="19">
        <f t="shared" si="556"/>
        <v>0</v>
      </c>
      <c r="BY2803" s="19" t="str">
        <f t="shared" si="556"/>
        <v/>
      </c>
      <c r="BZ2803" s="19" t="str">
        <f t="shared" si="556"/>
        <v/>
      </c>
      <c r="CA2803" s="19" t="str">
        <f t="shared" si="555"/>
        <v/>
      </c>
      <c r="CB2803" s="19" t="str">
        <f t="shared" si="555"/>
        <v/>
      </c>
    </row>
    <row r="2804" spans="1:80">
      <c r="A2804" s="24">
        <f t="shared" si="530"/>
        <v>2803</v>
      </c>
      <c r="B2804" s="31">
        <f>IF(data!A2805="","",data!A2805)</f>
        <v>2022009</v>
      </c>
      <c r="C2804" s="32">
        <f>IF(data!B2805="","",data!B2805)</f>
        <v>44581</v>
      </c>
      <c r="D2804" s="21">
        <f>IF(data!C2805="","",data!C2805)</f>
        <v>4</v>
      </c>
      <c r="E2804" s="22">
        <f>IF(data!D2805="","",data!D2805)</f>
        <v>15</v>
      </c>
      <c r="F2804" s="22">
        <f>IF(data!E2805="","",data!E2805)</f>
        <v>17</v>
      </c>
      <c r="G2804" s="22">
        <f>IF(data!F2805="","",data!F2805)</f>
        <v>19</v>
      </c>
      <c r="H2804" s="22">
        <f>IF(data!G2805="","",data!G2805)</f>
        <v>25</v>
      </c>
      <c r="I2804" s="22">
        <f>IF(data!H2805="","",data!H2805)</f>
        <v>28</v>
      </c>
      <c r="J2804" s="23">
        <f>IF(data!I2805="","",data!I2805)</f>
        <v>16</v>
      </c>
      <c r="Q2804" s="33"/>
      <c r="R2804" s="33"/>
      <c r="S2804" s="33"/>
      <c r="T2804" s="33"/>
      <c r="U2804" s="33"/>
      <c r="V2804" s="33"/>
      <c r="X2804" s="34"/>
      <c r="Y2804" s="33"/>
      <c r="Z2804" s="33"/>
      <c r="AA2804" s="33"/>
      <c r="AB2804" s="33"/>
      <c r="AC2804" s="35"/>
      <c r="AD2804" s="33"/>
      <c r="AE2804" s="33"/>
      <c r="AF2804" s="33"/>
      <c r="AG2804" s="33"/>
      <c r="AH2804" s="33"/>
      <c r="AI2804" s="33"/>
      <c r="AJ2804" s="36"/>
      <c r="AK2804" s="10">
        <f t="shared" si="531"/>
        <v>6</v>
      </c>
      <c r="AL2804" s="11">
        <f t="shared" si="532"/>
        <v>8</v>
      </c>
      <c r="AM2804" s="11">
        <f t="shared" si="533"/>
        <v>13</v>
      </c>
      <c r="AN2804" s="11">
        <f t="shared" si="534"/>
        <v>18</v>
      </c>
      <c r="AO2804" s="13">
        <f t="shared" si="535"/>
        <v>17</v>
      </c>
      <c r="AP2804" s="11">
        <f t="shared" si="536"/>
        <v>20</v>
      </c>
      <c r="AQ2804" s="11">
        <f t="shared" si="537"/>
        <v>27</v>
      </c>
      <c r="AR2804" s="11">
        <f t="shared" si="538"/>
        <v>38</v>
      </c>
      <c r="AS2804" s="11">
        <f t="shared" si="539"/>
        <v>31</v>
      </c>
      <c r="AT2804" s="11">
        <f t="shared" si="540"/>
        <v>24</v>
      </c>
      <c r="AU2804" s="11">
        <f t="shared" si="541"/>
        <v>30</v>
      </c>
      <c r="AV2804" s="11">
        <f t="shared" si="542"/>
        <v>24</v>
      </c>
      <c r="AW2804" s="12">
        <f t="shared" si="543"/>
        <v>33</v>
      </c>
      <c r="AX2804" s="13">
        <f t="shared" si="544"/>
        <v>44</v>
      </c>
      <c r="AY2804" s="13">
        <f t="shared" si="545"/>
        <v>40</v>
      </c>
      <c r="AZ2804" s="13">
        <f t="shared" si="546"/>
        <v>54</v>
      </c>
      <c r="BA2804" s="13">
        <f t="shared" si="547"/>
        <v>51</v>
      </c>
      <c r="BB2804" s="14">
        <f t="shared" si="548"/>
        <v>68</v>
      </c>
      <c r="BC2804" s="19">
        <f t="shared" si="551"/>
        <v>40</v>
      </c>
      <c r="BD2804" s="55">
        <f t="shared" si="527"/>
        <v>0.87983111399805136</v>
      </c>
      <c r="BE2804" s="19">
        <f t="shared" si="528"/>
        <v>0.89620006495615456</v>
      </c>
      <c r="BF2804" s="19">
        <f t="shared" si="552"/>
        <v>0.96986034426761936</v>
      </c>
      <c r="BG2804" s="19">
        <f t="shared" ref="BG2804:BG2867" si="557">IF($B2804="","",SUM($BC2755:$BC2804)/50/$BM$3)</f>
        <v>0.97763559597271843</v>
      </c>
      <c r="BH2804" s="19">
        <f t="shared" si="529"/>
        <v>1</v>
      </c>
      <c r="BI2804" s="19">
        <f t="shared" si="529"/>
        <v>0</v>
      </c>
      <c r="BJ2804" s="19">
        <f t="shared" si="529"/>
        <v>1</v>
      </c>
      <c r="BK2804" s="19">
        <f t="shared" si="556"/>
        <v>0</v>
      </c>
      <c r="BL2804" s="19">
        <f t="shared" si="556"/>
        <v>1</v>
      </c>
      <c r="BM2804" s="19">
        <f t="shared" si="556"/>
        <v>0</v>
      </c>
      <c r="BN2804" s="19">
        <f t="shared" si="556"/>
        <v>0</v>
      </c>
      <c r="BO2804" s="19">
        <f t="shared" si="556"/>
        <v>0</v>
      </c>
      <c r="BP2804" s="19">
        <f t="shared" si="556"/>
        <v>1</v>
      </c>
      <c r="BQ2804" s="19">
        <f t="shared" si="556"/>
        <v>0</v>
      </c>
      <c r="BR2804" s="19">
        <f t="shared" si="556"/>
        <v>0</v>
      </c>
      <c r="BS2804" s="19">
        <f t="shared" si="556"/>
        <v>1</v>
      </c>
      <c r="BT2804" s="19">
        <f t="shared" si="556"/>
        <v>0</v>
      </c>
      <c r="BU2804" s="19">
        <f t="shared" si="556"/>
        <v>0</v>
      </c>
      <c r="BV2804" s="19">
        <f t="shared" si="556"/>
        <v>0</v>
      </c>
      <c r="BW2804" s="19">
        <f t="shared" si="556"/>
        <v>1</v>
      </c>
      <c r="BX2804" s="19">
        <f t="shared" si="556"/>
        <v>0</v>
      </c>
      <c r="BY2804" s="19" t="str">
        <f t="shared" si="556"/>
        <v/>
      </c>
      <c r="BZ2804" s="19" t="str">
        <f t="shared" si="556"/>
        <v/>
      </c>
      <c r="CA2804" s="19" t="str">
        <f t="shared" si="555"/>
        <v/>
      </c>
      <c r="CB2804" s="19" t="str">
        <f t="shared" si="555"/>
        <v/>
      </c>
    </row>
    <row r="2805" spans="1:80">
      <c r="A2805" s="24">
        <f t="shared" si="530"/>
        <v>2804</v>
      </c>
      <c r="B2805" s="31">
        <f>IF(data!A2806="","",data!A2806)</f>
        <v>2022010</v>
      </c>
      <c r="C2805" s="32">
        <f>IF(data!B2806="","",data!B2806)</f>
        <v>44584</v>
      </c>
      <c r="D2805" s="21">
        <f>IF(data!C2806="","",data!C2806)</f>
        <v>12</v>
      </c>
      <c r="E2805" s="22">
        <f>IF(data!D2806="","",data!D2806)</f>
        <v>18</v>
      </c>
      <c r="F2805" s="22">
        <f>IF(data!E2806="","",data!E2806)</f>
        <v>19</v>
      </c>
      <c r="G2805" s="22">
        <f>IF(data!F2806="","",data!F2806)</f>
        <v>20</v>
      </c>
      <c r="H2805" s="22">
        <f>IF(data!G2806="","",data!G2806)</f>
        <v>21</v>
      </c>
      <c r="I2805" s="22">
        <f>IF(data!H2806="","",data!H2806)</f>
        <v>32</v>
      </c>
      <c r="J2805" s="23">
        <f>IF(data!I2806="","",data!I2806)</f>
        <v>15</v>
      </c>
      <c r="Q2805" s="33"/>
      <c r="R2805" s="33"/>
      <c r="S2805" s="33"/>
      <c r="T2805" s="33"/>
      <c r="U2805" s="33"/>
      <c r="V2805" s="33"/>
      <c r="X2805" s="34"/>
      <c r="Y2805" s="33"/>
      <c r="Z2805" s="33"/>
      <c r="AA2805" s="33"/>
      <c r="AB2805" s="33"/>
      <c r="AC2805" s="35"/>
      <c r="AD2805" s="33"/>
      <c r="AE2805" s="33"/>
      <c r="AF2805" s="33"/>
      <c r="AG2805" s="33"/>
      <c r="AH2805" s="33"/>
      <c r="AI2805" s="33"/>
      <c r="AJ2805" s="36"/>
      <c r="AK2805" s="10">
        <f t="shared" si="531"/>
        <v>5</v>
      </c>
      <c r="AL2805" s="11">
        <f t="shared" si="532"/>
        <v>6</v>
      </c>
      <c r="AM2805" s="11">
        <f t="shared" si="533"/>
        <v>12</v>
      </c>
      <c r="AN2805" s="11">
        <f t="shared" si="534"/>
        <v>8</v>
      </c>
      <c r="AO2805" s="13">
        <f t="shared" si="535"/>
        <v>24</v>
      </c>
      <c r="AP2805" s="11">
        <f t="shared" si="536"/>
        <v>18</v>
      </c>
      <c r="AQ2805" s="11">
        <f t="shared" si="537"/>
        <v>14</v>
      </c>
      <c r="AR2805" s="11">
        <f t="shared" si="538"/>
        <v>22</v>
      </c>
      <c r="AS2805" s="11">
        <f t="shared" si="539"/>
        <v>45</v>
      </c>
      <c r="AT2805" s="11">
        <f t="shared" si="540"/>
        <v>38</v>
      </c>
      <c r="AU2805" s="11">
        <f t="shared" si="541"/>
        <v>44</v>
      </c>
      <c r="AV2805" s="11">
        <f t="shared" si="542"/>
        <v>38</v>
      </c>
      <c r="AW2805" s="12">
        <f t="shared" si="543"/>
        <v>32</v>
      </c>
      <c r="AX2805" s="13">
        <f t="shared" si="544"/>
        <v>26</v>
      </c>
      <c r="AY2805" s="13">
        <f t="shared" si="545"/>
        <v>37</v>
      </c>
      <c r="AZ2805" s="13">
        <f t="shared" si="546"/>
        <v>32</v>
      </c>
      <c r="BA2805" s="13">
        <f t="shared" si="547"/>
        <v>46</v>
      </c>
      <c r="BB2805" s="14">
        <f t="shared" si="548"/>
        <v>62</v>
      </c>
      <c r="BC2805" s="19">
        <f t="shared" si="551"/>
        <v>37</v>
      </c>
      <c r="BD2805" s="55">
        <f t="shared" si="527"/>
        <v>0.78161740824943171</v>
      </c>
      <c r="BE2805" s="19">
        <f t="shared" si="528"/>
        <v>0.87778499512828834</v>
      </c>
      <c r="BF2805" s="19">
        <f t="shared" si="552"/>
        <v>0.97313413445924002</v>
      </c>
      <c r="BG2805" s="19">
        <f t="shared" si="557"/>
        <v>0.96249431633647287</v>
      </c>
      <c r="BH2805" s="19">
        <f t="shared" si="529"/>
        <v>0</v>
      </c>
      <c r="BI2805" s="19">
        <f t="shared" si="529"/>
        <v>1</v>
      </c>
      <c r="BJ2805" s="19">
        <f t="shared" si="529"/>
        <v>1</v>
      </c>
      <c r="BK2805" s="19">
        <f t="shared" si="556"/>
        <v>1</v>
      </c>
      <c r="BL2805" s="19">
        <f t="shared" si="556"/>
        <v>1</v>
      </c>
      <c r="BM2805" s="19">
        <f t="shared" si="556"/>
        <v>0</v>
      </c>
      <c r="BN2805" s="19">
        <f t="shared" si="556"/>
        <v>0</v>
      </c>
      <c r="BO2805" s="19">
        <f t="shared" si="556"/>
        <v>0</v>
      </c>
      <c r="BP2805" s="19">
        <f t="shared" si="556"/>
        <v>0</v>
      </c>
      <c r="BQ2805" s="19">
        <f t="shared" si="556"/>
        <v>0</v>
      </c>
      <c r="BR2805" s="19">
        <f t="shared" si="556"/>
        <v>0</v>
      </c>
      <c r="BS2805" s="19">
        <f t="shared" si="556"/>
        <v>0</v>
      </c>
      <c r="BT2805" s="19">
        <f t="shared" si="556"/>
        <v>1</v>
      </c>
      <c r="BU2805" s="19">
        <f t="shared" si="556"/>
        <v>0</v>
      </c>
      <c r="BV2805" s="19">
        <f t="shared" si="556"/>
        <v>0</v>
      </c>
      <c r="BW2805" s="19">
        <f t="shared" si="556"/>
        <v>1</v>
      </c>
      <c r="BX2805" s="19">
        <f t="shared" si="556"/>
        <v>0</v>
      </c>
      <c r="BY2805" s="19" t="str">
        <f t="shared" si="556"/>
        <v/>
      </c>
      <c r="BZ2805" s="19" t="str">
        <f t="shared" si="556"/>
        <v/>
      </c>
      <c r="CA2805" s="19" t="str">
        <f t="shared" si="555"/>
        <v/>
      </c>
      <c r="CB2805" s="19" t="str">
        <f t="shared" si="555"/>
        <v/>
      </c>
    </row>
    <row r="2806" spans="1:80">
      <c r="A2806" s="24">
        <f t="shared" si="530"/>
        <v>2805</v>
      </c>
      <c r="B2806" s="31">
        <f>IF(data!A2807="","",data!A2807)</f>
        <v>2022011</v>
      </c>
      <c r="C2806" s="32">
        <f>IF(data!B2807="","",data!B2807)</f>
        <v>44586</v>
      </c>
      <c r="D2806" s="21">
        <f>IF(data!C2807="","",data!C2807)</f>
        <v>6</v>
      </c>
      <c r="E2806" s="22">
        <f>IF(data!D2807="","",data!D2807)</f>
        <v>15</v>
      </c>
      <c r="F2806" s="22">
        <f>IF(data!E2807="","",data!E2807)</f>
        <v>23</v>
      </c>
      <c r="G2806" s="22">
        <f>IF(data!F2807="","",data!F2807)</f>
        <v>24</v>
      </c>
      <c r="H2806" s="22">
        <f>IF(data!G2807="","",data!G2807)</f>
        <v>25</v>
      </c>
      <c r="I2806" s="22">
        <f>IF(data!H2807="","",data!H2807)</f>
        <v>33</v>
      </c>
      <c r="J2806" s="23">
        <f>IF(data!I2807="","",data!I2807)</f>
        <v>15</v>
      </c>
      <c r="Q2806" s="33"/>
      <c r="R2806" s="33"/>
      <c r="S2806" s="33"/>
      <c r="T2806" s="33"/>
      <c r="U2806" s="33"/>
      <c r="V2806" s="33"/>
      <c r="X2806" s="34"/>
      <c r="Y2806" s="33"/>
      <c r="Z2806" s="33"/>
      <c r="AA2806" s="33"/>
      <c r="AB2806" s="33"/>
      <c r="AC2806" s="35"/>
      <c r="AD2806" s="33"/>
      <c r="AE2806" s="33"/>
      <c r="AF2806" s="33"/>
      <c r="AG2806" s="33"/>
      <c r="AH2806" s="33"/>
      <c r="AI2806" s="33"/>
      <c r="AJ2806" s="36"/>
      <c r="AK2806" s="10">
        <f t="shared" si="531"/>
        <v>3</v>
      </c>
      <c r="AL2806" s="11">
        <f t="shared" si="532"/>
        <v>10</v>
      </c>
      <c r="AM2806" s="11">
        <f t="shared" si="533"/>
        <v>11</v>
      </c>
      <c r="AN2806" s="11">
        <f t="shared" si="534"/>
        <v>12</v>
      </c>
      <c r="AO2806" s="13">
        <f t="shared" si="535"/>
        <v>21</v>
      </c>
      <c r="AP2806" s="11">
        <f t="shared" si="536"/>
        <v>22</v>
      </c>
      <c r="AQ2806" s="11">
        <f t="shared" si="537"/>
        <v>36</v>
      </c>
      <c r="AR2806" s="11">
        <f t="shared" si="538"/>
        <v>26</v>
      </c>
      <c r="AS2806" s="11">
        <f t="shared" si="539"/>
        <v>16</v>
      </c>
      <c r="AT2806" s="11">
        <f t="shared" si="540"/>
        <v>30</v>
      </c>
      <c r="AU2806" s="11">
        <f t="shared" si="541"/>
        <v>48</v>
      </c>
      <c r="AV2806" s="11">
        <f t="shared" si="542"/>
        <v>42</v>
      </c>
      <c r="AW2806" s="12">
        <f t="shared" si="543"/>
        <v>36</v>
      </c>
      <c r="AX2806" s="13">
        <f t="shared" si="544"/>
        <v>46</v>
      </c>
      <c r="AY2806" s="13">
        <f t="shared" si="545"/>
        <v>58</v>
      </c>
      <c r="AZ2806" s="13">
        <f t="shared" si="546"/>
        <v>54</v>
      </c>
      <c r="BA2806" s="13">
        <f t="shared" si="547"/>
        <v>50</v>
      </c>
      <c r="BB2806" s="14">
        <f t="shared" si="548"/>
        <v>46</v>
      </c>
      <c r="BC2806" s="19">
        <f t="shared" si="551"/>
        <v>58</v>
      </c>
      <c r="BD2806" s="55">
        <f t="shared" si="527"/>
        <v>0.80617083468658657</v>
      </c>
      <c r="BE2806" s="19">
        <f t="shared" si="528"/>
        <v>0.91256901591425788</v>
      </c>
      <c r="BF2806" s="19">
        <f t="shared" si="552"/>
        <v>0.98377395258200706</v>
      </c>
      <c r="BG2806" s="19">
        <f t="shared" si="557"/>
        <v>0.97231568691133485</v>
      </c>
      <c r="BH2806" s="19">
        <f t="shared" si="529"/>
        <v>0</v>
      </c>
      <c r="BI2806" s="19">
        <f t="shared" si="529"/>
        <v>0</v>
      </c>
      <c r="BJ2806" s="19">
        <f t="shared" si="529"/>
        <v>0</v>
      </c>
      <c r="BK2806" s="19">
        <f t="shared" si="556"/>
        <v>0</v>
      </c>
      <c r="BL2806" s="19">
        <f t="shared" si="556"/>
        <v>0</v>
      </c>
      <c r="BM2806" s="19">
        <f t="shared" si="556"/>
        <v>0</v>
      </c>
      <c r="BN2806" s="19">
        <f t="shared" si="556"/>
        <v>2</v>
      </c>
      <c r="BO2806" s="19">
        <f t="shared" si="556"/>
        <v>1</v>
      </c>
      <c r="BP2806" s="19">
        <f t="shared" si="556"/>
        <v>1</v>
      </c>
      <c r="BQ2806" s="19">
        <f t="shared" si="556"/>
        <v>0</v>
      </c>
      <c r="BR2806" s="19">
        <f t="shared" si="556"/>
        <v>0</v>
      </c>
      <c r="BS2806" s="19">
        <f t="shared" si="556"/>
        <v>0</v>
      </c>
      <c r="BT2806" s="19">
        <f t="shared" si="556"/>
        <v>0</v>
      </c>
      <c r="BU2806" s="19">
        <f t="shared" si="556"/>
        <v>0</v>
      </c>
      <c r="BV2806" s="19">
        <f t="shared" si="556"/>
        <v>0</v>
      </c>
      <c r="BW2806" s="19">
        <f t="shared" si="556"/>
        <v>1</v>
      </c>
      <c r="BX2806" s="19">
        <f t="shared" si="556"/>
        <v>1</v>
      </c>
      <c r="BY2806" s="19" t="str">
        <f t="shared" si="556"/>
        <v/>
      </c>
      <c r="BZ2806" s="19" t="str">
        <f t="shared" si="556"/>
        <v/>
      </c>
      <c r="CA2806" s="19" t="str">
        <f t="shared" si="555"/>
        <v/>
      </c>
      <c r="CB2806" s="19" t="str">
        <f t="shared" si="555"/>
        <v/>
      </c>
    </row>
    <row r="2807" spans="1:80">
      <c r="A2807" s="24">
        <f t="shared" si="530"/>
        <v>2806</v>
      </c>
      <c r="B2807" s="31">
        <f>IF(data!A2808="","",data!A2808)</f>
        <v>2022012</v>
      </c>
      <c r="C2807" s="32">
        <f>IF(data!B2808="","",data!B2808)</f>
        <v>44588</v>
      </c>
      <c r="D2807" s="21">
        <f>IF(data!C2808="","",data!C2808)</f>
        <v>4</v>
      </c>
      <c r="E2807" s="22">
        <f>IF(data!D2808="","",data!D2808)</f>
        <v>7</v>
      </c>
      <c r="F2807" s="22">
        <f>IF(data!E2808="","",data!E2808)</f>
        <v>8</v>
      </c>
      <c r="G2807" s="22">
        <f>IF(data!F2808="","",data!F2808)</f>
        <v>29</v>
      </c>
      <c r="H2807" s="22">
        <f>IF(data!G2808="","",data!G2808)</f>
        <v>30</v>
      </c>
      <c r="I2807" s="22">
        <f>IF(data!H2808="","",data!H2808)</f>
        <v>31</v>
      </c>
      <c r="J2807" s="23">
        <f>IF(data!I2808="","",data!I2808)</f>
        <v>1</v>
      </c>
      <c r="Q2807" s="33"/>
      <c r="R2807" s="33"/>
      <c r="S2807" s="33"/>
      <c r="T2807" s="33"/>
      <c r="U2807" s="33"/>
      <c r="V2807" s="33"/>
      <c r="X2807" s="34"/>
      <c r="Y2807" s="33"/>
      <c r="Z2807" s="33"/>
      <c r="AA2807" s="33"/>
      <c r="AB2807" s="33"/>
      <c r="AC2807" s="35"/>
      <c r="AD2807" s="33"/>
      <c r="AE2807" s="33"/>
      <c r="AF2807" s="33"/>
      <c r="AG2807" s="33"/>
      <c r="AH2807" s="33"/>
      <c r="AI2807" s="33"/>
      <c r="AJ2807" s="36"/>
      <c r="AK2807" s="10">
        <f t="shared" si="531"/>
        <v>7</v>
      </c>
      <c r="AL2807" s="11">
        <f t="shared" si="532"/>
        <v>9</v>
      </c>
      <c r="AM2807" s="11">
        <f t="shared" si="533"/>
        <v>14</v>
      </c>
      <c r="AN2807" s="11">
        <f t="shared" si="534"/>
        <v>13</v>
      </c>
      <c r="AO2807" s="13">
        <f t="shared" si="535"/>
        <v>11</v>
      </c>
      <c r="AP2807" s="11">
        <f t="shared" si="536"/>
        <v>29</v>
      </c>
      <c r="AQ2807" s="11">
        <f t="shared" si="537"/>
        <v>28</v>
      </c>
      <c r="AR2807" s="11">
        <f t="shared" si="538"/>
        <v>29</v>
      </c>
      <c r="AS2807" s="11">
        <f t="shared" si="539"/>
        <v>43</v>
      </c>
      <c r="AT2807" s="11">
        <f t="shared" si="540"/>
        <v>37</v>
      </c>
      <c r="AU2807" s="11">
        <f t="shared" si="541"/>
        <v>31</v>
      </c>
      <c r="AV2807" s="11">
        <f t="shared" si="542"/>
        <v>25</v>
      </c>
      <c r="AW2807" s="12">
        <f t="shared" si="543"/>
        <v>34</v>
      </c>
      <c r="AX2807" s="13">
        <f t="shared" si="544"/>
        <v>61</v>
      </c>
      <c r="AY2807" s="13">
        <f t="shared" si="545"/>
        <v>58</v>
      </c>
      <c r="AZ2807" s="13">
        <f t="shared" si="546"/>
        <v>55</v>
      </c>
      <c r="BA2807" s="13">
        <f t="shared" si="547"/>
        <v>52</v>
      </c>
      <c r="BB2807" s="14">
        <f t="shared" si="548"/>
        <v>49</v>
      </c>
      <c r="BC2807" s="19">
        <f t="shared" si="551"/>
        <v>58</v>
      </c>
      <c r="BD2807" s="55">
        <f t="shared" si="527"/>
        <v>0.90438454043520633</v>
      </c>
      <c r="BE2807" s="19">
        <f t="shared" si="528"/>
        <v>0.93712244235141273</v>
      </c>
      <c r="BF2807" s="19">
        <f t="shared" si="552"/>
        <v>0.99441377070477432</v>
      </c>
      <c r="BG2807" s="19">
        <f t="shared" si="557"/>
        <v>0.97558947710295552</v>
      </c>
      <c r="BH2807" s="19">
        <f t="shared" si="529"/>
        <v>0</v>
      </c>
      <c r="BI2807" s="19">
        <f t="shared" si="529"/>
        <v>0</v>
      </c>
      <c r="BJ2807" s="19">
        <f t="shared" si="529"/>
        <v>0</v>
      </c>
      <c r="BK2807" s="19">
        <f t="shared" si="556"/>
        <v>0</v>
      </c>
      <c r="BL2807" s="19">
        <f t="shared" si="556"/>
        <v>1</v>
      </c>
      <c r="BM2807" s="19">
        <f t="shared" si="556"/>
        <v>0</v>
      </c>
      <c r="BN2807" s="19">
        <f t="shared" si="556"/>
        <v>0</v>
      </c>
      <c r="BO2807" s="19">
        <f t="shared" si="556"/>
        <v>1</v>
      </c>
      <c r="BP2807" s="19">
        <f t="shared" si="556"/>
        <v>1</v>
      </c>
      <c r="BQ2807" s="19">
        <f t="shared" si="556"/>
        <v>0</v>
      </c>
      <c r="BR2807" s="19">
        <f t="shared" si="556"/>
        <v>0</v>
      </c>
      <c r="BS2807" s="19">
        <f t="shared" si="556"/>
        <v>0</v>
      </c>
      <c r="BT2807" s="19">
        <f t="shared" si="556"/>
        <v>1</v>
      </c>
      <c r="BU2807" s="19">
        <f t="shared" si="556"/>
        <v>1</v>
      </c>
      <c r="BV2807" s="19">
        <f t="shared" si="556"/>
        <v>1</v>
      </c>
      <c r="BW2807" s="19">
        <f t="shared" si="556"/>
        <v>0</v>
      </c>
      <c r="BX2807" s="19">
        <f t="shared" si="556"/>
        <v>0</v>
      </c>
      <c r="BY2807" s="19" t="str">
        <f t="shared" si="556"/>
        <v/>
      </c>
      <c r="BZ2807" s="19" t="str">
        <f t="shared" si="556"/>
        <v/>
      </c>
      <c r="CA2807" s="19" t="str">
        <f t="shared" si="555"/>
        <v/>
      </c>
      <c r="CB2807" s="19" t="str">
        <f t="shared" si="555"/>
        <v/>
      </c>
    </row>
    <row r="2808" spans="1:80">
      <c r="A2808" s="24">
        <f t="shared" si="530"/>
        <v>2807</v>
      </c>
      <c r="B2808" s="31">
        <f>IF(data!A2809="","",data!A2809)</f>
        <v>2022013</v>
      </c>
      <c r="C2808" s="32">
        <f>IF(data!B2809="","",data!B2809)</f>
        <v>44600</v>
      </c>
      <c r="D2808" s="21">
        <f>IF(data!C2809="","",data!C2809)</f>
        <v>2</v>
      </c>
      <c r="E2808" s="22">
        <f>IF(data!D2809="","",data!D2809)</f>
        <v>3</v>
      </c>
      <c r="F2808" s="22">
        <f>IF(data!E2809="","",data!E2809)</f>
        <v>4</v>
      </c>
      <c r="G2808" s="22">
        <f>IF(data!F2809="","",data!F2809)</f>
        <v>7</v>
      </c>
      <c r="H2808" s="22">
        <f>IF(data!G2809="","",data!G2809)</f>
        <v>10</v>
      </c>
      <c r="I2808" s="22">
        <f>IF(data!H2809="","",data!H2809)</f>
        <v>18</v>
      </c>
      <c r="J2808" s="23">
        <f>IF(data!I2809="","",data!I2809)</f>
        <v>15</v>
      </c>
      <c r="Q2808" s="33"/>
      <c r="R2808" s="33"/>
      <c r="S2808" s="33"/>
      <c r="T2808" s="33"/>
      <c r="U2808" s="33"/>
      <c r="V2808" s="33"/>
      <c r="X2808" s="34"/>
      <c r="Y2808" s="33"/>
      <c r="Z2808" s="33"/>
      <c r="AA2808" s="33"/>
      <c r="AB2808" s="33"/>
      <c r="AC2808" s="35"/>
      <c r="AD2808" s="33"/>
      <c r="AE2808" s="33"/>
      <c r="AF2808" s="33"/>
      <c r="AG2808" s="33"/>
      <c r="AH2808" s="33"/>
      <c r="AI2808" s="33"/>
      <c r="AJ2808" s="36"/>
      <c r="AK2808" s="10">
        <f t="shared" si="531"/>
        <v>5</v>
      </c>
      <c r="AL2808" s="11">
        <f t="shared" si="532"/>
        <v>12</v>
      </c>
      <c r="AM2808" s="11">
        <f t="shared" si="533"/>
        <v>14</v>
      </c>
      <c r="AN2808" s="11">
        <f t="shared" si="534"/>
        <v>14</v>
      </c>
      <c r="AO2808" s="13">
        <f t="shared" si="535"/>
        <v>16</v>
      </c>
      <c r="AP2808" s="11">
        <f t="shared" si="536"/>
        <v>20</v>
      </c>
      <c r="AQ2808" s="11">
        <f t="shared" si="537"/>
        <v>17</v>
      </c>
      <c r="AR2808" s="11">
        <f t="shared" si="538"/>
        <v>24</v>
      </c>
      <c r="AS2808" s="11">
        <f t="shared" si="539"/>
        <v>33</v>
      </c>
      <c r="AT2808" s="11">
        <f t="shared" si="540"/>
        <v>32</v>
      </c>
      <c r="AU2808" s="11">
        <f t="shared" si="541"/>
        <v>31</v>
      </c>
      <c r="AV2808" s="11">
        <f t="shared" si="542"/>
        <v>30</v>
      </c>
      <c r="AW2808" s="12">
        <f t="shared" si="543"/>
        <v>29</v>
      </c>
      <c r="AX2808" s="13">
        <f t="shared" si="544"/>
        <v>28</v>
      </c>
      <c r="AY2808" s="13">
        <f t="shared" si="545"/>
        <v>27</v>
      </c>
      <c r="AZ2808" s="13">
        <f t="shared" si="546"/>
        <v>26</v>
      </c>
      <c r="BA2808" s="13">
        <f t="shared" si="547"/>
        <v>44</v>
      </c>
      <c r="BB2808" s="14">
        <f t="shared" si="548"/>
        <v>44</v>
      </c>
      <c r="BC2808" s="19">
        <f t="shared" si="551"/>
        <v>27</v>
      </c>
      <c r="BD2808" s="55">
        <f t="shared" si="527"/>
        <v>0.90029230269568039</v>
      </c>
      <c r="BE2808" s="19">
        <f t="shared" si="528"/>
        <v>0.91666125365378359</v>
      </c>
      <c r="BF2808" s="19">
        <f t="shared" si="552"/>
        <v>0.95021760311789538</v>
      </c>
      <c r="BG2808" s="19">
        <f t="shared" si="557"/>
        <v>0.96658655407599869</v>
      </c>
      <c r="BH2808" s="19">
        <f t="shared" si="529"/>
        <v>0</v>
      </c>
      <c r="BI2808" s="19">
        <f t="shared" si="529"/>
        <v>1</v>
      </c>
      <c r="BJ2808" s="19">
        <f t="shared" si="529"/>
        <v>1</v>
      </c>
      <c r="BK2808" s="19">
        <f t="shared" si="556"/>
        <v>1</v>
      </c>
      <c r="BL2808" s="19">
        <f t="shared" si="556"/>
        <v>1</v>
      </c>
      <c r="BM2808" s="19">
        <f t="shared" si="556"/>
        <v>0</v>
      </c>
      <c r="BN2808" s="19">
        <f t="shared" si="556"/>
        <v>0</v>
      </c>
      <c r="BO2808" s="19">
        <f t="shared" si="556"/>
        <v>1</v>
      </c>
      <c r="BP2808" s="19">
        <f t="shared" si="556"/>
        <v>0</v>
      </c>
      <c r="BQ2808" s="19">
        <f t="shared" si="556"/>
        <v>0</v>
      </c>
      <c r="BR2808" s="19">
        <f t="shared" si="556"/>
        <v>1</v>
      </c>
      <c r="BS2808" s="19">
        <f t="shared" si="556"/>
        <v>0</v>
      </c>
      <c r="BT2808" s="19">
        <f t="shared" si="556"/>
        <v>0</v>
      </c>
      <c r="BU2808" s="19">
        <f t="shared" si="556"/>
        <v>0</v>
      </c>
      <c r="BV2808" s="19">
        <f t="shared" si="556"/>
        <v>0</v>
      </c>
      <c r="BW2808" s="19">
        <f t="shared" si="556"/>
        <v>0</v>
      </c>
      <c r="BX2808" s="19">
        <f t="shared" si="556"/>
        <v>0</v>
      </c>
      <c r="BY2808" s="19" t="str">
        <f t="shared" si="556"/>
        <v/>
      </c>
      <c r="BZ2808" s="19" t="str">
        <f t="shared" si="556"/>
        <v/>
      </c>
      <c r="CA2808" s="19" t="str">
        <f t="shared" si="555"/>
        <v/>
      </c>
      <c r="CB2808" s="19" t="str">
        <f t="shared" si="555"/>
        <v/>
      </c>
    </row>
    <row r="2809" spans="1:80">
      <c r="A2809" s="24">
        <f t="shared" si="530"/>
        <v>2808</v>
      </c>
      <c r="B2809" s="31">
        <f>IF(data!A2810="","",data!A2810)</f>
        <v>2022014</v>
      </c>
      <c r="C2809" s="32">
        <f>IF(data!B2810="","",data!B2810)</f>
        <v>44602</v>
      </c>
      <c r="D2809" s="21">
        <f>IF(data!C2810="","",data!C2810)</f>
        <v>6</v>
      </c>
      <c r="E2809" s="22">
        <f>IF(data!D2810="","",data!D2810)</f>
        <v>7</v>
      </c>
      <c r="F2809" s="22">
        <f>IF(data!E2810="","",data!E2810)</f>
        <v>13</v>
      </c>
      <c r="G2809" s="22">
        <f>IF(data!F2810="","",data!F2810)</f>
        <v>14</v>
      </c>
      <c r="H2809" s="22">
        <f>IF(data!G2810="","",data!G2810)</f>
        <v>15</v>
      </c>
      <c r="I2809" s="22">
        <f>IF(data!H2810="","",data!H2810)</f>
        <v>27</v>
      </c>
      <c r="J2809" s="23">
        <f>IF(data!I2810="","",data!I2810)</f>
        <v>4</v>
      </c>
      <c r="Q2809" s="33"/>
      <c r="R2809" s="33"/>
      <c r="S2809" s="33"/>
      <c r="T2809" s="33"/>
      <c r="U2809" s="33"/>
      <c r="V2809" s="33"/>
      <c r="X2809" s="34"/>
      <c r="Y2809" s="33"/>
      <c r="Z2809" s="33"/>
      <c r="AA2809" s="33"/>
      <c r="AB2809" s="33"/>
      <c r="AC2809" s="35"/>
      <c r="AD2809" s="33"/>
      <c r="AE2809" s="33"/>
      <c r="AF2809" s="33"/>
      <c r="AG2809" s="33"/>
      <c r="AH2809" s="33"/>
      <c r="AI2809" s="33"/>
      <c r="AJ2809" s="36"/>
      <c r="AK2809" s="10">
        <f t="shared" si="531"/>
        <v>4</v>
      </c>
      <c r="AL2809" s="11">
        <f t="shared" si="532"/>
        <v>14</v>
      </c>
      <c r="AM2809" s="11">
        <f t="shared" si="533"/>
        <v>12</v>
      </c>
      <c r="AN2809" s="11">
        <f t="shared" si="534"/>
        <v>10</v>
      </c>
      <c r="AO2809" s="13">
        <f t="shared" si="535"/>
        <v>19</v>
      </c>
      <c r="AP2809" s="11">
        <f t="shared" si="536"/>
        <v>34</v>
      </c>
      <c r="AQ2809" s="11">
        <f t="shared" si="537"/>
        <v>28</v>
      </c>
      <c r="AR2809" s="11">
        <f t="shared" si="538"/>
        <v>32</v>
      </c>
      <c r="AS2809" s="11">
        <f t="shared" si="539"/>
        <v>27</v>
      </c>
      <c r="AT2809" s="11">
        <f t="shared" si="540"/>
        <v>22</v>
      </c>
      <c r="AU2809" s="11">
        <f t="shared" si="541"/>
        <v>17</v>
      </c>
      <c r="AV2809" s="11">
        <f t="shared" si="542"/>
        <v>40</v>
      </c>
      <c r="AW2809" s="12">
        <f t="shared" si="543"/>
        <v>52</v>
      </c>
      <c r="AX2809" s="13">
        <f t="shared" si="544"/>
        <v>66</v>
      </c>
      <c r="AY2809" s="13">
        <f t="shared" si="545"/>
        <v>65</v>
      </c>
      <c r="AZ2809" s="13">
        <f t="shared" si="546"/>
        <v>64</v>
      </c>
      <c r="BA2809" s="13">
        <f t="shared" si="547"/>
        <v>63</v>
      </c>
      <c r="BB2809" s="14">
        <f t="shared" si="548"/>
        <v>62</v>
      </c>
      <c r="BC2809" s="19">
        <f t="shared" si="551"/>
        <v>65</v>
      </c>
      <c r="BD2809" s="55">
        <f t="shared" si="527"/>
        <v>1.0025982461838259</v>
      </c>
      <c r="BE2809" s="19">
        <f t="shared" si="528"/>
        <v>0.94121468009093856</v>
      </c>
      <c r="BF2809" s="19">
        <f t="shared" si="552"/>
        <v>0.9616758687885677</v>
      </c>
      <c r="BG2809" s="19">
        <f t="shared" si="557"/>
        <v>0.97313413445924002</v>
      </c>
      <c r="BH2809" s="19">
        <f t="shared" si="529"/>
        <v>0</v>
      </c>
      <c r="BI2809" s="19">
        <f t="shared" si="529"/>
        <v>0</v>
      </c>
      <c r="BJ2809" s="19">
        <f t="shared" si="529"/>
        <v>0</v>
      </c>
      <c r="BK2809" s="19">
        <f t="shared" si="556"/>
        <v>0</v>
      </c>
      <c r="BL2809" s="19">
        <f t="shared" si="556"/>
        <v>0</v>
      </c>
      <c r="BM2809" s="19">
        <f t="shared" si="556"/>
        <v>0</v>
      </c>
      <c r="BN2809" s="19">
        <f t="shared" si="556"/>
        <v>1</v>
      </c>
      <c r="BO2809" s="19">
        <f t="shared" si="556"/>
        <v>1</v>
      </c>
      <c r="BP2809" s="19">
        <f t="shared" si="556"/>
        <v>0</v>
      </c>
      <c r="BQ2809" s="19">
        <f t="shared" si="556"/>
        <v>0</v>
      </c>
      <c r="BR2809" s="19">
        <f t="shared" si="556"/>
        <v>1</v>
      </c>
      <c r="BS2809" s="19">
        <f t="shared" si="556"/>
        <v>0</v>
      </c>
      <c r="BT2809" s="19">
        <f t="shared" si="556"/>
        <v>0</v>
      </c>
      <c r="BU2809" s="19">
        <f t="shared" si="556"/>
        <v>1</v>
      </c>
      <c r="BV2809" s="19">
        <f t="shared" si="556"/>
        <v>1</v>
      </c>
      <c r="BW2809" s="19">
        <f t="shared" si="556"/>
        <v>1</v>
      </c>
      <c r="BX2809" s="19">
        <f t="shared" si="556"/>
        <v>0</v>
      </c>
      <c r="BY2809" s="19" t="str">
        <f t="shared" si="556"/>
        <v/>
      </c>
      <c r="BZ2809" s="19" t="str">
        <f t="shared" si="556"/>
        <v/>
      </c>
      <c r="CA2809" s="19" t="str">
        <f t="shared" si="555"/>
        <v/>
      </c>
      <c r="CB2809" s="19" t="str">
        <f t="shared" si="555"/>
        <v/>
      </c>
    </row>
    <row r="2810" spans="1:80">
      <c r="A2810" s="24">
        <f t="shared" si="530"/>
        <v>2809</v>
      </c>
      <c r="B2810" s="31">
        <f>IF(data!A2811="","",data!A2811)</f>
        <v>2022015</v>
      </c>
      <c r="C2810" s="32">
        <f>IF(data!B2811="","",data!B2811)</f>
        <v>44605</v>
      </c>
      <c r="D2810" s="21">
        <f>IF(data!C2811="","",data!C2811)</f>
        <v>6</v>
      </c>
      <c r="E2810" s="22">
        <f>IF(data!D2811="","",data!D2811)</f>
        <v>14</v>
      </c>
      <c r="F2810" s="22">
        <f>IF(data!E2811="","",data!E2811)</f>
        <v>16</v>
      </c>
      <c r="G2810" s="22">
        <f>IF(data!F2811="","",data!F2811)</f>
        <v>27</v>
      </c>
      <c r="H2810" s="22">
        <f>IF(data!G2811="","",data!G2811)</f>
        <v>28</v>
      </c>
      <c r="I2810" s="22">
        <f>IF(data!H2811="","",data!H2811)</f>
        <v>31</v>
      </c>
      <c r="J2810" s="23">
        <f>IF(data!I2811="","",data!I2811)</f>
        <v>7</v>
      </c>
      <c r="Q2810" s="33"/>
      <c r="R2810" s="33"/>
      <c r="S2810" s="33"/>
      <c r="T2810" s="33"/>
      <c r="U2810" s="33"/>
      <c r="V2810" s="33"/>
      <c r="X2810" s="34"/>
      <c r="Y2810" s="33"/>
      <c r="Z2810" s="33"/>
      <c r="AA2810" s="33"/>
      <c r="AB2810" s="33"/>
      <c r="AC2810" s="35"/>
      <c r="AD2810" s="33"/>
      <c r="AE2810" s="33"/>
      <c r="AF2810" s="33"/>
      <c r="AG2810" s="33"/>
      <c r="AH2810" s="33"/>
      <c r="AI2810" s="33"/>
      <c r="AJ2810" s="36"/>
      <c r="AK2810" s="10">
        <f t="shared" si="531"/>
        <v>5</v>
      </c>
      <c r="AL2810" s="11">
        <f t="shared" si="532"/>
        <v>10</v>
      </c>
      <c r="AM2810" s="11">
        <f t="shared" si="533"/>
        <v>12</v>
      </c>
      <c r="AN2810" s="11">
        <f t="shared" si="534"/>
        <v>14</v>
      </c>
      <c r="AO2810" s="13">
        <f t="shared" si="535"/>
        <v>17</v>
      </c>
      <c r="AP2810" s="11">
        <f t="shared" si="536"/>
        <v>26</v>
      </c>
      <c r="AQ2810" s="11">
        <f t="shared" si="537"/>
        <v>23</v>
      </c>
      <c r="AR2810" s="11">
        <f t="shared" si="538"/>
        <v>32</v>
      </c>
      <c r="AS2810" s="11">
        <f t="shared" si="539"/>
        <v>34</v>
      </c>
      <c r="AT2810" s="11">
        <f t="shared" si="540"/>
        <v>26</v>
      </c>
      <c r="AU2810" s="11">
        <f t="shared" si="541"/>
        <v>18</v>
      </c>
      <c r="AV2810" s="11">
        <f t="shared" si="542"/>
        <v>24</v>
      </c>
      <c r="AW2810" s="12">
        <f t="shared" si="543"/>
        <v>47</v>
      </c>
      <c r="AX2810" s="13">
        <f t="shared" si="544"/>
        <v>58</v>
      </c>
      <c r="AY2810" s="13">
        <f t="shared" si="545"/>
        <v>71</v>
      </c>
      <c r="AZ2810" s="13">
        <f t="shared" si="546"/>
        <v>68</v>
      </c>
      <c r="BA2810" s="13">
        <f t="shared" si="547"/>
        <v>65</v>
      </c>
      <c r="BB2810" s="14">
        <f t="shared" si="548"/>
        <v>62</v>
      </c>
      <c r="BC2810" s="19">
        <f t="shared" si="551"/>
        <v>71</v>
      </c>
      <c r="BD2810" s="55">
        <f t="shared" si="527"/>
        <v>1.1417343293277038</v>
      </c>
      <c r="BE2810" s="19">
        <f t="shared" si="528"/>
        <v>0.9616758687885677</v>
      </c>
      <c r="BF2810" s="19">
        <f t="shared" si="552"/>
        <v>0.96576810652809364</v>
      </c>
      <c r="BG2810" s="19">
        <f t="shared" si="557"/>
        <v>0.97927249106852876</v>
      </c>
      <c r="BH2810" s="19">
        <f t="shared" si="529"/>
        <v>0</v>
      </c>
      <c r="BI2810" s="19">
        <f t="shared" si="529"/>
        <v>0</v>
      </c>
      <c r="BJ2810" s="19">
        <f t="shared" si="529"/>
        <v>0</v>
      </c>
      <c r="BK2810" s="19">
        <f t="shared" si="556"/>
        <v>0</v>
      </c>
      <c r="BL2810" s="19">
        <f t="shared" si="556"/>
        <v>0</v>
      </c>
      <c r="BM2810" s="19">
        <f t="shared" si="556"/>
        <v>0</v>
      </c>
      <c r="BN2810" s="19">
        <f t="shared" si="556"/>
        <v>1</v>
      </c>
      <c r="BO2810" s="19">
        <f t="shared" si="556"/>
        <v>0</v>
      </c>
      <c r="BP2810" s="19">
        <f t="shared" si="556"/>
        <v>0</v>
      </c>
      <c r="BQ2810" s="19">
        <f t="shared" si="556"/>
        <v>0</v>
      </c>
      <c r="BR2810" s="19">
        <f t="shared" si="556"/>
        <v>1</v>
      </c>
      <c r="BS2810" s="19">
        <f t="shared" si="556"/>
        <v>1</v>
      </c>
      <c r="BT2810" s="19">
        <f t="shared" si="556"/>
        <v>0</v>
      </c>
      <c r="BU2810" s="19">
        <f t="shared" si="556"/>
        <v>0</v>
      </c>
      <c r="BV2810" s="19">
        <f t="shared" si="556"/>
        <v>2</v>
      </c>
      <c r="BW2810" s="19">
        <f t="shared" si="556"/>
        <v>0</v>
      </c>
      <c r="BX2810" s="19">
        <f t="shared" si="556"/>
        <v>1</v>
      </c>
      <c r="BY2810" s="19" t="str">
        <f t="shared" si="556"/>
        <v/>
      </c>
      <c r="BZ2810" s="19" t="str">
        <f t="shared" si="556"/>
        <v/>
      </c>
      <c r="CA2810" s="19" t="str">
        <f t="shared" si="555"/>
        <v/>
      </c>
      <c r="CB2810" s="19" t="str">
        <f t="shared" si="555"/>
        <v/>
      </c>
    </row>
    <row r="2811" spans="1:80">
      <c r="A2811" s="24">
        <f t="shared" si="530"/>
        <v>2810</v>
      </c>
      <c r="B2811" s="31">
        <f>IF(data!A2812="","",data!A2812)</f>
        <v>2022016</v>
      </c>
      <c r="C2811" s="32">
        <f>IF(data!B2812="","",data!B2812)</f>
        <v>44607</v>
      </c>
      <c r="D2811" s="21">
        <f>IF(data!C2812="","",data!C2812)</f>
        <v>5</v>
      </c>
      <c r="E2811" s="22">
        <f>IF(data!D2812="","",data!D2812)</f>
        <v>10</v>
      </c>
      <c r="F2811" s="22">
        <f>IF(data!E2812="","",data!E2812)</f>
        <v>19</v>
      </c>
      <c r="G2811" s="22">
        <f>IF(data!F2812="","",data!F2812)</f>
        <v>20</v>
      </c>
      <c r="H2811" s="22">
        <f>IF(data!G2812="","",data!G2812)</f>
        <v>29</v>
      </c>
      <c r="I2811" s="22">
        <f>IF(data!H2812="","",data!H2812)</f>
        <v>31</v>
      </c>
      <c r="J2811" s="23">
        <f>IF(data!I2812="","",data!I2812)</f>
        <v>14</v>
      </c>
      <c r="Q2811" s="33"/>
      <c r="R2811" s="33"/>
      <c r="S2811" s="33"/>
      <c r="T2811" s="33"/>
      <c r="U2811" s="33"/>
      <c r="V2811" s="33"/>
      <c r="X2811" s="34"/>
      <c r="Y2811" s="33"/>
      <c r="Z2811" s="33"/>
      <c r="AA2811" s="33"/>
      <c r="AB2811" s="33"/>
      <c r="AC2811" s="35"/>
      <c r="AD2811" s="33"/>
      <c r="AE2811" s="33"/>
      <c r="AF2811" s="33"/>
      <c r="AG2811" s="33"/>
      <c r="AH2811" s="33"/>
      <c r="AI2811" s="33"/>
      <c r="AJ2811" s="36"/>
      <c r="AK2811" s="10">
        <f t="shared" si="531"/>
        <v>9</v>
      </c>
      <c r="AL2811" s="11">
        <f t="shared" si="532"/>
        <v>10</v>
      </c>
      <c r="AM2811" s="11">
        <f t="shared" si="533"/>
        <v>9</v>
      </c>
      <c r="AN2811" s="11">
        <f t="shared" si="534"/>
        <v>18</v>
      </c>
      <c r="AO2811" s="13">
        <f t="shared" si="535"/>
        <v>23</v>
      </c>
      <c r="AP2811" s="11">
        <f t="shared" si="536"/>
        <v>26</v>
      </c>
      <c r="AQ2811" s="11">
        <f t="shared" si="537"/>
        <v>15</v>
      </c>
      <c r="AR2811" s="11">
        <f t="shared" si="538"/>
        <v>24</v>
      </c>
      <c r="AS2811" s="11">
        <f t="shared" si="539"/>
        <v>48</v>
      </c>
      <c r="AT2811" s="11">
        <f t="shared" si="540"/>
        <v>42</v>
      </c>
      <c r="AU2811" s="11">
        <f t="shared" si="541"/>
        <v>36</v>
      </c>
      <c r="AV2811" s="11">
        <f t="shared" si="542"/>
        <v>30</v>
      </c>
      <c r="AW2811" s="12">
        <f t="shared" si="543"/>
        <v>39</v>
      </c>
      <c r="AX2811" s="13">
        <f t="shared" si="544"/>
        <v>50</v>
      </c>
      <c r="AY2811" s="13">
        <f t="shared" si="545"/>
        <v>46</v>
      </c>
      <c r="AZ2811" s="13">
        <f t="shared" si="546"/>
        <v>42</v>
      </c>
      <c r="BA2811" s="13">
        <f t="shared" si="547"/>
        <v>38</v>
      </c>
      <c r="BB2811" s="14">
        <f t="shared" si="548"/>
        <v>54</v>
      </c>
      <c r="BC2811" s="19">
        <f t="shared" si="551"/>
        <v>46</v>
      </c>
      <c r="BD2811" s="55">
        <f t="shared" si="527"/>
        <v>1.0926274764533939</v>
      </c>
      <c r="BE2811" s="19">
        <f t="shared" si="528"/>
        <v>0.94939915556999022</v>
      </c>
      <c r="BF2811" s="19">
        <f t="shared" si="552"/>
        <v>0.96658655407599869</v>
      </c>
      <c r="BG2811" s="19">
        <f t="shared" si="557"/>
        <v>0.97722637219876574</v>
      </c>
      <c r="BH2811" s="19">
        <f t="shared" si="529"/>
        <v>0</v>
      </c>
      <c r="BI2811" s="19">
        <f t="shared" si="529"/>
        <v>0</v>
      </c>
      <c r="BJ2811" s="19">
        <f t="shared" si="529"/>
        <v>1</v>
      </c>
      <c r="BK2811" s="19">
        <f t="shared" si="556"/>
        <v>1</v>
      </c>
      <c r="BL2811" s="19">
        <f t="shared" si="556"/>
        <v>0</v>
      </c>
      <c r="BM2811" s="19">
        <f t="shared" si="556"/>
        <v>1</v>
      </c>
      <c r="BN2811" s="19">
        <f t="shared" si="556"/>
        <v>0</v>
      </c>
      <c r="BO2811" s="19">
        <f t="shared" si="556"/>
        <v>0</v>
      </c>
      <c r="BP2811" s="19">
        <f t="shared" si="556"/>
        <v>0</v>
      </c>
      <c r="BQ2811" s="19">
        <f t="shared" si="556"/>
        <v>0</v>
      </c>
      <c r="BR2811" s="19">
        <f t="shared" si="556"/>
        <v>1</v>
      </c>
      <c r="BS2811" s="19">
        <f t="shared" si="556"/>
        <v>0</v>
      </c>
      <c r="BT2811" s="19">
        <f t="shared" si="556"/>
        <v>1</v>
      </c>
      <c r="BU2811" s="19">
        <f t="shared" si="556"/>
        <v>0</v>
      </c>
      <c r="BV2811" s="19">
        <f t="shared" si="556"/>
        <v>1</v>
      </c>
      <c r="BW2811" s="19">
        <f t="shared" si="556"/>
        <v>0</v>
      </c>
      <c r="BX2811" s="19">
        <f t="shared" si="556"/>
        <v>0</v>
      </c>
      <c r="BY2811" s="19" t="str">
        <f t="shared" si="556"/>
        <v/>
      </c>
      <c r="BZ2811" s="19" t="str">
        <f t="shared" si="556"/>
        <v/>
      </c>
      <c r="CA2811" s="19" t="str">
        <f t="shared" si="555"/>
        <v/>
      </c>
      <c r="CB2811" s="19" t="str">
        <f t="shared" si="555"/>
        <v/>
      </c>
    </row>
    <row r="2812" spans="1:80">
      <c r="A2812" s="24">
        <f t="shared" si="530"/>
        <v>2811</v>
      </c>
      <c r="B2812" s="31">
        <f>IF(data!A2813="","",data!A2813)</f>
        <v>2022017</v>
      </c>
      <c r="C2812" s="32">
        <f>IF(data!B2813="","",data!B2813)</f>
        <v>44609</v>
      </c>
      <c r="D2812" s="21">
        <f>IF(data!C2813="","",data!C2813)</f>
        <v>6</v>
      </c>
      <c r="E2812" s="22">
        <f>IF(data!D2813="","",data!D2813)</f>
        <v>9</v>
      </c>
      <c r="F2812" s="22">
        <f>IF(data!E2813="","",data!E2813)</f>
        <v>24</v>
      </c>
      <c r="G2812" s="22">
        <f>IF(data!F2813="","",data!F2813)</f>
        <v>29</v>
      </c>
      <c r="H2812" s="22">
        <f>IF(data!G2813="","",data!G2813)</f>
        <v>30</v>
      </c>
      <c r="I2812" s="22">
        <f>IF(data!H2813="","",data!H2813)</f>
        <v>32</v>
      </c>
      <c r="J2812" s="23">
        <f>IF(data!I2813="","",data!I2813)</f>
        <v>7</v>
      </c>
      <c r="Q2812" s="33"/>
      <c r="R2812" s="33"/>
      <c r="S2812" s="33"/>
      <c r="T2812" s="33"/>
      <c r="U2812" s="33"/>
      <c r="V2812" s="33"/>
      <c r="X2812" s="34"/>
      <c r="Y2812" s="33"/>
      <c r="Z2812" s="33"/>
      <c r="AA2812" s="33"/>
      <c r="AB2812" s="33"/>
      <c r="AC2812" s="35"/>
      <c r="AD2812" s="33"/>
      <c r="AE2812" s="33"/>
      <c r="AF2812" s="33"/>
      <c r="AG2812" s="33"/>
      <c r="AH2812" s="33"/>
      <c r="AI2812" s="33"/>
      <c r="AJ2812" s="36"/>
      <c r="AK2812" s="10">
        <f t="shared" si="531"/>
        <v>4</v>
      </c>
      <c r="AL2812" s="11">
        <f t="shared" si="532"/>
        <v>6</v>
      </c>
      <c r="AM2812" s="11">
        <f t="shared" si="533"/>
        <v>15</v>
      </c>
      <c r="AN2812" s="11">
        <f t="shared" si="534"/>
        <v>10</v>
      </c>
      <c r="AO2812" s="13">
        <f t="shared" si="535"/>
        <v>18</v>
      </c>
      <c r="AP2812" s="11">
        <f t="shared" si="536"/>
        <v>18</v>
      </c>
      <c r="AQ2812" s="11">
        <f t="shared" si="537"/>
        <v>22</v>
      </c>
      <c r="AR2812" s="11">
        <f t="shared" si="538"/>
        <v>30</v>
      </c>
      <c r="AS2812" s="11">
        <f t="shared" si="539"/>
        <v>42</v>
      </c>
      <c r="AT2812" s="11">
        <f t="shared" si="540"/>
        <v>34</v>
      </c>
      <c r="AU2812" s="11">
        <f t="shared" si="541"/>
        <v>39</v>
      </c>
      <c r="AV2812" s="11">
        <f t="shared" si="542"/>
        <v>32</v>
      </c>
      <c r="AW2812" s="12">
        <f t="shared" si="543"/>
        <v>40</v>
      </c>
      <c r="AX2812" s="13">
        <f t="shared" si="544"/>
        <v>50</v>
      </c>
      <c r="AY2812" s="13">
        <f t="shared" si="545"/>
        <v>62</v>
      </c>
      <c r="AZ2812" s="13">
        <f t="shared" si="546"/>
        <v>58</v>
      </c>
      <c r="BA2812" s="13">
        <f t="shared" si="547"/>
        <v>54</v>
      </c>
      <c r="BB2812" s="14">
        <f t="shared" si="548"/>
        <v>50</v>
      </c>
      <c r="BC2812" s="19">
        <f t="shared" si="551"/>
        <v>62</v>
      </c>
      <c r="BD2812" s="55">
        <f t="shared" si="527"/>
        <v>1.1089964274114972</v>
      </c>
      <c r="BE2812" s="19">
        <f t="shared" si="528"/>
        <v>1.0066904839233517</v>
      </c>
      <c r="BF2812" s="19">
        <f t="shared" si="552"/>
        <v>0.99850600844430004</v>
      </c>
      <c r="BG2812" s="19">
        <f t="shared" si="557"/>
        <v>0.98704774277362783</v>
      </c>
      <c r="BH2812" s="19">
        <f t="shared" si="529"/>
        <v>0</v>
      </c>
      <c r="BI2812" s="19">
        <f t="shared" si="529"/>
        <v>0</v>
      </c>
      <c r="BJ2812" s="19">
        <f t="shared" si="529"/>
        <v>0</v>
      </c>
      <c r="BK2812" s="19">
        <f t="shared" si="556"/>
        <v>0</v>
      </c>
      <c r="BL2812" s="19">
        <f t="shared" si="556"/>
        <v>0</v>
      </c>
      <c r="BM2812" s="19">
        <f t="shared" si="556"/>
        <v>0</v>
      </c>
      <c r="BN2812" s="19">
        <f t="shared" si="556"/>
        <v>1</v>
      </c>
      <c r="BO2812" s="19">
        <f t="shared" si="556"/>
        <v>1</v>
      </c>
      <c r="BP2812" s="19">
        <f t="shared" si="556"/>
        <v>0</v>
      </c>
      <c r="BQ2812" s="19">
        <f t="shared" si="556"/>
        <v>1</v>
      </c>
      <c r="BR2812" s="19">
        <f t="shared" si="556"/>
        <v>0</v>
      </c>
      <c r="BS2812" s="19">
        <f t="shared" si="556"/>
        <v>0</v>
      </c>
      <c r="BT2812" s="19">
        <f t="shared" si="556"/>
        <v>1</v>
      </c>
      <c r="BU2812" s="19">
        <f t="shared" si="556"/>
        <v>1</v>
      </c>
      <c r="BV2812" s="19">
        <f t="shared" si="556"/>
        <v>0</v>
      </c>
      <c r="BW2812" s="19">
        <f t="shared" si="556"/>
        <v>1</v>
      </c>
      <c r="BX2812" s="19">
        <f t="shared" si="556"/>
        <v>0</v>
      </c>
      <c r="BY2812" s="19" t="str">
        <f t="shared" si="556"/>
        <v/>
      </c>
      <c r="BZ2812" s="19" t="str">
        <f t="shared" si="556"/>
        <v/>
      </c>
      <c r="CA2812" s="19" t="str">
        <f t="shared" si="555"/>
        <v/>
      </c>
      <c r="CB2812" s="19" t="str">
        <f t="shared" si="555"/>
        <v/>
      </c>
    </row>
    <row r="2813" spans="1:80">
      <c r="A2813" s="24">
        <f t="shared" si="530"/>
        <v>2812</v>
      </c>
      <c r="B2813" s="31">
        <f>IF(data!A2814="","",data!A2814)</f>
        <v>2022018</v>
      </c>
      <c r="C2813" s="32">
        <f>IF(data!B2814="","",data!B2814)</f>
        <v>44612</v>
      </c>
      <c r="D2813" s="21">
        <f>IF(data!C2814="","",data!C2814)</f>
        <v>7</v>
      </c>
      <c r="E2813" s="22">
        <f>IF(data!D2814="","",data!D2814)</f>
        <v>11</v>
      </c>
      <c r="F2813" s="22">
        <f>IF(data!E2814="","",data!E2814)</f>
        <v>16</v>
      </c>
      <c r="G2813" s="22">
        <f>IF(data!F2814="","",data!F2814)</f>
        <v>17</v>
      </c>
      <c r="H2813" s="22">
        <f>IF(data!G2814="","",data!G2814)</f>
        <v>30</v>
      </c>
      <c r="I2813" s="22">
        <f>IF(data!H2814="","",data!H2814)</f>
        <v>32</v>
      </c>
      <c r="J2813" s="23">
        <f>IF(data!I2814="","",data!I2814)</f>
        <v>16</v>
      </c>
      <c r="Q2813" s="33"/>
      <c r="R2813" s="33"/>
      <c r="S2813" s="33"/>
      <c r="T2813" s="33"/>
      <c r="U2813" s="33"/>
      <c r="V2813" s="33"/>
      <c r="X2813" s="34"/>
      <c r="Y2813" s="33"/>
      <c r="Z2813" s="33"/>
      <c r="AA2813" s="33"/>
      <c r="AB2813" s="33"/>
      <c r="AC2813" s="35"/>
      <c r="AD2813" s="33"/>
      <c r="AE2813" s="33"/>
      <c r="AF2813" s="33"/>
      <c r="AG2813" s="33"/>
      <c r="AH2813" s="33"/>
      <c r="AI2813" s="33"/>
      <c r="AJ2813" s="36"/>
      <c r="AK2813" s="10">
        <f t="shared" si="531"/>
        <v>8</v>
      </c>
      <c r="AL2813" s="11">
        <f t="shared" si="532"/>
        <v>9</v>
      </c>
      <c r="AM2813" s="11">
        <f t="shared" si="533"/>
        <v>8</v>
      </c>
      <c r="AN2813" s="11">
        <f t="shared" si="534"/>
        <v>17</v>
      </c>
      <c r="AO2813" s="13">
        <f t="shared" si="535"/>
        <v>15</v>
      </c>
      <c r="AP2813" s="11">
        <f t="shared" si="536"/>
        <v>17</v>
      </c>
      <c r="AQ2813" s="11">
        <f t="shared" si="537"/>
        <v>32</v>
      </c>
      <c r="AR2813" s="11">
        <f t="shared" si="538"/>
        <v>23</v>
      </c>
      <c r="AS2813" s="11">
        <f t="shared" si="539"/>
        <v>36</v>
      </c>
      <c r="AT2813" s="11">
        <f t="shared" si="540"/>
        <v>41</v>
      </c>
      <c r="AU2813" s="11">
        <f t="shared" si="541"/>
        <v>35</v>
      </c>
      <c r="AV2813" s="11">
        <f t="shared" si="542"/>
        <v>29</v>
      </c>
      <c r="AW2813" s="12">
        <f t="shared" si="543"/>
        <v>23</v>
      </c>
      <c r="AX2813" s="13">
        <f t="shared" si="544"/>
        <v>33</v>
      </c>
      <c r="AY2813" s="13">
        <f t="shared" si="545"/>
        <v>62</v>
      </c>
      <c r="AZ2813" s="13">
        <f t="shared" si="546"/>
        <v>77</v>
      </c>
      <c r="BA2813" s="13">
        <f t="shared" si="547"/>
        <v>75</v>
      </c>
      <c r="BB2813" s="14">
        <f t="shared" si="548"/>
        <v>73</v>
      </c>
      <c r="BC2813" s="19">
        <f t="shared" si="551"/>
        <v>62</v>
      </c>
      <c r="BD2813" s="55">
        <f t="shared" si="527"/>
        <v>1.2522247482949009</v>
      </c>
      <c r="BE2813" s="19">
        <f t="shared" si="528"/>
        <v>1.0762585254952908</v>
      </c>
      <c r="BF2813" s="19">
        <f t="shared" si="552"/>
        <v>1.0091458265670672</v>
      </c>
      <c r="BG2813" s="19">
        <f t="shared" si="557"/>
        <v>0.99605066580058454</v>
      </c>
      <c r="BH2813" s="19">
        <f t="shared" si="529"/>
        <v>1</v>
      </c>
      <c r="BI2813" s="19">
        <f t="shared" si="529"/>
        <v>0</v>
      </c>
      <c r="BJ2813" s="19">
        <f t="shared" si="529"/>
        <v>0</v>
      </c>
      <c r="BK2813" s="19">
        <f t="shared" si="556"/>
        <v>0</v>
      </c>
      <c r="BL2813" s="19">
        <f t="shared" si="556"/>
        <v>0</v>
      </c>
      <c r="BM2813" s="19">
        <f t="shared" si="556"/>
        <v>0</v>
      </c>
      <c r="BN2813" s="19">
        <f t="shared" si="556"/>
        <v>0</v>
      </c>
      <c r="BO2813" s="19">
        <f t="shared" si="556"/>
        <v>1</v>
      </c>
      <c r="BP2813" s="19">
        <f t="shared" si="556"/>
        <v>0</v>
      </c>
      <c r="BQ2813" s="19">
        <f t="shared" si="556"/>
        <v>0</v>
      </c>
      <c r="BR2813" s="19">
        <f t="shared" si="556"/>
        <v>0</v>
      </c>
      <c r="BS2813" s="19">
        <f t="shared" si="556"/>
        <v>1</v>
      </c>
      <c r="BT2813" s="19">
        <f t="shared" si="556"/>
        <v>0</v>
      </c>
      <c r="BU2813" s="19">
        <f t="shared" si="556"/>
        <v>1</v>
      </c>
      <c r="BV2813" s="19">
        <f t="shared" si="556"/>
        <v>0</v>
      </c>
      <c r="BW2813" s="19">
        <f t="shared" si="556"/>
        <v>1</v>
      </c>
      <c r="BX2813" s="19">
        <f t="shared" si="556"/>
        <v>1</v>
      </c>
      <c r="BY2813" s="19" t="str">
        <f t="shared" si="556"/>
        <v/>
      </c>
      <c r="BZ2813" s="19" t="str">
        <f t="shared" si="556"/>
        <v/>
      </c>
      <c r="CA2813" s="19" t="str">
        <f t="shared" si="555"/>
        <v/>
      </c>
      <c r="CB2813" s="19" t="str">
        <f t="shared" si="555"/>
        <v/>
      </c>
    </row>
    <row r="2814" spans="1:80">
      <c r="A2814" s="24">
        <f t="shared" si="530"/>
        <v>2813</v>
      </c>
      <c r="B2814" s="31">
        <f>IF(data!A2815="","",data!A2815)</f>
        <v>2022019</v>
      </c>
      <c r="C2814" s="32">
        <f>IF(data!B2815="","",data!B2815)</f>
        <v>44614</v>
      </c>
      <c r="D2814" s="21">
        <f>IF(data!C2815="","",data!C2815)</f>
        <v>5</v>
      </c>
      <c r="E2814" s="22">
        <f>IF(data!D2815="","",data!D2815)</f>
        <v>6</v>
      </c>
      <c r="F2814" s="22">
        <f>IF(data!E2815="","",data!E2815)</f>
        <v>14</v>
      </c>
      <c r="G2814" s="22">
        <f>IF(data!F2815="","",data!F2815)</f>
        <v>20</v>
      </c>
      <c r="H2814" s="22">
        <f>IF(data!G2815="","",data!G2815)</f>
        <v>21</v>
      </c>
      <c r="I2814" s="22">
        <f>IF(data!H2815="","",data!H2815)</f>
        <v>25</v>
      </c>
      <c r="J2814" s="23">
        <f>IF(data!I2815="","",data!I2815)</f>
        <v>8</v>
      </c>
      <c r="Q2814" s="33"/>
      <c r="R2814" s="33"/>
      <c r="S2814" s="33"/>
      <c r="T2814" s="33"/>
      <c r="U2814" s="33"/>
      <c r="V2814" s="33"/>
      <c r="X2814" s="34"/>
      <c r="Y2814" s="33"/>
      <c r="Z2814" s="33"/>
      <c r="AA2814" s="33"/>
      <c r="AB2814" s="33"/>
      <c r="AC2814" s="35"/>
      <c r="AD2814" s="33"/>
      <c r="AE2814" s="33"/>
      <c r="AF2814" s="33"/>
      <c r="AG2814" s="33"/>
      <c r="AH2814" s="33"/>
      <c r="AI2814" s="33"/>
      <c r="AJ2814" s="36"/>
      <c r="AK2814" s="10">
        <f t="shared" si="531"/>
        <v>7</v>
      </c>
      <c r="AL2814" s="11">
        <f t="shared" si="532"/>
        <v>7</v>
      </c>
      <c r="AM2814" s="11">
        <f t="shared" si="533"/>
        <v>6</v>
      </c>
      <c r="AN2814" s="11">
        <f t="shared" si="534"/>
        <v>13</v>
      </c>
      <c r="AO2814" s="13">
        <f t="shared" si="535"/>
        <v>21</v>
      </c>
      <c r="AP2814" s="11">
        <f t="shared" si="536"/>
        <v>27</v>
      </c>
      <c r="AQ2814" s="11">
        <f t="shared" si="537"/>
        <v>28</v>
      </c>
      <c r="AR2814" s="11">
        <f t="shared" si="538"/>
        <v>21</v>
      </c>
      <c r="AS2814" s="11">
        <f t="shared" si="539"/>
        <v>36</v>
      </c>
      <c r="AT2814" s="11">
        <f t="shared" si="540"/>
        <v>31</v>
      </c>
      <c r="AU2814" s="11">
        <f t="shared" si="541"/>
        <v>39</v>
      </c>
      <c r="AV2814" s="11">
        <f t="shared" si="542"/>
        <v>35</v>
      </c>
      <c r="AW2814" s="12">
        <f t="shared" si="543"/>
        <v>46</v>
      </c>
      <c r="AX2814" s="13">
        <f t="shared" si="544"/>
        <v>43</v>
      </c>
      <c r="AY2814" s="13">
        <f t="shared" si="545"/>
        <v>40</v>
      </c>
      <c r="AZ2814" s="13">
        <f t="shared" si="546"/>
        <v>37</v>
      </c>
      <c r="BA2814" s="13">
        <f t="shared" si="547"/>
        <v>34</v>
      </c>
      <c r="BB2814" s="14">
        <f t="shared" si="548"/>
        <v>31</v>
      </c>
      <c r="BC2814" s="19">
        <f t="shared" si="551"/>
        <v>40</v>
      </c>
      <c r="BD2814" s="55">
        <f t="shared" si="527"/>
        <v>1.1499188048067555</v>
      </c>
      <c r="BE2814" s="19">
        <f t="shared" si="528"/>
        <v>1.0762585254952908</v>
      </c>
      <c r="BF2814" s="19">
        <f t="shared" si="552"/>
        <v>1.0009613510880155</v>
      </c>
      <c r="BG2814" s="19">
        <f t="shared" si="557"/>
        <v>0.98950308541734322</v>
      </c>
      <c r="BH2814" s="19">
        <f t="shared" si="529"/>
        <v>0</v>
      </c>
      <c r="BI2814" s="19">
        <f t="shared" si="529"/>
        <v>0</v>
      </c>
      <c r="BJ2814" s="19">
        <f t="shared" si="529"/>
        <v>0</v>
      </c>
      <c r="BK2814" s="19">
        <f t="shared" si="556"/>
        <v>1</v>
      </c>
      <c r="BL2814" s="19">
        <f t="shared" si="556"/>
        <v>1</v>
      </c>
      <c r="BM2814" s="19">
        <f t="shared" si="556"/>
        <v>1</v>
      </c>
      <c r="BN2814" s="19">
        <f t="shared" si="556"/>
        <v>1</v>
      </c>
      <c r="BO2814" s="19">
        <f t="shared" si="556"/>
        <v>0</v>
      </c>
      <c r="BP2814" s="19">
        <f t="shared" si="556"/>
        <v>1</v>
      </c>
      <c r="BQ2814" s="19">
        <f t="shared" si="556"/>
        <v>0</v>
      </c>
      <c r="BR2814" s="19">
        <f t="shared" si="556"/>
        <v>0</v>
      </c>
      <c r="BS2814" s="19">
        <f t="shared" si="556"/>
        <v>0</v>
      </c>
      <c r="BT2814" s="19">
        <f t="shared" si="556"/>
        <v>0</v>
      </c>
      <c r="BU2814" s="19">
        <f t="shared" si="556"/>
        <v>0</v>
      </c>
      <c r="BV2814" s="19">
        <f t="shared" si="556"/>
        <v>1</v>
      </c>
      <c r="BW2814" s="19">
        <f t="shared" si="556"/>
        <v>0</v>
      </c>
      <c r="BX2814" s="19">
        <f t="shared" si="556"/>
        <v>0</v>
      </c>
      <c r="BY2814" s="19" t="str">
        <f t="shared" si="556"/>
        <v/>
      </c>
      <c r="BZ2814" s="19" t="str">
        <f t="shared" si="556"/>
        <v/>
      </c>
      <c r="CA2814" s="19" t="str">
        <f t="shared" si="555"/>
        <v/>
      </c>
      <c r="CB2814" s="19" t="str">
        <f t="shared" si="555"/>
        <v/>
      </c>
    </row>
    <row r="2815" spans="1:80">
      <c r="A2815" s="24">
        <f t="shared" si="530"/>
        <v>2814</v>
      </c>
      <c r="B2815" s="31">
        <f>IF(data!A2816="","",data!A2816)</f>
        <v>2022020</v>
      </c>
      <c r="C2815" s="32">
        <f>IF(data!B2816="","",data!B2816)</f>
        <v>44616</v>
      </c>
      <c r="D2815" s="21">
        <f>IF(data!C2816="","",data!C2816)</f>
        <v>9</v>
      </c>
      <c r="E2815" s="22">
        <f>IF(data!D2816="","",data!D2816)</f>
        <v>11</v>
      </c>
      <c r="F2815" s="22">
        <f>IF(data!E2816="","",data!E2816)</f>
        <v>14</v>
      </c>
      <c r="G2815" s="22">
        <f>IF(data!F2816="","",data!F2816)</f>
        <v>22</v>
      </c>
      <c r="H2815" s="22">
        <f>IF(data!G2816="","",data!G2816)</f>
        <v>30</v>
      </c>
      <c r="I2815" s="22">
        <f>IF(data!H2816="","",data!H2816)</f>
        <v>32</v>
      </c>
      <c r="J2815" s="23">
        <f>IF(data!I2816="","",data!I2816)</f>
        <v>1</v>
      </c>
      <c r="Q2815" s="33"/>
      <c r="R2815" s="33"/>
      <c r="S2815" s="33"/>
      <c r="T2815" s="33"/>
      <c r="U2815" s="33"/>
      <c r="V2815" s="33"/>
      <c r="X2815" s="34"/>
      <c r="Y2815" s="33"/>
      <c r="Z2815" s="33"/>
      <c r="AA2815" s="33"/>
      <c r="AB2815" s="33"/>
      <c r="AC2815" s="35"/>
      <c r="AD2815" s="33"/>
      <c r="AE2815" s="33"/>
      <c r="AF2815" s="33"/>
      <c r="AG2815" s="33"/>
      <c r="AH2815" s="33"/>
      <c r="AI2815" s="33"/>
      <c r="AJ2815" s="36"/>
      <c r="AK2815" s="10">
        <f t="shared" si="531"/>
        <v>7</v>
      </c>
      <c r="AL2815" s="11">
        <f t="shared" si="532"/>
        <v>10</v>
      </c>
      <c r="AM2815" s="11">
        <f t="shared" si="533"/>
        <v>13</v>
      </c>
      <c r="AN2815" s="11">
        <f t="shared" si="534"/>
        <v>16</v>
      </c>
      <c r="AO2815" s="13">
        <f t="shared" si="535"/>
        <v>13</v>
      </c>
      <c r="AP2815" s="11">
        <f t="shared" si="536"/>
        <v>22</v>
      </c>
      <c r="AQ2815" s="11">
        <f t="shared" si="537"/>
        <v>19</v>
      </c>
      <c r="AR2815" s="11">
        <f t="shared" si="538"/>
        <v>18</v>
      </c>
      <c r="AS2815" s="11">
        <f t="shared" si="539"/>
        <v>30</v>
      </c>
      <c r="AT2815" s="11">
        <f t="shared" si="540"/>
        <v>46</v>
      </c>
      <c r="AU2815" s="11">
        <f t="shared" si="541"/>
        <v>40</v>
      </c>
      <c r="AV2815" s="11">
        <f t="shared" si="542"/>
        <v>34</v>
      </c>
      <c r="AW2815" s="12">
        <f t="shared" si="543"/>
        <v>43</v>
      </c>
      <c r="AX2815" s="13">
        <f t="shared" si="544"/>
        <v>54</v>
      </c>
      <c r="AY2815" s="13">
        <f t="shared" si="545"/>
        <v>67</v>
      </c>
      <c r="AZ2815" s="13">
        <f t="shared" si="546"/>
        <v>64</v>
      </c>
      <c r="BA2815" s="13">
        <f t="shared" si="547"/>
        <v>61</v>
      </c>
      <c r="BB2815" s="14">
        <f t="shared" si="548"/>
        <v>58</v>
      </c>
      <c r="BC2815" s="19">
        <f t="shared" si="551"/>
        <v>67</v>
      </c>
      <c r="BD2815" s="55">
        <f t="shared" si="527"/>
        <v>1.1335498538486521</v>
      </c>
      <c r="BE2815" s="19">
        <f t="shared" si="528"/>
        <v>1.137642091588178</v>
      </c>
      <c r="BF2815" s="19">
        <f t="shared" si="552"/>
        <v>1.0066904839233517</v>
      </c>
      <c r="BG2815" s="19">
        <f t="shared" si="557"/>
        <v>0.99973367976615779</v>
      </c>
      <c r="BH2815" s="19">
        <f t="shared" si="529"/>
        <v>0</v>
      </c>
      <c r="BI2815" s="19">
        <f t="shared" si="529"/>
        <v>0</v>
      </c>
      <c r="BJ2815" s="19">
        <f t="shared" si="529"/>
        <v>0</v>
      </c>
      <c r="BK2815" s="19">
        <f t="shared" si="556"/>
        <v>0</v>
      </c>
      <c r="BL2815" s="19">
        <f t="shared" si="556"/>
        <v>0</v>
      </c>
      <c r="BM2815" s="19">
        <f t="shared" si="556"/>
        <v>1</v>
      </c>
      <c r="BN2815" s="19">
        <f t="shared" si="556"/>
        <v>0</v>
      </c>
      <c r="BO2815" s="19">
        <f t="shared" si="556"/>
        <v>0</v>
      </c>
      <c r="BP2815" s="19">
        <f t="shared" si="556"/>
        <v>0</v>
      </c>
      <c r="BQ2815" s="19">
        <f t="shared" si="556"/>
        <v>1</v>
      </c>
      <c r="BR2815" s="19">
        <f t="shared" si="556"/>
        <v>0</v>
      </c>
      <c r="BS2815" s="19">
        <f t="shared" si="556"/>
        <v>1</v>
      </c>
      <c r="BT2815" s="19">
        <f t="shared" si="556"/>
        <v>0</v>
      </c>
      <c r="BU2815" s="19">
        <f t="shared" si="556"/>
        <v>1</v>
      </c>
      <c r="BV2815" s="19">
        <f t="shared" si="556"/>
        <v>1</v>
      </c>
      <c r="BW2815" s="19">
        <f t="shared" si="556"/>
        <v>1</v>
      </c>
      <c r="BX2815" s="19">
        <f t="shared" si="556"/>
        <v>0</v>
      </c>
      <c r="BY2815" s="19" t="str">
        <f t="shared" si="556"/>
        <v/>
      </c>
      <c r="BZ2815" s="19" t="str">
        <f t="shared" si="556"/>
        <v/>
      </c>
      <c r="CA2815" s="19" t="str">
        <f t="shared" si="555"/>
        <v/>
      </c>
      <c r="CB2815" s="19" t="str">
        <f t="shared" si="555"/>
        <v/>
      </c>
    </row>
    <row r="2816" spans="1:80">
      <c r="A2816" s="24">
        <f t="shared" si="530"/>
        <v>2815</v>
      </c>
      <c r="B2816" s="31">
        <f>IF(data!A2817="","",data!A2817)</f>
        <v>2022021</v>
      </c>
      <c r="C2816" s="32">
        <f>IF(data!B2817="","",data!B2817)</f>
        <v>44619</v>
      </c>
      <c r="D2816" s="21">
        <f>IF(data!C2817="","",data!C2817)</f>
        <v>3</v>
      </c>
      <c r="E2816" s="22">
        <f>IF(data!D2817="","",data!D2817)</f>
        <v>7</v>
      </c>
      <c r="F2816" s="22">
        <f>IF(data!E2817="","",data!E2817)</f>
        <v>22</v>
      </c>
      <c r="G2816" s="22">
        <f>IF(data!F2817="","",data!F2817)</f>
        <v>24</v>
      </c>
      <c r="H2816" s="22">
        <f>IF(data!G2817="","",data!G2817)</f>
        <v>26</v>
      </c>
      <c r="I2816" s="22">
        <f>IF(data!H2817="","",data!H2817)</f>
        <v>31</v>
      </c>
      <c r="J2816" s="23">
        <f>IF(data!I2817="","",data!I2817)</f>
        <v>14</v>
      </c>
      <c r="Q2816" s="33"/>
      <c r="R2816" s="33"/>
      <c r="S2816" s="33"/>
      <c r="T2816" s="33"/>
      <c r="U2816" s="33"/>
      <c r="V2816" s="33"/>
      <c r="X2816" s="34"/>
      <c r="Y2816" s="33"/>
      <c r="Z2816" s="33"/>
      <c r="AA2816" s="33"/>
      <c r="AB2816" s="33"/>
      <c r="AC2816" s="35"/>
      <c r="AD2816" s="33"/>
      <c r="AE2816" s="33"/>
      <c r="AF2816" s="33"/>
      <c r="AG2816" s="33"/>
      <c r="AH2816" s="33"/>
      <c r="AI2816" s="33"/>
      <c r="AJ2816" s="36"/>
      <c r="AK2816" s="10">
        <f t="shared" si="531"/>
        <v>5</v>
      </c>
      <c r="AL2816" s="11">
        <f t="shared" si="532"/>
        <v>13</v>
      </c>
      <c r="AM2816" s="11">
        <f t="shared" si="533"/>
        <v>13</v>
      </c>
      <c r="AN2816" s="11">
        <f t="shared" si="534"/>
        <v>11</v>
      </c>
      <c r="AO2816" s="13">
        <f t="shared" si="535"/>
        <v>15</v>
      </c>
      <c r="AP2816" s="11">
        <f t="shared" si="536"/>
        <v>25</v>
      </c>
      <c r="AQ2816" s="11">
        <f t="shared" si="537"/>
        <v>32</v>
      </c>
      <c r="AR2816" s="11">
        <f t="shared" si="538"/>
        <v>23</v>
      </c>
      <c r="AS2816" s="11">
        <f t="shared" si="539"/>
        <v>25</v>
      </c>
      <c r="AT2816" s="11">
        <f t="shared" si="540"/>
        <v>29</v>
      </c>
      <c r="AU2816" s="11">
        <f t="shared" si="541"/>
        <v>35</v>
      </c>
      <c r="AV2816" s="11">
        <f t="shared" si="542"/>
        <v>43</v>
      </c>
      <c r="AW2816" s="12">
        <f t="shared" si="543"/>
        <v>38</v>
      </c>
      <c r="AX2816" s="13">
        <f t="shared" si="544"/>
        <v>49</v>
      </c>
      <c r="AY2816" s="13">
        <f t="shared" si="545"/>
        <v>45</v>
      </c>
      <c r="AZ2816" s="13">
        <f t="shared" si="546"/>
        <v>41</v>
      </c>
      <c r="BA2816" s="13">
        <f t="shared" si="547"/>
        <v>37</v>
      </c>
      <c r="BB2816" s="14">
        <f t="shared" si="548"/>
        <v>33</v>
      </c>
      <c r="BC2816" s="19">
        <f t="shared" si="551"/>
        <v>45</v>
      </c>
      <c r="BD2816" s="55">
        <f t="shared" si="527"/>
        <v>1.1294576161091263</v>
      </c>
      <c r="BE2816" s="19">
        <f t="shared" si="528"/>
        <v>1.1110425462812601</v>
      </c>
      <c r="BF2816" s="19">
        <f t="shared" si="552"/>
        <v>1.003416693731731</v>
      </c>
      <c r="BG2816" s="19">
        <f t="shared" si="557"/>
        <v>0.99564144202663196</v>
      </c>
      <c r="BH2816" s="19">
        <f t="shared" si="529"/>
        <v>0</v>
      </c>
      <c r="BI2816" s="19">
        <f t="shared" si="529"/>
        <v>0</v>
      </c>
      <c r="BJ2816" s="19">
        <f t="shared" si="529"/>
        <v>0</v>
      </c>
      <c r="BK2816" s="19">
        <f t="shared" si="556"/>
        <v>1</v>
      </c>
      <c r="BL2816" s="19">
        <f t="shared" si="556"/>
        <v>0</v>
      </c>
      <c r="BM2816" s="19">
        <f t="shared" si="556"/>
        <v>1</v>
      </c>
      <c r="BN2816" s="19">
        <f t="shared" si="556"/>
        <v>0</v>
      </c>
      <c r="BO2816" s="19">
        <f t="shared" si="556"/>
        <v>2</v>
      </c>
      <c r="BP2816" s="19">
        <f t="shared" si="556"/>
        <v>0</v>
      </c>
      <c r="BQ2816" s="19">
        <f t="shared" si="556"/>
        <v>1</v>
      </c>
      <c r="BR2816" s="19">
        <f t="shared" si="556"/>
        <v>0</v>
      </c>
      <c r="BS2816" s="19">
        <f t="shared" si="556"/>
        <v>0</v>
      </c>
      <c r="BT2816" s="19">
        <f t="shared" si="556"/>
        <v>0</v>
      </c>
      <c r="BU2816" s="19">
        <f t="shared" si="556"/>
        <v>0</v>
      </c>
      <c r="BV2816" s="19">
        <f t="shared" si="556"/>
        <v>1</v>
      </c>
      <c r="BW2816" s="19">
        <f t="shared" si="556"/>
        <v>0</v>
      </c>
      <c r="BX2816" s="19">
        <f t="shared" si="556"/>
        <v>0</v>
      </c>
      <c r="BY2816" s="19" t="str">
        <f t="shared" si="556"/>
        <v/>
      </c>
      <c r="BZ2816" s="19" t="str">
        <f t="shared" si="556"/>
        <v/>
      </c>
      <c r="CA2816" s="19" t="str">
        <f t="shared" si="555"/>
        <v/>
      </c>
      <c r="CB2816" s="19" t="str">
        <f t="shared" si="555"/>
        <v/>
      </c>
    </row>
    <row r="2817" spans="1:80">
      <c r="A2817" s="24">
        <f t="shared" si="530"/>
        <v>2816</v>
      </c>
      <c r="B2817" s="31">
        <f>IF(data!A2818="","",data!A2818)</f>
        <v>2022022</v>
      </c>
      <c r="C2817" s="32">
        <f>IF(data!B2818="","",data!B2818)</f>
        <v>44621</v>
      </c>
      <c r="D2817" s="21">
        <f>IF(data!C2818="","",data!C2818)</f>
        <v>1</v>
      </c>
      <c r="E2817" s="22">
        <f>IF(data!D2818="","",data!D2818)</f>
        <v>7</v>
      </c>
      <c r="F2817" s="22">
        <f>IF(data!E2818="","",data!E2818)</f>
        <v>11</v>
      </c>
      <c r="G2817" s="22">
        <f>IF(data!F2818="","",data!F2818)</f>
        <v>15</v>
      </c>
      <c r="H2817" s="22">
        <f>IF(data!G2818="","",data!G2818)</f>
        <v>17</v>
      </c>
      <c r="I2817" s="22">
        <f>IF(data!H2818="","",data!H2818)</f>
        <v>19</v>
      </c>
      <c r="J2817" s="23">
        <f>IF(data!I2818="","",data!I2818)</f>
        <v>6</v>
      </c>
      <c r="Q2817" s="33"/>
      <c r="R2817" s="33"/>
      <c r="S2817" s="33"/>
      <c r="T2817" s="33"/>
      <c r="U2817" s="33"/>
      <c r="V2817" s="33"/>
      <c r="X2817" s="34"/>
      <c r="Y2817" s="33"/>
      <c r="Z2817" s="33"/>
      <c r="AA2817" s="33"/>
      <c r="AB2817" s="33"/>
      <c r="AC2817" s="35"/>
      <c r="AD2817" s="33"/>
      <c r="AE2817" s="33"/>
      <c r="AF2817" s="33"/>
      <c r="AG2817" s="33"/>
      <c r="AH2817" s="33"/>
      <c r="AI2817" s="33"/>
      <c r="AJ2817" s="36"/>
      <c r="AK2817" s="10">
        <f t="shared" si="531"/>
        <v>7</v>
      </c>
      <c r="AL2817" s="11">
        <f t="shared" si="532"/>
        <v>14</v>
      </c>
      <c r="AM2817" s="11">
        <f t="shared" si="533"/>
        <v>10</v>
      </c>
      <c r="AN2817" s="11">
        <f t="shared" si="534"/>
        <v>16</v>
      </c>
      <c r="AO2817" s="13">
        <f t="shared" si="535"/>
        <v>14</v>
      </c>
      <c r="AP2817" s="11">
        <f t="shared" si="536"/>
        <v>22</v>
      </c>
      <c r="AQ2817" s="11">
        <f t="shared" si="537"/>
        <v>25</v>
      </c>
      <c r="AR2817" s="11">
        <f t="shared" si="538"/>
        <v>30</v>
      </c>
      <c r="AS2817" s="11">
        <f t="shared" si="539"/>
        <v>26</v>
      </c>
      <c r="AT2817" s="11">
        <f t="shared" si="540"/>
        <v>34</v>
      </c>
      <c r="AU2817" s="11">
        <f t="shared" si="541"/>
        <v>31</v>
      </c>
      <c r="AV2817" s="11">
        <f t="shared" si="542"/>
        <v>28</v>
      </c>
      <c r="AW2817" s="12">
        <f t="shared" si="543"/>
        <v>25</v>
      </c>
      <c r="AX2817" s="13">
        <f t="shared" si="544"/>
        <v>38</v>
      </c>
      <c r="AY2817" s="13">
        <f t="shared" si="545"/>
        <v>36</v>
      </c>
      <c r="AZ2817" s="13">
        <f t="shared" si="546"/>
        <v>52</v>
      </c>
      <c r="BA2817" s="13">
        <f t="shared" si="547"/>
        <v>51</v>
      </c>
      <c r="BB2817" s="14">
        <f t="shared" si="548"/>
        <v>70</v>
      </c>
      <c r="BC2817" s="19">
        <f t="shared" si="551"/>
        <v>36</v>
      </c>
      <c r="BD2817" s="55">
        <f t="shared" si="527"/>
        <v>1.023059434881455</v>
      </c>
      <c r="BE2817" s="19">
        <f t="shared" si="528"/>
        <v>1.0660279311464762</v>
      </c>
      <c r="BF2817" s="19">
        <f t="shared" si="552"/>
        <v>0.98377395258200706</v>
      </c>
      <c r="BG2817" s="19">
        <f t="shared" si="557"/>
        <v>0.99073075673920108</v>
      </c>
      <c r="BH2817" s="19">
        <f t="shared" si="529"/>
        <v>1</v>
      </c>
      <c r="BI2817" s="19">
        <f t="shared" si="529"/>
        <v>1</v>
      </c>
      <c r="BJ2817" s="19">
        <f t="shared" si="529"/>
        <v>1</v>
      </c>
      <c r="BK2817" s="19">
        <f t="shared" si="556"/>
        <v>0</v>
      </c>
      <c r="BL2817" s="19">
        <f t="shared" si="556"/>
        <v>0</v>
      </c>
      <c r="BM2817" s="19">
        <f t="shared" si="556"/>
        <v>0</v>
      </c>
      <c r="BN2817" s="19">
        <f t="shared" si="556"/>
        <v>0</v>
      </c>
      <c r="BO2817" s="19">
        <f t="shared" si="556"/>
        <v>1</v>
      </c>
      <c r="BP2817" s="19">
        <f t="shared" si="556"/>
        <v>0</v>
      </c>
      <c r="BQ2817" s="19">
        <f t="shared" si="556"/>
        <v>0</v>
      </c>
      <c r="BR2817" s="19">
        <f t="shared" si="556"/>
        <v>0</v>
      </c>
      <c r="BS2817" s="19">
        <f t="shared" si="556"/>
        <v>1</v>
      </c>
      <c r="BT2817" s="19">
        <f t="shared" si="556"/>
        <v>0</v>
      </c>
      <c r="BU2817" s="19">
        <f t="shared" si="556"/>
        <v>0</v>
      </c>
      <c r="BV2817" s="19">
        <f t="shared" si="556"/>
        <v>0</v>
      </c>
      <c r="BW2817" s="19">
        <f t="shared" si="556"/>
        <v>1</v>
      </c>
      <c r="BX2817" s="19">
        <f t="shared" si="556"/>
        <v>0</v>
      </c>
      <c r="BY2817" s="19" t="str">
        <f t="shared" si="556"/>
        <v/>
      </c>
      <c r="BZ2817" s="19" t="str">
        <f t="shared" si="556"/>
        <v/>
      </c>
      <c r="CA2817" s="19" t="str">
        <f t="shared" si="555"/>
        <v/>
      </c>
      <c r="CB2817" s="19" t="str">
        <f t="shared" si="555"/>
        <v/>
      </c>
    </row>
    <row r="2818" spans="1:80">
      <c r="A2818" s="24">
        <f t="shared" si="530"/>
        <v>2817</v>
      </c>
      <c r="B2818" s="31">
        <f>IF(data!A2819="","",data!A2819)</f>
        <v>2022023</v>
      </c>
      <c r="C2818" s="32">
        <f>IF(data!B2819="","",data!B2819)</f>
        <v>44623</v>
      </c>
      <c r="D2818" s="21">
        <f>IF(data!C2819="","",data!C2819)</f>
        <v>7</v>
      </c>
      <c r="E2818" s="22">
        <f>IF(data!D2819="","",data!D2819)</f>
        <v>12</v>
      </c>
      <c r="F2818" s="22">
        <f>IF(data!E2819="","",data!E2819)</f>
        <v>17</v>
      </c>
      <c r="G2818" s="22">
        <f>IF(data!F2819="","",data!F2819)</f>
        <v>19</v>
      </c>
      <c r="H2818" s="22">
        <f>IF(data!G2819="","",data!G2819)</f>
        <v>24</v>
      </c>
      <c r="I2818" s="22">
        <f>IF(data!H2819="","",data!H2819)</f>
        <v>25</v>
      </c>
      <c r="J2818" s="23">
        <f>IF(data!I2819="","",data!I2819)</f>
        <v>2</v>
      </c>
      <c r="Q2818" s="33"/>
      <c r="R2818" s="33"/>
      <c r="S2818" s="33"/>
      <c r="T2818" s="33"/>
      <c r="U2818" s="33"/>
      <c r="V2818" s="33"/>
      <c r="X2818" s="34"/>
      <c r="Y2818" s="33"/>
      <c r="Z2818" s="33"/>
      <c r="AA2818" s="33"/>
      <c r="AB2818" s="33"/>
      <c r="AC2818" s="35"/>
      <c r="AD2818" s="33"/>
      <c r="AE2818" s="33"/>
      <c r="AF2818" s="33"/>
      <c r="AG2818" s="33"/>
      <c r="AH2818" s="33"/>
      <c r="AI2818" s="33"/>
      <c r="AJ2818" s="36"/>
      <c r="AK2818" s="10">
        <f t="shared" si="531"/>
        <v>5</v>
      </c>
      <c r="AL2818" s="11">
        <f t="shared" si="532"/>
        <v>8</v>
      </c>
      <c r="AM2818" s="11">
        <f t="shared" si="533"/>
        <v>14</v>
      </c>
      <c r="AN2818" s="11">
        <f t="shared" si="534"/>
        <v>8</v>
      </c>
      <c r="AO2818" s="13">
        <f t="shared" si="535"/>
        <v>20</v>
      </c>
      <c r="AP2818" s="11">
        <f t="shared" si="536"/>
        <v>16</v>
      </c>
      <c r="AQ2818" s="11">
        <f t="shared" si="537"/>
        <v>32</v>
      </c>
      <c r="AR2818" s="11">
        <f t="shared" si="538"/>
        <v>34</v>
      </c>
      <c r="AS2818" s="11">
        <f t="shared" si="539"/>
        <v>27</v>
      </c>
      <c r="AT2818" s="11">
        <f t="shared" si="540"/>
        <v>20</v>
      </c>
      <c r="AU2818" s="11">
        <f t="shared" si="541"/>
        <v>52</v>
      </c>
      <c r="AV2818" s="11">
        <f t="shared" si="542"/>
        <v>48</v>
      </c>
      <c r="AW2818" s="12">
        <f t="shared" si="543"/>
        <v>44</v>
      </c>
      <c r="AX2818" s="13">
        <f t="shared" si="544"/>
        <v>40</v>
      </c>
      <c r="AY2818" s="13">
        <f t="shared" si="545"/>
        <v>36</v>
      </c>
      <c r="AZ2818" s="13">
        <f t="shared" si="546"/>
        <v>50</v>
      </c>
      <c r="BA2818" s="13">
        <f t="shared" si="547"/>
        <v>47</v>
      </c>
      <c r="BB2818" s="14">
        <f t="shared" si="548"/>
        <v>64</v>
      </c>
      <c r="BC2818" s="19">
        <f t="shared" si="551"/>
        <v>36</v>
      </c>
      <c r="BD2818" s="55">
        <f t="shared" si="527"/>
        <v>0.91666125365378359</v>
      </c>
      <c r="BE2818" s="19">
        <f t="shared" si="528"/>
        <v>1.0844430009743422</v>
      </c>
      <c r="BF2818" s="19">
        <f t="shared" si="552"/>
        <v>0.97886326729457618</v>
      </c>
      <c r="BG2818" s="19">
        <f t="shared" si="557"/>
        <v>0.97968171484248134</v>
      </c>
      <c r="BH2818" s="19">
        <f t="shared" si="529"/>
        <v>1</v>
      </c>
      <c r="BI2818" s="19">
        <f t="shared" si="529"/>
        <v>0</v>
      </c>
      <c r="BJ2818" s="19">
        <f t="shared" si="529"/>
        <v>1</v>
      </c>
      <c r="BK2818" s="19">
        <f t="shared" si="556"/>
        <v>0</v>
      </c>
      <c r="BL2818" s="19">
        <f t="shared" si="556"/>
        <v>0</v>
      </c>
      <c r="BM2818" s="19">
        <f t="shared" si="556"/>
        <v>0</v>
      </c>
      <c r="BN2818" s="19">
        <f t="shared" si="556"/>
        <v>0</v>
      </c>
      <c r="BO2818" s="19">
        <f t="shared" si="556"/>
        <v>2</v>
      </c>
      <c r="BP2818" s="19">
        <f t="shared" si="556"/>
        <v>1</v>
      </c>
      <c r="BQ2818" s="19">
        <f t="shared" si="556"/>
        <v>0</v>
      </c>
      <c r="BR2818" s="19">
        <f t="shared" si="556"/>
        <v>0</v>
      </c>
      <c r="BS2818" s="19">
        <f t="shared" si="556"/>
        <v>0</v>
      </c>
      <c r="BT2818" s="19">
        <f t="shared" si="556"/>
        <v>1</v>
      </c>
      <c r="BU2818" s="19">
        <f t="shared" si="556"/>
        <v>0</v>
      </c>
      <c r="BV2818" s="19">
        <f t="shared" si="556"/>
        <v>0</v>
      </c>
      <c r="BW2818" s="19">
        <f t="shared" si="556"/>
        <v>0</v>
      </c>
      <c r="BX2818" s="19">
        <f t="shared" si="556"/>
        <v>0</v>
      </c>
      <c r="BY2818" s="19" t="str">
        <f t="shared" si="556"/>
        <v/>
      </c>
      <c r="BZ2818" s="19" t="str">
        <f t="shared" ref="BZ2818:CB2833" si="558">IF(BZ$4&gt;=$BC$1,"",SUMPRODUCT(N(MOD($D2818:$I2818,$BC$1)=BZ$4)))</f>
        <v/>
      </c>
      <c r="CA2818" s="19" t="str">
        <f t="shared" si="558"/>
        <v/>
      </c>
      <c r="CB2818" s="19" t="str">
        <f t="shared" si="558"/>
        <v/>
      </c>
    </row>
    <row r="2819" spans="1:80">
      <c r="A2819" s="24">
        <f t="shared" si="530"/>
        <v>2818</v>
      </c>
      <c r="B2819" s="31">
        <f>IF(data!A2820="","",data!A2820)</f>
        <v>2022024</v>
      </c>
      <c r="C2819" s="32">
        <f>IF(data!B2820="","",data!B2820)</f>
        <v>44626</v>
      </c>
      <c r="D2819" s="21">
        <f>IF(data!C2820="","",data!C2820)</f>
        <v>7</v>
      </c>
      <c r="E2819" s="22">
        <f>IF(data!D2820="","",data!D2820)</f>
        <v>9</v>
      </c>
      <c r="F2819" s="22">
        <f>IF(data!E2820="","",data!E2820)</f>
        <v>10</v>
      </c>
      <c r="G2819" s="22">
        <f>IF(data!F2820="","",data!F2820)</f>
        <v>14</v>
      </c>
      <c r="H2819" s="22">
        <f>IF(data!G2820="","",data!G2820)</f>
        <v>19</v>
      </c>
      <c r="I2819" s="22">
        <f>IF(data!H2820="","",data!H2820)</f>
        <v>24</v>
      </c>
      <c r="J2819" s="23">
        <f>IF(data!I2820="","",data!I2820)</f>
        <v>15</v>
      </c>
      <c r="Q2819" s="33"/>
      <c r="R2819" s="33"/>
      <c r="S2819" s="33"/>
      <c r="T2819" s="33"/>
      <c r="U2819" s="33"/>
      <c r="V2819" s="33"/>
      <c r="X2819" s="34"/>
      <c r="Y2819" s="33"/>
      <c r="Z2819" s="33"/>
      <c r="AA2819" s="33"/>
      <c r="AB2819" s="33"/>
      <c r="AC2819" s="35"/>
      <c r="AD2819" s="33"/>
      <c r="AE2819" s="33"/>
      <c r="AF2819" s="33"/>
      <c r="AG2819" s="33"/>
      <c r="AH2819" s="33"/>
      <c r="AI2819" s="33"/>
      <c r="AJ2819" s="36"/>
      <c r="AK2819" s="10">
        <f t="shared" si="531"/>
        <v>5</v>
      </c>
      <c r="AL2819" s="11">
        <f t="shared" si="532"/>
        <v>11</v>
      </c>
      <c r="AM2819" s="11">
        <f t="shared" si="533"/>
        <v>18</v>
      </c>
      <c r="AN2819" s="11">
        <f t="shared" si="534"/>
        <v>11</v>
      </c>
      <c r="AO2819" s="13">
        <f t="shared" si="535"/>
        <v>13</v>
      </c>
      <c r="AP2819" s="11">
        <f t="shared" si="536"/>
        <v>19</v>
      </c>
      <c r="AQ2819" s="11">
        <f t="shared" si="537"/>
        <v>20</v>
      </c>
      <c r="AR2819" s="11">
        <f t="shared" si="538"/>
        <v>33</v>
      </c>
      <c r="AS2819" s="11">
        <f t="shared" si="539"/>
        <v>39</v>
      </c>
      <c r="AT2819" s="11">
        <f t="shared" si="540"/>
        <v>35</v>
      </c>
      <c r="AU2819" s="11">
        <f t="shared" si="541"/>
        <v>44</v>
      </c>
      <c r="AV2819" s="11">
        <f t="shared" si="542"/>
        <v>41</v>
      </c>
      <c r="AW2819" s="12">
        <f t="shared" si="543"/>
        <v>53</v>
      </c>
      <c r="AX2819" s="13">
        <f t="shared" si="544"/>
        <v>51</v>
      </c>
      <c r="AY2819" s="13">
        <f t="shared" si="545"/>
        <v>49</v>
      </c>
      <c r="AZ2819" s="13">
        <f t="shared" si="546"/>
        <v>47</v>
      </c>
      <c r="BA2819" s="13">
        <f t="shared" si="547"/>
        <v>45</v>
      </c>
      <c r="BB2819" s="14">
        <f t="shared" si="548"/>
        <v>63</v>
      </c>
      <c r="BC2819" s="19">
        <f t="shared" si="551"/>
        <v>49</v>
      </c>
      <c r="BD2819" s="55">
        <f t="shared" si="527"/>
        <v>0.95349139330951604</v>
      </c>
      <c r="BE2819" s="19">
        <f t="shared" si="528"/>
        <v>1.0517050990581358</v>
      </c>
      <c r="BF2819" s="19">
        <f t="shared" si="552"/>
        <v>0.97968171484248134</v>
      </c>
      <c r="BG2819" s="19">
        <f t="shared" si="557"/>
        <v>0.98459240012991223</v>
      </c>
      <c r="BH2819" s="19">
        <f t="shared" si="529"/>
        <v>0</v>
      </c>
      <c r="BI2819" s="19">
        <f t="shared" si="529"/>
        <v>0</v>
      </c>
      <c r="BJ2819" s="19">
        <f t="shared" si="529"/>
        <v>1</v>
      </c>
      <c r="BK2819" s="19">
        <f t="shared" ref="BK2819:BZ2834" si="559">IF(BK$4&gt;=$BC$1,"",SUMPRODUCT(N(MOD($D2819:$I2819,$BC$1)=BK$4)))</f>
        <v>0</v>
      </c>
      <c r="BL2819" s="19">
        <f t="shared" si="559"/>
        <v>0</v>
      </c>
      <c r="BM2819" s="19">
        <f t="shared" si="559"/>
        <v>0</v>
      </c>
      <c r="BN2819" s="19">
        <f t="shared" si="559"/>
        <v>0</v>
      </c>
      <c r="BO2819" s="19">
        <f t="shared" si="559"/>
        <v>2</v>
      </c>
      <c r="BP2819" s="19">
        <f t="shared" si="559"/>
        <v>0</v>
      </c>
      <c r="BQ2819" s="19">
        <f t="shared" si="559"/>
        <v>1</v>
      </c>
      <c r="BR2819" s="19">
        <f t="shared" si="559"/>
        <v>1</v>
      </c>
      <c r="BS2819" s="19">
        <f t="shared" si="559"/>
        <v>0</v>
      </c>
      <c r="BT2819" s="19">
        <f t="shared" si="559"/>
        <v>0</v>
      </c>
      <c r="BU2819" s="19">
        <f t="shared" si="559"/>
        <v>0</v>
      </c>
      <c r="BV2819" s="19">
        <f t="shared" si="559"/>
        <v>1</v>
      </c>
      <c r="BW2819" s="19">
        <f t="shared" si="559"/>
        <v>0</v>
      </c>
      <c r="BX2819" s="19">
        <f t="shared" si="559"/>
        <v>0</v>
      </c>
      <c r="BY2819" s="19" t="str">
        <f t="shared" si="559"/>
        <v/>
      </c>
      <c r="BZ2819" s="19" t="str">
        <f t="shared" si="559"/>
        <v/>
      </c>
      <c r="CA2819" s="19" t="str">
        <f t="shared" si="558"/>
        <v/>
      </c>
      <c r="CB2819" s="19" t="str">
        <f t="shared" si="558"/>
        <v/>
      </c>
    </row>
    <row r="2820" spans="1:80">
      <c r="A2820" s="24">
        <f t="shared" si="530"/>
        <v>2819</v>
      </c>
      <c r="B2820" s="31">
        <f>IF(data!A2821="","",data!A2821)</f>
        <v>2022025</v>
      </c>
      <c r="C2820" s="32">
        <f>IF(data!B2821="","",data!B2821)</f>
        <v>44628</v>
      </c>
      <c r="D2820" s="21">
        <f>IF(data!C2821="","",data!C2821)</f>
        <v>6</v>
      </c>
      <c r="E2820" s="22">
        <f>IF(data!D2821="","",data!D2821)</f>
        <v>19</v>
      </c>
      <c r="F2820" s="22">
        <f>IF(data!E2821="","",data!E2821)</f>
        <v>24</v>
      </c>
      <c r="G2820" s="22">
        <f>IF(data!F2821="","",data!F2821)</f>
        <v>25</v>
      </c>
      <c r="H2820" s="22">
        <f>IF(data!G2821="","",data!G2821)</f>
        <v>28</v>
      </c>
      <c r="I2820" s="22">
        <f>IF(data!H2821="","",data!H2821)</f>
        <v>32</v>
      </c>
      <c r="J2820" s="23">
        <f>IF(data!I2821="","",data!I2821)</f>
        <v>4</v>
      </c>
      <c r="Q2820" s="33"/>
      <c r="R2820" s="33"/>
      <c r="S2820" s="33"/>
      <c r="T2820" s="33"/>
      <c r="U2820" s="33"/>
      <c r="V2820" s="33"/>
      <c r="X2820" s="34"/>
      <c r="Y2820" s="33"/>
      <c r="Z2820" s="33"/>
      <c r="AA2820" s="33"/>
      <c r="AB2820" s="33"/>
      <c r="AC2820" s="35"/>
      <c r="AD2820" s="33"/>
      <c r="AE2820" s="33"/>
      <c r="AF2820" s="33"/>
      <c r="AG2820" s="33"/>
      <c r="AH2820" s="33"/>
      <c r="AI2820" s="33"/>
      <c r="AJ2820" s="36"/>
      <c r="AK2820" s="10">
        <f t="shared" si="531"/>
        <v>5</v>
      </c>
      <c r="AL2820" s="11">
        <f t="shared" si="532"/>
        <v>6</v>
      </c>
      <c r="AM2820" s="11">
        <f t="shared" si="533"/>
        <v>14</v>
      </c>
      <c r="AN2820" s="11">
        <f t="shared" si="534"/>
        <v>8</v>
      </c>
      <c r="AO2820" s="13">
        <f t="shared" si="535"/>
        <v>22</v>
      </c>
      <c r="AP2820" s="11">
        <f t="shared" si="536"/>
        <v>14</v>
      </c>
      <c r="AQ2820" s="11">
        <f t="shared" si="537"/>
        <v>26</v>
      </c>
      <c r="AR2820" s="11">
        <f t="shared" si="538"/>
        <v>34</v>
      </c>
      <c r="AS2820" s="11">
        <f t="shared" si="539"/>
        <v>35</v>
      </c>
      <c r="AT2820" s="11">
        <f t="shared" si="540"/>
        <v>26</v>
      </c>
      <c r="AU2820" s="11">
        <f t="shared" si="541"/>
        <v>43</v>
      </c>
      <c r="AV2820" s="11">
        <f t="shared" si="542"/>
        <v>36</v>
      </c>
      <c r="AW2820" s="12">
        <f t="shared" si="543"/>
        <v>44</v>
      </c>
      <c r="AX2820" s="13">
        <f t="shared" si="544"/>
        <v>38</v>
      </c>
      <c r="AY2820" s="13">
        <f t="shared" si="545"/>
        <v>49</v>
      </c>
      <c r="AZ2820" s="13">
        <f t="shared" si="546"/>
        <v>44</v>
      </c>
      <c r="BA2820" s="13">
        <f t="shared" si="547"/>
        <v>39</v>
      </c>
      <c r="BB2820" s="14">
        <f t="shared" si="548"/>
        <v>54</v>
      </c>
      <c r="BC2820" s="19">
        <f t="shared" si="551"/>
        <v>49</v>
      </c>
      <c r="BD2820" s="55">
        <f t="shared" si="527"/>
        <v>0.87983111399805136</v>
      </c>
      <c r="BE2820" s="19">
        <f t="shared" si="528"/>
        <v>1.0066904839233517</v>
      </c>
      <c r="BF2820" s="19">
        <f t="shared" si="552"/>
        <v>0.98213705748619684</v>
      </c>
      <c r="BG2820" s="19">
        <f t="shared" si="557"/>
        <v>0.98582007145177009</v>
      </c>
      <c r="BH2820" s="19">
        <f t="shared" si="529"/>
        <v>0</v>
      </c>
      <c r="BI2820" s="19">
        <f t="shared" si="529"/>
        <v>0</v>
      </c>
      <c r="BJ2820" s="19">
        <f t="shared" si="529"/>
        <v>1</v>
      </c>
      <c r="BK2820" s="19">
        <f t="shared" si="559"/>
        <v>0</v>
      </c>
      <c r="BL2820" s="19">
        <f t="shared" si="559"/>
        <v>0</v>
      </c>
      <c r="BM2820" s="19">
        <f t="shared" si="559"/>
        <v>0</v>
      </c>
      <c r="BN2820" s="19">
        <f t="shared" si="559"/>
        <v>1</v>
      </c>
      <c r="BO2820" s="19">
        <f t="shared" si="559"/>
        <v>1</v>
      </c>
      <c r="BP2820" s="19">
        <f t="shared" si="559"/>
        <v>1</v>
      </c>
      <c r="BQ2820" s="19">
        <f t="shared" si="559"/>
        <v>0</v>
      </c>
      <c r="BR2820" s="19">
        <f t="shared" si="559"/>
        <v>0</v>
      </c>
      <c r="BS2820" s="19">
        <f t="shared" si="559"/>
        <v>1</v>
      </c>
      <c r="BT2820" s="19">
        <f t="shared" si="559"/>
        <v>0</v>
      </c>
      <c r="BU2820" s="19">
        <f t="shared" si="559"/>
        <v>0</v>
      </c>
      <c r="BV2820" s="19">
        <f t="shared" si="559"/>
        <v>0</v>
      </c>
      <c r="BW2820" s="19">
        <f t="shared" si="559"/>
        <v>1</v>
      </c>
      <c r="BX2820" s="19">
        <f t="shared" si="559"/>
        <v>0</v>
      </c>
      <c r="BY2820" s="19" t="str">
        <f t="shared" si="559"/>
        <v/>
      </c>
      <c r="BZ2820" s="19" t="str">
        <f t="shared" si="559"/>
        <v/>
      </c>
      <c r="CA2820" s="19" t="str">
        <f t="shared" si="558"/>
        <v/>
      </c>
      <c r="CB2820" s="19" t="str">
        <f t="shared" si="558"/>
        <v/>
      </c>
    </row>
    <row r="2821" spans="1:80">
      <c r="A2821" s="24">
        <f t="shared" si="530"/>
        <v>2820</v>
      </c>
      <c r="B2821" s="31">
        <f>IF(data!A2822="","",data!A2822)</f>
        <v>2022026</v>
      </c>
      <c r="C2821" s="32">
        <f>IF(data!B2822="","",data!B2822)</f>
        <v>44630</v>
      </c>
      <c r="D2821" s="21">
        <f>IF(data!C2822="","",data!C2822)</f>
        <v>3</v>
      </c>
      <c r="E2821" s="22">
        <f>IF(data!D2822="","",data!D2822)</f>
        <v>4</v>
      </c>
      <c r="F2821" s="22">
        <f>IF(data!E2822="","",data!E2822)</f>
        <v>10</v>
      </c>
      <c r="G2821" s="22">
        <f>IF(data!F2822="","",data!F2822)</f>
        <v>15</v>
      </c>
      <c r="H2821" s="22">
        <f>IF(data!G2822="","",data!G2822)</f>
        <v>22</v>
      </c>
      <c r="I2821" s="22">
        <f>IF(data!H2822="","",data!H2822)</f>
        <v>24</v>
      </c>
      <c r="J2821" s="23">
        <f>IF(data!I2822="","",data!I2822)</f>
        <v>2</v>
      </c>
      <c r="Q2821" s="33"/>
      <c r="R2821" s="33"/>
      <c r="S2821" s="33"/>
      <c r="T2821" s="33"/>
      <c r="U2821" s="33"/>
      <c r="V2821" s="33"/>
      <c r="X2821" s="34"/>
      <c r="Y2821" s="33"/>
      <c r="Z2821" s="33"/>
      <c r="AA2821" s="33"/>
      <c r="AB2821" s="33"/>
      <c r="AC2821" s="35"/>
      <c r="AD2821" s="33"/>
      <c r="AE2821" s="33"/>
      <c r="AF2821" s="33"/>
      <c r="AG2821" s="33"/>
      <c r="AH2821" s="33"/>
      <c r="AI2821" s="33"/>
      <c r="AJ2821" s="36"/>
      <c r="AK2821" s="10">
        <f t="shared" si="531"/>
        <v>3</v>
      </c>
      <c r="AL2821" s="11">
        <f t="shared" si="532"/>
        <v>10</v>
      </c>
      <c r="AM2821" s="11">
        <f t="shared" si="533"/>
        <v>13</v>
      </c>
      <c r="AN2821" s="11">
        <f t="shared" si="534"/>
        <v>18</v>
      </c>
      <c r="AO2821" s="13">
        <f t="shared" si="535"/>
        <v>15</v>
      </c>
      <c r="AP2821" s="11">
        <f t="shared" si="536"/>
        <v>22</v>
      </c>
      <c r="AQ2821" s="11">
        <f t="shared" si="537"/>
        <v>24</v>
      </c>
      <c r="AR2821" s="11">
        <f t="shared" si="538"/>
        <v>18</v>
      </c>
      <c r="AS2821" s="11">
        <f t="shared" si="539"/>
        <v>23</v>
      </c>
      <c r="AT2821" s="11">
        <f t="shared" si="540"/>
        <v>30</v>
      </c>
      <c r="AU2821" s="11">
        <f t="shared" si="541"/>
        <v>39</v>
      </c>
      <c r="AV2821" s="11">
        <f t="shared" si="542"/>
        <v>36</v>
      </c>
      <c r="AW2821" s="12">
        <f t="shared" si="543"/>
        <v>33</v>
      </c>
      <c r="AX2821" s="13">
        <f t="shared" si="544"/>
        <v>46</v>
      </c>
      <c r="AY2821" s="13">
        <f t="shared" si="545"/>
        <v>44</v>
      </c>
      <c r="AZ2821" s="13">
        <f t="shared" si="546"/>
        <v>42</v>
      </c>
      <c r="BA2821" s="13">
        <f t="shared" si="547"/>
        <v>40</v>
      </c>
      <c r="BB2821" s="14">
        <f t="shared" si="548"/>
        <v>38</v>
      </c>
      <c r="BC2821" s="19">
        <f t="shared" si="551"/>
        <v>44</v>
      </c>
      <c r="BD2821" s="55">
        <f t="shared" si="527"/>
        <v>0.87573887625852542</v>
      </c>
      <c r="BE2821" s="19">
        <f t="shared" si="528"/>
        <v>1.0025982461838259</v>
      </c>
      <c r="BF2821" s="19">
        <f t="shared" si="552"/>
        <v>0.98459240012991223</v>
      </c>
      <c r="BG2821" s="19">
        <f t="shared" si="557"/>
        <v>0.98500162390386492</v>
      </c>
      <c r="BH2821" s="19">
        <f t="shared" si="529"/>
        <v>0</v>
      </c>
      <c r="BI2821" s="19">
        <f t="shared" si="529"/>
        <v>0</v>
      </c>
      <c r="BJ2821" s="19">
        <f t="shared" si="529"/>
        <v>0</v>
      </c>
      <c r="BK2821" s="19">
        <f t="shared" si="559"/>
        <v>1</v>
      </c>
      <c r="BL2821" s="19">
        <f t="shared" si="559"/>
        <v>1</v>
      </c>
      <c r="BM2821" s="19">
        <f t="shared" si="559"/>
        <v>1</v>
      </c>
      <c r="BN2821" s="19">
        <f t="shared" si="559"/>
        <v>0</v>
      </c>
      <c r="BO2821" s="19">
        <f t="shared" si="559"/>
        <v>1</v>
      </c>
      <c r="BP2821" s="19">
        <f t="shared" si="559"/>
        <v>0</v>
      </c>
      <c r="BQ2821" s="19">
        <f t="shared" si="559"/>
        <v>0</v>
      </c>
      <c r="BR2821" s="19">
        <f t="shared" si="559"/>
        <v>1</v>
      </c>
      <c r="BS2821" s="19">
        <f t="shared" si="559"/>
        <v>0</v>
      </c>
      <c r="BT2821" s="19">
        <f t="shared" si="559"/>
        <v>0</v>
      </c>
      <c r="BU2821" s="19">
        <f t="shared" si="559"/>
        <v>0</v>
      </c>
      <c r="BV2821" s="19">
        <f t="shared" si="559"/>
        <v>0</v>
      </c>
      <c r="BW2821" s="19">
        <f t="shared" si="559"/>
        <v>1</v>
      </c>
      <c r="BX2821" s="19">
        <f t="shared" si="559"/>
        <v>0</v>
      </c>
      <c r="BY2821" s="19" t="str">
        <f t="shared" si="559"/>
        <v/>
      </c>
      <c r="BZ2821" s="19" t="str">
        <f t="shared" si="559"/>
        <v/>
      </c>
      <c r="CA2821" s="19" t="str">
        <f t="shared" si="558"/>
        <v/>
      </c>
      <c r="CB2821" s="19" t="str">
        <f t="shared" si="558"/>
        <v/>
      </c>
    </row>
    <row r="2822" spans="1:80">
      <c r="A2822" s="24">
        <f t="shared" si="530"/>
        <v>2821</v>
      </c>
      <c r="B2822" s="31">
        <f>IF(data!A2823="","",data!A2823)</f>
        <v>2022027</v>
      </c>
      <c r="C2822" s="32">
        <f>IF(data!B2823="","",data!B2823)</f>
        <v>44633</v>
      </c>
      <c r="D2822" s="21">
        <f>IF(data!C2823="","",data!C2823)</f>
        <v>14</v>
      </c>
      <c r="E2822" s="22">
        <f>IF(data!D2823="","",data!D2823)</f>
        <v>15</v>
      </c>
      <c r="F2822" s="22">
        <f>IF(data!E2823="","",data!E2823)</f>
        <v>18</v>
      </c>
      <c r="G2822" s="22">
        <f>IF(data!F2823="","",data!F2823)</f>
        <v>19</v>
      </c>
      <c r="H2822" s="22">
        <f>IF(data!G2823="","",data!G2823)</f>
        <v>26</v>
      </c>
      <c r="I2822" s="22">
        <f>IF(data!H2823="","",data!H2823)</f>
        <v>32</v>
      </c>
      <c r="J2822" s="23">
        <f>IF(data!I2823="","",data!I2823)</f>
        <v>9</v>
      </c>
      <c r="Q2822" s="33"/>
      <c r="R2822" s="33"/>
      <c r="S2822" s="33"/>
      <c r="T2822" s="33"/>
      <c r="U2822" s="33"/>
      <c r="V2822" s="33"/>
      <c r="X2822" s="34"/>
      <c r="Y2822" s="33"/>
      <c r="Z2822" s="33"/>
      <c r="AA2822" s="33"/>
      <c r="AB2822" s="33"/>
      <c r="AC2822" s="35"/>
      <c r="AD2822" s="33"/>
      <c r="AE2822" s="33"/>
      <c r="AF2822" s="33"/>
      <c r="AG2822" s="33"/>
      <c r="AH2822" s="33"/>
      <c r="AI2822" s="33"/>
      <c r="AJ2822" s="36"/>
      <c r="AK2822" s="10">
        <f t="shared" si="531"/>
        <v>7</v>
      </c>
      <c r="AL2822" s="11">
        <f t="shared" si="532"/>
        <v>12</v>
      </c>
      <c r="AM2822" s="11">
        <f t="shared" si="533"/>
        <v>14</v>
      </c>
      <c r="AN2822" s="11">
        <f t="shared" si="534"/>
        <v>10</v>
      </c>
      <c r="AO2822" s="13">
        <f t="shared" si="535"/>
        <v>19</v>
      </c>
      <c r="AP2822" s="11">
        <f t="shared" si="536"/>
        <v>20</v>
      </c>
      <c r="AQ2822" s="11">
        <f t="shared" si="537"/>
        <v>25</v>
      </c>
      <c r="AR2822" s="11">
        <f t="shared" si="538"/>
        <v>34</v>
      </c>
      <c r="AS2822" s="11">
        <f t="shared" si="539"/>
        <v>36</v>
      </c>
      <c r="AT2822" s="11">
        <f t="shared" si="540"/>
        <v>28</v>
      </c>
      <c r="AU2822" s="11">
        <f t="shared" si="541"/>
        <v>20</v>
      </c>
      <c r="AV2822" s="11">
        <f t="shared" si="542"/>
        <v>26</v>
      </c>
      <c r="AW2822" s="12">
        <f t="shared" si="543"/>
        <v>34</v>
      </c>
      <c r="AX2822" s="13">
        <f t="shared" si="544"/>
        <v>44</v>
      </c>
      <c r="AY2822" s="13">
        <f t="shared" si="545"/>
        <v>56</v>
      </c>
      <c r="AZ2822" s="13">
        <f t="shared" si="546"/>
        <v>52</v>
      </c>
      <c r="BA2822" s="13">
        <f t="shared" si="547"/>
        <v>67</v>
      </c>
      <c r="BB2822" s="14">
        <f t="shared" si="548"/>
        <v>84</v>
      </c>
      <c r="BC2822" s="19">
        <f t="shared" si="551"/>
        <v>56</v>
      </c>
      <c r="BD2822" s="55">
        <f t="shared" si="527"/>
        <v>0.95758363104904187</v>
      </c>
      <c r="BE2822" s="19">
        <f t="shared" si="528"/>
        <v>0.99032153296524839</v>
      </c>
      <c r="BF2822" s="19">
        <f t="shared" si="552"/>
        <v>0.99277687560896399</v>
      </c>
      <c r="BG2822" s="19">
        <f t="shared" si="557"/>
        <v>0.98213705748619684</v>
      </c>
      <c r="BH2822" s="19">
        <f t="shared" si="529"/>
        <v>0</v>
      </c>
      <c r="BI2822" s="19">
        <f t="shared" si="529"/>
        <v>1</v>
      </c>
      <c r="BJ2822" s="19">
        <f t="shared" si="529"/>
        <v>1</v>
      </c>
      <c r="BK2822" s="19">
        <f t="shared" si="559"/>
        <v>0</v>
      </c>
      <c r="BL2822" s="19">
        <f t="shared" si="559"/>
        <v>0</v>
      </c>
      <c r="BM2822" s="19">
        <f t="shared" si="559"/>
        <v>0</v>
      </c>
      <c r="BN2822" s="19">
        <f t="shared" si="559"/>
        <v>0</v>
      </c>
      <c r="BO2822" s="19">
        <f t="shared" si="559"/>
        <v>0</v>
      </c>
      <c r="BP2822" s="19">
        <f t="shared" si="559"/>
        <v>0</v>
      </c>
      <c r="BQ2822" s="19">
        <f t="shared" si="559"/>
        <v>1</v>
      </c>
      <c r="BR2822" s="19">
        <f t="shared" si="559"/>
        <v>0</v>
      </c>
      <c r="BS2822" s="19">
        <f t="shared" si="559"/>
        <v>0</v>
      </c>
      <c r="BT2822" s="19">
        <f t="shared" si="559"/>
        <v>0</v>
      </c>
      <c r="BU2822" s="19">
        <f t="shared" si="559"/>
        <v>0</v>
      </c>
      <c r="BV2822" s="19">
        <f t="shared" si="559"/>
        <v>1</v>
      </c>
      <c r="BW2822" s="19">
        <f t="shared" si="559"/>
        <v>2</v>
      </c>
      <c r="BX2822" s="19">
        <f t="shared" si="559"/>
        <v>0</v>
      </c>
      <c r="BY2822" s="19" t="str">
        <f t="shared" si="559"/>
        <v/>
      </c>
      <c r="BZ2822" s="19" t="str">
        <f t="shared" si="559"/>
        <v/>
      </c>
      <c r="CA2822" s="19" t="str">
        <f t="shared" si="558"/>
        <v/>
      </c>
      <c r="CB2822" s="19" t="str">
        <f t="shared" si="558"/>
        <v/>
      </c>
    </row>
    <row r="2823" spans="1:80">
      <c r="A2823" s="24">
        <f t="shared" si="530"/>
        <v>2822</v>
      </c>
      <c r="B2823" s="31">
        <f>IF(data!A2824="","",data!A2824)</f>
        <v>2022028</v>
      </c>
      <c r="C2823" s="32">
        <f>IF(data!B2824="","",data!B2824)</f>
        <v>44635</v>
      </c>
      <c r="D2823" s="21">
        <f>IF(data!C2824="","",data!C2824)</f>
        <v>5</v>
      </c>
      <c r="E2823" s="22">
        <f>IF(data!D2824="","",data!D2824)</f>
        <v>11</v>
      </c>
      <c r="F2823" s="22">
        <f>IF(data!E2824="","",data!E2824)</f>
        <v>20</v>
      </c>
      <c r="G2823" s="22">
        <f>IF(data!F2824="","",data!F2824)</f>
        <v>22</v>
      </c>
      <c r="H2823" s="22">
        <f>IF(data!G2824="","",data!G2824)</f>
        <v>23</v>
      </c>
      <c r="I2823" s="22">
        <f>IF(data!H2824="","",data!H2824)</f>
        <v>29</v>
      </c>
      <c r="J2823" s="23">
        <f>IF(data!I2824="","",data!I2824)</f>
        <v>9</v>
      </c>
      <c r="Q2823" s="33"/>
      <c r="R2823" s="33"/>
      <c r="S2823" s="33"/>
      <c r="T2823" s="33"/>
      <c r="U2823" s="33"/>
      <c r="V2823" s="33"/>
      <c r="X2823" s="34"/>
      <c r="Y2823" s="33"/>
      <c r="Z2823" s="33"/>
      <c r="AA2823" s="33"/>
      <c r="AB2823" s="33"/>
      <c r="AC2823" s="35"/>
      <c r="AD2823" s="33"/>
      <c r="AE2823" s="33"/>
      <c r="AF2823" s="33"/>
      <c r="AG2823" s="33"/>
      <c r="AH2823" s="33"/>
      <c r="AI2823" s="33"/>
      <c r="AJ2823" s="36"/>
      <c r="AK2823" s="10">
        <f t="shared" si="531"/>
        <v>11</v>
      </c>
      <c r="AL2823" s="11">
        <f t="shared" si="532"/>
        <v>10</v>
      </c>
      <c r="AM2823" s="11">
        <f t="shared" si="533"/>
        <v>10</v>
      </c>
      <c r="AN2823" s="11">
        <f t="shared" si="534"/>
        <v>26</v>
      </c>
      <c r="AO2823" s="13">
        <f t="shared" si="535"/>
        <v>19</v>
      </c>
      <c r="AP2823" s="11">
        <f t="shared" si="536"/>
        <v>30</v>
      </c>
      <c r="AQ2823" s="11">
        <f t="shared" si="537"/>
        <v>20</v>
      </c>
      <c r="AR2823" s="11">
        <f t="shared" si="538"/>
        <v>20</v>
      </c>
      <c r="AS2823" s="11">
        <f t="shared" si="539"/>
        <v>22</v>
      </c>
      <c r="AT2823" s="11">
        <f t="shared" si="540"/>
        <v>50</v>
      </c>
      <c r="AU2823" s="11">
        <f t="shared" si="541"/>
        <v>45</v>
      </c>
      <c r="AV2823" s="11">
        <f t="shared" si="542"/>
        <v>40</v>
      </c>
      <c r="AW2823" s="12">
        <f t="shared" si="543"/>
        <v>50</v>
      </c>
      <c r="AX2823" s="13">
        <f t="shared" si="544"/>
        <v>46</v>
      </c>
      <c r="AY2823" s="13">
        <f t="shared" si="545"/>
        <v>42</v>
      </c>
      <c r="AZ2823" s="13">
        <f t="shared" si="546"/>
        <v>38</v>
      </c>
      <c r="BA2823" s="13">
        <f t="shared" si="547"/>
        <v>34</v>
      </c>
      <c r="BB2823" s="14">
        <f t="shared" si="548"/>
        <v>30</v>
      </c>
      <c r="BC2823" s="19">
        <f t="shared" si="551"/>
        <v>42</v>
      </c>
      <c r="BD2823" s="55">
        <f t="shared" si="527"/>
        <v>0.98213705748619684</v>
      </c>
      <c r="BE2823" s="19">
        <f t="shared" si="528"/>
        <v>0.94939915556999022</v>
      </c>
      <c r="BF2823" s="19">
        <f t="shared" si="552"/>
        <v>0.99686911334848971</v>
      </c>
      <c r="BG2823" s="19">
        <f t="shared" si="557"/>
        <v>0.98541084767781739</v>
      </c>
      <c r="BH2823" s="19">
        <f t="shared" si="529"/>
        <v>0</v>
      </c>
      <c r="BI2823" s="19">
        <f t="shared" si="529"/>
        <v>0</v>
      </c>
      <c r="BJ2823" s="19">
        <f t="shared" si="529"/>
        <v>0</v>
      </c>
      <c r="BK2823" s="19">
        <f t="shared" si="559"/>
        <v>1</v>
      </c>
      <c r="BL2823" s="19">
        <f t="shared" si="559"/>
        <v>0</v>
      </c>
      <c r="BM2823" s="19">
        <f t="shared" si="559"/>
        <v>2</v>
      </c>
      <c r="BN2823" s="19">
        <f t="shared" si="559"/>
        <v>1</v>
      </c>
      <c r="BO2823" s="19">
        <f t="shared" si="559"/>
        <v>0</v>
      </c>
      <c r="BP2823" s="19">
        <f t="shared" si="559"/>
        <v>0</v>
      </c>
      <c r="BQ2823" s="19">
        <f t="shared" si="559"/>
        <v>0</v>
      </c>
      <c r="BR2823" s="19">
        <f t="shared" si="559"/>
        <v>0</v>
      </c>
      <c r="BS2823" s="19">
        <f t="shared" si="559"/>
        <v>1</v>
      </c>
      <c r="BT2823" s="19">
        <f t="shared" si="559"/>
        <v>1</v>
      </c>
      <c r="BU2823" s="19">
        <f t="shared" si="559"/>
        <v>0</v>
      </c>
      <c r="BV2823" s="19">
        <f t="shared" si="559"/>
        <v>0</v>
      </c>
      <c r="BW2823" s="19">
        <f t="shared" si="559"/>
        <v>0</v>
      </c>
      <c r="BX2823" s="19">
        <f t="shared" si="559"/>
        <v>0</v>
      </c>
      <c r="BY2823" s="19" t="str">
        <f t="shared" si="559"/>
        <v/>
      </c>
      <c r="BZ2823" s="19" t="str">
        <f t="shared" si="559"/>
        <v/>
      </c>
      <c r="CA2823" s="19" t="str">
        <f t="shared" si="558"/>
        <v/>
      </c>
      <c r="CB2823" s="19" t="str">
        <f t="shared" si="558"/>
        <v/>
      </c>
    </row>
    <row r="2824" spans="1:80">
      <c r="A2824" s="24">
        <f t="shared" si="530"/>
        <v>2823</v>
      </c>
      <c r="B2824" s="31">
        <f>IF(data!A2825="","",data!A2825)</f>
        <v>2022029</v>
      </c>
      <c r="C2824" s="32">
        <f>IF(data!B2825="","",data!B2825)</f>
        <v>44637</v>
      </c>
      <c r="D2824" s="21">
        <f>IF(data!C2825="","",data!C2825)</f>
        <v>3</v>
      </c>
      <c r="E2824" s="22">
        <f>IF(data!D2825="","",data!D2825)</f>
        <v>8</v>
      </c>
      <c r="F2824" s="22">
        <f>IF(data!E2825="","",data!E2825)</f>
        <v>10</v>
      </c>
      <c r="G2824" s="22">
        <f>IF(data!F2825="","",data!F2825)</f>
        <v>13</v>
      </c>
      <c r="H2824" s="22">
        <f>IF(data!G2825="","",data!G2825)</f>
        <v>26</v>
      </c>
      <c r="I2824" s="22">
        <f>IF(data!H2825="","",data!H2825)</f>
        <v>32</v>
      </c>
      <c r="J2824" s="23">
        <f>IF(data!I2825="","",data!I2825)</f>
        <v>8</v>
      </c>
      <c r="Q2824" s="33"/>
      <c r="R2824" s="33"/>
      <c r="S2824" s="33"/>
      <c r="T2824" s="33"/>
      <c r="U2824" s="33"/>
      <c r="V2824" s="33"/>
      <c r="X2824" s="34"/>
      <c r="Y2824" s="33"/>
      <c r="Z2824" s="33"/>
      <c r="AA2824" s="33"/>
      <c r="AB2824" s="33"/>
      <c r="AC2824" s="35"/>
      <c r="AD2824" s="33"/>
      <c r="AE2824" s="33"/>
      <c r="AF2824" s="33"/>
      <c r="AG2824" s="33"/>
      <c r="AH2824" s="33"/>
      <c r="AI2824" s="33"/>
      <c r="AJ2824" s="36"/>
      <c r="AK2824" s="10">
        <f t="shared" si="531"/>
        <v>8</v>
      </c>
      <c r="AL2824" s="11">
        <f t="shared" si="532"/>
        <v>8</v>
      </c>
      <c r="AM2824" s="11">
        <f t="shared" si="533"/>
        <v>12</v>
      </c>
      <c r="AN2824" s="11">
        <f t="shared" si="534"/>
        <v>14</v>
      </c>
      <c r="AO2824" s="13">
        <f t="shared" si="535"/>
        <v>22</v>
      </c>
      <c r="AP2824" s="11">
        <f t="shared" si="536"/>
        <v>12</v>
      </c>
      <c r="AQ2824" s="11">
        <f t="shared" si="537"/>
        <v>29</v>
      </c>
      <c r="AR2824" s="11">
        <f t="shared" si="538"/>
        <v>22</v>
      </c>
      <c r="AS2824" s="11">
        <f t="shared" si="539"/>
        <v>37</v>
      </c>
      <c r="AT2824" s="11">
        <f t="shared" si="540"/>
        <v>32</v>
      </c>
      <c r="AU2824" s="11">
        <f t="shared" si="541"/>
        <v>27</v>
      </c>
      <c r="AV2824" s="11">
        <f t="shared" si="542"/>
        <v>50</v>
      </c>
      <c r="AW2824" s="12">
        <f t="shared" si="543"/>
        <v>47</v>
      </c>
      <c r="AX2824" s="13">
        <f t="shared" si="544"/>
        <v>44</v>
      </c>
      <c r="AY2824" s="13">
        <f t="shared" si="545"/>
        <v>58</v>
      </c>
      <c r="AZ2824" s="13">
        <f t="shared" si="546"/>
        <v>56</v>
      </c>
      <c r="BA2824" s="13">
        <f t="shared" si="547"/>
        <v>54</v>
      </c>
      <c r="BB2824" s="14">
        <f t="shared" si="548"/>
        <v>52</v>
      </c>
      <c r="BC2824" s="19">
        <f t="shared" si="551"/>
        <v>58</v>
      </c>
      <c r="BD2824" s="55">
        <f t="shared" si="527"/>
        <v>1.0189671971419292</v>
      </c>
      <c r="BE2824" s="19">
        <f t="shared" si="528"/>
        <v>0.98622929522572267</v>
      </c>
      <c r="BF2824" s="19">
        <f t="shared" si="552"/>
        <v>1.0009613510880155</v>
      </c>
      <c r="BG2824" s="19">
        <f t="shared" si="557"/>
        <v>0.98622929522572267</v>
      </c>
      <c r="BH2824" s="19">
        <f t="shared" si="529"/>
        <v>0</v>
      </c>
      <c r="BI2824" s="19">
        <f t="shared" si="529"/>
        <v>0</v>
      </c>
      <c r="BJ2824" s="19">
        <f t="shared" si="529"/>
        <v>0</v>
      </c>
      <c r="BK2824" s="19">
        <f t="shared" si="559"/>
        <v>1</v>
      </c>
      <c r="BL2824" s="19">
        <f t="shared" si="559"/>
        <v>0</v>
      </c>
      <c r="BM2824" s="19">
        <f t="shared" si="559"/>
        <v>0</v>
      </c>
      <c r="BN2824" s="19">
        <f t="shared" si="559"/>
        <v>0</v>
      </c>
      <c r="BO2824" s="19">
        <f t="shared" si="559"/>
        <v>0</v>
      </c>
      <c r="BP2824" s="19">
        <f t="shared" si="559"/>
        <v>1</v>
      </c>
      <c r="BQ2824" s="19">
        <f t="shared" si="559"/>
        <v>1</v>
      </c>
      <c r="BR2824" s="19">
        <f t="shared" si="559"/>
        <v>1</v>
      </c>
      <c r="BS2824" s="19">
        <f t="shared" si="559"/>
        <v>0</v>
      </c>
      <c r="BT2824" s="19">
        <f t="shared" si="559"/>
        <v>0</v>
      </c>
      <c r="BU2824" s="19">
        <f t="shared" si="559"/>
        <v>1</v>
      </c>
      <c r="BV2824" s="19">
        <f t="shared" si="559"/>
        <v>0</v>
      </c>
      <c r="BW2824" s="19">
        <f t="shared" si="559"/>
        <v>1</v>
      </c>
      <c r="BX2824" s="19">
        <f t="shared" si="559"/>
        <v>0</v>
      </c>
      <c r="BY2824" s="19" t="str">
        <f t="shared" si="559"/>
        <v/>
      </c>
      <c r="BZ2824" s="19" t="str">
        <f t="shared" si="559"/>
        <v/>
      </c>
      <c r="CA2824" s="19" t="str">
        <f t="shared" si="558"/>
        <v/>
      </c>
      <c r="CB2824" s="19" t="str">
        <f t="shared" si="558"/>
        <v/>
      </c>
    </row>
    <row r="2825" spans="1:80">
      <c r="A2825" s="24">
        <f t="shared" si="530"/>
        <v>2824</v>
      </c>
      <c r="B2825" s="31">
        <f>IF(data!A2826="","",data!A2826)</f>
        <v>2022030</v>
      </c>
      <c r="C2825" s="32">
        <f>IF(data!B2826="","",data!B2826)</f>
        <v>44640</v>
      </c>
      <c r="D2825" s="21">
        <f>IF(data!C2826="","",data!C2826)</f>
        <v>12</v>
      </c>
      <c r="E2825" s="22">
        <f>IF(data!D2826="","",data!D2826)</f>
        <v>23</v>
      </c>
      <c r="F2825" s="22">
        <f>IF(data!E2826="","",data!E2826)</f>
        <v>24</v>
      </c>
      <c r="G2825" s="22">
        <f>IF(data!F2826="","",data!F2826)</f>
        <v>26</v>
      </c>
      <c r="H2825" s="22">
        <f>IF(data!G2826="","",data!G2826)</f>
        <v>27</v>
      </c>
      <c r="I2825" s="22">
        <f>IF(data!H2826="","",data!H2826)</f>
        <v>30</v>
      </c>
      <c r="J2825" s="23">
        <f>IF(data!I2826="","",data!I2826)</f>
        <v>5</v>
      </c>
      <c r="Q2825" s="33"/>
      <c r="R2825" s="33"/>
      <c r="S2825" s="33"/>
      <c r="T2825" s="33"/>
      <c r="U2825" s="33"/>
      <c r="V2825" s="33"/>
      <c r="X2825" s="34"/>
      <c r="Y2825" s="33"/>
      <c r="Z2825" s="33"/>
      <c r="AA2825" s="33"/>
      <c r="AB2825" s="33"/>
      <c r="AC2825" s="35"/>
      <c r="AD2825" s="33"/>
      <c r="AE2825" s="33"/>
      <c r="AF2825" s="33"/>
      <c r="AG2825" s="33"/>
      <c r="AH2825" s="33"/>
      <c r="AI2825" s="33"/>
      <c r="AJ2825" s="36"/>
      <c r="AK2825" s="10">
        <f t="shared" si="531"/>
        <v>4</v>
      </c>
      <c r="AL2825" s="11">
        <f t="shared" si="532"/>
        <v>10</v>
      </c>
      <c r="AM2825" s="11">
        <f t="shared" si="533"/>
        <v>12</v>
      </c>
      <c r="AN2825" s="11">
        <f t="shared" si="534"/>
        <v>10</v>
      </c>
      <c r="AO2825" s="13">
        <f t="shared" si="535"/>
        <v>23</v>
      </c>
      <c r="AP2825" s="11">
        <f t="shared" si="536"/>
        <v>22</v>
      </c>
      <c r="AQ2825" s="11">
        <f t="shared" si="537"/>
        <v>25</v>
      </c>
      <c r="AR2825" s="11">
        <f t="shared" si="538"/>
        <v>22</v>
      </c>
      <c r="AS2825" s="11">
        <f t="shared" si="539"/>
        <v>21</v>
      </c>
      <c r="AT2825" s="11">
        <f t="shared" si="540"/>
        <v>22</v>
      </c>
      <c r="AU2825" s="11">
        <f t="shared" si="541"/>
        <v>38</v>
      </c>
      <c r="AV2825" s="11">
        <f t="shared" si="542"/>
        <v>58</v>
      </c>
      <c r="AW2825" s="12">
        <f t="shared" si="543"/>
        <v>52</v>
      </c>
      <c r="AX2825" s="13">
        <f t="shared" si="544"/>
        <v>62</v>
      </c>
      <c r="AY2825" s="13">
        <f t="shared" si="545"/>
        <v>57</v>
      </c>
      <c r="AZ2825" s="13">
        <f t="shared" si="546"/>
        <v>52</v>
      </c>
      <c r="BA2825" s="13">
        <f t="shared" si="547"/>
        <v>47</v>
      </c>
      <c r="BB2825" s="14">
        <f t="shared" si="548"/>
        <v>42</v>
      </c>
      <c r="BC2825" s="19">
        <f t="shared" si="551"/>
        <v>57</v>
      </c>
      <c r="BD2825" s="55">
        <f t="shared" si="527"/>
        <v>1.0517050990581358</v>
      </c>
      <c r="BE2825" s="19">
        <f t="shared" si="528"/>
        <v>0.96576810652809364</v>
      </c>
      <c r="BF2825" s="19">
        <f t="shared" si="552"/>
        <v>0.99768756089639488</v>
      </c>
      <c r="BG2825" s="19">
        <f t="shared" si="557"/>
        <v>0.98459240012991223</v>
      </c>
      <c r="BH2825" s="19">
        <f t="shared" si="529"/>
        <v>0</v>
      </c>
      <c r="BI2825" s="19">
        <f t="shared" si="529"/>
        <v>0</v>
      </c>
      <c r="BJ2825" s="19">
        <f t="shared" si="529"/>
        <v>0</v>
      </c>
      <c r="BK2825" s="19">
        <f t="shared" si="559"/>
        <v>0</v>
      </c>
      <c r="BL2825" s="19">
        <f t="shared" si="559"/>
        <v>0</v>
      </c>
      <c r="BM2825" s="19">
        <f t="shared" si="559"/>
        <v>0</v>
      </c>
      <c r="BN2825" s="19">
        <f t="shared" si="559"/>
        <v>1</v>
      </c>
      <c r="BO2825" s="19">
        <f t="shared" si="559"/>
        <v>1</v>
      </c>
      <c r="BP2825" s="19">
        <f t="shared" si="559"/>
        <v>0</v>
      </c>
      <c r="BQ2825" s="19">
        <f t="shared" si="559"/>
        <v>1</v>
      </c>
      <c r="BR2825" s="19">
        <f t="shared" si="559"/>
        <v>1</v>
      </c>
      <c r="BS2825" s="19">
        <f t="shared" si="559"/>
        <v>0</v>
      </c>
      <c r="BT2825" s="19">
        <f t="shared" si="559"/>
        <v>1</v>
      </c>
      <c r="BU2825" s="19">
        <f t="shared" si="559"/>
        <v>1</v>
      </c>
      <c r="BV2825" s="19">
        <f t="shared" si="559"/>
        <v>0</v>
      </c>
      <c r="BW2825" s="19">
        <f t="shared" si="559"/>
        <v>0</v>
      </c>
      <c r="BX2825" s="19">
        <f t="shared" si="559"/>
        <v>0</v>
      </c>
      <c r="BY2825" s="19" t="str">
        <f t="shared" si="559"/>
        <v/>
      </c>
      <c r="BZ2825" s="19" t="str">
        <f t="shared" si="559"/>
        <v/>
      </c>
      <c r="CA2825" s="19" t="str">
        <f t="shared" si="558"/>
        <v/>
      </c>
      <c r="CB2825" s="19" t="str">
        <f t="shared" si="558"/>
        <v/>
      </c>
    </row>
    <row r="2826" spans="1:80">
      <c r="A2826" s="24">
        <f t="shared" si="530"/>
        <v>2825</v>
      </c>
      <c r="B2826" s="31">
        <f>IF(data!A2827="","",data!A2827)</f>
        <v>2022031</v>
      </c>
      <c r="C2826" s="32">
        <f>IF(data!B2827="","",data!B2827)</f>
        <v>44642</v>
      </c>
      <c r="D2826" s="21">
        <f>IF(data!C2827="","",data!C2827)</f>
        <v>1</v>
      </c>
      <c r="E2826" s="22">
        <f>IF(data!D2827="","",data!D2827)</f>
        <v>10</v>
      </c>
      <c r="F2826" s="22">
        <f>IF(data!E2827="","",data!E2827)</f>
        <v>11</v>
      </c>
      <c r="G2826" s="22">
        <f>IF(data!F2827="","",data!F2827)</f>
        <v>22</v>
      </c>
      <c r="H2826" s="22">
        <f>IF(data!G2827="","",data!G2827)</f>
        <v>26</v>
      </c>
      <c r="I2826" s="22">
        <f>IF(data!H2827="","",data!H2827)</f>
        <v>32</v>
      </c>
      <c r="J2826" s="23">
        <f>IF(data!I2827="","",data!I2827)</f>
        <v>7</v>
      </c>
      <c r="Q2826" s="33"/>
      <c r="R2826" s="33"/>
      <c r="S2826" s="33"/>
      <c r="T2826" s="33"/>
      <c r="U2826" s="33"/>
      <c r="V2826" s="33"/>
      <c r="X2826" s="34"/>
      <c r="Y2826" s="33"/>
      <c r="Z2826" s="33"/>
      <c r="AA2826" s="33"/>
      <c r="AB2826" s="33"/>
      <c r="AC2826" s="35"/>
      <c r="AD2826" s="33"/>
      <c r="AE2826" s="33"/>
      <c r="AF2826" s="33"/>
      <c r="AG2826" s="33"/>
      <c r="AH2826" s="33"/>
      <c r="AI2826" s="33"/>
      <c r="AJ2826" s="36"/>
      <c r="AK2826" s="10">
        <f t="shared" si="531"/>
        <v>9</v>
      </c>
      <c r="AL2826" s="11">
        <f t="shared" si="532"/>
        <v>10</v>
      </c>
      <c r="AM2826" s="11">
        <f t="shared" si="533"/>
        <v>7</v>
      </c>
      <c r="AN2826" s="11">
        <f t="shared" si="534"/>
        <v>18</v>
      </c>
      <c r="AO2826" s="13">
        <f t="shared" si="535"/>
        <v>18</v>
      </c>
      <c r="AP2826" s="11">
        <f t="shared" si="536"/>
        <v>14</v>
      </c>
      <c r="AQ2826" s="11">
        <f t="shared" si="537"/>
        <v>21</v>
      </c>
      <c r="AR2826" s="11">
        <f t="shared" si="538"/>
        <v>12</v>
      </c>
      <c r="AS2826" s="11">
        <f t="shared" si="539"/>
        <v>25</v>
      </c>
      <c r="AT2826" s="11">
        <f t="shared" si="540"/>
        <v>42</v>
      </c>
      <c r="AU2826" s="11">
        <f t="shared" si="541"/>
        <v>37</v>
      </c>
      <c r="AV2826" s="11">
        <f t="shared" si="542"/>
        <v>46</v>
      </c>
      <c r="AW2826" s="12">
        <f t="shared" si="543"/>
        <v>42</v>
      </c>
      <c r="AX2826" s="13">
        <f t="shared" si="544"/>
        <v>38</v>
      </c>
      <c r="AY2826" s="13">
        <f t="shared" si="545"/>
        <v>51</v>
      </c>
      <c r="AZ2826" s="13">
        <f t="shared" si="546"/>
        <v>48</v>
      </c>
      <c r="BA2826" s="13">
        <f t="shared" si="547"/>
        <v>45</v>
      </c>
      <c r="BB2826" s="14">
        <f t="shared" si="548"/>
        <v>42</v>
      </c>
      <c r="BC2826" s="19">
        <f t="shared" si="551"/>
        <v>51</v>
      </c>
      <c r="BD2826" s="55">
        <f t="shared" si="527"/>
        <v>1.0803507632348164</v>
      </c>
      <c r="BE2826" s="19">
        <f t="shared" si="528"/>
        <v>0.9780448197466709</v>
      </c>
      <c r="BF2826" s="19">
        <f t="shared" si="552"/>
        <v>0.99686911334848971</v>
      </c>
      <c r="BG2826" s="19">
        <f t="shared" si="557"/>
        <v>0.99236765183501141</v>
      </c>
      <c r="BH2826" s="19">
        <f t="shared" si="529"/>
        <v>0</v>
      </c>
      <c r="BI2826" s="19">
        <f t="shared" si="529"/>
        <v>1</v>
      </c>
      <c r="BJ2826" s="19">
        <f t="shared" si="529"/>
        <v>0</v>
      </c>
      <c r="BK2826" s="19">
        <f t="shared" si="559"/>
        <v>0</v>
      </c>
      <c r="BL2826" s="19">
        <f t="shared" si="559"/>
        <v>0</v>
      </c>
      <c r="BM2826" s="19">
        <f t="shared" si="559"/>
        <v>1</v>
      </c>
      <c r="BN2826" s="19">
        <f t="shared" si="559"/>
        <v>0</v>
      </c>
      <c r="BO2826" s="19">
        <f t="shared" si="559"/>
        <v>0</v>
      </c>
      <c r="BP2826" s="19">
        <f t="shared" si="559"/>
        <v>0</v>
      </c>
      <c r="BQ2826" s="19">
        <f t="shared" si="559"/>
        <v>1</v>
      </c>
      <c r="BR2826" s="19">
        <f t="shared" si="559"/>
        <v>1</v>
      </c>
      <c r="BS2826" s="19">
        <f t="shared" si="559"/>
        <v>1</v>
      </c>
      <c r="BT2826" s="19">
        <f t="shared" si="559"/>
        <v>0</v>
      </c>
      <c r="BU2826" s="19">
        <f t="shared" si="559"/>
        <v>0</v>
      </c>
      <c r="BV2826" s="19">
        <f t="shared" si="559"/>
        <v>0</v>
      </c>
      <c r="BW2826" s="19">
        <f t="shared" si="559"/>
        <v>1</v>
      </c>
      <c r="BX2826" s="19">
        <f t="shared" si="559"/>
        <v>0</v>
      </c>
      <c r="BY2826" s="19" t="str">
        <f t="shared" si="559"/>
        <v/>
      </c>
      <c r="BZ2826" s="19" t="str">
        <f t="shared" si="559"/>
        <v/>
      </c>
      <c r="CA2826" s="19" t="str">
        <f t="shared" si="558"/>
        <v/>
      </c>
      <c r="CB2826" s="19" t="str">
        <f t="shared" si="558"/>
        <v/>
      </c>
    </row>
    <row r="2827" spans="1:80">
      <c r="A2827" s="24">
        <f t="shared" si="530"/>
        <v>2826</v>
      </c>
      <c r="B2827" s="31">
        <f>IF(data!A2828="","",data!A2828)</f>
        <v>2022032</v>
      </c>
      <c r="C2827" s="32">
        <f>IF(data!B2828="","",data!B2828)</f>
        <v>44644</v>
      </c>
      <c r="D2827" s="21">
        <f>IF(data!C2828="","",data!C2828)</f>
        <v>4</v>
      </c>
      <c r="E2827" s="22">
        <f>IF(data!D2828="","",data!D2828)</f>
        <v>10</v>
      </c>
      <c r="F2827" s="22">
        <f>IF(data!E2828="","",data!E2828)</f>
        <v>11</v>
      </c>
      <c r="G2827" s="22">
        <f>IF(data!F2828="","",data!F2828)</f>
        <v>14</v>
      </c>
      <c r="H2827" s="22">
        <f>IF(data!G2828="","",data!G2828)</f>
        <v>23</v>
      </c>
      <c r="I2827" s="22">
        <f>IF(data!H2828="","",data!H2828)</f>
        <v>32</v>
      </c>
      <c r="J2827" s="23">
        <f>IF(data!I2828="","",data!I2828)</f>
        <v>7</v>
      </c>
      <c r="Q2827" s="33"/>
      <c r="R2827" s="33"/>
      <c r="S2827" s="33"/>
      <c r="T2827" s="33"/>
      <c r="U2827" s="33"/>
      <c r="V2827" s="33"/>
      <c r="X2827" s="34"/>
      <c r="Y2827" s="33"/>
      <c r="Z2827" s="33"/>
      <c r="AA2827" s="33"/>
      <c r="AB2827" s="33"/>
      <c r="AC2827" s="35"/>
      <c r="AD2827" s="33"/>
      <c r="AE2827" s="33"/>
      <c r="AF2827" s="33"/>
      <c r="AG2827" s="33"/>
      <c r="AH2827" s="33"/>
      <c r="AI2827" s="33"/>
      <c r="AJ2827" s="36"/>
      <c r="AK2827" s="10">
        <f t="shared" si="531"/>
        <v>10</v>
      </c>
      <c r="AL2827" s="11">
        <f t="shared" si="532"/>
        <v>10</v>
      </c>
      <c r="AM2827" s="11">
        <f t="shared" si="533"/>
        <v>14</v>
      </c>
      <c r="AN2827" s="11">
        <f t="shared" si="534"/>
        <v>22</v>
      </c>
      <c r="AO2827" s="13">
        <f t="shared" si="535"/>
        <v>17</v>
      </c>
      <c r="AP2827" s="11">
        <f t="shared" si="536"/>
        <v>22</v>
      </c>
      <c r="AQ2827" s="11">
        <f t="shared" si="537"/>
        <v>22</v>
      </c>
      <c r="AR2827" s="11">
        <f t="shared" si="538"/>
        <v>14</v>
      </c>
      <c r="AS2827" s="11">
        <f t="shared" si="539"/>
        <v>28</v>
      </c>
      <c r="AT2827" s="11">
        <f t="shared" si="540"/>
        <v>46</v>
      </c>
      <c r="AU2827" s="11">
        <f t="shared" si="541"/>
        <v>42</v>
      </c>
      <c r="AV2827" s="11">
        <f t="shared" si="542"/>
        <v>38</v>
      </c>
      <c r="AW2827" s="12">
        <f t="shared" si="543"/>
        <v>49</v>
      </c>
      <c r="AX2827" s="13">
        <f t="shared" si="544"/>
        <v>46</v>
      </c>
      <c r="AY2827" s="13">
        <f t="shared" si="545"/>
        <v>60</v>
      </c>
      <c r="AZ2827" s="13">
        <f t="shared" si="546"/>
        <v>58</v>
      </c>
      <c r="BA2827" s="13">
        <f t="shared" si="547"/>
        <v>56</v>
      </c>
      <c r="BB2827" s="14">
        <f t="shared" si="548"/>
        <v>54</v>
      </c>
      <c r="BC2827" s="19">
        <f t="shared" si="551"/>
        <v>60</v>
      </c>
      <c r="BD2827" s="55">
        <f t="shared" si="527"/>
        <v>1.0967197141929197</v>
      </c>
      <c r="BE2827" s="19">
        <f t="shared" si="528"/>
        <v>1.0271516726209808</v>
      </c>
      <c r="BF2827" s="19">
        <f t="shared" si="552"/>
        <v>1.018148749594024</v>
      </c>
      <c r="BG2827" s="19">
        <f t="shared" si="557"/>
        <v>1.0009613510880155</v>
      </c>
      <c r="BH2827" s="19">
        <f t="shared" si="529"/>
        <v>0</v>
      </c>
      <c r="BI2827" s="19">
        <f t="shared" si="529"/>
        <v>0</v>
      </c>
      <c r="BJ2827" s="19">
        <f t="shared" si="529"/>
        <v>0</v>
      </c>
      <c r="BK2827" s="19">
        <f t="shared" si="559"/>
        <v>0</v>
      </c>
      <c r="BL2827" s="19">
        <f t="shared" si="559"/>
        <v>1</v>
      </c>
      <c r="BM2827" s="19">
        <f t="shared" si="559"/>
        <v>0</v>
      </c>
      <c r="BN2827" s="19">
        <f t="shared" si="559"/>
        <v>1</v>
      </c>
      <c r="BO2827" s="19">
        <f t="shared" si="559"/>
        <v>0</v>
      </c>
      <c r="BP2827" s="19">
        <f t="shared" si="559"/>
        <v>0</v>
      </c>
      <c r="BQ2827" s="19">
        <f t="shared" si="559"/>
        <v>0</v>
      </c>
      <c r="BR2827" s="19">
        <f t="shared" si="559"/>
        <v>1</v>
      </c>
      <c r="BS2827" s="19">
        <f t="shared" si="559"/>
        <v>1</v>
      </c>
      <c r="BT2827" s="19">
        <f t="shared" si="559"/>
        <v>0</v>
      </c>
      <c r="BU2827" s="19">
        <f t="shared" si="559"/>
        <v>0</v>
      </c>
      <c r="BV2827" s="19">
        <f t="shared" si="559"/>
        <v>1</v>
      </c>
      <c r="BW2827" s="19">
        <f t="shared" si="559"/>
        <v>1</v>
      </c>
      <c r="BX2827" s="19">
        <f t="shared" si="559"/>
        <v>0</v>
      </c>
      <c r="BY2827" s="19" t="str">
        <f t="shared" si="559"/>
        <v/>
      </c>
      <c r="BZ2827" s="19" t="str">
        <f t="shared" si="559"/>
        <v/>
      </c>
      <c r="CA2827" s="19" t="str">
        <f t="shared" si="558"/>
        <v/>
      </c>
      <c r="CB2827" s="19" t="str">
        <f t="shared" si="558"/>
        <v/>
      </c>
    </row>
    <row r="2828" spans="1:80">
      <c r="A2828" s="24">
        <f t="shared" si="530"/>
        <v>2827</v>
      </c>
      <c r="B2828" s="31">
        <f>IF(data!A2829="","",data!A2829)</f>
        <v>2022033</v>
      </c>
      <c r="C2828" s="32">
        <f>IF(data!B2829="","",data!B2829)</f>
        <v>44647</v>
      </c>
      <c r="D2828" s="21">
        <f>IF(data!C2829="","",data!C2829)</f>
        <v>5</v>
      </c>
      <c r="E2828" s="22">
        <f>IF(data!D2829="","",data!D2829)</f>
        <v>12</v>
      </c>
      <c r="F2828" s="22">
        <f>IF(data!E2829="","",data!E2829)</f>
        <v>19</v>
      </c>
      <c r="G2828" s="22">
        <f>IF(data!F2829="","",data!F2829)</f>
        <v>22</v>
      </c>
      <c r="H2828" s="22">
        <f>IF(data!G2829="","",data!G2829)</f>
        <v>25</v>
      </c>
      <c r="I2828" s="22">
        <f>IF(data!H2829="","",data!H2829)</f>
        <v>26</v>
      </c>
      <c r="J2828" s="23">
        <f>IF(data!I2829="","",data!I2829)</f>
        <v>5</v>
      </c>
      <c r="Q2828" s="33"/>
      <c r="R2828" s="33"/>
      <c r="S2828" s="33"/>
      <c r="T2828" s="33"/>
      <c r="U2828" s="33"/>
      <c r="V2828" s="33"/>
      <c r="X2828" s="34"/>
      <c r="Y2828" s="33"/>
      <c r="Z2828" s="33"/>
      <c r="AA2828" s="33"/>
      <c r="AB2828" s="33"/>
      <c r="AC2828" s="35"/>
      <c r="AD2828" s="33"/>
      <c r="AE2828" s="33"/>
      <c r="AF2828" s="33"/>
      <c r="AG2828" s="33"/>
      <c r="AH2828" s="33"/>
      <c r="AI2828" s="33"/>
      <c r="AJ2828" s="36"/>
      <c r="AK2828" s="10">
        <f t="shared" si="531"/>
        <v>7</v>
      </c>
      <c r="AL2828" s="11">
        <f t="shared" si="532"/>
        <v>9</v>
      </c>
      <c r="AM2828" s="11">
        <f t="shared" si="533"/>
        <v>9</v>
      </c>
      <c r="AN2828" s="11">
        <f t="shared" si="534"/>
        <v>13</v>
      </c>
      <c r="AO2828" s="13">
        <f t="shared" si="535"/>
        <v>25</v>
      </c>
      <c r="AP2828" s="11">
        <f t="shared" si="536"/>
        <v>21</v>
      </c>
      <c r="AQ2828" s="11">
        <f t="shared" si="537"/>
        <v>28</v>
      </c>
      <c r="AR2828" s="11">
        <f t="shared" si="538"/>
        <v>29</v>
      </c>
      <c r="AS2828" s="11">
        <f t="shared" si="539"/>
        <v>21</v>
      </c>
      <c r="AT2828" s="11">
        <f t="shared" si="540"/>
        <v>25</v>
      </c>
      <c r="AU2828" s="11">
        <f t="shared" si="541"/>
        <v>44</v>
      </c>
      <c r="AV2828" s="11">
        <f t="shared" si="542"/>
        <v>53</v>
      </c>
      <c r="AW2828" s="12">
        <f t="shared" si="543"/>
        <v>49</v>
      </c>
      <c r="AX2828" s="13">
        <f t="shared" si="544"/>
        <v>45</v>
      </c>
      <c r="AY2828" s="13">
        <f t="shared" si="545"/>
        <v>41</v>
      </c>
      <c r="AZ2828" s="13">
        <f t="shared" si="546"/>
        <v>37</v>
      </c>
      <c r="BA2828" s="13">
        <f t="shared" si="547"/>
        <v>33</v>
      </c>
      <c r="BB2828" s="14">
        <f t="shared" si="548"/>
        <v>49</v>
      </c>
      <c r="BC2828" s="19">
        <f t="shared" si="551"/>
        <v>41</v>
      </c>
      <c r="BD2828" s="55">
        <f t="shared" si="527"/>
        <v>1.0926274764533939</v>
      </c>
      <c r="BE2828" s="19">
        <f t="shared" si="528"/>
        <v>1.0373822669697954</v>
      </c>
      <c r="BF2828" s="19">
        <f t="shared" si="552"/>
        <v>1.0287885677167912</v>
      </c>
      <c r="BG2828" s="19">
        <f t="shared" si="557"/>
        <v>1.000552127314063</v>
      </c>
      <c r="BH2828" s="19">
        <f t="shared" si="529"/>
        <v>0</v>
      </c>
      <c r="BI2828" s="19">
        <f t="shared" si="529"/>
        <v>0</v>
      </c>
      <c r="BJ2828" s="19">
        <f t="shared" si="529"/>
        <v>1</v>
      </c>
      <c r="BK2828" s="19">
        <f t="shared" si="559"/>
        <v>0</v>
      </c>
      <c r="BL2828" s="19">
        <f t="shared" si="559"/>
        <v>0</v>
      </c>
      <c r="BM2828" s="19">
        <f t="shared" si="559"/>
        <v>2</v>
      </c>
      <c r="BN2828" s="19">
        <f t="shared" si="559"/>
        <v>0</v>
      </c>
      <c r="BO2828" s="19">
        <f t="shared" si="559"/>
        <v>0</v>
      </c>
      <c r="BP2828" s="19">
        <f t="shared" si="559"/>
        <v>1</v>
      </c>
      <c r="BQ2828" s="19">
        <f t="shared" si="559"/>
        <v>1</v>
      </c>
      <c r="BR2828" s="19">
        <f t="shared" si="559"/>
        <v>0</v>
      </c>
      <c r="BS2828" s="19">
        <f t="shared" si="559"/>
        <v>0</v>
      </c>
      <c r="BT2828" s="19">
        <f t="shared" si="559"/>
        <v>1</v>
      </c>
      <c r="BU2828" s="19">
        <f t="shared" si="559"/>
        <v>0</v>
      </c>
      <c r="BV2828" s="19">
        <f t="shared" si="559"/>
        <v>0</v>
      </c>
      <c r="BW2828" s="19">
        <f t="shared" si="559"/>
        <v>0</v>
      </c>
      <c r="BX2828" s="19">
        <f t="shared" si="559"/>
        <v>0</v>
      </c>
      <c r="BY2828" s="19" t="str">
        <f t="shared" si="559"/>
        <v/>
      </c>
      <c r="BZ2828" s="19" t="str">
        <f t="shared" si="559"/>
        <v/>
      </c>
      <c r="CA2828" s="19" t="str">
        <f t="shared" si="558"/>
        <v/>
      </c>
      <c r="CB2828" s="19" t="str">
        <f t="shared" si="558"/>
        <v/>
      </c>
    </row>
    <row r="2829" spans="1:80">
      <c r="A2829" s="24">
        <f t="shared" si="530"/>
        <v>2828</v>
      </c>
      <c r="B2829" s="31">
        <f>IF(data!A2830="","",data!A2830)</f>
        <v>2022034</v>
      </c>
      <c r="C2829" s="32">
        <f>IF(data!B2830="","",data!B2830)</f>
        <v>44649</v>
      </c>
      <c r="D2829" s="21">
        <f>IF(data!C2830="","",data!C2830)</f>
        <v>14</v>
      </c>
      <c r="E2829" s="22">
        <f>IF(data!D2830="","",data!D2830)</f>
        <v>17</v>
      </c>
      <c r="F2829" s="22">
        <f>IF(data!E2830="","",data!E2830)</f>
        <v>26</v>
      </c>
      <c r="G2829" s="22">
        <f>IF(data!F2830="","",data!F2830)</f>
        <v>31</v>
      </c>
      <c r="H2829" s="22">
        <f>IF(data!G2830="","",data!G2830)</f>
        <v>32</v>
      </c>
      <c r="I2829" s="22">
        <f>IF(data!H2830="","",data!H2830)</f>
        <v>33</v>
      </c>
      <c r="J2829" s="23">
        <f>IF(data!I2830="","",data!I2830)</f>
        <v>10</v>
      </c>
      <c r="Q2829" s="33"/>
      <c r="R2829" s="33"/>
      <c r="S2829" s="33"/>
      <c r="T2829" s="33"/>
      <c r="U2829" s="33"/>
      <c r="V2829" s="33"/>
      <c r="X2829" s="34"/>
      <c r="Y2829" s="33"/>
      <c r="Z2829" s="33"/>
      <c r="AA2829" s="33"/>
      <c r="AB2829" s="33"/>
      <c r="AC2829" s="35"/>
      <c r="AD2829" s="33"/>
      <c r="AE2829" s="33"/>
      <c r="AF2829" s="33"/>
      <c r="AG2829" s="33"/>
      <c r="AH2829" s="33"/>
      <c r="AI2829" s="33"/>
      <c r="AJ2829" s="36"/>
      <c r="AK2829" s="10">
        <f t="shared" si="531"/>
        <v>9</v>
      </c>
      <c r="AL2829" s="11">
        <f t="shared" si="532"/>
        <v>9</v>
      </c>
      <c r="AM2829" s="11">
        <f t="shared" si="533"/>
        <v>13</v>
      </c>
      <c r="AN2829" s="11">
        <f t="shared" si="534"/>
        <v>15</v>
      </c>
      <c r="AO2829" s="13">
        <f t="shared" si="535"/>
        <v>20</v>
      </c>
      <c r="AP2829" s="11">
        <f t="shared" si="536"/>
        <v>17</v>
      </c>
      <c r="AQ2829" s="11">
        <f t="shared" si="537"/>
        <v>36</v>
      </c>
      <c r="AR2829" s="11">
        <f t="shared" si="538"/>
        <v>23</v>
      </c>
      <c r="AS2829" s="11">
        <f t="shared" si="539"/>
        <v>32</v>
      </c>
      <c r="AT2829" s="11">
        <f t="shared" si="540"/>
        <v>33</v>
      </c>
      <c r="AU2829" s="11">
        <f t="shared" si="541"/>
        <v>23</v>
      </c>
      <c r="AV2829" s="11">
        <f t="shared" si="542"/>
        <v>27</v>
      </c>
      <c r="AW2829" s="12">
        <f t="shared" si="543"/>
        <v>33</v>
      </c>
      <c r="AX2829" s="13">
        <f t="shared" si="544"/>
        <v>41</v>
      </c>
      <c r="AY2829" s="13">
        <f t="shared" si="545"/>
        <v>68</v>
      </c>
      <c r="AZ2829" s="13">
        <f t="shared" si="546"/>
        <v>81</v>
      </c>
      <c r="BA2829" s="13">
        <f t="shared" si="547"/>
        <v>77</v>
      </c>
      <c r="BB2829" s="14">
        <f t="shared" si="548"/>
        <v>73</v>
      </c>
      <c r="BC2829" s="19">
        <f t="shared" si="551"/>
        <v>68</v>
      </c>
      <c r="BD2829" s="55">
        <f t="shared" ref="BD2829:BD2892" si="560">IF($B2829="","",SUM($BC2825:$BC2829)/5/$BM$3)</f>
        <v>1.1335498538486521</v>
      </c>
      <c r="BE2829" s="19">
        <f t="shared" ref="BE2829:BE2892" si="561">IF($B2829="","",SUM($BC2820:$BC2829)/10/$BM$3)</f>
        <v>1.0762585254952908</v>
      </c>
      <c r="BF2829" s="19">
        <f t="shared" si="552"/>
        <v>1.0517050990581358</v>
      </c>
      <c r="BG2829" s="19">
        <f t="shared" si="557"/>
        <v>1.0107827216628775</v>
      </c>
      <c r="BH2829" s="19">
        <f t="shared" ref="BH2829:BJ2892" si="562">IF($D2829="","",SUMPRODUCT(N(MOD($D2829:$I2829,$BC$1)=BH$4)))</f>
        <v>1</v>
      </c>
      <c r="BI2829" s="19">
        <f t="shared" si="562"/>
        <v>0</v>
      </c>
      <c r="BJ2829" s="19">
        <f t="shared" si="562"/>
        <v>0</v>
      </c>
      <c r="BK2829" s="19">
        <f t="shared" si="559"/>
        <v>0</v>
      </c>
      <c r="BL2829" s="19">
        <f t="shared" si="559"/>
        <v>0</v>
      </c>
      <c r="BM2829" s="19">
        <f t="shared" si="559"/>
        <v>0</v>
      </c>
      <c r="BN2829" s="19">
        <f t="shared" si="559"/>
        <v>0</v>
      </c>
      <c r="BO2829" s="19">
        <f t="shared" si="559"/>
        <v>0</v>
      </c>
      <c r="BP2829" s="19">
        <f t="shared" si="559"/>
        <v>0</v>
      </c>
      <c r="BQ2829" s="19">
        <f t="shared" si="559"/>
        <v>1</v>
      </c>
      <c r="BR2829" s="19">
        <f t="shared" si="559"/>
        <v>0</v>
      </c>
      <c r="BS2829" s="19">
        <f t="shared" si="559"/>
        <v>0</v>
      </c>
      <c r="BT2829" s="19">
        <f t="shared" si="559"/>
        <v>0</v>
      </c>
      <c r="BU2829" s="19">
        <f t="shared" si="559"/>
        <v>0</v>
      </c>
      <c r="BV2829" s="19">
        <f t="shared" si="559"/>
        <v>2</v>
      </c>
      <c r="BW2829" s="19">
        <f t="shared" si="559"/>
        <v>1</v>
      </c>
      <c r="BX2829" s="19">
        <f t="shared" si="559"/>
        <v>1</v>
      </c>
      <c r="BY2829" s="19" t="str">
        <f t="shared" si="559"/>
        <v/>
      </c>
      <c r="BZ2829" s="19" t="str">
        <f t="shared" si="559"/>
        <v/>
      </c>
      <c r="CA2829" s="19" t="str">
        <f t="shared" si="558"/>
        <v/>
      </c>
      <c r="CB2829" s="19" t="str">
        <f t="shared" si="558"/>
        <v/>
      </c>
    </row>
    <row r="2830" spans="1:80">
      <c r="A2830" s="24">
        <f t="shared" si="530"/>
        <v>2829</v>
      </c>
      <c r="B2830" s="31">
        <f>IF(data!A2831="","",data!A2831)</f>
        <v>2022035</v>
      </c>
      <c r="C2830" s="32">
        <f>IF(data!B2831="","",data!B2831)</f>
        <v>44651</v>
      </c>
      <c r="D2830" s="21">
        <f>IF(data!C2831="","",data!C2831)</f>
        <v>8</v>
      </c>
      <c r="E2830" s="22">
        <f>IF(data!D2831="","",data!D2831)</f>
        <v>12</v>
      </c>
      <c r="F2830" s="22">
        <f>IF(data!E2831="","",data!E2831)</f>
        <v>13</v>
      </c>
      <c r="G2830" s="22">
        <f>IF(data!F2831="","",data!F2831)</f>
        <v>19</v>
      </c>
      <c r="H2830" s="22">
        <f>IF(data!G2831="","",data!G2831)</f>
        <v>23</v>
      </c>
      <c r="I2830" s="22">
        <f>IF(data!H2831="","",data!H2831)</f>
        <v>25</v>
      </c>
      <c r="J2830" s="23">
        <f>IF(data!I2831="","",data!I2831)</f>
        <v>15</v>
      </c>
      <c r="Q2830" s="33"/>
      <c r="R2830" s="33"/>
      <c r="S2830" s="33"/>
      <c r="T2830" s="33"/>
      <c r="U2830" s="33"/>
      <c r="V2830" s="33"/>
      <c r="X2830" s="34"/>
      <c r="Y2830" s="33"/>
      <c r="Z2830" s="33"/>
      <c r="AA2830" s="33"/>
      <c r="AB2830" s="33"/>
      <c r="AC2830" s="35"/>
      <c r="AD2830" s="33"/>
      <c r="AE2830" s="33"/>
      <c r="AF2830" s="33"/>
      <c r="AG2830" s="33"/>
      <c r="AH2830" s="33"/>
      <c r="AI2830" s="33"/>
      <c r="AJ2830" s="36"/>
      <c r="AK2830" s="10">
        <f t="shared" si="531"/>
        <v>7</v>
      </c>
      <c r="AL2830" s="11">
        <f t="shared" si="532"/>
        <v>8</v>
      </c>
      <c r="AM2830" s="11">
        <f t="shared" si="533"/>
        <v>15</v>
      </c>
      <c r="AN2830" s="11">
        <f t="shared" si="534"/>
        <v>10</v>
      </c>
      <c r="AO2830" s="13">
        <f t="shared" si="535"/>
        <v>23</v>
      </c>
      <c r="AP2830" s="11">
        <f t="shared" si="536"/>
        <v>20</v>
      </c>
      <c r="AQ2830" s="11">
        <f t="shared" si="537"/>
        <v>28</v>
      </c>
      <c r="AR2830" s="11">
        <f t="shared" si="538"/>
        <v>30</v>
      </c>
      <c r="AS2830" s="11">
        <f t="shared" si="539"/>
        <v>23</v>
      </c>
      <c r="AT2830" s="11">
        <f t="shared" si="540"/>
        <v>28</v>
      </c>
      <c r="AU2830" s="11">
        <f t="shared" si="541"/>
        <v>48</v>
      </c>
      <c r="AV2830" s="11">
        <f t="shared" si="542"/>
        <v>58</v>
      </c>
      <c r="AW2830" s="12">
        <f t="shared" si="543"/>
        <v>55</v>
      </c>
      <c r="AX2830" s="13">
        <f t="shared" si="544"/>
        <v>52</v>
      </c>
      <c r="AY2830" s="13">
        <f t="shared" si="545"/>
        <v>49</v>
      </c>
      <c r="AZ2830" s="13">
        <f t="shared" si="546"/>
        <v>46</v>
      </c>
      <c r="BA2830" s="13">
        <f t="shared" si="547"/>
        <v>43</v>
      </c>
      <c r="BB2830" s="14">
        <f t="shared" si="548"/>
        <v>60</v>
      </c>
      <c r="BC2830" s="19">
        <f t="shared" si="551"/>
        <v>49</v>
      </c>
      <c r="BD2830" s="55">
        <f t="shared" si="560"/>
        <v>1.1008119519324455</v>
      </c>
      <c r="BE2830" s="19">
        <f t="shared" si="561"/>
        <v>1.0762585254952908</v>
      </c>
      <c r="BF2830" s="19">
        <f t="shared" si="552"/>
        <v>1.0615264696329978</v>
      </c>
      <c r="BG2830" s="19">
        <f t="shared" si="557"/>
        <v>1.0173303020461189</v>
      </c>
      <c r="BH2830" s="19">
        <f t="shared" si="562"/>
        <v>0</v>
      </c>
      <c r="BI2830" s="19">
        <f t="shared" si="562"/>
        <v>0</v>
      </c>
      <c r="BJ2830" s="19">
        <f t="shared" si="562"/>
        <v>1</v>
      </c>
      <c r="BK2830" s="19">
        <f t="shared" si="559"/>
        <v>0</v>
      </c>
      <c r="BL2830" s="19">
        <f t="shared" si="559"/>
        <v>0</v>
      </c>
      <c r="BM2830" s="19">
        <f t="shared" si="559"/>
        <v>0</v>
      </c>
      <c r="BN2830" s="19">
        <f t="shared" si="559"/>
        <v>1</v>
      </c>
      <c r="BO2830" s="19">
        <f t="shared" si="559"/>
        <v>0</v>
      </c>
      <c r="BP2830" s="19">
        <f t="shared" si="559"/>
        <v>2</v>
      </c>
      <c r="BQ2830" s="19">
        <f t="shared" si="559"/>
        <v>0</v>
      </c>
      <c r="BR2830" s="19">
        <f t="shared" si="559"/>
        <v>0</v>
      </c>
      <c r="BS2830" s="19">
        <f t="shared" si="559"/>
        <v>0</v>
      </c>
      <c r="BT2830" s="19">
        <f t="shared" si="559"/>
        <v>1</v>
      </c>
      <c r="BU2830" s="19">
        <f t="shared" si="559"/>
        <v>1</v>
      </c>
      <c r="BV2830" s="19">
        <f t="shared" si="559"/>
        <v>0</v>
      </c>
      <c r="BW2830" s="19">
        <f t="shared" si="559"/>
        <v>0</v>
      </c>
      <c r="BX2830" s="19">
        <f t="shared" si="559"/>
        <v>0</v>
      </c>
      <c r="BY2830" s="19" t="str">
        <f t="shared" si="559"/>
        <v/>
      </c>
      <c r="BZ2830" s="19" t="str">
        <f t="shared" si="559"/>
        <v/>
      </c>
      <c r="CA2830" s="19" t="str">
        <f t="shared" si="558"/>
        <v/>
      </c>
      <c r="CB2830" s="19" t="str">
        <f t="shared" si="558"/>
        <v/>
      </c>
    </row>
    <row r="2831" spans="1:80">
      <c r="A2831" s="24">
        <f t="shared" si="530"/>
        <v>2830</v>
      </c>
      <c r="B2831" s="31">
        <f>IF(data!A2832="","",data!A2832)</f>
        <v>2022036</v>
      </c>
      <c r="C2831" s="32">
        <f>IF(data!B2832="","",data!B2832)</f>
        <v>44654</v>
      </c>
      <c r="D2831" s="21">
        <f>IF(data!C2832="","",data!C2832)</f>
        <v>2</v>
      </c>
      <c r="E2831" s="22">
        <f>IF(data!D2832="","",data!D2832)</f>
        <v>3</v>
      </c>
      <c r="F2831" s="22">
        <f>IF(data!E2832="","",data!E2832)</f>
        <v>14</v>
      </c>
      <c r="G2831" s="22">
        <f>IF(data!F2832="","",data!F2832)</f>
        <v>16</v>
      </c>
      <c r="H2831" s="22">
        <f>IF(data!G2832="","",data!G2832)</f>
        <v>26</v>
      </c>
      <c r="I2831" s="22">
        <f>IF(data!H2832="","",data!H2832)</f>
        <v>31</v>
      </c>
      <c r="J2831" s="23">
        <f>IF(data!I2832="","",data!I2832)</f>
        <v>2</v>
      </c>
      <c r="Q2831" s="33"/>
      <c r="R2831" s="33"/>
      <c r="S2831" s="33"/>
      <c r="T2831" s="33"/>
      <c r="U2831" s="33"/>
      <c r="V2831" s="33"/>
      <c r="X2831" s="34"/>
      <c r="Y2831" s="33"/>
      <c r="Z2831" s="33"/>
      <c r="AA2831" s="33"/>
      <c r="AB2831" s="33"/>
      <c r="AC2831" s="35"/>
      <c r="AD2831" s="33"/>
      <c r="AE2831" s="33"/>
      <c r="AF2831" s="33"/>
      <c r="AG2831" s="33"/>
      <c r="AH2831" s="33"/>
      <c r="AI2831" s="33"/>
      <c r="AJ2831" s="36"/>
      <c r="AK2831" s="10">
        <f t="shared" si="531"/>
        <v>8</v>
      </c>
      <c r="AL2831" s="11">
        <f t="shared" si="532"/>
        <v>12</v>
      </c>
      <c r="AM2831" s="11">
        <f t="shared" si="533"/>
        <v>12</v>
      </c>
      <c r="AN2831" s="11">
        <f t="shared" si="534"/>
        <v>14</v>
      </c>
      <c r="AO2831" s="13">
        <f t="shared" si="535"/>
        <v>15</v>
      </c>
      <c r="AP2831" s="11">
        <f t="shared" si="536"/>
        <v>20</v>
      </c>
      <c r="AQ2831" s="11">
        <f t="shared" si="537"/>
        <v>29</v>
      </c>
      <c r="AR2831" s="11">
        <f t="shared" si="538"/>
        <v>22</v>
      </c>
      <c r="AS2831" s="11">
        <f t="shared" si="539"/>
        <v>26</v>
      </c>
      <c r="AT2831" s="11">
        <f t="shared" si="540"/>
        <v>20</v>
      </c>
      <c r="AU2831" s="11">
        <f t="shared" si="541"/>
        <v>14</v>
      </c>
      <c r="AV2831" s="11">
        <f t="shared" si="542"/>
        <v>22</v>
      </c>
      <c r="AW2831" s="12">
        <f t="shared" si="543"/>
        <v>32</v>
      </c>
      <c r="AX2831" s="13">
        <f t="shared" si="544"/>
        <v>44</v>
      </c>
      <c r="AY2831" s="13">
        <f t="shared" si="545"/>
        <v>58</v>
      </c>
      <c r="AZ2831" s="13">
        <f t="shared" si="546"/>
        <v>56</v>
      </c>
      <c r="BA2831" s="13">
        <f t="shared" si="547"/>
        <v>54</v>
      </c>
      <c r="BB2831" s="14">
        <f t="shared" si="548"/>
        <v>52</v>
      </c>
      <c r="BC2831" s="19">
        <f t="shared" si="551"/>
        <v>58</v>
      </c>
      <c r="BD2831" s="55">
        <f t="shared" si="560"/>
        <v>1.1294576161091263</v>
      </c>
      <c r="BE2831" s="19">
        <f t="shared" si="561"/>
        <v>1.1049041896719713</v>
      </c>
      <c r="BF2831" s="19">
        <f t="shared" si="552"/>
        <v>1.0615264696329978</v>
      </c>
      <c r="BG2831" s="19">
        <f t="shared" si="557"/>
        <v>1.0226502111075024</v>
      </c>
      <c r="BH2831" s="19">
        <f t="shared" si="562"/>
        <v>0</v>
      </c>
      <c r="BI2831" s="19">
        <f t="shared" si="562"/>
        <v>0</v>
      </c>
      <c r="BJ2831" s="19">
        <f t="shared" si="562"/>
        <v>1</v>
      </c>
      <c r="BK2831" s="19">
        <f t="shared" si="559"/>
        <v>1</v>
      </c>
      <c r="BL2831" s="19">
        <f t="shared" si="559"/>
        <v>0</v>
      </c>
      <c r="BM2831" s="19">
        <f t="shared" si="559"/>
        <v>0</v>
      </c>
      <c r="BN2831" s="19">
        <f t="shared" si="559"/>
        <v>0</v>
      </c>
      <c r="BO2831" s="19">
        <f t="shared" si="559"/>
        <v>0</v>
      </c>
      <c r="BP2831" s="19">
        <f t="shared" si="559"/>
        <v>0</v>
      </c>
      <c r="BQ2831" s="19">
        <f t="shared" si="559"/>
        <v>1</v>
      </c>
      <c r="BR2831" s="19">
        <f t="shared" si="559"/>
        <v>0</v>
      </c>
      <c r="BS2831" s="19">
        <f t="shared" si="559"/>
        <v>0</v>
      </c>
      <c r="BT2831" s="19">
        <f t="shared" si="559"/>
        <v>0</v>
      </c>
      <c r="BU2831" s="19">
        <f t="shared" si="559"/>
        <v>0</v>
      </c>
      <c r="BV2831" s="19">
        <f t="shared" si="559"/>
        <v>2</v>
      </c>
      <c r="BW2831" s="19">
        <f t="shared" si="559"/>
        <v>0</v>
      </c>
      <c r="BX2831" s="19">
        <f t="shared" si="559"/>
        <v>1</v>
      </c>
      <c r="BY2831" s="19" t="str">
        <f t="shared" si="559"/>
        <v/>
      </c>
      <c r="BZ2831" s="19" t="str">
        <f t="shared" si="559"/>
        <v/>
      </c>
      <c r="CA2831" s="19" t="str">
        <f t="shared" si="558"/>
        <v/>
      </c>
      <c r="CB2831" s="19" t="str">
        <f t="shared" si="558"/>
        <v/>
      </c>
    </row>
    <row r="2832" spans="1:80">
      <c r="A2832" s="24">
        <f t="shared" si="530"/>
        <v>2831</v>
      </c>
      <c r="B2832" s="31">
        <f>IF(data!A2833="","",data!A2833)</f>
        <v>2022037</v>
      </c>
      <c r="C2832" s="32">
        <f>IF(data!B2833="","",data!B2833)</f>
        <v>44656</v>
      </c>
      <c r="D2832" s="21">
        <f>IF(data!C2833="","",data!C2833)</f>
        <v>1</v>
      </c>
      <c r="E2832" s="22">
        <f>IF(data!D2833="","",data!D2833)</f>
        <v>10</v>
      </c>
      <c r="F2832" s="22">
        <f>IF(data!E2833="","",data!E2833)</f>
        <v>13</v>
      </c>
      <c r="G2832" s="22">
        <f>IF(data!F2833="","",data!F2833)</f>
        <v>20</v>
      </c>
      <c r="H2832" s="22">
        <f>IF(data!G2833="","",data!G2833)</f>
        <v>22</v>
      </c>
      <c r="I2832" s="22">
        <f>IF(data!H2833="","",data!H2833)</f>
        <v>32</v>
      </c>
      <c r="J2832" s="23">
        <f>IF(data!I2833="","",data!I2833)</f>
        <v>14</v>
      </c>
      <c r="Q2832" s="33"/>
      <c r="R2832" s="33"/>
      <c r="S2832" s="33"/>
      <c r="T2832" s="33"/>
      <c r="U2832" s="33"/>
      <c r="V2832" s="33"/>
      <c r="X2832" s="34"/>
      <c r="Y2832" s="33"/>
      <c r="Z2832" s="33"/>
      <c r="AA2832" s="33"/>
      <c r="AB2832" s="33"/>
      <c r="AC2832" s="35"/>
      <c r="AD2832" s="33"/>
      <c r="AE2832" s="33"/>
      <c r="AF2832" s="33"/>
      <c r="AG2832" s="33"/>
      <c r="AH2832" s="33"/>
      <c r="AI2832" s="33"/>
      <c r="AJ2832" s="36"/>
      <c r="AK2832" s="10">
        <f t="shared" si="531"/>
        <v>8</v>
      </c>
      <c r="AL2832" s="11">
        <f t="shared" si="532"/>
        <v>6</v>
      </c>
      <c r="AM2832" s="11">
        <f t="shared" si="533"/>
        <v>8</v>
      </c>
      <c r="AN2832" s="11">
        <f t="shared" si="534"/>
        <v>14</v>
      </c>
      <c r="AO2832" s="13">
        <f t="shared" si="535"/>
        <v>21</v>
      </c>
      <c r="AP2832" s="11">
        <f t="shared" si="536"/>
        <v>18</v>
      </c>
      <c r="AQ2832" s="11">
        <f t="shared" si="537"/>
        <v>17</v>
      </c>
      <c r="AR2832" s="11">
        <f t="shared" si="538"/>
        <v>8</v>
      </c>
      <c r="AS2832" s="11">
        <f t="shared" si="539"/>
        <v>32</v>
      </c>
      <c r="AT2832" s="11">
        <f t="shared" si="540"/>
        <v>38</v>
      </c>
      <c r="AU2832" s="11">
        <f t="shared" si="541"/>
        <v>33</v>
      </c>
      <c r="AV2832" s="11">
        <f t="shared" si="542"/>
        <v>42</v>
      </c>
      <c r="AW2832" s="12">
        <f t="shared" si="543"/>
        <v>38</v>
      </c>
      <c r="AX2832" s="13">
        <f t="shared" si="544"/>
        <v>34</v>
      </c>
      <c r="AY2832" s="13">
        <f t="shared" si="545"/>
        <v>47</v>
      </c>
      <c r="AZ2832" s="13">
        <f t="shared" si="546"/>
        <v>44</v>
      </c>
      <c r="BA2832" s="13">
        <f t="shared" si="547"/>
        <v>41</v>
      </c>
      <c r="BB2832" s="14">
        <f t="shared" si="548"/>
        <v>38</v>
      </c>
      <c r="BC2832" s="19">
        <f t="shared" si="551"/>
        <v>47</v>
      </c>
      <c r="BD2832" s="55">
        <f t="shared" si="560"/>
        <v>1.0762585254952908</v>
      </c>
      <c r="BE2832" s="19">
        <f t="shared" si="561"/>
        <v>1.0864891198441053</v>
      </c>
      <c r="BF2832" s="19">
        <f t="shared" si="552"/>
        <v>1.052523546606041</v>
      </c>
      <c r="BG2832" s="19">
        <f t="shared" si="557"/>
        <v>1.0234686586554076</v>
      </c>
      <c r="BH2832" s="19">
        <f t="shared" si="562"/>
        <v>0</v>
      </c>
      <c r="BI2832" s="19">
        <f t="shared" si="562"/>
        <v>1</v>
      </c>
      <c r="BJ2832" s="19">
        <f t="shared" si="562"/>
        <v>0</v>
      </c>
      <c r="BK2832" s="19">
        <f t="shared" si="559"/>
        <v>1</v>
      </c>
      <c r="BL2832" s="19">
        <f t="shared" si="559"/>
        <v>0</v>
      </c>
      <c r="BM2832" s="19">
        <f t="shared" si="559"/>
        <v>1</v>
      </c>
      <c r="BN2832" s="19">
        <f t="shared" si="559"/>
        <v>0</v>
      </c>
      <c r="BO2832" s="19">
        <f t="shared" si="559"/>
        <v>0</v>
      </c>
      <c r="BP2832" s="19">
        <f t="shared" si="559"/>
        <v>0</v>
      </c>
      <c r="BQ2832" s="19">
        <f t="shared" si="559"/>
        <v>0</v>
      </c>
      <c r="BR2832" s="19">
        <f t="shared" si="559"/>
        <v>1</v>
      </c>
      <c r="BS2832" s="19">
        <f t="shared" si="559"/>
        <v>0</v>
      </c>
      <c r="BT2832" s="19">
        <f t="shared" si="559"/>
        <v>0</v>
      </c>
      <c r="BU2832" s="19">
        <f t="shared" si="559"/>
        <v>1</v>
      </c>
      <c r="BV2832" s="19">
        <f t="shared" si="559"/>
        <v>0</v>
      </c>
      <c r="BW2832" s="19">
        <f t="shared" si="559"/>
        <v>1</v>
      </c>
      <c r="BX2832" s="19">
        <f t="shared" si="559"/>
        <v>0</v>
      </c>
      <c r="BY2832" s="19" t="str">
        <f t="shared" si="559"/>
        <v/>
      </c>
      <c r="BZ2832" s="19" t="str">
        <f t="shared" si="559"/>
        <v/>
      </c>
      <c r="CA2832" s="19" t="str">
        <f t="shared" si="558"/>
        <v/>
      </c>
      <c r="CB2832" s="19" t="str">
        <f t="shared" si="558"/>
        <v/>
      </c>
    </row>
    <row r="2833" spans="1:80">
      <c r="A2833" s="24">
        <f t="shared" ref="A2833:A2896" si="563">IF(B2833="","",A2832+1)</f>
        <v>2832</v>
      </c>
      <c r="B2833" s="31">
        <f>IF(data!A2834="","",data!A2834)</f>
        <v>2022038</v>
      </c>
      <c r="C2833" s="32">
        <f>IF(data!B2834="","",data!B2834)</f>
        <v>44658</v>
      </c>
      <c r="D2833" s="21">
        <f>IF(data!C2834="","",data!C2834)</f>
        <v>9</v>
      </c>
      <c r="E2833" s="22">
        <f>IF(data!D2834="","",data!D2834)</f>
        <v>12</v>
      </c>
      <c r="F2833" s="22">
        <f>IF(data!E2834="","",data!E2834)</f>
        <v>13</v>
      </c>
      <c r="G2833" s="22">
        <f>IF(data!F2834="","",data!F2834)</f>
        <v>16</v>
      </c>
      <c r="H2833" s="22">
        <f>IF(data!G2834="","",data!G2834)</f>
        <v>24</v>
      </c>
      <c r="I2833" s="22">
        <f>IF(data!H2834="","",data!H2834)</f>
        <v>32</v>
      </c>
      <c r="J2833" s="23">
        <f>IF(data!I2834="","",data!I2834)</f>
        <v>4</v>
      </c>
      <c r="Q2833" s="33"/>
      <c r="R2833" s="33"/>
      <c r="S2833" s="33"/>
      <c r="T2833" s="33"/>
      <c r="U2833" s="33"/>
      <c r="V2833" s="33"/>
      <c r="X2833" s="34"/>
      <c r="Y2833" s="33"/>
      <c r="Z2833" s="33"/>
      <c r="AA2833" s="33"/>
      <c r="AB2833" s="33"/>
      <c r="AC2833" s="35"/>
      <c r="AD2833" s="33"/>
      <c r="AE2833" s="33"/>
      <c r="AF2833" s="33"/>
      <c r="AG2833" s="33"/>
      <c r="AH2833" s="33"/>
      <c r="AI2833" s="33"/>
      <c r="AJ2833" s="36"/>
      <c r="AK2833" s="10">
        <f t="shared" ref="AK2833:AK2896" si="564">IF($D2833="","",MOD($D2833,3)+MOD($E2833,3)+MOD($F2833,3)+MOD($G2833,3)+MOD($H2833,3)+MOD($I2833,3))</f>
        <v>4</v>
      </c>
      <c r="AL2833" s="11">
        <f t="shared" ref="AL2833:AL2896" si="565">IF($D2833="","",MOD($D2833,4)+MOD($E2833,4)+MOD($F2833,4)+MOD($G2833,4)+MOD($H2833,4)+MOD($I2833,4))</f>
        <v>2</v>
      </c>
      <c r="AM2833" s="11">
        <f t="shared" ref="AM2833:AM2896" si="566">IF($D2833="","",MOD($D2833,5)+MOD($E2833,5)+MOD($F2833,5)+MOD($G2833,5)+MOD($H2833,5)+MOD($I2833,5))</f>
        <v>16</v>
      </c>
      <c r="AN2833" s="11">
        <f t="shared" ref="AN2833:AN2896" si="567">IF($D2833="","",MOD($D2833,6)+MOD($E2833,6)+MOD($F2833,6)+MOD($G2833,6)+MOD($H2833,6)+MOD($I2833,6))</f>
        <v>10</v>
      </c>
      <c r="AO2833" s="13">
        <f t="shared" ref="AO2833:AO2896" si="568">IF($D2833="","",MOD($D2833,7)+MOD($E2833,7)+MOD($F2833,7)+MOD($G2833,7)+MOD($H2833,7)+MOD($I2833,7))</f>
        <v>22</v>
      </c>
      <c r="AP2833" s="11">
        <f t="shared" ref="AP2833:AP2896" si="569">IF($D2833="","",MOD($D2833,8)+MOD($E2833,8)+MOD($F2833,8)+MOD($G2833,8)+MOD($H2833,8)+MOD($I2833,8))</f>
        <v>10</v>
      </c>
      <c r="AQ2833" s="11">
        <f t="shared" ref="AQ2833:AQ2896" si="570">IF($D2833="","",MOD($D2833,9)+MOD($E2833,9)+MOD($F2833,9)+MOD($G2833,9)+MOD($H2833,9)+MOD($I2833,9))</f>
        <v>25</v>
      </c>
      <c r="AR2833" s="11">
        <f t="shared" ref="AR2833:AR2896" si="571">IF($D2833="","",MOD($D2833,10)+MOD($E2833,10)+MOD($F2833,10)+MOD($G2833,10)+MOD($H2833,10)+MOD($I2833,10))</f>
        <v>26</v>
      </c>
      <c r="AS2833" s="11">
        <f t="shared" ref="AS2833:AS2896" si="572">IF($D2833="","",MOD($D2833,11)+MOD($E2833,11)+MOD($F2833,11)+MOD($G2833,11)+MOD($H2833,11)+MOD($I2833,11))</f>
        <v>29</v>
      </c>
      <c r="AT2833" s="11">
        <f t="shared" ref="AT2833:AT2896" si="573">IF($D2833="","",MOD($D2833,12)+MOD($E2833,12)+MOD($F2833,12)+MOD($G2833,12)+MOD($H2833,12)+MOD($I2833,12))</f>
        <v>22</v>
      </c>
      <c r="AU2833" s="11">
        <f t="shared" ref="AU2833:AU2896" si="574">IF($D2833="","",MOD($D2833,13)+MOD($E2833,13)+MOD($F2833,13)+MOD($G2833,13)+MOD($H2833,13)+MOD($I2833,13))</f>
        <v>41</v>
      </c>
      <c r="AV2833" s="11">
        <f t="shared" ref="AV2833:AV2896" si="575">IF($D2833="","",MOD($D2833,14)+MOD($E2833,14)+MOD($F2833,14)+MOD($G2833,14)+MOD($H2833,14)+MOD($I2833,14))</f>
        <v>50</v>
      </c>
      <c r="AW2833" s="12">
        <f t="shared" ref="AW2833:AW2896" si="576">IF($D2833="","",MOD($D2833,15)+MOD($E2833,15)+MOD($F2833,15)+MOD($G2833,15)+MOD($H2833,15)+MOD($I2833,15))</f>
        <v>46</v>
      </c>
      <c r="AX2833" s="13">
        <f t="shared" ref="AX2833:AX2896" si="577">IF($D2833="","",MOD($D2833,16)+MOD($E2833,16)+MOD($F2833,16)+MOD($G2833,16)+MOD($H2833,16)+MOD($I2833,16))</f>
        <v>42</v>
      </c>
      <c r="AY2833" s="13">
        <f t="shared" ref="AY2833:AY2896" si="578">IF($D2833="","",MOD($D2833,17)+MOD($E2833,17)+MOD($F2833,17)+MOD($G2833,17)+MOD($H2833,17)+MOD($I2833,17))</f>
        <v>72</v>
      </c>
      <c r="AZ2833" s="13">
        <f t="shared" ref="AZ2833:AZ2896" si="579">IF($D2833="","",MOD($D2833,18)+MOD($E2833,18)+MOD($F2833,18)+MOD($G2833,18)+MOD($H2833,18)+MOD($I2833,18))</f>
        <v>70</v>
      </c>
      <c r="BA2833" s="13">
        <f t="shared" ref="BA2833:BA2896" si="580">IF($D2833="","",MOD($D2833,19)+MOD($E2833,19)+MOD($F2833,19)+MOD($G2833,19)+MOD($H2833,19)+MOD($I2833,19))</f>
        <v>68</v>
      </c>
      <c r="BB2833" s="14">
        <f t="shared" ref="BB2833:BB2896" si="581">IF($D2833="","",MOD($D2833,20)+MOD($E2833,20)+MOD($F2833,20)+MOD($G2833,20)+MOD($H2833,20)+MOD($I2833,20))</f>
        <v>66</v>
      </c>
      <c r="BC2833" s="19">
        <f t="shared" si="551"/>
        <v>72</v>
      </c>
      <c r="BD2833" s="55">
        <f t="shared" si="560"/>
        <v>1.203117895420591</v>
      </c>
      <c r="BE2833" s="19">
        <f t="shared" si="561"/>
        <v>1.1478726859369925</v>
      </c>
      <c r="BF2833" s="19">
        <f t="shared" si="552"/>
        <v>1.0893536862617734</v>
      </c>
      <c r="BG2833" s="19">
        <f t="shared" si="557"/>
        <v>1.0197856446898343</v>
      </c>
      <c r="BH2833" s="19">
        <f t="shared" si="562"/>
        <v>0</v>
      </c>
      <c r="BI2833" s="19">
        <f t="shared" si="562"/>
        <v>0</v>
      </c>
      <c r="BJ2833" s="19">
        <f t="shared" si="562"/>
        <v>0</v>
      </c>
      <c r="BK2833" s="19">
        <f t="shared" si="559"/>
        <v>0</v>
      </c>
      <c r="BL2833" s="19">
        <f t="shared" si="559"/>
        <v>0</v>
      </c>
      <c r="BM2833" s="19">
        <f t="shared" si="559"/>
        <v>0</v>
      </c>
      <c r="BN2833" s="19">
        <f t="shared" si="559"/>
        <v>0</v>
      </c>
      <c r="BO2833" s="19">
        <f t="shared" si="559"/>
        <v>1</v>
      </c>
      <c r="BP2833" s="19">
        <f t="shared" si="559"/>
        <v>0</v>
      </c>
      <c r="BQ2833" s="19">
        <f t="shared" si="559"/>
        <v>1</v>
      </c>
      <c r="BR2833" s="19">
        <f t="shared" si="559"/>
        <v>0</v>
      </c>
      <c r="BS2833" s="19">
        <f t="shared" si="559"/>
        <v>0</v>
      </c>
      <c r="BT2833" s="19">
        <f t="shared" si="559"/>
        <v>1</v>
      </c>
      <c r="BU2833" s="19">
        <f t="shared" si="559"/>
        <v>1</v>
      </c>
      <c r="BV2833" s="19">
        <f t="shared" si="559"/>
        <v>0</v>
      </c>
      <c r="BW2833" s="19">
        <f t="shared" si="559"/>
        <v>1</v>
      </c>
      <c r="BX2833" s="19">
        <f t="shared" si="559"/>
        <v>1</v>
      </c>
      <c r="BY2833" s="19" t="str">
        <f t="shared" si="559"/>
        <v/>
      </c>
      <c r="BZ2833" s="19" t="str">
        <f t="shared" si="559"/>
        <v/>
      </c>
      <c r="CA2833" s="19" t="str">
        <f t="shared" si="558"/>
        <v/>
      </c>
      <c r="CB2833" s="19" t="str">
        <f t="shared" si="558"/>
        <v/>
      </c>
    </row>
    <row r="2834" spans="1:80">
      <c r="A2834" s="24">
        <f t="shared" si="563"/>
        <v>2833</v>
      </c>
      <c r="B2834" s="31">
        <f>IF(data!A2835="","",data!A2835)</f>
        <v>2022039</v>
      </c>
      <c r="C2834" s="32">
        <f>IF(data!B2835="","",data!B2835)</f>
        <v>44661</v>
      </c>
      <c r="D2834" s="21">
        <f>IF(data!C2835="","",data!C2835)</f>
        <v>2</v>
      </c>
      <c r="E2834" s="22">
        <f>IF(data!D2835="","",data!D2835)</f>
        <v>6</v>
      </c>
      <c r="F2834" s="22">
        <f>IF(data!E2835="","",data!E2835)</f>
        <v>7</v>
      </c>
      <c r="G2834" s="22">
        <f>IF(data!F2835="","",data!F2835)</f>
        <v>10</v>
      </c>
      <c r="H2834" s="22">
        <f>IF(data!G2835="","",data!G2835)</f>
        <v>15</v>
      </c>
      <c r="I2834" s="22">
        <f>IF(data!H2835="","",data!H2835)</f>
        <v>20</v>
      </c>
      <c r="J2834" s="23">
        <f>IF(data!I2835="","",data!I2835)</f>
        <v>5</v>
      </c>
      <c r="Q2834" s="33"/>
      <c r="R2834" s="33"/>
      <c r="S2834" s="33"/>
      <c r="T2834" s="33"/>
      <c r="U2834" s="33"/>
      <c r="V2834" s="33"/>
      <c r="X2834" s="34"/>
      <c r="Y2834" s="33"/>
      <c r="Z2834" s="33"/>
      <c r="AA2834" s="33"/>
      <c r="AB2834" s="33"/>
      <c r="AC2834" s="35"/>
      <c r="AD2834" s="33"/>
      <c r="AE2834" s="33"/>
      <c r="AF2834" s="33"/>
      <c r="AG2834" s="33"/>
      <c r="AH2834" s="33"/>
      <c r="AI2834" s="33"/>
      <c r="AJ2834" s="36"/>
      <c r="AK2834" s="10">
        <f t="shared" si="564"/>
        <v>6</v>
      </c>
      <c r="AL2834" s="11">
        <f t="shared" si="565"/>
        <v>12</v>
      </c>
      <c r="AM2834" s="11">
        <f t="shared" si="566"/>
        <v>5</v>
      </c>
      <c r="AN2834" s="11">
        <f t="shared" si="567"/>
        <v>12</v>
      </c>
      <c r="AO2834" s="13">
        <f t="shared" si="568"/>
        <v>18</v>
      </c>
      <c r="AP2834" s="11">
        <f t="shared" si="569"/>
        <v>28</v>
      </c>
      <c r="AQ2834" s="11">
        <f t="shared" si="570"/>
        <v>24</v>
      </c>
      <c r="AR2834" s="11">
        <f t="shared" si="571"/>
        <v>20</v>
      </c>
      <c r="AS2834" s="11">
        <f t="shared" si="572"/>
        <v>38</v>
      </c>
      <c r="AT2834" s="11">
        <f t="shared" si="573"/>
        <v>36</v>
      </c>
      <c r="AU2834" s="11">
        <f t="shared" si="574"/>
        <v>34</v>
      </c>
      <c r="AV2834" s="11">
        <f t="shared" si="575"/>
        <v>32</v>
      </c>
      <c r="AW2834" s="12">
        <f t="shared" si="576"/>
        <v>30</v>
      </c>
      <c r="AX2834" s="13">
        <f t="shared" si="577"/>
        <v>44</v>
      </c>
      <c r="AY2834" s="13">
        <f t="shared" si="578"/>
        <v>43</v>
      </c>
      <c r="AZ2834" s="13">
        <f t="shared" si="579"/>
        <v>42</v>
      </c>
      <c r="BA2834" s="13">
        <f t="shared" si="580"/>
        <v>41</v>
      </c>
      <c r="BB2834" s="14">
        <f t="shared" si="581"/>
        <v>40</v>
      </c>
      <c r="BC2834" s="19">
        <f t="shared" si="551"/>
        <v>43</v>
      </c>
      <c r="BD2834" s="55">
        <f t="shared" si="560"/>
        <v>1.1008119519324455</v>
      </c>
      <c r="BE2834" s="19">
        <f t="shared" si="561"/>
        <v>1.1171809028905488</v>
      </c>
      <c r="BF2834" s="19">
        <f t="shared" si="552"/>
        <v>1.0713478402078598</v>
      </c>
      <c r="BG2834" s="19">
        <f t="shared" si="557"/>
        <v>1.0165118544982137</v>
      </c>
      <c r="BH2834" s="19">
        <f t="shared" si="562"/>
        <v>0</v>
      </c>
      <c r="BI2834" s="19">
        <f t="shared" si="562"/>
        <v>0</v>
      </c>
      <c r="BJ2834" s="19">
        <f t="shared" si="562"/>
        <v>1</v>
      </c>
      <c r="BK2834" s="19">
        <f t="shared" si="559"/>
        <v>1</v>
      </c>
      <c r="BL2834" s="19">
        <f t="shared" si="559"/>
        <v>0</v>
      </c>
      <c r="BM2834" s="19">
        <f t="shared" si="559"/>
        <v>0</v>
      </c>
      <c r="BN2834" s="19">
        <f t="shared" si="559"/>
        <v>1</v>
      </c>
      <c r="BO2834" s="19">
        <f t="shared" si="559"/>
        <v>1</v>
      </c>
      <c r="BP2834" s="19">
        <f t="shared" si="559"/>
        <v>0</v>
      </c>
      <c r="BQ2834" s="19">
        <f t="shared" si="559"/>
        <v>0</v>
      </c>
      <c r="BR2834" s="19">
        <f t="shared" si="559"/>
        <v>1</v>
      </c>
      <c r="BS2834" s="19">
        <f t="shared" si="559"/>
        <v>0</v>
      </c>
      <c r="BT2834" s="19">
        <f t="shared" si="559"/>
        <v>0</v>
      </c>
      <c r="BU2834" s="19">
        <f t="shared" si="559"/>
        <v>0</v>
      </c>
      <c r="BV2834" s="19">
        <f t="shared" si="559"/>
        <v>0</v>
      </c>
      <c r="BW2834" s="19">
        <f t="shared" si="559"/>
        <v>1</v>
      </c>
      <c r="BX2834" s="19">
        <f t="shared" si="559"/>
        <v>0</v>
      </c>
      <c r="BY2834" s="19" t="str">
        <f t="shared" si="559"/>
        <v/>
      </c>
      <c r="BZ2834" s="19" t="str">
        <f t="shared" ref="BZ2834:CB2849" si="582">IF(BZ$4&gt;=$BC$1,"",SUMPRODUCT(N(MOD($D2834:$I2834,$BC$1)=BZ$4)))</f>
        <v/>
      </c>
      <c r="CA2834" s="19" t="str">
        <f t="shared" si="582"/>
        <v/>
      </c>
      <c r="CB2834" s="19" t="str">
        <f t="shared" si="582"/>
        <v/>
      </c>
    </row>
    <row r="2835" spans="1:80">
      <c r="A2835" s="24">
        <f t="shared" si="563"/>
        <v>2834</v>
      </c>
      <c r="B2835" s="31">
        <f>IF(data!A2836="","",data!A2836)</f>
        <v>2022040</v>
      </c>
      <c r="C2835" s="32">
        <f>IF(data!B2836="","",data!B2836)</f>
        <v>44663</v>
      </c>
      <c r="D2835" s="21">
        <f>IF(data!C2836="","",data!C2836)</f>
        <v>3</v>
      </c>
      <c r="E2835" s="22">
        <f>IF(data!D2836="","",data!D2836)</f>
        <v>12</v>
      </c>
      <c r="F2835" s="22">
        <f>IF(data!E2836="","",data!E2836)</f>
        <v>14</v>
      </c>
      <c r="G2835" s="22">
        <f>IF(data!F2836="","",data!F2836)</f>
        <v>16</v>
      </c>
      <c r="H2835" s="22">
        <f>IF(data!G2836="","",data!G2836)</f>
        <v>31</v>
      </c>
      <c r="I2835" s="22">
        <f>IF(data!H2836="","",data!H2836)</f>
        <v>33</v>
      </c>
      <c r="J2835" s="23">
        <f>IF(data!I2836="","",data!I2836)</f>
        <v>12</v>
      </c>
      <c r="Q2835" s="33"/>
      <c r="R2835" s="33"/>
      <c r="S2835" s="33"/>
      <c r="T2835" s="33"/>
      <c r="U2835" s="33"/>
      <c r="V2835" s="33"/>
      <c r="X2835" s="34"/>
      <c r="Y2835" s="33"/>
      <c r="Z2835" s="33"/>
      <c r="AA2835" s="33"/>
      <c r="AB2835" s="33"/>
      <c r="AC2835" s="35"/>
      <c r="AD2835" s="33"/>
      <c r="AE2835" s="33"/>
      <c r="AF2835" s="33"/>
      <c r="AG2835" s="33"/>
      <c r="AH2835" s="33"/>
      <c r="AI2835" s="33"/>
      <c r="AJ2835" s="36"/>
      <c r="AK2835" s="10">
        <f t="shared" si="564"/>
        <v>4</v>
      </c>
      <c r="AL2835" s="11">
        <f t="shared" si="565"/>
        <v>9</v>
      </c>
      <c r="AM2835" s="11">
        <f t="shared" si="566"/>
        <v>14</v>
      </c>
      <c r="AN2835" s="11">
        <f t="shared" si="567"/>
        <v>13</v>
      </c>
      <c r="AO2835" s="13">
        <f t="shared" si="568"/>
        <v>18</v>
      </c>
      <c r="AP2835" s="11">
        <f t="shared" si="569"/>
        <v>21</v>
      </c>
      <c r="AQ2835" s="11">
        <f t="shared" si="570"/>
        <v>28</v>
      </c>
      <c r="AR2835" s="11">
        <f t="shared" si="571"/>
        <v>19</v>
      </c>
      <c r="AS2835" s="11">
        <f t="shared" si="572"/>
        <v>21</v>
      </c>
      <c r="AT2835" s="11">
        <f t="shared" si="573"/>
        <v>25</v>
      </c>
      <c r="AU2835" s="11">
        <f t="shared" si="574"/>
        <v>31</v>
      </c>
      <c r="AV2835" s="11">
        <f t="shared" si="575"/>
        <v>25</v>
      </c>
      <c r="AW2835" s="12">
        <f t="shared" si="576"/>
        <v>34</v>
      </c>
      <c r="AX2835" s="13">
        <f t="shared" si="577"/>
        <v>45</v>
      </c>
      <c r="AY2835" s="13">
        <f t="shared" si="578"/>
        <v>75</v>
      </c>
      <c r="AZ2835" s="13">
        <f t="shared" si="579"/>
        <v>73</v>
      </c>
      <c r="BA2835" s="13">
        <f t="shared" si="580"/>
        <v>71</v>
      </c>
      <c r="BB2835" s="14">
        <f t="shared" si="581"/>
        <v>69</v>
      </c>
      <c r="BC2835" s="19">
        <f t="shared" si="551"/>
        <v>75</v>
      </c>
      <c r="BD2835" s="55">
        <f t="shared" si="560"/>
        <v>1.2072101331601168</v>
      </c>
      <c r="BE2835" s="19">
        <f t="shared" si="561"/>
        <v>1.1540110425462813</v>
      </c>
      <c r="BF2835" s="19">
        <f t="shared" si="552"/>
        <v>1.0746216303994804</v>
      </c>
      <c r="BG2835" s="19">
        <f t="shared" si="557"/>
        <v>1.0201948684637869</v>
      </c>
      <c r="BH2835" s="19">
        <f t="shared" si="562"/>
        <v>0</v>
      </c>
      <c r="BI2835" s="19">
        <f t="shared" si="562"/>
        <v>0</v>
      </c>
      <c r="BJ2835" s="19">
        <f t="shared" si="562"/>
        <v>0</v>
      </c>
      <c r="BK2835" s="19">
        <f t="shared" ref="BK2835:BZ2850" si="583">IF(BK$4&gt;=$BC$1,"",SUMPRODUCT(N(MOD($D2835:$I2835,$BC$1)=BK$4)))</f>
        <v>1</v>
      </c>
      <c r="BL2835" s="19">
        <f t="shared" si="583"/>
        <v>0</v>
      </c>
      <c r="BM2835" s="19">
        <f t="shared" si="583"/>
        <v>0</v>
      </c>
      <c r="BN2835" s="19">
        <f t="shared" si="583"/>
        <v>0</v>
      </c>
      <c r="BO2835" s="19">
        <f t="shared" si="583"/>
        <v>0</v>
      </c>
      <c r="BP2835" s="19">
        <f t="shared" si="583"/>
        <v>0</v>
      </c>
      <c r="BQ2835" s="19">
        <f t="shared" si="583"/>
        <v>0</v>
      </c>
      <c r="BR2835" s="19">
        <f t="shared" si="583"/>
        <v>0</v>
      </c>
      <c r="BS2835" s="19">
        <f t="shared" si="583"/>
        <v>0</v>
      </c>
      <c r="BT2835" s="19">
        <f t="shared" si="583"/>
        <v>1</v>
      </c>
      <c r="BU2835" s="19">
        <f t="shared" si="583"/>
        <v>0</v>
      </c>
      <c r="BV2835" s="19">
        <f t="shared" si="583"/>
        <v>2</v>
      </c>
      <c r="BW2835" s="19">
        <f t="shared" si="583"/>
        <v>0</v>
      </c>
      <c r="BX2835" s="19">
        <f t="shared" si="583"/>
        <v>2</v>
      </c>
      <c r="BY2835" s="19" t="str">
        <f t="shared" si="583"/>
        <v/>
      </c>
      <c r="BZ2835" s="19" t="str">
        <f t="shared" si="583"/>
        <v/>
      </c>
      <c r="CA2835" s="19" t="str">
        <f t="shared" si="582"/>
        <v/>
      </c>
      <c r="CB2835" s="19" t="str">
        <f t="shared" si="582"/>
        <v/>
      </c>
    </row>
    <row r="2836" spans="1:80">
      <c r="A2836" s="24">
        <f t="shared" si="563"/>
        <v>2835</v>
      </c>
      <c r="B2836" s="31">
        <f>IF(data!A2837="","",data!A2837)</f>
        <v>2022041</v>
      </c>
      <c r="C2836" s="32">
        <f>IF(data!B2837="","",data!B2837)</f>
        <v>44665</v>
      </c>
      <c r="D2836" s="21">
        <f>IF(data!C2837="","",data!C2837)</f>
        <v>5</v>
      </c>
      <c r="E2836" s="22">
        <f>IF(data!D2837="","",data!D2837)</f>
        <v>7</v>
      </c>
      <c r="F2836" s="22">
        <f>IF(data!E2837="","",data!E2837)</f>
        <v>21</v>
      </c>
      <c r="G2836" s="22">
        <f>IF(data!F2837="","",data!F2837)</f>
        <v>22</v>
      </c>
      <c r="H2836" s="22">
        <f>IF(data!G2837="","",data!G2837)</f>
        <v>24</v>
      </c>
      <c r="I2836" s="22">
        <f>IF(data!H2837="","",data!H2837)</f>
        <v>29</v>
      </c>
      <c r="J2836" s="23">
        <f>IF(data!I2837="","",data!I2837)</f>
        <v>14</v>
      </c>
      <c r="Q2836" s="33"/>
      <c r="R2836" s="33"/>
      <c r="S2836" s="33"/>
      <c r="T2836" s="33"/>
      <c r="U2836" s="33"/>
      <c r="V2836" s="33"/>
      <c r="X2836" s="34"/>
      <c r="Y2836" s="33"/>
      <c r="Z2836" s="33"/>
      <c r="AA2836" s="33"/>
      <c r="AB2836" s="33"/>
      <c r="AC2836" s="35"/>
      <c r="AD2836" s="33"/>
      <c r="AE2836" s="33"/>
      <c r="AF2836" s="33"/>
      <c r="AG2836" s="33"/>
      <c r="AH2836" s="33"/>
      <c r="AI2836" s="33"/>
      <c r="AJ2836" s="36"/>
      <c r="AK2836" s="10">
        <f t="shared" si="564"/>
        <v>6</v>
      </c>
      <c r="AL2836" s="11">
        <f t="shared" si="565"/>
        <v>8</v>
      </c>
      <c r="AM2836" s="11">
        <f t="shared" si="566"/>
        <v>13</v>
      </c>
      <c r="AN2836" s="11">
        <f t="shared" si="567"/>
        <v>18</v>
      </c>
      <c r="AO2836" s="13">
        <f t="shared" si="568"/>
        <v>10</v>
      </c>
      <c r="AP2836" s="11">
        <f t="shared" si="569"/>
        <v>28</v>
      </c>
      <c r="AQ2836" s="11">
        <f t="shared" si="570"/>
        <v>27</v>
      </c>
      <c r="AR2836" s="11">
        <f t="shared" si="571"/>
        <v>28</v>
      </c>
      <c r="AS2836" s="11">
        <f t="shared" si="572"/>
        <v>31</v>
      </c>
      <c r="AT2836" s="11">
        <f t="shared" si="573"/>
        <v>36</v>
      </c>
      <c r="AU2836" s="11">
        <f t="shared" si="574"/>
        <v>43</v>
      </c>
      <c r="AV2836" s="11">
        <f t="shared" si="575"/>
        <v>38</v>
      </c>
      <c r="AW2836" s="12">
        <f t="shared" si="576"/>
        <v>48</v>
      </c>
      <c r="AX2836" s="13">
        <f t="shared" si="577"/>
        <v>44</v>
      </c>
      <c r="AY2836" s="13">
        <f t="shared" si="578"/>
        <v>40</v>
      </c>
      <c r="AZ2836" s="13">
        <f t="shared" si="579"/>
        <v>36</v>
      </c>
      <c r="BA2836" s="13">
        <f t="shared" si="580"/>
        <v>32</v>
      </c>
      <c r="BB2836" s="14">
        <f t="shared" si="581"/>
        <v>28</v>
      </c>
      <c r="BC2836" s="19">
        <f t="shared" si="551"/>
        <v>40</v>
      </c>
      <c r="BD2836" s="55">
        <f t="shared" si="560"/>
        <v>1.1335498538486521</v>
      </c>
      <c r="BE2836" s="19">
        <f t="shared" si="561"/>
        <v>1.1315037349788892</v>
      </c>
      <c r="BF2836" s="19">
        <f t="shared" si="552"/>
        <v>1.0697109451120494</v>
      </c>
      <c r="BG2836" s="19">
        <f t="shared" si="557"/>
        <v>1.018148749594024</v>
      </c>
      <c r="BH2836" s="19">
        <f t="shared" si="562"/>
        <v>0</v>
      </c>
      <c r="BI2836" s="19">
        <f t="shared" si="562"/>
        <v>0</v>
      </c>
      <c r="BJ2836" s="19">
        <f t="shared" si="562"/>
        <v>0</v>
      </c>
      <c r="BK2836" s="19">
        <f t="shared" si="583"/>
        <v>0</v>
      </c>
      <c r="BL2836" s="19">
        <f t="shared" si="583"/>
        <v>1</v>
      </c>
      <c r="BM2836" s="19">
        <f t="shared" si="583"/>
        <v>2</v>
      </c>
      <c r="BN2836" s="19">
        <f t="shared" si="583"/>
        <v>0</v>
      </c>
      <c r="BO2836" s="19">
        <f t="shared" si="583"/>
        <v>2</v>
      </c>
      <c r="BP2836" s="19">
        <f t="shared" si="583"/>
        <v>0</v>
      </c>
      <c r="BQ2836" s="19">
        <f t="shared" si="583"/>
        <v>0</v>
      </c>
      <c r="BR2836" s="19">
        <f t="shared" si="583"/>
        <v>0</v>
      </c>
      <c r="BS2836" s="19">
        <f t="shared" si="583"/>
        <v>0</v>
      </c>
      <c r="BT2836" s="19">
        <f t="shared" si="583"/>
        <v>1</v>
      </c>
      <c r="BU2836" s="19">
        <f t="shared" si="583"/>
        <v>0</v>
      </c>
      <c r="BV2836" s="19">
        <f t="shared" si="583"/>
        <v>0</v>
      </c>
      <c r="BW2836" s="19">
        <f t="shared" si="583"/>
        <v>0</v>
      </c>
      <c r="BX2836" s="19">
        <f t="shared" si="583"/>
        <v>0</v>
      </c>
      <c r="BY2836" s="19" t="str">
        <f t="shared" si="583"/>
        <v/>
      </c>
      <c r="BZ2836" s="19" t="str">
        <f t="shared" si="583"/>
        <v/>
      </c>
      <c r="CA2836" s="19" t="str">
        <f t="shared" si="582"/>
        <v/>
      </c>
      <c r="CB2836" s="19" t="str">
        <f t="shared" si="582"/>
        <v/>
      </c>
    </row>
    <row r="2837" spans="1:80">
      <c r="A2837" s="24">
        <f t="shared" si="563"/>
        <v>2836</v>
      </c>
      <c r="B2837" s="31">
        <f>IF(data!A2838="","",data!A2838)</f>
        <v>2022042</v>
      </c>
      <c r="C2837" s="32">
        <f>IF(data!B2838="","",data!B2838)</f>
        <v>44668</v>
      </c>
      <c r="D2837" s="21">
        <f>IF(data!C2838="","",data!C2838)</f>
        <v>5</v>
      </c>
      <c r="E2837" s="22">
        <f>IF(data!D2838="","",data!D2838)</f>
        <v>10</v>
      </c>
      <c r="F2837" s="22">
        <f>IF(data!E2838="","",data!E2838)</f>
        <v>11</v>
      </c>
      <c r="G2837" s="22">
        <f>IF(data!F2838="","",data!F2838)</f>
        <v>21</v>
      </c>
      <c r="H2837" s="22">
        <f>IF(data!G2838="","",data!G2838)</f>
        <v>22</v>
      </c>
      <c r="I2837" s="22">
        <f>IF(data!H2838="","",data!H2838)</f>
        <v>30</v>
      </c>
      <c r="J2837" s="23">
        <f>IF(data!I2838="","",data!I2838)</f>
        <v>13</v>
      </c>
      <c r="Q2837" s="33"/>
      <c r="R2837" s="33"/>
      <c r="S2837" s="33"/>
      <c r="T2837" s="33"/>
      <c r="U2837" s="33"/>
      <c r="V2837" s="33"/>
      <c r="X2837" s="34"/>
      <c r="Y2837" s="33"/>
      <c r="Z2837" s="33"/>
      <c r="AA2837" s="33"/>
      <c r="AB2837" s="33"/>
      <c r="AC2837" s="35"/>
      <c r="AD2837" s="33"/>
      <c r="AE2837" s="33"/>
      <c r="AF2837" s="33"/>
      <c r="AG2837" s="33"/>
      <c r="AH2837" s="33"/>
      <c r="AI2837" s="33"/>
      <c r="AJ2837" s="36"/>
      <c r="AK2837" s="10">
        <f t="shared" si="564"/>
        <v>6</v>
      </c>
      <c r="AL2837" s="11">
        <f t="shared" si="565"/>
        <v>11</v>
      </c>
      <c r="AM2837" s="11">
        <f t="shared" si="566"/>
        <v>4</v>
      </c>
      <c r="AN2837" s="11">
        <f t="shared" si="567"/>
        <v>21</v>
      </c>
      <c r="AO2837" s="13">
        <f t="shared" si="568"/>
        <v>15</v>
      </c>
      <c r="AP2837" s="11">
        <f t="shared" si="569"/>
        <v>27</v>
      </c>
      <c r="AQ2837" s="11">
        <f t="shared" si="570"/>
        <v>18</v>
      </c>
      <c r="AR2837" s="11">
        <f t="shared" si="571"/>
        <v>9</v>
      </c>
      <c r="AS2837" s="11">
        <f t="shared" si="572"/>
        <v>33</v>
      </c>
      <c r="AT2837" s="11">
        <f t="shared" si="573"/>
        <v>51</v>
      </c>
      <c r="AU2837" s="11">
        <f t="shared" si="574"/>
        <v>47</v>
      </c>
      <c r="AV2837" s="11">
        <f t="shared" si="575"/>
        <v>43</v>
      </c>
      <c r="AW2837" s="12">
        <f t="shared" si="576"/>
        <v>39</v>
      </c>
      <c r="AX2837" s="13">
        <f t="shared" si="577"/>
        <v>51</v>
      </c>
      <c r="AY2837" s="13">
        <f t="shared" si="578"/>
        <v>48</v>
      </c>
      <c r="AZ2837" s="13">
        <f t="shared" si="579"/>
        <v>45</v>
      </c>
      <c r="BA2837" s="13">
        <f t="shared" si="580"/>
        <v>42</v>
      </c>
      <c r="BB2837" s="14">
        <f t="shared" si="581"/>
        <v>39</v>
      </c>
      <c r="BC2837" s="19">
        <f t="shared" si="551"/>
        <v>48</v>
      </c>
      <c r="BD2837" s="55">
        <f t="shared" si="560"/>
        <v>1.137642091588178</v>
      </c>
      <c r="BE2837" s="19">
        <f t="shared" si="561"/>
        <v>1.1069503085417343</v>
      </c>
      <c r="BF2837" s="19">
        <f t="shared" si="552"/>
        <v>1.0582526794413771</v>
      </c>
      <c r="BG2837" s="19">
        <f t="shared" si="557"/>
        <v>1.0283793439428386</v>
      </c>
      <c r="BH2837" s="19">
        <f t="shared" si="562"/>
        <v>0</v>
      </c>
      <c r="BI2837" s="19">
        <f t="shared" si="562"/>
        <v>0</v>
      </c>
      <c r="BJ2837" s="19">
        <f t="shared" si="562"/>
        <v>0</v>
      </c>
      <c r="BK2837" s="19">
        <f t="shared" si="583"/>
        <v>0</v>
      </c>
      <c r="BL2837" s="19">
        <f t="shared" si="583"/>
        <v>1</v>
      </c>
      <c r="BM2837" s="19">
        <f t="shared" si="583"/>
        <v>2</v>
      </c>
      <c r="BN2837" s="19">
        <f t="shared" si="583"/>
        <v>0</v>
      </c>
      <c r="BO2837" s="19">
        <f t="shared" si="583"/>
        <v>0</v>
      </c>
      <c r="BP2837" s="19">
        <f t="shared" si="583"/>
        <v>0</v>
      </c>
      <c r="BQ2837" s="19">
        <f t="shared" si="583"/>
        <v>0</v>
      </c>
      <c r="BR2837" s="19">
        <f t="shared" si="583"/>
        <v>1</v>
      </c>
      <c r="BS2837" s="19">
        <f t="shared" si="583"/>
        <v>1</v>
      </c>
      <c r="BT2837" s="19">
        <f t="shared" si="583"/>
        <v>0</v>
      </c>
      <c r="BU2837" s="19">
        <f t="shared" si="583"/>
        <v>1</v>
      </c>
      <c r="BV2837" s="19">
        <f t="shared" si="583"/>
        <v>0</v>
      </c>
      <c r="BW2837" s="19">
        <f t="shared" si="583"/>
        <v>0</v>
      </c>
      <c r="BX2837" s="19">
        <f t="shared" si="583"/>
        <v>0</v>
      </c>
      <c r="BY2837" s="19" t="str">
        <f t="shared" si="583"/>
        <v/>
      </c>
      <c r="BZ2837" s="19" t="str">
        <f t="shared" si="583"/>
        <v/>
      </c>
      <c r="CA2837" s="19" t="str">
        <f t="shared" si="582"/>
        <v/>
      </c>
      <c r="CB2837" s="19" t="str">
        <f t="shared" si="582"/>
        <v/>
      </c>
    </row>
    <row r="2838" spans="1:80">
      <c r="A2838" s="24">
        <f t="shared" si="563"/>
        <v>2837</v>
      </c>
      <c r="B2838" s="31">
        <f>IF(data!A2839="","",data!A2839)</f>
        <v>2022043</v>
      </c>
      <c r="C2838" s="32">
        <f>IF(data!B2839="","",data!B2839)</f>
        <v>44670</v>
      </c>
      <c r="D2838" s="21">
        <f>IF(data!C2839="","",data!C2839)</f>
        <v>2</v>
      </c>
      <c r="E2838" s="22">
        <f>IF(data!D2839="","",data!D2839)</f>
        <v>17</v>
      </c>
      <c r="F2838" s="22">
        <f>IF(data!E2839="","",data!E2839)</f>
        <v>20</v>
      </c>
      <c r="G2838" s="22">
        <f>IF(data!F2839="","",data!F2839)</f>
        <v>23</v>
      </c>
      <c r="H2838" s="22">
        <f>IF(data!G2839="","",data!G2839)</f>
        <v>25</v>
      </c>
      <c r="I2838" s="22">
        <f>IF(data!H2839="","",data!H2839)</f>
        <v>27</v>
      </c>
      <c r="J2838" s="23">
        <f>IF(data!I2839="","",data!I2839)</f>
        <v>8</v>
      </c>
      <c r="Q2838" s="33"/>
      <c r="R2838" s="33"/>
      <c r="S2838" s="33"/>
      <c r="T2838" s="33"/>
      <c r="U2838" s="33"/>
      <c r="V2838" s="33"/>
      <c r="X2838" s="34"/>
      <c r="Y2838" s="33"/>
      <c r="Z2838" s="33"/>
      <c r="AA2838" s="33"/>
      <c r="AB2838" s="33"/>
      <c r="AC2838" s="35"/>
      <c r="AD2838" s="33"/>
      <c r="AE2838" s="33"/>
      <c r="AF2838" s="33"/>
      <c r="AG2838" s="33"/>
      <c r="AH2838" s="33"/>
      <c r="AI2838" s="33"/>
      <c r="AJ2838" s="36"/>
      <c r="AK2838" s="10">
        <f t="shared" si="564"/>
        <v>9</v>
      </c>
      <c r="AL2838" s="11">
        <f t="shared" si="565"/>
        <v>10</v>
      </c>
      <c r="AM2838" s="11">
        <f t="shared" si="566"/>
        <v>9</v>
      </c>
      <c r="AN2838" s="11">
        <f t="shared" si="567"/>
        <v>18</v>
      </c>
      <c r="AO2838" s="13">
        <f t="shared" si="568"/>
        <v>23</v>
      </c>
      <c r="AP2838" s="11">
        <f t="shared" si="569"/>
        <v>18</v>
      </c>
      <c r="AQ2838" s="11">
        <f t="shared" si="570"/>
        <v>24</v>
      </c>
      <c r="AR2838" s="11">
        <f t="shared" si="571"/>
        <v>24</v>
      </c>
      <c r="AS2838" s="11">
        <f t="shared" si="572"/>
        <v>26</v>
      </c>
      <c r="AT2838" s="11">
        <f t="shared" si="573"/>
        <v>30</v>
      </c>
      <c r="AU2838" s="11">
        <f t="shared" si="574"/>
        <v>36</v>
      </c>
      <c r="AV2838" s="11">
        <f t="shared" si="575"/>
        <v>44</v>
      </c>
      <c r="AW2838" s="12">
        <f t="shared" si="576"/>
        <v>39</v>
      </c>
      <c r="AX2838" s="13">
        <f t="shared" si="577"/>
        <v>34</v>
      </c>
      <c r="AY2838" s="13">
        <f t="shared" si="578"/>
        <v>29</v>
      </c>
      <c r="AZ2838" s="13">
        <f t="shared" si="579"/>
        <v>42</v>
      </c>
      <c r="BA2838" s="13">
        <f t="shared" si="580"/>
        <v>38</v>
      </c>
      <c r="BB2838" s="14">
        <f t="shared" si="581"/>
        <v>34</v>
      </c>
      <c r="BC2838" s="19">
        <f t="shared" ref="BC2838:BC2901" si="584">IF($B2838="","",MOD($D2838,$BC$1)+MOD($E2838,$BC$1)+MOD($F2838,$BC$1)+MOD($G2838,$BC$1)+MOD($H2838,$BC$1)+MOD($I2838,$BC$1))</f>
        <v>29</v>
      </c>
      <c r="BD2838" s="55">
        <f t="shared" si="560"/>
        <v>0.9616758687885677</v>
      </c>
      <c r="BE2838" s="19">
        <f t="shared" si="561"/>
        <v>1.0823968821045793</v>
      </c>
      <c r="BF2838" s="19">
        <f t="shared" si="552"/>
        <v>1.0312439103605067</v>
      </c>
      <c r="BG2838" s="19">
        <f t="shared" si="557"/>
        <v>1.0201948684637869</v>
      </c>
      <c r="BH2838" s="19">
        <f t="shared" si="562"/>
        <v>1</v>
      </c>
      <c r="BI2838" s="19">
        <f t="shared" si="562"/>
        <v>0</v>
      </c>
      <c r="BJ2838" s="19">
        <f t="shared" si="562"/>
        <v>1</v>
      </c>
      <c r="BK2838" s="19">
        <f t="shared" si="583"/>
        <v>1</v>
      </c>
      <c r="BL2838" s="19">
        <f t="shared" si="583"/>
        <v>0</v>
      </c>
      <c r="BM2838" s="19">
        <f t="shared" si="583"/>
        <v>0</v>
      </c>
      <c r="BN2838" s="19">
        <f t="shared" si="583"/>
        <v>1</v>
      </c>
      <c r="BO2838" s="19">
        <f t="shared" si="583"/>
        <v>0</v>
      </c>
      <c r="BP2838" s="19">
        <f t="shared" si="583"/>
        <v>1</v>
      </c>
      <c r="BQ2838" s="19">
        <f t="shared" si="583"/>
        <v>0</v>
      </c>
      <c r="BR2838" s="19">
        <f t="shared" si="583"/>
        <v>1</v>
      </c>
      <c r="BS2838" s="19">
        <f t="shared" si="583"/>
        <v>0</v>
      </c>
      <c r="BT2838" s="19">
        <f t="shared" si="583"/>
        <v>0</v>
      </c>
      <c r="BU2838" s="19">
        <f t="shared" si="583"/>
        <v>0</v>
      </c>
      <c r="BV2838" s="19">
        <f t="shared" si="583"/>
        <v>0</v>
      </c>
      <c r="BW2838" s="19">
        <f t="shared" si="583"/>
        <v>0</v>
      </c>
      <c r="BX2838" s="19">
        <f t="shared" si="583"/>
        <v>0</v>
      </c>
      <c r="BY2838" s="19" t="str">
        <f t="shared" si="583"/>
        <v/>
      </c>
      <c r="BZ2838" s="19" t="str">
        <f t="shared" si="583"/>
        <v/>
      </c>
      <c r="CA2838" s="19" t="str">
        <f t="shared" si="582"/>
        <v/>
      </c>
      <c r="CB2838" s="19" t="str">
        <f t="shared" si="582"/>
        <v/>
      </c>
    </row>
    <row r="2839" spans="1:80">
      <c r="A2839" s="24">
        <f t="shared" si="563"/>
        <v>2838</v>
      </c>
      <c r="B2839" s="31">
        <f>IF(data!A2840="","",data!A2840)</f>
        <v>2022044</v>
      </c>
      <c r="C2839" s="32">
        <f>IF(data!B2840="","",data!B2840)</f>
        <v>44672</v>
      </c>
      <c r="D2839" s="21">
        <f>IF(data!C2840="","",data!C2840)</f>
        <v>1</v>
      </c>
      <c r="E2839" s="22">
        <f>IF(data!D2840="","",data!D2840)</f>
        <v>7</v>
      </c>
      <c r="F2839" s="22">
        <f>IF(data!E2840="","",data!E2840)</f>
        <v>8</v>
      </c>
      <c r="G2839" s="22">
        <f>IF(data!F2840="","",data!F2840)</f>
        <v>21</v>
      </c>
      <c r="H2839" s="22">
        <f>IF(data!G2840="","",data!G2840)</f>
        <v>23</v>
      </c>
      <c r="I2839" s="22">
        <f>IF(data!H2840="","",data!H2840)</f>
        <v>29</v>
      </c>
      <c r="J2839" s="23">
        <f>IF(data!I2840="","",data!I2840)</f>
        <v>6</v>
      </c>
      <c r="Q2839" s="33"/>
      <c r="R2839" s="33"/>
      <c r="S2839" s="33"/>
      <c r="T2839" s="33"/>
      <c r="U2839" s="33"/>
      <c r="V2839" s="33"/>
      <c r="X2839" s="34"/>
      <c r="Y2839" s="33"/>
      <c r="Z2839" s="33"/>
      <c r="AA2839" s="33"/>
      <c r="AB2839" s="33"/>
      <c r="AC2839" s="35"/>
      <c r="AD2839" s="33"/>
      <c r="AE2839" s="33"/>
      <c r="AF2839" s="33"/>
      <c r="AG2839" s="33"/>
      <c r="AH2839" s="33"/>
      <c r="AI2839" s="33"/>
      <c r="AJ2839" s="36"/>
      <c r="AK2839" s="10">
        <f t="shared" si="564"/>
        <v>8</v>
      </c>
      <c r="AL2839" s="11">
        <f t="shared" si="565"/>
        <v>9</v>
      </c>
      <c r="AM2839" s="11">
        <f t="shared" si="566"/>
        <v>14</v>
      </c>
      <c r="AN2839" s="11">
        <f t="shared" si="567"/>
        <v>17</v>
      </c>
      <c r="AO2839" s="13">
        <f t="shared" si="568"/>
        <v>5</v>
      </c>
      <c r="AP2839" s="11">
        <f t="shared" si="569"/>
        <v>25</v>
      </c>
      <c r="AQ2839" s="11">
        <f t="shared" si="570"/>
        <v>26</v>
      </c>
      <c r="AR2839" s="11">
        <f t="shared" si="571"/>
        <v>29</v>
      </c>
      <c r="AS2839" s="11">
        <f t="shared" si="572"/>
        <v>34</v>
      </c>
      <c r="AT2839" s="11">
        <f t="shared" si="573"/>
        <v>41</v>
      </c>
      <c r="AU2839" s="11">
        <f t="shared" si="574"/>
        <v>37</v>
      </c>
      <c r="AV2839" s="11">
        <f t="shared" si="575"/>
        <v>33</v>
      </c>
      <c r="AW2839" s="12">
        <f t="shared" si="576"/>
        <v>44</v>
      </c>
      <c r="AX2839" s="13">
        <f t="shared" si="577"/>
        <v>41</v>
      </c>
      <c r="AY2839" s="13">
        <f t="shared" si="578"/>
        <v>38</v>
      </c>
      <c r="AZ2839" s="13">
        <f t="shared" si="579"/>
        <v>35</v>
      </c>
      <c r="BA2839" s="13">
        <f t="shared" si="580"/>
        <v>32</v>
      </c>
      <c r="BB2839" s="14">
        <f t="shared" si="581"/>
        <v>29</v>
      </c>
      <c r="BC2839" s="19">
        <f t="shared" si="584"/>
        <v>38</v>
      </c>
      <c r="BD2839" s="55">
        <f t="shared" si="560"/>
        <v>0.94121468009093856</v>
      </c>
      <c r="BE2839" s="19">
        <f t="shared" si="561"/>
        <v>1.0210133160116921</v>
      </c>
      <c r="BF2839" s="19">
        <f t="shared" si="552"/>
        <v>1.0296070152646963</v>
      </c>
      <c r="BG2839" s="19">
        <f t="shared" si="557"/>
        <v>1.0152841831763559</v>
      </c>
      <c r="BH2839" s="19">
        <f t="shared" si="562"/>
        <v>0</v>
      </c>
      <c r="BI2839" s="19">
        <f t="shared" si="562"/>
        <v>1</v>
      </c>
      <c r="BJ2839" s="19">
        <f t="shared" si="562"/>
        <v>0</v>
      </c>
      <c r="BK2839" s="19">
        <f t="shared" si="583"/>
        <v>0</v>
      </c>
      <c r="BL2839" s="19">
        <f t="shared" si="583"/>
        <v>1</v>
      </c>
      <c r="BM2839" s="19">
        <f t="shared" si="583"/>
        <v>0</v>
      </c>
      <c r="BN2839" s="19">
        <f t="shared" si="583"/>
        <v>1</v>
      </c>
      <c r="BO2839" s="19">
        <f t="shared" si="583"/>
        <v>1</v>
      </c>
      <c r="BP2839" s="19">
        <f t="shared" si="583"/>
        <v>1</v>
      </c>
      <c r="BQ2839" s="19">
        <f t="shared" si="583"/>
        <v>0</v>
      </c>
      <c r="BR2839" s="19">
        <f t="shared" si="583"/>
        <v>0</v>
      </c>
      <c r="BS2839" s="19">
        <f t="shared" si="583"/>
        <v>0</v>
      </c>
      <c r="BT2839" s="19">
        <f t="shared" si="583"/>
        <v>1</v>
      </c>
      <c r="BU2839" s="19">
        <f t="shared" si="583"/>
        <v>0</v>
      </c>
      <c r="BV2839" s="19">
        <f t="shared" si="583"/>
        <v>0</v>
      </c>
      <c r="BW2839" s="19">
        <f t="shared" si="583"/>
        <v>0</v>
      </c>
      <c r="BX2839" s="19">
        <f t="shared" si="583"/>
        <v>0</v>
      </c>
      <c r="BY2839" s="19" t="str">
        <f t="shared" si="583"/>
        <v/>
      </c>
      <c r="BZ2839" s="19" t="str">
        <f t="shared" si="583"/>
        <v/>
      </c>
      <c r="CA2839" s="19" t="str">
        <f t="shared" si="582"/>
        <v/>
      </c>
      <c r="CB2839" s="19" t="str">
        <f t="shared" si="582"/>
        <v/>
      </c>
    </row>
    <row r="2840" spans="1:80">
      <c r="A2840" s="24">
        <f t="shared" si="563"/>
        <v>2839</v>
      </c>
      <c r="B2840" s="31">
        <f>IF(data!A2841="","",data!A2841)</f>
        <v>2022045</v>
      </c>
      <c r="C2840" s="32">
        <f>IF(data!B2841="","",data!B2841)</f>
        <v>44675</v>
      </c>
      <c r="D2840" s="21">
        <f>IF(data!C2841="","",data!C2841)</f>
        <v>3</v>
      </c>
      <c r="E2840" s="22">
        <f>IF(data!D2841="","",data!D2841)</f>
        <v>12</v>
      </c>
      <c r="F2840" s="22">
        <f>IF(data!E2841="","",data!E2841)</f>
        <v>17</v>
      </c>
      <c r="G2840" s="22">
        <f>IF(data!F2841="","",data!F2841)</f>
        <v>18</v>
      </c>
      <c r="H2840" s="22">
        <f>IF(data!G2841="","",data!G2841)</f>
        <v>19</v>
      </c>
      <c r="I2840" s="22">
        <f>IF(data!H2841="","",data!H2841)</f>
        <v>28</v>
      </c>
      <c r="J2840" s="23">
        <f>IF(data!I2841="","",data!I2841)</f>
        <v>4</v>
      </c>
      <c r="Q2840" s="33"/>
      <c r="R2840" s="33"/>
      <c r="S2840" s="33"/>
      <c r="T2840" s="33"/>
      <c r="U2840" s="33"/>
      <c r="V2840" s="33"/>
      <c r="X2840" s="34"/>
      <c r="Y2840" s="33"/>
      <c r="Z2840" s="33"/>
      <c r="AA2840" s="33"/>
      <c r="AB2840" s="33"/>
      <c r="AC2840" s="35"/>
      <c r="AD2840" s="33"/>
      <c r="AE2840" s="33"/>
      <c r="AF2840" s="33"/>
      <c r="AG2840" s="33"/>
      <c r="AH2840" s="33"/>
      <c r="AI2840" s="33"/>
      <c r="AJ2840" s="36"/>
      <c r="AK2840" s="10">
        <f t="shared" si="564"/>
        <v>4</v>
      </c>
      <c r="AL2840" s="11">
        <f t="shared" si="565"/>
        <v>9</v>
      </c>
      <c r="AM2840" s="11">
        <f t="shared" si="566"/>
        <v>17</v>
      </c>
      <c r="AN2840" s="11">
        <f t="shared" si="567"/>
        <v>13</v>
      </c>
      <c r="AO2840" s="13">
        <f t="shared" si="568"/>
        <v>20</v>
      </c>
      <c r="AP2840" s="11">
        <f t="shared" si="569"/>
        <v>17</v>
      </c>
      <c r="AQ2840" s="11">
        <f t="shared" si="570"/>
        <v>16</v>
      </c>
      <c r="AR2840" s="11">
        <f t="shared" si="571"/>
        <v>37</v>
      </c>
      <c r="AS2840" s="11">
        <f t="shared" si="572"/>
        <v>31</v>
      </c>
      <c r="AT2840" s="11">
        <f t="shared" si="573"/>
        <v>25</v>
      </c>
      <c r="AU2840" s="11">
        <f t="shared" si="574"/>
        <v>32</v>
      </c>
      <c r="AV2840" s="11">
        <f t="shared" si="575"/>
        <v>27</v>
      </c>
      <c r="AW2840" s="12">
        <f t="shared" si="576"/>
        <v>37</v>
      </c>
      <c r="AX2840" s="13">
        <f t="shared" si="577"/>
        <v>33</v>
      </c>
      <c r="AY2840" s="13">
        <f t="shared" si="578"/>
        <v>29</v>
      </c>
      <c r="AZ2840" s="13">
        <f t="shared" si="579"/>
        <v>43</v>
      </c>
      <c r="BA2840" s="13">
        <f t="shared" si="580"/>
        <v>59</v>
      </c>
      <c r="BB2840" s="14">
        <f t="shared" si="581"/>
        <v>77</v>
      </c>
      <c r="BC2840" s="19">
        <f t="shared" si="584"/>
        <v>29</v>
      </c>
      <c r="BD2840" s="55">
        <f t="shared" si="560"/>
        <v>0.7529717440727508</v>
      </c>
      <c r="BE2840" s="19">
        <f t="shared" si="561"/>
        <v>0.98009093861643382</v>
      </c>
      <c r="BF2840" s="19">
        <f t="shared" si="552"/>
        <v>0.99850600844430004</v>
      </c>
      <c r="BG2840" s="19">
        <f t="shared" si="557"/>
        <v>1.0025982461838259</v>
      </c>
      <c r="BH2840" s="19">
        <f t="shared" si="562"/>
        <v>1</v>
      </c>
      <c r="BI2840" s="19">
        <f t="shared" si="562"/>
        <v>1</v>
      </c>
      <c r="BJ2840" s="19">
        <f t="shared" si="562"/>
        <v>1</v>
      </c>
      <c r="BK2840" s="19">
        <f t="shared" si="583"/>
        <v>1</v>
      </c>
      <c r="BL2840" s="19">
        <f t="shared" si="583"/>
        <v>0</v>
      </c>
      <c r="BM2840" s="19">
        <f t="shared" si="583"/>
        <v>0</v>
      </c>
      <c r="BN2840" s="19">
        <f t="shared" si="583"/>
        <v>0</v>
      </c>
      <c r="BO2840" s="19">
        <f t="shared" si="583"/>
        <v>0</v>
      </c>
      <c r="BP2840" s="19">
        <f t="shared" si="583"/>
        <v>0</v>
      </c>
      <c r="BQ2840" s="19">
        <f t="shared" si="583"/>
        <v>0</v>
      </c>
      <c r="BR2840" s="19">
        <f t="shared" si="583"/>
        <v>0</v>
      </c>
      <c r="BS2840" s="19">
        <f t="shared" si="583"/>
        <v>1</v>
      </c>
      <c r="BT2840" s="19">
        <f t="shared" si="583"/>
        <v>1</v>
      </c>
      <c r="BU2840" s="19">
        <f t="shared" si="583"/>
        <v>0</v>
      </c>
      <c r="BV2840" s="19">
        <f t="shared" si="583"/>
        <v>0</v>
      </c>
      <c r="BW2840" s="19">
        <f t="shared" si="583"/>
        <v>0</v>
      </c>
      <c r="BX2840" s="19">
        <f t="shared" si="583"/>
        <v>0</v>
      </c>
      <c r="BY2840" s="19" t="str">
        <f t="shared" si="583"/>
        <v/>
      </c>
      <c r="BZ2840" s="19" t="str">
        <f t="shared" si="583"/>
        <v/>
      </c>
      <c r="CA2840" s="19" t="str">
        <f t="shared" si="582"/>
        <v/>
      </c>
      <c r="CB2840" s="19" t="str">
        <f t="shared" si="582"/>
        <v/>
      </c>
    </row>
    <row r="2841" spans="1:80">
      <c r="A2841" s="24">
        <f t="shared" si="563"/>
        <v>2840</v>
      </c>
      <c r="B2841" s="31">
        <f>IF(data!A2842="","",data!A2842)</f>
        <v>2022046</v>
      </c>
      <c r="C2841" s="32">
        <f>IF(data!B2842="","",data!B2842)</f>
        <v>44677</v>
      </c>
      <c r="D2841" s="21">
        <f>IF(data!C2842="","",data!C2842)</f>
        <v>2</v>
      </c>
      <c r="E2841" s="22">
        <f>IF(data!D2842="","",data!D2842)</f>
        <v>11</v>
      </c>
      <c r="F2841" s="22">
        <f>IF(data!E2842="","",data!E2842)</f>
        <v>24</v>
      </c>
      <c r="G2841" s="22">
        <f>IF(data!F2842="","",data!F2842)</f>
        <v>25</v>
      </c>
      <c r="H2841" s="22">
        <f>IF(data!G2842="","",data!G2842)</f>
        <v>27</v>
      </c>
      <c r="I2841" s="22">
        <f>IF(data!H2842="","",data!H2842)</f>
        <v>30</v>
      </c>
      <c r="J2841" s="23">
        <f>IF(data!I2842="","",data!I2842)</f>
        <v>14</v>
      </c>
      <c r="Q2841" s="33"/>
      <c r="R2841" s="33"/>
      <c r="S2841" s="33"/>
      <c r="T2841" s="33"/>
      <c r="U2841" s="33"/>
      <c r="V2841" s="33"/>
      <c r="X2841" s="34"/>
      <c r="Y2841" s="33"/>
      <c r="Z2841" s="33"/>
      <c r="AA2841" s="33"/>
      <c r="AB2841" s="33"/>
      <c r="AC2841" s="35"/>
      <c r="AD2841" s="33"/>
      <c r="AE2841" s="33"/>
      <c r="AF2841" s="33"/>
      <c r="AG2841" s="33"/>
      <c r="AH2841" s="33"/>
      <c r="AI2841" s="33"/>
      <c r="AJ2841" s="36"/>
      <c r="AK2841" s="10">
        <f t="shared" si="564"/>
        <v>5</v>
      </c>
      <c r="AL2841" s="11">
        <f t="shared" si="565"/>
        <v>11</v>
      </c>
      <c r="AM2841" s="11">
        <f t="shared" si="566"/>
        <v>9</v>
      </c>
      <c r="AN2841" s="11">
        <f t="shared" si="567"/>
        <v>11</v>
      </c>
      <c r="AO2841" s="13">
        <f t="shared" si="568"/>
        <v>21</v>
      </c>
      <c r="AP2841" s="11">
        <f t="shared" si="569"/>
        <v>15</v>
      </c>
      <c r="AQ2841" s="11">
        <f t="shared" si="570"/>
        <v>20</v>
      </c>
      <c r="AR2841" s="11">
        <f t="shared" si="571"/>
        <v>19</v>
      </c>
      <c r="AS2841" s="11">
        <f t="shared" si="572"/>
        <v>20</v>
      </c>
      <c r="AT2841" s="11">
        <f t="shared" si="573"/>
        <v>23</v>
      </c>
      <c r="AU2841" s="11">
        <f t="shared" si="574"/>
        <v>41</v>
      </c>
      <c r="AV2841" s="11">
        <f t="shared" si="575"/>
        <v>49</v>
      </c>
      <c r="AW2841" s="12">
        <f t="shared" si="576"/>
        <v>44</v>
      </c>
      <c r="AX2841" s="13">
        <f t="shared" si="577"/>
        <v>55</v>
      </c>
      <c r="AY2841" s="13">
        <f t="shared" si="578"/>
        <v>51</v>
      </c>
      <c r="AZ2841" s="13">
        <f t="shared" si="579"/>
        <v>47</v>
      </c>
      <c r="BA2841" s="13">
        <f t="shared" si="580"/>
        <v>43</v>
      </c>
      <c r="BB2841" s="14">
        <f t="shared" si="581"/>
        <v>39</v>
      </c>
      <c r="BC2841" s="19">
        <f t="shared" si="584"/>
        <v>51</v>
      </c>
      <c r="BD2841" s="55">
        <f t="shared" si="560"/>
        <v>0.79798635920753491</v>
      </c>
      <c r="BE2841" s="19">
        <f t="shared" si="561"/>
        <v>0.96576810652809364</v>
      </c>
      <c r="BF2841" s="19">
        <f t="shared" si="552"/>
        <v>1.003416693731731</v>
      </c>
      <c r="BG2841" s="19">
        <f t="shared" si="557"/>
        <v>1.003416693731731</v>
      </c>
      <c r="BH2841" s="19">
        <f t="shared" si="562"/>
        <v>0</v>
      </c>
      <c r="BI2841" s="19">
        <f t="shared" si="562"/>
        <v>0</v>
      </c>
      <c r="BJ2841" s="19">
        <f t="shared" si="562"/>
        <v>1</v>
      </c>
      <c r="BK2841" s="19">
        <f t="shared" si="583"/>
        <v>0</v>
      </c>
      <c r="BL2841" s="19">
        <f t="shared" si="583"/>
        <v>0</v>
      </c>
      <c r="BM2841" s="19">
        <f t="shared" si="583"/>
        <v>0</v>
      </c>
      <c r="BN2841" s="19">
        <f t="shared" si="583"/>
        <v>0</v>
      </c>
      <c r="BO2841" s="19">
        <f t="shared" si="583"/>
        <v>1</v>
      </c>
      <c r="BP2841" s="19">
        <f t="shared" si="583"/>
        <v>1</v>
      </c>
      <c r="BQ2841" s="19">
        <f t="shared" si="583"/>
        <v>0</v>
      </c>
      <c r="BR2841" s="19">
        <f t="shared" si="583"/>
        <v>1</v>
      </c>
      <c r="BS2841" s="19">
        <f t="shared" si="583"/>
        <v>1</v>
      </c>
      <c r="BT2841" s="19">
        <f t="shared" si="583"/>
        <v>0</v>
      </c>
      <c r="BU2841" s="19">
        <f t="shared" si="583"/>
        <v>1</v>
      </c>
      <c r="BV2841" s="19">
        <f t="shared" si="583"/>
        <v>0</v>
      </c>
      <c r="BW2841" s="19">
        <f t="shared" si="583"/>
        <v>0</v>
      </c>
      <c r="BX2841" s="19">
        <f t="shared" si="583"/>
        <v>0</v>
      </c>
      <c r="BY2841" s="19" t="str">
        <f t="shared" si="583"/>
        <v/>
      </c>
      <c r="BZ2841" s="19" t="str">
        <f t="shared" si="583"/>
        <v/>
      </c>
      <c r="CA2841" s="19" t="str">
        <f t="shared" si="582"/>
        <v/>
      </c>
      <c r="CB2841" s="19" t="str">
        <f t="shared" si="582"/>
        <v/>
      </c>
    </row>
    <row r="2842" spans="1:80">
      <c r="A2842" s="24">
        <f t="shared" si="563"/>
        <v>2841</v>
      </c>
      <c r="B2842" s="31">
        <f>IF(data!A2843="","",data!A2843)</f>
        <v>2022047</v>
      </c>
      <c r="C2842" s="32">
        <f>IF(data!B2843="","",data!B2843)</f>
        <v>44679</v>
      </c>
      <c r="D2842" s="21">
        <f>IF(data!C2843="","",data!C2843)</f>
        <v>3</v>
      </c>
      <c r="E2842" s="22">
        <f>IF(data!D2843="","",data!D2843)</f>
        <v>7</v>
      </c>
      <c r="F2842" s="22">
        <f>IF(data!E2843="","",data!E2843)</f>
        <v>8</v>
      </c>
      <c r="G2842" s="22">
        <f>IF(data!F2843="","",data!F2843)</f>
        <v>14</v>
      </c>
      <c r="H2842" s="22">
        <f>IF(data!G2843="","",data!G2843)</f>
        <v>27</v>
      </c>
      <c r="I2842" s="22">
        <f>IF(data!H2843="","",data!H2843)</f>
        <v>30</v>
      </c>
      <c r="J2842" s="23">
        <f>IF(data!I2843="","",data!I2843)</f>
        <v>9</v>
      </c>
      <c r="Q2842" s="33"/>
      <c r="R2842" s="33"/>
      <c r="S2842" s="33"/>
      <c r="T2842" s="33"/>
      <c r="U2842" s="33"/>
      <c r="V2842" s="33"/>
      <c r="X2842" s="34"/>
      <c r="Y2842" s="33"/>
      <c r="Z2842" s="33"/>
      <c r="AA2842" s="33"/>
      <c r="AB2842" s="33"/>
      <c r="AC2842" s="35"/>
      <c r="AD2842" s="33"/>
      <c r="AE2842" s="33"/>
      <c r="AF2842" s="33"/>
      <c r="AG2842" s="33"/>
      <c r="AH2842" s="33"/>
      <c r="AI2842" s="33"/>
      <c r="AJ2842" s="36"/>
      <c r="AK2842" s="10">
        <f t="shared" si="564"/>
        <v>5</v>
      </c>
      <c r="AL2842" s="11">
        <f t="shared" si="565"/>
        <v>13</v>
      </c>
      <c r="AM2842" s="11">
        <f t="shared" si="566"/>
        <v>14</v>
      </c>
      <c r="AN2842" s="11">
        <f t="shared" si="567"/>
        <v>11</v>
      </c>
      <c r="AO2842" s="13">
        <f t="shared" si="568"/>
        <v>12</v>
      </c>
      <c r="AP2842" s="11">
        <f t="shared" si="569"/>
        <v>25</v>
      </c>
      <c r="AQ2842" s="11">
        <f t="shared" si="570"/>
        <v>26</v>
      </c>
      <c r="AR2842" s="11">
        <f t="shared" si="571"/>
        <v>29</v>
      </c>
      <c r="AS2842" s="11">
        <f t="shared" si="572"/>
        <v>34</v>
      </c>
      <c r="AT2842" s="11">
        <f t="shared" si="573"/>
        <v>29</v>
      </c>
      <c r="AU2842" s="11">
        <f t="shared" si="574"/>
        <v>24</v>
      </c>
      <c r="AV2842" s="11">
        <f t="shared" si="575"/>
        <v>33</v>
      </c>
      <c r="AW2842" s="12">
        <f t="shared" si="576"/>
        <v>44</v>
      </c>
      <c r="AX2842" s="13">
        <f t="shared" si="577"/>
        <v>57</v>
      </c>
      <c r="AY2842" s="13">
        <f t="shared" si="578"/>
        <v>55</v>
      </c>
      <c r="AZ2842" s="13">
        <f t="shared" si="579"/>
        <v>53</v>
      </c>
      <c r="BA2842" s="13">
        <f t="shared" si="580"/>
        <v>51</v>
      </c>
      <c r="BB2842" s="14">
        <f t="shared" si="581"/>
        <v>49</v>
      </c>
      <c r="BC2842" s="19">
        <f t="shared" si="584"/>
        <v>55</v>
      </c>
      <c r="BD2842" s="55">
        <f t="shared" si="560"/>
        <v>0.8266320233842156</v>
      </c>
      <c r="BE2842" s="19">
        <f t="shared" si="561"/>
        <v>0.98213705748619684</v>
      </c>
      <c r="BF2842" s="19">
        <f t="shared" si="552"/>
        <v>1.0189671971419292</v>
      </c>
      <c r="BG2842" s="19">
        <f t="shared" si="557"/>
        <v>1.0013705748619681</v>
      </c>
      <c r="BH2842" s="19">
        <f t="shared" si="562"/>
        <v>0</v>
      </c>
      <c r="BI2842" s="19">
        <f t="shared" si="562"/>
        <v>0</v>
      </c>
      <c r="BJ2842" s="19">
        <f t="shared" si="562"/>
        <v>0</v>
      </c>
      <c r="BK2842" s="19">
        <f t="shared" si="583"/>
        <v>1</v>
      </c>
      <c r="BL2842" s="19">
        <f t="shared" si="583"/>
        <v>0</v>
      </c>
      <c r="BM2842" s="19">
        <f t="shared" si="583"/>
        <v>0</v>
      </c>
      <c r="BN2842" s="19">
        <f t="shared" si="583"/>
        <v>0</v>
      </c>
      <c r="BO2842" s="19">
        <f t="shared" si="583"/>
        <v>1</v>
      </c>
      <c r="BP2842" s="19">
        <f t="shared" si="583"/>
        <v>1</v>
      </c>
      <c r="BQ2842" s="19">
        <f t="shared" si="583"/>
        <v>0</v>
      </c>
      <c r="BR2842" s="19">
        <f t="shared" si="583"/>
        <v>1</v>
      </c>
      <c r="BS2842" s="19">
        <f t="shared" si="583"/>
        <v>0</v>
      </c>
      <c r="BT2842" s="19">
        <f t="shared" si="583"/>
        <v>0</v>
      </c>
      <c r="BU2842" s="19">
        <f t="shared" si="583"/>
        <v>1</v>
      </c>
      <c r="BV2842" s="19">
        <f t="shared" si="583"/>
        <v>1</v>
      </c>
      <c r="BW2842" s="19">
        <f t="shared" si="583"/>
        <v>0</v>
      </c>
      <c r="BX2842" s="19">
        <f t="shared" si="583"/>
        <v>0</v>
      </c>
      <c r="BY2842" s="19" t="str">
        <f t="shared" si="583"/>
        <v/>
      </c>
      <c r="BZ2842" s="19" t="str">
        <f t="shared" si="583"/>
        <v/>
      </c>
      <c r="CA2842" s="19" t="str">
        <f t="shared" si="582"/>
        <v/>
      </c>
      <c r="CB2842" s="19" t="str">
        <f t="shared" si="582"/>
        <v/>
      </c>
    </row>
    <row r="2843" spans="1:80">
      <c r="A2843" s="24">
        <f t="shared" si="563"/>
        <v>2842</v>
      </c>
      <c r="B2843" s="31">
        <f>IF(data!A2844="","",data!A2844)</f>
        <v>2022048</v>
      </c>
      <c r="C2843" s="32">
        <f>IF(data!B2844="","",data!B2844)</f>
        <v>44682</v>
      </c>
      <c r="D2843" s="21">
        <f>IF(data!C2844="","",data!C2844)</f>
        <v>5</v>
      </c>
      <c r="E2843" s="22">
        <f>IF(data!D2844="","",data!D2844)</f>
        <v>7</v>
      </c>
      <c r="F2843" s="22">
        <f>IF(data!E2844="","",data!E2844)</f>
        <v>17</v>
      </c>
      <c r="G2843" s="22">
        <f>IF(data!F2844="","",data!F2844)</f>
        <v>20</v>
      </c>
      <c r="H2843" s="22">
        <f>IF(data!G2844="","",data!G2844)</f>
        <v>26</v>
      </c>
      <c r="I2843" s="22">
        <f>IF(data!H2844="","",data!H2844)</f>
        <v>31</v>
      </c>
      <c r="J2843" s="23">
        <f>IF(data!I2844="","",data!I2844)</f>
        <v>14</v>
      </c>
      <c r="Q2843" s="33"/>
      <c r="R2843" s="33"/>
      <c r="S2843" s="33"/>
      <c r="T2843" s="33"/>
      <c r="U2843" s="33"/>
      <c r="V2843" s="33"/>
      <c r="X2843" s="34"/>
      <c r="Y2843" s="33"/>
      <c r="Z2843" s="33"/>
      <c r="AA2843" s="33"/>
      <c r="AB2843" s="33"/>
      <c r="AC2843" s="35"/>
      <c r="AD2843" s="33"/>
      <c r="AE2843" s="33"/>
      <c r="AF2843" s="33"/>
      <c r="AG2843" s="33"/>
      <c r="AH2843" s="33"/>
      <c r="AI2843" s="33"/>
      <c r="AJ2843" s="36"/>
      <c r="AK2843" s="10">
        <f t="shared" si="564"/>
        <v>10</v>
      </c>
      <c r="AL2843" s="11">
        <f t="shared" si="565"/>
        <v>10</v>
      </c>
      <c r="AM2843" s="11">
        <f t="shared" si="566"/>
        <v>6</v>
      </c>
      <c r="AN2843" s="11">
        <f t="shared" si="567"/>
        <v>16</v>
      </c>
      <c r="AO2843" s="13">
        <f t="shared" si="568"/>
        <v>22</v>
      </c>
      <c r="AP2843" s="11">
        <f t="shared" si="569"/>
        <v>26</v>
      </c>
      <c r="AQ2843" s="11">
        <f t="shared" si="570"/>
        <v>34</v>
      </c>
      <c r="AR2843" s="11">
        <f t="shared" si="571"/>
        <v>26</v>
      </c>
      <c r="AS2843" s="11">
        <f t="shared" si="572"/>
        <v>40</v>
      </c>
      <c r="AT2843" s="11">
        <f t="shared" si="573"/>
        <v>34</v>
      </c>
      <c r="AU2843" s="11">
        <f t="shared" si="574"/>
        <v>28</v>
      </c>
      <c r="AV2843" s="11">
        <f t="shared" si="575"/>
        <v>36</v>
      </c>
      <c r="AW2843" s="12">
        <f t="shared" si="576"/>
        <v>31</v>
      </c>
      <c r="AX2843" s="13">
        <f t="shared" si="577"/>
        <v>42</v>
      </c>
      <c r="AY2843" s="13">
        <f t="shared" si="578"/>
        <v>38</v>
      </c>
      <c r="AZ2843" s="13">
        <f t="shared" si="579"/>
        <v>52</v>
      </c>
      <c r="BA2843" s="13">
        <f t="shared" si="580"/>
        <v>49</v>
      </c>
      <c r="BB2843" s="14">
        <f t="shared" si="581"/>
        <v>46</v>
      </c>
      <c r="BC2843" s="19">
        <f t="shared" si="584"/>
        <v>38</v>
      </c>
      <c r="BD2843" s="55">
        <f t="shared" si="560"/>
        <v>0.86346216303994805</v>
      </c>
      <c r="BE2843" s="19">
        <f t="shared" si="561"/>
        <v>0.91256901591425788</v>
      </c>
      <c r="BF2843" s="19">
        <f t="shared" ref="BF2843:BF2906" si="585">IF($B2843="","",SUM($BC2819:$BC2843)/25/$BM$3)</f>
        <v>1.0206040922377395</v>
      </c>
      <c r="BG2843" s="19">
        <f t="shared" si="557"/>
        <v>0.99973367976615779</v>
      </c>
      <c r="BH2843" s="19">
        <f t="shared" si="562"/>
        <v>1</v>
      </c>
      <c r="BI2843" s="19">
        <f t="shared" si="562"/>
        <v>0</v>
      </c>
      <c r="BJ2843" s="19">
        <f t="shared" si="562"/>
        <v>0</v>
      </c>
      <c r="BK2843" s="19">
        <f t="shared" si="583"/>
        <v>1</v>
      </c>
      <c r="BL2843" s="19">
        <f t="shared" si="583"/>
        <v>0</v>
      </c>
      <c r="BM2843" s="19">
        <f t="shared" si="583"/>
        <v>1</v>
      </c>
      <c r="BN2843" s="19">
        <f t="shared" si="583"/>
        <v>0</v>
      </c>
      <c r="BO2843" s="19">
        <f t="shared" si="583"/>
        <v>1</v>
      </c>
      <c r="BP2843" s="19">
        <f t="shared" si="583"/>
        <v>0</v>
      </c>
      <c r="BQ2843" s="19">
        <f t="shared" si="583"/>
        <v>1</v>
      </c>
      <c r="BR2843" s="19">
        <f t="shared" si="583"/>
        <v>0</v>
      </c>
      <c r="BS2843" s="19">
        <f t="shared" si="583"/>
        <v>0</v>
      </c>
      <c r="BT2843" s="19">
        <f t="shared" si="583"/>
        <v>0</v>
      </c>
      <c r="BU2843" s="19">
        <f t="shared" si="583"/>
        <v>0</v>
      </c>
      <c r="BV2843" s="19">
        <f t="shared" si="583"/>
        <v>1</v>
      </c>
      <c r="BW2843" s="19">
        <f t="shared" si="583"/>
        <v>0</v>
      </c>
      <c r="BX2843" s="19">
        <f t="shared" si="583"/>
        <v>0</v>
      </c>
      <c r="BY2843" s="19" t="str">
        <f t="shared" si="583"/>
        <v/>
      </c>
      <c r="BZ2843" s="19" t="str">
        <f t="shared" si="583"/>
        <v/>
      </c>
      <c r="CA2843" s="19" t="str">
        <f t="shared" si="582"/>
        <v/>
      </c>
      <c r="CB2843" s="19" t="str">
        <f t="shared" si="582"/>
        <v/>
      </c>
    </row>
    <row r="2844" spans="1:80">
      <c r="A2844" s="24">
        <f t="shared" si="563"/>
        <v>2843</v>
      </c>
      <c r="B2844" s="31">
        <f>IF(data!A2845="","",data!A2845)</f>
        <v>2022049</v>
      </c>
      <c r="C2844" s="32">
        <f>IF(data!B2845="","",data!B2845)</f>
        <v>44684</v>
      </c>
      <c r="D2844" s="21">
        <f>IF(data!C2845="","",data!C2845)</f>
        <v>2</v>
      </c>
      <c r="E2844" s="22">
        <f>IF(data!D2845="","",data!D2845)</f>
        <v>4</v>
      </c>
      <c r="F2844" s="22">
        <f>IF(data!E2845="","",data!E2845)</f>
        <v>7</v>
      </c>
      <c r="G2844" s="22">
        <f>IF(data!F2845="","",data!F2845)</f>
        <v>18</v>
      </c>
      <c r="H2844" s="22">
        <f>IF(data!G2845="","",data!G2845)</f>
        <v>25</v>
      </c>
      <c r="I2844" s="22">
        <f>IF(data!H2845="","",data!H2845)</f>
        <v>26</v>
      </c>
      <c r="J2844" s="23">
        <f>IF(data!I2845="","",data!I2845)</f>
        <v>10</v>
      </c>
      <c r="Q2844" s="33"/>
      <c r="R2844" s="33"/>
      <c r="S2844" s="33"/>
      <c r="T2844" s="33"/>
      <c r="U2844" s="33"/>
      <c r="V2844" s="33"/>
      <c r="X2844" s="34"/>
      <c r="Y2844" s="33"/>
      <c r="Z2844" s="33"/>
      <c r="AA2844" s="33"/>
      <c r="AB2844" s="33"/>
      <c r="AC2844" s="35"/>
      <c r="AD2844" s="33"/>
      <c r="AE2844" s="33"/>
      <c r="AF2844" s="33"/>
      <c r="AG2844" s="33"/>
      <c r="AH2844" s="33"/>
      <c r="AI2844" s="33"/>
      <c r="AJ2844" s="36"/>
      <c r="AK2844" s="10">
        <f t="shared" si="564"/>
        <v>7</v>
      </c>
      <c r="AL2844" s="11">
        <f t="shared" si="565"/>
        <v>10</v>
      </c>
      <c r="AM2844" s="11">
        <f t="shared" si="566"/>
        <v>12</v>
      </c>
      <c r="AN2844" s="11">
        <f t="shared" si="567"/>
        <v>10</v>
      </c>
      <c r="AO2844" s="13">
        <f t="shared" si="568"/>
        <v>19</v>
      </c>
      <c r="AP2844" s="11">
        <f t="shared" si="569"/>
        <v>18</v>
      </c>
      <c r="AQ2844" s="11">
        <f t="shared" si="570"/>
        <v>28</v>
      </c>
      <c r="AR2844" s="11">
        <f t="shared" si="571"/>
        <v>32</v>
      </c>
      <c r="AS2844" s="11">
        <f t="shared" si="572"/>
        <v>27</v>
      </c>
      <c r="AT2844" s="11">
        <f t="shared" si="573"/>
        <v>22</v>
      </c>
      <c r="AU2844" s="11">
        <f t="shared" si="574"/>
        <v>30</v>
      </c>
      <c r="AV2844" s="11">
        <f t="shared" si="575"/>
        <v>40</v>
      </c>
      <c r="AW2844" s="12">
        <f t="shared" si="576"/>
        <v>37</v>
      </c>
      <c r="AX2844" s="13">
        <f t="shared" si="577"/>
        <v>34</v>
      </c>
      <c r="AY2844" s="13">
        <f t="shared" si="578"/>
        <v>31</v>
      </c>
      <c r="AZ2844" s="13">
        <f t="shared" si="579"/>
        <v>28</v>
      </c>
      <c r="BA2844" s="13">
        <f t="shared" si="580"/>
        <v>44</v>
      </c>
      <c r="BB2844" s="14">
        <f t="shared" si="581"/>
        <v>42</v>
      </c>
      <c r="BC2844" s="19">
        <f t="shared" si="584"/>
        <v>31</v>
      </c>
      <c r="BD2844" s="55">
        <f t="shared" si="560"/>
        <v>0.83481649886326725</v>
      </c>
      <c r="BE2844" s="19">
        <f t="shared" si="561"/>
        <v>0.88801558947710291</v>
      </c>
      <c r="BF2844" s="19">
        <f t="shared" si="585"/>
        <v>1.0058720363754465</v>
      </c>
      <c r="BG2844" s="19">
        <f t="shared" si="557"/>
        <v>0.99277687560896399</v>
      </c>
      <c r="BH2844" s="19">
        <f t="shared" si="562"/>
        <v>0</v>
      </c>
      <c r="BI2844" s="19">
        <f t="shared" si="562"/>
        <v>1</v>
      </c>
      <c r="BJ2844" s="19">
        <f t="shared" si="562"/>
        <v>1</v>
      </c>
      <c r="BK2844" s="19">
        <f t="shared" si="583"/>
        <v>0</v>
      </c>
      <c r="BL2844" s="19">
        <f t="shared" si="583"/>
        <v>1</v>
      </c>
      <c r="BM2844" s="19">
        <f t="shared" si="583"/>
        <v>0</v>
      </c>
      <c r="BN2844" s="19">
        <f t="shared" si="583"/>
        <v>0</v>
      </c>
      <c r="BO2844" s="19">
        <f t="shared" si="583"/>
        <v>1</v>
      </c>
      <c r="BP2844" s="19">
        <f t="shared" si="583"/>
        <v>1</v>
      </c>
      <c r="BQ2844" s="19">
        <f t="shared" si="583"/>
        <v>1</v>
      </c>
      <c r="BR2844" s="19">
        <f t="shared" si="583"/>
        <v>0</v>
      </c>
      <c r="BS2844" s="19">
        <f t="shared" si="583"/>
        <v>0</v>
      </c>
      <c r="BT2844" s="19">
        <f t="shared" si="583"/>
        <v>0</v>
      </c>
      <c r="BU2844" s="19">
        <f t="shared" si="583"/>
        <v>0</v>
      </c>
      <c r="BV2844" s="19">
        <f t="shared" si="583"/>
        <v>0</v>
      </c>
      <c r="BW2844" s="19">
        <f t="shared" si="583"/>
        <v>0</v>
      </c>
      <c r="BX2844" s="19">
        <f t="shared" si="583"/>
        <v>0</v>
      </c>
      <c r="BY2844" s="19" t="str">
        <f t="shared" si="583"/>
        <v/>
      </c>
      <c r="BZ2844" s="19" t="str">
        <f t="shared" si="583"/>
        <v/>
      </c>
      <c r="CA2844" s="19" t="str">
        <f t="shared" si="582"/>
        <v/>
      </c>
      <c r="CB2844" s="19" t="str">
        <f t="shared" si="582"/>
        <v/>
      </c>
    </row>
    <row r="2845" spans="1:80">
      <c r="A2845" s="24">
        <f t="shared" si="563"/>
        <v>2844</v>
      </c>
      <c r="B2845" s="31">
        <f>IF(data!A2846="","",data!A2846)</f>
        <v>2022050</v>
      </c>
      <c r="C2845" s="32">
        <f>IF(data!B2846="","",data!B2846)</f>
        <v>44686</v>
      </c>
      <c r="D2845" s="21">
        <f>IF(data!C2846="","",data!C2846)</f>
        <v>3</v>
      </c>
      <c r="E2845" s="22">
        <f>IF(data!D2846="","",data!D2846)</f>
        <v>5</v>
      </c>
      <c r="F2845" s="22">
        <f>IF(data!E2846="","",data!E2846)</f>
        <v>8</v>
      </c>
      <c r="G2845" s="22">
        <f>IF(data!F2846="","",data!F2846)</f>
        <v>14</v>
      </c>
      <c r="H2845" s="22">
        <f>IF(data!G2846="","",data!G2846)</f>
        <v>27</v>
      </c>
      <c r="I2845" s="22">
        <f>IF(data!H2846="","",data!H2846)</f>
        <v>33</v>
      </c>
      <c r="J2845" s="23">
        <f>IF(data!I2846="","",data!I2846)</f>
        <v>8</v>
      </c>
      <c r="Q2845" s="33"/>
      <c r="R2845" s="33"/>
      <c r="S2845" s="33"/>
      <c r="T2845" s="33"/>
      <c r="U2845" s="33"/>
      <c r="V2845" s="33"/>
      <c r="X2845" s="34"/>
      <c r="Y2845" s="33"/>
      <c r="Z2845" s="33"/>
      <c r="AA2845" s="33"/>
      <c r="AB2845" s="33"/>
      <c r="AC2845" s="35"/>
      <c r="AD2845" s="33"/>
      <c r="AE2845" s="33"/>
      <c r="AF2845" s="33"/>
      <c r="AG2845" s="33"/>
      <c r="AH2845" s="33"/>
      <c r="AI2845" s="33"/>
      <c r="AJ2845" s="36"/>
      <c r="AK2845" s="10">
        <f t="shared" si="564"/>
        <v>6</v>
      </c>
      <c r="AL2845" s="11">
        <f t="shared" si="565"/>
        <v>10</v>
      </c>
      <c r="AM2845" s="11">
        <f t="shared" si="566"/>
        <v>15</v>
      </c>
      <c r="AN2845" s="11">
        <f t="shared" si="567"/>
        <v>18</v>
      </c>
      <c r="AO2845" s="13">
        <f t="shared" si="568"/>
        <v>20</v>
      </c>
      <c r="AP2845" s="11">
        <f t="shared" si="569"/>
        <v>18</v>
      </c>
      <c r="AQ2845" s="11">
        <f t="shared" si="570"/>
        <v>27</v>
      </c>
      <c r="AR2845" s="11">
        <f t="shared" si="571"/>
        <v>30</v>
      </c>
      <c r="AS2845" s="11">
        <f t="shared" si="572"/>
        <v>24</v>
      </c>
      <c r="AT2845" s="11">
        <f t="shared" si="573"/>
        <v>30</v>
      </c>
      <c r="AU2845" s="11">
        <f t="shared" si="574"/>
        <v>25</v>
      </c>
      <c r="AV2845" s="11">
        <f t="shared" si="575"/>
        <v>34</v>
      </c>
      <c r="AW2845" s="12">
        <f t="shared" si="576"/>
        <v>45</v>
      </c>
      <c r="AX2845" s="13">
        <f t="shared" si="577"/>
        <v>42</v>
      </c>
      <c r="AY2845" s="13">
        <f t="shared" si="578"/>
        <v>56</v>
      </c>
      <c r="AZ2845" s="13">
        <f t="shared" si="579"/>
        <v>54</v>
      </c>
      <c r="BA2845" s="13">
        <f t="shared" si="580"/>
        <v>52</v>
      </c>
      <c r="BB2845" s="14">
        <f t="shared" si="581"/>
        <v>50</v>
      </c>
      <c r="BC2845" s="19">
        <f t="shared" si="584"/>
        <v>56</v>
      </c>
      <c r="BD2845" s="55">
        <f t="shared" si="560"/>
        <v>0.9453069178304645</v>
      </c>
      <c r="BE2845" s="19">
        <f t="shared" si="561"/>
        <v>0.84913933095160765</v>
      </c>
      <c r="BF2845" s="19">
        <f t="shared" si="585"/>
        <v>1.0116011692107827</v>
      </c>
      <c r="BG2845" s="19">
        <f t="shared" si="557"/>
        <v>0.99686911334848971</v>
      </c>
      <c r="BH2845" s="19">
        <f t="shared" si="562"/>
        <v>0</v>
      </c>
      <c r="BI2845" s="19">
        <f t="shared" si="562"/>
        <v>0</v>
      </c>
      <c r="BJ2845" s="19">
        <f t="shared" si="562"/>
        <v>0</v>
      </c>
      <c r="BK2845" s="19">
        <f t="shared" si="583"/>
        <v>1</v>
      </c>
      <c r="BL2845" s="19">
        <f t="shared" si="583"/>
        <v>0</v>
      </c>
      <c r="BM2845" s="19">
        <f t="shared" si="583"/>
        <v>1</v>
      </c>
      <c r="BN2845" s="19">
        <f t="shared" si="583"/>
        <v>0</v>
      </c>
      <c r="BO2845" s="19">
        <f t="shared" si="583"/>
        <v>0</v>
      </c>
      <c r="BP2845" s="19">
        <f t="shared" si="583"/>
        <v>1</v>
      </c>
      <c r="BQ2845" s="19">
        <f t="shared" si="583"/>
        <v>0</v>
      </c>
      <c r="BR2845" s="19">
        <f t="shared" si="583"/>
        <v>1</v>
      </c>
      <c r="BS2845" s="19">
        <f t="shared" si="583"/>
        <v>0</v>
      </c>
      <c r="BT2845" s="19">
        <f t="shared" si="583"/>
        <v>0</v>
      </c>
      <c r="BU2845" s="19">
        <f t="shared" si="583"/>
        <v>0</v>
      </c>
      <c r="BV2845" s="19">
        <f t="shared" si="583"/>
        <v>1</v>
      </c>
      <c r="BW2845" s="19">
        <f t="shared" si="583"/>
        <v>0</v>
      </c>
      <c r="BX2845" s="19">
        <f t="shared" si="583"/>
        <v>1</v>
      </c>
      <c r="BY2845" s="19" t="str">
        <f t="shared" si="583"/>
        <v/>
      </c>
      <c r="BZ2845" s="19" t="str">
        <f t="shared" si="583"/>
        <v/>
      </c>
      <c r="CA2845" s="19" t="str">
        <f t="shared" si="582"/>
        <v/>
      </c>
      <c r="CB2845" s="19" t="str">
        <f t="shared" si="582"/>
        <v/>
      </c>
    </row>
    <row r="2846" spans="1:80">
      <c r="A2846" s="24">
        <f t="shared" si="563"/>
        <v>2845</v>
      </c>
      <c r="B2846" s="31">
        <f>IF(data!A2847="","",data!A2847)</f>
        <v>2022051</v>
      </c>
      <c r="C2846" s="32">
        <f>IF(data!B2847="","",data!B2847)</f>
        <v>44689</v>
      </c>
      <c r="D2846" s="21">
        <f>IF(data!C2847="","",data!C2847)</f>
        <v>2</v>
      </c>
      <c r="E2846" s="22">
        <f>IF(data!D2847="","",data!D2847)</f>
        <v>5</v>
      </c>
      <c r="F2846" s="22">
        <f>IF(data!E2847="","",data!E2847)</f>
        <v>11</v>
      </c>
      <c r="G2846" s="22">
        <f>IF(data!F2847="","",data!F2847)</f>
        <v>17</v>
      </c>
      <c r="H2846" s="22">
        <f>IF(data!G2847="","",data!G2847)</f>
        <v>21</v>
      </c>
      <c r="I2846" s="22">
        <f>IF(data!H2847="","",data!H2847)</f>
        <v>33</v>
      </c>
      <c r="J2846" s="23">
        <f>IF(data!I2847="","",data!I2847)</f>
        <v>1</v>
      </c>
      <c r="Q2846" s="33"/>
      <c r="R2846" s="33"/>
      <c r="S2846" s="33"/>
      <c r="T2846" s="33"/>
      <c r="U2846" s="33"/>
      <c r="V2846" s="33"/>
      <c r="X2846" s="34"/>
      <c r="Y2846" s="33"/>
      <c r="Z2846" s="33"/>
      <c r="AA2846" s="33"/>
      <c r="AB2846" s="33"/>
      <c r="AC2846" s="35"/>
      <c r="AD2846" s="33"/>
      <c r="AE2846" s="33"/>
      <c r="AF2846" s="33"/>
      <c r="AG2846" s="33"/>
      <c r="AH2846" s="33"/>
      <c r="AI2846" s="33"/>
      <c r="AJ2846" s="36"/>
      <c r="AK2846" s="10">
        <f t="shared" si="564"/>
        <v>8</v>
      </c>
      <c r="AL2846" s="11">
        <f t="shared" si="565"/>
        <v>9</v>
      </c>
      <c r="AM2846" s="11">
        <f t="shared" si="566"/>
        <v>9</v>
      </c>
      <c r="AN2846" s="11">
        <f t="shared" si="567"/>
        <v>23</v>
      </c>
      <c r="AO2846" s="13">
        <f t="shared" si="568"/>
        <v>19</v>
      </c>
      <c r="AP2846" s="11">
        <f t="shared" si="569"/>
        <v>17</v>
      </c>
      <c r="AQ2846" s="11">
        <f t="shared" si="570"/>
        <v>26</v>
      </c>
      <c r="AR2846" s="11">
        <f t="shared" si="571"/>
        <v>19</v>
      </c>
      <c r="AS2846" s="11">
        <f t="shared" si="572"/>
        <v>23</v>
      </c>
      <c r="AT2846" s="11">
        <f t="shared" si="573"/>
        <v>41</v>
      </c>
      <c r="AU2846" s="11">
        <f t="shared" si="574"/>
        <v>37</v>
      </c>
      <c r="AV2846" s="11">
        <f t="shared" si="575"/>
        <v>33</v>
      </c>
      <c r="AW2846" s="12">
        <f t="shared" si="576"/>
        <v>29</v>
      </c>
      <c r="AX2846" s="13">
        <f t="shared" si="577"/>
        <v>25</v>
      </c>
      <c r="AY2846" s="13">
        <f t="shared" si="578"/>
        <v>38</v>
      </c>
      <c r="AZ2846" s="13">
        <f t="shared" si="579"/>
        <v>53</v>
      </c>
      <c r="BA2846" s="13">
        <f t="shared" si="580"/>
        <v>51</v>
      </c>
      <c r="BB2846" s="14">
        <f t="shared" si="581"/>
        <v>49</v>
      </c>
      <c r="BC2846" s="19">
        <f t="shared" si="584"/>
        <v>38</v>
      </c>
      <c r="BD2846" s="55">
        <f t="shared" si="560"/>
        <v>0.89210782721662885</v>
      </c>
      <c r="BE2846" s="19">
        <f t="shared" si="561"/>
        <v>0.84504709321208182</v>
      </c>
      <c r="BF2846" s="19">
        <f t="shared" si="585"/>
        <v>1.0066904839233517</v>
      </c>
      <c r="BG2846" s="19">
        <f t="shared" si="557"/>
        <v>0.99564144202663196</v>
      </c>
      <c r="BH2846" s="19">
        <f t="shared" si="562"/>
        <v>1</v>
      </c>
      <c r="BI2846" s="19">
        <f t="shared" si="562"/>
        <v>0</v>
      </c>
      <c r="BJ2846" s="19">
        <f t="shared" si="562"/>
        <v>1</v>
      </c>
      <c r="BK2846" s="19">
        <f t="shared" si="583"/>
        <v>0</v>
      </c>
      <c r="BL2846" s="19">
        <f t="shared" si="583"/>
        <v>1</v>
      </c>
      <c r="BM2846" s="19">
        <f t="shared" si="583"/>
        <v>1</v>
      </c>
      <c r="BN2846" s="19">
        <f t="shared" si="583"/>
        <v>0</v>
      </c>
      <c r="BO2846" s="19">
        <f t="shared" si="583"/>
        <v>0</v>
      </c>
      <c r="BP2846" s="19">
        <f t="shared" si="583"/>
        <v>0</v>
      </c>
      <c r="BQ2846" s="19">
        <f t="shared" si="583"/>
        <v>0</v>
      </c>
      <c r="BR2846" s="19">
        <f t="shared" si="583"/>
        <v>0</v>
      </c>
      <c r="BS2846" s="19">
        <f t="shared" si="583"/>
        <v>1</v>
      </c>
      <c r="BT2846" s="19">
        <f t="shared" si="583"/>
        <v>0</v>
      </c>
      <c r="BU2846" s="19">
        <f t="shared" si="583"/>
        <v>0</v>
      </c>
      <c r="BV2846" s="19">
        <f t="shared" si="583"/>
        <v>0</v>
      </c>
      <c r="BW2846" s="19">
        <f t="shared" si="583"/>
        <v>0</v>
      </c>
      <c r="BX2846" s="19">
        <f t="shared" si="583"/>
        <v>1</v>
      </c>
      <c r="BY2846" s="19" t="str">
        <f t="shared" si="583"/>
        <v/>
      </c>
      <c r="BZ2846" s="19" t="str">
        <f t="shared" si="583"/>
        <v/>
      </c>
      <c r="CA2846" s="19" t="str">
        <f t="shared" si="582"/>
        <v/>
      </c>
      <c r="CB2846" s="19" t="str">
        <f t="shared" si="582"/>
        <v/>
      </c>
    </row>
    <row r="2847" spans="1:80">
      <c r="A2847" s="24">
        <f t="shared" si="563"/>
        <v>2846</v>
      </c>
      <c r="B2847" s="31">
        <f>IF(data!A2848="","",data!A2848)</f>
        <v>2022052</v>
      </c>
      <c r="C2847" s="32">
        <f>IF(data!B2848="","",data!B2848)</f>
        <v>44691</v>
      </c>
      <c r="D2847" s="21">
        <f>IF(data!C2848="","",data!C2848)</f>
        <v>7</v>
      </c>
      <c r="E2847" s="22">
        <f>IF(data!D2848="","",data!D2848)</f>
        <v>24</v>
      </c>
      <c r="F2847" s="22">
        <f>IF(data!E2848="","",data!E2848)</f>
        <v>27</v>
      </c>
      <c r="G2847" s="22">
        <f>IF(data!F2848="","",data!F2848)</f>
        <v>29</v>
      </c>
      <c r="H2847" s="22">
        <f>IF(data!G2848="","",data!G2848)</f>
        <v>31</v>
      </c>
      <c r="I2847" s="22">
        <f>IF(data!H2848="","",data!H2848)</f>
        <v>32</v>
      </c>
      <c r="J2847" s="23">
        <f>IF(data!I2848="","",data!I2848)</f>
        <v>15</v>
      </c>
      <c r="Q2847" s="33"/>
      <c r="R2847" s="33"/>
      <c r="S2847" s="33"/>
      <c r="T2847" s="33"/>
      <c r="U2847" s="33"/>
      <c r="V2847" s="33"/>
      <c r="X2847" s="34"/>
      <c r="Y2847" s="33"/>
      <c r="Z2847" s="33"/>
      <c r="AA2847" s="33"/>
      <c r="AB2847" s="33"/>
      <c r="AC2847" s="35"/>
      <c r="AD2847" s="33"/>
      <c r="AE2847" s="33"/>
      <c r="AF2847" s="33"/>
      <c r="AG2847" s="33"/>
      <c r="AH2847" s="33"/>
      <c r="AI2847" s="33"/>
      <c r="AJ2847" s="36"/>
      <c r="AK2847" s="10">
        <f t="shared" si="564"/>
        <v>6</v>
      </c>
      <c r="AL2847" s="11">
        <f t="shared" si="565"/>
        <v>10</v>
      </c>
      <c r="AM2847" s="11">
        <f t="shared" si="566"/>
        <v>15</v>
      </c>
      <c r="AN2847" s="11">
        <f t="shared" si="567"/>
        <v>12</v>
      </c>
      <c r="AO2847" s="13">
        <f t="shared" si="568"/>
        <v>17</v>
      </c>
      <c r="AP2847" s="11">
        <f t="shared" si="569"/>
        <v>22</v>
      </c>
      <c r="AQ2847" s="11">
        <f t="shared" si="570"/>
        <v>24</v>
      </c>
      <c r="AR2847" s="11">
        <f t="shared" si="571"/>
        <v>30</v>
      </c>
      <c r="AS2847" s="11">
        <f t="shared" si="572"/>
        <v>40</v>
      </c>
      <c r="AT2847" s="11">
        <f t="shared" si="573"/>
        <v>30</v>
      </c>
      <c r="AU2847" s="11">
        <f t="shared" si="574"/>
        <v>33</v>
      </c>
      <c r="AV2847" s="11">
        <f t="shared" si="575"/>
        <v>38</v>
      </c>
      <c r="AW2847" s="12">
        <f t="shared" si="576"/>
        <v>45</v>
      </c>
      <c r="AX2847" s="13">
        <f t="shared" si="577"/>
        <v>54</v>
      </c>
      <c r="AY2847" s="13">
        <f t="shared" si="578"/>
        <v>65</v>
      </c>
      <c r="AZ2847" s="13">
        <f t="shared" si="579"/>
        <v>60</v>
      </c>
      <c r="BA2847" s="13">
        <f t="shared" si="580"/>
        <v>55</v>
      </c>
      <c r="BB2847" s="14">
        <f t="shared" si="581"/>
        <v>50</v>
      </c>
      <c r="BC2847" s="19">
        <f t="shared" si="584"/>
        <v>65</v>
      </c>
      <c r="BD2847" s="55">
        <f t="shared" si="560"/>
        <v>0.93303020461188702</v>
      </c>
      <c r="BE2847" s="19">
        <f t="shared" si="561"/>
        <v>0.87983111399805136</v>
      </c>
      <c r="BF2847" s="19">
        <f t="shared" si="585"/>
        <v>1.0140565118544982</v>
      </c>
      <c r="BG2847" s="19">
        <f t="shared" si="557"/>
        <v>1.003416693731731</v>
      </c>
      <c r="BH2847" s="19">
        <f t="shared" si="562"/>
        <v>0</v>
      </c>
      <c r="BI2847" s="19">
        <f t="shared" si="562"/>
        <v>0</v>
      </c>
      <c r="BJ2847" s="19">
        <f t="shared" si="562"/>
        <v>0</v>
      </c>
      <c r="BK2847" s="19">
        <f t="shared" si="583"/>
        <v>0</v>
      </c>
      <c r="BL2847" s="19">
        <f t="shared" si="583"/>
        <v>0</v>
      </c>
      <c r="BM2847" s="19">
        <f t="shared" si="583"/>
        <v>0</v>
      </c>
      <c r="BN2847" s="19">
        <f t="shared" si="583"/>
        <v>0</v>
      </c>
      <c r="BO2847" s="19">
        <f t="shared" si="583"/>
        <v>2</v>
      </c>
      <c r="BP2847" s="19">
        <f t="shared" si="583"/>
        <v>0</v>
      </c>
      <c r="BQ2847" s="19">
        <f t="shared" si="583"/>
        <v>0</v>
      </c>
      <c r="BR2847" s="19">
        <f t="shared" si="583"/>
        <v>1</v>
      </c>
      <c r="BS2847" s="19">
        <f t="shared" si="583"/>
        <v>0</v>
      </c>
      <c r="BT2847" s="19">
        <f t="shared" si="583"/>
        <v>1</v>
      </c>
      <c r="BU2847" s="19">
        <f t="shared" si="583"/>
        <v>0</v>
      </c>
      <c r="BV2847" s="19">
        <f t="shared" si="583"/>
        <v>1</v>
      </c>
      <c r="BW2847" s="19">
        <f t="shared" si="583"/>
        <v>1</v>
      </c>
      <c r="BX2847" s="19">
        <f t="shared" si="583"/>
        <v>0</v>
      </c>
      <c r="BY2847" s="19" t="str">
        <f t="shared" si="583"/>
        <v/>
      </c>
      <c r="BZ2847" s="19" t="str">
        <f t="shared" si="583"/>
        <v/>
      </c>
      <c r="CA2847" s="19" t="str">
        <f t="shared" si="582"/>
        <v/>
      </c>
      <c r="CB2847" s="19" t="str">
        <f t="shared" si="582"/>
        <v/>
      </c>
    </row>
    <row r="2848" spans="1:80">
      <c r="A2848" s="24">
        <f t="shared" si="563"/>
        <v>2847</v>
      </c>
      <c r="B2848" s="31">
        <f>IF(data!A2849="","",data!A2849)</f>
        <v>2022053</v>
      </c>
      <c r="C2848" s="32">
        <f>IF(data!B2849="","",data!B2849)</f>
        <v>44693</v>
      </c>
      <c r="D2848" s="21">
        <f>IF(data!C2849="","",data!C2849)</f>
        <v>10</v>
      </c>
      <c r="E2848" s="22">
        <f>IF(data!D2849="","",data!D2849)</f>
        <v>14</v>
      </c>
      <c r="F2848" s="22">
        <f>IF(data!E2849="","",data!E2849)</f>
        <v>18</v>
      </c>
      <c r="G2848" s="22">
        <f>IF(data!F2849="","",data!F2849)</f>
        <v>23</v>
      </c>
      <c r="H2848" s="22">
        <f>IF(data!G2849="","",data!G2849)</f>
        <v>27</v>
      </c>
      <c r="I2848" s="22">
        <f>IF(data!H2849="","",data!H2849)</f>
        <v>33</v>
      </c>
      <c r="J2848" s="23">
        <f>IF(data!I2849="","",data!I2849)</f>
        <v>15</v>
      </c>
      <c r="Q2848" s="33"/>
      <c r="R2848" s="33"/>
      <c r="S2848" s="33"/>
      <c r="T2848" s="33"/>
      <c r="U2848" s="33"/>
      <c r="V2848" s="33"/>
      <c r="X2848" s="34"/>
      <c r="Y2848" s="33"/>
      <c r="Z2848" s="33"/>
      <c r="AA2848" s="33"/>
      <c r="AB2848" s="33"/>
      <c r="AC2848" s="35"/>
      <c r="AD2848" s="33"/>
      <c r="AE2848" s="33"/>
      <c r="AF2848" s="33"/>
      <c r="AG2848" s="33"/>
      <c r="AH2848" s="33"/>
      <c r="AI2848" s="33"/>
      <c r="AJ2848" s="36"/>
      <c r="AK2848" s="10">
        <f t="shared" si="564"/>
        <v>5</v>
      </c>
      <c r="AL2848" s="11">
        <f t="shared" si="565"/>
        <v>13</v>
      </c>
      <c r="AM2848" s="11">
        <f t="shared" si="566"/>
        <v>15</v>
      </c>
      <c r="AN2848" s="11">
        <f t="shared" si="567"/>
        <v>17</v>
      </c>
      <c r="AO2848" s="13">
        <f t="shared" si="568"/>
        <v>20</v>
      </c>
      <c r="AP2848" s="11">
        <f t="shared" si="569"/>
        <v>21</v>
      </c>
      <c r="AQ2848" s="11">
        <f t="shared" si="570"/>
        <v>17</v>
      </c>
      <c r="AR2848" s="11">
        <f t="shared" si="571"/>
        <v>25</v>
      </c>
      <c r="AS2848" s="11">
        <f t="shared" si="572"/>
        <v>26</v>
      </c>
      <c r="AT2848" s="11">
        <f t="shared" si="573"/>
        <v>41</v>
      </c>
      <c r="AU2848" s="11">
        <f t="shared" si="574"/>
        <v>34</v>
      </c>
      <c r="AV2848" s="11">
        <f t="shared" si="575"/>
        <v>41</v>
      </c>
      <c r="AW2848" s="12">
        <f t="shared" si="576"/>
        <v>50</v>
      </c>
      <c r="AX2848" s="13">
        <f t="shared" si="577"/>
        <v>45</v>
      </c>
      <c r="AY2848" s="13">
        <f t="shared" si="578"/>
        <v>57</v>
      </c>
      <c r="AZ2848" s="13">
        <f t="shared" si="579"/>
        <v>53</v>
      </c>
      <c r="BA2848" s="13">
        <f t="shared" si="580"/>
        <v>68</v>
      </c>
      <c r="BB2848" s="14">
        <f t="shared" si="581"/>
        <v>65</v>
      </c>
      <c r="BC2848" s="19">
        <f t="shared" si="584"/>
        <v>57</v>
      </c>
      <c r="BD2848" s="55">
        <f t="shared" si="560"/>
        <v>1.0107827216628775</v>
      </c>
      <c r="BE2848" s="19">
        <f t="shared" si="561"/>
        <v>0.93712244235141273</v>
      </c>
      <c r="BF2848" s="19">
        <f t="shared" si="585"/>
        <v>1.0263332250730757</v>
      </c>
      <c r="BG2848" s="19">
        <f t="shared" si="557"/>
        <v>1.0116011692107827</v>
      </c>
      <c r="BH2848" s="19">
        <f t="shared" si="562"/>
        <v>0</v>
      </c>
      <c r="BI2848" s="19">
        <f t="shared" si="562"/>
        <v>1</v>
      </c>
      <c r="BJ2848" s="19">
        <f t="shared" si="562"/>
        <v>0</v>
      </c>
      <c r="BK2848" s="19">
        <f t="shared" si="583"/>
        <v>0</v>
      </c>
      <c r="BL2848" s="19">
        <f t="shared" si="583"/>
        <v>0</v>
      </c>
      <c r="BM2848" s="19">
        <f t="shared" si="583"/>
        <v>0</v>
      </c>
      <c r="BN2848" s="19">
        <f t="shared" si="583"/>
        <v>1</v>
      </c>
      <c r="BO2848" s="19">
        <f t="shared" si="583"/>
        <v>0</v>
      </c>
      <c r="BP2848" s="19">
        <f t="shared" si="583"/>
        <v>0</v>
      </c>
      <c r="BQ2848" s="19">
        <f t="shared" si="583"/>
        <v>0</v>
      </c>
      <c r="BR2848" s="19">
        <f t="shared" si="583"/>
        <v>2</v>
      </c>
      <c r="BS2848" s="19">
        <f t="shared" si="583"/>
        <v>0</v>
      </c>
      <c r="BT2848" s="19">
        <f t="shared" si="583"/>
        <v>0</v>
      </c>
      <c r="BU2848" s="19">
        <f t="shared" si="583"/>
        <v>0</v>
      </c>
      <c r="BV2848" s="19">
        <f t="shared" si="583"/>
        <v>1</v>
      </c>
      <c r="BW2848" s="19">
        <f t="shared" si="583"/>
        <v>0</v>
      </c>
      <c r="BX2848" s="19">
        <f t="shared" si="583"/>
        <v>1</v>
      </c>
      <c r="BY2848" s="19" t="str">
        <f t="shared" si="583"/>
        <v/>
      </c>
      <c r="BZ2848" s="19" t="str">
        <f t="shared" si="583"/>
        <v/>
      </c>
      <c r="CA2848" s="19" t="str">
        <f t="shared" si="582"/>
        <v/>
      </c>
      <c r="CB2848" s="19" t="str">
        <f t="shared" si="582"/>
        <v/>
      </c>
    </row>
    <row r="2849" spans="1:80">
      <c r="A2849" s="24">
        <f t="shared" si="563"/>
        <v>2848</v>
      </c>
      <c r="B2849" s="31">
        <f>IF(data!A2850="","",data!A2850)</f>
        <v>2022054</v>
      </c>
      <c r="C2849" s="32">
        <f>IF(data!B2850="","",data!B2850)</f>
        <v>44696</v>
      </c>
      <c r="D2849" s="21">
        <f>IF(data!C2850="","",data!C2850)</f>
        <v>8</v>
      </c>
      <c r="E2849" s="22">
        <f>IF(data!D2850="","",data!D2850)</f>
        <v>12</v>
      </c>
      <c r="F2849" s="22">
        <f>IF(data!E2850="","",data!E2850)</f>
        <v>21</v>
      </c>
      <c r="G2849" s="22">
        <f>IF(data!F2850="","",data!F2850)</f>
        <v>27</v>
      </c>
      <c r="H2849" s="22">
        <f>IF(data!G2850="","",data!G2850)</f>
        <v>28</v>
      </c>
      <c r="I2849" s="22">
        <f>IF(data!H2850="","",data!H2850)</f>
        <v>33</v>
      </c>
      <c r="J2849" s="23">
        <f>IF(data!I2850="","",data!I2850)</f>
        <v>11</v>
      </c>
      <c r="Q2849" s="33"/>
      <c r="R2849" s="33"/>
      <c r="S2849" s="33"/>
      <c r="T2849" s="33"/>
      <c r="U2849" s="33"/>
      <c r="V2849" s="33"/>
      <c r="X2849" s="34"/>
      <c r="Y2849" s="33"/>
      <c r="Z2849" s="33"/>
      <c r="AA2849" s="33"/>
      <c r="AB2849" s="33"/>
      <c r="AC2849" s="35"/>
      <c r="AD2849" s="33"/>
      <c r="AE2849" s="33"/>
      <c r="AF2849" s="33"/>
      <c r="AG2849" s="33"/>
      <c r="AH2849" s="33"/>
      <c r="AI2849" s="33"/>
      <c r="AJ2849" s="36"/>
      <c r="AK2849" s="10">
        <f t="shared" si="564"/>
        <v>3</v>
      </c>
      <c r="AL2849" s="11">
        <f t="shared" si="565"/>
        <v>5</v>
      </c>
      <c r="AM2849" s="11">
        <f t="shared" si="566"/>
        <v>14</v>
      </c>
      <c r="AN2849" s="11">
        <f t="shared" si="567"/>
        <v>15</v>
      </c>
      <c r="AO2849" s="13">
        <f t="shared" si="568"/>
        <v>17</v>
      </c>
      <c r="AP2849" s="11">
        <f t="shared" si="569"/>
        <v>17</v>
      </c>
      <c r="AQ2849" s="72">
        <f t="shared" si="570"/>
        <v>21</v>
      </c>
      <c r="AR2849" s="11">
        <f t="shared" si="571"/>
        <v>29</v>
      </c>
      <c r="AS2849" s="11">
        <f t="shared" si="572"/>
        <v>30</v>
      </c>
      <c r="AT2849" s="11">
        <f t="shared" si="573"/>
        <v>33</v>
      </c>
      <c r="AU2849" s="11">
        <f t="shared" si="574"/>
        <v>38</v>
      </c>
      <c r="AV2849" s="11">
        <f t="shared" si="575"/>
        <v>45</v>
      </c>
      <c r="AW2849" s="12">
        <f t="shared" si="576"/>
        <v>54</v>
      </c>
      <c r="AX2849" s="13">
        <f t="shared" si="577"/>
        <v>49</v>
      </c>
      <c r="AY2849" s="13">
        <f t="shared" si="578"/>
        <v>61</v>
      </c>
      <c r="AZ2849" s="13">
        <f t="shared" si="579"/>
        <v>57</v>
      </c>
      <c r="BA2849" s="13">
        <f t="shared" si="580"/>
        <v>53</v>
      </c>
      <c r="BB2849" s="14">
        <f t="shared" si="581"/>
        <v>49</v>
      </c>
      <c r="BC2849" s="19">
        <f t="shared" si="584"/>
        <v>61</v>
      </c>
      <c r="BD2849" s="55">
        <f t="shared" si="560"/>
        <v>1.1335498538486521</v>
      </c>
      <c r="BE2849" s="19">
        <f t="shared" si="561"/>
        <v>0.98418317635595975</v>
      </c>
      <c r="BF2849" s="19">
        <f t="shared" si="585"/>
        <v>1.0287885677167912</v>
      </c>
      <c r="BG2849" s="19">
        <f t="shared" si="557"/>
        <v>1.0148749594024034</v>
      </c>
      <c r="BH2849" s="19">
        <f t="shared" si="562"/>
        <v>0</v>
      </c>
      <c r="BI2849" s="19">
        <f t="shared" si="562"/>
        <v>0</v>
      </c>
      <c r="BJ2849" s="19">
        <f t="shared" si="562"/>
        <v>0</v>
      </c>
      <c r="BK2849" s="19">
        <f t="shared" si="583"/>
        <v>0</v>
      </c>
      <c r="BL2849" s="19">
        <f t="shared" si="583"/>
        <v>1</v>
      </c>
      <c r="BM2849" s="19">
        <f t="shared" si="583"/>
        <v>0</v>
      </c>
      <c r="BN2849" s="19">
        <f t="shared" si="583"/>
        <v>0</v>
      </c>
      <c r="BO2849" s="19">
        <f t="shared" si="583"/>
        <v>0</v>
      </c>
      <c r="BP2849" s="19">
        <f t="shared" si="583"/>
        <v>1</v>
      </c>
      <c r="BQ2849" s="19">
        <f t="shared" si="583"/>
        <v>0</v>
      </c>
      <c r="BR2849" s="19">
        <f t="shared" si="583"/>
        <v>1</v>
      </c>
      <c r="BS2849" s="19">
        <f t="shared" si="583"/>
        <v>1</v>
      </c>
      <c r="BT2849" s="19">
        <f t="shared" si="583"/>
        <v>1</v>
      </c>
      <c r="BU2849" s="19">
        <f t="shared" si="583"/>
        <v>0</v>
      </c>
      <c r="BV2849" s="19">
        <f t="shared" si="583"/>
        <v>0</v>
      </c>
      <c r="BW2849" s="19">
        <f t="shared" si="583"/>
        <v>0</v>
      </c>
      <c r="BX2849" s="19">
        <f t="shared" si="583"/>
        <v>1</v>
      </c>
      <c r="BY2849" s="19" t="str">
        <f t="shared" si="583"/>
        <v/>
      </c>
      <c r="BZ2849" s="19" t="str">
        <f t="shared" si="583"/>
        <v/>
      </c>
      <c r="CA2849" s="19" t="str">
        <f t="shared" si="582"/>
        <v/>
      </c>
      <c r="CB2849" s="19" t="str">
        <f t="shared" si="582"/>
        <v/>
      </c>
    </row>
    <row r="2850" spans="1:80">
      <c r="A2850" s="24">
        <f t="shared" si="563"/>
        <v>2849</v>
      </c>
      <c r="B2850" s="31">
        <f>IF(data!A2851="","",data!A2851)</f>
        <v>2022055</v>
      </c>
      <c r="C2850" s="32">
        <f>IF(data!B2851="","",data!B2851)</f>
        <v>44698</v>
      </c>
      <c r="D2850" s="21">
        <f>IF(data!C2851="","",data!C2851)</f>
        <v>2</v>
      </c>
      <c r="E2850" s="22">
        <f>IF(data!D2851="","",data!D2851)</f>
        <v>4</v>
      </c>
      <c r="F2850" s="22">
        <f>IF(data!E2851="","",data!E2851)</f>
        <v>9</v>
      </c>
      <c r="G2850" s="22">
        <f>IF(data!F2851="","",data!F2851)</f>
        <v>26</v>
      </c>
      <c r="H2850" s="22">
        <f>IF(data!G2851="","",data!G2851)</f>
        <v>28</v>
      </c>
      <c r="I2850" s="22">
        <f>IF(data!H2851="","",data!H2851)</f>
        <v>33</v>
      </c>
      <c r="J2850" s="23">
        <f>IF(data!I2851="","",data!I2851)</f>
        <v>3</v>
      </c>
      <c r="Q2850" s="33"/>
      <c r="R2850" s="33"/>
      <c r="S2850" s="33"/>
      <c r="T2850" s="33"/>
      <c r="U2850" s="33"/>
      <c r="V2850" s="33"/>
      <c r="X2850" s="34"/>
      <c r="Y2850" s="33"/>
      <c r="Z2850" s="33"/>
      <c r="AA2850" s="33"/>
      <c r="AB2850" s="33"/>
      <c r="AC2850" s="35"/>
      <c r="AD2850" s="33"/>
      <c r="AE2850" s="33"/>
      <c r="AF2850" s="33"/>
      <c r="AG2850" s="33"/>
      <c r="AH2850" s="33"/>
      <c r="AI2850" s="33"/>
      <c r="AJ2850" s="36"/>
      <c r="AK2850" s="10">
        <f t="shared" si="564"/>
        <v>6</v>
      </c>
      <c r="AL2850" s="11">
        <f t="shared" si="565"/>
        <v>6</v>
      </c>
      <c r="AM2850" s="11">
        <f t="shared" si="566"/>
        <v>17</v>
      </c>
      <c r="AN2850" s="11">
        <f t="shared" si="567"/>
        <v>18</v>
      </c>
      <c r="AO2850" s="13">
        <f t="shared" si="568"/>
        <v>18</v>
      </c>
      <c r="AP2850" s="11">
        <f t="shared" si="569"/>
        <v>14</v>
      </c>
      <c r="AQ2850" s="72">
        <f t="shared" si="570"/>
        <v>21</v>
      </c>
      <c r="AR2850" s="11">
        <f t="shared" si="571"/>
        <v>32</v>
      </c>
      <c r="AS2850" s="11">
        <f t="shared" si="572"/>
        <v>25</v>
      </c>
      <c r="AT2850" s="11">
        <f t="shared" si="573"/>
        <v>30</v>
      </c>
      <c r="AU2850" s="11">
        <f t="shared" si="574"/>
        <v>24</v>
      </c>
      <c r="AV2850" s="11">
        <f t="shared" si="575"/>
        <v>32</v>
      </c>
      <c r="AW2850" s="12">
        <f t="shared" si="576"/>
        <v>42</v>
      </c>
      <c r="AX2850" s="13">
        <f t="shared" si="577"/>
        <v>38</v>
      </c>
      <c r="AY2850" s="13">
        <f t="shared" si="578"/>
        <v>51</v>
      </c>
      <c r="AZ2850" s="13">
        <f t="shared" si="579"/>
        <v>48</v>
      </c>
      <c r="BA2850" s="13">
        <f t="shared" si="580"/>
        <v>45</v>
      </c>
      <c r="BB2850" s="14">
        <f t="shared" si="581"/>
        <v>42</v>
      </c>
      <c r="BC2850" s="19">
        <f t="shared" si="584"/>
        <v>51</v>
      </c>
      <c r="BD2850" s="55">
        <f t="shared" si="560"/>
        <v>1.113088665151023</v>
      </c>
      <c r="BE2850" s="19">
        <f t="shared" si="561"/>
        <v>1.0291977914907438</v>
      </c>
      <c r="BF2850" s="19">
        <f t="shared" si="585"/>
        <v>1.0238778824293602</v>
      </c>
      <c r="BG2850" s="19">
        <f t="shared" si="557"/>
        <v>1.0107827216628775</v>
      </c>
      <c r="BH2850" s="19">
        <f t="shared" si="562"/>
        <v>0</v>
      </c>
      <c r="BI2850" s="19">
        <f t="shared" si="562"/>
        <v>0</v>
      </c>
      <c r="BJ2850" s="19">
        <f t="shared" si="562"/>
        <v>1</v>
      </c>
      <c r="BK2850" s="19">
        <f t="shared" si="583"/>
        <v>0</v>
      </c>
      <c r="BL2850" s="19">
        <f t="shared" si="583"/>
        <v>1</v>
      </c>
      <c r="BM2850" s="19">
        <f t="shared" si="583"/>
        <v>0</v>
      </c>
      <c r="BN2850" s="19">
        <f t="shared" si="583"/>
        <v>0</v>
      </c>
      <c r="BO2850" s="19">
        <f t="shared" si="583"/>
        <v>0</v>
      </c>
      <c r="BP2850" s="19">
        <f t="shared" si="583"/>
        <v>0</v>
      </c>
      <c r="BQ2850" s="19">
        <f t="shared" si="583"/>
        <v>2</v>
      </c>
      <c r="BR2850" s="19">
        <f t="shared" si="583"/>
        <v>0</v>
      </c>
      <c r="BS2850" s="19">
        <f t="shared" si="583"/>
        <v>1</v>
      </c>
      <c r="BT2850" s="19">
        <f t="shared" si="583"/>
        <v>0</v>
      </c>
      <c r="BU2850" s="19">
        <f t="shared" si="583"/>
        <v>0</v>
      </c>
      <c r="BV2850" s="19">
        <f t="shared" si="583"/>
        <v>0</v>
      </c>
      <c r="BW2850" s="19">
        <f t="shared" si="583"/>
        <v>0</v>
      </c>
      <c r="BX2850" s="19">
        <f t="shared" si="583"/>
        <v>1</v>
      </c>
      <c r="BY2850" s="19" t="str">
        <f t="shared" si="583"/>
        <v/>
      </c>
      <c r="BZ2850" s="19" t="str">
        <f t="shared" ref="BZ2850:CB2865" si="586">IF(BZ$4&gt;=$BC$1,"",SUMPRODUCT(N(MOD($D2850:$I2850,$BC$1)=BZ$4)))</f>
        <v/>
      </c>
      <c r="CA2850" s="19" t="str">
        <f t="shared" si="586"/>
        <v/>
      </c>
      <c r="CB2850" s="19" t="str">
        <f t="shared" si="586"/>
        <v/>
      </c>
    </row>
    <row r="2851" spans="1:80">
      <c r="A2851" s="24">
        <f t="shared" si="563"/>
        <v>2850</v>
      </c>
      <c r="B2851" s="31">
        <f>IF(data!A2852="","",data!A2852)</f>
        <v>2022056</v>
      </c>
      <c r="C2851" s="32">
        <f>IF(data!B2852="","",data!B2852)</f>
        <v>44700</v>
      </c>
      <c r="D2851" s="21">
        <f>IF(data!C2852="","",data!C2852)</f>
        <v>1</v>
      </c>
      <c r="E2851" s="22">
        <f>IF(data!D2852="","",data!D2852)</f>
        <v>6</v>
      </c>
      <c r="F2851" s="22">
        <f>IF(data!E2852="","",data!E2852)</f>
        <v>11</v>
      </c>
      <c r="G2851" s="22">
        <f>IF(data!F2852="","",data!F2852)</f>
        <v>14</v>
      </c>
      <c r="H2851" s="22">
        <f>IF(data!G2852="","",data!G2852)</f>
        <v>17</v>
      </c>
      <c r="I2851" s="22">
        <f>IF(data!H2852="","",data!H2852)</f>
        <v>26</v>
      </c>
      <c r="J2851" s="23">
        <f>IF(data!I2852="","",data!I2852)</f>
        <v>15</v>
      </c>
      <c r="Q2851" s="33"/>
      <c r="R2851" s="33"/>
      <c r="S2851" s="33"/>
      <c r="T2851" s="33"/>
      <c r="U2851" s="33"/>
      <c r="V2851" s="33"/>
      <c r="X2851" s="34"/>
      <c r="Y2851" s="33"/>
      <c r="Z2851" s="33"/>
      <c r="AA2851" s="33"/>
      <c r="AB2851" s="33"/>
      <c r="AC2851" s="35"/>
      <c r="AD2851" s="33"/>
      <c r="AE2851" s="33"/>
      <c r="AF2851" s="33"/>
      <c r="AG2851" s="33"/>
      <c r="AH2851" s="33"/>
      <c r="AI2851" s="33"/>
      <c r="AJ2851" s="36"/>
      <c r="AK2851" s="10">
        <f t="shared" si="564"/>
        <v>9</v>
      </c>
      <c r="AL2851" s="11">
        <f t="shared" si="565"/>
        <v>11</v>
      </c>
      <c r="AM2851" s="11">
        <f t="shared" si="566"/>
        <v>10</v>
      </c>
      <c r="AN2851" s="11">
        <f t="shared" si="567"/>
        <v>15</v>
      </c>
      <c r="AO2851" s="13">
        <f t="shared" si="568"/>
        <v>19</v>
      </c>
      <c r="AP2851" s="11">
        <f t="shared" si="569"/>
        <v>19</v>
      </c>
      <c r="AQ2851" s="11">
        <f t="shared" si="570"/>
        <v>30</v>
      </c>
      <c r="AR2851" s="11">
        <f t="shared" si="571"/>
        <v>25</v>
      </c>
      <c r="AS2851" s="11">
        <f t="shared" si="572"/>
        <v>20</v>
      </c>
      <c r="AT2851" s="11">
        <f t="shared" si="573"/>
        <v>27</v>
      </c>
      <c r="AU2851" s="11">
        <f t="shared" si="574"/>
        <v>23</v>
      </c>
      <c r="AV2851" s="11">
        <f t="shared" si="575"/>
        <v>33</v>
      </c>
      <c r="AW2851" s="12">
        <f t="shared" si="576"/>
        <v>45</v>
      </c>
      <c r="AX2851" s="13">
        <f t="shared" si="577"/>
        <v>43</v>
      </c>
      <c r="AY2851" s="13">
        <f t="shared" si="578"/>
        <v>41</v>
      </c>
      <c r="AZ2851" s="13">
        <f t="shared" si="579"/>
        <v>57</v>
      </c>
      <c r="BA2851" s="13">
        <f t="shared" si="580"/>
        <v>56</v>
      </c>
      <c r="BB2851" s="14">
        <f t="shared" si="581"/>
        <v>55</v>
      </c>
      <c r="BC2851" s="19">
        <f t="shared" si="584"/>
        <v>41</v>
      </c>
      <c r="BD2851" s="55">
        <f t="shared" si="560"/>
        <v>1.1253653783696005</v>
      </c>
      <c r="BE2851" s="19">
        <f t="shared" si="561"/>
        <v>1.0087366027931146</v>
      </c>
      <c r="BF2851" s="19">
        <f t="shared" si="585"/>
        <v>1.0156934069503085</v>
      </c>
      <c r="BG2851" s="19">
        <f t="shared" si="557"/>
        <v>1.0062812601493991</v>
      </c>
      <c r="BH2851" s="19">
        <f t="shared" si="562"/>
        <v>1</v>
      </c>
      <c r="BI2851" s="19">
        <f t="shared" si="562"/>
        <v>1</v>
      </c>
      <c r="BJ2851" s="19">
        <f t="shared" si="562"/>
        <v>0</v>
      </c>
      <c r="BK2851" s="19">
        <f t="shared" ref="BK2851:BZ2866" si="587">IF(BK$4&gt;=$BC$1,"",SUMPRODUCT(N(MOD($D2851:$I2851,$BC$1)=BK$4)))</f>
        <v>0</v>
      </c>
      <c r="BL2851" s="19">
        <f t="shared" si="587"/>
        <v>0</v>
      </c>
      <c r="BM2851" s="19">
        <f t="shared" si="587"/>
        <v>0</v>
      </c>
      <c r="BN2851" s="19">
        <f t="shared" si="587"/>
        <v>1</v>
      </c>
      <c r="BO2851" s="19">
        <f t="shared" si="587"/>
        <v>0</v>
      </c>
      <c r="BP2851" s="19">
        <f t="shared" si="587"/>
        <v>0</v>
      </c>
      <c r="BQ2851" s="19">
        <f t="shared" si="587"/>
        <v>1</v>
      </c>
      <c r="BR2851" s="19">
        <f t="shared" si="587"/>
        <v>0</v>
      </c>
      <c r="BS2851" s="19">
        <f t="shared" si="587"/>
        <v>1</v>
      </c>
      <c r="BT2851" s="19">
        <f t="shared" si="587"/>
        <v>0</v>
      </c>
      <c r="BU2851" s="19">
        <f t="shared" si="587"/>
        <v>0</v>
      </c>
      <c r="BV2851" s="19">
        <f t="shared" si="587"/>
        <v>1</v>
      </c>
      <c r="BW2851" s="19">
        <f t="shared" si="587"/>
        <v>0</v>
      </c>
      <c r="BX2851" s="19">
        <f t="shared" si="587"/>
        <v>0</v>
      </c>
      <c r="BY2851" s="19" t="str">
        <f t="shared" si="587"/>
        <v/>
      </c>
      <c r="BZ2851" s="19" t="str">
        <f t="shared" si="587"/>
        <v/>
      </c>
      <c r="CA2851" s="19" t="str">
        <f t="shared" si="586"/>
        <v/>
      </c>
      <c r="CB2851" s="19" t="str">
        <f t="shared" si="586"/>
        <v/>
      </c>
    </row>
    <row r="2852" spans="1:80">
      <c r="A2852" s="24">
        <f t="shared" si="563"/>
        <v>2851</v>
      </c>
      <c r="B2852" s="31">
        <f>IF(data!A2853="","",data!A2853)</f>
        <v>2022057</v>
      </c>
      <c r="C2852" s="32">
        <f>IF(data!B2853="","",data!B2853)</f>
        <v>44703</v>
      </c>
      <c r="D2852" s="21">
        <f>IF(data!C2853="","",data!C2853)</f>
        <v>12</v>
      </c>
      <c r="E2852" s="22">
        <f>IF(data!D2853="","",data!D2853)</f>
        <v>15</v>
      </c>
      <c r="F2852" s="22">
        <f>IF(data!E2853="","",data!E2853)</f>
        <v>20</v>
      </c>
      <c r="G2852" s="22">
        <f>IF(data!F2853="","",data!F2853)</f>
        <v>26</v>
      </c>
      <c r="H2852" s="22">
        <f>IF(data!G2853="","",data!G2853)</f>
        <v>30</v>
      </c>
      <c r="I2852" s="22">
        <f>IF(data!H2853="","",data!H2853)</f>
        <v>33</v>
      </c>
      <c r="J2852" s="23">
        <f>IF(data!I2853="","",data!I2853)</f>
        <v>16</v>
      </c>
      <c r="Q2852" s="33"/>
      <c r="R2852" s="33"/>
      <c r="S2852" s="33"/>
      <c r="T2852" s="33"/>
      <c r="U2852" s="33"/>
      <c r="V2852" s="33"/>
      <c r="X2852" s="34"/>
      <c r="Y2852" s="33"/>
      <c r="Z2852" s="33"/>
      <c r="AA2852" s="33"/>
      <c r="AB2852" s="33"/>
      <c r="AC2852" s="35"/>
      <c r="AD2852" s="33"/>
      <c r="AE2852" s="33"/>
      <c r="AF2852" s="33"/>
      <c r="AG2852" s="33"/>
      <c r="AH2852" s="33"/>
      <c r="AI2852" s="33"/>
      <c r="AJ2852" s="36"/>
      <c r="AK2852" s="10">
        <f t="shared" si="564"/>
        <v>4</v>
      </c>
      <c r="AL2852" s="11">
        <f t="shared" si="565"/>
        <v>8</v>
      </c>
      <c r="AM2852" s="11">
        <f t="shared" si="566"/>
        <v>6</v>
      </c>
      <c r="AN2852" s="11">
        <f t="shared" si="567"/>
        <v>10</v>
      </c>
      <c r="AO2852" s="13">
        <f t="shared" si="568"/>
        <v>24</v>
      </c>
      <c r="AP2852" s="11">
        <f t="shared" si="569"/>
        <v>24</v>
      </c>
      <c r="AQ2852" s="11">
        <f t="shared" si="570"/>
        <v>28</v>
      </c>
      <c r="AR2852" s="11">
        <f t="shared" si="571"/>
        <v>16</v>
      </c>
      <c r="AS2852" s="11">
        <f t="shared" si="572"/>
        <v>26</v>
      </c>
      <c r="AT2852" s="11">
        <f t="shared" si="573"/>
        <v>28</v>
      </c>
      <c r="AU2852" s="11">
        <f t="shared" si="574"/>
        <v>32</v>
      </c>
      <c r="AV2852" s="11">
        <f t="shared" si="575"/>
        <v>38</v>
      </c>
      <c r="AW2852" s="12">
        <f t="shared" si="576"/>
        <v>31</v>
      </c>
      <c r="AX2852" s="13">
        <f t="shared" si="577"/>
        <v>56</v>
      </c>
      <c r="AY2852" s="13">
        <f t="shared" si="578"/>
        <v>68</v>
      </c>
      <c r="AZ2852" s="13">
        <f t="shared" si="579"/>
        <v>64</v>
      </c>
      <c r="BA2852" s="13">
        <f t="shared" si="580"/>
        <v>60</v>
      </c>
      <c r="BB2852" s="14">
        <f t="shared" si="581"/>
        <v>56</v>
      </c>
      <c r="BC2852" s="19">
        <f t="shared" si="584"/>
        <v>68</v>
      </c>
      <c r="BD2852" s="55">
        <f t="shared" si="560"/>
        <v>1.137642091588178</v>
      </c>
      <c r="BE2852" s="19">
        <f t="shared" si="561"/>
        <v>1.0353361481000325</v>
      </c>
      <c r="BF2852" s="19">
        <f t="shared" si="585"/>
        <v>1.0222409873335498</v>
      </c>
      <c r="BG2852" s="19">
        <f t="shared" si="557"/>
        <v>1.0201948684637869</v>
      </c>
      <c r="BH2852" s="19">
        <f t="shared" si="562"/>
        <v>0</v>
      </c>
      <c r="BI2852" s="19">
        <f t="shared" si="562"/>
        <v>0</v>
      </c>
      <c r="BJ2852" s="19">
        <f t="shared" si="562"/>
        <v>0</v>
      </c>
      <c r="BK2852" s="19">
        <f t="shared" si="587"/>
        <v>1</v>
      </c>
      <c r="BL2852" s="19">
        <f t="shared" si="587"/>
        <v>0</v>
      </c>
      <c r="BM2852" s="19">
        <f t="shared" si="587"/>
        <v>0</v>
      </c>
      <c r="BN2852" s="19">
        <f t="shared" si="587"/>
        <v>0</v>
      </c>
      <c r="BO2852" s="19">
        <f t="shared" si="587"/>
        <v>0</v>
      </c>
      <c r="BP2852" s="19">
        <f t="shared" si="587"/>
        <v>0</v>
      </c>
      <c r="BQ2852" s="19">
        <f t="shared" si="587"/>
        <v>1</v>
      </c>
      <c r="BR2852" s="19">
        <f t="shared" si="587"/>
        <v>0</v>
      </c>
      <c r="BS2852" s="19">
        <f t="shared" si="587"/>
        <v>0</v>
      </c>
      <c r="BT2852" s="19">
        <f t="shared" si="587"/>
        <v>1</v>
      </c>
      <c r="BU2852" s="19">
        <f t="shared" si="587"/>
        <v>1</v>
      </c>
      <c r="BV2852" s="19">
        <f t="shared" si="587"/>
        <v>0</v>
      </c>
      <c r="BW2852" s="19">
        <f t="shared" si="587"/>
        <v>1</v>
      </c>
      <c r="BX2852" s="19">
        <f t="shared" si="587"/>
        <v>1</v>
      </c>
      <c r="BY2852" s="19" t="str">
        <f t="shared" si="587"/>
        <v/>
      </c>
      <c r="BZ2852" s="19" t="str">
        <f t="shared" si="587"/>
        <v/>
      </c>
      <c r="CA2852" s="19" t="str">
        <f t="shared" si="586"/>
        <v/>
      </c>
      <c r="CB2852" s="19" t="str">
        <f t="shared" si="586"/>
        <v/>
      </c>
    </row>
    <row r="2853" spans="1:80">
      <c r="A2853" s="24">
        <f t="shared" si="563"/>
        <v>2852</v>
      </c>
      <c r="B2853" s="31">
        <f>IF(data!A2854="","",data!A2854)</f>
        <v>2022058</v>
      </c>
      <c r="C2853" s="32">
        <f>IF(data!B2854="","",data!B2854)</f>
        <v>44705</v>
      </c>
      <c r="D2853" s="21">
        <f>IF(data!C2854="","",data!C2854)</f>
        <v>6</v>
      </c>
      <c r="E2853" s="22">
        <f>IF(data!D2854="","",data!D2854)</f>
        <v>13</v>
      </c>
      <c r="F2853" s="22">
        <f>IF(data!E2854="","",data!E2854)</f>
        <v>14</v>
      </c>
      <c r="G2853" s="22">
        <f>IF(data!F2854="","",data!F2854)</f>
        <v>23</v>
      </c>
      <c r="H2853" s="22">
        <f>IF(data!G2854="","",data!G2854)</f>
        <v>31</v>
      </c>
      <c r="I2853" s="22">
        <f>IF(data!H2854="","",data!H2854)</f>
        <v>33</v>
      </c>
      <c r="J2853" s="23">
        <f>IF(data!I2854="","",data!I2854)</f>
        <v>1</v>
      </c>
      <c r="Q2853" s="33"/>
      <c r="R2853" s="33"/>
      <c r="S2853" s="33"/>
      <c r="T2853" s="33"/>
      <c r="U2853" s="33"/>
      <c r="V2853" s="33"/>
      <c r="X2853" s="34"/>
      <c r="Y2853" s="33"/>
      <c r="Z2853" s="33"/>
      <c r="AA2853" s="33"/>
      <c r="AB2853" s="33"/>
      <c r="AC2853" s="35"/>
      <c r="AD2853" s="33"/>
      <c r="AE2853" s="33"/>
      <c r="AF2853" s="33"/>
      <c r="AG2853" s="33"/>
      <c r="AH2853" s="33"/>
      <c r="AI2853" s="33"/>
      <c r="AJ2853" s="36"/>
      <c r="AK2853" s="10">
        <f t="shared" si="564"/>
        <v>6</v>
      </c>
      <c r="AL2853" s="11">
        <f t="shared" si="565"/>
        <v>12</v>
      </c>
      <c r="AM2853" s="11">
        <f t="shared" si="566"/>
        <v>15</v>
      </c>
      <c r="AN2853" s="11">
        <f t="shared" si="567"/>
        <v>12</v>
      </c>
      <c r="AO2853" s="13">
        <f t="shared" si="568"/>
        <v>22</v>
      </c>
      <c r="AP2853" s="11">
        <f t="shared" si="569"/>
        <v>32</v>
      </c>
      <c r="AQ2853" s="11">
        <f t="shared" si="570"/>
        <v>30</v>
      </c>
      <c r="AR2853" s="11">
        <f t="shared" si="571"/>
        <v>20</v>
      </c>
      <c r="AS2853" s="11">
        <f t="shared" si="572"/>
        <v>21</v>
      </c>
      <c r="AT2853" s="11">
        <f t="shared" si="573"/>
        <v>36</v>
      </c>
      <c r="AU2853" s="11">
        <f t="shared" si="574"/>
        <v>29</v>
      </c>
      <c r="AV2853" s="11">
        <f t="shared" si="575"/>
        <v>36</v>
      </c>
      <c r="AW2853" s="12">
        <f t="shared" si="576"/>
        <v>45</v>
      </c>
      <c r="AX2853" s="13">
        <f t="shared" si="577"/>
        <v>56</v>
      </c>
      <c r="AY2853" s="13">
        <f t="shared" si="578"/>
        <v>69</v>
      </c>
      <c r="AZ2853" s="13">
        <f t="shared" si="579"/>
        <v>66</v>
      </c>
      <c r="BA2853" s="13">
        <f t="shared" si="580"/>
        <v>63</v>
      </c>
      <c r="BB2853" s="14">
        <f t="shared" si="581"/>
        <v>60</v>
      </c>
      <c r="BC2853" s="19">
        <f t="shared" si="584"/>
        <v>69</v>
      </c>
      <c r="BD2853" s="55">
        <f t="shared" si="560"/>
        <v>1.1867489444624879</v>
      </c>
      <c r="BE2853" s="19">
        <f t="shared" si="561"/>
        <v>1.0987658330626828</v>
      </c>
      <c r="BF2853" s="19">
        <f t="shared" si="585"/>
        <v>1.0451575186748945</v>
      </c>
      <c r="BG2853" s="19">
        <f t="shared" si="557"/>
        <v>1.0369730431958428</v>
      </c>
      <c r="BH2853" s="19">
        <f t="shared" si="562"/>
        <v>0</v>
      </c>
      <c r="BI2853" s="19">
        <f t="shared" si="562"/>
        <v>0</v>
      </c>
      <c r="BJ2853" s="19">
        <f t="shared" si="562"/>
        <v>0</v>
      </c>
      <c r="BK2853" s="19">
        <f t="shared" si="587"/>
        <v>0</v>
      </c>
      <c r="BL2853" s="19">
        <f t="shared" si="587"/>
        <v>0</v>
      </c>
      <c r="BM2853" s="19">
        <f t="shared" si="587"/>
        <v>0</v>
      </c>
      <c r="BN2853" s="19">
        <f t="shared" si="587"/>
        <v>2</v>
      </c>
      <c r="BO2853" s="19">
        <f t="shared" si="587"/>
        <v>0</v>
      </c>
      <c r="BP2853" s="19">
        <f t="shared" si="587"/>
        <v>0</v>
      </c>
      <c r="BQ2853" s="19">
        <f t="shared" si="587"/>
        <v>0</v>
      </c>
      <c r="BR2853" s="19">
        <f t="shared" si="587"/>
        <v>0</v>
      </c>
      <c r="BS2853" s="19">
        <f t="shared" si="587"/>
        <v>0</v>
      </c>
      <c r="BT2853" s="19">
        <f t="shared" si="587"/>
        <v>0</v>
      </c>
      <c r="BU2853" s="19">
        <f t="shared" si="587"/>
        <v>1</v>
      </c>
      <c r="BV2853" s="19">
        <f t="shared" si="587"/>
        <v>2</v>
      </c>
      <c r="BW2853" s="19">
        <f t="shared" si="587"/>
        <v>0</v>
      </c>
      <c r="BX2853" s="19">
        <f t="shared" si="587"/>
        <v>1</v>
      </c>
      <c r="BY2853" s="19" t="str">
        <f t="shared" si="587"/>
        <v/>
      </c>
      <c r="BZ2853" s="19" t="str">
        <f t="shared" si="587"/>
        <v/>
      </c>
      <c r="CA2853" s="19" t="str">
        <f t="shared" si="586"/>
        <v/>
      </c>
      <c r="CB2853" s="19" t="str">
        <f t="shared" si="586"/>
        <v/>
      </c>
    </row>
    <row r="2854" spans="1:80">
      <c r="A2854" s="24">
        <f t="shared" si="563"/>
        <v>2853</v>
      </c>
      <c r="B2854" s="31">
        <f>IF(data!A2855="","",data!A2855)</f>
        <v>2022059</v>
      </c>
      <c r="C2854" s="32">
        <f>IF(data!B2855="","",data!B2855)</f>
        <v>44707</v>
      </c>
      <c r="D2854" s="21">
        <f>IF(data!C2855="","",data!C2855)</f>
        <v>6</v>
      </c>
      <c r="E2854" s="22">
        <f>IF(data!D2855="","",data!D2855)</f>
        <v>9</v>
      </c>
      <c r="F2854" s="22">
        <f>IF(data!E2855="","",data!E2855)</f>
        <v>18</v>
      </c>
      <c r="G2854" s="22">
        <f>IF(data!F2855="","",data!F2855)</f>
        <v>19</v>
      </c>
      <c r="H2854" s="22">
        <f>IF(data!G2855="","",data!G2855)</f>
        <v>29</v>
      </c>
      <c r="I2854" s="22">
        <f>IF(data!H2855="","",data!H2855)</f>
        <v>33</v>
      </c>
      <c r="J2854" s="23">
        <f>IF(data!I2855="","",data!I2855)</f>
        <v>6</v>
      </c>
      <c r="Q2854" s="33"/>
      <c r="R2854" s="33"/>
      <c r="S2854" s="33"/>
      <c r="T2854" s="33"/>
      <c r="U2854" s="33"/>
      <c r="V2854" s="33"/>
      <c r="X2854" s="34"/>
      <c r="Y2854" s="33"/>
      <c r="Z2854" s="33"/>
      <c r="AA2854" s="33"/>
      <c r="AB2854" s="33"/>
      <c r="AC2854" s="35"/>
      <c r="AD2854" s="33"/>
      <c r="AE2854" s="33"/>
      <c r="AF2854" s="33"/>
      <c r="AG2854" s="33"/>
      <c r="AH2854" s="33"/>
      <c r="AI2854" s="33"/>
      <c r="AJ2854" s="36"/>
      <c r="AK2854" s="10">
        <f t="shared" si="564"/>
        <v>3</v>
      </c>
      <c r="AL2854" s="11">
        <f t="shared" si="565"/>
        <v>10</v>
      </c>
      <c r="AM2854" s="11">
        <f t="shared" si="566"/>
        <v>19</v>
      </c>
      <c r="AN2854" s="11">
        <f t="shared" si="567"/>
        <v>12</v>
      </c>
      <c r="AO2854" s="13">
        <f t="shared" si="568"/>
        <v>23</v>
      </c>
      <c r="AP2854" s="11">
        <f t="shared" si="569"/>
        <v>18</v>
      </c>
      <c r="AQ2854" s="11">
        <f t="shared" si="570"/>
        <v>15</v>
      </c>
      <c r="AR2854" s="11">
        <f t="shared" si="571"/>
        <v>44</v>
      </c>
      <c r="AS2854" s="11">
        <f t="shared" si="572"/>
        <v>37</v>
      </c>
      <c r="AT2854" s="11">
        <f t="shared" si="573"/>
        <v>42</v>
      </c>
      <c r="AU2854" s="11">
        <f t="shared" si="574"/>
        <v>36</v>
      </c>
      <c r="AV2854" s="11">
        <f t="shared" si="575"/>
        <v>30</v>
      </c>
      <c r="AW2854" s="12">
        <f t="shared" si="576"/>
        <v>39</v>
      </c>
      <c r="AX2854" s="13">
        <f t="shared" si="577"/>
        <v>34</v>
      </c>
      <c r="AY2854" s="13">
        <f t="shared" si="578"/>
        <v>46</v>
      </c>
      <c r="AZ2854" s="13">
        <f t="shared" si="579"/>
        <v>42</v>
      </c>
      <c r="BA2854" s="13">
        <f t="shared" si="580"/>
        <v>57</v>
      </c>
      <c r="BB2854" s="14">
        <f t="shared" si="581"/>
        <v>74</v>
      </c>
      <c r="BC2854" s="19">
        <f t="shared" si="584"/>
        <v>46</v>
      </c>
      <c r="BD2854" s="55">
        <f t="shared" si="560"/>
        <v>1.1253653783696005</v>
      </c>
      <c r="BE2854" s="19">
        <f t="shared" si="561"/>
        <v>1.1294576161091263</v>
      </c>
      <c r="BF2854" s="19">
        <f t="shared" si="585"/>
        <v>1.0271516726209808</v>
      </c>
      <c r="BG2854" s="19">
        <f t="shared" si="557"/>
        <v>1.0394283858395583</v>
      </c>
      <c r="BH2854" s="19">
        <f t="shared" si="562"/>
        <v>0</v>
      </c>
      <c r="BI2854" s="19">
        <f t="shared" si="562"/>
        <v>1</v>
      </c>
      <c r="BJ2854" s="19">
        <f t="shared" si="562"/>
        <v>1</v>
      </c>
      <c r="BK2854" s="19">
        <f t="shared" si="587"/>
        <v>0</v>
      </c>
      <c r="BL2854" s="19">
        <f t="shared" si="587"/>
        <v>0</v>
      </c>
      <c r="BM2854" s="19">
        <f t="shared" si="587"/>
        <v>0</v>
      </c>
      <c r="BN2854" s="19">
        <f t="shared" si="587"/>
        <v>1</v>
      </c>
      <c r="BO2854" s="19">
        <f t="shared" si="587"/>
        <v>0</v>
      </c>
      <c r="BP2854" s="19">
        <f t="shared" si="587"/>
        <v>0</v>
      </c>
      <c r="BQ2854" s="19">
        <f t="shared" si="587"/>
        <v>1</v>
      </c>
      <c r="BR2854" s="19">
        <f t="shared" si="587"/>
        <v>0</v>
      </c>
      <c r="BS2854" s="19">
        <f t="shared" si="587"/>
        <v>0</v>
      </c>
      <c r="BT2854" s="19">
        <f t="shared" si="587"/>
        <v>1</v>
      </c>
      <c r="BU2854" s="19">
        <f t="shared" si="587"/>
        <v>0</v>
      </c>
      <c r="BV2854" s="19">
        <f t="shared" si="587"/>
        <v>0</v>
      </c>
      <c r="BW2854" s="19">
        <f t="shared" si="587"/>
        <v>0</v>
      </c>
      <c r="BX2854" s="19">
        <f t="shared" si="587"/>
        <v>1</v>
      </c>
      <c r="BY2854" s="19" t="str">
        <f t="shared" si="587"/>
        <v/>
      </c>
      <c r="BZ2854" s="19" t="str">
        <f t="shared" si="587"/>
        <v/>
      </c>
      <c r="CA2854" s="19" t="str">
        <f t="shared" si="586"/>
        <v/>
      </c>
      <c r="CB2854" s="19" t="str">
        <f t="shared" si="586"/>
        <v/>
      </c>
    </row>
    <row r="2855" spans="1:80">
      <c r="A2855" s="24">
        <f t="shared" si="563"/>
        <v>2854</v>
      </c>
      <c r="B2855" s="31">
        <f>IF(data!A2856="","",data!A2856)</f>
        <v>2022060</v>
      </c>
      <c r="C2855" s="32">
        <f>IF(data!B2856="","",data!B2856)</f>
        <v>44710</v>
      </c>
      <c r="D2855" s="21">
        <f>IF(data!C2856="","",data!C2856)</f>
        <v>16</v>
      </c>
      <c r="E2855" s="22">
        <f>IF(data!D2856="","",data!D2856)</f>
        <v>18</v>
      </c>
      <c r="F2855" s="22">
        <f>IF(data!E2856="","",data!E2856)</f>
        <v>19</v>
      </c>
      <c r="G2855" s="22">
        <f>IF(data!F2856="","",data!F2856)</f>
        <v>24</v>
      </c>
      <c r="H2855" s="22">
        <f>IF(data!G2856="","",data!G2856)</f>
        <v>28</v>
      </c>
      <c r="I2855" s="22">
        <f>IF(data!H2856="","",data!H2856)</f>
        <v>32</v>
      </c>
      <c r="J2855" s="23">
        <f>IF(data!I2856="","",data!I2856)</f>
        <v>1</v>
      </c>
      <c r="Q2855" s="33"/>
      <c r="R2855" s="33"/>
      <c r="S2855" s="33"/>
      <c r="T2855" s="33"/>
      <c r="U2855" s="33"/>
      <c r="V2855" s="33"/>
      <c r="X2855" s="34"/>
      <c r="Y2855" s="33"/>
      <c r="Z2855" s="33"/>
      <c r="AA2855" s="33"/>
      <c r="AB2855" s="33"/>
      <c r="AC2855" s="35"/>
      <c r="AD2855" s="33"/>
      <c r="AE2855" s="33"/>
      <c r="AF2855" s="33"/>
      <c r="AG2855" s="33"/>
      <c r="AH2855" s="33"/>
      <c r="AI2855" s="33"/>
      <c r="AJ2855" s="36"/>
      <c r="AK2855" s="10">
        <f t="shared" si="564"/>
        <v>5</v>
      </c>
      <c r="AL2855" s="11">
        <f t="shared" si="565"/>
        <v>5</v>
      </c>
      <c r="AM2855" s="11">
        <f t="shared" si="566"/>
        <v>17</v>
      </c>
      <c r="AN2855" s="11">
        <f t="shared" si="567"/>
        <v>11</v>
      </c>
      <c r="AO2855" s="13">
        <f t="shared" si="568"/>
        <v>18</v>
      </c>
      <c r="AP2855" s="11">
        <f t="shared" si="569"/>
        <v>9</v>
      </c>
      <c r="AQ2855" s="11">
        <f t="shared" si="570"/>
        <v>20</v>
      </c>
      <c r="AR2855" s="11">
        <f t="shared" si="571"/>
        <v>37</v>
      </c>
      <c r="AS2855" s="11">
        <f t="shared" si="572"/>
        <v>38</v>
      </c>
      <c r="AT2855" s="11">
        <f t="shared" si="573"/>
        <v>29</v>
      </c>
      <c r="AU2855" s="11">
        <f t="shared" si="574"/>
        <v>33</v>
      </c>
      <c r="AV2855" s="11">
        <f t="shared" si="575"/>
        <v>25</v>
      </c>
      <c r="AW2855" s="12">
        <f t="shared" si="576"/>
        <v>32</v>
      </c>
      <c r="AX2855" s="13">
        <f t="shared" si="577"/>
        <v>25</v>
      </c>
      <c r="AY2855" s="13">
        <f t="shared" si="578"/>
        <v>52</v>
      </c>
      <c r="AZ2855" s="13">
        <f t="shared" si="579"/>
        <v>47</v>
      </c>
      <c r="BA2855" s="13">
        <f t="shared" si="580"/>
        <v>61</v>
      </c>
      <c r="BB2855" s="14">
        <f t="shared" si="581"/>
        <v>77</v>
      </c>
      <c r="BC2855" s="19">
        <f t="shared" si="584"/>
        <v>52</v>
      </c>
      <c r="BD2855" s="55">
        <f t="shared" si="560"/>
        <v>1.1294576161091263</v>
      </c>
      <c r="BE2855" s="19">
        <f t="shared" si="561"/>
        <v>1.1212731406300747</v>
      </c>
      <c r="BF2855" s="19">
        <f t="shared" si="585"/>
        <v>1.0296070152646963</v>
      </c>
      <c r="BG2855" s="19">
        <f t="shared" si="557"/>
        <v>1.0455667424488471</v>
      </c>
      <c r="BH2855" s="19">
        <f t="shared" si="562"/>
        <v>0</v>
      </c>
      <c r="BI2855" s="19">
        <f t="shared" si="562"/>
        <v>1</v>
      </c>
      <c r="BJ2855" s="19">
        <f t="shared" si="562"/>
        <v>1</v>
      </c>
      <c r="BK2855" s="19">
        <f t="shared" si="587"/>
        <v>0</v>
      </c>
      <c r="BL2855" s="19">
        <f t="shared" si="587"/>
        <v>0</v>
      </c>
      <c r="BM2855" s="19">
        <f t="shared" si="587"/>
        <v>0</v>
      </c>
      <c r="BN2855" s="19">
        <f t="shared" si="587"/>
        <v>0</v>
      </c>
      <c r="BO2855" s="19">
        <f t="shared" si="587"/>
        <v>1</v>
      </c>
      <c r="BP2855" s="19">
        <f t="shared" si="587"/>
        <v>0</v>
      </c>
      <c r="BQ2855" s="19">
        <f t="shared" si="587"/>
        <v>0</v>
      </c>
      <c r="BR2855" s="19">
        <f t="shared" si="587"/>
        <v>0</v>
      </c>
      <c r="BS2855" s="19">
        <f t="shared" si="587"/>
        <v>1</v>
      </c>
      <c r="BT2855" s="19">
        <f t="shared" si="587"/>
        <v>0</v>
      </c>
      <c r="BU2855" s="19">
        <f t="shared" si="587"/>
        <v>0</v>
      </c>
      <c r="BV2855" s="19">
        <f t="shared" si="587"/>
        <v>0</v>
      </c>
      <c r="BW2855" s="19">
        <f t="shared" si="587"/>
        <v>1</v>
      </c>
      <c r="BX2855" s="19">
        <f t="shared" si="587"/>
        <v>1</v>
      </c>
      <c r="BY2855" s="19" t="str">
        <f t="shared" si="587"/>
        <v/>
      </c>
      <c r="BZ2855" s="19" t="str">
        <f t="shared" si="587"/>
        <v/>
      </c>
      <c r="CA2855" s="19" t="str">
        <f t="shared" si="586"/>
        <v/>
      </c>
      <c r="CB2855" s="19" t="str">
        <f t="shared" si="586"/>
        <v/>
      </c>
    </row>
    <row r="2856" spans="1:80">
      <c r="A2856" s="24">
        <f t="shared" si="563"/>
        <v>2855</v>
      </c>
      <c r="B2856" s="31">
        <f>IF(data!A2857="","",data!A2857)</f>
        <v>2022061</v>
      </c>
      <c r="C2856" s="32">
        <f>IF(data!B2857="","",data!B2857)</f>
        <v>44712</v>
      </c>
      <c r="D2856" s="21">
        <f>IF(data!C2857="","",data!C2857)</f>
        <v>1</v>
      </c>
      <c r="E2856" s="22">
        <f>IF(data!D2857="","",data!D2857)</f>
        <v>3</v>
      </c>
      <c r="F2856" s="22">
        <f>IF(data!E2857="","",data!E2857)</f>
        <v>16</v>
      </c>
      <c r="G2856" s="22">
        <f>IF(data!F2857="","",data!F2857)</f>
        <v>18</v>
      </c>
      <c r="H2856" s="22">
        <f>IF(data!G2857="","",data!G2857)</f>
        <v>29</v>
      </c>
      <c r="I2856" s="22">
        <f>IF(data!H2857="","",data!H2857)</f>
        <v>33</v>
      </c>
      <c r="J2856" s="23">
        <f>IF(data!I2857="","",data!I2857)</f>
        <v>6</v>
      </c>
      <c r="Q2856" s="33"/>
      <c r="R2856" s="33"/>
      <c r="S2856" s="33"/>
      <c r="T2856" s="33"/>
      <c r="U2856" s="33"/>
      <c r="V2856" s="33"/>
      <c r="X2856" s="34"/>
      <c r="Y2856" s="33"/>
      <c r="Z2856" s="33"/>
      <c r="AA2856" s="33"/>
      <c r="AB2856" s="33"/>
      <c r="AC2856" s="35"/>
      <c r="AD2856" s="33"/>
      <c r="AE2856" s="33"/>
      <c r="AF2856" s="33"/>
      <c r="AG2856" s="33"/>
      <c r="AH2856" s="33"/>
      <c r="AI2856" s="33"/>
      <c r="AJ2856" s="36"/>
      <c r="AK2856" s="10">
        <f t="shared" si="564"/>
        <v>4</v>
      </c>
      <c r="AL2856" s="11">
        <f t="shared" si="565"/>
        <v>8</v>
      </c>
      <c r="AM2856" s="11">
        <f t="shared" si="566"/>
        <v>15</v>
      </c>
      <c r="AN2856" s="11">
        <f t="shared" si="567"/>
        <v>16</v>
      </c>
      <c r="AO2856" s="13">
        <f t="shared" si="568"/>
        <v>16</v>
      </c>
      <c r="AP2856" s="11">
        <f t="shared" si="569"/>
        <v>12</v>
      </c>
      <c r="AQ2856" s="11">
        <f t="shared" si="570"/>
        <v>19</v>
      </c>
      <c r="AR2856" s="11">
        <f t="shared" si="571"/>
        <v>30</v>
      </c>
      <c r="AS2856" s="11">
        <f t="shared" si="572"/>
        <v>23</v>
      </c>
      <c r="AT2856" s="11">
        <f t="shared" si="573"/>
        <v>28</v>
      </c>
      <c r="AU2856" s="11">
        <f t="shared" si="574"/>
        <v>22</v>
      </c>
      <c r="AV2856" s="11">
        <f t="shared" si="575"/>
        <v>16</v>
      </c>
      <c r="AW2856" s="12">
        <f t="shared" si="576"/>
        <v>25</v>
      </c>
      <c r="AX2856" s="13">
        <f t="shared" si="577"/>
        <v>20</v>
      </c>
      <c r="AY2856" s="13">
        <f t="shared" si="578"/>
        <v>49</v>
      </c>
      <c r="AZ2856" s="13">
        <f t="shared" si="579"/>
        <v>46</v>
      </c>
      <c r="BA2856" s="13">
        <f t="shared" si="580"/>
        <v>62</v>
      </c>
      <c r="BB2856" s="14">
        <f t="shared" si="581"/>
        <v>60</v>
      </c>
      <c r="BC2856" s="19">
        <f t="shared" si="584"/>
        <v>49</v>
      </c>
      <c r="BD2856" s="55">
        <f t="shared" si="560"/>
        <v>1.1621955180253329</v>
      </c>
      <c r="BE2856" s="19">
        <f t="shared" si="561"/>
        <v>1.1437804481974667</v>
      </c>
      <c r="BF2856" s="19">
        <f t="shared" si="585"/>
        <v>1.0222409873335498</v>
      </c>
      <c r="BG2856" s="19">
        <f t="shared" si="557"/>
        <v>1.0418837284832738</v>
      </c>
      <c r="BH2856" s="19">
        <f t="shared" si="562"/>
        <v>0</v>
      </c>
      <c r="BI2856" s="19">
        <f t="shared" si="562"/>
        <v>2</v>
      </c>
      <c r="BJ2856" s="19">
        <f t="shared" si="562"/>
        <v>0</v>
      </c>
      <c r="BK2856" s="19">
        <f t="shared" si="587"/>
        <v>1</v>
      </c>
      <c r="BL2856" s="19">
        <f t="shared" si="587"/>
        <v>0</v>
      </c>
      <c r="BM2856" s="19">
        <f t="shared" si="587"/>
        <v>0</v>
      </c>
      <c r="BN2856" s="19">
        <f t="shared" si="587"/>
        <v>0</v>
      </c>
      <c r="BO2856" s="19">
        <f t="shared" si="587"/>
        <v>0</v>
      </c>
      <c r="BP2856" s="19">
        <f t="shared" si="587"/>
        <v>0</v>
      </c>
      <c r="BQ2856" s="19">
        <f t="shared" si="587"/>
        <v>0</v>
      </c>
      <c r="BR2856" s="19">
        <f t="shared" si="587"/>
        <v>0</v>
      </c>
      <c r="BS2856" s="19">
        <f t="shared" si="587"/>
        <v>0</v>
      </c>
      <c r="BT2856" s="19">
        <f t="shared" si="587"/>
        <v>1</v>
      </c>
      <c r="BU2856" s="19">
        <f t="shared" si="587"/>
        <v>0</v>
      </c>
      <c r="BV2856" s="19">
        <f t="shared" si="587"/>
        <v>0</v>
      </c>
      <c r="BW2856" s="19">
        <f t="shared" si="587"/>
        <v>0</v>
      </c>
      <c r="BX2856" s="19">
        <f t="shared" si="587"/>
        <v>2</v>
      </c>
      <c r="BY2856" s="19" t="str">
        <f t="shared" si="587"/>
        <v/>
      </c>
      <c r="BZ2856" s="19" t="str">
        <f t="shared" si="587"/>
        <v/>
      </c>
      <c r="CA2856" s="19" t="str">
        <f t="shared" si="586"/>
        <v/>
      </c>
      <c r="CB2856" s="19" t="str">
        <f t="shared" si="586"/>
        <v/>
      </c>
    </row>
    <row r="2857" spans="1:80">
      <c r="A2857" s="24">
        <f t="shared" si="563"/>
        <v>2856</v>
      </c>
      <c r="B2857" s="31">
        <f>IF(data!A2858="","",data!A2858)</f>
        <v>2022062</v>
      </c>
      <c r="C2857" s="32">
        <f>IF(data!B2858="","",data!B2858)</f>
        <v>44714</v>
      </c>
      <c r="D2857" s="21">
        <f>IF(data!C2858="","",data!C2858)</f>
        <v>16</v>
      </c>
      <c r="E2857" s="22">
        <f>IF(data!D2858="","",data!D2858)</f>
        <v>18</v>
      </c>
      <c r="F2857" s="22">
        <f>IF(data!E2858="","",data!E2858)</f>
        <v>20</v>
      </c>
      <c r="G2857" s="22">
        <f>IF(data!F2858="","",data!F2858)</f>
        <v>21</v>
      </c>
      <c r="H2857" s="22">
        <f>IF(data!G2858="","",data!G2858)</f>
        <v>23</v>
      </c>
      <c r="I2857" s="22">
        <f>IF(data!H2858="","",data!H2858)</f>
        <v>33</v>
      </c>
      <c r="J2857" s="23">
        <f>IF(data!I2858="","",data!I2858)</f>
        <v>5</v>
      </c>
      <c r="Q2857" s="33"/>
      <c r="R2857" s="33"/>
      <c r="S2857" s="33"/>
      <c r="T2857" s="33"/>
      <c r="U2857" s="33"/>
      <c r="V2857" s="33"/>
      <c r="X2857" s="34"/>
      <c r="Y2857" s="33"/>
      <c r="Z2857" s="33"/>
      <c r="AA2857" s="33"/>
      <c r="AB2857" s="33"/>
      <c r="AC2857" s="35"/>
      <c r="AD2857" s="33"/>
      <c r="AE2857" s="33"/>
      <c r="AF2857" s="33"/>
      <c r="AG2857" s="33"/>
      <c r="AH2857" s="33"/>
      <c r="AI2857" s="33"/>
      <c r="AJ2857" s="36"/>
      <c r="AK2857" s="10">
        <f t="shared" si="564"/>
        <v>5</v>
      </c>
      <c r="AL2857" s="11">
        <f t="shared" si="565"/>
        <v>7</v>
      </c>
      <c r="AM2857" s="11">
        <f t="shared" si="566"/>
        <v>11</v>
      </c>
      <c r="AN2857" s="11">
        <f t="shared" si="567"/>
        <v>17</v>
      </c>
      <c r="AO2857" s="13">
        <f t="shared" si="568"/>
        <v>19</v>
      </c>
      <c r="AP2857" s="11">
        <f t="shared" si="569"/>
        <v>19</v>
      </c>
      <c r="AQ2857" s="11">
        <f t="shared" si="570"/>
        <v>23</v>
      </c>
      <c r="AR2857" s="11">
        <f t="shared" si="571"/>
        <v>21</v>
      </c>
      <c r="AS2857" s="11">
        <f t="shared" si="572"/>
        <v>32</v>
      </c>
      <c r="AT2857" s="11">
        <f t="shared" si="573"/>
        <v>47</v>
      </c>
      <c r="AU2857" s="11">
        <f t="shared" si="574"/>
        <v>40</v>
      </c>
      <c r="AV2857" s="11">
        <f t="shared" si="575"/>
        <v>33</v>
      </c>
      <c r="AW2857" s="12">
        <f t="shared" si="576"/>
        <v>26</v>
      </c>
      <c r="AX2857" s="13">
        <f t="shared" si="577"/>
        <v>19</v>
      </c>
      <c r="AY2857" s="13">
        <f t="shared" si="578"/>
        <v>46</v>
      </c>
      <c r="AZ2857" s="13">
        <f t="shared" si="579"/>
        <v>41</v>
      </c>
      <c r="BA2857" s="13">
        <f t="shared" si="580"/>
        <v>55</v>
      </c>
      <c r="BB2857" s="14">
        <f t="shared" si="581"/>
        <v>51</v>
      </c>
      <c r="BC2857" s="19">
        <f t="shared" si="584"/>
        <v>46</v>
      </c>
      <c r="BD2857" s="55">
        <f t="shared" si="560"/>
        <v>1.0721662877557647</v>
      </c>
      <c r="BE2857" s="19">
        <f t="shared" si="561"/>
        <v>1.1049041896719713</v>
      </c>
      <c r="BF2857" s="19">
        <f t="shared" si="585"/>
        <v>1.0214225397856447</v>
      </c>
      <c r="BG2857" s="19">
        <f t="shared" si="557"/>
        <v>1.0369730431958428</v>
      </c>
      <c r="BH2857" s="19">
        <f t="shared" si="562"/>
        <v>0</v>
      </c>
      <c r="BI2857" s="19">
        <f t="shared" si="562"/>
        <v>1</v>
      </c>
      <c r="BJ2857" s="19">
        <f t="shared" si="562"/>
        <v>0</v>
      </c>
      <c r="BK2857" s="19">
        <f t="shared" si="587"/>
        <v>1</v>
      </c>
      <c r="BL2857" s="19">
        <f t="shared" si="587"/>
        <v>1</v>
      </c>
      <c r="BM2857" s="19">
        <f t="shared" si="587"/>
        <v>0</v>
      </c>
      <c r="BN2857" s="19">
        <f t="shared" si="587"/>
        <v>1</v>
      </c>
      <c r="BO2857" s="19">
        <f t="shared" si="587"/>
        <v>0</v>
      </c>
      <c r="BP2857" s="19">
        <f t="shared" si="587"/>
        <v>0</v>
      </c>
      <c r="BQ2857" s="19">
        <f t="shared" si="587"/>
        <v>0</v>
      </c>
      <c r="BR2857" s="19">
        <f t="shared" si="587"/>
        <v>0</v>
      </c>
      <c r="BS2857" s="19">
        <f t="shared" si="587"/>
        <v>0</v>
      </c>
      <c r="BT2857" s="19">
        <f t="shared" si="587"/>
        <v>0</v>
      </c>
      <c r="BU2857" s="19">
        <f t="shared" si="587"/>
        <v>0</v>
      </c>
      <c r="BV2857" s="19">
        <f t="shared" si="587"/>
        <v>0</v>
      </c>
      <c r="BW2857" s="19">
        <f t="shared" si="587"/>
        <v>0</v>
      </c>
      <c r="BX2857" s="19">
        <f t="shared" si="587"/>
        <v>2</v>
      </c>
      <c r="BY2857" s="19" t="str">
        <f t="shared" si="587"/>
        <v/>
      </c>
      <c r="BZ2857" s="19" t="str">
        <f t="shared" si="587"/>
        <v/>
      </c>
      <c r="CA2857" s="19" t="str">
        <f t="shared" si="586"/>
        <v/>
      </c>
      <c r="CB2857" s="19" t="str">
        <f t="shared" si="586"/>
        <v/>
      </c>
    </row>
    <row r="2858" spans="1:80">
      <c r="A2858" s="24">
        <f t="shared" si="563"/>
        <v>2857</v>
      </c>
      <c r="B2858" s="31">
        <f>IF(data!A2859="","",data!A2859)</f>
        <v>2022063</v>
      </c>
      <c r="C2858" s="32">
        <f>IF(data!B2859="","",data!B2859)</f>
        <v>44717</v>
      </c>
      <c r="D2858" s="21">
        <f>IF(data!C2859="","",data!C2859)</f>
        <v>6</v>
      </c>
      <c r="E2858" s="22">
        <f>IF(data!D2859="","",data!D2859)</f>
        <v>8</v>
      </c>
      <c r="F2858" s="22">
        <f>IF(data!E2859="","",data!E2859)</f>
        <v>9</v>
      </c>
      <c r="G2858" s="22">
        <f>IF(data!F2859="","",data!F2859)</f>
        <v>17</v>
      </c>
      <c r="H2858" s="22">
        <f>IF(data!G2859="","",data!G2859)</f>
        <v>22</v>
      </c>
      <c r="I2858" s="22">
        <f>IF(data!H2859="","",data!H2859)</f>
        <v>31</v>
      </c>
      <c r="J2858" s="23">
        <f>IF(data!I2859="","",data!I2859)</f>
        <v>11</v>
      </c>
      <c r="Q2858" s="33"/>
      <c r="R2858" s="33"/>
      <c r="S2858" s="33"/>
      <c r="T2858" s="33"/>
      <c r="U2858" s="33"/>
      <c r="V2858" s="33"/>
      <c r="X2858" s="34"/>
      <c r="Y2858" s="33"/>
      <c r="Z2858" s="33"/>
      <c r="AA2858" s="33"/>
      <c r="AB2858" s="33"/>
      <c r="AC2858" s="35"/>
      <c r="AD2858" s="33"/>
      <c r="AE2858" s="33"/>
      <c r="AF2858" s="33"/>
      <c r="AG2858" s="33"/>
      <c r="AH2858" s="33"/>
      <c r="AI2858" s="33"/>
      <c r="AJ2858" s="36"/>
      <c r="AK2858" s="10">
        <f t="shared" si="564"/>
        <v>6</v>
      </c>
      <c r="AL2858" s="11">
        <f t="shared" si="565"/>
        <v>9</v>
      </c>
      <c r="AM2858" s="11">
        <f t="shared" si="566"/>
        <v>13</v>
      </c>
      <c r="AN2858" s="11">
        <f t="shared" si="567"/>
        <v>15</v>
      </c>
      <c r="AO2858" s="13">
        <f t="shared" si="568"/>
        <v>16</v>
      </c>
      <c r="AP2858" s="11">
        <f t="shared" si="569"/>
        <v>21</v>
      </c>
      <c r="AQ2858" s="11">
        <f t="shared" si="570"/>
        <v>30</v>
      </c>
      <c r="AR2858" s="11">
        <f t="shared" si="571"/>
        <v>33</v>
      </c>
      <c r="AS2858" s="11">
        <f t="shared" si="572"/>
        <v>38</v>
      </c>
      <c r="AT2858" s="11">
        <f t="shared" si="573"/>
        <v>45</v>
      </c>
      <c r="AU2858" s="11">
        <f t="shared" si="574"/>
        <v>41</v>
      </c>
      <c r="AV2858" s="11">
        <f t="shared" si="575"/>
        <v>37</v>
      </c>
      <c r="AW2858" s="12">
        <f t="shared" si="576"/>
        <v>33</v>
      </c>
      <c r="AX2858" s="13">
        <f t="shared" si="577"/>
        <v>45</v>
      </c>
      <c r="AY2858" s="13">
        <f t="shared" si="578"/>
        <v>42</v>
      </c>
      <c r="AZ2858" s="13">
        <f t="shared" si="579"/>
        <v>57</v>
      </c>
      <c r="BA2858" s="13">
        <f t="shared" si="580"/>
        <v>55</v>
      </c>
      <c r="BB2858" s="14">
        <f t="shared" si="581"/>
        <v>53</v>
      </c>
      <c r="BC2858" s="19">
        <f t="shared" si="584"/>
        <v>42</v>
      </c>
      <c r="BD2858" s="55">
        <f t="shared" si="560"/>
        <v>0.9616758687885677</v>
      </c>
      <c r="BE2858" s="19">
        <f t="shared" si="561"/>
        <v>1.0742124066255279</v>
      </c>
      <c r="BF2858" s="19">
        <f t="shared" si="585"/>
        <v>0.99686911334848971</v>
      </c>
      <c r="BG2858" s="19">
        <f t="shared" si="557"/>
        <v>1.0431113998051316</v>
      </c>
      <c r="BH2858" s="19">
        <f t="shared" si="562"/>
        <v>1</v>
      </c>
      <c r="BI2858" s="19">
        <f t="shared" si="562"/>
        <v>0</v>
      </c>
      <c r="BJ2858" s="19">
        <f t="shared" si="562"/>
        <v>0</v>
      </c>
      <c r="BK2858" s="19">
        <f t="shared" si="587"/>
        <v>0</v>
      </c>
      <c r="BL2858" s="19">
        <f t="shared" si="587"/>
        <v>0</v>
      </c>
      <c r="BM2858" s="19">
        <f t="shared" si="587"/>
        <v>1</v>
      </c>
      <c r="BN2858" s="19">
        <f t="shared" si="587"/>
        <v>1</v>
      </c>
      <c r="BO2858" s="19">
        <f t="shared" si="587"/>
        <v>0</v>
      </c>
      <c r="BP2858" s="19">
        <f t="shared" si="587"/>
        <v>1</v>
      </c>
      <c r="BQ2858" s="19">
        <f t="shared" si="587"/>
        <v>1</v>
      </c>
      <c r="BR2858" s="19">
        <f t="shared" si="587"/>
        <v>0</v>
      </c>
      <c r="BS2858" s="19">
        <f t="shared" si="587"/>
        <v>0</v>
      </c>
      <c r="BT2858" s="19">
        <f t="shared" si="587"/>
        <v>0</v>
      </c>
      <c r="BU2858" s="19">
        <f t="shared" si="587"/>
        <v>0</v>
      </c>
      <c r="BV2858" s="19">
        <f t="shared" si="587"/>
        <v>1</v>
      </c>
      <c r="BW2858" s="19">
        <f t="shared" si="587"/>
        <v>0</v>
      </c>
      <c r="BX2858" s="19">
        <f t="shared" si="587"/>
        <v>0</v>
      </c>
      <c r="BY2858" s="19" t="str">
        <f t="shared" si="587"/>
        <v/>
      </c>
      <c r="BZ2858" s="19" t="str">
        <f t="shared" si="587"/>
        <v/>
      </c>
      <c r="CA2858" s="19" t="str">
        <f t="shared" si="586"/>
        <v/>
      </c>
      <c r="CB2858" s="19" t="str">
        <f t="shared" si="586"/>
        <v/>
      </c>
    </row>
    <row r="2859" spans="1:80">
      <c r="A2859" s="24">
        <f t="shared" si="563"/>
        <v>2858</v>
      </c>
      <c r="B2859" s="31">
        <f>IF(data!A2860="","",data!A2860)</f>
        <v>2022064</v>
      </c>
      <c r="C2859" s="32">
        <f>IF(data!B2860="","",data!B2860)</f>
        <v>44719</v>
      </c>
      <c r="D2859" s="21">
        <f>IF(data!C2860="","",data!C2860)</f>
        <v>4</v>
      </c>
      <c r="E2859" s="22">
        <f>IF(data!D2860="","",data!D2860)</f>
        <v>6</v>
      </c>
      <c r="F2859" s="22">
        <f>IF(data!E2860="","",data!E2860)</f>
        <v>12</v>
      </c>
      <c r="G2859" s="22">
        <f>IF(data!F2860="","",data!F2860)</f>
        <v>13</v>
      </c>
      <c r="H2859" s="22">
        <f>IF(data!G2860="","",data!G2860)</f>
        <v>17</v>
      </c>
      <c r="I2859" s="22">
        <f>IF(data!H2860="","",data!H2860)</f>
        <v>31</v>
      </c>
      <c r="J2859" s="23">
        <f>IF(data!I2860="","",data!I2860)</f>
        <v>16</v>
      </c>
      <c r="Q2859" s="33"/>
      <c r="R2859" s="33"/>
      <c r="S2859" s="33"/>
      <c r="T2859" s="33"/>
      <c r="U2859" s="33"/>
      <c r="V2859" s="33"/>
      <c r="X2859" s="34"/>
      <c r="Y2859" s="33"/>
      <c r="Z2859" s="33"/>
      <c r="AA2859" s="33"/>
      <c r="AB2859" s="33"/>
      <c r="AC2859" s="35"/>
      <c r="AD2859" s="33"/>
      <c r="AE2859" s="33"/>
      <c r="AF2859" s="33"/>
      <c r="AG2859" s="33"/>
      <c r="AH2859" s="33"/>
      <c r="AI2859" s="33"/>
      <c r="AJ2859" s="36"/>
      <c r="AK2859" s="10">
        <f t="shared" si="564"/>
        <v>5</v>
      </c>
      <c r="AL2859" s="11">
        <f t="shared" si="565"/>
        <v>7</v>
      </c>
      <c r="AM2859" s="11">
        <f t="shared" si="566"/>
        <v>13</v>
      </c>
      <c r="AN2859" s="11">
        <f t="shared" si="567"/>
        <v>11</v>
      </c>
      <c r="AO2859" s="13">
        <f t="shared" si="568"/>
        <v>27</v>
      </c>
      <c r="AP2859" s="11">
        <f t="shared" si="569"/>
        <v>27</v>
      </c>
      <c r="AQ2859" s="11">
        <f t="shared" si="570"/>
        <v>29</v>
      </c>
      <c r="AR2859" s="11">
        <f t="shared" si="571"/>
        <v>23</v>
      </c>
      <c r="AS2859" s="11">
        <f t="shared" si="572"/>
        <v>28</v>
      </c>
      <c r="AT2859" s="11">
        <f t="shared" si="573"/>
        <v>23</v>
      </c>
      <c r="AU2859" s="11">
        <f t="shared" si="574"/>
        <v>31</v>
      </c>
      <c r="AV2859" s="11">
        <f t="shared" si="575"/>
        <v>41</v>
      </c>
      <c r="AW2859" s="12">
        <f t="shared" si="576"/>
        <v>38</v>
      </c>
      <c r="AX2859" s="13">
        <f t="shared" si="577"/>
        <v>51</v>
      </c>
      <c r="AY2859" s="13">
        <f t="shared" si="578"/>
        <v>49</v>
      </c>
      <c r="AZ2859" s="13">
        <f t="shared" si="579"/>
        <v>65</v>
      </c>
      <c r="BA2859" s="13">
        <f t="shared" si="580"/>
        <v>64</v>
      </c>
      <c r="BB2859" s="14">
        <f t="shared" si="581"/>
        <v>63</v>
      </c>
      <c r="BC2859" s="19">
        <f t="shared" si="584"/>
        <v>49</v>
      </c>
      <c r="BD2859" s="55">
        <f t="shared" si="560"/>
        <v>0.97395258200714518</v>
      </c>
      <c r="BE2859" s="19">
        <f t="shared" si="561"/>
        <v>1.0496589801883727</v>
      </c>
      <c r="BF2859" s="19">
        <f t="shared" si="585"/>
        <v>1.0017797986359207</v>
      </c>
      <c r="BG2859" s="19">
        <f t="shared" si="557"/>
        <v>1.0365638194218902</v>
      </c>
      <c r="BH2859" s="19">
        <f t="shared" si="562"/>
        <v>1</v>
      </c>
      <c r="BI2859" s="19">
        <f t="shared" si="562"/>
        <v>0</v>
      </c>
      <c r="BJ2859" s="19">
        <f t="shared" si="562"/>
        <v>0</v>
      </c>
      <c r="BK2859" s="19">
        <f t="shared" si="587"/>
        <v>0</v>
      </c>
      <c r="BL2859" s="19">
        <f t="shared" si="587"/>
        <v>1</v>
      </c>
      <c r="BM2859" s="19">
        <f t="shared" si="587"/>
        <v>0</v>
      </c>
      <c r="BN2859" s="19">
        <f t="shared" si="587"/>
        <v>1</v>
      </c>
      <c r="BO2859" s="19">
        <f t="shared" si="587"/>
        <v>0</v>
      </c>
      <c r="BP2859" s="19">
        <f t="shared" si="587"/>
        <v>0</v>
      </c>
      <c r="BQ2859" s="19">
        <f t="shared" si="587"/>
        <v>0</v>
      </c>
      <c r="BR2859" s="19">
        <f t="shared" si="587"/>
        <v>0</v>
      </c>
      <c r="BS2859" s="19">
        <f t="shared" si="587"/>
        <v>0</v>
      </c>
      <c r="BT2859" s="19">
        <f t="shared" si="587"/>
        <v>1</v>
      </c>
      <c r="BU2859" s="19">
        <f t="shared" si="587"/>
        <v>1</v>
      </c>
      <c r="BV2859" s="19">
        <f t="shared" si="587"/>
        <v>1</v>
      </c>
      <c r="BW2859" s="19">
        <f t="shared" si="587"/>
        <v>0</v>
      </c>
      <c r="BX2859" s="19">
        <f t="shared" si="587"/>
        <v>0</v>
      </c>
      <c r="BY2859" s="19" t="str">
        <f t="shared" si="587"/>
        <v/>
      </c>
      <c r="BZ2859" s="19" t="str">
        <f t="shared" si="587"/>
        <v/>
      </c>
      <c r="CA2859" s="19" t="str">
        <f t="shared" si="586"/>
        <v/>
      </c>
      <c r="CB2859" s="19" t="str">
        <f t="shared" si="586"/>
        <v/>
      </c>
    </row>
    <row r="2860" spans="1:80">
      <c r="A2860" s="24">
        <f t="shared" si="563"/>
        <v>2859</v>
      </c>
      <c r="B2860" s="31">
        <f>IF(data!A2861="","",data!A2861)</f>
        <v>2022065</v>
      </c>
      <c r="C2860" s="32">
        <f>IF(data!B2861="","",data!B2861)</f>
        <v>44721</v>
      </c>
      <c r="D2860" s="21">
        <f>IF(data!C2861="","",data!C2861)</f>
        <v>9</v>
      </c>
      <c r="E2860" s="22">
        <f>IF(data!D2861="","",data!D2861)</f>
        <v>14</v>
      </c>
      <c r="F2860" s="22">
        <f>IF(data!E2861="","",data!E2861)</f>
        <v>18</v>
      </c>
      <c r="G2860" s="22">
        <f>IF(data!F2861="","",data!F2861)</f>
        <v>23</v>
      </c>
      <c r="H2860" s="22">
        <f>IF(data!G2861="","",data!G2861)</f>
        <v>28</v>
      </c>
      <c r="I2860" s="22">
        <f>IF(data!H2861="","",data!H2861)</f>
        <v>31</v>
      </c>
      <c r="J2860" s="23">
        <f>IF(data!I2861="","",data!I2861)</f>
        <v>2</v>
      </c>
      <c r="Q2860" s="33"/>
      <c r="R2860" s="33"/>
      <c r="S2860" s="33"/>
      <c r="T2860" s="33"/>
      <c r="U2860" s="33"/>
      <c r="V2860" s="33"/>
      <c r="X2860" s="34"/>
      <c r="Y2860" s="33"/>
      <c r="Z2860" s="33"/>
      <c r="AA2860" s="33"/>
      <c r="AB2860" s="33"/>
      <c r="AC2860" s="35"/>
      <c r="AD2860" s="33"/>
      <c r="AE2860" s="33"/>
      <c r="AF2860" s="33"/>
      <c r="AG2860" s="33"/>
      <c r="AH2860" s="33"/>
      <c r="AI2860" s="33"/>
      <c r="AJ2860" s="36"/>
      <c r="AK2860" s="10">
        <f t="shared" si="564"/>
        <v>6</v>
      </c>
      <c r="AL2860" s="11">
        <f t="shared" si="565"/>
        <v>11</v>
      </c>
      <c r="AM2860" s="11">
        <f t="shared" si="566"/>
        <v>18</v>
      </c>
      <c r="AN2860" s="11">
        <f t="shared" si="567"/>
        <v>15</v>
      </c>
      <c r="AO2860" s="13">
        <f t="shared" si="568"/>
        <v>11</v>
      </c>
      <c r="AP2860" s="11">
        <f t="shared" si="569"/>
        <v>27</v>
      </c>
      <c r="AQ2860" s="11">
        <f t="shared" si="570"/>
        <v>15</v>
      </c>
      <c r="AR2860" s="11">
        <f t="shared" si="571"/>
        <v>33</v>
      </c>
      <c r="AS2860" s="11">
        <f t="shared" si="572"/>
        <v>35</v>
      </c>
      <c r="AT2860" s="11">
        <f t="shared" si="573"/>
        <v>39</v>
      </c>
      <c r="AU2860" s="11">
        <f t="shared" si="574"/>
        <v>32</v>
      </c>
      <c r="AV2860" s="11">
        <f t="shared" si="575"/>
        <v>25</v>
      </c>
      <c r="AW2860" s="12">
        <f t="shared" si="576"/>
        <v>48</v>
      </c>
      <c r="AX2860" s="13">
        <f t="shared" si="577"/>
        <v>59</v>
      </c>
      <c r="AY2860" s="13">
        <f t="shared" si="578"/>
        <v>55</v>
      </c>
      <c r="AZ2860" s="13">
        <f t="shared" si="579"/>
        <v>51</v>
      </c>
      <c r="BA2860" s="13">
        <f t="shared" si="580"/>
        <v>66</v>
      </c>
      <c r="BB2860" s="14">
        <f t="shared" si="581"/>
        <v>63</v>
      </c>
      <c r="BC2860" s="19">
        <f t="shared" si="584"/>
        <v>55</v>
      </c>
      <c r="BD2860" s="55">
        <f t="shared" si="560"/>
        <v>0.98622929522572267</v>
      </c>
      <c r="BE2860" s="19">
        <f t="shared" si="561"/>
        <v>1.0578434556674245</v>
      </c>
      <c r="BF2860" s="19">
        <f t="shared" si="585"/>
        <v>0.98541084767781739</v>
      </c>
      <c r="BG2860" s="19">
        <f t="shared" si="557"/>
        <v>1.0300162390386489</v>
      </c>
      <c r="BH2860" s="19">
        <f t="shared" si="562"/>
        <v>0</v>
      </c>
      <c r="BI2860" s="19">
        <f t="shared" si="562"/>
        <v>1</v>
      </c>
      <c r="BJ2860" s="19">
        <f t="shared" si="562"/>
        <v>0</v>
      </c>
      <c r="BK2860" s="19">
        <f t="shared" si="587"/>
        <v>0</v>
      </c>
      <c r="BL2860" s="19">
        <f t="shared" si="587"/>
        <v>0</v>
      </c>
      <c r="BM2860" s="19">
        <f t="shared" si="587"/>
        <v>0</v>
      </c>
      <c r="BN2860" s="19">
        <f t="shared" si="587"/>
        <v>1</v>
      </c>
      <c r="BO2860" s="19">
        <f t="shared" si="587"/>
        <v>0</v>
      </c>
      <c r="BP2860" s="19">
        <f t="shared" si="587"/>
        <v>0</v>
      </c>
      <c r="BQ2860" s="19">
        <f t="shared" si="587"/>
        <v>1</v>
      </c>
      <c r="BR2860" s="19">
        <f t="shared" si="587"/>
        <v>0</v>
      </c>
      <c r="BS2860" s="19">
        <f t="shared" si="587"/>
        <v>1</v>
      </c>
      <c r="BT2860" s="19">
        <f t="shared" si="587"/>
        <v>0</v>
      </c>
      <c r="BU2860" s="19">
        <f t="shared" si="587"/>
        <v>0</v>
      </c>
      <c r="BV2860" s="19">
        <f t="shared" si="587"/>
        <v>2</v>
      </c>
      <c r="BW2860" s="19">
        <f t="shared" si="587"/>
        <v>0</v>
      </c>
      <c r="BX2860" s="19">
        <f t="shared" si="587"/>
        <v>0</v>
      </c>
      <c r="BY2860" s="19" t="str">
        <f t="shared" si="587"/>
        <v/>
      </c>
      <c r="BZ2860" s="19" t="str">
        <f t="shared" si="587"/>
        <v/>
      </c>
      <c r="CA2860" s="19" t="str">
        <f t="shared" si="586"/>
        <v/>
      </c>
      <c r="CB2860" s="19" t="str">
        <f t="shared" si="586"/>
        <v/>
      </c>
    </row>
    <row r="2861" spans="1:80">
      <c r="A2861" s="24">
        <f t="shared" si="563"/>
        <v>2860</v>
      </c>
      <c r="B2861" s="31">
        <f>IF(data!A2862="","",data!A2862)</f>
        <v>2022066</v>
      </c>
      <c r="C2861" s="32">
        <f>IF(data!B2862="","",data!B2862)</f>
        <v>44724</v>
      </c>
      <c r="D2861" s="21">
        <f>IF(data!C2862="","",data!C2862)</f>
        <v>6</v>
      </c>
      <c r="E2861" s="22">
        <f>IF(data!D2862="","",data!D2862)</f>
        <v>11</v>
      </c>
      <c r="F2861" s="22">
        <f>IF(data!E2862="","",data!E2862)</f>
        <v>14</v>
      </c>
      <c r="G2861" s="22">
        <f>IF(data!F2862="","",data!F2862)</f>
        <v>20</v>
      </c>
      <c r="H2861" s="22">
        <f>IF(data!G2862="","",data!G2862)</f>
        <v>27</v>
      </c>
      <c r="I2861" s="22">
        <f>IF(data!H2862="","",data!H2862)</f>
        <v>30</v>
      </c>
      <c r="J2861" s="23">
        <f>IF(data!I2862="","",data!I2862)</f>
        <v>9</v>
      </c>
      <c r="Q2861" s="33"/>
      <c r="R2861" s="33"/>
      <c r="S2861" s="33"/>
      <c r="T2861" s="33"/>
      <c r="U2861" s="33"/>
      <c r="V2861" s="33"/>
      <c r="X2861" s="34"/>
      <c r="Y2861" s="33"/>
      <c r="Z2861" s="33"/>
      <c r="AA2861" s="33"/>
      <c r="AB2861" s="33"/>
      <c r="AC2861" s="35"/>
      <c r="AD2861" s="33"/>
      <c r="AE2861" s="33"/>
      <c r="AF2861" s="33"/>
      <c r="AG2861" s="33"/>
      <c r="AH2861" s="33"/>
      <c r="AI2861" s="33"/>
      <c r="AJ2861" s="36"/>
      <c r="AK2861" s="10">
        <f t="shared" si="564"/>
        <v>6</v>
      </c>
      <c r="AL2861" s="11">
        <f t="shared" si="565"/>
        <v>12</v>
      </c>
      <c r="AM2861" s="11">
        <f t="shared" si="566"/>
        <v>8</v>
      </c>
      <c r="AN2861" s="11">
        <f t="shared" si="567"/>
        <v>12</v>
      </c>
      <c r="AO2861" s="13">
        <f t="shared" si="568"/>
        <v>24</v>
      </c>
      <c r="AP2861" s="11">
        <f t="shared" si="569"/>
        <v>28</v>
      </c>
      <c r="AQ2861" s="11">
        <f t="shared" si="570"/>
        <v>18</v>
      </c>
      <c r="AR2861" s="11">
        <f t="shared" si="571"/>
        <v>18</v>
      </c>
      <c r="AS2861" s="11">
        <f t="shared" si="572"/>
        <v>31</v>
      </c>
      <c r="AT2861" s="11">
        <f t="shared" si="573"/>
        <v>36</v>
      </c>
      <c r="AU2861" s="11">
        <f t="shared" si="574"/>
        <v>30</v>
      </c>
      <c r="AV2861" s="11">
        <f t="shared" si="575"/>
        <v>38</v>
      </c>
      <c r="AW2861" s="12">
        <f t="shared" si="576"/>
        <v>48</v>
      </c>
      <c r="AX2861" s="13">
        <f t="shared" si="577"/>
        <v>60</v>
      </c>
      <c r="AY2861" s="13">
        <f t="shared" si="578"/>
        <v>57</v>
      </c>
      <c r="AZ2861" s="13">
        <f t="shared" si="579"/>
        <v>54</v>
      </c>
      <c r="BA2861" s="13">
        <f t="shared" si="580"/>
        <v>51</v>
      </c>
      <c r="BB2861" s="14">
        <f t="shared" si="581"/>
        <v>48</v>
      </c>
      <c r="BC2861" s="19">
        <f t="shared" si="584"/>
        <v>57</v>
      </c>
      <c r="BD2861" s="55">
        <f t="shared" si="560"/>
        <v>1.0189671971419292</v>
      </c>
      <c r="BE2861" s="19">
        <f t="shared" si="561"/>
        <v>1.090581357583631</v>
      </c>
      <c r="BF2861" s="19">
        <f t="shared" si="585"/>
        <v>0.99932445599220532</v>
      </c>
      <c r="BG2861" s="19">
        <f t="shared" si="557"/>
        <v>1.0345177005521273</v>
      </c>
      <c r="BH2861" s="19">
        <f t="shared" si="562"/>
        <v>0</v>
      </c>
      <c r="BI2861" s="19">
        <f t="shared" si="562"/>
        <v>0</v>
      </c>
      <c r="BJ2861" s="19">
        <f t="shared" si="562"/>
        <v>0</v>
      </c>
      <c r="BK2861" s="19">
        <f t="shared" si="587"/>
        <v>1</v>
      </c>
      <c r="BL2861" s="19">
        <f t="shared" si="587"/>
        <v>0</v>
      </c>
      <c r="BM2861" s="19">
        <f t="shared" si="587"/>
        <v>0</v>
      </c>
      <c r="BN2861" s="19">
        <f t="shared" si="587"/>
        <v>1</v>
      </c>
      <c r="BO2861" s="19">
        <f t="shared" si="587"/>
        <v>0</v>
      </c>
      <c r="BP2861" s="19">
        <f t="shared" si="587"/>
        <v>0</v>
      </c>
      <c r="BQ2861" s="19">
        <f t="shared" si="587"/>
        <v>0</v>
      </c>
      <c r="BR2861" s="19">
        <f t="shared" si="587"/>
        <v>1</v>
      </c>
      <c r="BS2861" s="19">
        <f t="shared" si="587"/>
        <v>1</v>
      </c>
      <c r="BT2861" s="19">
        <f t="shared" si="587"/>
        <v>0</v>
      </c>
      <c r="BU2861" s="19">
        <f t="shared" si="587"/>
        <v>1</v>
      </c>
      <c r="BV2861" s="19">
        <f t="shared" si="587"/>
        <v>1</v>
      </c>
      <c r="BW2861" s="19">
        <f t="shared" si="587"/>
        <v>0</v>
      </c>
      <c r="BX2861" s="19">
        <f t="shared" si="587"/>
        <v>0</v>
      </c>
      <c r="BY2861" s="19" t="str">
        <f t="shared" si="587"/>
        <v/>
      </c>
      <c r="BZ2861" s="19" t="str">
        <f t="shared" si="587"/>
        <v/>
      </c>
      <c r="CA2861" s="19" t="str">
        <f t="shared" si="586"/>
        <v/>
      </c>
      <c r="CB2861" s="19" t="str">
        <f t="shared" si="586"/>
        <v/>
      </c>
    </row>
    <row r="2862" spans="1:80">
      <c r="A2862" s="24">
        <f t="shared" si="563"/>
        <v>2861</v>
      </c>
      <c r="B2862" s="31">
        <f>IF(data!A2863="","",data!A2863)</f>
        <v>2022067</v>
      </c>
      <c r="C2862" s="32">
        <f>IF(data!B2863="","",data!B2863)</f>
        <v>44726</v>
      </c>
      <c r="D2862" s="21">
        <f>IF(data!C2863="","",data!C2863)</f>
        <v>1</v>
      </c>
      <c r="E2862" s="22">
        <f>IF(data!D2863="","",data!D2863)</f>
        <v>5</v>
      </c>
      <c r="F2862" s="22">
        <f>IF(data!E2863="","",data!E2863)</f>
        <v>13</v>
      </c>
      <c r="G2862" s="22">
        <f>IF(data!F2863="","",data!F2863)</f>
        <v>21</v>
      </c>
      <c r="H2862" s="22">
        <f>IF(data!G2863="","",data!G2863)</f>
        <v>26</v>
      </c>
      <c r="I2862" s="22">
        <f>IF(data!H2863="","",data!H2863)</f>
        <v>29</v>
      </c>
      <c r="J2862" s="23">
        <f>IF(data!I2863="","",data!I2863)</f>
        <v>15</v>
      </c>
      <c r="Q2862" s="33"/>
      <c r="R2862" s="33"/>
      <c r="S2862" s="33"/>
      <c r="T2862" s="33"/>
      <c r="U2862" s="33"/>
      <c r="V2862" s="33"/>
      <c r="X2862" s="34"/>
      <c r="Y2862" s="33"/>
      <c r="Z2862" s="33"/>
      <c r="AA2862" s="33"/>
      <c r="AB2862" s="33"/>
      <c r="AC2862" s="35"/>
      <c r="AD2862" s="33"/>
      <c r="AE2862" s="33"/>
      <c r="AF2862" s="33"/>
      <c r="AG2862" s="33"/>
      <c r="AH2862" s="33"/>
      <c r="AI2862" s="33"/>
      <c r="AJ2862" s="36"/>
      <c r="AK2862" s="10">
        <f t="shared" si="564"/>
        <v>8</v>
      </c>
      <c r="AL2862" s="11">
        <f t="shared" si="565"/>
        <v>7</v>
      </c>
      <c r="AM2862" s="11">
        <f t="shared" si="566"/>
        <v>10</v>
      </c>
      <c r="AN2862" s="11">
        <f t="shared" si="567"/>
        <v>17</v>
      </c>
      <c r="AO2862" s="13">
        <f t="shared" si="568"/>
        <v>18</v>
      </c>
      <c r="AP2862" s="11">
        <f t="shared" si="569"/>
        <v>23</v>
      </c>
      <c r="AQ2862" s="11">
        <f t="shared" si="570"/>
        <v>23</v>
      </c>
      <c r="AR2862" s="11">
        <f t="shared" si="571"/>
        <v>25</v>
      </c>
      <c r="AS2862" s="11">
        <f t="shared" si="572"/>
        <v>29</v>
      </c>
      <c r="AT2862" s="11">
        <f t="shared" si="573"/>
        <v>23</v>
      </c>
      <c r="AU2862" s="11">
        <f t="shared" si="574"/>
        <v>17</v>
      </c>
      <c r="AV2862" s="11">
        <f t="shared" si="575"/>
        <v>39</v>
      </c>
      <c r="AW2862" s="12">
        <f t="shared" si="576"/>
        <v>50</v>
      </c>
      <c r="AX2862" s="13">
        <f t="shared" si="577"/>
        <v>47</v>
      </c>
      <c r="AY2862" s="13">
        <f t="shared" si="578"/>
        <v>44</v>
      </c>
      <c r="AZ2862" s="13">
        <f t="shared" si="579"/>
        <v>41</v>
      </c>
      <c r="BA2862" s="13">
        <f t="shared" si="580"/>
        <v>38</v>
      </c>
      <c r="BB2862" s="14">
        <f t="shared" si="581"/>
        <v>35</v>
      </c>
      <c r="BC2862" s="19">
        <f t="shared" si="584"/>
        <v>44</v>
      </c>
      <c r="BD2862" s="55">
        <f t="shared" si="560"/>
        <v>1.0107827216628775</v>
      </c>
      <c r="BE2862" s="19">
        <f t="shared" si="561"/>
        <v>1.0414745047093212</v>
      </c>
      <c r="BF2862" s="19">
        <f t="shared" si="585"/>
        <v>0.99605066580058454</v>
      </c>
      <c r="BG2862" s="19">
        <f t="shared" si="557"/>
        <v>1.0271516726209808</v>
      </c>
      <c r="BH2862" s="19">
        <f t="shared" si="562"/>
        <v>0</v>
      </c>
      <c r="BI2862" s="19">
        <f t="shared" si="562"/>
        <v>1</v>
      </c>
      <c r="BJ2862" s="19">
        <f t="shared" si="562"/>
        <v>0</v>
      </c>
      <c r="BK2862" s="19">
        <f t="shared" si="587"/>
        <v>0</v>
      </c>
      <c r="BL2862" s="19">
        <f t="shared" si="587"/>
        <v>1</v>
      </c>
      <c r="BM2862" s="19">
        <f t="shared" si="587"/>
        <v>1</v>
      </c>
      <c r="BN2862" s="19">
        <f t="shared" si="587"/>
        <v>0</v>
      </c>
      <c r="BO2862" s="19">
        <f t="shared" si="587"/>
        <v>0</v>
      </c>
      <c r="BP2862" s="19">
        <f t="shared" si="587"/>
        <v>0</v>
      </c>
      <c r="BQ2862" s="19">
        <f t="shared" si="587"/>
        <v>1</v>
      </c>
      <c r="BR2862" s="19">
        <f t="shared" si="587"/>
        <v>0</v>
      </c>
      <c r="BS2862" s="19">
        <f t="shared" si="587"/>
        <v>0</v>
      </c>
      <c r="BT2862" s="19">
        <f t="shared" si="587"/>
        <v>1</v>
      </c>
      <c r="BU2862" s="19">
        <f t="shared" si="587"/>
        <v>1</v>
      </c>
      <c r="BV2862" s="19">
        <f t="shared" si="587"/>
        <v>0</v>
      </c>
      <c r="BW2862" s="19">
        <f t="shared" si="587"/>
        <v>0</v>
      </c>
      <c r="BX2862" s="19">
        <f t="shared" si="587"/>
        <v>0</v>
      </c>
      <c r="BY2862" s="19" t="str">
        <f t="shared" si="587"/>
        <v/>
      </c>
      <c r="BZ2862" s="19" t="str">
        <f t="shared" si="587"/>
        <v/>
      </c>
      <c r="CA2862" s="19" t="str">
        <f t="shared" si="586"/>
        <v/>
      </c>
      <c r="CB2862" s="19" t="str">
        <f t="shared" si="586"/>
        <v/>
      </c>
    </row>
    <row r="2863" spans="1:80">
      <c r="A2863" s="24">
        <f t="shared" si="563"/>
        <v>2862</v>
      </c>
      <c r="B2863" s="31">
        <f>IF(data!A2864="","",data!A2864)</f>
        <v>2022068</v>
      </c>
      <c r="C2863" s="32">
        <f>IF(data!B2864="","",data!B2864)</f>
        <v>44728</v>
      </c>
      <c r="D2863" s="21">
        <f>IF(data!C2864="","",data!C2864)</f>
        <v>7</v>
      </c>
      <c r="E2863" s="22">
        <f>IF(data!D2864="","",data!D2864)</f>
        <v>12</v>
      </c>
      <c r="F2863" s="22">
        <f>IF(data!E2864="","",data!E2864)</f>
        <v>15</v>
      </c>
      <c r="G2863" s="22">
        <f>IF(data!F2864="","",data!F2864)</f>
        <v>24</v>
      </c>
      <c r="H2863" s="22">
        <f>IF(data!G2864="","",data!G2864)</f>
        <v>26</v>
      </c>
      <c r="I2863" s="22">
        <f>IF(data!H2864="","",data!H2864)</f>
        <v>29</v>
      </c>
      <c r="J2863" s="23">
        <f>IF(data!I2864="","",data!I2864)</f>
        <v>6</v>
      </c>
      <c r="Q2863" s="33"/>
      <c r="R2863" s="33"/>
      <c r="S2863" s="33"/>
      <c r="T2863" s="33"/>
      <c r="U2863" s="33"/>
      <c r="V2863" s="33"/>
      <c r="X2863" s="34"/>
      <c r="Y2863" s="33"/>
      <c r="Z2863" s="33"/>
      <c r="AA2863" s="33"/>
      <c r="AB2863" s="33"/>
      <c r="AC2863" s="35"/>
      <c r="AD2863" s="33"/>
      <c r="AE2863" s="33"/>
      <c r="AF2863" s="33"/>
      <c r="AG2863" s="33"/>
      <c r="AH2863" s="33"/>
      <c r="AI2863" s="33"/>
      <c r="AJ2863" s="36"/>
      <c r="AK2863" s="10">
        <f t="shared" si="564"/>
        <v>5</v>
      </c>
      <c r="AL2863" s="11">
        <f t="shared" si="565"/>
        <v>9</v>
      </c>
      <c r="AM2863" s="11">
        <f t="shared" si="566"/>
        <v>13</v>
      </c>
      <c r="AN2863" s="11">
        <f t="shared" si="567"/>
        <v>11</v>
      </c>
      <c r="AO2863" s="13">
        <f t="shared" si="568"/>
        <v>15</v>
      </c>
      <c r="AP2863" s="11">
        <f t="shared" si="569"/>
        <v>25</v>
      </c>
      <c r="AQ2863" s="11">
        <f t="shared" si="570"/>
        <v>32</v>
      </c>
      <c r="AR2863" s="11">
        <f t="shared" si="571"/>
        <v>33</v>
      </c>
      <c r="AS2863" s="11">
        <f t="shared" si="572"/>
        <v>25</v>
      </c>
      <c r="AT2863" s="11">
        <f t="shared" si="573"/>
        <v>17</v>
      </c>
      <c r="AU2863" s="11">
        <f t="shared" si="574"/>
        <v>35</v>
      </c>
      <c r="AV2863" s="11">
        <f t="shared" si="575"/>
        <v>43</v>
      </c>
      <c r="AW2863" s="12">
        <f t="shared" si="576"/>
        <v>53</v>
      </c>
      <c r="AX2863" s="13">
        <f t="shared" si="577"/>
        <v>65</v>
      </c>
      <c r="AY2863" s="13">
        <f t="shared" si="578"/>
        <v>62</v>
      </c>
      <c r="AZ2863" s="13">
        <f t="shared" si="579"/>
        <v>59</v>
      </c>
      <c r="BA2863" s="13">
        <f t="shared" si="580"/>
        <v>56</v>
      </c>
      <c r="BB2863" s="14">
        <f t="shared" si="581"/>
        <v>53</v>
      </c>
      <c r="BC2863" s="19">
        <f t="shared" si="584"/>
        <v>62</v>
      </c>
      <c r="BD2863" s="55">
        <f t="shared" si="560"/>
        <v>1.0926274764533939</v>
      </c>
      <c r="BE2863" s="19">
        <f t="shared" si="561"/>
        <v>1.0271516726209808</v>
      </c>
      <c r="BF2863" s="19">
        <f t="shared" si="585"/>
        <v>1.023059434881455</v>
      </c>
      <c r="BG2863" s="19">
        <f t="shared" si="557"/>
        <v>1.0271516726209808</v>
      </c>
      <c r="BH2863" s="19">
        <f t="shared" si="562"/>
        <v>0</v>
      </c>
      <c r="BI2863" s="19">
        <f t="shared" si="562"/>
        <v>0</v>
      </c>
      <c r="BJ2863" s="19">
        <f t="shared" si="562"/>
        <v>0</v>
      </c>
      <c r="BK2863" s="19">
        <f t="shared" si="587"/>
        <v>0</v>
      </c>
      <c r="BL2863" s="19">
        <f t="shared" si="587"/>
        <v>0</v>
      </c>
      <c r="BM2863" s="19">
        <f t="shared" si="587"/>
        <v>0</v>
      </c>
      <c r="BN2863" s="19">
        <f t="shared" si="587"/>
        <v>0</v>
      </c>
      <c r="BO2863" s="19">
        <f t="shared" si="587"/>
        <v>2</v>
      </c>
      <c r="BP2863" s="19">
        <f t="shared" si="587"/>
        <v>0</v>
      </c>
      <c r="BQ2863" s="19">
        <f t="shared" si="587"/>
        <v>1</v>
      </c>
      <c r="BR2863" s="19">
        <f t="shared" si="587"/>
        <v>0</v>
      </c>
      <c r="BS2863" s="19">
        <f t="shared" si="587"/>
        <v>0</v>
      </c>
      <c r="BT2863" s="19">
        <f t="shared" si="587"/>
        <v>2</v>
      </c>
      <c r="BU2863" s="19">
        <f t="shared" si="587"/>
        <v>0</v>
      </c>
      <c r="BV2863" s="19">
        <f t="shared" si="587"/>
        <v>0</v>
      </c>
      <c r="BW2863" s="19">
        <f t="shared" si="587"/>
        <v>1</v>
      </c>
      <c r="BX2863" s="19">
        <f t="shared" si="587"/>
        <v>0</v>
      </c>
      <c r="BY2863" s="19" t="str">
        <f t="shared" si="587"/>
        <v/>
      </c>
      <c r="BZ2863" s="19" t="str">
        <f t="shared" si="587"/>
        <v/>
      </c>
      <c r="CA2863" s="19" t="str">
        <f t="shared" si="586"/>
        <v/>
      </c>
      <c r="CB2863" s="19" t="str">
        <f t="shared" si="586"/>
        <v/>
      </c>
    </row>
    <row r="2864" spans="1:80">
      <c r="A2864" s="24">
        <f t="shared" si="563"/>
        <v>2863</v>
      </c>
      <c r="B2864" s="31">
        <f>IF(data!A2865="","",data!A2865)</f>
        <v>2022069</v>
      </c>
      <c r="C2864" s="32">
        <f>IF(data!B2865="","",data!B2865)</f>
        <v>44731</v>
      </c>
      <c r="D2864" s="21">
        <f>IF(data!C2865="","",data!C2865)</f>
        <v>6</v>
      </c>
      <c r="E2864" s="22">
        <f>IF(data!D2865="","",data!D2865)</f>
        <v>7</v>
      </c>
      <c r="F2864" s="22">
        <f>IF(data!E2865="","",data!E2865)</f>
        <v>13</v>
      </c>
      <c r="G2864" s="22">
        <f>IF(data!F2865="","",data!F2865)</f>
        <v>19</v>
      </c>
      <c r="H2864" s="22">
        <f>IF(data!G2865="","",data!G2865)</f>
        <v>26</v>
      </c>
      <c r="I2864" s="22">
        <f>IF(data!H2865="","",data!H2865)</f>
        <v>29</v>
      </c>
      <c r="J2864" s="23">
        <f>IF(data!I2865="","",data!I2865)</f>
        <v>8</v>
      </c>
      <c r="Q2864" s="33"/>
      <c r="R2864" s="33"/>
      <c r="S2864" s="33"/>
      <c r="T2864" s="33"/>
      <c r="U2864" s="33"/>
      <c r="V2864" s="33"/>
      <c r="X2864" s="34"/>
      <c r="Y2864" s="33"/>
      <c r="Z2864" s="33"/>
      <c r="AA2864" s="33"/>
      <c r="AB2864" s="33"/>
      <c r="AC2864" s="35"/>
      <c r="AD2864" s="33"/>
      <c r="AE2864" s="33"/>
      <c r="AF2864" s="33"/>
      <c r="AG2864" s="33"/>
      <c r="AH2864" s="33"/>
      <c r="AI2864" s="33"/>
      <c r="AJ2864" s="36"/>
      <c r="AK2864" s="10">
        <f t="shared" si="564"/>
        <v>7</v>
      </c>
      <c r="AL2864" s="11">
        <f t="shared" si="565"/>
        <v>12</v>
      </c>
      <c r="AM2864" s="11">
        <f t="shared" si="566"/>
        <v>15</v>
      </c>
      <c r="AN2864" s="11">
        <f t="shared" si="567"/>
        <v>10</v>
      </c>
      <c r="AO2864" s="73">
        <f t="shared" si="568"/>
        <v>23</v>
      </c>
      <c r="AP2864" s="11">
        <f t="shared" si="569"/>
        <v>28</v>
      </c>
      <c r="AQ2864" s="11">
        <f t="shared" si="570"/>
        <v>28</v>
      </c>
      <c r="AR2864" s="11">
        <f t="shared" si="571"/>
        <v>40</v>
      </c>
      <c r="AS2864" s="11">
        <f t="shared" si="572"/>
        <v>34</v>
      </c>
      <c r="AT2864" s="11">
        <f t="shared" si="573"/>
        <v>28</v>
      </c>
      <c r="AU2864" s="11">
        <f t="shared" si="574"/>
        <v>22</v>
      </c>
      <c r="AV2864" s="11">
        <f t="shared" si="575"/>
        <v>44</v>
      </c>
      <c r="AW2864" s="12">
        <f t="shared" si="576"/>
        <v>55</v>
      </c>
      <c r="AX2864" s="13">
        <f t="shared" si="577"/>
        <v>52</v>
      </c>
      <c r="AY2864" s="13">
        <f t="shared" si="578"/>
        <v>49</v>
      </c>
      <c r="AZ2864" s="13">
        <f t="shared" si="579"/>
        <v>46</v>
      </c>
      <c r="BA2864" s="13">
        <f t="shared" si="580"/>
        <v>43</v>
      </c>
      <c r="BB2864" s="14">
        <f t="shared" si="581"/>
        <v>60</v>
      </c>
      <c r="BC2864" s="19">
        <f t="shared" si="584"/>
        <v>49</v>
      </c>
      <c r="BD2864" s="55">
        <f t="shared" si="560"/>
        <v>1.0926274764533939</v>
      </c>
      <c r="BE2864" s="19">
        <f t="shared" si="561"/>
        <v>1.0332900292302696</v>
      </c>
      <c r="BF2864" s="19">
        <f t="shared" si="585"/>
        <v>1.0320623579084118</v>
      </c>
      <c r="BG2864" s="19">
        <f t="shared" si="557"/>
        <v>1.0308346865865541</v>
      </c>
      <c r="BH2864" s="19">
        <f t="shared" si="562"/>
        <v>0</v>
      </c>
      <c r="BI2864" s="19">
        <f t="shared" si="562"/>
        <v>0</v>
      </c>
      <c r="BJ2864" s="19">
        <f t="shared" si="562"/>
        <v>1</v>
      </c>
      <c r="BK2864" s="19">
        <f t="shared" si="587"/>
        <v>0</v>
      </c>
      <c r="BL2864" s="19">
        <f t="shared" si="587"/>
        <v>0</v>
      </c>
      <c r="BM2864" s="19">
        <f t="shared" si="587"/>
        <v>0</v>
      </c>
      <c r="BN2864" s="19">
        <f t="shared" si="587"/>
        <v>1</v>
      </c>
      <c r="BO2864" s="19">
        <f t="shared" si="587"/>
        <v>1</v>
      </c>
      <c r="BP2864" s="19">
        <f t="shared" si="587"/>
        <v>0</v>
      </c>
      <c r="BQ2864" s="19">
        <f t="shared" si="587"/>
        <v>1</v>
      </c>
      <c r="BR2864" s="19">
        <f t="shared" si="587"/>
        <v>0</v>
      </c>
      <c r="BS2864" s="19">
        <f t="shared" si="587"/>
        <v>0</v>
      </c>
      <c r="BT2864" s="19">
        <f t="shared" si="587"/>
        <v>1</v>
      </c>
      <c r="BU2864" s="19">
        <f t="shared" si="587"/>
        <v>1</v>
      </c>
      <c r="BV2864" s="19">
        <f t="shared" si="587"/>
        <v>0</v>
      </c>
      <c r="BW2864" s="19">
        <f t="shared" si="587"/>
        <v>0</v>
      </c>
      <c r="BX2864" s="19">
        <f t="shared" si="587"/>
        <v>0</v>
      </c>
      <c r="BY2864" s="19" t="str">
        <f t="shared" si="587"/>
        <v/>
      </c>
      <c r="BZ2864" s="19" t="str">
        <f t="shared" si="587"/>
        <v/>
      </c>
      <c r="CA2864" s="19" t="str">
        <f t="shared" si="586"/>
        <v/>
      </c>
      <c r="CB2864" s="19" t="str">
        <f t="shared" si="586"/>
        <v/>
      </c>
    </row>
    <row r="2865" spans="1:80">
      <c r="A2865" s="24">
        <f t="shared" si="563"/>
        <v>2864</v>
      </c>
      <c r="B2865" s="31">
        <f>IF(data!A2866="","",data!A2866)</f>
        <v>2022070</v>
      </c>
      <c r="C2865" s="32">
        <f>IF(data!B2866="","",data!B2866)</f>
        <v>44733</v>
      </c>
      <c r="D2865" s="21">
        <f>IF(data!C2866="","",data!C2866)</f>
        <v>4</v>
      </c>
      <c r="E2865" s="22">
        <f>IF(data!D2866="","",data!D2866)</f>
        <v>6</v>
      </c>
      <c r="F2865" s="22">
        <f>IF(data!E2866="","",data!E2866)</f>
        <v>9</v>
      </c>
      <c r="G2865" s="22">
        <f>IF(data!F2866="","",data!F2866)</f>
        <v>27</v>
      </c>
      <c r="H2865" s="22">
        <f>IF(data!G2866="","",data!G2866)</f>
        <v>28</v>
      </c>
      <c r="I2865" s="22">
        <f>IF(data!H2866="","",data!H2866)</f>
        <v>33</v>
      </c>
      <c r="J2865" s="23">
        <f>IF(data!I2866="","",data!I2866)</f>
        <v>2</v>
      </c>
      <c r="Q2865" s="33"/>
      <c r="R2865" s="33"/>
      <c r="S2865" s="33"/>
      <c r="T2865" s="33"/>
      <c r="U2865" s="33"/>
      <c r="V2865" s="33"/>
      <c r="X2865" s="34"/>
      <c r="Y2865" s="33"/>
      <c r="Z2865" s="33"/>
      <c r="AA2865" s="33"/>
      <c r="AB2865" s="33"/>
      <c r="AC2865" s="35"/>
      <c r="AD2865" s="33"/>
      <c r="AE2865" s="33"/>
      <c r="AF2865" s="33"/>
      <c r="AG2865" s="33"/>
      <c r="AH2865" s="33"/>
      <c r="AI2865" s="33"/>
      <c r="AJ2865" s="36"/>
      <c r="AK2865" s="10">
        <f t="shared" si="564"/>
        <v>2</v>
      </c>
      <c r="AL2865" s="11">
        <f t="shared" si="565"/>
        <v>7</v>
      </c>
      <c r="AM2865" s="11">
        <f t="shared" si="566"/>
        <v>17</v>
      </c>
      <c r="AN2865" s="11">
        <f t="shared" si="567"/>
        <v>17</v>
      </c>
      <c r="AO2865" s="73">
        <f t="shared" si="568"/>
        <v>23</v>
      </c>
      <c r="AP2865" s="11">
        <f t="shared" si="569"/>
        <v>19</v>
      </c>
      <c r="AQ2865" s="11">
        <f t="shared" si="570"/>
        <v>17</v>
      </c>
      <c r="AR2865" s="11">
        <f t="shared" si="571"/>
        <v>37</v>
      </c>
      <c r="AS2865" s="11">
        <f t="shared" si="572"/>
        <v>30</v>
      </c>
      <c r="AT2865" s="11">
        <f t="shared" si="573"/>
        <v>35</v>
      </c>
      <c r="AU2865" s="11">
        <f t="shared" si="574"/>
        <v>29</v>
      </c>
      <c r="AV2865" s="11">
        <f t="shared" si="575"/>
        <v>37</v>
      </c>
      <c r="AW2865" s="12">
        <f t="shared" si="576"/>
        <v>47</v>
      </c>
      <c r="AX2865" s="13">
        <f t="shared" si="577"/>
        <v>43</v>
      </c>
      <c r="AY2865" s="13">
        <f t="shared" si="578"/>
        <v>56</v>
      </c>
      <c r="AZ2865" s="13">
        <f t="shared" si="579"/>
        <v>53</v>
      </c>
      <c r="BA2865" s="13">
        <f t="shared" si="580"/>
        <v>50</v>
      </c>
      <c r="BB2865" s="14">
        <f t="shared" si="581"/>
        <v>47</v>
      </c>
      <c r="BC2865" s="19">
        <f t="shared" si="584"/>
        <v>56</v>
      </c>
      <c r="BD2865" s="55">
        <f t="shared" si="560"/>
        <v>1.0967197141929197</v>
      </c>
      <c r="BE2865" s="19">
        <f t="shared" si="561"/>
        <v>1.0414745047093212</v>
      </c>
      <c r="BF2865" s="19">
        <f t="shared" si="585"/>
        <v>1.0541604417018513</v>
      </c>
      <c r="BG2865" s="19">
        <f t="shared" si="557"/>
        <v>1.0263332250730757</v>
      </c>
      <c r="BH2865" s="19">
        <f t="shared" si="562"/>
        <v>0</v>
      </c>
      <c r="BI2865" s="19">
        <f t="shared" si="562"/>
        <v>0</v>
      </c>
      <c r="BJ2865" s="19">
        <f t="shared" si="562"/>
        <v>0</v>
      </c>
      <c r="BK2865" s="19">
        <f t="shared" si="587"/>
        <v>0</v>
      </c>
      <c r="BL2865" s="19">
        <f t="shared" si="587"/>
        <v>1</v>
      </c>
      <c r="BM2865" s="19">
        <f t="shared" si="587"/>
        <v>0</v>
      </c>
      <c r="BN2865" s="19">
        <f t="shared" si="587"/>
        <v>1</v>
      </c>
      <c r="BO2865" s="19">
        <f t="shared" si="587"/>
        <v>0</v>
      </c>
      <c r="BP2865" s="19">
        <f t="shared" si="587"/>
        <v>0</v>
      </c>
      <c r="BQ2865" s="19">
        <f t="shared" si="587"/>
        <v>1</v>
      </c>
      <c r="BR2865" s="19">
        <f t="shared" si="587"/>
        <v>1</v>
      </c>
      <c r="BS2865" s="19">
        <f t="shared" si="587"/>
        <v>1</v>
      </c>
      <c r="BT2865" s="19">
        <f t="shared" si="587"/>
        <v>0</v>
      </c>
      <c r="BU2865" s="19">
        <f t="shared" si="587"/>
        <v>0</v>
      </c>
      <c r="BV2865" s="19">
        <f t="shared" si="587"/>
        <v>0</v>
      </c>
      <c r="BW2865" s="19">
        <f t="shared" si="587"/>
        <v>0</v>
      </c>
      <c r="BX2865" s="19">
        <f t="shared" si="587"/>
        <v>1</v>
      </c>
      <c r="BY2865" s="19" t="str">
        <f t="shared" si="587"/>
        <v/>
      </c>
      <c r="BZ2865" s="19" t="str">
        <f t="shared" si="587"/>
        <v/>
      </c>
      <c r="CA2865" s="19" t="str">
        <f t="shared" si="586"/>
        <v/>
      </c>
      <c r="CB2865" s="19" t="str">
        <f t="shared" si="586"/>
        <v/>
      </c>
    </row>
    <row r="2866" spans="1:80">
      <c r="A2866" s="24">
        <f t="shared" si="563"/>
        <v>2865</v>
      </c>
      <c r="B2866" s="31">
        <f>IF(data!A2867="","",data!A2867)</f>
        <v>2022071</v>
      </c>
      <c r="C2866" s="32">
        <f>IF(data!B2867="","",data!B2867)</f>
        <v>44735</v>
      </c>
      <c r="D2866" s="21">
        <f>IF(data!C2867="","",data!C2867)</f>
        <v>4</v>
      </c>
      <c r="E2866" s="22">
        <f>IF(data!D2867="","",data!D2867)</f>
        <v>7</v>
      </c>
      <c r="F2866" s="22">
        <f>IF(data!E2867="","",data!E2867)</f>
        <v>15</v>
      </c>
      <c r="G2866" s="22">
        <f>IF(data!F2867="","",data!F2867)</f>
        <v>18</v>
      </c>
      <c r="H2866" s="22">
        <f>IF(data!G2867="","",data!G2867)</f>
        <v>29</v>
      </c>
      <c r="I2866" s="22">
        <f>IF(data!H2867="","",data!H2867)</f>
        <v>33</v>
      </c>
      <c r="J2866" s="23">
        <f>IF(data!I2867="","",data!I2867)</f>
        <v>1</v>
      </c>
      <c r="Q2866" s="33"/>
      <c r="R2866" s="33"/>
      <c r="S2866" s="33"/>
      <c r="T2866" s="33"/>
      <c r="U2866" s="33"/>
      <c r="V2866" s="33"/>
      <c r="X2866" s="34"/>
      <c r="Y2866" s="33"/>
      <c r="Z2866" s="33"/>
      <c r="AA2866" s="33"/>
      <c r="AB2866" s="33"/>
      <c r="AC2866" s="35"/>
      <c r="AD2866" s="33"/>
      <c r="AE2866" s="33"/>
      <c r="AF2866" s="33"/>
      <c r="AG2866" s="33"/>
      <c r="AH2866" s="33"/>
      <c r="AI2866" s="33"/>
      <c r="AJ2866" s="36"/>
      <c r="AK2866" s="10">
        <f t="shared" si="564"/>
        <v>4</v>
      </c>
      <c r="AL2866" s="11">
        <f t="shared" si="565"/>
        <v>10</v>
      </c>
      <c r="AM2866" s="11">
        <f t="shared" si="566"/>
        <v>16</v>
      </c>
      <c r="AN2866" s="72">
        <f t="shared" si="567"/>
        <v>16</v>
      </c>
      <c r="AO2866" s="13">
        <f t="shared" si="568"/>
        <v>15</v>
      </c>
      <c r="AP2866" s="11">
        <f t="shared" si="569"/>
        <v>26</v>
      </c>
      <c r="AQ2866" s="11">
        <f t="shared" si="570"/>
        <v>25</v>
      </c>
      <c r="AR2866" s="11">
        <f t="shared" si="571"/>
        <v>36</v>
      </c>
      <c r="AS2866" s="11">
        <f t="shared" si="572"/>
        <v>29</v>
      </c>
      <c r="AT2866" s="11">
        <f t="shared" si="573"/>
        <v>34</v>
      </c>
      <c r="AU2866" s="11">
        <f t="shared" si="574"/>
        <v>28</v>
      </c>
      <c r="AV2866" s="11">
        <f t="shared" si="575"/>
        <v>22</v>
      </c>
      <c r="AW2866" s="12">
        <f t="shared" si="576"/>
        <v>31</v>
      </c>
      <c r="AX2866" s="13">
        <f t="shared" si="577"/>
        <v>42</v>
      </c>
      <c r="AY2866" s="13">
        <f t="shared" si="578"/>
        <v>55</v>
      </c>
      <c r="AZ2866" s="13">
        <f t="shared" si="579"/>
        <v>52</v>
      </c>
      <c r="BA2866" s="13">
        <f t="shared" si="580"/>
        <v>68</v>
      </c>
      <c r="BB2866" s="14">
        <f t="shared" si="581"/>
        <v>66</v>
      </c>
      <c r="BC2866" s="19">
        <f t="shared" si="584"/>
        <v>55</v>
      </c>
      <c r="BD2866" s="55">
        <f t="shared" si="560"/>
        <v>1.0885352387138683</v>
      </c>
      <c r="BE2866" s="19">
        <f t="shared" si="561"/>
        <v>1.0537512179278987</v>
      </c>
      <c r="BF2866" s="19">
        <f t="shared" si="585"/>
        <v>1.057434231893472</v>
      </c>
      <c r="BG2866" s="19">
        <f t="shared" si="557"/>
        <v>1.0304254628126015</v>
      </c>
      <c r="BH2866" s="19">
        <f t="shared" si="562"/>
        <v>0</v>
      </c>
      <c r="BI2866" s="19">
        <f t="shared" si="562"/>
        <v>1</v>
      </c>
      <c r="BJ2866" s="19">
        <f t="shared" si="562"/>
        <v>0</v>
      </c>
      <c r="BK2866" s="19">
        <f t="shared" si="587"/>
        <v>0</v>
      </c>
      <c r="BL2866" s="19">
        <f t="shared" si="587"/>
        <v>1</v>
      </c>
      <c r="BM2866" s="19">
        <f t="shared" si="587"/>
        <v>0</v>
      </c>
      <c r="BN2866" s="19">
        <f t="shared" si="587"/>
        <v>0</v>
      </c>
      <c r="BO2866" s="19">
        <f t="shared" si="587"/>
        <v>1</v>
      </c>
      <c r="BP2866" s="19">
        <f t="shared" si="587"/>
        <v>0</v>
      </c>
      <c r="BQ2866" s="19">
        <f t="shared" si="587"/>
        <v>0</v>
      </c>
      <c r="BR2866" s="19">
        <f t="shared" si="587"/>
        <v>0</v>
      </c>
      <c r="BS2866" s="19">
        <f t="shared" si="587"/>
        <v>0</v>
      </c>
      <c r="BT2866" s="19">
        <f t="shared" si="587"/>
        <v>1</v>
      </c>
      <c r="BU2866" s="19">
        <f t="shared" si="587"/>
        <v>0</v>
      </c>
      <c r="BV2866" s="19">
        <f t="shared" si="587"/>
        <v>0</v>
      </c>
      <c r="BW2866" s="19">
        <f t="shared" si="587"/>
        <v>1</v>
      </c>
      <c r="BX2866" s="19">
        <f t="shared" si="587"/>
        <v>1</v>
      </c>
      <c r="BY2866" s="19" t="str">
        <f t="shared" si="587"/>
        <v/>
      </c>
      <c r="BZ2866" s="19" t="str">
        <f t="shared" ref="BZ2866:CB2881" si="588">IF(BZ$4&gt;=$BC$1,"",SUMPRODUCT(N(MOD($D2866:$I2866,$BC$1)=BZ$4)))</f>
        <v/>
      </c>
      <c r="CA2866" s="19" t="str">
        <f t="shared" si="588"/>
        <v/>
      </c>
      <c r="CB2866" s="19" t="str">
        <f t="shared" si="588"/>
        <v/>
      </c>
    </row>
    <row r="2867" spans="1:80">
      <c r="A2867" s="24">
        <f t="shared" si="563"/>
        <v>2866</v>
      </c>
      <c r="B2867" s="31">
        <f>IF(data!A2868="","",data!A2868)</f>
        <v>2022072</v>
      </c>
      <c r="C2867" s="32">
        <f>IF(data!B2868="","",data!B2868)</f>
        <v>44738</v>
      </c>
      <c r="D2867" s="21">
        <f>IF(data!C2868="","",data!C2868)</f>
        <v>5</v>
      </c>
      <c r="E2867" s="22">
        <f>IF(data!D2868="","",data!D2868)</f>
        <v>14</v>
      </c>
      <c r="F2867" s="22">
        <f>IF(data!E2868="","",data!E2868)</f>
        <v>15</v>
      </c>
      <c r="G2867" s="22">
        <f>IF(data!F2868="","",data!F2868)</f>
        <v>16</v>
      </c>
      <c r="H2867" s="22">
        <f>IF(data!G2868="","",data!G2868)</f>
        <v>18</v>
      </c>
      <c r="I2867" s="22">
        <f>IF(data!H2868="","",data!H2868)</f>
        <v>32</v>
      </c>
      <c r="J2867" s="23">
        <f>IF(data!I2868="","",data!I2868)</f>
        <v>12</v>
      </c>
      <c r="Q2867" s="33"/>
      <c r="R2867" s="33"/>
      <c r="S2867" s="33"/>
      <c r="T2867" s="33"/>
      <c r="U2867" s="33"/>
      <c r="V2867" s="33"/>
      <c r="X2867" s="34"/>
      <c r="Y2867" s="33"/>
      <c r="Z2867" s="33"/>
      <c r="AA2867" s="33"/>
      <c r="AB2867" s="33"/>
      <c r="AC2867" s="35"/>
      <c r="AD2867" s="33"/>
      <c r="AE2867" s="33"/>
      <c r="AF2867" s="33"/>
      <c r="AG2867" s="33"/>
      <c r="AH2867" s="33"/>
      <c r="AI2867" s="33"/>
      <c r="AJ2867" s="36"/>
      <c r="AK2867" s="71">
        <f t="shared" si="564"/>
        <v>7</v>
      </c>
      <c r="AL2867" s="11">
        <f t="shared" si="565"/>
        <v>8</v>
      </c>
      <c r="AM2867" s="72">
        <f t="shared" si="566"/>
        <v>10</v>
      </c>
      <c r="AN2867" s="72">
        <f t="shared" si="567"/>
        <v>16</v>
      </c>
      <c r="AO2867" s="73">
        <f t="shared" si="568"/>
        <v>16</v>
      </c>
      <c r="AP2867" s="11">
        <f t="shared" si="569"/>
        <v>20</v>
      </c>
      <c r="AQ2867" s="72">
        <f t="shared" si="570"/>
        <v>28</v>
      </c>
      <c r="AR2867" s="11">
        <f t="shared" si="571"/>
        <v>30</v>
      </c>
      <c r="AS2867" s="11">
        <f t="shared" si="572"/>
        <v>34</v>
      </c>
      <c r="AT2867" s="11">
        <f t="shared" si="573"/>
        <v>28</v>
      </c>
      <c r="AU2867" s="11">
        <f t="shared" si="574"/>
        <v>22</v>
      </c>
      <c r="AV2867" s="11">
        <f t="shared" si="575"/>
        <v>16</v>
      </c>
      <c r="AW2867" s="12">
        <f t="shared" si="576"/>
        <v>25</v>
      </c>
      <c r="AX2867" s="13">
        <f t="shared" si="577"/>
        <v>36</v>
      </c>
      <c r="AY2867" s="13">
        <f t="shared" si="578"/>
        <v>66</v>
      </c>
      <c r="AZ2867" s="13">
        <f t="shared" si="579"/>
        <v>64</v>
      </c>
      <c r="BA2867" s="13">
        <f t="shared" si="580"/>
        <v>81</v>
      </c>
      <c r="BB2867" s="14">
        <f t="shared" si="581"/>
        <v>80</v>
      </c>
      <c r="BC2867" s="19">
        <f t="shared" si="584"/>
        <v>66</v>
      </c>
      <c r="BD2867" s="55">
        <f t="shared" si="560"/>
        <v>1.1785644689834363</v>
      </c>
      <c r="BE2867" s="19">
        <f t="shared" si="561"/>
        <v>1.0946735953231568</v>
      </c>
      <c r="BF2867" s="19">
        <f t="shared" si="585"/>
        <v>1.0664371549204286</v>
      </c>
      <c r="BG2867" s="19">
        <f t="shared" si="557"/>
        <v>1.042702176031179</v>
      </c>
      <c r="BH2867" s="19">
        <f t="shared" si="562"/>
        <v>0</v>
      </c>
      <c r="BI2867" s="19">
        <f t="shared" si="562"/>
        <v>1</v>
      </c>
      <c r="BJ2867" s="19">
        <f t="shared" si="562"/>
        <v>0</v>
      </c>
      <c r="BK2867" s="19">
        <f t="shared" ref="BK2867:BZ2882" si="589">IF(BK$4&gt;=$BC$1,"",SUMPRODUCT(N(MOD($D2867:$I2867,$BC$1)=BK$4)))</f>
        <v>0</v>
      </c>
      <c r="BL2867" s="19">
        <f t="shared" si="589"/>
        <v>0</v>
      </c>
      <c r="BM2867" s="19">
        <f t="shared" si="589"/>
        <v>1</v>
      </c>
      <c r="BN2867" s="19">
        <f t="shared" si="589"/>
        <v>0</v>
      </c>
      <c r="BO2867" s="19">
        <f t="shared" si="589"/>
        <v>0</v>
      </c>
      <c r="BP2867" s="19">
        <f t="shared" si="589"/>
        <v>0</v>
      </c>
      <c r="BQ2867" s="19">
        <f t="shared" si="589"/>
        <v>0</v>
      </c>
      <c r="BR2867" s="19">
        <f t="shared" si="589"/>
        <v>0</v>
      </c>
      <c r="BS2867" s="19">
        <f t="shared" si="589"/>
        <v>0</v>
      </c>
      <c r="BT2867" s="19">
        <f t="shared" si="589"/>
        <v>0</v>
      </c>
      <c r="BU2867" s="19">
        <f t="shared" si="589"/>
        <v>0</v>
      </c>
      <c r="BV2867" s="19">
        <f t="shared" si="589"/>
        <v>1</v>
      </c>
      <c r="BW2867" s="19">
        <f t="shared" si="589"/>
        <v>2</v>
      </c>
      <c r="BX2867" s="19">
        <f t="shared" si="589"/>
        <v>1</v>
      </c>
      <c r="BY2867" s="19" t="str">
        <f t="shared" si="589"/>
        <v/>
      </c>
      <c r="BZ2867" s="19" t="str">
        <f t="shared" si="589"/>
        <v/>
      </c>
      <c r="CA2867" s="19" t="str">
        <f t="shared" si="588"/>
        <v/>
      </c>
      <c r="CB2867" s="19" t="str">
        <f t="shared" si="588"/>
        <v/>
      </c>
    </row>
    <row r="2868" spans="1:80">
      <c r="A2868" s="24">
        <f t="shared" si="563"/>
        <v>2867</v>
      </c>
      <c r="B2868" s="31">
        <f>IF(data!A2869="","",data!A2869)</f>
        <v>2022073</v>
      </c>
      <c r="C2868" s="32">
        <f>IF(data!B2869="","",data!B2869)</f>
        <v>44740</v>
      </c>
      <c r="D2868" s="21">
        <f>IF(data!C2869="","",data!C2869)</f>
        <v>6</v>
      </c>
      <c r="E2868" s="22">
        <f>IF(data!D2869="","",data!D2869)</f>
        <v>10</v>
      </c>
      <c r="F2868" s="22">
        <f>IF(data!E2869="","",data!E2869)</f>
        <v>14</v>
      </c>
      <c r="G2868" s="22">
        <f>IF(data!F2869="","",data!F2869)</f>
        <v>15</v>
      </c>
      <c r="H2868" s="22">
        <f>IF(data!G2869="","",data!G2869)</f>
        <v>26</v>
      </c>
      <c r="I2868" s="22">
        <f>IF(data!H2869="","",data!H2869)</f>
        <v>29</v>
      </c>
      <c r="J2868" s="23">
        <f>IF(data!I2869="","",data!I2869)</f>
        <v>12</v>
      </c>
      <c r="Q2868" s="33"/>
      <c r="R2868" s="33"/>
      <c r="S2868" s="33"/>
      <c r="T2868" s="33"/>
      <c r="U2868" s="33"/>
      <c r="V2868" s="33"/>
      <c r="X2868" s="34"/>
      <c r="Y2868" s="33"/>
      <c r="Z2868" s="33"/>
      <c r="AA2868" s="33"/>
      <c r="AB2868" s="33"/>
      <c r="AC2868" s="35"/>
      <c r="AD2868" s="33"/>
      <c r="AE2868" s="33"/>
      <c r="AF2868" s="33"/>
      <c r="AG2868" s="33"/>
      <c r="AH2868" s="33"/>
      <c r="AI2868" s="33"/>
      <c r="AJ2868" s="36"/>
      <c r="AK2868" s="71">
        <f t="shared" si="564"/>
        <v>7</v>
      </c>
      <c r="AL2868" s="11">
        <f t="shared" si="565"/>
        <v>12</v>
      </c>
      <c r="AM2868" s="72">
        <f t="shared" si="566"/>
        <v>10</v>
      </c>
      <c r="AN2868" s="72">
        <f t="shared" si="567"/>
        <v>16</v>
      </c>
      <c r="AO2868" s="73">
        <f t="shared" si="568"/>
        <v>16</v>
      </c>
      <c r="AP2868" s="11">
        <f t="shared" si="569"/>
        <v>28</v>
      </c>
      <c r="AQ2868" s="72">
        <f t="shared" si="570"/>
        <v>28</v>
      </c>
      <c r="AR2868" s="11">
        <f t="shared" si="571"/>
        <v>30</v>
      </c>
      <c r="AS2868" s="11">
        <f t="shared" si="572"/>
        <v>34</v>
      </c>
      <c r="AT2868" s="11">
        <f t="shared" si="573"/>
        <v>28</v>
      </c>
      <c r="AU2868" s="11">
        <f t="shared" si="574"/>
        <v>22</v>
      </c>
      <c r="AV2868" s="11">
        <f t="shared" si="575"/>
        <v>30</v>
      </c>
      <c r="AW2868" s="12">
        <f t="shared" si="576"/>
        <v>55</v>
      </c>
      <c r="AX2868" s="13">
        <f t="shared" si="577"/>
        <v>68</v>
      </c>
      <c r="AY2868" s="13">
        <f t="shared" si="578"/>
        <v>66</v>
      </c>
      <c r="AZ2868" s="13">
        <f t="shared" si="579"/>
        <v>64</v>
      </c>
      <c r="BA2868" s="13">
        <f t="shared" si="580"/>
        <v>62</v>
      </c>
      <c r="BB2868" s="14">
        <f t="shared" si="581"/>
        <v>60</v>
      </c>
      <c r="BC2868" s="19">
        <f t="shared" si="584"/>
        <v>66</v>
      </c>
      <c r="BD2868" s="55">
        <f t="shared" si="560"/>
        <v>1.1949334199415393</v>
      </c>
      <c r="BE2868" s="19">
        <f t="shared" si="561"/>
        <v>1.1437804481974667</v>
      </c>
      <c r="BF2868" s="19">
        <f t="shared" si="585"/>
        <v>1.0893536862617734</v>
      </c>
      <c r="BG2868" s="19">
        <f t="shared" ref="BG2868:BG2931" si="590">IF($B2868="","",SUM($BC2819:$BC2868)/50/$BM$3)</f>
        <v>1.0549788892497565</v>
      </c>
      <c r="BH2868" s="19">
        <f t="shared" si="562"/>
        <v>0</v>
      </c>
      <c r="BI2868" s="19">
        <f t="shared" si="562"/>
        <v>0</v>
      </c>
      <c r="BJ2868" s="19">
        <f t="shared" si="562"/>
        <v>0</v>
      </c>
      <c r="BK2868" s="19">
        <f t="shared" si="589"/>
        <v>0</v>
      </c>
      <c r="BL2868" s="19">
        <f t="shared" si="589"/>
        <v>0</v>
      </c>
      <c r="BM2868" s="19">
        <f t="shared" si="589"/>
        <v>0</v>
      </c>
      <c r="BN2868" s="19">
        <f t="shared" si="589"/>
        <v>1</v>
      </c>
      <c r="BO2868" s="19">
        <f t="shared" si="589"/>
        <v>0</v>
      </c>
      <c r="BP2868" s="19">
        <f t="shared" si="589"/>
        <v>0</v>
      </c>
      <c r="BQ2868" s="19">
        <f t="shared" si="589"/>
        <v>1</v>
      </c>
      <c r="BR2868" s="19">
        <f t="shared" si="589"/>
        <v>1</v>
      </c>
      <c r="BS2868" s="19">
        <f t="shared" si="589"/>
        <v>0</v>
      </c>
      <c r="BT2868" s="19">
        <f t="shared" si="589"/>
        <v>1</v>
      </c>
      <c r="BU2868" s="19">
        <f t="shared" si="589"/>
        <v>0</v>
      </c>
      <c r="BV2868" s="19">
        <f t="shared" si="589"/>
        <v>1</v>
      </c>
      <c r="BW2868" s="19">
        <f t="shared" si="589"/>
        <v>1</v>
      </c>
      <c r="BX2868" s="19">
        <f t="shared" si="589"/>
        <v>0</v>
      </c>
      <c r="BY2868" s="19" t="str">
        <f t="shared" si="589"/>
        <v/>
      </c>
      <c r="BZ2868" s="19" t="str">
        <f t="shared" si="589"/>
        <v/>
      </c>
      <c r="CA2868" s="19" t="str">
        <f t="shared" si="588"/>
        <v/>
      </c>
      <c r="CB2868" s="19" t="str">
        <f t="shared" si="588"/>
        <v/>
      </c>
    </row>
    <row r="2869" spans="1:80">
      <c r="A2869" s="24">
        <f t="shared" si="563"/>
        <v>2868</v>
      </c>
      <c r="B2869" s="31">
        <f>IF(data!A2870="","",data!A2870)</f>
        <v>2022074</v>
      </c>
      <c r="C2869" s="32">
        <f>IF(data!B2870="","",data!B2870)</f>
        <v>44742</v>
      </c>
      <c r="D2869" s="21">
        <f>IF(data!C2870="","",data!C2870)</f>
        <v>5</v>
      </c>
      <c r="E2869" s="22">
        <f>IF(data!D2870="","",data!D2870)</f>
        <v>7</v>
      </c>
      <c r="F2869" s="22">
        <f>IF(data!E2870="","",data!E2870)</f>
        <v>15</v>
      </c>
      <c r="G2869" s="22">
        <f>IF(data!F2870="","",data!F2870)</f>
        <v>19</v>
      </c>
      <c r="H2869" s="22">
        <f>IF(data!G2870="","",data!G2870)</f>
        <v>29</v>
      </c>
      <c r="I2869" s="22">
        <f>IF(data!H2870="","",data!H2870)</f>
        <v>33</v>
      </c>
      <c r="J2869" s="23">
        <f>IF(data!I2870="","",data!I2870)</f>
        <v>15</v>
      </c>
      <c r="Q2869" s="33"/>
      <c r="R2869" s="33"/>
      <c r="S2869" s="33"/>
      <c r="T2869" s="33"/>
      <c r="U2869" s="33"/>
      <c r="V2869" s="33"/>
      <c r="X2869" s="34"/>
      <c r="Y2869" s="33"/>
      <c r="Z2869" s="33"/>
      <c r="AA2869" s="33"/>
      <c r="AB2869" s="33"/>
      <c r="AC2869" s="35"/>
      <c r="AD2869" s="33"/>
      <c r="AE2869" s="33"/>
      <c r="AF2869" s="33"/>
      <c r="AG2869" s="33"/>
      <c r="AH2869" s="33"/>
      <c r="AI2869" s="33"/>
      <c r="AJ2869" s="36"/>
      <c r="AK2869" s="10">
        <f t="shared" si="564"/>
        <v>6</v>
      </c>
      <c r="AL2869" s="11">
        <f t="shared" si="565"/>
        <v>12</v>
      </c>
      <c r="AM2869" s="11">
        <f t="shared" si="566"/>
        <v>13</v>
      </c>
      <c r="AN2869" s="11">
        <f t="shared" si="567"/>
        <v>18</v>
      </c>
      <c r="AO2869" s="13">
        <f t="shared" si="568"/>
        <v>17</v>
      </c>
      <c r="AP2869" s="11">
        <f t="shared" si="569"/>
        <v>28</v>
      </c>
      <c r="AQ2869" s="11">
        <f t="shared" si="570"/>
        <v>27</v>
      </c>
      <c r="AR2869" s="11">
        <f t="shared" si="571"/>
        <v>38</v>
      </c>
      <c r="AS2869" s="11">
        <f t="shared" si="572"/>
        <v>31</v>
      </c>
      <c r="AT2869" s="11">
        <f t="shared" si="573"/>
        <v>36</v>
      </c>
      <c r="AU2869" s="11">
        <f t="shared" si="574"/>
        <v>30</v>
      </c>
      <c r="AV2869" s="11">
        <f t="shared" si="575"/>
        <v>24</v>
      </c>
      <c r="AW2869" s="12">
        <f t="shared" si="576"/>
        <v>33</v>
      </c>
      <c r="AX2869" s="13">
        <f t="shared" si="577"/>
        <v>44</v>
      </c>
      <c r="AY2869" s="13">
        <f t="shared" si="578"/>
        <v>57</v>
      </c>
      <c r="AZ2869" s="13">
        <f t="shared" si="579"/>
        <v>54</v>
      </c>
      <c r="BA2869" s="13">
        <f t="shared" si="580"/>
        <v>51</v>
      </c>
      <c r="BB2869" s="14">
        <f t="shared" si="581"/>
        <v>68</v>
      </c>
      <c r="BC2869" s="19">
        <f t="shared" si="584"/>
        <v>57</v>
      </c>
      <c r="BD2869" s="55">
        <f t="shared" si="560"/>
        <v>1.227671321857746</v>
      </c>
      <c r="BE2869" s="19">
        <f t="shared" si="561"/>
        <v>1.16014939915557</v>
      </c>
      <c r="BF2869" s="19">
        <f t="shared" si="585"/>
        <v>1.1106333225073075</v>
      </c>
      <c r="BG2869" s="19">
        <f t="shared" si="590"/>
        <v>1.0582526794413771</v>
      </c>
      <c r="BH2869" s="19">
        <f t="shared" si="562"/>
        <v>0</v>
      </c>
      <c r="BI2869" s="19">
        <f t="shared" si="562"/>
        <v>0</v>
      </c>
      <c r="BJ2869" s="19">
        <f t="shared" si="562"/>
        <v>1</v>
      </c>
      <c r="BK2869" s="19">
        <f t="shared" si="589"/>
        <v>0</v>
      </c>
      <c r="BL2869" s="19">
        <f t="shared" si="589"/>
        <v>0</v>
      </c>
      <c r="BM2869" s="19">
        <f t="shared" si="589"/>
        <v>1</v>
      </c>
      <c r="BN2869" s="19">
        <f t="shared" si="589"/>
        <v>0</v>
      </c>
      <c r="BO2869" s="19">
        <f t="shared" si="589"/>
        <v>1</v>
      </c>
      <c r="BP2869" s="19">
        <f t="shared" si="589"/>
        <v>0</v>
      </c>
      <c r="BQ2869" s="19">
        <f t="shared" si="589"/>
        <v>0</v>
      </c>
      <c r="BR2869" s="19">
        <f t="shared" si="589"/>
        <v>0</v>
      </c>
      <c r="BS2869" s="19">
        <f t="shared" si="589"/>
        <v>0</v>
      </c>
      <c r="BT2869" s="19">
        <f t="shared" si="589"/>
        <v>1</v>
      </c>
      <c r="BU2869" s="19">
        <f t="shared" si="589"/>
        <v>0</v>
      </c>
      <c r="BV2869" s="19">
        <f t="shared" si="589"/>
        <v>0</v>
      </c>
      <c r="BW2869" s="19">
        <f t="shared" si="589"/>
        <v>1</v>
      </c>
      <c r="BX2869" s="19">
        <f t="shared" si="589"/>
        <v>1</v>
      </c>
      <c r="BY2869" s="19" t="str">
        <f t="shared" si="589"/>
        <v/>
      </c>
      <c r="BZ2869" s="19" t="str">
        <f t="shared" si="589"/>
        <v/>
      </c>
      <c r="CA2869" s="19" t="str">
        <f t="shared" si="588"/>
        <v/>
      </c>
      <c r="CB2869" s="19" t="str">
        <f t="shared" si="588"/>
        <v/>
      </c>
    </row>
    <row r="2870" spans="1:80">
      <c r="A2870" s="24">
        <f t="shared" si="563"/>
        <v>2869</v>
      </c>
      <c r="B2870" s="31">
        <f>IF(data!A2871="","",data!A2871)</f>
        <v>2022075</v>
      </c>
      <c r="C2870" s="32">
        <f>IF(data!B2871="","",data!B2871)</f>
        <v>44745</v>
      </c>
      <c r="D2870" s="21">
        <f>IF(data!C2871="","",data!C2871)</f>
        <v>1</v>
      </c>
      <c r="E2870" s="22">
        <f>IF(data!D2871="","",data!D2871)</f>
        <v>2</v>
      </c>
      <c r="F2870" s="22">
        <f>IF(data!E2871="","",data!E2871)</f>
        <v>4</v>
      </c>
      <c r="G2870" s="22">
        <f>IF(data!F2871="","",data!F2871)</f>
        <v>25</v>
      </c>
      <c r="H2870" s="22">
        <f>IF(data!G2871="","",data!G2871)</f>
        <v>26</v>
      </c>
      <c r="I2870" s="22">
        <f>IF(data!H2871="","",data!H2871)</f>
        <v>30</v>
      </c>
      <c r="J2870" s="23">
        <f>IF(data!I2871="","",data!I2871)</f>
        <v>10</v>
      </c>
      <c r="Q2870" s="33"/>
      <c r="R2870" s="33"/>
      <c r="S2870" s="33"/>
      <c r="T2870" s="33"/>
      <c r="U2870" s="33"/>
      <c r="V2870" s="33"/>
      <c r="X2870" s="34"/>
      <c r="Y2870" s="33"/>
      <c r="Z2870" s="33"/>
      <c r="AA2870" s="33"/>
      <c r="AB2870" s="33"/>
      <c r="AC2870" s="35"/>
      <c r="AD2870" s="33"/>
      <c r="AE2870" s="33"/>
      <c r="AF2870" s="33"/>
      <c r="AG2870" s="33"/>
      <c r="AH2870" s="33"/>
      <c r="AI2870" s="33"/>
      <c r="AJ2870" s="36"/>
      <c r="AK2870" s="10">
        <f t="shared" si="564"/>
        <v>7</v>
      </c>
      <c r="AL2870" s="11">
        <f t="shared" si="565"/>
        <v>8</v>
      </c>
      <c r="AM2870" s="11">
        <f t="shared" si="566"/>
        <v>8</v>
      </c>
      <c r="AN2870" s="11">
        <f t="shared" si="567"/>
        <v>10</v>
      </c>
      <c r="AO2870" s="13">
        <f t="shared" si="568"/>
        <v>18</v>
      </c>
      <c r="AP2870" s="11">
        <f t="shared" si="569"/>
        <v>16</v>
      </c>
      <c r="AQ2870" s="11">
        <f t="shared" si="570"/>
        <v>25</v>
      </c>
      <c r="AR2870" s="11">
        <f t="shared" si="571"/>
        <v>18</v>
      </c>
      <c r="AS2870" s="11">
        <f t="shared" si="572"/>
        <v>22</v>
      </c>
      <c r="AT2870" s="11">
        <f t="shared" si="573"/>
        <v>16</v>
      </c>
      <c r="AU2870" s="11">
        <f t="shared" si="574"/>
        <v>23</v>
      </c>
      <c r="AV2870" s="11">
        <f t="shared" si="575"/>
        <v>32</v>
      </c>
      <c r="AW2870" s="12">
        <f t="shared" si="576"/>
        <v>28</v>
      </c>
      <c r="AX2870" s="13">
        <f t="shared" si="577"/>
        <v>40</v>
      </c>
      <c r="AY2870" s="13">
        <f t="shared" si="578"/>
        <v>37</v>
      </c>
      <c r="AZ2870" s="13">
        <f t="shared" si="579"/>
        <v>34</v>
      </c>
      <c r="BA2870" s="13">
        <f t="shared" si="580"/>
        <v>31</v>
      </c>
      <c r="BB2870" s="14">
        <f t="shared" si="581"/>
        <v>28</v>
      </c>
      <c r="BC2870" s="19">
        <f t="shared" si="584"/>
        <v>37</v>
      </c>
      <c r="BD2870" s="55">
        <f t="shared" si="560"/>
        <v>1.1499188048067555</v>
      </c>
      <c r="BE2870" s="19">
        <f t="shared" si="561"/>
        <v>1.1233192594998376</v>
      </c>
      <c r="BF2870" s="19">
        <f t="shared" si="585"/>
        <v>1.0950828190971096</v>
      </c>
      <c r="BG2870" s="19">
        <f t="shared" si="590"/>
        <v>1.0533419941539459</v>
      </c>
      <c r="BH2870" s="19">
        <f t="shared" si="562"/>
        <v>0</v>
      </c>
      <c r="BI2870" s="19">
        <f t="shared" si="562"/>
        <v>1</v>
      </c>
      <c r="BJ2870" s="19">
        <f t="shared" si="562"/>
        <v>1</v>
      </c>
      <c r="BK2870" s="19">
        <f t="shared" si="589"/>
        <v>0</v>
      </c>
      <c r="BL2870" s="19">
        <f t="shared" si="589"/>
        <v>1</v>
      </c>
      <c r="BM2870" s="19">
        <f t="shared" si="589"/>
        <v>0</v>
      </c>
      <c r="BN2870" s="19">
        <f t="shared" si="589"/>
        <v>0</v>
      </c>
      <c r="BO2870" s="19">
        <f t="shared" si="589"/>
        <v>0</v>
      </c>
      <c r="BP2870" s="19">
        <f t="shared" si="589"/>
        <v>1</v>
      </c>
      <c r="BQ2870" s="19">
        <f t="shared" si="589"/>
        <v>1</v>
      </c>
      <c r="BR2870" s="19">
        <f t="shared" si="589"/>
        <v>0</v>
      </c>
      <c r="BS2870" s="19">
        <f t="shared" si="589"/>
        <v>0</v>
      </c>
      <c r="BT2870" s="19">
        <f t="shared" si="589"/>
        <v>0</v>
      </c>
      <c r="BU2870" s="19">
        <f t="shared" si="589"/>
        <v>1</v>
      </c>
      <c r="BV2870" s="19">
        <f t="shared" si="589"/>
        <v>0</v>
      </c>
      <c r="BW2870" s="19">
        <f t="shared" si="589"/>
        <v>0</v>
      </c>
      <c r="BX2870" s="19">
        <f t="shared" si="589"/>
        <v>0</v>
      </c>
      <c r="BY2870" s="19" t="str">
        <f t="shared" si="589"/>
        <v/>
      </c>
      <c r="BZ2870" s="19" t="str">
        <f t="shared" si="589"/>
        <v/>
      </c>
      <c r="CA2870" s="19" t="str">
        <f t="shared" si="588"/>
        <v/>
      </c>
      <c r="CB2870" s="19" t="str">
        <f t="shared" si="588"/>
        <v/>
      </c>
    </row>
    <row r="2871" spans="1:80">
      <c r="A2871" s="24">
        <f t="shared" si="563"/>
        <v>2870</v>
      </c>
      <c r="B2871" s="31">
        <f>IF(data!A2872="","",data!A2872)</f>
        <v>2022076</v>
      </c>
      <c r="C2871" s="32">
        <f>IF(data!B2872="","",data!B2872)</f>
        <v>44747</v>
      </c>
      <c r="D2871" s="21">
        <f>IF(data!C2872="","",data!C2872)</f>
        <v>8</v>
      </c>
      <c r="E2871" s="22">
        <f>IF(data!D2872="","",data!D2872)</f>
        <v>9</v>
      </c>
      <c r="F2871" s="22">
        <f>IF(data!E2872="","",data!E2872)</f>
        <v>10</v>
      </c>
      <c r="G2871" s="22">
        <f>IF(data!F2872="","",data!F2872)</f>
        <v>13</v>
      </c>
      <c r="H2871" s="22">
        <f>IF(data!G2872="","",data!G2872)</f>
        <v>24</v>
      </c>
      <c r="I2871" s="22">
        <f>IF(data!H2872="","",data!H2872)</f>
        <v>29</v>
      </c>
      <c r="J2871" s="23">
        <f>IF(data!I2872="","",data!I2872)</f>
        <v>2</v>
      </c>
      <c r="Q2871" s="33"/>
      <c r="R2871" s="33"/>
      <c r="S2871" s="33"/>
      <c r="T2871" s="33"/>
      <c r="U2871" s="33"/>
      <c r="V2871" s="33"/>
      <c r="X2871" s="34"/>
      <c r="Y2871" s="33"/>
      <c r="Z2871" s="33"/>
      <c r="AA2871" s="33"/>
      <c r="AB2871" s="33"/>
      <c r="AC2871" s="35"/>
      <c r="AD2871" s="33"/>
      <c r="AE2871" s="33"/>
      <c r="AF2871" s="33"/>
      <c r="AG2871" s="33"/>
      <c r="AH2871" s="33"/>
      <c r="AI2871" s="33"/>
      <c r="AJ2871" s="36"/>
      <c r="AK2871" s="10">
        <f t="shared" si="564"/>
        <v>6</v>
      </c>
      <c r="AL2871" s="11">
        <f t="shared" si="565"/>
        <v>5</v>
      </c>
      <c r="AM2871" s="11">
        <f t="shared" si="566"/>
        <v>18</v>
      </c>
      <c r="AN2871" s="11">
        <f t="shared" si="567"/>
        <v>15</v>
      </c>
      <c r="AO2871" s="13">
        <f t="shared" si="568"/>
        <v>16</v>
      </c>
      <c r="AP2871" s="11">
        <f t="shared" si="569"/>
        <v>13</v>
      </c>
      <c r="AQ2871" s="11">
        <f t="shared" si="570"/>
        <v>21</v>
      </c>
      <c r="AR2871" s="11">
        <f t="shared" si="571"/>
        <v>33</v>
      </c>
      <c r="AS2871" s="11">
        <f t="shared" si="572"/>
        <v>38</v>
      </c>
      <c r="AT2871" s="11">
        <f t="shared" si="573"/>
        <v>33</v>
      </c>
      <c r="AU2871" s="11">
        <f t="shared" si="574"/>
        <v>41</v>
      </c>
      <c r="AV2871" s="11">
        <f t="shared" si="575"/>
        <v>51</v>
      </c>
      <c r="AW2871" s="12">
        <f t="shared" si="576"/>
        <v>63</v>
      </c>
      <c r="AX2871" s="13">
        <f t="shared" si="577"/>
        <v>61</v>
      </c>
      <c r="AY2871" s="13">
        <f t="shared" si="578"/>
        <v>59</v>
      </c>
      <c r="AZ2871" s="13">
        <f t="shared" si="579"/>
        <v>57</v>
      </c>
      <c r="BA2871" s="13">
        <f t="shared" si="580"/>
        <v>55</v>
      </c>
      <c r="BB2871" s="14">
        <f t="shared" si="581"/>
        <v>53</v>
      </c>
      <c r="BC2871" s="19">
        <f t="shared" si="584"/>
        <v>59</v>
      </c>
      <c r="BD2871" s="55">
        <f t="shared" si="560"/>
        <v>1.1662877557648588</v>
      </c>
      <c r="BE2871" s="19">
        <f t="shared" si="561"/>
        <v>1.1274114972393634</v>
      </c>
      <c r="BF2871" s="19">
        <f t="shared" si="585"/>
        <v>1.1122702176031178</v>
      </c>
      <c r="BG2871" s="19">
        <f t="shared" si="590"/>
        <v>1.0594803507632349</v>
      </c>
      <c r="BH2871" s="19">
        <f t="shared" si="562"/>
        <v>0</v>
      </c>
      <c r="BI2871" s="19">
        <f t="shared" si="562"/>
        <v>0</v>
      </c>
      <c r="BJ2871" s="19">
        <f t="shared" si="562"/>
        <v>0</v>
      </c>
      <c r="BK2871" s="19">
        <f t="shared" si="589"/>
        <v>0</v>
      </c>
      <c r="BL2871" s="19">
        <f t="shared" si="589"/>
        <v>0</v>
      </c>
      <c r="BM2871" s="19">
        <f t="shared" si="589"/>
        <v>0</v>
      </c>
      <c r="BN2871" s="19">
        <f t="shared" si="589"/>
        <v>0</v>
      </c>
      <c r="BO2871" s="19">
        <f t="shared" si="589"/>
        <v>1</v>
      </c>
      <c r="BP2871" s="19">
        <f t="shared" si="589"/>
        <v>1</v>
      </c>
      <c r="BQ2871" s="19">
        <f t="shared" si="589"/>
        <v>1</v>
      </c>
      <c r="BR2871" s="19">
        <f t="shared" si="589"/>
        <v>1</v>
      </c>
      <c r="BS2871" s="19">
        <f t="shared" si="589"/>
        <v>0</v>
      </c>
      <c r="BT2871" s="19">
        <f t="shared" si="589"/>
        <v>1</v>
      </c>
      <c r="BU2871" s="19">
        <f t="shared" si="589"/>
        <v>1</v>
      </c>
      <c r="BV2871" s="19">
        <f t="shared" si="589"/>
        <v>0</v>
      </c>
      <c r="BW2871" s="19">
        <f t="shared" si="589"/>
        <v>0</v>
      </c>
      <c r="BX2871" s="19">
        <f t="shared" si="589"/>
        <v>0</v>
      </c>
      <c r="BY2871" s="19" t="str">
        <f t="shared" si="589"/>
        <v/>
      </c>
      <c r="BZ2871" s="19" t="str">
        <f t="shared" si="589"/>
        <v/>
      </c>
      <c r="CA2871" s="19" t="str">
        <f t="shared" si="588"/>
        <v/>
      </c>
      <c r="CB2871" s="19" t="str">
        <f t="shared" si="588"/>
        <v/>
      </c>
    </row>
    <row r="2872" spans="1:80">
      <c r="A2872" s="24">
        <f t="shared" si="563"/>
        <v>2871</v>
      </c>
      <c r="B2872" s="31">
        <f>IF(data!A2873="","",data!A2873)</f>
        <v>2022077</v>
      </c>
      <c r="C2872" s="32">
        <f>IF(data!B2873="","",data!B2873)</f>
        <v>44749</v>
      </c>
      <c r="D2872" s="21">
        <f>IF(data!C2873="","",data!C2873)</f>
        <v>3</v>
      </c>
      <c r="E2872" s="22">
        <f>IF(data!D2873="","",data!D2873)</f>
        <v>17</v>
      </c>
      <c r="F2872" s="22">
        <f>IF(data!E2873="","",data!E2873)</f>
        <v>18</v>
      </c>
      <c r="G2872" s="22">
        <f>IF(data!F2873="","",data!F2873)</f>
        <v>19</v>
      </c>
      <c r="H2872" s="22">
        <f>IF(data!G2873="","",data!G2873)</f>
        <v>20</v>
      </c>
      <c r="I2872" s="22">
        <f>IF(data!H2873="","",data!H2873)</f>
        <v>27</v>
      </c>
      <c r="J2872" s="23">
        <f>IF(data!I2873="","",data!I2873)</f>
        <v>16</v>
      </c>
      <c r="Q2872" s="33"/>
      <c r="R2872" s="33"/>
      <c r="S2872" s="33"/>
      <c r="T2872" s="33"/>
      <c r="U2872" s="33"/>
      <c r="V2872" s="33"/>
      <c r="X2872" s="34"/>
      <c r="Y2872" s="33"/>
      <c r="Z2872" s="33"/>
      <c r="AA2872" s="33"/>
      <c r="AB2872" s="33"/>
      <c r="AC2872" s="35"/>
      <c r="AD2872" s="33"/>
      <c r="AE2872" s="33"/>
      <c r="AF2872" s="33"/>
      <c r="AG2872" s="33"/>
      <c r="AH2872" s="33"/>
      <c r="AI2872" s="33"/>
      <c r="AJ2872" s="36"/>
      <c r="AK2872" s="10">
        <f t="shared" si="564"/>
        <v>5</v>
      </c>
      <c r="AL2872" s="11">
        <f t="shared" si="565"/>
        <v>12</v>
      </c>
      <c r="AM2872" s="11">
        <f t="shared" si="566"/>
        <v>14</v>
      </c>
      <c r="AN2872" s="11">
        <f t="shared" si="567"/>
        <v>14</v>
      </c>
      <c r="AO2872" s="13">
        <f t="shared" si="568"/>
        <v>27</v>
      </c>
      <c r="AP2872" s="11">
        <f t="shared" si="569"/>
        <v>16</v>
      </c>
      <c r="AQ2872" s="11">
        <f t="shared" si="570"/>
        <v>14</v>
      </c>
      <c r="AR2872" s="11">
        <f t="shared" si="571"/>
        <v>34</v>
      </c>
      <c r="AS2872" s="11">
        <f t="shared" si="572"/>
        <v>38</v>
      </c>
      <c r="AT2872" s="11">
        <f t="shared" si="573"/>
        <v>32</v>
      </c>
      <c r="AU2872" s="11">
        <f t="shared" si="574"/>
        <v>26</v>
      </c>
      <c r="AV2872" s="11">
        <f t="shared" si="575"/>
        <v>34</v>
      </c>
      <c r="AW2872" s="12">
        <f t="shared" si="576"/>
        <v>29</v>
      </c>
      <c r="AX2872" s="13">
        <f t="shared" si="577"/>
        <v>24</v>
      </c>
      <c r="AY2872" s="13">
        <f t="shared" si="578"/>
        <v>19</v>
      </c>
      <c r="AZ2872" s="13">
        <f t="shared" si="579"/>
        <v>32</v>
      </c>
      <c r="BA2872" s="13">
        <f t="shared" si="580"/>
        <v>47</v>
      </c>
      <c r="BB2872" s="14">
        <f t="shared" si="581"/>
        <v>64</v>
      </c>
      <c r="BC2872" s="19">
        <f t="shared" si="584"/>
        <v>19</v>
      </c>
      <c r="BD2872" s="55">
        <f t="shared" si="560"/>
        <v>0.97395258200714518</v>
      </c>
      <c r="BE2872" s="19">
        <f t="shared" si="561"/>
        <v>1.0762585254952908</v>
      </c>
      <c r="BF2872" s="19">
        <f t="shared" si="585"/>
        <v>1.0746216303994804</v>
      </c>
      <c r="BG2872" s="19">
        <f t="shared" si="590"/>
        <v>1.0443390711269893</v>
      </c>
      <c r="BH2872" s="19">
        <f t="shared" si="562"/>
        <v>1</v>
      </c>
      <c r="BI2872" s="19">
        <f t="shared" si="562"/>
        <v>1</v>
      </c>
      <c r="BJ2872" s="19">
        <f t="shared" si="562"/>
        <v>1</v>
      </c>
      <c r="BK2872" s="19">
        <f t="shared" si="589"/>
        <v>2</v>
      </c>
      <c r="BL2872" s="19">
        <f t="shared" si="589"/>
        <v>0</v>
      </c>
      <c r="BM2872" s="19">
        <f t="shared" si="589"/>
        <v>0</v>
      </c>
      <c r="BN2872" s="19">
        <f t="shared" si="589"/>
        <v>0</v>
      </c>
      <c r="BO2872" s="19">
        <f t="shared" si="589"/>
        <v>0</v>
      </c>
      <c r="BP2872" s="19">
        <f t="shared" si="589"/>
        <v>0</v>
      </c>
      <c r="BQ2872" s="19">
        <f t="shared" si="589"/>
        <v>0</v>
      </c>
      <c r="BR2872" s="19">
        <f t="shared" si="589"/>
        <v>1</v>
      </c>
      <c r="BS2872" s="19">
        <f t="shared" si="589"/>
        <v>0</v>
      </c>
      <c r="BT2872" s="19">
        <f t="shared" si="589"/>
        <v>0</v>
      </c>
      <c r="BU2872" s="19">
        <f t="shared" si="589"/>
        <v>0</v>
      </c>
      <c r="BV2872" s="19">
        <f t="shared" si="589"/>
        <v>0</v>
      </c>
      <c r="BW2872" s="19">
        <f t="shared" si="589"/>
        <v>0</v>
      </c>
      <c r="BX2872" s="19">
        <f t="shared" si="589"/>
        <v>0</v>
      </c>
      <c r="BY2872" s="19" t="str">
        <f t="shared" si="589"/>
        <v/>
      </c>
      <c r="BZ2872" s="19" t="str">
        <f t="shared" si="589"/>
        <v/>
      </c>
      <c r="CA2872" s="19" t="str">
        <f t="shared" si="588"/>
        <v/>
      </c>
      <c r="CB2872" s="19" t="str">
        <f t="shared" si="588"/>
        <v/>
      </c>
    </row>
    <row r="2873" spans="1:80">
      <c r="A2873" s="24">
        <f t="shared" si="563"/>
        <v>2872</v>
      </c>
      <c r="B2873" s="31">
        <f>IF(data!A2874="","",data!A2874)</f>
        <v>2022078</v>
      </c>
      <c r="C2873" s="32">
        <f>IF(data!B2874="","",data!B2874)</f>
        <v>44752</v>
      </c>
      <c r="D2873" s="21">
        <f>IF(data!C2874="","",data!C2874)</f>
        <v>1</v>
      </c>
      <c r="E2873" s="22">
        <f>IF(data!D2874="","",data!D2874)</f>
        <v>4</v>
      </c>
      <c r="F2873" s="22">
        <f>IF(data!E2874="","",data!E2874)</f>
        <v>5</v>
      </c>
      <c r="G2873" s="22">
        <f>IF(data!F2874="","",data!F2874)</f>
        <v>15</v>
      </c>
      <c r="H2873" s="22">
        <f>IF(data!G2874="","",data!G2874)</f>
        <v>17</v>
      </c>
      <c r="I2873" s="22">
        <f>IF(data!H2874="","",data!H2874)</f>
        <v>31</v>
      </c>
      <c r="J2873" s="23">
        <f>IF(data!I2874="","",data!I2874)</f>
        <v>9</v>
      </c>
      <c r="Q2873" s="33"/>
      <c r="R2873" s="33"/>
      <c r="S2873" s="33"/>
      <c r="T2873" s="33"/>
      <c r="U2873" s="33"/>
      <c r="V2873" s="33"/>
      <c r="X2873" s="34"/>
      <c r="Y2873" s="33"/>
      <c r="Z2873" s="33"/>
      <c r="AA2873" s="33"/>
      <c r="AB2873" s="33"/>
      <c r="AC2873" s="35"/>
      <c r="AD2873" s="33"/>
      <c r="AE2873" s="33"/>
      <c r="AF2873" s="33"/>
      <c r="AG2873" s="33"/>
      <c r="AH2873" s="33"/>
      <c r="AI2873" s="33"/>
      <c r="AJ2873" s="36"/>
      <c r="AK2873" s="10">
        <f t="shared" si="564"/>
        <v>7</v>
      </c>
      <c r="AL2873" s="11">
        <f t="shared" si="565"/>
        <v>9</v>
      </c>
      <c r="AM2873" s="11">
        <f t="shared" si="566"/>
        <v>8</v>
      </c>
      <c r="AN2873" s="11">
        <f t="shared" si="567"/>
        <v>19</v>
      </c>
      <c r="AO2873" s="13">
        <f t="shared" si="568"/>
        <v>17</v>
      </c>
      <c r="AP2873" s="11">
        <f t="shared" si="569"/>
        <v>25</v>
      </c>
      <c r="AQ2873" s="11">
        <f t="shared" si="570"/>
        <v>28</v>
      </c>
      <c r="AR2873" s="11">
        <f t="shared" si="571"/>
        <v>23</v>
      </c>
      <c r="AS2873" s="11">
        <f t="shared" si="572"/>
        <v>29</v>
      </c>
      <c r="AT2873" s="11">
        <f t="shared" si="573"/>
        <v>25</v>
      </c>
      <c r="AU2873" s="11">
        <f t="shared" si="574"/>
        <v>21</v>
      </c>
      <c r="AV2873" s="11">
        <f t="shared" si="575"/>
        <v>17</v>
      </c>
      <c r="AW2873" s="12">
        <f t="shared" si="576"/>
        <v>13</v>
      </c>
      <c r="AX2873" s="13">
        <f t="shared" si="577"/>
        <v>41</v>
      </c>
      <c r="AY2873" s="13">
        <f t="shared" si="578"/>
        <v>39</v>
      </c>
      <c r="AZ2873" s="13">
        <f t="shared" si="579"/>
        <v>55</v>
      </c>
      <c r="BA2873" s="13">
        <f t="shared" si="580"/>
        <v>54</v>
      </c>
      <c r="BB2873" s="14">
        <f t="shared" si="581"/>
        <v>53</v>
      </c>
      <c r="BC2873" s="19">
        <f t="shared" si="584"/>
        <v>39</v>
      </c>
      <c r="BD2873" s="55">
        <f t="shared" si="560"/>
        <v>0.86346216303994805</v>
      </c>
      <c r="BE2873" s="19">
        <f t="shared" si="561"/>
        <v>1.0291977914907438</v>
      </c>
      <c r="BF2873" s="19">
        <f t="shared" si="585"/>
        <v>1.0598895745371872</v>
      </c>
      <c r="BG2873" s="19">
        <f t="shared" si="590"/>
        <v>1.0431113998051316</v>
      </c>
      <c r="BH2873" s="19">
        <f t="shared" si="562"/>
        <v>1</v>
      </c>
      <c r="BI2873" s="19">
        <f t="shared" si="562"/>
        <v>1</v>
      </c>
      <c r="BJ2873" s="19">
        <f t="shared" si="562"/>
        <v>0</v>
      </c>
      <c r="BK2873" s="19">
        <f t="shared" si="589"/>
        <v>0</v>
      </c>
      <c r="BL2873" s="19">
        <f t="shared" si="589"/>
        <v>1</v>
      </c>
      <c r="BM2873" s="19">
        <f t="shared" si="589"/>
        <v>1</v>
      </c>
      <c r="BN2873" s="19">
        <f t="shared" si="589"/>
        <v>0</v>
      </c>
      <c r="BO2873" s="19">
        <f t="shared" si="589"/>
        <v>0</v>
      </c>
      <c r="BP2873" s="19">
        <f t="shared" si="589"/>
        <v>0</v>
      </c>
      <c r="BQ2873" s="19">
        <f t="shared" si="589"/>
        <v>0</v>
      </c>
      <c r="BR2873" s="19">
        <f t="shared" si="589"/>
        <v>0</v>
      </c>
      <c r="BS2873" s="19">
        <f t="shared" si="589"/>
        <v>0</v>
      </c>
      <c r="BT2873" s="19">
        <f t="shared" si="589"/>
        <v>0</v>
      </c>
      <c r="BU2873" s="19">
        <f t="shared" si="589"/>
        <v>0</v>
      </c>
      <c r="BV2873" s="19">
        <f t="shared" si="589"/>
        <v>1</v>
      </c>
      <c r="BW2873" s="19">
        <f t="shared" si="589"/>
        <v>1</v>
      </c>
      <c r="BX2873" s="19">
        <f t="shared" si="589"/>
        <v>0</v>
      </c>
      <c r="BY2873" s="19" t="str">
        <f t="shared" si="589"/>
        <v/>
      </c>
      <c r="BZ2873" s="19" t="str">
        <f t="shared" si="589"/>
        <v/>
      </c>
      <c r="CA2873" s="19" t="str">
        <f t="shared" si="588"/>
        <v/>
      </c>
      <c r="CB2873" s="19" t="str">
        <f t="shared" si="588"/>
        <v/>
      </c>
    </row>
    <row r="2874" spans="1:80">
      <c r="A2874" s="24">
        <f t="shared" si="563"/>
        <v>2873</v>
      </c>
      <c r="B2874" s="31">
        <f>IF(data!A2875="","",data!A2875)</f>
        <v>2022079</v>
      </c>
      <c r="C2874" s="32">
        <f>IF(data!B2875="","",data!B2875)</f>
        <v>44754</v>
      </c>
      <c r="D2874" s="21">
        <f>IF(data!C2875="","",data!C2875)</f>
        <v>1</v>
      </c>
      <c r="E2874" s="22">
        <f>IF(data!D2875="","",data!D2875)</f>
        <v>9</v>
      </c>
      <c r="F2874" s="22">
        <f>IF(data!E2875="","",data!E2875)</f>
        <v>15</v>
      </c>
      <c r="G2874" s="22">
        <f>IF(data!F2875="","",data!F2875)</f>
        <v>17</v>
      </c>
      <c r="H2874" s="22">
        <f>IF(data!G2875="","",data!G2875)</f>
        <v>22</v>
      </c>
      <c r="I2874" s="22">
        <f>IF(data!H2875="","",data!H2875)</f>
        <v>23</v>
      </c>
      <c r="J2874" s="23">
        <f>IF(data!I2875="","",data!I2875)</f>
        <v>16</v>
      </c>
      <c r="Q2874" s="33"/>
      <c r="R2874" s="33"/>
      <c r="S2874" s="33"/>
      <c r="T2874" s="33"/>
      <c r="U2874" s="33"/>
      <c r="V2874" s="33"/>
      <c r="X2874" s="34"/>
      <c r="Y2874" s="33"/>
      <c r="Z2874" s="33"/>
      <c r="AA2874" s="33"/>
      <c r="AB2874" s="33"/>
      <c r="AC2874" s="35"/>
      <c r="AD2874" s="33"/>
      <c r="AE2874" s="33"/>
      <c r="AF2874" s="33"/>
      <c r="AG2874" s="33"/>
      <c r="AH2874" s="33"/>
      <c r="AI2874" s="33"/>
      <c r="AJ2874" s="36"/>
      <c r="AK2874" s="10">
        <f t="shared" si="564"/>
        <v>6</v>
      </c>
      <c r="AL2874" s="11">
        <f t="shared" si="565"/>
        <v>11</v>
      </c>
      <c r="AM2874" s="11">
        <f t="shared" si="566"/>
        <v>12</v>
      </c>
      <c r="AN2874" s="11">
        <f t="shared" si="567"/>
        <v>21</v>
      </c>
      <c r="AO2874" s="13">
        <f t="shared" si="568"/>
        <v>10</v>
      </c>
      <c r="AP2874" s="11">
        <f t="shared" si="569"/>
        <v>23</v>
      </c>
      <c r="AQ2874" s="11">
        <f t="shared" si="570"/>
        <v>24</v>
      </c>
      <c r="AR2874" s="11">
        <f t="shared" si="571"/>
        <v>27</v>
      </c>
      <c r="AS2874" s="11">
        <f t="shared" si="572"/>
        <v>21</v>
      </c>
      <c r="AT2874" s="11">
        <f t="shared" si="573"/>
        <v>39</v>
      </c>
      <c r="AU2874" s="11">
        <f t="shared" si="574"/>
        <v>35</v>
      </c>
      <c r="AV2874" s="11">
        <f t="shared" si="575"/>
        <v>31</v>
      </c>
      <c r="AW2874" s="12">
        <f t="shared" si="576"/>
        <v>27</v>
      </c>
      <c r="AX2874" s="13">
        <f t="shared" si="577"/>
        <v>39</v>
      </c>
      <c r="AY2874" s="13">
        <f t="shared" si="578"/>
        <v>36</v>
      </c>
      <c r="AZ2874" s="13">
        <f t="shared" si="579"/>
        <v>51</v>
      </c>
      <c r="BA2874" s="13">
        <f t="shared" si="580"/>
        <v>49</v>
      </c>
      <c r="BB2874" s="14">
        <f t="shared" si="581"/>
        <v>47</v>
      </c>
      <c r="BC2874" s="19">
        <f t="shared" si="584"/>
        <v>36</v>
      </c>
      <c r="BD2874" s="55">
        <f t="shared" si="560"/>
        <v>0.77752517050990577</v>
      </c>
      <c r="BE2874" s="19">
        <f t="shared" si="561"/>
        <v>1.0025982461838259</v>
      </c>
      <c r="BF2874" s="19">
        <f t="shared" si="585"/>
        <v>1.0394283858395583</v>
      </c>
      <c r="BG2874" s="19">
        <f t="shared" si="590"/>
        <v>1.0341084767781747</v>
      </c>
      <c r="BH2874" s="19">
        <f t="shared" si="562"/>
        <v>1</v>
      </c>
      <c r="BI2874" s="19">
        <f t="shared" si="562"/>
        <v>1</v>
      </c>
      <c r="BJ2874" s="19">
        <f t="shared" si="562"/>
        <v>0</v>
      </c>
      <c r="BK2874" s="19">
        <f t="shared" si="589"/>
        <v>0</v>
      </c>
      <c r="BL2874" s="19">
        <f t="shared" si="589"/>
        <v>0</v>
      </c>
      <c r="BM2874" s="19">
        <f t="shared" si="589"/>
        <v>1</v>
      </c>
      <c r="BN2874" s="19">
        <f t="shared" si="589"/>
        <v>1</v>
      </c>
      <c r="BO2874" s="19">
        <f t="shared" si="589"/>
        <v>0</v>
      </c>
      <c r="BP2874" s="19">
        <f t="shared" si="589"/>
        <v>0</v>
      </c>
      <c r="BQ2874" s="19">
        <f t="shared" si="589"/>
        <v>1</v>
      </c>
      <c r="BR2874" s="19">
        <f t="shared" si="589"/>
        <v>0</v>
      </c>
      <c r="BS2874" s="19">
        <f t="shared" si="589"/>
        <v>0</v>
      </c>
      <c r="BT2874" s="19">
        <f t="shared" si="589"/>
        <v>0</v>
      </c>
      <c r="BU2874" s="19">
        <f t="shared" si="589"/>
        <v>0</v>
      </c>
      <c r="BV2874" s="19">
        <f t="shared" si="589"/>
        <v>0</v>
      </c>
      <c r="BW2874" s="19">
        <f t="shared" si="589"/>
        <v>1</v>
      </c>
      <c r="BX2874" s="19">
        <f t="shared" si="589"/>
        <v>0</v>
      </c>
      <c r="BY2874" s="19" t="str">
        <f t="shared" si="589"/>
        <v/>
      </c>
      <c r="BZ2874" s="19" t="str">
        <f t="shared" si="589"/>
        <v/>
      </c>
      <c r="CA2874" s="19" t="str">
        <f t="shared" si="588"/>
        <v/>
      </c>
      <c r="CB2874" s="19" t="str">
        <f t="shared" si="588"/>
        <v/>
      </c>
    </row>
    <row r="2875" spans="1:80">
      <c r="A2875" s="24">
        <f t="shared" si="563"/>
        <v>2874</v>
      </c>
      <c r="B2875" s="31">
        <f>IF(data!A2876="","",data!A2876)</f>
        <v>2022080</v>
      </c>
      <c r="C2875" s="32">
        <f>IF(data!B2876="","",data!B2876)</f>
        <v>44756</v>
      </c>
      <c r="D2875" s="21">
        <f>IF(data!C2876="","",data!C2876)</f>
        <v>5</v>
      </c>
      <c r="E2875" s="22">
        <f>IF(data!D2876="","",data!D2876)</f>
        <v>12</v>
      </c>
      <c r="F2875" s="22">
        <f>IF(data!E2876="","",data!E2876)</f>
        <v>15</v>
      </c>
      <c r="G2875" s="22">
        <f>IF(data!F2876="","",data!F2876)</f>
        <v>17</v>
      </c>
      <c r="H2875" s="22">
        <f>IF(data!G2876="","",data!G2876)</f>
        <v>18</v>
      </c>
      <c r="I2875" s="22">
        <f>IF(data!H2876="","",data!H2876)</f>
        <v>27</v>
      </c>
      <c r="J2875" s="23">
        <f>IF(data!I2876="","",data!I2876)</f>
        <v>4</v>
      </c>
      <c r="Q2875" s="33"/>
      <c r="R2875" s="33"/>
      <c r="S2875" s="33"/>
      <c r="T2875" s="33"/>
      <c r="U2875" s="33"/>
      <c r="V2875" s="33"/>
      <c r="X2875" s="34"/>
      <c r="Y2875" s="33"/>
      <c r="Z2875" s="33"/>
      <c r="AA2875" s="33"/>
      <c r="AB2875" s="33"/>
      <c r="AC2875" s="35"/>
      <c r="AD2875" s="33"/>
      <c r="AE2875" s="33"/>
      <c r="AF2875" s="33"/>
      <c r="AG2875" s="33"/>
      <c r="AH2875" s="33"/>
      <c r="AI2875" s="33"/>
      <c r="AJ2875" s="36"/>
      <c r="AK2875" s="10">
        <f t="shared" si="564"/>
        <v>4</v>
      </c>
      <c r="AL2875" s="11">
        <f t="shared" si="565"/>
        <v>10</v>
      </c>
      <c r="AM2875" s="11">
        <f t="shared" si="566"/>
        <v>9</v>
      </c>
      <c r="AN2875" s="11">
        <f t="shared" si="567"/>
        <v>16</v>
      </c>
      <c r="AO2875" s="13">
        <f t="shared" si="568"/>
        <v>24</v>
      </c>
      <c r="AP2875" s="11">
        <f t="shared" si="569"/>
        <v>22</v>
      </c>
      <c r="AQ2875" s="11">
        <f t="shared" si="570"/>
        <v>22</v>
      </c>
      <c r="AR2875" s="11">
        <f t="shared" si="571"/>
        <v>34</v>
      </c>
      <c r="AS2875" s="11">
        <f t="shared" si="572"/>
        <v>28</v>
      </c>
      <c r="AT2875" s="11">
        <f t="shared" si="573"/>
        <v>22</v>
      </c>
      <c r="AU2875" s="11">
        <f t="shared" si="574"/>
        <v>29</v>
      </c>
      <c r="AV2875" s="11">
        <f t="shared" si="575"/>
        <v>38</v>
      </c>
      <c r="AW2875" s="12">
        <f t="shared" si="576"/>
        <v>34</v>
      </c>
      <c r="AX2875" s="13">
        <f t="shared" si="577"/>
        <v>46</v>
      </c>
      <c r="AY2875" s="13">
        <f t="shared" si="578"/>
        <v>43</v>
      </c>
      <c r="AZ2875" s="13">
        <f t="shared" si="579"/>
        <v>58</v>
      </c>
      <c r="BA2875" s="13">
        <f t="shared" si="580"/>
        <v>75</v>
      </c>
      <c r="BB2875" s="14">
        <f t="shared" si="581"/>
        <v>74</v>
      </c>
      <c r="BC2875" s="19">
        <f t="shared" si="584"/>
        <v>43</v>
      </c>
      <c r="BD2875" s="55">
        <f t="shared" si="560"/>
        <v>0.80207859694706074</v>
      </c>
      <c r="BE2875" s="19">
        <f t="shared" si="561"/>
        <v>0.9759987008769081</v>
      </c>
      <c r="BF2875" s="19">
        <f t="shared" si="585"/>
        <v>1.032880805456317</v>
      </c>
      <c r="BG2875" s="19">
        <f t="shared" si="590"/>
        <v>1.0283793439428386</v>
      </c>
      <c r="BH2875" s="19">
        <f t="shared" si="562"/>
        <v>1</v>
      </c>
      <c r="BI2875" s="19">
        <f t="shared" si="562"/>
        <v>1</v>
      </c>
      <c r="BJ2875" s="19">
        <f t="shared" si="562"/>
        <v>0</v>
      </c>
      <c r="BK2875" s="19">
        <f t="shared" si="589"/>
        <v>0</v>
      </c>
      <c r="BL2875" s="19">
        <f t="shared" si="589"/>
        <v>0</v>
      </c>
      <c r="BM2875" s="19">
        <f t="shared" si="589"/>
        <v>1</v>
      </c>
      <c r="BN2875" s="19">
        <f t="shared" si="589"/>
        <v>0</v>
      </c>
      <c r="BO2875" s="19">
        <f t="shared" si="589"/>
        <v>0</v>
      </c>
      <c r="BP2875" s="19">
        <f t="shared" si="589"/>
        <v>0</v>
      </c>
      <c r="BQ2875" s="19">
        <f t="shared" si="589"/>
        <v>0</v>
      </c>
      <c r="BR2875" s="19">
        <f t="shared" si="589"/>
        <v>1</v>
      </c>
      <c r="BS2875" s="19">
        <f t="shared" si="589"/>
        <v>0</v>
      </c>
      <c r="BT2875" s="19">
        <f t="shared" si="589"/>
        <v>1</v>
      </c>
      <c r="BU2875" s="19">
        <f t="shared" si="589"/>
        <v>0</v>
      </c>
      <c r="BV2875" s="19">
        <f t="shared" si="589"/>
        <v>0</v>
      </c>
      <c r="BW2875" s="19">
        <f t="shared" si="589"/>
        <v>1</v>
      </c>
      <c r="BX2875" s="19">
        <f t="shared" si="589"/>
        <v>0</v>
      </c>
      <c r="BY2875" s="19" t="str">
        <f t="shared" si="589"/>
        <v/>
      </c>
      <c r="BZ2875" s="19" t="str">
        <f t="shared" si="589"/>
        <v/>
      </c>
      <c r="CA2875" s="19" t="str">
        <f t="shared" si="588"/>
        <v/>
      </c>
      <c r="CB2875" s="19" t="str">
        <f t="shared" si="588"/>
        <v/>
      </c>
    </row>
    <row r="2876" spans="1:80">
      <c r="A2876" s="24">
        <f t="shared" si="563"/>
        <v>2875</v>
      </c>
      <c r="B2876" s="31">
        <f>IF(data!A2877="","",data!A2877)</f>
        <v>2022081</v>
      </c>
      <c r="C2876" s="32">
        <f>IF(data!B2877="","",data!B2877)</f>
        <v>44759</v>
      </c>
      <c r="D2876" s="21">
        <f>IF(data!C2877="","",data!C2877)</f>
        <v>4</v>
      </c>
      <c r="E2876" s="22">
        <f>IF(data!D2877="","",data!D2877)</f>
        <v>8</v>
      </c>
      <c r="F2876" s="22">
        <f>IF(data!E2877="","",data!E2877)</f>
        <v>11</v>
      </c>
      <c r="G2876" s="22">
        <f>IF(data!F2877="","",data!F2877)</f>
        <v>21</v>
      </c>
      <c r="H2876" s="22">
        <f>IF(data!G2877="","",data!G2877)</f>
        <v>27</v>
      </c>
      <c r="I2876" s="22">
        <f>IF(data!H2877="","",data!H2877)</f>
        <v>30</v>
      </c>
      <c r="J2876" s="23">
        <f>IF(data!I2877="","",data!I2877)</f>
        <v>1</v>
      </c>
      <c r="Q2876" s="33"/>
      <c r="R2876" s="33"/>
      <c r="S2876" s="33"/>
      <c r="T2876" s="33"/>
      <c r="U2876" s="33"/>
      <c r="V2876" s="33"/>
      <c r="X2876" s="34"/>
      <c r="Y2876" s="33"/>
      <c r="Z2876" s="33"/>
      <c r="AA2876" s="33"/>
      <c r="AB2876" s="33"/>
      <c r="AC2876" s="35"/>
      <c r="AD2876" s="33"/>
      <c r="AE2876" s="33"/>
      <c r="AF2876" s="33"/>
      <c r="AG2876" s="33"/>
      <c r="AH2876" s="33"/>
      <c r="AI2876" s="33"/>
      <c r="AJ2876" s="36"/>
      <c r="AK2876" s="10">
        <f t="shared" si="564"/>
        <v>5</v>
      </c>
      <c r="AL2876" s="11">
        <f t="shared" si="565"/>
        <v>9</v>
      </c>
      <c r="AM2876" s="11">
        <f t="shared" si="566"/>
        <v>11</v>
      </c>
      <c r="AN2876" s="11">
        <f t="shared" si="567"/>
        <v>17</v>
      </c>
      <c r="AO2876" s="13">
        <f t="shared" si="568"/>
        <v>17</v>
      </c>
      <c r="AP2876" s="11">
        <f t="shared" si="569"/>
        <v>21</v>
      </c>
      <c r="AQ2876" s="72">
        <f t="shared" si="570"/>
        <v>20</v>
      </c>
      <c r="AR2876" s="11">
        <f t="shared" si="571"/>
        <v>21</v>
      </c>
      <c r="AS2876" s="11">
        <f t="shared" si="572"/>
        <v>35</v>
      </c>
      <c r="AT2876" s="11">
        <f t="shared" si="573"/>
        <v>41</v>
      </c>
      <c r="AU2876" s="11">
        <f t="shared" si="574"/>
        <v>36</v>
      </c>
      <c r="AV2876" s="11">
        <f t="shared" si="575"/>
        <v>45</v>
      </c>
      <c r="AW2876" s="12">
        <f t="shared" si="576"/>
        <v>41</v>
      </c>
      <c r="AX2876" s="13">
        <f t="shared" si="577"/>
        <v>53</v>
      </c>
      <c r="AY2876" s="13">
        <f t="shared" si="578"/>
        <v>50</v>
      </c>
      <c r="AZ2876" s="13">
        <f t="shared" si="579"/>
        <v>47</v>
      </c>
      <c r="BA2876" s="13">
        <f t="shared" si="580"/>
        <v>44</v>
      </c>
      <c r="BB2876" s="14">
        <f t="shared" si="581"/>
        <v>41</v>
      </c>
      <c r="BC2876" s="19">
        <f t="shared" si="584"/>
        <v>50</v>
      </c>
      <c r="BD2876" s="55">
        <f t="shared" si="560"/>
        <v>0.76524845729132829</v>
      </c>
      <c r="BE2876" s="19">
        <f t="shared" si="561"/>
        <v>0.96576810652809364</v>
      </c>
      <c r="BF2876" s="19">
        <f t="shared" si="585"/>
        <v>1.0402468333874635</v>
      </c>
      <c r="BG2876" s="19">
        <f t="shared" si="590"/>
        <v>1.027970120168886</v>
      </c>
      <c r="BH2876" s="19">
        <f t="shared" si="562"/>
        <v>0</v>
      </c>
      <c r="BI2876" s="19">
        <f t="shared" si="562"/>
        <v>0</v>
      </c>
      <c r="BJ2876" s="19">
        <f t="shared" si="562"/>
        <v>0</v>
      </c>
      <c r="BK2876" s="19">
        <f t="shared" si="589"/>
        <v>0</v>
      </c>
      <c r="BL2876" s="19">
        <f t="shared" si="589"/>
        <v>2</v>
      </c>
      <c r="BM2876" s="19">
        <f t="shared" si="589"/>
        <v>0</v>
      </c>
      <c r="BN2876" s="19">
        <f t="shared" si="589"/>
        <v>0</v>
      </c>
      <c r="BO2876" s="19">
        <f t="shared" si="589"/>
        <v>0</v>
      </c>
      <c r="BP2876" s="19">
        <f t="shared" si="589"/>
        <v>1</v>
      </c>
      <c r="BQ2876" s="19">
        <f t="shared" si="589"/>
        <v>0</v>
      </c>
      <c r="BR2876" s="19">
        <f t="shared" si="589"/>
        <v>1</v>
      </c>
      <c r="BS2876" s="19">
        <f t="shared" si="589"/>
        <v>1</v>
      </c>
      <c r="BT2876" s="19">
        <f t="shared" si="589"/>
        <v>0</v>
      </c>
      <c r="BU2876" s="19">
        <f t="shared" si="589"/>
        <v>1</v>
      </c>
      <c r="BV2876" s="19">
        <f t="shared" si="589"/>
        <v>0</v>
      </c>
      <c r="BW2876" s="19">
        <f t="shared" si="589"/>
        <v>0</v>
      </c>
      <c r="BX2876" s="19">
        <f t="shared" si="589"/>
        <v>0</v>
      </c>
      <c r="BY2876" s="19" t="str">
        <f t="shared" si="589"/>
        <v/>
      </c>
      <c r="BZ2876" s="19" t="str">
        <f t="shared" si="589"/>
        <v/>
      </c>
      <c r="CA2876" s="19" t="str">
        <f t="shared" si="588"/>
        <v/>
      </c>
      <c r="CB2876" s="19" t="str">
        <f t="shared" si="588"/>
        <v/>
      </c>
    </row>
    <row r="2877" spans="1:80">
      <c r="A2877" s="24">
        <f t="shared" si="563"/>
        <v>2876</v>
      </c>
      <c r="B2877" s="31">
        <f>IF(data!A2878="","",data!A2878)</f>
        <v>2022082</v>
      </c>
      <c r="C2877" s="32">
        <f>IF(data!B2878="","",data!B2878)</f>
        <v>44761</v>
      </c>
      <c r="D2877" s="21">
        <f>IF(data!C2878="","",data!C2878)</f>
        <v>4</v>
      </c>
      <c r="E2877" s="22">
        <f>IF(data!D2878="","",data!D2878)</f>
        <v>10</v>
      </c>
      <c r="F2877" s="22">
        <f>IF(data!E2878="","",data!E2878)</f>
        <v>11</v>
      </c>
      <c r="G2877" s="22">
        <f>IF(data!F2878="","",data!F2878)</f>
        <v>23</v>
      </c>
      <c r="H2877" s="22">
        <f>IF(data!G2878="","",data!G2878)</f>
        <v>30</v>
      </c>
      <c r="I2877" s="22">
        <f>IF(data!H2878="","",data!H2878)</f>
        <v>32</v>
      </c>
      <c r="J2877" s="23">
        <f>IF(data!I2878="","",data!I2878)</f>
        <v>14</v>
      </c>
      <c r="Q2877" s="33"/>
      <c r="R2877" s="33"/>
      <c r="S2877" s="33"/>
      <c r="T2877" s="33"/>
      <c r="U2877" s="33"/>
      <c r="V2877" s="33"/>
      <c r="X2877" s="34"/>
      <c r="Y2877" s="33"/>
      <c r="Z2877" s="33"/>
      <c r="AA2877" s="33"/>
      <c r="AB2877" s="33"/>
      <c r="AC2877" s="35"/>
      <c r="AD2877" s="33"/>
      <c r="AE2877" s="33"/>
      <c r="AF2877" s="33"/>
      <c r="AG2877" s="33"/>
      <c r="AH2877" s="33"/>
      <c r="AI2877" s="33"/>
      <c r="AJ2877" s="36"/>
      <c r="AK2877" s="71">
        <f t="shared" si="564"/>
        <v>8</v>
      </c>
      <c r="AL2877" s="11">
        <f t="shared" si="565"/>
        <v>10</v>
      </c>
      <c r="AM2877" s="11">
        <f t="shared" si="566"/>
        <v>10</v>
      </c>
      <c r="AN2877" s="11">
        <f t="shared" si="567"/>
        <v>20</v>
      </c>
      <c r="AO2877" s="13">
        <f t="shared" si="568"/>
        <v>19</v>
      </c>
      <c r="AP2877" s="11">
        <f t="shared" si="569"/>
        <v>22</v>
      </c>
      <c r="AQ2877" s="72">
        <f t="shared" si="570"/>
        <v>20</v>
      </c>
      <c r="AR2877" s="11">
        <f t="shared" si="571"/>
        <v>10</v>
      </c>
      <c r="AS2877" s="11">
        <f t="shared" si="572"/>
        <v>33</v>
      </c>
      <c r="AT2877" s="11">
        <f t="shared" si="573"/>
        <v>50</v>
      </c>
      <c r="AU2877" s="11">
        <f t="shared" si="574"/>
        <v>45</v>
      </c>
      <c r="AV2877" s="11">
        <f t="shared" si="575"/>
        <v>40</v>
      </c>
      <c r="AW2877" s="12">
        <f t="shared" si="576"/>
        <v>35</v>
      </c>
      <c r="AX2877" s="13">
        <f t="shared" si="577"/>
        <v>46</v>
      </c>
      <c r="AY2877" s="13">
        <f t="shared" si="578"/>
        <v>59</v>
      </c>
      <c r="AZ2877" s="13">
        <f t="shared" si="579"/>
        <v>56</v>
      </c>
      <c r="BA2877" s="13">
        <f t="shared" si="580"/>
        <v>53</v>
      </c>
      <c r="BB2877" s="14">
        <f t="shared" si="581"/>
        <v>50</v>
      </c>
      <c r="BC2877" s="19">
        <f t="shared" si="584"/>
        <v>59</v>
      </c>
      <c r="BD2877" s="55">
        <f t="shared" si="560"/>
        <v>0.92893796687236108</v>
      </c>
      <c r="BE2877" s="19">
        <f t="shared" si="561"/>
        <v>0.95144527443975313</v>
      </c>
      <c r="BF2877" s="19">
        <f t="shared" si="585"/>
        <v>1.032880805456317</v>
      </c>
      <c r="BG2877" s="19">
        <f t="shared" si="590"/>
        <v>1.0275608963949334</v>
      </c>
      <c r="BH2877" s="19">
        <f t="shared" si="562"/>
        <v>0</v>
      </c>
      <c r="BI2877" s="19">
        <f t="shared" si="562"/>
        <v>0</v>
      </c>
      <c r="BJ2877" s="19">
        <f t="shared" si="562"/>
        <v>0</v>
      </c>
      <c r="BK2877" s="19">
        <f t="shared" si="589"/>
        <v>0</v>
      </c>
      <c r="BL2877" s="19">
        <f t="shared" si="589"/>
        <v>1</v>
      </c>
      <c r="BM2877" s="19">
        <f t="shared" si="589"/>
        <v>0</v>
      </c>
      <c r="BN2877" s="19">
        <f t="shared" si="589"/>
        <v>1</v>
      </c>
      <c r="BO2877" s="19">
        <f t="shared" si="589"/>
        <v>0</v>
      </c>
      <c r="BP2877" s="19">
        <f t="shared" si="589"/>
        <v>0</v>
      </c>
      <c r="BQ2877" s="19">
        <f t="shared" si="589"/>
        <v>0</v>
      </c>
      <c r="BR2877" s="19">
        <f t="shared" si="589"/>
        <v>1</v>
      </c>
      <c r="BS2877" s="19">
        <f t="shared" si="589"/>
        <v>1</v>
      </c>
      <c r="BT2877" s="19">
        <f t="shared" si="589"/>
        <v>0</v>
      </c>
      <c r="BU2877" s="19">
        <f t="shared" si="589"/>
        <v>1</v>
      </c>
      <c r="BV2877" s="19">
        <f t="shared" si="589"/>
        <v>0</v>
      </c>
      <c r="BW2877" s="19">
        <f t="shared" si="589"/>
        <v>1</v>
      </c>
      <c r="BX2877" s="19">
        <f t="shared" si="589"/>
        <v>0</v>
      </c>
      <c r="BY2877" s="19" t="str">
        <f t="shared" si="589"/>
        <v/>
      </c>
      <c r="BZ2877" s="19" t="str">
        <f t="shared" si="589"/>
        <v/>
      </c>
      <c r="CA2877" s="19" t="str">
        <f t="shared" si="588"/>
        <v/>
      </c>
      <c r="CB2877" s="19" t="str">
        <f t="shared" si="588"/>
        <v/>
      </c>
    </row>
    <row r="2878" spans="1:80">
      <c r="A2878" s="24">
        <f t="shared" si="563"/>
        <v>2877</v>
      </c>
      <c r="B2878" s="31">
        <f>IF(data!A2879="","",data!A2879)</f>
        <v>2022083</v>
      </c>
      <c r="C2878" s="32">
        <f>IF(data!B2879="","",data!B2879)</f>
        <v>44763</v>
      </c>
      <c r="D2878" s="21">
        <f>IF(data!C2879="","",data!C2879)</f>
        <v>8</v>
      </c>
      <c r="E2878" s="22">
        <f>IF(data!D2879="","",data!D2879)</f>
        <v>12</v>
      </c>
      <c r="F2878" s="22">
        <f>IF(data!E2879="","",data!E2879)</f>
        <v>13</v>
      </c>
      <c r="G2878" s="22">
        <f>IF(data!F2879="","",data!F2879)</f>
        <v>14</v>
      </c>
      <c r="H2878" s="22">
        <f>IF(data!G2879="","",data!G2879)</f>
        <v>19</v>
      </c>
      <c r="I2878" s="22">
        <f>IF(data!H2879="","",data!H2879)</f>
        <v>20</v>
      </c>
      <c r="J2878" s="23">
        <f>IF(data!I2879="","",data!I2879)</f>
        <v>5</v>
      </c>
      <c r="Q2878" s="33"/>
      <c r="R2878" s="33"/>
      <c r="S2878" s="33"/>
      <c r="T2878" s="33"/>
      <c r="U2878" s="33"/>
      <c r="V2878" s="33"/>
      <c r="X2878" s="34"/>
      <c r="Y2878" s="33"/>
      <c r="Z2878" s="33"/>
      <c r="AA2878" s="33"/>
      <c r="AB2878" s="33"/>
      <c r="AC2878" s="35"/>
      <c r="AD2878" s="33"/>
      <c r="AE2878" s="33"/>
      <c r="AF2878" s="33"/>
      <c r="AG2878" s="33"/>
      <c r="AH2878" s="33"/>
      <c r="AI2878" s="33"/>
      <c r="AJ2878" s="36"/>
      <c r="AK2878" s="71">
        <f t="shared" si="564"/>
        <v>8</v>
      </c>
      <c r="AL2878" s="11">
        <f t="shared" si="565"/>
        <v>6</v>
      </c>
      <c r="AM2878" s="11">
        <f t="shared" si="566"/>
        <v>16</v>
      </c>
      <c r="AN2878" s="11">
        <f t="shared" si="567"/>
        <v>8</v>
      </c>
      <c r="AO2878" s="13">
        <f t="shared" si="568"/>
        <v>23</v>
      </c>
      <c r="AP2878" s="11">
        <f t="shared" si="569"/>
        <v>22</v>
      </c>
      <c r="AQ2878" s="11">
        <f t="shared" si="570"/>
        <v>23</v>
      </c>
      <c r="AR2878" s="11">
        <f t="shared" si="571"/>
        <v>26</v>
      </c>
      <c r="AS2878" s="11">
        <f t="shared" si="572"/>
        <v>31</v>
      </c>
      <c r="AT2878" s="11">
        <f t="shared" si="573"/>
        <v>26</v>
      </c>
      <c r="AU2878" s="11">
        <f t="shared" si="574"/>
        <v>34</v>
      </c>
      <c r="AV2878" s="11">
        <f t="shared" si="575"/>
        <v>44</v>
      </c>
      <c r="AW2878" s="12">
        <f t="shared" si="576"/>
        <v>56</v>
      </c>
      <c r="AX2878" s="13">
        <f t="shared" si="577"/>
        <v>54</v>
      </c>
      <c r="AY2878" s="13">
        <f t="shared" si="578"/>
        <v>52</v>
      </c>
      <c r="AZ2878" s="13">
        <f t="shared" si="579"/>
        <v>50</v>
      </c>
      <c r="BA2878" s="13">
        <f t="shared" si="580"/>
        <v>48</v>
      </c>
      <c r="BB2878" s="14">
        <f t="shared" si="581"/>
        <v>66</v>
      </c>
      <c r="BC2878" s="19">
        <f t="shared" si="584"/>
        <v>52</v>
      </c>
      <c r="BD2878" s="55">
        <f t="shared" si="560"/>
        <v>0.98213705748619684</v>
      </c>
      <c r="BE2878" s="19">
        <f t="shared" si="561"/>
        <v>0.92279961026307245</v>
      </c>
      <c r="BF2878" s="19">
        <f t="shared" si="585"/>
        <v>1.0189671971419292</v>
      </c>
      <c r="BG2878" s="19">
        <f t="shared" si="590"/>
        <v>1.0320623579084118</v>
      </c>
      <c r="BH2878" s="19">
        <f t="shared" si="562"/>
        <v>0</v>
      </c>
      <c r="BI2878" s="19">
        <f t="shared" si="562"/>
        <v>0</v>
      </c>
      <c r="BJ2878" s="19">
        <f t="shared" si="562"/>
        <v>1</v>
      </c>
      <c r="BK2878" s="19">
        <f t="shared" si="589"/>
        <v>1</v>
      </c>
      <c r="BL2878" s="19">
        <f t="shared" si="589"/>
        <v>0</v>
      </c>
      <c r="BM2878" s="19">
        <f t="shared" si="589"/>
        <v>0</v>
      </c>
      <c r="BN2878" s="19">
        <f t="shared" si="589"/>
        <v>0</v>
      </c>
      <c r="BO2878" s="19">
        <f t="shared" si="589"/>
        <v>0</v>
      </c>
      <c r="BP2878" s="19">
        <f t="shared" si="589"/>
        <v>1</v>
      </c>
      <c r="BQ2878" s="19">
        <f t="shared" si="589"/>
        <v>0</v>
      </c>
      <c r="BR2878" s="19">
        <f t="shared" si="589"/>
        <v>0</v>
      </c>
      <c r="BS2878" s="19">
        <f t="shared" si="589"/>
        <v>0</v>
      </c>
      <c r="BT2878" s="19">
        <f t="shared" si="589"/>
        <v>1</v>
      </c>
      <c r="BU2878" s="19">
        <f t="shared" si="589"/>
        <v>1</v>
      </c>
      <c r="BV2878" s="19">
        <f t="shared" si="589"/>
        <v>1</v>
      </c>
      <c r="BW2878" s="19">
        <f t="shared" si="589"/>
        <v>0</v>
      </c>
      <c r="BX2878" s="19">
        <f t="shared" si="589"/>
        <v>0</v>
      </c>
      <c r="BY2878" s="19" t="str">
        <f t="shared" si="589"/>
        <v/>
      </c>
      <c r="BZ2878" s="19" t="str">
        <f t="shared" si="589"/>
        <v/>
      </c>
      <c r="CA2878" s="19" t="str">
        <f t="shared" si="588"/>
        <v/>
      </c>
      <c r="CB2878" s="19" t="str">
        <f t="shared" si="588"/>
        <v/>
      </c>
    </row>
    <row r="2879" spans="1:80">
      <c r="A2879" s="24">
        <f t="shared" si="563"/>
        <v>2878</v>
      </c>
      <c r="B2879" s="31">
        <f>IF(data!A2880="","",data!A2880)</f>
        <v>2022084</v>
      </c>
      <c r="C2879" s="32">
        <f>IF(data!B2880="","",data!B2880)</f>
        <v>44766</v>
      </c>
      <c r="D2879" s="21">
        <f>IF(data!C2880="","",data!C2880)</f>
        <v>3</v>
      </c>
      <c r="E2879" s="22">
        <f>IF(data!D2880="","",data!D2880)</f>
        <v>18</v>
      </c>
      <c r="F2879" s="22">
        <f>IF(data!E2880="","",data!E2880)</f>
        <v>23</v>
      </c>
      <c r="G2879" s="22">
        <f>IF(data!F2880="","",data!F2880)</f>
        <v>24</v>
      </c>
      <c r="H2879" s="22">
        <f>IF(data!G2880="","",data!G2880)</f>
        <v>25</v>
      </c>
      <c r="I2879" s="22">
        <f>IF(data!H2880="","",data!H2880)</f>
        <v>32</v>
      </c>
      <c r="J2879" s="23">
        <f>IF(data!I2880="","",data!I2880)</f>
        <v>9</v>
      </c>
      <c r="Q2879" s="33"/>
      <c r="R2879" s="33"/>
      <c r="S2879" s="33"/>
      <c r="T2879" s="33"/>
      <c r="U2879" s="33"/>
      <c r="V2879" s="33"/>
      <c r="X2879" s="34"/>
      <c r="Y2879" s="33"/>
      <c r="Z2879" s="33"/>
      <c r="AA2879" s="33"/>
      <c r="AB2879" s="33"/>
      <c r="AC2879" s="35"/>
      <c r="AD2879" s="33"/>
      <c r="AE2879" s="33"/>
      <c r="AF2879" s="33"/>
      <c r="AG2879" s="33"/>
      <c r="AH2879" s="33"/>
      <c r="AI2879" s="33"/>
      <c r="AJ2879" s="36"/>
      <c r="AK2879" s="10">
        <f t="shared" si="564"/>
        <v>5</v>
      </c>
      <c r="AL2879" s="11">
        <f t="shared" si="565"/>
        <v>9</v>
      </c>
      <c r="AM2879" s="11">
        <f t="shared" si="566"/>
        <v>15</v>
      </c>
      <c r="AN2879" s="11">
        <f t="shared" si="567"/>
        <v>11</v>
      </c>
      <c r="AO2879" s="13">
        <f t="shared" si="568"/>
        <v>20</v>
      </c>
      <c r="AP2879" s="11">
        <f t="shared" si="569"/>
        <v>13</v>
      </c>
      <c r="AQ2879" s="11">
        <f t="shared" si="570"/>
        <v>26</v>
      </c>
      <c r="AR2879" s="11">
        <f t="shared" si="571"/>
        <v>25</v>
      </c>
      <c r="AS2879" s="11">
        <f t="shared" si="572"/>
        <v>26</v>
      </c>
      <c r="AT2879" s="11">
        <f t="shared" si="573"/>
        <v>29</v>
      </c>
      <c r="AU2879" s="11">
        <f t="shared" si="574"/>
        <v>47</v>
      </c>
      <c r="AV2879" s="11">
        <f t="shared" si="575"/>
        <v>41</v>
      </c>
      <c r="AW2879" s="12">
        <f t="shared" si="576"/>
        <v>35</v>
      </c>
      <c r="AX2879" s="13">
        <f t="shared" si="577"/>
        <v>29</v>
      </c>
      <c r="AY2879" s="13">
        <f t="shared" si="578"/>
        <v>40</v>
      </c>
      <c r="AZ2879" s="13">
        <f t="shared" si="579"/>
        <v>35</v>
      </c>
      <c r="BA2879" s="13">
        <f t="shared" si="580"/>
        <v>49</v>
      </c>
      <c r="BB2879" s="14">
        <f t="shared" si="581"/>
        <v>45</v>
      </c>
      <c r="BC2879" s="19">
        <f t="shared" si="584"/>
        <v>40</v>
      </c>
      <c r="BD2879" s="55">
        <f t="shared" si="560"/>
        <v>0.99850600844430004</v>
      </c>
      <c r="BE2879" s="19">
        <f t="shared" si="561"/>
        <v>0.88801558947710291</v>
      </c>
      <c r="BF2879" s="19">
        <f t="shared" si="585"/>
        <v>1.0140565118544982</v>
      </c>
      <c r="BG2879" s="19">
        <f t="shared" si="590"/>
        <v>1.0206040922377395</v>
      </c>
      <c r="BH2879" s="19">
        <f t="shared" si="562"/>
        <v>0</v>
      </c>
      <c r="BI2879" s="19">
        <f t="shared" si="562"/>
        <v>1</v>
      </c>
      <c r="BJ2879" s="19">
        <f t="shared" si="562"/>
        <v>0</v>
      </c>
      <c r="BK2879" s="19">
        <f t="shared" si="589"/>
        <v>1</v>
      </c>
      <c r="BL2879" s="19">
        <f t="shared" si="589"/>
        <v>0</v>
      </c>
      <c r="BM2879" s="19">
        <f t="shared" si="589"/>
        <v>0</v>
      </c>
      <c r="BN2879" s="19">
        <f t="shared" si="589"/>
        <v>1</v>
      </c>
      <c r="BO2879" s="19">
        <f t="shared" si="589"/>
        <v>1</v>
      </c>
      <c r="BP2879" s="19">
        <f t="shared" si="589"/>
        <v>1</v>
      </c>
      <c r="BQ2879" s="19">
        <f t="shared" si="589"/>
        <v>0</v>
      </c>
      <c r="BR2879" s="19">
        <f t="shared" si="589"/>
        <v>0</v>
      </c>
      <c r="BS2879" s="19">
        <f t="shared" si="589"/>
        <v>0</v>
      </c>
      <c r="BT2879" s="19">
        <f t="shared" si="589"/>
        <v>0</v>
      </c>
      <c r="BU2879" s="19">
        <f t="shared" si="589"/>
        <v>0</v>
      </c>
      <c r="BV2879" s="19">
        <f t="shared" si="589"/>
        <v>0</v>
      </c>
      <c r="BW2879" s="19">
        <f t="shared" si="589"/>
        <v>1</v>
      </c>
      <c r="BX2879" s="19">
        <f t="shared" si="589"/>
        <v>0</v>
      </c>
      <c r="BY2879" s="19" t="str">
        <f t="shared" si="589"/>
        <v/>
      </c>
      <c r="BZ2879" s="19" t="str">
        <f t="shared" si="589"/>
        <v/>
      </c>
      <c r="CA2879" s="19" t="str">
        <f t="shared" si="588"/>
        <v/>
      </c>
      <c r="CB2879" s="19" t="str">
        <f t="shared" si="588"/>
        <v/>
      </c>
    </row>
    <row r="2880" spans="1:80">
      <c r="A2880" s="24">
        <f t="shared" si="563"/>
        <v>2879</v>
      </c>
      <c r="B2880" s="31">
        <f>IF(data!A2881="","",data!A2881)</f>
        <v>2022085</v>
      </c>
      <c r="C2880" s="32">
        <f>IF(data!B2881="","",data!B2881)</f>
        <v>44768</v>
      </c>
      <c r="D2880" s="21">
        <f>IF(data!C2881="","",data!C2881)</f>
        <v>7</v>
      </c>
      <c r="E2880" s="22">
        <f>IF(data!D2881="","",data!D2881)</f>
        <v>9</v>
      </c>
      <c r="F2880" s="22">
        <f>IF(data!E2881="","",data!E2881)</f>
        <v>14</v>
      </c>
      <c r="G2880" s="22">
        <f>IF(data!F2881="","",data!F2881)</f>
        <v>31</v>
      </c>
      <c r="H2880" s="22">
        <f>IF(data!G2881="","",data!G2881)</f>
        <v>32</v>
      </c>
      <c r="I2880" s="22">
        <f>IF(data!H2881="","",data!H2881)</f>
        <v>33</v>
      </c>
      <c r="J2880" s="23">
        <f>IF(data!I2881="","",data!I2881)</f>
        <v>13</v>
      </c>
      <c r="Q2880" s="33"/>
      <c r="R2880" s="33"/>
      <c r="S2880" s="33"/>
      <c r="T2880" s="33"/>
      <c r="U2880" s="33"/>
      <c r="V2880" s="33"/>
      <c r="X2880" s="34"/>
      <c r="Y2880" s="33"/>
      <c r="Z2880" s="33"/>
      <c r="AA2880" s="33"/>
      <c r="AB2880" s="33"/>
      <c r="AC2880" s="35"/>
      <c r="AD2880" s="33"/>
      <c r="AE2880" s="33"/>
      <c r="AF2880" s="33"/>
      <c r="AG2880" s="33"/>
      <c r="AH2880" s="33"/>
      <c r="AI2880" s="33"/>
      <c r="AJ2880" s="36"/>
      <c r="AK2880" s="71">
        <f t="shared" si="564"/>
        <v>6</v>
      </c>
      <c r="AL2880" s="11">
        <f t="shared" si="565"/>
        <v>10</v>
      </c>
      <c r="AM2880" s="72">
        <f t="shared" si="566"/>
        <v>16</v>
      </c>
      <c r="AN2880" s="11">
        <f t="shared" si="567"/>
        <v>12</v>
      </c>
      <c r="AO2880" s="13">
        <f t="shared" si="568"/>
        <v>14</v>
      </c>
      <c r="AP2880" s="11">
        <f t="shared" si="569"/>
        <v>22</v>
      </c>
      <c r="AQ2880" s="72">
        <f t="shared" si="570"/>
        <v>27</v>
      </c>
      <c r="AR2880" s="11">
        <f t="shared" si="571"/>
        <v>26</v>
      </c>
      <c r="AS2880" s="11">
        <f t="shared" si="572"/>
        <v>38</v>
      </c>
      <c r="AT2880" s="11">
        <f t="shared" si="573"/>
        <v>42</v>
      </c>
      <c r="AU2880" s="11">
        <f t="shared" si="574"/>
        <v>35</v>
      </c>
      <c r="AV2880" s="11">
        <f t="shared" si="575"/>
        <v>28</v>
      </c>
      <c r="AW2880" s="12">
        <f t="shared" si="576"/>
        <v>36</v>
      </c>
      <c r="AX2880" s="13">
        <f t="shared" si="577"/>
        <v>46</v>
      </c>
      <c r="AY2880" s="13">
        <f t="shared" si="578"/>
        <v>75</v>
      </c>
      <c r="AZ2880" s="13">
        <f t="shared" si="579"/>
        <v>72</v>
      </c>
      <c r="BA2880" s="13">
        <f t="shared" si="580"/>
        <v>69</v>
      </c>
      <c r="BB2880" s="14">
        <f t="shared" si="581"/>
        <v>66</v>
      </c>
      <c r="BC2880" s="19">
        <f t="shared" si="584"/>
        <v>75</v>
      </c>
      <c r="BD2880" s="55">
        <f t="shared" si="560"/>
        <v>1.1294576161091263</v>
      </c>
      <c r="BE2880" s="19">
        <f t="shared" si="561"/>
        <v>0.96576810652809364</v>
      </c>
      <c r="BF2880" s="19">
        <f t="shared" si="585"/>
        <v>1.032880805456317</v>
      </c>
      <c r="BG2880" s="19">
        <f t="shared" si="590"/>
        <v>1.0312439103605067</v>
      </c>
      <c r="BH2880" s="19">
        <f t="shared" si="562"/>
        <v>0</v>
      </c>
      <c r="BI2880" s="19">
        <f t="shared" si="562"/>
        <v>0</v>
      </c>
      <c r="BJ2880" s="19">
        <f t="shared" si="562"/>
        <v>0</v>
      </c>
      <c r="BK2880" s="19">
        <f t="shared" si="589"/>
        <v>0</v>
      </c>
      <c r="BL2880" s="19">
        <f t="shared" si="589"/>
        <v>0</v>
      </c>
      <c r="BM2880" s="19">
        <f t="shared" si="589"/>
        <v>0</v>
      </c>
      <c r="BN2880" s="19">
        <f t="shared" si="589"/>
        <v>0</v>
      </c>
      <c r="BO2880" s="19">
        <f t="shared" si="589"/>
        <v>1</v>
      </c>
      <c r="BP2880" s="19">
        <f t="shared" si="589"/>
        <v>0</v>
      </c>
      <c r="BQ2880" s="19">
        <f t="shared" si="589"/>
        <v>1</v>
      </c>
      <c r="BR2880" s="19">
        <f t="shared" si="589"/>
        <v>0</v>
      </c>
      <c r="BS2880" s="19">
        <f t="shared" si="589"/>
        <v>0</v>
      </c>
      <c r="BT2880" s="19">
        <f t="shared" si="589"/>
        <v>0</v>
      </c>
      <c r="BU2880" s="19">
        <f t="shared" si="589"/>
        <v>0</v>
      </c>
      <c r="BV2880" s="19">
        <f t="shared" si="589"/>
        <v>2</v>
      </c>
      <c r="BW2880" s="19">
        <f t="shared" si="589"/>
        <v>1</v>
      </c>
      <c r="BX2880" s="19">
        <f t="shared" si="589"/>
        <v>1</v>
      </c>
      <c r="BY2880" s="19" t="str">
        <f t="shared" si="589"/>
        <v/>
      </c>
      <c r="BZ2880" s="19" t="str">
        <f t="shared" si="589"/>
        <v/>
      </c>
      <c r="CA2880" s="19" t="str">
        <f t="shared" si="588"/>
        <v/>
      </c>
      <c r="CB2880" s="19" t="str">
        <f t="shared" si="588"/>
        <v/>
      </c>
    </row>
    <row r="2881" spans="1:80">
      <c r="A2881" s="24">
        <f t="shared" si="563"/>
        <v>2880</v>
      </c>
      <c r="B2881" s="31">
        <f>IF(data!A2882="","",data!A2882)</f>
        <v>2022086</v>
      </c>
      <c r="C2881" s="32">
        <f>IF(data!B2882="","",data!B2882)</f>
        <v>44770</v>
      </c>
      <c r="D2881" s="21">
        <f>IF(data!C2882="","",data!C2882)</f>
        <v>1</v>
      </c>
      <c r="E2881" s="22">
        <f>IF(data!D2882="","",data!D2882)</f>
        <v>4</v>
      </c>
      <c r="F2881" s="22">
        <f>IF(data!E2882="","",data!E2882)</f>
        <v>8</v>
      </c>
      <c r="G2881" s="22">
        <f>IF(data!F2882="","",data!F2882)</f>
        <v>21</v>
      </c>
      <c r="H2881" s="22">
        <f>IF(data!G2882="","",data!G2882)</f>
        <v>23</v>
      </c>
      <c r="I2881" s="22">
        <f>IF(data!H2882="","",data!H2882)</f>
        <v>24</v>
      </c>
      <c r="J2881" s="23">
        <f>IF(data!I2882="","",data!I2882)</f>
        <v>11</v>
      </c>
      <c r="Q2881" s="33"/>
      <c r="R2881" s="33"/>
      <c r="S2881" s="33"/>
      <c r="T2881" s="33"/>
      <c r="U2881" s="33"/>
      <c r="V2881" s="33"/>
      <c r="X2881" s="34"/>
      <c r="Y2881" s="33"/>
      <c r="Z2881" s="33"/>
      <c r="AA2881" s="33"/>
      <c r="AB2881" s="33"/>
      <c r="AC2881" s="35"/>
      <c r="AD2881" s="33"/>
      <c r="AE2881" s="33"/>
      <c r="AF2881" s="33"/>
      <c r="AG2881" s="33"/>
      <c r="AH2881" s="33"/>
      <c r="AI2881" s="33"/>
      <c r="AJ2881" s="36"/>
      <c r="AK2881" s="71">
        <f t="shared" si="564"/>
        <v>6</v>
      </c>
      <c r="AL2881" s="11">
        <f t="shared" si="565"/>
        <v>5</v>
      </c>
      <c r="AM2881" s="72">
        <f t="shared" si="566"/>
        <v>16</v>
      </c>
      <c r="AN2881" s="72">
        <f t="shared" si="567"/>
        <v>15</v>
      </c>
      <c r="AO2881" s="13">
        <f t="shared" si="568"/>
        <v>11</v>
      </c>
      <c r="AP2881" s="11">
        <f t="shared" si="569"/>
        <v>17</v>
      </c>
      <c r="AQ2881" s="72">
        <f t="shared" si="570"/>
        <v>27</v>
      </c>
      <c r="AR2881" s="11">
        <f t="shared" si="571"/>
        <v>21</v>
      </c>
      <c r="AS2881" s="11">
        <f t="shared" si="572"/>
        <v>26</v>
      </c>
      <c r="AT2881" s="11">
        <f t="shared" si="573"/>
        <v>33</v>
      </c>
      <c r="AU2881" s="11">
        <f t="shared" si="574"/>
        <v>42</v>
      </c>
      <c r="AV2881" s="11">
        <f t="shared" si="575"/>
        <v>39</v>
      </c>
      <c r="AW2881" s="12">
        <f t="shared" si="576"/>
        <v>36</v>
      </c>
      <c r="AX2881" s="13">
        <f t="shared" si="577"/>
        <v>33</v>
      </c>
      <c r="AY2881" s="13">
        <f t="shared" si="578"/>
        <v>30</v>
      </c>
      <c r="AZ2881" s="13">
        <f t="shared" si="579"/>
        <v>27</v>
      </c>
      <c r="BA2881" s="13">
        <f t="shared" si="580"/>
        <v>24</v>
      </c>
      <c r="BB2881" s="14">
        <f t="shared" si="581"/>
        <v>21</v>
      </c>
      <c r="BC2881" s="19">
        <f t="shared" si="584"/>
        <v>30</v>
      </c>
      <c r="BD2881" s="55">
        <f t="shared" si="560"/>
        <v>1.04761286131861</v>
      </c>
      <c r="BE2881" s="19">
        <f t="shared" si="561"/>
        <v>0.90643065930496913</v>
      </c>
      <c r="BF2881" s="19">
        <f t="shared" si="585"/>
        <v>1.0173303020461189</v>
      </c>
      <c r="BG2881" s="19">
        <f t="shared" si="590"/>
        <v>1.0197856446898343</v>
      </c>
      <c r="BH2881" s="19">
        <f t="shared" si="562"/>
        <v>0</v>
      </c>
      <c r="BI2881" s="19">
        <f t="shared" si="562"/>
        <v>1</v>
      </c>
      <c r="BJ2881" s="19">
        <f t="shared" si="562"/>
        <v>0</v>
      </c>
      <c r="BK2881" s="19">
        <f t="shared" si="589"/>
        <v>0</v>
      </c>
      <c r="BL2881" s="19">
        <f t="shared" si="589"/>
        <v>2</v>
      </c>
      <c r="BM2881" s="19">
        <f t="shared" si="589"/>
        <v>0</v>
      </c>
      <c r="BN2881" s="19">
        <f t="shared" si="589"/>
        <v>1</v>
      </c>
      <c r="BO2881" s="19">
        <f t="shared" si="589"/>
        <v>1</v>
      </c>
      <c r="BP2881" s="19">
        <f t="shared" si="589"/>
        <v>1</v>
      </c>
      <c r="BQ2881" s="19">
        <f t="shared" si="589"/>
        <v>0</v>
      </c>
      <c r="BR2881" s="19">
        <f t="shared" si="589"/>
        <v>0</v>
      </c>
      <c r="BS2881" s="19">
        <f t="shared" si="589"/>
        <v>0</v>
      </c>
      <c r="BT2881" s="19">
        <f t="shared" si="589"/>
        <v>0</v>
      </c>
      <c r="BU2881" s="19">
        <f t="shared" si="589"/>
        <v>0</v>
      </c>
      <c r="BV2881" s="19">
        <f t="shared" si="589"/>
        <v>0</v>
      </c>
      <c r="BW2881" s="19">
        <f t="shared" si="589"/>
        <v>0</v>
      </c>
      <c r="BX2881" s="19">
        <f t="shared" si="589"/>
        <v>0</v>
      </c>
      <c r="BY2881" s="19" t="str">
        <f t="shared" si="589"/>
        <v/>
      </c>
      <c r="BZ2881" s="19" t="str">
        <f t="shared" si="589"/>
        <v/>
      </c>
      <c r="CA2881" s="19" t="str">
        <f t="shared" si="588"/>
        <v/>
      </c>
      <c r="CB2881" s="19" t="str">
        <f t="shared" si="588"/>
        <v/>
      </c>
    </row>
    <row r="2882" spans="1:80">
      <c r="A2882" s="24">
        <f t="shared" si="563"/>
        <v>2881</v>
      </c>
      <c r="B2882" s="31">
        <f>IF(data!A2883="","",data!A2883)</f>
        <v>2022087</v>
      </c>
      <c r="C2882" s="32">
        <f>IF(data!B2883="","",data!B2883)</f>
        <v>44773</v>
      </c>
      <c r="D2882" s="21">
        <f>IF(data!C2883="","",data!C2883)</f>
        <v>5</v>
      </c>
      <c r="E2882" s="22">
        <f>IF(data!D2883="","",data!D2883)</f>
        <v>6</v>
      </c>
      <c r="F2882" s="22">
        <f>IF(data!E2883="","",data!E2883)</f>
        <v>9</v>
      </c>
      <c r="G2882" s="22">
        <f>IF(data!F2883="","",data!F2883)</f>
        <v>13</v>
      </c>
      <c r="H2882" s="22">
        <f>IF(data!G2883="","",data!G2883)</f>
        <v>23</v>
      </c>
      <c r="I2882" s="22">
        <f>IF(data!H2883="","",data!H2883)</f>
        <v>25</v>
      </c>
      <c r="J2882" s="23">
        <f>IF(data!I2883="","",data!I2883)</f>
        <v>8</v>
      </c>
      <c r="Q2882" s="33"/>
      <c r="R2882" s="33"/>
      <c r="S2882" s="33"/>
      <c r="T2882" s="33"/>
      <c r="U2882" s="33"/>
      <c r="V2882" s="33"/>
      <c r="X2882" s="34"/>
      <c r="Y2882" s="33"/>
      <c r="Z2882" s="33"/>
      <c r="AA2882" s="33"/>
      <c r="AB2882" s="33"/>
      <c r="AC2882" s="35"/>
      <c r="AD2882" s="33"/>
      <c r="AE2882" s="33"/>
      <c r="AF2882" s="33"/>
      <c r="AG2882" s="33"/>
      <c r="AH2882" s="33"/>
      <c r="AI2882" s="33"/>
      <c r="AJ2882" s="36"/>
      <c r="AK2882" s="71">
        <f t="shared" si="564"/>
        <v>6</v>
      </c>
      <c r="AL2882" s="11">
        <f t="shared" si="565"/>
        <v>9</v>
      </c>
      <c r="AM2882" s="72">
        <f t="shared" si="566"/>
        <v>11</v>
      </c>
      <c r="AN2882" s="72">
        <f t="shared" si="567"/>
        <v>15</v>
      </c>
      <c r="AO2882" s="13">
        <f t="shared" si="568"/>
        <v>25</v>
      </c>
      <c r="AP2882" s="11">
        <f t="shared" si="569"/>
        <v>25</v>
      </c>
      <c r="AQ2882" s="72">
        <f t="shared" si="570"/>
        <v>27</v>
      </c>
      <c r="AR2882" s="11">
        <f t="shared" si="571"/>
        <v>31</v>
      </c>
      <c r="AS2882" s="11">
        <f t="shared" si="572"/>
        <v>26</v>
      </c>
      <c r="AT2882" s="11">
        <f t="shared" si="573"/>
        <v>33</v>
      </c>
      <c r="AU2882" s="11">
        <f t="shared" si="574"/>
        <v>42</v>
      </c>
      <c r="AV2882" s="11">
        <f t="shared" si="575"/>
        <v>53</v>
      </c>
      <c r="AW2882" s="12">
        <f t="shared" si="576"/>
        <v>51</v>
      </c>
      <c r="AX2882" s="13">
        <f t="shared" si="577"/>
        <v>49</v>
      </c>
      <c r="AY2882" s="13">
        <f t="shared" si="578"/>
        <v>47</v>
      </c>
      <c r="AZ2882" s="13">
        <f t="shared" si="579"/>
        <v>45</v>
      </c>
      <c r="BA2882" s="13">
        <f t="shared" si="580"/>
        <v>43</v>
      </c>
      <c r="BB2882" s="14">
        <f t="shared" si="581"/>
        <v>41</v>
      </c>
      <c r="BC2882" s="19">
        <f t="shared" si="584"/>
        <v>47</v>
      </c>
      <c r="BD2882" s="55">
        <f t="shared" si="560"/>
        <v>0.99850600844430004</v>
      </c>
      <c r="BE2882" s="19">
        <f t="shared" si="561"/>
        <v>0.96372198765833061</v>
      </c>
      <c r="BF2882" s="19">
        <f t="shared" si="585"/>
        <v>1.018148749594024</v>
      </c>
      <c r="BG2882" s="19">
        <f t="shared" si="590"/>
        <v>1.0197856446898343</v>
      </c>
      <c r="BH2882" s="19">
        <f t="shared" si="562"/>
        <v>0</v>
      </c>
      <c r="BI2882" s="19">
        <f t="shared" si="562"/>
        <v>0</v>
      </c>
      <c r="BJ2882" s="19">
        <f t="shared" si="562"/>
        <v>0</v>
      </c>
      <c r="BK2882" s="19">
        <f t="shared" si="589"/>
        <v>0</v>
      </c>
      <c r="BL2882" s="19">
        <f t="shared" si="589"/>
        <v>0</v>
      </c>
      <c r="BM2882" s="19">
        <f t="shared" si="589"/>
        <v>1</v>
      </c>
      <c r="BN2882" s="19">
        <f t="shared" si="589"/>
        <v>2</v>
      </c>
      <c r="BO2882" s="19">
        <f t="shared" si="589"/>
        <v>0</v>
      </c>
      <c r="BP2882" s="19">
        <f t="shared" si="589"/>
        <v>1</v>
      </c>
      <c r="BQ2882" s="19">
        <f t="shared" si="589"/>
        <v>1</v>
      </c>
      <c r="BR2882" s="19">
        <f t="shared" si="589"/>
        <v>0</v>
      </c>
      <c r="BS2882" s="19">
        <f t="shared" si="589"/>
        <v>0</v>
      </c>
      <c r="BT2882" s="19">
        <f t="shared" si="589"/>
        <v>0</v>
      </c>
      <c r="BU2882" s="19">
        <f t="shared" si="589"/>
        <v>1</v>
      </c>
      <c r="BV2882" s="19">
        <f t="shared" si="589"/>
        <v>0</v>
      </c>
      <c r="BW2882" s="19">
        <f t="shared" si="589"/>
        <v>0</v>
      </c>
      <c r="BX2882" s="19">
        <f t="shared" si="589"/>
        <v>0</v>
      </c>
      <c r="BY2882" s="19" t="str">
        <f t="shared" si="589"/>
        <v/>
      </c>
      <c r="BZ2882" s="19" t="str">
        <f t="shared" ref="BZ2882:CB2897" si="591">IF(BZ$4&gt;=$BC$1,"",SUMPRODUCT(N(MOD($D2882:$I2882,$BC$1)=BZ$4)))</f>
        <v/>
      </c>
      <c r="CA2882" s="19" t="str">
        <f t="shared" si="591"/>
        <v/>
      </c>
      <c r="CB2882" s="19" t="str">
        <f t="shared" si="591"/>
        <v/>
      </c>
    </row>
    <row r="2883" spans="1:80">
      <c r="A2883" s="24">
        <f t="shared" si="563"/>
        <v>2882</v>
      </c>
      <c r="B2883" s="31">
        <f>IF(data!A2884="","",data!A2884)</f>
        <v>2022088</v>
      </c>
      <c r="C2883" s="32">
        <f>IF(data!B2884="","",data!B2884)</f>
        <v>44775</v>
      </c>
      <c r="D2883" s="21">
        <f>IF(data!C2884="","",data!C2884)</f>
        <v>3</v>
      </c>
      <c r="E2883" s="22">
        <f>IF(data!D2884="","",data!D2884)</f>
        <v>9</v>
      </c>
      <c r="F2883" s="22">
        <f>IF(data!E2884="","",data!E2884)</f>
        <v>15</v>
      </c>
      <c r="G2883" s="22">
        <f>IF(data!F2884="","",data!F2884)</f>
        <v>17</v>
      </c>
      <c r="H2883" s="22">
        <f>IF(data!G2884="","",data!G2884)</f>
        <v>20</v>
      </c>
      <c r="I2883" s="22">
        <f>IF(data!H2884="","",data!H2884)</f>
        <v>22</v>
      </c>
      <c r="J2883" s="23">
        <f>IF(data!I2884="","",data!I2884)</f>
        <v>6</v>
      </c>
      <c r="Q2883" s="33"/>
      <c r="R2883" s="33"/>
      <c r="S2883" s="33"/>
      <c r="T2883" s="33"/>
      <c r="U2883" s="33"/>
      <c r="V2883" s="33"/>
      <c r="X2883" s="34"/>
      <c r="Y2883" s="33"/>
      <c r="Z2883" s="33"/>
      <c r="AA2883" s="33"/>
      <c r="AB2883" s="33"/>
      <c r="AC2883" s="35"/>
      <c r="AD2883" s="33"/>
      <c r="AE2883" s="33"/>
      <c r="AF2883" s="33"/>
      <c r="AG2883" s="33"/>
      <c r="AH2883" s="33"/>
      <c r="AI2883" s="33"/>
      <c r="AJ2883" s="36"/>
      <c r="AK2883" s="10">
        <f t="shared" si="564"/>
        <v>5</v>
      </c>
      <c r="AL2883" s="11">
        <f t="shared" si="565"/>
        <v>10</v>
      </c>
      <c r="AM2883" s="72">
        <f t="shared" si="566"/>
        <v>11</v>
      </c>
      <c r="AN2883" s="11">
        <f t="shared" si="567"/>
        <v>20</v>
      </c>
      <c r="AO2883" s="13">
        <f t="shared" si="568"/>
        <v>16</v>
      </c>
      <c r="AP2883" s="11">
        <f t="shared" si="569"/>
        <v>22</v>
      </c>
      <c r="AQ2883" s="11">
        <f t="shared" si="570"/>
        <v>23</v>
      </c>
      <c r="AR2883" s="11">
        <f t="shared" si="571"/>
        <v>26</v>
      </c>
      <c r="AS2883" s="11">
        <f t="shared" si="572"/>
        <v>31</v>
      </c>
      <c r="AT2883" s="11">
        <f t="shared" si="573"/>
        <v>38</v>
      </c>
      <c r="AU2883" s="11">
        <f t="shared" si="574"/>
        <v>34</v>
      </c>
      <c r="AV2883" s="11">
        <f t="shared" si="575"/>
        <v>30</v>
      </c>
      <c r="AW2883" s="12">
        <f t="shared" si="576"/>
        <v>26</v>
      </c>
      <c r="AX2883" s="13">
        <f t="shared" si="577"/>
        <v>38</v>
      </c>
      <c r="AY2883" s="13">
        <f t="shared" si="578"/>
        <v>35</v>
      </c>
      <c r="AZ2883" s="13">
        <f t="shared" si="579"/>
        <v>50</v>
      </c>
      <c r="BA2883" s="13">
        <f t="shared" si="580"/>
        <v>48</v>
      </c>
      <c r="BB2883" s="14">
        <f t="shared" si="581"/>
        <v>46</v>
      </c>
      <c r="BC2883" s="19">
        <f t="shared" si="584"/>
        <v>35</v>
      </c>
      <c r="BD2883" s="55">
        <f t="shared" si="560"/>
        <v>0.92893796687236108</v>
      </c>
      <c r="BE2883" s="19">
        <f t="shared" si="561"/>
        <v>0.95553751217927907</v>
      </c>
      <c r="BF2883" s="19">
        <f t="shared" si="585"/>
        <v>1.0124196167586879</v>
      </c>
      <c r="BG2883" s="19">
        <f t="shared" si="590"/>
        <v>1.0046443650535888</v>
      </c>
      <c r="BH2883" s="19">
        <f t="shared" si="562"/>
        <v>1</v>
      </c>
      <c r="BI2883" s="19">
        <f t="shared" si="562"/>
        <v>0</v>
      </c>
      <c r="BJ2883" s="19">
        <f t="shared" si="562"/>
        <v>0</v>
      </c>
      <c r="BK2883" s="19">
        <f t="shared" ref="BK2883:BZ2898" si="592">IF(BK$4&gt;=$BC$1,"",SUMPRODUCT(N(MOD($D2883:$I2883,$BC$1)=BK$4)))</f>
        <v>2</v>
      </c>
      <c r="BL2883" s="19">
        <f t="shared" si="592"/>
        <v>0</v>
      </c>
      <c r="BM2883" s="19">
        <f t="shared" si="592"/>
        <v>1</v>
      </c>
      <c r="BN2883" s="19">
        <f t="shared" si="592"/>
        <v>0</v>
      </c>
      <c r="BO2883" s="19">
        <f t="shared" si="592"/>
        <v>0</v>
      </c>
      <c r="BP2883" s="19">
        <f t="shared" si="592"/>
        <v>0</v>
      </c>
      <c r="BQ2883" s="19">
        <f t="shared" si="592"/>
        <v>1</v>
      </c>
      <c r="BR2883" s="19">
        <f t="shared" si="592"/>
        <v>0</v>
      </c>
      <c r="BS2883" s="19">
        <f t="shared" si="592"/>
        <v>0</v>
      </c>
      <c r="BT2883" s="19">
        <f t="shared" si="592"/>
        <v>0</v>
      </c>
      <c r="BU2883" s="19">
        <f t="shared" si="592"/>
        <v>0</v>
      </c>
      <c r="BV2883" s="19">
        <f t="shared" si="592"/>
        <v>0</v>
      </c>
      <c r="BW2883" s="19">
        <f t="shared" si="592"/>
        <v>1</v>
      </c>
      <c r="BX2883" s="19">
        <f t="shared" si="592"/>
        <v>0</v>
      </c>
      <c r="BY2883" s="19" t="str">
        <f t="shared" si="592"/>
        <v/>
      </c>
      <c r="BZ2883" s="19" t="str">
        <f t="shared" si="592"/>
        <v/>
      </c>
      <c r="CA2883" s="19" t="str">
        <f t="shared" si="591"/>
        <v/>
      </c>
      <c r="CB2883" s="19" t="str">
        <f t="shared" si="591"/>
        <v/>
      </c>
    </row>
    <row r="2884" spans="1:80">
      <c r="A2884" s="24">
        <f t="shared" si="563"/>
        <v>2883</v>
      </c>
      <c r="B2884" s="31">
        <f>IF(data!A2885="","",data!A2885)</f>
        <v>2022089</v>
      </c>
      <c r="C2884" s="32">
        <f>IF(data!B2885="","",data!B2885)</f>
        <v>44777</v>
      </c>
      <c r="D2884" s="21">
        <f>IF(data!C2885="","",data!C2885)</f>
        <v>2</v>
      </c>
      <c r="E2884" s="22">
        <f>IF(data!D2885="","",data!D2885)</f>
        <v>7</v>
      </c>
      <c r="F2884" s="22">
        <f>IF(data!E2885="","",data!E2885)</f>
        <v>15</v>
      </c>
      <c r="G2884" s="22">
        <f>IF(data!F2885="","",data!F2885)</f>
        <v>29</v>
      </c>
      <c r="H2884" s="22">
        <f>IF(data!G2885="","",data!G2885)</f>
        <v>31</v>
      </c>
      <c r="I2884" s="22">
        <f>IF(data!H2885="","",data!H2885)</f>
        <v>33</v>
      </c>
      <c r="J2884" s="23">
        <f>IF(data!I2885="","",data!I2885)</f>
        <v>15</v>
      </c>
      <c r="Q2884" s="33"/>
      <c r="R2884" s="33"/>
      <c r="S2884" s="33"/>
      <c r="T2884" s="33"/>
      <c r="U2884" s="33"/>
      <c r="V2884" s="33"/>
      <c r="X2884" s="34"/>
      <c r="Y2884" s="33"/>
      <c r="Z2884" s="33"/>
      <c r="AA2884" s="33"/>
      <c r="AB2884" s="33"/>
      <c r="AC2884" s="35"/>
      <c r="AD2884" s="33"/>
      <c r="AE2884" s="33"/>
      <c r="AF2884" s="33"/>
      <c r="AG2884" s="33"/>
      <c r="AH2884" s="33"/>
      <c r="AI2884" s="33"/>
      <c r="AJ2884" s="36"/>
      <c r="AK2884" s="10">
        <f t="shared" si="564"/>
        <v>6</v>
      </c>
      <c r="AL2884" s="11">
        <f t="shared" si="565"/>
        <v>13</v>
      </c>
      <c r="AM2884" s="11">
        <f t="shared" si="566"/>
        <v>12</v>
      </c>
      <c r="AN2884" s="11">
        <f t="shared" si="567"/>
        <v>15</v>
      </c>
      <c r="AO2884" s="13">
        <f t="shared" si="568"/>
        <v>12</v>
      </c>
      <c r="AP2884" s="11">
        <f t="shared" si="569"/>
        <v>29</v>
      </c>
      <c r="AQ2884" s="11">
        <f t="shared" si="570"/>
        <v>27</v>
      </c>
      <c r="AR2884" s="11">
        <f t="shared" si="571"/>
        <v>27</v>
      </c>
      <c r="AS2884" s="11">
        <f t="shared" si="572"/>
        <v>29</v>
      </c>
      <c r="AT2884" s="11">
        <f t="shared" si="573"/>
        <v>33</v>
      </c>
      <c r="AU2884" s="11">
        <f t="shared" si="574"/>
        <v>26</v>
      </c>
      <c r="AV2884" s="11">
        <f t="shared" si="575"/>
        <v>19</v>
      </c>
      <c r="AW2884" s="12">
        <f t="shared" si="576"/>
        <v>27</v>
      </c>
      <c r="AX2884" s="13">
        <f t="shared" si="577"/>
        <v>53</v>
      </c>
      <c r="AY2884" s="13">
        <f t="shared" si="578"/>
        <v>66</v>
      </c>
      <c r="AZ2884" s="13">
        <f t="shared" si="579"/>
        <v>63</v>
      </c>
      <c r="BA2884" s="13">
        <f t="shared" si="580"/>
        <v>60</v>
      </c>
      <c r="BB2884" s="14">
        <f t="shared" si="581"/>
        <v>57</v>
      </c>
      <c r="BC2884" s="19">
        <f t="shared" si="584"/>
        <v>66</v>
      </c>
      <c r="BD2884" s="55">
        <f t="shared" si="560"/>
        <v>1.0353361481000325</v>
      </c>
      <c r="BE2884" s="19">
        <f t="shared" si="561"/>
        <v>1.0169210782721663</v>
      </c>
      <c r="BF2884" s="19">
        <f t="shared" si="585"/>
        <v>1.0263332250730757</v>
      </c>
      <c r="BG2884" s="19">
        <f t="shared" si="590"/>
        <v>1.0140565118544982</v>
      </c>
      <c r="BH2884" s="19">
        <f t="shared" si="562"/>
        <v>0</v>
      </c>
      <c r="BI2884" s="19">
        <f t="shared" si="562"/>
        <v>0</v>
      </c>
      <c r="BJ2884" s="19">
        <f t="shared" si="562"/>
        <v>1</v>
      </c>
      <c r="BK2884" s="19">
        <f t="shared" si="592"/>
        <v>0</v>
      </c>
      <c r="BL2884" s="19">
        <f t="shared" si="592"/>
        <v>0</v>
      </c>
      <c r="BM2884" s="19">
        <f t="shared" si="592"/>
        <v>0</v>
      </c>
      <c r="BN2884" s="19">
        <f t="shared" si="592"/>
        <v>0</v>
      </c>
      <c r="BO2884" s="19">
        <f t="shared" si="592"/>
        <v>1</v>
      </c>
      <c r="BP2884" s="19">
        <f t="shared" si="592"/>
        <v>0</v>
      </c>
      <c r="BQ2884" s="19">
        <f t="shared" si="592"/>
        <v>0</v>
      </c>
      <c r="BR2884" s="19">
        <f t="shared" si="592"/>
        <v>0</v>
      </c>
      <c r="BS2884" s="19">
        <f t="shared" si="592"/>
        <v>0</v>
      </c>
      <c r="BT2884" s="19">
        <f t="shared" si="592"/>
        <v>1</v>
      </c>
      <c r="BU2884" s="19">
        <f t="shared" si="592"/>
        <v>0</v>
      </c>
      <c r="BV2884" s="19">
        <f t="shared" si="592"/>
        <v>1</v>
      </c>
      <c r="BW2884" s="19">
        <f t="shared" si="592"/>
        <v>1</v>
      </c>
      <c r="BX2884" s="19">
        <f t="shared" si="592"/>
        <v>1</v>
      </c>
      <c r="BY2884" s="19" t="str">
        <f t="shared" si="592"/>
        <v/>
      </c>
      <c r="BZ2884" s="19" t="str">
        <f t="shared" si="592"/>
        <v/>
      </c>
      <c r="CA2884" s="19" t="str">
        <f t="shared" si="591"/>
        <v/>
      </c>
      <c r="CB2884" s="19" t="str">
        <f t="shared" si="591"/>
        <v/>
      </c>
    </row>
    <row r="2885" spans="1:80">
      <c r="A2885" s="24">
        <f t="shared" si="563"/>
        <v>2884</v>
      </c>
      <c r="B2885" s="31">
        <f>IF(data!A2886="","",data!A2886)</f>
        <v>2022090</v>
      </c>
      <c r="C2885" s="32">
        <f>IF(data!B2886="","",data!B2886)</f>
        <v>44780</v>
      </c>
      <c r="D2885" s="21">
        <f>IF(data!C2886="","",data!C2886)</f>
        <v>1</v>
      </c>
      <c r="E2885" s="22">
        <f>IF(data!D2886="","",data!D2886)</f>
        <v>4</v>
      </c>
      <c r="F2885" s="22">
        <f>IF(data!E2886="","",data!E2886)</f>
        <v>25</v>
      </c>
      <c r="G2885" s="22">
        <f>IF(data!F2886="","",data!F2886)</f>
        <v>27</v>
      </c>
      <c r="H2885" s="22">
        <f>IF(data!G2886="","",data!G2886)</f>
        <v>29</v>
      </c>
      <c r="I2885" s="22">
        <f>IF(data!H2886="","",data!H2886)</f>
        <v>30</v>
      </c>
      <c r="J2885" s="23">
        <f>IF(data!I2886="","",data!I2886)</f>
        <v>7</v>
      </c>
      <c r="Q2885" s="33"/>
      <c r="R2885" s="33"/>
      <c r="S2885" s="33"/>
      <c r="T2885" s="33"/>
      <c r="U2885" s="33"/>
      <c r="V2885" s="33"/>
      <c r="X2885" s="34"/>
      <c r="Y2885" s="33"/>
      <c r="Z2885" s="33"/>
      <c r="AA2885" s="33"/>
      <c r="AB2885" s="33"/>
      <c r="AC2885" s="35"/>
      <c r="AD2885" s="33"/>
      <c r="AE2885" s="33"/>
      <c r="AF2885" s="33"/>
      <c r="AG2885" s="33"/>
      <c r="AH2885" s="33"/>
      <c r="AI2885" s="33"/>
      <c r="AJ2885" s="36"/>
      <c r="AK2885" s="10">
        <f t="shared" si="564"/>
        <v>5</v>
      </c>
      <c r="AL2885" s="11">
        <f t="shared" si="565"/>
        <v>8</v>
      </c>
      <c r="AM2885" s="11">
        <f t="shared" si="566"/>
        <v>11</v>
      </c>
      <c r="AN2885" s="11">
        <f t="shared" si="567"/>
        <v>14</v>
      </c>
      <c r="AO2885" s="13">
        <f t="shared" si="568"/>
        <v>18</v>
      </c>
      <c r="AP2885" s="11">
        <f t="shared" si="569"/>
        <v>20</v>
      </c>
      <c r="AQ2885" s="11">
        <f t="shared" si="570"/>
        <v>17</v>
      </c>
      <c r="AR2885" s="11">
        <f t="shared" si="571"/>
        <v>26</v>
      </c>
      <c r="AS2885" s="11">
        <f t="shared" si="572"/>
        <v>28</v>
      </c>
      <c r="AT2885" s="11">
        <f t="shared" si="573"/>
        <v>20</v>
      </c>
      <c r="AU2885" s="11">
        <f t="shared" si="574"/>
        <v>25</v>
      </c>
      <c r="AV2885" s="11">
        <f t="shared" si="575"/>
        <v>32</v>
      </c>
      <c r="AW2885" s="12">
        <f t="shared" si="576"/>
        <v>41</v>
      </c>
      <c r="AX2885" s="13">
        <f t="shared" si="577"/>
        <v>52</v>
      </c>
      <c r="AY2885" s="13">
        <f t="shared" si="578"/>
        <v>48</v>
      </c>
      <c r="AZ2885" s="13">
        <f t="shared" si="579"/>
        <v>44</v>
      </c>
      <c r="BA2885" s="13">
        <f t="shared" si="580"/>
        <v>40</v>
      </c>
      <c r="BB2885" s="14">
        <f t="shared" si="581"/>
        <v>36</v>
      </c>
      <c r="BC2885" s="19">
        <f t="shared" si="584"/>
        <v>48</v>
      </c>
      <c r="BD2885" s="55">
        <f t="shared" si="560"/>
        <v>0.92484572913283536</v>
      </c>
      <c r="BE2885" s="19">
        <f t="shared" si="561"/>
        <v>1.0271516726209808</v>
      </c>
      <c r="BF2885" s="19">
        <f t="shared" si="585"/>
        <v>1.0206040922377395</v>
      </c>
      <c r="BG2885" s="19">
        <f t="shared" si="590"/>
        <v>1.0030074699577785</v>
      </c>
      <c r="BH2885" s="19">
        <f t="shared" si="562"/>
        <v>0</v>
      </c>
      <c r="BI2885" s="19">
        <f t="shared" si="562"/>
        <v>1</v>
      </c>
      <c r="BJ2885" s="19">
        <f t="shared" si="562"/>
        <v>0</v>
      </c>
      <c r="BK2885" s="19">
        <f t="shared" si="592"/>
        <v>0</v>
      </c>
      <c r="BL2885" s="19">
        <f t="shared" si="592"/>
        <v>1</v>
      </c>
      <c r="BM2885" s="19">
        <f t="shared" si="592"/>
        <v>0</v>
      </c>
      <c r="BN2885" s="19">
        <f t="shared" si="592"/>
        <v>0</v>
      </c>
      <c r="BO2885" s="19">
        <f t="shared" si="592"/>
        <v>0</v>
      </c>
      <c r="BP2885" s="19">
        <f t="shared" si="592"/>
        <v>1</v>
      </c>
      <c r="BQ2885" s="19">
        <f t="shared" si="592"/>
        <v>0</v>
      </c>
      <c r="BR2885" s="19">
        <f t="shared" si="592"/>
        <v>1</v>
      </c>
      <c r="BS2885" s="19">
        <f t="shared" si="592"/>
        <v>0</v>
      </c>
      <c r="BT2885" s="19">
        <f t="shared" si="592"/>
        <v>1</v>
      </c>
      <c r="BU2885" s="19">
        <f t="shared" si="592"/>
        <v>1</v>
      </c>
      <c r="BV2885" s="19">
        <f t="shared" si="592"/>
        <v>0</v>
      </c>
      <c r="BW2885" s="19">
        <f t="shared" si="592"/>
        <v>0</v>
      </c>
      <c r="BX2885" s="19">
        <f t="shared" si="592"/>
        <v>0</v>
      </c>
      <c r="BY2885" s="19" t="str">
        <f t="shared" si="592"/>
        <v/>
      </c>
      <c r="BZ2885" s="19" t="str">
        <f t="shared" si="592"/>
        <v/>
      </c>
      <c r="CA2885" s="19" t="str">
        <f t="shared" si="591"/>
        <v/>
      </c>
      <c r="CB2885" s="19" t="str">
        <f t="shared" si="591"/>
        <v/>
      </c>
    </row>
    <row r="2886" spans="1:80">
      <c r="A2886" s="24">
        <f t="shared" si="563"/>
        <v>2885</v>
      </c>
      <c r="B2886" s="31">
        <f>IF(data!A2887="","",data!A2887)</f>
        <v>2022091</v>
      </c>
      <c r="C2886" s="32">
        <f>IF(data!B2887="","",data!B2887)</f>
        <v>44782</v>
      </c>
      <c r="D2886" s="21">
        <f>IF(data!C2887="","",data!C2887)</f>
        <v>8</v>
      </c>
      <c r="E2886" s="22">
        <f>IF(data!D2887="","",data!D2887)</f>
        <v>18</v>
      </c>
      <c r="F2886" s="22">
        <f>IF(data!E2887="","",data!E2887)</f>
        <v>20</v>
      </c>
      <c r="G2886" s="22">
        <f>IF(data!F2887="","",data!F2887)</f>
        <v>22</v>
      </c>
      <c r="H2886" s="22">
        <f>IF(data!G2887="","",data!G2887)</f>
        <v>24</v>
      </c>
      <c r="I2886" s="22">
        <f>IF(data!H2887="","",data!H2887)</f>
        <v>28</v>
      </c>
      <c r="J2886" s="23">
        <f>IF(data!I2887="","",data!I2887)</f>
        <v>10</v>
      </c>
      <c r="Q2886" s="33"/>
      <c r="R2886" s="33"/>
      <c r="S2886" s="33"/>
      <c r="T2886" s="33"/>
      <c r="U2886" s="33"/>
      <c r="V2886" s="33"/>
      <c r="X2886" s="34"/>
      <c r="Y2886" s="33"/>
      <c r="Z2886" s="33"/>
      <c r="AA2886" s="33"/>
      <c r="AB2886" s="33"/>
      <c r="AC2886" s="35"/>
      <c r="AD2886" s="33"/>
      <c r="AE2886" s="33"/>
      <c r="AF2886" s="33"/>
      <c r="AG2886" s="33"/>
      <c r="AH2886" s="33"/>
      <c r="AI2886" s="33"/>
      <c r="AJ2886" s="36"/>
      <c r="AK2886" s="10">
        <f t="shared" si="564"/>
        <v>6</v>
      </c>
      <c r="AL2886" s="11">
        <f t="shared" si="565"/>
        <v>4</v>
      </c>
      <c r="AM2886" s="11">
        <f t="shared" si="566"/>
        <v>15</v>
      </c>
      <c r="AN2886" s="11">
        <f t="shared" si="567"/>
        <v>12</v>
      </c>
      <c r="AO2886" s="13">
        <f t="shared" si="568"/>
        <v>15</v>
      </c>
      <c r="AP2886" s="11">
        <f t="shared" si="569"/>
        <v>16</v>
      </c>
      <c r="AQ2886" s="11">
        <f t="shared" si="570"/>
        <v>21</v>
      </c>
      <c r="AR2886" s="11">
        <f t="shared" si="571"/>
        <v>30</v>
      </c>
      <c r="AS2886" s="11">
        <f t="shared" si="572"/>
        <v>32</v>
      </c>
      <c r="AT2886" s="11">
        <f t="shared" si="573"/>
        <v>36</v>
      </c>
      <c r="AU2886" s="11">
        <f t="shared" si="574"/>
        <v>42</v>
      </c>
      <c r="AV2886" s="11">
        <f t="shared" si="575"/>
        <v>36</v>
      </c>
      <c r="AW2886" s="12">
        <f t="shared" si="576"/>
        <v>45</v>
      </c>
      <c r="AX2886" s="13">
        <f t="shared" si="577"/>
        <v>40</v>
      </c>
      <c r="AY2886" s="13">
        <f t="shared" si="578"/>
        <v>35</v>
      </c>
      <c r="AZ2886" s="13">
        <f t="shared" si="579"/>
        <v>30</v>
      </c>
      <c r="BA2886" s="13">
        <f t="shared" si="580"/>
        <v>44</v>
      </c>
      <c r="BB2886" s="14">
        <f t="shared" si="581"/>
        <v>40</v>
      </c>
      <c r="BC2886" s="19">
        <f t="shared" si="584"/>
        <v>35</v>
      </c>
      <c r="BD2886" s="55">
        <f t="shared" si="560"/>
        <v>0.9453069178304645</v>
      </c>
      <c r="BE2886" s="19">
        <f t="shared" si="561"/>
        <v>0.99645988957453724</v>
      </c>
      <c r="BF2886" s="19">
        <f t="shared" si="585"/>
        <v>1.0025982461838259</v>
      </c>
      <c r="BG2886" s="19">
        <f t="shared" si="590"/>
        <v>1.0009613510880155</v>
      </c>
      <c r="BH2886" s="19">
        <f t="shared" si="562"/>
        <v>0</v>
      </c>
      <c r="BI2886" s="19">
        <f t="shared" si="562"/>
        <v>1</v>
      </c>
      <c r="BJ2886" s="19">
        <f t="shared" si="562"/>
        <v>0</v>
      </c>
      <c r="BK2886" s="19">
        <f t="shared" si="592"/>
        <v>1</v>
      </c>
      <c r="BL2886" s="19">
        <f t="shared" si="592"/>
        <v>0</v>
      </c>
      <c r="BM2886" s="19">
        <f t="shared" si="592"/>
        <v>1</v>
      </c>
      <c r="BN2886" s="19">
        <f t="shared" si="592"/>
        <v>0</v>
      </c>
      <c r="BO2886" s="19">
        <f t="shared" si="592"/>
        <v>1</v>
      </c>
      <c r="BP2886" s="19">
        <f t="shared" si="592"/>
        <v>1</v>
      </c>
      <c r="BQ2886" s="19">
        <f t="shared" si="592"/>
        <v>0</v>
      </c>
      <c r="BR2886" s="19">
        <f t="shared" si="592"/>
        <v>0</v>
      </c>
      <c r="BS2886" s="19">
        <f t="shared" si="592"/>
        <v>1</v>
      </c>
      <c r="BT2886" s="19">
        <f t="shared" si="592"/>
        <v>0</v>
      </c>
      <c r="BU2886" s="19">
        <f t="shared" si="592"/>
        <v>0</v>
      </c>
      <c r="BV2886" s="19">
        <f t="shared" si="592"/>
        <v>0</v>
      </c>
      <c r="BW2886" s="19">
        <f t="shared" si="592"/>
        <v>0</v>
      </c>
      <c r="BX2886" s="19">
        <f t="shared" si="592"/>
        <v>0</v>
      </c>
      <c r="BY2886" s="19" t="str">
        <f t="shared" si="592"/>
        <v/>
      </c>
      <c r="BZ2886" s="19" t="str">
        <f t="shared" si="592"/>
        <v/>
      </c>
      <c r="CA2886" s="19" t="str">
        <f t="shared" si="591"/>
        <v/>
      </c>
      <c r="CB2886" s="19" t="str">
        <f t="shared" si="591"/>
        <v/>
      </c>
    </row>
    <row r="2887" spans="1:80">
      <c r="A2887" s="24">
        <f t="shared" si="563"/>
        <v>2886</v>
      </c>
      <c r="B2887" s="31">
        <f>IF(data!A2888="","",data!A2888)</f>
        <v>2022092</v>
      </c>
      <c r="C2887" s="32">
        <f>IF(data!B2888="","",data!B2888)</f>
        <v>44784</v>
      </c>
      <c r="D2887" s="21">
        <f>IF(data!C2888="","",data!C2888)</f>
        <v>7</v>
      </c>
      <c r="E2887" s="22">
        <f>IF(data!D2888="","",data!D2888)</f>
        <v>10</v>
      </c>
      <c r="F2887" s="22">
        <f>IF(data!E2888="","",data!E2888)</f>
        <v>16</v>
      </c>
      <c r="G2887" s="22">
        <f>IF(data!F2888="","",data!F2888)</f>
        <v>20</v>
      </c>
      <c r="H2887" s="22">
        <f>IF(data!G2888="","",data!G2888)</f>
        <v>21</v>
      </c>
      <c r="I2887" s="22">
        <f>IF(data!H2888="","",data!H2888)</f>
        <v>27</v>
      </c>
      <c r="J2887" s="23">
        <f>IF(data!I2888="","",data!I2888)</f>
        <v>11</v>
      </c>
      <c r="Q2887" s="33"/>
      <c r="R2887" s="33"/>
      <c r="S2887" s="33"/>
      <c r="T2887" s="33"/>
      <c r="U2887" s="33"/>
      <c r="V2887" s="33"/>
      <c r="X2887" s="34"/>
      <c r="Y2887" s="33"/>
      <c r="Z2887" s="33"/>
      <c r="AA2887" s="33"/>
      <c r="AB2887" s="33"/>
      <c r="AC2887" s="35"/>
      <c r="AD2887" s="33"/>
      <c r="AE2887" s="33"/>
      <c r="AF2887" s="33"/>
      <c r="AG2887" s="33"/>
      <c r="AH2887" s="33"/>
      <c r="AI2887" s="33"/>
      <c r="AJ2887" s="36"/>
      <c r="AK2887" s="10">
        <f t="shared" si="564"/>
        <v>5</v>
      </c>
      <c r="AL2887" s="11">
        <f t="shared" si="565"/>
        <v>9</v>
      </c>
      <c r="AM2887" s="11">
        <f t="shared" si="566"/>
        <v>6</v>
      </c>
      <c r="AN2887" s="11">
        <f t="shared" si="567"/>
        <v>17</v>
      </c>
      <c r="AO2887" s="13">
        <f t="shared" si="568"/>
        <v>17</v>
      </c>
      <c r="AP2887" s="11">
        <f t="shared" si="569"/>
        <v>21</v>
      </c>
      <c r="AQ2887" s="11">
        <f t="shared" si="570"/>
        <v>20</v>
      </c>
      <c r="AR2887" s="11">
        <f t="shared" si="571"/>
        <v>21</v>
      </c>
      <c r="AS2887" s="11">
        <f t="shared" si="572"/>
        <v>46</v>
      </c>
      <c r="AT2887" s="11">
        <f t="shared" si="573"/>
        <v>41</v>
      </c>
      <c r="AU2887" s="11">
        <f t="shared" si="574"/>
        <v>36</v>
      </c>
      <c r="AV2887" s="11">
        <f t="shared" si="575"/>
        <v>45</v>
      </c>
      <c r="AW2887" s="12">
        <f t="shared" si="576"/>
        <v>41</v>
      </c>
      <c r="AX2887" s="13">
        <f t="shared" si="577"/>
        <v>37</v>
      </c>
      <c r="AY2887" s="13">
        <f t="shared" si="578"/>
        <v>50</v>
      </c>
      <c r="AZ2887" s="13">
        <f t="shared" si="579"/>
        <v>47</v>
      </c>
      <c r="BA2887" s="13">
        <f t="shared" si="580"/>
        <v>44</v>
      </c>
      <c r="BB2887" s="14">
        <f t="shared" si="581"/>
        <v>41</v>
      </c>
      <c r="BC2887" s="19">
        <f t="shared" si="584"/>
        <v>50</v>
      </c>
      <c r="BD2887" s="55">
        <f t="shared" si="560"/>
        <v>0.95758363104904187</v>
      </c>
      <c r="BE2887" s="19">
        <f t="shared" si="561"/>
        <v>0.9780448197466709</v>
      </c>
      <c r="BF2887" s="19">
        <f t="shared" si="585"/>
        <v>1.0075089314712569</v>
      </c>
      <c r="BG2887" s="19">
        <f t="shared" si="590"/>
        <v>1.0017797986359207</v>
      </c>
      <c r="BH2887" s="19">
        <f t="shared" si="562"/>
        <v>0</v>
      </c>
      <c r="BI2887" s="19">
        <f t="shared" si="562"/>
        <v>0</v>
      </c>
      <c r="BJ2887" s="19">
        <f t="shared" si="562"/>
        <v>0</v>
      </c>
      <c r="BK2887" s="19">
        <f t="shared" si="592"/>
        <v>1</v>
      </c>
      <c r="BL2887" s="19">
        <f t="shared" si="592"/>
        <v>1</v>
      </c>
      <c r="BM2887" s="19">
        <f t="shared" si="592"/>
        <v>0</v>
      </c>
      <c r="BN2887" s="19">
        <f t="shared" si="592"/>
        <v>0</v>
      </c>
      <c r="BO2887" s="19">
        <f t="shared" si="592"/>
        <v>1</v>
      </c>
      <c r="BP2887" s="19">
        <f t="shared" si="592"/>
        <v>0</v>
      </c>
      <c r="BQ2887" s="19">
        <f t="shared" si="592"/>
        <v>0</v>
      </c>
      <c r="BR2887" s="19">
        <f t="shared" si="592"/>
        <v>2</v>
      </c>
      <c r="BS2887" s="19">
        <f t="shared" si="592"/>
        <v>0</v>
      </c>
      <c r="BT2887" s="19">
        <f t="shared" si="592"/>
        <v>0</v>
      </c>
      <c r="BU2887" s="19">
        <f t="shared" si="592"/>
        <v>0</v>
      </c>
      <c r="BV2887" s="19">
        <f t="shared" si="592"/>
        <v>0</v>
      </c>
      <c r="BW2887" s="19">
        <f t="shared" si="592"/>
        <v>0</v>
      </c>
      <c r="BX2887" s="19">
        <f t="shared" si="592"/>
        <v>1</v>
      </c>
      <c r="BY2887" s="19" t="str">
        <f t="shared" si="592"/>
        <v/>
      </c>
      <c r="BZ2887" s="19" t="str">
        <f t="shared" si="592"/>
        <v/>
      </c>
      <c r="CA2887" s="19" t="str">
        <f t="shared" si="591"/>
        <v/>
      </c>
      <c r="CB2887" s="19" t="str">
        <f t="shared" si="591"/>
        <v/>
      </c>
    </row>
    <row r="2888" spans="1:80">
      <c r="A2888" s="24">
        <f t="shared" si="563"/>
        <v>2887</v>
      </c>
      <c r="B2888" s="31">
        <f>IF(data!A2889="","",data!A2889)</f>
        <v>2022093</v>
      </c>
      <c r="C2888" s="32">
        <f>IF(data!B2889="","",data!B2889)</f>
        <v>44787</v>
      </c>
      <c r="D2888" s="21">
        <f>IF(data!C2889="","",data!C2889)</f>
        <v>21</v>
      </c>
      <c r="E2888" s="22">
        <f>IF(data!D2889="","",data!D2889)</f>
        <v>22</v>
      </c>
      <c r="F2888" s="22">
        <f>IF(data!E2889="","",data!E2889)</f>
        <v>24</v>
      </c>
      <c r="G2888" s="22">
        <f>IF(data!F2889="","",data!F2889)</f>
        <v>28</v>
      </c>
      <c r="H2888" s="22">
        <f>IF(data!G2889="","",data!G2889)</f>
        <v>29</v>
      </c>
      <c r="I2888" s="22">
        <f>IF(data!H2889="","",data!H2889)</f>
        <v>32</v>
      </c>
      <c r="J2888" s="23">
        <f>IF(data!I2889="","",data!I2889)</f>
        <v>14</v>
      </c>
      <c r="Q2888" s="33"/>
      <c r="R2888" s="33"/>
      <c r="S2888" s="33"/>
      <c r="T2888" s="33"/>
      <c r="U2888" s="33"/>
      <c r="V2888" s="33"/>
      <c r="X2888" s="34"/>
      <c r="Y2888" s="33"/>
      <c r="Z2888" s="33"/>
      <c r="AA2888" s="33"/>
      <c r="AB2888" s="33"/>
      <c r="AC2888" s="35"/>
      <c r="AD2888" s="33"/>
      <c r="AE2888" s="33"/>
      <c r="AF2888" s="33"/>
      <c r="AG2888" s="33"/>
      <c r="AH2888" s="33"/>
      <c r="AI2888" s="33"/>
      <c r="AJ2888" s="36"/>
      <c r="AK2888" s="71">
        <f t="shared" si="564"/>
        <v>6</v>
      </c>
      <c r="AL2888" s="11">
        <f t="shared" si="565"/>
        <v>4</v>
      </c>
      <c r="AM2888" s="11">
        <f t="shared" si="566"/>
        <v>16</v>
      </c>
      <c r="AN2888" s="11">
        <f t="shared" si="567"/>
        <v>18</v>
      </c>
      <c r="AO2888" s="13">
        <f t="shared" si="568"/>
        <v>9</v>
      </c>
      <c r="AP2888" s="11">
        <f t="shared" si="569"/>
        <v>20</v>
      </c>
      <c r="AQ2888" s="11">
        <f t="shared" si="570"/>
        <v>21</v>
      </c>
      <c r="AR2888" s="11">
        <f t="shared" si="571"/>
        <v>26</v>
      </c>
      <c r="AS2888" s="11">
        <f t="shared" si="572"/>
        <v>35</v>
      </c>
      <c r="AT2888" s="11">
        <f t="shared" si="573"/>
        <v>36</v>
      </c>
      <c r="AU2888" s="11">
        <f t="shared" si="574"/>
        <v>39</v>
      </c>
      <c r="AV2888" s="11">
        <f t="shared" si="575"/>
        <v>30</v>
      </c>
      <c r="AW2888" s="12">
        <f t="shared" si="576"/>
        <v>51</v>
      </c>
      <c r="AX2888" s="13">
        <f t="shared" si="577"/>
        <v>44</v>
      </c>
      <c r="AY2888" s="13">
        <f t="shared" si="578"/>
        <v>54</v>
      </c>
      <c r="AZ2888" s="13">
        <f t="shared" si="579"/>
        <v>48</v>
      </c>
      <c r="BA2888" s="13">
        <f t="shared" si="580"/>
        <v>42</v>
      </c>
      <c r="BB2888" s="14">
        <f t="shared" si="581"/>
        <v>36</v>
      </c>
      <c r="BC2888" s="19">
        <f t="shared" si="584"/>
        <v>54</v>
      </c>
      <c r="BD2888" s="55">
        <f t="shared" si="560"/>
        <v>1.0353361481000325</v>
      </c>
      <c r="BE2888" s="19">
        <f t="shared" si="561"/>
        <v>0.98213705748619684</v>
      </c>
      <c r="BF2888" s="19">
        <f t="shared" si="585"/>
        <v>1.0009613510880155</v>
      </c>
      <c r="BG2888" s="19">
        <f t="shared" si="590"/>
        <v>1.0120103929847353</v>
      </c>
      <c r="BH2888" s="19">
        <f t="shared" si="562"/>
        <v>0</v>
      </c>
      <c r="BI2888" s="19">
        <f t="shared" si="562"/>
        <v>0</v>
      </c>
      <c r="BJ2888" s="19">
        <f t="shared" si="562"/>
        <v>0</v>
      </c>
      <c r="BK2888" s="19">
        <f t="shared" si="592"/>
        <v>0</v>
      </c>
      <c r="BL2888" s="19">
        <f t="shared" si="592"/>
        <v>1</v>
      </c>
      <c r="BM2888" s="19">
        <f t="shared" si="592"/>
        <v>1</v>
      </c>
      <c r="BN2888" s="19">
        <f t="shared" si="592"/>
        <v>0</v>
      </c>
      <c r="BO2888" s="19">
        <f t="shared" si="592"/>
        <v>1</v>
      </c>
      <c r="BP2888" s="19">
        <f t="shared" si="592"/>
        <v>0</v>
      </c>
      <c r="BQ2888" s="19">
        <f t="shared" si="592"/>
        <v>0</v>
      </c>
      <c r="BR2888" s="19">
        <f t="shared" si="592"/>
        <v>0</v>
      </c>
      <c r="BS2888" s="19">
        <f t="shared" si="592"/>
        <v>1</v>
      </c>
      <c r="BT2888" s="19">
        <f t="shared" si="592"/>
        <v>1</v>
      </c>
      <c r="BU2888" s="19">
        <f t="shared" si="592"/>
        <v>0</v>
      </c>
      <c r="BV2888" s="19">
        <f t="shared" si="592"/>
        <v>0</v>
      </c>
      <c r="BW2888" s="19">
        <f t="shared" si="592"/>
        <v>1</v>
      </c>
      <c r="BX2888" s="19">
        <f t="shared" si="592"/>
        <v>0</v>
      </c>
      <c r="BY2888" s="19" t="str">
        <f t="shared" si="592"/>
        <v/>
      </c>
      <c r="BZ2888" s="19" t="str">
        <f t="shared" si="592"/>
        <v/>
      </c>
      <c r="CA2888" s="19" t="str">
        <f t="shared" si="591"/>
        <v/>
      </c>
      <c r="CB2888" s="19" t="str">
        <f t="shared" si="591"/>
        <v/>
      </c>
    </row>
    <row r="2889" spans="1:80">
      <c r="A2889" s="24">
        <f t="shared" si="563"/>
        <v>2888</v>
      </c>
      <c r="B2889" s="31">
        <f>IF(data!A2890="","",data!A2890)</f>
        <v>2022094</v>
      </c>
      <c r="C2889" s="32">
        <f>IF(data!B2890="","",data!B2890)</f>
        <v>44789</v>
      </c>
      <c r="D2889" s="21">
        <f>IF(data!C2890="","",data!C2890)</f>
        <v>6</v>
      </c>
      <c r="E2889" s="22">
        <f>IF(data!D2890="","",data!D2890)</f>
        <v>11</v>
      </c>
      <c r="F2889" s="22">
        <f>IF(data!E2890="","",data!E2890)</f>
        <v>13</v>
      </c>
      <c r="G2889" s="22">
        <f>IF(data!F2890="","",data!F2890)</f>
        <v>16</v>
      </c>
      <c r="H2889" s="22">
        <f>IF(data!G2890="","",data!G2890)</f>
        <v>19</v>
      </c>
      <c r="I2889" s="22">
        <f>IF(data!H2890="","",data!H2890)</f>
        <v>31</v>
      </c>
      <c r="J2889" s="23">
        <f>IF(data!I2890="","",data!I2890)</f>
        <v>2</v>
      </c>
      <c r="Q2889" s="33"/>
      <c r="R2889" s="33"/>
      <c r="S2889" s="33"/>
      <c r="T2889" s="33"/>
      <c r="U2889" s="33"/>
      <c r="V2889" s="33"/>
      <c r="X2889" s="34"/>
      <c r="Y2889" s="33"/>
      <c r="Z2889" s="33"/>
      <c r="AA2889" s="33"/>
      <c r="AB2889" s="33"/>
      <c r="AC2889" s="35"/>
      <c r="AD2889" s="33"/>
      <c r="AE2889" s="33"/>
      <c r="AF2889" s="33"/>
      <c r="AG2889" s="33"/>
      <c r="AH2889" s="33"/>
      <c r="AI2889" s="33"/>
      <c r="AJ2889" s="36"/>
      <c r="AK2889" s="71">
        <f t="shared" si="564"/>
        <v>6</v>
      </c>
      <c r="AL2889" s="11">
        <f t="shared" si="565"/>
        <v>12</v>
      </c>
      <c r="AM2889" s="11">
        <f t="shared" si="566"/>
        <v>11</v>
      </c>
      <c r="AN2889" s="11">
        <f t="shared" si="567"/>
        <v>12</v>
      </c>
      <c r="AO2889" s="13">
        <f t="shared" si="568"/>
        <v>26</v>
      </c>
      <c r="AP2889" s="11">
        <f t="shared" si="569"/>
        <v>24</v>
      </c>
      <c r="AQ2889" s="11">
        <f t="shared" si="570"/>
        <v>24</v>
      </c>
      <c r="AR2889" s="11">
        <f t="shared" si="571"/>
        <v>26</v>
      </c>
      <c r="AS2889" s="11">
        <f t="shared" si="572"/>
        <v>30</v>
      </c>
      <c r="AT2889" s="11">
        <f t="shared" si="573"/>
        <v>36</v>
      </c>
      <c r="AU2889" s="11">
        <f t="shared" si="574"/>
        <v>31</v>
      </c>
      <c r="AV2889" s="11">
        <f t="shared" si="575"/>
        <v>40</v>
      </c>
      <c r="AW2889" s="12">
        <f t="shared" si="576"/>
        <v>36</v>
      </c>
      <c r="AX2889" s="13">
        <f t="shared" si="577"/>
        <v>48</v>
      </c>
      <c r="AY2889" s="13">
        <f t="shared" si="578"/>
        <v>62</v>
      </c>
      <c r="AZ2889" s="13">
        <f t="shared" si="579"/>
        <v>60</v>
      </c>
      <c r="BA2889" s="13">
        <f t="shared" si="580"/>
        <v>58</v>
      </c>
      <c r="BB2889" s="14">
        <f t="shared" si="581"/>
        <v>76</v>
      </c>
      <c r="BC2889" s="19">
        <f t="shared" si="584"/>
        <v>62</v>
      </c>
      <c r="BD2889" s="55">
        <f t="shared" si="560"/>
        <v>1.0189671971419292</v>
      </c>
      <c r="BE2889" s="19">
        <f t="shared" si="561"/>
        <v>1.0271516726209808</v>
      </c>
      <c r="BF2889" s="19">
        <f t="shared" si="585"/>
        <v>1.0116011692107827</v>
      </c>
      <c r="BG2889" s="19">
        <f t="shared" si="590"/>
        <v>1.0218317635595973</v>
      </c>
      <c r="BH2889" s="19">
        <f t="shared" si="562"/>
        <v>0</v>
      </c>
      <c r="BI2889" s="19">
        <f t="shared" si="562"/>
        <v>0</v>
      </c>
      <c r="BJ2889" s="19">
        <f t="shared" si="562"/>
        <v>1</v>
      </c>
      <c r="BK2889" s="19">
        <f t="shared" si="592"/>
        <v>0</v>
      </c>
      <c r="BL2889" s="19">
        <f t="shared" si="592"/>
        <v>0</v>
      </c>
      <c r="BM2889" s="19">
        <f t="shared" si="592"/>
        <v>0</v>
      </c>
      <c r="BN2889" s="19">
        <f t="shared" si="592"/>
        <v>1</v>
      </c>
      <c r="BO2889" s="19">
        <f t="shared" si="592"/>
        <v>0</v>
      </c>
      <c r="BP2889" s="19">
        <f t="shared" si="592"/>
        <v>0</v>
      </c>
      <c r="BQ2889" s="19">
        <f t="shared" si="592"/>
        <v>0</v>
      </c>
      <c r="BR2889" s="19">
        <f t="shared" si="592"/>
        <v>0</v>
      </c>
      <c r="BS2889" s="19">
        <f t="shared" si="592"/>
        <v>1</v>
      </c>
      <c r="BT2889" s="19">
        <f t="shared" si="592"/>
        <v>0</v>
      </c>
      <c r="BU2889" s="19">
        <f t="shared" si="592"/>
        <v>1</v>
      </c>
      <c r="BV2889" s="19">
        <f t="shared" si="592"/>
        <v>1</v>
      </c>
      <c r="BW2889" s="19">
        <f t="shared" si="592"/>
        <v>0</v>
      </c>
      <c r="BX2889" s="19">
        <f t="shared" si="592"/>
        <v>1</v>
      </c>
      <c r="BY2889" s="19" t="str">
        <f t="shared" si="592"/>
        <v/>
      </c>
      <c r="BZ2889" s="19" t="str">
        <f t="shared" si="592"/>
        <v/>
      </c>
      <c r="CA2889" s="19" t="str">
        <f t="shared" si="591"/>
        <v/>
      </c>
      <c r="CB2889" s="19" t="str">
        <f t="shared" si="591"/>
        <v/>
      </c>
    </row>
    <row r="2890" spans="1:80">
      <c r="A2890" s="24">
        <f t="shared" si="563"/>
        <v>2889</v>
      </c>
      <c r="B2890" s="31">
        <f>IF(data!A2891="","",data!A2891)</f>
        <v>2022095</v>
      </c>
      <c r="C2890" s="32">
        <f>IF(data!B2891="","",data!B2891)</f>
        <v>44791</v>
      </c>
      <c r="D2890" s="21">
        <f>IF(data!C2891="","",data!C2891)</f>
        <v>4</v>
      </c>
      <c r="E2890" s="22">
        <f>IF(data!D2891="","",data!D2891)</f>
        <v>13</v>
      </c>
      <c r="F2890" s="22">
        <f>IF(data!E2891="","",data!E2891)</f>
        <v>14</v>
      </c>
      <c r="G2890" s="22">
        <f>IF(data!F2891="","",data!F2891)</f>
        <v>18</v>
      </c>
      <c r="H2890" s="22">
        <f>IF(data!G2891="","",data!G2891)</f>
        <v>20</v>
      </c>
      <c r="I2890" s="22">
        <f>IF(data!H2891="","",data!H2891)</f>
        <v>28</v>
      </c>
      <c r="J2890" s="23">
        <f>IF(data!I2891="","",data!I2891)</f>
        <v>8</v>
      </c>
      <c r="Q2890" s="33"/>
      <c r="R2890" s="33"/>
      <c r="S2890" s="33"/>
      <c r="T2890" s="33"/>
      <c r="U2890" s="33"/>
      <c r="V2890" s="33"/>
      <c r="X2890" s="34"/>
      <c r="Y2890" s="33"/>
      <c r="Z2890" s="33"/>
      <c r="AA2890" s="33"/>
      <c r="AB2890" s="33"/>
      <c r="AC2890" s="35"/>
      <c r="AD2890" s="33"/>
      <c r="AE2890" s="33"/>
      <c r="AF2890" s="33"/>
      <c r="AG2890" s="33"/>
      <c r="AH2890" s="33"/>
      <c r="AI2890" s="33"/>
      <c r="AJ2890" s="36"/>
      <c r="AK2890" s="10">
        <f t="shared" si="564"/>
        <v>7</v>
      </c>
      <c r="AL2890" s="11">
        <f t="shared" si="565"/>
        <v>5</v>
      </c>
      <c r="AM2890" s="11">
        <f t="shared" si="566"/>
        <v>17</v>
      </c>
      <c r="AN2890" s="11">
        <f t="shared" si="567"/>
        <v>13</v>
      </c>
      <c r="AO2890" s="13">
        <f t="shared" si="568"/>
        <v>20</v>
      </c>
      <c r="AP2890" s="11">
        <f t="shared" si="569"/>
        <v>25</v>
      </c>
      <c r="AQ2890" s="11">
        <f t="shared" si="570"/>
        <v>16</v>
      </c>
      <c r="AR2890" s="11">
        <f t="shared" si="571"/>
        <v>27</v>
      </c>
      <c r="AS2890" s="11">
        <f t="shared" si="572"/>
        <v>31</v>
      </c>
      <c r="AT2890" s="11">
        <f t="shared" si="573"/>
        <v>25</v>
      </c>
      <c r="AU2890" s="11">
        <f t="shared" si="574"/>
        <v>19</v>
      </c>
      <c r="AV2890" s="11">
        <f t="shared" si="575"/>
        <v>27</v>
      </c>
      <c r="AW2890" s="12">
        <f t="shared" si="576"/>
        <v>52</v>
      </c>
      <c r="AX2890" s="13">
        <f t="shared" si="577"/>
        <v>49</v>
      </c>
      <c r="AY2890" s="13">
        <f t="shared" si="578"/>
        <v>46</v>
      </c>
      <c r="AZ2890" s="13">
        <f t="shared" si="579"/>
        <v>43</v>
      </c>
      <c r="BA2890" s="13">
        <f t="shared" si="580"/>
        <v>59</v>
      </c>
      <c r="BB2890" s="14">
        <f t="shared" si="581"/>
        <v>57</v>
      </c>
      <c r="BC2890" s="19">
        <f t="shared" si="584"/>
        <v>46</v>
      </c>
      <c r="BD2890" s="55">
        <f t="shared" si="560"/>
        <v>1.0107827216628775</v>
      </c>
      <c r="BE2890" s="19">
        <f t="shared" si="561"/>
        <v>0.96781422539785633</v>
      </c>
      <c r="BF2890" s="19">
        <f t="shared" si="585"/>
        <v>1.003416693731731</v>
      </c>
      <c r="BG2890" s="19">
        <f t="shared" si="590"/>
        <v>1.0287885677167912</v>
      </c>
      <c r="BH2890" s="19">
        <f t="shared" si="562"/>
        <v>0</v>
      </c>
      <c r="BI2890" s="19">
        <f t="shared" si="562"/>
        <v>1</v>
      </c>
      <c r="BJ2890" s="19">
        <f t="shared" si="562"/>
        <v>0</v>
      </c>
      <c r="BK2890" s="19">
        <f t="shared" si="592"/>
        <v>1</v>
      </c>
      <c r="BL2890" s="19">
        <f t="shared" si="592"/>
        <v>1</v>
      </c>
      <c r="BM2890" s="19">
        <f t="shared" si="592"/>
        <v>0</v>
      </c>
      <c r="BN2890" s="19">
        <f t="shared" si="592"/>
        <v>0</v>
      </c>
      <c r="BO2890" s="19">
        <f t="shared" si="592"/>
        <v>0</v>
      </c>
      <c r="BP2890" s="19">
        <f t="shared" si="592"/>
        <v>0</v>
      </c>
      <c r="BQ2890" s="19">
        <f t="shared" si="592"/>
        <v>0</v>
      </c>
      <c r="BR2890" s="19">
        <f t="shared" si="592"/>
        <v>0</v>
      </c>
      <c r="BS2890" s="19">
        <f t="shared" si="592"/>
        <v>1</v>
      </c>
      <c r="BT2890" s="19">
        <f t="shared" si="592"/>
        <v>0</v>
      </c>
      <c r="BU2890" s="19">
        <f t="shared" si="592"/>
        <v>1</v>
      </c>
      <c r="BV2890" s="19">
        <f t="shared" si="592"/>
        <v>1</v>
      </c>
      <c r="BW2890" s="19">
        <f t="shared" si="592"/>
        <v>0</v>
      </c>
      <c r="BX2890" s="19">
        <f t="shared" si="592"/>
        <v>0</v>
      </c>
      <c r="BY2890" s="19" t="str">
        <f t="shared" si="592"/>
        <v/>
      </c>
      <c r="BZ2890" s="19" t="str">
        <f t="shared" si="592"/>
        <v/>
      </c>
      <c r="CA2890" s="19" t="str">
        <f t="shared" si="591"/>
        <v/>
      </c>
      <c r="CB2890" s="19" t="str">
        <f t="shared" si="591"/>
        <v/>
      </c>
    </row>
    <row r="2891" spans="1:80">
      <c r="A2891" s="24">
        <f t="shared" si="563"/>
        <v>2890</v>
      </c>
      <c r="B2891" s="31">
        <f>IF(data!A2892="","",data!A2892)</f>
        <v>2022096</v>
      </c>
      <c r="C2891" s="32">
        <f>IF(data!B2892="","",data!B2892)</f>
        <v>44794</v>
      </c>
      <c r="D2891" s="21">
        <f>IF(data!C2892="","",data!C2892)</f>
        <v>3</v>
      </c>
      <c r="E2891" s="22">
        <f>IF(data!D2892="","",data!D2892)</f>
        <v>16</v>
      </c>
      <c r="F2891" s="22">
        <f>IF(data!E2892="","",data!E2892)</f>
        <v>17</v>
      </c>
      <c r="G2891" s="22">
        <f>IF(data!F2892="","",data!F2892)</f>
        <v>19</v>
      </c>
      <c r="H2891" s="22">
        <f>IF(data!G2892="","",data!G2892)</f>
        <v>25</v>
      </c>
      <c r="I2891" s="22">
        <f>IF(data!H2892="","",data!H2892)</f>
        <v>33</v>
      </c>
      <c r="J2891" s="23">
        <f>IF(data!I2892="","",data!I2892)</f>
        <v>7</v>
      </c>
      <c r="Q2891" s="33"/>
      <c r="R2891" s="33"/>
      <c r="S2891" s="33"/>
      <c r="T2891" s="33"/>
      <c r="U2891" s="33"/>
      <c r="V2891" s="33"/>
      <c r="X2891" s="34"/>
      <c r="Y2891" s="33"/>
      <c r="Z2891" s="33"/>
      <c r="AA2891" s="33"/>
      <c r="AB2891" s="33"/>
      <c r="AC2891" s="35"/>
      <c r="AD2891" s="33"/>
      <c r="AE2891" s="33"/>
      <c r="AF2891" s="33"/>
      <c r="AG2891" s="33"/>
      <c r="AH2891" s="33"/>
      <c r="AI2891" s="33"/>
      <c r="AJ2891" s="36"/>
      <c r="AK2891" s="10">
        <f t="shared" si="564"/>
        <v>5</v>
      </c>
      <c r="AL2891" s="72">
        <f t="shared" si="565"/>
        <v>9</v>
      </c>
      <c r="AM2891" s="11">
        <f t="shared" si="566"/>
        <v>13</v>
      </c>
      <c r="AN2891" s="11">
        <f t="shared" si="567"/>
        <v>17</v>
      </c>
      <c r="AO2891" s="13">
        <f t="shared" si="568"/>
        <v>22</v>
      </c>
      <c r="AP2891" s="11">
        <f t="shared" si="569"/>
        <v>9</v>
      </c>
      <c r="AQ2891" s="11">
        <f t="shared" si="570"/>
        <v>32</v>
      </c>
      <c r="AR2891" s="11">
        <f t="shared" si="571"/>
        <v>33</v>
      </c>
      <c r="AS2891" s="11">
        <f t="shared" si="572"/>
        <v>25</v>
      </c>
      <c r="AT2891" s="11">
        <f t="shared" si="573"/>
        <v>29</v>
      </c>
      <c r="AU2891" s="11">
        <f t="shared" si="574"/>
        <v>35</v>
      </c>
      <c r="AV2891" s="11">
        <f t="shared" si="575"/>
        <v>29</v>
      </c>
      <c r="AW2891" s="12">
        <f t="shared" si="576"/>
        <v>23</v>
      </c>
      <c r="AX2891" s="13">
        <f t="shared" si="577"/>
        <v>17</v>
      </c>
      <c r="AY2891" s="13">
        <f t="shared" si="578"/>
        <v>45</v>
      </c>
      <c r="AZ2891" s="13">
        <f t="shared" si="579"/>
        <v>59</v>
      </c>
      <c r="BA2891" s="13">
        <f t="shared" si="580"/>
        <v>56</v>
      </c>
      <c r="BB2891" s="14">
        <f t="shared" si="581"/>
        <v>73</v>
      </c>
      <c r="BC2891" s="19">
        <f t="shared" si="584"/>
        <v>45</v>
      </c>
      <c r="BD2891" s="55">
        <f t="shared" si="560"/>
        <v>1.0517050990581358</v>
      </c>
      <c r="BE2891" s="19">
        <f t="shared" si="561"/>
        <v>0.99850600844430004</v>
      </c>
      <c r="BF2891" s="19">
        <f t="shared" si="585"/>
        <v>0.99523221825267949</v>
      </c>
      <c r="BG2891" s="19">
        <f t="shared" si="590"/>
        <v>1.0263332250730757</v>
      </c>
      <c r="BH2891" s="19">
        <f t="shared" si="562"/>
        <v>1</v>
      </c>
      <c r="BI2891" s="19">
        <f t="shared" si="562"/>
        <v>0</v>
      </c>
      <c r="BJ2891" s="19">
        <f t="shared" si="562"/>
        <v>1</v>
      </c>
      <c r="BK2891" s="19">
        <f t="shared" si="592"/>
        <v>1</v>
      </c>
      <c r="BL2891" s="19">
        <f t="shared" si="592"/>
        <v>0</v>
      </c>
      <c r="BM2891" s="19">
        <f t="shared" si="592"/>
        <v>0</v>
      </c>
      <c r="BN2891" s="19">
        <f t="shared" si="592"/>
        <v>0</v>
      </c>
      <c r="BO2891" s="19">
        <f t="shared" si="592"/>
        <v>0</v>
      </c>
      <c r="BP2891" s="19">
        <f t="shared" si="592"/>
        <v>1</v>
      </c>
      <c r="BQ2891" s="19">
        <f t="shared" si="592"/>
        <v>0</v>
      </c>
      <c r="BR2891" s="19">
        <f t="shared" si="592"/>
        <v>0</v>
      </c>
      <c r="BS2891" s="19">
        <f t="shared" si="592"/>
        <v>0</v>
      </c>
      <c r="BT2891" s="19">
        <f t="shared" si="592"/>
        <v>0</v>
      </c>
      <c r="BU2891" s="19">
        <f t="shared" si="592"/>
        <v>0</v>
      </c>
      <c r="BV2891" s="19">
        <f t="shared" si="592"/>
        <v>0</v>
      </c>
      <c r="BW2891" s="19">
        <f t="shared" si="592"/>
        <v>0</v>
      </c>
      <c r="BX2891" s="19">
        <f t="shared" si="592"/>
        <v>2</v>
      </c>
      <c r="BY2891" s="19" t="str">
        <f t="shared" si="592"/>
        <v/>
      </c>
      <c r="BZ2891" s="19" t="str">
        <f t="shared" si="592"/>
        <v/>
      </c>
      <c r="CA2891" s="19" t="str">
        <f t="shared" si="591"/>
        <v/>
      </c>
      <c r="CB2891" s="19" t="str">
        <f t="shared" si="591"/>
        <v/>
      </c>
    </row>
    <row r="2892" spans="1:80">
      <c r="A2892" s="24">
        <f t="shared" si="563"/>
        <v>2891</v>
      </c>
      <c r="B2892" s="31">
        <f>IF(data!A2893="","",data!A2893)</f>
        <v>2022097</v>
      </c>
      <c r="C2892" s="32">
        <f>IF(data!B2893="","",data!B2893)</f>
        <v>44796</v>
      </c>
      <c r="D2892" s="21">
        <f>IF(data!C2893="","",data!C2893)</f>
        <v>4</v>
      </c>
      <c r="E2892" s="22">
        <f>IF(data!D2893="","",data!D2893)</f>
        <v>5</v>
      </c>
      <c r="F2892" s="22">
        <f>IF(data!E2893="","",data!E2893)</f>
        <v>10</v>
      </c>
      <c r="G2892" s="22">
        <f>IF(data!F2893="","",data!F2893)</f>
        <v>13</v>
      </c>
      <c r="H2892" s="22">
        <f>IF(data!G2893="","",data!G2893)</f>
        <v>30</v>
      </c>
      <c r="I2892" s="22">
        <f>IF(data!H2893="","",data!H2893)</f>
        <v>31</v>
      </c>
      <c r="J2892" s="23">
        <f>IF(data!I2893="","",data!I2893)</f>
        <v>14</v>
      </c>
      <c r="Q2892" s="33"/>
      <c r="R2892" s="33"/>
      <c r="S2892" s="33"/>
      <c r="T2892" s="33"/>
      <c r="U2892" s="33"/>
      <c r="V2892" s="33"/>
      <c r="X2892" s="34"/>
      <c r="Y2892" s="33"/>
      <c r="Z2892" s="33"/>
      <c r="AA2892" s="33"/>
      <c r="AB2892" s="33"/>
      <c r="AC2892" s="35"/>
      <c r="AD2892" s="33"/>
      <c r="AE2892" s="33"/>
      <c r="AF2892" s="33"/>
      <c r="AG2892" s="33"/>
      <c r="AH2892" s="33"/>
      <c r="AI2892" s="33"/>
      <c r="AJ2892" s="36"/>
      <c r="AK2892" s="10">
        <f t="shared" si="564"/>
        <v>6</v>
      </c>
      <c r="AL2892" s="72">
        <f t="shared" si="565"/>
        <v>9</v>
      </c>
      <c r="AM2892" s="11">
        <f t="shared" si="566"/>
        <v>8</v>
      </c>
      <c r="AN2892" s="72">
        <f t="shared" si="567"/>
        <v>15</v>
      </c>
      <c r="AO2892" s="13">
        <f t="shared" si="568"/>
        <v>23</v>
      </c>
      <c r="AP2892" s="11">
        <f t="shared" si="569"/>
        <v>29</v>
      </c>
      <c r="AQ2892" s="11">
        <f t="shared" si="570"/>
        <v>21</v>
      </c>
      <c r="AR2892" s="11">
        <f t="shared" si="571"/>
        <v>13</v>
      </c>
      <c r="AS2892" s="11">
        <f t="shared" si="572"/>
        <v>38</v>
      </c>
      <c r="AT2892" s="11">
        <f t="shared" si="573"/>
        <v>33</v>
      </c>
      <c r="AU2892" s="11">
        <f t="shared" si="574"/>
        <v>28</v>
      </c>
      <c r="AV2892" s="11">
        <f t="shared" si="575"/>
        <v>37</v>
      </c>
      <c r="AW2892" s="12">
        <f t="shared" si="576"/>
        <v>33</v>
      </c>
      <c r="AX2892" s="13">
        <f t="shared" si="577"/>
        <v>61</v>
      </c>
      <c r="AY2892" s="13">
        <f t="shared" si="578"/>
        <v>59</v>
      </c>
      <c r="AZ2892" s="13">
        <f t="shared" si="579"/>
        <v>57</v>
      </c>
      <c r="BA2892" s="13">
        <f t="shared" si="580"/>
        <v>55</v>
      </c>
      <c r="BB2892" s="14">
        <f t="shared" si="581"/>
        <v>53</v>
      </c>
      <c r="BC2892" s="19">
        <f t="shared" si="584"/>
        <v>59</v>
      </c>
      <c r="BD2892" s="55">
        <f t="shared" si="560"/>
        <v>1.0885352387138683</v>
      </c>
      <c r="BE2892" s="19">
        <f t="shared" si="561"/>
        <v>1.023059434881455</v>
      </c>
      <c r="BF2892" s="19">
        <f t="shared" si="585"/>
        <v>0.98950308541734322</v>
      </c>
      <c r="BG2892" s="19">
        <f t="shared" si="590"/>
        <v>1.027970120168886</v>
      </c>
      <c r="BH2892" s="19">
        <f t="shared" si="562"/>
        <v>0</v>
      </c>
      <c r="BI2892" s="19">
        <f t="shared" si="562"/>
        <v>0</v>
      </c>
      <c r="BJ2892" s="19">
        <f t="shared" si="562"/>
        <v>0</v>
      </c>
      <c r="BK2892" s="19">
        <f t="shared" si="592"/>
        <v>0</v>
      </c>
      <c r="BL2892" s="19">
        <f t="shared" si="592"/>
        <v>1</v>
      </c>
      <c r="BM2892" s="19">
        <f t="shared" si="592"/>
        <v>1</v>
      </c>
      <c r="BN2892" s="19">
        <f t="shared" si="592"/>
        <v>0</v>
      </c>
      <c r="BO2892" s="19">
        <f t="shared" si="592"/>
        <v>0</v>
      </c>
      <c r="BP2892" s="19">
        <f t="shared" si="592"/>
        <v>0</v>
      </c>
      <c r="BQ2892" s="19">
        <f t="shared" si="592"/>
        <v>0</v>
      </c>
      <c r="BR2892" s="19">
        <f t="shared" si="592"/>
        <v>1</v>
      </c>
      <c r="BS2892" s="19">
        <f t="shared" si="592"/>
        <v>0</v>
      </c>
      <c r="BT2892" s="19">
        <f t="shared" si="592"/>
        <v>0</v>
      </c>
      <c r="BU2892" s="19">
        <f t="shared" si="592"/>
        <v>2</v>
      </c>
      <c r="BV2892" s="19">
        <f t="shared" si="592"/>
        <v>1</v>
      </c>
      <c r="BW2892" s="19">
        <f t="shared" si="592"/>
        <v>0</v>
      </c>
      <c r="BX2892" s="19">
        <f t="shared" si="592"/>
        <v>0</v>
      </c>
      <c r="BY2892" s="19" t="str">
        <f t="shared" si="592"/>
        <v/>
      </c>
      <c r="BZ2892" s="19" t="str">
        <f t="shared" si="592"/>
        <v/>
      </c>
      <c r="CA2892" s="19" t="str">
        <f t="shared" si="591"/>
        <v/>
      </c>
      <c r="CB2892" s="19" t="str">
        <f t="shared" si="591"/>
        <v/>
      </c>
    </row>
    <row r="2893" spans="1:80">
      <c r="A2893" s="24">
        <f t="shared" si="563"/>
        <v>2892</v>
      </c>
      <c r="B2893" s="31">
        <f>IF(data!A2894="","",data!A2894)</f>
        <v>2022098</v>
      </c>
      <c r="C2893" s="32">
        <f>IF(data!B2894="","",data!B2894)</f>
        <v>44798</v>
      </c>
      <c r="D2893" s="21">
        <f>IF(data!C2894="","",data!C2894)</f>
        <v>2</v>
      </c>
      <c r="E2893" s="22">
        <f>IF(data!D2894="","",data!D2894)</f>
        <v>3</v>
      </c>
      <c r="F2893" s="22">
        <f>IF(data!E2894="","",data!E2894)</f>
        <v>4</v>
      </c>
      <c r="G2893" s="22">
        <f>IF(data!F2894="","",data!F2894)</f>
        <v>6</v>
      </c>
      <c r="H2893" s="22">
        <f>IF(data!G2894="","",data!G2894)</f>
        <v>21</v>
      </c>
      <c r="I2893" s="22">
        <f>IF(data!H2894="","",data!H2894)</f>
        <v>33</v>
      </c>
      <c r="J2893" s="23">
        <f>IF(data!I2894="","",data!I2894)</f>
        <v>5</v>
      </c>
      <c r="Q2893" s="33"/>
      <c r="R2893" s="33"/>
      <c r="S2893" s="33"/>
      <c r="T2893" s="33"/>
      <c r="U2893" s="33"/>
      <c r="V2893" s="33"/>
      <c r="X2893" s="34"/>
      <c r="Y2893" s="33"/>
      <c r="Z2893" s="33"/>
      <c r="AA2893" s="33"/>
      <c r="AB2893" s="33"/>
      <c r="AC2893" s="35"/>
      <c r="AD2893" s="33"/>
      <c r="AE2893" s="33"/>
      <c r="AF2893" s="33"/>
      <c r="AG2893" s="33"/>
      <c r="AH2893" s="33"/>
      <c r="AI2893" s="33"/>
      <c r="AJ2893" s="36"/>
      <c r="AK2893" s="10">
        <f t="shared" si="564"/>
        <v>3</v>
      </c>
      <c r="AL2893" s="72">
        <f t="shared" si="565"/>
        <v>9</v>
      </c>
      <c r="AM2893" s="11">
        <f t="shared" si="566"/>
        <v>14</v>
      </c>
      <c r="AN2893" s="72">
        <f t="shared" si="567"/>
        <v>15</v>
      </c>
      <c r="AO2893" s="13">
        <f t="shared" si="568"/>
        <v>20</v>
      </c>
      <c r="AP2893" s="11">
        <f t="shared" si="569"/>
        <v>21</v>
      </c>
      <c r="AQ2893" s="11">
        <f t="shared" si="570"/>
        <v>24</v>
      </c>
      <c r="AR2893" s="11">
        <f t="shared" si="571"/>
        <v>19</v>
      </c>
      <c r="AS2893" s="11">
        <f t="shared" si="572"/>
        <v>25</v>
      </c>
      <c r="AT2893" s="11">
        <f t="shared" si="573"/>
        <v>33</v>
      </c>
      <c r="AU2893" s="11">
        <f t="shared" si="574"/>
        <v>30</v>
      </c>
      <c r="AV2893" s="11">
        <f t="shared" si="575"/>
        <v>27</v>
      </c>
      <c r="AW2893" s="12">
        <f t="shared" si="576"/>
        <v>24</v>
      </c>
      <c r="AX2893" s="13">
        <f t="shared" si="577"/>
        <v>21</v>
      </c>
      <c r="AY2893" s="13">
        <f t="shared" si="578"/>
        <v>35</v>
      </c>
      <c r="AZ2893" s="13">
        <f t="shared" si="579"/>
        <v>33</v>
      </c>
      <c r="BA2893" s="13">
        <f t="shared" si="580"/>
        <v>31</v>
      </c>
      <c r="BB2893" s="14">
        <f t="shared" si="581"/>
        <v>29</v>
      </c>
      <c r="BC2893" s="19">
        <f t="shared" si="584"/>
        <v>35</v>
      </c>
      <c r="BD2893" s="55">
        <f t="shared" ref="BD2893:BD2956" si="593">IF($B2893="","",SUM($BC2889:$BC2893)/5/$BM$3)</f>
        <v>1.0107827216628775</v>
      </c>
      <c r="BE2893" s="19">
        <f t="shared" ref="BE2893:BE2956" si="594">IF($B2893="","",SUM($BC2884:$BC2893)/10/$BM$3)</f>
        <v>1.023059434881455</v>
      </c>
      <c r="BF2893" s="19">
        <f t="shared" si="585"/>
        <v>0.9641312114322832</v>
      </c>
      <c r="BG2893" s="19">
        <f t="shared" si="590"/>
        <v>1.0267424488470283</v>
      </c>
      <c r="BH2893" s="19">
        <f t="shared" ref="BH2893:BJ2956" si="595">IF($D2893="","",SUMPRODUCT(N(MOD($D2893:$I2893,$BC$1)=BH$4)))</f>
        <v>0</v>
      </c>
      <c r="BI2893" s="19">
        <f t="shared" si="595"/>
        <v>0</v>
      </c>
      <c r="BJ2893" s="19">
        <f t="shared" si="595"/>
        <v>1</v>
      </c>
      <c r="BK2893" s="19">
        <f t="shared" si="592"/>
        <v>1</v>
      </c>
      <c r="BL2893" s="19">
        <f t="shared" si="592"/>
        <v>2</v>
      </c>
      <c r="BM2893" s="19">
        <f t="shared" si="592"/>
        <v>0</v>
      </c>
      <c r="BN2893" s="19">
        <f t="shared" si="592"/>
        <v>1</v>
      </c>
      <c r="BO2893" s="19">
        <f t="shared" si="592"/>
        <v>0</v>
      </c>
      <c r="BP2893" s="19">
        <f t="shared" si="592"/>
        <v>0</v>
      </c>
      <c r="BQ2893" s="19">
        <f t="shared" si="592"/>
        <v>0</v>
      </c>
      <c r="BR2893" s="19">
        <f t="shared" si="592"/>
        <v>0</v>
      </c>
      <c r="BS2893" s="19">
        <f t="shared" si="592"/>
        <v>0</v>
      </c>
      <c r="BT2893" s="19">
        <f t="shared" si="592"/>
        <v>0</v>
      </c>
      <c r="BU2893" s="19">
        <f t="shared" si="592"/>
        <v>0</v>
      </c>
      <c r="BV2893" s="19">
        <f t="shared" si="592"/>
        <v>0</v>
      </c>
      <c r="BW2893" s="19">
        <f t="shared" si="592"/>
        <v>0</v>
      </c>
      <c r="BX2893" s="19">
        <f t="shared" si="592"/>
        <v>1</v>
      </c>
      <c r="BY2893" s="19" t="str">
        <f t="shared" si="592"/>
        <v/>
      </c>
      <c r="BZ2893" s="19" t="str">
        <f t="shared" si="592"/>
        <v/>
      </c>
      <c r="CA2893" s="19" t="str">
        <f t="shared" si="591"/>
        <v/>
      </c>
      <c r="CB2893" s="19" t="str">
        <f t="shared" si="591"/>
        <v/>
      </c>
    </row>
    <row r="2894" spans="1:80">
      <c r="A2894" s="24">
        <f t="shared" si="563"/>
        <v>2893</v>
      </c>
      <c r="B2894" s="31">
        <f>IF(data!A2895="","",data!A2895)</f>
        <v>2022099</v>
      </c>
      <c r="C2894" s="32">
        <f>IF(data!B2895="","",data!B2895)</f>
        <v>44801</v>
      </c>
      <c r="D2894" s="21">
        <f>IF(data!C2895="","",data!C2895)</f>
        <v>1</v>
      </c>
      <c r="E2894" s="22">
        <f>IF(data!D2895="","",data!D2895)</f>
        <v>11</v>
      </c>
      <c r="F2894" s="22">
        <f>IF(data!E2895="","",data!E2895)</f>
        <v>23</v>
      </c>
      <c r="G2894" s="22">
        <f>IF(data!F2895="","",data!F2895)</f>
        <v>24</v>
      </c>
      <c r="H2894" s="22">
        <f>IF(data!G2895="","",data!G2895)</f>
        <v>26</v>
      </c>
      <c r="I2894" s="22">
        <f>IF(data!H2895="","",data!H2895)</f>
        <v>32</v>
      </c>
      <c r="J2894" s="23">
        <f>IF(data!I2895="","",data!I2895)</f>
        <v>15</v>
      </c>
      <c r="Q2894" s="33"/>
      <c r="R2894" s="33"/>
      <c r="S2894" s="33"/>
      <c r="T2894" s="33"/>
      <c r="U2894" s="33"/>
      <c r="V2894" s="33"/>
      <c r="X2894" s="34"/>
      <c r="Y2894" s="33"/>
      <c r="Z2894" s="33"/>
      <c r="AA2894" s="33"/>
      <c r="AB2894" s="33"/>
      <c r="AC2894" s="35"/>
      <c r="AD2894" s="33"/>
      <c r="AE2894" s="33"/>
      <c r="AF2894" s="33"/>
      <c r="AG2894" s="33"/>
      <c r="AH2894" s="33"/>
      <c r="AI2894" s="33"/>
      <c r="AJ2894" s="36"/>
      <c r="AK2894" s="10">
        <f t="shared" si="564"/>
        <v>9</v>
      </c>
      <c r="AL2894" s="72">
        <f t="shared" si="565"/>
        <v>9</v>
      </c>
      <c r="AM2894" s="11">
        <f t="shared" si="566"/>
        <v>12</v>
      </c>
      <c r="AN2894" s="72">
        <f t="shared" si="567"/>
        <v>15</v>
      </c>
      <c r="AO2894" s="13">
        <f t="shared" si="568"/>
        <v>19</v>
      </c>
      <c r="AP2894" s="11">
        <f t="shared" si="569"/>
        <v>13</v>
      </c>
      <c r="AQ2894" s="11">
        <f t="shared" si="570"/>
        <v>27</v>
      </c>
      <c r="AR2894" s="11">
        <f t="shared" si="571"/>
        <v>17</v>
      </c>
      <c r="AS2894" s="11">
        <f t="shared" si="572"/>
        <v>18</v>
      </c>
      <c r="AT2894" s="11">
        <f t="shared" si="573"/>
        <v>33</v>
      </c>
      <c r="AU2894" s="11">
        <f t="shared" si="574"/>
        <v>39</v>
      </c>
      <c r="AV2894" s="11">
        <f t="shared" si="575"/>
        <v>47</v>
      </c>
      <c r="AW2894" s="12">
        <f t="shared" si="576"/>
        <v>42</v>
      </c>
      <c r="AX2894" s="13">
        <f t="shared" si="577"/>
        <v>37</v>
      </c>
      <c r="AY2894" s="13">
        <f t="shared" si="578"/>
        <v>49</v>
      </c>
      <c r="AZ2894" s="13">
        <f t="shared" si="579"/>
        <v>45</v>
      </c>
      <c r="BA2894" s="13">
        <f t="shared" si="580"/>
        <v>41</v>
      </c>
      <c r="BB2894" s="14">
        <f t="shared" si="581"/>
        <v>37</v>
      </c>
      <c r="BC2894" s="19">
        <f t="shared" si="584"/>
        <v>49</v>
      </c>
      <c r="BD2894" s="55">
        <f t="shared" si="593"/>
        <v>0.95758363104904187</v>
      </c>
      <c r="BE2894" s="19">
        <f t="shared" si="594"/>
        <v>0.98827541409548547</v>
      </c>
      <c r="BF2894" s="19">
        <f t="shared" si="585"/>
        <v>0.95758363104904187</v>
      </c>
      <c r="BG2894" s="19">
        <f t="shared" si="590"/>
        <v>1.0341084767781747</v>
      </c>
      <c r="BH2894" s="19">
        <f t="shared" si="595"/>
        <v>0</v>
      </c>
      <c r="BI2894" s="19">
        <f t="shared" si="595"/>
        <v>1</v>
      </c>
      <c r="BJ2894" s="19">
        <f t="shared" si="595"/>
        <v>0</v>
      </c>
      <c r="BK2894" s="19">
        <f t="shared" si="592"/>
        <v>0</v>
      </c>
      <c r="BL2894" s="19">
        <f t="shared" si="592"/>
        <v>0</v>
      </c>
      <c r="BM2894" s="19">
        <f t="shared" si="592"/>
        <v>0</v>
      </c>
      <c r="BN2894" s="19">
        <f t="shared" si="592"/>
        <v>1</v>
      </c>
      <c r="BO2894" s="19">
        <f t="shared" si="592"/>
        <v>1</v>
      </c>
      <c r="BP2894" s="19">
        <f t="shared" si="592"/>
        <v>0</v>
      </c>
      <c r="BQ2894" s="19">
        <f t="shared" si="592"/>
        <v>1</v>
      </c>
      <c r="BR2894" s="19">
        <f t="shared" si="592"/>
        <v>0</v>
      </c>
      <c r="BS2894" s="19">
        <f t="shared" si="592"/>
        <v>1</v>
      </c>
      <c r="BT2894" s="19">
        <f t="shared" si="592"/>
        <v>0</v>
      </c>
      <c r="BU2894" s="19">
        <f t="shared" si="592"/>
        <v>0</v>
      </c>
      <c r="BV2894" s="19">
        <f t="shared" si="592"/>
        <v>0</v>
      </c>
      <c r="BW2894" s="19">
        <f t="shared" si="592"/>
        <v>1</v>
      </c>
      <c r="BX2894" s="19">
        <f t="shared" si="592"/>
        <v>0</v>
      </c>
      <c r="BY2894" s="19" t="str">
        <f t="shared" si="592"/>
        <v/>
      </c>
      <c r="BZ2894" s="19" t="str">
        <f t="shared" si="592"/>
        <v/>
      </c>
      <c r="CA2894" s="19" t="str">
        <f t="shared" si="591"/>
        <v/>
      </c>
      <c r="CB2894" s="19" t="str">
        <f t="shared" si="591"/>
        <v/>
      </c>
    </row>
    <row r="2895" spans="1:80">
      <c r="A2895" s="24">
        <f t="shared" si="563"/>
        <v>2894</v>
      </c>
      <c r="B2895" s="31">
        <f>IF(data!A2896="","",data!A2896)</f>
        <v>2022100</v>
      </c>
      <c r="C2895" s="32">
        <f>IF(data!B2896="","",data!B2896)</f>
        <v>44803</v>
      </c>
      <c r="D2895" s="21">
        <f>IF(data!C2896="","",data!C2896)</f>
        <v>2</v>
      </c>
      <c r="E2895" s="22">
        <f>IF(data!D2896="","",data!D2896)</f>
        <v>6</v>
      </c>
      <c r="F2895" s="22">
        <f>IF(data!E2896="","",data!E2896)</f>
        <v>7</v>
      </c>
      <c r="G2895" s="22">
        <f>IF(data!F2896="","",data!F2896)</f>
        <v>15</v>
      </c>
      <c r="H2895" s="22">
        <f>IF(data!G2896="","",data!G2896)</f>
        <v>20</v>
      </c>
      <c r="I2895" s="22">
        <f>IF(data!H2896="","",data!H2896)</f>
        <v>21</v>
      </c>
      <c r="J2895" s="23">
        <f>IF(data!I2896="","",data!I2896)</f>
        <v>15</v>
      </c>
      <c r="Q2895" s="33"/>
      <c r="R2895" s="33"/>
      <c r="S2895" s="33"/>
      <c r="T2895" s="33"/>
      <c r="U2895" s="33"/>
      <c r="V2895" s="33"/>
      <c r="X2895" s="34"/>
      <c r="Y2895" s="33"/>
      <c r="Z2895" s="33"/>
      <c r="AA2895" s="33"/>
      <c r="AB2895" s="33"/>
      <c r="AC2895" s="35"/>
      <c r="AD2895" s="33"/>
      <c r="AE2895" s="33"/>
      <c r="AF2895" s="33"/>
      <c r="AG2895" s="33"/>
      <c r="AH2895" s="33"/>
      <c r="AI2895" s="33"/>
      <c r="AJ2895" s="36"/>
      <c r="AK2895" s="10">
        <f t="shared" si="564"/>
        <v>5</v>
      </c>
      <c r="AL2895" s="11">
        <f t="shared" si="565"/>
        <v>11</v>
      </c>
      <c r="AM2895" s="11">
        <f t="shared" si="566"/>
        <v>6</v>
      </c>
      <c r="AN2895" s="11">
        <f t="shared" si="567"/>
        <v>11</v>
      </c>
      <c r="AO2895" s="13">
        <f t="shared" si="568"/>
        <v>15</v>
      </c>
      <c r="AP2895" s="11">
        <f t="shared" si="569"/>
        <v>31</v>
      </c>
      <c r="AQ2895" s="11">
        <f t="shared" si="570"/>
        <v>26</v>
      </c>
      <c r="AR2895" s="11">
        <f t="shared" si="571"/>
        <v>21</v>
      </c>
      <c r="AS2895" s="11">
        <f t="shared" si="572"/>
        <v>38</v>
      </c>
      <c r="AT2895" s="11">
        <f t="shared" si="573"/>
        <v>35</v>
      </c>
      <c r="AU2895" s="11">
        <f t="shared" si="574"/>
        <v>32</v>
      </c>
      <c r="AV2895" s="11">
        <f t="shared" si="575"/>
        <v>29</v>
      </c>
      <c r="AW2895" s="12">
        <f t="shared" si="576"/>
        <v>26</v>
      </c>
      <c r="AX2895" s="13">
        <f t="shared" si="577"/>
        <v>39</v>
      </c>
      <c r="AY2895" s="13">
        <f t="shared" si="578"/>
        <v>37</v>
      </c>
      <c r="AZ2895" s="13">
        <f t="shared" si="579"/>
        <v>35</v>
      </c>
      <c r="BA2895" s="13">
        <f t="shared" si="580"/>
        <v>33</v>
      </c>
      <c r="BB2895" s="14">
        <f t="shared" si="581"/>
        <v>31</v>
      </c>
      <c r="BC2895" s="19">
        <f t="shared" si="584"/>
        <v>37</v>
      </c>
      <c r="BD2895" s="55">
        <f t="shared" si="593"/>
        <v>0.92075349139330953</v>
      </c>
      <c r="BE2895" s="19">
        <f t="shared" si="594"/>
        <v>0.96576810652809364</v>
      </c>
      <c r="BF2895" s="19">
        <f t="shared" si="585"/>
        <v>0.95758363104904187</v>
      </c>
      <c r="BG2895" s="19">
        <f t="shared" si="590"/>
        <v>1.0263332250730757</v>
      </c>
      <c r="BH2895" s="19">
        <f t="shared" si="595"/>
        <v>0</v>
      </c>
      <c r="BI2895" s="19">
        <f t="shared" si="595"/>
        <v>0</v>
      </c>
      <c r="BJ2895" s="19">
        <f t="shared" si="595"/>
        <v>1</v>
      </c>
      <c r="BK2895" s="19">
        <f t="shared" si="592"/>
        <v>1</v>
      </c>
      <c r="BL2895" s="19">
        <f t="shared" si="592"/>
        <v>1</v>
      </c>
      <c r="BM2895" s="19">
        <f t="shared" si="592"/>
        <v>0</v>
      </c>
      <c r="BN2895" s="19">
        <f t="shared" si="592"/>
        <v>1</v>
      </c>
      <c r="BO2895" s="19">
        <f t="shared" si="592"/>
        <v>1</v>
      </c>
      <c r="BP2895" s="19">
        <f t="shared" si="592"/>
        <v>0</v>
      </c>
      <c r="BQ2895" s="19">
        <f t="shared" si="592"/>
        <v>0</v>
      </c>
      <c r="BR2895" s="19">
        <f t="shared" si="592"/>
        <v>0</v>
      </c>
      <c r="BS2895" s="19">
        <f t="shared" si="592"/>
        <v>0</v>
      </c>
      <c r="BT2895" s="19">
        <f t="shared" si="592"/>
        <v>0</v>
      </c>
      <c r="BU2895" s="19">
        <f t="shared" si="592"/>
        <v>0</v>
      </c>
      <c r="BV2895" s="19">
        <f t="shared" si="592"/>
        <v>0</v>
      </c>
      <c r="BW2895" s="19">
        <f t="shared" si="592"/>
        <v>1</v>
      </c>
      <c r="BX2895" s="19">
        <f t="shared" si="592"/>
        <v>0</v>
      </c>
      <c r="BY2895" s="19" t="str">
        <f t="shared" si="592"/>
        <v/>
      </c>
      <c r="BZ2895" s="19" t="str">
        <f t="shared" si="592"/>
        <v/>
      </c>
      <c r="CA2895" s="19" t="str">
        <f t="shared" si="591"/>
        <v/>
      </c>
      <c r="CB2895" s="19" t="str">
        <f t="shared" si="591"/>
        <v/>
      </c>
    </row>
    <row r="2896" spans="1:80">
      <c r="A2896" s="24">
        <f t="shared" si="563"/>
        <v>2895</v>
      </c>
      <c r="B2896" s="31">
        <f>IF(data!A2897="","",data!A2897)</f>
        <v>2022101</v>
      </c>
      <c r="C2896" s="32">
        <f>IF(data!B2897="","",data!B2897)</f>
        <v>44805</v>
      </c>
      <c r="D2896" s="21">
        <f>IF(data!C2897="","",data!C2897)</f>
        <v>4</v>
      </c>
      <c r="E2896" s="22">
        <f>IF(data!D2897="","",data!D2897)</f>
        <v>16</v>
      </c>
      <c r="F2896" s="22">
        <f>IF(data!E2897="","",data!E2897)</f>
        <v>18</v>
      </c>
      <c r="G2896" s="22">
        <f>IF(data!F2897="","",data!F2897)</f>
        <v>19</v>
      </c>
      <c r="H2896" s="22">
        <f>IF(data!G2897="","",data!G2897)</f>
        <v>27</v>
      </c>
      <c r="I2896" s="22">
        <f>IF(data!H2897="","",data!H2897)</f>
        <v>28</v>
      </c>
      <c r="J2896" s="23">
        <f>IF(data!I2897="","",data!I2897)</f>
        <v>4</v>
      </c>
      <c r="Q2896" s="33"/>
      <c r="R2896" s="33"/>
      <c r="S2896" s="33"/>
      <c r="T2896" s="33"/>
      <c r="U2896" s="33"/>
      <c r="V2896" s="33"/>
      <c r="X2896" s="34"/>
      <c r="Y2896" s="33"/>
      <c r="Z2896" s="33"/>
      <c r="AA2896" s="33"/>
      <c r="AB2896" s="33"/>
      <c r="AC2896" s="35"/>
      <c r="AD2896" s="33"/>
      <c r="AE2896" s="33"/>
      <c r="AF2896" s="33"/>
      <c r="AG2896" s="33"/>
      <c r="AH2896" s="33"/>
      <c r="AI2896" s="33"/>
      <c r="AJ2896" s="36"/>
      <c r="AK2896" s="10">
        <f t="shared" si="564"/>
        <v>4</v>
      </c>
      <c r="AL2896" s="11">
        <f t="shared" si="565"/>
        <v>8</v>
      </c>
      <c r="AM2896" s="11">
        <f t="shared" si="566"/>
        <v>17</v>
      </c>
      <c r="AN2896" s="11">
        <f t="shared" si="567"/>
        <v>16</v>
      </c>
      <c r="AO2896" s="13">
        <f t="shared" si="568"/>
        <v>21</v>
      </c>
      <c r="AP2896" s="11">
        <f t="shared" si="569"/>
        <v>16</v>
      </c>
      <c r="AQ2896" s="11">
        <f t="shared" si="570"/>
        <v>13</v>
      </c>
      <c r="AR2896" s="11">
        <f t="shared" si="571"/>
        <v>42</v>
      </c>
      <c r="AS2896" s="11">
        <f t="shared" si="572"/>
        <v>35</v>
      </c>
      <c r="AT2896" s="11">
        <f t="shared" si="573"/>
        <v>28</v>
      </c>
      <c r="AU2896" s="11">
        <f t="shared" si="574"/>
        <v>21</v>
      </c>
      <c r="AV2896" s="11">
        <f t="shared" si="575"/>
        <v>28</v>
      </c>
      <c r="AW2896" s="12">
        <f t="shared" si="576"/>
        <v>37</v>
      </c>
      <c r="AX2896" s="13">
        <f t="shared" si="577"/>
        <v>32</v>
      </c>
      <c r="AY2896" s="13">
        <f t="shared" si="578"/>
        <v>44</v>
      </c>
      <c r="AZ2896" s="13">
        <f t="shared" si="579"/>
        <v>40</v>
      </c>
      <c r="BA2896" s="13">
        <f t="shared" si="580"/>
        <v>55</v>
      </c>
      <c r="BB2896" s="14">
        <f t="shared" si="581"/>
        <v>72</v>
      </c>
      <c r="BC2896" s="19">
        <f t="shared" si="584"/>
        <v>44</v>
      </c>
      <c r="BD2896" s="55">
        <f t="shared" si="593"/>
        <v>0.91666125365378359</v>
      </c>
      <c r="BE2896" s="19">
        <f t="shared" si="594"/>
        <v>0.98418317635595975</v>
      </c>
      <c r="BF2896" s="19">
        <f t="shared" si="585"/>
        <v>0.9453069178304645</v>
      </c>
      <c r="BG2896" s="19">
        <f t="shared" si="590"/>
        <v>1.0287885677167912</v>
      </c>
      <c r="BH2896" s="19">
        <f t="shared" si="595"/>
        <v>0</v>
      </c>
      <c r="BI2896" s="19">
        <f t="shared" si="595"/>
        <v>1</v>
      </c>
      <c r="BJ2896" s="19">
        <f t="shared" si="595"/>
        <v>1</v>
      </c>
      <c r="BK2896" s="19">
        <f t="shared" si="592"/>
        <v>0</v>
      </c>
      <c r="BL2896" s="19">
        <f t="shared" si="592"/>
        <v>1</v>
      </c>
      <c r="BM2896" s="19">
        <f t="shared" si="592"/>
        <v>0</v>
      </c>
      <c r="BN2896" s="19">
        <f t="shared" si="592"/>
        <v>0</v>
      </c>
      <c r="BO2896" s="19">
        <f t="shared" si="592"/>
        <v>0</v>
      </c>
      <c r="BP2896" s="19">
        <f t="shared" si="592"/>
        <v>0</v>
      </c>
      <c r="BQ2896" s="19">
        <f t="shared" si="592"/>
        <v>0</v>
      </c>
      <c r="BR2896" s="19">
        <f t="shared" si="592"/>
        <v>1</v>
      </c>
      <c r="BS2896" s="19">
        <f t="shared" si="592"/>
        <v>1</v>
      </c>
      <c r="BT2896" s="19">
        <f t="shared" si="592"/>
        <v>0</v>
      </c>
      <c r="BU2896" s="19">
        <f t="shared" si="592"/>
        <v>0</v>
      </c>
      <c r="BV2896" s="19">
        <f t="shared" si="592"/>
        <v>0</v>
      </c>
      <c r="BW2896" s="19">
        <f t="shared" si="592"/>
        <v>0</v>
      </c>
      <c r="BX2896" s="19">
        <f t="shared" si="592"/>
        <v>1</v>
      </c>
      <c r="BY2896" s="19" t="str">
        <f t="shared" si="592"/>
        <v/>
      </c>
      <c r="BZ2896" s="19" t="str">
        <f t="shared" si="592"/>
        <v/>
      </c>
      <c r="CA2896" s="19" t="str">
        <f t="shared" si="591"/>
        <v/>
      </c>
      <c r="CB2896" s="19" t="str">
        <f t="shared" si="591"/>
        <v/>
      </c>
    </row>
    <row r="2897" spans="1:80">
      <c r="A2897" s="24">
        <f t="shared" ref="A2897:A2960" si="596">IF(B2897="","",A2896+1)</f>
        <v>2896</v>
      </c>
      <c r="B2897" s="31">
        <f>IF(data!A2898="","",data!A2898)</f>
        <v>2022102</v>
      </c>
      <c r="C2897" s="32">
        <f>IF(data!B2898="","",data!B2898)</f>
        <v>44808</v>
      </c>
      <c r="D2897" s="21">
        <f>IF(data!C2898="","",data!C2898)</f>
        <v>9</v>
      </c>
      <c r="E2897" s="22">
        <f>IF(data!D2898="","",data!D2898)</f>
        <v>10</v>
      </c>
      <c r="F2897" s="22">
        <f>IF(data!E2898="","",data!E2898)</f>
        <v>12</v>
      </c>
      <c r="G2897" s="22">
        <f>IF(data!F2898="","",data!F2898)</f>
        <v>18</v>
      </c>
      <c r="H2897" s="22">
        <f>IF(data!G2898="","",data!G2898)</f>
        <v>29</v>
      </c>
      <c r="I2897" s="22">
        <f>IF(data!H2898="","",data!H2898)</f>
        <v>32</v>
      </c>
      <c r="J2897" s="23">
        <f>IF(data!I2898="","",data!I2898)</f>
        <v>14</v>
      </c>
      <c r="Q2897" s="33"/>
      <c r="R2897" s="33"/>
      <c r="S2897" s="33"/>
      <c r="T2897" s="33"/>
      <c r="U2897" s="33"/>
      <c r="V2897" s="33"/>
      <c r="X2897" s="34"/>
      <c r="Y2897" s="33"/>
      <c r="Z2897" s="33"/>
      <c r="AA2897" s="33"/>
      <c r="AB2897" s="33"/>
      <c r="AC2897" s="35"/>
      <c r="AD2897" s="33"/>
      <c r="AE2897" s="33"/>
      <c r="AF2897" s="33"/>
      <c r="AG2897" s="33"/>
      <c r="AH2897" s="33"/>
      <c r="AI2897" s="33"/>
      <c r="AJ2897" s="36"/>
      <c r="AK2897" s="71">
        <f t="shared" ref="AK2897:AK2960" si="597">IF($D2897="","",MOD($D2897,3)+MOD($E2897,3)+MOD($F2897,3)+MOD($G2897,3)+MOD($H2897,3)+MOD($I2897,3))</f>
        <v>5</v>
      </c>
      <c r="AL2897" s="11">
        <f t="shared" ref="AL2897:AL2960" si="598">IF($D2897="","",MOD($D2897,4)+MOD($E2897,4)+MOD($F2897,4)+MOD($G2897,4)+MOD($H2897,4)+MOD($I2897,4))</f>
        <v>6</v>
      </c>
      <c r="AM2897" s="11">
        <f t="shared" ref="AM2897:AM2960" si="599">IF($D2897="","",MOD($D2897,5)+MOD($E2897,5)+MOD($F2897,5)+MOD($G2897,5)+MOD($H2897,5)+MOD($I2897,5))</f>
        <v>15</v>
      </c>
      <c r="AN2897" s="11">
        <f t="shared" ref="AN2897:AN2960" si="600">IF($D2897="","",MOD($D2897,6)+MOD($E2897,6)+MOD($F2897,6)+MOD($G2897,6)+MOD($H2897,6)+MOD($I2897,6))</f>
        <v>14</v>
      </c>
      <c r="AO2897" s="73">
        <f t="shared" ref="AO2897:AO2960" si="601">IF($D2897="","",MOD($D2897,7)+MOD($E2897,7)+MOD($F2897,7)+MOD($G2897,7)+MOD($H2897,7)+MOD($I2897,7))</f>
        <v>19</v>
      </c>
      <c r="AP2897" s="11">
        <f t="shared" ref="AP2897:AP2960" si="602">IF($D2897="","",MOD($D2897,8)+MOD($E2897,8)+MOD($F2897,8)+MOD($G2897,8)+MOD($H2897,8)+MOD($I2897,8))</f>
        <v>14</v>
      </c>
      <c r="AQ2897" s="11">
        <f t="shared" ref="AQ2897:AQ2960" si="603">IF($D2897="","",MOD($D2897,9)+MOD($E2897,9)+MOD($F2897,9)+MOD($G2897,9)+MOD($H2897,9)+MOD($I2897,9))</f>
        <v>11</v>
      </c>
      <c r="AR2897" s="11">
        <f t="shared" ref="AR2897:AR2960" si="604">IF($D2897="","",MOD($D2897,10)+MOD($E2897,10)+MOD($F2897,10)+MOD($G2897,10)+MOD($H2897,10)+MOD($I2897,10))</f>
        <v>30</v>
      </c>
      <c r="AS2897" s="11">
        <f t="shared" ref="AS2897:AS2960" si="605">IF($D2897="","",MOD($D2897,11)+MOD($E2897,11)+MOD($F2897,11)+MOD($G2897,11)+MOD($H2897,11)+MOD($I2897,11))</f>
        <v>44</v>
      </c>
      <c r="AT2897" s="11">
        <f t="shared" ref="AT2897:AT2960" si="606">IF($D2897="","",MOD($D2897,12)+MOD($E2897,12)+MOD($F2897,12)+MOD($G2897,12)+MOD($H2897,12)+MOD($I2897,12))</f>
        <v>38</v>
      </c>
      <c r="AU2897" s="11">
        <f t="shared" ref="AU2897:AU2960" si="607">IF($D2897="","",MOD($D2897,13)+MOD($E2897,13)+MOD($F2897,13)+MOD($G2897,13)+MOD($H2897,13)+MOD($I2897,13))</f>
        <v>45</v>
      </c>
      <c r="AV2897" s="11">
        <f t="shared" ref="AV2897:AV2960" si="608">IF($D2897="","",MOD($D2897,14)+MOD($E2897,14)+MOD($F2897,14)+MOD($G2897,14)+MOD($H2897,14)+MOD($I2897,14))</f>
        <v>40</v>
      </c>
      <c r="AW2897" s="12">
        <f t="shared" ref="AW2897:AW2960" si="609">IF($D2897="","",MOD($D2897,15)+MOD($E2897,15)+MOD($F2897,15)+MOD($G2897,15)+MOD($H2897,15)+MOD($I2897,15))</f>
        <v>50</v>
      </c>
      <c r="AX2897" s="13">
        <f t="shared" ref="AX2897:AX2960" si="610">IF($D2897="","",MOD($D2897,16)+MOD($E2897,16)+MOD($F2897,16)+MOD($G2897,16)+MOD($H2897,16)+MOD($I2897,16))</f>
        <v>46</v>
      </c>
      <c r="AY2897" s="13">
        <f t="shared" ref="AY2897:AY2960" si="611">IF($D2897="","",MOD($D2897,17)+MOD($E2897,17)+MOD($F2897,17)+MOD($G2897,17)+MOD($H2897,17)+MOD($I2897,17))</f>
        <v>59</v>
      </c>
      <c r="AZ2897" s="13">
        <f t="shared" ref="AZ2897:AZ2960" si="612">IF($D2897="","",MOD($D2897,18)+MOD($E2897,18)+MOD($F2897,18)+MOD($G2897,18)+MOD($H2897,18)+MOD($I2897,18))</f>
        <v>56</v>
      </c>
      <c r="BA2897" s="13">
        <f t="shared" ref="BA2897:BA2960" si="613">IF($D2897="","",MOD($D2897,19)+MOD($E2897,19)+MOD($F2897,19)+MOD($G2897,19)+MOD($H2897,19)+MOD($I2897,19))</f>
        <v>72</v>
      </c>
      <c r="BB2897" s="14">
        <f t="shared" ref="BB2897:BB2960" si="614">IF($D2897="","",MOD($D2897,20)+MOD($E2897,20)+MOD($F2897,20)+MOD($G2897,20)+MOD($H2897,20)+MOD($I2897,20))</f>
        <v>70</v>
      </c>
      <c r="BC2897" s="19">
        <f t="shared" si="584"/>
        <v>59</v>
      </c>
      <c r="BD2897" s="55">
        <f t="shared" si="593"/>
        <v>0.91666125365378359</v>
      </c>
      <c r="BE2897" s="19">
        <f t="shared" si="594"/>
        <v>1.0025982461838259</v>
      </c>
      <c r="BF2897" s="19">
        <f t="shared" si="585"/>
        <v>0.9780448197466709</v>
      </c>
      <c r="BG2897" s="19">
        <f t="shared" si="590"/>
        <v>1.0263332250730757</v>
      </c>
      <c r="BH2897" s="19">
        <f t="shared" si="595"/>
        <v>0</v>
      </c>
      <c r="BI2897" s="19">
        <f t="shared" si="595"/>
        <v>1</v>
      </c>
      <c r="BJ2897" s="19">
        <f t="shared" si="595"/>
        <v>0</v>
      </c>
      <c r="BK2897" s="19">
        <f t="shared" si="592"/>
        <v>0</v>
      </c>
      <c r="BL2897" s="19">
        <f t="shared" si="592"/>
        <v>0</v>
      </c>
      <c r="BM2897" s="19">
        <f t="shared" si="592"/>
        <v>0</v>
      </c>
      <c r="BN2897" s="19">
        <f t="shared" si="592"/>
        <v>0</v>
      </c>
      <c r="BO2897" s="19">
        <f t="shared" si="592"/>
        <v>0</v>
      </c>
      <c r="BP2897" s="19">
        <f t="shared" si="592"/>
        <v>0</v>
      </c>
      <c r="BQ2897" s="19">
        <f t="shared" si="592"/>
        <v>1</v>
      </c>
      <c r="BR2897" s="19">
        <f t="shared" si="592"/>
        <v>1</v>
      </c>
      <c r="BS2897" s="19">
        <f t="shared" si="592"/>
        <v>0</v>
      </c>
      <c r="BT2897" s="19">
        <f t="shared" si="592"/>
        <v>2</v>
      </c>
      <c r="BU2897" s="19">
        <f t="shared" si="592"/>
        <v>0</v>
      </c>
      <c r="BV2897" s="19">
        <f t="shared" si="592"/>
        <v>0</v>
      </c>
      <c r="BW2897" s="19">
        <f t="shared" si="592"/>
        <v>1</v>
      </c>
      <c r="BX2897" s="19">
        <f t="shared" si="592"/>
        <v>0</v>
      </c>
      <c r="BY2897" s="19" t="str">
        <f t="shared" si="592"/>
        <v/>
      </c>
      <c r="BZ2897" s="19" t="str">
        <f t="shared" si="592"/>
        <v/>
      </c>
      <c r="CA2897" s="19" t="str">
        <f t="shared" si="591"/>
        <v/>
      </c>
      <c r="CB2897" s="19" t="str">
        <f t="shared" si="591"/>
        <v/>
      </c>
    </row>
    <row r="2898" spans="1:80">
      <c r="A2898" s="24">
        <f t="shared" si="596"/>
        <v>2897</v>
      </c>
      <c r="B2898" s="31">
        <f>IF(data!A2899="","",data!A2899)</f>
        <v>2022103</v>
      </c>
      <c r="C2898" s="32">
        <f>IF(data!B2899="","",data!B2899)</f>
        <v>44810</v>
      </c>
      <c r="D2898" s="21">
        <f>IF(data!C2899="","",data!C2899)</f>
        <v>6</v>
      </c>
      <c r="E2898" s="22">
        <f>IF(data!D2899="","",data!D2899)</f>
        <v>9</v>
      </c>
      <c r="F2898" s="22">
        <f>IF(data!E2899="","",data!E2899)</f>
        <v>12</v>
      </c>
      <c r="G2898" s="22">
        <f>IF(data!F2899="","",data!F2899)</f>
        <v>14</v>
      </c>
      <c r="H2898" s="22">
        <f>IF(data!G2899="","",data!G2899)</f>
        <v>20</v>
      </c>
      <c r="I2898" s="22">
        <f>IF(data!H2899="","",data!H2899)</f>
        <v>28</v>
      </c>
      <c r="J2898" s="23">
        <f>IF(data!I2899="","",data!I2899)</f>
        <v>10</v>
      </c>
      <c r="Q2898" s="33"/>
      <c r="R2898" s="33"/>
      <c r="S2898" s="33"/>
      <c r="T2898" s="33"/>
      <c r="U2898" s="33"/>
      <c r="V2898" s="33"/>
      <c r="X2898" s="34"/>
      <c r="Y2898" s="33"/>
      <c r="Z2898" s="33"/>
      <c r="AA2898" s="33"/>
      <c r="AB2898" s="33"/>
      <c r="AC2898" s="35"/>
      <c r="AD2898" s="33"/>
      <c r="AE2898" s="33"/>
      <c r="AF2898" s="33"/>
      <c r="AG2898" s="33"/>
      <c r="AH2898" s="33"/>
      <c r="AI2898" s="33"/>
      <c r="AJ2898" s="36"/>
      <c r="AK2898" s="71">
        <f t="shared" si="597"/>
        <v>5</v>
      </c>
      <c r="AL2898" s="11">
        <f t="shared" si="598"/>
        <v>5</v>
      </c>
      <c r="AM2898" s="11">
        <f t="shared" si="599"/>
        <v>14</v>
      </c>
      <c r="AN2898" s="11">
        <f t="shared" si="600"/>
        <v>11</v>
      </c>
      <c r="AO2898" s="73">
        <f t="shared" si="601"/>
        <v>19</v>
      </c>
      <c r="AP2898" s="11">
        <f t="shared" si="602"/>
        <v>25</v>
      </c>
      <c r="AQ2898" s="11">
        <f t="shared" si="603"/>
        <v>17</v>
      </c>
      <c r="AR2898" s="11">
        <f t="shared" si="604"/>
        <v>29</v>
      </c>
      <c r="AS2898" s="11">
        <f t="shared" si="605"/>
        <v>34</v>
      </c>
      <c r="AT2898" s="11">
        <f t="shared" si="606"/>
        <v>29</v>
      </c>
      <c r="AU2898" s="11">
        <f t="shared" si="607"/>
        <v>37</v>
      </c>
      <c r="AV2898" s="11">
        <f t="shared" si="608"/>
        <v>33</v>
      </c>
      <c r="AW2898" s="12">
        <f t="shared" si="609"/>
        <v>59</v>
      </c>
      <c r="AX2898" s="13">
        <f t="shared" si="610"/>
        <v>57</v>
      </c>
      <c r="AY2898" s="13">
        <f t="shared" si="611"/>
        <v>55</v>
      </c>
      <c r="AZ2898" s="13">
        <f t="shared" si="612"/>
        <v>53</v>
      </c>
      <c r="BA2898" s="13">
        <f t="shared" si="613"/>
        <v>51</v>
      </c>
      <c r="BB2898" s="14">
        <f t="shared" si="614"/>
        <v>49</v>
      </c>
      <c r="BC2898" s="19">
        <f t="shared" si="584"/>
        <v>55</v>
      </c>
      <c r="BD2898" s="55">
        <f t="shared" si="593"/>
        <v>0.99850600844430004</v>
      </c>
      <c r="BE2898" s="19">
        <f t="shared" si="594"/>
        <v>1.0046443650535888</v>
      </c>
      <c r="BF2898" s="19">
        <f t="shared" si="585"/>
        <v>0.99113998051315355</v>
      </c>
      <c r="BG2898" s="19">
        <f t="shared" si="590"/>
        <v>1.0255147775251705</v>
      </c>
      <c r="BH2898" s="19">
        <f t="shared" si="595"/>
        <v>0</v>
      </c>
      <c r="BI2898" s="19">
        <f t="shared" si="595"/>
        <v>0</v>
      </c>
      <c r="BJ2898" s="19">
        <f t="shared" si="595"/>
        <v>0</v>
      </c>
      <c r="BK2898" s="19">
        <f t="shared" si="592"/>
        <v>1</v>
      </c>
      <c r="BL2898" s="19">
        <f t="shared" si="592"/>
        <v>0</v>
      </c>
      <c r="BM2898" s="19">
        <f t="shared" si="592"/>
        <v>0</v>
      </c>
      <c r="BN2898" s="19">
        <f t="shared" si="592"/>
        <v>1</v>
      </c>
      <c r="BO2898" s="19">
        <f t="shared" si="592"/>
        <v>0</v>
      </c>
      <c r="BP2898" s="19">
        <f t="shared" si="592"/>
        <v>0</v>
      </c>
      <c r="BQ2898" s="19">
        <f t="shared" si="592"/>
        <v>1</v>
      </c>
      <c r="BR2898" s="19">
        <f t="shared" si="592"/>
        <v>0</v>
      </c>
      <c r="BS2898" s="19">
        <f t="shared" si="592"/>
        <v>1</v>
      </c>
      <c r="BT2898" s="19">
        <f t="shared" si="592"/>
        <v>1</v>
      </c>
      <c r="BU2898" s="19">
        <f t="shared" si="592"/>
        <v>0</v>
      </c>
      <c r="BV2898" s="19">
        <f t="shared" si="592"/>
        <v>1</v>
      </c>
      <c r="BW2898" s="19">
        <f t="shared" si="592"/>
        <v>0</v>
      </c>
      <c r="BX2898" s="19">
        <f t="shared" si="592"/>
        <v>0</v>
      </c>
      <c r="BY2898" s="19" t="str">
        <f t="shared" si="592"/>
        <v/>
      </c>
      <c r="BZ2898" s="19" t="str">
        <f t="shared" ref="BZ2898:CB2913" si="615">IF(BZ$4&gt;=$BC$1,"",SUMPRODUCT(N(MOD($D2898:$I2898,$BC$1)=BZ$4)))</f>
        <v/>
      </c>
      <c r="CA2898" s="19" t="str">
        <f t="shared" si="615"/>
        <v/>
      </c>
      <c r="CB2898" s="19" t="str">
        <f t="shared" si="615"/>
        <v/>
      </c>
    </row>
    <row r="2899" spans="1:80">
      <c r="A2899" s="24">
        <f t="shared" si="596"/>
        <v>2898</v>
      </c>
      <c r="B2899" s="31">
        <f>IF(data!A2900="","",data!A2900)</f>
        <v>2022104</v>
      </c>
      <c r="C2899" s="32">
        <f>IF(data!B2900="","",data!B2900)</f>
        <v>44812</v>
      </c>
      <c r="D2899" s="21">
        <f>IF(data!C2900="","",data!C2900)</f>
        <v>1</v>
      </c>
      <c r="E2899" s="22">
        <f>IF(data!D2900="","",data!D2900)</f>
        <v>8</v>
      </c>
      <c r="F2899" s="22">
        <f>IF(data!E2900="","",data!E2900)</f>
        <v>19</v>
      </c>
      <c r="G2899" s="22">
        <f>IF(data!F2900="","",data!F2900)</f>
        <v>25</v>
      </c>
      <c r="H2899" s="22">
        <f>IF(data!G2900="","",data!G2900)</f>
        <v>26</v>
      </c>
      <c r="I2899" s="22">
        <f>IF(data!H2900="","",data!H2900)</f>
        <v>31</v>
      </c>
      <c r="J2899" s="23">
        <f>IF(data!I2900="","",data!I2900)</f>
        <v>1</v>
      </c>
      <c r="Q2899" s="33"/>
      <c r="R2899" s="33"/>
      <c r="S2899" s="33"/>
      <c r="T2899" s="33"/>
      <c r="U2899" s="33"/>
      <c r="V2899" s="33"/>
      <c r="X2899" s="34"/>
      <c r="Y2899" s="33"/>
      <c r="Z2899" s="33"/>
      <c r="AA2899" s="33"/>
      <c r="AB2899" s="33"/>
      <c r="AC2899" s="35"/>
      <c r="AD2899" s="33"/>
      <c r="AE2899" s="33"/>
      <c r="AF2899" s="33"/>
      <c r="AG2899" s="33"/>
      <c r="AH2899" s="33"/>
      <c r="AI2899" s="33"/>
      <c r="AJ2899" s="36"/>
      <c r="AK2899" s="10">
        <f t="shared" si="597"/>
        <v>8</v>
      </c>
      <c r="AL2899" s="72">
        <f t="shared" si="598"/>
        <v>10</v>
      </c>
      <c r="AM2899" s="72">
        <f t="shared" si="599"/>
        <v>10</v>
      </c>
      <c r="AN2899" s="11">
        <f t="shared" si="600"/>
        <v>8</v>
      </c>
      <c r="AO2899" s="73">
        <f t="shared" si="601"/>
        <v>19</v>
      </c>
      <c r="AP2899" s="11">
        <f t="shared" si="602"/>
        <v>14</v>
      </c>
      <c r="AQ2899" s="11">
        <f t="shared" si="603"/>
        <v>29</v>
      </c>
      <c r="AR2899" s="11">
        <f t="shared" si="604"/>
        <v>30</v>
      </c>
      <c r="AS2899" s="11">
        <f t="shared" si="605"/>
        <v>33</v>
      </c>
      <c r="AT2899" s="11">
        <f t="shared" si="606"/>
        <v>26</v>
      </c>
      <c r="AU2899" s="11">
        <f t="shared" si="607"/>
        <v>32</v>
      </c>
      <c r="AV2899" s="11">
        <f t="shared" si="608"/>
        <v>40</v>
      </c>
      <c r="AW2899" s="12">
        <f t="shared" si="609"/>
        <v>35</v>
      </c>
      <c r="AX2899" s="13">
        <f t="shared" si="610"/>
        <v>46</v>
      </c>
      <c r="AY2899" s="13">
        <f t="shared" si="611"/>
        <v>42</v>
      </c>
      <c r="AZ2899" s="13">
        <f t="shared" si="612"/>
        <v>38</v>
      </c>
      <c r="BA2899" s="13">
        <f t="shared" si="613"/>
        <v>34</v>
      </c>
      <c r="BB2899" s="14">
        <f t="shared" si="614"/>
        <v>50</v>
      </c>
      <c r="BC2899" s="19">
        <f t="shared" si="584"/>
        <v>42</v>
      </c>
      <c r="BD2899" s="55">
        <f t="shared" si="593"/>
        <v>0.96986034426761936</v>
      </c>
      <c r="BE2899" s="19">
        <f t="shared" si="594"/>
        <v>0.96372198765833061</v>
      </c>
      <c r="BF2899" s="19">
        <f t="shared" si="585"/>
        <v>0.99605066580058454</v>
      </c>
      <c r="BG2899" s="19">
        <f t="shared" si="590"/>
        <v>1.0177395258200714</v>
      </c>
      <c r="BH2899" s="19">
        <f t="shared" si="595"/>
        <v>0</v>
      </c>
      <c r="BI2899" s="19">
        <f t="shared" si="595"/>
        <v>1</v>
      </c>
      <c r="BJ2899" s="19">
        <f t="shared" si="595"/>
        <v>1</v>
      </c>
      <c r="BK2899" s="19">
        <f t="shared" ref="BK2899:BZ2914" si="616">IF(BK$4&gt;=$BC$1,"",SUMPRODUCT(N(MOD($D2899:$I2899,$BC$1)=BK$4)))</f>
        <v>0</v>
      </c>
      <c r="BL2899" s="19">
        <f t="shared" si="616"/>
        <v>0</v>
      </c>
      <c r="BM2899" s="19">
        <f t="shared" si="616"/>
        <v>0</v>
      </c>
      <c r="BN2899" s="19">
        <f t="shared" si="616"/>
        <v>0</v>
      </c>
      <c r="BO2899" s="19">
        <f t="shared" si="616"/>
        <v>0</v>
      </c>
      <c r="BP2899" s="19">
        <f t="shared" si="616"/>
        <v>2</v>
      </c>
      <c r="BQ2899" s="19">
        <f t="shared" si="616"/>
        <v>1</v>
      </c>
      <c r="BR2899" s="19">
        <f t="shared" si="616"/>
        <v>0</v>
      </c>
      <c r="BS2899" s="19">
        <f t="shared" si="616"/>
        <v>0</v>
      </c>
      <c r="BT2899" s="19">
        <f t="shared" si="616"/>
        <v>0</v>
      </c>
      <c r="BU2899" s="19">
        <f t="shared" si="616"/>
        <v>0</v>
      </c>
      <c r="BV2899" s="19">
        <f t="shared" si="616"/>
        <v>1</v>
      </c>
      <c r="BW2899" s="19">
        <f t="shared" si="616"/>
        <v>0</v>
      </c>
      <c r="BX2899" s="19">
        <f t="shared" si="616"/>
        <v>0</v>
      </c>
      <c r="BY2899" s="19" t="str">
        <f t="shared" si="616"/>
        <v/>
      </c>
      <c r="BZ2899" s="19" t="str">
        <f t="shared" si="616"/>
        <v/>
      </c>
      <c r="CA2899" s="19" t="str">
        <f t="shared" si="615"/>
        <v/>
      </c>
      <c r="CB2899" s="19" t="str">
        <f t="shared" si="615"/>
        <v/>
      </c>
    </row>
    <row r="2900" spans="1:80">
      <c r="A2900" s="24">
        <f t="shared" si="596"/>
        <v>2899</v>
      </c>
      <c r="B2900" s="31">
        <f>IF(data!A2901="","",data!A2901)</f>
        <v>2022105</v>
      </c>
      <c r="C2900" s="32">
        <f>IF(data!B2901="","",data!B2901)</f>
        <v>44815</v>
      </c>
      <c r="D2900" s="21">
        <f>IF(data!C2901="","",data!C2901)</f>
        <v>6</v>
      </c>
      <c r="E2900" s="22">
        <f>IF(data!D2901="","",data!D2901)</f>
        <v>12</v>
      </c>
      <c r="F2900" s="22">
        <f>IF(data!E2901="","",data!E2901)</f>
        <v>13</v>
      </c>
      <c r="G2900" s="22">
        <f>IF(data!F2901="","",data!F2901)</f>
        <v>15</v>
      </c>
      <c r="H2900" s="22">
        <f>IF(data!G2901="","",data!G2901)</f>
        <v>21</v>
      </c>
      <c r="I2900" s="22">
        <f>IF(data!H2901="","",data!H2901)</f>
        <v>23</v>
      </c>
      <c r="J2900" s="23">
        <f>IF(data!I2901="","",data!I2901)</f>
        <v>15</v>
      </c>
      <c r="Q2900" s="33"/>
      <c r="R2900" s="33"/>
      <c r="S2900" s="33"/>
      <c r="T2900" s="33"/>
      <c r="U2900" s="33"/>
      <c r="V2900" s="33"/>
      <c r="X2900" s="34"/>
      <c r="Y2900" s="33"/>
      <c r="Z2900" s="33"/>
      <c r="AA2900" s="33"/>
      <c r="AB2900" s="33"/>
      <c r="AC2900" s="35"/>
      <c r="AD2900" s="33"/>
      <c r="AE2900" s="33"/>
      <c r="AF2900" s="33"/>
      <c r="AG2900" s="33"/>
      <c r="AH2900" s="33"/>
      <c r="AI2900" s="33"/>
      <c r="AJ2900" s="36"/>
      <c r="AK2900" s="10">
        <f t="shared" si="597"/>
        <v>3</v>
      </c>
      <c r="AL2900" s="72">
        <f t="shared" si="598"/>
        <v>10</v>
      </c>
      <c r="AM2900" s="72">
        <f t="shared" si="599"/>
        <v>10</v>
      </c>
      <c r="AN2900" s="11">
        <f t="shared" si="600"/>
        <v>12</v>
      </c>
      <c r="AO2900" s="13">
        <f t="shared" si="601"/>
        <v>20</v>
      </c>
      <c r="AP2900" s="11">
        <f t="shared" si="602"/>
        <v>34</v>
      </c>
      <c r="AQ2900" s="11">
        <f t="shared" si="603"/>
        <v>27</v>
      </c>
      <c r="AR2900" s="11">
        <f t="shared" si="604"/>
        <v>20</v>
      </c>
      <c r="AS2900" s="11">
        <f t="shared" si="605"/>
        <v>24</v>
      </c>
      <c r="AT2900" s="11">
        <f t="shared" si="606"/>
        <v>30</v>
      </c>
      <c r="AU2900" s="11">
        <f t="shared" si="607"/>
        <v>38</v>
      </c>
      <c r="AV2900" s="11">
        <f t="shared" si="608"/>
        <v>48</v>
      </c>
      <c r="AW2900" s="12">
        <f t="shared" si="609"/>
        <v>45</v>
      </c>
      <c r="AX2900" s="13">
        <f t="shared" si="610"/>
        <v>58</v>
      </c>
      <c r="AY2900" s="13">
        <f t="shared" si="611"/>
        <v>56</v>
      </c>
      <c r="AZ2900" s="13">
        <f t="shared" si="612"/>
        <v>54</v>
      </c>
      <c r="BA2900" s="13">
        <f t="shared" si="613"/>
        <v>52</v>
      </c>
      <c r="BB2900" s="14">
        <f t="shared" si="614"/>
        <v>50</v>
      </c>
      <c r="BC2900" s="19">
        <f t="shared" si="584"/>
        <v>56</v>
      </c>
      <c r="BD2900" s="55">
        <f t="shared" si="593"/>
        <v>1.04761286131861</v>
      </c>
      <c r="BE2900" s="19">
        <f t="shared" si="594"/>
        <v>0.98418317635595975</v>
      </c>
      <c r="BF2900" s="19">
        <f t="shared" si="585"/>
        <v>1.0066904839233517</v>
      </c>
      <c r="BG2900" s="19">
        <f t="shared" si="590"/>
        <v>1.0197856446898343</v>
      </c>
      <c r="BH2900" s="19">
        <f t="shared" si="595"/>
        <v>0</v>
      </c>
      <c r="BI2900" s="19">
        <f t="shared" si="595"/>
        <v>0</v>
      </c>
      <c r="BJ2900" s="19">
        <f t="shared" si="595"/>
        <v>0</v>
      </c>
      <c r="BK2900" s="19">
        <f t="shared" si="616"/>
        <v>0</v>
      </c>
      <c r="BL2900" s="19">
        <f t="shared" si="616"/>
        <v>1</v>
      </c>
      <c r="BM2900" s="19">
        <f t="shared" si="616"/>
        <v>0</v>
      </c>
      <c r="BN2900" s="19">
        <f t="shared" si="616"/>
        <v>2</v>
      </c>
      <c r="BO2900" s="19">
        <f t="shared" si="616"/>
        <v>0</v>
      </c>
      <c r="BP2900" s="19">
        <f t="shared" si="616"/>
        <v>0</v>
      </c>
      <c r="BQ2900" s="19">
        <f t="shared" si="616"/>
        <v>0</v>
      </c>
      <c r="BR2900" s="19">
        <f t="shared" si="616"/>
        <v>0</v>
      </c>
      <c r="BS2900" s="19">
        <f t="shared" si="616"/>
        <v>0</v>
      </c>
      <c r="BT2900" s="19">
        <f t="shared" si="616"/>
        <v>1</v>
      </c>
      <c r="BU2900" s="19">
        <f t="shared" si="616"/>
        <v>1</v>
      </c>
      <c r="BV2900" s="19">
        <f t="shared" si="616"/>
        <v>0</v>
      </c>
      <c r="BW2900" s="19">
        <f t="shared" si="616"/>
        <v>1</v>
      </c>
      <c r="BX2900" s="19">
        <f t="shared" si="616"/>
        <v>0</v>
      </c>
      <c r="BY2900" s="19" t="str">
        <f t="shared" si="616"/>
        <v/>
      </c>
      <c r="BZ2900" s="19" t="str">
        <f t="shared" si="616"/>
        <v/>
      </c>
      <c r="CA2900" s="19" t="str">
        <f t="shared" si="615"/>
        <v/>
      </c>
      <c r="CB2900" s="19" t="str">
        <f t="shared" si="615"/>
        <v/>
      </c>
    </row>
    <row r="2901" spans="1:80">
      <c r="A2901" s="24">
        <f t="shared" si="596"/>
        <v>2900</v>
      </c>
      <c r="B2901" s="31">
        <f>IF(data!A2902="","",data!A2902)</f>
        <v>2022106</v>
      </c>
      <c r="C2901" s="32">
        <f>IF(data!B2902="","",data!B2902)</f>
        <v>44817</v>
      </c>
      <c r="D2901" s="21">
        <f>IF(data!C2902="","",data!C2902)</f>
        <v>17</v>
      </c>
      <c r="E2901" s="22">
        <f>IF(data!D2902="","",data!D2902)</f>
        <v>20</v>
      </c>
      <c r="F2901" s="22">
        <f>IF(data!E2902="","",data!E2902)</f>
        <v>22</v>
      </c>
      <c r="G2901" s="22">
        <f>IF(data!F2902="","",data!F2902)</f>
        <v>23</v>
      </c>
      <c r="H2901" s="22">
        <f>IF(data!G2902="","",data!G2902)</f>
        <v>24</v>
      </c>
      <c r="I2901" s="22">
        <f>IF(data!H2902="","",data!H2902)</f>
        <v>31</v>
      </c>
      <c r="J2901" s="23">
        <f>IF(data!I2902="","",data!I2902)</f>
        <v>1</v>
      </c>
      <c r="Q2901" s="33"/>
      <c r="R2901" s="33"/>
      <c r="S2901" s="33"/>
      <c r="T2901" s="33"/>
      <c r="U2901" s="33"/>
      <c r="V2901" s="33"/>
      <c r="X2901" s="34"/>
      <c r="Y2901" s="33"/>
      <c r="Z2901" s="33"/>
      <c r="AA2901" s="33"/>
      <c r="AB2901" s="33"/>
      <c r="AC2901" s="35"/>
      <c r="AD2901" s="33"/>
      <c r="AE2901" s="33"/>
      <c r="AF2901" s="33"/>
      <c r="AG2901" s="33"/>
      <c r="AH2901" s="33"/>
      <c r="AI2901" s="33"/>
      <c r="AJ2901" s="36"/>
      <c r="AK2901" s="10">
        <f t="shared" si="597"/>
        <v>8</v>
      </c>
      <c r="AL2901" s="11">
        <f t="shared" si="598"/>
        <v>9</v>
      </c>
      <c r="AM2901" s="11">
        <f t="shared" si="599"/>
        <v>12</v>
      </c>
      <c r="AN2901" s="11">
        <f t="shared" si="600"/>
        <v>17</v>
      </c>
      <c r="AO2901" s="13">
        <f t="shared" si="601"/>
        <v>18</v>
      </c>
      <c r="AP2901" s="11">
        <f t="shared" si="602"/>
        <v>25</v>
      </c>
      <c r="AQ2901" s="11">
        <f t="shared" si="603"/>
        <v>29</v>
      </c>
      <c r="AR2901" s="11">
        <f t="shared" si="604"/>
        <v>17</v>
      </c>
      <c r="AS2901" s="11">
        <f t="shared" si="605"/>
        <v>27</v>
      </c>
      <c r="AT2901" s="11">
        <f t="shared" si="606"/>
        <v>41</v>
      </c>
      <c r="AU2901" s="11">
        <f t="shared" si="607"/>
        <v>46</v>
      </c>
      <c r="AV2901" s="11">
        <f t="shared" si="608"/>
        <v>39</v>
      </c>
      <c r="AW2901" s="12">
        <f t="shared" si="609"/>
        <v>32</v>
      </c>
      <c r="AX2901" s="13">
        <f t="shared" si="610"/>
        <v>41</v>
      </c>
      <c r="AY2901" s="13">
        <f t="shared" si="611"/>
        <v>35</v>
      </c>
      <c r="AZ2901" s="13">
        <f t="shared" si="612"/>
        <v>47</v>
      </c>
      <c r="BA2901" s="13">
        <f t="shared" si="613"/>
        <v>42</v>
      </c>
      <c r="BB2901" s="14">
        <f t="shared" si="614"/>
        <v>37</v>
      </c>
      <c r="BC2901" s="19">
        <f t="shared" si="584"/>
        <v>35</v>
      </c>
      <c r="BD2901" s="55">
        <f t="shared" si="593"/>
        <v>1.0107827216628775</v>
      </c>
      <c r="BE2901" s="19">
        <f t="shared" si="594"/>
        <v>0.96372198765833061</v>
      </c>
      <c r="BF2901" s="19">
        <f t="shared" si="585"/>
        <v>0.99441377070477432</v>
      </c>
      <c r="BG2901" s="19">
        <f t="shared" si="590"/>
        <v>1.0173303020461189</v>
      </c>
      <c r="BH2901" s="19">
        <f t="shared" si="595"/>
        <v>1</v>
      </c>
      <c r="BI2901" s="19">
        <f t="shared" si="595"/>
        <v>0</v>
      </c>
      <c r="BJ2901" s="19">
        <f t="shared" si="595"/>
        <v>0</v>
      </c>
      <c r="BK2901" s="19">
        <f t="shared" si="616"/>
        <v>1</v>
      </c>
      <c r="BL2901" s="19">
        <f t="shared" si="616"/>
        <v>0</v>
      </c>
      <c r="BM2901" s="19">
        <f t="shared" si="616"/>
        <v>1</v>
      </c>
      <c r="BN2901" s="19">
        <f t="shared" si="616"/>
        <v>1</v>
      </c>
      <c r="BO2901" s="19">
        <f t="shared" si="616"/>
        <v>1</v>
      </c>
      <c r="BP2901" s="19">
        <f t="shared" si="616"/>
        <v>0</v>
      </c>
      <c r="BQ2901" s="19">
        <f t="shared" si="616"/>
        <v>0</v>
      </c>
      <c r="BR2901" s="19">
        <f t="shared" si="616"/>
        <v>0</v>
      </c>
      <c r="BS2901" s="19">
        <f t="shared" si="616"/>
        <v>0</v>
      </c>
      <c r="BT2901" s="19">
        <f t="shared" si="616"/>
        <v>0</v>
      </c>
      <c r="BU2901" s="19">
        <f t="shared" si="616"/>
        <v>0</v>
      </c>
      <c r="BV2901" s="19">
        <f t="shared" si="616"/>
        <v>1</v>
      </c>
      <c r="BW2901" s="19">
        <f t="shared" si="616"/>
        <v>0</v>
      </c>
      <c r="BX2901" s="19">
        <f t="shared" si="616"/>
        <v>0</v>
      </c>
      <c r="BY2901" s="19" t="str">
        <f t="shared" si="616"/>
        <v/>
      </c>
      <c r="BZ2901" s="19" t="str">
        <f t="shared" si="616"/>
        <v/>
      </c>
      <c r="CA2901" s="19" t="str">
        <f t="shared" si="615"/>
        <v/>
      </c>
      <c r="CB2901" s="19" t="str">
        <f t="shared" si="615"/>
        <v/>
      </c>
    </row>
    <row r="2902" spans="1:80">
      <c r="A2902" s="24">
        <f t="shared" si="596"/>
        <v>2901</v>
      </c>
      <c r="B2902" s="31">
        <f>IF(data!A2903="","",data!A2903)</f>
        <v>2022107</v>
      </c>
      <c r="C2902" s="32">
        <f>IF(data!B2903="","",data!B2903)</f>
        <v>44819</v>
      </c>
      <c r="D2902" s="21">
        <f>IF(data!C2903="","",data!C2903)</f>
        <v>3</v>
      </c>
      <c r="E2902" s="22">
        <f>IF(data!D2903="","",data!D2903)</f>
        <v>9</v>
      </c>
      <c r="F2902" s="22">
        <f>IF(data!E2903="","",data!E2903)</f>
        <v>11</v>
      </c>
      <c r="G2902" s="22">
        <f>IF(data!F2903="","",data!F2903)</f>
        <v>15</v>
      </c>
      <c r="H2902" s="22">
        <f>IF(data!G2903="","",data!G2903)</f>
        <v>19</v>
      </c>
      <c r="I2902" s="22">
        <f>IF(data!H2903="","",data!H2903)</f>
        <v>28</v>
      </c>
      <c r="J2902" s="23">
        <f>IF(data!I2903="","",data!I2903)</f>
        <v>16</v>
      </c>
      <c r="Q2902" s="33"/>
      <c r="R2902" s="33"/>
      <c r="S2902" s="33"/>
      <c r="T2902" s="33"/>
      <c r="U2902" s="33"/>
      <c r="V2902" s="33"/>
      <c r="X2902" s="34"/>
      <c r="Y2902" s="33"/>
      <c r="Z2902" s="33"/>
      <c r="AA2902" s="33"/>
      <c r="AB2902" s="33"/>
      <c r="AC2902" s="35"/>
      <c r="AD2902" s="33"/>
      <c r="AE2902" s="33"/>
      <c r="AF2902" s="33"/>
      <c r="AG2902" s="33"/>
      <c r="AH2902" s="33"/>
      <c r="AI2902" s="33"/>
      <c r="AJ2902" s="36"/>
      <c r="AK2902" s="10">
        <f t="shared" si="597"/>
        <v>4</v>
      </c>
      <c r="AL2902" s="11">
        <f t="shared" si="598"/>
        <v>13</v>
      </c>
      <c r="AM2902" s="11">
        <f t="shared" si="599"/>
        <v>15</v>
      </c>
      <c r="AN2902" s="11">
        <f t="shared" si="600"/>
        <v>19</v>
      </c>
      <c r="AO2902" s="13">
        <f t="shared" si="601"/>
        <v>15</v>
      </c>
      <c r="AP2902" s="11">
        <f t="shared" si="602"/>
        <v>21</v>
      </c>
      <c r="AQ2902" s="11">
        <f t="shared" si="603"/>
        <v>13</v>
      </c>
      <c r="AR2902" s="11">
        <f t="shared" si="604"/>
        <v>35</v>
      </c>
      <c r="AS2902" s="11">
        <f t="shared" si="605"/>
        <v>30</v>
      </c>
      <c r="AT2902" s="11">
        <f t="shared" si="606"/>
        <v>37</v>
      </c>
      <c r="AU2902" s="11">
        <f t="shared" si="607"/>
        <v>33</v>
      </c>
      <c r="AV2902" s="11">
        <f t="shared" si="608"/>
        <v>29</v>
      </c>
      <c r="AW2902" s="12">
        <f t="shared" si="609"/>
        <v>40</v>
      </c>
      <c r="AX2902" s="13">
        <f t="shared" si="610"/>
        <v>53</v>
      </c>
      <c r="AY2902" s="13">
        <f t="shared" si="611"/>
        <v>51</v>
      </c>
      <c r="AZ2902" s="13">
        <f t="shared" si="612"/>
        <v>49</v>
      </c>
      <c r="BA2902" s="13">
        <f t="shared" si="613"/>
        <v>47</v>
      </c>
      <c r="BB2902" s="14">
        <f t="shared" si="614"/>
        <v>65</v>
      </c>
      <c r="BC2902" s="19">
        <f t="shared" ref="BC2902:BC2965" si="617">IF($B2902="","",MOD($D2902,$BC$1)+MOD($E2902,$BC$1)+MOD($F2902,$BC$1)+MOD($G2902,$BC$1)+MOD($H2902,$BC$1)+MOD($I2902,$BC$1))</f>
        <v>51</v>
      </c>
      <c r="BD2902" s="55">
        <f t="shared" si="593"/>
        <v>0.9780448197466709</v>
      </c>
      <c r="BE2902" s="19">
        <f t="shared" si="594"/>
        <v>0.9473530367002273</v>
      </c>
      <c r="BF2902" s="19">
        <f t="shared" si="585"/>
        <v>0.987866190321533</v>
      </c>
      <c r="BG2902" s="19">
        <f t="shared" si="590"/>
        <v>1.0103734978889249</v>
      </c>
      <c r="BH2902" s="19">
        <f t="shared" si="595"/>
        <v>0</v>
      </c>
      <c r="BI2902" s="19">
        <f t="shared" si="595"/>
        <v>0</v>
      </c>
      <c r="BJ2902" s="19">
        <f t="shared" si="595"/>
        <v>1</v>
      </c>
      <c r="BK2902" s="19">
        <f t="shared" si="616"/>
        <v>1</v>
      </c>
      <c r="BL2902" s="19">
        <f t="shared" si="616"/>
        <v>0</v>
      </c>
      <c r="BM2902" s="19">
        <f t="shared" si="616"/>
        <v>0</v>
      </c>
      <c r="BN2902" s="19">
        <f t="shared" si="616"/>
        <v>0</v>
      </c>
      <c r="BO2902" s="19">
        <f t="shared" si="616"/>
        <v>0</v>
      </c>
      <c r="BP2902" s="19">
        <f t="shared" si="616"/>
        <v>0</v>
      </c>
      <c r="BQ2902" s="19">
        <f t="shared" si="616"/>
        <v>1</v>
      </c>
      <c r="BR2902" s="19">
        <f t="shared" si="616"/>
        <v>0</v>
      </c>
      <c r="BS2902" s="19">
        <f t="shared" si="616"/>
        <v>2</v>
      </c>
      <c r="BT2902" s="19">
        <f t="shared" si="616"/>
        <v>0</v>
      </c>
      <c r="BU2902" s="19">
        <f t="shared" si="616"/>
        <v>0</v>
      </c>
      <c r="BV2902" s="19">
        <f t="shared" si="616"/>
        <v>0</v>
      </c>
      <c r="BW2902" s="19">
        <f t="shared" si="616"/>
        <v>1</v>
      </c>
      <c r="BX2902" s="19">
        <f t="shared" si="616"/>
        <v>0</v>
      </c>
      <c r="BY2902" s="19" t="str">
        <f t="shared" si="616"/>
        <v/>
      </c>
      <c r="BZ2902" s="19" t="str">
        <f t="shared" si="616"/>
        <v/>
      </c>
      <c r="CA2902" s="19" t="str">
        <f t="shared" si="615"/>
        <v/>
      </c>
      <c r="CB2902" s="19" t="str">
        <f t="shared" si="615"/>
        <v/>
      </c>
    </row>
    <row r="2903" spans="1:80">
      <c r="A2903" s="24">
        <f t="shared" si="596"/>
        <v>2902</v>
      </c>
      <c r="B2903" s="31">
        <f>IF(data!A2904="","",data!A2904)</f>
        <v>2022108</v>
      </c>
      <c r="C2903" s="32">
        <f>IF(data!B2904="","",data!B2904)</f>
        <v>44822</v>
      </c>
      <c r="D2903" s="21">
        <f>IF(data!C2904="","",data!C2904)</f>
        <v>1</v>
      </c>
      <c r="E2903" s="22">
        <f>IF(data!D2904="","",data!D2904)</f>
        <v>7</v>
      </c>
      <c r="F2903" s="22">
        <f>IF(data!E2904="","",data!E2904)</f>
        <v>13</v>
      </c>
      <c r="G2903" s="22">
        <f>IF(data!F2904="","",data!F2904)</f>
        <v>17</v>
      </c>
      <c r="H2903" s="22">
        <f>IF(data!G2904="","",data!G2904)</f>
        <v>18</v>
      </c>
      <c r="I2903" s="22">
        <f>IF(data!H2904="","",data!H2904)</f>
        <v>31</v>
      </c>
      <c r="J2903" s="23">
        <f>IF(data!I2904="","",data!I2904)</f>
        <v>15</v>
      </c>
      <c r="Q2903" s="33"/>
      <c r="R2903" s="33"/>
      <c r="S2903" s="33"/>
      <c r="T2903" s="33"/>
      <c r="U2903" s="33"/>
      <c r="V2903" s="33"/>
      <c r="X2903" s="34"/>
      <c r="Y2903" s="33"/>
      <c r="Z2903" s="33"/>
      <c r="AA2903" s="33"/>
      <c r="AB2903" s="33"/>
      <c r="AC2903" s="35"/>
      <c r="AD2903" s="33"/>
      <c r="AE2903" s="33"/>
      <c r="AF2903" s="33"/>
      <c r="AG2903" s="33"/>
      <c r="AH2903" s="33"/>
      <c r="AI2903" s="33"/>
      <c r="AJ2903" s="36"/>
      <c r="AK2903" s="71">
        <f t="shared" si="597"/>
        <v>6</v>
      </c>
      <c r="AL2903" s="11">
        <f t="shared" si="598"/>
        <v>11</v>
      </c>
      <c r="AM2903" s="11">
        <f t="shared" si="599"/>
        <v>12</v>
      </c>
      <c r="AN2903" s="11">
        <f t="shared" si="600"/>
        <v>9</v>
      </c>
      <c r="AO2903" s="13">
        <f t="shared" si="601"/>
        <v>17</v>
      </c>
      <c r="AP2903" s="11">
        <f t="shared" si="602"/>
        <v>23</v>
      </c>
      <c r="AQ2903" s="11">
        <f t="shared" si="603"/>
        <v>24</v>
      </c>
      <c r="AR2903" s="11">
        <f t="shared" si="604"/>
        <v>27</v>
      </c>
      <c r="AS2903" s="11">
        <f t="shared" si="605"/>
        <v>32</v>
      </c>
      <c r="AT2903" s="11">
        <f t="shared" si="606"/>
        <v>27</v>
      </c>
      <c r="AU2903" s="11">
        <f t="shared" si="607"/>
        <v>22</v>
      </c>
      <c r="AV2903" s="11">
        <f t="shared" si="608"/>
        <v>31</v>
      </c>
      <c r="AW2903" s="12">
        <f t="shared" si="609"/>
        <v>27</v>
      </c>
      <c r="AX2903" s="13">
        <f t="shared" si="610"/>
        <v>39</v>
      </c>
      <c r="AY2903" s="13">
        <f t="shared" si="611"/>
        <v>36</v>
      </c>
      <c r="AZ2903" s="13">
        <f t="shared" si="612"/>
        <v>51</v>
      </c>
      <c r="BA2903" s="13">
        <f t="shared" si="613"/>
        <v>68</v>
      </c>
      <c r="BB2903" s="14">
        <f t="shared" si="614"/>
        <v>67</v>
      </c>
      <c r="BC2903" s="19">
        <f t="shared" si="617"/>
        <v>36</v>
      </c>
      <c r="BD2903" s="55">
        <f t="shared" si="593"/>
        <v>0.90029230269568039</v>
      </c>
      <c r="BE2903" s="19">
        <f t="shared" si="594"/>
        <v>0.94939915556999022</v>
      </c>
      <c r="BF2903" s="19">
        <f t="shared" si="585"/>
        <v>0.97477102955505035</v>
      </c>
      <c r="BG2903" s="19">
        <f t="shared" si="590"/>
        <v>0.99686911334848971</v>
      </c>
      <c r="BH2903" s="19">
        <f t="shared" si="595"/>
        <v>1</v>
      </c>
      <c r="BI2903" s="19">
        <f t="shared" si="595"/>
        <v>2</v>
      </c>
      <c r="BJ2903" s="19">
        <f t="shared" si="595"/>
        <v>0</v>
      </c>
      <c r="BK2903" s="19">
        <f t="shared" si="616"/>
        <v>0</v>
      </c>
      <c r="BL2903" s="19">
        <f t="shared" si="616"/>
        <v>0</v>
      </c>
      <c r="BM2903" s="19">
        <f t="shared" si="616"/>
        <v>0</v>
      </c>
      <c r="BN2903" s="19">
        <f t="shared" si="616"/>
        <v>0</v>
      </c>
      <c r="BO2903" s="19">
        <f t="shared" si="616"/>
        <v>1</v>
      </c>
      <c r="BP2903" s="19">
        <f t="shared" si="616"/>
        <v>0</v>
      </c>
      <c r="BQ2903" s="19">
        <f t="shared" si="616"/>
        <v>0</v>
      </c>
      <c r="BR2903" s="19">
        <f t="shared" si="616"/>
        <v>0</v>
      </c>
      <c r="BS2903" s="19">
        <f t="shared" si="616"/>
        <v>0</v>
      </c>
      <c r="BT2903" s="19">
        <f t="shared" si="616"/>
        <v>0</v>
      </c>
      <c r="BU2903" s="19">
        <f t="shared" si="616"/>
        <v>1</v>
      </c>
      <c r="BV2903" s="19">
        <f t="shared" si="616"/>
        <v>1</v>
      </c>
      <c r="BW2903" s="19">
        <f t="shared" si="616"/>
        <v>0</v>
      </c>
      <c r="BX2903" s="19">
        <f t="shared" si="616"/>
        <v>0</v>
      </c>
      <c r="BY2903" s="19" t="str">
        <f t="shared" si="616"/>
        <v/>
      </c>
      <c r="BZ2903" s="19" t="str">
        <f t="shared" si="616"/>
        <v/>
      </c>
      <c r="CA2903" s="19" t="str">
        <f t="shared" si="615"/>
        <v/>
      </c>
      <c r="CB2903" s="19" t="str">
        <f t="shared" si="615"/>
        <v/>
      </c>
    </row>
    <row r="2904" spans="1:80">
      <c r="A2904" s="24">
        <f t="shared" si="596"/>
        <v>2903</v>
      </c>
      <c r="B2904" s="31">
        <f>IF(data!A2905="","",data!A2905)</f>
        <v>2022109</v>
      </c>
      <c r="C2904" s="32">
        <f>IF(data!B2905="","",data!B2905)</f>
        <v>44824</v>
      </c>
      <c r="D2904" s="21">
        <f>IF(data!C2905="","",data!C2905)</f>
        <v>4</v>
      </c>
      <c r="E2904" s="22">
        <f>IF(data!D2905="","",data!D2905)</f>
        <v>11</v>
      </c>
      <c r="F2904" s="22">
        <f>IF(data!E2905="","",data!E2905)</f>
        <v>13</v>
      </c>
      <c r="G2904" s="22">
        <f>IF(data!F2905="","",data!F2905)</f>
        <v>19</v>
      </c>
      <c r="H2904" s="22">
        <f>IF(data!G2905="","",data!G2905)</f>
        <v>22</v>
      </c>
      <c r="I2904" s="22">
        <f>IF(data!H2905="","",data!H2905)</f>
        <v>33</v>
      </c>
      <c r="J2904" s="23">
        <f>IF(data!I2905="","",data!I2905)</f>
        <v>11</v>
      </c>
      <c r="Q2904" s="33"/>
      <c r="R2904" s="33"/>
      <c r="S2904" s="33"/>
      <c r="T2904" s="33"/>
      <c r="U2904" s="33"/>
      <c r="V2904" s="33"/>
      <c r="X2904" s="34"/>
      <c r="Y2904" s="33"/>
      <c r="Z2904" s="33"/>
      <c r="AA2904" s="33"/>
      <c r="AB2904" s="33"/>
      <c r="AC2904" s="35"/>
      <c r="AD2904" s="33"/>
      <c r="AE2904" s="33"/>
      <c r="AF2904" s="33"/>
      <c r="AG2904" s="33"/>
      <c r="AH2904" s="33"/>
      <c r="AI2904" s="33"/>
      <c r="AJ2904" s="36"/>
      <c r="AK2904" s="71">
        <f t="shared" si="597"/>
        <v>6</v>
      </c>
      <c r="AL2904" s="11">
        <f t="shared" si="598"/>
        <v>10</v>
      </c>
      <c r="AM2904" s="11">
        <f t="shared" si="599"/>
        <v>17</v>
      </c>
      <c r="AN2904" s="11">
        <f t="shared" si="600"/>
        <v>18</v>
      </c>
      <c r="AO2904" s="13">
        <f t="shared" si="601"/>
        <v>25</v>
      </c>
      <c r="AP2904" s="11">
        <f t="shared" si="602"/>
        <v>22</v>
      </c>
      <c r="AQ2904" s="11">
        <f t="shared" si="603"/>
        <v>21</v>
      </c>
      <c r="AR2904" s="11">
        <f t="shared" si="604"/>
        <v>22</v>
      </c>
      <c r="AS2904" s="11">
        <f t="shared" si="605"/>
        <v>14</v>
      </c>
      <c r="AT2904" s="11">
        <f t="shared" si="606"/>
        <v>42</v>
      </c>
      <c r="AU2904" s="11">
        <f t="shared" si="607"/>
        <v>37</v>
      </c>
      <c r="AV2904" s="11">
        <f t="shared" si="608"/>
        <v>46</v>
      </c>
      <c r="AW2904" s="12">
        <f t="shared" si="609"/>
        <v>42</v>
      </c>
      <c r="AX2904" s="13">
        <f t="shared" si="610"/>
        <v>38</v>
      </c>
      <c r="AY2904" s="13">
        <f t="shared" si="611"/>
        <v>51</v>
      </c>
      <c r="AZ2904" s="13">
        <f t="shared" si="612"/>
        <v>48</v>
      </c>
      <c r="BA2904" s="13">
        <f t="shared" si="613"/>
        <v>45</v>
      </c>
      <c r="BB2904" s="14">
        <f t="shared" si="614"/>
        <v>62</v>
      </c>
      <c r="BC2904" s="19">
        <f t="shared" si="617"/>
        <v>51</v>
      </c>
      <c r="BD2904" s="55">
        <f t="shared" si="593"/>
        <v>0.93712244235141273</v>
      </c>
      <c r="BE2904" s="19">
        <f t="shared" si="594"/>
        <v>0.95349139330951604</v>
      </c>
      <c r="BF2904" s="19">
        <f t="shared" si="585"/>
        <v>0.98377395258200706</v>
      </c>
      <c r="BG2904" s="19">
        <f t="shared" si="590"/>
        <v>0.99891523221825262</v>
      </c>
      <c r="BH2904" s="19">
        <f t="shared" si="595"/>
        <v>0</v>
      </c>
      <c r="BI2904" s="19">
        <f t="shared" si="595"/>
        <v>0</v>
      </c>
      <c r="BJ2904" s="19">
        <f t="shared" si="595"/>
        <v>1</v>
      </c>
      <c r="BK2904" s="19">
        <f t="shared" si="616"/>
        <v>0</v>
      </c>
      <c r="BL2904" s="19">
        <f t="shared" si="616"/>
        <v>1</v>
      </c>
      <c r="BM2904" s="19">
        <f t="shared" si="616"/>
        <v>1</v>
      </c>
      <c r="BN2904" s="19">
        <f t="shared" si="616"/>
        <v>0</v>
      </c>
      <c r="BO2904" s="19">
        <f t="shared" si="616"/>
        <v>0</v>
      </c>
      <c r="BP2904" s="19">
        <f t="shared" si="616"/>
        <v>0</v>
      </c>
      <c r="BQ2904" s="19">
        <f t="shared" si="616"/>
        <v>0</v>
      </c>
      <c r="BR2904" s="19">
        <f t="shared" si="616"/>
        <v>0</v>
      </c>
      <c r="BS2904" s="19">
        <f t="shared" si="616"/>
        <v>1</v>
      </c>
      <c r="BT2904" s="19">
        <f t="shared" si="616"/>
        <v>0</v>
      </c>
      <c r="BU2904" s="19">
        <f t="shared" si="616"/>
        <v>1</v>
      </c>
      <c r="BV2904" s="19">
        <f t="shared" si="616"/>
        <v>0</v>
      </c>
      <c r="BW2904" s="19">
        <f t="shared" si="616"/>
        <v>0</v>
      </c>
      <c r="BX2904" s="19">
        <f t="shared" si="616"/>
        <v>1</v>
      </c>
      <c r="BY2904" s="19" t="str">
        <f t="shared" si="616"/>
        <v/>
      </c>
      <c r="BZ2904" s="19" t="str">
        <f t="shared" si="616"/>
        <v/>
      </c>
      <c r="CA2904" s="19" t="str">
        <f t="shared" si="615"/>
        <v/>
      </c>
      <c r="CB2904" s="19" t="str">
        <f t="shared" si="615"/>
        <v/>
      </c>
    </row>
    <row r="2905" spans="1:80">
      <c r="A2905" s="24">
        <f t="shared" si="596"/>
        <v>2904</v>
      </c>
      <c r="B2905" s="31">
        <f>IF(data!A2906="","",data!A2906)</f>
        <v>2022110</v>
      </c>
      <c r="C2905" s="32">
        <f>IF(data!B2906="","",data!B2906)</f>
        <v>44826</v>
      </c>
      <c r="D2905" s="21">
        <f>IF(data!C2906="","",data!C2906)</f>
        <v>9</v>
      </c>
      <c r="E2905" s="22">
        <f>IF(data!D2906="","",data!D2906)</f>
        <v>13</v>
      </c>
      <c r="F2905" s="22">
        <f>IF(data!E2906="","",data!E2906)</f>
        <v>15</v>
      </c>
      <c r="G2905" s="22">
        <f>IF(data!F2906="","",data!F2906)</f>
        <v>18</v>
      </c>
      <c r="H2905" s="22">
        <f>IF(data!G2906="","",data!G2906)</f>
        <v>20</v>
      </c>
      <c r="I2905" s="22">
        <f>IF(data!H2906="","",data!H2906)</f>
        <v>28</v>
      </c>
      <c r="J2905" s="23">
        <f>IF(data!I2906="","",data!I2906)</f>
        <v>15</v>
      </c>
      <c r="Q2905" s="33"/>
      <c r="R2905" s="33"/>
      <c r="S2905" s="33"/>
      <c r="T2905" s="33"/>
      <c r="U2905" s="33"/>
      <c r="V2905" s="33"/>
      <c r="X2905" s="34"/>
      <c r="Y2905" s="33"/>
      <c r="Z2905" s="33"/>
      <c r="AA2905" s="33"/>
      <c r="AB2905" s="33"/>
      <c r="AC2905" s="35"/>
      <c r="AD2905" s="33"/>
      <c r="AE2905" s="33"/>
      <c r="AF2905" s="33"/>
      <c r="AG2905" s="33"/>
      <c r="AH2905" s="33"/>
      <c r="AI2905" s="33"/>
      <c r="AJ2905" s="36"/>
      <c r="AK2905" s="10">
        <f t="shared" si="597"/>
        <v>4</v>
      </c>
      <c r="AL2905" s="11">
        <f t="shared" si="598"/>
        <v>7</v>
      </c>
      <c r="AM2905" s="11">
        <f t="shared" si="599"/>
        <v>13</v>
      </c>
      <c r="AN2905" s="11">
        <f t="shared" si="600"/>
        <v>13</v>
      </c>
      <c r="AO2905" s="13">
        <f t="shared" si="601"/>
        <v>19</v>
      </c>
      <c r="AP2905" s="11">
        <f t="shared" si="602"/>
        <v>23</v>
      </c>
      <c r="AQ2905" s="11">
        <f t="shared" si="603"/>
        <v>13</v>
      </c>
      <c r="AR2905" s="11">
        <f t="shared" si="604"/>
        <v>33</v>
      </c>
      <c r="AS2905" s="11">
        <f t="shared" si="605"/>
        <v>37</v>
      </c>
      <c r="AT2905" s="11">
        <f t="shared" si="606"/>
        <v>31</v>
      </c>
      <c r="AU2905" s="11">
        <f t="shared" si="607"/>
        <v>25</v>
      </c>
      <c r="AV2905" s="11">
        <f t="shared" si="608"/>
        <v>33</v>
      </c>
      <c r="AW2905" s="12">
        <f t="shared" si="609"/>
        <v>43</v>
      </c>
      <c r="AX2905" s="13">
        <f t="shared" si="610"/>
        <v>55</v>
      </c>
      <c r="AY2905" s="13">
        <f t="shared" si="611"/>
        <v>52</v>
      </c>
      <c r="AZ2905" s="13">
        <f t="shared" si="612"/>
        <v>49</v>
      </c>
      <c r="BA2905" s="13">
        <f t="shared" si="613"/>
        <v>65</v>
      </c>
      <c r="BB2905" s="14">
        <f t="shared" si="614"/>
        <v>63</v>
      </c>
      <c r="BC2905" s="19">
        <f t="shared" si="617"/>
        <v>52</v>
      </c>
      <c r="BD2905" s="55">
        <f t="shared" si="593"/>
        <v>0.92075349139330953</v>
      </c>
      <c r="BE2905" s="19">
        <f t="shared" si="594"/>
        <v>0.98418317635595975</v>
      </c>
      <c r="BF2905" s="19">
        <f t="shared" si="585"/>
        <v>0.96494965898018825</v>
      </c>
      <c r="BG2905" s="19">
        <f t="shared" si="590"/>
        <v>0.99891523221825262</v>
      </c>
      <c r="BH2905" s="19">
        <f t="shared" si="595"/>
        <v>0</v>
      </c>
      <c r="BI2905" s="19">
        <f t="shared" si="595"/>
        <v>1</v>
      </c>
      <c r="BJ2905" s="19">
        <f t="shared" si="595"/>
        <v>0</v>
      </c>
      <c r="BK2905" s="19">
        <f t="shared" si="616"/>
        <v>1</v>
      </c>
      <c r="BL2905" s="19">
        <f t="shared" si="616"/>
        <v>0</v>
      </c>
      <c r="BM2905" s="19">
        <f t="shared" si="616"/>
        <v>0</v>
      </c>
      <c r="BN2905" s="19">
        <f t="shared" si="616"/>
        <v>0</v>
      </c>
      <c r="BO2905" s="19">
        <f t="shared" si="616"/>
        <v>0</v>
      </c>
      <c r="BP2905" s="19">
        <f t="shared" si="616"/>
        <v>0</v>
      </c>
      <c r="BQ2905" s="19">
        <f t="shared" si="616"/>
        <v>1</v>
      </c>
      <c r="BR2905" s="19">
        <f t="shared" si="616"/>
        <v>0</v>
      </c>
      <c r="BS2905" s="19">
        <f t="shared" si="616"/>
        <v>1</v>
      </c>
      <c r="BT2905" s="19">
        <f t="shared" si="616"/>
        <v>0</v>
      </c>
      <c r="BU2905" s="19">
        <f t="shared" si="616"/>
        <v>1</v>
      </c>
      <c r="BV2905" s="19">
        <f t="shared" si="616"/>
        <v>0</v>
      </c>
      <c r="BW2905" s="19">
        <f t="shared" si="616"/>
        <v>1</v>
      </c>
      <c r="BX2905" s="19">
        <f t="shared" si="616"/>
        <v>0</v>
      </c>
      <c r="BY2905" s="19" t="str">
        <f t="shared" si="616"/>
        <v/>
      </c>
      <c r="BZ2905" s="19" t="str">
        <f t="shared" si="616"/>
        <v/>
      </c>
      <c r="CA2905" s="19" t="str">
        <f t="shared" si="615"/>
        <v/>
      </c>
      <c r="CB2905" s="19" t="str">
        <f t="shared" si="615"/>
        <v/>
      </c>
    </row>
    <row r="2906" spans="1:80">
      <c r="A2906" s="24">
        <f t="shared" si="596"/>
        <v>2905</v>
      </c>
      <c r="B2906" s="31">
        <f>IF(data!A2907="","",data!A2907)</f>
        <v>2022111</v>
      </c>
      <c r="C2906" s="32">
        <f>IF(data!B2907="","",data!B2907)</f>
        <v>44829</v>
      </c>
      <c r="D2906" s="21">
        <f>IF(data!C2907="","",data!C2907)</f>
        <v>2</v>
      </c>
      <c r="E2906" s="22">
        <f>IF(data!D2907="","",data!D2907)</f>
        <v>10</v>
      </c>
      <c r="F2906" s="22">
        <f>IF(data!E2907="","",data!E2907)</f>
        <v>11</v>
      </c>
      <c r="G2906" s="22">
        <f>IF(data!F2907="","",data!F2907)</f>
        <v>13</v>
      </c>
      <c r="H2906" s="22">
        <f>IF(data!G2907="","",data!G2907)</f>
        <v>28</v>
      </c>
      <c r="I2906" s="22">
        <f>IF(data!H2907="","",data!H2907)</f>
        <v>31</v>
      </c>
      <c r="J2906" s="23">
        <f>IF(data!I2907="","",data!I2907)</f>
        <v>1</v>
      </c>
      <c r="Q2906" s="33"/>
      <c r="R2906" s="33"/>
      <c r="S2906" s="33"/>
      <c r="T2906" s="33"/>
      <c r="U2906" s="33"/>
      <c r="V2906" s="33"/>
      <c r="X2906" s="34"/>
      <c r="Y2906" s="33"/>
      <c r="Z2906" s="33"/>
      <c r="AA2906" s="33"/>
      <c r="AB2906" s="33"/>
      <c r="AC2906" s="35"/>
      <c r="AD2906" s="33"/>
      <c r="AE2906" s="33"/>
      <c r="AF2906" s="33"/>
      <c r="AG2906" s="33"/>
      <c r="AH2906" s="33"/>
      <c r="AI2906" s="33"/>
      <c r="AJ2906" s="36"/>
      <c r="AK2906" s="71">
        <f t="shared" si="597"/>
        <v>8</v>
      </c>
      <c r="AL2906" s="11">
        <f t="shared" si="598"/>
        <v>11</v>
      </c>
      <c r="AM2906" s="11">
        <f t="shared" si="599"/>
        <v>10</v>
      </c>
      <c r="AN2906" s="72">
        <f t="shared" si="600"/>
        <v>17</v>
      </c>
      <c r="AO2906" s="13">
        <f t="shared" si="601"/>
        <v>18</v>
      </c>
      <c r="AP2906" s="11">
        <f t="shared" si="602"/>
        <v>23</v>
      </c>
      <c r="AQ2906" s="11">
        <f t="shared" si="603"/>
        <v>14</v>
      </c>
      <c r="AR2906" s="11">
        <f t="shared" si="604"/>
        <v>15</v>
      </c>
      <c r="AS2906" s="11">
        <f t="shared" si="605"/>
        <v>29</v>
      </c>
      <c r="AT2906" s="11">
        <f t="shared" si="606"/>
        <v>35</v>
      </c>
      <c r="AU2906" s="11">
        <f t="shared" si="607"/>
        <v>30</v>
      </c>
      <c r="AV2906" s="11">
        <f t="shared" si="608"/>
        <v>39</v>
      </c>
      <c r="AW2906" s="12">
        <f t="shared" si="609"/>
        <v>50</v>
      </c>
      <c r="AX2906" s="13">
        <f t="shared" si="610"/>
        <v>63</v>
      </c>
      <c r="AY2906" s="13">
        <f t="shared" si="611"/>
        <v>61</v>
      </c>
      <c r="AZ2906" s="13">
        <f t="shared" si="612"/>
        <v>59</v>
      </c>
      <c r="BA2906" s="13">
        <f t="shared" si="613"/>
        <v>57</v>
      </c>
      <c r="BB2906" s="14">
        <f t="shared" si="614"/>
        <v>55</v>
      </c>
      <c r="BC2906" s="19">
        <f t="shared" si="617"/>
        <v>61</v>
      </c>
      <c r="BD2906" s="55">
        <f t="shared" si="593"/>
        <v>1.0271516726209808</v>
      </c>
      <c r="BE2906" s="19">
        <f t="shared" si="594"/>
        <v>1.0189671971419292</v>
      </c>
      <c r="BF2906" s="19">
        <f t="shared" si="585"/>
        <v>0.99032153296524839</v>
      </c>
      <c r="BG2906" s="19">
        <f t="shared" si="590"/>
        <v>1.0038259175056836</v>
      </c>
      <c r="BH2906" s="19">
        <f t="shared" si="595"/>
        <v>0</v>
      </c>
      <c r="BI2906" s="19">
        <f t="shared" si="595"/>
        <v>0</v>
      </c>
      <c r="BJ2906" s="19">
        <f t="shared" si="595"/>
        <v>1</v>
      </c>
      <c r="BK2906" s="19">
        <f t="shared" si="616"/>
        <v>0</v>
      </c>
      <c r="BL2906" s="19">
        <f t="shared" si="616"/>
        <v>0</v>
      </c>
      <c r="BM2906" s="19">
        <f t="shared" si="616"/>
        <v>0</v>
      </c>
      <c r="BN2906" s="19">
        <f t="shared" si="616"/>
        <v>0</v>
      </c>
      <c r="BO2906" s="19">
        <f t="shared" si="616"/>
        <v>0</v>
      </c>
      <c r="BP2906" s="19">
        <f t="shared" si="616"/>
        <v>0</v>
      </c>
      <c r="BQ2906" s="19">
        <f t="shared" si="616"/>
        <v>0</v>
      </c>
      <c r="BR2906" s="19">
        <f t="shared" si="616"/>
        <v>1</v>
      </c>
      <c r="BS2906" s="19">
        <f t="shared" si="616"/>
        <v>2</v>
      </c>
      <c r="BT2906" s="19">
        <f t="shared" si="616"/>
        <v>0</v>
      </c>
      <c r="BU2906" s="19">
        <f t="shared" si="616"/>
        <v>1</v>
      </c>
      <c r="BV2906" s="19">
        <f t="shared" si="616"/>
        <v>1</v>
      </c>
      <c r="BW2906" s="19">
        <f t="shared" si="616"/>
        <v>0</v>
      </c>
      <c r="BX2906" s="19">
        <f t="shared" si="616"/>
        <v>0</v>
      </c>
      <c r="BY2906" s="19" t="str">
        <f t="shared" si="616"/>
        <v/>
      </c>
      <c r="BZ2906" s="19" t="str">
        <f t="shared" si="616"/>
        <v/>
      </c>
      <c r="CA2906" s="19" t="str">
        <f t="shared" si="615"/>
        <v/>
      </c>
      <c r="CB2906" s="19" t="str">
        <f t="shared" si="615"/>
        <v/>
      </c>
    </row>
    <row r="2907" spans="1:80">
      <c r="A2907" s="24">
        <f t="shared" si="596"/>
        <v>2906</v>
      </c>
      <c r="B2907" s="31">
        <f>IF(data!A2908="","",data!A2908)</f>
        <v>2022112</v>
      </c>
      <c r="C2907" s="32">
        <f>IF(data!B2908="","",data!B2908)</f>
        <v>44831</v>
      </c>
      <c r="D2907" s="21">
        <f>IF(data!C2908="","",data!C2908)</f>
        <v>3</v>
      </c>
      <c r="E2907" s="22">
        <f>IF(data!D2908="","",data!D2908)</f>
        <v>5</v>
      </c>
      <c r="F2907" s="22">
        <f>IF(data!E2908="","",data!E2908)</f>
        <v>8</v>
      </c>
      <c r="G2907" s="22">
        <f>IF(data!F2908="","",data!F2908)</f>
        <v>17</v>
      </c>
      <c r="H2907" s="22">
        <f>IF(data!G2908="","",data!G2908)</f>
        <v>25</v>
      </c>
      <c r="I2907" s="22">
        <f>IF(data!H2908="","",data!H2908)</f>
        <v>31</v>
      </c>
      <c r="J2907" s="23">
        <f>IF(data!I2908="","",data!I2908)</f>
        <v>1</v>
      </c>
      <c r="Q2907" s="33"/>
      <c r="R2907" s="33"/>
      <c r="S2907" s="33"/>
      <c r="T2907" s="33"/>
      <c r="U2907" s="33"/>
      <c r="V2907" s="33"/>
      <c r="X2907" s="34"/>
      <c r="Y2907" s="33"/>
      <c r="Z2907" s="33"/>
      <c r="AA2907" s="33"/>
      <c r="AB2907" s="33"/>
      <c r="AC2907" s="35"/>
      <c r="AD2907" s="33"/>
      <c r="AE2907" s="33"/>
      <c r="AF2907" s="33"/>
      <c r="AG2907" s="33"/>
      <c r="AH2907" s="33"/>
      <c r="AI2907" s="33"/>
      <c r="AJ2907" s="36"/>
      <c r="AK2907" s="71">
        <f t="shared" si="597"/>
        <v>8</v>
      </c>
      <c r="AL2907" s="11">
        <f t="shared" si="598"/>
        <v>9</v>
      </c>
      <c r="AM2907" s="11">
        <f t="shared" si="599"/>
        <v>9</v>
      </c>
      <c r="AN2907" s="72">
        <f t="shared" si="600"/>
        <v>17</v>
      </c>
      <c r="AO2907" s="13">
        <f t="shared" si="601"/>
        <v>19</v>
      </c>
      <c r="AP2907" s="11">
        <f t="shared" si="602"/>
        <v>17</v>
      </c>
      <c r="AQ2907" s="11">
        <f t="shared" si="603"/>
        <v>35</v>
      </c>
      <c r="AR2907" s="11">
        <f t="shared" si="604"/>
        <v>29</v>
      </c>
      <c r="AS2907" s="11">
        <f t="shared" si="605"/>
        <v>34</v>
      </c>
      <c r="AT2907" s="11">
        <f t="shared" si="606"/>
        <v>29</v>
      </c>
      <c r="AU2907" s="11">
        <f t="shared" si="607"/>
        <v>37</v>
      </c>
      <c r="AV2907" s="11">
        <f t="shared" si="608"/>
        <v>33</v>
      </c>
      <c r="AW2907" s="12">
        <f t="shared" si="609"/>
        <v>29</v>
      </c>
      <c r="AX2907" s="13">
        <f t="shared" si="610"/>
        <v>41</v>
      </c>
      <c r="AY2907" s="13">
        <f t="shared" si="611"/>
        <v>38</v>
      </c>
      <c r="AZ2907" s="13">
        <f t="shared" si="612"/>
        <v>53</v>
      </c>
      <c r="BA2907" s="13">
        <f t="shared" si="613"/>
        <v>51</v>
      </c>
      <c r="BB2907" s="14">
        <f t="shared" si="614"/>
        <v>49</v>
      </c>
      <c r="BC2907" s="19">
        <f t="shared" si="617"/>
        <v>38</v>
      </c>
      <c r="BD2907" s="55">
        <f t="shared" si="593"/>
        <v>0.97395258200714518</v>
      </c>
      <c r="BE2907" s="19">
        <f t="shared" si="594"/>
        <v>0.9759987008769081</v>
      </c>
      <c r="BF2907" s="19">
        <f t="shared" ref="BF2907:BF2970" si="618">IF($B2907="","",SUM($BC2883:$BC2907)/25/$BM$3)</f>
        <v>0.98295550503410201</v>
      </c>
      <c r="BG2907" s="19">
        <f t="shared" si="590"/>
        <v>1.000552127314063</v>
      </c>
      <c r="BH2907" s="19">
        <f t="shared" si="595"/>
        <v>1</v>
      </c>
      <c r="BI2907" s="19">
        <f t="shared" si="595"/>
        <v>0</v>
      </c>
      <c r="BJ2907" s="19">
        <f t="shared" si="595"/>
        <v>0</v>
      </c>
      <c r="BK2907" s="19">
        <f t="shared" si="616"/>
        <v>1</v>
      </c>
      <c r="BL2907" s="19">
        <f t="shared" si="616"/>
        <v>0</v>
      </c>
      <c r="BM2907" s="19">
        <f t="shared" si="616"/>
        <v>1</v>
      </c>
      <c r="BN2907" s="19">
        <f t="shared" si="616"/>
        <v>0</v>
      </c>
      <c r="BO2907" s="19">
        <f t="shared" si="616"/>
        <v>0</v>
      </c>
      <c r="BP2907" s="19">
        <f t="shared" si="616"/>
        <v>2</v>
      </c>
      <c r="BQ2907" s="19">
        <f t="shared" si="616"/>
        <v>0</v>
      </c>
      <c r="BR2907" s="19">
        <f t="shared" si="616"/>
        <v>0</v>
      </c>
      <c r="BS2907" s="19">
        <f t="shared" si="616"/>
        <v>0</v>
      </c>
      <c r="BT2907" s="19">
        <f t="shared" si="616"/>
        <v>0</v>
      </c>
      <c r="BU2907" s="19">
        <f t="shared" si="616"/>
        <v>0</v>
      </c>
      <c r="BV2907" s="19">
        <f t="shared" si="616"/>
        <v>1</v>
      </c>
      <c r="BW2907" s="19">
        <f t="shared" si="616"/>
        <v>0</v>
      </c>
      <c r="BX2907" s="19">
        <f t="shared" si="616"/>
        <v>0</v>
      </c>
      <c r="BY2907" s="19" t="str">
        <f t="shared" si="616"/>
        <v/>
      </c>
      <c r="BZ2907" s="19" t="str">
        <f t="shared" si="616"/>
        <v/>
      </c>
      <c r="CA2907" s="19" t="str">
        <f t="shared" si="615"/>
        <v/>
      </c>
      <c r="CB2907" s="19" t="str">
        <f t="shared" si="615"/>
        <v/>
      </c>
    </row>
    <row r="2908" spans="1:80">
      <c r="A2908" s="24">
        <f t="shared" si="596"/>
        <v>2907</v>
      </c>
      <c r="B2908" s="31">
        <f>IF(data!A2909="","",data!A2909)</f>
        <v>2022113</v>
      </c>
      <c r="C2908" s="32">
        <f>IF(data!B2909="","",data!B2909)</f>
        <v>44833</v>
      </c>
      <c r="D2908" s="21">
        <f>IF(data!C2909="","",data!C2909)</f>
        <v>13</v>
      </c>
      <c r="E2908" s="22">
        <f>IF(data!D2909="","",data!D2909)</f>
        <v>14</v>
      </c>
      <c r="F2908" s="22">
        <f>IF(data!E2909="","",data!E2909)</f>
        <v>20</v>
      </c>
      <c r="G2908" s="22">
        <f>IF(data!F2909="","",data!F2909)</f>
        <v>24</v>
      </c>
      <c r="H2908" s="22">
        <f>IF(data!G2909="","",data!G2909)</f>
        <v>27</v>
      </c>
      <c r="I2908" s="22">
        <f>IF(data!H2909="","",data!H2909)</f>
        <v>29</v>
      </c>
      <c r="J2908" s="23">
        <f>IF(data!I2909="","",data!I2909)</f>
        <v>2</v>
      </c>
      <c r="Q2908" s="33"/>
      <c r="R2908" s="33"/>
      <c r="S2908" s="33"/>
      <c r="T2908" s="33"/>
      <c r="U2908" s="33"/>
      <c r="V2908" s="33"/>
      <c r="X2908" s="34"/>
      <c r="Y2908" s="33"/>
      <c r="Z2908" s="33"/>
      <c r="AA2908" s="33"/>
      <c r="AB2908" s="33"/>
      <c r="AC2908" s="35"/>
      <c r="AD2908" s="33"/>
      <c r="AE2908" s="33"/>
      <c r="AF2908" s="33"/>
      <c r="AG2908" s="33"/>
      <c r="AH2908" s="33"/>
      <c r="AI2908" s="33"/>
      <c r="AJ2908" s="36"/>
      <c r="AK2908" s="10">
        <f t="shared" si="597"/>
        <v>7</v>
      </c>
      <c r="AL2908" s="11">
        <f t="shared" si="598"/>
        <v>7</v>
      </c>
      <c r="AM2908" s="11">
        <f t="shared" si="599"/>
        <v>17</v>
      </c>
      <c r="AN2908" s="11">
        <f t="shared" si="600"/>
        <v>13</v>
      </c>
      <c r="AO2908" s="13">
        <f t="shared" si="601"/>
        <v>22</v>
      </c>
      <c r="AP2908" s="11">
        <f t="shared" si="602"/>
        <v>23</v>
      </c>
      <c r="AQ2908" s="11">
        <f t="shared" si="603"/>
        <v>19</v>
      </c>
      <c r="AR2908" s="11">
        <f t="shared" si="604"/>
        <v>27</v>
      </c>
      <c r="AS2908" s="11">
        <f t="shared" si="605"/>
        <v>28</v>
      </c>
      <c r="AT2908" s="11">
        <f t="shared" si="606"/>
        <v>19</v>
      </c>
      <c r="AU2908" s="11">
        <f t="shared" si="607"/>
        <v>23</v>
      </c>
      <c r="AV2908" s="11">
        <f t="shared" si="608"/>
        <v>43</v>
      </c>
      <c r="AW2908" s="12">
        <f t="shared" si="609"/>
        <v>67</v>
      </c>
      <c r="AX2908" s="13">
        <f t="shared" si="610"/>
        <v>63</v>
      </c>
      <c r="AY2908" s="13">
        <f t="shared" si="611"/>
        <v>59</v>
      </c>
      <c r="AZ2908" s="13">
        <f t="shared" si="612"/>
        <v>55</v>
      </c>
      <c r="BA2908" s="13">
        <f t="shared" si="613"/>
        <v>51</v>
      </c>
      <c r="BB2908" s="14">
        <f t="shared" si="614"/>
        <v>47</v>
      </c>
      <c r="BC2908" s="19">
        <f t="shared" si="617"/>
        <v>59</v>
      </c>
      <c r="BD2908" s="55">
        <f t="shared" si="593"/>
        <v>1.0680740500162391</v>
      </c>
      <c r="BE2908" s="19">
        <f t="shared" si="594"/>
        <v>0.98418317635595975</v>
      </c>
      <c r="BF2908" s="19">
        <f t="shared" si="618"/>
        <v>1.0025982461838259</v>
      </c>
      <c r="BG2908" s="19">
        <f t="shared" si="590"/>
        <v>1.0075089314712569</v>
      </c>
      <c r="BH2908" s="19">
        <f t="shared" si="595"/>
        <v>0</v>
      </c>
      <c r="BI2908" s="19">
        <f t="shared" si="595"/>
        <v>0</v>
      </c>
      <c r="BJ2908" s="19">
        <f t="shared" si="595"/>
        <v>0</v>
      </c>
      <c r="BK2908" s="19">
        <f t="shared" si="616"/>
        <v>1</v>
      </c>
      <c r="BL2908" s="19">
        <f t="shared" si="616"/>
        <v>0</v>
      </c>
      <c r="BM2908" s="19">
        <f t="shared" si="616"/>
        <v>0</v>
      </c>
      <c r="BN2908" s="19">
        <f t="shared" si="616"/>
        <v>0</v>
      </c>
      <c r="BO2908" s="19">
        <f t="shared" si="616"/>
        <v>1</v>
      </c>
      <c r="BP2908" s="19">
        <f t="shared" si="616"/>
        <v>0</v>
      </c>
      <c r="BQ2908" s="19">
        <f t="shared" si="616"/>
        <v>0</v>
      </c>
      <c r="BR2908" s="19">
        <f t="shared" si="616"/>
        <v>1</v>
      </c>
      <c r="BS2908" s="19">
        <f t="shared" si="616"/>
        <v>0</v>
      </c>
      <c r="BT2908" s="19">
        <f t="shared" si="616"/>
        <v>1</v>
      </c>
      <c r="BU2908" s="19">
        <f t="shared" si="616"/>
        <v>1</v>
      </c>
      <c r="BV2908" s="19">
        <f t="shared" si="616"/>
        <v>1</v>
      </c>
      <c r="BW2908" s="19">
        <f t="shared" si="616"/>
        <v>0</v>
      </c>
      <c r="BX2908" s="19">
        <f t="shared" si="616"/>
        <v>0</v>
      </c>
      <c r="BY2908" s="19" t="str">
        <f t="shared" si="616"/>
        <v/>
      </c>
      <c r="BZ2908" s="19" t="str">
        <f t="shared" si="616"/>
        <v/>
      </c>
      <c r="CA2908" s="19" t="str">
        <f t="shared" si="615"/>
        <v/>
      </c>
      <c r="CB2908" s="19" t="str">
        <f t="shared" si="615"/>
        <v/>
      </c>
    </row>
    <row r="2909" spans="1:80">
      <c r="A2909" s="24">
        <f t="shared" si="596"/>
        <v>2908</v>
      </c>
      <c r="B2909" s="31">
        <f>IF(data!A2910="","",data!A2910)</f>
        <v>2022114</v>
      </c>
      <c r="C2909" s="32">
        <f>IF(data!B2910="","",data!B2910)</f>
        <v>44840</v>
      </c>
      <c r="D2909" s="21">
        <f>IF(data!C2910="","",data!C2910)</f>
        <v>1</v>
      </c>
      <c r="E2909" s="22">
        <f>IF(data!D2910="","",data!D2910)</f>
        <v>5</v>
      </c>
      <c r="F2909" s="22">
        <f>IF(data!E2910="","",data!E2910)</f>
        <v>15</v>
      </c>
      <c r="G2909" s="22">
        <f>IF(data!F2910="","",data!F2910)</f>
        <v>19</v>
      </c>
      <c r="H2909" s="22">
        <f>IF(data!G2910="","",data!G2910)</f>
        <v>26</v>
      </c>
      <c r="I2909" s="22">
        <f>IF(data!H2910="","",data!H2910)</f>
        <v>29</v>
      </c>
      <c r="J2909" s="23">
        <f>IF(data!I2910="","",data!I2910)</f>
        <v>13</v>
      </c>
      <c r="Q2909" s="33"/>
      <c r="R2909" s="33"/>
      <c r="S2909" s="33"/>
      <c r="T2909" s="33"/>
      <c r="U2909" s="33"/>
      <c r="V2909" s="33"/>
      <c r="X2909" s="34"/>
      <c r="Y2909" s="33"/>
      <c r="Z2909" s="33"/>
      <c r="AA2909" s="33"/>
      <c r="AB2909" s="33"/>
      <c r="AC2909" s="35"/>
      <c r="AD2909" s="33"/>
      <c r="AE2909" s="33"/>
      <c r="AF2909" s="33"/>
      <c r="AG2909" s="33"/>
      <c r="AH2909" s="33"/>
      <c r="AI2909" s="33"/>
      <c r="AJ2909" s="36"/>
      <c r="AK2909" s="10">
        <f t="shared" si="597"/>
        <v>8</v>
      </c>
      <c r="AL2909" s="72">
        <f t="shared" si="598"/>
        <v>11</v>
      </c>
      <c r="AM2909" s="11">
        <f t="shared" si="599"/>
        <v>10</v>
      </c>
      <c r="AN2909" s="11">
        <f t="shared" si="600"/>
        <v>17</v>
      </c>
      <c r="AO2909" s="13">
        <f t="shared" si="601"/>
        <v>18</v>
      </c>
      <c r="AP2909" s="11">
        <f t="shared" si="602"/>
        <v>23</v>
      </c>
      <c r="AQ2909" s="11">
        <f t="shared" si="603"/>
        <v>23</v>
      </c>
      <c r="AR2909" s="11">
        <f t="shared" si="604"/>
        <v>35</v>
      </c>
      <c r="AS2909" s="11">
        <f t="shared" si="605"/>
        <v>29</v>
      </c>
      <c r="AT2909" s="11">
        <f t="shared" si="606"/>
        <v>23</v>
      </c>
      <c r="AU2909" s="11">
        <f t="shared" si="607"/>
        <v>17</v>
      </c>
      <c r="AV2909" s="11">
        <f t="shared" si="608"/>
        <v>25</v>
      </c>
      <c r="AW2909" s="12">
        <f t="shared" si="609"/>
        <v>35</v>
      </c>
      <c r="AX2909" s="13">
        <f t="shared" si="610"/>
        <v>47</v>
      </c>
      <c r="AY2909" s="13">
        <f t="shared" si="611"/>
        <v>44</v>
      </c>
      <c r="AZ2909" s="13">
        <f t="shared" si="612"/>
        <v>41</v>
      </c>
      <c r="BA2909" s="13">
        <f t="shared" si="613"/>
        <v>38</v>
      </c>
      <c r="BB2909" s="14">
        <f t="shared" si="614"/>
        <v>55</v>
      </c>
      <c r="BC2909" s="19">
        <f t="shared" si="617"/>
        <v>44</v>
      </c>
      <c r="BD2909" s="55">
        <f t="shared" si="593"/>
        <v>1.0394283858395583</v>
      </c>
      <c r="BE2909" s="19">
        <f t="shared" si="594"/>
        <v>0.98827541409548547</v>
      </c>
      <c r="BF2909" s="19">
        <f t="shared" si="618"/>
        <v>0.98459240012991223</v>
      </c>
      <c r="BG2909" s="19">
        <f t="shared" si="590"/>
        <v>1.0054628126014939</v>
      </c>
      <c r="BH2909" s="19">
        <f t="shared" si="595"/>
        <v>0</v>
      </c>
      <c r="BI2909" s="19">
        <f t="shared" si="595"/>
        <v>1</v>
      </c>
      <c r="BJ2909" s="19">
        <f t="shared" si="595"/>
        <v>1</v>
      </c>
      <c r="BK2909" s="19">
        <f t="shared" si="616"/>
        <v>0</v>
      </c>
      <c r="BL2909" s="19">
        <f t="shared" si="616"/>
        <v>0</v>
      </c>
      <c r="BM2909" s="19">
        <f t="shared" si="616"/>
        <v>1</v>
      </c>
      <c r="BN2909" s="19">
        <f t="shared" si="616"/>
        <v>0</v>
      </c>
      <c r="BO2909" s="19">
        <f t="shared" si="616"/>
        <v>0</v>
      </c>
      <c r="BP2909" s="19">
        <f t="shared" si="616"/>
        <v>0</v>
      </c>
      <c r="BQ2909" s="19">
        <f t="shared" si="616"/>
        <v>1</v>
      </c>
      <c r="BR2909" s="19">
        <f t="shared" si="616"/>
        <v>0</v>
      </c>
      <c r="BS2909" s="19">
        <f t="shared" si="616"/>
        <v>0</v>
      </c>
      <c r="BT2909" s="19">
        <f t="shared" si="616"/>
        <v>1</v>
      </c>
      <c r="BU2909" s="19">
        <f t="shared" si="616"/>
        <v>0</v>
      </c>
      <c r="BV2909" s="19">
        <f t="shared" si="616"/>
        <v>0</v>
      </c>
      <c r="BW2909" s="19">
        <f t="shared" si="616"/>
        <v>1</v>
      </c>
      <c r="BX2909" s="19">
        <f t="shared" si="616"/>
        <v>0</v>
      </c>
      <c r="BY2909" s="19" t="str">
        <f t="shared" si="616"/>
        <v/>
      </c>
      <c r="BZ2909" s="19" t="str">
        <f t="shared" si="616"/>
        <v/>
      </c>
      <c r="CA2909" s="19" t="str">
        <f t="shared" si="615"/>
        <v/>
      </c>
      <c r="CB2909" s="19" t="str">
        <f t="shared" si="615"/>
        <v/>
      </c>
    </row>
    <row r="2910" spans="1:80">
      <c r="A2910" s="24">
        <f t="shared" si="596"/>
        <v>2909</v>
      </c>
      <c r="B2910" s="31">
        <f>IF(data!A2911="","",data!A2911)</f>
        <v>2022115</v>
      </c>
      <c r="C2910" s="32">
        <f>IF(data!B2911="","",data!B2911)</f>
        <v>44843</v>
      </c>
      <c r="D2910" s="21">
        <f>IF(data!C2911="","",data!C2911)</f>
        <v>6</v>
      </c>
      <c r="E2910" s="22">
        <f>IF(data!D2911="","",data!D2911)</f>
        <v>7</v>
      </c>
      <c r="F2910" s="22">
        <f>IF(data!E2911="","",data!E2911)</f>
        <v>18</v>
      </c>
      <c r="G2910" s="22">
        <f>IF(data!F2911="","",data!F2911)</f>
        <v>20</v>
      </c>
      <c r="H2910" s="22">
        <f>IF(data!G2911="","",data!G2911)</f>
        <v>27</v>
      </c>
      <c r="I2910" s="22">
        <f>IF(data!H2911="","",data!H2911)</f>
        <v>29</v>
      </c>
      <c r="J2910" s="23">
        <f>IF(data!I2911="","",data!I2911)</f>
        <v>9</v>
      </c>
      <c r="Q2910" s="33"/>
      <c r="R2910" s="33"/>
      <c r="S2910" s="33"/>
      <c r="T2910" s="33"/>
      <c r="U2910" s="33"/>
      <c r="V2910" s="33"/>
      <c r="X2910" s="34"/>
      <c r="Y2910" s="33"/>
      <c r="Z2910" s="33"/>
      <c r="AA2910" s="33"/>
      <c r="AB2910" s="33"/>
      <c r="AC2910" s="35"/>
      <c r="AD2910" s="33"/>
      <c r="AE2910" s="33"/>
      <c r="AF2910" s="33"/>
      <c r="AG2910" s="33"/>
      <c r="AH2910" s="33"/>
      <c r="AI2910" s="33"/>
      <c r="AJ2910" s="36"/>
      <c r="AK2910" s="10">
        <f t="shared" si="597"/>
        <v>5</v>
      </c>
      <c r="AL2910" s="72">
        <f t="shared" si="598"/>
        <v>11</v>
      </c>
      <c r="AM2910" s="11">
        <f t="shared" si="599"/>
        <v>12</v>
      </c>
      <c r="AN2910" s="11">
        <f t="shared" si="600"/>
        <v>11</v>
      </c>
      <c r="AO2910" s="13">
        <f t="shared" si="601"/>
        <v>23</v>
      </c>
      <c r="AP2910" s="11">
        <f t="shared" si="602"/>
        <v>27</v>
      </c>
      <c r="AQ2910" s="11">
        <f t="shared" si="603"/>
        <v>17</v>
      </c>
      <c r="AR2910" s="11">
        <f t="shared" si="604"/>
        <v>37</v>
      </c>
      <c r="AS2910" s="11">
        <f t="shared" si="605"/>
        <v>41</v>
      </c>
      <c r="AT2910" s="11">
        <f t="shared" si="606"/>
        <v>35</v>
      </c>
      <c r="AU2910" s="11">
        <f t="shared" si="607"/>
        <v>29</v>
      </c>
      <c r="AV2910" s="11">
        <f t="shared" si="608"/>
        <v>37</v>
      </c>
      <c r="AW2910" s="12">
        <f t="shared" si="609"/>
        <v>47</v>
      </c>
      <c r="AX2910" s="13">
        <f t="shared" si="610"/>
        <v>43</v>
      </c>
      <c r="AY2910" s="13">
        <f t="shared" si="611"/>
        <v>39</v>
      </c>
      <c r="AZ2910" s="13">
        <f t="shared" si="612"/>
        <v>35</v>
      </c>
      <c r="BA2910" s="13">
        <f t="shared" si="613"/>
        <v>50</v>
      </c>
      <c r="BB2910" s="14">
        <f t="shared" si="614"/>
        <v>47</v>
      </c>
      <c r="BC2910" s="19">
        <f t="shared" si="617"/>
        <v>39</v>
      </c>
      <c r="BD2910" s="55">
        <f t="shared" si="593"/>
        <v>0.98622929522572267</v>
      </c>
      <c r="BE2910" s="19">
        <f t="shared" si="594"/>
        <v>0.95349139330951604</v>
      </c>
      <c r="BF2910" s="19">
        <f t="shared" si="618"/>
        <v>0.97722637219876574</v>
      </c>
      <c r="BG2910" s="19">
        <f t="shared" si="590"/>
        <v>0.99891523221825262</v>
      </c>
      <c r="BH2910" s="19">
        <f t="shared" si="595"/>
        <v>0</v>
      </c>
      <c r="BI2910" s="19">
        <f t="shared" si="595"/>
        <v>1</v>
      </c>
      <c r="BJ2910" s="19">
        <f t="shared" si="595"/>
        <v>0</v>
      </c>
      <c r="BK2910" s="19">
        <f t="shared" si="616"/>
        <v>1</v>
      </c>
      <c r="BL2910" s="19">
        <f t="shared" si="616"/>
        <v>0</v>
      </c>
      <c r="BM2910" s="19">
        <f t="shared" si="616"/>
        <v>0</v>
      </c>
      <c r="BN2910" s="19">
        <f t="shared" si="616"/>
        <v>1</v>
      </c>
      <c r="BO2910" s="19">
        <f t="shared" si="616"/>
        <v>1</v>
      </c>
      <c r="BP2910" s="19">
        <f t="shared" si="616"/>
        <v>0</v>
      </c>
      <c r="BQ2910" s="19">
        <f t="shared" si="616"/>
        <v>0</v>
      </c>
      <c r="BR2910" s="19">
        <f t="shared" si="616"/>
        <v>1</v>
      </c>
      <c r="BS2910" s="19">
        <f t="shared" si="616"/>
        <v>0</v>
      </c>
      <c r="BT2910" s="19">
        <f t="shared" si="616"/>
        <v>1</v>
      </c>
      <c r="BU2910" s="19">
        <f t="shared" si="616"/>
        <v>0</v>
      </c>
      <c r="BV2910" s="19">
        <f t="shared" si="616"/>
        <v>0</v>
      </c>
      <c r="BW2910" s="19">
        <f t="shared" si="616"/>
        <v>0</v>
      </c>
      <c r="BX2910" s="19">
        <f t="shared" si="616"/>
        <v>0</v>
      </c>
      <c r="BY2910" s="19" t="str">
        <f t="shared" si="616"/>
        <v/>
      </c>
      <c r="BZ2910" s="19" t="str">
        <f t="shared" si="616"/>
        <v/>
      </c>
      <c r="CA2910" s="19" t="str">
        <f t="shared" si="615"/>
        <v/>
      </c>
      <c r="CB2910" s="19" t="str">
        <f t="shared" si="615"/>
        <v/>
      </c>
    </row>
    <row r="2911" spans="1:80">
      <c r="A2911" s="24">
        <f t="shared" si="596"/>
        <v>2910</v>
      </c>
      <c r="B2911" s="31">
        <f>IF(data!A2912="","",data!A2912)</f>
        <v>2022116</v>
      </c>
      <c r="C2911" s="32">
        <f>IF(data!B2912="","",data!B2912)</f>
        <v>44845</v>
      </c>
      <c r="D2911" s="21">
        <f>IF(data!C2912="","",data!C2912)</f>
        <v>8</v>
      </c>
      <c r="E2911" s="22">
        <f>IF(data!D2912="","",data!D2912)</f>
        <v>14</v>
      </c>
      <c r="F2911" s="22">
        <f>IF(data!E2912="","",data!E2912)</f>
        <v>26</v>
      </c>
      <c r="G2911" s="22">
        <f>IF(data!F2912="","",data!F2912)</f>
        <v>27</v>
      </c>
      <c r="H2911" s="22">
        <f>IF(data!G2912="","",data!G2912)</f>
        <v>30</v>
      </c>
      <c r="I2911" s="22">
        <f>IF(data!H2912="","",data!H2912)</f>
        <v>33</v>
      </c>
      <c r="J2911" s="23">
        <f>IF(data!I2912="","",data!I2912)</f>
        <v>1</v>
      </c>
      <c r="Q2911" s="33"/>
      <c r="R2911" s="33"/>
      <c r="S2911" s="33"/>
      <c r="T2911" s="33"/>
      <c r="U2911" s="33"/>
      <c r="V2911" s="33"/>
      <c r="X2911" s="34"/>
      <c r="Y2911" s="33"/>
      <c r="Z2911" s="33"/>
      <c r="AA2911" s="33"/>
      <c r="AB2911" s="33"/>
      <c r="AC2911" s="35"/>
      <c r="AD2911" s="33"/>
      <c r="AE2911" s="33"/>
      <c r="AF2911" s="33"/>
      <c r="AG2911" s="33"/>
      <c r="AH2911" s="33"/>
      <c r="AI2911" s="33"/>
      <c r="AJ2911" s="36"/>
      <c r="AK2911" s="10">
        <f t="shared" si="597"/>
        <v>6</v>
      </c>
      <c r="AL2911" s="11">
        <f t="shared" si="598"/>
        <v>10</v>
      </c>
      <c r="AM2911" s="11">
        <f t="shared" si="599"/>
        <v>13</v>
      </c>
      <c r="AN2911" s="11">
        <f t="shared" si="600"/>
        <v>12</v>
      </c>
      <c r="AO2911" s="13">
        <f t="shared" si="601"/>
        <v>19</v>
      </c>
      <c r="AP2911" s="11">
        <f t="shared" si="602"/>
        <v>18</v>
      </c>
      <c r="AQ2911" s="11">
        <f t="shared" si="603"/>
        <v>30</v>
      </c>
      <c r="AR2911" s="11">
        <f t="shared" si="604"/>
        <v>28</v>
      </c>
      <c r="AS2911" s="11">
        <f t="shared" si="605"/>
        <v>28</v>
      </c>
      <c r="AT2911" s="11">
        <f t="shared" si="606"/>
        <v>30</v>
      </c>
      <c r="AU2911" s="11">
        <f t="shared" si="607"/>
        <v>21</v>
      </c>
      <c r="AV2911" s="11">
        <f t="shared" si="608"/>
        <v>40</v>
      </c>
      <c r="AW2911" s="12">
        <f t="shared" si="609"/>
        <v>48</v>
      </c>
      <c r="AX2911" s="13">
        <f t="shared" si="610"/>
        <v>58</v>
      </c>
      <c r="AY2911" s="13">
        <f t="shared" si="611"/>
        <v>70</v>
      </c>
      <c r="AZ2911" s="13">
        <f t="shared" si="612"/>
        <v>66</v>
      </c>
      <c r="BA2911" s="13">
        <f t="shared" si="613"/>
        <v>62</v>
      </c>
      <c r="BB2911" s="14">
        <f t="shared" si="614"/>
        <v>58</v>
      </c>
      <c r="BC2911" s="19">
        <f t="shared" si="617"/>
        <v>70</v>
      </c>
      <c r="BD2911" s="55">
        <f t="shared" si="593"/>
        <v>1.023059434881455</v>
      </c>
      <c r="BE2911" s="19">
        <f t="shared" si="594"/>
        <v>1.0251055537512179</v>
      </c>
      <c r="BF2911" s="19">
        <f t="shared" si="618"/>
        <v>1.0058720363754465</v>
      </c>
      <c r="BG2911" s="19">
        <f t="shared" si="590"/>
        <v>1.0042351412796362</v>
      </c>
      <c r="BH2911" s="19">
        <f t="shared" si="595"/>
        <v>0</v>
      </c>
      <c r="BI2911" s="19">
        <f t="shared" si="595"/>
        <v>0</v>
      </c>
      <c r="BJ2911" s="19">
        <f t="shared" si="595"/>
        <v>0</v>
      </c>
      <c r="BK2911" s="19">
        <f t="shared" si="616"/>
        <v>0</v>
      </c>
      <c r="BL2911" s="19">
        <f t="shared" si="616"/>
        <v>0</v>
      </c>
      <c r="BM2911" s="19">
        <f t="shared" si="616"/>
        <v>0</v>
      </c>
      <c r="BN2911" s="19">
        <f t="shared" si="616"/>
        <v>0</v>
      </c>
      <c r="BO2911" s="19">
        <f t="shared" si="616"/>
        <v>0</v>
      </c>
      <c r="BP2911" s="19">
        <f t="shared" si="616"/>
        <v>1</v>
      </c>
      <c r="BQ2911" s="19">
        <f t="shared" si="616"/>
        <v>1</v>
      </c>
      <c r="BR2911" s="19">
        <f t="shared" si="616"/>
        <v>1</v>
      </c>
      <c r="BS2911" s="19">
        <f t="shared" si="616"/>
        <v>0</v>
      </c>
      <c r="BT2911" s="19">
        <f t="shared" si="616"/>
        <v>0</v>
      </c>
      <c r="BU2911" s="19">
        <f t="shared" si="616"/>
        <v>1</v>
      </c>
      <c r="BV2911" s="19">
        <f t="shared" si="616"/>
        <v>1</v>
      </c>
      <c r="BW2911" s="19">
        <f t="shared" si="616"/>
        <v>0</v>
      </c>
      <c r="BX2911" s="19">
        <f t="shared" si="616"/>
        <v>1</v>
      </c>
      <c r="BY2911" s="19" t="str">
        <f t="shared" si="616"/>
        <v/>
      </c>
      <c r="BZ2911" s="19" t="str">
        <f t="shared" si="616"/>
        <v/>
      </c>
      <c r="CA2911" s="19" t="str">
        <f t="shared" si="615"/>
        <v/>
      </c>
      <c r="CB2911" s="19" t="str">
        <f t="shared" si="615"/>
        <v/>
      </c>
    </row>
    <row r="2912" spans="1:80">
      <c r="A2912" s="24">
        <f t="shared" si="596"/>
        <v>2911</v>
      </c>
      <c r="B2912" s="31">
        <f>IF(data!A2913="","",data!A2913)</f>
        <v>2022117</v>
      </c>
      <c r="C2912" s="32">
        <f>IF(data!B2913="","",data!B2913)</f>
        <v>44847</v>
      </c>
      <c r="D2912" s="21">
        <f>IF(data!C2913="","",data!C2913)</f>
        <v>4</v>
      </c>
      <c r="E2912" s="22">
        <f>IF(data!D2913="","",data!D2913)</f>
        <v>13</v>
      </c>
      <c r="F2912" s="22">
        <f>IF(data!E2913="","",data!E2913)</f>
        <v>17</v>
      </c>
      <c r="G2912" s="22">
        <f>IF(data!F2913="","",data!F2913)</f>
        <v>18</v>
      </c>
      <c r="H2912" s="22">
        <f>IF(data!G2913="","",data!G2913)</f>
        <v>28</v>
      </c>
      <c r="I2912" s="22">
        <f>IF(data!H2913="","",data!H2913)</f>
        <v>29</v>
      </c>
      <c r="J2912" s="23">
        <f>IF(data!I2913="","",data!I2913)</f>
        <v>6</v>
      </c>
      <c r="Q2912" s="33"/>
      <c r="R2912" s="33"/>
      <c r="S2912" s="33"/>
      <c r="T2912" s="33"/>
      <c r="U2912" s="33"/>
      <c r="V2912" s="33"/>
      <c r="X2912" s="34"/>
      <c r="Y2912" s="33"/>
      <c r="Z2912" s="33"/>
      <c r="AA2912" s="33"/>
      <c r="AB2912" s="33"/>
      <c r="AC2912" s="35"/>
      <c r="AD2912" s="33"/>
      <c r="AE2912" s="33"/>
      <c r="AF2912" s="33"/>
      <c r="AG2912" s="33"/>
      <c r="AH2912" s="33"/>
      <c r="AI2912" s="33"/>
      <c r="AJ2912" s="36"/>
      <c r="AK2912" s="71">
        <f t="shared" si="597"/>
        <v>7</v>
      </c>
      <c r="AL2912" s="11">
        <f t="shared" si="598"/>
        <v>5</v>
      </c>
      <c r="AM2912" s="11">
        <f t="shared" si="599"/>
        <v>19</v>
      </c>
      <c r="AN2912" s="11">
        <f t="shared" si="600"/>
        <v>19</v>
      </c>
      <c r="AO2912" s="13">
        <f t="shared" si="601"/>
        <v>18</v>
      </c>
      <c r="AP2912" s="11">
        <f t="shared" si="602"/>
        <v>21</v>
      </c>
      <c r="AQ2912" s="11">
        <f t="shared" si="603"/>
        <v>19</v>
      </c>
      <c r="AR2912" s="11">
        <f t="shared" si="604"/>
        <v>39</v>
      </c>
      <c r="AS2912" s="11">
        <f t="shared" si="605"/>
        <v>32</v>
      </c>
      <c r="AT2912" s="11">
        <f t="shared" si="606"/>
        <v>25</v>
      </c>
      <c r="AU2912" s="11">
        <f t="shared" si="607"/>
        <v>18</v>
      </c>
      <c r="AV2912" s="11">
        <f t="shared" si="608"/>
        <v>25</v>
      </c>
      <c r="AW2912" s="12">
        <f t="shared" si="609"/>
        <v>49</v>
      </c>
      <c r="AX2912" s="13">
        <f t="shared" si="610"/>
        <v>45</v>
      </c>
      <c r="AY2912" s="13">
        <f t="shared" si="611"/>
        <v>41</v>
      </c>
      <c r="AZ2912" s="13">
        <f t="shared" si="612"/>
        <v>55</v>
      </c>
      <c r="BA2912" s="13">
        <f t="shared" si="613"/>
        <v>71</v>
      </c>
      <c r="BB2912" s="14">
        <f t="shared" si="614"/>
        <v>69</v>
      </c>
      <c r="BC2912" s="19">
        <f t="shared" si="617"/>
        <v>41</v>
      </c>
      <c r="BD2912" s="55">
        <f t="shared" si="593"/>
        <v>1.0353361481000325</v>
      </c>
      <c r="BE2912" s="19">
        <f t="shared" si="594"/>
        <v>1.0046443650535888</v>
      </c>
      <c r="BF2912" s="19">
        <f t="shared" si="618"/>
        <v>0.99850600844430004</v>
      </c>
      <c r="BG2912" s="19">
        <f t="shared" si="590"/>
        <v>1.0030074699577785</v>
      </c>
      <c r="BH2912" s="19">
        <f t="shared" si="595"/>
        <v>1</v>
      </c>
      <c r="BI2912" s="19">
        <f t="shared" si="595"/>
        <v>1</v>
      </c>
      <c r="BJ2912" s="19">
        <f t="shared" si="595"/>
        <v>0</v>
      </c>
      <c r="BK2912" s="19">
        <f t="shared" si="616"/>
        <v>0</v>
      </c>
      <c r="BL2912" s="19">
        <f t="shared" si="616"/>
        <v>1</v>
      </c>
      <c r="BM2912" s="19">
        <f t="shared" si="616"/>
        <v>0</v>
      </c>
      <c r="BN2912" s="19">
        <f t="shared" si="616"/>
        <v>0</v>
      </c>
      <c r="BO2912" s="19">
        <f t="shared" si="616"/>
        <v>0</v>
      </c>
      <c r="BP2912" s="19">
        <f t="shared" si="616"/>
        <v>0</v>
      </c>
      <c r="BQ2912" s="19">
        <f t="shared" si="616"/>
        <v>0</v>
      </c>
      <c r="BR2912" s="19">
        <f t="shared" si="616"/>
        <v>0</v>
      </c>
      <c r="BS2912" s="19">
        <f t="shared" si="616"/>
        <v>1</v>
      </c>
      <c r="BT2912" s="19">
        <f t="shared" si="616"/>
        <v>1</v>
      </c>
      <c r="BU2912" s="19">
        <f t="shared" si="616"/>
        <v>1</v>
      </c>
      <c r="BV2912" s="19">
        <f t="shared" si="616"/>
        <v>0</v>
      </c>
      <c r="BW2912" s="19">
        <f t="shared" si="616"/>
        <v>0</v>
      </c>
      <c r="BX2912" s="19">
        <f t="shared" si="616"/>
        <v>0</v>
      </c>
      <c r="BY2912" s="19" t="str">
        <f t="shared" si="616"/>
        <v/>
      </c>
      <c r="BZ2912" s="19" t="str">
        <f t="shared" si="616"/>
        <v/>
      </c>
      <c r="CA2912" s="19" t="str">
        <f t="shared" si="615"/>
        <v/>
      </c>
      <c r="CB2912" s="19" t="str">
        <f t="shared" si="615"/>
        <v/>
      </c>
    </row>
    <row r="2913" spans="1:80">
      <c r="A2913" s="24">
        <f t="shared" si="596"/>
        <v>2912</v>
      </c>
      <c r="B2913" s="31">
        <f>IF(data!A2914="","",data!A2914)</f>
        <v>2022118</v>
      </c>
      <c r="C2913" s="32">
        <f>IF(data!B2914="","",data!B2914)</f>
        <v>44850</v>
      </c>
      <c r="D2913" s="21">
        <f>IF(data!C2914="","",data!C2914)</f>
        <v>2</v>
      </c>
      <c r="E2913" s="22">
        <f>IF(data!D2914="","",data!D2914)</f>
        <v>6</v>
      </c>
      <c r="F2913" s="22">
        <f>IF(data!E2914="","",data!E2914)</f>
        <v>7</v>
      </c>
      <c r="G2913" s="22">
        <f>IF(data!F2914="","",data!F2914)</f>
        <v>11</v>
      </c>
      <c r="H2913" s="22">
        <f>IF(data!G2914="","",data!G2914)</f>
        <v>14</v>
      </c>
      <c r="I2913" s="22">
        <f>IF(data!H2914="","",data!H2914)</f>
        <v>33</v>
      </c>
      <c r="J2913" s="23">
        <f>IF(data!I2914="","",data!I2914)</f>
        <v>8</v>
      </c>
      <c r="Q2913" s="33"/>
      <c r="R2913" s="33"/>
      <c r="S2913" s="33"/>
      <c r="T2913" s="33"/>
      <c r="U2913" s="33"/>
      <c r="V2913" s="33"/>
      <c r="X2913" s="34"/>
      <c r="Y2913" s="33"/>
      <c r="Z2913" s="33"/>
      <c r="AA2913" s="33"/>
      <c r="AB2913" s="33"/>
      <c r="AC2913" s="35"/>
      <c r="AD2913" s="33"/>
      <c r="AE2913" s="33"/>
      <c r="AF2913" s="33"/>
      <c r="AG2913" s="33"/>
      <c r="AH2913" s="33"/>
      <c r="AI2913" s="33"/>
      <c r="AJ2913" s="36"/>
      <c r="AK2913" s="71">
        <f t="shared" si="597"/>
        <v>7</v>
      </c>
      <c r="AL2913" s="72">
        <f t="shared" si="598"/>
        <v>13</v>
      </c>
      <c r="AM2913" s="11">
        <f t="shared" si="599"/>
        <v>13</v>
      </c>
      <c r="AN2913" s="11">
        <f t="shared" si="600"/>
        <v>13</v>
      </c>
      <c r="AO2913" s="13">
        <f t="shared" si="601"/>
        <v>17</v>
      </c>
      <c r="AP2913" s="11">
        <f t="shared" si="602"/>
        <v>25</v>
      </c>
      <c r="AQ2913" s="11">
        <f t="shared" si="603"/>
        <v>28</v>
      </c>
      <c r="AR2913" s="11">
        <f t="shared" si="604"/>
        <v>23</v>
      </c>
      <c r="AS2913" s="11">
        <f t="shared" si="605"/>
        <v>18</v>
      </c>
      <c r="AT2913" s="11">
        <f t="shared" si="606"/>
        <v>37</v>
      </c>
      <c r="AU2913" s="11">
        <f t="shared" si="607"/>
        <v>34</v>
      </c>
      <c r="AV2913" s="11">
        <f t="shared" si="608"/>
        <v>31</v>
      </c>
      <c r="AW2913" s="12">
        <f t="shared" si="609"/>
        <v>43</v>
      </c>
      <c r="AX2913" s="13">
        <f t="shared" si="610"/>
        <v>41</v>
      </c>
      <c r="AY2913" s="13">
        <f t="shared" si="611"/>
        <v>56</v>
      </c>
      <c r="AZ2913" s="13">
        <f t="shared" si="612"/>
        <v>55</v>
      </c>
      <c r="BA2913" s="13">
        <f t="shared" si="613"/>
        <v>54</v>
      </c>
      <c r="BB2913" s="14">
        <f t="shared" si="614"/>
        <v>53</v>
      </c>
      <c r="BC2913" s="19">
        <f t="shared" si="617"/>
        <v>56</v>
      </c>
      <c r="BD2913" s="55">
        <f t="shared" si="593"/>
        <v>1.023059434881455</v>
      </c>
      <c r="BE2913" s="19">
        <f t="shared" si="594"/>
        <v>1.0455667424488471</v>
      </c>
      <c r="BF2913" s="19">
        <f t="shared" si="618"/>
        <v>1.0001429035401104</v>
      </c>
      <c r="BG2913" s="19">
        <f t="shared" si="590"/>
        <v>1.000552127314063</v>
      </c>
      <c r="BH2913" s="19">
        <f t="shared" si="595"/>
        <v>0</v>
      </c>
      <c r="BI2913" s="19">
        <f t="shared" si="595"/>
        <v>0</v>
      </c>
      <c r="BJ2913" s="19">
        <f t="shared" si="595"/>
        <v>1</v>
      </c>
      <c r="BK2913" s="19">
        <f t="shared" si="616"/>
        <v>0</v>
      </c>
      <c r="BL2913" s="19">
        <f t="shared" si="616"/>
        <v>0</v>
      </c>
      <c r="BM2913" s="19">
        <f t="shared" si="616"/>
        <v>0</v>
      </c>
      <c r="BN2913" s="19">
        <f t="shared" si="616"/>
        <v>1</v>
      </c>
      <c r="BO2913" s="19">
        <f t="shared" si="616"/>
        <v>1</v>
      </c>
      <c r="BP2913" s="19">
        <f t="shared" si="616"/>
        <v>0</v>
      </c>
      <c r="BQ2913" s="19">
        <f t="shared" si="616"/>
        <v>0</v>
      </c>
      <c r="BR2913" s="19">
        <f t="shared" si="616"/>
        <v>0</v>
      </c>
      <c r="BS2913" s="19">
        <f t="shared" si="616"/>
        <v>1</v>
      </c>
      <c r="BT2913" s="19">
        <f t="shared" si="616"/>
        <v>0</v>
      </c>
      <c r="BU2913" s="19">
        <f t="shared" si="616"/>
        <v>0</v>
      </c>
      <c r="BV2913" s="19">
        <f t="shared" si="616"/>
        <v>1</v>
      </c>
      <c r="BW2913" s="19">
        <f t="shared" si="616"/>
        <v>0</v>
      </c>
      <c r="BX2913" s="19">
        <f t="shared" si="616"/>
        <v>1</v>
      </c>
      <c r="BY2913" s="19" t="str">
        <f t="shared" si="616"/>
        <v/>
      </c>
      <c r="BZ2913" s="19" t="str">
        <f t="shared" si="616"/>
        <v/>
      </c>
      <c r="CA2913" s="19" t="str">
        <f t="shared" si="615"/>
        <v/>
      </c>
      <c r="CB2913" s="19" t="str">
        <f t="shared" si="615"/>
        <v/>
      </c>
    </row>
    <row r="2914" spans="1:80">
      <c r="A2914" s="24">
        <f t="shared" si="596"/>
        <v>2913</v>
      </c>
      <c r="B2914" s="31">
        <f>IF(data!A2915="","",data!A2915)</f>
        <v>2022119</v>
      </c>
      <c r="C2914" s="32">
        <f>IF(data!B2915="","",data!B2915)</f>
        <v>44852</v>
      </c>
      <c r="D2914" s="21">
        <f>IF(data!C2915="","",data!C2915)</f>
        <v>2</v>
      </c>
      <c r="E2914" s="22">
        <f>IF(data!D2915="","",data!D2915)</f>
        <v>5</v>
      </c>
      <c r="F2914" s="22">
        <f>IF(data!E2915="","",data!E2915)</f>
        <v>15</v>
      </c>
      <c r="G2914" s="22">
        <f>IF(data!F2915="","",data!F2915)</f>
        <v>18</v>
      </c>
      <c r="H2914" s="22">
        <f>IF(data!G2915="","",data!G2915)</f>
        <v>26</v>
      </c>
      <c r="I2914" s="22">
        <f>IF(data!H2915="","",data!H2915)</f>
        <v>27</v>
      </c>
      <c r="J2914" s="23">
        <f>IF(data!I2915="","",data!I2915)</f>
        <v>4</v>
      </c>
      <c r="Q2914" s="33"/>
      <c r="R2914" s="33"/>
      <c r="S2914" s="33"/>
      <c r="T2914" s="33"/>
      <c r="U2914" s="33"/>
      <c r="V2914" s="33"/>
      <c r="X2914" s="34"/>
      <c r="Y2914" s="33"/>
      <c r="Z2914" s="33"/>
      <c r="AA2914" s="33"/>
      <c r="AB2914" s="33"/>
      <c r="AC2914" s="35"/>
      <c r="AD2914" s="33"/>
      <c r="AE2914" s="33"/>
      <c r="AF2914" s="33"/>
      <c r="AG2914" s="33"/>
      <c r="AH2914" s="33"/>
      <c r="AI2914" s="33"/>
      <c r="AJ2914" s="36"/>
      <c r="AK2914" s="10">
        <f t="shared" si="597"/>
        <v>6</v>
      </c>
      <c r="AL2914" s="72">
        <f t="shared" si="598"/>
        <v>13</v>
      </c>
      <c r="AM2914" s="11">
        <f t="shared" si="599"/>
        <v>8</v>
      </c>
      <c r="AN2914" s="11">
        <f t="shared" si="600"/>
        <v>15</v>
      </c>
      <c r="AO2914" s="13">
        <f t="shared" si="601"/>
        <v>23</v>
      </c>
      <c r="AP2914" s="11">
        <f t="shared" si="602"/>
        <v>21</v>
      </c>
      <c r="AQ2914" s="11">
        <f t="shared" si="603"/>
        <v>21</v>
      </c>
      <c r="AR2914" s="11">
        <f t="shared" si="604"/>
        <v>33</v>
      </c>
      <c r="AS2914" s="11">
        <f t="shared" si="605"/>
        <v>27</v>
      </c>
      <c r="AT2914" s="11">
        <f t="shared" si="606"/>
        <v>21</v>
      </c>
      <c r="AU2914" s="11">
        <f t="shared" si="607"/>
        <v>15</v>
      </c>
      <c r="AV2914" s="11">
        <f t="shared" si="608"/>
        <v>37</v>
      </c>
      <c r="AW2914" s="12">
        <f t="shared" si="609"/>
        <v>33</v>
      </c>
      <c r="AX2914" s="13">
        <f t="shared" si="610"/>
        <v>45</v>
      </c>
      <c r="AY2914" s="13">
        <f t="shared" si="611"/>
        <v>42</v>
      </c>
      <c r="AZ2914" s="13">
        <f t="shared" si="612"/>
        <v>39</v>
      </c>
      <c r="BA2914" s="13">
        <f t="shared" si="613"/>
        <v>55</v>
      </c>
      <c r="BB2914" s="14">
        <f t="shared" si="614"/>
        <v>53</v>
      </c>
      <c r="BC2914" s="19">
        <f t="shared" si="617"/>
        <v>42</v>
      </c>
      <c r="BD2914" s="55">
        <f t="shared" si="593"/>
        <v>1.0148749594024034</v>
      </c>
      <c r="BE2914" s="19">
        <f t="shared" si="594"/>
        <v>1.0271516726209808</v>
      </c>
      <c r="BF2914" s="19">
        <f t="shared" si="618"/>
        <v>0.98377395258200706</v>
      </c>
      <c r="BG2914" s="19">
        <f t="shared" si="590"/>
        <v>0.99768756089639488</v>
      </c>
      <c r="BH2914" s="19">
        <f t="shared" si="595"/>
        <v>0</v>
      </c>
      <c r="BI2914" s="19">
        <f t="shared" si="595"/>
        <v>1</v>
      </c>
      <c r="BJ2914" s="19">
        <f t="shared" si="595"/>
        <v>1</v>
      </c>
      <c r="BK2914" s="19">
        <f t="shared" si="616"/>
        <v>0</v>
      </c>
      <c r="BL2914" s="19">
        <f t="shared" si="616"/>
        <v>0</v>
      </c>
      <c r="BM2914" s="19">
        <f t="shared" si="616"/>
        <v>1</v>
      </c>
      <c r="BN2914" s="19">
        <f t="shared" si="616"/>
        <v>0</v>
      </c>
      <c r="BO2914" s="19">
        <f t="shared" si="616"/>
        <v>0</v>
      </c>
      <c r="BP2914" s="19">
        <f t="shared" si="616"/>
        <v>0</v>
      </c>
      <c r="BQ2914" s="19">
        <f t="shared" si="616"/>
        <v>1</v>
      </c>
      <c r="BR2914" s="19">
        <f t="shared" si="616"/>
        <v>1</v>
      </c>
      <c r="BS2914" s="19">
        <f t="shared" si="616"/>
        <v>0</v>
      </c>
      <c r="BT2914" s="19">
        <f t="shared" si="616"/>
        <v>0</v>
      </c>
      <c r="BU2914" s="19">
        <f t="shared" si="616"/>
        <v>0</v>
      </c>
      <c r="BV2914" s="19">
        <f t="shared" si="616"/>
        <v>0</v>
      </c>
      <c r="BW2914" s="19">
        <f t="shared" si="616"/>
        <v>1</v>
      </c>
      <c r="BX2914" s="19">
        <f t="shared" si="616"/>
        <v>0</v>
      </c>
      <c r="BY2914" s="19" t="str">
        <f t="shared" si="616"/>
        <v/>
      </c>
      <c r="BZ2914" s="19" t="str">
        <f t="shared" ref="BZ2914:CB2929" si="619">IF(BZ$4&gt;=$BC$1,"",SUMPRODUCT(N(MOD($D2914:$I2914,$BC$1)=BZ$4)))</f>
        <v/>
      </c>
      <c r="CA2914" s="19" t="str">
        <f t="shared" si="619"/>
        <v/>
      </c>
      <c r="CB2914" s="19" t="str">
        <f t="shared" si="619"/>
        <v/>
      </c>
    </row>
    <row r="2915" spans="1:80">
      <c r="A2915" s="24">
        <f t="shared" si="596"/>
        <v>2914</v>
      </c>
      <c r="B2915" s="31">
        <f>IF(data!A2916="","",data!A2916)</f>
        <v>2022120</v>
      </c>
      <c r="C2915" s="32">
        <f>IF(data!B2916="","",data!B2916)</f>
        <v>44854</v>
      </c>
      <c r="D2915" s="21">
        <f>IF(data!C2916="","",data!C2916)</f>
        <v>2</v>
      </c>
      <c r="E2915" s="22">
        <f>IF(data!D2916="","",data!D2916)</f>
        <v>15</v>
      </c>
      <c r="F2915" s="22">
        <f>IF(data!E2916="","",data!E2916)</f>
        <v>19</v>
      </c>
      <c r="G2915" s="22">
        <f>IF(data!F2916="","",data!F2916)</f>
        <v>26</v>
      </c>
      <c r="H2915" s="22">
        <f>IF(data!G2916="","",data!G2916)</f>
        <v>27</v>
      </c>
      <c r="I2915" s="22">
        <f>IF(data!H2916="","",data!H2916)</f>
        <v>29</v>
      </c>
      <c r="J2915" s="23">
        <f>IF(data!I2916="","",data!I2916)</f>
        <v>2</v>
      </c>
      <c r="Q2915" s="33"/>
      <c r="R2915" s="33"/>
      <c r="S2915" s="33"/>
      <c r="T2915" s="33"/>
      <c r="U2915" s="33"/>
      <c r="V2915" s="33"/>
      <c r="X2915" s="34"/>
      <c r="Y2915" s="33"/>
      <c r="Z2915" s="33"/>
      <c r="AA2915" s="33"/>
      <c r="AB2915" s="33"/>
      <c r="AC2915" s="35"/>
      <c r="AD2915" s="33"/>
      <c r="AE2915" s="33"/>
      <c r="AF2915" s="33"/>
      <c r="AG2915" s="33"/>
      <c r="AH2915" s="33"/>
      <c r="AI2915" s="33"/>
      <c r="AJ2915" s="36"/>
      <c r="AK2915" s="10">
        <f t="shared" si="597"/>
        <v>7</v>
      </c>
      <c r="AL2915" s="11">
        <f t="shared" si="598"/>
        <v>14</v>
      </c>
      <c r="AM2915" s="11">
        <f t="shared" si="599"/>
        <v>13</v>
      </c>
      <c r="AN2915" s="11">
        <f t="shared" si="600"/>
        <v>16</v>
      </c>
      <c r="AO2915" s="13">
        <f t="shared" si="601"/>
        <v>20</v>
      </c>
      <c r="AP2915" s="11">
        <f t="shared" si="602"/>
        <v>22</v>
      </c>
      <c r="AQ2915" s="11">
        <f t="shared" si="603"/>
        <v>19</v>
      </c>
      <c r="AR2915" s="11">
        <f t="shared" si="604"/>
        <v>38</v>
      </c>
      <c r="AS2915" s="11">
        <f t="shared" si="605"/>
        <v>30</v>
      </c>
      <c r="AT2915" s="11">
        <f t="shared" si="606"/>
        <v>22</v>
      </c>
      <c r="AU2915" s="11">
        <f t="shared" si="607"/>
        <v>14</v>
      </c>
      <c r="AV2915" s="11">
        <f t="shared" si="608"/>
        <v>34</v>
      </c>
      <c r="AW2915" s="12">
        <f t="shared" si="609"/>
        <v>43</v>
      </c>
      <c r="AX2915" s="13">
        <f t="shared" si="610"/>
        <v>54</v>
      </c>
      <c r="AY2915" s="13">
        <f t="shared" si="611"/>
        <v>50</v>
      </c>
      <c r="AZ2915" s="13">
        <f t="shared" si="612"/>
        <v>46</v>
      </c>
      <c r="BA2915" s="13">
        <f t="shared" si="613"/>
        <v>42</v>
      </c>
      <c r="BB2915" s="14">
        <f t="shared" si="614"/>
        <v>58</v>
      </c>
      <c r="BC2915" s="19">
        <f t="shared" si="617"/>
        <v>50</v>
      </c>
      <c r="BD2915" s="55">
        <f t="shared" si="593"/>
        <v>1.0598895745371872</v>
      </c>
      <c r="BE2915" s="19">
        <f t="shared" si="594"/>
        <v>1.023059434881455</v>
      </c>
      <c r="BF2915" s="19">
        <f t="shared" si="618"/>
        <v>0.98704774277362783</v>
      </c>
      <c r="BG2915" s="19">
        <f t="shared" si="590"/>
        <v>0.99523221825267949</v>
      </c>
      <c r="BH2915" s="19">
        <f t="shared" si="595"/>
        <v>0</v>
      </c>
      <c r="BI2915" s="19">
        <f t="shared" si="595"/>
        <v>0</v>
      </c>
      <c r="BJ2915" s="19">
        <f t="shared" si="595"/>
        <v>2</v>
      </c>
      <c r="BK2915" s="19">
        <f t="shared" ref="BK2915:BZ2930" si="620">IF(BK$4&gt;=$BC$1,"",SUMPRODUCT(N(MOD($D2915:$I2915,$BC$1)=BK$4)))</f>
        <v>0</v>
      </c>
      <c r="BL2915" s="19">
        <f t="shared" si="620"/>
        <v>0</v>
      </c>
      <c r="BM2915" s="19">
        <f t="shared" si="620"/>
        <v>0</v>
      </c>
      <c r="BN2915" s="19">
        <f t="shared" si="620"/>
        <v>0</v>
      </c>
      <c r="BO2915" s="19">
        <f t="shared" si="620"/>
        <v>0</v>
      </c>
      <c r="BP2915" s="19">
        <f t="shared" si="620"/>
        <v>0</v>
      </c>
      <c r="BQ2915" s="19">
        <f t="shared" si="620"/>
        <v>1</v>
      </c>
      <c r="BR2915" s="19">
        <f t="shared" si="620"/>
        <v>1</v>
      </c>
      <c r="BS2915" s="19">
        <f t="shared" si="620"/>
        <v>0</v>
      </c>
      <c r="BT2915" s="19">
        <f t="shared" si="620"/>
        <v>1</v>
      </c>
      <c r="BU2915" s="19">
        <f t="shared" si="620"/>
        <v>0</v>
      </c>
      <c r="BV2915" s="19">
        <f t="shared" si="620"/>
        <v>0</v>
      </c>
      <c r="BW2915" s="19">
        <f t="shared" si="620"/>
        <v>1</v>
      </c>
      <c r="BX2915" s="19">
        <f t="shared" si="620"/>
        <v>0</v>
      </c>
      <c r="BY2915" s="19" t="str">
        <f t="shared" si="620"/>
        <v/>
      </c>
      <c r="BZ2915" s="19" t="str">
        <f t="shared" si="620"/>
        <v/>
      </c>
      <c r="CA2915" s="19" t="str">
        <f t="shared" si="619"/>
        <v/>
      </c>
      <c r="CB2915" s="19" t="str">
        <f t="shared" si="619"/>
        <v/>
      </c>
    </row>
    <row r="2916" spans="1:80">
      <c r="A2916" s="24">
        <f t="shared" si="596"/>
        <v>2915</v>
      </c>
      <c r="B2916" s="31">
        <f>IF(data!A2917="","",data!A2917)</f>
        <v>2022121</v>
      </c>
      <c r="C2916" s="32">
        <f>IF(data!B2917="","",data!B2917)</f>
        <v>44857</v>
      </c>
      <c r="D2916" s="21">
        <f>IF(data!C2917="","",data!C2917)</f>
        <v>12</v>
      </c>
      <c r="E2916" s="22">
        <f>IF(data!D2917="","",data!D2917)</f>
        <v>17</v>
      </c>
      <c r="F2916" s="22">
        <f>IF(data!E2917="","",data!E2917)</f>
        <v>22</v>
      </c>
      <c r="G2916" s="22">
        <f>IF(data!F2917="","",data!F2917)</f>
        <v>27</v>
      </c>
      <c r="H2916" s="22">
        <f>IF(data!G2917="","",data!G2917)</f>
        <v>30</v>
      </c>
      <c r="I2916" s="22">
        <f>IF(data!H2917="","",data!H2917)</f>
        <v>31</v>
      </c>
      <c r="J2916" s="23">
        <f>IF(data!I2917="","",data!I2917)</f>
        <v>2</v>
      </c>
      <c r="Q2916" s="33"/>
      <c r="R2916" s="33"/>
      <c r="S2916" s="33"/>
      <c r="T2916" s="33"/>
      <c r="U2916" s="33"/>
      <c r="V2916" s="33"/>
      <c r="X2916" s="34"/>
      <c r="Y2916" s="33"/>
      <c r="Z2916" s="33"/>
      <c r="AA2916" s="33"/>
      <c r="AB2916" s="33"/>
      <c r="AC2916" s="35"/>
      <c r="AD2916" s="33"/>
      <c r="AE2916" s="33"/>
      <c r="AF2916" s="33"/>
      <c r="AG2916" s="33"/>
      <c r="AH2916" s="33"/>
      <c r="AI2916" s="33"/>
      <c r="AJ2916" s="36"/>
      <c r="AK2916" s="10">
        <f t="shared" si="597"/>
        <v>4</v>
      </c>
      <c r="AL2916" s="11">
        <f t="shared" si="598"/>
        <v>11</v>
      </c>
      <c r="AM2916" s="11">
        <f t="shared" si="599"/>
        <v>9</v>
      </c>
      <c r="AN2916" s="11">
        <f t="shared" si="600"/>
        <v>13</v>
      </c>
      <c r="AO2916" s="13">
        <f t="shared" si="601"/>
        <v>20</v>
      </c>
      <c r="AP2916" s="11">
        <f t="shared" si="602"/>
        <v>27</v>
      </c>
      <c r="AQ2916" s="11">
        <f t="shared" si="603"/>
        <v>22</v>
      </c>
      <c r="AR2916" s="11">
        <f t="shared" si="604"/>
        <v>19</v>
      </c>
      <c r="AS2916" s="11">
        <f t="shared" si="605"/>
        <v>29</v>
      </c>
      <c r="AT2916" s="11">
        <f t="shared" si="606"/>
        <v>31</v>
      </c>
      <c r="AU2916" s="11">
        <f t="shared" si="607"/>
        <v>35</v>
      </c>
      <c r="AV2916" s="11">
        <f t="shared" si="608"/>
        <v>41</v>
      </c>
      <c r="AW2916" s="12">
        <f t="shared" si="609"/>
        <v>34</v>
      </c>
      <c r="AX2916" s="13">
        <f t="shared" si="610"/>
        <v>59</v>
      </c>
      <c r="AY2916" s="13">
        <f t="shared" si="611"/>
        <v>54</v>
      </c>
      <c r="AZ2916" s="13">
        <f t="shared" si="612"/>
        <v>67</v>
      </c>
      <c r="BA2916" s="13">
        <f t="shared" si="613"/>
        <v>63</v>
      </c>
      <c r="BB2916" s="14">
        <f t="shared" si="614"/>
        <v>59</v>
      </c>
      <c r="BC2916" s="19">
        <f t="shared" si="617"/>
        <v>54</v>
      </c>
      <c r="BD2916" s="55">
        <f t="shared" si="593"/>
        <v>0.99441377070477432</v>
      </c>
      <c r="BE2916" s="19">
        <f t="shared" si="594"/>
        <v>1.0087366027931146</v>
      </c>
      <c r="BF2916" s="19">
        <f t="shared" si="618"/>
        <v>0.99441377070477432</v>
      </c>
      <c r="BG2916" s="19">
        <f t="shared" si="590"/>
        <v>0.9948229944787268</v>
      </c>
      <c r="BH2916" s="19">
        <f t="shared" si="595"/>
        <v>1</v>
      </c>
      <c r="BI2916" s="19">
        <f t="shared" si="595"/>
        <v>0</v>
      </c>
      <c r="BJ2916" s="19">
        <f t="shared" si="595"/>
        <v>0</v>
      </c>
      <c r="BK2916" s="19">
        <f t="shared" si="620"/>
        <v>0</v>
      </c>
      <c r="BL2916" s="19">
        <f t="shared" si="620"/>
        <v>0</v>
      </c>
      <c r="BM2916" s="19">
        <f t="shared" si="620"/>
        <v>1</v>
      </c>
      <c r="BN2916" s="19">
        <f t="shared" si="620"/>
        <v>0</v>
      </c>
      <c r="BO2916" s="19">
        <f t="shared" si="620"/>
        <v>0</v>
      </c>
      <c r="BP2916" s="19">
        <f t="shared" si="620"/>
        <v>0</v>
      </c>
      <c r="BQ2916" s="19">
        <f t="shared" si="620"/>
        <v>0</v>
      </c>
      <c r="BR2916" s="19">
        <f t="shared" si="620"/>
        <v>1</v>
      </c>
      <c r="BS2916" s="19">
        <f t="shared" si="620"/>
        <v>0</v>
      </c>
      <c r="BT2916" s="19">
        <f t="shared" si="620"/>
        <v>1</v>
      </c>
      <c r="BU2916" s="19">
        <f t="shared" si="620"/>
        <v>1</v>
      </c>
      <c r="BV2916" s="19">
        <f t="shared" si="620"/>
        <v>1</v>
      </c>
      <c r="BW2916" s="19">
        <f t="shared" si="620"/>
        <v>0</v>
      </c>
      <c r="BX2916" s="19">
        <f t="shared" si="620"/>
        <v>0</v>
      </c>
      <c r="BY2916" s="19" t="str">
        <f t="shared" si="620"/>
        <v/>
      </c>
      <c r="BZ2916" s="19" t="str">
        <f t="shared" si="620"/>
        <v/>
      </c>
      <c r="CA2916" s="19" t="str">
        <f t="shared" si="619"/>
        <v/>
      </c>
      <c r="CB2916" s="19" t="str">
        <f t="shared" si="619"/>
        <v/>
      </c>
    </row>
    <row r="2917" spans="1:80">
      <c r="A2917" s="24">
        <f t="shared" si="596"/>
        <v>2916</v>
      </c>
      <c r="B2917" s="31">
        <f>IF(data!A2918="","",data!A2918)</f>
        <v>2022122</v>
      </c>
      <c r="C2917" s="32">
        <f>IF(data!B2918="","",data!B2918)</f>
        <v>44859</v>
      </c>
      <c r="D2917" s="21">
        <f>IF(data!C2918="","",data!C2918)</f>
        <v>6</v>
      </c>
      <c r="E2917" s="22">
        <f>IF(data!D2918="","",data!D2918)</f>
        <v>8</v>
      </c>
      <c r="F2917" s="22">
        <f>IF(data!E2918="","",data!E2918)</f>
        <v>17</v>
      </c>
      <c r="G2917" s="22">
        <f>IF(data!F2918="","",data!F2918)</f>
        <v>19</v>
      </c>
      <c r="H2917" s="22">
        <f>IF(data!G2918="","",data!G2918)</f>
        <v>24</v>
      </c>
      <c r="I2917" s="22">
        <f>IF(data!H2918="","",data!H2918)</f>
        <v>28</v>
      </c>
      <c r="J2917" s="23">
        <f>IF(data!I2918="","",data!I2918)</f>
        <v>5</v>
      </c>
      <c r="Q2917" s="33"/>
      <c r="R2917" s="33"/>
      <c r="S2917" s="33"/>
      <c r="T2917" s="33"/>
      <c r="U2917" s="33"/>
      <c r="V2917" s="33"/>
      <c r="X2917" s="34"/>
      <c r="Y2917" s="33"/>
      <c r="Z2917" s="33"/>
      <c r="AA2917" s="33"/>
      <c r="AB2917" s="33"/>
      <c r="AC2917" s="35"/>
      <c r="AD2917" s="33"/>
      <c r="AE2917" s="33"/>
      <c r="AF2917" s="33"/>
      <c r="AG2917" s="33"/>
      <c r="AH2917" s="33"/>
      <c r="AI2917" s="33"/>
      <c r="AJ2917" s="36"/>
      <c r="AK2917" s="71">
        <f t="shared" si="597"/>
        <v>6</v>
      </c>
      <c r="AL2917" s="11">
        <f t="shared" si="598"/>
        <v>6</v>
      </c>
      <c r="AM2917" s="11">
        <f t="shared" si="599"/>
        <v>17</v>
      </c>
      <c r="AN2917" s="11">
        <f t="shared" si="600"/>
        <v>12</v>
      </c>
      <c r="AO2917" s="13">
        <f t="shared" si="601"/>
        <v>18</v>
      </c>
      <c r="AP2917" s="11">
        <f t="shared" si="602"/>
        <v>14</v>
      </c>
      <c r="AQ2917" s="11">
        <f t="shared" si="603"/>
        <v>30</v>
      </c>
      <c r="AR2917" s="11">
        <f t="shared" si="604"/>
        <v>42</v>
      </c>
      <c r="AS2917" s="11">
        <f t="shared" si="605"/>
        <v>36</v>
      </c>
      <c r="AT2917" s="11">
        <f t="shared" si="606"/>
        <v>30</v>
      </c>
      <c r="AU2917" s="11">
        <f t="shared" si="607"/>
        <v>37</v>
      </c>
      <c r="AV2917" s="11">
        <f t="shared" si="608"/>
        <v>32</v>
      </c>
      <c r="AW2917" s="12">
        <f t="shared" si="609"/>
        <v>42</v>
      </c>
      <c r="AX2917" s="13">
        <f t="shared" si="610"/>
        <v>38</v>
      </c>
      <c r="AY2917" s="13">
        <f t="shared" si="611"/>
        <v>34</v>
      </c>
      <c r="AZ2917" s="13">
        <f t="shared" si="612"/>
        <v>48</v>
      </c>
      <c r="BA2917" s="13">
        <f t="shared" si="613"/>
        <v>45</v>
      </c>
      <c r="BB2917" s="14">
        <f t="shared" si="614"/>
        <v>62</v>
      </c>
      <c r="BC2917" s="19">
        <f t="shared" si="617"/>
        <v>34</v>
      </c>
      <c r="BD2917" s="55">
        <f t="shared" si="593"/>
        <v>0.96576810652809364</v>
      </c>
      <c r="BE2917" s="19">
        <f t="shared" si="594"/>
        <v>1.000552127314063</v>
      </c>
      <c r="BF2917" s="19">
        <f t="shared" si="618"/>
        <v>0.97395258200714518</v>
      </c>
      <c r="BG2917" s="19">
        <f t="shared" si="590"/>
        <v>0.98172783371224415</v>
      </c>
      <c r="BH2917" s="19">
        <f t="shared" si="595"/>
        <v>1</v>
      </c>
      <c r="BI2917" s="19">
        <f t="shared" si="595"/>
        <v>0</v>
      </c>
      <c r="BJ2917" s="19">
        <f t="shared" si="595"/>
        <v>1</v>
      </c>
      <c r="BK2917" s="19">
        <f t="shared" si="620"/>
        <v>0</v>
      </c>
      <c r="BL2917" s="19">
        <f t="shared" si="620"/>
        <v>0</v>
      </c>
      <c r="BM2917" s="19">
        <f t="shared" si="620"/>
        <v>0</v>
      </c>
      <c r="BN2917" s="19">
        <f t="shared" si="620"/>
        <v>1</v>
      </c>
      <c r="BO2917" s="19">
        <f t="shared" si="620"/>
        <v>1</v>
      </c>
      <c r="BP2917" s="19">
        <f t="shared" si="620"/>
        <v>1</v>
      </c>
      <c r="BQ2917" s="19">
        <f t="shared" si="620"/>
        <v>0</v>
      </c>
      <c r="BR2917" s="19">
        <f t="shared" si="620"/>
        <v>0</v>
      </c>
      <c r="BS2917" s="19">
        <f t="shared" si="620"/>
        <v>1</v>
      </c>
      <c r="BT2917" s="19">
        <f t="shared" si="620"/>
        <v>0</v>
      </c>
      <c r="BU2917" s="19">
        <f t="shared" si="620"/>
        <v>0</v>
      </c>
      <c r="BV2917" s="19">
        <f t="shared" si="620"/>
        <v>0</v>
      </c>
      <c r="BW2917" s="19">
        <f t="shared" si="620"/>
        <v>0</v>
      </c>
      <c r="BX2917" s="19">
        <f t="shared" si="620"/>
        <v>0</v>
      </c>
      <c r="BY2917" s="19" t="str">
        <f t="shared" si="620"/>
        <v/>
      </c>
      <c r="BZ2917" s="19" t="str">
        <f t="shared" si="620"/>
        <v/>
      </c>
      <c r="CA2917" s="19" t="str">
        <f t="shared" si="619"/>
        <v/>
      </c>
      <c r="CB2917" s="19" t="str">
        <f t="shared" si="619"/>
        <v/>
      </c>
    </row>
    <row r="2918" spans="1:80">
      <c r="A2918" s="24">
        <f t="shared" si="596"/>
        <v>2917</v>
      </c>
      <c r="B2918" s="31">
        <f>IF(data!A2919="","",data!A2919)</f>
        <v>2022123</v>
      </c>
      <c r="C2918" s="32">
        <f>IF(data!B2919="","",data!B2919)</f>
        <v>44861</v>
      </c>
      <c r="D2918" s="21">
        <f>IF(data!C2919="","",data!C2919)</f>
        <v>10</v>
      </c>
      <c r="E2918" s="22">
        <f>IF(data!D2919="","",data!D2919)</f>
        <v>13</v>
      </c>
      <c r="F2918" s="22">
        <f>IF(data!E2919="","",data!E2919)</f>
        <v>16</v>
      </c>
      <c r="G2918" s="22">
        <f>IF(data!F2919="","",data!F2919)</f>
        <v>20</v>
      </c>
      <c r="H2918" s="22">
        <f>IF(data!G2919="","",data!G2919)</f>
        <v>21</v>
      </c>
      <c r="I2918" s="22">
        <f>IF(data!H2919="","",data!H2919)</f>
        <v>25</v>
      </c>
      <c r="J2918" s="23">
        <f>IF(data!I2919="","",data!I2919)</f>
        <v>5</v>
      </c>
      <c r="Q2918" s="33"/>
      <c r="R2918" s="33"/>
      <c r="S2918" s="33"/>
      <c r="T2918" s="33"/>
      <c r="U2918" s="33"/>
      <c r="V2918" s="33"/>
      <c r="X2918" s="34"/>
      <c r="Y2918" s="33"/>
      <c r="Z2918" s="33"/>
      <c r="AA2918" s="33"/>
      <c r="AB2918" s="33"/>
      <c r="AC2918" s="35"/>
      <c r="AD2918" s="33"/>
      <c r="AE2918" s="33"/>
      <c r="AF2918" s="33"/>
      <c r="AG2918" s="33"/>
      <c r="AH2918" s="33"/>
      <c r="AI2918" s="33"/>
      <c r="AJ2918" s="36"/>
      <c r="AK2918" s="71">
        <f t="shared" si="597"/>
        <v>6</v>
      </c>
      <c r="AL2918" s="11">
        <f t="shared" si="598"/>
        <v>5</v>
      </c>
      <c r="AM2918" s="11">
        <f t="shared" si="599"/>
        <v>5</v>
      </c>
      <c r="AN2918" s="11">
        <f t="shared" si="600"/>
        <v>15</v>
      </c>
      <c r="AO2918" s="13">
        <f t="shared" si="601"/>
        <v>21</v>
      </c>
      <c r="AP2918" s="11">
        <f t="shared" si="602"/>
        <v>17</v>
      </c>
      <c r="AQ2918" s="72">
        <f t="shared" si="603"/>
        <v>24</v>
      </c>
      <c r="AR2918" s="11">
        <f t="shared" si="604"/>
        <v>15</v>
      </c>
      <c r="AS2918" s="11">
        <f t="shared" si="605"/>
        <v>39</v>
      </c>
      <c r="AT2918" s="11">
        <f t="shared" si="606"/>
        <v>33</v>
      </c>
      <c r="AU2918" s="11">
        <f t="shared" si="607"/>
        <v>40</v>
      </c>
      <c r="AV2918" s="11">
        <f t="shared" si="608"/>
        <v>49</v>
      </c>
      <c r="AW2918" s="12">
        <f t="shared" si="609"/>
        <v>45</v>
      </c>
      <c r="AX2918" s="13">
        <f t="shared" si="610"/>
        <v>41</v>
      </c>
      <c r="AY2918" s="13">
        <f t="shared" si="611"/>
        <v>54</v>
      </c>
      <c r="AZ2918" s="13">
        <f t="shared" si="612"/>
        <v>51</v>
      </c>
      <c r="BA2918" s="13">
        <f t="shared" si="613"/>
        <v>48</v>
      </c>
      <c r="BB2918" s="14">
        <f t="shared" si="614"/>
        <v>45</v>
      </c>
      <c r="BC2918" s="19">
        <f t="shared" si="617"/>
        <v>54</v>
      </c>
      <c r="BD2918" s="55">
        <f t="shared" si="593"/>
        <v>0.95758363104904187</v>
      </c>
      <c r="BE2918" s="19">
        <f t="shared" si="594"/>
        <v>0.99032153296524839</v>
      </c>
      <c r="BF2918" s="19">
        <f t="shared" si="618"/>
        <v>0.98950308541734322</v>
      </c>
      <c r="BG2918" s="19">
        <f t="shared" si="590"/>
        <v>0.97681714842481326</v>
      </c>
      <c r="BH2918" s="19">
        <f t="shared" si="595"/>
        <v>0</v>
      </c>
      <c r="BI2918" s="19">
        <f t="shared" si="595"/>
        <v>0</v>
      </c>
      <c r="BJ2918" s="19">
        <f t="shared" si="595"/>
        <v>0</v>
      </c>
      <c r="BK2918" s="19">
        <f t="shared" si="620"/>
        <v>1</v>
      </c>
      <c r="BL2918" s="19">
        <f t="shared" si="620"/>
        <v>1</v>
      </c>
      <c r="BM2918" s="19">
        <f t="shared" si="620"/>
        <v>0</v>
      </c>
      <c r="BN2918" s="19">
        <f t="shared" si="620"/>
        <v>0</v>
      </c>
      <c r="BO2918" s="19">
        <f t="shared" si="620"/>
        <v>0</v>
      </c>
      <c r="BP2918" s="19">
        <f t="shared" si="620"/>
        <v>1</v>
      </c>
      <c r="BQ2918" s="19">
        <f t="shared" si="620"/>
        <v>0</v>
      </c>
      <c r="BR2918" s="19">
        <f t="shared" si="620"/>
        <v>1</v>
      </c>
      <c r="BS2918" s="19">
        <f t="shared" si="620"/>
        <v>0</v>
      </c>
      <c r="BT2918" s="19">
        <f t="shared" si="620"/>
        <v>0</v>
      </c>
      <c r="BU2918" s="19">
        <f t="shared" si="620"/>
        <v>1</v>
      </c>
      <c r="BV2918" s="19">
        <f t="shared" si="620"/>
        <v>0</v>
      </c>
      <c r="BW2918" s="19">
        <f t="shared" si="620"/>
        <v>0</v>
      </c>
      <c r="BX2918" s="19">
        <f t="shared" si="620"/>
        <v>1</v>
      </c>
      <c r="BY2918" s="19" t="str">
        <f t="shared" si="620"/>
        <v/>
      </c>
      <c r="BZ2918" s="19" t="str">
        <f t="shared" si="620"/>
        <v/>
      </c>
      <c r="CA2918" s="19" t="str">
        <f t="shared" si="619"/>
        <v/>
      </c>
      <c r="CB2918" s="19" t="str">
        <f t="shared" si="619"/>
        <v/>
      </c>
    </row>
    <row r="2919" spans="1:80">
      <c r="A2919" s="24">
        <f t="shared" si="596"/>
        <v>2918</v>
      </c>
      <c r="B2919" s="31">
        <f>IF(data!A2920="","",data!A2920)</f>
        <v>2022124</v>
      </c>
      <c r="C2919" s="32">
        <f>IF(data!B2920="","",data!B2920)</f>
        <v>44864</v>
      </c>
      <c r="D2919" s="21">
        <f>IF(data!C2920="","",data!C2920)</f>
        <v>5</v>
      </c>
      <c r="E2919" s="22">
        <f>IF(data!D2920="","",data!D2920)</f>
        <v>10</v>
      </c>
      <c r="F2919" s="22">
        <f>IF(data!E2920="","",data!E2920)</f>
        <v>13</v>
      </c>
      <c r="G2919" s="22">
        <f>IF(data!F2920="","",data!F2920)</f>
        <v>18</v>
      </c>
      <c r="H2919" s="22">
        <f>IF(data!G2920="","",data!G2920)</f>
        <v>24</v>
      </c>
      <c r="I2919" s="22">
        <f>IF(data!H2920="","",data!H2920)</f>
        <v>26</v>
      </c>
      <c r="J2919" s="23">
        <f>IF(data!I2920="","",data!I2920)</f>
        <v>1</v>
      </c>
      <c r="Q2919" s="33"/>
      <c r="R2919" s="33"/>
      <c r="S2919" s="33"/>
      <c r="T2919" s="33"/>
      <c r="U2919" s="33"/>
      <c r="V2919" s="33"/>
      <c r="X2919" s="34"/>
      <c r="Y2919" s="33"/>
      <c r="Z2919" s="33"/>
      <c r="AA2919" s="33"/>
      <c r="AB2919" s="33"/>
      <c r="AC2919" s="35"/>
      <c r="AD2919" s="33"/>
      <c r="AE2919" s="33"/>
      <c r="AF2919" s="33"/>
      <c r="AG2919" s="33"/>
      <c r="AH2919" s="33"/>
      <c r="AI2919" s="33"/>
      <c r="AJ2919" s="36"/>
      <c r="AK2919" s="71">
        <f t="shared" si="597"/>
        <v>6</v>
      </c>
      <c r="AL2919" s="11">
        <f t="shared" si="598"/>
        <v>8</v>
      </c>
      <c r="AM2919" s="11">
        <f t="shared" si="599"/>
        <v>11</v>
      </c>
      <c r="AN2919" s="11">
        <f t="shared" si="600"/>
        <v>12</v>
      </c>
      <c r="AO2919" s="13">
        <f t="shared" si="601"/>
        <v>26</v>
      </c>
      <c r="AP2919" s="11">
        <f t="shared" si="602"/>
        <v>16</v>
      </c>
      <c r="AQ2919" s="72">
        <f t="shared" si="603"/>
        <v>24</v>
      </c>
      <c r="AR2919" s="11">
        <f t="shared" si="604"/>
        <v>26</v>
      </c>
      <c r="AS2919" s="11">
        <f t="shared" si="605"/>
        <v>30</v>
      </c>
      <c r="AT2919" s="11">
        <f t="shared" si="606"/>
        <v>24</v>
      </c>
      <c r="AU2919" s="11">
        <f t="shared" si="607"/>
        <v>31</v>
      </c>
      <c r="AV2919" s="11">
        <f t="shared" si="608"/>
        <v>54</v>
      </c>
      <c r="AW2919" s="12">
        <f t="shared" si="609"/>
        <v>51</v>
      </c>
      <c r="AX2919" s="13">
        <f t="shared" si="610"/>
        <v>48</v>
      </c>
      <c r="AY2919" s="13">
        <f t="shared" si="611"/>
        <v>45</v>
      </c>
      <c r="AZ2919" s="13">
        <f t="shared" si="612"/>
        <v>42</v>
      </c>
      <c r="BA2919" s="13">
        <f t="shared" si="613"/>
        <v>58</v>
      </c>
      <c r="BB2919" s="14">
        <f t="shared" si="614"/>
        <v>56</v>
      </c>
      <c r="BC2919" s="19">
        <f t="shared" si="617"/>
        <v>45</v>
      </c>
      <c r="BD2919" s="55">
        <f t="shared" si="593"/>
        <v>0.96986034426761936</v>
      </c>
      <c r="BE2919" s="19">
        <f t="shared" si="594"/>
        <v>0.99236765183501141</v>
      </c>
      <c r="BF2919" s="19">
        <f t="shared" si="618"/>
        <v>0.98622929522572267</v>
      </c>
      <c r="BG2919" s="19">
        <f t="shared" si="590"/>
        <v>0.97190646313738227</v>
      </c>
      <c r="BH2919" s="19">
        <f t="shared" si="595"/>
        <v>0</v>
      </c>
      <c r="BI2919" s="19">
        <f t="shared" si="595"/>
        <v>1</v>
      </c>
      <c r="BJ2919" s="19">
        <f t="shared" si="595"/>
        <v>0</v>
      </c>
      <c r="BK2919" s="19">
        <f t="shared" si="620"/>
        <v>0</v>
      </c>
      <c r="BL2919" s="19">
        <f t="shared" si="620"/>
        <v>0</v>
      </c>
      <c r="BM2919" s="19">
        <f t="shared" si="620"/>
        <v>1</v>
      </c>
      <c r="BN2919" s="19">
        <f t="shared" si="620"/>
        <v>0</v>
      </c>
      <c r="BO2919" s="19">
        <f t="shared" si="620"/>
        <v>1</v>
      </c>
      <c r="BP2919" s="19">
        <f t="shared" si="620"/>
        <v>0</v>
      </c>
      <c r="BQ2919" s="19">
        <f t="shared" si="620"/>
        <v>1</v>
      </c>
      <c r="BR2919" s="19">
        <f t="shared" si="620"/>
        <v>1</v>
      </c>
      <c r="BS2919" s="19">
        <f t="shared" si="620"/>
        <v>0</v>
      </c>
      <c r="BT2919" s="19">
        <f t="shared" si="620"/>
        <v>0</v>
      </c>
      <c r="BU2919" s="19">
        <f t="shared" si="620"/>
        <v>1</v>
      </c>
      <c r="BV2919" s="19">
        <f t="shared" si="620"/>
        <v>0</v>
      </c>
      <c r="BW2919" s="19">
        <f t="shared" si="620"/>
        <v>0</v>
      </c>
      <c r="BX2919" s="19">
        <f t="shared" si="620"/>
        <v>0</v>
      </c>
      <c r="BY2919" s="19" t="str">
        <f t="shared" si="620"/>
        <v/>
      </c>
      <c r="BZ2919" s="19" t="str">
        <f t="shared" si="620"/>
        <v/>
      </c>
      <c r="CA2919" s="19" t="str">
        <f t="shared" si="619"/>
        <v/>
      </c>
      <c r="CB2919" s="19" t="str">
        <f t="shared" si="619"/>
        <v/>
      </c>
    </row>
    <row r="2920" spans="1:80">
      <c r="A2920" s="24">
        <f t="shared" si="596"/>
        <v>2919</v>
      </c>
      <c r="B2920" s="31">
        <f>IF(data!A2921="","",data!A2921)</f>
        <v>2022125</v>
      </c>
      <c r="C2920" s="32">
        <f>IF(data!B2921="","",data!B2921)</f>
        <v>44866</v>
      </c>
      <c r="D2920" s="21">
        <f>IF(data!C2921="","",data!C2921)</f>
        <v>2</v>
      </c>
      <c r="E2920" s="22">
        <f>IF(data!D2921="","",data!D2921)</f>
        <v>3</v>
      </c>
      <c r="F2920" s="22">
        <f>IF(data!E2921="","",data!E2921)</f>
        <v>7</v>
      </c>
      <c r="G2920" s="22">
        <f>IF(data!F2921="","",data!F2921)</f>
        <v>12</v>
      </c>
      <c r="H2920" s="22">
        <f>IF(data!G2921="","",data!G2921)</f>
        <v>20</v>
      </c>
      <c r="I2920" s="22">
        <f>IF(data!H2921="","",data!H2921)</f>
        <v>31</v>
      </c>
      <c r="J2920" s="23">
        <f>IF(data!I2921="","",data!I2921)</f>
        <v>16</v>
      </c>
      <c r="Q2920" s="33"/>
      <c r="R2920" s="33"/>
      <c r="S2920" s="33"/>
      <c r="T2920" s="33"/>
      <c r="U2920" s="33"/>
      <c r="V2920" s="33"/>
      <c r="X2920" s="34"/>
      <c r="Y2920" s="33"/>
      <c r="Z2920" s="33"/>
      <c r="AA2920" s="33"/>
      <c r="AB2920" s="33"/>
      <c r="AC2920" s="35"/>
      <c r="AD2920" s="33"/>
      <c r="AE2920" s="33"/>
      <c r="AF2920" s="33"/>
      <c r="AG2920" s="33"/>
      <c r="AH2920" s="33"/>
      <c r="AI2920" s="33"/>
      <c r="AJ2920" s="36"/>
      <c r="AK2920" s="71">
        <f t="shared" si="597"/>
        <v>6</v>
      </c>
      <c r="AL2920" s="11">
        <f t="shared" si="598"/>
        <v>11</v>
      </c>
      <c r="AM2920" s="72">
        <f t="shared" si="599"/>
        <v>10</v>
      </c>
      <c r="AN2920" s="11">
        <f t="shared" si="600"/>
        <v>9</v>
      </c>
      <c r="AO2920" s="13">
        <f t="shared" si="601"/>
        <v>19</v>
      </c>
      <c r="AP2920" s="11">
        <f t="shared" si="602"/>
        <v>27</v>
      </c>
      <c r="AQ2920" s="11">
        <f t="shared" si="603"/>
        <v>21</v>
      </c>
      <c r="AR2920" s="11">
        <f t="shared" si="604"/>
        <v>15</v>
      </c>
      <c r="AS2920" s="11">
        <f t="shared" si="605"/>
        <v>31</v>
      </c>
      <c r="AT2920" s="11">
        <f t="shared" si="606"/>
        <v>27</v>
      </c>
      <c r="AU2920" s="11">
        <f t="shared" si="607"/>
        <v>36</v>
      </c>
      <c r="AV2920" s="11">
        <f t="shared" si="608"/>
        <v>33</v>
      </c>
      <c r="AW2920" s="12">
        <f t="shared" si="609"/>
        <v>30</v>
      </c>
      <c r="AX2920" s="13">
        <f t="shared" si="610"/>
        <v>43</v>
      </c>
      <c r="AY2920" s="13">
        <f t="shared" si="611"/>
        <v>41</v>
      </c>
      <c r="AZ2920" s="13">
        <f t="shared" si="612"/>
        <v>39</v>
      </c>
      <c r="BA2920" s="13">
        <f t="shared" si="613"/>
        <v>37</v>
      </c>
      <c r="BB2920" s="14">
        <f t="shared" si="614"/>
        <v>35</v>
      </c>
      <c r="BC2920" s="19">
        <f t="shared" si="617"/>
        <v>41</v>
      </c>
      <c r="BD2920" s="55">
        <f t="shared" si="593"/>
        <v>0.93303020461188702</v>
      </c>
      <c r="BE2920" s="19">
        <f t="shared" si="594"/>
        <v>0.99645988957453724</v>
      </c>
      <c r="BF2920" s="19">
        <f t="shared" si="618"/>
        <v>0.98950308541734322</v>
      </c>
      <c r="BG2920" s="19">
        <f t="shared" si="590"/>
        <v>0.9735433582331926</v>
      </c>
      <c r="BH2920" s="19">
        <f t="shared" si="595"/>
        <v>0</v>
      </c>
      <c r="BI2920" s="19">
        <f t="shared" si="595"/>
        <v>0</v>
      </c>
      <c r="BJ2920" s="19">
        <f t="shared" si="595"/>
        <v>1</v>
      </c>
      <c r="BK2920" s="19">
        <f t="shared" si="620"/>
        <v>2</v>
      </c>
      <c r="BL2920" s="19">
        <f t="shared" si="620"/>
        <v>0</v>
      </c>
      <c r="BM2920" s="19">
        <f t="shared" si="620"/>
        <v>0</v>
      </c>
      <c r="BN2920" s="19">
        <f t="shared" si="620"/>
        <v>0</v>
      </c>
      <c r="BO2920" s="19">
        <f t="shared" si="620"/>
        <v>1</v>
      </c>
      <c r="BP2920" s="19">
        <f t="shared" si="620"/>
        <v>0</v>
      </c>
      <c r="BQ2920" s="19">
        <f t="shared" si="620"/>
        <v>0</v>
      </c>
      <c r="BR2920" s="19">
        <f t="shared" si="620"/>
        <v>0</v>
      </c>
      <c r="BS2920" s="19">
        <f t="shared" si="620"/>
        <v>0</v>
      </c>
      <c r="BT2920" s="19">
        <f t="shared" si="620"/>
        <v>1</v>
      </c>
      <c r="BU2920" s="19">
        <f t="shared" si="620"/>
        <v>0</v>
      </c>
      <c r="BV2920" s="19">
        <f t="shared" si="620"/>
        <v>1</v>
      </c>
      <c r="BW2920" s="19">
        <f t="shared" si="620"/>
        <v>0</v>
      </c>
      <c r="BX2920" s="19">
        <f t="shared" si="620"/>
        <v>0</v>
      </c>
      <c r="BY2920" s="19" t="str">
        <f t="shared" si="620"/>
        <v/>
      </c>
      <c r="BZ2920" s="19" t="str">
        <f t="shared" si="620"/>
        <v/>
      </c>
      <c r="CA2920" s="19" t="str">
        <f t="shared" si="619"/>
        <v/>
      </c>
      <c r="CB2920" s="19" t="str">
        <f t="shared" si="619"/>
        <v/>
      </c>
    </row>
    <row r="2921" spans="1:80">
      <c r="A2921" s="24">
        <f t="shared" si="596"/>
        <v>2920</v>
      </c>
      <c r="B2921" s="31">
        <f>IF(data!A2922="","",data!A2922)</f>
        <v>2022126</v>
      </c>
      <c r="C2921" s="32">
        <f>IF(data!B2922="","",data!B2922)</f>
        <v>44868</v>
      </c>
      <c r="D2921" s="21">
        <f>IF(data!C2922="","",data!C2922)</f>
        <v>1</v>
      </c>
      <c r="E2921" s="22">
        <f>IF(data!D2922="","",data!D2922)</f>
        <v>13</v>
      </c>
      <c r="F2921" s="22">
        <f>IF(data!E2922="","",data!E2922)</f>
        <v>15</v>
      </c>
      <c r="G2921" s="22">
        <f>IF(data!F2922="","",data!F2922)</f>
        <v>17</v>
      </c>
      <c r="H2921" s="22">
        <f>IF(data!G2922="","",data!G2922)</f>
        <v>26</v>
      </c>
      <c r="I2921" s="22">
        <f>IF(data!H2922="","",data!H2922)</f>
        <v>33</v>
      </c>
      <c r="J2921" s="23">
        <f>IF(data!I2922="","",data!I2922)</f>
        <v>13</v>
      </c>
      <c r="Q2921" s="33"/>
      <c r="R2921" s="33"/>
      <c r="S2921" s="33"/>
      <c r="T2921" s="33"/>
      <c r="U2921" s="33"/>
      <c r="V2921" s="33"/>
      <c r="X2921" s="34"/>
      <c r="Y2921" s="33"/>
      <c r="Z2921" s="33"/>
      <c r="AA2921" s="33"/>
      <c r="AB2921" s="33"/>
      <c r="AC2921" s="35"/>
      <c r="AD2921" s="33"/>
      <c r="AE2921" s="33"/>
      <c r="AF2921" s="33"/>
      <c r="AG2921" s="33"/>
      <c r="AH2921" s="33"/>
      <c r="AI2921" s="33"/>
      <c r="AJ2921" s="36"/>
      <c r="AK2921" s="71">
        <f t="shared" si="597"/>
        <v>6</v>
      </c>
      <c r="AL2921" s="11">
        <f t="shared" si="598"/>
        <v>9</v>
      </c>
      <c r="AM2921" s="72">
        <f t="shared" si="599"/>
        <v>10</v>
      </c>
      <c r="AN2921" s="11">
        <f t="shared" si="600"/>
        <v>15</v>
      </c>
      <c r="AO2921" s="13">
        <f t="shared" si="601"/>
        <v>21</v>
      </c>
      <c r="AP2921" s="11">
        <f t="shared" si="602"/>
        <v>17</v>
      </c>
      <c r="AQ2921" s="11">
        <f t="shared" si="603"/>
        <v>33</v>
      </c>
      <c r="AR2921" s="11">
        <f t="shared" si="604"/>
        <v>25</v>
      </c>
      <c r="AS2921" s="11">
        <f t="shared" si="605"/>
        <v>17</v>
      </c>
      <c r="AT2921" s="11">
        <f t="shared" si="606"/>
        <v>21</v>
      </c>
      <c r="AU2921" s="11">
        <f t="shared" si="607"/>
        <v>14</v>
      </c>
      <c r="AV2921" s="11">
        <f t="shared" si="608"/>
        <v>35</v>
      </c>
      <c r="AW2921" s="12">
        <f t="shared" si="609"/>
        <v>30</v>
      </c>
      <c r="AX2921" s="13">
        <f t="shared" si="610"/>
        <v>41</v>
      </c>
      <c r="AY2921" s="13">
        <f t="shared" si="611"/>
        <v>54</v>
      </c>
      <c r="AZ2921" s="13">
        <f t="shared" si="612"/>
        <v>69</v>
      </c>
      <c r="BA2921" s="13">
        <f t="shared" si="613"/>
        <v>67</v>
      </c>
      <c r="BB2921" s="14">
        <f t="shared" si="614"/>
        <v>65</v>
      </c>
      <c r="BC2921" s="19">
        <f t="shared" si="617"/>
        <v>54</v>
      </c>
      <c r="BD2921" s="55">
        <f t="shared" si="593"/>
        <v>0.93303020461188702</v>
      </c>
      <c r="BE2921" s="19">
        <f t="shared" si="594"/>
        <v>0.96372198765833061</v>
      </c>
      <c r="BF2921" s="19">
        <f t="shared" si="618"/>
        <v>0.99768756089639488</v>
      </c>
      <c r="BG2921" s="19">
        <f t="shared" si="590"/>
        <v>0.97149723936342958</v>
      </c>
      <c r="BH2921" s="19">
        <f t="shared" si="595"/>
        <v>1</v>
      </c>
      <c r="BI2921" s="19">
        <f t="shared" si="595"/>
        <v>1</v>
      </c>
      <c r="BJ2921" s="19">
        <f t="shared" si="595"/>
        <v>0</v>
      </c>
      <c r="BK2921" s="19">
        <f t="shared" si="620"/>
        <v>0</v>
      </c>
      <c r="BL2921" s="19">
        <f t="shared" si="620"/>
        <v>0</v>
      </c>
      <c r="BM2921" s="19">
        <f t="shared" si="620"/>
        <v>0</v>
      </c>
      <c r="BN2921" s="19">
        <f t="shared" si="620"/>
        <v>0</v>
      </c>
      <c r="BO2921" s="19">
        <f t="shared" si="620"/>
        <v>0</v>
      </c>
      <c r="BP2921" s="19">
        <f t="shared" si="620"/>
        <v>0</v>
      </c>
      <c r="BQ2921" s="19">
        <f t="shared" si="620"/>
        <v>1</v>
      </c>
      <c r="BR2921" s="19">
        <f t="shared" si="620"/>
        <v>0</v>
      </c>
      <c r="BS2921" s="19">
        <f t="shared" si="620"/>
        <v>0</v>
      </c>
      <c r="BT2921" s="19">
        <f t="shared" si="620"/>
        <v>0</v>
      </c>
      <c r="BU2921" s="19">
        <f t="shared" si="620"/>
        <v>1</v>
      </c>
      <c r="BV2921" s="19">
        <f t="shared" si="620"/>
        <v>0</v>
      </c>
      <c r="BW2921" s="19">
        <f t="shared" si="620"/>
        <v>1</v>
      </c>
      <c r="BX2921" s="19">
        <f t="shared" si="620"/>
        <v>1</v>
      </c>
      <c r="BY2921" s="19" t="str">
        <f t="shared" si="620"/>
        <v/>
      </c>
      <c r="BZ2921" s="19" t="str">
        <f t="shared" si="620"/>
        <v/>
      </c>
      <c r="CA2921" s="19" t="str">
        <f t="shared" si="619"/>
        <v/>
      </c>
      <c r="CB2921" s="19" t="str">
        <f t="shared" si="619"/>
        <v/>
      </c>
    </row>
    <row r="2922" spans="1:80">
      <c r="A2922" s="24">
        <f t="shared" si="596"/>
        <v>2921</v>
      </c>
      <c r="B2922" s="31">
        <f>IF(data!A2923="","",data!A2923)</f>
        <v>2022127</v>
      </c>
      <c r="C2922" s="32">
        <f>IF(data!B2923="","",data!B2923)</f>
        <v>44871</v>
      </c>
      <c r="D2922" s="21">
        <f>IF(data!C2923="","",data!C2923)</f>
        <v>3</v>
      </c>
      <c r="E2922" s="22">
        <f>IF(data!D2923="","",data!D2923)</f>
        <v>4</v>
      </c>
      <c r="F2922" s="22">
        <f>IF(data!E2923="","",data!E2923)</f>
        <v>9</v>
      </c>
      <c r="G2922" s="22">
        <f>IF(data!F2923="","",data!F2923)</f>
        <v>10</v>
      </c>
      <c r="H2922" s="22">
        <f>IF(data!G2923="","",data!G2923)</f>
        <v>29</v>
      </c>
      <c r="I2922" s="22">
        <f>IF(data!H2923="","",data!H2923)</f>
        <v>33</v>
      </c>
      <c r="J2922" s="23">
        <f>IF(data!I2923="","",data!I2923)</f>
        <v>13</v>
      </c>
      <c r="Q2922" s="33"/>
      <c r="R2922" s="33"/>
      <c r="S2922" s="33"/>
      <c r="T2922" s="33"/>
      <c r="U2922" s="33"/>
      <c r="V2922" s="33"/>
      <c r="X2922" s="34"/>
      <c r="Y2922" s="33"/>
      <c r="Z2922" s="33"/>
      <c r="AA2922" s="33"/>
      <c r="AB2922" s="33"/>
      <c r="AC2922" s="35"/>
      <c r="AD2922" s="33"/>
      <c r="AE2922" s="33"/>
      <c r="AF2922" s="33"/>
      <c r="AG2922" s="33"/>
      <c r="AH2922" s="33"/>
      <c r="AI2922" s="33"/>
      <c r="AJ2922" s="36"/>
      <c r="AK2922" s="10">
        <f t="shared" si="597"/>
        <v>4</v>
      </c>
      <c r="AL2922" s="11">
        <f t="shared" si="598"/>
        <v>8</v>
      </c>
      <c r="AM2922" s="72">
        <f t="shared" si="599"/>
        <v>18</v>
      </c>
      <c r="AN2922" s="11">
        <f t="shared" si="600"/>
        <v>22</v>
      </c>
      <c r="AO2922" s="13">
        <f t="shared" si="601"/>
        <v>18</v>
      </c>
      <c r="AP2922" s="11">
        <f t="shared" si="602"/>
        <v>16</v>
      </c>
      <c r="AQ2922" s="11">
        <f t="shared" si="603"/>
        <v>16</v>
      </c>
      <c r="AR2922" s="11">
        <f t="shared" si="604"/>
        <v>28</v>
      </c>
      <c r="AS2922" s="11">
        <f t="shared" si="605"/>
        <v>33</v>
      </c>
      <c r="AT2922" s="11">
        <f t="shared" si="606"/>
        <v>40</v>
      </c>
      <c r="AU2922" s="11">
        <f t="shared" si="607"/>
        <v>36</v>
      </c>
      <c r="AV2922" s="11">
        <f t="shared" si="608"/>
        <v>32</v>
      </c>
      <c r="AW2922" s="12">
        <f t="shared" si="609"/>
        <v>43</v>
      </c>
      <c r="AX2922" s="13">
        <f t="shared" si="610"/>
        <v>40</v>
      </c>
      <c r="AY2922" s="13">
        <f t="shared" si="611"/>
        <v>54</v>
      </c>
      <c r="AZ2922" s="13">
        <f t="shared" si="612"/>
        <v>52</v>
      </c>
      <c r="BA2922" s="13">
        <f t="shared" si="613"/>
        <v>50</v>
      </c>
      <c r="BB2922" s="14">
        <f t="shared" si="614"/>
        <v>48</v>
      </c>
      <c r="BC2922" s="19">
        <f t="shared" si="617"/>
        <v>54</v>
      </c>
      <c r="BD2922" s="55">
        <f t="shared" si="593"/>
        <v>1.0148749594024034</v>
      </c>
      <c r="BE2922" s="19">
        <f t="shared" si="594"/>
        <v>0.99032153296524839</v>
      </c>
      <c r="BF2922" s="19">
        <f t="shared" si="618"/>
        <v>0.99359532315686916</v>
      </c>
      <c r="BG2922" s="19">
        <f t="shared" si="590"/>
        <v>0.98582007145177009</v>
      </c>
      <c r="BH2922" s="19">
        <f t="shared" si="595"/>
        <v>0</v>
      </c>
      <c r="BI2922" s="19">
        <f t="shared" si="595"/>
        <v>0</v>
      </c>
      <c r="BJ2922" s="19">
        <f t="shared" si="595"/>
        <v>0</v>
      </c>
      <c r="BK2922" s="19">
        <f t="shared" si="620"/>
        <v>1</v>
      </c>
      <c r="BL2922" s="19">
        <f t="shared" si="620"/>
        <v>1</v>
      </c>
      <c r="BM2922" s="19">
        <f t="shared" si="620"/>
        <v>0</v>
      </c>
      <c r="BN2922" s="19">
        <f t="shared" si="620"/>
        <v>0</v>
      </c>
      <c r="BO2922" s="19">
        <f t="shared" si="620"/>
        <v>0</v>
      </c>
      <c r="BP2922" s="19">
        <f t="shared" si="620"/>
        <v>0</v>
      </c>
      <c r="BQ2922" s="19">
        <f t="shared" si="620"/>
        <v>1</v>
      </c>
      <c r="BR2922" s="19">
        <f t="shared" si="620"/>
        <v>1</v>
      </c>
      <c r="BS2922" s="19">
        <f t="shared" si="620"/>
        <v>0</v>
      </c>
      <c r="BT2922" s="19">
        <f t="shared" si="620"/>
        <v>1</v>
      </c>
      <c r="BU2922" s="19">
        <f t="shared" si="620"/>
        <v>0</v>
      </c>
      <c r="BV2922" s="19">
        <f t="shared" si="620"/>
        <v>0</v>
      </c>
      <c r="BW2922" s="19">
        <f t="shared" si="620"/>
        <v>0</v>
      </c>
      <c r="BX2922" s="19">
        <f t="shared" si="620"/>
        <v>1</v>
      </c>
      <c r="BY2922" s="19" t="str">
        <f t="shared" si="620"/>
        <v/>
      </c>
      <c r="BZ2922" s="19" t="str">
        <f t="shared" si="620"/>
        <v/>
      </c>
      <c r="CA2922" s="19" t="str">
        <f t="shared" si="619"/>
        <v/>
      </c>
      <c r="CB2922" s="19" t="str">
        <f t="shared" si="619"/>
        <v/>
      </c>
    </row>
    <row r="2923" spans="1:80">
      <c r="A2923" s="24">
        <f t="shared" si="596"/>
        <v>2922</v>
      </c>
      <c r="B2923" s="31">
        <f>IF(data!A2924="","",data!A2924)</f>
        <v>2022128</v>
      </c>
      <c r="C2923" s="32">
        <f>IF(data!B2924="","",data!B2924)</f>
        <v>44873</v>
      </c>
      <c r="D2923" s="21">
        <f>IF(data!C2924="","",data!C2924)</f>
        <v>3</v>
      </c>
      <c r="E2923" s="22">
        <f>IF(data!D2924="","",data!D2924)</f>
        <v>12</v>
      </c>
      <c r="F2923" s="22">
        <f>IF(data!E2924="","",data!E2924)</f>
        <v>18</v>
      </c>
      <c r="G2923" s="22">
        <f>IF(data!F2924="","",data!F2924)</f>
        <v>24</v>
      </c>
      <c r="H2923" s="22">
        <f>IF(data!G2924="","",data!G2924)</f>
        <v>27</v>
      </c>
      <c r="I2923" s="22">
        <f>IF(data!H2924="","",data!H2924)</f>
        <v>29</v>
      </c>
      <c r="J2923" s="23">
        <f>IF(data!I2924="","",data!I2924)</f>
        <v>1</v>
      </c>
      <c r="Q2923" s="33"/>
      <c r="R2923" s="33"/>
      <c r="S2923" s="33"/>
      <c r="T2923" s="33"/>
      <c r="U2923" s="33"/>
      <c r="V2923" s="33"/>
      <c r="X2923" s="34"/>
      <c r="Y2923" s="33"/>
      <c r="Z2923" s="33"/>
      <c r="AA2923" s="33"/>
      <c r="AB2923" s="33"/>
      <c r="AC2923" s="35"/>
      <c r="AD2923" s="33"/>
      <c r="AE2923" s="33"/>
      <c r="AF2923" s="33"/>
      <c r="AG2923" s="33"/>
      <c r="AH2923" s="33"/>
      <c r="AI2923" s="33"/>
      <c r="AJ2923" s="36"/>
      <c r="AK2923" s="10">
        <f t="shared" si="597"/>
        <v>2</v>
      </c>
      <c r="AL2923" s="72">
        <f t="shared" si="598"/>
        <v>9</v>
      </c>
      <c r="AM2923" s="72">
        <f t="shared" si="599"/>
        <v>18</v>
      </c>
      <c r="AN2923" s="11">
        <f t="shared" si="600"/>
        <v>11</v>
      </c>
      <c r="AO2923" s="13">
        <f t="shared" si="601"/>
        <v>22</v>
      </c>
      <c r="AP2923" s="11">
        <f t="shared" si="602"/>
        <v>17</v>
      </c>
      <c r="AQ2923" s="11">
        <f t="shared" si="603"/>
        <v>14</v>
      </c>
      <c r="AR2923" s="11">
        <f t="shared" si="604"/>
        <v>33</v>
      </c>
      <c r="AS2923" s="11">
        <f t="shared" si="605"/>
        <v>25</v>
      </c>
      <c r="AT2923" s="11">
        <f t="shared" si="606"/>
        <v>17</v>
      </c>
      <c r="AU2923" s="11">
        <f t="shared" si="607"/>
        <v>35</v>
      </c>
      <c r="AV2923" s="11">
        <f t="shared" si="608"/>
        <v>43</v>
      </c>
      <c r="AW2923" s="12">
        <f t="shared" si="609"/>
        <v>53</v>
      </c>
      <c r="AX2923" s="13">
        <f t="shared" si="610"/>
        <v>49</v>
      </c>
      <c r="AY2923" s="13">
        <f t="shared" si="611"/>
        <v>45</v>
      </c>
      <c r="AZ2923" s="13">
        <f t="shared" si="612"/>
        <v>41</v>
      </c>
      <c r="BA2923" s="13">
        <f t="shared" si="613"/>
        <v>56</v>
      </c>
      <c r="BB2923" s="14">
        <f t="shared" si="614"/>
        <v>53</v>
      </c>
      <c r="BC2923" s="19">
        <f t="shared" si="617"/>
        <v>45</v>
      </c>
      <c r="BD2923" s="55">
        <f t="shared" si="593"/>
        <v>0.9780448197466709</v>
      </c>
      <c r="BE2923" s="19">
        <f t="shared" si="594"/>
        <v>0.96781422539785633</v>
      </c>
      <c r="BF2923" s="19">
        <f t="shared" si="618"/>
        <v>0.98541084767781739</v>
      </c>
      <c r="BG2923" s="19">
        <f t="shared" si="590"/>
        <v>0.98827541409548547</v>
      </c>
      <c r="BH2923" s="19">
        <f t="shared" si="595"/>
        <v>0</v>
      </c>
      <c r="BI2923" s="19">
        <f t="shared" si="595"/>
        <v>1</v>
      </c>
      <c r="BJ2923" s="19">
        <f t="shared" si="595"/>
        <v>0</v>
      </c>
      <c r="BK2923" s="19">
        <f t="shared" si="620"/>
        <v>1</v>
      </c>
      <c r="BL2923" s="19">
        <f t="shared" si="620"/>
        <v>0</v>
      </c>
      <c r="BM2923" s="19">
        <f t="shared" si="620"/>
        <v>0</v>
      </c>
      <c r="BN2923" s="19">
        <f t="shared" si="620"/>
        <v>0</v>
      </c>
      <c r="BO2923" s="19">
        <f t="shared" si="620"/>
        <v>1</v>
      </c>
      <c r="BP2923" s="19">
        <f t="shared" si="620"/>
        <v>0</v>
      </c>
      <c r="BQ2923" s="19">
        <f t="shared" si="620"/>
        <v>0</v>
      </c>
      <c r="BR2923" s="19">
        <f t="shared" si="620"/>
        <v>1</v>
      </c>
      <c r="BS2923" s="19">
        <f t="shared" si="620"/>
        <v>0</v>
      </c>
      <c r="BT2923" s="19">
        <f t="shared" si="620"/>
        <v>2</v>
      </c>
      <c r="BU2923" s="19">
        <f t="shared" si="620"/>
        <v>0</v>
      </c>
      <c r="BV2923" s="19">
        <f t="shared" si="620"/>
        <v>0</v>
      </c>
      <c r="BW2923" s="19">
        <f t="shared" si="620"/>
        <v>0</v>
      </c>
      <c r="BX2923" s="19">
        <f t="shared" si="620"/>
        <v>0</v>
      </c>
      <c r="BY2923" s="19" t="str">
        <f t="shared" si="620"/>
        <v/>
      </c>
      <c r="BZ2923" s="19" t="str">
        <f t="shared" si="620"/>
        <v/>
      </c>
      <c r="CA2923" s="19" t="str">
        <f t="shared" si="619"/>
        <v/>
      </c>
      <c r="CB2923" s="19" t="str">
        <f t="shared" si="619"/>
        <v/>
      </c>
    </row>
    <row r="2924" spans="1:80">
      <c r="A2924" s="24">
        <f t="shared" si="596"/>
        <v>2923</v>
      </c>
      <c r="B2924" s="31">
        <f>IF(data!A2925="","",data!A2925)</f>
        <v>2022129</v>
      </c>
      <c r="C2924" s="32">
        <f>IF(data!B2925="","",data!B2925)</f>
        <v>44875</v>
      </c>
      <c r="D2924" s="21">
        <f>IF(data!C2925="","",data!C2925)</f>
        <v>10</v>
      </c>
      <c r="E2924" s="22">
        <f>IF(data!D2925="","",data!D2925)</f>
        <v>12</v>
      </c>
      <c r="F2924" s="22">
        <f>IF(data!E2925="","",data!E2925)</f>
        <v>14</v>
      </c>
      <c r="G2924" s="22">
        <f>IF(data!F2925="","",data!F2925)</f>
        <v>22</v>
      </c>
      <c r="H2924" s="22">
        <f>IF(data!G2925="","",data!G2925)</f>
        <v>24</v>
      </c>
      <c r="I2924" s="22">
        <f>IF(data!H2925="","",data!H2925)</f>
        <v>27</v>
      </c>
      <c r="J2924" s="23">
        <f>IF(data!I2925="","",data!I2925)</f>
        <v>7</v>
      </c>
      <c r="Q2924" s="33"/>
      <c r="R2924" s="33"/>
      <c r="S2924" s="33"/>
      <c r="T2924" s="33"/>
      <c r="U2924" s="33"/>
      <c r="V2924" s="33"/>
      <c r="X2924" s="34"/>
      <c r="Y2924" s="33"/>
      <c r="Z2924" s="33"/>
      <c r="AA2924" s="33"/>
      <c r="AB2924" s="33"/>
      <c r="AC2924" s="35"/>
      <c r="AD2924" s="33"/>
      <c r="AE2924" s="33"/>
      <c r="AF2924" s="33"/>
      <c r="AG2924" s="33"/>
      <c r="AH2924" s="33"/>
      <c r="AI2924" s="33"/>
      <c r="AJ2924" s="36"/>
      <c r="AK2924" s="10">
        <f t="shared" si="597"/>
        <v>4</v>
      </c>
      <c r="AL2924" s="72">
        <f t="shared" si="598"/>
        <v>9</v>
      </c>
      <c r="AM2924" s="11">
        <f t="shared" si="599"/>
        <v>14</v>
      </c>
      <c r="AN2924" s="11">
        <f t="shared" si="600"/>
        <v>13</v>
      </c>
      <c r="AO2924" s="13">
        <f t="shared" si="601"/>
        <v>18</v>
      </c>
      <c r="AP2924" s="11">
        <f t="shared" si="602"/>
        <v>21</v>
      </c>
      <c r="AQ2924" s="11">
        <f t="shared" si="603"/>
        <v>19</v>
      </c>
      <c r="AR2924" s="11">
        <f t="shared" si="604"/>
        <v>19</v>
      </c>
      <c r="AS2924" s="11">
        <f t="shared" si="605"/>
        <v>21</v>
      </c>
      <c r="AT2924" s="11">
        <f t="shared" si="606"/>
        <v>25</v>
      </c>
      <c r="AU2924" s="11">
        <f t="shared" si="607"/>
        <v>44</v>
      </c>
      <c r="AV2924" s="11">
        <f t="shared" si="608"/>
        <v>53</v>
      </c>
      <c r="AW2924" s="12">
        <f t="shared" si="609"/>
        <v>64</v>
      </c>
      <c r="AX2924" s="13">
        <f t="shared" si="610"/>
        <v>61</v>
      </c>
      <c r="AY2924" s="13">
        <f t="shared" si="611"/>
        <v>58</v>
      </c>
      <c r="AZ2924" s="13">
        <f t="shared" si="612"/>
        <v>55</v>
      </c>
      <c r="BA2924" s="13">
        <f t="shared" si="613"/>
        <v>52</v>
      </c>
      <c r="BB2924" s="14">
        <f t="shared" si="614"/>
        <v>49</v>
      </c>
      <c r="BC2924" s="19">
        <f t="shared" si="617"/>
        <v>58</v>
      </c>
      <c r="BD2924" s="55">
        <f t="shared" si="593"/>
        <v>1.0312439103605067</v>
      </c>
      <c r="BE2924" s="19">
        <f t="shared" si="594"/>
        <v>1.000552127314063</v>
      </c>
      <c r="BF2924" s="19">
        <f t="shared" si="618"/>
        <v>0.99850600844430004</v>
      </c>
      <c r="BG2924" s="19">
        <f t="shared" si="590"/>
        <v>0.9972783371224424</v>
      </c>
      <c r="BH2924" s="19">
        <f t="shared" si="595"/>
        <v>0</v>
      </c>
      <c r="BI2924" s="19">
        <f t="shared" si="595"/>
        <v>0</v>
      </c>
      <c r="BJ2924" s="19">
        <f t="shared" si="595"/>
        <v>0</v>
      </c>
      <c r="BK2924" s="19">
        <f t="shared" si="620"/>
        <v>0</v>
      </c>
      <c r="BL2924" s="19">
        <f t="shared" si="620"/>
        <v>0</v>
      </c>
      <c r="BM2924" s="19">
        <f t="shared" si="620"/>
        <v>1</v>
      </c>
      <c r="BN2924" s="19">
        <f t="shared" si="620"/>
        <v>0</v>
      </c>
      <c r="BO2924" s="19">
        <f t="shared" si="620"/>
        <v>1</v>
      </c>
      <c r="BP2924" s="19">
        <f t="shared" si="620"/>
        <v>0</v>
      </c>
      <c r="BQ2924" s="19">
        <f t="shared" si="620"/>
        <v>0</v>
      </c>
      <c r="BR2924" s="19">
        <f t="shared" si="620"/>
        <v>2</v>
      </c>
      <c r="BS2924" s="19">
        <f t="shared" si="620"/>
        <v>0</v>
      </c>
      <c r="BT2924" s="19">
        <f t="shared" si="620"/>
        <v>1</v>
      </c>
      <c r="BU2924" s="19">
        <f t="shared" si="620"/>
        <v>0</v>
      </c>
      <c r="BV2924" s="19">
        <f t="shared" si="620"/>
        <v>1</v>
      </c>
      <c r="BW2924" s="19">
        <f t="shared" si="620"/>
        <v>0</v>
      </c>
      <c r="BX2924" s="19">
        <f t="shared" si="620"/>
        <v>0</v>
      </c>
      <c r="BY2924" s="19" t="str">
        <f t="shared" si="620"/>
        <v/>
      </c>
      <c r="BZ2924" s="19" t="str">
        <f t="shared" si="620"/>
        <v/>
      </c>
      <c r="CA2924" s="19" t="str">
        <f t="shared" si="619"/>
        <v/>
      </c>
      <c r="CB2924" s="19" t="str">
        <f t="shared" si="619"/>
        <v/>
      </c>
    </row>
    <row r="2925" spans="1:80">
      <c r="A2925" s="24">
        <f t="shared" si="596"/>
        <v>2924</v>
      </c>
      <c r="B2925" s="31">
        <f>IF(data!A2926="","",data!A2926)</f>
        <v>2022130</v>
      </c>
      <c r="C2925" s="32">
        <f>IF(data!B2926="","",data!B2926)</f>
        <v>44878</v>
      </c>
      <c r="D2925" s="21">
        <f>IF(data!C2926="","",data!C2926)</f>
        <v>2</v>
      </c>
      <c r="E2925" s="22">
        <f>IF(data!D2926="","",data!D2926)</f>
        <v>8</v>
      </c>
      <c r="F2925" s="22">
        <f>IF(data!E2926="","",data!E2926)</f>
        <v>15</v>
      </c>
      <c r="G2925" s="22">
        <f>IF(data!F2926="","",data!F2926)</f>
        <v>17</v>
      </c>
      <c r="H2925" s="22">
        <f>IF(data!G2926="","",data!G2926)</f>
        <v>26</v>
      </c>
      <c r="I2925" s="22">
        <f>IF(data!H2926="","",data!H2926)</f>
        <v>28</v>
      </c>
      <c r="J2925" s="23">
        <f>IF(data!I2926="","",data!I2926)</f>
        <v>12</v>
      </c>
      <c r="Q2925" s="33"/>
      <c r="R2925" s="33"/>
      <c r="S2925" s="33"/>
      <c r="T2925" s="33"/>
      <c r="U2925" s="33"/>
      <c r="V2925" s="33"/>
      <c r="X2925" s="34"/>
      <c r="Y2925" s="33"/>
      <c r="Z2925" s="33"/>
      <c r="AA2925" s="33"/>
      <c r="AB2925" s="33"/>
      <c r="AC2925" s="35"/>
      <c r="AD2925" s="33"/>
      <c r="AE2925" s="33"/>
      <c r="AF2925" s="33"/>
      <c r="AG2925" s="33"/>
      <c r="AH2925" s="33"/>
      <c r="AI2925" s="33"/>
      <c r="AJ2925" s="36"/>
      <c r="AK2925" s="10">
        <f t="shared" si="597"/>
        <v>9</v>
      </c>
      <c r="AL2925" s="11">
        <f t="shared" si="598"/>
        <v>8</v>
      </c>
      <c r="AM2925" s="11">
        <f t="shared" si="599"/>
        <v>11</v>
      </c>
      <c r="AN2925" s="11">
        <f t="shared" si="600"/>
        <v>18</v>
      </c>
      <c r="AO2925" s="13">
        <f t="shared" si="601"/>
        <v>12</v>
      </c>
      <c r="AP2925" s="11">
        <f t="shared" si="602"/>
        <v>16</v>
      </c>
      <c r="AQ2925" s="11">
        <f t="shared" si="603"/>
        <v>33</v>
      </c>
      <c r="AR2925" s="11">
        <f t="shared" si="604"/>
        <v>36</v>
      </c>
      <c r="AS2925" s="11">
        <f t="shared" si="605"/>
        <v>30</v>
      </c>
      <c r="AT2925" s="11">
        <f t="shared" si="606"/>
        <v>24</v>
      </c>
      <c r="AU2925" s="11">
        <f t="shared" si="607"/>
        <v>18</v>
      </c>
      <c r="AV2925" s="11">
        <f t="shared" si="608"/>
        <v>26</v>
      </c>
      <c r="AW2925" s="12">
        <f t="shared" si="609"/>
        <v>36</v>
      </c>
      <c r="AX2925" s="13">
        <f t="shared" si="610"/>
        <v>48</v>
      </c>
      <c r="AY2925" s="13">
        <f t="shared" si="611"/>
        <v>45</v>
      </c>
      <c r="AZ2925" s="13">
        <f t="shared" si="612"/>
        <v>60</v>
      </c>
      <c r="BA2925" s="13">
        <f t="shared" si="613"/>
        <v>58</v>
      </c>
      <c r="BB2925" s="14">
        <f t="shared" si="614"/>
        <v>56</v>
      </c>
      <c r="BC2925" s="19">
        <f t="shared" si="617"/>
        <v>45</v>
      </c>
      <c r="BD2925" s="55">
        <f t="shared" si="593"/>
        <v>1.04761286131861</v>
      </c>
      <c r="BE2925" s="19">
        <f t="shared" si="594"/>
        <v>0.99032153296524839</v>
      </c>
      <c r="BF2925" s="19">
        <f t="shared" si="618"/>
        <v>0.98950308541734322</v>
      </c>
      <c r="BG2925" s="19">
        <f t="shared" si="590"/>
        <v>0.99809678467034757</v>
      </c>
      <c r="BH2925" s="19">
        <f t="shared" si="595"/>
        <v>1</v>
      </c>
      <c r="BI2925" s="19">
        <f t="shared" si="595"/>
        <v>0</v>
      </c>
      <c r="BJ2925" s="19">
        <f t="shared" si="595"/>
        <v>1</v>
      </c>
      <c r="BK2925" s="19">
        <f t="shared" si="620"/>
        <v>0</v>
      </c>
      <c r="BL2925" s="19">
        <f t="shared" si="620"/>
        <v>0</v>
      </c>
      <c r="BM2925" s="19">
        <f t="shared" si="620"/>
        <v>0</v>
      </c>
      <c r="BN2925" s="19">
        <f t="shared" si="620"/>
        <v>0</v>
      </c>
      <c r="BO2925" s="19">
        <f t="shared" si="620"/>
        <v>0</v>
      </c>
      <c r="BP2925" s="19">
        <f t="shared" si="620"/>
        <v>1</v>
      </c>
      <c r="BQ2925" s="19">
        <f t="shared" si="620"/>
        <v>1</v>
      </c>
      <c r="BR2925" s="19">
        <f t="shared" si="620"/>
        <v>0</v>
      </c>
      <c r="BS2925" s="19">
        <f t="shared" si="620"/>
        <v>1</v>
      </c>
      <c r="BT2925" s="19">
        <f t="shared" si="620"/>
        <v>0</v>
      </c>
      <c r="BU2925" s="19">
        <f t="shared" si="620"/>
        <v>0</v>
      </c>
      <c r="BV2925" s="19">
        <f t="shared" si="620"/>
        <v>0</v>
      </c>
      <c r="BW2925" s="19">
        <f t="shared" si="620"/>
        <v>1</v>
      </c>
      <c r="BX2925" s="19">
        <f t="shared" si="620"/>
        <v>0</v>
      </c>
      <c r="BY2925" s="19" t="str">
        <f t="shared" si="620"/>
        <v/>
      </c>
      <c r="BZ2925" s="19" t="str">
        <f t="shared" si="620"/>
        <v/>
      </c>
      <c r="CA2925" s="19" t="str">
        <f t="shared" si="619"/>
        <v/>
      </c>
      <c r="CB2925" s="19" t="str">
        <f t="shared" si="619"/>
        <v/>
      </c>
    </row>
    <row r="2926" spans="1:80">
      <c r="A2926" s="24">
        <f t="shared" si="596"/>
        <v>2925</v>
      </c>
      <c r="B2926" s="31">
        <f>IF(data!A2927="","",data!A2927)</f>
        <v>2022131</v>
      </c>
      <c r="C2926" s="32">
        <f>IF(data!B2927="","",data!B2927)</f>
        <v>44880</v>
      </c>
      <c r="D2926" s="21">
        <f>IF(data!C2927="","",data!C2927)</f>
        <v>3</v>
      </c>
      <c r="E2926" s="22">
        <f>IF(data!D2927="","",data!D2927)</f>
        <v>5</v>
      </c>
      <c r="F2926" s="22">
        <f>IF(data!E2927="","",data!E2927)</f>
        <v>10</v>
      </c>
      <c r="G2926" s="22">
        <f>IF(data!F2927="","",data!F2927)</f>
        <v>13</v>
      </c>
      <c r="H2926" s="22">
        <f>IF(data!G2927="","",data!G2927)</f>
        <v>19</v>
      </c>
      <c r="I2926" s="22">
        <f>IF(data!H2927="","",data!H2927)</f>
        <v>29</v>
      </c>
      <c r="J2926" s="23">
        <f>IF(data!I2927="","",data!I2927)</f>
        <v>6</v>
      </c>
      <c r="Q2926" s="33"/>
      <c r="R2926" s="33"/>
      <c r="S2926" s="33"/>
      <c r="T2926" s="33"/>
      <c r="U2926" s="33"/>
      <c r="V2926" s="33"/>
      <c r="X2926" s="34"/>
      <c r="Y2926" s="33"/>
      <c r="Z2926" s="33"/>
      <c r="AA2926" s="33"/>
      <c r="AB2926" s="33"/>
      <c r="AC2926" s="35"/>
      <c r="AD2926" s="33"/>
      <c r="AE2926" s="33"/>
      <c r="AF2926" s="33"/>
      <c r="AG2926" s="33"/>
      <c r="AH2926" s="33"/>
      <c r="AI2926" s="33"/>
      <c r="AJ2926" s="36"/>
      <c r="AK2926" s="10">
        <f t="shared" si="597"/>
        <v>7</v>
      </c>
      <c r="AL2926" s="11">
        <f t="shared" si="598"/>
        <v>11</v>
      </c>
      <c r="AM2926" s="11">
        <f t="shared" si="599"/>
        <v>14</v>
      </c>
      <c r="AN2926" s="11">
        <f t="shared" si="600"/>
        <v>19</v>
      </c>
      <c r="AO2926" s="13">
        <f t="shared" si="601"/>
        <v>23</v>
      </c>
      <c r="AP2926" s="11">
        <f t="shared" si="602"/>
        <v>23</v>
      </c>
      <c r="AQ2926" s="11">
        <f t="shared" si="603"/>
        <v>16</v>
      </c>
      <c r="AR2926" s="11">
        <f t="shared" si="604"/>
        <v>29</v>
      </c>
      <c r="AS2926" s="11">
        <f t="shared" si="605"/>
        <v>35</v>
      </c>
      <c r="AT2926" s="11">
        <f t="shared" si="606"/>
        <v>31</v>
      </c>
      <c r="AU2926" s="11">
        <f t="shared" si="607"/>
        <v>27</v>
      </c>
      <c r="AV2926" s="11">
        <f t="shared" si="608"/>
        <v>37</v>
      </c>
      <c r="AW2926" s="12">
        <f t="shared" si="609"/>
        <v>49</v>
      </c>
      <c r="AX2926" s="13">
        <f t="shared" si="610"/>
        <v>47</v>
      </c>
      <c r="AY2926" s="13">
        <f t="shared" si="611"/>
        <v>45</v>
      </c>
      <c r="AZ2926" s="13">
        <f t="shared" si="612"/>
        <v>43</v>
      </c>
      <c r="BA2926" s="13">
        <f t="shared" si="613"/>
        <v>41</v>
      </c>
      <c r="BB2926" s="14">
        <f t="shared" si="614"/>
        <v>59</v>
      </c>
      <c r="BC2926" s="19">
        <f t="shared" si="617"/>
        <v>45</v>
      </c>
      <c r="BD2926" s="55">
        <f t="shared" si="593"/>
        <v>1.0107827216628775</v>
      </c>
      <c r="BE2926" s="19">
        <f t="shared" si="594"/>
        <v>0.97190646313738227</v>
      </c>
      <c r="BF2926" s="19">
        <f t="shared" si="618"/>
        <v>0.99768756089639488</v>
      </c>
      <c r="BG2926" s="19">
        <f t="shared" si="590"/>
        <v>0.99605066580058454</v>
      </c>
      <c r="BH2926" s="19">
        <f t="shared" si="595"/>
        <v>0</v>
      </c>
      <c r="BI2926" s="19">
        <f t="shared" si="595"/>
        <v>0</v>
      </c>
      <c r="BJ2926" s="19">
        <f t="shared" si="595"/>
        <v>1</v>
      </c>
      <c r="BK2926" s="19">
        <f t="shared" si="620"/>
        <v>1</v>
      </c>
      <c r="BL2926" s="19">
        <f t="shared" si="620"/>
        <v>0</v>
      </c>
      <c r="BM2926" s="19">
        <f t="shared" si="620"/>
        <v>1</v>
      </c>
      <c r="BN2926" s="19">
        <f t="shared" si="620"/>
        <v>0</v>
      </c>
      <c r="BO2926" s="19">
        <f t="shared" si="620"/>
        <v>0</v>
      </c>
      <c r="BP2926" s="19">
        <f t="shared" si="620"/>
        <v>0</v>
      </c>
      <c r="BQ2926" s="19">
        <f t="shared" si="620"/>
        <v>0</v>
      </c>
      <c r="BR2926" s="19">
        <f t="shared" si="620"/>
        <v>1</v>
      </c>
      <c r="BS2926" s="19">
        <f t="shared" si="620"/>
        <v>0</v>
      </c>
      <c r="BT2926" s="19">
        <f t="shared" si="620"/>
        <v>1</v>
      </c>
      <c r="BU2926" s="19">
        <f t="shared" si="620"/>
        <v>1</v>
      </c>
      <c r="BV2926" s="19">
        <f t="shared" si="620"/>
        <v>0</v>
      </c>
      <c r="BW2926" s="19">
        <f t="shared" si="620"/>
        <v>0</v>
      </c>
      <c r="BX2926" s="19">
        <f t="shared" si="620"/>
        <v>0</v>
      </c>
      <c r="BY2926" s="19" t="str">
        <f t="shared" si="620"/>
        <v/>
      </c>
      <c r="BZ2926" s="19" t="str">
        <f t="shared" si="620"/>
        <v/>
      </c>
      <c r="CA2926" s="19" t="str">
        <f t="shared" si="619"/>
        <v/>
      </c>
      <c r="CB2926" s="19" t="str">
        <f t="shared" si="619"/>
        <v/>
      </c>
    </row>
    <row r="2927" spans="1:80">
      <c r="A2927" s="24">
        <f t="shared" si="596"/>
        <v>2926</v>
      </c>
      <c r="B2927" s="31">
        <f>IF(data!A2928="","",data!A2928)</f>
        <v>2022132</v>
      </c>
      <c r="C2927" s="32">
        <f>IF(data!B2928="","",data!B2928)</f>
        <v>44882</v>
      </c>
      <c r="D2927" s="21">
        <f>IF(data!C2928="","",data!C2928)</f>
        <v>1</v>
      </c>
      <c r="E2927" s="22">
        <f>IF(data!D2928="","",data!D2928)</f>
        <v>3</v>
      </c>
      <c r="F2927" s="22">
        <f>IF(data!E2928="","",data!E2928)</f>
        <v>18</v>
      </c>
      <c r="G2927" s="22">
        <f>IF(data!F2928="","",data!F2928)</f>
        <v>26</v>
      </c>
      <c r="H2927" s="22">
        <f>IF(data!G2928="","",data!G2928)</f>
        <v>32</v>
      </c>
      <c r="I2927" s="22">
        <f>IF(data!H2928="","",data!H2928)</f>
        <v>33</v>
      </c>
      <c r="J2927" s="23">
        <f>IF(data!I2928="","",data!I2928)</f>
        <v>4</v>
      </c>
      <c r="Q2927" s="33"/>
      <c r="R2927" s="33"/>
      <c r="S2927" s="33"/>
      <c r="T2927" s="33"/>
      <c r="U2927" s="33"/>
      <c r="V2927" s="33"/>
      <c r="X2927" s="34"/>
      <c r="Y2927" s="33"/>
      <c r="Z2927" s="33"/>
      <c r="AA2927" s="33"/>
      <c r="AB2927" s="33"/>
      <c r="AC2927" s="35"/>
      <c r="AD2927" s="33"/>
      <c r="AE2927" s="33"/>
      <c r="AF2927" s="33"/>
      <c r="AG2927" s="33"/>
      <c r="AH2927" s="33"/>
      <c r="AI2927" s="33"/>
      <c r="AJ2927" s="36"/>
      <c r="AK2927" s="10">
        <f t="shared" si="597"/>
        <v>5</v>
      </c>
      <c r="AL2927" s="11">
        <f t="shared" si="598"/>
        <v>9</v>
      </c>
      <c r="AM2927" s="11">
        <f t="shared" si="599"/>
        <v>13</v>
      </c>
      <c r="AN2927" s="11">
        <f t="shared" si="600"/>
        <v>11</v>
      </c>
      <c r="AO2927" s="13">
        <f t="shared" si="601"/>
        <v>22</v>
      </c>
      <c r="AP2927" s="11">
        <f t="shared" si="602"/>
        <v>9</v>
      </c>
      <c r="AQ2927" s="11">
        <f t="shared" si="603"/>
        <v>23</v>
      </c>
      <c r="AR2927" s="11">
        <f t="shared" si="604"/>
        <v>23</v>
      </c>
      <c r="AS2927" s="11">
        <f t="shared" si="605"/>
        <v>25</v>
      </c>
      <c r="AT2927" s="11">
        <f t="shared" si="606"/>
        <v>29</v>
      </c>
      <c r="AU2927" s="11">
        <f t="shared" si="607"/>
        <v>22</v>
      </c>
      <c r="AV2927" s="11">
        <f t="shared" si="608"/>
        <v>29</v>
      </c>
      <c r="AW2927" s="12">
        <f t="shared" si="609"/>
        <v>23</v>
      </c>
      <c r="AX2927" s="13">
        <f t="shared" si="610"/>
        <v>17</v>
      </c>
      <c r="AY2927" s="13">
        <f t="shared" si="611"/>
        <v>45</v>
      </c>
      <c r="AZ2927" s="13">
        <f t="shared" si="612"/>
        <v>41</v>
      </c>
      <c r="BA2927" s="13">
        <f t="shared" si="613"/>
        <v>56</v>
      </c>
      <c r="BB2927" s="14">
        <f t="shared" si="614"/>
        <v>53</v>
      </c>
      <c r="BC2927" s="19">
        <f t="shared" si="617"/>
        <v>45</v>
      </c>
      <c r="BD2927" s="55">
        <f t="shared" si="593"/>
        <v>0.97395258200714518</v>
      </c>
      <c r="BE2927" s="19">
        <f t="shared" si="594"/>
        <v>0.99441377070477432</v>
      </c>
      <c r="BF2927" s="19">
        <f t="shared" si="618"/>
        <v>0.99277687560896399</v>
      </c>
      <c r="BG2927" s="19">
        <f t="shared" si="590"/>
        <v>0.99032153296524839</v>
      </c>
      <c r="BH2927" s="19">
        <f t="shared" si="595"/>
        <v>0</v>
      </c>
      <c r="BI2927" s="19">
        <f t="shared" si="595"/>
        <v>2</v>
      </c>
      <c r="BJ2927" s="19">
        <f t="shared" si="595"/>
        <v>0</v>
      </c>
      <c r="BK2927" s="19">
        <f t="shared" si="620"/>
        <v>1</v>
      </c>
      <c r="BL2927" s="19">
        <f t="shared" si="620"/>
        <v>0</v>
      </c>
      <c r="BM2927" s="19">
        <f t="shared" si="620"/>
        <v>0</v>
      </c>
      <c r="BN2927" s="19">
        <f t="shared" si="620"/>
        <v>0</v>
      </c>
      <c r="BO2927" s="19">
        <f t="shared" si="620"/>
        <v>0</v>
      </c>
      <c r="BP2927" s="19">
        <f t="shared" si="620"/>
        <v>0</v>
      </c>
      <c r="BQ2927" s="19">
        <f t="shared" si="620"/>
        <v>1</v>
      </c>
      <c r="BR2927" s="19">
        <f t="shared" si="620"/>
        <v>0</v>
      </c>
      <c r="BS2927" s="19">
        <f t="shared" si="620"/>
        <v>0</v>
      </c>
      <c r="BT2927" s="19">
        <f t="shared" si="620"/>
        <v>0</v>
      </c>
      <c r="BU2927" s="19">
        <f t="shared" si="620"/>
        <v>0</v>
      </c>
      <c r="BV2927" s="19">
        <f t="shared" si="620"/>
        <v>0</v>
      </c>
      <c r="BW2927" s="19">
        <f t="shared" si="620"/>
        <v>1</v>
      </c>
      <c r="BX2927" s="19">
        <f t="shared" si="620"/>
        <v>1</v>
      </c>
      <c r="BY2927" s="19" t="str">
        <f t="shared" si="620"/>
        <v/>
      </c>
      <c r="BZ2927" s="19" t="str">
        <f t="shared" si="620"/>
        <v/>
      </c>
      <c r="CA2927" s="19" t="str">
        <f t="shared" si="619"/>
        <v/>
      </c>
      <c r="CB2927" s="19" t="str">
        <f t="shared" si="619"/>
        <v/>
      </c>
    </row>
    <row r="2928" spans="1:80">
      <c r="A2928" s="24">
        <f t="shared" si="596"/>
        <v>2927</v>
      </c>
      <c r="B2928" s="31">
        <f>IF(data!A2929="","",data!A2929)</f>
        <v>2022133</v>
      </c>
      <c r="C2928" s="32">
        <f>IF(data!B2929="","",data!B2929)</f>
        <v>44885</v>
      </c>
      <c r="D2928" s="21">
        <f>IF(data!C2929="","",data!C2929)</f>
        <v>5</v>
      </c>
      <c r="E2928" s="22">
        <f>IF(data!D2929="","",data!D2929)</f>
        <v>8</v>
      </c>
      <c r="F2928" s="22">
        <f>IF(data!E2929="","",data!E2929)</f>
        <v>16</v>
      </c>
      <c r="G2928" s="22">
        <f>IF(data!F2929="","",data!F2929)</f>
        <v>17</v>
      </c>
      <c r="H2928" s="22">
        <f>IF(data!G2929="","",data!G2929)</f>
        <v>21</v>
      </c>
      <c r="I2928" s="22">
        <f>IF(data!H2929="","",data!H2929)</f>
        <v>25</v>
      </c>
      <c r="J2928" s="23">
        <f>IF(data!I2929="","",data!I2929)</f>
        <v>12</v>
      </c>
      <c r="Q2928" s="33"/>
      <c r="R2928" s="33"/>
      <c r="S2928" s="33"/>
      <c r="T2928" s="33"/>
      <c r="U2928" s="33"/>
      <c r="V2928" s="33"/>
      <c r="X2928" s="34"/>
      <c r="Y2928" s="33"/>
      <c r="Z2928" s="33"/>
      <c r="AA2928" s="33"/>
      <c r="AB2928" s="33"/>
      <c r="AC2928" s="35"/>
      <c r="AD2928" s="33"/>
      <c r="AE2928" s="33"/>
      <c r="AF2928" s="33"/>
      <c r="AG2928" s="33"/>
      <c r="AH2928" s="33"/>
      <c r="AI2928" s="33"/>
      <c r="AJ2928" s="36"/>
      <c r="AK2928" s="71">
        <f t="shared" si="597"/>
        <v>8</v>
      </c>
      <c r="AL2928" s="11">
        <f t="shared" si="598"/>
        <v>4</v>
      </c>
      <c r="AM2928" s="11">
        <f t="shared" si="599"/>
        <v>7</v>
      </c>
      <c r="AN2928" s="11">
        <f t="shared" si="600"/>
        <v>20</v>
      </c>
      <c r="AO2928" s="73">
        <f t="shared" si="601"/>
        <v>15</v>
      </c>
      <c r="AP2928" s="11">
        <f t="shared" si="602"/>
        <v>12</v>
      </c>
      <c r="AQ2928" s="11">
        <f t="shared" si="603"/>
        <v>38</v>
      </c>
      <c r="AR2928" s="11">
        <f t="shared" si="604"/>
        <v>32</v>
      </c>
      <c r="AS2928" s="11">
        <f t="shared" si="605"/>
        <v>37</v>
      </c>
      <c r="AT2928" s="11">
        <f t="shared" si="606"/>
        <v>32</v>
      </c>
      <c r="AU2928" s="11">
        <f t="shared" si="607"/>
        <v>40</v>
      </c>
      <c r="AV2928" s="11">
        <f t="shared" si="608"/>
        <v>36</v>
      </c>
      <c r="AW2928" s="12">
        <f t="shared" si="609"/>
        <v>32</v>
      </c>
      <c r="AX2928" s="13">
        <f t="shared" si="610"/>
        <v>28</v>
      </c>
      <c r="AY2928" s="13">
        <f t="shared" si="611"/>
        <v>41</v>
      </c>
      <c r="AZ2928" s="13">
        <f t="shared" si="612"/>
        <v>56</v>
      </c>
      <c r="BA2928" s="13">
        <f t="shared" si="613"/>
        <v>54</v>
      </c>
      <c r="BB2928" s="14">
        <f t="shared" si="614"/>
        <v>52</v>
      </c>
      <c r="BC2928" s="19">
        <f t="shared" si="617"/>
        <v>41</v>
      </c>
      <c r="BD2928" s="55">
        <f t="shared" si="593"/>
        <v>0.95758363104904187</v>
      </c>
      <c r="BE2928" s="19">
        <f t="shared" si="594"/>
        <v>0.96781422539785633</v>
      </c>
      <c r="BF2928" s="19">
        <f t="shared" si="618"/>
        <v>0.99686911334848971</v>
      </c>
      <c r="BG2928" s="19">
        <f t="shared" si="590"/>
        <v>0.98582007145177009</v>
      </c>
      <c r="BH2928" s="19">
        <f t="shared" si="595"/>
        <v>1</v>
      </c>
      <c r="BI2928" s="19">
        <f t="shared" si="595"/>
        <v>0</v>
      </c>
      <c r="BJ2928" s="19">
        <f t="shared" si="595"/>
        <v>0</v>
      </c>
      <c r="BK2928" s="19">
        <f t="shared" si="620"/>
        <v>0</v>
      </c>
      <c r="BL2928" s="19">
        <f t="shared" si="620"/>
        <v>1</v>
      </c>
      <c r="BM2928" s="19">
        <f t="shared" si="620"/>
        <v>1</v>
      </c>
      <c r="BN2928" s="19">
        <f t="shared" si="620"/>
        <v>0</v>
      </c>
      <c r="BO2928" s="19">
        <f t="shared" si="620"/>
        <v>0</v>
      </c>
      <c r="BP2928" s="19">
        <f t="shared" si="620"/>
        <v>2</v>
      </c>
      <c r="BQ2928" s="19">
        <f t="shared" si="620"/>
        <v>0</v>
      </c>
      <c r="BR2928" s="19">
        <f t="shared" si="620"/>
        <v>0</v>
      </c>
      <c r="BS2928" s="19">
        <f t="shared" si="620"/>
        <v>0</v>
      </c>
      <c r="BT2928" s="19">
        <f t="shared" si="620"/>
        <v>0</v>
      </c>
      <c r="BU2928" s="19">
        <f t="shared" si="620"/>
        <v>0</v>
      </c>
      <c r="BV2928" s="19">
        <f t="shared" si="620"/>
        <v>0</v>
      </c>
      <c r="BW2928" s="19">
        <f t="shared" si="620"/>
        <v>0</v>
      </c>
      <c r="BX2928" s="19">
        <f t="shared" si="620"/>
        <v>1</v>
      </c>
      <c r="BY2928" s="19" t="str">
        <f t="shared" si="620"/>
        <v/>
      </c>
      <c r="BZ2928" s="19" t="str">
        <f t="shared" si="620"/>
        <v/>
      </c>
      <c r="CA2928" s="19" t="str">
        <f t="shared" si="619"/>
        <v/>
      </c>
      <c r="CB2928" s="19" t="str">
        <f t="shared" si="619"/>
        <v/>
      </c>
    </row>
    <row r="2929" spans="1:80">
      <c r="A2929" s="24">
        <f t="shared" si="596"/>
        <v>2928</v>
      </c>
      <c r="B2929" s="31">
        <f>IF(data!A2930="","",data!A2930)</f>
        <v>2022134</v>
      </c>
      <c r="C2929" s="32">
        <f>IF(data!B2930="","",data!B2930)</f>
        <v>44887</v>
      </c>
      <c r="D2929" s="21">
        <f>IF(data!C2930="","",data!C2930)</f>
        <v>1</v>
      </c>
      <c r="E2929" s="22">
        <f>IF(data!D2930="","",data!D2930)</f>
        <v>5</v>
      </c>
      <c r="F2929" s="22">
        <f>IF(data!E2930="","",data!E2930)</f>
        <v>14</v>
      </c>
      <c r="G2929" s="22">
        <f>IF(data!F2930="","",data!F2930)</f>
        <v>17</v>
      </c>
      <c r="H2929" s="22">
        <f>IF(data!G2930="","",data!G2930)</f>
        <v>24</v>
      </c>
      <c r="I2929" s="22">
        <f>IF(data!H2930="","",data!H2930)</f>
        <v>31</v>
      </c>
      <c r="J2929" s="23">
        <f>IF(data!I2930="","",data!I2930)</f>
        <v>14</v>
      </c>
      <c r="Q2929" s="33"/>
      <c r="R2929" s="33"/>
      <c r="S2929" s="33"/>
      <c r="T2929" s="33"/>
      <c r="U2929" s="33"/>
      <c r="V2929" s="33"/>
      <c r="X2929" s="34"/>
      <c r="Y2929" s="33"/>
      <c r="Z2929" s="33"/>
      <c r="AA2929" s="33"/>
      <c r="AB2929" s="33"/>
      <c r="AC2929" s="35"/>
      <c r="AD2929" s="33"/>
      <c r="AE2929" s="33"/>
      <c r="AF2929" s="33"/>
      <c r="AG2929" s="33"/>
      <c r="AH2929" s="33"/>
      <c r="AI2929" s="33"/>
      <c r="AJ2929" s="36"/>
      <c r="AK2929" s="71">
        <f t="shared" si="597"/>
        <v>8</v>
      </c>
      <c r="AL2929" s="11">
        <f t="shared" si="598"/>
        <v>8</v>
      </c>
      <c r="AM2929" s="11">
        <f t="shared" si="599"/>
        <v>12</v>
      </c>
      <c r="AN2929" s="11">
        <f t="shared" si="600"/>
        <v>14</v>
      </c>
      <c r="AO2929" s="73">
        <f t="shared" si="601"/>
        <v>15</v>
      </c>
      <c r="AP2929" s="11">
        <f t="shared" si="602"/>
        <v>20</v>
      </c>
      <c r="AQ2929" s="11">
        <f t="shared" si="603"/>
        <v>29</v>
      </c>
      <c r="AR2929" s="11">
        <f t="shared" si="604"/>
        <v>22</v>
      </c>
      <c r="AS2929" s="11">
        <f t="shared" si="605"/>
        <v>26</v>
      </c>
      <c r="AT2929" s="11">
        <f t="shared" si="606"/>
        <v>20</v>
      </c>
      <c r="AU2929" s="11">
        <f t="shared" si="607"/>
        <v>27</v>
      </c>
      <c r="AV2929" s="11">
        <f t="shared" si="608"/>
        <v>22</v>
      </c>
      <c r="AW2929" s="12">
        <f t="shared" si="609"/>
        <v>32</v>
      </c>
      <c r="AX2929" s="13">
        <f t="shared" si="610"/>
        <v>44</v>
      </c>
      <c r="AY2929" s="13">
        <f t="shared" si="611"/>
        <v>41</v>
      </c>
      <c r="AZ2929" s="13">
        <f t="shared" si="612"/>
        <v>56</v>
      </c>
      <c r="BA2929" s="13">
        <f t="shared" si="613"/>
        <v>54</v>
      </c>
      <c r="BB2929" s="14">
        <f t="shared" si="614"/>
        <v>52</v>
      </c>
      <c r="BC2929" s="19">
        <f t="shared" si="617"/>
        <v>41</v>
      </c>
      <c r="BD2929" s="55">
        <f t="shared" si="593"/>
        <v>0.88801558947710291</v>
      </c>
      <c r="BE2929" s="19">
        <f t="shared" si="594"/>
        <v>0.95962974991880479</v>
      </c>
      <c r="BF2929" s="19">
        <f t="shared" si="618"/>
        <v>0.98868463786943817</v>
      </c>
      <c r="BG2929" s="19">
        <f t="shared" si="590"/>
        <v>0.98622929522572267</v>
      </c>
      <c r="BH2929" s="19">
        <f t="shared" si="595"/>
        <v>1</v>
      </c>
      <c r="BI2929" s="19">
        <f t="shared" si="595"/>
        <v>1</v>
      </c>
      <c r="BJ2929" s="19">
        <f t="shared" si="595"/>
        <v>0</v>
      </c>
      <c r="BK2929" s="19">
        <f t="shared" si="620"/>
        <v>0</v>
      </c>
      <c r="BL2929" s="19">
        <f t="shared" si="620"/>
        <v>0</v>
      </c>
      <c r="BM2929" s="19">
        <f t="shared" si="620"/>
        <v>1</v>
      </c>
      <c r="BN2929" s="19">
        <f t="shared" si="620"/>
        <v>0</v>
      </c>
      <c r="BO2929" s="19">
        <f t="shared" si="620"/>
        <v>1</v>
      </c>
      <c r="BP2929" s="19">
        <f t="shared" si="620"/>
        <v>0</v>
      </c>
      <c r="BQ2929" s="19">
        <f t="shared" si="620"/>
        <v>0</v>
      </c>
      <c r="BR2929" s="19">
        <f t="shared" si="620"/>
        <v>0</v>
      </c>
      <c r="BS2929" s="19">
        <f t="shared" si="620"/>
        <v>0</v>
      </c>
      <c r="BT2929" s="19">
        <f t="shared" si="620"/>
        <v>0</v>
      </c>
      <c r="BU2929" s="19">
        <f t="shared" si="620"/>
        <v>0</v>
      </c>
      <c r="BV2929" s="19">
        <f t="shared" si="620"/>
        <v>2</v>
      </c>
      <c r="BW2929" s="19">
        <f t="shared" si="620"/>
        <v>0</v>
      </c>
      <c r="BX2929" s="19">
        <f t="shared" si="620"/>
        <v>0</v>
      </c>
      <c r="BY2929" s="19" t="str">
        <f t="shared" si="620"/>
        <v/>
      </c>
      <c r="BZ2929" s="19" t="str">
        <f t="shared" si="620"/>
        <v/>
      </c>
      <c r="CA2929" s="19" t="str">
        <f t="shared" si="619"/>
        <v/>
      </c>
      <c r="CB2929" s="19" t="str">
        <f t="shared" si="619"/>
        <v/>
      </c>
    </row>
    <row r="2930" spans="1:80">
      <c r="A2930" s="24">
        <f t="shared" si="596"/>
        <v>2929</v>
      </c>
      <c r="B2930" s="31">
        <f>IF(data!A2931="","",data!A2931)</f>
        <v>2022135</v>
      </c>
      <c r="C2930" s="32">
        <f>IF(data!B2931="","",data!B2931)</f>
        <v>44889</v>
      </c>
      <c r="D2930" s="21">
        <f>IF(data!C2931="","",data!C2931)</f>
        <v>9</v>
      </c>
      <c r="E2930" s="22">
        <f>IF(data!D2931="","",data!D2931)</f>
        <v>11</v>
      </c>
      <c r="F2930" s="22">
        <f>IF(data!E2931="","",data!E2931)</f>
        <v>13</v>
      </c>
      <c r="G2930" s="22">
        <f>IF(data!F2931="","",data!F2931)</f>
        <v>24</v>
      </c>
      <c r="H2930" s="22">
        <f>IF(data!G2931="","",data!G2931)</f>
        <v>28</v>
      </c>
      <c r="I2930" s="22">
        <f>IF(data!H2931="","",data!H2931)</f>
        <v>32</v>
      </c>
      <c r="J2930" s="23">
        <f>IF(data!I2931="","",data!I2931)</f>
        <v>6</v>
      </c>
      <c r="Q2930" s="33"/>
      <c r="R2930" s="33"/>
      <c r="S2930" s="33"/>
      <c r="T2930" s="33"/>
      <c r="U2930" s="33"/>
      <c r="V2930" s="33"/>
      <c r="X2930" s="34"/>
      <c r="Y2930" s="33"/>
      <c r="Z2930" s="33"/>
      <c r="AA2930" s="33"/>
      <c r="AB2930" s="33"/>
      <c r="AC2930" s="35"/>
      <c r="AD2930" s="33"/>
      <c r="AE2930" s="33"/>
      <c r="AF2930" s="33"/>
      <c r="AG2930" s="33"/>
      <c r="AH2930" s="33"/>
      <c r="AI2930" s="33"/>
      <c r="AJ2930" s="36"/>
      <c r="AK2930" s="71">
        <f t="shared" si="597"/>
        <v>6</v>
      </c>
      <c r="AL2930" s="11">
        <f t="shared" si="598"/>
        <v>5</v>
      </c>
      <c r="AM2930" s="11">
        <f t="shared" si="599"/>
        <v>17</v>
      </c>
      <c r="AN2930" s="72">
        <f t="shared" si="600"/>
        <v>15</v>
      </c>
      <c r="AO2930" s="13">
        <f t="shared" si="601"/>
        <v>19</v>
      </c>
      <c r="AP2930" s="11">
        <f t="shared" si="602"/>
        <v>13</v>
      </c>
      <c r="AQ2930" s="11">
        <f t="shared" si="603"/>
        <v>18</v>
      </c>
      <c r="AR2930" s="72">
        <f t="shared" si="604"/>
        <v>27</v>
      </c>
      <c r="AS2930" s="11">
        <f t="shared" si="605"/>
        <v>29</v>
      </c>
      <c r="AT2930" s="11">
        <f t="shared" si="606"/>
        <v>33</v>
      </c>
      <c r="AU2930" s="11">
        <f t="shared" si="607"/>
        <v>39</v>
      </c>
      <c r="AV2930" s="11">
        <f t="shared" si="608"/>
        <v>47</v>
      </c>
      <c r="AW2930" s="12">
        <f t="shared" si="609"/>
        <v>57</v>
      </c>
      <c r="AX2930" s="13">
        <f t="shared" si="610"/>
        <v>53</v>
      </c>
      <c r="AY2930" s="13">
        <f t="shared" si="611"/>
        <v>66</v>
      </c>
      <c r="AZ2930" s="13">
        <f t="shared" si="612"/>
        <v>63</v>
      </c>
      <c r="BA2930" s="13">
        <f t="shared" si="613"/>
        <v>60</v>
      </c>
      <c r="BB2930" s="14">
        <f t="shared" si="614"/>
        <v>57</v>
      </c>
      <c r="BC2930" s="19">
        <f t="shared" si="617"/>
        <v>66</v>
      </c>
      <c r="BD2930" s="55">
        <f t="shared" si="593"/>
        <v>0.97395258200714518</v>
      </c>
      <c r="BE2930" s="19">
        <f t="shared" si="594"/>
        <v>1.0107827216628775</v>
      </c>
      <c r="BF2930" s="19">
        <f t="shared" si="618"/>
        <v>1.0001429035401104</v>
      </c>
      <c r="BG2930" s="19">
        <f t="shared" si="590"/>
        <v>0.98254628126014942</v>
      </c>
      <c r="BH2930" s="19">
        <f t="shared" si="595"/>
        <v>0</v>
      </c>
      <c r="BI2930" s="19">
        <f t="shared" si="595"/>
        <v>0</v>
      </c>
      <c r="BJ2930" s="19">
        <f t="shared" si="595"/>
        <v>0</v>
      </c>
      <c r="BK2930" s="19">
        <f t="shared" si="620"/>
        <v>0</v>
      </c>
      <c r="BL2930" s="19">
        <f t="shared" si="620"/>
        <v>0</v>
      </c>
      <c r="BM2930" s="19">
        <f t="shared" si="620"/>
        <v>0</v>
      </c>
      <c r="BN2930" s="19">
        <f t="shared" si="620"/>
        <v>0</v>
      </c>
      <c r="BO2930" s="19">
        <f t="shared" si="620"/>
        <v>1</v>
      </c>
      <c r="BP2930" s="19">
        <f t="shared" si="620"/>
        <v>0</v>
      </c>
      <c r="BQ2930" s="19">
        <f t="shared" si="620"/>
        <v>1</v>
      </c>
      <c r="BR2930" s="19">
        <f t="shared" si="620"/>
        <v>0</v>
      </c>
      <c r="BS2930" s="19">
        <f t="shared" si="620"/>
        <v>2</v>
      </c>
      <c r="BT2930" s="19">
        <f t="shared" si="620"/>
        <v>0</v>
      </c>
      <c r="BU2930" s="19">
        <f t="shared" si="620"/>
        <v>1</v>
      </c>
      <c r="BV2930" s="19">
        <f t="shared" si="620"/>
        <v>0</v>
      </c>
      <c r="BW2930" s="19">
        <f t="shared" si="620"/>
        <v>1</v>
      </c>
      <c r="BX2930" s="19">
        <f t="shared" si="620"/>
        <v>0</v>
      </c>
      <c r="BY2930" s="19" t="str">
        <f t="shared" si="620"/>
        <v/>
      </c>
      <c r="BZ2930" s="19" t="str">
        <f t="shared" ref="BZ2930:CB2945" si="621">IF(BZ$4&gt;=$BC$1,"",SUMPRODUCT(N(MOD($D2930:$I2930,$BC$1)=BZ$4)))</f>
        <v/>
      </c>
      <c r="CA2930" s="19" t="str">
        <f t="shared" si="621"/>
        <v/>
      </c>
      <c r="CB2930" s="19" t="str">
        <f t="shared" si="621"/>
        <v/>
      </c>
    </row>
    <row r="2931" spans="1:80">
      <c r="A2931" s="24">
        <f t="shared" si="596"/>
        <v>2930</v>
      </c>
      <c r="B2931" s="31">
        <f>IF(data!A2932="","",data!A2932)</f>
        <v>2022136</v>
      </c>
      <c r="C2931" s="32">
        <f>IF(data!B2932="","",data!B2932)</f>
        <v>44892</v>
      </c>
      <c r="D2931" s="21">
        <f>IF(data!C2932="","",data!C2932)</f>
        <v>8</v>
      </c>
      <c r="E2931" s="22">
        <f>IF(data!D2932="","",data!D2932)</f>
        <v>10</v>
      </c>
      <c r="F2931" s="22">
        <f>IF(data!E2932="","",data!E2932)</f>
        <v>14</v>
      </c>
      <c r="G2931" s="22">
        <f>IF(data!F2932="","",data!F2932)</f>
        <v>15</v>
      </c>
      <c r="H2931" s="22">
        <f>IF(data!G2932="","",data!G2932)</f>
        <v>18</v>
      </c>
      <c r="I2931" s="22">
        <f>IF(data!H2932="","",data!H2932)</f>
        <v>22</v>
      </c>
      <c r="J2931" s="23">
        <f>IF(data!I2932="","",data!I2932)</f>
        <v>8</v>
      </c>
      <c r="Q2931" s="33"/>
      <c r="R2931" s="33"/>
      <c r="S2931" s="33"/>
      <c r="T2931" s="33"/>
      <c r="U2931" s="33"/>
      <c r="V2931" s="33"/>
      <c r="X2931" s="34"/>
      <c r="Y2931" s="33"/>
      <c r="Z2931" s="33"/>
      <c r="AA2931" s="33"/>
      <c r="AB2931" s="33"/>
      <c r="AC2931" s="35"/>
      <c r="AD2931" s="33"/>
      <c r="AE2931" s="33"/>
      <c r="AF2931" s="33"/>
      <c r="AG2931" s="33"/>
      <c r="AH2931" s="33"/>
      <c r="AI2931" s="33"/>
      <c r="AJ2931" s="36"/>
      <c r="AK2931" s="71">
        <f t="shared" si="597"/>
        <v>6</v>
      </c>
      <c r="AL2931" s="11">
        <f t="shared" si="598"/>
        <v>11</v>
      </c>
      <c r="AM2931" s="11">
        <f t="shared" si="599"/>
        <v>12</v>
      </c>
      <c r="AN2931" s="72">
        <f t="shared" si="600"/>
        <v>15</v>
      </c>
      <c r="AO2931" s="13">
        <f t="shared" si="601"/>
        <v>10</v>
      </c>
      <c r="AP2931" s="11">
        <f t="shared" si="602"/>
        <v>23</v>
      </c>
      <c r="AQ2931" s="11">
        <f t="shared" si="603"/>
        <v>24</v>
      </c>
      <c r="AR2931" s="72">
        <f t="shared" si="604"/>
        <v>27</v>
      </c>
      <c r="AS2931" s="11">
        <f t="shared" si="605"/>
        <v>32</v>
      </c>
      <c r="AT2931" s="11">
        <f t="shared" si="606"/>
        <v>39</v>
      </c>
      <c r="AU2931" s="11">
        <f t="shared" si="607"/>
        <v>35</v>
      </c>
      <c r="AV2931" s="11">
        <f t="shared" si="608"/>
        <v>31</v>
      </c>
      <c r="AW2931" s="12">
        <f t="shared" si="609"/>
        <v>42</v>
      </c>
      <c r="AX2931" s="13">
        <f t="shared" si="610"/>
        <v>55</v>
      </c>
      <c r="AY2931" s="13">
        <f t="shared" si="611"/>
        <v>53</v>
      </c>
      <c r="AZ2931" s="13">
        <f t="shared" si="612"/>
        <v>51</v>
      </c>
      <c r="BA2931" s="13">
        <f t="shared" si="613"/>
        <v>68</v>
      </c>
      <c r="BB2931" s="14">
        <f t="shared" si="614"/>
        <v>67</v>
      </c>
      <c r="BC2931" s="19">
        <f t="shared" si="617"/>
        <v>53</v>
      </c>
      <c r="BD2931" s="55">
        <f t="shared" si="593"/>
        <v>1.0066904839233517</v>
      </c>
      <c r="BE2931" s="19">
        <f t="shared" si="594"/>
        <v>1.0087366027931146</v>
      </c>
      <c r="BF2931" s="19">
        <f t="shared" si="618"/>
        <v>0.99359532315686916</v>
      </c>
      <c r="BG2931" s="19">
        <f t="shared" si="590"/>
        <v>0.99195842806105872</v>
      </c>
      <c r="BH2931" s="19">
        <f t="shared" si="595"/>
        <v>0</v>
      </c>
      <c r="BI2931" s="19">
        <f t="shared" si="595"/>
        <v>1</v>
      </c>
      <c r="BJ2931" s="19">
        <f t="shared" si="595"/>
        <v>0</v>
      </c>
      <c r="BK2931" s="19">
        <f t="shared" ref="BK2931:BZ2946" si="622">IF(BK$4&gt;=$BC$1,"",SUMPRODUCT(N(MOD($D2931:$I2931,$BC$1)=BK$4)))</f>
        <v>0</v>
      </c>
      <c r="BL2931" s="19">
        <f t="shared" si="622"/>
        <v>0</v>
      </c>
      <c r="BM2931" s="19">
        <f t="shared" si="622"/>
        <v>1</v>
      </c>
      <c r="BN2931" s="19">
        <f t="shared" si="622"/>
        <v>0</v>
      </c>
      <c r="BO2931" s="19">
        <f t="shared" si="622"/>
        <v>0</v>
      </c>
      <c r="BP2931" s="19">
        <f t="shared" si="622"/>
        <v>1</v>
      </c>
      <c r="BQ2931" s="19">
        <f t="shared" si="622"/>
        <v>0</v>
      </c>
      <c r="BR2931" s="19">
        <f t="shared" si="622"/>
        <v>1</v>
      </c>
      <c r="BS2931" s="19">
        <f t="shared" si="622"/>
        <v>0</v>
      </c>
      <c r="BT2931" s="19">
        <f t="shared" si="622"/>
        <v>0</v>
      </c>
      <c r="BU2931" s="19">
        <f t="shared" si="622"/>
        <v>0</v>
      </c>
      <c r="BV2931" s="19">
        <f t="shared" si="622"/>
        <v>1</v>
      </c>
      <c r="BW2931" s="19">
        <f t="shared" si="622"/>
        <v>1</v>
      </c>
      <c r="BX2931" s="19">
        <f t="shared" si="622"/>
        <v>0</v>
      </c>
      <c r="BY2931" s="19" t="str">
        <f t="shared" si="622"/>
        <v/>
      </c>
      <c r="BZ2931" s="19" t="str">
        <f t="shared" si="622"/>
        <v/>
      </c>
      <c r="CA2931" s="19" t="str">
        <f t="shared" si="621"/>
        <v/>
      </c>
      <c r="CB2931" s="19" t="str">
        <f t="shared" si="621"/>
        <v/>
      </c>
    </row>
    <row r="2932" spans="1:80">
      <c r="A2932" s="24">
        <f t="shared" si="596"/>
        <v>2931</v>
      </c>
      <c r="B2932" s="31">
        <f>IF(data!A2933="","",data!A2933)</f>
        <v>2022137</v>
      </c>
      <c r="C2932" s="32">
        <f>IF(data!B2933="","",data!B2933)</f>
        <v>44894</v>
      </c>
      <c r="D2932" s="21">
        <f>IF(data!C2933="","",data!C2933)</f>
        <v>8</v>
      </c>
      <c r="E2932" s="22">
        <f>IF(data!D2933="","",data!D2933)</f>
        <v>21</v>
      </c>
      <c r="F2932" s="22">
        <f>IF(data!E2933="","",data!E2933)</f>
        <v>23</v>
      </c>
      <c r="G2932" s="22">
        <f>IF(data!F2933="","",data!F2933)</f>
        <v>27</v>
      </c>
      <c r="H2932" s="22">
        <f>IF(data!G2933="","",data!G2933)</f>
        <v>28</v>
      </c>
      <c r="I2932" s="22">
        <f>IF(data!H2933="","",data!H2933)</f>
        <v>33</v>
      </c>
      <c r="J2932" s="23">
        <f>IF(data!I2933="","",data!I2933)</f>
        <v>1</v>
      </c>
      <c r="Q2932" s="33"/>
      <c r="R2932" s="33"/>
      <c r="S2932" s="33"/>
      <c r="T2932" s="33"/>
      <c r="U2932" s="33"/>
      <c r="V2932" s="33"/>
      <c r="X2932" s="34"/>
      <c r="Y2932" s="33"/>
      <c r="Z2932" s="33"/>
      <c r="AA2932" s="33"/>
      <c r="AB2932" s="33"/>
      <c r="AC2932" s="35"/>
      <c r="AD2932" s="33"/>
      <c r="AE2932" s="33"/>
      <c r="AF2932" s="33"/>
      <c r="AG2932" s="33"/>
      <c r="AH2932" s="33"/>
      <c r="AI2932" s="33"/>
      <c r="AJ2932" s="36"/>
      <c r="AK2932" s="10">
        <f t="shared" si="597"/>
        <v>5</v>
      </c>
      <c r="AL2932" s="11">
        <f t="shared" si="598"/>
        <v>8</v>
      </c>
      <c r="AM2932" s="11">
        <f t="shared" si="599"/>
        <v>15</v>
      </c>
      <c r="AN2932" s="11">
        <f t="shared" si="600"/>
        <v>20</v>
      </c>
      <c r="AO2932" s="13">
        <f t="shared" si="601"/>
        <v>14</v>
      </c>
      <c r="AP2932" s="11">
        <f t="shared" si="602"/>
        <v>20</v>
      </c>
      <c r="AQ2932" s="11">
        <f t="shared" si="603"/>
        <v>23</v>
      </c>
      <c r="AR2932" s="11">
        <f t="shared" si="604"/>
        <v>30</v>
      </c>
      <c r="AS2932" s="11">
        <f t="shared" si="605"/>
        <v>30</v>
      </c>
      <c r="AT2932" s="11">
        <f t="shared" si="606"/>
        <v>44</v>
      </c>
      <c r="AU2932" s="11">
        <f t="shared" si="607"/>
        <v>36</v>
      </c>
      <c r="AV2932" s="11">
        <f t="shared" si="608"/>
        <v>42</v>
      </c>
      <c r="AW2932" s="12">
        <f t="shared" si="609"/>
        <v>50</v>
      </c>
      <c r="AX2932" s="13">
        <f t="shared" si="610"/>
        <v>44</v>
      </c>
      <c r="AY2932" s="13">
        <f t="shared" si="611"/>
        <v>55</v>
      </c>
      <c r="AZ2932" s="13">
        <f t="shared" si="612"/>
        <v>50</v>
      </c>
      <c r="BA2932" s="13">
        <f t="shared" si="613"/>
        <v>45</v>
      </c>
      <c r="BB2932" s="14">
        <f t="shared" si="614"/>
        <v>40</v>
      </c>
      <c r="BC2932" s="19">
        <f t="shared" si="617"/>
        <v>55</v>
      </c>
      <c r="BD2932" s="55">
        <f t="shared" si="593"/>
        <v>1.04761286131861</v>
      </c>
      <c r="BE2932" s="19">
        <f t="shared" si="594"/>
        <v>1.0107827216628775</v>
      </c>
      <c r="BF2932" s="19">
        <f t="shared" si="618"/>
        <v>1.0075089314712569</v>
      </c>
      <c r="BG2932" s="19">
        <f t="shared" ref="BG2932:BG2995" si="623">IF($B2932="","",SUM($BC2883:$BC2932)/50/$BM$3)</f>
        <v>0.99523221825267949</v>
      </c>
      <c r="BH2932" s="19">
        <f t="shared" si="595"/>
        <v>0</v>
      </c>
      <c r="BI2932" s="19">
        <f t="shared" si="595"/>
        <v>0</v>
      </c>
      <c r="BJ2932" s="19">
        <f t="shared" si="595"/>
        <v>0</v>
      </c>
      <c r="BK2932" s="19">
        <f t="shared" si="622"/>
        <v>0</v>
      </c>
      <c r="BL2932" s="19">
        <f t="shared" si="622"/>
        <v>1</v>
      </c>
      <c r="BM2932" s="19">
        <f t="shared" si="622"/>
        <v>0</v>
      </c>
      <c r="BN2932" s="19">
        <f t="shared" si="622"/>
        <v>1</v>
      </c>
      <c r="BO2932" s="19">
        <f t="shared" si="622"/>
        <v>0</v>
      </c>
      <c r="BP2932" s="19">
        <f t="shared" si="622"/>
        <v>1</v>
      </c>
      <c r="BQ2932" s="19">
        <f t="shared" si="622"/>
        <v>0</v>
      </c>
      <c r="BR2932" s="19">
        <f t="shared" si="622"/>
        <v>1</v>
      </c>
      <c r="BS2932" s="19">
        <f t="shared" si="622"/>
        <v>1</v>
      </c>
      <c r="BT2932" s="19">
        <f t="shared" si="622"/>
        <v>0</v>
      </c>
      <c r="BU2932" s="19">
        <f t="shared" si="622"/>
        <v>0</v>
      </c>
      <c r="BV2932" s="19">
        <f t="shared" si="622"/>
        <v>0</v>
      </c>
      <c r="BW2932" s="19">
        <f t="shared" si="622"/>
        <v>0</v>
      </c>
      <c r="BX2932" s="19">
        <f t="shared" si="622"/>
        <v>1</v>
      </c>
      <c r="BY2932" s="19" t="str">
        <f t="shared" si="622"/>
        <v/>
      </c>
      <c r="BZ2932" s="19" t="str">
        <f t="shared" si="622"/>
        <v/>
      </c>
      <c r="CA2932" s="19" t="str">
        <f t="shared" si="621"/>
        <v/>
      </c>
      <c r="CB2932" s="19" t="str">
        <f t="shared" si="621"/>
        <v/>
      </c>
    </row>
    <row r="2933" spans="1:80">
      <c r="A2933" s="24">
        <f t="shared" si="596"/>
        <v>2932</v>
      </c>
      <c r="B2933" s="31">
        <f>IF(data!A2934="","",data!A2934)</f>
        <v>2022138</v>
      </c>
      <c r="C2933" s="32">
        <f>IF(data!B2934="","",data!B2934)</f>
        <v>44896</v>
      </c>
      <c r="D2933" s="21">
        <f>IF(data!C2934="","",data!C2934)</f>
        <v>2</v>
      </c>
      <c r="E2933" s="22">
        <f>IF(data!D2934="","",data!D2934)</f>
        <v>14</v>
      </c>
      <c r="F2933" s="22">
        <f>IF(data!E2934="","",data!E2934)</f>
        <v>19</v>
      </c>
      <c r="G2933" s="22">
        <f>IF(data!F2934="","",data!F2934)</f>
        <v>21</v>
      </c>
      <c r="H2933" s="22">
        <f>IF(data!G2934="","",data!G2934)</f>
        <v>25</v>
      </c>
      <c r="I2933" s="22">
        <f>IF(data!H2934="","",data!H2934)</f>
        <v>28</v>
      </c>
      <c r="J2933" s="23">
        <f>IF(data!I2934="","",data!I2934)</f>
        <v>11</v>
      </c>
      <c r="Q2933" s="33"/>
      <c r="R2933" s="33"/>
      <c r="S2933" s="33"/>
      <c r="T2933" s="33"/>
      <c r="U2933" s="33"/>
      <c r="V2933" s="33"/>
      <c r="X2933" s="34"/>
      <c r="Y2933" s="33"/>
      <c r="Z2933" s="33"/>
      <c r="AA2933" s="33"/>
      <c r="AB2933" s="33"/>
      <c r="AC2933" s="35"/>
      <c r="AD2933" s="33"/>
      <c r="AE2933" s="33"/>
      <c r="AF2933" s="33"/>
      <c r="AG2933" s="33"/>
      <c r="AH2933" s="33"/>
      <c r="AI2933" s="33"/>
      <c r="AJ2933" s="36"/>
      <c r="AK2933" s="10">
        <f t="shared" si="597"/>
        <v>7</v>
      </c>
      <c r="AL2933" s="11">
        <f t="shared" si="598"/>
        <v>9</v>
      </c>
      <c r="AM2933" s="72">
        <f t="shared" si="599"/>
        <v>14</v>
      </c>
      <c r="AN2933" s="11">
        <f t="shared" si="600"/>
        <v>13</v>
      </c>
      <c r="AO2933" s="13">
        <f>IF($D2933="","",MOD($D2933,7)+MOD($E2933,7)+MOD($F2933,7)+MOD($G2933,7)+MOD($H2933,7)+MOD($I2933,7))</f>
        <v>11</v>
      </c>
      <c r="AP2933" s="11">
        <f t="shared" si="602"/>
        <v>21</v>
      </c>
      <c r="AQ2933" s="11">
        <f t="shared" si="603"/>
        <v>19</v>
      </c>
      <c r="AR2933" s="11">
        <f t="shared" si="604"/>
        <v>29</v>
      </c>
      <c r="AS2933" s="11">
        <f t="shared" si="605"/>
        <v>32</v>
      </c>
      <c r="AT2933" s="11">
        <f t="shared" si="606"/>
        <v>25</v>
      </c>
      <c r="AU2933" s="11">
        <f t="shared" si="607"/>
        <v>31</v>
      </c>
      <c r="AV2933" s="11">
        <f t="shared" si="608"/>
        <v>25</v>
      </c>
      <c r="AW2933" s="12">
        <f t="shared" si="609"/>
        <v>49</v>
      </c>
      <c r="AX2933" s="13">
        <f t="shared" si="610"/>
        <v>45</v>
      </c>
      <c r="AY2933" s="13">
        <f t="shared" si="611"/>
        <v>41</v>
      </c>
      <c r="AZ2933" s="13">
        <f t="shared" si="612"/>
        <v>37</v>
      </c>
      <c r="BA2933" s="13">
        <f t="shared" si="613"/>
        <v>33</v>
      </c>
      <c r="BB2933" s="14">
        <f t="shared" si="614"/>
        <v>49</v>
      </c>
      <c r="BC2933" s="19">
        <f t="shared" si="617"/>
        <v>41</v>
      </c>
      <c r="BD2933" s="55">
        <f t="shared" si="593"/>
        <v>1.04761286131861</v>
      </c>
      <c r="BE2933" s="19">
        <f t="shared" si="594"/>
        <v>1.0025982461838259</v>
      </c>
      <c r="BF2933" s="19">
        <f t="shared" si="618"/>
        <v>0.99277687560896399</v>
      </c>
      <c r="BG2933" s="19">
        <f t="shared" si="623"/>
        <v>0.99768756089639488</v>
      </c>
      <c r="BH2933" s="19">
        <f t="shared" si="595"/>
        <v>0</v>
      </c>
      <c r="BI2933" s="19">
        <f t="shared" si="595"/>
        <v>0</v>
      </c>
      <c r="BJ2933" s="19">
        <f t="shared" si="595"/>
        <v>2</v>
      </c>
      <c r="BK2933" s="19">
        <f t="shared" si="622"/>
        <v>0</v>
      </c>
      <c r="BL2933" s="19">
        <f t="shared" si="622"/>
        <v>1</v>
      </c>
      <c r="BM2933" s="19">
        <f t="shared" si="622"/>
        <v>0</v>
      </c>
      <c r="BN2933" s="19">
        <f t="shared" si="622"/>
        <v>0</v>
      </c>
      <c r="BO2933" s="19">
        <f t="shared" si="622"/>
        <v>0</v>
      </c>
      <c r="BP2933" s="19">
        <f t="shared" si="622"/>
        <v>1</v>
      </c>
      <c r="BQ2933" s="19">
        <f t="shared" si="622"/>
        <v>0</v>
      </c>
      <c r="BR2933" s="19">
        <f t="shared" si="622"/>
        <v>0</v>
      </c>
      <c r="BS2933" s="19">
        <f t="shared" si="622"/>
        <v>1</v>
      </c>
      <c r="BT2933" s="19">
        <f t="shared" si="622"/>
        <v>0</v>
      </c>
      <c r="BU2933" s="19">
        <f t="shared" si="622"/>
        <v>0</v>
      </c>
      <c r="BV2933" s="19">
        <f t="shared" si="622"/>
        <v>1</v>
      </c>
      <c r="BW2933" s="19">
        <f t="shared" si="622"/>
        <v>0</v>
      </c>
      <c r="BX2933" s="19">
        <f t="shared" si="622"/>
        <v>0</v>
      </c>
      <c r="BY2933" s="19" t="str">
        <f t="shared" si="622"/>
        <v/>
      </c>
      <c r="BZ2933" s="19" t="str">
        <f t="shared" si="622"/>
        <v/>
      </c>
      <c r="CA2933" s="19" t="str">
        <f t="shared" si="621"/>
        <v/>
      </c>
      <c r="CB2933" s="19" t="str">
        <f t="shared" si="621"/>
        <v/>
      </c>
    </row>
    <row r="2934" spans="1:80">
      <c r="A2934" s="24">
        <f t="shared" si="596"/>
        <v>2933</v>
      </c>
      <c r="B2934" s="31">
        <f>IF(data!A2935="","",data!A2935)</f>
        <v>2022139</v>
      </c>
      <c r="C2934" s="32">
        <f>IF(data!B2935="","",data!B2935)</f>
        <v>44899</v>
      </c>
      <c r="D2934" s="21">
        <f>IF(data!C2935="","",data!C2935)</f>
        <v>6</v>
      </c>
      <c r="E2934" s="22">
        <f>IF(data!D2935="","",data!D2935)</f>
        <v>7</v>
      </c>
      <c r="F2934" s="22">
        <f>IF(data!E2935="","",data!E2935)</f>
        <v>9</v>
      </c>
      <c r="G2934" s="22">
        <f>IF(data!F2935="","",data!F2935)</f>
        <v>16</v>
      </c>
      <c r="H2934" s="22">
        <f>IF(data!G2935="","",data!G2935)</f>
        <v>17</v>
      </c>
      <c r="I2934" s="22">
        <f>IF(data!H2935="","",data!H2935)</f>
        <v>19</v>
      </c>
      <c r="J2934" s="23">
        <f>IF(data!I2935="","",data!I2935)</f>
        <v>14</v>
      </c>
      <c r="Q2934" s="33"/>
      <c r="R2934" s="33"/>
      <c r="S2934" s="33"/>
      <c r="T2934" s="33"/>
      <c r="U2934" s="33"/>
      <c r="V2934" s="33"/>
      <c r="X2934" s="34"/>
      <c r="Y2934" s="33"/>
      <c r="Z2934" s="33"/>
      <c r="AA2934" s="33"/>
      <c r="AB2934" s="33"/>
      <c r="AC2934" s="35"/>
      <c r="AD2934" s="33"/>
      <c r="AE2934" s="33"/>
      <c r="AF2934" s="33"/>
      <c r="AG2934" s="33"/>
      <c r="AH2934" s="33"/>
      <c r="AI2934" s="33"/>
      <c r="AJ2934" s="36"/>
      <c r="AK2934" s="71">
        <f t="shared" si="597"/>
        <v>5</v>
      </c>
      <c r="AL2934" s="11">
        <f t="shared" si="598"/>
        <v>10</v>
      </c>
      <c r="AM2934" s="72">
        <f t="shared" si="599"/>
        <v>14</v>
      </c>
      <c r="AN2934" s="11">
        <f t="shared" si="600"/>
        <v>14</v>
      </c>
      <c r="AO2934" s="13">
        <f t="shared" si="601"/>
        <v>18</v>
      </c>
      <c r="AP2934" s="11">
        <f t="shared" si="602"/>
        <v>18</v>
      </c>
      <c r="AQ2934" s="11">
        <f t="shared" si="603"/>
        <v>29</v>
      </c>
      <c r="AR2934" s="11">
        <f t="shared" si="604"/>
        <v>44</v>
      </c>
      <c r="AS2934" s="11">
        <f t="shared" si="605"/>
        <v>41</v>
      </c>
      <c r="AT2934" s="11">
        <f t="shared" si="606"/>
        <v>38</v>
      </c>
      <c r="AU2934" s="11">
        <f t="shared" si="607"/>
        <v>35</v>
      </c>
      <c r="AV2934" s="11">
        <f t="shared" si="608"/>
        <v>32</v>
      </c>
      <c r="AW2934" s="12">
        <f t="shared" si="609"/>
        <v>29</v>
      </c>
      <c r="AX2934" s="13">
        <f t="shared" si="610"/>
        <v>26</v>
      </c>
      <c r="AY2934" s="13">
        <f t="shared" si="611"/>
        <v>40</v>
      </c>
      <c r="AZ2934" s="13">
        <f t="shared" si="612"/>
        <v>56</v>
      </c>
      <c r="BA2934" s="13">
        <f t="shared" si="613"/>
        <v>55</v>
      </c>
      <c r="BB2934" s="14">
        <f t="shared" si="614"/>
        <v>74</v>
      </c>
      <c r="BC2934" s="19">
        <f t="shared" si="617"/>
        <v>40</v>
      </c>
      <c r="BD2934" s="55">
        <f t="shared" si="593"/>
        <v>1.0435206235790842</v>
      </c>
      <c r="BE2934" s="19">
        <f t="shared" si="594"/>
        <v>0.96576810652809364</v>
      </c>
      <c r="BF2934" s="19">
        <f t="shared" si="618"/>
        <v>0.98950308541734322</v>
      </c>
      <c r="BG2934" s="19">
        <f t="shared" si="623"/>
        <v>0.98704774277362783</v>
      </c>
      <c r="BH2934" s="19">
        <f t="shared" si="595"/>
        <v>1</v>
      </c>
      <c r="BI2934" s="19">
        <f t="shared" si="595"/>
        <v>0</v>
      </c>
      <c r="BJ2934" s="19">
        <f t="shared" si="595"/>
        <v>1</v>
      </c>
      <c r="BK2934" s="19">
        <f t="shared" si="622"/>
        <v>0</v>
      </c>
      <c r="BL2934" s="19">
        <f t="shared" si="622"/>
        <v>0</v>
      </c>
      <c r="BM2934" s="19">
        <f t="shared" si="622"/>
        <v>0</v>
      </c>
      <c r="BN2934" s="19">
        <f t="shared" si="622"/>
        <v>1</v>
      </c>
      <c r="BO2934" s="19">
        <f t="shared" si="622"/>
        <v>1</v>
      </c>
      <c r="BP2934" s="19">
        <f t="shared" si="622"/>
        <v>0</v>
      </c>
      <c r="BQ2934" s="19">
        <f t="shared" si="622"/>
        <v>1</v>
      </c>
      <c r="BR2934" s="19">
        <f t="shared" si="622"/>
        <v>0</v>
      </c>
      <c r="BS2934" s="19">
        <f t="shared" si="622"/>
        <v>0</v>
      </c>
      <c r="BT2934" s="19">
        <f t="shared" si="622"/>
        <v>0</v>
      </c>
      <c r="BU2934" s="19">
        <f t="shared" si="622"/>
        <v>0</v>
      </c>
      <c r="BV2934" s="19">
        <f t="shared" si="622"/>
        <v>0</v>
      </c>
      <c r="BW2934" s="19">
        <f t="shared" si="622"/>
        <v>0</v>
      </c>
      <c r="BX2934" s="19">
        <f t="shared" si="622"/>
        <v>1</v>
      </c>
      <c r="BY2934" s="19" t="str">
        <f t="shared" si="622"/>
        <v/>
      </c>
      <c r="BZ2934" s="19" t="str">
        <f t="shared" si="622"/>
        <v/>
      </c>
      <c r="CA2934" s="19" t="str">
        <f t="shared" si="621"/>
        <v/>
      </c>
      <c r="CB2934" s="19" t="str">
        <f t="shared" si="621"/>
        <v/>
      </c>
    </row>
    <row r="2935" spans="1:80">
      <c r="A2935" s="24">
        <f t="shared" si="596"/>
        <v>2934</v>
      </c>
      <c r="B2935" s="31">
        <f>IF(data!A2936="","",data!A2936)</f>
        <v>2022140</v>
      </c>
      <c r="C2935" s="32">
        <f>IF(data!B2936="","",data!B2936)</f>
        <v>44901</v>
      </c>
      <c r="D2935" s="21">
        <f>IF(data!C2936="","",data!C2936)</f>
        <v>8</v>
      </c>
      <c r="E2935" s="22">
        <f>IF(data!D2936="","",data!D2936)</f>
        <v>9</v>
      </c>
      <c r="F2935" s="22">
        <f>IF(data!E2936="","",data!E2936)</f>
        <v>18</v>
      </c>
      <c r="G2935" s="22">
        <f>IF(data!F2936="","",data!F2936)</f>
        <v>19</v>
      </c>
      <c r="H2935" s="22">
        <f>IF(data!G2936="","",data!G2936)</f>
        <v>20</v>
      </c>
      <c r="I2935" s="22">
        <f>IF(data!H2936="","",data!H2936)</f>
        <v>27</v>
      </c>
      <c r="J2935" s="23">
        <f>IF(data!I2936="","",data!I2936)</f>
        <v>15</v>
      </c>
      <c r="Q2935" s="33"/>
      <c r="R2935" s="33"/>
      <c r="S2935" s="33"/>
      <c r="T2935" s="33"/>
      <c r="U2935" s="33"/>
      <c r="V2935" s="33"/>
      <c r="X2935" s="34"/>
      <c r="Y2935" s="33"/>
      <c r="Z2935" s="33"/>
      <c r="AA2935" s="33"/>
      <c r="AB2935" s="33"/>
      <c r="AC2935" s="35"/>
      <c r="AD2935" s="33"/>
      <c r="AE2935" s="33"/>
      <c r="AF2935" s="33"/>
      <c r="AG2935" s="33"/>
      <c r="AH2935" s="33"/>
      <c r="AI2935" s="33"/>
      <c r="AJ2935" s="36"/>
      <c r="AK2935" s="71">
        <f t="shared" si="597"/>
        <v>5</v>
      </c>
      <c r="AL2935" s="11">
        <f t="shared" si="598"/>
        <v>9</v>
      </c>
      <c r="AM2935" s="11">
        <f t="shared" si="599"/>
        <v>16</v>
      </c>
      <c r="AN2935" s="11">
        <f t="shared" si="600"/>
        <v>11</v>
      </c>
      <c r="AO2935" s="13">
        <f t="shared" si="601"/>
        <v>24</v>
      </c>
      <c r="AP2935" s="11">
        <f t="shared" si="602"/>
        <v>13</v>
      </c>
      <c r="AQ2935" s="11">
        <f t="shared" si="603"/>
        <v>11</v>
      </c>
      <c r="AR2935" s="11">
        <f t="shared" si="604"/>
        <v>41</v>
      </c>
      <c r="AS2935" s="11">
        <f t="shared" si="605"/>
        <v>46</v>
      </c>
      <c r="AT2935" s="11">
        <f t="shared" si="606"/>
        <v>41</v>
      </c>
      <c r="AU2935" s="11">
        <f t="shared" si="607"/>
        <v>36</v>
      </c>
      <c r="AV2935" s="11">
        <f t="shared" si="608"/>
        <v>45</v>
      </c>
      <c r="AW2935" s="12">
        <f t="shared" si="609"/>
        <v>41</v>
      </c>
      <c r="AX2935" s="13">
        <f t="shared" si="610"/>
        <v>37</v>
      </c>
      <c r="AY2935" s="13">
        <f t="shared" si="611"/>
        <v>33</v>
      </c>
      <c r="AZ2935" s="13">
        <f t="shared" si="612"/>
        <v>29</v>
      </c>
      <c r="BA2935" s="13">
        <f t="shared" si="613"/>
        <v>44</v>
      </c>
      <c r="BB2935" s="14">
        <f t="shared" si="614"/>
        <v>61</v>
      </c>
      <c r="BC2935" s="19">
        <f t="shared" si="617"/>
        <v>33</v>
      </c>
      <c r="BD2935" s="55">
        <f t="shared" si="593"/>
        <v>0.90847677817473205</v>
      </c>
      <c r="BE2935" s="19">
        <f t="shared" si="594"/>
        <v>0.94121468009093856</v>
      </c>
      <c r="BF2935" s="19">
        <f t="shared" si="618"/>
        <v>0.98459240012991223</v>
      </c>
      <c r="BG2935" s="19">
        <f t="shared" si="623"/>
        <v>0.98090938616433898</v>
      </c>
      <c r="BH2935" s="19">
        <f t="shared" si="595"/>
        <v>0</v>
      </c>
      <c r="BI2935" s="19">
        <f t="shared" si="595"/>
        <v>1</v>
      </c>
      <c r="BJ2935" s="19">
        <f t="shared" si="595"/>
        <v>1</v>
      </c>
      <c r="BK2935" s="19">
        <f t="shared" si="622"/>
        <v>1</v>
      </c>
      <c r="BL2935" s="19">
        <f t="shared" si="622"/>
        <v>0</v>
      </c>
      <c r="BM2935" s="19">
        <f t="shared" si="622"/>
        <v>0</v>
      </c>
      <c r="BN2935" s="19">
        <f t="shared" si="622"/>
        <v>0</v>
      </c>
      <c r="BO2935" s="19">
        <f t="shared" si="622"/>
        <v>0</v>
      </c>
      <c r="BP2935" s="19">
        <f t="shared" si="622"/>
        <v>1</v>
      </c>
      <c r="BQ2935" s="19">
        <f t="shared" si="622"/>
        <v>1</v>
      </c>
      <c r="BR2935" s="19">
        <f t="shared" si="622"/>
        <v>1</v>
      </c>
      <c r="BS2935" s="19">
        <f t="shared" si="622"/>
        <v>0</v>
      </c>
      <c r="BT2935" s="19">
        <f t="shared" si="622"/>
        <v>0</v>
      </c>
      <c r="BU2935" s="19">
        <f t="shared" si="622"/>
        <v>0</v>
      </c>
      <c r="BV2935" s="19">
        <f t="shared" si="622"/>
        <v>0</v>
      </c>
      <c r="BW2935" s="19">
        <f t="shared" si="622"/>
        <v>0</v>
      </c>
      <c r="BX2935" s="19">
        <f t="shared" si="622"/>
        <v>0</v>
      </c>
      <c r="BY2935" s="19" t="str">
        <f t="shared" si="622"/>
        <v/>
      </c>
      <c r="BZ2935" s="19" t="str">
        <f t="shared" si="622"/>
        <v/>
      </c>
      <c r="CA2935" s="19" t="str">
        <f t="shared" si="621"/>
        <v/>
      </c>
      <c r="CB2935" s="19" t="str">
        <f t="shared" si="621"/>
        <v/>
      </c>
    </row>
    <row r="2936" spans="1:80">
      <c r="A2936" s="24">
        <f t="shared" si="596"/>
        <v>2935</v>
      </c>
      <c r="B2936" s="31">
        <f>IF(data!A2937="","",data!A2937)</f>
        <v>2022141</v>
      </c>
      <c r="C2936" s="32">
        <f>IF(data!B2937="","",data!B2937)</f>
        <v>44903</v>
      </c>
      <c r="D2936" s="21">
        <f>IF(data!C2937="","",data!C2937)</f>
        <v>5</v>
      </c>
      <c r="E2936" s="22">
        <f>IF(data!D2937="","",data!D2937)</f>
        <v>12</v>
      </c>
      <c r="F2936" s="22">
        <f>IF(data!E2937="","",data!E2937)</f>
        <v>13</v>
      </c>
      <c r="G2936" s="22">
        <f>IF(data!F2937="","",data!F2937)</f>
        <v>17</v>
      </c>
      <c r="H2936" s="22">
        <f>IF(data!G2937="","",data!G2937)</f>
        <v>20</v>
      </c>
      <c r="I2936" s="22">
        <f>IF(data!H2937="","",data!H2937)</f>
        <v>27</v>
      </c>
      <c r="J2936" s="23">
        <f>IF(data!I2937="","",data!I2937)</f>
        <v>14</v>
      </c>
      <c r="Q2936" s="33"/>
      <c r="R2936" s="33"/>
      <c r="S2936" s="33"/>
      <c r="T2936" s="33"/>
      <c r="U2936" s="33"/>
      <c r="V2936" s="33"/>
      <c r="X2936" s="34"/>
      <c r="Y2936" s="33"/>
      <c r="Z2936" s="33"/>
      <c r="AA2936" s="33"/>
      <c r="AB2936" s="33"/>
      <c r="AC2936" s="35"/>
      <c r="AD2936" s="33"/>
      <c r="AE2936" s="33"/>
      <c r="AF2936" s="33"/>
      <c r="AG2936" s="33"/>
      <c r="AH2936" s="33"/>
      <c r="AI2936" s="33"/>
      <c r="AJ2936" s="36"/>
      <c r="AK2936" s="10">
        <f t="shared" si="597"/>
        <v>7</v>
      </c>
      <c r="AL2936" s="11">
        <f t="shared" si="598"/>
        <v>6</v>
      </c>
      <c r="AM2936" s="11">
        <f t="shared" si="599"/>
        <v>9</v>
      </c>
      <c r="AN2936" s="11">
        <f t="shared" si="600"/>
        <v>16</v>
      </c>
      <c r="AO2936" s="13">
        <f t="shared" si="601"/>
        <v>31</v>
      </c>
      <c r="AP2936" s="11">
        <f t="shared" si="602"/>
        <v>22</v>
      </c>
      <c r="AQ2936" s="11">
        <f t="shared" si="603"/>
        <v>22</v>
      </c>
      <c r="AR2936" s="11">
        <f t="shared" si="604"/>
        <v>24</v>
      </c>
      <c r="AS2936" s="11">
        <f t="shared" si="605"/>
        <v>28</v>
      </c>
      <c r="AT2936" s="11">
        <f t="shared" si="606"/>
        <v>22</v>
      </c>
      <c r="AU2936" s="11">
        <f t="shared" si="607"/>
        <v>29</v>
      </c>
      <c r="AV2936" s="11">
        <f t="shared" si="608"/>
        <v>52</v>
      </c>
      <c r="AW2936" s="12">
        <f t="shared" si="609"/>
        <v>49</v>
      </c>
      <c r="AX2936" s="13">
        <f t="shared" si="610"/>
        <v>46</v>
      </c>
      <c r="AY2936" s="13">
        <f t="shared" si="611"/>
        <v>43</v>
      </c>
      <c r="AZ2936" s="13">
        <f t="shared" si="612"/>
        <v>58</v>
      </c>
      <c r="BA2936" s="13">
        <f t="shared" si="613"/>
        <v>56</v>
      </c>
      <c r="BB2936" s="14">
        <f t="shared" si="614"/>
        <v>54</v>
      </c>
      <c r="BC2936" s="19">
        <f t="shared" si="617"/>
        <v>43</v>
      </c>
      <c r="BD2936" s="55">
        <f t="shared" si="593"/>
        <v>0.86755440077947377</v>
      </c>
      <c r="BE2936" s="19">
        <f t="shared" si="594"/>
        <v>0.93712244235141273</v>
      </c>
      <c r="BF2936" s="19">
        <f t="shared" si="618"/>
        <v>0.96249431633647287</v>
      </c>
      <c r="BG2936" s="19">
        <f t="shared" si="623"/>
        <v>0.98418317635595975</v>
      </c>
      <c r="BH2936" s="19">
        <f t="shared" si="595"/>
        <v>1</v>
      </c>
      <c r="BI2936" s="19">
        <f t="shared" si="595"/>
        <v>0</v>
      </c>
      <c r="BJ2936" s="19">
        <f t="shared" si="595"/>
        <v>0</v>
      </c>
      <c r="BK2936" s="19">
        <f t="shared" si="622"/>
        <v>1</v>
      </c>
      <c r="BL2936" s="19">
        <f t="shared" si="622"/>
        <v>0</v>
      </c>
      <c r="BM2936" s="19">
        <f t="shared" si="622"/>
        <v>1</v>
      </c>
      <c r="BN2936" s="19">
        <f t="shared" si="622"/>
        <v>0</v>
      </c>
      <c r="BO2936" s="19">
        <f t="shared" si="622"/>
        <v>0</v>
      </c>
      <c r="BP2936" s="19">
        <f t="shared" si="622"/>
        <v>0</v>
      </c>
      <c r="BQ2936" s="19">
        <f t="shared" si="622"/>
        <v>0</v>
      </c>
      <c r="BR2936" s="19">
        <f t="shared" si="622"/>
        <v>1</v>
      </c>
      <c r="BS2936" s="19">
        <f t="shared" si="622"/>
        <v>0</v>
      </c>
      <c r="BT2936" s="19">
        <f t="shared" si="622"/>
        <v>1</v>
      </c>
      <c r="BU2936" s="19">
        <f t="shared" si="622"/>
        <v>1</v>
      </c>
      <c r="BV2936" s="19">
        <f t="shared" si="622"/>
        <v>0</v>
      </c>
      <c r="BW2936" s="19">
        <f t="shared" si="622"/>
        <v>0</v>
      </c>
      <c r="BX2936" s="19">
        <f t="shared" si="622"/>
        <v>0</v>
      </c>
      <c r="BY2936" s="19" t="str">
        <f t="shared" si="622"/>
        <v/>
      </c>
      <c r="BZ2936" s="19" t="str">
        <f t="shared" si="622"/>
        <v/>
      </c>
      <c r="CA2936" s="19" t="str">
        <f t="shared" si="621"/>
        <v/>
      </c>
      <c r="CB2936" s="19" t="str">
        <f t="shared" si="621"/>
        <v/>
      </c>
    </row>
    <row r="2937" spans="1:80">
      <c r="A2937" s="24">
        <f t="shared" si="596"/>
        <v>2936</v>
      </c>
      <c r="B2937" s="31">
        <f>IF(data!A2938="","",data!A2938)</f>
        <v>2022142</v>
      </c>
      <c r="C2937" s="32">
        <f>IF(data!B2938="","",data!B2938)</f>
        <v>44906</v>
      </c>
      <c r="D2937" s="21">
        <f>IF(data!C2938="","",data!C2938)</f>
        <v>1</v>
      </c>
      <c r="E2937" s="22">
        <f>IF(data!D2938="","",data!D2938)</f>
        <v>3</v>
      </c>
      <c r="F2937" s="22">
        <f>IF(data!E2938="","",data!E2938)</f>
        <v>13</v>
      </c>
      <c r="G2937" s="22">
        <f>IF(data!F2938="","",data!F2938)</f>
        <v>16</v>
      </c>
      <c r="H2937" s="22">
        <f>IF(data!G2938="","",data!G2938)</f>
        <v>21</v>
      </c>
      <c r="I2937" s="22">
        <f>IF(data!H2938="","",data!H2938)</f>
        <v>27</v>
      </c>
      <c r="J2937" s="23">
        <f>IF(data!I2938="","",data!I2938)</f>
        <v>3</v>
      </c>
      <c r="Q2937" s="33"/>
      <c r="R2937" s="33"/>
      <c r="S2937" s="33"/>
      <c r="T2937" s="33"/>
      <c r="U2937" s="33"/>
      <c r="V2937" s="33"/>
      <c r="X2937" s="34"/>
      <c r="Y2937" s="33"/>
      <c r="Z2937" s="33"/>
      <c r="AA2937" s="33"/>
      <c r="AB2937" s="33"/>
      <c r="AC2937" s="35"/>
      <c r="AD2937" s="33"/>
      <c r="AE2937" s="33"/>
      <c r="AF2937" s="33"/>
      <c r="AG2937" s="33"/>
      <c r="AH2937" s="33"/>
      <c r="AI2937" s="33"/>
      <c r="AJ2937" s="36"/>
      <c r="AK2937" s="10">
        <f t="shared" si="597"/>
        <v>3</v>
      </c>
      <c r="AL2937" s="11">
        <f t="shared" si="598"/>
        <v>9</v>
      </c>
      <c r="AM2937" s="11">
        <f t="shared" si="599"/>
        <v>11</v>
      </c>
      <c r="AN2937" s="11">
        <f t="shared" si="600"/>
        <v>15</v>
      </c>
      <c r="AO2937" s="13">
        <f t="shared" si="601"/>
        <v>18</v>
      </c>
      <c r="AP2937" s="11">
        <f t="shared" si="602"/>
        <v>17</v>
      </c>
      <c r="AQ2937" s="11">
        <f t="shared" si="603"/>
        <v>18</v>
      </c>
      <c r="AR2937" s="11">
        <f t="shared" si="604"/>
        <v>21</v>
      </c>
      <c r="AS2937" s="11">
        <f t="shared" si="605"/>
        <v>26</v>
      </c>
      <c r="AT2937" s="11">
        <f t="shared" si="606"/>
        <v>21</v>
      </c>
      <c r="AU2937" s="11">
        <f t="shared" si="607"/>
        <v>16</v>
      </c>
      <c r="AV2937" s="11">
        <f t="shared" si="608"/>
        <v>39</v>
      </c>
      <c r="AW2937" s="12">
        <f t="shared" si="609"/>
        <v>36</v>
      </c>
      <c r="AX2937" s="13">
        <f t="shared" si="610"/>
        <v>33</v>
      </c>
      <c r="AY2937" s="13">
        <f t="shared" si="611"/>
        <v>47</v>
      </c>
      <c r="AZ2937" s="13">
        <f t="shared" si="612"/>
        <v>45</v>
      </c>
      <c r="BA2937" s="13">
        <f t="shared" si="613"/>
        <v>43</v>
      </c>
      <c r="BB2937" s="14">
        <f t="shared" si="614"/>
        <v>41</v>
      </c>
      <c r="BC2937" s="19">
        <f t="shared" si="617"/>
        <v>47</v>
      </c>
      <c r="BD2937" s="55">
        <f t="shared" si="593"/>
        <v>0.83481649886326725</v>
      </c>
      <c r="BE2937" s="19">
        <f t="shared" si="594"/>
        <v>0.94121468009093856</v>
      </c>
      <c r="BF2937" s="19">
        <f t="shared" si="618"/>
        <v>0.96740500162390386</v>
      </c>
      <c r="BG2937" s="19">
        <f t="shared" si="623"/>
        <v>0.98295550503410201</v>
      </c>
      <c r="BH2937" s="19">
        <f t="shared" si="595"/>
        <v>0</v>
      </c>
      <c r="BI2937" s="19">
        <f t="shared" si="595"/>
        <v>1</v>
      </c>
      <c r="BJ2937" s="19">
        <f t="shared" si="595"/>
        <v>0</v>
      </c>
      <c r="BK2937" s="19">
        <f t="shared" si="622"/>
        <v>1</v>
      </c>
      <c r="BL2937" s="19">
        <f t="shared" si="622"/>
        <v>1</v>
      </c>
      <c r="BM2937" s="19">
        <f t="shared" si="622"/>
        <v>0</v>
      </c>
      <c r="BN2937" s="19">
        <f t="shared" si="622"/>
        <v>0</v>
      </c>
      <c r="BO2937" s="19">
        <f t="shared" si="622"/>
        <v>0</v>
      </c>
      <c r="BP2937" s="19">
        <f t="shared" si="622"/>
        <v>0</v>
      </c>
      <c r="BQ2937" s="19">
        <f t="shared" si="622"/>
        <v>0</v>
      </c>
      <c r="BR2937" s="19">
        <f t="shared" si="622"/>
        <v>1</v>
      </c>
      <c r="BS2937" s="19">
        <f t="shared" si="622"/>
        <v>0</v>
      </c>
      <c r="BT2937" s="19">
        <f t="shared" si="622"/>
        <v>0</v>
      </c>
      <c r="BU2937" s="19">
        <f t="shared" si="622"/>
        <v>1</v>
      </c>
      <c r="BV2937" s="19">
        <f t="shared" si="622"/>
        <v>0</v>
      </c>
      <c r="BW2937" s="19">
        <f t="shared" si="622"/>
        <v>0</v>
      </c>
      <c r="BX2937" s="19">
        <f t="shared" si="622"/>
        <v>1</v>
      </c>
      <c r="BY2937" s="19" t="str">
        <f t="shared" si="622"/>
        <v/>
      </c>
      <c r="BZ2937" s="19" t="str">
        <f t="shared" si="622"/>
        <v/>
      </c>
      <c r="CA2937" s="19" t="str">
        <f t="shared" si="621"/>
        <v/>
      </c>
      <c r="CB2937" s="19" t="str">
        <f t="shared" si="621"/>
        <v/>
      </c>
    </row>
    <row r="2938" spans="1:80">
      <c r="A2938" s="24">
        <f t="shared" si="596"/>
        <v>2937</v>
      </c>
      <c r="B2938" s="31">
        <f>IF(data!A2939="","",data!A2939)</f>
        <v>2022143</v>
      </c>
      <c r="C2938" s="32">
        <f>IF(data!B2939="","",data!B2939)</f>
        <v>44908</v>
      </c>
      <c r="D2938" s="21">
        <f>IF(data!C2939="","",data!C2939)</f>
        <v>7</v>
      </c>
      <c r="E2938" s="22">
        <f>IF(data!D2939="","",data!D2939)</f>
        <v>8</v>
      </c>
      <c r="F2938" s="22">
        <f>IF(data!E2939="","",data!E2939)</f>
        <v>13</v>
      </c>
      <c r="G2938" s="22">
        <f>IF(data!F2939="","",data!F2939)</f>
        <v>29</v>
      </c>
      <c r="H2938" s="22">
        <f>IF(data!G2939="","",data!G2939)</f>
        <v>30</v>
      </c>
      <c r="I2938" s="22">
        <f>IF(data!H2939="","",data!H2939)</f>
        <v>33</v>
      </c>
      <c r="J2938" s="23">
        <f>IF(data!I2939="","",data!I2939)</f>
        <v>3</v>
      </c>
      <c r="Q2938" s="33"/>
      <c r="R2938" s="33"/>
      <c r="S2938" s="33"/>
      <c r="T2938" s="33"/>
      <c r="U2938" s="33"/>
      <c r="V2938" s="33"/>
      <c r="X2938" s="34"/>
      <c r="Y2938" s="33"/>
      <c r="Z2938" s="33"/>
      <c r="AA2938" s="33"/>
      <c r="AB2938" s="33"/>
      <c r="AC2938" s="35"/>
      <c r="AD2938" s="33"/>
      <c r="AE2938" s="33"/>
      <c r="AF2938" s="33"/>
      <c r="AG2938" s="33"/>
      <c r="AH2938" s="33"/>
      <c r="AI2938" s="33"/>
      <c r="AJ2938" s="36"/>
      <c r="AK2938" s="10">
        <f t="shared" si="597"/>
        <v>6</v>
      </c>
      <c r="AL2938" s="11">
        <f t="shared" si="598"/>
        <v>8</v>
      </c>
      <c r="AM2938" s="11">
        <f t="shared" si="599"/>
        <v>15</v>
      </c>
      <c r="AN2938" s="11">
        <f t="shared" si="600"/>
        <v>12</v>
      </c>
      <c r="AO2938" s="13">
        <f t="shared" si="601"/>
        <v>15</v>
      </c>
      <c r="AP2938" s="11">
        <f t="shared" si="602"/>
        <v>24</v>
      </c>
      <c r="AQ2938" s="11">
        <f t="shared" si="603"/>
        <v>30</v>
      </c>
      <c r="AR2938" s="11">
        <f t="shared" si="604"/>
        <v>30</v>
      </c>
      <c r="AS2938" s="11">
        <f t="shared" si="605"/>
        <v>32</v>
      </c>
      <c r="AT2938" s="11">
        <f t="shared" si="606"/>
        <v>36</v>
      </c>
      <c r="AU2938" s="11">
        <f t="shared" si="607"/>
        <v>29</v>
      </c>
      <c r="AV2938" s="11">
        <f t="shared" si="608"/>
        <v>36</v>
      </c>
      <c r="AW2938" s="12">
        <f t="shared" si="609"/>
        <v>45</v>
      </c>
      <c r="AX2938" s="13">
        <f t="shared" si="610"/>
        <v>56</v>
      </c>
      <c r="AY2938" s="13">
        <f t="shared" si="611"/>
        <v>69</v>
      </c>
      <c r="AZ2938" s="13">
        <f t="shared" si="612"/>
        <v>66</v>
      </c>
      <c r="BA2938" s="13">
        <f t="shared" si="613"/>
        <v>63</v>
      </c>
      <c r="BB2938" s="14">
        <f t="shared" si="614"/>
        <v>60</v>
      </c>
      <c r="BC2938" s="19">
        <f t="shared" si="617"/>
        <v>69</v>
      </c>
      <c r="BD2938" s="55">
        <f t="shared" si="593"/>
        <v>0.94939915556999022</v>
      </c>
      <c r="BE2938" s="19">
        <f t="shared" si="594"/>
        <v>0.99850600844430004</v>
      </c>
      <c r="BF2938" s="19">
        <f t="shared" si="618"/>
        <v>0.9780448197466709</v>
      </c>
      <c r="BG2938" s="19">
        <f t="shared" si="623"/>
        <v>0.98909386164339075</v>
      </c>
      <c r="BH2938" s="19">
        <f t="shared" si="595"/>
        <v>0</v>
      </c>
      <c r="BI2938" s="19">
        <f t="shared" si="595"/>
        <v>0</v>
      </c>
      <c r="BJ2938" s="19">
        <f t="shared" si="595"/>
        <v>0</v>
      </c>
      <c r="BK2938" s="19">
        <f t="shared" si="622"/>
        <v>0</v>
      </c>
      <c r="BL2938" s="19">
        <f t="shared" si="622"/>
        <v>0</v>
      </c>
      <c r="BM2938" s="19">
        <f t="shared" si="622"/>
        <v>0</v>
      </c>
      <c r="BN2938" s="19">
        <f t="shared" si="622"/>
        <v>0</v>
      </c>
      <c r="BO2938" s="19">
        <f t="shared" si="622"/>
        <v>1</v>
      </c>
      <c r="BP2938" s="19">
        <f t="shared" si="622"/>
        <v>1</v>
      </c>
      <c r="BQ2938" s="19">
        <f t="shared" si="622"/>
        <v>0</v>
      </c>
      <c r="BR2938" s="19">
        <f t="shared" si="622"/>
        <v>0</v>
      </c>
      <c r="BS2938" s="19">
        <f t="shared" si="622"/>
        <v>0</v>
      </c>
      <c r="BT2938" s="19">
        <f t="shared" si="622"/>
        <v>1</v>
      </c>
      <c r="BU2938" s="19">
        <f t="shared" si="622"/>
        <v>2</v>
      </c>
      <c r="BV2938" s="19">
        <f t="shared" si="622"/>
        <v>0</v>
      </c>
      <c r="BW2938" s="19">
        <f t="shared" si="622"/>
        <v>0</v>
      </c>
      <c r="BX2938" s="19">
        <f t="shared" si="622"/>
        <v>1</v>
      </c>
      <c r="BY2938" s="19" t="str">
        <f t="shared" si="622"/>
        <v/>
      </c>
      <c r="BZ2938" s="19" t="str">
        <f t="shared" si="622"/>
        <v/>
      </c>
      <c r="CA2938" s="19" t="str">
        <f t="shared" si="621"/>
        <v/>
      </c>
      <c r="CB2938" s="19" t="str">
        <f t="shared" si="621"/>
        <v/>
      </c>
    </row>
    <row r="2939" spans="1:80">
      <c r="A2939" s="24">
        <f t="shared" si="596"/>
        <v>2938</v>
      </c>
      <c r="B2939" s="31">
        <f>IF(data!A2940="","",data!A2940)</f>
        <v>2022144</v>
      </c>
      <c r="C2939" s="32">
        <f>IF(data!B2940="","",data!B2940)</f>
        <v>44910</v>
      </c>
      <c r="D2939" s="21">
        <f>IF(data!C2940="","",data!C2940)</f>
        <v>7</v>
      </c>
      <c r="E2939" s="22">
        <f>IF(data!D2940="","",data!D2940)</f>
        <v>20</v>
      </c>
      <c r="F2939" s="22">
        <f>IF(data!E2940="","",data!E2940)</f>
        <v>22</v>
      </c>
      <c r="G2939" s="22">
        <f>IF(data!F2940="","",data!F2940)</f>
        <v>23</v>
      </c>
      <c r="H2939" s="22">
        <f>IF(data!G2940="","",data!G2940)</f>
        <v>31</v>
      </c>
      <c r="I2939" s="22">
        <f>IF(data!H2940="","",data!H2940)</f>
        <v>32</v>
      </c>
      <c r="J2939" s="23">
        <f>IF(data!I2940="","",data!I2940)</f>
        <v>5</v>
      </c>
      <c r="Q2939" s="33"/>
      <c r="R2939" s="33"/>
      <c r="S2939" s="33"/>
      <c r="T2939" s="33"/>
      <c r="U2939" s="33"/>
      <c r="V2939" s="33"/>
      <c r="X2939" s="34"/>
      <c r="Y2939" s="33"/>
      <c r="Z2939" s="33"/>
      <c r="AA2939" s="33"/>
      <c r="AB2939" s="33"/>
      <c r="AC2939" s="35"/>
      <c r="AD2939" s="33"/>
      <c r="AE2939" s="33"/>
      <c r="AF2939" s="33"/>
      <c r="AG2939" s="33"/>
      <c r="AH2939" s="33"/>
      <c r="AI2939" s="33"/>
      <c r="AJ2939" s="36"/>
      <c r="AK2939" s="10">
        <f t="shared" si="597"/>
        <v>9</v>
      </c>
      <c r="AL2939" s="72">
        <f t="shared" si="598"/>
        <v>11</v>
      </c>
      <c r="AM2939" s="11">
        <f t="shared" si="599"/>
        <v>10</v>
      </c>
      <c r="AN2939" s="11">
        <f t="shared" si="600"/>
        <v>15</v>
      </c>
      <c r="AO2939" s="13">
        <f t="shared" si="601"/>
        <v>16</v>
      </c>
      <c r="AP2939" s="11">
        <f t="shared" si="602"/>
        <v>31</v>
      </c>
      <c r="AQ2939" s="11">
        <f t="shared" si="603"/>
        <v>27</v>
      </c>
      <c r="AR2939" s="11">
        <f t="shared" si="604"/>
        <v>15</v>
      </c>
      <c r="AS2939" s="11">
        <f t="shared" si="605"/>
        <v>36</v>
      </c>
      <c r="AT2939" s="11">
        <f t="shared" si="606"/>
        <v>51</v>
      </c>
      <c r="AU2939" s="11">
        <f t="shared" si="607"/>
        <v>44</v>
      </c>
      <c r="AV2939" s="11">
        <f t="shared" si="608"/>
        <v>37</v>
      </c>
      <c r="AW2939" s="12">
        <f t="shared" si="609"/>
        <v>30</v>
      </c>
      <c r="AX2939" s="13">
        <f t="shared" si="610"/>
        <v>39</v>
      </c>
      <c r="AY2939" s="13">
        <f t="shared" si="611"/>
        <v>50</v>
      </c>
      <c r="AZ2939" s="13">
        <f t="shared" si="612"/>
        <v>45</v>
      </c>
      <c r="BA2939" s="13">
        <f t="shared" si="613"/>
        <v>40</v>
      </c>
      <c r="BB2939" s="14">
        <f t="shared" si="614"/>
        <v>35</v>
      </c>
      <c r="BC2939" s="19">
        <f t="shared" si="617"/>
        <v>50</v>
      </c>
      <c r="BD2939" s="55">
        <f t="shared" si="593"/>
        <v>0.99032153296524839</v>
      </c>
      <c r="BE2939" s="19">
        <f t="shared" si="594"/>
        <v>1.0169210782721663</v>
      </c>
      <c r="BF2939" s="19">
        <f t="shared" si="618"/>
        <v>0.98459240012991223</v>
      </c>
      <c r="BG2939" s="19">
        <f t="shared" si="623"/>
        <v>0.98418317635595975</v>
      </c>
      <c r="BH2939" s="19">
        <f t="shared" si="595"/>
        <v>0</v>
      </c>
      <c r="BI2939" s="19">
        <f t="shared" si="595"/>
        <v>0</v>
      </c>
      <c r="BJ2939" s="19">
        <f t="shared" si="595"/>
        <v>0</v>
      </c>
      <c r="BK2939" s="19">
        <f t="shared" si="622"/>
        <v>1</v>
      </c>
      <c r="BL2939" s="19">
        <f t="shared" si="622"/>
        <v>0</v>
      </c>
      <c r="BM2939" s="19">
        <f t="shared" si="622"/>
        <v>1</v>
      </c>
      <c r="BN2939" s="19">
        <f t="shared" si="622"/>
        <v>1</v>
      </c>
      <c r="BO2939" s="19">
        <f t="shared" si="622"/>
        <v>1</v>
      </c>
      <c r="BP2939" s="19">
        <f t="shared" si="622"/>
        <v>0</v>
      </c>
      <c r="BQ2939" s="19">
        <f t="shared" si="622"/>
        <v>0</v>
      </c>
      <c r="BR2939" s="19">
        <f t="shared" si="622"/>
        <v>0</v>
      </c>
      <c r="BS2939" s="19">
        <f t="shared" si="622"/>
        <v>0</v>
      </c>
      <c r="BT2939" s="19">
        <f t="shared" si="622"/>
        <v>0</v>
      </c>
      <c r="BU2939" s="19">
        <f t="shared" si="622"/>
        <v>0</v>
      </c>
      <c r="BV2939" s="19">
        <f t="shared" si="622"/>
        <v>1</v>
      </c>
      <c r="BW2939" s="19">
        <f t="shared" si="622"/>
        <v>1</v>
      </c>
      <c r="BX2939" s="19">
        <f t="shared" si="622"/>
        <v>0</v>
      </c>
      <c r="BY2939" s="19" t="str">
        <f t="shared" si="622"/>
        <v/>
      </c>
      <c r="BZ2939" s="19" t="str">
        <f t="shared" si="622"/>
        <v/>
      </c>
      <c r="CA2939" s="19" t="str">
        <f t="shared" si="621"/>
        <v/>
      </c>
      <c r="CB2939" s="19" t="str">
        <f t="shared" si="621"/>
        <v/>
      </c>
    </row>
    <row r="2940" spans="1:80">
      <c r="A2940" s="24">
        <f t="shared" si="596"/>
        <v>2939</v>
      </c>
      <c r="B2940" s="31">
        <f>IF(data!A2941="","",data!A2941)</f>
        <v>2022145</v>
      </c>
      <c r="C2940" s="32">
        <f>IF(data!B2941="","",data!B2941)</f>
        <v>44913</v>
      </c>
      <c r="D2940" s="21">
        <f>IF(data!C2941="","",data!C2941)</f>
        <v>3</v>
      </c>
      <c r="E2940" s="22">
        <f>IF(data!D2941="","",data!D2941)</f>
        <v>21</v>
      </c>
      <c r="F2940" s="22">
        <f>IF(data!E2941="","",data!E2941)</f>
        <v>25</v>
      </c>
      <c r="G2940" s="22">
        <f>IF(data!F2941="","",data!F2941)</f>
        <v>30</v>
      </c>
      <c r="H2940" s="22">
        <f>IF(data!G2941="","",data!G2941)</f>
        <v>31</v>
      </c>
      <c r="I2940" s="22">
        <f>IF(data!H2941="","",data!H2941)</f>
        <v>33</v>
      </c>
      <c r="J2940" s="23">
        <f>IF(data!I2941="","",data!I2941)</f>
        <v>11</v>
      </c>
      <c r="Q2940" s="33"/>
      <c r="R2940" s="33"/>
      <c r="S2940" s="33"/>
      <c r="T2940" s="33"/>
      <c r="U2940" s="33"/>
      <c r="V2940" s="33"/>
      <c r="X2940" s="34"/>
      <c r="Y2940" s="33"/>
      <c r="Z2940" s="33"/>
      <c r="AA2940" s="33"/>
      <c r="AB2940" s="33"/>
      <c r="AC2940" s="35"/>
      <c r="AD2940" s="33"/>
      <c r="AE2940" s="33"/>
      <c r="AF2940" s="33"/>
      <c r="AG2940" s="33"/>
      <c r="AH2940" s="33"/>
      <c r="AI2940" s="33"/>
      <c r="AJ2940" s="36"/>
      <c r="AK2940" s="10">
        <f t="shared" si="597"/>
        <v>2</v>
      </c>
      <c r="AL2940" s="72">
        <f t="shared" si="598"/>
        <v>11</v>
      </c>
      <c r="AM2940" s="11">
        <f t="shared" si="599"/>
        <v>8</v>
      </c>
      <c r="AN2940" s="11">
        <f t="shared" si="600"/>
        <v>11</v>
      </c>
      <c r="AO2940" s="13">
        <f t="shared" si="601"/>
        <v>17</v>
      </c>
      <c r="AP2940" s="11">
        <f t="shared" si="602"/>
        <v>23</v>
      </c>
      <c r="AQ2940" s="11">
        <f t="shared" si="603"/>
        <v>26</v>
      </c>
      <c r="AR2940" s="11">
        <f t="shared" si="604"/>
        <v>13</v>
      </c>
      <c r="AS2940" s="11">
        <f t="shared" si="605"/>
        <v>33</v>
      </c>
      <c r="AT2940" s="11">
        <f t="shared" si="606"/>
        <v>35</v>
      </c>
      <c r="AU2940" s="11">
        <f t="shared" si="607"/>
        <v>39</v>
      </c>
      <c r="AV2940" s="11">
        <f t="shared" si="608"/>
        <v>31</v>
      </c>
      <c r="AW2940" s="12">
        <f t="shared" si="609"/>
        <v>23</v>
      </c>
      <c r="AX2940" s="13">
        <f t="shared" si="610"/>
        <v>47</v>
      </c>
      <c r="AY2940" s="13">
        <f t="shared" si="611"/>
        <v>58</v>
      </c>
      <c r="AZ2940" s="13">
        <f t="shared" si="612"/>
        <v>53</v>
      </c>
      <c r="BA2940" s="13">
        <f t="shared" si="613"/>
        <v>48</v>
      </c>
      <c r="BB2940" s="14">
        <f t="shared" si="614"/>
        <v>43</v>
      </c>
      <c r="BC2940" s="19">
        <f t="shared" si="617"/>
        <v>58</v>
      </c>
      <c r="BD2940" s="55">
        <f t="shared" si="593"/>
        <v>1.0926274764533939</v>
      </c>
      <c r="BE2940" s="19">
        <f t="shared" si="594"/>
        <v>1.000552127314063</v>
      </c>
      <c r="BF2940" s="19">
        <f t="shared" si="618"/>
        <v>0.99113998051315355</v>
      </c>
      <c r="BG2940" s="19">
        <f t="shared" si="623"/>
        <v>0.98909386164339075</v>
      </c>
      <c r="BH2940" s="19">
        <f t="shared" si="595"/>
        <v>0</v>
      </c>
      <c r="BI2940" s="19">
        <f t="shared" si="595"/>
        <v>0</v>
      </c>
      <c r="BJ2940" s="19">
        <f t="shared" si="595"/>
        <v>0</v>
      </c>
      <c r="BK2940" s="19">
        <f t="shared" si="622"/>
        <v>1</v>
      </c>
      <c r="BL2940" s="19">
        <f t="shared" si="622"/>
        <v>1</v>
      </c>
      <c r="BM2940" s="19">
        <f t="shared" si="622"/>
        <v>0</v>
      </c>
      <c r="BN2940" s="19">
        <f t="shared" si="622"/>
        <v>0</v>
      </c>
      <c r="BO2940" s="19">
        <f t="shared" si="622"/>
        <v>0</v>
      </c>
      <c r="BP2940" s="19">
        <f t="shared" si="622"/>
        <v>1</v>
      </c>
      <c r="BQ2940" s="19">
        <f t="shared" si="622"/>
        <v>0</v>
      </c>
      <c r="BR2940" s="19">
        <f t="shared" si="622"/>
        <v>0</v>
      </c>
      <c r="BS2940" s="19">
        <f t="shared" si="622"/>
        <v>0</v>
      </c>
      <c r="BT2940" s="19">
        <f t="shared" si="622"/>
        <v>0</v>
      </c>
      <c r="BU2940" s="19">
        <f t="shared" si="622"/>
        <v>1</v>
      </c>
      <c r="BV2940" s="19">
        <f t="shared" si="622"/>
        <v>1</v>
      </c>
      <c r="BW2940" s="19">
        <f t="shared" si="622"/>
        <v>0</v>
      </c>
      <c r="BX2940" s="19">
        <f t="shared" si="622"/>
        <v>1</v>
      </c>
      <c r="BY2940" s="19" t="str">
        <f t="shared" si="622"/>
        <v/>
      </c>
      <c r="BZ2940" s="19" t="str">
        <f t="shared" si="622"/>
        <v/>
      </c>
      <c r="CA2940" s="19" t="str">
        <f t="shared" si="621"/>
        <v/>
      </c>
      <c r="CB2940" s="19" t="str">
        <f t="shared" si="621"/>
        <v/>
      </c>
    </row>
    <row r="2941" spans="1:80">
      <c r="A2941" s="24">
        <f t="shared" si="596"/>
        <v>2940</v>
      </c>
      <c r="B2941" s="31">
        <f>IF(data!A2942="","",data!A2942)</f>
        <v>2022146</v>
      </c>
      <c r="C2941" s="32">
        <f>IF(data!B2942="","",data!B2942)</f>
        <v>44915</v>
      </c>
      <c r="D2941" s="21">
        <f>IF(data!C2942="","",data!C2942)</f>
        <v>6</v>
      </c>
      <c r="E2941" s="22">
        <f>IF(data!D2942="","",data!D2942)</f>
        <v>7</v>
      </c>
      <c r="F2941" s="22">
        <f>IF(data!E2942="","",data!E2942)</f>
        <v>13</v>
      </c>
      <c r="G2941" s="22">
        <f>IF(data!F2942="","",data!F2942)</f>
        <v>18</v>
      </c>
      <c r="H2941" s="22">
        <f>IF(data!G2942="","",data!G2942)</f>
        <v>26</v>
      </c>
      <c r="I2941" s="22">
        <f>IF(data!H2942="","",data!H2942)</f>
        <v>31</v>
      </c>
      <c r="J2941" s="23">
        <f>IF(data!I2942="","",data!I2942)</f>
        <v>6</v>
      </c>
      <c r="Q2941" s="33"/>
      <c r="R2941" s="33"/>
      <c r="S2941" s="33"/>
      <c r="T2941" s="33"/>
      <c r="U2941" s="33"/>
      <c r="V2941" s="33"/>
      <c r="X2941" s="34"/>
      <c r="Y2941" s="33"/>
      <c r="Z2941" s="33"/>
      <c r="AA2941" s="33"/>
      <c r="AB2941" s="33"/>
      <c r="AC2941" s="35"/>
      <c r="AD2941" s="33"/>
      <c r="AE2941" s="33"/>
      <c r="AF2941" s="33"/>
      <c r="AG2941" s="33"/>
      <c r="AH2941" s="33"/>
      <c r="AI2941" s="33"/>
      <c r="AJ2941" s="36"/>
      <c r="AK2941" s="10">
        <f t="shared" si="597"/>
        <v>5</v>
      </c>
      <c r="AL2941" s="11">
        <f t="shared" si="598"/>
        <v>13</v>
      </c>
      <c r="AM2941" s="11">
        <f t="shared" si="599"/>
        <v>11</v>
      </c>
      <c r="AN2941" s="11">
        <f t="shared" si="600"/>
        <v>5</v>
      </c>
      <c r="AO2941" s="13">
        <f t="shared" si="601"/>
        <v>24</v>
      </c>
      <c r="AP2941" s="11">
        <f t="shared" si="602"/>
        <v>29</v>
      </c>
      <c r="AQ2941" s="11">
        <f t="shared" si="603"/>
        <v>29</v>
      </c>
      <c r="AR2941" s="11">
        <f t="shared" si="604"/>
        <v>31</v>
      </c>
      <c r="AS2941" s="11">
        <f t="shared" si="605"/>
        <v>35</v>
      </c>
      <c r="AT2941" s="11">
        <f t="shared" si="606"/>
        <v>29</v>
      </c>
      <c r="AU2941" s="11">
        <f t="shared" si="607"/>
        <v>23</v>
      </c>
      <c r="AV2941" s="11">
        <f t="shared" si="608"/>
        <v>45</v>
      </c>
      <c r="AW2941" s="12">
        <f t="shared" si="609"/>
        <v>41</v>
      </c>
      <c r="AX2941" s="13">
        <f t="shared" si="610"/>
        <v>53</v>
      </c>
      <c r="AY2941" s="13">
        <f t="shared" si="611"/>
        <v>50</v>
      </c>
      <c r="AZ2941" s="13">
        <f t="shared" si="612"/>
        <v>47</v>
      </c>
      <c r="BA2941" s="13">
        <f t="shared" si="613"/>
        <v>63</v>
      </c>
      <c r="BB2941" s="14">
        <f t="shared" si="614"/>
        <v>61</v>
      </c>
      <c r="BC2941" s="19">
        <f t="shared" si="617"/>
        <v>50</v>
      </c>
      <c r="BD2941" s="55">
        <f t="shared" si="593"/>
        <v>1.1212731406300747</v>
      </c>
      <c r="BE2941" s="19">
        <f t="shared" si="594"/>
        <v>0.99441377070477432</v>
      </c>
      <c r="BF2941" s="19">
        <f t="shared" si="618"/>
        <v>0.987866190321533</v>
      </c>
      <c r="BG2941" s="19">
        <f t="shared" si="623"/>
        <v>0.99113998051315355</v>
      </c>
      <c r="BH2941" s="19">
        <f t="shared" si="595"/>
        <v>0</v>
      </c>
      <c r="BI2941" s="19">
        <f t="shared" si="595"/>
        <v>1</v>
      </c>
      <c r="BJ2941" s="19">
        <f t="shared" si="595"/>
        <v>0</v>
      </c>
      <c r="BK2941" s="19">
        <f t="shared" si="622"/>
        <v>0</v>
      </c>
      <c r="BL2941" s="19">
        <f t="shared" si="622"/>
        <v>0</v>
      </c>
      <c r="BM2941" s="19">
        <f t="shared" si="622"/>
        <v>0</v>
      </c>
      <c r="BN2941" s="19">
        <f t="shared" si="622"/>
        <v>1</v>
      </c>
      <c r="BO2941" s="19">
        <f t="shared" si="622"/>
        <v>1</v>
      </c>
      <c r="BP2941" s="19">
        <f t="shared" si="622"/>
        <v>0</v>
      </c>
      <c r="BQ2941" s="19">
        <f t="shared" si="622"/>
        <v>1</v>
      </c>
      <c r="BR2941" s="19">
        <f t="shared" si="622"/>
        <v>0</v>
      </c>
      <c r="BS2941" s="19">
        <f t="shared" si="622"/>
        <v>0</v>
      </c>
      <c r="BT2941" s="19">
        <f t="shared" si="622"/>
        <v>0</v>
      </c>
      <c r="BU2941" s="19">
        <f t="shared" si="622"/>
        <v>1</v>
      </c>
      <c r="BV2941" s="19">
        <f t="shared" si="622"/>
        <v>1</v>
      </c>
      <c r="BW2941" s="19">
        <f t="shared" si="622"/>
        <v>0</v>
      </c>
      <c r="BX2941" s="19">
        <f t="shared" si="622"/>
        <v>0</v>
      </c>
      <c r="BY2941" s="19" t="str">
        <f t="shared" si="622"/>
        <v/>
      </c>
      <c r="BZ2941" s="19" t="str">
        <f t="shared" si="622"/>
        <v/>
      </c>
      <c r="CA2941" s="19" t="str">
        <f t="shared" si="621"/>
        <v/>
      </c>
      <c r="CB2941" s="19" t="str">
        <f t="shared" si="621"/>
        <v/>
      </c>
    </row>
    <row r="2942" spans="1:80">
      <c r="A2942" s="24">
        <f t="shared" si="596"/>
        <v>2941</v>
      </c>
      <c r="B2942" s="31">
        <f>IF(data!A2943="","",data!A2943)</f>
        <v>2022147</v>
      </c>
      <c r="C2942" s="32">
        <f>IF(data!B2943="","",data!B2943)</f>
        <v>44917</v>
      </c>
      <c r="D2942" s="21">
        <f>IF(data!C2943="","",data!C2943)</f>
        <v>2</v>
      </c>
      <c r="E2942" s="22">
        <f>IF(data!D2943="","",data!D2943)</f>
        <v>3</v>
      </c>
      <c r="F2942" s="22">
        <f>IF(data!E2943="","",data!E2943)</f>
        <v>7</v>
      </c>
      <c r="G2942" s="22">
        <f>IF(data!F2943="","",data!F2943)</f>
        <v>13</v>
      </c>
      <c r="H2942" s="22">
        <f>IF(data!G2943="","",data!G2943)</f>
        <v>20</v>
      </c>
      <c r="I2942" s="22">
        <f>IF(data!H2943="","",data!H2943)</f>
        <v>30</v>
      </c>
      <c r="J2942" s="23">
        <f>IF(data!I2943="","",data!I2943)</f>
        <v>10</v>
      </c>
      <c r="Q2942" s="33"/>
      <c r="R2942" s="33"/>
      <c r="S2942" s="33"/>
      <c r="T2942" s="33"/>
      <c r="U2942" s="33"/>
      <c r="V2942" s="33"/>
      <c r="X2942" s="34"/>
      <c r="Y2942" s="33"/>
      <c r="Z2942" s="33"/>
      <c r="AA2942" s="33"/>
      <c r="AB2942" s="33"/>
      <c r="AC2942" s="35"/>
      <c r="AD2942" s="33"/>
      <c r="AE2942" s="33"/>
      <c r="AF2942" s="33"/>
      <c r="AG2942" s="33"/>
      <c r="AH2942" s="33"/>
      <c r="AI2942" s="33"/>
      <c r="AJ2942" s="36"/>
      <c r="AK2942" s="71">
        <f t="shared" si="597"/>
        <v>6</v>
      </c>
      <c r="AL2942" s="11">
        <f t="shared" si="598"/>
        <v>11</v>
      </c>
      <c r="AM2942" s="11">
        <f t="shared" si="599"/>
        <v>10</v>
      </c>
      <c r="AN2942" s="11">
        <f t="shared" si="600"/>
        <v>9</v>
      </c>
      <c r="AO2942" s="13">
        <f t="shared" si="601"/>
        <v>19</v>
      </c>
      <c r="AP2942" s="11">
        <f t="shared" si="602"/>
        <v>27</v>
      </c>
      <c r="AQ2942" s="11">
        <f t="shared" si="603"/>
        <v>21</v>
      </c>
      <c r="AR2942" s="11">
        <f t="shared" si="604"/>
        <v>15</v>
      </c>
      <c r="AS2942" s="11">
        <f t="shared" si="605"/>
        <v>31</v>
      </c>
      <c r="AT2942" s="11">
        <f t="shared" si="606"/>
        <v>27</v>
      </c>
      <c r="AU2942" s="11">
        <f t="shared" si="607"/>
        <v>23</v>
      </c>
      <c r="AV2942" s="11">
        <f t="shared" si="608"/>
        <v>33</v>
      </c>
      <c r="AW2942" s="12">
        <f t="shared" si="609"/>
        <v>30</v>
      </c>
      <c r="AX2942" s="13">
        <f t="shared" si="610"/>
        <v>43</v>
      </c>
      <c r="AY2942" s="13">
        <f t="shared" si="611"/>
        <v>41</v>
      </c>
      <c r="AZ2942" s="13">
        <f t="shared" si="612"/>
        <v>39</v>
      </c>
      <c r="BA2942" s="13">
        <f t="shared" si="613"/>
        <v>37</v>
      </c>
      <c r="BB2942" s="14">
        <f t="shared" si="614"/>
        <v>35</v>
      </c>
      <c r="BC2942" s="19">
        <f t="shared" si="617"/>
        <v>41</v>
      </c>
      <c r="BD2942" s="55">
        <f t="shared" si="593"/>
        <v>1.0967197141929197</v>
      </c>
      <c r="BE2942" s="19">
        <f t="shared" si="594"/>
        <v>0.96576810652809364</v>
      </c>
      <c r="BF2942" s="19">
        <f t="shared" si="618"/>
        <v>0.99359532315686916</v>
      </c>
      <c r="BG2942" s="19">
        <f t="shared" si="623"/>
        <v>0.98377395258200706</v>
      </c>
      <c r="BH2942" s="19">
        <f t="shared" si="595"/>
        <v>0</v>
      </c>
      <c r="BI2942" s="19">
        <f t="shared" si="595"/>
        <v>0</v>
      </c>
      <c r="BJ2942" s="19">
        <f t="shared" si="595"/>
        <v>1</v>
      </c>
      <c r="BK2942" s="19">
        <f t="shared" si="622"/>
        <v>2</v>
      </c>
      <c r="BL2942" s="19">
        <f t="shared" si="622"/>
        <v>0</v>
      </c>
      <c r="BM2942" s="19">
        <f t="shared" si="622"/>
        <v>0</v>
      </c>
      <c r="BN2942" s="19">
        <f t="shared" si="622"/>
        <v>0</v>
      </c>
      <c r="BO2942" s="19">
        <f t="shared" si="622"/>
        <v>1</v>
      </c>
      <c r="BP2942" s="19">
        <f t="shared" si="622"/>
        <v>0</v>
      </c>
      <c r="BQ2942" s="19">
        <f t="shared" si="622"/>
        <v>0</v>
      </c>
      <c r="BR2942" s="19">
        <f t="shared" si="622"/>
        <v>0</v>
      </c>
      <c r="BS2942" s="19">
        <f t="shared" si="622"/>
        <v>0</v>
      </c>
      <c r="BT2942" s="19">
        <f t="shared" si="622"/>
        <v>0</v>
      </c>
      <c r="BU2942" s="19">
        <f t="shared" si="622"/>
        <v>2</v>
      </c>
      <c r="BV2942" s="19">
        <f t="shared" si="622"/>
        <v>0</v>
      </c>
      <c r="BW2942" s="19">
        <f t="shared" si="622"/>
        <v>0</v>
      </c>
      <c r="BX2942" s="19">
        <f t="shared" si="622"/>
        <v>0</v>
      </c>
      <c r="BY2942" s="19" t="str">
        <f t="shared" si="622"/>
        <v/>
      </c>
      <c r="BZ2942" s="19" t="str">
        <f t="shared" si="622"/>
        <v/>
      </c>
      <c r="CA2942" s="19" t="str">
        <f t="shared" si="621"/>
        <v/>
      </c>
      <c r="CB2942" s="19" t="str">
        <f t="shared" si="621"/>
        <v/>
      </c>
    </row>
    <row r="2943" spans="1:80">
      <c r="A2943" s="24">
        <f t="shared" si="596"/>
        <v>2942</v>
      </c>
      <c r="B2943" s="31">
        <f>IF(data!A2944="","",data!A2944)</f>
        <v>2022148</v>
      </c>
      <c r="C2943" s="32">
        <f>IF(data!B2944="","",data!B2944)</f>
        <v>44920</v>
      </c>
      <c r="D2943" s="21">
        <f>IF(data!C2944="","",data!C2944)</f>
        <v>2</v>
      </c>
      <c r="E2943" s="22">
        <f>IF(data!D2944="","",data!D2944)</f>
        <v>15</v>
      </c>
      <c r="F2943" s="22">
        <f>IF(data!E2944="","",data!E2944)</f>
        <v>16</v>
      </c>
      <c r="G2943" s="22">
        <f>IF(data!F2944="","",data!F2944)</f>
        <v>17</v>
      </c>
      <c r="H2943" s="22">
        <f>IF(data!G2944="","",data!G2944)</f>
        <v>21</v>
      </c>
      <c r="I2943" s="22">
        <f>IF(data!H2944="","",data!H2944)</f>
        <v>31</v>
      </c>
      <c r="J2943" s="23">
        <f>IF(data!I2944="","",data!I2944)</f>
        <v>14</v>
      </c>
      <c r="Q2943" s="33"/>
      <c r="R2943" s="33"/>
      <c r="S2943" s="33"/>
      <c r="T2943" s="33"/>
      <c r="U2943" s="33"/>
      <c r="V2943" s="33"/>
      <c r="X2943" s="34"/>
      <c r="Y2943" s="33"/>
      <c r="Z2943" s="33"/>
      <c r="AA2943" s="33"/>
      <c r="AB2943" s="33"/>
      <c r="AC2943" s="35"/>
      <c r="AD2943" s="33"/>
      <c r="AE2943" s="33"/>
      <c r="AF2943" s="33"/>
      <c r="AG2943" s="33"/>
      <c r="AH2943" s="33"/>
      <c r="AI2943" s="33"/>
      <c r="AJ2943" s="36"/>
      <c r="AK2943" s="71">
        <f t="shared" si="597"/>
        <v>6</v>
      </c>
      <c r="AL2943" s="11">
        <f t="shared" si="598"/>
        <v>10</v>
      </c>
      <c r="AM2943" s="11">
        <f t="shared" si="599"/>
        <v>7</v>
      </c>
      <c r="AN2943" s="72">
        <f t="shared" si="600"/>
        <v>18</v>
      </c>
      <c r="AO2943" s="13">
        <f t="shared" si="601"/>
        <v>11</v>
      </c>
      <c r="AP2943" s="11">
        <f t="shared" si="602"/>
        <v>22</v>
      </c>
      <c r="AQ2943" s="11">
        <f t="shared" si="603"/>
        <v>30</v>
      </c>
      <c r="AR2943" s="11">
        <f t="shared" si="604"/>
        <v>22</v>
      </c>
      <c r="AS2943" s="11">
        <f t="shared" si="605"/>
        <v>36</v>
      </c>
      <c r="AT2943" s="11">
        <f t="shared" si="606"/>
        <v>30</v>
      </c>
      <c r="AU2943" s="11">
        <f t="shared" si="607"/>
        <v>24</v>
      </c>
      <c r="AV2943" s="11">
        <f t="shared" si="608"/>
        <v>18</v>
      </c>
      <c r="AW2943" s="12">
        <f t="shared" si="609"/>
        <v>12</v>
      </c>
      <c r="AX2943" s="13">
        <f t="shared" si="610"/>
        <v>38</v>
      </c>
      <c r="AY2943" s="13">
        <f t="shared" si="611"/>
        <v>51</v>
      </c>
      <c r="AZ2943" s="13">
        <f t="shared" si="612"/>
        <v>66</v>
      </c>
      <c r="BA2943" s="13">
        <f t="shared" si="613"/>
        <v>64</v>
      </c>
      <c r="BB2943" s="14">
        <f t="shared" si="614"/>
        <v>62</v>
      </c>
      <c r="BC2943" s="19">
        <f t="shared" si="617"/>
        <v>51</v>
      </c>
      <c r="BD2943" s="55">
        <f t="shared" si="593"/>
        <v>1.023059434881455</v>
      </c>
      <c r="BE2943" s="19">
        <f t="shared" si="594"/>
        <v>0.98622929522572267</v>
      </c>
      <c r="BF2943" s="19">
        <f t="shared" si="618"/>
        <v>0.99113998051315355</v>
      </c>
      <c r="BG2943" s="19">
        <f t="shared" si="623"/>
        <v>0.99032153296524839</v>
      </c>
      <c r="BH2943" s="19">
        <f t="shared" si="595"/>
        <v>1</v>
      </c>
      <c r="BI2943" s="19">
        <f t="shared" si="595"/>
        <v>0</v>
      </c>
      <c r="BJ2943" s="19">
        <f t="shared" si="595"/>
        <v>1</v>
      </c>
      <c r="BK2943" s="19">
        <f t="shared" si="622"/>
        <v>0</v>
      </c>
      <c r="BL2943" s="19">
        <f t="shared" si="622"/>
        <v>1</v>
      </c>
      <c r="BM2943" s="19">
        <f t="shared" si="622"/>
        <v>0</v>
      </c>
      <c r="BN2943" s="19">
        <f t="shared" si="622"/>
        <v>0</v>
      </c>
      <c r="BO2943" s="19">
        <f t="shared" si="622"/>
        <v>0</v>
      </c>
      <c r="BP2943" s="19">
        <f t="shared" si="622"/>
        <v>0</v>
      </c>
      <c r="BQ2943" s="19">
        <f t="shared" si="622"/>
        <v>0</v>
      </c>
      <c r="BR2943" s="19">
        <f t="shared" si="622"/>
        <v>0</v>
      </c>
      <c r="BS2943" s="19">
        <f t="shared" si="622"/>
        <v>0</v>
      </c>
      <c r="BT2943" s="19">
        <f t="shared" si="622"/>
        <v>0</v>
      </c>
      <c r="BU2943" s="19">
        <f t="shared" si="622"/>
        <v>0</v>
      </c>
      <c r="BV2943" s="19">
        <f t="shared" si="622"/>
        <v>1</v>
      </c>
      <c r="BW2943" s="19">
        <f t="shared" si="622"/>
        <v>1</v>
      </c>
      <c r="BX2943" s="19">
        <f t="shared" si="622"/>
        <v>1</v>
      </c>
      <c r="BY2943" s="19" t="str">
        <f t="shared" si="622"/>
        <v/>
      </c>
      <c r="BZ2943" s="19" t="str">
        <f t="shared" si="622"/>
        <v/>
      </c>
      <c r="CA2943" s="19" t="str">
        <f t="shared" si="621"/>
        <v/>
      </c>
      <c r="CB2943" s="19" t="str">
        <f t="shared" si="621"/>
        <v/>
      </c>
    </row>
    <row r="2944" spans="1:80">
      <c r="A2944" s="24">
        <f t="shared" si="596"/>
        <v>2943</v>
      </c>
      <c r="B2944" s="31">
        <f>IF(data!A2945="","",data!A2945)</f>
        <v>2022149</v>
      </c>
      <c r="C2944" s="32">
        <f>IF(data!B2945="","",data!B2945)</f>
        <v>44922</v>
      </c>
      <c r="D2944" s="21">
        <f>IF(data!C2945="","",data!C2945)</f>
        <v>2</v>
      </c>
      <c r="E2944" s="22">
        <f>IF(data!D2945="","",data!D2945)</f>
        <v>22</v>
      </c>
      <c r="F2944" s="22">
        <f>IF(data!E2945="","",data!E2945)</f>
        <v>26</v>
      </c>
      <c r="G2944" s="22">
        <f>IF(data!F2945="","",data!F2945)</f>
        <v>29</v>
      </c>
      <c r="H2944" s="22">
        <f>IF(data!G2945="","",data!G2945)</f>
        <v>32</v>
      </c>
      <c r="I2944" s="22">
        <f>IF(data!H2945="","",data!H2945)</f>
        <v>33</v>
      </c>
      <c r="J2944" s="23">
        <f>IF(data!I2945="","",data!I2945)</f>
        <v>14</v>
      </c>
      <c r="Q2944" s="33"/>
      <c r="R2944" s="33"/>
      <c r="S2944" s="33"/>
      <c r="T2944" s="33"/>
      <c r="U2944" s="33"/>
      <c r="V2944" s="33"/>
      <c r="X2944" s="34"/>
      <c r="Y2944" s="33"/>
      <c r="Z2944" s="33"/>
      <c r="AA2944" s="33"/>
      <c r="AB2944" s="33"/>
      <c r="AC2944" s="35"/>
      <c r="AD2944" s="33"/>
      <c r="AE2944" s="33"/>
      <c r="AF2944" s="33"/>
      <c r="AG2944" s="33"/>
      <c r="AH2944" s="33"/>
      <c r="AI2944" s="33"/>
      <c r="AJ2944" s="36"/>
      <c r="AK2944" s="10">
        <f t="shared" si="597"/>
        <v>9</v>
      </c>
      <c r="AL2944" s="11">
        <f t="shared" si="598"/>
        <v>8</v>
      </c>
      <c r="AM2944" s="11">
        <f t="shared" si="599"/>
        <v>14</v>
      </c>
      <c r="AN2944" s="72">
        <f t="shared" si="600"/>
        <v>18</v>
      </c>
      <c r="AO2944" s="13">
        <f t="shared" si="601"/>
        <v>18</v>
      </c>
      <c r="AP2944" s="11">
        <f t="shared" si="602"/>
        <v>16</v>
      </c>
      <c r="AQ2944" s="11">
        <f t="shared" si="603"/>
        <v>27</v>
      </c>
      <c r="AR2944" s="11">
        <f t="shared" si="604"/>
        <v>24</v>
      </c>
      <c r="AS2944" s="11">
        <f t="shared" si="605"/>
        <v>23</v>
      </c>
      <c r="AT2944" s="11">
        <f t="shared" si="606"/>
        <v>36</v>
      </c>
      <c r="AU2944" s="11">
        <f t="shared" si="607"/>
        <v>27</v>
      </c>
      <c r="AV2944" s="11">
        <f t="shared" si="608"/>
        <v>32</v>
      </c>
      <c r="AW2944" s="12">
        <f t="shared" si="609"/>
        <v>39</v>
      </c>
      <c r="AX2944" s="13">
        <f t="shared" si="610"/>
        <v>32</v>
      </c>
      <c r="AY2944" s="13">
        <f t="shared" si="611"/>
        <v>59</v>
      </c>
      <c r="AZ2944" s="13">
        <f t="shared" si="612"/>
        <v>54</v>
      </c>
      <c r="BA2944" s="13">
        <f t="shared" si="613"/>
        <v>49</v>
      </c>
      <c r="BB2944" s="14">
        <f t="shared" si="614"/>
        <v>44</v>
      </c>
      <c r="BC2944" s="19">
        <f t="shared" si="617"/>
        <v>59</v>
      </c>
      <c r="BD2944" s="55">
        <f t="shared" si="593"/>
        <v>1.0598895745371872</v>
      </c>
      <c r="BE2944" s="19">
        <f t="shared" si="594"/>
        <v>1.0251055537512179</v>
      </c>
      <c r="BF2944" s="19">
        <f t="shared" si="618"/>
        <v>1.0025982461838259</v>
      </c>
      <c r="BG2944" s="19">
        <f t="shared" si="623"/>
        <v>0.99441377070477432</v>
      </c>
      <c r="BH2944" s="19">
        <f t="shared" si="595"/>
        <v>0</v>
      </c>
      <c r="BI2944" s="19">
        <f t="shared" si="595"/>
        <v>0</v>
      </c>
      <c r="BJ2944" s="19">
        <f t="shared" si="595"/>
        <v>1</v>
      </c>
      <c r="BK2944" s="19">
        <f t="shared" si="622"/>
        <v>0</v>
      </c>
      <c r="BL2944" s="19">
        <f t="shared" si="622"/>
        <v>0</v>
      </c>
      <c r="BM2944" s="19">
        <f t="shared" si="622"/>
        <v>1</v>
      </c>
      <c r="BN2944" s="19">
        <f t="shared" si="622"/>
        <v>0</v>
      </c>
      <c r="BO2944" s="19">
        <f t="shared" si="622"/>
        <v>0</v>
      </c>
      <c r="BP2944" s="19">
        <f t="shared" si="622"/>
        <v>0</v>
      </c>
      <c r="BQ2944" s="19">
        <f t="shared" si="622"/>
        <v>1</v>
      </c>
      <c r="BR2944" s="19">
        <f t="shared" si="622"/>
        <v>0</v>
      </c>
      <c r="BS2944" s="19">
        <f t="shared" si="622"/>
        <v>0</v>
      </c>
      <c r="BT2944" s="19">
        <f t="shared" si="622"/>
        <v>1</v>
      </c>
      <c r="BU2944" s="19">
        <f t="shared" si="622"/>
        <v>0</v>
      </c>
      <c r="BV2944" s="19">
        <f t="shared" si="622"/>
        <v>0</v>
      </c>
      <c r="BW2944" s="19">
        <f t="shared" si="622"/>
        <v>1</v>
      </c>
      <c r="BX2944" s="19">
        <f t="shared" si="622"/>
        <v>1</v>
      </c>
      <c r="BY2944" s="19" t="str">
        <f t="shared" si="622"/>
        <v/>
      </c>
      <c r="BZ2944" s="19" t="str">
        <f t="shared" si="622"/>
        <v/>
      </c>
      <c r="CA2944" s="19" t="str">
        <f t="shared" si="621"/>
        <v/>
      </c>
      <c r="CB2944" s="19" t="str">
        <f t="shared" si="621"/>
        <v/>
      </c>
    </row>
    <row r="2945" spans="1:80">
      <c r="A2945" s="24">
        <f t="shared" si="596"/>
        <v>2944</v>
      </c>
      <c r="B2945" s="31">
        <f>IF(data!A2946="","",data!A2946)</f>
        <v>2022150</v>
      </c>
      <c r="C2945" s="32">
        <f>IF(data!B2946="","",data!B2946)</f>
        <v>44924</v>
      </c>
      <c r="D2945" s="21">
        <f>IF(data!C2946="","",data!C2946)</f>
        <v>1</v>
      </c>
      <c r="E2945" s="22">
        <f>IF(data!D2946="","",data!D2946)</f>
        <v>7</v>
      </c>
      <c r="F2945" s="22">
        <f>IF(data!E2946="","",data!E2946)</f>
        <v>11</v>
      </c>
      <c r="G2945" s="22">
        <f>IF(data!F2946="","",data!F2946)</f>
        <v>12</v>
      </c>
      <c r="H2945" s="22">
        <f>IF(data!G2946="","",data!G2946)</f>
        <v>22</v>
      </c>
      <c r="I2945" s="22">
        <f>IF(data!H2946="","",data!H2946)</f>
        <v>28</v>
      </c>
      <c r="J2945" s="23">
        <f>IF(data!I2946="","",data!I2946)</f>
        <v>5</v>
      </c>
      <c r="Q2945" s="33"/>
      <c r="R2945" s="33"/>
      <c r="S2945" s="33"/>
      <c r="T2945" s="33"/>
      <c r="U2945" s="33"/>
      <c r="V2945" s="33"/>
      <c r="X2945" s="34"/>
      <c r="Y2945" s="33"/>
      <c r="Z2945" s="33"/>
      <c r="AA2945" s="33"/>
      <c r="AB2945" s="33"/>
      <c r="AC2945" s="35"/>
      <c r="AD2945" s="33"/>
      <c r="AE2945" s="33"/>
      <c r="AF2945" s="33"/>
      <c r="AG2945" s="33"/>
      <c r="AH2945" s="33"/>
      <c r="AI2945" s="33"/>
      <c r="AJ2945" s="36"/>
      <c r="AK2945" s="10">
        <f t="shared" si="597"/>
        <v>6</v>
      </c>
      <c r="AL2945" s="11">
        <f t="shared" si="598"/>
        <v>9</v>
      </c>
      <c r="AM2945" s="11">
        <f t="shared" si="599"/>
        <v>11</v>
      </c>
      <c r="AN2945" s="11">
        <f t="shared" si="600"/>
        <v>15</v>
      </c>
      <c r="AO2945" s="13">
        <f t="shared" si="601"/>
        <v>11</v>
      </c>
      <c r="AP2945" s="11">
        <f t="shared" si="602"/>
        <v>25</v>
      </c>
      <c r="AQ2945" s="11">
        <f t="shared" si="603"/>
        <v>18</v>
      </c>
      <c r="AR2945" s="11">
        <f t="shared" si="604"/>
        <v>21</v>
      </c>
      <c r="AS2945" s="11">
        <f t="shared" si="605"/>
        <v>15</v>
      </c>
      <c r="AT2945" s="11">
        <f t="shared" si="606"/>
        <v>33</v>
      </c>
      <c r="AU2945" s="11">
        <f t="shared" si="607"/>
        <v>42</v>
      </c>
      <c r="AV2945" s="11">
        <f t="shared" si="608"/>
        <v>39</v>
      </c>
      <c r="AW2945" s="12">
        <f t="shared" si="609"/>
        <v>51</v>
      </c>
      <c r="AX2945" s="13">
        <f t="shared" si="610"/>
        <v>49</v>
      </c>
      <c r="AY2945" s="13">
        <f t="shared" si="611"/>
        <v>47</v>
      </c>
      <c r="AZ2945" s="13">
        <f t="shared" si="612"/>
        <v>45</v>
      </c>
      <c r="BA2945" s="13">
        <f t="shared" si="613"/>
        <v>43</v>
      </c>
      <c r="BB2945" s="14">
        <f t="shared" si="614"/>
        <v>41</v>
      </c>
      <c r="BC2945" s="19">
        <f t="shared" si="617"/>
        <v>47</v>
      </c>
      <c r="BD2945" s="55">
        <f t="shared" si="593"/>
        <v>1.0148749594024034</v>
      </c>
      <c r="BE2945" s="19">
        <f t="shared" si="594"/>
        <v>1.0537512179278987</v>
      </c>
      <c r="BF2945" s="19">
        <f t="shared" si="618"/>
        <v>1.0075089314712569</v>
      </c>
      <c r="BG2945" s="19">
        <f t="shared" si="623"/>
        <v>0.99850600844430004</v>
      </c>
      <c r="BH2945" s="19">
        <f t="shared" si="595"/>
        <v>0</v>
      </c>
      <c r="BI2945" s="19">
        <f t="shared" si="595"/>
        <v>1</v>
      </c>
      <c r="BJ2945" s="19">
        <f t="shared" si="595"/>
        <v>0</v>
      </c>
      <c r="BK2945" s="19">
        <f t="shared" si="622"/>
        <v>0</v>
      </c>
      <c r="BL2945" s="19">
        <f t="shared" si="622"/>
        <v>0</v>
      </c>
      <c r="BM2945" s="19">
        <f t="shared" si="622"/>
        <v>1</v>
      </c>
      <c r="BN2945" s="19">
        <f t="shared" si="622"/>
        <v>0</v>
      </c>
      <c r="BO2945" s="19">
        <f t="shared" si="622"/>
        <v>1</v>
      </c>
      <c r="BP2945" s="19">
        <f t="shared" si="622"/>
        <v>0</v>
      </c>
      <c r="BQ2945" s="19">
        <f t="shared" si="622"/>
        <v>0</v>
      </c>
      <c r="BR2945" s="19">
        <f t="shared" si="622"/>
        <v>0</v>
      </c>
      <c r="BS2945" s="19">
        <f t="shared" si="622"/>
        <v>2</v>
      </c>
      <c r="BT2945" s="19">
        <f t="shared" si="622"/>
        <v>1</v>
      </c>
      <c r="BU2945" s="19">
        <f t="shared" si="622"/>
        <v>0</v>
      </c>
      <c r="BV2945" s="19">
        <f t="shared" si="622"/>
        <v>0</v>
      </c>
      <c r="BW2945" s="19">
        <f t="shared" si="622"/>
        <v>0</v>
      </c>
      <c r="BX2945" s="19">
        <f t="shared" si="622"/>
        <v>0</v>
      </c>
      <c r="BY2945" s="19" t="str">
        <f t="shared" si="622"/>
        <v/>
      </c>
      <c r="BZ2945" s="19" t="str">
        <f t="shared" si="622"/>
        <v/>
      </c>
      <c r="CA2945" s="19" t="str">
        <f t="shared" si="621"/>
        <v/>
      </c>
      <c r="CB2945" s="19" t="str">
        <f t="shared" si="621"/>
        <v/>
      </c>
    </row>
    <row r="2946" spans="1:80">
      <c r="A2946" s="24">
        <f t="shared" si="596"/>
        <v>2945</v>
      </c>
      <c r="B2946" s="31">
        <f>IF(data!A2947="","",data!A2947)</f>
        <v>2023001</v>
      </c>
      <c r="C2946" s="32">
        <f>IF(data!B2947="","",data!B2947)</f>
        <v>44927</v>
      </c>
      <c r="D2946" s="21">
        <f>IF(data!C2947="","",data!C2947)</f>
        <v>9</v>
      </c>
      <c r="E2946" s="22">
        <f>IF(data!D2947="","",data!D2947)</f>
        <v>16</v>
      </c>
      <c r="F2946" s="22">
        <f>IF(data!E2947="","",data!E2947)</f>
        <v>18</v>
      </c>
      <c r="G2946" s="22">
        <f>IF(data!F2947="","",data!F2947)</f>
        <v>22</v>
      </c>
      <c r="H2946" s="22">
        <f>IF(data!G2947="","",data!G2947)</f>
        <v>28</v>
      </c>
      <c r="I2946" s="22">
        <f>IF(data!H2947="","",data!H2947)</f>
        <v>32</v>
      </c>
      <c r="J2946" s="23">
        <f>IF(data!I2947="","",data!I2947)</f>
        <v>2</v>
      </c>
      <c r="Q2946" s="33"/>
      <c r="R2946" s="33"/>
      <c r="S2946" s="33"/>
      <c r="T2946" s="33"/>
      <c r="U2946" s="33"/>
      <c r="V2946" s="33"/>
      <c r="X2946" s="34"/>
      <c r="Y2946" s="33"/>
      <c r="Z2946" s="33"/>
      <c r="AA2946" s="33"/>
      <c r="AB2946" s="33"/>
      <c r="AC2946" s="35"/>
      <c r="AD2946" s="33"/>
      <c r="AE2946" s="33"/>
      <c r="AF2946" s="33"/>
      <c r="AG2946" s="33"/>
      <c r="AH2946" s="33"/>
      <c r="AI2946" s="33"/>
      <c r="AJ2946" s="36"/>
      <c r="AK2946" s="71">
        <f t="shared" si="597"/>
        <v>5</v>
      </c>
      <c r="AL2946" s="11">
        <f t="shared" si="598"/>
        <v>5</v>
      </c>
      <c r="AM2946" s="11">
        <f t="shared" si="599"/>
        <v>15</v>
      </c>
      <c r="AN2946" s="11">
        <f t="shared" si="600"/>
        <v>17</v>
      </c>
      <c r="AO2946" s="13">
        <f t="shared" si="601"/>
        <v>13</v>
      </c>
      <c r="AP2946" s="11">
        <f t="shared" si="602"/>
        <v>13</v>
      </c>
      <c r="AQ2946" s="11">
        <f t="shared" si="603"/>
        <v>17</v>
      </c>
      <c r="AR2946" s="11">
        <f t="shared" si="604"/>
        <v>35</v>
      </c>
      <c r="AS2946" s="11">
        <f t="shared" si="605"/>
        <v>37</v>
      </c>
      <c r="AT2946" s="11">
        <f t="shared" si="606"/>
        <v>41</v>
      </c>
      <c r="AU2946" s="11">
        <f t="shared" si="607"/>
        <v>34</v>
      </c>
      <c r="AV2946" s="11">
        <f t="shared" si="608"/>
        <v>27</v>
      </c>
      <c r="AW2946" s="12">
        <f t="shared" si="609"/>
        <v>35</v>
      </c>
      <c r="AX2946" s="13">
        <f t="shared" si="610"/>
        <v>29</v>
      </c>
      <c r="AY2946" s="13">
        <f t="shared" si="611"/>
        <v>57</v>
      </c>
      <c r="AZ2946" s="13">
        <f t="shared" si="612"/>
        <v>53</v>
      </c>
      <c r="BA2946" s="13">
        <f t="shared" si="613"/>
        <v>68</v>
      </c>
      <c r="BB2946" s="14">
        <f t="shared" si="614"/>
        <v>65</v>
      </c>
      <c r="BC2946" s="19">
        <f t="shared" si="617"/>
        <v>57</v>
      </c>
      <c r="BD2946" s="55">
        <f t="shared" si="593"/>
        <v>1.0435206235790842</v>
      </c>
      <c r="BE2946" s="19">
        <f t="shared" si="594"/>
        <v>1.0823968821045793</v>
      </c>
      <c r="BF2946" s="19">
        <f t="shared" si="618"/>
        <v>1.0099642741149724</v>
      </c>
      <c r="BG2946" s="19">
        <f t="shared" si="623"/>
        <v>1.0038259175056836</v>
      </c>
      <c r="BH2946" s="19">
        <f t="shared" si="595"/>
        <v>0</v>
      </c>
      <c r="BI2946" s="19">
        <f t="shared" si="595"/>
        <v>1</v>
      </c>
      <c r="BJ2946" s="19">
        <f t="shared" si="595"/>
        <v>0</v>
      </c>
      <c r="BK2946" s="19">
        <f t="shared" si="622"/>
        <v>0</v>
      </c>
      <c r="BL2946" s="19">
        <f t="shared" si="622"/>
        <v>0</v>
      </c>
      <c r="BM2946" s="19">
        <f t="shared" si="622"/>
        <v>1</v>
      </c>
      <c r="BN2946" s="19">
        <f t="shared" si="622"/>
        <v>0</v>
      </c>
      <c r="BO2946" s="19">
        <f t="shared" si="622"/>
        <v>0</v>
      </c>
      <c r="BP2946" s="19">
        <f t="shared" si="622"/>
        <v>0</v>
      </c>
      <c r="BQ2946" s="19">
        <f t="shared" si="622"/>
        <v>1</v>
      </c>
      <c r="BR2946" s="19">
        <f t="shared" si="622"/>
        <v>0</v>
      </c>
      <c r="BS2946" s="19">
        <f t="shared" si="622"/>
        <v>1</v>
      </c>
      <c r="BT2946" s="19">
        <f t="shared" si="622"/>
        <v>0</v>
      </c>
      <c r="BU2946" s="19">
        <f t="shared" si="622"/>
        <v>0</v>
      </c>
      <c r="BV2946" s="19">
        <f t="shared" si="622"/>
        <v>0</v>
      </c>
      <c r="BW2946" s="19">
        <f t="shared" si="622"/>
        <v>1</v>
      </c>
      <c r="BX2946" s="19">
        <f t="shared" si="622"/>
        <v>1</v>
      </c>
      <c r="BY2946" s="19" t="str">
        <f t="shared" si="622"/>
        <v/>
      </c>
      <c r="BZ2946" s="19" t="str">
        <f t="shared" ref="BZ2946:CB2961" si="624">IF(BZ$4&gt;=$BC$1,"",SUMPRODUCT(N(MOD($D2946:$I2946,$BC$1)=BZ$4)))</f>
        <v/>
      </c>
      <c r="CA2946" s="19" t="str">
        <f t="shared" si="624"/>
        <v/>
      </c>
      <c r="CB2946" s="19" t="str">
        <f t="shared" si="624"/>
        <v/>
      </c>
    </row>
    <row r="2947" spans="1:80">
      <c r="A2947" s="24">
        <f t="shared" si="596"/>
        <v>2946</v>
      </c>
      <c r="B2947" s="31">
        <f>IF(data!A2948="","",data!A2948)</f>
        <v>2023002</v>
      </c>
      <c r="C2947" s="32">
        <f>IF(data!B2948="","",data!B2948)</f>
        <v>44929</v>
      </c>
      <c r="D2947" s="21">
        <f>IF(data!C2948="","",data!C2948)</f>
        <v>2</v>
      </c>
      <c r="E2947" s="22">
        <f>IF(data!D2948="","",data!D2948)</f>
        <v>6</v>
      </c>
      <c r="F2947" s="22">
        <f>IF(data!E2948="","",data!E2948)</f>
        <v>10</v>
      </c>
      <c r="G2947" s="22">
        <f>IF(data!F2948="","",data!F2948)</f>
        <v>16</v>
      </c>
      <c r="H2947" s="22">
        <f>IF(data!G2948="","",data!G2948)</f>
        <v>18</v>
      </c>
      <c r="I2947" s="22">
        <f>IF(data!H2948="","",data!H2948)</f>
        <v>22</v>
      </c>
      <c r="J2947" s="23">
        <f>IF(data!I2948="","",data!I2948)</f>
        <v>13</v>
      </c>
      <c r="Q2947" s="33"/>
      <c r="R2947" s="33"/>
      <c r="S2947" s="33"/>
      <c r="T2947" s="33"/>
      <c r="U2947" s="33"/>
      <c r="V2947" s="33"/>
      <c r="X2947" s="34"/>
      <c r="Y2947" s="33"/>
      <c r="Z2947" s="33"/>
      <c r="AA2947" s="33"/>
      <c r="AB2947" s="33"/>
      <c r="AC2947" s="35"/>
      <c r="AD2947" s="33"/>
      <c r="AE2947" s="33"/>
      <c r="AF2947" s="33"/>
      <c r="AG2947" s="33"/>
      <c r="AH2947" s="33"/>
      <c r="AI2947" s="33"/>
      <c r="AJ2947" s="36"/>
      <c r="AK2947" s="71">
        <f t="shared" si="597"/>
        <v>5</v>
      </c>
      <c r="AL2947" s="11">
        <f t="shared" si="598"/>
        <v>10</v>
      </c>
      <c r="AM2947" s="11">
        <f t="shared" si="599"/>
        <v>9</v>
      </c>
      <c r="AN2947" s="11">
        <f t="shared" si="600"/>
        <v>14</v>
      </c>
      <c r="AO2947" s="13">
        <f t="shared" si="601"/>
        <v>18</v>
      </c>
      <c r="AP2947" s="11">
        <f t="shared" si="602"/>
        <v>18</v>
      </c>
      <c r="AQ2947" s="11">
        <f t="shared" si="603"/>
        <v>20</v>
      </c>
      <c r="AR2947" s="11">
        <f t="shared" si="604"/>
        <v>24</v>
      </c>
      <c r="AS2947" s="11">
        <f t="shared" si="605"/>
        <v>30</v>
      </c>
      <c r="AT2947" s="11">
        <f t="shared" si="606"/>
        <v>38</v>
      </c>
      <c r="AU2947" s="11">
        <f t="shared" si="607"/>
        <v>35</v>
      </c>
      <c r="AV2947" s="11">
        <f t="shared" si="608"/>
        <v>32</v>
      </c>
      <c r="AW2947" s="12">
        <f t="shared" si="609"/>
        <v>29</v>
      </c>
      <c r="AX2947" s="13">
        <f t="shared" si="610"/>
        <v>26</v>
      </c>
      <c r="AY2947" s="13">
        <f t="shared" si="611"/>
        <v>40</v>
      </c>
      <c r="AZ2947" s="13">
        <f t="shared" si="612"/>
        <v>38</v>
      </c>
      <c r="BA2947" s="13">
        <f t="shared" si="613"/>
        <v>55</v>
      </c>
      <c r="BB2947" s="14">
        <f t="shared" si="614"/>
        <v>54</v>
      </c>
      <c r="BC2947" s="19">
        <f t="shared" si="617"/>
        <v>40</v>
      </c>
      <c r="BD2947" s="55">
        <f t="shared" si="593"/>
        <v>1.0394283858395583</v>
      </c>
      <c r="BE2947" s="19">
        <f t="shared" si="594"/>
        <v>1.0680740500162391</v>
      </c>
      <c r="BF2947" s="19">
        <f t="shared" si="618"/>
        <v>0.99850600844430004</v>
      </c>
      <c r="BG2947" s="19">
        <f t="shared" si="623"/>
        <v>0.99605066580058454</v>
      </c>
      <c r="BH2947" s="19">
        <f t="shared" si="595"/>
        <v>0</v>
      </c>
      <c r="BI2947" s="19">
        <f t="shared" si="595"/>
        <v>1</v>
      </c>
      <c r="BJ2947" s="19">
        <f t="shared" si="595"/>
        <v>1</v>
      </c>
      <c r="BK2947" s="19">
        <f t="shared" ref="BK2947:BZ2962" si="625">IF(BK$4&gt;=$BC$1,"",SUMPRODUCT(N(MOD($D2947:$I2947,$BC$1)=BK$4)))</f>
        <v>0</v>
      </c>
      <c r="BL2947" s="19">
        <f t="shared" si="625"/>
        <v>0</v>
      </c>
      <c r="BM2947" s="19">
        <f t="shared" si="625"/>
        <v>1</v>
      </c>
      <c r="BN2947" s="19">
        <f t="shared" si="625"/>
        <v>1</v>
      </c>
      <c r="BO2947" s="19">
        <f t="shared" si="625"/>
        <v>0</v>
      </c>
      <c r="BP2947" s="19">
        <f t="shared" si="625"/>
        <v>0</v>
      </c>
      <c r="BQ2947" s="19">
        <f t="shared" si="625"/>
        <v>0</v>
      </c>
      <c r="BR2947" s="19">
        <f t="shared" si="625"/>
        <v>1</v>
      </c>
      <c r="BS2947" s="19">
        <f t="shared" si="625"/>
        <v>0</v>
      </c>
      <c r="BT2947" s="19">
        <f t="shared" si="625"/>
        <v>0</v>
      </c>
      <c r="BU2947" s="19">
        <f t="shared" si="625"/>
        <v>0</v>
      </c>
      <c r="BV2947" s="19">
        <f t="shared" si="625"/>
        <v>0</v>
      </c>
      <c r="BW2947" s="19">
        <f t="shared" si="625"/>
        <v>0</v>
      </c>
      <c r="BX2947" s="19">
        <f t="shared" si="625"/>
        <v>1</v>
      </c>
      <c r="BY2947" s="19" t="str">
        <f t="shared" si="625"/>
        <v/>
      </c>
      <c r="BZ2947" s="19" t="str">
        <f t="shared" si="625"/>
        <v/>
      </c>
      <c r="CA2947" s="19" t="str">
        <f t="shared" si="624"/>
        <v/>
      </c>
      <c r="CB2947" s="19" t="str">
        <f t="shared" si="624"/>
        <v/>
      </c>
    </row>
    <row r="2948" spans="1:80">
      <c r="A2948" s="24">
        <f t="shared" si="596"/>
        <v>2947</v>
      </c>
      <c r="B2948" s="31">
        <f>IF(data!A2949="","",data!A2949)</f>
        <v>2023003</v>
      </c>
      <c r="C2948" s="32">
        <f>IF(data!B2949="","",data!B2949)</f>
        <v>44931</v>
      </c>
      <c r="D2948" s="21">
        <f>IF(data!C2949="","",data!C2949)</f>
        <v>5</v>
      </c>
      <c r="E2948" s="22">
        <f>IF(data!D2949="","",data!D2949)</f>
        <v>8</v>
      </c>
      <c r="F2948" s="22">
        <f>IF(data!E2949="","",data!E2949)</f>
        <v>18</v>
      </c>
      <c r="G2948" s="22">
        <f>IF(data!F2949="","",data!F2949)</f>
        <v>25</v>
      </c>
      <c r="H2948" s="22">
        <f>IF(data!G2949="","",data!G2949)</f>
        <v>30</v>
      </c>
      <c r="I2948" s="22">
        <f>IF(data!H2949="","",data!H2949)</f>
        <v>32</v>
      </c>
      <c r="J2948" s="23">
        <f>IF(data!I2949="","",data!I2949)</f>
        <v>6</v>
      </c>
      <c r="Q2948" s="33"/>
      <c r="R2948" s="33"/>
      <c r="S2948" s="33"/>
      <c r="T2948" s="33"/>
      <c r="U2948" s="33"/>
      <c r="V2948" s="33"/>
      <c r="X2948" s="34"/>
      <c r="Y2948" s="33"/>
      <c r="Z2948" s="33"/>
      <c r="AA2948" s="33"/>
      <c r="AB2948" s="33"/>
      <c r="AC2948" s="35"/>
      <c r="AD2948" s="33"/>
      <c r="AE2948" s="33"/>
      <c r="AF2948" s="33"/>
      <c r="AG2948" s="33"/>
      <c r="AH2948" s="33"/>
      <c r="AI2948" s="33"/>
      <c r="AJ2948" s="36"/>
      <c r="AK2948" s="10">
        <f t="shared" si="597"/>
        <v>7</v>
      </c>
      <c r="AL2948" s="11">
        <f t="shared" si="598"/>
        <v>6</v>
      </c>
      <c r="AM2948" s="11">
        <f t="shared" si="599"/>
        <v>8</v>
      </c>
      <c r="AN2948" s="11">
        <f t="shared" si="600"/>
        <v>10</v>
      </c>
      <c r="AO2948" s="13">
        <f t="shared" si="601"/>
        <v>20</v>
      </c>
      <c r="AP2948" s="11">
        <f t="shared" si="602"/>
        <v>14</v>
      </c>
      <c r="AQ2948" s="11">
        <f t="shared" si="603"/>
        <v>28</v>
      </c>
      <c r="AR2948" s="11">
        <f t="shared" si="604"/>
        <v>28</v>
      </c>
      <c r="AS2948" s="11">
        <f t="shared" si="605"/>
        <v>41</v>
      </c>
      <c r="AT2948" s="11">
        <f t="shared" si="606"/>
        <v>34</v>
      </c>
      <c r="AU2948" s="11">
        <f t="shared" si="607"/>
        <v>40</v>
      </c>
      <c r="AV2948" s="11">
        <f t="shared" si="608"/>
        <v>34</v>
      </c>
      <c r="AW2948" s="12">
        <f t="shared" si="609"/>
        <v>28</v>
      </c>
      <c r="AX2948" s="13">
        <f t="shared" si="610"/>
        <v>38</v>
      </c>
      <c r="AY2948" s="13">
        <f t="shared" si="611"/>
        <v>50</v>
      </c>
      <c r="AZ2948" s="13">
        <f t="shared" si="612"/>
        <v>46</v>
      </c>
      <c r="BA2948" s="13">
        <f t="shared" si="613"/>
        <v>61</v>
      </c>
      <c r="BB2948" s="14">
        <f t="shared" si="614"/>
        <v>58</v>
      </c>
      <c r="BC2948" s="19">
        <f t="shared" si="617"/>
        <v>50</v>
      </c>
      <c r="BD2948" s="55">
        <f t="shared" si="593"/>
        <v>1.0353361481000325</v>
      </c>
      <c r="BE2948" s="19">
        <f t="shared" si="594"/>
        <v>1.0291977914907438</v>
      </c>
      <c r="BF2948" s="19">
        <f t="shared" si="618"/>
        <v>1.0025982461838259</v>
      </c>
      <c r="BG2948" s="19">
        <f t="shared" si="623"/>
        <v>0.99400454693082163</v>
      </c>
      <c r="BH2948" s="19">
        <f t="shared" si="595"/>
        <v>0</v>
      </c>
      <c r="BI2948" s="19">
        <f t="shared" si="595"/>
        <v>1</v>
      </c>
      <c r="BJ2948" s="19">
        <f t="shared" si="595"/>
        <v>0</v>
      </c>
      <c r="BK2948" s="19">
        <f t="shared" si="625"/>
        <v>0</v>
      </c>
      <c r="BL2948" s="19">
        <f t="shared" si="625"/>
        <v>0</v>
      </c>
      <c r="BM2948" s="19">
        <f t="shared" si="625"/>
        <v>1</v>
      </c>
      <c r="BN2948" s="19">
        <f t="shared" si="625"/>
        <v>0</v>
      </c>
      <c r="BO2948" s="19">
        <f t="shared" si="625"/>
        <v>0</v>
      </c>
      <c r="BP2948" s="19">
        <f t="shared" si="625"/>
        <v>2</v>
      </c>
      <c r="BQ2948" s="19">
        <f t="shared" si="625"/>
        <v>0</v>
      </c>
      <c r="BR2948" s="19">
        <f t="shared" si="625"/>
        <v>0</v>
      </c>
      <c r="BS2948" s="19">
        <f t="shared" si="625"/>
        <v>0</v>
      </c>
      <c r="BT2948" s="19">
        <f t="shared" si="625"/>
        <v>0</v>
      </c>
      <c r="BU2948" s="19">
        <f t="shared" si="625"/>
        <v>1</v>
      </c>
      <c r="BV2948" s="19">
        <f t="shared" si="625"/>
        <v>0</v>
      </c>
      <c r="BW2948" s="19">
        <f t="shared" si="625"/>
        <v>1</v>
      </c>
      <c r="BX2948" s="19">
        <f t="shared" si="625"/>
        <v>0</v>
      </c>
      <c r="BY2948" s="19" t="str">
        <f t="shared" si="625"/>
        <v/>
      </c>
      <c r="BZ2948" s="19" t="str">
        <f t="shared" si="625"/>
        <v/>
      </c>
      <c r="CA2948" s="19" t="str">
        <f t="shared" si="624"/>
        <v/>
      </c>
      <c r="CB2948" s="19" t="str">
        <f t="shared" si="624"/>
        <v/>
      </c>
    </row>
    <row r="2949" spans="1:80">
      <c r="A2949" s="24">
        <f t="shared" si="596"/>
        <v>2948</v>
      </c>
      <c r="B2949" s="31">
        <f>IF(data!A2950="","",data!A2950)</f>
        <v>2023004</v>
      </c>
      <c r="C2949" s="32">
        <f>IF(data!B2950="","",data!B2950)</f>
        <v>44934</v>
      </c>
      <c r="D2949" s="21">
        <f>IF(data!C2950="","",data!C2950)</f>
        <v>1</v>
      </c>
      <c r="E2949" s="22">
        <f>IF(data!D2950="","",data!D2950)</f>
        <v>7</v>
      </c>
      <c r="F2949" s="22">
        <f>IF(data!E2950="","",data!E2950)</f>
        <v>15</v>
      </c>
      <c r="G2949" s="22">
        <f>IF(data!F2950="","",data!F2950)</f>
        <v>16</v>
      </c>
      <c r="H2949" s="22">
        <f>IF(data!G2950="","",data!G2950)</f>
        <v>20</v>
      </c>
      <c r="I2949" s="22">
        <f>IF(data!H2950="","",data!H2950)</f>
        <v>25</v>
      </c>
      <c r="J2949" s="23">
        <f>IF(data!I2950="","",data!I2950)</f>
        <v>16</v>
      </c>
      <c r="Q2949" s="33"/>
      <c r="R2949" s="33"/>
      <c r="S2949" s="33"/>
      <c r="T2949" s="33"/>
      <c r="U2949" s="33"/>
      <c r="V2949" s="33"/>
      <c r="X2949" s="34"/>
      <c r="Y2949" s="33"/>
      <c r="Z2949" s="33"/>
      <c r="AA2949" s="33"/>
      <c r="AB2949" s="33"/>
      <c r="AC2949" s="35"/>
      <c r="AD2949" s="33"/>
      <c r="AE2949" s="33"/>
      <c r="AF2949" s="33"/>
      <c r="AG2949" s="33"/>
      <c r="AH2949" s="33"/>
      <c r="AI2949" s="33"/>
      <c r="AJ2949" s="36"/>
      <c r="AK2949" s="10">
        <f t="shared" si="597"/>
        <v>6</v>
      </c>
      <c r="AL2949" s="11">
        <f t="shared" si="598"/>
        <v>8</v>
      </c>
      <c r="AM2949" s="11">
        <f t="shared" si="599"/>
        <v>4</v>
      </c>
      <c r="AN2949" s="11">
        <f t="shared" si="600"/>
        <v>12</v>
      </c>
      <c r="AO2949" s="13">
        <f t="shared" si="601"/>
        <v>14</v>
      </c>
      <c r="AP2949" s="11">
        <f t="shared" si="602"/>
        <v>20</v>
      </c>
      <c r="AQ2949" s="11">
        <f t="shared" si="603"/>
        <v>30</v>
      </c>
      <c r="AR2949" s="11">
        <f t="shared" si="604"/>
        <v>24</v>
      </c>
      <c r="AS2949" s="11">
        <f t="shared" si="605"/>
        <v>29</v>
      </c>
      <c r="AT2949" s="11">
        <f t="shared" si="606"/>
        <v>24</v>
      </c>
      <c r="AU2949" s="11">
        <f t="shared" si="607"/>
        <v>32</v>
      </c>
      <c r="AV2949" s="11">
        <f t="shared" si="608"/>
        <v>28</v>
      </c>
      <c r="AW2949" s="12">
        <f t="shared" si="609"/>
        <v>24</v>
      </c>
      <c r="AX2949" s="13">
        <f t="shared" si="610"/>
        <v>36</v>
      </c>
      <c r="AY2949" s="13">
        <f t="shared" si="611"/>
        <v>50</v>
      </c>
      <c r="AZ2949" s="13">
        <f t="shared" si="612"/>
        <v>48</v>
      </c>
      <c r="BA2949" s="13">
        <f t="shared" si="613"/>
        <v>46</v>
      </c>
      <c r="BB2949" s="14">
        <f t="shared" si="614"/>
        <v>44</v>
      </c>
      <c r="BC2949" s="19">
        <f t="shared" si="617"/>
        <v>50</v>
      </c>
      <c r="BD2949" s="55">
        <f t="shared" si="593"/>
        <v>0.99850600844430004</v>
      </c>
      <c r="BE2949" s="19">
        <f t="shared" si="594"/>
        <v>1.0291977914907438</v>
      </c>
      <c r="BF2949" s="19">
        <f t="shared" si="618"/>
        <v>0.99605066580058454</v>
      </c>
      <c r="BG2949" s="19">
        <f t="shared" si="623"/>
        <v>0.9972783371224424</v>
      </c>
      <c r="BH2949" s="19">
        <f t="shared" si="595"/>
        <v>0</v>
      </c>
      <c r="BI2949" s="19">
        <f t="shared" si="595"/>
        <v>1</v>
      </c>
      <c r="BJ2949" s="19">
        <f t="shared" si="595"/>
        <v>0</v>
      </c>
      <c r="BK2949" s="19">
        <f t="shared" si="625"/>
        <v>1</v>
      </c>
      <c r="BL2949" s="19">
        <f t="shared" si="625"/>
        <v>0</v>
      </c>
      <c r="BM2949" s="19">
        <f t="shared" si="625"/>
        <v>0</v>
      </c>
      <c r="BN2949" s="19">
        <f t="shared" si="625"/>
        <v>0</v>
      </c>
      <c r="BO2949" s="19">
        <f t="shared" si="625"/>
        <v>1</v>
      </c>
      <c r="BP2949" s="19">
        <f t="shared" si="625"/>
        <v>1</v>
      </c>
      <c r="BQ2949" s="19">
        <f t="shared" si="625"/>
        <v>0</v>
      </c>
      <c r="BR2949" s="19">
        <f t="shared" si="625"/>
        <v>0</v>
      </c>
      <c r="BS2949" s="19">
        <f t="shared" si="625"/>
        <v>0</v>
      </c>
      <c r="BT2949" s="19">
        <f t="shared" si="625"/>
        <v>0</v>
      </c>
      <c r="BU2949" s="19">
        <f t="shared" si="625"/>
        <v>0</v>
      </c>
      <c r="BV2949" s="19">
        <f t="shared" si="625"/>
        <v>0</v>
      </c>
      <c r="BW2949" s="19">
        <f t="shared" si="625"/>
        <v>1</v>
      </c>
      <c r="BX2949" s="19">
        <f t="shared" si="625"/>
        <v>1</v>
      </c>
      <c r="BY2949" s="19" t="str">
        <f t="shared" si="625"/>
        <v/>
      </c>
      <c r="BZ2949" s="19" t="str">
        <f t="shared" si="625"/>
        <v/>
      </c>
      <c r="CA2949" s="19" t="str">
        <f t="shared" si="624"/>
        <v/>
      </c>
      <c r="CB2949" s="19" t="str">
        <f t="shared" si="624"/>
        <v/>
      </c>
    </row>
    <row r="2950" spans="1:80">
      <c r="A2950" s="24">
        <f t="shared" si="596"/>
        <v>2949</v>
      </c>
      <c r="B2950" s="31">
        <f>IF(data!A2951="","",data!A2951)</f>
        <v>2023005</v>
      </c>
      <c r="C2950" s="32">
        <f>IF(data!B2951="","",data!B2951)</f>
        <v>44936</v>
      </c>
      <c r="D2950" s="21">
        <f>IF(data!C2951="","",data!C2951)</f>
        <v>2</v>
      </c>
      <c r="E2950" s="22">
        <f>IF(data!D2951="","",data!D2951)</f>
        <v>6</v>
      </c>
      <c r="F2950" s="22">
        <f>IF(data!E2951="","",data!E2951)</f>
        <v>8</v>
      </c>
      <c r="G2950" s="22">
        <f>IF(data!F2951="","",data!F2951)</f>
        <v>13</v>
      </c>
      <c r="H2950" s="22">
        <f>IF(data!G2951="","",data!G2951)</f>
        <v>14</v>
      </c>
      <c r="I2950" s="22">
        <f>IF(data!H2951="","",data!H2951)</f>
        <v>19</v>
      </c>
      <c r="J2950" s="23">
        <f>IF(data!I2951="","",data!I2951)</f>
        <v>16</v>
      </c>
      <c r="Q2950" s="33"/>
      <c r="R2950" s="33"/>
      <c r="S2950" s="33"/>
      <c r="T2950" s="33"/>
      <c r="U2950" s="33"/>
      <c r="V2950" s="33"/>
      <c r="X2950" s="34"/>
      <c r="Y2950" s="33"/>
      <c r="Z2950" s="33"/>
      <c r="AA2950" s="33"/>
      <c r="AB2950" s="33"/>
      <c r="AC2950" s="35"/>
      <c r="AD2950" s="33"/>
      <c r="AE2950" s="33"/>
      <c r="AF2950" s="33"/>
      <c r="AG2950" s="33"/>
      <c r="AH2950" s="33"/>
      <c r="AI2950" s="33"/>
      <c r="AJ2950" s="36"/>
      <c r="AK2950" s="10">
        <f t="shared" si="597"/>
        <v>8</v>
      </c>
      <c r="AL2950" s="11">
        <f t="shared" si="598"/>
        <v>10</v>
      </c>
      <c r="AM2950" s="11">
        <f t="shared" si="599"/>
        <v>17</v>
      </c>
      <c r="AN2950" s="11">
        <f t="shared" si="600"/>
        <v>8</v>
      </c>
      <c r="AO2950" s="13">
        <f t="shared" si="601"/>
        <v>20</v>
      </c>
      <c r="AP2950" s="11">
        <f t="shared" si="602"/>
        <v>22</v>
      </c>
      <c r="AQ2950" s="11">
        <f t="shared" si="603"/>
        <v>26</v>
      </c>
      <c r="AR2950" s="11">
        <f t="shared" si="604"/>
        <v>32</v>
      </c>
      <c r="AS2950" s="11">
        <f t="shared" si="605"/>
        <v>29</v>
      </c>
      <c r="AT2950" s="11">
        <f t="shared" si="606"/>
        <v>26</v>
      </c>
      <c r="AU2950" s="11">
        <f t="shared" si="607"/>
        <v>23</v>
      </c>
      <c r="AV2950" s="11">
        <f t="shared" si="608"/>
        <v>34</v>
      </c>
      <c r="AW2950" s="12">
        <f t="shared" si="609"/>
        <v>47</v>
      </c>
      <c r="AX2950" s="13">
        <f t="shared" si="610"/>
        <v>46</v>
      </c>
      <c r="AY2950" s="13">
        <f t="shared" si="611"/>
        <v>45</v>
      </c>
      <c r="AZ2950" s="13">
        <f t="shared" si="612"/>
        <v>44</v>
      </c>
      <c r="BA2950" s="13">
        <f t="shared" si="613"/>
        <v>43</v>
      </c>
      <c r="BB2950" s="14">
        <f t="shared" si="614"/>
        <v>62</v>
      </c>
      <c r="BC2950" s="19">
        <f t="shared" si="617"/>
        <v>45</v>
      </c>
      <c r="BD2950" s="55">
        <f t="shared" si="593"/>
        <v>0.99032153296524839</v>
      </c>
      <c r="BE2950" s="19">
        <f t="shared" si="594"/>
        <v>1.0025982461838259</v>
      </c>
      <c r="BF2950" s="19">
        <f t="shared" si="618"/>
        <v>0.99605066580058454</v>
      </c>
      <c r="BG2950" s="19">
        <f t="shared" si="623"/>
        <v>0.99277687560896399</v>
      </c>
      <c r="BH2950" s="19">
        <f t="shared" si="595"/>
        <v>0</v>
      </c>
      <c r="BI2950" s="19">
        <f t="shared" si="595"/>
        <v>0</v>
      </c>
      <c r="BJ2950" s="19">
        <f t="shared" si="595"/>
        <v>2</v>
      </c>
      <c r="BK2950" s="19">
        <f t="shared" si="625"/>
        <v>0</v>
      </c>
      <c r="BL2950" s="19">
        <f t="shared" si="625"/>
        <v>0</v>
      </c>
      <c r="BM2950" s="19">
        <f t="shared" si="625"/>
        <v>0</v>
      </c>
      <c r="BN2950" s="19">
        <f t="shared" si="625"/>
        <v>1</v>
      </c>
      <c r="BO2950" s="19">
        <f t="shared" si="625"/>
        <v>0</v>
      </c>
      <c r="BP2950" s="19">
        <f t="shared" si="625"/>
        <v>1</v>
      </c>
      <c r="BQ2950" s="19">
        <f t="shared" si="625"/>
        <v>0</v>
      </c>
      <c r="BR2950" s="19">
        <f t="shared" si="625"/>
        <v>0</v>
      </c>
      <c r="BS2950" s="19">
        <f t="shared" si="625"/>
        <v>0</v>
      </c>
      <c r="BT2950" s="19">
        <f t="shared" si="625"/>
        <v>0</v>
      </c>
      <c r="BU2950" s="19">
        <f t="shared" si="625"/>
        <v>1</v>
      </c>
      <c r="BV2950" s="19">
        <f t="shared" si="625"/>
        <v>1</v>
      </c>
      <c r="BW2950" s="19">
        <f t="shared" si="625"/>
        <v>0</v>
      </c>
      <c r="BX2950" s="19">
        <f t="shared" si="625"/>
        <v>0</v>
      </c>
      <c r="BY2950" s="19" t="str">
        <f t="shared" si="625"/>
        <v/>
      </c>
      <c r="BZ2950" s="19" t="str">
        <f t="shared" si="625"/>
        <v/>
      </c>
      <c r="CA2950" s="19" t="str">
        <f t="shared" si="624"/>
        <v/>
      </c>
      <c r="CB2950" s="19" t="str">
        <f t="shared" si="624"/>
        <v/>
      </c>
    </row>
    <row r="2951" spans="1:80">
      <c r="A2951" s="24">
        <f t="shared" si="596"/>
        <v>2950</v>
      </c>
      <c r="B2951" s="31">
        <f>IF(data!A2952="","",data!A2952)</f>
        <v>2023006</v>
      </c>
      <c r="C2951" s="32">
        <f>IF(data!B2952="","",data!B2952)</f>
        <v>44938</v>
      </c>
      <c r="D2951" s="21">
        <f>IF(data!C2952="","",data!C2952)</f>
        <v>2</v>
      </c>
      <c r="E2951" s="22">
        <f>IF(data!D2952="","",data!D2952)</f>
        <v>10</v>
      </c>
      <c r="F2951" s="22">
        <f>IF(data!E2952="","",data!E2952)</f>
        <v>12</v>
      </c>
      <c r="G2951" s="22">
        <f>IF(data!F2952="","",data!F2952)</f>
        <v>14</v>
      </c>
      <c r="H2951" s="22">
        <f>IF(data!G2952="","",data!G2952)</f>
        <v>24</v>
      </c>
      <c r="I2951" s="22">
        <f>IF(data!H2952="","",data!H2952)</f>
        <v>26</v>
      </c>
      <c r="J2951" s="23">
        <f>IF(data!I2952="","",data!I2952)</f>
        <v>5</v>
      </c>
      <c r="Q2951" s="33"/>
      <c r="R2951" s="33"/>
      <c r="S2951" s="33"/>
      <c r="T2951" s="33"/>
      <c r="U2951" s="33"/>
      <c r="V2951" s="33"/>
      <c r="X2951" s="34"/>
      <c r="Y2951" s="33"/>
      <c r="Z2951" s="33"/>
      <c r="AA2951" s="33"/>
      <c r="AB2951" s="33"/>
      <c r="AC2951" s="35"/>
      <c r="AD2951" s="33"/>
      <c r="AE2951" s="33"/>
      <c r="AF2951" s="33"/>
      <c r="AG2951" s="33"/>
      <c r="AH2951" s="33"/>
      <c r="AI2951" s="33"/>
      <c r="AJ2951" s="36"/>
      <c r="AK2951" s="10">
        <f t="shared" si="597"/>
        <v>7</v>
      </c>
      <c r="AL2951" s="11">
        <f t="shared" si="598"/>
        <v>8</v>
      </c>
      <c r="AM2951" s="11">
        <f t="shared" si="599"/>
        <v>13</v>
      </c>
      <c r="AN2951" s="11">
        <f t="shared" si="600"/>
        <v>10</v>
      </c>
      <c r="AO2951" s="13">
        <f t="shared" si="601"/>
        <v>18</v>
      </c>
      <c r="AP2951" s="11">
        <f t="shared" si="602"/>
        <v>16</v>
      </c>
      <c r="AQ2951" s="11">
        <f t="shared" si="603"/>
        <v>25</v>
      </c>
      <c r="AR2951" s="11">
        <f t="shared" si="604"/>
        <v>18</v>
      </c>
      <c r="AS2951" s="11">
        <f t="shared" si="605"/>
        <v>22</v>
      </c>
      <c r="AT2951" s="11">
        <f t="shared" si="606"/>
        <v>16</v>
      </c>
      <c r="AU2951" s="11">
        <f t="shared" si="607"/>
        <v>36</v>
      </c>
      <c r="AV2951" s="11">
        <f t="shared" si="608"/>
        <v>46</v>
      </c>
      <c r="AW2951" s="12">
        <f t="shared" si="609"/>
        <v>58</v>
      </c>
      <c r="AX2951" s="13">
        <f t="shared" si="610"/>
        <v>56</v>
      </c>
      <c r="AY2951" s="13">
        <f t="shared" si="611"/>
        <v>54</v>
      </c>
      <c r="AZ2951" s="13">
        <f t="shared" si="612"/>
        <v>52</v>
      </c>
      <c r="BA2951" s="13">
        <f t="shared" si="613"/>
        <v>50</v>
      </c>
      <c r="BB2951" s="14">
        <f t="shared" si="614"/>
        <v>48</v>
      </c>
      <c r="BC2951" s="19">
        <f t="shared" si="617"/>
        <v>54</v>
      </c>
      <c r="BD2951" s="55">
        <f t="shared" si="593"/>
        <v>0.9780448197466709</v>
      </c>
      <c r="BE2951" s="19">
        <f t="shared" si="594"/>
        <v>1.0107827216628775</v>
      </c>
      <c r="BF2951" s="19">
        <f t="shared" si="618"/>
        <v>1.003416693731731</v>
      </c>
      <c r="BG2951" s="19">
        <f t="shared" si="623"/>
        <v>1.000552127314063</v>
      </c>
      <c r="BH2951" s="19">
        <f t="shared" si="595"/>
        <v>0</v>
      </c>
      <c r="BI2951" s="19">
        <f t="shared" si="595"/>
        <v>0</v>
      </c>
      <c r="BJ2951" s="19">
        <f t="shared" si="595"/>
        <v>1</v>
      </c>
      <c r="BK2951" s="19">
        <f t="shared" si="625"/>
        <v>0</v>
      </c>
      <c r="BL2951" s="19">
        <f t="shared" si="625"/>
        <v>0</v>
      </c>
      <c r="BM2951" s="19">
        <f t="shared" si="625"/>
        <v>0</v>
      </c>
      <c r="BN2951" s="19">
        <f t="shared" si="625"/>
        <v>0</v>
      </c>
      <c r="BO2951" s="19">
        <f t="shared" si="625"/>
        <v>1</v>
      </c>
      <c r="BP2951" s="19">
        <f t="shared" si="625"/>
        <v>0</v>
      </c>
      <c r="BQ2951" s="19">
        <f t="shared" si="625"/>
        <v>1</v>
      </c>
      <c r="BR2951" s="19">
        <f t="shared" si="625"/>
        <v>1</v>
      </c>
      <c r="BS2951" s="19">
        <f t="shared" si="625"/>
        <v>0</v>
      </c>
      <c r="BT2951" s="19">
        <f t="shared" si="625"/>
        <v>1</v>
      </c>
      <c r="BU2951" s="19">
        <f t="shared" si="625"/>
        <v>0</v>
      </c>
      <c r="BV2951" s="19">
        <f t="shared" si="625"/>
        <v>1</v>
      </c>
      <c r="BW2951" s="19">
        <f t="shared" si="625"/>
        <v>0</v>
      </c>
      <c r="BX2951" s="19">
        <f t="shared" si="625"/>
        <v>0</v>
      </c>
      <c r="BY2951" s="19" t="str">
        <f t="shared" si="625"/>
        <v/>
      </c>
      <c r="BZ2951" s="19" t="str">
        <f t="shared" si="625"/>
        <v/>
      </c>
      <c r="CA2951" s="19" t="str">
        <f t="shared" si="624"/>
        <v/>
      </c>
      <c r="CB2951" s="19" t="str">
        <f t="shared" si="624"/>
        <v/>
      </c>
    </row>
    <row r="2952" spans="1:80">
      <c r="A2952" s="24">
        <f t="shared" si="596"/>
        <v>2951</v>
      </c>
      <c r="B2952" s="31">
        <f>IF(data!A2953="","",data!A2953)</f>
        <v>2023007</v>
      </c>
      <c r="C2952" s="32">
        <f>IF(data!B2953="","",data!B2953)</f>
        <v>44941</v>
      </c>
      <c r="D2952" s="21">
        <f>IF(data!C2953="","",data!C2953)</f>
        <v>5</v>
      </c>
      <c r="E2952" s="22">
        <f>IF(data!D2953="","",data!D2953)</f>
        <v>6</v>
      </c>
      <c r="F2952" s="22">
        <f>IF(data!E2953="","",data!E2953)</f>
        <v>9</v>
      </c>
      <c r="G2952" s="22">
        <f>IF(data!F2953="","",data!F2953)</f>
        <v>22</v>
      </c>
      <c r="H2952" s="22">
        <f>IF(data!G2953="","",data!G2953)</f>
        <v>25</v>
      </c>
      <c r="I2952" s="22">
        <f>IF(data!H2953="","",data!H2953)</f>
        <v>31</v>
      </c>
      <c r="J2952" s="23">
        <f>IF(data!I2953="","",data!I2953)</f>
        <v>3</v>
      </c>
      <c r="Q2952" s="33"/>
      <c r="R2952" s="33"/>
      <c r="S2952" s="33"/>
      <c r="T2952" s="33"/>
      <c r="U2952" s="33"/>
      <c r="V2952" s="33"/>
      <c r="X2952" s="34"/>
      <c r="Y2952" s="33"/>
      <c r="Z2952" s="33"/>
      <c r="AA2952" s="33"/>
      <c r="AB2952" s="33"/>
      <c r="AC2952" s="35"/>
      <c r="AD2952" s="33"/>
      <c r="AE2952" s="33"/>
      <c r="AF2952" s="33"/>
      <c r="AG2952" s="33"/>
      <c r="AH2952" s="33"/>
      <c r="AI2952" s="33"/>
      <c r="AJ2952" s="36"/>
      <c r="AK2952" s="10">
        <f t="shared" si="597"/>
        <v>5</v>
      </c>
      <c r="AL2952" s="11">
        <f t="shared" si="598"/>
        <v>10</v>
      </c>
      <c r="AM2952" s="11">
        <f t="shared" si="599"/>
        <v>8</v>
      </c>
      <c r="AN2952" s="72">
        <f t="shared" si="600"/>
        <v>14</v>
      </c>
      <c r="AO2952" s="13">
        <f t="shared" si="601"/>
        <v>21</v>
      </c>
      <c r="AP2952" s="11">
        <f t="shared" si="602"/>
        <v>26</v>
      </c>
      <c r="AQ2952" s="11">
        <f t="shared" si="603"/>
        <v>26</v>
      </c>
      <c r="AR2952" s="11">
        <f t="shared" si="604"/>
        <v>28</v>
      </c>
      <c r="AS2952" s="11">
        <f t="shared" si="605"/>
        <v>32</v>
      </c>
      <c r="AT2952" s="11">
        <f t="shared" si="606"/>
        <v>38</v>
      </c>
      <c r="AU2952" s="11">
        <f t="shared" si="607"/>
        <v>46</v>
      </c>
      <c r="AV2952" s="11">
        <f t="shared" si="608"/>
        <v>42</v>
      </c>
      <c r="AW2952" s="12">
        <f t="shared" si="609"/>
        <v>38</v>
      </c>
      <c r="AX2952" s="13">
        <f t="shared" si="610"/>
        <v>50</v>
      </c>
      <c r="AY2952" s="13">
        <f t="shared" si="611"/>
        <v>47</v>
      </c>
      <c r="AZ2952" s="13">
        <f t="shared" si="612"/>
        <v>44</v>
      </c>
      <c r="BA2952" s="13">
        <f t="shared" si="613"/>
        <v>41</v>
      </c>
      <c r="BB2952" s="14">
        <f t="shared" si="614"/>
        <v>38</v>
      </c>
      <c r="BC2952" s="19">
        <f t="shared" si="617"/>
        <v>47</v>
      </c>
      <c r="BD2952" s="55">
        <f t="shared" si="593"/>
        <v>1.0066904839233517</v>
      </c>
      <c r="BE2952" s="19">
        <f t="shared" si="594"/>
        <v>1.023059434881455</v>
      </c>
      <c r="BF2952" s="19">
        <f t="shared" si="618"/>
        <v>1.0050535888275414</v>
      </c>
      <c r="BG2952" s="19">
        <f t="shared" si="623"/>
        <v>0.99891523221825262</v>
      </c>
      <c r="BH2952" s="19">
        <f t="shared" si="595"/>
        <v>0</v>
      </c>
      <c r="BI2952" s="19">
        <f t="shared" si="595"/>
        <v>0</v>
      </c>
      <c r="BJ2952" s="19">
        <f t="shared" si="595"/>
        <v>0</v>
      </c>
      <c r="BK2952" s="19">
        <f t="shared" si="625"/>
        <v>0</v>
      </c>
      <c r="BL2952" s="19">
        <f t="shared" si="625"/>
        <v>0</v>
      </c>
      <c r="BM2952" s="19">
        <f t="shared" si="625"/>
        <v>2</v>
      </c>
      <c r="BN2952" s="19">
        <f t="shared" si="625"/>
        <v>1</v>
      </c>
      <c r="BO2952" s="19">
        <f t="shared" si="625"/>
        <v>0</v>
      </c>
      <c r="BP2952" s="19">
        <f t="shared" si="625"/>
        <v>1</v>
      </c>
      <c r="BQ2952" s="19">
        <f t="shared" si="625"/>
        <v>1</v>
      </c>
      <c r="BR2952" s="19">
        <f t="shared" si="625"/>
        <v>0</v>
      </c>
      <c r="BS2952" s="19">
        <f t="shared" si="625"/>
        <v>0</v>
      </c>
      <c r="BT2952" s="19">
        <f t="shared" si="625"/>
        <v>0</v>
      </c>
      <c r="BU2952" s="19">
        <f t="shared" si="625"/>
        <v>0</v>
      </c>
      <c r="BV2952" s="19">
        <f t="shared" si="625"/>
        <v>1</v>
      </c>
      <c r="BW2952" s="19">
        <f t="shared" si="625"/>
        <v>0</v>
      </c>
      <c r="BX2952" s="19">
        <f t="shared" si="625"/>
        <v>0</v>
      </c>
      <c r="BY2952" s="19" t="str">
        <f t="shared" si="625"/>
        <v/>
      </c>
      <c r="BZ2952" s="19" t="str">
        <f t="shared" si="625"/>
        <v/>
      </c>
      <c r="CA2952" s="19" t="str">
        <f t="shared" si="624"/>
        <v/>
      </c>
      <c r="CB2952" s="19" t="str">
        <f t="shared" si="624"/>
        <v/>
      </c>
    </row>
    <row r="2953" spans="1:80">
      <c r="A2953" s="24">
        <f t="shared" si="596"/>
        <v>2952</v>
      </c>
      <c r="B2953" s="31">
        <f>IF(data!A2954="","",data!A2954)</f>
        <v>2023008</v>
      </c>
      <c r="C2953" s="32">
        <f>IF(data!B2954="","",data!B2954)</f>
        <v>44943</v>
      </c>
      <c r="D2953" s="21">
        <f>IF(data!C2954="","",data!C2954)</f>
        <v>5</v>
      </c>
      <c r="E2953" s="22">
        <f>IF(data!D2954="","",data!D2954)</f>
        <v>13</v>
      </c>
      <c r="F2953" s="22">
        <f>IF(data!E2954="","",data!E2954)</f>
        <v>18</v>
      </c>
      <c r="G2953" s="22">
        <f>IF(data!F2954="","",data!F2954)</f>
        <v>20</v>
      </c>
      <c r="H2953" s="22">
        <f>IF(data!G2954="","",data!G2954)</f>
        <v>26</v>
      </c>
      <c r="I2953" s="22">
        <f>IF(data!H2954="","",data!H2954)</f>
        <v>28</v>
      </c>
      <c r="J2953" s="23">
        <f>IF(data!I2954="","",data!I2954)</f>
        <v>6</v>
      </c>
      <c r="Q2953" s="33"/>
      <c r="R2953" s="33"/>
      <c r="S2953" s="33"/>
      <c r="T2953" s="33"/>
      <c r="U2953" s="33"/>
      <c r="V2953" s="33"/>
      <c r="X2953" s="34"/>
      <c r="Y2953" s="33"/>
      <c r="Z2953" s="33"/>
      <c r="AA2953" s="33"/>
      <c r="AB2953" s="33"/>
      <c r="AC2953" s="35"/>
      <c r="AD2953" s="33"/>
      <c r="AE2953" s="33"/>
      <c r="AF2953" s="33"/>
      <c r="AG2953" s="33"/>
      <c r="AH2953" s="33"/>
      <c r="AI2953" s="33"/>
      <c r="AJ2953" s="36"/>
      <c r="AK2953" s="10">
        <f t="shared" si="597"/>
        <v>8</v>
      </c>
      <c r="AL2953" s="11">
        <f t="shared" si="598"/>
        <v>6</v>
      </c>
      <c r="AM2953" s="11">
        <f t="shared" si="599"/>
        <v>10</v>
      </c>
      <c r="AN2953" s="72">
        <f t="shared" si="600"/>
        <v>14</v>
      </c>
      <c r="AO2953" s="13">
        <f t="shared" si="601"/>
        <v>26</v>
      </c>
      <c r="AP2953" s="11">
        <f t="shared" si="602"/>
        <v>22</v>
      </c>
      <c r="AQ2953" s="11">
        <f t="shared" si="603"/>
        <v>20</v>
      </c>
      <c r="AR2953" s="11">
        <f t="shared" si="604"/>
        <v>30</v>
      </c>
      <c r="AS2953" s="11">
        <f t="shared" si="605"/>
        <v>33</v>
      </c>
      <c r="AT2953" s="11">
        <f t="shared" si="606"/>
        <v>26</v>
      </c>
      <c r="AU2953" s="11">
        <f t="shared" si="607"/>
        <v>19</v>
      </c>
      <c r="AV2953" s="11">
        <f t="shared" si="608"/>
        <v>40</v>
      </c>
      <c r="AW2953" s="12">
        <f t="shared" si="609"/>
        <v>50</v>
      </c>
      <c r="AX2953" s="13">
        <f t="shared" si="610"/>
        <v>46</v>
      </c>
      <c r="AY2953" s="13">
        <f t="shared" si="611"/>
        <v>42</v>
      </c>
      <c r="AZ2953" s="13">
        <f t="shared" si="612"/>
        <v>38</v>
      </c>
      <c r="BA2953" s="13">
        <f t="shared" si="613"/>
        <v>53</v>
      </c>
      <c r="BB2953" s="14">
        <f t="shared" si="614"/>
        <v>50</v>
      </c>
      <c r="BC2953" s="19">
        <f t="shared" si="617"/>
        <v>42</v>
      </c>
      <c r="BD2953" s="55">
        <f t="shared" si="593"/>
        <v>0.97395258200714518</v>
      </c>
      <c r="BE2953" s="19">
        <f t="shared" si="594"/>
        <v>1.0046443650535888</v>
      </c>
      <c r="BF2953" s="19">
        <f t="shared" si="618"/>
        <v>1.0058720363754465</v>
      </c>
      <c r="BG2953" s="19">
        <f t="shared" si="623"/>
        <v>1.0013705748619681</v>
      </c>
      <c r="BH2953" s="19">
        <f t="shared" si="595"/>
        <v>0</v>
      </c>
      <c r="BI2953" s="19">
        <f t="shared" si="595"/>
        <v>1</v>
      </c>
      <c r="BJ2953" s="19">
        <f t="shared" si="595"/>
        <v>0</v>
      </c>
      <c r="BK2953" s="19">
        <f t="shared" si="625"/>
        <v>1</v>
      </c>
      <c r="BL2953" s="19">
        <f t="shared" si="625"/>
        <v>0</v>
      </c>
      <c r="BM2953" s="19">
        <f t="shared" si="625"/>
        <v>1</v>
      </c>
      <c r="BN2953" s="19">
        <f t="shared" si="625"/>
        <v>0</v>
      </c>
      <c r="BO2953" s="19">
        <f t="shared" si="625"/>
        <v>0</v>
      </c>
      <c r="BP2953" s="19">
        <f t="shared" si="625"/>
        <v>0</v>
      </c>
      <c r="BQ2953" s="19">
        <f t="shared" si="625"/>
        <v>1</v>
      </c>
      <c r="BR2953" s="19">
        <f t="shared" si="625"/>
        <v>0</v>
      </c>
      <c r="BS2953" s="19">
        <f t="shared" si="625"/>
        <v>1</v>
      </c>
      <c r="BT2953" s="19">
        <f t="shared" si="625"/>
        <v>0</v>
      </c>
      <c r="BU2953" s="19">
        <f t="shared" si="625"/>
        <v>1</v>
      </c>
      <c r="BV2953" s="19">
        <f t="shared" si="625"/>
        <v>0</v>
      </c>
      <c r="BW2953" s="19">
        <f t="shared" si="625"/>
        <v>0</v>
      </c>
      <c r="BX2953" s="19">
        <f t="shared" si="625"/>
        <v>0</v>
      </c>
      <c r="BY2953" s="19" t="str">
        <f t="shared" si="625"/>
        <v/>
      </c>
      <c r="BZ2953" s="19" t="str">
        <f t="shared" si="625"/>
        <v/>
      </c>
      <c r="CA2953" s="19" t="str">
        <f t="shared" si="624"/>
        <v/>
      </c>
      <c r="CB2953" s="19" t="str">
        <f t="shared" si="624"/>
        <v/>
      </c>
    </row>
    <row r="2954" spans="1:80">
      <c r="A2954" s="24">
        <f t="shared" si="596"/>
        <v>2953</v>
      </c>
      <c r="B2954" s="31">
        <f>IF(data!A2955="","",data!A2955)</f>
        <v>2023009</v>
      </c>
      <c r="C2954" s="32">
        <f>IF(data!B2955="","",data!B2955)</f>
        <v>44955</v>
      </c>
      <c r="D2954" s="21">
        <f>IF(data!C2955="","",data!C2955)</f>
        <v>3</v>
      </c>
      <c r="E2954" s="22">
        <f>IF(data!D2955="","",data!D2955)</f>
        <v>4</v>
      </c>
      <c r="F2954" s="22">
        <f>IF(data!E2955="","",data!E2955)</f>
        <v>19</v>
      </c>
      <c r="G2954" s="22">
        <f>IF(data!F2955="","",data!F2955)</f>
        <v>23</v>
      </c>
      <c r="H2954" s="22">
        <f>IF(data!G2955="","",data!G2955)</f>
        <v>30</v>
      </c>
      <c r="I2954" s="22">
        <f>IF(data!H2955="","",data!H2955)</f>
        <v>32</v>
      </c>
      <c r="J2954" s="23">
        <f>IF(data!I2955="","",data!I2955)</f>
        <v>6</v>
      </c>
      <c r="Q2954" s="33"/>
      <c r="R2954" s="33"/>
      <c r="S2954" s="33"/>
      <c r="T2954" s="33"/>
      <c r="U2954" s="33"/>
      <c r="V2954" s="33"/>
      <c r="X2954" s="34"/>
      <c r="Y2954" s="33"/>
      <c r="Z2954" s="33"/>
      <c r="AA2954" s="33"/>
      <c r="AB2954" s="33"/>
      <c r="AC2954" s="35"/>
      <c r="AD2954" s="33"/>
      <c r="AE2954" s="33"/>
      <c r="AF2954" s="33"/>
      <c r="AG2954" s="33"/>
      <c r="AH2954" s="33"/>
      <c r="AI2954" s="33"/>
      <c r="AJ2954" s="36"/>
      <c r="AK2954" s="71">
        <f t="shared" si="597"/>
        <v>6</v>
      </c>
      <c r="AL2954" s="11">
        <f t="shared" si="598"/>
        <v>11</v>
      </c>
      <c r="AM2954" s="72">
        <f t="shared" si="599"/>
        <v>16</v>
      </c>
      <c r="AN2954" s="11">
        <f t="shared" si="600"/>
        <v>15</v>
      </c>
      <c r="AO2954" s="13">
        <f t="shared" si="601"/>
        <v>20</v>
      </c>
      <c r="AP2954" s="11">
        <f t="shared" si="602"/>
        <v>23</v>
      </c>
      <c r="AQ2954" s="11">
        <f t="shared" si="603"/>
        <v>21</v>
      </c>
      <c r="AR2954" s="11">
        <f t="shared" si="604"/>
        <v>21</v>
      </c>
      <c r="AS2954" s="11">
        <f t="shared" si="605"/>
        <v>34</v>
      </c>
      <c r="AT2954" s="11">
        <f t="shared" si="606"/>
        <v>39</v>
      </c>
      <c r="AU2954" s="11">
        <f t="shared" si="607"/>
        <v>33</v>
      </c>
      <c r="AV2954" s="11">
        <f t="shared" si="608"/>
        <v>27</v>
      </c>
      <c r="AW2954" s="12">
        <f t="shared" si="609"/>
        <v>21</v>
      </c>
      <c r="AX2954" s="13">
        <f t="shared" si="610"/>
        <v>31</v>
      </c>
      <c r="AY2954" s="13">
        <f t="shared" si="611"/>
        <v>43</v>
      </c>
      <c r="AZ2954" s="13">
        <f t="shared" si="612"/>
        <v>39</v>
      </c>
      <c r="BA2954" s="13">
        <f t="shared" si="613"/>
        <v>35</v>
      </c>
      <c r="BB2954" s="14">
        <f t="shared" si="614"/>
        <v>51</v>
      </c>
      <c r="BC2954" s="19">
        <f t="shared" si="617"/>
        <v>43</v>
      </c>
      <c r="BD2954" s="55">
        <f t="shared" si="593"/>
        <v>0.9453069178304645</v>
      </c>
      <c r="BE2954" s="19">
        <f t="shared" si="594"/>
        <v>0.97190646313738227</v>
      </c>
      <c r="BF2954" s="19">
        <f t="shared" si="618"/>
        <v>1.0075089314712569</v>
      </c>
      <c r="BG2954" s="19">
        <f t="shared" si="623"/>
        <v>0.99809678467034757</v>
      </c>
      <c r="BH2954" s="19">
        <f t="shared" si="595"/>
        <v>0</v>
      </c>
      <c r="BI2954" s="19">
        <f t="shared" si="595"/>
        <v>0</v>
      </c>
      <c r="BJ2954" s="19">
        <f t="shared" si="595"/>
        <v>1</v>
      </c>
      <c r="BK2954" s="19">
        <f t="shared" si="625"/>
        <v>1</v>
      </c>
      <c r="BL2954" s="19">
        <f t="shared" si="625"/>
        <v>1</v>
      </c>
      <c r="BM2954" s="19">
        <f t="shared" si="625"/>
        <v>0</v>
      </c>
      <c r="BN2954" s="19">
        <f t="shared" si="625"/>
        <v>1</v>
      </c>
      <c r="BO2954" s="19">
        <f t="shared" si="625"/>
        <v>0</v>
      </c>
      <c r="BP2954" s="19">
        <f t="shared" si="625"/>
        <v>0</v>
      </c>
      <c r="BQ2954" s="19">
        <f t="shared" si="625"/>
        <v>0</v>
      </c>
      <c r="BR2954" s="19">
        <f t="shared" si="625"/>
        <v>0</v>
      </c>
      <c r="BS2954" s="19">
        <f t="shared" si="625"/>
        <v>0</v>
      </c>
      <c r="BT2954" s="19">
        <f t="shared" si="625"/>
        <v>0</v>
      </c>
      <c r="BU2954" s="19">
        <f t="shared" si="625"/>
        <v>1</v>
      </c>
      <c r="BV2954" s="19">
        <f t="shared" si="625"/>
        <v>0</v>
      </c>
      <c r="BW2954" s="19">
        <f t="shared" si="625"/>
        <v>1</v>
      </c>
      <c r="BX2954" s="19">
        <f t="shared" si="625"/>
        <v>0</v>
      </c>
      <c r="BY2954" s="19" t="str">
        <f t="shared" si="625"/>
        <v/>
      </c>
      <c r="BZ2954" s="19" t="str">
        <f t="shared" si="625"/>
        <v/>
      </c>
      <c r="CA2954" s="19" t="str">
        <f t="shared" si="624"/>
        <v/>
      </c>
      <c r="CB2954" s="19" t="str">
        <f t="shared" si="624"/>
        <v/>
      </c>
    </row>
    <row r="2955" spans="1:80">
      <c r="A2955" s="24">
        <f t="shared" si="596"/>
        <v>2954</v>
      </c>
      <c r="B2955" s="31">
        <f>IF(data!A2956="","",data!A2956)</f>
        <v>2023010</v>
      </c>
      <c r="C2955" s="32">
        <f>IF(data!B2956="","",data!B2956)</f>
        <v>44957</v>
      </c>
      <c r="D2955" s="21">
        <f>IF(data!C2956="","",data!C2956)</f>
        <v>4</v>
      </c>
      <c r="E2955" s="22">
        <f>IF(data!D2956="","",data!D2956)</f>
        <v>5</v>
      </c>
      <c r="F2955" s="22">
        <f>IF(data!E2956="","",data!E2956)</f>
        <v>13</v>
      </c>
      <c r="G2955" s="22">
        <f>IF(data!F2956="","",data!F2956)</f>
        <v>18</v>
      </c>
      <c r="H2955" s="22">
        <f>IF(data!G2956="","",data!G2956)</f>
        <v>27</v>
      </c>
      <c r="I2955" s="22">
        <f>IF(data!H2956="","",data!H2956)</f>
        <v>29</v>
      </c>
      <c r="J2955" s="23">
        <f>IF(data!I2956="","",data!I2956)</f>
        <v>12</v>
      </c>
      <c r="Q2955" s="33"/>
      <c r="R2955" s="33"/>
      <c r="S2955" s="33"/>
      <c r="T2955" s="33"/>
      <c r="U2955" s="33"/>
      <c r="V2955" s="33"/>
      <c r="X2955" s="34"/>
      <c r="Y2955" s="33"/>
      <c r="Z2955" s="33"/>
      <c r="AA2955" s="33"/>
      <c r="AB2955" s="33"/>
      <c r="AC2955" s="35"/>
      <c r="AD2955" s="33"/>
      <c r="AE2955" s="33"/>
      <c r="AF2955" s="33"/>
      <c r="AG2955" s="33"/>
      <c r="AH2955" s="33"/>
      <c r="AI2955" s="33"/>
      <c r="AJ2955" s="36"/>
      <c r="AK2955" s="71">
        <f t="shared" si="597"/>
        <v>6</v>
      </c>
      <c r="AL2955" s="11">
        <f t="shared" si="598"/>
        <v>8</v>
      </c>
      <c r="AM2955" s="72">
        <f t="shared" si="599"/>
        <v>16</v>
      </c>
      <c r="AN2955" s="11">
        <f t="shared" si="600"/>
        <v>18</v>
      </c>
      <c r="AO2955" s="13">
        <f t="shared" si="601"/>
        <v>26</v>
      </c>
      <c r="AP2955" s="11">
        <f t="shared" si="602"/>
        <v>24</v>
      </c>
      <c r="AQ2955" s="11">
        <f t="shared" si="603"/>
        <v>15</v>
      </c>
      <c r="AR2955" s="11">
        <f t="shared" si="604"/>
        <v>36</v>
      </c>
      <c r="AS2955" s="11">
        <f t="shared" si="605"/>
        <v>30</v>
      </c>
      <c r="AT2955" s="11">
        <f t="shared" si="606"/>
        <v>24</v>
      </c>
      <c r="AU2955" s="11">
        <f t="shared" si="607"/>
        <v>18</v>
      </c>
      <c r="AV2955" s="11">
        <f t="shared" si="608"/>
        <v>40</v>
      </c>
      <c r="AW2955" s="12">
        <f t="shared" si="609"/>
        <v>51</v>
      </c>
      <c r="AX2955" s="13">
        <f t="shared" si="610"/>
        <v>48</v>
      </c>
      <c r="AY2955" s="13">
        <f t="shared" si="611"/>
        <v>45</v>
      </c>
      <c r="AZ2955" s="13">
        <f t="shared" si="612"/>
        <v>42</v>
      </c>
      <c r="BA2955" s="13">
        <f t="shared" si="613"/>
        <v>58</v>
      </c>
      <c r="BB2955" s="14">
        <f t="shared" si="614"/>
        <v>56</v>
      </c>
      <c r="BC2955" s="19">
        <f t="shared" si="617"/>
        <v>45</v>
      </c>
      <c r="BD2955" s="55">
        <f t="shared" si="593"/>
        <v>0.9453069178304645</v>
      </c>
      <c r="BE2955" s="19">
        <f t="shared" si="594"/>
        <v>0.96781422539785633</v>
      </c>
      <c r="BF2955" s="19">
        <f t="shared" si="618"/>
        <v>0.99032153296524839</v>
      </c>
      <c r="BG2955" s="19">
        <f t="shared" si="623"/>
        <v>0.99523221825267949</v>
      </c>
      <c r="BH2955" s="19">
        <f t="shared" si="595"/>
        <v>0</v>
      </c>
      <c r="BI2955" s="19">
        <f t="shared" si="595"/>
        <v>1</v>
      </c>
      <c r="BJ2955" s="19">
        <f t="shared" si="595"/>
        <v>0</v>
      </c>
      <c r="BK2955" s="19">
        <f t="shared" si="625"/>
        <v>0</v>
      </c>
      <c r="BL2955" s="19">
        <f t="shared" si="625"/>
        <v>1</v>
      </c>
      <c r="BM2955" s="19">
        <f t="shared" si="625"/>
        <v>1</v>
      </c>
      <c r="BN2955" s="19">
        <f t="shared" si="625"/>
        <v>0</v>
      </c>
      <c r="BO2955" s="19">
        <f t="shared" si="625"/>
        <v>0</v>
      </c>
      <c r="BP2955" s="19">
        <f t="shared" si="625"/>
        <v>0</v>
      </c>
      <c r="BQ2955" s="19">
        <f t="shared" si="625"/>
        <v>0</v>
      </c>
      <c r="BR2955" s="19">
        <f t="shared" si="625"/>
        <v>1</v>
      </c>
      <c r="BS2955" s="19">
        <f t="shared" si="625"/>
        <v>0</v>
      </c>
      <c r="BT2955" s="19">
        <f t="shared" si="625"/>
        <v>1</v>
      </c>
      <c r="BU2955" s="19">
        <f t="shared" si="625"/>
        <v>1</v>
      </c>
      <c r="BV2955" s="19">
        <f t="shared" si="625"/>
        <v>0</v>
      </c>
      <c r="BW2955" s="19">
        <f t="shared" si="625"/>
        <v>0</v>
      </c>
      <c r="BX2955" s="19">
        <f t="shared" si="625"/>
        <v>0</v>
      </c>
      <c r="BY2955" s="19" t="str">
        <f t="shared" si="625"/>
        <v/>
      </c>
      <c r="BZ2955" s="19" t="str">
        <f t="shared" si="625"/>
        <v/>
      </c>
      <c r="CA2955" s="19" t="str">
        <f t="shared" si="624"/>
        <v/>
      </c>
      <c r="CB2955" s="19" t="str">
        <f t="shared" si="624"/>
        <v/>
      </c>
    </row>
    <row r="2956" spans="1:80">
      <c r="A2956" s="24">
        <f t="shared" si="596"/>
        <v>2955</v>
      </c>
      <c r="B2956" s="31">
        <f>IF(data!A2957="","",data!A2957)</f>
        <v>2023011</v>
      </c>
      <c r="C2956" s="32">
        <f>IF(data!B2957="","",data!B2957)</f>
        <v>44959</v>
      </c>
      <c r="D2956" s="21">
        <f>IF(data!C2957="","",data!C2957)</f>
        <v>6</v>
      </c>
      <c r="E2956" s="22">
        <f>IF(data!D2957="","",data!D2957)</f>
        <v>7</v>
      </c>
      <c r="F2956" s="22">
        <f>IF(data!E2957="","",data!E2957)</f>
        <v>16</v>
      </c>
      <c r="G2956" s="22">
        <f>IF(data!F2957="","",data!F2957)</f>
        <v>17</v>
      </c>
      <c r="H2956" s="22">
        <f>IF(data!G2957="","",data!G2957)</f>
        <v>21</v>
      </c>
      <c r="I2956" s="22">
        <f>IF(data!H2957="","",data!H2957)</f>
        <v>22</v>
      </c>
      <c r="J2956" s="23">
        <f>IF(data!I2957="","",data!I2957)</f>
        <v>4</v>
      </c>
      <c r="Q2956" s="33"/>
      <c r="R2956" s="33"/>
      <c r="S2956" s="33"/>
      <c r="T2956" s="33"/>
      <c r="U2956" s="33"/>
      <c r="V2956" s="33"/>
      <c r="X2956" s="34"/>
      <c r="Y2956" s="33"/>
      <c r="Z2956" s="33"/>
      <c r="AA2956" s="33"/>
      <c r="AB2956" s="33"/>
      <c r="AC2956" s="35"/>
      <c r="AD2956" s="33"/>
      <c r="AE2956" s="33"/>
      <c r="AF2956" s="33"/>
      <c r="AG2956" s="33"/>
      <c r="AH2956" s="33"/>
      <c r="AI2956" s="33"/>
      <c r="AJ2956" s="36"/>
      <c r="AK2956" s="71">
        <f t="shared" si="597"/>
        <v>5</v>
      </c>
      <c r="AL2956" s="11">
        <f t="shared" si="598"/>
        <v>9</v>
      </c>
      <c r="AM2956" s="11">
        <f t="shared" si="599"/>
        <v>9</v>
      </c>
      <c r="AN2956" s="11">
        <f t="shared" si="600"/>
        <v>17</v>
      </c>
      <c r="AO2956" s="13">
        <f t="shared" si="601"/>
        <v>12</v>
      </c>
      <c r="AP2956" s="11">
        <f t="shared" si="602"/>
        <v>25</v>
      </c>
      <c r="AQ2956" s="11">
        <f t="shared" si="603"/>
        <v>35</v>
      </c>
      <c r="AR2956" s="11">
        <f t="shared" si="604"/>
        <v>29</v>
      </c>
      <c r="AS2956" s="11">
        <f t="shared" si="605"/>
        <v>34</v>
      </c>
      <c r="AT2956" s="11">
        <f t="shared" si="606"/>
        <v>41</v>
      </c>
      <c r="AU2956" s="11">
        <f t="shared" si="607"/>
        <v>37</v>
      </c>
      <c r="AV2956" s="11">
        <f t="shared" si="608"/>
        <v>33</v>
      </c>
      <c r="AW2956" s="12">
        <f t="shared" si="609"/>
        <v>29</v>
      </c>
      <c r="AX2956" s="13">
        <f t="shared" si="610"/>
        <v>25</v>
      </c>
      <c r="AY2956" s="13">
        <f t="shared" si="611"/>
        <v>38</v>
      </c>
      <c r="AZ2956" s="13">
        <f t="shared" si="612"/>
        <v>53</v>
      </c>
      <c r="BA2956" s="13">
        <f t="shared" si="613"/>
        <v>51</v>
      </c>
      <c r="BB2956" s="14">
        <f t="shared" si="614"/>
        <v>49</v>
      </c>
      <c r="BC2956" s="19">
        <f t="shared" si="617"/>
        <v>38</v>
      </c>
      <c r="BD2956" s="55">
        <f t="shared" si="593"/>
        <v>0.87983111399805136</v>
      </c>
      <c r="BE2956" s="19">
        <f t="shared" si="594"/>
        <v>0.92893796687236108</v>
      </c>
      <c r="BF2956" s="19">
        <f t="shared" si="618"/>
        <v>0.9780448197466709</v>
      </c>
      <c r="BG2956" s="19">
        <f t="shared" si="623"/>
        <v>0.98582007145177009</v>
      </c>
      <c r="BH2956" s="19">
        <f t="shared" si="595"/>
        <v>1</v>
      </c>
      <c r="BI2956" s="19">
        <f t="shared" si="595"/>
        <v>0</v>
      </c>
      <c r="BJ2956" s="19">
        <f t="shared" si="595"/>
        <v>0</v>
      </c>
      <c r="BK2956" s="19">
        <f t="shared" si="625"/>
        <v>0</v>
      </c>
      <c r="BL2956" s="19">
        <f t="shared" si="625"/>
        <v>1</v>
      </c>
      <c r="BM2956" s="19">
        <f t="shared" si="625"/>
        <v>1</v>
      </c>
      <c r="BN2956" s="19">
        <f t="shared" si="625"/>
        <v>1</v>
      </c>
      <c r="BO2956" s="19">
        <f t="shared" si="625"/>
        <v>1</v>
      </c>
      <c r="BP2956" s="19">
        <f t="shared" si="625"/>
        <v>0</v>
      </c>
      <c r="BQ2956" s="19">
        <f t="shared" si="625"/>
        <v>0</v>
      </c>
      <c r="BR2956" s="19">
        <f t="shared" si="625"/>
        <v>0</v>
      </c>
      <c r="BS2956" s="19">
        <f t="shared" si="625"/>
        <v>0</v>
      </c>
      <c r="BT2956" s="19">
        <f t="shared" si="625"/>
        <v>0</v>
      </c>
      <c r="BU2956" s="19">
        <f t="shared" si="625"/>
        <v>0</v>
      </c>
      <c r="BV2956" s="19">
        <f t="shared" si="625"/>
        <v>0</v>
      </c>
      <c r="BW2956" s="19">
        <f t="shared" si="625"/>
        <v>0</v>
      </c>
      <c r="BX2956" s="19">
        <f t="shared" si="625"/>
        <v>1</v>
      </c>
      <c r="BY2956" s="19" t="str">
        <f t="shared" si="625"/>
        <v/>
      </c>
      <c r="BZ2956" s="19" t="str">
        <f t="shared" si="625"/>
        <v/>
      </c>
      <c r="CA2956" s="19" t="str">
        <f t="shared" si="624"/>
        <v/>
      </c>
      <c r="CB2956" s="19" t="str">
        <f t="shared" si="624"/>
        <v/>
      </c>
    </row>
    <row r="2957" spans="1:80">
      <c r="A2957" s="24">
        <f t="shared" si="596"/>
        <v>2956</v>
      </c>
      <c r="B2957" s="31">
        <f>IF(data!A2958="","",data!A2958)</f>
        <v>2023012</v>
      </c>
      <c r="C2957" s="32">
        <f>IF(data!B2958="","",data!B2958)</f>
        <v>44962</v>
      </c>
      <c r="D2957" s="21">
        <f>IF(data!C2958="","",data!C2958)</f>
        <v>3</v>
      </c>
      <c r="E2957" s="22">
        <f>IF(data!D2958="","",data!D2958)</f>
        <v>4</v>
      </c>
      <c r="F2957" s="22">
        <f>IF(data!E2958="","",data!E2958)</f>
        <v>7</v>
      </c>
      <c r="G2957" s="22">
        <f>IF(data!F2958="","",data!F2958)</f>
        <v>22</v>
      </c>
      <c r="H2957" s="22">
        <f>IF(data!G2958="","",data!G2958)</f>
        <v>26</v>
      </c>
      <c r="I2957" s="22">
        <f>IF(data!H2958="","",data!H2958)</f>
        <v>30</v>
      </c>
      <c r="J2957" s="23">
        <f>IF(data!I2958="","",data!I2958)</f>
        <v>6</v>
      </c>
      <c r="Q2957" s="33"/>
      <c r="R2957" s="33"/>
      <c r="S2957" s="33"/>
      <c r="T2957" s="33"/>
      <c r="U2957" s="33"/>
      <c r="V2957" s="33"/>
      <c r="X2957" s="34"/>
      <c r="Y2957" s="33"/>
      <c r="Z2957" s="33"/>
      <c r="AA2957" s="33"/>
      <c r="AB2957" s="33"/>
      <c r="AC2957" s="35"/>
      <c r="AD2957" s="33"/>
      <c r="AE2957" s="33"/>
      <c r="AF2957" s="33"/>
      <c r="AG2957" s="33"/>
      <c r="AH2957" s="33"/>
      <c r="AI2957" s="33"/>
      <c r="AJ2957" s="36"/>
      <c r="AK2957" s="71">
        <f t="shared" si="597"/>
        <v>5</v>
      </c>
      <c r="AL2957" s="72">
        <f t="shared" si="598"/>
        <v>12</v>
      </c>
      <c r="AM2957" s="11">
        <f t="shared" si="599"/>
        <v>12</v>
      </c>
      <c r="AN2957" s="11">
        <f t="shared" si="600"/>
        <v>14</v>
      </c>
      <c r="AO2957" s="13">
        <f t="shared" si="601"/>
        <v>15</v>
      </c>
      <c r="AP2957" s="72">
        <f t="shared" si="602"/>
        <v>28</v>
      </c>
      <c r="AQ2957" s="11">
        <f t="shared" si="603"/>
        <v>29</v>
      </c>
      <c r="AR2957" s="11">
        <f t="shared" si="604"/>
        <v>22</v>
      </c>
      <c r="AS2957" s="11">
        <f t="shared" si="605"/>
        <v>26</v>
      </c>
      <c r="AT2957" s="11">
        <f t="shared" si="606"/>
        <v>32</v>
      </c>
      <c r="AU2957" s="11">
        <f t="shared" si="607"/>
        <v>27</v>
      </c>
      <c r="AV2957" s="11">
        <f t="shared" si="608"/>
        <v>36</v>
      </c>
      <c r="AW2957" s="12">
        <f t="shared" si="609"/>
        <v>32</v>
      </c>
      <c r="AX2957" s="13">
        <f t="shared" si="610"/>
        <v>44</v>
      </c>
      <c r="AY2957" s="13">
        <f t="shared" si="611"/>
        <v>41</v>
      </c>
      <c r="AZ2957" s="13">
        <f t="shared" si="612"/>
        <v>38</v>
      </c>
      <c r="BA2957" s="13">
        <f t="shared" si="613"/>
        <v>35</v>
      </c>
      <c r="BB2957" s="14">
        <f t="shared" si="614"/>
        <v>32</v>
      </c>
      <c r="BC2957" s="19">
        <f t="shared" si="617"/>
        <v>41</v>
      </c>
      <c r="BD2957" s="55">
        <f t="shared" ref="BD2957:BD2999" si="626">IF($B2957="","",SUM($BC2953:$BC2957)/5/$BM$3)</f>
        <v>0.85527768756089628</v>
      </c>
      <c r="BE2957" s="19">
        <f t="shared" ref="BE2957:BE2999" si="627">IF($B2957="","",SUM($BC2948:$BC2957)/10/$BM$3)</f>
        <v>0.9309840857421241</v>
      </c>
      <c r="BF2957" s="19">
        <f t="shared" si="618"/>
        <v>0.96658655407599869</v>
      </c>
      <c r="BG2957" s="19">
        <f t="shared" si="623"/>
        <v>0.98704774277362783</v>
      </c>
      <c r="BH2957" s="19">
        <f t="shared" ref="BH2957:BJ2999" si="628">IF($D2957="","",SUMPRODUCT(N(MOD($D2957:$I2957,$BC$1)=BH$4)))</f>
        <v>0</v>
      </c>
      <c r="BI2957" s="19">
        <f t="shared" si="628"/>
        <v>0</v>
      </c>
      <c r="BJ2957" s="19">
        <f t="shared" si="628"/>
        <v>0</v>
      </c>
      <c r="BK2957" s="19">
        <f t="shared" si="625"/>
        <v>1</v>
      </c>
      <c r="BL2957" s="19">
        <f t="shared" si="625"/>
        <v>1</v>
      </c>
      <c r="BM2957" s="19">
        <f t="shared" si="625"/>
        <v>1</v>
      </c>
      <c r="BN2957" s="19">
        <f t="shared" si="625"/>
        <v>0</v>
      </c>
      <c r="BO2957" s="19">
        <f t="shared" si="625"/>
        <v>1</v>
      </c>
      <c r="BP2957" s="19">
        <f t="shared" si="625"/>
        <v>0</v>
      </c>
      <c r="BQ2957" s="19">
        <f t="shared" si="625"/>
        <v>1</v>
      </c>
      <c r="BR2957" s="19">
        <f t="shared" si="625"/>
        <v>0</v>
      </c>
      <c r="BS2957" s="19">
        <f t="shared" si="625"/>
        <v>0</v>
      </c>
      <c r="BT2957" s="19">
        <f t="shared" si="625"/>
        <v>0</v>
      </c>
      <c r="BU2957" s="19">
        <f t="shared" si="625"/>
        <v>1</v>
      </c>
      <c r="BV2957" s="19">
        <f t="shared" si="625"/>
        <v>0</v>
      </c>
      <c r="BW2957" s="19">
        <f t="shared" si="625"/>
        <v>0</v>
      </c>
      <c r="BX2957" s="19">
        <f t="shared" si="625"/>
        <v>0</v>
      </c>
      <c r="BY2957" s="19" t="str">
        <f t="shared" si="625"/>
        <v/>
      </c>
      <c r="BZ2957" s="19" t="str">
        <f t="shared" si="625"/>
        <v/>
      </c>
      <c r="CA2957" s="19" t="str">
        <f t="shared" si="624"/>
        <v/>
      </c>
      <c r="CB2957" s="19" t="str">
        <f t="shared" si="624"/>
        <v/>
      </c>
    </row>
    <row r="2958" spans="1:80">
      <c r="A2958" s="24">
        <f t="shared" si="596"/>
        <v>2957</v>
      </c>
      <c r="B2958" s="31">
        <f>IF(data!A2959="","",data!A2959)</f>
        <v>2023013</v>
      </c>
      <c r="C2958" s="32">
        <f>IF(data!B2959="","",data!B2959)</f>
        <v>44964</v>
      </c>
      <c r="D2958" s="21">
        <f>IF(data!C2959="","",data!C2959)</f>
        <v>6</v>
      </c>
      <c r="E2958" s="22">
        <f>IF(data!D2959="","",data!D2959)</f>
        <v>10</v>
      </c>
      <c r="F2958" s="22">
        <f>IF(data!E2959="","",data!E2959)</f>
        <v>14</v>
      </c>
      <c r="G2958" s="22">
        <f>IF(data!F2959="","",data!F2959)</f>
        <v>22</v>
      </c>
      <c r="H2958" s="22">
        <f>IF(data!G2959="","",data!G2959)</f>
        <v>23</v>
      </c>
      <c r="I2958" s="22">
        <f>IF(data!H2959="","",data!H2959)</f>
        <v>33</v>
      </c>
      <c r="J2958" s="23">
        <f>IF(data!I2959="","",data!I2959)</f>
        <v>13</v>
      </c>
      <c r="Q2958" s="33"/>
      <c r="R2958" s="33"/>
      <c r="S2958" s="33"/>
      <c r="T2958" s="33"/>
      <c r="U2958" s="33"/>
      <c r="V2958" s="33"/>
      <c r="X2958" s="34"/>
      <c r="Y2958" s="33"/>
      <c r="Z2958" s="33"/>
      <c r="AA2958" s="33"/>
      <c r="AB2958" s="33"/>
      <c r="AC2958" s="35"/>
      <c r="AD2958" s="33"/>
      <c r="AE2958" s="33"/>
      <c r="AF2958" s="33"/>
      <c r="AG2958" s="33"/>
      <c r="AH2958" s="33"/>
      <c r="AI2958" s="33"/>
      <c r="AJ2958" s="36"/>
      <c r="AK2958" s="10">
        <f t="shared" si="597"/>
        <v>6</v>
      </c>
      <c r="AL2958" s="72">
        <f t="shared" si="598"/>
        <v>12</v>
      </c>
      <c r="AM2958" s="11">
        <f t="shared" si="599"/>
        <v>13</v>
      </c>
      <c r="AN2958" s="11">
        <f t="shared" si="600"/>
        <v>18</v>
      </c>
      <c r="AO2958" s="13">
        <f t="shared" si="601"/>
        <v>17</v>
      </c>
      <c r="AP2958" s="72">
        <f t="shared" si="602"/>
        <v>28</v>
      </c>
      <c r="AQ2958" s="11">
        <f t="shared" si="603"/>
        <v>27</v>
      </c>
      <c r="AR2958" s="11">
        <f t="shared" si="604"/>
        <v>18</v>
      </c>
      <c r="AS2958" s="11">
        <f t="shared" si="605"/>
        <v>20</v>
      </c>
      <c r="AT2958" s="11">
        <f t="shared" si="606"/>
        <v>48</v>
      </c>
      <c r="AU2958" s="11">
        <f t="shared" si="607"/>
        <v>43</v>
      </c>
      <c r="AV2958" s="11">
        <f t="shared" si="608"/>
        <v>38</v>
      </c>
      <c r="AW2958" s="12">
        <f t="shared" si="609"/>
        <v>48</v>
      </c>
      <c r="AX2958" s="13">
        <f t="shared" si="610"/>
        <v>44</v>
      </c>
      <c r="AY2958" s="13">
        <f t="shared" si="611"/>
        <v>57</v>
      </c>
      <c r="AZ2958" s="13">
        <f t="shared" si="612"/>
        <v>54</v>
      </c>
      <c r="BA2958" s="13">
        <f t="shared" si="613"/>
        <v>51</v>
      </c>
      <c r="BB2958" s="14">
        <f t="shared" si="614"/>
        <v>48</v>
      </c>
      <c r="BC2958" s="19">
        <f t="shared" si="617"/>
        <v>57</v>
      </c>
      <c r="BD2958" s="55">
        <f t="shared" si="626"/>
        <v>0.91666125365378359</v>
      </c>
      <c r="BE2958" s="19">
        <f t="shared" si="627"/>
        <v>0.9453069178304645</v>
      </c>
      <c r="BF2958" s="19">
        <f t="shared" si="618"/>
        <v>0.97968171484248134</v>
      </c>
      <c r="BG2958" s="19">
        <f t="shared" si="623"/>
        <v>0.98622929522572267</v>
      </c>
      <c r="BH2958" s="19">
        <f t="shared" si="628"/>
        <v>0</v>
      </c>
      <c r="BI2958" s="19">
        <f t="shared" si="628"/>
        <v>0</v>
      </c>
      <c r="BJ2958" s="19">
        <f t="shared" si="628"/>
        <v>0</v>
      </c>
      <c r="BK2958" s="19">
        <f t="shared" si="625"/>
        <v>0</v>
      </c>
      <c r="BL2958" s="19">
        <f t="shared" si="625"/>
        <v>0</v>
      </c>
      <c r="BM2958" s="19">
        <f t="shared" si="625"/>
        <v>1</v>
      </c>
      <c r="BN2958" s="19">
        <f t="shared" si="625"/>
        <v>2</v>
      </c>
      <c r="BO2958" s="19">
        <f t="shared" si="625"/>
        <v>0</v>
      </c>
      <c r="BP2958" s="19">
        <f t="shared" si="625"/>
        <v>0</v>
      </c>
      <c r="BQ2958" s="19">
        <f t="shared" si="625"/>
        <v>0</v>
      </c>
      <c r="BR2958" s="19">
        <f t="shared" si="625"/>
        <v>1</v>
      </c>
      <c r="BS2958" s="19">
        <f t="shared" si="625"/>
        <v>0</v>
      </c>
      <c r="BT2958" s="19">
        <f t="shared" si="625"/>
        <v>0</v>
      </c>
      <c r="BU2958" s="19">
        <f t="shared" si="625"/>
        <v>0</v>
      </c>
      <c r="BV2958" s="19">
        <f t="shared" si="625"/>
        <v>1</v>
      </c>
      <c r="BW2958" s="19">
        <f t="shared" si="625"/>
        <v>0</v>
      </c>
      <c r="BX2958" s="19">
        <f t="shared" si="625"/>
        <v>1</v>
      </c>
      <c r="BY2958" s="19" t="str">
        <f t="shared" si="625"/>
        <v/>
      </c>
      <c r="BZ2958" s="19" t="str">
        <f t="shared" si="625"/>
        <v/>
      </c>
      <c r="CA2958" s="19" t="str">
        <f t="shared" si="624"/>
        <v/>
      </c>
      <c r="CB2958" s="19" t="str">
        <f t="shared" si="624"/>
        <v/>
      </c>
    </row>
    <row r="2959" spans="1:80">
      <c r="A2959" s="24">
        <f t="shared" si="596"/>
        <v>2958</v>
      </c>
      <c r="B2959" s="31">
        <f>IF(data!A2960="","",data!A2960)</f>
        <v>2023014</v>
      </c>
      <c r="C2959" s="32">
        <f>IF(data!B2960="","",data!B2960)</f>
        <v>44966</v>
      </c>
      <c r="D2959" s="21">
        <f>IF(data!C2960="","",data!C2960)</f>
        <v>6</v>
      </c>
      <c r="E2959" s="22">
        <f>IF(data!D2960="","",data!D2960)</f>
        <v>7</v>
      </c>
      <c r="F2959" s="22">
        <f>IF(data!E2960="","",data!E2960)</f>
        <v>18</v>
      </c>
      <c r="G2959" s="22">
        <f>IF(data!F2960="","",data!F2960)</f>
        <v>23</v>
      </c>
      <c r="H2959" s="22">
        <f>IF(data!G2960="","",data!G2960)</f>
        <v>27</v>
      </c>
      <c r="I2959" s="22">
        <f>IF(data!H2960="","",data!H2960)</f>
        <v>30</v>
      </c>
      <c r="J2959" s="23">
        <f>IF(data!I2960="","",data!I2960)</f>
        <v>5</v>
      </c>
      <c r="Q2959" s="33"/>
      <c r="R2959" s="33"/>
      <c r="S2959" s="33"/>
      <c r="T2959" s="33"/>
      <c r="U2959" s="33"/>
      <c r="V2959" s="33"/>
      <c r="X2959" s="34"/>
      <c r="Y2959" s="33"/>
      <c r="Z2959" s="33"/>
      <c r="AA2959" s="33"/>
      <c r="AB2959" s="33"/>
      <c r="AC2959" s="35"/>
      <c r="AD2959" s="33"/>
      <c r="AE2959" s="33"/>
      <c r="AF2959" s="33"/>
      <c r="AG2959" s="33"/>
      <c r="AH2959" s="33"/>
      <c r="AI2959" s="33"/>
      <c r="AJ2959" s="36"/>
      <c r="AK2959" s="10">
        <f t="shared" si="597"/>
        <v>3</v>
      </c>
      <c r="AL2959" s="11">
        <f t="shared" si="598"/>
        <v>15</v>
      </c>
      <c r="AM2959" s="11">
        <f t="shared" si="599"/>
        <v>11</v>
      </c>
      <c r="AN2959" s="11">
        <f t="shared" si="600"/>
        <v>9</v>
      </c>
      <c r="AO2959" s="13">
        <f t="shared" si="601"/>
        <v>20</v>
      </c>
      <c r="AP2959" s="11">
        <f t="shared" si="602"/>
        <v>31</v>
      </c>
      <c r="AQ2959" s="11">
        <f t="shared" si="603"/>
        <v>21</v>
      </c>
      <c r="AR2959" s="11">
        <f t="shared" si="604"/>
        <v>31</v>
      </c>
      <c r="AS2959" s="11">
        <f t="shared" si="605"/>
        <v>34</v>
      </c>
      <c r="AT2959" s="11">
        <f t="shared" si="606"/>
        <v>39</v>
      </c>
      <c r="AU2959" s="11">
        <f t="shared" si="607"/>
        <v>33</v>
      </c>
      <c r="AV2959" s="11">
        <f t="shared" si="608"/>
        <v>41</v>
      </c>
      <c r="AW2959" s="12">
        <f t="shared" si="609"/>
        <v>36</v>
      </c>
      <c r="AX2959" s="13">
        <f t="shared" si="610"/>
        <v>47</v>
      </c>
      <c r="AY2959" s="13">
        <f t="shared" si="611"/>
        <v>43</v>
      </c>
      <c r="AZ2959" s="13">
        <f t="shared" si="612"/>
        <v>39</v>
      </c>
      <c r="BA2959" s="13">
        <f t="shared" si="613"/>
        <v>54</v>
      </c>
      <c r="BB2959" s="14">
        <f t="shared" si="614"/>
        <v>51</v>
      </c>
      <c r="BC2959" s="19">
        <f t="shared" si="617"/>
        <v>43</v>
      </c>
      <c r="BD2959" s="55">
        <f t="shared" si="626"/>
        <v>0.91666125365378359</v>
      </c>
      <c r="BE2959" s="19">
        <f t="shared" si="627"/>
        <v>0.9309840857421241</v>
      </c>
      <c r="BF2959" s="19">
        <f t="shared" si="618"/>
        <v>0.98213705748619684</v>
      </c>
      <c r="BG2959" s="19">
        <f t="shared" si="623"/>
        <v>0.98582007145177009</v>
      </c>
      <c r="BH2959" s="19">
        <f t="shared" si="628"/>
        <v>0</v>
      </c>
      <c r="BI2959" s="19">
        <f t="shared" si="628"/>
        <v>1</v>
      </c>
      <c r="BJ2959" s="19">
        <f t="shared" si="628"/>
        <v>0</v>
      </c>
      <c r="BK2959" s="19">
        <f t="shared" si="625"/>
        <v>0</v>
      </c>
      <c r="BL2959" s="19">
        <f t="shared" si="625"/>
        <v>0</v>
      </c>
      <c r="BM2959" s="19">
        <f t="shared" si="625"/>
        <v>0</v>
      </c>
      <c r="BN2959" s="19">
        <f t="shared" si="625"/>
        <v>2</v>
      </c>
      <c r="BO2959" s="19">
        <f t="shared" si="625"/>
        <v>1</v>
      </c>
      <c r="BP2959" s="19">
        <f t="shared" si="625"/>
        <v>0</v>
      </c>
      <c r="BQ2959" s="19">
        <f t="shared" si="625"/>
        <v>0</v>
      </c>
      <c r="BR2959" s="19">
        <f t="shared" si="625"/>
        <v>1</v>
      </c>
      <c r="BS2959" s="19">
        <f t="shared" si="625"/>
        <v>0</v>
      </c>
      <c r="BT2959" s="19">
        <f t="shared" si="625"/>
        <v>0</v>
      </c>
      <c r="BU2959" s="19">
        <f t="shared" si="625"/>
        <v>1</v>
      </c>
      <c r="BV2959" s="19">
        <f t="shared" si="625"/>
        <v>0</v>
      </c>
      <c r="BW2959" s="19">
        <f t="shared" si="625"/>
        <v>0</v>
      </c>
      <c r="BX2959" s="19">
        <f t="shared" si="625"/>
        <v>0</v>
      </c>
      <c r="BY2959" s="19" t="str">
        <f t="shared" si="625"/>
        <v/>
      </c>
      <c r="BZ2959" s="19" t="str">
        <f t="shared" si="625"/>
        <v/>
      </c>
      <c r="CA2959" s="19" t="str">
        <f t="shared" si="624"/>
        <v/>
      </c>
      <c r="CB2959" s="19" t="str">
        <f t="shared" si="624"/>
        <v/>
      </c>
    </row>
    <row r="2960" spans="1:80">
      <c r="A2960" s="24">
        <f t="shared" si="596"/>
        <v>2959</v>
      </c>
      <c r="B2960" s="31">
        <f>IF(data!A2961="","",data!A2961)</f>
        <v>2023015</v>
      </c>
      <c r="C2960" s="32">
        <f>IF(data!B2961="","",data!B2961)</f>
        <v>44969</v>
      </c>
      <c r="D2960" s="21">
        <f>IF(data!C2961="","",data!C2961)</f>
        <v>2</v>
      </c>
      <c r="E2960" s="22">
        <f>IF(data!D2961="","",data!D2961)</f>
        <v>3</v>
      </c>
      <c r="F2960" s="22">
        <f>IF(data!E2961="","",data!E2961)</f>
        <v>14</v>
      </c>
      <c r="G2960" s="22">
        <f>IF(data!F2961="","",data!F2961)</f>
        <v>21</v>
      </c>
      <c r="H2960" s="22">
        <f>IF(data!G2961="","",data!G2961)</f>
        <v>29</v>
      </c>
      <c r="I2960" s="22">
        <f>IF(data!H2961="","",data!H2961)</f>
        <v>32</v>
      </c>
      <c r="J2960" s="23">
        <f>IF(data!I2961="","",data!I2961)</f>
        <v>8</v>
      </c>
      <c r="Q2960" s="33"/>
      <c r="R2960" s="33"/>
      <c r="S2960" s="33"/>
      <c r="T2960" s="33"/>
      <c r="U2960" s="33"/>
      <c r="V2960" s="33"/>
      <c r="X2960" s="34"/>
      <c r="Y2960" s="33"/>
      <c r="Z2960" s="33"/>
      <c r="AA2960" s="33"/>
      <c r="AB2960" s="33"/>
      <c r="AC2960" s="35"/>
      <c r="AD2960" s="33"/>
      <c r="AE2960" s="33"/>
      <c r="AF2960" s="33"/>
      <c r="AG2960" s="33"/>
      <c r="AH2960" s="33"/>
      <c r="AI2960" s="33"/>
      <c r="AJ2960" s="36"/>
      <c r="AK2960" s="10">
        <f t="shared" si="597"/>
        <v>8</v>
      </c>
      <c r="AL2960" s="11">
        <f t="shared" si="598"/>
        <v>9</v>
      </c>
      <c r="AM2960" s="11">
        <f t="shared" si="599"/>
        <v>16</v>
      </c>
      <c r="AN2960" s="11">
        <f t="shared" si="600"/>
        <v>17</v>
      </c>
      <c r="AO2960" s="13">
        <f t="shared" si="601"/>
        <v>10</v>
      </c>
      <c r="AP2960" s="11">
        <f t="shared" si="602"/>
        <v>21</v>
      </c>
      <c r="AQ2960" s="11">
        <f t="shared" si="603"/>
        <v>20</v>
      </c>
      <c r="AR2960" s="11">
        <f t="shared" si="604"/>
        <v>21</v>
      </c>
      <c r="AS2960" s="11">
        <f t="shared" si="605"/>
        <v>35</v>
      </c>
      <c r="AT2960" s="11">
        <f t="shared" si="606"/>
        <v>29</v>
      </c>
      <c r="AU2960" s="11">
        <f t="shared" si="607"/>
        <v>23</v>
      </c>
      <c r="AV2960" s="11">
        <f t="shared" si="608"/>
        <v>17</v>
      </c>
      <c r="AW2960" s="12">
        <f t="shared" si="609"/>
        <v>41</v>
      </c>
      <c r="AX2960" s="13">
        <f t="shared" si="610"/>
        <v>37</v>
      </c>
      <c r="AY2960" s="13">
        <f t="shared" si="611"/>
        <v>50</v>
      </c>
      <c r="AZ2960" s="13">
        <f t="shared" si="612"/>
        <v>47</v>
      </c>
      <c r="BA2960" s="13">
        <f t="shared" si="613"/>
        <v>44</v>
      </c>
      <c r="BB2960" s="14">
        <f t="shared" si="614"/>
        <v>41</v>
      </c>
      <c r="BC2960" s="19">
        <f t="shared" si="617"/>
        <v>50</v>
      </c>
      <c r="BD2960" s="55">
        <f t="shared" si="626"/>
        <v>0.93712244235141273</v>
      </c>
      <c r="BE2960" s="19">
        <f t="shared" si="627"/>
        <v>0.94121468009093856</v>
      </c>
      <c r="BF2960" s="19">
        <f t="shared" si="618"/>
        <v>0.99605066580058454</v>
      </c>
      <c r="BG2960" s="19">
        <f t="shared" si="623"/>
        <v>0.99032153296524839</v>
      </c>
      <c r="BH2960" s="19">
        <f t="shared" si="628"/>
        <v>0</v>
      </c>
      <c r="BI2960" s="19">
        <f t="shared" si="628"/>
        <v>0</v>
      </c>
      <c r="BJ2960" s="19">
        <f t="shared" si="628"/>
        <v>1</v>
      </c>
      <c r="BK2960" s="19">
        <f t="shared" si="625"/>
        <v>1</v>
      </c>
      <c r="BL2960" s="19">
        <f t="shared" si="625"/>
        <v>1</v>
      </c>
      <c r="BM2960" s="19">
        <f t="shared" si="625"/>
        <v>0</v>
      </c>
      <c r="BN2960" s="19">
        <f t="shared" si="625"/>
        <v>0</v>
      </c>
      <c r="BO2960" s="19">
        <f t="shared" si="625"/>
        <v>0</v>
      </c>
      <c r="BP2960" s="19">
        <f t="shared" si="625"/>
        <v>0</v>
      </c>
      <c r="BQ2960" s="19">
        <f t="shared" si="625"/>
        <v>0</v>
      </c>
      <c r="BR2960" s="19">
        <f t="shared" si="625"/>
        <v>0</v>
      </c>
      <c r="BS2960" s="19">
        <f t="shared" si="625"/>
        <v>0</v>
      </c>
      <c r="BT2960" s="19">
        <f t="shared" si="625"/>
        <v>1</v>
      </c>
      <c r="BU2960" s="19">
        <f t="shared" si="625"/>
        <v>0</v>
      </c>
      <c r="BV2960" s="19">
        <f t="shared" si="625"/>
        <v>1</v>
      </c>
      <c r="BW2960" s="19">
        <f t="shared" si="625"/>
        <v>1</v>
      </c>
      <c r="BX2960" s="19">
        <f t="shared" si="625"/>
        <v>0</v>
      </c>
      <c r="BY2960" s="19" t="str">
        <f t="shared" si="625"/>
        <v/>
      </c>
      <c r="BZ2960" s="19" t="str">
        <f t="shared" si="625"/>
        <v/>
      </c>
      <c r="CA2960" s="19" t="str">
        <f t="shared" si="624"/>
        <v/>
      </c>
      <c r="CB2960" s="19" t="str">
        <f t="shared" si="624"/>
        <v/>
      </c>
    </row>
    <row r="2961" spans="1:80">
      <c r="A2961" s="24">
        <f t="shared" ref="A2961:A2999" si="629">IF(B2961="","",A2960+1)</f>
        <v>2960</v>
      </c>
      <c r="B2961" s="31">
        <f>IF(data!A2962="","",data!A2962)</f>
        <v>2023016</v>
      </c>
      <c r="C2961" s="32">
        <f>IF(data!B2962="","",data!B2962)</f>
        <v>44971</v>
      </c>
      <c r="D2961" s="21">
        <f>IF(data!C2962="","",data!C2962)</f>
        <v>14</v>
      </c>
      <c r="E2961" s="22">
        <f>IF(data!D2962="","",data!D2962)</f>
        <v>16</v>
      </c>
      <c r="F2961" s="22">
        <f>IF(data!E2962="","",data!E2962)</f>
        <v>19</v>
      </c>
      <c r="G2961" s="22">
        <f>IF(data!F2962="","",data!F2962)</f>
        <v>23</v>
      </c>
      <c r="H2961" s="22">
        <f>IF(data!G2962="","",data!G2962)</f>
        <v>28</v>
      </c>
      <c r="I2961" s="22">
        <f>IF(data!H2962="","",data!H2962)</f>
        <v>30</v>
      </c>
      <c r="J2961" s="23">
        <f>IF(data!I2962="","",data!I2962)</f>
        <v>3</v>
      </c>
      <c r="Q2961" s="33"/>
      <c r="R2961" s="33"/>
      <c r="S2961" s="33"/>
      <c r="T2961" s="33"/>
      <c r="U2961" s="33"/>
      <c r="V2961" s="33"/>
      <c r="X2961" s="34"/>
      <c r="Y2961" s="33"/>
      <c r="Z2961" s="33"/>
      <c r="AA2961" s="33"/>
      <c r="AB2961" s="33"/>
      <c r="AC2961" s="35"/>
      <c r="AD2961" s="33"/>
      <c r="AE2961" s="33"/>
      <c r="AF2961" s="33"/>
      <c r="AG2961" s="33"/>
      <c r="AH2961" s="33"/>
      <c r="AI2961" s="33"/>
      <c r="AJ2961" s="36"/>
      <c r="AK2961" s="10">
        <f t="shared" ref="AK2961:AK2999" si="630">IF($D2961="","",MOD($D2961,3)+MOD($E2961,3)+MOD($F2961,3)+MOD($G2961,3)+MOD($H2961,3)+MOD($I2961,3))</f>
        <v>7</v>
      </c>
      <c r="AL2961" s="11">
        <f t="shared" ref="AL2961:AL2999" si="631">IF($D2961="","",MOD($D2961,4)+MOD($E2961,4)+MOD($F2961,4)+MOD($G2961,4)+MOD($H2961,4)+MOD($I2961,4))</f>
        <v>10</v>
      </c>
      <c r="AM2961" s="11">
        <f t="shared" ref="AM2961:AM2999" si="632">IF($D2961="","",MOD($D2961,5)+MOD($E2961,5)+MOD($F2961,5)+MOD($G2961,5)+MOD($H2961,5)+MOD($I2961,5))</f>
        <v>15</v>
      </c>
      <c r="AN2961" s="11">
        <f t="shared" ref="AN2961:AN2999" si="633">IF($D2961="","",MOD($D2961,6)+MOD($E2961,6)+MOD($F2961,6)+MOD($G2961,6)+MOD($H2961,6)+MOD($I2961,6))</f>
        <v>16</v>
      </c>
      <c r="AO2961" s="13">
        <f t="shared" ref="AO2961:AO2999" si="634">IF($D2961="","",MOD($D2961,7)+MOD($E2961,7)+MOD($F2961,7)+MOD($G2961,7)+MOD($H2961,7)+MOD($I2961,7))</f>
        <v>11</v>
      </c>
      <c r="AP2961" s="11">
        <f t="shared" ref="AP2961:AP2999" si="635">IF($D2961="","",MOD($D2961,8)+MOD($E2961,8)+MOD($F2961,8)+MOD($G2961,8)+MOD($H2961,8)+MOD($I2961,8))</f>
        <v>26</v>
      </c>
      <c r="AQ2961" s="11">
        <f t="shared" ref="AQ2961:AQ2999" si="636">IF($D2961="","",MOD($D2961,9)+MOD($E2961,9)+MOD($F2961,9)+MOD($G2961,9)+MOD($H2961,9)+MOD($I2961,9))</f>
        <v>22</v>
      </c>
      <c r="AR2961" s="11">
        <f t="shared" ref="AR2961:AR2999" si="637">IF($D2961="","",MOD($D2961,10)+MOD($E2961,10)+MOD($F2961,10)+MOD($G2961,10)+MOD($H2961,10)+MOD($I2961,10))</f>
        <v>30</v>
      </c>
      <c r="AS2961" s="11">
        <f t="shared" ref="AS2961:AS2999" si="638">IF($D2961="","",MOD($D2961,11)+MOD($E2961,11)+MOD($F2961,11)+MOD($G2961,11)+MOD($H2961,11)+MOD($I2961,11))</f>
        <v>31</v>
      </c>
      <c r="AT2961" s="11">
        <f t="shared" ref="AT2961:AT2999" si="639">IF($D2961="","",MOD($D2961,12)+MOD($E2961,12)+MOD($F2961,12)+MOD($G2961,12)+MOD($H2961,12)+MOD($I2961,12))</f>
        <v>34</v>
      </c>
      <c r="AU2961" s="11">
        <f t="shared" ref="AU2961:AU2999" si="640">IF($D2961="","",MOD($D2961,13)+MOD($E2961,13)+MOD($F2961,13)+MOD($G2961,13)+MOD($H2961,13)+MOD($I2961,13))</f>
        <v>26</v>
      </c>
      <c r="AV2961" s="11">
        <f t="shared" ref="AV2961:AV2999" si="641">IF($D2961="","",MOD($D2961,14)+MOD($E2961,14)+MOD($F2961,14)+MOD($G2961,14)+MOD($H2961,14)+MOD($I2961,14))</f>
        <v>18</v>
      </c>
      <c r="AW2961" s="12">
        <f t="shared" ref="AW2961:AW2999" si="642">IF($D2961="","",MOD($D2961,15)+MOD($E2961,15)+MOD($F2961,15)+MOD($G2961,15)+MOD($H2961,15)+MOD($I2961,15))</f>
        <v>40</v>
      </c>
      <c r="AX2961" s="13">
        <f t="shared" ref="AX2961:AX2999" si="643">IF($D2961="","",MOD($D2961,16)+MOD($E2961,16)+MOD($F2961,16)+MOD($G2961,16)+MOD($H2961,16)+MOD($I2961,16))</f>
        <v>50</v>
      </c>
      <c r="AY2961" s="13">
        <f t="shared" ref="AY2961:AY2999" si="644">IF($D2961="","",MOD($D2961,17)+MOD($E2961,17)+MOD($F2961,17)+MOD($G2961,17)+MOD($H2961,17)+MOD($I2961,17))</f>
        <v>62</v>
      </c>
      <c r="AZ2961" s="13">
        <f t="shared" ref="AZ2961:AZ2999" si="645">IF($D2961="","",MOD($D2961,18)+MOD($E2961,18)+MOD($F2961,18)+MOD($G2961,18)+MOD($H2961,18)+MOD($I2961,18))</f>
        <v>58</v>
      </c>
      <c r="BA2961" s="13">
        <f t="shared" ref="BA2961:BA2999" si="646">IF($D2961="","",MOD($D2961,19)+MOD($E2961,19)+MOD($F2961,19)+MOD($G2961,19)+MOD($H2961,19)+MOD($I2961,19))</f>
        <v>54</v>
      </c>
      <c r="BB2961" s="14">
        <f t="shared" ref="BB2961:BB2999" si="647">IF($D2961="","",MOD($D2961,20)+MOD($E2961,20)+MOD($F2961,20)+MOD($G2961,20)+MOD($H2961,20)+MOD($I2961,20))</f>
        <v>70</v>
      </c>
      <c r="BC2961" s="19">
        <f t="shared" si="617"/>
        <v>62</v>
      </c>
      <c r="BD2961" s="55">
        <f t="shared" si="626"/>
        <v>1.0353361481000325</v>
      </c>
      <c r="BE2961" s="19">
        <f t="shared" si="627"/>
        <v>0.95758363104904187</v>
      </c>
      <c r="BF2961" s="19">
        <f t="shared" si="618"/>
        <v>1.0116011692107827</v>
      </c>
      <c r="BG2961" s="19">
        <f t="shared" si="623"/>
        <v>0.98704774277362783</v>
      </c>
      <c r="BH2961" s="19">
        <f t="shared" si="628"/>
        <v>0</v>
      </c>
      <c r="BI2961" s="19">
        <f t="shared" si="628"/>
        <v>0</v>
      </c>
      <c r="BJ2961" s="19">
        <f t="shared" si="628"/>
        <v>1</v>
      </c>
      <c r="BK2961" s="19">
        <f t="shared" si="625"/>
        <v>0</v>
      </c>
      <c r="BL2961" s="19">
        <f t="shared" si="625"/>
        <v>0</v>
      </c>
      <c r="BM2961" s="19">
        <f t="shared" si="625"/>
        <v>0</v>
      </c>
      <c r="BN2961" s="19">
        <f t="shared" si="625"/>
        <v>1</v>
      </c>
      <c r="BO2961" s="19">
        <f t="shared" si="625"/>
        <v>0</v>
      </c>
      <c r="BP2961" s="19">
        <f t="shared" si="625"/>
        <v>0</v>
      </c>
      <c r="BQ2961" s="19">
        <f t="shared" si="625"/>
        <v>0</v>
      </c>
      <c r="BR2961" s="19">
        <f t="shared" si="625"/>
        <v>0</v>
      </c>
      <c r="BS2961" s="19">
        <f t="shared" si="625"/>
        <v>1</v>
      </c>
      <c r="BT2961" s="19">
        <f t="shared" si="625"/>
        <v>0</v>
      </c>
      <c r="BU2961" s="19">
        <f t="shared" si="625"/>
        <v>1</v>
      </c>
      <c r="BV2961" s="19">
        <f t="shared" si="625"/>
        <v>1</v>
      </c>
      <c r="BW2961" s="19">
        <f t="shared" si="625"/>
        <v>0</v>
      </c>
      <c r="BX2961" s="19">
        <f t="shared" si="625"/>
        <v>1</v>
      </c>
      <c r="BY2961" s="19" t="str">
        <f t="shared" si="625"/>
        <v/>
      </c>
      <c r="BZ2961" s="19" t="str">
        <f t="shared" si="625"/>
        <v/>
      </c>
      <c r="CA2961" s="19" t="str">
        <f t="shared" si="624"/>
        <v/>
      </c>
      <c r="CB2961" s="19" t="str">
        <f t="shared" si="624"/>
        <v/>
      </c>
    </row>
    <row r="2962" spans="1:80">
      <c r="A2962" s="24">
        <f t="shared" si="629"/>
        <v>2961</v>
      </c>
      <c r="B2962" s="31">
        <f>IF(data!A2963="","",data!A2963)</f>
        <v>2023017</v>
      </c>
      <c r="C2962" s="32">
        <f>IF(data!B2963="","",data!B2963)</f>
        <v>44973</v>
      </c>
      <c r="D2962" s="21">
        <f>IF(data!C2963="","",data!C2963)</f>
        <v>5</v>
      </c>
      <c r="E2962" s="22">
        <f>IF(data!D2963="","",data!D2963)</f>
        <v>11</v>
      </c>
      <c r="F2962" s="22">
        <f>IF(data!E2963="","",data!E2963)</f>
        <v>18</v>
      </c>
      <c r="G2962" s="22">
        <f>IF(data!F2963="","",data!F2963)</f>
        <v>20</v>
      </c>
      <c r="H2962" s="22">
        <f>IF(data!G2963="","",data!G2963)</f>
        <v>26</v>
      </c>
      <c r="I2962" s="22">
        <f>IF(data!H2963="","",data!H2963)</f>
        <v>28</v>
      </c>
      <c r="J2962" s="23">
        <f>IF(data!I2963="","",data!I2963)</f>
        <v>12</v>
      </c>
      <c r="Q2962" s="33"/>
      <c r="R2962" s="33"/>
      <c r="S2962" s="33"/>
      <c r="T2962" s="33"/>
      <c r="U2962" s="33"/>
      <c r="V2962" s="33"/>
      <c r="X2962" s="34"/>
      <c r="Y2962" s="33"/>
      <c r="Z2962" s="33"/>
      <c r="AA2962" s="33"/>
      <c r="AB2962" s="33"/>
      <c r="AC2962" s="35"/>
      <c r="AD2962" s="33"/>
      <c r="AE2962" s="33"/>
      <c r="AF2962" s="33"/>
      <c r="AG2962" s="33"/>
      <c r="AH2962" s="33"/>
      <c r="AI2962" s="33"/>
      <c r="AJ2962" s="36"/>
      <c r="AK2962" s="10">
        <f t="shared" si="630"/>
        <v>9</v>
      </c>
      <c r="AL2962" s="11">
        <f t="shared" si="631"/>
        <v>8</v>
      </c>
      <c r="AM2962" s="11">
        <f t="shared" si="632"/>
        <v>8</v>
      </c>
      <c r="AN2962" s="11">
        <f t="shared" si="633"/>
        <v>18</v>
      </c>
      <c r="AO2962" s="13">
        <f t="shared" si="634"/>
        <v>24</v>
      </c>
      <c r="AP2962" s="11">
        <f t="shared" si="635"/>
        <v>20</v>
      </c>
      <c r="AQ2962" s="11">
        <f t="shared" si="636"/>
        <v>18</v>
      </c>
      <c r="AR2962" s="11">
        <f t="shared" si="637"/>
        <v>28</v>
      </c>
      <c r="AS2962" s="11">
        <f t="shared" si="638"/>
        <v>31</v>
      </c>
      <c r="AT2962" s="11">
        <f t="shared" si="639"/>
        <v>36</v>
      </c>
      <c r="AU2962" s="11">
        <f t="shared" si="640"/>
        <v>30</v>
      </c>
      <c r="AV2962" s="11">
        <f t="shared" si="641"/>
        <v>38</v>
      </c>
      <c r="AW2962" s="12">
        <f t="shared" si="642"/>
        <v>48</v>
      </c>
      <c r="AX2962" s="13">
        <f t="shared" si="643"/>
        <v>44</v>
      </c>
      <c r="AY2962" s="13">
        <f t="shared" si="644"/>
        <v>40</v>
      </c>
      <c r="AZ2962" s="13">
        <f t="shared" si="645"/>
        <v>36</v>
      </c>
      <c r="BA2962" s="13">
        <f t="shared" si="646"/>
        <v>51</v>
      </c>
      <c r="BB2962" s="14">
        <f t="shared" si="647"/>
        <v>48</v>
      </c>
      <c r="BC2962" s="19">
        <f t="shared" si="617"/>
        <v>40</v>
      </c>
      <c r="BD2962" s="55">
        <f t="shared" si="626"/>
        <v>1.0312439103605067</v>
      </c>
      <c r="BE2962" s="19">
        <f t="shared" si="627"/>
        <v>0.94326079896070159</v>
      </c>
      <c r="BF2962" s="19">
        <f t="shared" si="618"/>
        <v>1.0058720363754465</v>
      </c>
      <c r="BG2962" s="19">
        <f t="shared" si="623"/>
        <v>0.98663851899967514</v>
      </c>
      <c r="BH2962" s="19">
        <f t="shared" si="628"/>
        <v>0</v>
      </c>
      <c r="BI2962" s="19">
        <f t="shared" si="628"/>
        <v>1</v>
      </c>
      <c r="BJ2962" s="19">
        <f t="shared" si="628"/>
        <v>0</v>
      </c>
      <c r="BK2962" s="19">
        <f t="shared" si="625"/>
        <v>1</v>
      </c>
      <c r="BL2962" s="19">
        <f t="shared" si="625"/>
        <v>0</v>
      </c>
      <c r="BM2962" s="19">
        <f t="shared" si="625"/>
        <v>1</v>
      </c>
      <c r="BN2962" s="19">
        <f t="shared" si="625"/>
        <v>0</v>
      </c>
      <c r="BO2962" s="19">
        <f t="shared" si="625"/>
        <v>0</v>
      </c>
      <c r="BP2962" s="19">
        <f t="shared" si="625"/>
        <v>0</v>
      </c>
      <c r="BQ2962" s="19">
        <f t="shared" si="625"/>
        <v>1</v>
      </c>
      <c r="BR2962" s="19">
        <f t="shared" si="625"/>
        <v>0</v>
      </c>
      <c r="BS2962" s="19">
        <f t="shared" si="625"/>
        <v>2</v>
      </c>
      <c r="BT2962" s="19">
        <f t="shared" si="625"/>
        <v>0</v>
      </c>
      <c r="BU2962" s="19">
        <f t="shared" si="625"/>
        <v>0</v>
      </c>
      <c r="BV2962" s="19">
        <f t="shared" si="625"/>
        <v>0</v>
      </c>
      <c r="BW2962" s="19">
        <f t="shared" si="625"/>
        <v>0</v>
      </c>
      <c r="BX2962" s="19">
        <f t="shared" si="625"/>
        <v>0</v>
      </c>
      <c r="BY2962" s="19" t="str">
        <f t="shared" si="625"/>
        <v/>
      </c>
      <c r="BZ2962" s="19" t="str">
        <f t="shared" ref="BZ2962:CB2977" si="648">IF(BZ$4&gt;=$BC$1,"",SUMPRODUCT(N(MOD($D2962:$I2962,$BC$1)=BZ$4)))</f>
        <v/>
      </c>
      <c r="CA2962" s="19" t="str">
        <f t="shared" si="648"/>
        <v/>
      </c>
      <c r="CB2962" s="19" t="str">
        <f t="shared" si="648"/>
        <v/>
      </c>
    </row>
    <row r="2963" spans="1:80">
      <c r="A2963" s="24" t="str">
        <f t="shared" si="629"/>
        <v/>
      </c>
      <c r="B2963" s="31" t="str">
        <f>IF(data!A2964="","",data!A2964)</f>
        <v/>
      </c>
      <c r="C2963" s="32" t="str">
        <f>IF(data!B2964="","",data!B2964)</f>
        <v/>
      </c>
      <c r="D2963" s="21" t="str">
        <f>IF(data!C2964="","",data!C2964)</f>
        <v/>
      </c>
      <c r="E2963" s="22" t="str">
        <f>IF(data!D2964="","",data!D2964)</f>
        <v/>
      </c>
      <c r="F2963" s="22" t="str">
        <f>IF(data!E2964="","",data!E2964)</f>
        <v/>
      </c>
      <c r="G2963" s="22" t="str">
        <f>IF(data!F2964="","",data!F2964)</f>
        <v/>
      </c>
      <c r="H2963" s="22" t="str">
        <f>IF(data!G2964="","",data!G2964)</f>
        <v/>
      </c>
      <c r="I2963" s="22" t="str">
        <f>IF(data!H2964="","",data!H2964)</f>
        <v/>
      </c>
      <c r="J2963" s="23" t="str">
        <f>IF(data!I2964="","",data!I2964)</f>
        <v/>
      </c>
      <c r="Q2963" s="33"/>
      <c r="R2963" s="33"/>
      <c r="S2963" s="33"/>
      <c r="T2963" s="33"/>
      <c r="U2963" s="33"/>
      <c r="V2963" s="33"/>
      <c r="X2963" s="34"/>
      <c r="Y2963" s="33"/>
      <c r="Z2963" s="33"/>
      <c r="AA2963" s="33"/>
      <c r="AB2963" s="33"/>
      <c r="AC2963" s="35"/>
      <c r="AD2963" s="33"/>
      <c r="AE2963" s="33"/>
      <c r="AF2963" s="33"/>
      <c r="AG2963" s="33"/>
      <c r="AH2963" s="33"/>
      <c r="AI2963" s="33"/>
      <c r="AJ2963" s="36"/>
      <c r="AK2963" s="10" t="str">
        <f t="shared" si="630"/>
        <v/>
      </c>
      <c r="AL2963" s="11" t="str">
        <f t="shared" si="631"/>
        <v/>
      </c>
      <c r="AM2963" s="11" t="str">
        <f t="shared" si="632"/>
        <v/>
      </c>
      <c r="AN2963" s="11" t="str">
        <f t="shared" si="633"/>
        <v/>
      </c>
      <c r="AO2963" s="13" t="str">
        <f t="shared" si="634"/>
        <v/>
      </c>
      <c r="AP2963" s="11" t="str">
        <f t="shared" si="635"/>
        <v/>
      </c>
      <c r="AQ2963" s="11" t="str">
        <f t="shared" si="636"/>
        <v/>
      </c>
      <c r="AR2963" s="11" t="str">
        <f t="shared" si="637"/>
        <v/>
      </c>
      <c r="AS2963" s="11" t="str">
        <f t="shared" si="638"/>
        <v/>
      </c>
      <c r="AT2963" s="11" t="str">
        <f t="shared" si="639"/>
        <v/>
      </c>
      <c r="AU2963" s="11" t="str">
        <f t="shared" si="640"/>
        <v/>
      </c>
      <c r="AV2963" s="11" t="str">
        <f t="shared" si="641"/>
        <v/>
      </c>
      <c r="AW2963" s="12" t="str">
        <f t="shared" si="642"/>
        <v/>
      </c>
      <c r="AX2963" s="13" t="str">
        <f t="shared" si="643"/>
        <v/>
      </c>
      <c r="AY2963" s="13" t="str">
        <f t="shared" si="644"/>
        <v/>
      </c>
      <c r="AZ2963" s="13" t="str">
        <f t="shared" si="645"/>
        <v/>
      </c>
      <c r="BA2963" s="13" t="str">
        <f t="shared" si="646"/>
        <v/>
      </c>
      <c r="BB2963" s="14" t="str">
        <f t="shared" si="647"/>
        <v/>
      </c>
      <c r="BC2963" s="19" t="str">
        <f t="shared" si="617"/>
        <v/>
      </c>
      <c r="BD2963" s="55" t="str">
        <f t="shared" si="626"/>
        <v/>
      </c>
      <c r="BE2963" s="19" t="str">
        <f t="shared" si="627"/>
        <v/>
      </c>
      <c r="BF2963" s="19" t="str">
        <f t="shared" si="618"/>
        <v/>
      </c>
      <c r="BG2963" s="19" t="str">
        <f t="shared" si="623"/>
        <v/>
      </c>
      <c r="BH2963" s="19" t="str">
        <f t="shared" si="628"/>
        <v/>
      </c>
      <c r="BI2963" s="19" t="str">
        <f t="shared" si="628"/>
        <v/>
      </c>
      <c r="BJ2963" s="19" t="str">
        <f t="shared" si="628"/>
        <v/>
      </c>
      <c r="BK2963" s="19" t="e">
        <f t="shared" ref="BK2963:BZ2978" si="649">IF(BK$4&gt;=$BC$1,"",SUMPRODUCT(N(MOD($D2963:$I2963,$BC$1)=BK$4)))</f>
        <v>#VALUE!</v>
      </c>
      <c r="BL2963" s="19" t="e">
        <f t="shared" si="649"/>
        <v>#VALUE!</v>
      </c>
      <c r="BM2963" s="19" t="e">
        <f t="shared" si="649"/>
        <v>#VALUE!</v>
      </c>
      <c r="BN2963" s="19" t="e">
        <f t="shared" si="649"/>
        <v>#VALUE!</v>
      </c>
      <c r="BO2963" s="19" t="e">
        <f t="shared" si="649"/>
        <v>#VALUE!</v>
      </c>
      <c r="BP2963" s="19" t="e">
        <f t="shared" si="649"/>
        <v>#VALUE!</v>
      </c>
      <c r="BQ2963" s="19" t="e">
        <f t="shared" si="649"/>
        <v>#VALUE!</v>
      </c>
      <c r="BR2963" s="19" t="e">
        <f t="shared" si="649"/>
        <v>#VALUE!</v>
      </c>
      <c r="BS2963" s="19" t="e">
        <f t="shared" si="649"/>
        <v>#VALUE!</v>
      </c>
      <c r="BT2963" s="19" t="e">
        <f t="shared" si="649"/>
        <v>#VALUE!</v>
      </c>
      <c r="BU2963" s="19" t="e">
        <f t="shared" si="649"/>
        <v>#VALUE!</v>
      </c>
      <c r="BV2963" s="19" t="e">
        <f t="shared" si="649"/>
        <v>#VALUE!</v>
      </c>
      <c r="BW2963" s="19" t="e">
        <f t="shared" si="649"/>
        <v>#VALUE!</v>
      </c>
      <c r="BX2963" s="19" t="e">
        <f t="shared" si="649"/>
        <v>#VALUE!</v>
      </c>
      <c r="BY2963" s="19" t="str">
        <f t="shared" si="649"/>
        <v/>
      </c>
      <c r="BZ2963" s="19" t="str">
        <f t="shared" si="649"/>
        <v/>
      </c>
      <c r="CA2963" s="19" t="str">
        <f t="shared" si="648"/>
        <v/>
      </c>
      <c r="CB2963" s="19" t="str">
        <f t="shared" si="648"/>
        <v/>
      </c>
    </row>
    <row r="2964" spans="1:80">
      <c r="A2964" s="24" t="str">
        <f t="shared" si="629"/>
        <v/>
      </c>
      <c r="B2964" s="31" t="str">
        <f>IF(data!A2965="","",data!A2965)</f>
        <v/>
      </c>
      <c r="C2964" s="32" t="str">
        <f>IF(data!B2965="","",data!B2965)</f>
        <v/>
      </c>
      <c r="D2964" s="21" t="str">
        <f>IF(data!C2965="","",data!C2965)</f>
        <v/>
      </c>
      <c r="E2964" s="22" t="str">
        <f>IF(data!D2965="","",data!D2965)</f>
        <v/>
      </c>
      <c r="F2964" s="22" t="str">
        <f>IF(data!E2965="","",data!E2965)</f>
        <v/>
      </c>
      <c r="G2964" s="22" t="str">
        <f>IF(data!F2965="","",data!F2965)</f>
        <v/>
      </c>
      <c r="H2964" s="22" t="str">
        <f>IF(data!G2965="","",data!G2965)</f>
        <v/>
      </c>
      <c r="I2964" s="22" t="str">
        <f>IF(data!H2965="","",data!H2965)</f>
        <v/>
      </c>
      <c r="J2964" s="23" t="str">
        <f>IF(data!I2965="","",data!I2965)</f>
        <v/>
      </c>
      <c r="Q2964" s="33"/>
      <c r="R2964" s="33"/>
      <c r="S2964" s="33"/>
      <c r="T2964" s="33"/>
      <c r="U2964" s="33"/>
      <c r="V2964" s="33"/>
      <c r="X2964" s="34"/>
      <c r="Y2964" s="33"/>
      <c r="Z2964" s="33"/>
      <c r="AA2964" s="33"/>
      <c r="AB2964" s="33"/>
      <c r="AC2964" s="35"/>
      <c r="AD2964" s="33"/>
      <c r="AE2964" s="33"/>
      <c r="AF2964" s="33"/>
      <c r="AG2964" s="33"/>
      <c r="AH2964" s="33"/>
      <c r="AI2964" s="33"/>
      <c r="AJ2964" s="36"/>
      <c r="AK2964" s="10" t="str">
        <f t="shared" si="630"/>
        <v/>
      </c>
      <c r="AL2964" s="11" t="str">
        <f t="shared" si="631"/>
        <v/>
      </c>
      <c r="AM2964" s="11" t="str">
        <f t="shared" si="632"/>
        <v/>
      </c>
      <c r="AN2964" s="11" t="str">
        <f t="shared" si="633"/>
        <v/>
      </c>
      <c r="AO2964" s="13" t="str">
        <f t="shared" si="634"/>
        <v/>
      </c>
      <c r="AP2964" s="11" t="str">
        <f t="shared" si="635"/>
        <v/>
      </c>
      <c r="AQ2964" s="11" t="str">
        <f t="shared" si="636"/>
        <v/>
      </c>
      <c r="AR2964" s="11" t="str">
        <f t="shared" si="637"/>
        <v/>
      </c>
      <c r="AS2964" s="11" t="str">
        <f t="shared" si="638"/>
        <v/>
      </c>
      <c r="AT2964" s="11" t="str">
        <f t="shared" si="639"/>
        <v/>
      </c>
      <c r="AU2964" s="11" t="str">
        <f t="shared" si="640"/>
        <v/>
      </c>
      <c r="AV2964" s="11" t="str">
        <f t="shared" si="641"/>
        <v/>
      </c>
      <c r="AW2964" s="12" t="str">
        <f t="shared" si="642"/>
        <v/>
      </c>
      <c r="AX2964" s="13" t="str">
        <f t="shared" si="643"/>
        <v/>
      </c>
      <c r="AY2964" s="13" t="str">
        <f t="shared" si="644"/>
        <v/>
      </c>
      <c r="AZ2964" s="13" t="str">
        <f t="shared" si="645"/>
        <v/>
      </c>
      <c r="BA2964" s="13" t="str">
        <f t="shared" si="646"/>
        <v/>
      </c>
      <c r="BB2964" s="14" t="str">
        <f t="shared" si="647"/>
        <v/>
      </c>
      <c r="BC2964" s="19" t="str">
        <f t="shared" si="617"/>
        <v/>
      </c>
      <c r="BD2964" s="55" t="str">
        <f t="shared" si="626"/>
        <v/>
      </c>
      <c r="BE2964" s="19" t="str">
        <f t="shared" si="627"/>
        <v/>
      </c>
      <c r="BF2964" s="19" t="str">
        <f t="shared" si="618"/>
        <v/>
      </c>
      <c r="BG2964" s="19" t="str">
        <f t="shared" si="623"/>
        <v/>
      </c>
      <c r="BH2964" s="19" t="str">
        <f t="shared" si="628"/>
        <v/>
      </c>
      <c r="BI2964" s="19" t="str">
        <f t="shared" si="628"/>
        <v/>
      </c>
      <c r="BJ2964" s="19" t="str">
        <f t="shared" si="628"/>
        <v/>
      </c>
      <c r="BK2964" s="19" t="e">
        <f t="shared" si="649"/>
        <v>#VALUE!</v>
      </c>
      <c r="BL2964" s="19" t="e">
        <f t="shared" si="649"/>
        <v>#VALUE!</v>
      </c>
      <c r="BM2964" s="19" t="e">
        <f t="shared" si="649"/>
        <v>#VALUE!</v>
      </c>
      <c r="BN2964" s="19" t="e">
        <f t="shared" si="649"/>
        <v>#VALUE!</v>
      </c>
      <c r="BO2964" s="19" t="e">
        <f t="shared" si="649"/>
        <v>#VALUE!</v>
      </c>
      <c r="BP2964" s="19" t="e">
        <f t="shared" si="649"/>
        <v>#VALUE!</v>
      </c>
      <c r="BQ2964" s="19" t="e">
        <f t="shared" si="649"/>
        <v>#VALUE!</v>
      </c>
      <c r="BR2964" s="19" t="e">
        <f t="shared" si="649"/>
        <v>#VALUE!</v>
      </c>
      <c r="BS2964" s="19" t="e">
        <f t="shared" si="649"/>
        <v>#VALUE!</v>
      </c>
      <c r="BT2964" s="19" t="e">
        <f t="shared" si="649"/>
        <v>#VALUE!</v>
      </c>
      <c r="BU2964" s="19" t="e">
        <f t="shared" si="649"/>
        <v>#VALUE!</v>
      </c>
      <c r="BV2964" s="19" t="e">
        <f t="shared" si="649"/>
        <v>#VALUE!</v>
      </c>
      <c r="BW2964" s="19" t="e">
        <f t="shared" si="649"/>
        <v>#VALUE!</v>
      </c>
      <c r="BX2964" s="19" t="e">
        <f t="shared" si="649"/>
        <v>#VALUE!</v>
      </c>
      <c r="BY2964" s="19" t="str">
        <f t="shared" si="649"/>
        <v/>
      </c>
      <c r="BZ2964" s="19" t="str">
        <f t="shared" si="649"/>
        <v/>
      </c>
      <c r="CA2964" s="19" t="str">
        <f t="shared" si="648"/>
        <v/>
      </c>
      <c r="CB2964" s="19" t="str">
        <f t="shared" si="648"/>
        <v/>
      </c>
    </row>
    <row r="2965" spans="1:80">
      <c r="A2965" s="24" t="str">
        <f t="shared" si="629"/>
        <v/>
      </c>
      <c r="B2965" s="31" t="str">
        <f>IF(data!A2966="","",data!A2966)</f>
        <v/>
      </c>
      <c r="C2965" s="32" t="str">
        <f>IF(data!B2966="","",data!B2966)</f>
        <v/>
      </c>
      <c r="D2965" s="21" t="str">
        <f>IF(data!C2966="","",data!C2966)</f>
        <v/>
      </c>
      <c r="E2965" s="22" t="str">
        <f>IF(data!D2966="","",data!D2966)</f>
        <v/>
      </c>
      <c r="F2965" s="22" t="str">
        <f>IF(data!E2966="","",data!E2966)</f>
        <v/>
      </c>
      <c r="G2965" s="22" t="str">
        <f>IF(data!F2966="","",data!F2966)</f>
        <v/>
      </c>
      <c r="H2965" s="22" t="str">
        <f>IF(data!G2966="","",data!G2966)</f>
        <v/>
      </c>
      <c r="I2965" s="22" t="str">
        <f>IF(data!H2966="","",data!H2966)</f>
        <v/>
      </c>
      <c r="J2965" s="23" t="str">
        <f>IF(data!I2966="","",data!I2966)</f>
        <v/>
      </c>
      <c r="Q2965" s="33"/>
      <c r="R2965" s="33"/>
      <c r="S2965" s="33"/>
      <c r="T2965" s="33"/>
      <c r="U2965" s="33"/>
      <c r="V2965" s="33"/>
      <c r="X2965" s="34"/>
      <c r="Y2965" s="33"/>
      <c r="Z2965" s="33"/>
      <c r="AA2965" s="33"/>
      <c r="AB2965" s="33"/>
      <c r="AC2965" s="35"/>
      <c r="AD2965" s="33"/>
      <c r="AE2965" s="33"/>
      <c r="AF2965" s="33"/>
      <c r="AG2965" s="33"/>
      <c r="AH2965" s="33"/>
      <c r="AI2965" s="33"/>
      <c r="AJ2965" s="36"/>
      <c r="AK2965" s="10" t="str">
        <f t="shared" si="630"/>
        <v/>
      </c>
      <c r="AL2965" s="11" t="str">
        <f t="shared" si="631"/>
        <v/>
      </c>
      <c r="AM2965" s="11" t="str">
        <f t="shared" si="632"/>
        <v/>
      </c>
      <c r="AN2965" s="11" t="str">
        <f t="shared" si="633"/>
        <v/>
      </c>
      <c r="AO2965" s="13" t="str">
        <f t="shared" si="634"/>
        <v/>
      </c>
      <c r="AP2965" s="11" t="str">
        <f t="shared" si="635"/>
        <v/>
      </c>
      <c r="AQ2965" s="11" t="str">
        <f t="shared" si="636"/>
        <v/>
      </c>
      <c r="AR2965" s="11" t="str">
        <f t="shared" si="637"/>
        <v/>
      </c>
      <c r="AS2965" s="11" t="str">
        <f t="shared" si="638"/>
        <v/>
      </c>
      <c r="AT2965" s="11" t="str">
        <f t="shared" si="639"/>
        <v/>
      </c>
      <c r="AU2965" s="11" t="str">
        <f t="shared" si="640"/>
        <v/>
      </c>
      <c r="AV2965" s="11" t="str">
        <f t="shared" si="641"/>
        <v/>
      </c>
      <c r="AW2965" s="12" t="str">
        <f t="shared" si="642"/>
        <v/>
      </c>
      <c r="AX2965" s="13" t="str">
        <f t="shared" si="643"/>
        <v/>
      </c>
      <c r="AY2965" s="13" t="str">
        <f t="shared" si="644"/>
        <v/>
      </c>
      <c r="AZ2965" s="13" t="str">
        <f t="shared" si="645"/>
        <v/>
      </c>
      <c r="BA2965" s="13" t="str">
        <f t="shared" si="646"/>
        <v/>
      </c>
      <c r="BB2965" s="14" t="str">
        <f t="shared" si="647"/>
        <v/>
      </c>
      <c r="BC2965" s="19" t="str">
        <f t="shared" si="617"/>
        <v/>
      </c>
      <c r="BD2965" s="55" t="str">
        <f t="shared" si="626"/>
        <v/>
      </c>
      <c r="BE2965" s="19" t="str">
        <f t="shared" si="627"/>
        <v/>
      </c>
      <c r="BF2965" s="19" t="str">
        <f t="shared" si="618"/>
        <v/>
      </c>
      <c r="BG2965" s="19" t="str">
        <f t="shared" si="623"/>
        <v/>
      </c>
      <c r="BH2965" s="19" t="str">
        <f t="shared" si="628"/>
        <v/>
      </c>
      <c r="BI2965" s="19" t="str">
        <f t="shared" si="628"/>
        <v/>
      </c>
      <c r="BJ2965" s="19" t="str">
        <f t="shared" si="628"/>
        <v/>
      </c>
      <c r="BK2965" s="19" t="e">
        <f t="shared" si="649"/>
        <v>#VALUE!</v>
      </c>
      <c r="BL2965" s="19" t="e">
        <f t="shared" si="649"/>
        <v>#VALUE!</v>
      </c>
      <c r="BM2965" s="19" t="e">
        <f t="shared" si="649"/>
        <v>#VALUE!</v>
      </c>
      <c r="BN2965" s="19" t="e">
        <f t="shared" si="649"/>
        <v>#VALUE!</v>
      </c>
      <c r="BO2965" s="19" t="e">
        <f t="shared" si="649"/>
        <v>#VALUE!</v>
      </c>
      <c r="BP2965" s="19" t="e">
        <f t="shared" si="649"/>
        <v>#VALUE!</v>
      </c>
      <c r="BQ2965" s="19" t="e">
        <f t="shared" si="649"/>
        <v>#VALUE!</v>
      </c>
      <c r="BR2965" s="19" t="e">
        <f t="shared" si="649"/>
        <v>#VALUE!</v>
      </c>
      <c r="BS2965" s="19" t="e">
        <f t="shared" si="649"/>
        <v>#VALUE!</v>
      </c>
      <c r="BT2965" s="19" t="e">
        <f t="shared" si="649"/>
        <v>#VALUE!</v>
      </c>
      <c r="BU2965" s="19" t="e">
        <f t="shared" si="649"/>
        <v>#VALUE!</v>
      </c>
      <c r="BV2965" s="19" t="e">
        <f t="shared" si="649"/>
        <v>#VALUE!</v>
      </c>
      <c r="BW2965" s="19" t="e">
        <f t="shared" si="649"/>
        <v>#VALUE!</v>
      </c>
      <c r="BX2965" s="19" t="e">
        <f t="shared" si="649"/>
        <v>#VALUE!</v>
      </c>
      <c r="BY2965" s="19" t="str">
        <f t="shared" si="649"/>
        <v/>
      </c>
      <c r="BZ2965" s="19" t="str">
        <f t="shared" si="649"/>
        <v/>
      </c>
      <c r="CA2965" s="19" t="str">
        <f t="shared" si="648"/>
        <v/>
      </c>
      <c r="CB2965" s="19" t="str">
        <f t="shared" si="648"/>
        <v/>
      </c>
    </row>
    <row r="2966" spans="1:80">
      <c r="A2966" s="24" t="str">
        <f t="shared" si="629"/>
        <v/>
      </c>
      <c r="B2966" s="31" t="str">
        <f>IF(data!A2967="","",data!A2967)</f>
        <v/>
      </c>
      <c r="C2966" s="32" t="str">
        <f>IF(data!B2967="","",data!B2967)</f>
        <v/>
      </c>
      <c r="D2966" s="21" t="str">
        <f>IF(data!C2967="","",data!C2967)</f>
        <v/>
      </c>
      <c r="E2966" s="22" t="str">
        <f>IF(data!D2967="","",data!D2967)</f>
        <v/>
      </c>
      <c r="F2966" s="22" t="str">
        <f>IF(data!E2967="","",data!E2967)</f>
        <v/>
      </c>
      <c r="G2966" s="22" t="str">
        <f>IF(data!F2967="","",data!F2967)</f>
        <v/>
      </c>
      <c r="H2966" s="22" t="str">
        <f>IF(data!G2967="","",data!G2967)</f>
        <v/>
      </c>
      <c r="I2966" s="22" t="str">
        <f>IF(data!H2967="","",data!H2967)</f>
        <v/>
      </c>
      <c r="J2966" s="23" t="str">
        <f>IF(data!I2967="","",data!I2967)</f>
        <v/>
      </c>
      <c r="Q2966" s="33"/>
      <c r="R2966" s="33"/>
      <c r="S2966" s="33"/>
      <c r="T2966" s="33"/>
      <c r="U2966" s="33"/>
      <c r="V2966" s="33"/>
      <c r="X2966" s="34"/>
      <c r="Y2966" s="33"/>
      <c r="Z2966" s="33"/>
      <c r="AA2966" s="33"/>
      <c r="AB2966" s="33"/>
      <c r="AC2966" s="35"/>
      <c r="AD2966" s="33"/>
      <c r="AE2966" s="33"/>
      <c r="AF2966" s="33"/>
      <c r="AG2966" s="33"/>
      <c r="AH2966" s="33"/>
      <c r="AI2966" s="33"/>
      <c r="AJ2966" s="36"/>
      <c r="AK2966" s="10" t="str">
        <f t="shared" si="630"/>
        <v/>
      </c>
      <c r="AL2966" s="11" t="str">
        <f t="shared" si="631"/>
        <v/>
      </c>
      <c r="AM2966" s="11" t="str">
        <f t="shared" si="632"/>
        <v/>
      </c>
      <c r="AN2966" s="11" t="str">
        <f t="shared" si="633"/>
        <v/>
      </c>
      <c r="AO2966" s="13" t="str">
        <f t="shared" si="634"/>
        <v/>
      </c>
      <c r="AP2966" s="11" t="str">
        <f t="shared" si="635"/>
        <v/>
      </c>
      <c r="AQ2966" s="11" t="str">
        <f t="shared" si="636"/>
        <v/>
      </c>
      <c r="AR2966" s="11" t="str">
        <f t="shared" si="637"/>
        <v/>
      </c>
      <c r="AS2966" s="11" t="str">
        <f t="shared" si="638"/>
        <v/>
      </c>
      <c r="AT2966" s="11" t="str">
        <f t="shared" si="639"/>
        <v/>
      </c>
      <c r="AU2966" s="11" t="str">
        <f t="shared" si="640"/>
        <v/>
      </c>
      <c r="AV2966" s="11" t="str">
        <f t="shared" si="641"/>
        <v/>
      </c>
      <c r="AW2966" s="12" t="str">
        <f t="shared" si="642"/>
        <v/>
      </c>
      <c r="AX2966" s="13" t="str">
        <f t="shared" si="643"/>
        <v/>
      </c>
      <c r="AY2966" s="13" t="str">
        <f t="shared" si="644"/>
        <v/>
      </c>
      <c r="AZ2966" s="13" t="str">
        <f t="shared" si="645"/>
        <v/>
      </c>
      <c r="BA2966" s="13" t="str">
        <f t="shared" si="646"/>
        <v/>
      </c>
      <c r="BB2966" s="14" t="str">
        <f t="shared" si="647"/>
        <v/>
      </c>
      <c r="BC2966" s="19" t="str">
        <f t="shared" ref="BC2966:BC2999" si="650">IF($B2966="","",MOD($D2966,$BC$1)+MOD($E2966,$BC$1)+MOD($F2966,$BC$1)+MOD($G2966,$BC$1)+MOD($H2966,$BC$1)+MOD($I2966,$BC$1))</f>
        <v/>
      </c>
      <c r="BD2966" s="55" t="str">
        <f t="shared" si="626"/>
        <v/>
      </c>
      <c r="BE2966" s="19" t="str">
        <f t="shared" si="627"/>
        <v/>
      </c>
      <c r="BF2966" s="19" t="str">
        <f t="shared" si="618"/>
        <v/>
      </c>
      <c r="BG2966" s="19" t="str">
        <f t="shared" si="623"/>
        <v/>
      </c>
      <c r="BH2966" s="19" t="str">
        <f t="shared" si="628"/>
        <v/>
      </c>
      <c r="BI2966" s="19" t="str">
        <f t="shared" si="628"/>
        <v/>
      </c>
      <c r="BJ2966" s="19" t="str">
        <f t="shared" si="628"/>
        <v/>
      </c>
      <c r="BK2966" s="19" t="e">
        <f t="shared" si="649"/>
        <v>#VALUE!</v>
      </c>
      <c r="BL2966" s="19" t="e">
        <f t="shared" si="649"/>
        <v>#VALUE!</v>
      </c>
      <c r="BM2966" s="19" t="e">
        <f t="shared" si="649"/>
        <v>#VALUE!</v>
      </c>
      <c r="BN2966" s="19" t="e">
        <f t="shared" si="649"/>
        <v>#VALUE!</v>
      </c>
      <c r="BO2966" s="19" t="e">
        <f t="shared" si="649"/>
        <v>#VALUE!</v>
      </c>
      <c r="BP2966" s="19" t="e">
        <f t="shared" si="649"/>
        <v>#VALUE!</v>
      </c>
      <c r="BQ2966" s="19" t="e">
        <f t="shared" si="649"/>
        <v>#VALUE!</v>
      </c>
      <c r="BR2966" s="19" t="e">
        <f t="shared" si="649"/>
        <v>#VALUE!</v>
      </c>
      <c r="BS2966" s="19" t="e">
        <f t="shared" si="649"/>
        <v>#VALUE!</v>
      </c>
      <c r="BT2966" s="19" t="e">
        <f t="shared" si="649"/>
        <v>#VALUE!</v>
      </c>
      <c r="BU2966" s="19" t="e">
        <f t="shared" si="649"/>
        <v>#VALUE!</v>
      </c>
      <c r="BV2966" s="19" t="e">
        <f t="shared" si="649"/>
        <v>#VALUE!</v>
      </c>
      <c r="BW2966" s="19" t="e">
        <f t="shared" si="649"/>
        <v>#VALUE!</v>
      </c>
      <c r="BX2966" s="19" t="e">
        <f t="shared" si="649"/>
        <v>#VALUE!</v>
      </c>
      <c r="BY2966" s="19" t="str">
        <f t="shared" si="649"/>
        <v/>
      </c>
      <c r="BZ2966" s="19" t="str">
        <f t="shared" si="649"/>
        <v/>
      </c>
      <c r="CA2966" s="19" t="str">
        <f t="shared" si="648"/>
        <v/>
      </c>
      <c r="CB2966" s="19" t="str">
        <f t="shared" si="648"/>
        <v/>
      </c>
    </row>
    <row r="2967" spans="1:80">
      <c r="A2967" s="24" t="str">
        <f t="shared" si="629"/>
        <v/>
      </c>
      <c r="B2967" s="31" t="str">
        <f>IF(data!A2968="","",data!A2968)</f>
        <v/>
      </c>
      <c r="C2967" s="32" t="str">
        <f>IF(data!B2968="","",data!B2968)</f>
        <v/>
      </c>
      <c r="D2967" s="21" t="str">
        <f>IF(data!C2968="","",data!C2968)</f>
        <v/>
      </c>
      <c r="E2967" s="22" t="str">
        <f>IF(data!D2968="","",data!D2968)</f>
        <v/>
      </c>
      <c r="F2967" s="22" t="str">
        <f>IF(data!E2968="","",data!E2968)</f>
        <v/>
      </c>
      <c r="G2967" s="22" t="str">
        <f>IF(data!F2968="","",data!F2968)</f>
        <v/>
      </c>
      <c r="H2967" s="22" t="str">
        <f>IF(data!G2968="","",data!G2968)</f>
        <v/>
      </c>
      <c r="I2967" s="22" t="str">
        <f>IF(data!H2968="","",data!H2968)</f>
        <v/>
      </c>
      <c r="J2967" s="23" t="str">
        <f>IF(data!I2968="","",data!I2968)</f>
        <v/>
      </c>
      <c r="Q2967" s="33"/>
      <c r="R2967" s="33"/>
      <c r="S2967" s="33"/>
      <c r="T2967" s="33"/>
      <c r="U2967" s="33"/>
      <c r="V2967" s="33"/>
      <c r="X2967" s="34"/>
      <c r="Y2967" s="33"/>
      <c r="Z2967" s="33"/>
      <c r="AA2967" s="33"/>
      <c r="AB2967" s="33"/>
      <c r="AC2967" s="35"/>
      <c r="AD2967" s="33"/>
      <c r="AE2967" s="33"/>
      <c r="AF2967" s="33"/>
      <c r="AG2967" s="33"/>
      <c r="AH2967" s="33"/>
      <c r="AI2967" s="33"/>
      <c r="AJ2967" s="36"/>
      <c r="AK2967" s="10" t="str">
        <f t="shared" si="630"/>
        <v/>
      </c>
      <c r="AL2967" s="11" t="str">
        <f t="shared" si="631"/>
        <v/>
      </c>
      <c r="AM2967" s="11" t="str">
        <f t="shared" si="632"/>
        <v/>
      </c>
      <c r="AN2967" s="11" t="str">
        <f t="shared" si="633"/>
        <v/>
      </c>
      <c r="AO2967" s="13" t="str">
        <f t="shared" si="634"/>
        <v/>
      </c>
      <c r="AP2967" s="11" t="str">
        <f t="shared" si="635"/>
        <v/>
      </c>
      <c r="AQ2967" s="11" t="str">
        <f t="shared" si="636"/>
        <v/>
      </c>
      <c r="AR2967" s="11" t="str">
        <f t="shared" si="637"/>
        <v/>
      </c>
      <c r="AS2967" s="11" t="str">
        <f t="shared" si="638"/>
        <v/>
      </c>
      <c r="AT2967" s="11" t="str">
        <f t="shared" si="639"/>
        <v/>
      </c>
      <c r="AU2967" s="11" t="str">
        <f t="shared" si="640"/>
        <v/>
      </c>
      <c r="AV2967" s="11" t="str">
        <f t="shared" si="641"/>
        <v/>
      </c>
      <c r="AW2967" s="12" t="str">
        <f t="shared" si="642"/>
        <v/>
      </c>
      <c r="AX2967" s="13" t="str">
        <f t="shared" si="643"/>
        <v/>
      </c>
      <c r="AY2967" s="13" t="str">
        <f t="shared" si="644"/>
        <v/>
      </c>
      <c r="AZ2967" s="13" t="str">
        <f t="shared" si="645"/>
        <v/>
      </c>
      <c r="BA2967" s="13" t="str">
        <f t="shared" si="646"/>
        <v/>
      </c>
      <c r="BB2967" s="14" t="str">
        <f t="shared" si="647"/>
        <v/>
      </c>
      <c r="BC2967" s="19" t="str">
        <f t="shared" si="650"/>
        <v/>
      </c>
      <c r="BD2967" s="55" t="str">
        <f t="shared" si="626"/>
        <v/>
      </c>
      <c r="BE2967" s="19" t="str">
        <f t="shared" si="627"/>
        <v/>
      </c>
      <c r="BF2967" s="19" t="str">
        <f t="shared" si="618"/>
        <v/>
      </c>
      <c r="BG2967" s="19" t="str">
        <f t="shared" si="623"/>
        <v/>
      </c>
      <c r="BH2967" s="19" t="str">
        <f t="shared" si="628"/>
        <v/>
      </c>
      <c r="BI2967" s="19" t="str">
        <f t="shared" si="628"/>
        <v/>
      </c>
      <c r="BJ2967" s="19" t="str">
        <f t="shared" si="628"/>
        <v/>
      </c>
      <c r="BK2967" s="19" t="e">
        <f t="shared" si="649"/>
        <v>#VALUE!</v>
      </c>
      <c r="BL2967" s="19" t="e">
        <f t="shared" si="649"/>
        <v>#VALUE!</v>
      </c>
      <c r="BM2967" s="19" t="e">
        <f t="shared" si="649"/>
        <v>#VALUE!</v>
      </c>
      <c r="BN2967" s="19" t="e">
        <f t="shared" si="649"/>
        <v>#VALUE!</v>
      </c>
      <c r="BO2967" s="19" t="e">
        <f t="shared" si="649"/>
        <v>#VALUE!</v>
      </c>
      <c r="BP2967" s="19" t="e">
        <f t="shared" si="649"/>
        <v>#VALUE!</v>
      </c>
      <c r="BQ2967" s="19" t="e">
        <f t="shared" si="649"/>
        <v>#VALUE!</v>
      </c>
      <c r="BR2967" s="19" t="e">
        <f t="shared" si="649"/>
        <v>#VALUE!</v>
      </c>
      <c r="BS2967" s="19" t="e">
        <f t="shared" si="649"/>
        <v>#VALUE!</v>
      </c>
      <c r="BT2967" s="19" t="e">
        <f t="shared" si="649"/>
        <v>#VALUE!</v>
      </c>
      <c r="BU2967" s="19" t="e">
        <f t="shared" si="649"/>
        <v>#VALUE!</v>
      </c>
      <c r="BV2967" s="19" t="e">
        <f t="shared" si="649"/>
        <v>#VALUE!</v>
      </c>
      <c r="BW2967" s="19" t="e">
        <f t="shared" si="649"/>
        <v>#VALUE!</v>
      </c>
      <c r="BX2967" s="19" t="e">
        <f t="shared" si="649"/>
        <v>#VALUE!</v>
      </c>
      <c r="BY2967" s="19" t="str">
        <f t="shared" si="649"/>
        <v/>
      </c>
      <c r="BZ2967" s="19" t="str">
        <f t="shared" si="649"/>
        <v/>
      </c>
      <c r="CA2967" s="19" t="str">
        <f t="shared" si="648"/>
        <v/>
      </c>
      <c r="CB2967" s="19" t="str">
        <f t="shared" si="648"/>
        <v/>
      </c>
    </row>
    <row r="2968" spans="1:80">
      <c r="A2968" s="24" t="str">
        <f t="shared" si="629"/>
        <v/>
      </c>
      <c r="B2968" s="31" t="str">
        <f>IF(data!A2969="","",data!A2969)</f>
        <v/>
      </c>
      <c r="C2968" s="32" t="str">
        <f>IF(data!B2969="","",data!B2969)</f>
        <v/>
      </c>
      <c r="D2968" s="21" t="str">
        <f>IF(data!C2969="","",data!C2969)</f>
        <v/>
      </c>
      <c r="E2968" s="22" t="str">
        <f>IF(data!D2969="","",data!D2969)</f>
        <v/>
      </c>
      <c r="F2968" s="22" t="str">
        <f>IF(data!E2969="","",data!E2969)</f>
        <v/>
      </c>
      <c r="G2968" s="22" t="str">
        <f>IF(data!F2969="","",data!F2969)</f>
        <v/>
      </c>
      <c r="H2968" s="22" t="str">
        <f>IF(data!G2969="","",data!G2969)</f>
        <v/>
      </c>
      <c r="I2968" s="22" t="str">
        <f>IF(data!H2969="","",data!H2969)</f>
        <v/>
      </c>
      <c r="J2968" s="23" t="str">
        <f>IF(data!I2969="","",data!I2969)</f>
        <v/>
      </c>
      <c r="Q2968" s="33"/>
      <c r="R2968" s="33"/>
      <c r="S2968" s="33"/>
      <c r="T2968" s="33"/>
      <c r="U2968" s="33"/>
      <c r="V2968" s="33"/>
      <c r="X2968" s="34"/>
      <c r="Y2968" s="33"/>
      <c r="Z2968" s="33"/>
      <c r="AA2968" s="33"/>
      <c r="AB2968" s="33"/>
      <c r="AC2968" s="35"/>
      <c r="AD2968" s="33"/>
      <c r="AE2968" s="33"/>
      <c r="AF2968" s="33"/>
      <c r="AG2968" s="33"/>
      <c r="AH2968" s="33"/>
      <c r="AI2968" s="33"/>
      <c r="AJ2968" s="36"/>
      <c r="AK2968" s="10" t="str">
        <f t="shared" si="630"/>
        <v/>
      </c>
      <c r="AL2968" s="11" t="str">
        <f t="shared" si="631"/>
        <v/>
      </c>
      <c r="AM2968" s="11" t="str">
        <f t="shared" si="632"/>
        <v/>
      </c>
      <c r="AN2968" s="11" t="str">
        <f t="shared" si="633"/>
        <v/>
      </c>
      <c r="AO2968" s="13" t="str">
        <f t="shared" si="634"/>
        <v/>
      </c>
      <c r="AP2968" s="11" t="str">
        <f t="shared" si="635"/>
        <v/>
      </c>
      <c r="AQ2968" s="11" t="str">
        <f t="shared" si="636"/>
        <v/>
      </c>
      <c r="AR2968" s="11" t="str">
        <f t="shared" si="637"/>
        <v/>
      </c>
      <c r="AS2968" s="11" t="str">
        <f t="shared" si="638"/>
        <v/>
      </c>
      <c r="AT2968" s="11" t="str">
        <f t="shared" si="639"/>
        <v/>
      </c>
      <c r="AU2968" s="11" t="str">
        <f t="shared" si="640"/>
        <v/>
      </c>
      <c r="AV2968" s="11" t="str">
        <f t="shared" si="641"/>
        <v/>
      </c>
      <c r="AW2968" s="12" t="str">
        <f t="shared" si="642"/>
        <v/>
      </c>
      <c r="AX2968" s="13" t="str">
        <f t="shared" si="643"/>
        <v/>
      </c>
      <c r="AY2968" s="13" t="str">
        <f t="shared" si="644"/>
        <v/>
      </c>
      <c r="AZ2968" s="13" t="str">
        <f t="shared" si="645"/>
        <v/>
      </c>
      <c r="BA2968" s="13" t="str">
        <f t="shared" si="646"/>
        <v/>
      </c>
      <c r="BB2968" s="14" t="str">
        <f t="shared" si="647"/>
        <v/>
      </c>
      <c r="BC2968" s="19" t="str">
        <f t="shared" si="650"/>
        <v/>
      </c>
      <c r="BD2968" s="55" t="str">
        <f t="shared" si="626"/>
        <v/>
      </c>
      <c r="BE2968" s="19" t="str">
        <f t="shared" si="627"/>
        <v/>
      </c>
      <c r="BF2968" s="19" t="str">
        <f t="shared" si="618"/>
        <v/>
      </c>
      <c r="BG2968" s="19" t="str">
        <f t="shared" si="623"/>
        <v/>
      </c>
      <c r="BH2968" s="19" t="str">
        <f t="shared" si="628"/>
        <v/>
      </c>
      <c r="BI2968" s="19" t="str">
        <f t="shared" si="628"/>
        <v/>
      </c>
      <c r="BJ2968" s="19" t="str">
        <f t="shared" si="628"/>
        <v/>
      </c>
      <c r="BK2968" s="19" t="e">
        <f t="shared" si="649"/>
        <v>#VALUE!</v>
      </c>
      <c r="BL2968" s="19" t="e">
        <f t="shared" si="649"/>
        <v>#VALUE!</v>
      </c>
      <c r="BM2968" s="19" t="e">
        <f t="shared" si="649"/>
        <v>#VALUE!</v>
      </c>
      <c r="BN2968" s="19" t="e">
        <f t="shared" si="649"/>
        <v>#VALUE!</v>
      </c>
      <c r="BO2968" s="19" t="e">
        <f t="shared" si="649"/>
        <v>#VALUE!</v>
      </c>
      <c r="BP2968" s="19" t="e">
        <f t="shared" si="649"/>
        <v>#VALUE!</v>
      </c>
      <c r="BQ2968" s="19" t="e">
        <f t="shared" si="649"/>
        <v>#VALUE!</v>
      </c>
      <c r="BR2968" s="19" t="e">
        <f t="shared" si="649"/>
        <v>#VALUE!</v>
      </c>
      <c r="BS2968" s="19" t="e">
        <f t="shared" si="649"/>
        <v>#VALUE!</v>
      </c>
      <c r="BT2968" s="19" t="e">
        <f t="shared" si="649"/>
        <v>#VALUE!</v>
      </c>
      <c r="BU2968" s="19" t="e">
        <f t="shared" si="649"/>
        <v>#VALUE!</v>
      </c>
      <c r="BV2968" s="19" t="e">
        <f t="shared" si="649"/>
        <v>#VALUE!</v>
      </c>
      <c r="BW2968" s="19" t="e">
        <f t="shared" si="649"/>
        <v>#VALUE!</v>
      </c>
      <c r="BX2968" s="19" t="e">
        <f t="shared" si="649"/>
        <v>#VALUE!</v>
      </c>
      <c r="BY2968" s="19" t="str">
        <f t="shared" si="649"/>
        <v/>
      </c>
      <c r="BZ2968" s="19" t="str">
        <f t="shared" si="649"/>
        <v/>
      </c>
      <c r="CA2968" s="19" t="str">
        <f t="shared" si="648"/>
        <v/>
      </c>
      <c r="CB2968" s="19" t="str">
        <f t="shared" si="648"/>
        <v/>
      </c>
    </row>
    <row r="2969" spans="1:80">
      <c r="A2969" s="24" t="str">
        <f t="shared" si="629"/>
        <v/>
      </c>
      <c r="B2969" s="31" t="str">
        <f>IF(data!A2970="","",data!A2970)</f>
        <v/>
      </c>
      <c r="C2969" s="32" t="str">
        <f>IF(data!B2970="","",data!B2970)</f>
        <v/>
      </c>
      <c r="D2969" s="21" t="str">
        <f>IF(data!C2970="","",data!C2970)</f>
        <v/>
      </c>
      <c r="E2969" s="22" t="str">
        <f>IF(data!D2970="","",data!D2970)</f>
        <v/>
      </c>
      <c r="F2969" s="22" t="str">
        <f>IF(data!E2970="","",data!E2970)</f>
        <v/>
      </c>
      <c r="G2969" s="22" t="str">
        <f>IF(data!F2970="","",data!F2970)</f>
        <v/>
      </c>
      <c r="H2969" s="22" t="str">
        <f>IF(data!G2970="","",data!G2970)</f>
        <v/>
      </c>
      <c r="I2969" s="22" t="str">
        <f>IF(data!H2970="","",data!H2970)</f>
        <v/>
      </c>
      <c r="J2969" s="23" t="str">
        <f>IF(data!I2970="","",data!I2970)</f>
        <v/>
      </c>
      <c r="Q2969" s="33"/>
      <c r="R2969" s="33"/>
      <c r="S2969" s="33"/>
      <c r="T2969" s="33"/>
      <c r="U2969" s="33"/>
      <c r="V2969" s="33"/>
      <c r="X2969" s="34"/>
      <c r="Y2969" s="33"/>
      <c r="Z2969" s="33"/>
      <c r="AA2969" s="33"/>
      <c r="AB2969" s="33"/>
      <c r="AC2969" s="35"/>
      <c r="AD2969" s="33"/>
      <c r="AE2969" s="33"/>
      <c r="AF2969" s="33"/>
      <c r="AG2969" s="33"/>
      <c r="AH2969" s="33"/>
      <c r="AI2969" s="33"/>
      <c r="AJ2969" s="36"/>
      <c r="AK2969" s="10" t="str">
        <f t="shared" si="630"/>
        <v/>
      </c>
      <c r="AL2969" s="11" t="str">
        <f t="shared" si="631"/>
        <v/>
      </c>
      <c r="AM2969" s="11" t="str">
        <f t="shared" si="632"/>
        <v/>
      </c>
      <c r="AN2969" s="11" t="str">
        <f t="shared" si="633"/>
        <v/>
      </c>
      <c r="AO2969" s="13" t="str">
        <f t="shared" si="634"/>
        <v/>
      </c>
      <c r="AP2969" s="11" t="str">
        <f t="shared" si="635"/>
        <v/>
      </c>
      <c r="AQ2969" s="11" t="str">
        <f t="shared" si="636"/>
        <v/>
      </c>
      <c r="AR2969" s="11" t="str">
        <f t="shared" si="637"/>
        <v/>
      </c>
      <c r="AS2969" s="11" t="str">
        <f t="shared" si="638"/>
        <v/>
      </c>
      <c r="AT2969" s="11" t="str">
        <f t="shared" si="639"/>
        <v/>
      </c>
      <c r="AU2969" s="11" t="str">
        <f t="shared" si="640"/>
        <v/>
      </c>
      <c r="AV2969" s="11" t="str">
        <f t="shared" si="641"/>
        <v/>
      </c>
      <c r="AW2969" s="12" t="str">
        <f t="shared" si="642"/>
        <v/>
      </c>
      <c r="AX2969" s="13" t="str">
        <f t="shared" si="643"/>
        <v/>
      </c>
      <c r="AY2969" s="13" t="str">
        <f t="shared" si="644"/>
        <v/>
      </c>
      <c r="AZ2969" s="13" t="str">
        <f t="shared" si="645"/>
        <v/>
      </c>
      <c r="BA2969" s="13" t="str">
        <f t="shared" si="646"/>
        <v/>
      </c>
      <c r="BB2969" s="14" t="str">
        <f t="shared" si="647"/>
        <v/>
      </c>
      <c r="BC2969" s="19" t="str">
        <f t="shared" si="650"/>
        <v/>
      </c>
      <c r="BD2969" s="55" t="str">
        <f t="shared" si="626"/>
        <v/>
      </c>
      <c r="BE2969" s="19" t="str">
        <f t="shared" si="627"/>
        <v/>
      </c>
      <c r="BF2969" s="19" t="str">
        <f t="shared" si="618"/>
        <v/>
      </c>
      <c r="BG2969" s="19" t="str">
        <f t="shared" si="623"/>
        <v/>
      </c>
      <c r="BH2969" s="19" t="str">
        <f t="shared" si="628"/>
        <v/>
      </c>
      <c r="BI2969" s="19" t="str">
        <f t="shared" si="628"/>
        <v/>
      </c>
      <c r="BJ2969" s="19" t="str">
        <f t="shared" si="628"/>
        <v/>
      </c>
      <c r="BK2969" s="19" t="e">
        <f t="shared" si="649"/>
        <v>#VALUE!</v>
      </c>
      <c r="BL2969" s="19" t="e">
        <f t="shared" si="649"/>
        <v>#VALUE!</v>
      </c>
      <c r="BM2969" s="19" t="e">
        <f t="shared" si="649"/>
        <v>#VALUE!</v>
      </c>
      <c r="BN2969" s="19" t="e">
        <f t="shared" si="649"/>
        <v>#VALUE!</v>
      </c>
      <c r="BO2969" s="19" t="e">
        <f t="shared" si="649"/>
        <v>#VALUE!</v>
      </c>
      <c r="BP2969" s="19" t="e">
        <f t="shared" si="649"/>
        <v>#VALUE!</v>
      </c>
      <c r="BQ2969" s="19" t="e">
        <f t="shared" si="649"/>
        <v>#VALUE!</v>
      </c>
      <c r="BR2969" s="19" t="e">
        <f t="shared" si="649"/>
        <v>#VALUE!</v>
      </c>
      <c r="BS2969" s="19" t="e">
        <f t="shared" si="649"/>
        <v>#VALUE!</v>
      </c>
      <c r="BT2969" s="19" t="e">
        <f t="shared" si="649"/>
        <v>#VALUE!</v>
      </c>
      <c r="BU2969" s="19" t="e">
        <f t="shared" si="649"/>
        <v>#VALUE!</v>
      </c>
      <c r="BV2969" s="19" t="e">
        <f t="shared" si="649"/>
        <v>#VALUE!</v>
      </c>
      <c r="BW2969" s="19" t="e">
        <f t="shared" si="649"/>
        <v>#VALUE!</v>
      </c>
      <c r="BX2969" s="19" t="e">
        <f t="shared" si="649"/>
        <v>#VALUE!</v>
      </c>
      <c r="BY2969" s="19" t="str">
        <f t="shared" si="649"/>
        <v/>
      </c>
      <c r="BZ2969" s="19" t="str">
        <f t="shared" si="649"/>
        <v/>
      </c>
      <c r="CA2969" s="19" t="str">
        <f t="shared" si="648"/>
        <v/>
      </c>
      <c r="CB2969" s="19" t="str">
        <f t="shared" si="648"/>
        <v/>
      </c>
    </row>
    <row r="2970" spans="1:80">
      <c r="A2970" s="24" t="str">
        <f t="shared" si="629"/>
        <v/>
      </c>
      <c r="B2970" s="31" t="str">
        <f>IF(data!A2971="","",data!A2971)</f>
        <v/>
      </c>
      <c r="C2970" s="32" t="str">
        <f>IF(data!B2971="","",data!B2971)</f>
        <v/>
      </c>
      <c r="D2970" s="21" t="str">
        <f>IF(data!C2971="","",data!C2971)</f>
        <v/>
      </c>
      <c r="E2970" s="22" t="str">
        <f>IF(data!D2971="","",data!D2971)</f>
        <v/>
      </c>
      <c r="F2970" s="22" t="str">
        <f>IF(data!E2971="","",data!E2971)</f>
        <v/>
      </c>
      <c r="G2970" s="22" t="str">
        <f>IF(data!F2971="","",data!F2971)</f>
        <v/>
      </c>
      <c r="H2970" s="22" t="str">
        <f>IF(data!G2971="","",data!G2971)</f>
        <v/>
      </c>
      <c r="I2970" s="22" t="str">
        <f>IF(data!H2971="","",data!H2971)</f>
        <v/>
      </c>
      <c r="J2970" s="23" t="str">
        <f>IF(data!I2971="","",data!I2971)</f>
        <v/>
      </c>
      <c r="Q2970" s="33"/>
      <c r="R2970" s="33"/>
      <c r="S2970" s="33"/>
      <c r="T2970" s="33"/>
      <c r="U2970" s="33"/>
      <c r="V2970" s="33"/>
      <c r="X2970" s="34"/>
      <c r="Y2970" s="33"/>
      <c r="Z2970" s="33"/>
      <c r="AA2970" s="33"/>
      <c r="AB2970" s="33"/>
      <c r="AC2970" s="35"/>
      <c r="AD2970" s="33"/>
      <c r="AE2970" s="33"/>
      <c r="AF2970" s="33"/>
      <c r="AG2970" s="33"/>
      <c r="AH2970" s="33"/>
      <c r="AI2970" s="33"/>
      <c r="AJ2970" s="36"/>
      <c r="AK2970" s="10" t="str">
        <f t="shared" si="630"/>
        <v/>
      </c>
      <c r="AL2970" s="11" t="str">
        <f t="shared" si="631"/>
        <v/>
      </c>
      <c r="AM2970" s="11" t="str">
        <f t="shared" si="632"/>
        <v/>
      </c>
      <c r="AN2970" s="11" t="str">
        <f t="shared" si="633"/>
        <v/>
      </c>
      <c r="AO2970" s="13" t="str">
        <f t="shared" si="634"/>
        <v/>
      </c>
      <c r="AP2970" s="11" t="str">
        <f t="shared" si="635"/>
        <v/>
      </c>
      <c r="AQ2970" s="11" t="str">
        <f t="shared" si="636"/>
        <v/>
      </c>
      <c r="AR2970" s="11" t="str">
        <f t="shared" si="637"/>
        <v/>
      </c>
      <c r="AS2970" s="11" t="str">
        <f t="shared" si="638"/>
        <v/>
      </c>
      <c r="AT2970" s="11" t="str">
        <f t="shared" si="639"/>
        <v/>
      </c>
      <c r="AU2970" s="11" t="str">
        <f t="shared" si="640"/>
        <v/>
      </c>
      <c r="AV2970" s="11" t="str">
        <f t="shared" si="641"/>
        <v/>
      </c>
      <c r="AW2970" s="12" t="str">
        <f t="shared" si="642"/>
        <v/>
      </c>
      <c r="AX2970" s="13" t="str">
        <f t="shared" si="643"/>
        <v/>
      </c>
      <c r="AY2970" s="13" t="str">
        <f t="shared" si="644"/>
        <v/>
      </c>
      <c r="AZ2970" s="13" t="str">
        <f t="shared" si="645"/>
        <v/>
      </c>
      <c r="BA2970" s="13" t="str">
        <f t="shared" si="646"/>
        <v/>
      </c>
      <c r="BB2970" s="14" t="str">
        <f t="shared" si="647"/>
        <v/>
      </c>
      <c r="BC2970" s="19" t="str">
        <f t="shared" si="650"/>
        <v/>
      </c>
      <c r="BD2970" s="55" t="str">
        <f t="shared" si="626"/>
        <v/>
      </c>
      <c r="BE2970" s="19" t="str">
        <f t="shared" si="627"/>
        <v/>
      </c>
      <c r="BF2970" s="19" t="str">
        <f t="shared" si="618"/>
        <v/>
      </c>
      <c r="BG2970" s="19" t="str">
        <f t="shared" si="623"/>
        <v/>
      </c>
      <c r="BH2970" s="19" t="str">
        <f t="shared" si="628"/>
        <v/>
      </c>
      <c r="BI2970" s="19" t="str">
        <f t="shared" si="628"/>
        <v/>
      </c>
      <c r="BJ2970" s="19" t="str">
        <f t="shared" si="628"/>
        <v/>
      </c>
      <c r="BK2970" s="19" t="e">
        <f t="shared" si="649"/>
        <v>#VALUE!</v>
      </c>
      <c r="BL2970" s="19" t="e">
        <f t="shared" si="649"/>
        <v>#VALUE!</v>
      </c>
      <c r="BM2970" s="19" t="e">
        <f t="shared" si="649"/>
        <v>#VALUE!</v>
      </c>
      <c r="BN2970" s="19" t="e">
        <f t="shared" si="649"/>
        <v>#VALUE!</v>
      </c>
      <c r="BO2970" s="19" t="e">
        <f t="shared" si="649"/>
        <v>#VALUE!</v>
      </c>
      <c r="BP2970" s="19" t="e">
        <f t="shared" si="649"/>
        <v>#VALUE!</v>
      </c>
      <c r="BQ2970" s="19" t="e">
        <f t="shared" si="649"/>
        <v>#VALUE!</v>
      </c>
      <c r="BR2970" s="19" t="e">
        <f t="shared" si="649"/>
        <v>#VALUE!</v>
      </c>
      <c r="BS2970" s="19" t="e">
        <f t="shared" si="649"/>
        <v>#VALUE!</v>
      </c>
      <c r="BT2970" s="19" t="e">
        <f t="shared" si="649"/>
        <v>#VALUE!</v>
      </c>
      <c r="BU2970" s="19" t="e">
        <f t="shared" si="649"/>
        <v>#VALUE!</v>
      </c>
      <c r="BV2970" s="19" t="e">
        <f t="shared" si="649"/>
        <v>#VALUE!</v>
      </c>
      <c r="BW2970" s="19" t="e">
        <f t="shared" si="649"/>
        <v>#VALUE!</v>
      </c>
      <c r="BX2970" s="19" t="e">
        <f t="shared" si="649"/>
        <v>#VALUE!</v>
      </c>
      <c r="BY2970" s="19" t="str">
        <f t="shared" si="649"/>
        <v/>
      </c>
      <c r="BZ2970" s="19" t="str">
        <f t="shared" si="649"/>
        <v/>
      </c>
      <c r="CA2970" s="19" t="str">
        <f t="shared" si="648"/>
        <v/>
      </c>
      <c r="CB2970" s="19" t="str">
        <f t="shared" si="648"/>
        <v/>
      </c>
    </row>
    <row r="2971" spans="1:80">
      <c r="A2971" s="24" t="str">
        <f t="shared" si="629"/>
        <v/>
      </c>
      <c r="B2971" s="31" t="str">
        <f>IF(data!A2972="","",data!A2972)</f>
        <v/>
      </c>
      <c r="C2971" s="32" t="str">
        <f>IF(data!B2972="","",data!B2972)</f>
        <v/>
      </c>
      <c r="D2971" s="21" t="str">
        <f>IF(data!C2972="","",data!C2972)</f>
        <v/>
      </c>
      <c r="E2971" s="22" t="str">
        <f>IF(data!D2972="","",data!D2972)</f>
        <v/>
      </c>
      <c r="F2971" s="22" t="str">
        <f>IF(data!E2972="","",data!E2972)</f>
        <v/>
      </c>
      <c r="G2971" s="22" t="str">
        <f>IF(data!F2972="","",data!F2972)</f>
        <v/>
      </c>
      <c r="H2971" s="22" t="str">
        <f>IF(data!G2972="","",data!G2972)</f>
        <v/>
      </c>
      <c r="I2971" s="22" t="str">
        <f>IF(data!H2972="","",data!H2972)</f>
        <v/>
      </c>
      <c r="J2971" s="23" t="str">
        <f>IF(data!I2972="","",data!I2972)</f>
        <v/>
      </c>
      <c r="Q2971" s="33"/>
      <c r="R2971" s="33"/>
      <c r="S2971" s="33"/>
      <c r="T2971" s="33"/>
      <c r="U2971" s="33"/>
      <c r="V2971" s="33"/>
      <c r="X2971" s="34"/>
      <c r="Y2971" s="33"/>
      <c r="Z2971" s="33"/>
      <c r="AA2971" s="33"/>
      <c r="AB2971" s="33"/>
      <c r="AC2971" s="35"/>
      <c r="AD2971" s="33"/>
      <c r="AE2971" s="33"/>
      <c r="AF2971" s="33"/>
      <c r="AG2971" s="33"/>
      <c r="AH2971" s="33"/>
      <c r="AI2971" s="33"/>
      <c r="AJ2971" s="36"/>
      <c r="AK2971" s="10" t="str">
        <f t="shared" si="630"/>
        <v/>
      </c>
      <c r="AL2971" s="11" t="str">
        <f t="shared" si="631"/>
        <v/>
      </c>
      <c r="AM2971" s="11" t="str">
        <f t="shared" si="632"/>
        <v/>
      </c>
      <c r="AN2971" s="11" t="str">
        <f t="shared" si="633"/>
        <v/>
      </c>
      <c r="AO2971" s="13" t="str">
        <f t="shared" si="634"/>
        <v/>
      </c>
      <c r="AP2971" s="11" t="str">
        <f t="shared" si="635"/>
        <v/>
      </c>
      <c r="AQ2971" s="11" t="str">
        <f t="shared" si="636"/>
        <v/>
      </c>
      <c r="AR2971" s="11" t="str">
        <f t="shared" si="637"/>
        <v/>
      </c>
      <c r="AS2971" s="11" t="str">
        <f t="shared" si="638"/>
        <v/>
      </c>
      <c r="AT2971" s="11" t="str">
        <f t="shared" si="639"/>
        <v/>
      </c>
      <c r="AU2971" s="11" t="str">
        <f t="shared" si="640"/>
        <v/>
      </c>
      <c r="AV2971" s="11" t="str">
        <f t="shared" si="641"/>
        <v/>
      </c>
      <c r="AW2971" s="12" t="str">
        <f t="shared" si="642"/>
        <v/>
      </c>
      <c r="AX2971" s="13" t="str">
        <f t="shared" si="643"/>
        <v/>
      </c>
      <c r="AY2971" s="13" t="str">
        <f t="shared" si="644"/>
        <v/>
      </c>
      <c r="AZ2971" s="13" t="str">
        <f t="shared" si="645"/>
        <v/>
      </c>
      <c r="BA2971" s="13" t="str">
        <f t="shared" si="646"/>
        <v/>
      </c>
      <c r="BB2971" s="14" t="str">
        <f t="shared" si="647"/>
        <v/>
      </c>
      <c r="BC2971" s="19" t="str">
        <f t="shared" si="650"/>
        <v/>
      </c>
      <c r="BD2971" s="55" t="str">
        <f t="shared" si="626"/>
        <v/>
      </c>
      <c r="BE2971" s="19" t="str">
        <f t="shared" si="627"/>
        <v/>
      </c>
      <c r="BF2971" s="19" t="str">
        <f t="shared" ref="BF2971:BF2999" si="651">IF($B2971="","",SUM($BC2947:$BC2971)/25/$BM$3)</f>
        <v/>
      </c>
      <c r="BG2971" s="19" t="str">
        <f t="shared" si="623"/>
        <v/>
      </c>
      <c r="BH2971" s="19" t="str">
        <f t="shared" si="628"/>
        <v/>
      </c>
      <c r="BI2971" s="19" t="str">
        <f t="shared" si="628"/>
        <v/>
      </c>
      <c r="BJ2971" s="19" t="str">
        <f t="shared" si="628"/>
        <v/>
      </c>
      <c r="BK2971" s="19" t="e">
        <f t="shared" si="649"/>
        <v>#VALUE!</v>
      </c>
      <c r="BL2971" s="19" t="e">
        <f t="shared" si="649"/>
        <v>#VALUE!</v>
      </c>
      <c r="BM2971" s="19" t="e">
        <f t="shared" si="649"/>
        <v>#VALUE!</v>
      </c>
      <c r="BN2971" s="19" t="e">
        <f t="shared" si="649"/>
        <v>#VALUE!</v>
      </c>
      <c r="BO2971" s="19" t="e">
        <f t="shared" si="649"/>
        <v>#VALUE!</v>
      </c>
      <c r="BP2971" s="19" t="e">
        <f t="shared" si="649"/>
        <v>#VALUE!</v>
      </c>
      <c r="BQ2971" s="19" t="e">
        <f t="shared" si="649"/>
        <v>#VALUE!</v>
      </c>
      <c r="BR2971" s="19" t="e">
        <f t="shared" si="649"/>
        <v>#VALUE!</v>
      </c>
      <c r="BS2971" s="19" t="e">
        <f t="shared" si="649"/>
        <v>#VALUE!</v>
      </c>
      <c r="BT2971" s="19" t="e">
        <f t="shared" si="649"/>
        <v>#VALUE!</v>
      </c>
      <c r="BU2971" s="19" t="e">
        <f t="shared" si="649"/>
        <v>#VALUE!</v>
      </c>
      <c r="BV2971" s="19" t="e">
        <f t="shared" si="649"/>
        <v>#VALUE!</v>
      </c>
      <c r="BW2971" s="19" t="e">
        <f t="shared" si="649"/>
        <v>#VALUE!</v>
      </c>
      <c r="BX2971" s="19" t="e">
        <f t="shared" si="649"/>
        <v>#VALUE!</v>
      </c>
      <c r="BY2971" s="19" t="str">
        <f t="shared" si="649"/>
        <v/>
      </c>
      <c r="BZ2971" s="19" t="str">
        <f t="shared" si="649"/>
        <v/>
      </c>
      <c r="CA2971" s="19" t="str">
        <f t="shared" si="648"/>
        <v/>
      </c>
      <c r="CB2971" s="19" t="str">
        <f t="shared" si="648"/>
        <v/>
      </c>
    </row>
    <row r="2972" spans="1:80">
      <c r="A2972" s="24" t="str">
        <f t="shared" si="629"/>
        <v/>
      </c>
      <c r="B2972" s="31" t="str">
        <f>IF(data!A2973="","",data!A2973)</f>
        <v/>
      </c>
      <c r="C2972" s="32" t="str">
        <f>IF(data!B2973="","",data!B2973)</f>
        <v/>
      </c>
      <c r="D2972" s="21" t="str">
        <f>IF(data!C2973="","",data!C2973)</f>
        <v/>
      </c>
      <c r="E2972" s="22" t="str">
        <f>IF(data!D2973="","",data!D2973)</f>
        <v/>
      </c>
      <c r="F2972" s="22" t="str">
        <f>IF(data!E2973="","",data!E2973)</f>
        <v/>
      </c>
      <c r="G2972" s="22" t="str">
        <f>IF(data!F2973="","",data!F2973)</f>
        <v/>
      </c>
      <c r="H2972" s="22" t="str">
        <f>IF(data!G2973="","",data!G2973)</f>
        <v/>
      </c>
      <c r="I2972" s="22" t="str">
        <f>IF(data!H2973="","",data!H2973)</f>
        <v/>
      </c>
      <c r="J2972" s="23" t="str">
        <f>IF(data!I2973="","",data!I2973)</f>
        <v/>
      </c>
      <c r="Q2972" s="33"/>
      <c r="R2972" s="33"/>
      <c r="S2972" s="33"/>
      <c r="T2972" s="33"/>
      <c r="U2972" s="33"/>
      <c r="V2972" s="33"/>
      <c r="X2972" s="34"/>
      <c r="Y2972" s="33"/>
      <c r="Z2972" s="33"/>
      <c r="AA2972" s="33"/>
      <c r="AB2972" s="33"/>
      <c r="AC2972" s="35"/>
      <c r="AD2972" s="33"/>
      <c r="AE2972" s="33"/>
      <c r="AF2972" s="33"/>
      <c r="AG2972" s="33"/>
      <c r="AH2972" s="33"/>
      <c r="AI2972" s="33"/>
      <c r="AJ2972" s="36"/>
      <c r="AK2972" s="10" t="str">
        <f t="shared" si="630"/>
        <v/>
      </c>
      <c r="AL2972" s="11" t="str">
        <f t="shared" si="631"/>
        <v/>
      </c>
      <c r="AM2972" s="11" t="str">
        <f t="shared" si="632"/>
        <v/>
      </c>
      <c r="AN2972" s="11" t="str">
        <f t="shared" si="633"/>
        <v/>
      </c>
      <c r="AO2972" s="13" t="str">
        <f t="shared" si="634"/>
        <v/>
      </c>
      <c r="AP2972" s="11" t="str">
        <f t="shared" si="635"/>
        <v/>
      </c>
      <c r="AQ2972" s="11" t="str">
        <f t="shared" si="636"/>
        <v/>
      </c>
      <c r="AR2972" s="11" t="str">
        <f t="shared" si="637"/>
        <v/>
      </c>
      <c r="AS2972" s="11" t="str">
        <f t="shared" si="638"/>
        <v/>
      </c>
      <c r="AT2972" s="11" t="str">
        <f t="shared" si="639"/>
        <v/>
      </c>
      <c r="AU2972" s="11" t="str">
        <f t="shared" si="640"/>
        <v/>
      </c>
      <c r="AV2972" s="11" t="str">
        <f t="shared" si="641"/>
        <v/>
      </c>
      <c r="AW2972" s="12" t="str">
        <f t="shared" si="642"/>
        <v/>
      </c>
      <c r="AX2972" s="13" t="str">
        <f t="shared" si="643"/>
        <v/>
      </c>
      <c r="AY2972" s="13" t="str">
        <f t="shared" si="644"/>
        <v/>
      </c>
      <c r="AZ2972" s="13" t="str">
        <f t="shared" si="645"/>
        <v/>
      </c>
      <c r="BA2972" s="13" t="str">
        <f t="shared" si="646"/>
        <v/>
      </c>
      <c r="BB2972" s="14" t="str">
        <f t="shared" si="647"/>
        <v/>
      </c>
      <c r="BC2972" s="19" t="str">
        <f t="shared" si="650"/>
        <v/>
      </c>
      <c r="BD2972" s="55" t="str">
        <f t="shared" si="626"/>
        <v/>
      </c>
      <c r="BE2972" s="19" t="str">
        <f t="shared" si="627"/>
        <v/>
      </c>
      <c r="BF2972" s="19" t="str">
        <f t="shared" si="651"/>
        <v/>
      </c>
      <c r="BG2972" s="19" t="str">
        <f t="shared" si="623"/>
        <v/>
      </c>
      <c r="BH2972" s="19" t="str">
        <f t="shared" si="628"/>
        <v/>
      </c>
      <c r="BI2972" s="19" t="str">
        <f t="shared" si="628"/>
        <v/>
      </c>
      <c r="BJ2972" s="19" t="str">
        <f t="shared" si="628"/>
        <v/>
      </c>
      <c r="BK2972" s="19" t="e">
        <f t="shared" si="649"/>
        <v>#VALUE!</v>
      </c>
      <c r="BL2972" s="19" t="e">
        <f t="shared" si="649"/>
        <v>#VALUE!</v>
      </c>
      <c r="BM2972" s="19" t="e">
        <f t="shared" si="649"/>
        <v>#VALUE!</v>
      </c>
      <c r="BN2972" s="19" t="e">
        <f t="shared" si="649"/>
        <v>#VALUE!</v>
      </c>
      <c r="BO2972" s="19" t="e">
        <f t="shared" si="649"/>
        <v>#VALUE!</v>
      </c>
      <c r="BP2972" s="19" t="e">
        <f t="shared" si="649"/>
        <v>#VALUE!</v>
      </c>
      <c r="BQ2972" s="19" t="e">
        <f t="shared" si="649"/>
        <v>#VALUE!</v>
      </c>
      <c r="BR2972" s="19" t="e">
        <f t="shared" si="649"/>
        <v>#VALUE!</v>
      </c>
      <c r="BS2972" s="19" t="e">
        <f t="shared" si="649"/>
        <v>#VALUE!</v>
      </c>
      <c r="BT2972" s="19" t="e">
        <f t="shared" si="649"/>
        <v>#VALUE!</v>
      </c>
      <c r="BU2972" s="19" t="e">
        <f t="shared" si="649"/>
        <v>#VALUE!</v>
      </c>
      <c r="BV2972" s="19" t="e">
        <f t="shared" si="649"/>
        <v>#VALUE!</v>
      </c>
      <c r="BW2972" s="19" t="e">
        <f t="shared" si="649"/>
        <v>#VALUE!</v>
      </c>
      <c r="BX2972" s="19" t="e">
        <f t="shared" si="649"/>
        <v>#VALUE!</v>
      </c>
      <c r="BY2972" s="19" t="str">
        <f t="shared" si="649"/>
        <v/>
      </c>
      <c r="BZ2972" s="19" t="str">
        <f t="shared" si="649"/>
        <v/>
      </c>
      <c r="CA2972" s="19" t="str">
        <f t="shared" si="648"/>
        <v/>
      </c>
      <c r="CB2972" s="19" t="str">
        <f t="shared" si="648"/>
        <v/>
      </c>
    </row>
    <row r="2973" spans="1:80">
      <c r="A2973" s="24" t="str">
        <f t="shared" si="629"/>
        <v/>
      </c>
      <c r="B2973" s="31" t="str">
        <f>IF(data!A2974="","",data!A2974)</f>
        <v/>
      </c>
      <c r="C2973" s="32" t="str">
        <f>IF(data!B2974="","",data!B2974)</f>
        <v/>
      </c>
      <c r="D2973" s="21" t="str">
        <f>IF(data!C2974="","",data!C2974)</f>
        <v/>
      </c>
      <c r="E2973" s="22" t="str">
        <f>IF(data!D2974="","",data!D2974)</f>
        <v/>
      </c>
      <c r="F2973" s="22" t="str">
        <f>IF(data!E2974="","",data!E2974)</f>
        <v/>
      </c>
      <c r="G2973" s="22" t="str">
        <f>IF(data!F2974="","",data!F2974)</f>
        <v/>
      </c>
      <c r="H2973" s="22" t="str">
        <f>IF(data!G2974="","",data!G2974)</f>
        <v/>
      </c>
      <c r="I2973" s="22" t="str">
        <f>IF(data!H2974="","",data!H2974)</f>
        <v/>
      </c>
      <c r="J2973" s="23" t="str">
        <f>IF(data!I2974="","",data!I2974)</f>
        <v/>
      </c>
      <c r="Q2973" s="33"/>
      <c r="R2973" s="33"/>
      <c r="S2973" s="33"/>
      <c r="T2973" s="33"/>
      <c r="U2973" s="33"/>
      <c r="V2973" s="33"/>
      <c r="X2973" s="34"/>
      <c r="Y2973" s="33"/>
      <c r="Z2973" s="33"/>
      <c r="AA2973" s="33"/>
      <c r="AB2973" s="33"/>
      <c r="AC2973" s="35"/>
      <c r="AD2973" s="33"/>
      <c r="AE2973" s="33"/>
      <c r="AF2973" s="33"/>
      <c r="AG2973" s="33"/>
      <c r="AH2973" s="33"/>
      <c r="AI2973" s="33"/>
      <c r="AJ2973" s="36"/>
      <c r="AK2973" s="10" t="str">
        <f t="shared" si="630"/>
        <v/>
      </c>
      <c r="AL2973" s="11" t="str">
        <f t="shared" si="631"/>
        <v/>
      </c>
      <c r="AM2973" s="11" t="str">
        <f t="shared" si="632"/>
        <v/>
      </c>
      <c r="AN2973" s="11" t="str">
        <f t="shared" si="633"/>
        <v/>
      </c>
      <c r="AO2973" s="13" t="str">
        <f t="shared" si="634"/>
        <v/>
      </c>
      <c r="AP2973" s="11" t="str">
        <f t="shared" si="635"/>
        <v/>
      </c>
      <c r="AQ2973" s="11" t="str">
        <f t="shared" si="636"/>
        <v/>
      </c>
      <c r="AR2973" s="11" t="str">
        <f t="shared" si="637"/>
        <v/>
      </c>
      <c r="AS2973" s="11" t="str">
        <f t="shared" si="638"/>
        <v/>
      </c>
      <c r="AT2973" s="11" t="str">
        <f t="shared" si="639"/>
        <v/>
      </c>
      <c r="AU2973" s="11" t="str">
        <f t="shared" si="640"/>
        <v/>
      </c>
      <c r="AV2973" s="11" t="str">
        <f t="shared" si="641"/>
        <v/>
      </c>
      <c r="AW2973" s="12" t="str">
        <f t="shared" si="642"/>
        <v/>
      </c>
      <c r="AX2973" s="13" t="str">
        <f t="shared" si="643"/>
        <v/>
      </c>
      <c r="AY2973" s="13" t="str">
        <f t="shared" si="644"/>
        <v/>
      </c>
      <c r="AZ2973" s="13" t="str">
        <f t="shared" si="645"/>
        <v/>
      </c>
      <c r="BA2973" s="13" t="str">
        <f t="shared" si="646"/>
        <v/>
      </c>
      <c r="BB2973" s="14" t="str">
        <f t="shared" si="647"/>
        <v/>
      </c>
      <c r="BC2973" s="19" t="str">
        <f t="shared" si="650"/>
        <v/>
      </c>
      <c r="BD2973" s="55" t="str">
        <f t="shared" si="626"/>
        <v/>
      </c>
      <c r="BE2973" s="19" t="str">
        <f t="shared" si="627"/>
        <v/>
      </c>
      <c r="BF2973" s="19" t="str">
        <f t="shared" si="651"/>
        <v/>
      </c>
      <c r="BG2973" s="19" t="str">
        <f t="shared" si="623"/>
        <v/>
      </c>
      <c r="BH2973" s="19" t="str">
        <f t="shared" si="628"/>
        <v/>
      </c>
      <c r="BI2973" s="19" t="str">
        <f t="shared" si="628"/>
        <v/>
      </c>
      <c r="BJ2973" s="19" t="str">
        <f t="shared" si="628"/>
        <v/>
      </c>
      <c r="BK2973" s="19" t="e">
        <f t="shared" si="649"/>
        <v>#VALUE!</v>
      </c>
      <c r="BL2973" s="19" t="e">
        <f t="shared" si="649"/>
        <v>#VALUE!</v>
      </c>
      <c r="BM2973" s="19" t="e">
        <f t="shared" si="649"/>
        <v>#VALUE!</v>
      </c>
      <c r="BN2973" s="19" t="e">
        <f t="shared" si="649"/>
        <v>#VALUE!</v>
      </c>
      <c r="BO2973" s="19" t="e">
        <f t="shared" si="649"/>
        <v>#VALUE!</v>
      </c>
      <c r="BP2973" s="19" t="e">
        <f t="shared" si="649"/>
        <v>#VALUE!</v>
      </c>
      <c r="BQ2973" s="19" t="e">
        <f t="shared" si="649"/>
        <v>#VALUE!</v>
      </c>
      <c r="BR2973" s="19" t="e">
        <f t="shared" si="649"/>
        <v>#VALUE!</v>
      </c>
      <c r="BS2973" s="19" t="e">
        <f t="shared" si="649"/>
        <v>#VALUE!</v>
      </c>
      <c r="BT2973" s="19" t="e">
        <f t="shared" si="649"/>
        <v>#VALUE!</v>
      </c>
      <c r="BU2973" s="19" t="e">
        <f t="shared" si="649"/>
        <v>#VALUE!</v>
      </c>
      <c r="BV2973" s="19" t="e">
        <f t="shared" si="649"/>
        <v>#VALUE!</v>
      </c>
      <c r="BW2973" s="19" t="e">
        <f t="shared" si="649"/>
        <v>#VALUE!</v>
      </c>
      <c r="BX2973" s="19" t="e">
        <f t="shared" si="649"/>
        <v>#VALUE!</v>
      </c>
      <c r="BY2973" s="19" t="str">
        <f t="shared" si="649"/>
        <v/>
      </c>
      <c r="BZ2973" s="19" t="str">
        <f t="shared" si="649"/>
        <v/>
      </c>
      <c r="CA2973" s="19" t="str">
        <f t="shared" si="648"/>
        <v/>
      </c>
      <c r="CB2973" s="19" t="str">
        <f t="shared" si="648"/>
        <v/>
      </c>
    </row>
    <row r="2974" spans="1:80">
      <c r="A2974" s="24" t="str">
        <f t="shared" si="629"/>
        <v/>
      </c>
      <c r="B2974" s="31" t="str">
        <f>IF(data!A2975="","",data!A2975)</f>
        <v/>
      </c>
      <c r="C2974" s="32" t="str">
        <f>IF(data!B2975="","",data!B2975)</f>
        <v/>
      </c>
      <c r="D2974" s="21" t="str">
        <f>IF(data!C2975="","",data!C2975)</f>
        <v/>
      </c>
      <c r="E2974" s="22" t="str">
        <f>IF(data!D2975="","",data!D2975)</f>
        <v/>
      </c>
      <c r="F2974" s="22" t="str">
        <f>IF(data!E2975="","",data!E2975)</f>
        <v/>
      </c>
      <c r="G2974" s="22" t="str">
        <f>IF(data!F2975="","",data!F2975)</f>
        <v/>
      </c>
      <c r="H2974" s="22" t="str">
        <f>IF(data!G2975="","",data!G2975)</f>
        <v/>
      </c>
      <c r="I2974" s="22" t="str">
        <f>IF(data!H2975="","",data!H2975)</f>
        <v/>
      </c>
      <c r="J2974" s="23" t="str">
        <f>IF(data!I2975="","",data!I2975)</f>
        <v/>
      </c>
      <c r="Q2974" s="33"/>
      <c r="R2974" s="33"/>
      <c r="S2974" s="33"/>
      <c r="T2974" s="33"/>
      <c r="U2974" s="33"/>
      <c r="V2974" s="33"/>
      <c r="X2974" s="34"/>
      <c r="Y2974" s="33"/>
      <c r="Z2974" s="33"/>
      <c r="AA2974" s="33"/>
      <c r="AB2974" s="33"/>
      <c r="AC2974" s="35"/>
      <c r="AD2974" s="33"/>
      <c r="AE2974" s="33"/>
      <c r="AF2974" s="33"/>
      <c r="AG2974" s="33"/>
      <c r="AH2974" s="33"/>
      <c r="AI2974" s="33"/>
      <c r="AJ2974" s="36"/>
      <c r="AK2974" s="10" t="str">
        <f t="shared" si="630"/>
        <v/>
      </c>
      <c r="AL2974" s="11" t="str">
        <f t="shared" si="631"/>
        <v/>
      </c>
      <c r="AM2974" s="11" t="str">
        <f t="shared" si="632"/>
        <v/>
      </c>
      <c r="AN2974" s="11" t="str">
        <f t="shared" si="633"/>
        <v/>
      </c>
      <c r="AO2974" s="13" t="str">
        <f t="shared" si="634"/>
        <v/>
      </c>
      <c r="AP2974" s="11" t="str">
        <f t="shared" si="635"/>
        <v/>
      </c>
      <c r="AQ2974" s="11" t="str">
        <f t="shared" si="636"/>
        <v/>
      </c>
      <c r="AR2974" s="11" t="str">
        <f t="shared" si="637"/>
        <v/>
      </c>
      <c r="AS2974" s="11" t="str">
        <f t="shared" si="638"/>
        <v/>
      </c>
      <c r="AT2974" s="11" t="str">
        <f t="shared" si="639"/>
        <v/>
      </c>
      <c r="AU2974" s="11" t="str">
        <f t="shared" si="640"/>
        <v/>
      </c>
      <c r="AV2974" s="11" t="str">
        <f t="shared" si="641"/>
        <v/>
      </c>
      <c r="AW2974" s="12" t="str">
        <f t="shared" si="642"/>
        <v/>
      </c>
      <c r="AX2974" s="13" t="str">
        <f t="shared" si="643"/>
        <v/>
      </c>
      <c r="AY2974" s="13" t="str">
        <f t="shared" si="644"/>
        <v/>
      </c>
      <c r="AZ2974" s="13" t="str">
        <f t="shared" si="645"/>
        <v/>
      </c>
      <c r="BA2974" s="13" t="str">
        <f t="shared" si="646"/>
        <v/>
      </c>
      <c r="BB2974" s="14" t="str">
        <f t="shared" si="647"/>
        <v/>
      </c>
      <c r="BC2974" s="19" t="str">
        <f t="shared" si="650"/>
        <v/>
      </c>
      <c r="BD2974" s="55" t="str">
        <f t="shared" si="626"/>
        <v/>
      </c>
      <c r="BE2974" s="19" t="str">
        <f t="shared" si="627"/>
        <v/>
      </c>
      <c r="BF2974" s="19" t="str">
        <f t="shared" si="651"/>
        <v/>
      </c>
      <c r="BG2974" s="19" t="str">
        <f t="shared" si="623"/>
        <v/>
      </c>
      <c r="BH2974" s="19" t="str">
        <f t="shared" si="628"/>
        <v/>
      </c>
      <c r="BI2974" s="19" t="str">
        <f t="shared" si="628"/>
        <v/>
      </c>
      <c r="BJ2974" s="19" t="str">
        <f t="shared" si="628"/>
        <v/>
      </c>
      <c r="BK2974" s="19" t="e">
        <f t="shared" si="649"/>
        <v>#VALUE!</v>
      </c>
      <c r="BL2974" s="19" t="e">
        <f t="shared" si="649"/>
        <v>#VALUE!</v>
      </c>
      <c r="BM2974" s="19" t="e">
        <f t="shared" si="649"/>
        <v>#VALUE!</v>
      </c>
      <c r="BN2974" s="19" t="e">
        <f t="shared" si="649"/>
        <v>#VALUE!</v>
      </c>
      <c r="BO2974" s="19" t="e">
        <f t="shared" si="649"/>
        <v>#VALUE!</v>
      </c>
      <c r="BP2974" s="19" t="e">
        <f t="shared" si="649"/>
        <v>#VALUE!</v>
      </c>
      <c r="BQ2974" s="19" t="e">
        <f t="shared" si="649"/>
        <v>#VALUE!</v>
      </c>
      <c r="BR2974" s="19" t="e">
        <f t="shared" si="649"/>
        <v>#VALUE!</v>
      </c>
      <c r="BS2974" s="19" t="e">
        <f t="shared" si="649"/>
        <v>#VALUE!</v>
      </c>
      <c r="BT2974" s="19" t="e">
        <f t="shared" si="649"/>
        <v>#VALUE!</v>
      </c>
      <c r="BU2974" s="19" t="e">
        <f t="shared" si="649"/>
        <v>#VALUE!</v>
      </c>
      <c r="BV2974" s="19" t="e">
        <f t="shared" si="649"/>
        <v>#VALUE!</v>
      </c>
      <c r="BW2974" s="19" t="e">
        <f t="shared" si="649"/>
        <v>#VALUE!</v>
      </c>
      <c r="BX2974" s="19" t="e">
        <f t="shared" si="649"/>
        <v>#VALUE!</v>
      </c>
      <c r="BY2974" s="19" t="str">
        <f t="shared" si="649"/>
        <v/>
      </c>
      <c r="BZ2974" s="19" t="str">
        <f t="shared" si="649"/>
        <v/>
      </c>
      <c r="CA2974" s="19" t="str">
        <f t="shared" si="648"/>
        <v/>
      </c>
      <c r="CB2974" s="19" t="str">
        <f t="shared" si="648"/>
        <v/>
      </c>
    </row>
    <row r="2975" spans="1:80">
      <c r="A2975" s="24" t="str">
        <f t="shared" si="629"/>
        <v/>
      </c>
      <c r="B2975" s="31" t="str">
        <f>IF(data!A2976="","",data!A2976)</f>
        <v/>
      </c>
      <c r="C2975" s="32" t="str">
        <f>IF(data!B2976="","",data!B2976)</f>
        <v/>
      </c>
      <c r="D2975" s="21" t="str">
        <f>IF(data!C2976="","",data!C2976)</f>
        <v/>
      </c>
      <c r="E2975" s="22" t="str">
        <f>IF(data!D2976="","",data!D2976)</f>
        <v/>
      </c>
      <c r="F2975" s="22" t="str">
        <f>IF(data!E2976="","",data!E2976)</f>
        <v/>
      </c>
      <c r="G2975" s="22" t="str">
        <f>IF(data!F2976="","",data!F2976)</f>
        <v/>
      </c>
      <c r="H2975" s="22" t="str">
        <f>IF(data!G2976="","",data!G2976)</f>
        <v/>
      </c>
      <c r="I2975" s="22" t="str">
        <f>IF(data!H2976="","",data!H2976)</f>
        <v/>
      </c>
      <c r="J2975" s="23" t="str">
        <f>IF(data!I2976="","",data!I2976)</f>
        <v/>
      </c>
      <c r="Q2975" s="33"/>
      <c r="R2975" s="33"/>
      <c r="S2975" s="33"/>
      <c r="T2975" s="33"/>
      <c r="U2975" s="33"/>
      <c r="V2975" s="33"/>
      <c r="X2975" s="34"/>
      <c r="Y2975" s="33"/>
      <c r="Z2975" s="33"/>
      <c r="AA2975" s="33"/>
      <c r="AB2975" s="33"/>
      <c r="AC2975" s="35"/>
      <c r="AD2975" s="33"/>
      <c r="AE2975" s="33"/>
      <c r="AF2975" s="33"/>
      <c r="AG2975" s="33"/>
      <c r="AH2975" s="33"/>
      <c r="AI2975" s="33"/>
      <c r="AJ2975" s="36"/>
      <c r="AK2975" s="10" t="str">
        <f t="shared" si="630"/>
        <v/>
      </c>
      <c r="AL2975" s="11" t="str">
        <f t="shared" si="631"/>
        <v/>
      </c>
      <c r="AM2975" s="11" t="str">
        <f t="shared" si="632"/>
        <v/>
      </c>
      <c r="AN2975" s="11" t="str">
        <f t="shared" si="633"/>
        <v/>
      </c>
      <c r="AO2975" s="13" t="str">
        <f t="shared" si="634"/>
        <v/>
      </c>
      <c r="AP2975" s="11" t="str">
        <f t="shared" si="635"/>
        <v/>
      </c>
      <c r="AQ2975" s="11" t="str">
        <f t="shared" si="636"/>
        <v/>
      </c>
      <c r="AR2975" s="11" t="str">
        <f t="shared" si="637"/>
        <v/>
      </c>
      <c r="AS2975" s="11" t="str">
        <f t="shared" si="638"/>
        <v/>
      </c>
      <c r="AT2975" s="11" t="str">
        <f t="shared" si="639"/>
        <v/>
      </c>
      <c r="AU2975" s="11" t="str">
        <f t="shared" si="640"/>
        <v/>
      </c>
      <c r="AV2975" s="11" t="str">
        <f t="shared" si="641"/>
        <v/>
      </c>
      <c r="AW2975" s="12" t="str">
        <f t="shared" si="642"/>
        <v/>
      </c>
      <c r="AX2975" s="13" t="str">
        <f t="shared" si="643"/>
        <v/>
      </c>
      <c r="AY2975" s="13" t="str">
        <f t="shared" si="644"/>
        <v/>
      </c>
      <c r="AZ2975" s="13" t="str">
        <f t="shared" si="645"/>
        <v/>
      </c>
      <c r="BA2975" s="13" t="str">
        <f t="shared" si="646"/>
        <v/>
      </c>
      <c r="BB2975" s="14" t="str">
        <f t="shared" si="647"/>
        <v/>
      </c>
      <c r="BC2975" s="19" t="str">
        <f t="shared" si="650"/>
        <v/>
      </c>
      <c r="BD2975" s="55" t="str">
        <f t="shared" si="626"/>
        <v/>
      </c>
      <c r="BE2975" s="19" t="str">
        <f t="shared" si="627"/>
        <v/>
      </c>
      <c r="BF2975" s="19" t="str">
        <f t="shared" si="651"/>
        <v/>
      </c>
      <c r="BG2975" s="19" t="str">
        <f t="shared" si="623"/>
        <v/>
      </c>
      <c r="BH2975" s="19" t="str">
        <f t="shared" si="628"/>
        <v/>
      </c>
      <c r="BI2975" s="19" t="str">
        <f t="shared" si="628"/>
        <v/>
      </c>
      <c r="BJ2975" s="19" t="str">
        <f t="shared" si="628"/>
        <v/>
      </c>
      <c r="BK2975" s="19" t="e">
        <f t="shared" si="649"/>
        <v>#VALUE!</v>
      </c>
      <c r="BL2975" s="19" t="e">
        <f t="shared" si="649"/>
        <v>#VALUE!</v>
      </c>
      <c r="BM2975" s="19" t="e">
        <f t="shared" si="649"/>
        <v>#VALUE!</v>
      </c>
      <c r="BN2975" s="19" t="e">
        <f t="shared" si="649"/>
        <v>#VALUE!</v>
      </c>
      <c r="BO2975" s="19" t="e">
        <f t="shared" si="649"/>
        <v>#VALUE!</v>
      </c>
      <c r="BP2975" s="19" t="e">
        <f t="shared" si="649"/>
        <v>#VALUE!</v>
      </c>
      <c r="BQ2975" s="19" t="e">
        <f t="shared" si="649"/>
        <v>#VALUE!</v>
      </c>
      <c r="BR2975" s="19" t="e">
        <f t="shared" si="649"/>
        <v>#VALUE!</v>
      </c>
      <c r="BS2975" s="19" t="e">
        <f t="shared" si="649"/>
        <v>#VALUE!</v>
      </c>
      <c r="BT2975" s="19" t="e">
        <f t="shared" si="649"/>
        <v>#VALUE!</v>
      </c>
      <c r="BU2975" s="19" t="e">
        <f t="shared" si="649"/>
        <v>#VALUE!</v>
      </c>
      <c r="BV2975" s="19" t="e">
        <f t="shared" si="649"/>
        <v>#VALUE!</v>
      </c>
      <c r="BW2975" s="19" t="e">
        <f t="shared" si="649"/>
        <v>#VALUE!</v>
      </c>
      <c r="BX2975" s="19" t="e">
        <f t="shared" si="649"/>
        <v>#VALUE!</v>
      </c>
      <c r="BY2975" s="19" t="str">
        <f t="shared" si="649"/>
        <v/>
      </c>
      <c r="BZ2975" s="19" t="str">
        <f t="shared" si="649"/>
        <v/>
      </c>
      <c r="CA2975" s="19" t="str">
        <f t="shared" si="648"/>
        <v/>
      </c>
      <c r="CB2975" s="19" t="str">
        <f t="shared" si="648"/>
        <v/>
      </c>
    </row>
    <row r="2976" spans="1:80">
      <c r="A2976" s="24" t="str">
        <f t="shared" si="629"/>
        <v/>
      </c>
      <c r="B2976" s="31" t="str">
        <f>IF(data!A2977="","",data!A2977)</f>
        <v/>
      </c>
      <c r="C2976" s="32" t="str">
        <f>IF(data!B2977="","",data!B2977)</f>
        <v/>
      </c>
      <c r="D2976" s="21" t="str">
        <f>IF(data!C2977="","",data!C2977)</f>
        <v/>
      </c>
      <c r="E2976" s="22" t="str">
        <f>IF(data!D2977="","",data!D2977)</f>
        <v/>
      </c>
      <c r="F2976" s="22" t="str">
        <f>IF(data!E2977="","",data!E2977)</f>
        <v/>
      </c>
      <c r="G2976" s="22" t="str">
        <f>IF(data!F2977="","",data!F2977)</f>
        <v/>
      </c>
      <c r="H2976" s="22" t="str">
        <f>IF(data!G2977="","",data!G2977)</f>
        <v/>
      </c>
      <c r="I2976" s="22" t="str">
        <f>IF(data!H2977="","",data!H2977)</f>
        <v/>
      </c>
      <c r="J2976" s="23" t="str">
        <f>IF(data!I2977="","",data!I2977)</f>
        <v/>
      </c>
      <c r="Q2976" s="33"/>
      <c r="R2976" s="33"/>
      <c r="S2976" s="33"/>
      <c r="T2976" s="33"/>
      <c r="U2976" s="33"/>
      <c r="V2976" s="33"/>
      <c r="X2976" s="34"/>
      <c r="Y2976" s="33"/>
      <c r="Z2976" s="33"/>
      <c r="AA2976" s="33"/>
      <c r="AB2976" s="33"/>
      <c r="AC2976" s="35"/>
      <c r="AD2976" s="33"/>
      <c r="AE2976" s="33"/>
      <c r="AF2976" s="33"/>
      <c r="AG2976" s="33"/>
      <c r="AH2976" s="33"/>
      <c r="AI2976" s="33"/>
      <c r="AJ2976" s="36"/>
      <c r="AK2976" s="10" t="str">
        <f t="shared" si="630"/>
        <v/>
      </c>
      <c r="AL2976" s="11" t="str">
        <f t="shared" si="631"/>
        <v/>
      </c>
      <c r="AM2976" s="11" t="str">
        <f t="shared" si="632"/>
        <v/>
      </c>
      <c r="AN2976" s="11" t="str">
        <f t="shared" si="633"/>
        <v/>
      </c>
      <c r="AO2976" s="13" t="str">
        <f t="shared" si="634"/>
        <v/>
      </c>
      <c r="AP2976" s="11" t="str">
        <f t="shared" si="635"/>
        <v/>
      </c>
      <c r="AQ2976" s="11" t="str">
        <f t="shared" si="636"/>
        <v/>
      </c>
      <c r="AR2976" s="11" t="str">
        <f t="shared" si="637"/>
        <v/>
      </c>
      <c r="AS2976" s="11" t="str">
        <f t="shared" si="638"/>
        <v/>
      </c>
      <c r="AT2976" s="11" t="str">
        <f t="shared" si="639"/>
        <v/>
      </c>
      <c r="AU2976" s="11" t="str">
        <f t="shared" si="640"/>
        <v/>
      </c>
      <c r="AV2976" s="11" t="str">
        <f t="shared" si="641"/>
        <v/>
      </c>
      <c r="AW2976" s="12" t="str">
        <f t="shared" si="642"/>
        <v/>
      </c>
      <c r="AX2976" s="13" t="str">
        <f t="shared" si="643"/>
        <v/>
      </c>
      <c r="AY2976" s="13" t="str">
        <f t="shared" si="644"/>
        <v/>
      </c>
      <c r="AZ2976" s="13" t="str">
        <f t="shared" si="645"/>
        <v/>
      </c>
      <c r="BA2976" s="13" t="str">
        <f t="shared" si="646"/>
        <v/>
      </c>
      <c r="BB2976" s="14" t="str">
        <f t="shared" si="647"/>
        <v/>
      </c>
      <c r="BC2976" s="19" t="str">
        <f t="shared" si="650"/>
        <v/>
      </c>
      <c r="BD2976" s="55" t="str">
        <f t="shared" si="626"/>
        <v/>
      </c>
      <c r="BE2976" s="19" t="str">
        <f t="shared" si="627"/>
        <v/>
      </c>
      <c r="BF2976" s="19" t="str">
        <f t="shared" si="651"/>
        <v/>
      </c>
      <c r="BG2976" s="19" t="str">
        <f t="shared" si="623"/>
        <v/>
      </c>
      <c r="BH2976" s="19" t="str">
        <f t="shared" si="628"/>
        <v/>
      </c>
      <c r="BI2976" s="19" t="str">
        <f t="shared" si="628"/>
        <v/>
      </c>
      <c r="BJ2976" s="19" t="str">
        <f t="shared" si="628"/>
        <v/>
      </c>
      <c r="BK2976" s="19" t="e">
        <f t="shared" si="649"/>
        <v>#VALUE!</v>
      </c>
      <c r="BL2976" s="19" t="e">
        <f t="shared" si="649"/>
        <v>#VALUE!</v>
      </c>
      <c r="BM2976" s="19" t="e">
        <f t="shared" si="649"/>
        <v>#VALUE!</v>
      </c>
      <c r="BN2976" s="19" t="e">
        <f t="shared" si="649"/>
        <v>#VALUE!</v>
      </c>
      <c r="BO2976" s="19" t="e">
        <f t="shared" si="649"/>
        <v>#VALUE!</v>
      </c>
      <c r="BP2976" s="19" t="e">
        <f t="shared" si="649"/>
        <v>#VALUE!</v>
      </c>
      <c r="BQ2976" s="19" t="e">
        <f t="shared" si="649"/>
        <v>#VALUE!</v>
      </c>
      <c r="BR2976" s="19" t="e">
        <f t="shared" si="649"/>
        <v>#VALUE!</v>
      </c>
      <c r="BS2976" s="19" t="e">
        <f t="shared" si="649"/>
        <v>#VALUE!</v>
      </c>
      <c r="BT2976" s="19" t="e">
        <f t="shared" si="649"/>
        <v>#VALUE!</v>
      </c>
      <c r="BU2976" s="19" t="e">
        <f t="shared" si="649"/>
        <v>#VALUE!</v>
      </c>
      <c r="BV2976" s="19" t="e">
        <f t="shared" si="649"/>
        <v>#VALUE!</v>
      </c>
      <c r="BW2976" s="19" t="e">
        <f t="shared" si="649"/>
        <v>#VALUE!</v>
      </c>
      <c r="BX2976" s="19" t="e">
        <f t="shared" si="649"/>
        <v>#VALUE!</v>
      </c>
      <c r="BY2976" s="19" t="str">
        <f t="shared" si="649"/>
        <v/>
      </c>
      <c r="BZ2976" s="19" t="str">
        <f t="shared" si="649"/>
        <v/>
      </c>
      <c r="CA2976" s="19" t="str">
        <f t="shared" si="648"/>
        <v/>
      </c>
      <c r="CB2976" s="19" t="str">
        <f t="shared" si="648"/>
        <v/>
      </c>
    </row>
    <row r="2977" spans="1:80">
      <c r="A2977" s="24" t="str">
        <f t="shared" si="629"/>
        <v/>
      </c>
      <c r="B2977" s="31" t="str">
        <f>IF(data!A2978="","",data!A2978)</f>
        <v/>
      </c>
      <c r="C2977" s="32" t="str">
        <f>IF(data!B2978="","",data!B2978)</f>
        <v/>
      </c>
      <c r="D2977" s="21" t="str">
        <f>IF(data!C2978="","",data!C2978)</f>
        <v/>
      </c>
      <c r="E2977" s="22" t="str">
        <f>IF(data!D2978="","",data!D2978)</f>
        <v/>
      </c>
      <c r="F2977" s="22" t="str">
        <f>IF(data!E2978="","",data!E2978)</f>
        <v/>
      </c>
      <c r="G2977" s="22" t="str">
        <f>IF(data!F2978="","",data!F2978)</f>
        <v/>
      </c>
      <c r="H2977" s="22" t="str">
        <f>IF(data!G2978="","",data!G2978)</f>
        <v/>
      </c>
      <c r="I2977" s="22" t="str">
        <f>IF(data!H2978="","",data!H2978)</f>
        <v/>
      </c>
      <c r="J2977" s="23" t="str">
        <f>IF(data!I2978="","",data!I2978)</f>
        <v/>
      </c>
      <c r="Q2977" s="33"/>
      <c r="R2977" s="33"/>
      <c r="S2977" s="33"/>
      <c r="T2977" s="33"/>
      <c r="U2977" s="33"/>
      <c r="V2977" s="33"/>
      <c r="X2977" s="34"/>
      <c r="Y2977" s="33"/>
      <c r="Z2977" s="33"/>
      <c r="AA2977" s="33"/>
      <c r="AB2977" s="33"/>
      <c r="AC2977" s="35"/>
      <c r="AD2977" s="33"/>
      <c r="AE2977" s="33"/>
      <c r="AF2977" s="33"/>
      <c r="AG2977" s="33"/>
      <c r="AH2977" s="33"/>
      <c r="AI2977" s="33"/>
      <c r="AJ2977" s="36"/>
      <c r="AK2977" s="10" t="str">
        <f t="shared" si="630"/>
        <v/>
      </c>
      <c r="AL2977" s="11" t="str">
        <f t="shared" si="631"/>
        <v/>
      </c>
      <c r="AM2977" s="11" t="str">
        <f t="shared" si="632"/>
        <v/>
      </c>
      <c r="AN2977" s="11" t="str">
        <f t="shared" si="633"/>
        <v/>
      </c>
      <c r="AO2977" s="13" t="str">
        <f t="shared" si="634"/>
        <v/>
      </c>
      <c r="AP2977" s="11" t="str">
        <f t="shared" si="635"/>
        <v/>
      </c>
      <c r="AQ2977" s="11" t="str">
        <f t="shared" si="636"/>
        <v/>
      </c>
      <c r="AR2977" s="11" t="str">
        <f t="shared" si="637"/>
        <v/>
      </c>
      <c r="AS2977" s="11" t="str">
        <f t="shared" si="638"/>
        <v/>
      </c>
      <c r="AT2977" s="11" t="str">
        <f t="shared" si="639"/>
        <v/>
      </c>
      <c r="AU2977" s="11" t="str">
        <f t="shared" si="640"/>
        <v/>
      </c>
      <c r="AV2977" s="11" t="str">
        <f t="shared" si="641"/>
        <v/>
      </c>
      <c r="AW2977" s="12" t="str">
        <f t="shared" si="642"/>
        <v/>
      </c>
      <c r="AX2977" s="13" t="str">
        <f t="shared" si="643"/>
        <v/>
      </c>
      <c r="AY2977" s="13" t="str">
        <f t="shared" si="644"/>
        <v/>
      </c>
      <c r="AZ2977" s="13" t="str">
        <f t="shared" si="645"/>
        <v/>
      </c>
      <c r="BA2977" s="13" t="str">
        <f t="shared" si="646"/>
        <v/>
      </c>
      <c r="BB2977" s="14" t="str">
        <f t="shared" si="647"/>
        <v/>
      </c>
      <c r="BC2977" s="19" t="str">
        <f t="shared" si="650"/>
        <v/>
      </c>
      <c r="BD2977" s="55" t="str">
        <f t="shared" si="626"/>
        <v/>
      </c>
      <c r="BE2977" s="19" t="str">
        <f t="shared" si="627"/>
        <v/>
      </c>
      <c r="BF2977" s="19" t="str">
        <f t="shared" si="651"/>
        <v/>
      </c>
      <c r="BG2977" s="19" t="str">
        <f t="shared" si="623"/>
        <v/>
      </c>
      <c r="BH2977" s="19" t="str">
        <f t="shared" si="628"/>
        <v/>
      </c>
      <c r="BI2977" s="19" t="str">
        <f t="shared" si="628"/>
        <v/>
      </c>
      <c r="BJ2977" s="19" t="str">
        <f t="shared" si="628"/>
        <v/>
      </c>
      <c r="BK2977" s="19" t="e">
        <f t="shared" si="649"/>
        <v>#VALUE!</v>
      </c>
      <c r="BL2977" s="19" t="e">
        <f t="shared" si="649"/>
        <v>#VALUE!</v>
      </c>
      <c r="BM2977" s="19" t="e">
        <f t="shared" si="649"/>
        <v>#VALUE!</v>
      </c>
      <c r="BN2977" s="19" t="e">
        <f t="shared" si="649"/>
        <v>#VALUE!</v>
      </c>
      <c r="BO2977" s="19" t="e">
        <f t="shared" si="649"/>
        <v>#VALUE!</v>
      </c>
      <c r="BP2977" s="19" t="e">
        <f t="shared" si="649"/>
        <v>#VALUE!</v>
      </c>
      <c r="BQ2977" s="19" t="e">
        <f t="shared" si="649"/>
        <v>#VALUE!</v>
      </c>
      <c r="BR2977" s="19" t="e">
        <f t="shared" si="649"/>
        <v>#VALUE!</v>
      </c>
      <c r="BS2977" s="19" t="e">
        <f t="shared" si="649"/>
        <v>#VALUE!</v>
      </c>
      <c r="BT2977" s="19" t="e">
        <f t="shared" si="649"/>
        <v>#VALUE!</v>
      </c>
      <c r="BU2977" s="19" t="e">
        <f t="shared" si="649"/>
        <v>#VALUE!</v>
      </c>
      <c r="BV2977" s="19" t="e">
        <f t="shared" si="649"/>
        <v>#VALUE!</v>
      </c>
      <c r="BW2977" s="19" t="e">
        <f t="shared" si="649"/>
        <v>#VALUE!</v>
      </c>
      <c r="BX2977" s="19" t="e">
        <f t="shared" si="649"/>
        <v>#VALUE!</v>
      </c>
      <c r="BY2977" s="19" t="str">
        <f t="shared" si="649"/>
        <v/>
      </c>
      <c r="BZ2977" s="19" t="str">
        <f t="shared" si="649"/>
        <v/>
      </c>
      <c r="CA2977" s="19" t="str">
        <f t="shared" si="648"/>
        <v/>
      </c>
      <c r="CB2977" s="19" t="str">
        <f t="shared" si="648"/>
        <v/>
      </c>
    </row>
    <row r="2978" spans="1:80">
      <c r="A2978" s="24" t="str">
        <f t="shared" si="629"/>
        <v/>
      </c>
      <c r="B2978" s="31" t="str">
        <f>IF(data!A2979="","",data!A2979)</f>
        <v/>
      </c>
      <c r="C2978" s="32" t="str">
        <f>IF(data!B2979="","",data!B2979)</f>
        <v/>
      </c>
      <c r="D2978" s="21" t="str">
        <f>IF(data!C2979="","",data!C2979)</f>
        <v/>
      </c>
      <c r="E2978" s="22" t="str">
        <f>IF(data!D2979="","",data!D2979)</f>
        <v/>
      </c>
      <c r="F2978" s="22" t="str">
        <f>IF(data!E2979="","",data!E2979)</f>
        <v/>
      </c>
      <c r="G2978" s="22" t="str">
        <f>IF(data!F2979="","",data!F2979)</f>
        <v/>
      </c>
      <c r="H2978" s="22" t="str">
        <f>IF(data!G2979="","",data!G2979)</f>
        <v/>
      </c>
      <c r="I2978" s="22" t="str">
        <f>IF(data!H2979="","",data!H2979)</f>
        <v/>
      </c>
      <c r="J2978" s="23" t="str">
        <f>IF(data!I2979="","",data!I2979)</f>
        <v/>
      </c>
      <c r="Q2978" s="33"/>
      <c r="R2978" s="33"/>
      <c r="S2978" s="33"/>
      <c r="T2978" s="33"/>
      <c r="U2978" s="33"/>
      <c r="V2978" s="33"/>
      <c r="X2978" s="34"/>
      <c r="Y2978" s="33"/>
      <c r="Z2978" s="33"/>
      <c r="AA2978" s="33"/>
      <c r="AB2978" s="33"/>
      <c r="AC2978" s="35"/>
      <c r="AD2978" s="33"/>
      <c r="AE2978" s="33"/>
      <c r="AF2978" s="33"/>
      <c r="AG2978" s="33"/>
      <c r="AH2978" s="33"/>
      <c r="AI2978" s="33"/>
      <c r="AJ2978" s="36"/>
      <c r="AK2978" s="10" t="str">
        <f t="shared" si="630"/>
        <v/>
      </c>
      <c r="AL2978" s="11" t="str">
        <f t="shared" si="631"/>
        <v/>
      </c>
      <c r="AM2978" s="11" t="str">
        <f t="shared" si="632"/>
        <v/>
      </c>
      <c r="AN2978" s="11" t="str">
        <f t="shared" si="633"/>
        <v/>
      </c>
      <c r="AO2978" s="13" t="str">
        <f t="shared" si="634"/>
        <v/>
      </c>
      <c r="AP2978" s="11" t="str">
        <f t="shared" si="635"/>
        <v/>
      </c>
      <c r="AQ2978" s="11" t="str">
        <f t="shared" si="636"/>
        <v/>
      </c>
      <c r="AR2978" s="11" t="str">
        <f t="shared" si="637"/>
        <v/>
      </c>
      <c r="AS2978" s="11" t="str">
        <f t="shared" si="638"/>
        <v/>
      </c>
      <c r="AT2978" s="11" t="str">
        <f t="shared" si="639"/>
        <v/>
      </c>
      <c r="AU2978" s="11" t="str">
        <f t="shared" si="640"/>
        <v/>
      </c>
      <c r="AV2978" s="11" t="str">
        <f t="shared" si="641"/>
        <v/>
      </c>
      <c r="AW2978" s="12" t="str">
        <f t="shared" si="642"/>
        <v/>
      </c>
      <c r="AX2978" s="13" t="str">
        <f t="shared" si="643"/>
        <v/>
      </c>
      <c r="AY2978" s="13" t="str">
        <f t="shared" si="644"/>
        <v/>
      </c>
      <c r="AZ2978" s="13" t="str">
        <f t="shared" si="645"/>
        <v/>
      </c>
      <c r="BA2978" s="13" t="str">
        <f t="shared" si="646"/>
        <v/>
      </c>
      <c r="BB2978" s="14" t="str">
        <f t="shared" si="647"/>
        <v/>
      </c>
      <c r="BC2978" s="19" t="str">
        <f t="shared" si="650"/>
        <v/>
      </c>
      <c r="BD2978" s="55" t="str">
        <f t="shared" si="626"/>
        <v/>
      </c>
      <c r="BE2978" s="19" t="str">
        <f t="shared" si="627"/>
        <v/>
      </c>
      <c r="BF2978" s="19" t="str">
        <f t="shared" si="651"/>
        <v/>
      </c>
      <c r="BG2978" s="19" t="str">
        <f t="shared" si="623"/>
        <v/>
      </c>
      <c r="BH2978" s="19" t="str">
        <f t="shared" si="628"/>
        <v/>
      </c>
      <c r="BI2978" s="19" t="str">
        <f t="shared" si="628"/>
        <v/>
      </c>
      <c r="BJ2978" s="19" t="str">
        <f t="shared" si="628"/>
        <v/>
      </c>
      <c r="BK2978" s="19" t="e">
        <f t="shared" si="649"/>
        <v>#VALUE!</v>
      </c>
      <c r="BL2978" s="19" t="e">
        <f t="shared" si="649"/>
        <v>#VALUE!</v>
      </c>
      <c r="BM2978" s="19" t="e">
        <f t="shared" si="649"/>
        <v>#VALUE!</v>
      </c>
      <c r="BN2978" s="19" t="e">
        <f t="shared" si="649"/>
        <v>#VALUE!</v>
      </c>
      <c r="BO2978" s="19" t="e">
        <f t="shared" si="649"/>
        <v>#VALUE!</v>
      </c>
      <c r="BP2978" s="19" t="e">
        <f t="shared" si="649"/>
        <v>#VALUE!</v>
      </c>
      <c r="BQ2978" s="19" t="e">
        <f t="shared" si="649"/>
        <v>#VALUE!</v>
      </c>
      <c r="BR2978" s="19" t="e">
        <f t="shared" si="649"/>
        <v>#VALUE!</v>
      </c>
      <c r="BS2978" s="19" t="e">
        <f t="shared" si="649"/>
        <v>#VALUE!</v>
      </c>
      <c r="BT2978" s="19" t="e">
        <f t="shared" si="649"/>
        <v>#VALUE!</v>
      </c>
      <c r="BU2978" s="19" t="e">
        <f t="shared" si="649"/>
        <v>#VALUE!</v>
      </c>
      <c r="BV2978" s="19" t="e">
        <f t="shared" si="649"/>
        <v>#VALUE!</v>
      </c>
      <c r="BW2978" s="19" t="e">
        <f t="shared" si="649"/>
        <v>#VALUE!</v>
      </c>
      <c r="BX2978" s="19" t="e">
        <f t="shared" si="649"/>
        <v>#VALUE!</v>
      </c>
      <c r="BY2978" s="19" t="str">
        <f t="shared" si="649"/>
        <v/>
      </c>
      <c r="BZ2978" s="19" t="str">
        <f t="shared" ref="BZ2978:CB2993" si="652">IF(BZ$4&gt;=$BC$1,"",SUMPRODUCT(N(MOD($D2978:$I2978,$BC$1)=BZ$4)))</f>
        <v/>
      </c>
      <c r="CA2978" s="19" t="str">
        <f t="shared" si="652"/>
        <v/>
      </c>
      <c r="CB2978" s="19" t="str">
        <f t="shared" si="652"/>
        <v/>
      </c>
    </row>
    <row r="2979" spans="1:80">
      <c r="A2979" s="24" t="str">
        <f t="shared" si="629"/>
        <v/>
      </c>
      <c r="B2979" s="31" t="str">
        <f>IF(data!A2980="","",data!A2980)</f>
        <v/>
      </c>
      <c r="C2979" s="32" t="str">
        <f>IF(data!B2980="","",data!B2980)</f>
        <v/>
      </c>
      <c r="D2979" s="21" t="str">
        <f>IF(data!C2980="","",data!C2980)</f>
        <v/>
      </c>
      <c r="E2979" s="22" t="str">
        <f>IF(data!D2980="","",data!D2980)</f>
        <v/>
      </c>
      <c r="F2979" s="22" t="str">
        <f>IF(data!E2980="","",data!E2980)</f>
        <v/>
      </c>
      <c r="G2979" s="22" t="str">
        <f>IF(data!F2980="","",data!F2980)</f>
        <v/>
      </c>
      <c r="H2979" s="22" t="str">
        <f>IF(data!G2980="","",data!G2980)</f>
        <v/>
      </c>
      <c r="I2979" s="22" t="str">
        <f>IF(data!H2980="","",data!H2980)</f>
        <v/>
      </c>
      <c r="J2979" s="23" t="str">
        <f>IF(data!I2980="","",data!I2980)</f>
        <v/>
      </c>
      <c r="Q2979" s="33"/>
      <c r="R2979" s="33"/>
      <c r="S2979" s="33"/>
      <c r="T2979" s="33"/>
      <c r="U2979" s="33"/>
      <c r="V2979" s="33"/>
      <c r="X2979" s="34"/>
      <c r="Y2979" s="33"/>
      <c r="Z2979" s="33"/>
      <c r="AA2979" s="33"/>
      <c r="AB2979" s="33"/>
      <c r="AC2979" s="35"/>
      <c r="AD2979" s="33"/>
      <c r="AE2979" s="33"/>
      <c r="AF2979" s="33"/>
      <c r="AG2979" s="33"/>
      <c r="AH2979" s="33"/>
      <c r="AI2979" s="33"/>
      <c r="AJ2979" s="36"/>
      <c r="AK2979" s="10" t="str">
        <f t="shared" si="630"/>
        <v/>
      </c>
      <c r="AL2979" s="11" t="str">
        <f t="shared" si="631"/>
        <v/>
      </c>
      <c r="AM2979" s="11" t="str">
        <f t="shared" si="632"/>
        <v/>
      </c>
      <c r="AN2979" s="11" t="str">
        <f t="shared" si="633"/>
        <v/>
      </c>
      <c r="AO2979" s="13" t="str">
        <f t="shared" si="634"/>
        <v/>
      </c>
      <c r="AP2979" s="11" t="str">
        <f t="shared" si="635"/>
        <v/>
      </c>
      <c r="AQ2979" s="11" t="str">
        <f t="shared" si="636"/>
        <v/>
      </c>
      <c r="AR2979" s="11" t="str">
        <f t="shared" si="637"/>
        <v/>
      </c>
      <c r="AS2979" s="11" t="str">
        <f t="shared" si="638"/>
        <v/>
      </c>
      <c r="AT2979" s="11" t="str">
        <f t="shared" si="639"/>
        <v/>
      </c>
      <c r="AU2979" s="11" t="str">
        <f t="shared" si="640"/>
        <v/>
      </c>
      <c r="AV2979" s="11" t="str">
        <f t="shared" si="641"/>
        <v/>
      </c>
      <c r="AW2979" s="12" t="str">
        <f t="shared" si="642"/>
        <v/>
      </c>
      <c r="AX2979" s="13" t="str">
        <f t="shared" si="643"/>
        <v/>
      </c>
      <c r="AY2979" s="13" t="str">
        <f t="shared" si="644"/>
        <v/>
      </c>
      <c r="AZ2979" s="13" t="str">
        <f t="shared" si="645"/>
        <v/>
      </c>
      <c r="BA2979" s="13" t="str">
        <f t="shared" si="646"/>
        <v/>
      </c>
      <c r="BB2979" s="14" t="str">
        <f t="shared" si="647"/>
        <v/>
      </c>
      <c r="BC2979" s="19" t="str">
        <f t="shared" si="650"/>
        <v/>
      </c>
      <c r="BD2979" s="55" t="str">
        <f t="shared" si="626"/>
        <v/>
      </c>
      <c r="BE2979" s="19" t="str">
        <f t="shared" si="627"/>
        <v/>
      </c>
      <c r="BF2979" s="19" t="str">
        <f t="shared" si="651"/>
        <v/>
      </c>
      <c r="BG2979" s="19" t="str">
        <f t="shared" si="623"/>
        <v/>
      </c>
      <c r="BH2979" s="19" t="str">
        <f t="shared" si="628"/>
        <v/>
      </c>
      <c r="BI2979" s="19" t="str">
        <f t="shared" si="628"/>
        <v/>
      </c>
      <c r="BJ2979" s="19" t="str">
        <f t="shared" si="628"/>
        <v/>
      </c>
      <c r="BK2979" s="19" t="e">
        <f t="shared" ref="BK2979:BZ2994" si="653">IF(BK$4&gt;=$BC$1,"",SUMPRODUCT(N(MOD($D2979:$I2979,$BC$1)=BK$4)))</f>
        <v>#VALUE!</v>
      </c>
      <c r="BL2979" s="19" t="e">
        <f t="shared" si="653"/>
        <v>#VALUE!</v>
      </c>
      <c r="BM2979" s="19" t="e">
        <f t="shared" si="653"/>
        <v>#VALUE!</v>
      </c>
      <c r="BN2979" s="19" t="e">
        <f t="shared" si="653"/>
        <v>#VALUE!</v>
      </c>
      <c r="BO2979" s="19" t="e">
        <f t="shared" si="653"/>
        <v>#VALUE!</v>
      </c>
      <c r="BP2979" s="19" t="e">
        <f t="shared" si="653"/>
        <v>#VALUE!</v>
      </c>
      <c r="BQ2979" s="19" t="e">
        <f t="shared" si="653"/>
        <v>#VALUE!</v>
      </c>
      <c r="BR2979" s="19" t="e">
        <f t="shared" si="653"/>
        <v>#VALUE!</v>
      </c>
      <c r="BS2979" s="19" t="e">
        <f t="shared" si="653"/>
        <v>#VALUE!</v>
      </c>
      <c r="BT2979" s="19" t="e">
        <f t="shared" si="653"/>
        <v>#VALUE!</v>
      </c>
      <c r="BU2979" s="19" t="e">
        <f t="shared" si="653"/>
        <v>#VALUE!</v>
      </c>
      <c r="BV2979" s="19" t="e">
        <f t="shared" si="653"/>
        <v>#VALUE!</v>
      </c>
      <c r="BW2979" s="19" t="e">
        <f t="shared" si="653"/>
        <v>#VALUE!</v>
      </c>
      <c r="BX2979" s="19" t="e">
        <f t="shared" si="653"/>
        <v>#VALUE!</v>
      </c>
      <c r="BY2979" s="19" t="str">
        <f t="shared" si="653"/>
        <v/>
      </c>
      <c r="BZ2979" s="19" t="str">
        <f t="shared" si="653"/>
        <v/>
      </c>
      <c r="CA2979" s="19" t="str">
        <f t="shared" si="652"/>
        <v/>
      </c>
      <c r="CB2979" s="19" t="str">
        <f t="shared" si="652"/>
        <v/>
      </c>
    </row>
    <row r="2980" spans="1:80">
      <c r="A2980" s="24" t="str">
        <f t="shared" si="629"/>
        <v/>
      </c>
      <c r="B2980" s="31" t="str">
        <f>IF(data!A2981="","",data!A2981)</f>
        <v/>
      </c>
      <c r="C2980" s="32" t="str">
        <f>IF(data!B2981="","",data!B2981)</f>
        <v/>
      </c>
      <c r="D2980" s="21" t="str">
        <f>IF(data!C2981="","",data!C2981)</f>
        <v/>
      </c>
      <c r="E2980" s="22" t="str">
        <f>IF(data!D2981="","",data!D2981)</f>
        <v/>
      </c>
      <c r="F2980" s="22" t="str">
        <f>IF(data!E2981="","",data!E2981)</f>
        <v/>
      </c>
      <c r="G2980" s="22" t="str">
        <f>IF(data!F2981="","",data!F2981)</f>
        <v/>
      </c>
      <c r="H2980" s="22" t="str">
        <f>IF(data!G2981="","",data!G2981)</f>
        <v/>
      </c>
      <c r="I2980" s="22" t="str">
        <f>IF(data!H2981="","",data!H2981)</f>
        <v/>
      </c>
      <c r="J2980" s="23" t="str">
        <f>IF(data!I2981="","",data!I2981)</f>
        <v/>
      </c>
      <c r="Q2980" s="33"/>
      <c r="R2980" s="33"/>
      <c r="S2980" s="33"/>
      <c r="T2980" s="33"/>
      <c r="U2980" s="33"/>
      <c r="V2980" s="33"/>
      <c r="X2980" s="34"/>
      <c r="Y2980" s="33"/>
      <c r="Z2980" s="33"/>
      <c r="AA2980" s="33"/>
      <c r="AB2980" s="33"/>
      <c r="AC2980" s="35"/>
      <c r="AD2980" s="33"/>
      <c r="AE2980" s="33"/>
      <c r="AF2980" s="33"/>
      <c r="AG2980" s="33"/>
      <c r="AH2980" s="33"/>
      <c r="AI2980" s="33"/>
      <c r="AJ2980" s="36"/>
      <c r="AK2980" s="10" t="str">
        <f t="shared" si="630"/>
        <v/>
      </c>
      <c r="AL2980" s="11" t="str">
        <f t="shared" si="631"/>
        <v/>
      </c>
      <c r="AM2980" s="11" t="str">
        <f t="shared" si="632"/>
        <v/>
      </c>
      <c r="AN2980" s="11" t="str">
        <f t="shared" si="633"/>
        <v/>
      </c>
      <c r="AO2980" s="13" t="str">
        <f t="shared" si="634"/>
        <v/>
      </c>
      <c r="AP2980" s="11" t="str">
        <f t="shared" si="635"/>
        <v/>
      </c>
      <c r="AQ2980" s="11" t="str">
        <f t="shared" si="636"/>
        <v/>
      </c>
      <c r="AR2980" s="11" t="str">
        <f t="shared" si="637"/>
        <v/>
      </c>
      <c r="AS2980" s="11" t="str">
        <f t="shared" si="638"/>
        <v/>
      </c>
      <c r="AT2980" s="11" t="str">
        <f t="shared" si="639"/>
        <v/>
      </c>
      <c r="AU2980" s="11" t="str">
        <f t="shared" si="640"/>
        <v/>
      </c>
      <c r="AV2980" s="11" t="str">
        <f t="shared" si="641"/>
        <v/>
      </c>
      <c r="AW2980" s="12" t="str">
        <f t="shared" si="642"/>
        <v/>
      </c>
      <c r="AX2980" s="13" t="str">
        <f t="shared" si="643"/>
        <v/>
      </c>
      <c r="AY2980" s="13" t="str">
        <f t="shared" si="644"/>
        <v/>
      </c>
      <c r="AZ2980" s="13" t="str">
        <f t="shared" si="645"/>
        <v/>
      </c>
      <c r="BA2980" s="13" t="str">
        <f t="shared" si="646"/>
        <v/>
      </c>
      <c r="BB2980" s="14" t="str">
        <f t="shared" si="647"/>
        <v/>
      </c>
      <c r="BC2980" s="19" t="str">
        <f t="shared" si="650"/>
        <v/>
      </c>
      <c r="BD2980" s="55" t="str">
        <f t="shared" si="626"/>
        <v/>
      </c>
      <c r="BE2980" s="19" t="str">
        <f t="shared" si="627"/>
        <v/>
      </c>
      <c r="BF2980" s="19" t="str">
        <f t="shared" si="651"/>
        <v/>
      </c>
      <c r="BG2980" s="19" t="str">
        <f t="shared" si="623"/>
        <v/>
      </c>
      <c r="BH2980" s="19" t="str">
        <f t="shared" si="628"/>
        <v/>
      </c>
      <c r="BI2980" s="19" t="str">
        <f t="shared" si="628"/>
        <v/>
      </c>
      <c r="BJ2980" s="19" t="str">
        <f t="shared" si="628"/>
        <v/>
      </c>
      <c r="BK2980" s="19" t="e">
        <f t="shared" si="653"/>
        <v>#VALUE!</v>
      </c>
      <c r="BL2980" s="19" t="e">
        <f t="shared" si="653"/>
        <v>#VALUE!</v>
      </c>
      <c r="BM2980" s="19" t="e">
        <f t="shared" si="653"/>
        <v>#VALUE!</v>
      </c>
      <c r="BN2980" s="19" t="e">
        <f t="shared" si="653"/>
        <v>#VALUE!</v>
      </c>
      <c r="BO2980" s="19" t="e">
        <f t="shared" si="653"/>
        <v>#VALUE!</v>
      </c>
      <c r="BP2980" s="19" t="e">
        <f t="shared" si="653"/>
        <v>#VALUE!</v>
      </c>
      <c r="BQ2980" s="19" t="e">
        <f t="shared" si="653"/>
        <v>#VALUE!</v>
      </c>
      <c r="BR2980" s="19" t="e">
        <f t="shared" si="653"/>
        <v>#VALUE!</v>
      </c>
      <c r="BS2980" s="19" t="e">
        <f t="shared" si="653"/>
        <v>#VALUE!</v>
      </c>
      <c r="BT2980" s="19" t="e">
        <f t="shared" si="653"/>
        <v>#VALUE!</v>
      </c>
      <c r="BU2980" s="19" t="e">
        <f t="shared" si="653"/>
        <v>#VALUE!</v>
      </c>
      <c r="BV2980" s="19" t="e">
        <f t="shared" si="653"/>
        <v>#VALUE!</v>
      </c>
      <c r="BW2980" s="19" t="e">
        <f t="shared" si="653"/>
        <v>#VALUE!</v>
      </c>
      <c r="BX2980" s="19" t="e">
        <f t="shared" si="653"/>
        <v>#VALUE!</v>
      </c>
      <c r="BY2980" s="19" t="str">
        <f t="shared" si="653"/>
        <v/>
      </c>
      <c r="BZ2980" s="19" t="str">
        <f t="shared" si="653"/>
        <v/>
      </c>
      <c r="CA2980" s="19" t="str">
        <f t="shared" si="652"/>
        <v/>
      </c>
      <c r="CB2980" s="19" t="str">
        <f t="shared" si="652"/>
        <v/>
      </c>
    </row>
    <row r="2981" spans="1:80">
      <c r="A2981" s="24" t="str">
        <f t="shared" si="629"/>
        <v/>
      </c>
      <c r="B2981" s="31" t="str">
        <f>IF(data!A2982="","",data!A2982)</f>
        <v/>
      </c>
      <c r="C2981" s="32" t="str">
        <f>IF(data!B2982="","",data!B2982)</f>
        <v/>
      </c>
      <c r="D2981" s="21" t="str">
        <f>IF(data!C2982="","",data!C2982)</f>
        <v/>
      </c>
      <c r="E2981" s="22" t="str">
        <f>IF(data!D2982="","",data!D2982)</f>
        <v/>
      </c>
      <c r="F2981" s="22" t="str">
        <f>IF(data!E2982="","",data!E2982)</f>
        <v/>
      </c>
      <c r="G2981" s="22" t="str">
        <f>IF(data!F2982="","",data!F2982)</f>
        <v/>
      </c>
      <c r="H2981" s="22" t="str">
        <f>IF(data!G2982="","",data!G2982)</f>
        <v/>
      </c>
      <c r="I2981" s="22" t="str">
        <f>IF(data!H2982="","",data!H2982)</f>
        <v/>
      </c>
      <c r="J2981" s="23" t="str">
        <f>IF(data!I2982="","",data!I2982)</f>
        <v/>
      </c>
      <c r="Q2981" s="33"/>
      <c r="R2981" s="33"/>
      <c r="S2981" s="33"/>
      <c r="T2981" s="33"/>
      <c r="U2981" s="33"/>
      <c r="V2981" s="33"/>
      <c r="X2981" s="34"/>
      <c r="Y2981" s="33"/>
      <c r="Z2981" s="33"/>
      <c r="AA2981" s="33"/>
      <c r="AB2981" s="33"/>
      <c r="AC2981" s="35"/>
      <c r="AD2981" s="33"/>
      <c r="AE2981" s="33"/>
      <c r="AF2981" s="33"/>
      <c r="AG2981" s="33"/>
      <c r="AH2981" s="33"/>
      <c r="AI2981" s="33"/>
      <c r="AJ2981" s="36"/>
      <c r="AK2981" s="10" t="str">
        <f t="shared" si="630"/>
        <v/>
      </c>
      <c r="AL2981" s="11" t="str">
        <f t="shared" si="631"/>
        <v/>
      </c>
      <c r="AM2981" s="11" t="str">
        <f t="shared" si="632"/>
        <v/>
      </c>
      <c r="AN2981" s="11" t="str">
        <f t="shared" si="633"/>
        <v/>
      </c>
      <c r="AO2981" s="13" t="str">
        <f t="shared" si="634"/>
        <v/>
      </c>
      <c r="AP2981" s="11" t="str">
        <f t="shared" si="635"/>
        <v/>
      </c>
      <c r="AQ2981" s="11" t="str">
        <f t="shared" si="636"/>
        <v/>
      </c>
      <c r="AR2981" s="11" t="str">
        <f t="shared" si="637"/>
        <v/>
      </c>
      <c r="AS2981" s="11" t="str">
        <f t="shared" si="638"/>
        <v/>
      </c>
      <c r="AT2981" s="11" t="str">
        <f t="shared" si="639"/>
        <v/>
      </c>
      <c r="AU2981" s="11" t="str">
        <f t="shared" si="640"/>
        <v/>
      </c>
      <c r="AV2981" s="11" t="str">
        <f t="shared" si="641"/>
        <v/>
      </c>
      <c r="AW2981" s="12" t="str">
        <f t="shared" si="642"/>
        <v/>
      </c>
      <c r="AX2981" s="13" t="str">
        <f t="shared" si="643"/>
        <v/>
      </c>
      <c r="AY2981" s="13" t="str">
        <f t="shared" si="644"/>
        <v/>
      </c>
      <c r="AZ2981" s="13" t="str">
        <f t="shared" si="645"/>
        <v/>
      </c>
      <c r="BA2981" s="13" t="str">
        <f t="shared" si="646"/>
        <v/>
      </c>
      <c r="BB2981" s="14" t="str">
        <f t="shared" si="647"/>
        <v/>
      </c>
      <c r="BC2981" s="19" t="str">
        <f t="shared" si="650"/>
        <v/>
      </c>
      <c r="BD2981" s="55" t="str">
        <f t="shared" si="626"/>
        <v/>
      </c>
      <c r="BE2981" s="19" t="str">
        <f t="shared" si="627"/>
        <v/>
      </c>
      <c r="BF2981" s="19" t="str">
        <f t="shared" si="651"/>
        <v/>
      </c>
      <c r="BG2981" s="19" t="str">
        <f t="shared" si="623"/>
        <v/>
      </c>
      <c r="BH2981" s="19" t="str">
        <f t="shared" si="628"/>
        <v/>
      </c>
      <c r="BI2981" s="19" t="str">
        <f t="shared" si="628"/>
        <v/>
      </c>
      <c r="BJ2981" s="19" t="str">
        <f t="shared" si="628"/>
        <v/>
      </c>
      <c r="BK2981" s="19" t="e">
        <f t="shared" si="653"/>
        <v>#VALUE!</v>
      </c>
      <c r="BL2981" s="19" t="e">
        <f t="shared" si="653"/>
        <v>#VALUE!</v>
      </c>
      <c r="BM2981" s="19" t="e">
        <f t="shared" si="653"/>
        <v>#VALUE!</v>
      </c>
      <c r="BN2981" s="19" t="e">
        <f t="shared" si="653"/>
        <v>#VALUE!</v>
      </c>
      <c r="BO2981" s="19" t="e">
        <f t="shared" si="653"/>
        <v>#VALUE!</v>
      </c>
      <c r="BP2981" s="19" t="e">
        <f t="shared" si="653"/>
        <v>#VALUE!</v>
      </c>
      <c r="BQ2981" s="19" t="e">
        <f t="shared" si="653"/>
        <v>#VALUE!</v>
      </c>
      <c r="BR2981" s="19" t="e">
        <f t="shared" si="653"/>
        <v>#VALUE!</v>
      </c>
      <c r="BS2981" s="19" t="e">
        <f t="shared" si="653"/>
        <v>#VALUE!</v>
      </c>
      <c r="BT2981" s="19" t="e">
        <f t="shared" si="653"/>
        <v>#VALUE!</v>
      </c>
      <c r="BU2981" s="19" t="e">
        <f t="shared" si="653"/>
        <v>#VALUE!</v>
      </c>
      <c r="BV2981" s="19" t="e">
        <f t="shared" si="653"/>
        <v>#VALUE!</v>
      </c>
      <c r="BW2981" s="19" t="e">
        <f t="shared" si="653"/>
        <v>#VALUE!</v>
      </c>
      <c r="BX2981" s="19" t="e">
        <f t="shared" si="653"/>
        <v>#VALUE!</v>
      </c>
      <c r="BY2981" s="19" t="str">
        <f t="shared" si="653"/>
        <v/>
      </c>
      <c r="BZ2981" s="19" t="str">
        <f t="shared" si="653"/>
        <v/>
      </c>
      <c r="CA2981" s="19" t="str">
        <f t="shared" si="652"/>
        <v/>
      </c>
      <c r="CB2981" s="19" t="str">
        <f t="shared" si="652"/>
        <v/>
      </c>
    </row>
    <row r="2982" spans="1:80">
      <c r="A2982" s="24" t="str">
        <f t="shared" si="629"/>
        <v/>
      </c>
      <c r="B2982" s="31" t="str">
        <f>IF(data!A2983="","",data!A2983)</f>
        <v/>
      </c>
      <c r="C2982" s="32" t="str">
        <f>IF(data!B2983="","",data!B2983)</f>
        <v/>
      </c>
      <c r="D2982" s="21" t="str">
        <f>IF(data!C2983="","",data!C2983)</f>
        <v/>
      </c>
      <c r="E2982" s="22" t="str">
        <f>IF(data!D2983="","",data!D2983)</f>
        <v/>
      </c>
      <c r="F2982" s="22" t="str">
        <f>IF(data!E2983="","",data!E2983)</f>
        <v/>
      </c>
      <c r="G2982" s="22" t="str">
        <f>IF(data!F2983="","",data!F2983)</f>
        <v/>
      </c>
      <c r="H2982" s="22" t="str">
        <f>IF(data!G2983="","",data!G2983)</f>
        <v/>
      </c>
      <c r="I2982" s="22" t="str">
        <f>IF(data!H2983="","",data!H2983)</f>
        <v/>
      </c>
      <c r="J2982" s="23" t="str">
        <f>IF(data!I2983="","",data!I2983)</f>
        <v/>
      </c>
      <c r="Q2982" s="33"/>
      <c r="R2982" s="33"/>
      <c r="S2982" s="33"/>
      <c r="T2982" s="33"/>
      <c r="U2982" s="33"/>
      <c r="V2982" s="33"/>
      <c r="X2982" s="34"/>
      <c r="Y2982" s="33"/>
      <c r="Z2982" s="33"/>
      <c r="AA2982" s="33"/>
      <c r="AB2982" s="33"/>
      <c r="AC2982" s="35"/>
      <c r="AD2982" s="33"/>
      <c r="AE2982" s="33"/>
      <c r="AF2982" s="33"/>
      <c r="AG2982" s="33"/>
      <c r="AH2982" s="33"/>
      <c r="AI2982" s="33"/>
      <c r="AJ2982" s="36"/>
      <c r="AK2982" s="10" t="str">
        <f t="shared" si="630"/>
        <v/>
      </c>
      <c r="AL2982" s="11" t="str">
        <f t="shared" si="631"/>
        <v/>
      </c>
      <c r="AM2982" s="11" t="str">
        <f t="shared" si="632"/>
        <v/>
      </c>
      <c r="AN2982" s="11" t="str">
        <f t="shared" si="633"/>
        <v/>
      </c>
      <c r="AO2982" s="13" t="str">
        <f t="shared" si="634"/>
        <v/>
      </c>
      <c r="AP2982" s="11" t="str">
        <f t="shared" si="635"/>
        <v/>
      </c>
      <c r="AQ2982" s="11" t="str">
        <f t="shared" si="636"/>
        <v/>
      </c>
      <c r="AR2982" s="11" t="str">
        <f t="shared" si="637"/>
        <v/>
      </c>
      <c r="AS2982" s="11" t="str">
        <f t="shared" si="638"/>
        <v/>
      </c>
      <c r="AT2982" s="11" t="str">
        <f t="shared" si="639"/>
        <v/>
      </c>
      <c r="AU2982" s="11" t="str">
        <f t="shared" si="640"/>
        <v/>
      </c>
      <c r="AV2982" s="11" t="str">
        <f t="shared" si="641"/>
        <v/>
      </c>
      <c r="AW2982" s="12" t="str">
        <f t="shared" si="642"/>
        <v/>
      </c>
      <c r="AX2982" s="13" t="str">
        <f t="shared" si="643"/>
        <v/>
      </c>
      <c r="AY2982" s="13" t="str">
        <f t="shared" si="644"/>
        <v/>
      </c>
      <c r="AZ2982" s="13" t="str">
        <f t="shared" si="645"/>
        <v/>
      </c>
      <c r="BA2982" s="13" t="str">
        <f t="shared" si="646"/>
        <v/>
      </c>
      <c r="BB2982" s="14" t="str">
        <f t="shared" si="647"/>
        <v/>
      </c>
      <c r="BC2982" s="19" t="str">
        <f t="shared" si="650"/>
        <v/>
      </c>
      <c r="BD2982" s="55" t="str">
        <f t="shared" si="626"/>
        <v/>
      </c>
      <c r="BE2982" s="19" t="str">
        <f t="shared" si="627"/>
        <v/>
      </c>
      <c r="BF2982" s="19" t="str">
        <f t="shared" si="651"/>
        <v/>
      </c>
      <c r="BG2982" s="19" t="str">
        <f t="shared" si="623"/>
        <v/>
      </c>
      <c r="BH2982" s="19" t="str">
        <f t="shared" si="628"/>
        <v/>
      </c>
      <c r="BI2982" s="19" t="str">
        <f t="shared" si="628"/>
        <v/>
      </c>
      <c r="BJ2982" s="19" t="str">
        <f t="shared" si="628"/>
        <v/>
      </c>
      <c r="BK2982" s="19" t="e">
        <f t="shared" si="653"/>
        <v>#VALUE!</v>
      </c>
      <c r="BL2982" s="19" t="e">
        <f t="shared" si="653"/>
        <v>#VALUE!</v>
      </c>
      <c r="BM2982" s="19" t="e">
        <f t="shared" si="653"/>
        <v>#VALUE!</v>
      </c>
      <c r="BN2982" s="19" t="e">
        <f t="shared" si="653"/>
        <v>#VALUE!</v>
      </c>
      <c r="BO2982" s="19" t="e">
        <f t="shared" si="653"/>
        <v>#VALUE!</v>
      </c>
      <c r="BP2982" s="19" t="e">
        <f t="shared" si="653"/>
        <v>#VALUE!</v>
      </c>
      <c r="BQ2982" s="19" t="e">
        <f t="shared" si="653"/>
        <v>#VALUE!</v>
      </c>
      <c r="BR2982" s="19" t="e">
        <f t="shared" si="653"/>
        <v>#VALUE!</v>
      </c>
      <c r="BS2982" s="19" t="e">
        <f t="shared" si="653"/>
        <v>#VALUE!</v>
      </c>
      <c r="BT2982" s="19" t="e">
        <f t="shared" si="653"/>
        <v>#VALUE!</v>
      </c>
      <c r="BU2982" s="19" t="e">
        <f t="shared" si="653"/>
        <v>#VALUE!</v>
      </c>
      <c r="BV2982" s="19" t="e">
        <f t="shared" si="653"/>
        <v>#VALUE!</v>
      </c>
      <c r="BW2982" s="19" t="e">
        <f t="shared" si="653"/>
        <v>#VALUE!</v>
      </c>
      <c r="BX2982" s="19" t="e">
        <f t="shared" si="653"/>
        <v>#VALUE!</v>
      </c>
      <c r="BY2982" s="19" t="str">
        <f t="shared" si="653"/>
        <v/>
      </c>
      <c r="BZ2982" s="19" t="str">
        <f t="shared" si="653"/>
        <v/>
      </c>
      <c r="CA2982" s="19" t="str">
        <f t="shared" si="652"/>
        <v/>
      </c>
      <c r="CB2982" s="19" t="str">
        <f t="shared" si="652"/>
        <v/>
      </c>
    </row>
    <row r="2983" spans="1:80">
      <c r="A2983" s="24" t="str">
        <f t="shared" si="629"/>
        <v/>
      </c>
      <c r="B2983" s="31" t="str">
        <f>IF(data!A2984="","",data!A2984)</f>
        <v/>
      </c>
      <c r="C2983" s="32" t="str">
        <f>IF(data!B2984="","",data!B2984)</f>
        <v/>
      </c>
      <c r="D2983" s="21" t="str">
        <f>IF(data!C2984="","",data!C2984)</f>
        <v/>
      </c>
      <c r="E2983" s="22" t="str">
        <f>IF(data!D2984="","",data!D2984)</f>
        <v/>
      </c>
      <c r="F2983" s="22" t="str">
        <f>IF(data!E2984="","",data!E2984)</f>
        <v/>
      </c>
      <c r="G2983" s="22" t="str">
        <f>IF(data!F2984="","",data!F2984)</f>
        <v/>
      </c>
      <c r="H2983" s="22" t="str">
        <f>IF(data!G2984="","",data!G2984)</f>
        <v/>
      </c>
      <c r="I2983" s="22" t="str">
        <f>IF(data!H2984="","",data!H2984)</f>
        <v/>
      </c>
      <c r="J2983" s="23" t="str">
        <f>IF(data!I2984="","",data!I2984)</f>
        <v/>
      </c>
      <c r="Q2983" s="33"/>
      <c r="R2983" s="33"/>
      <c r="S2983" s="33"/>
      <c r="T2983" s="33"/>
      <c r="U2983" s="33"/>
      <c r="V2983" s="33"/>
      <c r="X2983" s="34"/>
      <c r="Y2983" s="33"/>
      <c r="Z2983" s="33"/>
      <c r="AA2983" s="33"/>
      <c r="AB2983" s="33"/>
      <c r="AC2983" s="35"/>
      <c r="AD2983" s="33"/>
      <c r="AE2983" s="33"/>
      <c r="AF2983" s="33"/>
      <c r="AG2983" s="33"/>
      <c r="AH2983" s="33"/>
      <c r="AI2983" s="33"/>
      <c r="AJ2983" s="36"/>
      <c r="AK2983" s="10" t="str">
        <f t="shared" si="630"/>
        <v/>
      </c>
      <c r="AL2983" s="11" t="str">
        <f t="shared" si="631"/>
        <v/>
      </c>
      <c r="AM2983" s="11" t="str">
        <f t="shared" si="632"/>
        <v/>
      </c>
      <c r="AN2983" s="11" t="str">
        <f t="shared" si="633"/>
        <v/>
      </c>
      <c r="AO2983" s="13" t="str">
        <f t="shared" si="634"/>
        <v/>
      </c>
      <c r="AP2983" s="11" t="str">
        <f t="shared" si="635"/>
        <v/>
      </c>
      <c r="AQ2983" s="11" t="str">
        <f t="shared" si="636"/>
        <v/>
      </c>
      <c r="AR2983" s="11" t="str">
        <f t="shared" si="637"/>
        <v/>
      </c>
      <c r="AS2983" s="11" t="str">
        <f t="shared" si="638"/>
        <v/>
      </c>
      <c r="AT2983" s="11" t="str">
        <f t="shared" si="639"/>
        <v/>
      </c>
      <c r="AU2983" s="11" t="str">
        <f t="shared" si="640"/>
        <v/>
      </c>
      <c r="AV2983" s="11" t="str">
        <f t="shared" si="641"/>
        <v/>
      </c>
      <c r="AW2983" s="12" t="str">
        <f t="shared" si="642"/>
        <v/>
      </c>
      <c r="AX2983" s="13" t="str">
        <f t="shared" si="643"/>
        <v/>
      </c>
      <c r="AY2983" s="13" t="str">
        <f t="shared" si="644"/>
        <v/>
      </c>
      <c r="AZ2983" s="13" t="str">
        <f t="shared" si="645"/>
        <v/>
      </c>
      <c r="BA2983" s="13" t="str">
        <f t="shared" si="646"/>
        <v/>
      </c>
      <c r="BB2983" s="14" t="str">
        <f t="shared" si="647"/>
        <v/>
      </c>
      <c r="BC2983" s="19" t="str">
        <f t="shared" si="650"/>
        <v/>
      </c>
      <c r="BD2983" s="55" t="str">
        <f t="shared" si="626"/>
        <v/>
      </c>
      <c r="BE2983" s="19" t="str">
        <f t="shared" si="627"/>
        <v/>
      </c>
      <c r="BF2983" s="19" t="str">
        <f t="shared" si="651"/>
        <v/>
      </c>
      <c r="BG2983" s="19" t="str">
        <f t="shared" si="623"/>
        <v/>
      </c>
      <c r="BH2983" s="19" t="str">
        <f t="shared" si="628"/>
        <v/>
      </c>
      <c r="BI2983" s="19" t="str">
        <f t="shared" si="628"/>
        <v/>
      </c>
      <c r="BJ2983" s="19" t="str">
        <f t="shared" si="628"/>
        <v/>
      </c>
      <c r="BK2983" s="19" t="e">
        <f t="shared" si="653"/>
        <v>#VALUE!</v>
      </c>
      <c r="BL2983" s="19" t="e">
        <f t="shared" si="653"/>
        <v>#VALUE!</v>
      </c>
      <c r="BM2983" s="19" t="e">
        <f t="shared" si="653"/>
        <v>#VALUE!</v>
      </c>
      <c r="BN2983" s="19" t="e">
        <f t="shared" si="653"/>
        <v>#VALUE!</v>
      </c>
      <c r="BO2983" s="19" t="e">
        <f t="shared" si="653"/>
        <v>#VALUE!</v>
      </c>
      <c r="BP2983" s="19" t="e">
        <f t="shared" si="653"/>
        <v>#VALUE!</v>
      </c>
      <c r="BQ2983" s="19" t="e">
        <f t="shared" si="653"/>
        <v>#VALUE!</v>
      </c>
      <c r="BR2983" s="19" t="e">
        <f t="shared" si="653"/>
        <v>#VALUE!</v>
      </c>
      <c r="BS2983" s="19" t="e">
        <f t="shared" si="653"/>
        <v>#VALUE!</v>
      </c>
      <c r="BT2983" s="19" t="e">
        <f t="shared" si="653"/>
        <v>#VALUE!</v>
      </c>
      <c r="BU2983" s="19" t="e">
        <f t="shared" si="653"/>
        <v>#VALUE!</v>
      </c>
      <c r="BV2983" s="19" t="e">
        <f t="shared" si="653"/>
        <v>#VALUE!</v>
      </c>
      <c r="BW2983" s="19" t="e">
        <f t="shared" si="653"/>
        <v>#VALUE!</v>
      </c>
      <c r="BX2983" s="19" t="e">
        <f t="shared" si="653"/>
        <v>#VALUE!</v>
      </c>
      <c r="BY2983" s="19" t="str">
        <f t="shared" si="653"/>
        <v/>
      </c>
      <c r="BZ2983" s="19" t="str">
        <f t="shared" si="653"/>
        <v/>
      </c>
      <c r="CA2983" s="19" t="str">
        <f t="shared" si="652"/>
        <v/>
      </c>
      <c r="CB2983" s="19" t="str">
        <f t="shared" si="652"/>
        <v/>
      </c>
    </row>
    <row r="2984" spans="1:80">
      <c r="A2984" s="24" t="str">
        <f t="shared" si="629"/>
        <v/>
      </c>
      <c r="B2984" s="31" t="str">
        <f>IF(data!A2985="","",data!A2985)</f>
        <v/>
      </c>
      <c r="C2984" s="32" t="str">
        <f>IF(data!B2985="","",data!B2985)</f>
        <v/>
      </c>
      <c r="D2984" s="21" t="str">
        <f>IF(data!C2985="","",data!C2985)</f>
        <v/>
      </c>
      <c r="E2984" s="22" t="str">
        <f>IF(data!D2985="","",data!D2985)</f>
        <v/>
      </c>
      <c r="F2984" s="22" t="str">
        <f>IF(data!E2985="","",data!E2985)</f>
        <v/>
      </c>
      <c r="G2984" s="22" t="str">
        <f>IF(data!F2985="","",data!F2985)</f>
        <v/>
      </c>
      <c r="H2984" s="22" t="str">
        <f>IF(data!G2985="","",data!G2985)</f>
        <v/>
      </c>
      <c r="I2984" s="22" t="str">
        <f>IF(data!H2985="","",data!H2985)</f>
        <v/>
      </c>
      <c r="J2984" s="23" t="str">
        <f>IF(data!I2985="","",data!I2985)</f>
        <v/>
      </c>
      <c r="Q2984" s="33"/>
      <c r="R2984" s="33"/>
      <c r="S2984" s="33"/>
      <c r="T2984" s="33"/>
      <c r="U2984" s="33"/>
      <c r="V2984" s="33"/>
      <c r="X2984" s="34"/>
      <c r="Y2984" s="33"/>
      <c r="Z2984" s="33"/>
      <c r="AA2984" s="33"/>
      <c r="AB2984" s="33"/>
      <c r="AC2984" s="35"/>
      <c r="AD2984" s="33"/>
      <c r="AE2984" s="33"/>
      <c r="AF2984" s="33"/>
      <c r="AG2984" s="33"/>
      <c r="AH2984" s="33"/>
      <c r="AI2984" s="33"/>
      <c r="AJ2984" s="36"/>
      <c r="AK2984" s="10" t="str">
        <f t="shared" si="630"/>
        <v/>
      </c>
      <c r="AL2984" s="11" t="str">
        <f t="shared" si="631"/>
        <v/>
      </c>
      <c r="AM2984" s="11" t="str">
        <f t="shared" si="632"/>
        <v/>
      </c>
      <c r="AN2984" s="11" t="str">
        <f t="shared" si="633"/>
        <v/>
      </c>
      <c r="AO2984" s="13" t="str">
        <f t="shared" si="634"/>
        <v/>
      </c>
      <c r="AP2984" s="11" t="str">
        <f t="shared" si="635"/>
        <v/>
      </c>
      <c r="AQ2984" s="11" t="str">
        <f t="shared" si="636"/>
        <v/>
      </c>
      <c r="AR2984" s="11" t="str">
        <f t="shared" si="637"/>
        <v/>
      </c>
      <c r="AS2984" s="11" t="str">
        <f t="shared" si="638"/>
        <v/>
      </c>
      <c r="AT2984" s="11" t="str">
        <f t="shared" si="639"/>
        <v/>
      </c>
      <c r="AU2984" s="11" t="str">
        <f t="shared" si="640"/>
        <v/>
      </c>
      <c r="AV2984" s="11" t="str">
        <f t="shared" si="641"/>
        <v/>
      </c>
      <c r="AW2984" s="12" t="str">
        <f t="shared" si="642"/>
        <v/>
      </c>
      <c r="AX2984" s="13" t="str">
        <f t="shared" si="643"/>
        <v/>
      </c>
      <c r="AY2984" s="13" t="str">
        <f t="shared" si="644"/>
        <v/>
      </c>
      <c r="AZ2984" s="13" t="str">
        <f t="shared" si="645"/>
        <v/>
      </c>
      <c r="BA2984" s="13" t="str">
        <f t="shared" si="646"/>
        <v/>
      </c>
      <c r="BB2984" s="14" t="str">
        <f t="shared" si="647"/>
        <v/>
      </c>
      <c r="BC2984" s="19" t="str">
        <f t="shared" si="650"/>
        <v/>
      </c>
      <c r="BD2984" s="55" t="str">
        <f t="shared" si="626"/>
        <v/>
      </c>
      <c r="BE2984" s="19" t="str">
        <f t="shared" si="627"/>
        <v/>
      </c>
      <c r="BF2984" s="19" t="str">
        <f t="shared" si="651"/>
        <v/>
      </c>
      <c r="BG2984" s="19" t="str">
        <f t="shared" si="623"/>
        <v/>
      </c>
      <c r="BH2984" s="19" t="str">
        <f t="shared" si="628"/>
        <v/>
      </c>
      <c r="BI2984" s="19" t="str">
        <f t="shared" si="628"/>
        <v/>
      </c>
      <c r="BJ2984" s="19" t="str">
        <f t="shared" si="628"/>
        <v/>
      </c>
      <c r="BK2984" s="19" t="e">
        <f t="shared" si="653"/>
        <v>#VALUE!</v>
      </c>
      <c r="BL2984" s="19" t="e">
        <f t="shared" si="653"/>
        <v>#VALUE!</v>
      </c>
      <c r="BM2984" s="19" t="e">
        <f t="shared" si="653"/>
        <v>#VALUE!</v>
      </c>
      <c r="BN2984" s="19" t="e">
        <f t="shared" si="653"/>
        <v>#VALUE!</v>
      </c>
      <c r="BO2984" s="19" t="e">
        <f t="shared" si="653"/>
        <v>#VALUE!</v>
      </c>
      <c r="BP2984" s="19" t="e">
        <f t="shared" si="653"/>
        <v>#VALUE!</v>
      </c>
      <c r="BQ2984" s="19" t="e">
        <f t="shared" si="653"/>
        <v>#VALUE!</v>
      </c>
      <c r="BR2984" s="19" t="e">
        <f t="shared" si="653"/>
        <v>#VALUE!</v>
      </c>
      <c r="BS2984" s="19" t="e">
        <f t="shared" si="653"/>
        <v>#VALUE!</v>
      </c>
      <c r="BT2984" s="19" t="e">
        <f t="shared" si="653"/>
        <v>#VALUE!</v>
      </c>
      <c r="BU2984" s="19" t="e">
        <f t="shared" si="653"/>
        <v>#VALUE!</v>
      </c>
      <c r="BV2984" s="19" t="e">
        <f t="shared" si="653"/>
        <v>#VALUE!</v>
      </c>
      <c r="BW2984" s="19" t="e">
        <f t="shared" si="653"/>
        <v>#VALUE!</v>
      </c>
      <c r="BX2984" s="19" t="e">
        <f t="shared" si="653"/>
        <v>#VALUE!</v>
      </c>
      <c r="BY2984" s="19" t="str">
        <f t="shared" si="653"/>
        <v/>
      </c>
      <c r="BZ2984" s="19" t="str">
        <f t="shared" si="653"/>
        <v/>
      </c>
      <c r="CA2984" s="19" t="str">
        <f t="shared" si="652"/>
        <v/>
      </c>
      <c r="CB2984" s="19" t="str">
        <f t="shared" si="652"/>
        <v/>
      </c>
    </row>
    <row r="2985" spans="1:80">
      <c r="A2985" s="24" t="str">
        <f t="shared" si="629"/>
        <v/>
      </c>
      <c r="B2985" s="31" t="str">
        <f>IF(data!A2986="","",data!A2986)</f>
        <v/>
      </c>
      <c r="C2985" s="32" t="str">
        <f>IF(data!B2986="","",data!B2986)</f>
        <v/>
      </c>
      <c r="D2985" s="21" t="str">
        <f>IF(data!C2986="","",data!C2986)</f>
        <v/>
      </c>
      <c r="E2985" s="22" t="str">
        <f>IF(data!D2986="","",data!D2986)</f>
        <v/>
      </c>
      <c r="F2985" s="22" t="str">
        <f>IF(data!E2986="","",data!E2986)</f>
        <v/>
      </c>
      <c r="G2985" s="22" t="str">
        <f>IF(data!F2986="","",data!F2986)</f>
        <v/>
      </c>
      <c r="H2985" s="22" t="str">
        <f>IF(data!G2986="","",data!G2986)</f>
        <v/>
      </c>
      <c r="I2985" s="22" t="str">
        <f>IF(data!H2986="","",data!H2986)</f>
        <v/>
      </c>
      <c r="J2985" s="23" t="str">
        <f>IF(data!I2986="","",data!I2986)</f>
        <v/>
      </c>
      <c r="Q2985" s="33"/>
      <c r="R2985" s="33"/>
      <c r="S2985" s="33"/>
      <c r="T2985" s="33"/>
      <c r="U2985" s="33"/>
      <c r="V2985" s="33"/>
      <c r="X2985" s="34"/>
      <c r="Y2985" s="33"/>
      <c r="Z2985" s="33"/>
      <c r="AA2985" s="33"/>
      <c r="AB2985" s="33"/>
      <c r="AC2985" s="35"/>
      <c r="AD2985" s="33"/>
      <c r="AE2985" s="33"/>
      <c r="AF2985" s="33"/>
      <c r="AG2985" s="33"/>
      <c r="AH2985" s="33"/>
      <c r="AI2985" s="33"/>
      <c r="AJ2985" s="36"/>
      <c r="AK2985" s="10" t="str">
        <f t="shared" si="630"/>
        <v/>
      </c>
      <c r="AL2985" s="11" t="str">
        <f t="shared" si="631"/>
        <v/>
      </c>
      <c r="AM2985" s="11" t="str">
        <f t="shared" si="632"/>
        <v/>
      </c>
      <c r="AN2985" s="11" t="str">
        <f t="shared" si="633"/>
        <v/>
      </c>
      <c r="AO2985" s="13" t="str">
        <f t="shared" si="634"/>
        <v/>
      </c>
      <c r="AP2985" s="11" t="str">
        <f t="shared" si="635"/>
        <v/>
      </c>
      <c r="AQ2985" s="11" t="str">
        <f t="shared" si="636"/>
        <v/>
      </c>
      <c r="AR2985" s="11" t="str">
        <f t="shared" si="637"/>
        <v/>
      </c>
      <c r="AS2985" s="11" t="str">
        <f t="shared" si="638"/>
        <v/>
      </c>
      <c r="AT2985" s="11" t="str">
        <f t="shared" si="639"/>
        <v/>
      </c>
      <c r="AU2985" s="11" t="str">
        <f t="shared" si="640"/>
        <v/>
      </c>
      <c r="AV2985" s="11" t="str">
        <f t="shared" si="641"/>
        <v/>
      </c>
      <c r="AW2985" s="12" t="str">
        <f t="shared" si="642"/>
        <v/>
      </c>
      <c r="AX2985" s="13" t="str">
        <f t="shared" si="643"/>
        <v/>
      </c>
      <c r="AY2985" s="13" t="str">
        <f t="shared" si="644"/>
        <v/>
      </c>
      <c r="AZ2985" s="13" t="str">
        <f t="shared" si="645"/>
        <v/>
      </c>
      <c r="BA2985" s="13" t="str">
        <f t="shared" si="646"/>
        <v/>
      </c>
      <c r="BB2985" s="14" t="str">
        <f t="shared" si="647"/>
        <v/>
      </c>
      <c r="BC2985" s="19" t="str">
        <f t="shared" si="650"/>
        <v/>
      </c>
      <c r="BD2985" s="55" t="str">
        <f t="shared" si="626"/>
        <v/>
      </c>
      <c r="BE2985" s="19" t="str">
        <f t="shared" si="627"/>
        <v/>
      </c>
      <c r="BF2985" s="19" t="str">
        <f t="shared" si="651"/>
        <v/>
      </c>
      <c r="BG2985" s="19" t="str">
        <f t="shared" si="623"/>
        <v/>
      </c>
      <c r="BH2985" s="19" t="str">
        <f t="shared" si="628"/>
        <v/>
      </c>
      <c r="BI2985" s="19" t="str">
        <f t="shared" si="628"/>
        <v/>
      </c>
      <c r="BJ2985" s="19" t="str">
        <f t="shared" si="628"/>
        <v/>
      </c>
      <c r="BK2985" s="19" t="e">
        <f t="shared" si="653"/>
        <v>#VALUE!</v>
      </c>
      <c r="BL2985" s="19" t="e">
        <f t="shared" si="653"/>
        <v>#VALUE!</v>
      </c>
      <c r="BM2985" s="19" t="e">
        <f t="shared" si="653"/>
        <v>#VALUE!</v>
      </c>
      <c r="BN2985" s="19" t="e">
        <f t="shared" si="653"/>
        <v>#VALUE!</v>
      </c>
      <c r="BO2985" s="19" t="e">
        <f t="shared" si="653"/>
        <v>#VALUE!</v>
      </c>
      <c r="BP2985" s="19" t="e">
        <f t="shared" si="653"/>
        <v>#VALUE!</v>
      </c>
      <c r="BQ2985" s="19" t="e">
        <f t="shared" si="653"/>
        <v>#VALUE!</v>
      </c>
      <c r="BR2985" s="19" t="e">
        <f t="shared" si="653"/>
        <v>#VALUE!</v>
      </c>
      <c r="BS2985" s="19" t="e">
        <f t="shared" si="653"/>
        <v>#VALUE!</v>
      </c>
      <c r="BT2985" s="19" t="e">
        <f t="shared" si="653"/>
        <v>#VALUE!</v>
      </c>
      <c r="BU2985" s="19" t="e">
        <f t="shared" si="653"/>
        <v>#VALUE!</v>
      </c>
      <c r="BV2985" s="19" t="e">
        <f t="shared" si="653"/>
        <v>#VALUE!</v>
      </c>
      <c r="BW2985" s="19" t="e">
        <f t="shared" si="653"/>
        <v>#VALUE!</v>
      </c>
      <c r="BX2985" s="19" t="e">
        <f t="shared" si="653"/>
        <v>#VALUE!</v>
      </c>
      <c r="BY2985" s="19" t="str">
        <f t="shared" si="653"/>
        <v/>
      </c>
      <c r="BZ2985" s="19" t="str">
        <f t="shared" si="653"/>
        <v/>
      </c>
      <c r="CA2985" s="19" t="str">
        <f t="shared" si="652"/>
        <v/>
      </c>
      <c r="CB2985" s="19" t="str">
        <f t="shared" si="652"/>
        <v/>
      </c>
    </row>
    <row r="2986" spans="1:80">
      <c r="A2986" s="24" t="str">
        <f t="shared" si="629"/>
        <v/>
      </c>
      <c r="B2986" s="31" t="str">
        <f>IF(data!A2987="","",data!A2987)</f>
        <v/>
      </c>
      <c r="C2986" s="32" t="str">
        <f>IF(data!B2987="","",data!B2987)</f>
        <v/>
      </c>
      <c r="D2986" s="21" t="str">
        <f>IF(data!C2987="","",data!C2987)</f>
        <v/>
      </c>
      <c r="E2986" s="22" t="str">
        <f>IF(data!D2987="","",data!D2987)</f>
        <v/>
      </c>
      <c r="F2986" s="22" t="str">
        <f>IF(data!E2987="","",data!E2987)</f>
        <v/>
      </c>
      <c r="G2986" s="22" t="str">
        <f>IF(data!F2987="","",data!F2987)</f>
        <v/>
      </c>
      <c r="H2986" s="22" t="str">
        <f>IF(data!G2987="","",data!G2987)</f>
        <v/>
      </c>
      <c r="I2986" s="22" t="str">
        <f>IF(data!H2987="","",data!H2987)</f>
        <v/>
      </c>
      <c r="J2986" s="23" t="str">
        <f>IF(data!I2987="","",data!I2987)</f>
        <v/>
      </c>
      <c r="Q2986" s="33"/>
      <c r="R2986" s="33"/>
      <c r="S2986" s="33"/>
      <c r="T2986" s="33"/>
      <c r="U2986" s="33"/>
      <c r="V2986" s="33"/>
      <c r="X2986" s="34"/>
      <c r="Y2986" s="33"/>
      <c r="Z2986" s="33"/>
      <c r="AA2986" s="33"/>
      <c r="AB2986" s="33"/>
      <c r="AC2986" s="35"/>
      <c r="AD2986" s="33"/>
      <c r="AE2986" s="33"/>
      <c r="AF2986" s="33"/>
      <c r="AG2986" s="33"/>
      <c r="AH2986" s="33"/>
      <c r="AI2986" s="33"/>
      <c r="AJ2986" s="36"/>
      <c r="AK2986" s="10" t="str">
        <f t="shared" si="630"/>
        <v/>
      </c>
      <c r="AL2986" s="11" t="str">
        <f t="shared" si="631"/>
        <v/>
      </c>
      <c r="AM2986" s="11" t="str">
        <f t="shared" si="632"/>
        <v/>
      </c>
      <c r="AN2986" s="11" t="str">
        <f t="shared" si="633"/>
        <v/>
      </c>
      <c r="AO2986" s="13" t="str">
        <f t="shared" si="634"/>
        <v/>
      </c>
      <c r="AP2986" s="11" t="str">
        <f t="shared" si="635"/>
        <v/>
      </c>
      <c r="AQ2986" s="11" t="str">
        <f t="shared" si="636"/>
        <v/>
      </c>
      <c r="AR2986" s="11" t="str">
        <f t="shared" si="637"/>
        <v/>
      </c>
      <c r="AS2986" s="11" t="str">
        <f t="shared" si="638"/>
        <v/>
      </c>
      <c r="AT2986" s="11" t="str">
        <f t="shared" si="639"/>
        <v/>
      </c>
      <c r="AU2986" s="11" t="str">
        <f t="shared" si="640"/>
        <v/>
      </c>
      <c r="AV2986" s="11" t="str">
        <f t="shared" si="641"/>
        <v/>
      </c>
      <c r="AW2986" s="12" t="str">
        <f t="shared" si="642"/>
        <v/>
      </c>
      <c r="AX2986" s="13" t="str">
        <f t="shared" si="643"/>
        <v/>
      </c>
      <c r="AY2986" s="13" t="str">
        <f t="shared" si="644"/>
        <v/>
      </c>
      <c r="AZ2986" s="13" t="str">
        <f t="shared" si="645"/>
        <v/>
      </c>
      <c r="BA2986" s="13" t="str">
        <f t="shared" si="646"/>
        <v/>
      </c>
      <c r="BB2986" s="14" t="str">
        <f t="shared" si="647"/>
        <v/>
      </c>
      <c r="BC2986" s="19" t="str">
        <f t="shared" si="650"/>
        <v/>
      </c>
      <c r="BD2986" s="55" t="str">
        <f t="shared" si="626"/>
        <v/>
      </c>
      <c r="BE2986" s="19" t="str">
        <f t="shared" si="627"/>
        <v/>
      </c>
      <c r="BF2986" s="19" t="str">
        <f t="shared" si="651"/>
        <v/>
      </c>
      <c r="BG2986" s="19" t="str">
        <f t="shared" si="623"/>
        <v/>
      </c>
      <c r="BH2986" s="19" t="str">
        <f t="shared" si="628"/>
        <v/>
      </c>
      <c r="BI2986" s="19" t="str">
        <f t="shared" si="628"/>
        <v/>
      </c>
      <c r="BJ2986" s="19" t="str">
        <f t="shared" si="628"/>
        <v/>
      </c>
      <c r="BK2986" s="19" t="e">
        <f t="shared" si="653"/>
        <v>#VALUE!</v>
      </c>
      <c r="BL2986" s="19" t="e">
        <f t="shared" si="653"/>
        <v>#VALUE!</v>
      </c>
      <c r="BM2986" s="19" t="e">
        <f t="shared" si="653"/>
        <v>#VALUE!</v>
      </c>
      <c r="BN2986" s="19" t="e">
        <f t="shared" si="653"/>
        <v>#VALUE!</v>
      </c>
      <c r="BO2986" s="19" t="e">
        <f t="shared" si="653"/>
        <v>#VALUE!</v>
      </c>
      <c r="BP2986" s="19" t="e">
        <f t="shared" si="653"/>
        <v>#VALUE!</v>
      </c>
      <c r="BQ2986" s="19" t="e">
        <f t="shared" si="653"/>
        <v>#VALUE!</v>
      </c>
      <c r="BR2986" s="19" t="e">
        <f t="shared" si="653"/>
        <v>#VALUE!</v>
      </c>
      <c r="BS2986" s="19" t="e">
        <f t="shared" si="653"/>
        <v>#VALUE!</v>
      </c>
      <c r="BT2986" s="19" t="e">
        <f t="shared" si="653"/>
        <v>#VALUE!</v>
      </c>
      <c r="BU2986" s="19" t="e">
        <f t="shared" si="653"/>
        <v>#VALUE!</v>
      </c>
      <c r="BV2986" s="19" t="e">
        <f t="shared" si="653"/>
        <v>#VALUE!</v>
      </c>
      <c r="BW2986" s="19" t="e">
        <f t="shared" si="653"/>
        <v>#VALUE!</v>
      </c>
      <c r="BX2986" s="19" t="e">
        <f t="shared" si="653"/>
        <v>#VALUE!</v>
      </c>
      <c r="BY2986" s="19" t="str">
        <f t="shared" si="653"/>
        <v/>
      </c>
      <c r="BZ2986" s="19" t="str">
        <f t="shared" si="653"/>
        <v/>
      </c>
      <c r="CA2986" s="19" t="str">
        <f t="shared" si="652"/>
        <v/>
      </c>
      <c r="CB2986" s="19" t="str">
        <f t="shared" si="652"/>
        <v/>
      </c>
    </row>
    <row r="2987" spans="1:80">
      <c r="A2987" s="24" t="str">
        <f t="shared" si="629"/>
        <v/>
      </c>
      <c r="B2987" s="31" t="str">
        <f>IF(data!A2988="","",data!A2988)</f>
        <v/>
      </c>
      <c r="C2987" s="32" t="str">
        <f>IF(data!B2988="","",data!B2988)</f>
        <v/>
      </c>
      <c r="D2987" s="21" t="str">
        <f>IF(data!C2988="","",data!C2988)</f>
        <v/>
      </c>
      <c r="E2987" s="22" t="str">
        <f>IF(data!D2988="","",data!D2988)</f>
        <v/>
      </c>
      <c r="F2987" s="22" t="str">
        <f>IF(data!E2988="","",data!E2988)</f>
        <v/>
      </c>
      <c r="G2987" s="22" t="str">
        <f>IF(data!F2988="","",data!F2988)</f>
        <v/>
      </c>
      <c r="H2987" s="22" t="str">
        <f>IF(data!G2988="","",data!G2988)</f>
        <v/>
      </c>
      <c r="I2987" s="22" t="str">
        <f>IF(data!H2988="","",data!H2988)</f>
        <v/>
      </c>
      <c r="J2987" s="23" t="str">
        <f>IF(data!I2988="","",data!I2988)</f>
        <v/>
      </c>
      <c r="Q2987" s="33"/>
      <c r="R2987" s="33"/>
      <c r="S2987" s="33"/>
      <c r="T2987" s="33"/>
      <c r="U2987" s="33"/>
      <c r="V2987" s="33"/>
      <c r="X2987" s="34"/>
      <c r="Y2987" s="33"/>
      <c r="Z2987" s="33"/>
      <c r="AA2987" s="33"/>
      <c r="AB2987" s="33"/>
      <c r="AC2987" s="35"/>
      <c r="AD2987" s="33"/>
      <c r="AE2987" s="33"/>
      <c r="AF2987" s="33"/>
      <c r="AG2987" s="33"/>
      <c r="AH2987" s="33"/>
      <c r="AI2987" s="33"/>
      <c r="AJ2987" s="36"/>
      <c r="AK2987" s="10" t="str">
        <f t="shared" si="630"/>
        <v/>
      </c>
      <c r="AL2987" s="11" t="str">
        <f t="shared" si="631"/>
        <v/>
      </c>
      <c r="AM2987" s="11" t="str">
        <f t="shared" si="632"/>
        <v/>
      </c>
      <c r="AN2987" s="11" t="str">
        <f t="shared" si="633"/>
        <v/>
      </c>
      <c r="AO2987" s="13" t="str">
        <f t="shared" si="634"/>
        <v/>
      </c>
      <c r="AP2987" s="11" t="str">
        <f t="shared" si="635"/>
        <v/>
      </c>
      <c r="AQ2987" s="11" t="str">
        <f t="shared" si="636"/>
        <v/>
      </c>
      <c r="AR2987" s="11" t="str">
        <f t="shared" si="637"/>
        <v/>
      </c>
      <c r="AS2987" s="11" t="str">
        <f t="shared" si="638"/>
        <v/>
      </c>
      <c r="AT2987" s="11" t="str">
        <f t="shared" si="639"/>
        <v/>
      </c>
      <c r="AU2987" s="11" t="str">
        <f t="shared" si="640"/>
        <v/>
      </c>
      <c r="AV2987" s="11" t="str">
        <f t="shared" si="641"/>
        <v/>
      </c>
      <c r="AW2987" s="12" t="str">
        <f t="shared" si="642"/>
        <v/>
      </c>
      <c r="AX2987" s="13" t="str">
        <f t="shared" si="643"/>
        <v/>
      </c>
      <c r="AY2987" s="13" t="str">
        <f t="shared" si="644"/>
        <v/>
      </c>
      <c r="AZ2987" s="13" t="str">
        <f t="shared" si="645"/>
        <v/>
      </c>
      <c r="BA2987" s="13" t="str">
        <f t="shared" si="646"/>
        <v/>
      </c>
      <c r="BB2987" s="14" t="str">
        <f t="shared" si="647"/>
        <v/>
      </c>
      <c r="BC2987" s="19" t="str">
        <f t="shared" si="650"/>
        <v/>
      </c>
      <c r="BD2987" s="55" t="str">
        <f t="shared" si="626"/>
        <v/>
      </c>
      <c r="BE2987" s="19" t="str">
        <f t="shared" si="627"/>
        <v/>
      </c>
      <c r="BF2987" s="19" t="str">
        <f t="shared" si="651"/>
        <v/>
      </c>
      <c r="BG2987" s="19" t="str">
        <f t="shared" si="623"/>
        <v/>
      </c>
      <c r="BH2987" s="19" t="str">
        <f t="shared" si="628"/>
        <v/>
      </c>
      <c r="BI2987" s="19" t="str">
        <f t="shared" si="628"/>
        <v/>
      </c>
      <c r="BJ2987" s="19" t="str">
        <f t="shared" si="628"/>
        <v/>
      </c>
      <c r="BK2987" s="19" t="e">
        <f t="shared" si="653"/>
        <v>#VALUE!</v>
      </c>
      <c r="BL2987" s="19" t="e">
        <f t="shared" si="653"/>
        <v>#VALUE!</v>
      </c>
      <c r="BM2987" s="19" t="e">
        <f t="shared" si="653"/>
        <v>#VALUE!</v>
      </c>
      <c r="BN2987" s="19" t="e">
        <f t="shared" si="653"/>
        <v>#VALUE!</v>
      </c>
      <c r="BO2987" s="19" t="e">
        <f t="shared" si="653"/>
        <v>#VALUE!</v>
      </c>
      <c r="BP2987" s="19" t="e">
        <f t="shared" si="653"/>
        <v>#VALUE!</v>
      </c>
      <c r="BQ2987" s="19" t="e">
        <f t="shared" si="653"/>
        <v>#VALUE!</v>
      </c>
      <c r="BR2987" s="19" t="e">
        <f t="shared" si="653"/>
        <v>#VALUE!</v>
      </c>
      <c r="BS2987" s="19" t="e">
        <f t="shared" si="653"/>
        <v>#VALUE!</v>
      </c>
      <c r="BT2987" s="19" t="e">
        <f t="shared" si="653"/>
        <v>#VALUE!</v>
      </c>
      <c r="BU2987" s="19" t="e">
        <f t="shared" si="653"/>
        <v>#VALUE!</v>
      </c>
      <c r="BV2987" s="19" t="e">
        <f t="shared" si="653"/>
        <v>#VALUE!</v>
      </c>
      <c r="BW2987" s="19" t="e">
        <f t="shared" si="653"/>
        <v>#VALUE!</v>
      </c>
      <c r="BX2987" s="19" t="e">
        <f t="shared" si="653"/>
        <v>#VALUE!</v>
      </c>
      <c r="BY2987" s="19" t="str">
        <f t="shared" si="653"/>
        <v/>
      </c>
      <c r="BZ2987" s="19" t="str">
        <f t="shared" si="653"/>
        <v/>
      </c>
      <c r="CA2987" s="19" t="str">
        <f t="shared" si="652"/>
        <v/>
      </c>
      <c r="CB2987" s="19" t="str">
        <f t="shared" si="652"/>
        <v/>
      </c>
    </row>
    <row r="2988" spans="1:80">
      <c r="A2988" s="24" t="str">
        <f t="shared" si="629"/>
        <v/>
      </c>
      <c r="B2988" s="31" t="str">
        <f>IF(data!A2989="","",data!A2989)</f>
        <v/>
      </c>
      <c r="C2988" s="32" t="str">
        <f>IF(data!B2989="","",data!B2989)</f>
        <v/>
      </c>
      <c r="D2988" s="21" t="str">
        <f>IF(data!C2989="","",data!C2989)</f>
        <v/>
      </c>
      <c r="E2988" s="22" t="str">
        <f>IF(data!D2989="","",data!D2989)</f>
        <v/>
      </c>
      <c r="F2988" s="22" t="str">
        <f>IF(data!E2989="","",data!E2989)</f>
        <v/>
      </c>
      <c r="G2988" s="22" t="str">
        <f>IF(data!F2989="","",data!F2989)</f>
        <v/>
      </c>
      <c r="H2988" s="22" t="str">
        <f>IF(data!G2989="","",data!G2989)</f>
        <v/>
      </c>
      <c r="I2988" s="22" t="str">
        <f>IF(data!H2989="","",data!H2989)</f>
        <v/>
      </c>
      <c r="J2988" s="23" t="str">
        <f>IF(data!I2989="","",data!I2989)</f>
        <v/>
      </c>
      <c r="Q2988" s="33"/>
      <c r="R2988" s="33"/>
      <c r="S2988" s="33"/>
      <c r="T2988" s="33"/>
      <c r="U2988" s="33"/>
      <c r="V2988" s="33"/>
      <c r="X2988" s="34"/>
      <c r="Y2988" s="33"/>
      <c r="Z2988" s="33"/>
      <c r="AA2988" s="33"/>
      <c r="AB2988" s="33"/>
      <c r="AC2988" s="35"/>
      <c r="AD2988" s="33"/>
      <c r="AE2988" s="33"/>
      <c r="AF2988" s="33"/>
      <c r="AG2988" s="33"/>
      <c r="AH2988" s="33"/>
      <c r="AI2988" s="33"/>
      <c r="AJ2988" s="36"/>
      <c r="AK2988" s="10" t="str">
        <f t="shared" si="630"/>
        <v/>
      </c>
      <c r="AL2988" s="11" t="str">
        <f t="shared" si="631"/>
        <v/>
      </c>
      <c r="AM2988" s="11" t="str">
        <f t="shared" si="632"/>
        <v/>
      </c>
      <c r="AN2988" s="11" t="str">
        <f t="shared" si="633"/>
        <v/>
      </c>
      <c r="AO2988" s="13" t="str">
        <f t="shared" si="634"/>
        <v/>
      </c>
      <c r="AP2988" s="11" t="str">
        <f t="shared" si="635"/>
        <v/>
      </c>
      <c r="AQ2988" s="11" t="str">
        <f t="shared" si="636"/>
        <v/>
      </c>
      <c r="AR2988" s="11" t="str">
        <f t="shared" si="637"/>
        <v/>
      </c>
      <c r="AS2988" s="11" t="str">
        <f t="shared" si="638"/>
        <v/>
      </c>
      <c r="AT2988" s="11" t="str">
        <f t="shared" si="639"/>
        <v/>
      </c>
      <c r="AU2988" s="11" t="str">
        <f t="shared" si="640"/>
        <v/>
      </c>
      <c r="AV2988" s="11" t="str">
        <f t="shared" si="641"/>
        <v/>
      </c>
      <c r="AW2988" s="12" t="str">
        <f t="shared" si="642"/>
        <v/>
      </c>
      <c r="AX2988" s="13" t="str">
        <f t="shared" si="643"/>
        <v/>
      </c>
      <c r="AY2988" s="13" t="str">
        <f t="shared" si="644"/>
        <v/>
      </c>
      <c r="AZ2988" s="13" t="str">
        <f t="shared" si="645"/>
        <v/>
      </c>
      <c r="BA2988" s="13" t="str">
        <f t="shared" si="646"/>
        <v/>
      </c>
      <c r="BB2988" s="14" t="str">
        <f t="shared" si="647"/>
        <v/>
      </c>
      <c r="BC2988" s="19" t="str">
        <f t="shared" si="650"/>
        <v/>
      </c>
      <c r="BD2988" s="55" t="str">
        <f t="shared" si="626"/>
        <v/>
      </c>
      <c r="BE2988" s="19" t="str">
        <f t="shared" si="627"/>
        <v/>
      </c>
      <c r="BF2988" s="19" t="str">
        <f t="shared" si="651"/>
        <v/>
      </c>
      <c r="BG2988" s="19" t="str">
        <f t="shared" si="623"/>
        <v/>
      </c>
      <c r="BH2988" s="19" t="str">
        <f t="shared" si="628"/>
        <v/>
      </c>
      <c r="BI2988" s="19" t="str">
        <f t="shared" si="628"/>
        <v/>
      </c>
      <c r="BJ2988" s="19" t="str">
        <f t="shared" si="628"/>
        <v/>
      </c>
      <c r="BK2988" s="19" t="e">
        <f t="shared" si="653"/>
        <v>#VALUE!</v>
      </c>
      <c r="BL2988" s="19" t="e">
        <f t="shared" si="653"/>
        <v>#VALUE!</v>
      </c>
      <c r="BM2988" s="19" t="e">
        <f t="shared" si="653"/>
        <v>#VALUE!</v>
      </c>
      <c r="BN2988" s="19" t="e">
        <f t="shared" si="653"/>
        <v>#VALUE!</v>
      </c>
      <c r="BO2988" s="19" t="e">
        <f t="shared" si="653"/>
        <v>#VALUE!</v>
      </c>
      <c r="BP2988" s="19" t="e">
        <f t="shared" si="653"/>
        <v>#VALUE!</v>
      </c>
      <c r="BQ2988" s="19" t="e">
        <f t="shared" si="653"/>
        <v>#VALUE!</v>
      </c>
      <c r="BR2988" s="19" t="e">
        <f t="shared" si="653"/>
        <v>#VALUE!</v>
      </c>
      <c r="BS2988" s="19" t="e">
        <f t="shared" si="653"/>
        <v>#VALUE!</v>
      </c>
      <c r="BT2988" s="19" t="e">
        <f t="shared" si="653"/>
        <v>#VALUE!</v>
      </c>
      <c r="BU2988" s="19" t="e">
        <f t="shared" si="653"/>
        <v>#VALUE!</v>
      </c>
      <c r="BV2988" s="19" t="e">
        <f t="shared" si="653"/>
        <v>#VALUE!</v>
      </c>
      <c r="BW2988" s="19" t="e">
        <f t="shared" si="653"/>
        <v>#VALUE!</v>
      </c>
      <c r="BX2988" s="19" t="e">
        <f t="shared" si="653"/>
        <v>#VALUE!</v>
      </c>
      <c r="BY2988" s="19" t="str">
        <f t="shared" si="653"/>
        <v/>
      </c>
      <c r="BZ2988" s="19" t="str">
        <f t="shared" si="653"/>
        <v/>
      </c>
      <c r="CA2988" s="19" t="str">
        <f t="shared" si="652"/>
        <v/>
      </c>
      <c r="CB2988" s="19" t="str">
        <f t="shared" si="652"/>
        <v/>
      </c>
    </row>
    <row r="2989" spans="1:80">
      <c r="A2989" s="24" t="str">
        <f t="shared" si="629"/>
        <v/>
      </c>
      <c r="B2989" s="31" t="str">
        <f>IF(data!A2990="","",data!A2990)</f>
        <v/>
      </c>
      <c r="C2989" s="32" t="str">
        <f>IF(data!B2990="","",data!B2990)</f>
        <v/>
      </c>
      <c r="D2989" s="21" t="str">
        <f>IF(data!C2990="","",data!C2990)</f>
        <v/>
      </c>
      <c r="E2989" s="22" t="str">
        <f>IF(data!D2990="","",data!D2990)</f>
        <v/>
      </c>
      <c r="F2989" s="22" t="str">
        <f>IF(data!E2990="","",data!E2990)</f>
        <v/>
      </c>
      <c r="G2989" s="22" t="str">
        <f>IF(data!F2990="","",data!F2990)</f>
        <v/>
      </c>
      <c r="H2989" s="22" t="str">
        <f>IF(data!G2990="","",data!G2990)</f>
        <v/>
      </c>
      <c r="I2989" s="22" t="str">
        <f>IF(data!H2990="","",data!H2990)</f>
        <v/>
      </c>
      <c r="J2989" s="23" t="str">
        <f>IF(data!I2990="","",data!I2990)</f>
        <v/>
      </c>
      <c r="Q2989" s="33"/>
      <c r="R2989" s="33"/>
      <c r="S2989" s="33"/>
      <c r="T2989" s="33"/>
      <c r="U2989" s="33"/>
      <c r="V2989" s="33"/>
      <c r="X2989" s="34"/>
      <c r="Y2989" s="33"/>
      <c r="Z2989" s="33"/>
      <c r="AA2989" s="33"/>
      <c r="AB2989" s="33"/>
      <c r="AC2989" s="35"/>
      <c r="AD2989" s="33"/>
      <c r="AE2989" s="33"/>
      <c r="AF2989" s="33"/>
      <c r="AG2989" s="33"/>
      <c r="AH2989" s="33"/>
      <c r="AI2989" s="33"/>
      <c r="AJ2989" s="36"/>
      <c r="AK2989" s="10" t="str">
        <f t="shared" si="630"/>
        <v/>
      </c>
      <c r="AL2989" s="11" t="str">
        <f t="shared" si="631"/>
        <v/>
      </c>
      <c r="AM2989" s="11" t="str">
        <f t="shared" si="632"/>
        <v/>
      </c>
      <c r="AN2989" s="11" t="str">
        <f t="shared" si="633"/>
        <v/>
      </c>
      <c r="AO2989" s="13" t="str">
        <f t="shared" si="634"/>
        <v/>
      </c>
      <c r="AP2989" s="11" t="str">
        <f t="shared" si="635"/>
        <v/>
      </c>
      <c r="AQ2989" s="11" t="str">
        <f t="shared" si="636"/>
        <v/>
      </c>
      <c r="AR2989" s="11" t="str">
        <f t="shared" si="637"/>
        <v/>
      </c>
      <c r="AS2989" s="11" t="str">
        <f t="shared" si="638"/>
        <v/>
      </c>
      <c r="AT2989" s="11" t="str">
        <f t="shared" si="639"/>
        <v/>
      </c>
      <c r="AU2989" s="11" t="str">
        <f t="shared" si="640"/>
        <v/>
      </c>
      <c r="AV2989" s="11" t="str">
        <f t="shared" si="641"/>
        <v/>
      </c>
      <c r="AW2989" s="12" t="str">
        <f t="shared" si="642"/>
        <v/>
      </c>
      <c r="AX2989" s="13" t="str">
        <f t="shared" si="643"/>
        <v/>
      </c>
      <c r="AY2989" s="13" t="str">
        <f t="shared" si="644"/>
        <v/>
      </c>
      <c r="AZ2989" s="13" t="str">
        <f t="shared" si="645"/>
        <v/>
      </c>
      <c r="BA2989" s="13" t="str">
        <f t="shared" si="646"/>
        <v/>
      </c>
      <c r="BB2989" s="14" t="str">
        <f t="shared" si="647"/>
        <v/>
      </c>
      <c r="BC2989" s="19" t="str">
        <f t="shared" si="650"/>
        <v/>
      </c>
      <c r="BD2989" s="55" t="str">
        <f t="shared" si="626"/>
        <v/>
      </c>
      <c r="BE2989" s="19" t="str">
        <f t="shared" si="627"/>
        <v/>
      </c>
      <c r="BF2989" s="19" t="str">
        <f t="shared" si="651"/>
        <v/>
      </c>
      <c r="BG2989" s="19" t="str">
        <f t="shared" si="623"/>
        <v/>
      </c>
      <c r="BH2989" s="19" t="str">
        <f t="shared" si="628"/>
        <v/>
      </c>
      <c r="BI2989" s="19" t="str">
        <f t="shared" si="628"/>
        <v/>
      </c>
      <c r="BJ2989" s="19" t="str">
        <f t="shared" si="628"/>
        <v/>
      </c>
      <c r="BK2989" s="19" t="e">
        <f t="shared" si="653"/>
        <v>#VALUE!</v>
      </c>
      <c r="BL2989" s="19" t="e">
        <f t="shared" si="653"/>
        <v>#VALUE!</v>
      </c>
      <c r="BM2989" s="19" t="e">
        <f t="shared" si="653"/>
        <v>#VALUE!</v>
      </c>
      <c r="BN2989" s="19" t="e">
        <f t="shared" si="653"/>
        <v>#VALUE!</v>
      </c>
      <c r="BO2989" s="19" t="e">
        <f t="shared" si="653"/>
        <v>#VALUE!</v>
      </c>
      <c r="BP2989" s="19" t="e">
        <f t="shared" si="653"/>
        <v>#VALUE!</v>
      </c>
      <c r="BQ2989" s="19" t="e">
        <f t="shared" si="653"/>
        <v>#VALUE!</v>
      </c>
      <c r="BR2989" s="19" t="e">
        <f t="shared" si="653"/>
        <v>#VALUE!</v>
      </c>
      <c r="BS2989" s="19" t="e">
        <f t="shared" si="653"/>
        <v>#VALUE!</v>
      </c>
      <c r="BT2989" s="19" t="e">
        <f t="shared" si="653"/>
        <v>#VALUE!</v>
      </c>
      <c r="BU2989" s="19" t="e">
        <f t="shared" si="653"/>
        <v>#VALUE!</v>
      </c>
      <c r="BV2989" s="19" t="e">
        <f t="shared" si="653"/>
        <v>#VALUE!</v>
      </c>
      <c r="BW2989" s="19" t="e">
        <f t="shared" si="653"/>
        <v>#VALUE!</v>
      </c>
      <c r="BX2989" s="19" t="e">
        <f t="shared" si="653"/>
        <v>#VALUE!</v>
      </c>
      <c r="BY2989" s="19" t="str">
        <f t="shared" si="653"/>
        <v/>
      </c>
      <c r="BZ2989" s="19" t="str">
        <f t="shared" si="653"/>
        <v/>
      </c>
      <c r="CA2989" s="19" t="str">
        <f t="shared" si="652"/>
        <v/>
      </c>
      <c r="CB2989" s="19" t="str">
        <f t="shared" si="652"/>
        <v/>
      </c>
    </row>
    <row r="2990" spans="1:80">
      <c r="A2990" s="24" t="str">
        <f t="shared" si="629"/>
        <v/>
      </c>
      <c r="B2990" s="31" t="str">
        <f>IF(data!A2991="","",data!A2991)</f>
        <v/>
      </c>
      <c r="C2990" s="32" t="str">
        <f>IF(data!B2991="","",data!B2991)</f>
        <v/>
      </c>
      <c r="D2990" s="21" t="str">
        <f>IF(data!C2991="","",data!C2991)</f>
        <v/>
      </c>
      <c r="E2990" s="22" t="str">
        <f>IF(data!D2991="","",data!D2991)</f>
        <v/>
      </c>
      <c r="F2990" s="22" t="str">
        <f>IF(data!E2991="","",data!E2991)</f>
        <v/>
      </c>
      <c r="G2990" s="22" t="str">
        <f>IF(data!F2991="","",data!F2991)</f>
        <v/>
      </c>
      <c r="H2990" s="22" t="str">
        <f>IF(data!G2991="","",data!G2991)</f>
        <v/>
      </c>
      <c r="I2990" s="22" t="str">
        <f>IF(data!H2991="","",data!H2991)</f>
        <v/>
      </c>
      <c r="J2990" s="23" t="str">
        <f>IF(data!I2991="","",data!I2991)</f>
        <v/>
      </c>
      <c r="Q2990" s="33"/>
      <c r="R2990" s="33"/>
      <c r="S2990" s="33"/>
      <c r="T2990" s="33"/>
      <c r="U2990" s="33"/>
      <c r="V2990" s="33"/>
      <c r="X2990" s="34"/>
      <c r="Y2990" s="33"/>
      <c r="Z2990" s="33"/>
      <c r="AA2990" s="33"/>
      <c r="AB2990" s="33"/>
      <c r="AC2990" s="35"/>
      <c r="AD2990" s="33"/>
      <c r="AE2990" s="33"/>
      <c r="AF2990" s="33"/>
      <c r="AG2990" s="33"/>
      <c r="AH2990" s="33"/>
      <c r="AI2990" s="33"/>
      <c r="AJ2990" s="36"/>
      <c r="AK2990" s="10" t="str">
        <f t="shared" si="630"/>
        <v/>
      </c>
      <c r="AL2990" s="11" t="str">
        <f t="shared" si="631"/>
        <v/>
      </c>
      <c r="AM2990" s="11" t="str">
        <f t="shared" si="632"/>
        <v/>
      </c>
      <c r="AN2990" s="11" t="str">
        <f t="shared" si="633"/>
        <v/>
      </c>
      <c r="AO2990" s="13" t="str">
        <f t="shared" si="634"/>
        <v/>
      </c>
      <c r="AP2990" s="11" t="str">
        <f t="shared" si="635"/>
        <v/>
      </c>
      <c r="AQ2990" s="11" t="str">
        <f t="shared" si="636"/>
        <v/>
      </c>
      <c r="AR2990" s="11" t="str">
        <f t="shared" si="637"/>
        <v/>
      </c>
      <c r="AS2990" s="11" t="str">
        <f t="shared" si="638"/>
        <v/>
      </c>
      <c r="AT2990" s="11" t="str">
        <f t="shared" si="639"/>
        <v/>
      </c>
      <c r="AU2990" s="11" t="str">
        <f t="shared" si="640"/>
        <v/>
      </c>
      <c r="AV2990" s="11" t="str">
        <f t="shared" si="641"/>
        <v/>
      </c>
      <c r="AW2990" s="12" t="str">
        <f t="shared" si="642"/>
        <v/>
      </c>
      <c r="AX2990" s="13" t="str">
        <f t="shared" si="643"/>
        <v/>
      </c>
      <c r="AY2990" s="13" t="str">
        <f t="shared" si="644"/>
        <v/>
      </c>
      <c r="AZ2990" s="13" t="str">
        <f t="shared" si="645"/>
        <v/>
      </c>
      <c r="BA2990" s="13" t="str">
        <f t="shared" si="646"/>
        <v/>
      </c>
      <c r="BB2990" s="14" t="str">
        <f t="shared" si="647"/>
        <v/>
      </c>
      <c r="BC2990" s="19" t="str">
        <f t="shared" si="650"/>
        <v/>
      </c>
      <c r="BD2990" s="55" t="str">
        <f t="shared" si="626"/>
        <v/>
      </c>
      <c r="BE2990" s="19" t="str">
        <f t="shared" si="627"/>
        <v/>
      </c>
      <c r="BF2990" s="19" t="str">
        <f t="shared" si="651"/>
        <v/>
      </c>
      <c r="BG2990" s="19" t="str">
        <f t="shared" si="623"/>
        <v/>
      </c>
      <c r="BH2990" s="19" t="str">
        <f t="shared" si="628"/>
        <v/>
      </c>
      <c r="BI2990" s="19" t="str">
        <f t="shared" si="628"/>
        <v/>
      </c>
      <c r="BJ2990" s="19" t="str">
        <f t="shared" si="628"/>
        <v/>
      </c>
      <c r="BK2990" s="19" t="e">
        <f t="shared" si="653"/>
        <v>#VALUE!</v>
      </c>
      <c r="BL2990" s="19" t="e">
        <f t="shared" si="653"/>
        <v>#VALUE!</v>
      </c>
      <c r="BM2990" s="19" t="e">
        <f t="shared" si="653"/>
        <v>#VALUE!</v>
      </c>
      <c r="BN2990" s="19" t="e">
        <f t="shared" si="653"/>
        <v>#VALUE!</v>
      </c>
      <c r="BO2990" s="19" t="e">
        <f t="shared" si="653"/>
        <v>#VALUE!</v>
      </c>
      <c r="BP2990" s="19" t="e">
        <f t="shared" si="653"/>
        <v>#VALUE!</v>
      </c>
      <c r="BQ2990" s="19" t="e">
        <f t="shared" si="653"/>
        <v>#VALUE!</v>
      </c>
      <c r="BR2990" s="19" t="e">
        <f t="shared" si="653"/>
        <v>#VALUE!</v>
      </c>
      <c r="BS2990" s="19" t="e">
        <f t="shared" si="653"/>
        <v>#VALUE!</v>
      </c>
      <c r="BT2990" s="19" t="e">
        <f t="shared" si="653"/>
        <v>#VALUE!</v>
      </c>
      <c r="BU2990" s="19" t="e">
        <f t="shared" si="653"/>
        <v>#VALUE!</v>
      </c>
      <c r="BV2990" s="19" t="e">
        <f t="shared" si="653"/>
        <v>#VALUE!</v>
      </c>
      <c r="BW2990" s="19" t="e">
        <f t="shared" si="653"/>
        <v>#VALUE!</v>
      </c>
      <c r="BX2990" s="19" t="e">
        <f t="shared" si="653"/>
        <v>#VALUE!</v>
      </c>
      <c r="BY2990" s="19" t="str">
        <f t="shared" si="653"/>
        <v/>
      </c>
      <c r="BZ2990" s="19" t="str">
        <f t="shared" si="653"/>
        <v/>
      </c>
      <c r="CA2990" s="19" t="str">
        <f t="shared" si="652"/>
        <v/>
      </c>
      <c r="CB2990" s="19" t="str">
        <f t="shared" si="652"/>
        <v/>
      </c>
    </row>
    <row r="2991" spans="1:80">
      <c r="A2991" s="24" t="str">
        <f t="shared" si="629"/>
        <v/>
      </c>
      <c r="B2991" s="31" t="str">
        <f>IF(data!A2992="","",data!A2992)</f>
        <v/>
      </c>
      <c r="C2991" s="32" t="str">
        <f>IF(data!B2992="","",data!B2992)</f>
        <v/>
      </c>
      <c r="D2991" s="21" t="str">
        <f>IF(data!C2992="","",data!C2992)</f>
        <v/>
      </c>
      <c r="E2991" s="22" t="str">
        <f>IF(data!D2992="","",data!D2992)</f>
        <v/>
      </c>
      <c r="F2991" s="22" t="str">
        <f>IF(data!E2992="","",data!E2992)</f>
        <v/>
      </c>
      <c r="G2991" s="22" t="str">
        <f>IF(data!F2992="","",data!F2992)</f>
        <v/>
      </c>
      <c r="H2991" s="22" t="str">
        <f>IF(data!G2992="","",data!G2992)</f>
        <v/>
      </c>
      <c r="I2991" s="22" t="str">
        <f>IF(data!H2992="","",data!H2992)</f>
        <v/>
      </c>
      <c r="J2991" s="23" t="str">
        <f>IF(data!I2992="","",data!I2992)</f>
        <v/>
      </c>
      <c r="Q2991" s="33"/>
      <c r="R2991" s="33"/>
      <c r="S2991" s="33"/>
      <c r="T2991" s="33"/>
      <c r="U2991" s="33"/>
      <c r="V2991" s="33"/>
      <c r="X2991" s="34"/>
      <c r="Y2991" s="33"/>
      <c r="Z2991" s="33"/>
      <c r="AA2991" s="33"/>
      <c r="AB2991" s="33"/>
      <c r="AC2991" s="35"/>
      <c r="AD2991" s="33"/>
      <c r="AE2991" s="33"/>
      <c r="AF2991" s="33"/>
      <c r="AG2991" s="33"/>
      <c r="AH2991" s="33"/>
      <c r="AI2991" s="33"/>
      <c r="AJ2991" s="36"/>
      <c r="AK2991" s="10" t="str">
        <f t="shared" si="630"/>
        <v/>
      </c>
      <c r="AL2991" s="11" t="str">
        <f t="shared" si="631"/>
        <v/>
      </c>
      <c r="AM2991" s="11" t="str">
        <f t="shared" si="632"/>
        <v/>
      </c>
      <c r="AN2991" s="11" t="str">
        <f t="shared" si="633"/>
        <v/>
      </c>
      <c r="AO2991" s="13" t="str">
        <f t="shared" si="634"/>
        <v/>
      </c>
      <c r="AP2991" s="11" t="str">
        <f t="shared" si="635"/>
        <v/>
      </c>
      <c r="AQ2991" s="11" t="str">
        <f t="shared" si="636"/>
        <v/>
      </c>
      <c r="AR2991" s="11" t="str">
        <f t="shared" si="637"/>
        <v/>
      </c>
      <c r="AS2991" s="11" t="str">
        <f t="shared" si="638"/>
        <v/>
      </c>
      <c r="AT2991" s="11" t="str">
        <f t="shared" si="639"/>
        <v/>
      </c>
      <c r="AU2991" s="11" t="str">
        <f t="shared" si="640"/>
        <v/>
      </c>
      <c r="AV2991" s="11" t="str">
        <f t="shared" si="641"/>
        <v/>
      </c>
      <c r="AW2991" s="12" t="str">
        <f t="shared" si="642"/>
        <v/>
      </c>
      <c r="AX2991" s="13" t="str">
        <f t="shared" si="643"/>
        <v/>
      </c>
      <c r="AY2991" s="13" t="str">
        <f t="shared" si="644"/>
        <v/>
      </c>
      <c r="AZ2991" s="13" t="str">
        <f t="shared" si="645"/>
        <v/>
      </c>
      <c r="BA2991" s="13" t="str">
        <f t="shared" si="646"/>
        <v/>
      </c>
      <c r="BB2991" s="14" t="str">
        <f t="shared" si="647"/>
        <v/>
      </c>
      <c r="BC2991" s="19" t="str">
        <f t="shared" si="650"/>
        <v/>
      </c>
      <c r="BD2991" s="55" t="str">
        <f t="shared" si="626"/>
        <v/>
      </c>
      <c r="BE2991" s="19" t="str">
        <f t="shared" si="627"/>
        <v/>
      </c>
      <c r="BF2991" s="19" t="str">
        <f t="shared" si="651"/>
        <v/>
      </c>
      <c r="BG2991" s="19" t="str">
        <f t="shared" si="623"/>
        <v/>
      </c>
      <c r="BH2991" s="19" t="str">
        <f t="shared" si="628"/>
        <v/>
      </c>
      <c r="BI2991" s="19" t="str">
        <f t="shared" si="628"/>
        <v/>
      </c>
      <c r="BJ2991" s="19" t="str">
        <f t="shared" si="628"/>
        <v/>
      </c>
      <c r="BK2991" s="19" t="e">
        <f t="shared" si="653"/>
        <v>#VALUE!</v>
      </c>
      <c r="BL2991" s="19" t="e">
        <f t="shared" si="653"/>
        <v>#VALUE!</v>
      </c>
      <c r="BM2991" s="19" t="e">
        <f t="shared" si="653"/>
        <v>#VALUE!</v>
      </c>
      <c r="BN2991" s="19" t="e">
        <f t="shared" si="653"/>
        <v>#VALUE!</v>
      </c>
      <c r="BO2991" s="19" t="e">
        <f t="shared" si="653"/>
        <v>#VALUE!</v>
      </c>
      <c r="BP2991" s="19" t="e">
        <f t="shared" si="653"/>
        <v>#VALUE!</v>
      </c>
      <c r="BQ2991" s="19" t="e">
        <f t="shared" si="653"/>
        <v>#VALUE!</v>
      </c>
      <c r="BR2991" s="19" t="e">
        <f t="shared" si="653"/>
        <v>#VALUE!</v>
      </c>
      <c r="BS2991" s="19" t="e">
        <f t="shared" si="653"/>
        <v>#VALUE!</v>
      </c>
      <c r="BT2991" s="19" t="e">
        <f t="shared" si="653"/>
        <v>#VALUE!</v>
      </c>
      <c r="BU2991" s="19" t="e">
        <f t="shared" si="653"/>
        <v>#VALUE!</v>
      </c>
      <c r="BV2991" s="19" t="e">
        <f t="shared" si="653"/>
        <v>#VALUE!</v>
      </c>
      <c r="BW2991" s="19" t="e">
        <f t="shared" si="653"/>
        <v>#VALUE!</v>
      </c>
      <c r="BX2991" s="19" t="e">
        <f t="shared" si="653"/>
        <v>#VALUE!</v>
      </c>
      <c r="BY2991" s="19" t="str">
        <f t="shared" si="653"/>
        <v/>
      </c>
      <c r="BZ2991" s="19" t="str">
        <f t="shared" si="653"/>
        <v/>
      </c>
      <c r="CA2991" s="19" t="str">
        <f t="shared" si="652"/>
        <v/>
      </c>
      <c r="CB2991" s="19" t="str">
        <f t="shared" si="652"/>
        <v/>
      </c>
    </row>
    <row r="2992" spans="1:80">
      <c r="A2992" s="24" t="str">
        <f t="shared" si="629"/>
        <v/>
      </c>
      <c r="B2992" s="31" t="str">
        <f>IF(data!A2993="","",data!A2993)</f>
        <v/>
      </c>
      <c r="C2992" s="32" t="str">
        <f>IF(data!B2993="","",data!B2993)</f>
        <v/>
      </c>
      <c r="D2992" s="21" t="str">
        <f>IF(data!C2993="","",data!C2993)</f>
        <v/>
      </c>
      <c r="E2992" s="22" t="str">
        <f>IF(data!D2993="","",data!D2993)</f>
        <v/>
      </c>
      <c r="F2992" s="22" t="str">
        <f>IF(data!E2993="","",data!E2993)</f>
        <v/>
      </c>
      <c r="G2992" s="22" t="str">
        <f>IF(data!F2993="","",data!F2993)</f>
        <v/>
      </c>
      <c r="H2992" s="22" t="str">
        <f>IF(data!G2993="","",data!G2993)</f>
        <v/>
      </c>
      <c r="I2992" s="22" t="str">
        <f>IF(data!H2993="","",data!H2993)</f>
        <v/>
      </c>
      <c r="J2992" s="23" t="str">
        <f>IF(data!I2993="","",data!I2993)</f>
        <v/>
      </c>
      <c r="Q2992" s="33"/>
      <c r="R2992" s="33"/>
      <c r="S2992" s="33"/>
      <c r="T2992" s="33"/>
      <c r="U2992" s="33"/>
      <c r="V2992" s="33"/>
      <c r="X2992" s="34"/>
      <c r="Y2992" s="33"/>
      <c r="Z2992" s="33"/>
      <c r="AA2992" s="33"/>
      <c r="AB2992" s="33"/>
      <c r="AC2992" s="35"/>
      <c r="AD2992" s="33"/>
      <c r="AE2992" s="33"/>
      <c r="AF2992" s="33"/>
      <c r="AG2992" s="33"/>
      <c r="AH2992" s="33"/>
      <c r="AI2992" s="33"/>
      <c r="AJ2992" s="36"/>
      <c r="AK2992" s="10" t="str">
        <f t="shared" si="630"/>
        <v/>
      </c>
      <c r="AL2992" s="11" t="str">
        <f t="shared" si="631"/>
        <v/>
      </c>
      <c r="AM2992" s="11" t="str">
        <f t="shared" si="632"/>
        <v/>
      </c>
      <c r="AN2992" s="11" t="str">
        <f t="shared" si="633"/>
        <v/>
      </c>
      <c r="AO2992" s="13" t="str">
        <f t="shared" si="634"/>
        <v/>
      </c>
      <c r="AP2992" s="11" t="str">
        <f t="shared" si="635"/>
        <v/>
      </c>
      <c r="AQ2992" s="11" t="str">
        <f t="shared" si="636"/>
        <v/>
      </c>
      <c r="AR2992" s="11" t="str">
        <f t="shared" si="637"/>
        <v/>
      </c>
      <c r="AS2992" s="11" t="str">
        <f t="shared" si="638"/>
        <v/>
      </c>
      <c r="AT2992" s="11" t="str">
        <f t="shared" si="639"/>
        <v/>
      </c>
      <c r="AU2992" s="11" t="str">
        <f t="shared" si="640"/>
        <v/>
      </c>
      <c r="AV2992" s="11" t="str">
        <f t="shared" si="641"/>
        <v/>
      </c>
      <c r="AW2992" s="12" t="str">
        <f t="shared" si="642"/>
        <v/>
      </c>
      <c r="AX2992" s="13" t="str">
        <f t="shared" si="643"/>
        <v/>
      </c>
      <c r="AY2992" s="13" t="str">
        <f t="shared" si="644"/>
        <v/>
      </c>
      <c r="AZ2992" s="13" t="str">
        <f t="shared" si="645"/>
        <v/>
      </c>
      <c r="BA2992" s="13" t="str">
        <f t="shared" si="646"/>
        <v/>
      </c>
      <c r="BB2992" s="14" t="str">
        <f t="shared" si="647"/>
        <v/>
      </c>
      <c r="BC2992" s="19" t="str">
        <f t="shared" si="650"/>
        <v/>
      </c>
      <c r="BD2992" s="55" t="str">
        <f t="shared" si="626"/>
        <v/>
      </c>
      <c r="BE2992" s="19" t="str">
        <f t="shared" si="627"/>
        <v/>
      </c>
      <c r="BF2992" s="19" t="str">
        <f t="shared" si="651"/>
        <v/>
      </c>
      <c r="BG2992" s="19" t="str">
        <f t="shared" si="623"/>
        <v/>
      </c>
      <c r="BH2992" s="19" t="str">
        <f t="shared" si="628"/>
        <v/>
      </c>
      <c r="BI2992" s="19" t="str">
        <f t="shared" si="628"/>
        <v/>
      </c>
      <c r="BJ2992" s="19" t="str">
        <f t="shared" si="628"/>
        <v/>
      </c>
      <c r="BK2992" s="19" t="e">
        <f t="shared" si="653"/>
        <v>#VALUE!</v>
      </c>
      <c r="BL2992" s="19" t="e">
        <f t="shared" si="653"/>
        <v>#VALUE!</v>
      </c>
      <c r="BM2992" s="19" t="e">
        <f t="shared" si="653"/>
        <v>#VALUE!</v>
      </c>
      <c r="BN2992" s="19" t="e">
        <f t="shared" si="653"/>
        <v>#VALUE!</v>
      </c>
      <c r="BO2992" s="19" t="e">
        <f t="shared" si="653"/>
        <v>#VALUE!</v>
      </c>
      <c r="BP2992" s="19" t="e">
        <f t="shared" si="653"/>
        <v>#VALUE!</v>
      </c>
      <c r="BQ2992" s="19" t="e">
        <f t="shared" si="653"/>
        <v>#VALUE!</v>
      </c>
      <c r="BR2992" s="19" t="e">
        <f t="shared" si="653"/>
        <v>#VALUE!</v>
      </c>
      <c r="BS2992" s="19" t="e">
        <f t="shared" si="653"/>
        <v>#VALUE!</v>
      </c>
      <c r="BT2992" s="19" t="e">
        <f t="shared" si="653"/>
        <v>#VALUE!</v>
      </c>
      <c r="BU2992" s="19" t="e">
        <f t="shared" si="653"/>
        <v>#VALUE!</v>
      </c>
      <c r="BV2992" s="19" t="e">
        <f t="shared" si="653"/>
        <v>#VALUE!</v>
      </c>
      <c r="BW2992" s="19" t="e">
        <f t="shared" si="653"/>
        <v>#VALUE!</v>
      </c>
      <c r="BX2992" s="19" t="e">
        <f t="shared" si="653"/>
        <v>#VALUE!</v>
      </c>
      <c r="BY2992" s="19" t="str">
        <f t="shared" si="653"/>
        <v/>
      </c>
      <c r="BZ2992" s="19" t="str">
        <f t="shared" si="653"/>
        <v/>
      </c>
      <c r="CA2992" s="19" t="str">
        <f t="shared" si="652"/>
        <v/>
      </c>
      <c r="CB2992" s="19" t="str">
        <f t="shared" si="652"/>
        <v/>
      </c>
    </row>
    <row r="2993" spans="1:80">
      <c r="A2993" s="24" t="str">
        <f t="shared" si="629"/>
        <v/>
      </c>
      <c r="B2993" s="31" t="str">
        <f>IF(data!A2994="","",data!A2994)</f>
        <v/>
      </c>
      <c r="C2993" s="32" t="str">
        <f>IF(data!B2994="","",data!B2994)</f>
        <v/>
      </c>
      <c r="D2993" s="21" t="str">
        <f>IF(data!C2994="","",data!C2994)</f>
        <v/>
      </c>
      <c r="E2993" s="22" t="str">
        <f>IF(data!D2994="","",data!D2994)</f>
        <v/>
      </c>
      <c r="F2993" s="22" t="str">
        <f>IF(data!E2994="","",data!E2994)</f>
        <v/>
      </c>
      <c r="G2993" s="22" t="str">
        <f>IF(data!F2994="","",data!F2994)</f>
        <v/>
      </c>
      <c r="H2993" s="22" t="str">
        <f>IF(data!G2994="","",data!G2994)</f>
        <v/>
      </c>
      <c r="I2993" s="22" t="str">
        <f>IF(data!H2994="","",data!H2994)</f>
        <v/>
      </c>
      <c r="J2993" s="23" t="str">
        <f>IF(data!I2994="","",data!I2994)</f>
        <v/>
      </c>
      <c r="Q2993" s="33"/>
      <c r="R2993" s="33"/>
      <c r="S2993" s="33"/>
      <c r="T2993" s="33"/>
      <c r="U2993" s="33"/>
      <c r="V2993" s="33"/>
      <c r="X2993" s="34"/>
      <c r="Y2993" s="33"/>
      <c r="Z2993" s="33"/>
      <c r="AA2993" s="33"/>
      <c r="AB2993" s="33"/>
      <c r="AC2993" s="35"/>
      <c r="AD2993" s="33"/>
      <c r="AE2993" s="33"/>
      <c r="AF2993" s="33"/>
      <c r="AG2993" s="33"/>
      <c r="AH2993" s="33"/>
      <c r="AI2993" s="33"/>
      <c r="AJ2993" s="36"/>
      <c r="AK2993" s="10" t="str">
        <f t="shared" si="630"/>
        <v/>
      </c>
      <c r="AL2993" s="11" t="str">
        <f t="shared" si="631"/>
        <v/>
      </c>
      <c r="AM2993" s="11" t="str">
        <f t="shared" si="632"/>
        <v/>
      </c>
      <c r="AN2993" s="11" t="str">
        <f t="shared" si="633"/>
        <v/>
      </c>
      <c r="AO2993" s="13" t="str">
        <f t="shared" si="634"/>
        <v/>
      </c>
      <c r="AP2993" s="11" t="str">
        <f t="shared" si="635"/>
        <v/>
      </c>
      <c r="AQ2993" s="11" t="str">
        <f t="shared" si="636"/>
        <v/>
      </c>
      <c r="AR2993" s="11" t="str">
        <f t="shared" si="637"/>
        <v/>
      </c>
      <c r="AS2993" s="11" t="str">
        <f t="shared" si="638"/>
        <v/>
      </c>
      <c r="AT2993" s="11" t="str">
        <f t="shared" si="639"/>
        <v/>
      </c>
      <c r="AU2993" s="11" t="str">
        <f t="shared" si="640"/>
        <v/>
      </c>
      <c r="AV2993" s="11" t="str">
        <f t="shared" si="641"/>
        <v/>
      </c>
      <c r="AW2993" s="12" t="str">
        <f t="shared" si="642"/>
        <v/>
      </c>
      <c r="AX2993" s="13" t="str">
        <f t="shared" si="643"/>
        <v/>
      </c>
      <c r="AY2993" s="13" t="str">
        <f t="shared" si="644"/>
        <v/>
      </c>
      <c r="AZ2993" s="13" t="str">
        <f t="shared" si="645"/>
        <v/>
      </c>
      <c r="BA2993" s="13" t="str">
        <f t="shared" si="646"/>
        <v/>
      </c>
      <c r="BB2993" s="14" t="str">
        <f t="shared" si="647"/>
        <v/>
      </c>
      <c r="BC2993" s="19" t="str">
        <f t="shared" si="650"/>
        <v/>
      </c>
      <c r="BD2993" s="55" t="str">
        <f t="shared" si="626"/>
        <v/>
      </c>
      <c r="BE2993" s="19" t="str">
        <f t="shared" si="627"/>
        <v/>
      </c>
      <c r="BF2993" s="19" t="str">
        <f t="shared" si="651"/>
        <v/>
      </c>
      <c r="BG2993" s="19" t="str">
        <f t="shared" si="623"/>
        <v/>
      </c>
      <c r="BH2993" s="19" t="str">
        <f t="shared" si="628"/>
        <v/>
      </c>
      <c r="BI2993" s="19" t="str">
        <f t="shared" si="628"/>
        <v/>
      </c>
      <c r="BJ2993" s="19" t="str">
        <f t="shared" si="628"/>
        <v/>
      </c>
      <c r="BK2993" s="19" t="e">
        <f t="shared" si="653"/>
        <v>#VALUE!</v>
      </c>
      <c r="BL2993" s="19" t="e">
        <f t="shared" si="653"/>
        <v>#VALUE!</v>
      </c>
      <c r="BM2993" s="19" t="e">
        <f t="shared" si="653"/>
        <v>#VALUE!</v>
      </c>
      <c r="BN2993" s="19" t="e">
        <f t="shared" si="653"/>
        <v>#VALUE!</v>
      </c>
      <c r="BO2993" s="19" t="e">
        <f t="shared" si="653"/>
        <v>#VALUE!</v>
      </c>
      <c r="BP2993" s="19" t="e">
        <f t="shared" si="653"/>
        <v>#VALUE!</v>
      </c>
      <c r="BQ2993" s="19" t="e">
        <f t="shared" si="653"/>
        <v>#VALUE!</v>
      </c>
      <c r="BR2993" s="19" t="e">
        <f t="shared" si="653"/>
        <v>#VALUE!</v>
      </c>
      <c r="BS2993" s="19" t="e">
        <f t="shared" si="653"/>
        <v>#VALUE!</v>
      </c>
      <c r="BT2993" s="19" t="e">
        <f t="shared" si="653"/>
        <v>#VALUE!</v>
      </c>
      <c r="BU2993" s="19" t="e">
        <f t="shared" si="653"/>
        <v>#VALUE!</v>
      </c>
      <c r="BV2993" s="19" t="e">
        <f t="shared" si="653"/>
        <v>#VALUE!</v>
      </c>
      <c r="BW2993" s="19" t="e">
        <f t="shared" si="653"/>
        <v>#VALUE!</v>
      </c>
      <c r="BX2993" s="19" t="e">
        <f t="shared" si="653"/>
        <v>#VALUE!</v>
      </c>
      <c r="BY2993" s="19" t="str">
        <f t="shared" si="653"/>
        <v/>
      </c>
      <c r="BZ2993" s="19" t="str">
        <f t="shared" si="653"/>
        <v/>
      </c>
      <c r="CA2993" s="19" t="str">
        <f t="shared" si="652"/>
        <v/>
      </c>
      <c r="CB2993" s="19" t="str">
        <f t="shared" si="652"/>
        <v/>
      </c>
    </row>
    <row r="2994" spans="1:80">
      <c r="A2994" s="24" t="str">
        <f t="shared" si="629"/>
        <v/>
      </c>
      <c r="B2994" s="31" t="str">
        <f>IF(data!A2995="","",data!A2995)</f>
        <v/>
      </c>
      <c r="C2994" s="32" t="str">
        <f>IF(data!B2995="","",data!B2995)</f>
        <v/>
      </c>
      <c r="D2994" s="21" t="str">
        <f>IF(data!C2995="","",data!C2995)</f>
        <v/>
      </c>
      <c r="E2994" s="22" t="str">
        <f>IF(data!D2995="","",data!D2995)</f>
        <v/>
      </c>
      <c r="F2994" s="22" t="str">
        <f>IF(data!E2995="","",data!E2995)</f>
        <v/>
      </c>
      <c r="G2994" s="22" t="str">
        <f>IF(data!F2995="","",data!F2995)</f>
        <v/>
      </c>
      <c r="H2994" s="22" t="str">
        <f>IF(data!G2995="","",data!G2995)</f>
        <v/>
      </c>
      <c r="I2994" s="22" t="str">
        <f>IF(data!H2995="","",data!H2995)</f>
        <v/>
      </c>
      <c r="J2994" s="23" t="str">
        <f>IF(data!I2995="","",data!I2995)</f>
        <v/>
      </c>
      <c r="Q2994" s="33"/>
      <c r="R2994" s="33"/>
      <c r="S2994" s="33"/>
      <c r="T2994" s="33"/>
      <c r="U2994" s="33"/>
      <c r="V2994" s="33"/>
      <c r="X2994" s="34"/>
      <c r="Y2994" s="33"/>
      <c r="Z2994" s="33"/>
      <c r="AA2994" s="33"/>
      <c r="AB2994" s="33"/>
      <c r="AC2994" s="35"/>
      <c r="AD2994" s="33"/>
      <c r="AE2994" s="33"/>
      <c r="AF2994" s="33"/>
      <c r="AG2994" s="33"/>
      <c r="AH2994" s="33"/>
      <c r="AI2994" s="33"/>
      <c r="AJ2994" s="36"/>
      <c r="AK2994" s="10" t="str">
        <f t="shared" si="630"/>
        <v/>
      </c>
      <c r="AL2994" s="11" t="str">
        <f t="shared" si="631"/>
        <v/>
      </c>
      <c r="AM2994" s="11" t="str">
        <f t="shared" si="632"/>
        <v/>
      </c>
      <c r="AN2994" s="11" t="str">
        <f t="shared" si="633"/>
        <v/>
      </c>
      <c r="AO2994" s="13" t="str">
        <f t="shared" si="634"/>
        <v/>
      </c>
      <c r="AP2994" s="11" t="str">
        <f t="shared" si="635"/>
        <v/>
      </c>
      <c r="AQ2994" s="11" t="str">
        <f t="shared" si="636"/>
        <v/>
      </c>
      <c r="AR2994" s="11" t="str">
        <f t="shared" si="637"/>
        <v/>
      </c>
      <c r="AS2994" s="11" t="str">
        <f t="shared" si="638"/>
        <v/>
      </c>
      <c r="AT2994" s="11" t="str">
        <f t="shared" si="639"/>
        <v/>
      </c>
      <c r="AU2994" s="11" t="str">
        <f t="shared" si="640"/>
        <v/>
      </c>
      <c r="AV2994" s="11" t="str">
        <f t="shared" si="641"/>
        <v/>
      </c>
      <c r="AW2994" s="12" t="str">
        <f t="shared" si="642"/>
        <v/>
      </c>
      <c r="AX2994" s="13" t="str">
        <f t="shared" si="643"/>
        <v/>
      </c>
      <c r="AY2994" s="13" t="str">
        <f t="shared" si="644"/>
        <v/>
      </c>
      <c r="AZ2994" s="13" t="str">
        <f t="shared" si="645"/>
        <v/>
      </c>
      <c r="BA2994" s="13" t="str">
        <f t="shared" si="646"/>
        <v/>
      </c>
      <c r="BB2994" s="14" t="str">
        <f t="shared" si="647"/>
        <v/>
      </c>
      <c r="BC2994" s="19" t="str">
        <f t="shared" si="650"/>
        <v/>
      </c>
      <c r="BD2994" s="55" t="str">
        <f t="shared" si="626"/>
        <v/>
      </c>
      <c r="BE2994" s="19" t="str">
        <f t="shared" si="627"/>
        <v/>
      </c>
      <c r="BF2994" s="19" t="str">
        <f t="shared" si="651"/>
        <v/>
      </c>
      <c r="BG2994" s="19" t="str">
        <f t="shared" si="623"/>
        <v/>
      </c>
      <c r="BH2994" s="19" t="str">
        <f t="shared" si="628"/>
        <v/>
      </c>
      <c r="BI2994" s="19" t="str">
        <f t="shared" si="628"/>
        <v/>
      </c>
      <c r="BJ2994" s="19" t="str">
        <f t="shared" si="628"/>
        <v/>
      </c>
      <c r="BK2994" s="19" t="e">
        <f t="shared" si="653"/>
        <v>#VALUE!</v>
      </c>
      <c r="BL2994" s="19" t="e">
        <f t="shared" si="653"/>
        <v>#VALUE!</v>
      </c>
      <c r="BM2994" s="19" t="e">
        <f t="shared" si="653"/>
        <v>#VALUE!</v>
      </c>
      <c r="BN2994" s="19" t="e">
        <f t="shared" si="653"/>
        <v>#VALUE!</v>
      </c>
      <c r="BO2994" s="19" t="e">
        <f t="shared" si="653"/>
        <v>#VALUE!</v>
      </c>
      <c r="BP2994" s="19" t="e">
        <f t="shared" si="653"/>
        <v>#VALUE!</v>
      </c>
      <c r="BQ2994" s="19" t="e">
        <f t="shared" si="653"/>
        <v>#VALUE!</v>
      </c>
      <c r="BR2994" s="19" t="e">
        <f t="shared" si="653"/>
        <v>#VALUE!</v>
      </c>
      <c r="BS2994" s="19" t="e">
        <f t="shared" si="653"/>
        <v>#VALUE!</v>
      </c>
      <c r="BT2994" s="19" t="e">
        <f t="shared" si="653"/>
        <v>#VALUE!</v>
      </c>
      <c r="BU2994" s="19" t="e">
        <f t="shared" si="653"/>
        <v>#VALUE!</v>
      </c>
      <c r="BV2994" s="19" t="e">
        <f t="shared" si="653"/>
        <v>#VALUE!</v>
      </c>
      <c r="BW2994" s="19" t="e">
        <f t="shared" si="653"/>
        <v>#VALUE!</v>
      </c>
      <c r="BX2994" s="19" t="e">
        <f t="shared" si="653"/>
        <v>#VALUE!</v>
      </c>
      <c r="BY2994" s="19" t="str">
        <f t="shared" si="653"/>
        <v/>
      </c>
      <c r="BZ2994" s="19" t="str">
        <f t="shared" ref="BZ2994:CB2999" si="654">IF(BZ$4&gt;=$BC$1,"",SUMPRODUCT(N(MOD($D2994:$I2994,$BC$1)=BZ$4)))</f>
        <v/>
      </c>
      <c r="CA2994" s="19" t="str">
        <f t="shared" si="654"/>
        <v/>
      </c>
      <c r="CB2994" s="19" t="str">
        <f t="shared" si="654"/>
        <v/>
      </c>
    </row>
    <row r="2995" spans="1:80">
      <c r="A2995" s="24" t="str">
        <f t="shared" si="629"/>
        <v/>
      </c>
      <c r="B2995" s="31" t="str">
        <f>IF(data!A2996="","",data!A2996)</f>
        <v/>
      </c>
      <c r="C2995" s="32" t="str">
        <f>IF(data!B2996="","",data!B2996)</f>
        <v/>
      </c>
      <c r="D2995" s="21" t="str">
        <f>IF(data!C2996="","",data!C2996)</f>
        <v/>
      </c>
      <c r="E2995" s="22" t="str">
        <f>IF(data!D2996="","",data!D2996)</f>
        <v/>
      </c>
      <c r="F2995" s="22" t="str">
        <f>IF(data!E2996="","",data!E2996)</f>
        <v/>
      </c>
      <c r="G2995" s="22" t="str">
        <f>IF(data!F2996="","",data!F2996)</f>
        <v/>
      </c>
      <c r="H2995" s="22" t="str">
        <f>IF(data!G2996="","",data!G2996)</f>
        <v/>
      </c>
      <c r="I2995" s="22" t="str">
        <f>IF(data!H2996="","",data!H2996)</f>
        <v/>
      </c>
      <c r="J2995" s="23" t="str">
        <f>IF(data!I2996="","",data!I2996)</f>
        <v/>
      </c>
      <c r="Q2995" s="33"/>
      <c r="R2995" s="33"/>
      <c r="S2995" s="33"/>
      <c r="T2995" s="33"/>
      <c r="U2995" s="33"/>
      <c r="V2995" s="33"/>
      <c r="X2995" s="34"/>
      <c r="Y2995" s="33"/>
      <c r="Z2995" s="33"/>
      <c r="AA2995" s="33"/>
      <c r="AB2995" s="33"/>
      <c r="AC2995" s="35"/>
      <c r="AD2995" s="33"/>
      <c r="AE2995" s="33"/>
      <c r="AF2995" s="33"/>
      <c r="AG2995" s="33"/>
      <c r="AH2995" s="33"/>
      <c r="AI2995" s="33"/>
      <c r="AJ2995" s="36"/>
      <c r="AK2995" s="10" t="str">
        <f t="shared" si="630"/>
        <v/>
      </c>
      <c r="AL2995" s="11" t="str">
        <f t="shared" si="631"/>
        <v/>
      </c>
      <c r="AM2995" s="11" t="str">
        <f t="shared" si="632"/>
        <v/>
      </c>
      <c r="AN2995" s="11" t="str">
        <f t="shared" si="633"/>
        <v/>
      </c>
      <c r="AO2995" s="13" t="str">
        <f t="shared" si="634"/>
        <v/>
      </c>
      <c r="AP2995" s="11" t="str">
        <f t="shared" si="635"/>
        <v/>
      </c>
      <c r="AQ2995" s="11" t="str">
        <f t="shared" si="636"/>
        <v/>
      </c>
      <c r="AR2995" s="11" t="str">
        <f t="shared" si="637"/>
        <v/>
      </c>
      <c r="AS2995" s="11" t="str">
        <f t="shared" si="638"/>
        <v/>
      </c>
      <c r="AT2995" s="11" t="str">
        <f t="shared" si="639"/>
        <v/>
      </c>
      <c r="AU2995" s="11" t="str">
        <f t="shared" si="640"/>
        <v/>
      </c>
      <c r="AV2995" s="11" t="str">
        <f t="shared" si="641"/>
        <v/>
      </c>
      <c r="AW2995" s="12" t="str">
        <f t="shared" si="642"/>
        <v/>
      </c>
      <c r="AX2995" s="13" t="str">
        <f t="shared" si="643"/>
        <v/>
      </c>
      <c r="AY2995" s="13" t="str">
        <f t="shared" si="644"/>
        <v/>
      </c>
      <c r="AZ2995" s="13" t="str">
        <f t="shared" si="645"/>
        <v/>
      </c>
      <c r="BA2995" s="13" t="str">
        <f t="shared" si="646"/>
        <v/>
      </c>
      <c r="BB2995" s="14" t="str">
        <f t="shared" si="647"/>
        <v/>
      </c>
      <c r="BC2995" s="19" t="str">
        <f t="shared" si="650"/>
        <v/>
      </c>
      <c r="BD2995" s="55" t="str">
        <f t="shared" si="626"/>
        <v/>
      </c>
      <c r="BE2995" s="19" t="str">
        <f t="shared" si="627"/>
        <v/>
      </c>
      <c r="BF2995" s="19" t="str">
        <f t="shared" si="651"/>
        <v/>
      </c>
      <c r="BG2995" s="19" t="str">
        <f t="shared" si="623"/>
        <v/>
      </c>
      <c r="BH2995" s="19" t="str">
        <f t="shared" si="628"/>
        <v/>
      </c>
      <c r="BI2995" s="19" t="str">
        <f t="shared" si="628"/>
        <v/>
      </c>
      <c r="BJ2995" s="19" t="str">
        <f t="shared" si="628"/>
        <v/>
      </c>
      <c r="BK2995" s="19" t="e">
        <f t="shared" ref="BK2995:BZ2999" si="655">IF(BK$4&gt;=$BC$1,"",SUMPRODUCT(N(MOD($D2995:$I2995,$BC$1)=BK$4)))</f>
        <v>#VALUE!</v>
      </c>
      <c r="BL2995" s="19" t="e">
        <f t="shared" si="655"/>
        <v>#VALUE!</v>
      </c>
      <c r="BM2995" s="19" t="e">
        <f t="shared" si="655"/>
        <v>#VALUE!</v>
      </c>
      <c r="BN2995" s="19" t="e">
        <f t="shared" si="655"/>
        <v>#VALUE!</v>
      </c>
      <c r="BO2995" s="19" t="e">
        <f t="shared" si="655"/>
        <v>#VALUE!</v>
      </c>
      <c r="BP2995" s="19" t="e">
        <f t="shared" si="655"/>
        <v>#VALUE!</v>
      </c>
      <c r="BQ2995" s="19" t="e">
        <f t="shared" si="655"/>
        <v>#VALUE!</v>
      </c>
      <c r="BR2995" s="19" t="e">
        <f t="shared" si="655"/>
        <v>#VALUE!</v>
      </c>
      <c r="BS2995" s="19" t="e">
        <f t="shared" si="655"/>
        <v>#VALUE!</v>
      </c>
      <c r="BT2995" s="19" t="e">
        <f t="shared" si="655"/>
        <v>#VALUE!</v>
      </c>
      <c r="BU2995" s="19" t="e">
        <f t="shared" si="655"/>
        <v>#VALUE!</v>
      </c>
      <c r="BV2995" s="19" t="e">
        <f t="shared" si="655"/>
        <v>#VALUE!</v>
      </c>
      <c r="BW2995" s="19" t="e">
        <f t="shared" si="655"/>
        <v>#VALUE!</v>
      </c>
      <c r="BX2995" s="19" t="e">
        <f t="shared" si="655"/>
        <v>#VALUE!</v>
      </c>
      <c r="BY2995" s="19" t="str">
        <f t="shared" si="655"/>
        <v/>
      </c>
      <c r="BZ2995" s="19" t="str">
        <f t="shared" si="655"/>
        <v/>
      </c>
      <c r="CA2995" s="19" t="str">
        <f t="shared" si="654"/>
        <v/>
      </c>
      <c r="CB2995" s="19" t="str">
        <f t="shared" si="654"/>
        <v/>
      </c>
    </row>
    <row r="2996" spans="1:80">
      <c r="A2996" s="24" t="str">
        <f t="shared" si="629"/>
        <v/>
      </c>
      <c r="B2996" s="31" t="str">
        <f>IF(data!A2997="","",data!A2997)</f>
        <v/>
      </c>
      <c r="C2996" s="32" t="str">
        <f>IF(data!B2997="","",data!B2997)</f>
        <v/>
      </c>
      <c r="D2996" s="21" t="str">
        <f>IF(data!C2997="","",data!C2997)</f>
        <v/>
      </c>
      <c r="E2996" s="22" t="str">
        <f>IF(data!D2997="","",data!D2997)</f>
        <v/>
      </c>
      <c r="F2996" s="22" t="str">
        <f>IF(data!E2997="","",data!E2997)</f>
        <v/>
      </c>
      <c r="G2996" s="22" t="str">
        <f>IF(data!F2997="","",data!F2997)</f>
        <v/>
      </c>
      <c r="H2996" s="22" t="str">
        <f>IF(data!G2997="","",data!G2997)</f>
        <v/>
      </c>
      <c r="I2996" s="22" t="str">
        <f>IF(data!H2997="","",data!H2997)</f>
        <v/>
      </c>
      <c r="J2996" s="23" t="str">
        <f>IF(data!I2997="","",data!I2997)</f>
        <v/>
      </c>
      <c r="Q2996" s="33"/>
      <c r="R2996" s="33"/>
      <c r="S2996" s="33"/>
      <c r="T2996" s="33"/>
      <c r="U2996" s="33"/>
      <c r="V2996" s="33"/>
      <c r="X2996" s="34"/>
      <c r="Y2996" s="33"/>
      <c r="Z2996" s="33"/>
      <c r="AA2996" s="33"/>
      <c r="AB2996" s="33"/>
      <c r="AC2996" s="35"/>
      <c r="AD2996" s="33"/>
      <c r="AE2996" s="33"/>
      <c r="AF2996" s="33"/>
      <c r="AG2996" s="33"/>
      <c r="AH2996" s="33"/>
      <c r="AI2996" s="33"/>
      <c r="AJ2996" s="36"/>
      <c r="AK2996" s="10" t="str">
        <f t="shared" si="630"/>
        <v/>
      </c>
      <c r="AL2996" s="11" t="str">
        <f t="shared" si="631"/>
        <v/>
      </c>
      <c r="AM2996" s="11" t="str">
        <f t="shared" si="632"/>
        <v/>
      </c>
      <c r="AN2996" s="11" t="str">
        <f t="shared" si="633"/>
        <v/>
      </c>
      <c r="AO2996" s="13" t="str">
        <f t="shared" si="634"/>
        <v/>
      </c>
      <c r="AP2996" s="11" t="str">
        <f t="shared" si="635"/>
        <v/>
      </c>
      <c r="AQ2996" s="11" t="str">
        <f t="shared" si="636"/>
        <v/>
      </c>
      <c r="AR2996" s="11" t="str">
        <f t="shared" si="637"/>
        <v/>
      </c>
      <c r="AS2996" s="11" t="str">
        <f t="shared" si="638"/>
        <v/>
      </c>
      <c r="AT2996" s="11" t="str">
        <f t="shared" si="639"/>
        <v/>
      </c>
      <c r="AU2996" s="11" t="str">
        <f t="shared" si="640"/>
        <v/>
      </c>
      <c r="AV2996" s="11" t="str">
        <f t="shared" si="641"/>
        <v/>
      </c>
      <c r="AW2996" s="12" t="str">
        <f t="shared" si="642"/>
        <v/>
      </c>
      <c r="AX2996" s="13" t="str">
        <f t="shared" si="643"/>
        <v/>
      </c>
      <c r="AY2996" s="13" t="str">
        <f t="shared" si="644"/>
        <v/>
      </c>
      <c r="AZ2996" s="13" t="str">
        <f t="shared" si="645"/>
        <v/>
      </c>
      <c r="BA2996" s="13" t="str">
        <f t="shared" si="646"/>
        <v/>
      </c>
      <c r="BB2996" s="14" t="str">
        <f t="shared" si="647"/>
        <v/>
      </c>
      <c r="BC2996" s="19" t="str">
        <f t="shared" si="650"/>
        <v/>
      </c>
      <c r="BD2996" s="55" t="str">
        <f t="shared" si="626"/>
        <v/>
      </c>
      <c r="BE2996" s="19" t="str">
        <f t="shared" si="627"/>
        <v/>
      </c>
      <c r="BF2996" s="19" t="str">
        <f t="shared" si="651"/>
        <v/>
      </c>
      <c r="BG2996" s="19" t="str">
        <f t="shared" ref="BG2996:BG2999" si="656">IF($B2996="","",SUM($BC2947:$BC2996)/50/$BM$3)</f>
        <v/>
      </c>
      <c r="BH2996" s="19" t="str">
        <f t="shared" si="628"/>
        <v/>
      </c>
      <c r="BI2996" s="19" t="str">
        <f t="shared" si="628"/>
        <v/>
      </c>
      <c r="BJ2996" s="19" t="str">
        <f t="shared" si="628"/>
        <v/>
      </c>
      <c r="BK2996" s="19" t="e">
        <f t="shared" si="655"/>
        <v>#VALUE!</v>
      </c>
      <c r="BL2996" s="19" t="e">
        <f t="shared" si="655"/>
        <v>#VALUE!</v>
      </c>
      <c r="BM2996" s="19" t="e">
        <f t="shared" si="655"/>
        <v>#VALUE!</v>
      </c>
      <c r="BN2996" s="19" t="e">
        <f t="shared" si="655"/>
        <v>#VALUE!</v>
      </c>
      <c r="BO2996" s="19" t="e">
        <f t="shared" si="655"/>
        <v>#VALUE!</v>
      </c>
      <c r="BP2996" s="19" t="e">
        <f t="shared" si="655"/>
        <v>#VALUE!</v>
      </c>
      <c r="BQ2996" s="19" t="e">
        <f t="shared" si="655"/>
        <v>#VALUE!</v>
      </c>
      <c r="BR2996" s="19" t="e">
        <f t="shared" si="655"/>
        <v>#VALUE!</v>
      </c>
      <c r="BS2996" s="19" t="e">
        <f t="shared" si="655"/>
        <v>#VALUE!</v>
      </c>
      <c r="BT2996" s="19" t="e">
        <f t="shared" si="655"/>
        <v>#VALUE!</v>
      </c>
      <c r="BU2996" s="19" t="e">
        <f t="shared" si="655"/>
        <v>#VALUE!</v>
      </c>
      <c r="BV2996" s="19" t="e">
        <f t="shared" si="655"/>
        <v>#VALUE!</v>
      </c>
      <c r="BW2996" s="19" t="e">
        <f t="shared" si="655"/>
        <v>#VALUE!</v>
      </c>
      <c r="BX2996" s="19" t="e">
        <f t="shared" si="655"/>
        <v>#VALUE!</v>
      </c>
      <c r="BY2996" s="19" t="str">
        <f t="shared" si="655"/>
        <v/>
      </c>
      <c r="BZ2996" s="19" t="str">
        <f t="shared" si="655"/>
        <v/>
      </c>
      <c r="CA2996" s="19" t="str">
        <f t="shared" si="654"/>
        <v/>
      </c>
      <c r="CB2996" s="19" t="str">
        <f t="shared" si="654"/>
        <v/>
      </c>
    </row>
    <row r="2997" spans="1:80">
      <c r="A2997" s="24" t="str">
        <f t="shared" si="629"/>
        <v/>
      </c>
      <c r="B2997" s="31" t="str">
        <f>IF(data!A2998="","",data!A2998)</f>
        <v/>
      </c>
      <c r="C2997" s="32" t="str">
        <f>IF(data!B2998="","",data!B2998)</f>
        <v/>
      </c>
      <c r="D2997" s="21" t="str">
        <f>IF(data!C2998="","",data!C2998)</f>
        <v/>
      </c>
      <c r="E2997" s="22" t="str">
        <f>IF(data!D2998="","",data!D2998)</f>
        <v/>
      </c>
      <c r="F2997" s="22" t="str">
        <f>IF(data!E2998="","",data!E2998)</f>
        <v/>
      </c>
      <c r="G2997" s="22" t="str">
        <f>IF(data!F2998="","",data!F2998)</f>
        <v/>
      </c>
      <c r="H2997" s="22" t="str">
        <f>IF(data!G2998="","",data!G2998)</f>
        <v/>
      </c>
      <c r="I2997" s="22" t="str">
        <f>IF(data!H2998="","",data!H2998)</f>
        <v/>
      </c>
      <c r="J2997" s="23" t="str">
        <f>IF(data!I2998="","",data!I2998)</f>
        <v/>
      </c>
      <c r="Q2997" s="33"/>
      <c r="R2997" s="33"/>
      <c r="S2997" s="33"/>
      <c r="T2997" s="33"/>
      <c r="U2997" s="33"/>
      <c r="V2997" s="33"/>
      <c r="X2997" s="34"/>
      <c r="Y2997" s="33"/>
      <c r="Z2997" s="33"/>
      <c r="AA2997" s="33"/>
      <c r="AB2997" s="33"/>
      <c r="AC2997" s="35"/>
      <c r="AD2997" s="33"/>
      <c r="AE2997" s="33"/>
      <c r="AF2997" s="33"/>
      <c r="AG2997" s="33"/>
      <c r="AH2997" s="33"/>
      <c r="AI2997" s="33"/>
      <c r="AJ2997" s="36"/>
      <c r="AK2997" s="10" t="str">
        <f t="shared" si="630"/>
        <v/>
      </c>
      <c r="AL2997" s="11" t="str">
        <f t="shared" si="631"/>
        <v/>
      </c>
      <c r="AM2997" s="11" t="str">
        <f t="shared" si="632"/>
        <v/>
      </c>
      <c r="AN2997" s="11" t="str">
        <f t="shared" si="633"/>
        <v/>
      </c>
      <c r="AO2997" s="13" t="str">
        <f t="shared" si="634"/>
        <v/>
      </c>
      <c r="AP2997" s="11" t="str">
        <f t="shared" si="635"/>
        <v/>
      </c>
      <c r="AQ2997" s="11" t="str">
        <f t="shared" si="636"/>
        <v/>
      </c>
      <c r="AR2997" s="11" t="str">
        <f t="shared" si="637"/>
        <v/>
      </c>
      <c r="AS2997" s="11" t="str">
        <f t="shared" si="638"/>
        <v/>
      </c>
      <c r="AT2997" s="11" t="str">
        <f t="shared" si="639"/>
        <v/>
      </c>
      <c r="AU2997" s="11" t="str">
        <f t="shared" si="640"/>
        <v/>
      </c>
      <c r="AV2997" s="11" t="str">
        <f t="shared" si="641"/>
        <v/>
      </c>
      <c r="AW2997" s="12" t="str">
        <f t="shared" si="642"/>
        <v/>
      </c>
      <c r="AX2997" s="13" t="str">
        <f t="shared" si="643"/>
        <v/>
      </c>
      <c r="AY2997" s="13" t="str">
        <f t="shared" si="644"/>
        <v/>
      </c>
      <c r="AZ2997" s="13" t="str">
        <f t="shared" si="645"/>
        <v/>
      </c>
      <c r="BA2997" s="13" t="str">
        <f t="shared" si="646"/>
        <v/>
      </c>
      <c r="BB2997" s="14" t="str">
        <f t="shared" si="647"/>
        <v/>
      </c>
      <c r="BC2997" s="19" t="str">
        <f t="shared" si="650"/>
        <v/>
      </c>
      <c r="BD2997" s="55" t="str">
        <f t="shared" si="626"/>
        <v/>
      </c>
      <c r="BE2997" s="19" t="str">
        <f t="shared" si="627"/>
        <v/>
      </c>
      <c r="BF2997" s="19" t="str">
        <f t="shared" si="651"/>
        <v/>
      </c>
      <c r="BG2997" s="19" t="str">
        <f t="shared" si="656"/>
        <v/>
      </c>
      <c r="BH2997" s="19" t="str">
        <f t="shared" si="628"/>
        <v/>
      </c>
      <c r="BI2997" s="19" t="str">
        <f t="shared" si="628"/>
        <v/>
      </c>
      <c r="BJ2997" s="19" t="str">
        <f t="shared" si="628"/>
        <v/>
      </c>
      <c r="BK2997" s="19" t="e">
        <f t="shared" si="655"/>
        <v>#VALUE!</v>
      </c>
      <c r="BL2997" s="19" t="e">
        <f t="shared" si="655"/>
        <v>#VALUE!</v>
      </c>
      <c r="BM2997" s="19" t="e">
        <f t="shared" si="655"/>
        <v>#VALUE!</v>
      </c>
      <c r="BN2997" s="19" t="e">
        <f t="shared" si="655"/>
        <v>#VALUE!</v>
      </c>
      <c r="BO2997" s="19" t="e">
        <f t="shared" si="655"/>
        <v>#VALUE!</v>
      </c>
      <c r="BP2997" s="19" t="e">
        <f t="shared" si="655"/>
        <v>#VALUE!</v>
      </c>
      <c r="BQ2997" s="19" t="e">
        <f t="shared" si="655"/>
        <v>#VALUE!</v>
      </c>
      <c r="BR2997" s="19" t="e">
        <f t="shared" si="655"/>
        <v>#VALUE!</v>
      </c>
      <c r="BS2997" s="19" t="e">
        <f t="shared" si="655"/>
        <v>#VALUE!</v>
      </c>
      <c r="BT2997" s="19" t="e">
        <f t="shared" si="655"/>
        <v>#VALUE!</v>
      </c>
      <c r="BU2997" s="19" t="e">
        <f t="shared" si="655"/>
        <v>#VALUE!</v>
      </c>
      <c r="BV2997" s="19" t="e">
        <f t="shared" si="655"/>
        <v>#VALUE!</v>
      </c>
      <c r="BW2997" s="19" t="e">
        <f t="shared" si="655"/>
        <v>#VALUE!</v>
      </c>
      <c r="BX2997" s="19" t="e">
        <f t="shared" si="655"/>
        <v>#VALUE!</v>
      </c>
      <c r="BY2997" s="19" t="str">
        <f t="shared" si="655"/>
        <v/>
      </c>
      <c r="BZ2997" s="19" t="str">
        <f t="shared" si="655"/>
        <v/>
      </c>
      <c r="CA2997" s="19" t="str">
        <f t="shared" si="654"/>
        <v/>
      </c>
      <c r="CB2997" s="19" t="str">
        <f t="shared" si="654"/>
        <v/>
      </c>
    </row>
    <row r="2998" spans="1:80">
      <c r="A2998" s="24" t="str">
        <f t="shared" si="629"/>
        <v/>
      </c>
      <c r="B2998" s="31" t="str">
        <f>IF(data!A2999="","",data!A2999)</f>
        <v/>
      </c>
      <c r="C2998" s="32" t="str">
        <f>IF(data!B2999="","",data!B2999)</f>
        <v/>
      </c>
      <c r="D2998" s="21" t="str">
        <f>IF(data!C2999="","",data!C2999)</f>
        <v/>
      </c>
      <c r="E2998" s="22" t="str">
        <f>IF(data!D2999="","",data!D2999)</f>
        <v/>
      </c>
      <c r="F2998" s="22" t="str">
        <f>IF(data!E2999="","",data!E2999)</f>
        <v/>
      </c>
      <c r="G2998" s="22" t="str">
        <f>IF(data!F2999="","",data!F2999)</f>
        <v/>
      </c>
      <c r="H2998" s="22" t="str">
        <f>IF(data!G2999="","",data!G2999)</f>
        <v/>
      </c>
      <c r="I2998" s="22" t="str">
        <f>IF(data!H2999="","",data!H2999)</f>
        <v/>
      </c>
      <c r="J2998" s="23" t="str">
        <f>IF(data!I2999="","",data!I2999)</f>
        <v/>
      </c>
      <c r="Q2998" s="33"/>
      <c r="R2998" s="33"/>
      <c r="S2998" s="33"/>
      <c r="T2998" s="33"/>
      <c r="U2998" s="33"/>
      <c r="V2998" s="33"/>
      <c r="X2998" s="34"/>
      <c r="Y2998" s="33"/>
      <c r="Z2998" s="33"/>
      <c r="AA2998" s="33"/>
      <c r="AB2998" s="33"/>
      <c r="AC2998" s="35"/>
      <c r="AD2998" s="33"/>
      <c r="AE2998" s="33"/>
      <c r="AF2998" s="33"/>
      <c r="AG2998" s="33"/>
      <c r="AH2998" s="33"/>
      <c r="AI2998" s="33"/>
      <c r="AJ2998" s="36"/>
      <c r="AK2998" s="10" t="str">
        <f t="shared" si="630"/>
        <v/>
      </c>
      <c r="AL2998" s="11" t="str">
        <f t="shared" si="631"/>
        <v/>
      </c>
      <c r="AM2998" s="11" t="str">
        <f t="shared" si="632"/>
        <v/>
      </c>
      <c r="AN2998" s="11" t="str">
        <f t="shared" si="633"/>
        <v/>
      </c>
      <c r="AO2998" s="13" t="str">
        <f t="shared" si="634"/>
        <v/>
      </c>
      <c r="AP2998" s="11" t="str">
        <f t="shared" si="635"/>
        <v/>
      </c>
      <c r="AQ2998" s="11" t="str">
        <f t="shared" si="636"/>
        <v/>
      </c>
      <c r="AR2998" s="11" t="str">
        <f t="shared" si="637"/>
        <v/>
      </c>
      <c r="AS2998" s="11" t="str">
        <f t="shared" si="638"/>
        <v/>
      </c>
      <c r="AT2998" s="11" t="str">
        <f t="shared" si="639"/>
        <v/>
      </c>
      <c r="AU2998" s="11" t="str">
        <f t="shared" si="640"/>
        <v/>
      </c>
      <c r="AV2998" s="11" t="str">
        <f t="shared" si="641"/>
        <v/>
      </c>
      <c r="AW2998" s="12" t="str">
        <f t="shared" si="642"/>
        <v/>
      </c>
      <c r="AX2998" s="13" t="str">
        <f t="shared" si="643"/>
        <v/>
      </c>
      <c r="AY2998" s="13" t="str">
        <f t="shared" si="644"/>
        <v/>
      </c>
      <c r="AZ2998" s="13" t="str">
        <f t="shared" si="645"/>
        <v/>
      </c>
      <c r="BA2998" s="13" t="str">
        <f t="shared" si="646"/>
        <v/>
      </c>
      <c r="BB2998" s="14" t="str">
        <f t="shared" si="647"/>
        <v/>
      </c>
      <c r="BC2998" s="19" t="str">
        <f t="shared" si="650"/>
        <v/>
      </c>
      <c r="BD2998" s="55" t="str">
        <f t="shared" si="626"/>
        <v/>
      </c>
      <c r="BE2998" s="19" t="str">
        <f t="shared" si="627"/>
        <v/>
      </c>
      <c r="BF2998" s="19" t="str">
        <f t="shared" si="651"/>
        <v/>
      </c>
      <c r="BG2998" s="19" t="str">
        <f t="shared" si="656"/>
        <v/>
      </c>
      <c r="BH2998" s="19" t="str">
        <f t="shared" si="628"/>
        <v/>
      </c>
      <c r="BI2998" s="19" t="str">
        <f t="shared" si="628"/>
        <v/>
      </c>
      <c r="BJ2998" s="19" t="str">
        <f t="shared" si="628"/>
        <v/>
      </c>
      <c r="BK2998" s="19" t="e">
        <f t="shared" si="655"/>
        <v>#VALUE!</v>
      </c>
      <c r="BL2998" s="19" t="e">
        <f t="shared" si="655"/>
        <v>#VALUE!</v>
      </c>
      <c r="BM2998" s="19" t="e">
        <f t="shared" si="655"/>
        <v>#VALUE!</v>
      </c>
      <c r="BN2998" s="19" t="e">
        <f t="shared" si="655"/>
        <v>#VALUE!</v>
      </c>
      <c r="BO2998" s="19" t="e">
        <f t="shared" si="655"/>
        <v>#VALUE!</v>
      </c>
      <c r="BP2998" s="19" t="e">
        <f t="shared" si="655"/>
        <v>#VALUE!</v>
      </c>
      <c r="BQ2998" s="19" t="e">
        <f t="shared" si="655"/>
        <v>#VALUE!</v>
      </c>
      <c r="BR2998" s="19" t="e">
        <f t="shared" si="655"/>
        <v>#VALUE!</v>
      </c>
      <c r="BS2998" s="19" t="e">
        <f t="shared" si="655"/>
        <v>#VALUE!</v>
      </c>
      <c r="BT2998" s="19" t="e">
        <f t="shared" si="655"/>
        <v>#VALUE!</v>
      </c>
      <c r="BU2998" s="19" t="e">
        <f t="shared" si="655"/>
        <v>#VALUE!</v>
      </c>
      <c r="BV2998" s="19" t="e">
        <f t="shared" si="655"/>
        <v>#VALUE!</v>
      </c>
      <c r="BW2998" s="19" t="e">
        <f t="shared" si="655"/>
        <v>#VALUE!</v>
      </c>
      <c r="BX2998" s="19" t="e">
        <f t="shared" si="655"/>
        <v>#VALUE!</v>
      </c>
      <c r="BY2998" s="19" t="str">
        <f t="shared" si="655"/>
        <v/>
      </c>
      <c r="BZ2998" s="19" t="str">
        <f t="shared" si="655"/>
        <v/>
      </c>
      <c r="CA2998" s="19" t="str">
        <f t="shared" si="654"/>
        <v/>
      </c>
      <c r="CB2998" s="19" t="str">
        <f t="shared" si="654"/>
        <v/>
      </c>
    </row>
    <row r="2999" spans="1:80">
      <c r="A2999" s="24" t="str">
        <f t="shared" si="629"/>
        <v/>
      </c>
      <c r="B2999" s="31" t="str">
        <f>IF(data!A3000="","",data!A3000)</f>
        <v/>
      </c>
      <c r="C2999" s="32" t="str">
        <f>IF(data!B3000="","",data!B3000)</f>
        <v/>
      </c>
      <c r="D2999" s="21" t="str">
        <f>IF(data!C3000="","",data!C3000)</f>
        <v/>
      </c>
      <c r="E2999" s="22" t="str">
        <f>IF(data!D3000="","",data!D3000)</f>
        <v/>
      </c>
      <c r="F2999" s="22" t="str">
        <f>IF(data!E3000="","",data!E3000)</f>
        <v/>
      </c>
      <c r="G2999" s="22" t="str">
        <f>IF(data!F3000="","",data!F3000)</f>
        <v/>
      </c>
      <c r="H2999" s="22" t="str">
        <f>IF(data!G3000="","",data!G3000)</f>
        <v/>
      </c>
      <c r="I2999" s="22" t="str">
        <f>IF(data!H3000="","",data!H3000)</f>
        <v/>
      </c>
      <c r="J2999" s="23" t="str">
        <f>IF(data!I3000="","",data!I3000)</f>
        <v/>
      </c>
      <c r="Q2999" s="33"/>
      <c r="R2999" s="33"/>
      <c r="S2999" s="33"/>
      <c r="T2999" s="33"/>
      <c r="U2999" s="33"/>
      <c r="V2999" s="33"/>
      <c r="X2999" s="34"/>
      <c r="Y2999" s="33"/>
      <c r="Z2999" s="33"/>
      <c r="AA2999" s="33"/>
      <c r="AB2999" s="33"/>
      <c r="AC2999" s="35"/>
      <c r="AD2999" s="33"/>
      <c r="AE2999" s="33"/>
      <c r="AF2999" s="33"/>
      <c r="AG2999" s="33"/>
      <c r="AH2999" s="33"/>
      <c r="AI2999" s="33"/>
      <c r="AJ2999" s="36"/>
      <c r="AK2999" s="10" t="str">
        <f t="shared" si="630"/>
        <v/>
      </c>
      <c r="AL2999" s="11" t="str">
        <f t="shared" si="631"/>
        <v/>
      </c>
      <c r="AM2999" s="11" t="str">
        <f t="shared" si="632"/>
        <v/>
      </c>
      <c r="AN2999" s="11" t="str">
        <f t="shared" si="633"/>
        <v/>
      </c>
      <c r="AO2999" s="13" t="str">
        <f t="shared" si="634"/>
        <v/>
      </c>
      <c r="AP2999" s="11" t="str">
        <f t="shared" si="635"/>
        <v/>
      </c>
      <c r="AQ2999" s="11" t="str">
        <f t="shared" si="636"/>
        <v/>
      </c>
      <c r="AR2999" s="11" t="str">
        <f t="shared" si="637"/>
        <v/>
      </c>
      <c r="AS2999" s="11" t="str">
        <f t="shared" si="638"/>
        <v/>
      </c>
      <c r="AT2999" s="11" t="str">
        <f t="shared" si="639"/>
        <v/>
      </c>
      <c r="AU2999" s="11" t="str">
        <f t="shared" si="640"/>
        <v/>
      </c>
      <c r="AV2999" s="11" t="str">
        <f t="shared" si="641"/>
        <v/>
      </c>
      <c r="AW2999" s="12" t="str">
        <f t="shared" si="642"/>
        <v/>
      </c>
      <c r="AX2999" s="13" t="str">
        <f t="shared" si="643"/>
        <v/>
      </c>
      <c r="AY2999" s="13" t="str">
        <f t="shared" si="644"/>
        <v/>
      </c>
      <c r="AZ2999" s="13" t="str">
        <f t="shared" si="645"/>
        <v/>
      </c>
      <c r="BA2999" s="13" t="str">
        <f t="shared" si="646"/>
        <v/>
      </c>
      <c r="BB2999" s="14" t="str">
        <f t="shared" si="647"/>
        <v/>
      </c>
      <c r="BC2999" s="19" t="str">
        <f t="shared" si="650"/>
        <v/>
      </c>
      <c r="BD2999" s="55" t="str">
        <f t="shared" si="626"/>
        <v/>
      </c>
      <c r="BE2999" s="19" t="str">
        <f t="shared" si="627"/>
        <v/>
      </c>
      <c r="BF2999" s="19" t="str">
        <f t="shared" si="651"/>
        <v/>
      </c>
      <c r="BG2999" s="19" t="str">
        <f t="shared" si="656"/>
        <v/>
      </c>
      <c r="BH2999" s="19" t="str">
        <f t="shared" si="628"/>
        <v/>
      </c>
      <c r="BI2999" s="19" t="str">
        <f t="shared" si="628"/>
        <v/>
      </c>
      <c r="BJ2999" s="19" t="str">
        <f t="shared" si="628"/>
        <v/>
      </c>
      <c r="BK2999" s="19" t="e">
        <f t="shared" si="655"/>
        <v>#VALUE!</v>
      </c>
      <c r="BL2999" s="19" t="e">
        <f t="shared" si="655"/>
        <v>#VALUE!</v>
      </c>
      <c r="BM2999" s="19" t="e">
        <f t="shared" si="655"/>
        <v>#VALUE!</v>
      </c>
      <c r="BN2999" s="19" t="e">
        <f t="shared" si="655"/>
        <v>#VALUE!</v>
      </c>
      <c r="BO2999" s="19" t="e">
        <f t="shared" si="655"/>
        <v>#VALUE!</v>
      </c>
      <c r="BP2999" s="19" t="e">
        <f t="shared" si="655"/>
        <v>#VALUE!</v>
      </c>
      <c r="BQ2999" s="19" t="e">
        <f t="shared" si="655"/>
        <v>#VALUE!</v>
      </c>
      <c r="BR2999" s="19" t="e">
        <f t="shared" si="655"/>
        <v>#VALUE!</v>
      </c>
      <c r="BS2999" s="19" t="e">
        <f t="shared" si="655"/>
        <v>#VALUE!</v>
      </c>
      <c r="BT2999" s="19" t="e">
        <f t="shared" si="655"/>
        <v>#VALUE!</v>
      </c>
      <c r="BU2999" s="19" t="e">
        <f t="shared" si="655"/>
        <v>#VALUE!</v>
      </c>
      <c r="BV2999" s="19" t="e">
        <f t="shared" si="655"/>
        <v>#VALUE!</v>
      </c>
      <c r="BW2999" s="19" t="e">
        <f t="shared" si="655"/>
        <v>#VALUE!</v>
      </c>
      <c r="BX2999" s="19" t="e">
        <f t="shared" si="655"/>
        <v>#VALUE!</v>
      </c>
      <c r="BY2999" s="19" t="str">
        <f t="shared" si="655"/>
        <v/>
      </c>
      <c r="BZ2999" s="19" t="str">
        <f t="shared" si="655"/>
        <v/>
      </c>
      <c r="CA2999" s="19" t="str">
        <f t="shared" si="654"/>
        <v/>
      </c>
      <c r="CB2999" s="19" t="str">
        <f t="shared" si="654"/>
        <v/>
      </c>
    </row>
    <row r="3000" spans="1:80">
      <c r="AK3000" s="10"/>
      <c r="AL3000" s="11"/>
      <c r="AM3000" s="11"/>
      <c r="AN3000" s="11"/>
      <c r="AO3000" s="11"/>
      <c r="AP3000" s="11"/>
      <c r="AQ3000" s="11"/>
      <c r="AR3000" s="11"/>
      <c r="AS3000" s="11"/>
      <c r="AT3000" s="11"/>
      <c r="AU3000" s="11"/>
      <c r="AV3000" s="11"/>
      <c r="AW3000" s="12"/>
      <c r="AX3000" s="11"/>
      <c r="AY3000" s="11"/>
      <c r="AZ3000" s="11"/>
      <c r="BA3000" s="11"/>
      <c r="BB3000" s="15"/>
    </row>
    <row r="3001" spans="1:80">
      <c r="AK3001" s="10"/>
      <c r="AL3001" s="11"/>
      <c r="AM3001" s="11"/>
      <c r="AN3001" s="11"/>
      <c r="AO3001" s="11"/>
      <c r="AP3001" s="11"/>
      <c r="AQ3001" s="11"/>
      <c r="AR3001" s="11"/>
      <c r="AS3001" s="11"/>
      <c r="AT3001" s="11"/>
      <c r="AU3001" s="11"/>
      <c r="AV3001" s="11"/>
      <c r="AW3001" s="12"/>
      <c r="AX3001" s="11"/>
      <c r="AY3001" s="11"/>
      <c r="AZ3001" s="11"/>
      <c r="BA3001" s="11"/>
      <c r="BB3001" s="15"/>
    </row>
    <row r="3002" spans="1:80">
      <c r="AK3002" s="10"/>
      <c r="AL3002" s="11"/>
      <c r="AM3002" s="11"/>
      <c r="AN3002" s="11"/>
      <c r="AO3002" s="11"/>
      <c r="AP3002" s="11"/>
      <c r="AQ3002" s="11"/>
      <c r="AR3002" s="11"/>
      <c r="AS3002" s="11"/>
      <c r="AT3002" s="11"/>
      <c r="AU3002" s="11"/>
      <c r="AV3002" s="11"/>
      <c r="AW3002" s="12"/>
      <c r="AX3002" s="11"/>
      <c r="AY3002" s="11"/>
      <c r="AZ3002" s="11"/>
      <c r="BA3002" s="11"/>
      <c r="BB3002" s="15"/>
    </row>
    <row r="3003" spans="1:80">
      <c r="AK3003" s="10"/>
      <c r="AL3003" s="11"/>
      <c r="AM3003" s="11"/>
      <c r="AN3003" s="11"/>
      <c r="AO3003" s="11"/>
      <c r="AP3003" s="11"/>
      <c r="AQ3003" s="11"/>
      <c r="AR3003" s="11"/>
      <c r="AS3003" s="11"/>
      <c r="AT3003" s="11"/>
      <c r="AU3003" s="11"/>
      <c r="AV3003" s="11"/>
      <c r="AW3003" s="12"/>
      <c r="AX3003" s="11"/>
      <c r="AY3003" s="11"/>
      <c r="AZ3003" s="11"/>
      <c r="BA3003" s="11"/>
      <c r="BB3003" s="15"/>
    </row>
    <row r="3004" spans="1:80">
      <c r="AK3004" s="10"/>
      <c r="AL3004" s="11"/>
      <c r="AM3004" s="11"/>
      <c r="AN3004" s="11"/>
      <c r="AO3004" s="11"/>
      <c r="AP3004" s="11"/>
      <c r="AQ3004" s="11"/>
      <c r="AR3004" s="11"/>
      <c r="AS3004" s="11"/>
      <c r="AT3004" s="11"/>
      <c r="AU3004" s="11"/>
      <c r="AV3004" s="11"/>
      <c r="AW3004" s="12"/>
      <c r="AX3004" s="11"/>
      <c r="AY3004" s="11"/>
      <c r="AZ3004" s="11"/>
      <c r="BA3004" s="11"/>
      <c r="BB3004" s="15"/>
    </row>
    <row r="3005" spans="1:80">
      <c r="AK3005" s="10"/>
      <c r="AL3005" s="11"/>
      <c r="AM3005" s="11"/>
      <c r="AN3005" s="11"/>
      <c r="AO3005" s="11"/>
      <c r="AP3005" s="11"/>
      <c r="AQ3005" s="11"/>
      <c r="AR3005" s="11"/>
      <c r="AS3005" s="11"/>
      <c r="AT3005" s="11"/>
      <c r="AU3005" s="11"/>
      <c r="AV3005" s="11"/>
      <c r="AW3005" s="12"/>
      <c r="AX3005" s="11"/>
      <c r="AY3005" s="11"/>
      <c r="AZ3005" s="11"/>
      <c r="BA3005" s="11"/>
      <c r="BB3005" s="15"/>
    </row>
    <row r="3006" spans="1:80">
      <c r="AK3006" s="10"/>
      <c r="AL3006" s="11"/>
      <c r="AM3006" s="11"/>
      <c r="AN3006" s="11"/>
      <c r="AO3006" s="11"/>
      <c r="AP3006" s="11"/>
      <c r="AQ3006" s="11"/>
      <c r="AR3006" s="11"/>
      <c r="AS3006" s="11"/>
      <c r="AT3006" s="11"/>
      <c r="AU3006" s="11"/>
      <c r="AV3006" s="11"/>
      <c r="AW3006" s="12"/>
      <c r="AX3006" s="11"/>
      <c r="AY3006" s="11"/>
      <c r="AZ3006" s="11"/>
      <c r="BA3006" s="11"/>
      <c r="BB3006" s="15"/>
    </row>
    <row r="3007" spans="1:80">
      <c r="AK3007" s="10"/>
      <c r="AL3007" s="11"/>
      <c r="AM3007" s="11"/>
      <c r="AN3007" s="11"/>
      <c r="AO3007" s="11"/>
      <c r="AP3007" s="11"/>
      <c r="AQ3007" s="11"/>
      <c r="AR3007" s="11"/>
      <c r="AS3007" s="11"/>
      <c r="AT3007" s="11"/>
      <c r="AU3007" s="11"/>
      <c r="AV3007" s="11"/>
      <c r="AW3007" s="12"/>
      <c r="AX3007" s="11"/>
      <c r="AY3007" s="11"/>
      <c r="AZ3007" s="11"/>
      <c r="BA3007" s="11"/>
      <c r="BB3007" s="15"/>
    </row>
    <row r="3008" spans="1:80">
      <c r="AK3008" s="10"/>
      <c r="AL3008" s="11"/>
      <c r="AM3008" s="11"/>
      <c r="AN3008" s="11"/>
      <c r="AO3008" s="11"/>
      <c r="AP3008" s="11"/>
      <c r="AQ3008" s="11"/>
      <c r="AR3008" s="11"/>
      <c r="AS3008" s="11"/>
      <c r="AT3008" s="11"/>
      <c r="AU3008" s="11"/>
      <c r="AV3008" s="11"/>
      <c r="AW3008" s="12"/>
      <c r="AX3008" s="11"/>
      <c r="AY3008" s="11"/>
      <c r="AZ3008" s="11"/>
      <c r="BA3008" s="11"/>
      <c r="BB3008" s="15"/>
    </row>
    <row r="3009" spans="37:54">
      <c r="AK3009" s="10"/>
      <c r="AL3009" s="11"/>
      <c r="AM3009" s="11"/>
      <c r="AN3009" s="11"/>
      <c r="AO3009" s="11"/>
      <c r="AP3009" s="11"/>
      <c r="AQ3009" s="11"/>
      <c r="AR3009" s="11"/>
      <c r="AS3009" s="11"/>
      <c r="AT3009" s="11"/>
      <c r="AU3009" s="11"/>
      <c r="AV3009" s="11"/>
      <c r="AW3009" s="12"/>
      <c r="AX3009" s="11"/>
      <c r="AY3009" s="11"/>
      <c r="AZ3009" s="11"/>
      <c r="BA3009" s="11"/>
      <c r="BB3009" s="15"/>
    </row>
    <row r="3010" spans="37:54">
      <c r="AK3010" s="10"/>
      <c r="AL3010" s="11"/>
      <c r="AM3010" s="11"/>
      <c r="AN3010" s="11"/>
      <c r="AO3010" s="11"/>
      <c r="AP3010" s="11"/>
      <c r="AQ3010" s="11"/>
      <c r="AR3010" s="11"/>
      <c r="AS3010" s="11"/>
      <c r="AT3010" s="11"/>
      <c r="AU3010" s="11"/>
      <c r="AV3010" s="11"/>
      <c r="AW3010" s="12"/>
      <c r="AX3010" s="11"/>
      <c r="AY3010" s="11"/>
      <c r="AZ3010" s="11"/>
      <c r="BA3010" s="11"/>
      <c r="BB3010" s="15"/>
    </row>
    <row r="3011" spans="37:54">
      <c r="AK3011" s="10"/>
      <c r="AL3011" s="11"/>
      <c r="AM3011" s="11"/>
      <c r="AN3011" s="11"/>
      <c r="AO3011" s="11"/>
      <c r="AP3011" s="11"/>
      <c r="AQ3011" s="11"/>
      <c r="AR3011" s="11"/>
      <c r="AS3011" s="11"/>
      <c r="AT3011" s="11"/>
      <c r="AU3011" s="11"/>
      <c r="AV3011" s="11"/>
      <c r="AW3011" s="12"/>
      <c r="AX3011" s="11"/>
      <c r="AY3011" s="11"/>
      <c r="AZ3011" s="11"/>
      <c r="BA3011" s="11"/>
      <c r="BB3011" s="15"/>
    </row>
    <row r="3012" spans="37:54">
      <c r="AK3012" s="10"/>
      <c r="AL3012" s="11"/>
      <c r="AM3012" s="11"/>
      <c r="AN3012" s="11"/>
      <c r="AO3012" s="11"/>
      <c r="AP3012" s="11"/>
      <c r="AQ3012" s="11"/>
      <c r="AR3012" s="11"/>
      <c r="AS3012" s="11"/>
      <c r="AT3012" s="11"/>
      <c r="AU3012" s="11"/>
      <c r="AV3012" s="11"/>
      <c r="AW3012" s="12"/>
      <c r="AX3012" s="11"/>
      <c r="AY3012" s="11"/>
      <c r="AZ3012" s="11"/>
      <c r="BA3012" s="11"/>
      <c r="BB3012" s="15"/>
    </row>
    <row r="3013" spans="37:54">
      <c r="AK3013" s="10"/>
      <c r="AL3013" s="11"/>
      <c r="AM3013" s="11"/>
      <c r="AN3013" s="11"/>
      <c r="AO3013" s="11"/>
      <c r="AP3013" s="11"/>
      <c r="AQ3013" s="11"/>
      <c r="AR3013" s="11"/>
      <c r="AS3013" s="11"/>
      <c r="AT3013" s="11"/>
      <c r="AU3013" s="11"/>
      <c r="AV3013" s="11"/>
      <c r="AW3013" s="12"/>
      <c r="AX3013" s="11"/>
      <c r="AY3013" s="11"/>
      <c r="AZ3013" s="11"/>
      <c r="BA3013" s="11"/>
      <c r="BB3013" s="15"/>
    </row>
    <row r="3014" spans="37:54">
      <c r="AK3014" s="10"/>
      <c r="AL3014" s="11"/>
      <c r="AM3014" s="11"/>
      <c r="AN3014" s="11"/>
      <c r="AO3014" s="11"/>
      <c r="AP3014" s="11"/>
      <c r="AQ3014" s="11"/>
      <c r="AR3014" s="11"/>
      <c r="AS3014" s="11"/>
      <c r="AT3014" s="11"/>
      <c r="AU3014" s="11"/>
      <c r="AV3014" s="11"/>
      <c r="AW3014" s="12"/>
      <c r="AX3014" s="11"/>
      <c r="AY3014" s="11"/>
      <c r="AZ3014" s="11"/>
      <c r="BA3014" s="11"/>
      <c r="BB3014" s="15"/>
    </row>
    <row r="3015" spans="37:54">
      <c r="AK3015" s="10"/>
      <c r="AL3015" s="11"/>
      <c r="AM3015" s="11"/>
      <c r="AN3015" s="11"/>
      <c r="AO3015" s="11"/>
      <c r="AP3015" s="11"/>
      <c r="AQ3015" s="11"/>
      <c r="AR3015" s="11"/>
      <c r="AS3015" s="11"/>
      <c r="AT3015" s="11"/>
      <c r="AU3015" s="11"/>
      <c r="AV3015" s="11"/>
      <c r="AW3015" s="12"/>
      <c r="AX3015" s="11"/>
      <c r="AY3015" s="11"/>
      <c r="AZ3015" s="11"/>
      <c r="BA3015" s="11"/>
      <c r="BB3015" s="15"/>
    </row>
    <row r="3016" spans="37:54">
      <c r="AK3016" s="10"/>
      <c r="AL3016" s="11"/>
      <c r="AM3016" s="11"/>
      <c r="AN3016" s="11"/>
      <c r="AO3016" s="11"/>
      <c r="AP3016" s="11"/>
      <c r="AQ3016" s="11"/>
      <c r="AR3016" s="11"/>
      <c r="AS3016" s="11"/>
      <c r="AT3016" s="11"/>
      <c r="AU3016" s="11"/>
      <c r="AV3016" s="11"/>
      <c r="AW3016" s="12"/>
      <c r="AX3016" s="11"/>
      <c r="AY3016" s="11"/>
      <c r="AZ3016" s="11"/>
      <c r="BA3016" s="11"/>
      <c r="BB3016" s="15"/>
    </row>
    <row r="3017" spans="37:54">
      <c r="AK3017" s="10"/>
      <c r="AL3017" s="11"/>
      <c r="AM3017" s="11"/>
      <c r="AN3017" s="11"/>
      <c r="AO3017" s="11"/>
      <c r="AP3017" s="11"/>
      <c r="AQ3017" s="11"/>
      <c r="AR3017" s="11"/>
      <c r="AS3017" s="11"/>
      <c r="AT3017" s="11"/>
      <c r="AU3017" s="11"/>
      <c r="AV3017" s="11"/>
      <c r="AW3017" s="12"/>
      <c r="AX3017" s="11"/>
      <c r="AY3017" s="11"/>
      <c r="AZ3017" s="11"/>
      <c r="BA3017" s="11"/>
      <c r="BB3017" s="15"/>
    </row>
    <row r="3018" spans="37:54">
      <c r="AK3018" s="10"/>
      <c r="AL3018" s="11"/>
      <c r="AM3018" s="11"/>
      <c r="AN3018" s="11"/>
      <c r="AO3018" s="11"/>
      <c r="AP3018" s="11"/>
      <c r="AQ3018" s="11"/>
      <c r="AR3018" s="11"/>
      <c r="AS3018" s="11"/>
      <c r="AT3018" s="11"/>
      <c r="AU3018" s="11"/>
      <c r="AV3018" s="11"/>
      <c r="AW3018" s="12"/>
      <c r="AX3018" s="11"/>
      <c r="AY3018" s="11"/>
      <c r="AZ3018" s="11"/>
      <c r="BA3018" s="11"/>
      <c r="BB3018" s="15"/>
    </row>
    <row r="3019" spans="37:54">
      <c r="AK3019" s="10"/>
      <c r="AL3019" s="11"/>
      <c r="AM3019" s="11"/>
      <c r="AN3019" s="11"/>
      <c r="AO3019" s="11"/>
      <c r="AP3019" s="11"/>
      <c r="AQ3019" s="11"/>
      <c r="AR3019" s="11"/>
      <c r="AS3019" s="11"/>
      <c r="AT3019" s="11"/>
      <c r="AU3019" s="11"/>
      <c r="AV3019" s="11"/>
      <c r="AW3019" s="12"/>
      <c r="AX3019" s="11"/>
      <c r="AY3019" s="11"/>
      <c r="AZ3019" s="11"/>
      <c r="BA3019" s="11"/>
      <c r="BB3019" s="15"/>
    </row>
    <row r="3020" spans="37:54">
      <c r="AK3020" s="10"/>
      <c r="AL3020" s="11"/>
      <c r="AM3020" s="11"/>
      <c r="AN3020" s="11"/>
      <c r="AO3020" s="11"/>
      <c r="AP3020" s="11"/>
      <c r="AQ3020" s="11"/>
      <c r="AR3020" s="11"/>
      <c r="AS3020" s="11"/>
      <c r="AT3020" s="11"/>
      <c r="AU3020" s="11"/>
      <c r="AV3020" s="11"/>
      <c r="AW3020" s="12"/>
      <c r="AX3020" s="11"/>
      <c r="AY3020" s="11"/>
      <c r="AZ3020" s="11"/>
      <c r="BA3020" s="11"/>
      <c r="BB3020" s="15"/>
    </row>
    <row r="3021" spans="37:54">
      <c r="AK3021" s="10"/>
      <c r="AL3021" s="11"/>
      <c r="AM3021" s="11"/>
      <c r="AN3021" s="11"/>
      <c r="AO3021" s="11"/>
      <c r="AP3021" s="11"/>
      <c r="AQ3021" s="11"/>
      <c r="AR3021" s="11"/>
      <c r="AS3021" s="11"/>
      <c r="AT3021" s="11"/>
      <c r="AU3021" s="11"/>
      <c r="AV3021" s="11"/>
      <c r="AW3021" s="12"/>
      <c r="AX3021" s="11"/>
      <c r="AY3021" s="11"/>
      <c r="AZ3021" s="11"/>
      <c r="BA3021" s="11"/>
      <c r="BB3021" s="15"/>
    </row>
    <row r="3022" spans="37:54">
      <c r="AK3022" s="10"/>
      <c r="AL3022" s="11"/>
      <c r="AM3022" s="11"/>
      <c r="AN3022" s="11"/>
      <c r="AO3022" s="11"/>
      <c r="AP3022" s="11"/>
      <c r="AQ3022" s="11"/>
      <c r="AR3022" s="11"/>
      <c r="AS3022" s="11"/>
      <c r="AT3022" s="11"/>
      <c r="AU3022" s="11"/>
      <c r="AV3022" s="11"/>
      <c r="AW3022" s="12"/>
      <c r="AX3022" s="11"/>
      <c r="AY3022" s="11"/>
      <c r="AZ3022" s="11"/>
      <c r="BA3022" s="11"/>
      <c r="BB3022" s="15"/>
    </row>
    <row r="3023" spans="37:54">
      <c r="AK3023" s="10"/>
      <c r="AL3023" s="11"/>
      <c r="AM3023" s="11"/>
      <c r="AN3023" s="11"/>
      <c r="AO3023" s="11"/>
      <c r="AP3023" s="11"/>
      <c r="AQ3023" s="11"/>
      <c r="AR3023" s="11"/>
      <c r="AS3023" s="11"/>
      <c r="AT3023" s="11"/>
      <c r="AU3023" s="11"/>
      <c r="AV3023" s="11"/>
      <c r="AW3023" s="12"/>
      <c r="AX3023" s="11"/>
      <c r="AY3023" s="11"/>
      <c r="AZ3023" s="11"/>
      <c r="BA3023" s="11"/>
      <c r="BB3023" s="15"/>
    </row>
    <row r="3024" spans="37:54">
      <c r="AK3024" s="10"/>
      <c r="AL3024" s="11"/>
      <c r="AM3024" s="11"/>
      <c r="AN3024" s="11"/>
      <c r="AO3024" s="11"/>
      <c r="AP3024" s="11"/>
      <c r="AQ3024" s="11"/>
      <c r="AR3024" s="11"/>
      <c r="AS3024" s="11"/>
      <c r="AT3024" s="11"/>
      <c r="AU3024" s="11"/>
      <c r="AV3024" s="11"/>
      <c r="AW3024" s="12"/>
      <c r="AX3024" s="11"/>
      <c r="AY3024" s="11"/>
      <c r="AZ3024" s="11"/>
      <c r="BA3024" s="11"/>
      <c r="BB3024" s="15"/>
    </row>
    <row r="3025" spans="37:54">
      <c r="AK3025" s="10"/>
      <c r="AL3025" s="11"/>
      <c r="AM3025" s="11"/>
      <c r="AN3025" s="11"/>
      <c r="AO3025" s="11"/>
      <c r="AP3025" s="11"/>
      <c r="AQ3025" s="11"/>
      <c r="AR3025" s="11"/>
      <c r="AS3025" s="11"/>
      <c r="AT3025" s="11"/>
      <c r="AU3025" s="11"/>
      <c r="AV3025" s="11"/>
      <c r="AW3025" s="12"/>
      <c r="AX3025" s="11"/>
      <c r="AY3025" s="11"/>
      <c r="AZ3025" s="11"/>
      <c r="BA3025" s="11"/>
      <c r="BB3025" s="15"/>
    </row>
    <row r="3026" spans="37:54">
      <c r="AK3026" s="10"/>
      <c r="AL3026" s="11"/>
      <c r="AM3026" s="11"/>
      <c r="AN3026" s="11"/>
      <c r="AO3026" s="11"/>
      <c r="AP3026" s="11"/>
      <c r="AQ3026" s="11"/>
      <c r="AR3026" s="11"/>
      <c r="AS3026" s="11"/>
      <c r="AT3026" s="11"/>
      <c r="AU3026" s="11"/>
      <c r="AV3026" s="11"/>
      <c r="AW3026" s="12"/>
      <c r="AX3026" s="11"/>
      <c r="AY3026" s="11"/>
      <c r="AZ3026" s="11"/>
      <c r="BA3026" s="11"/>
      <c r="BB3026" s="15"/>
    </row>
    <row r="3027" spans="37:54">
      <c r="AK3027" s="10"/>
      <c r="AL3027" s="11"/>
      <c r="AM3027" s="11"/>
      <c r="AN3027" s="11"/>
      <c r="AO3027" s="11"/>
      <c r="AP3027" s="11"/>
      <c r="AQ3027" s="11"/>
      <c r="AR3027" s="11"/>
      <c r="AS3027" s="11"/>
      <c r="AT3027" s="11"/>
      <c r="AU3027" s="11"/>
      <c r="AV3027" s="11"/>
      <c r="AW3027" s="12"/>
      <c r="AX3027" s="11"/>
      <c r="AY3027" s="11"/>
      <c r="AZ3027" s="11"/>
      <c r="BA3027" s="11"/>
      <c r="BB3027" s="15"/>
    </row>
    <row r="3028" spans="37:54">
      <c r="AK3028" s="10"/>
      <c r="AL3028" s="11"/>
      <c r="AM3028" s="11"/>
      <c r="AN3028" s="11"/>
      <c r="AO3028" s="11"/>
      <c r="AP3028" s="11"/>
      <c r="AQ3028" s="11"/>
      <c r="AR3028" s="11"/>
      <c r="AS3028" s="11"/>
      <c r="AT3028" s="11"/>
      <c r="AU3028" s="11"/>
      <c r="AV3028" s="11"/>
      <c r="AW3028" s="12"/>
      <c r="AX3028" s="11"/>
      <c r="AY3028" s="11"/>
      <c r="AZ3028" s="11"/>
      <c r="BA3028" s="11"/>
      <c r="BB3028" s="15"/>
    </row>
    <row r="3029" spans="37:54">
      <c r="AK3029" s="10"/>
      <c r="AL3029" s="11"/>
      <c r="AM3029" s="11"/>
      <c r="AN3029" s="11"/>
      <c r="AO3029" s="11"/>
      <c r="AP3029" s="11"/>
      <c r="AQ3029" s="11"/>
      <c r="AR3029" s="11"/>
      <c r="AS3029" s="11"/>
      <c r="AT3029" s="11"/>
      <c r="AU3029" s="11"/>
      <c r="AV3029" s="11"/>
      <c r="AW3029" s="12"/>
      <c r="AX3029" s="11"/>
      <c r="AY3029" s="11"/>
      <c r="AZ3029" s="11"/>
      <c r="BA3029" s="11"/>
      <c r="BB3029" s="15"/>
    </row>
    <row r="3030" spans="37:54">
      <c r="AK3030" s="10"/>
      <c r="AL3030" s="11"/>
      <c r="AM3030" s="11"/>
      <c r="AN3030" s="11"/>
      <c r="AO3030" s="11"/>
      <c r="AP3030" s="11"/>
      <c r="AQ3030" s="11"/>
      <c r="AR3030" s="11"/>
      <c r="AS3030" s="11"/>
      <c r="AT3030" s="11"/>
      <c r="AU3030" s="11"/>
      <c r="AV3030" s="11"/>
      <c r="AW3030" s="12"/>
      <c r="AX3030" s="11"/>
      <c r="AY3030" s="11"/>
      <c r="AZ3030" s="11"/>
      <c r="BA3030" s="11"/>
      <c r="BB3030" s="15"/>
    </row>
    <row r="3031" spans="37:54">
      <c r="AK3031" s="10"/>
      <c r="AL3031" s="11"/>
      <c r="AM3031" s="11"/>
      <c r="AN3031" s="11"/>
      <c r="AO3031" s="11"/>
      <c r="AP3031" s="11"/>
      <c r="AQ3031" s="11"/>
      <c r="AR3031" s="11"/>
      <c r="AS3031" s="11"/>
      <c r="AT3031" s="11"/>
      <c r="AU3031" s="11"/>
      <c r="AV3031" s="11"/>
      <c r="AW3031" s="12"/>
      <c r="AX3031" s="11"/>
      <c r="AY3031" s="11"/>
      <c r="AZ3031" s="11"/>
      <c r="BA3031" s="11"/>
      <c r="BB3031" s="15"/>
    </row>
    <row r="3032" spans="37:54">
      <c r="AK3032" s="10"/>
      <c r="AL3032" s="11"/>
      <c r="AM3032" s="11"/>
      <c r="AN3032" s="11"/>
      <c r="AO3032" s="11"/>
      <c r="AP3032" s="11"/>
      <c r="AQ3032" s="11"/>
      <c r="AR3032" s="11"/>
      <c r="AS3032" s="11"/>
      <c r="AT3032" s="11"/>
      <c r="AU3032" s="11"/>
      <c r="AV3032" s="11"/>
      <c r="AW3032" s="12"/>
      <c r="AX3032" s="11"/>
      <c r="AY3032" s="11"/>
      <c r="AZ3032" s="11"/>
      <c r="BA3032" s="11"/>
      <c r="BB3032" s="15"/>
    </row>
    <row r="3033" spans="37:54">
      <c r="AK3033" s="10"/>
      <c r="AL3033" s="11"/>
      <c r="AM3033" s="11"/>
      <c r="AN3033" s="11"/>
      <c r="AO3033" s="11"/>
      <c r="AP3033" s="11"/>
      <c r="AQ3033" s="11"/>
      <c r="AR3033" s="11"/>
      <c r="AS3033" s="11"/>
      <c r="AT3033" s="11"/>
      <c r="AU3033" s="11"/>
      <c r="AV3033" s="11"/>
      <c r="AW3033" s="12"/>
      <c r="AX3033" s="11"/>
      <c r="AY3033" s="11"/>
      <c r="AZ3033" s="11"/>
      <c r="BA3033" s="11"/>
      <c r="BB3033" s="15"/>
    </row>
    <row r="3034" spans="37:54">
      <c r="AK3034" s="10"/>
      <c r="AL3034" s="11"/>
      <c r="AM3034" s="11"/>
      <c r="AN3034" s="11"/>
      <c r="AO3034" s="11"/>
      <c r="AP3034" s="11"/>
      <c r="AQ3034" s="11"/>
      <c r="AR3034" s="11"/>
      <c r="AS3034" s="11"/>
      <c r="AT3034" s="11"/>
      <c r="AU3034" s="11"/>
      <c r="AV3034" s="11"/>
      <c r="AW3034" s="12"/>
      <c r="AX3034" s="11"/>
      <c r="AY3034" s="11"/>
      <c r="AZ3034" s="11"/>
      <c r="BA3034" s="11"/>
      <c r="BB3034" s="15"/>
    </row>
    <row r="3035" spans="37:54">
      <c r="AK3035" s="10"/>
      <c r="AL3035" s="11"/>
      <c r="AM3035" s="11"/>
      <c r="AN3035" s="11"/>
      <c r="AO3035" s="11"/>
      <c r="AP3035" s="11"/>
      <c r="AQ3035" s="11"/>
      <c r="AR3035" s="11"/>
      <c r="AS3035" s="11"/>
      <c r="AT3035" s="11"/>
      <c r="AU3035" s="11"/>
      <c r="AV3035" s="11"/>
      <c r="AW3035" s="12"/>
      <c r="AX3035" s="11"/>
      <c r="AY3035" s="11"/>
      <c r="AZ3035" s="11"/>
      <c r="BA3035" s="11"/>
      <c r="BB3035" s="15"/>
    </row>
    <row r="3036" spans="37:54">
      <c r="AK3036" s="10"/>
      <c r="AL3036" s="11"/>
      <c r="AM3036" s="11"/>
      <c r="AN3036" s="11"/>
      <c r="AO3036" s="11"/>
      <c r="AP3036" s="11"/>
      <c r="AQ3036" s="11"/>
      <c r="AR3036" s="11"/>
      <c r="AS3036" s="11"/>
      <c r="AT3036" s="11"/>
      <c r="AU3036" s="11"/>
      <c r="AV3036" s="11"/>
      <c r="AW3036" s="12"/>
      <c r="AX3036" s="11"/>
      <c r="AY3036" s="11"/>
      <c r="AZ3036" s="11"/>
      <c r="BA3036" s="11"/>
      <c r="BB3036" s="15"/>
    </row>
    <row r="3037" spans="37:54">
      <c r="AK3037" s="10"/>
      <c r="AL3037" s="11"/>
      <c r="AM3037" s="11"/>
      <c r="AN3037" s="11"/>
      <c r="AO3037" s="11"/>
      <c r="AP3037" s="11"/>
      <c r="AQ3037" s="11"/>
      <c r="AR3037" s="11"/>
      <c r="AS3037" s="11"/>
      <c r="AT3037" s="11"/>
      <c r="AU3037" s="11"/>
      <c r="AV3037" s="11"/>
      <c r="AW3037" s="12"/>
      <c r="AX3037" s="11"/>
      <c r="AY3037" s="11"/>
      <c r="AZ3037" s="11"/>
      <c r="BA3037" s="11"/>
      <c r="BB3037" s="15"/>
    </row>
    <row r="3038" spans="37:54">
      <c r="AK3038" s="10"/>
      <c r="AL3038" s="11"/>
      <c r="AM3038" s="11"/>
      <c r="AN3038" s="11"/>
      <c r="AO3038" s="11"/>
      <c r="AP3038" s="11"/>
      <c r="AQ3038" s="11"/>
      <c r="AR3038" s="11"/>
      <c r="AS3038" s="11"/>
      <c r="AT3038" s="11"/>
      <c r="AU3038" s="11"/>
      <c r="AV3038" s="11"/>
      <c r="AW3038" s="12"/>
      <c r="AX3038" s="11"/>
      <c r="AY3038" s="11"/>
      <c r="AZ3038" s="11"/>
      <c r="BA3038" s="11"/>
      <c r="BB3038" s="15"/>
    </row>
    <row r="3039" spans="37:54">
      <c r="AK3039" s="10"/>
      <c r="AL3039" s="11"/>
      <c r="AM3039" s="11"/>
      <c r="AN3039" s="11"/>
      <c r="AO3039" s="11"/>
      <c r="AP3039" s="11"/>
      <c r="AQ3039" s="11"/>
      <c r="AR3039" s="11"/>
      <c r="AS3039" s="11"/>
      <c r="AT3039" s="11"/>
      <c r="AU3039" s="11"/>
      <c r="AV3039" s="11"/>
      <c r="AW3039" s="12"/>
      <c r="AX3039" s="11"/>
      <c r="AY3039" s="11"/>
      <c r="AZ3039" s="11"/>
      <c r="BA3039" s="11"/>
      <c r="BB3039" s="15"/>
    </row>
    <row r="3040" spans="37:54">
      <c r="AK3040" s="10"/>
      <c r="AL3040" s="11"/>
      <c r="AM3040" s="11"/>
      <c r="AN3040" s="11"/>
      <c r="AO3040" s="11"/>
      <c r="AP3040" s="11"/>
      <c r="AQ3040" s="11"/>
      <c r="AR3040" s="11"/>
      <c r="AS3040" s="11"/>
      <c r="AT3040" s="11"/>
      <c r="AU3040" s="11"/>
      <c r="AV3040" s="11"/>
      <c r="AW3040" s="12"/>
      <c r="AX3040" s="11"/>
      <c r="AY3040" s="11"/>
      <c r="AZ3040" s="11"/>
      <c r="BA3040" s="11"/>
      <c r="BB3040" s="15"/>
    </row>
    <row r="3041" spans="37:54">
      <c r="AK3041" s="10"/>
      <c r="AL3041" s="11"/>
      <c r="AM3041" s="11"/>
      <c r="AN3041" s="11"/>
      <c r="AO3041" s="11"/>
      <c r="AP3041" s="11"/>
      <c r="AQ3041" s="11"/>
      <c r="AR3041" s="11"/>
      <c r="AS3041" s="11"/>
      <c r="AT3041" s="11"/>
      <c r="AU3041" s="11"/>
      <c r="AV3041" s="11"/>
      <c r="AW3041" s="12"/>
      <c r="AX3041" s="11"/>
      <c r="AY3041" s="11"/>
      <c r="AZ3041" s="11"/>
      <c r="BA3041" s="11"/>
      <c r="BB3041" s="15"/>
    </row>
    <row r="3042" spans="37:54">
      <c r="AK3042" s="10"/>
      <c r="AL3042" s="11"/>
      <c r="AM3042" s="11"/>
      <c r="AN3042" s="11"/>
      <c r="AO3042" s="11"/>
      <c r="AP3042" s="11"/>
      <c r="AQ3042" s="11"/>
      <c r="AR3042" s="11"/>
      <c r="AS3042" s="11"/>
      <c r="AT3042" s="11"/>
      <c r="AU3042" s="11"/>
      <c r="AV3042" s="11"/>
      <c r="AW3042" s="12"/>
      <c r="AX3042" s="11"/>
      <c r="AY3042" s="11"/>
      <c r="AZ3042" s="11"/>
      <c r="BA3042" s="11"/>
      <c r="BB3042" s="15"/>
    </row>
    <row r="3043" spans="37:54">
      <c r="AK3043" s="10"/>
      <c r="AL3043" s="11"/>
      <c r="AM3043" s="11"/>
      <c r="AN3043" s="11"/>
      <c r="AO3043" s="11"/>
      <c r="AP3043" s="11"/>
      <c r="AQ3043" s="11"/>
      <c r="AR3043" s="11"/>
      <c r="AS3043" s="11"/>
      <c r="AT3043" s="11"/>
      <c r="AU3043" s="11"/>
      <c r="AV3043" s="11"/>
      <c r="AW3043" s="12"/>
      <c r="AX3043" s="11"/>
      <c r="AY3043" s="11"/>
      <c r="AZ3043" s="11"/>
      <c r="BA3043" s="11"/>
      <c r="BB3043" s="15"/>
    </row>
    <row r="3044" spans="37:54">
      <c r="AK3044" s="10"/>
      <c r="AL3044" s="11"/>
      <c r="AM3044" s="11"/>
      <c r="AN3044" s="11"/>
      <c r="AO3044" s="11"/>
      <c r="AP3044" s="11"/>
      <c r="AQ3044" s="11"/>
      <c r="AR3044" s="11"/>
      <c r="AS3044" s="11"/>
      <c r="AT3044" s="11"/>
      <c r="AU3044" s="11"/>
      <c r="AV3044" s="11"/>
      <c r="AW3044" s="12"/>
      <c r="AX3044" s="11"/>
      <c r="AY3044" s="11"/>
      <c r="AZ3044" s="11"/>
      <c r="BA3044" s="11"/>
      <c r="BB3044" s="15"/>
    </row>
    <row r="3045" spans="37:54">
      <c r="AK3045" s="10"/>
      <c r="AL3045" s="11"/>
      <c r="AM3045" s="11"/>
      <c r="AN3045" s="11"/>
      <c r="AO3045" s="11"/>
      <c r="AP3045" s="11"/>
      <c r="AQ3045" s="11"/>
      <c r="AR3045" s="11"/>
      <c r="AS3045" s="11"/>
      <c r="AT3045" s="11"/>
      <c r="AU3045" s="11"/>
      <c r="AV3045" s="11"/>
      <c r="AW3045" s="12"/>
      <c r="AX3045" s="11"/>
      <c r="AY3045" s="11"/>
      <c r="AZ3045" s="11"/>
      <c r="BA3045" s="11"/>
      <c r="BB3045" s="15"/>
    </row>
    <row r="3046" spans="37:54">
      <c r="AK3046" s="10"/>
      <c r="AL3046" s="11"/>
      <c r="AM3046" s="11"/>
      <c r="AN3046" s="11"/>
      <c r="AO3046" s="11"/>
      <c r="AP3046" s="11"/>
      <c r="AQ3046" s="11"/>
      <c r="AR3046" s="11"/>
      <c r="AS3046" s="11"/>
      <c r="AT3046" s="11"/>
      <c r="AU3046" s="11"/>
      <c r="AV3046" s="11"/>
      <c r="AW3046" s="12"/>
      <c r="AX3046" s="11"/>
      <c r="AY3046" s="11"/>
      <c r="AZ3046" s="11"/>
      <c r="BA3046" s="11"/>
      <c r="BB3046" s="15"/>
    </row>
    <row r="3047" spans="37:54">
      <c r="AK3047" s="10"/>
      <c r="AL3047" s="11"/>
      <c r="AM3047" s="11"/>
      <c r="AN3047" s="11"/>
      <c r="AO3047" s="11"/>
      <c r="AP3047" s="11"/>
      <c r="AQ3047" s="11"/>
      <c r="AR3047" s="11"/>
      <c r="AS3047" s="11"/>
      <c r="AT3047" s="11"/>
      <c r="AU3047" s="11"/>
      <c r="AV3047" s="11"/>
      <c r="AW3047" s="12"/>
      <c r="AX3047" s="11"/>
      <c r="AY3047" s="11"/>
      <c r="AZ3047" s="11"/>
      <c r="BA3047" s="11"/>
      <c r="BB3047" s="15"/>
    </row>
    <row r="3048" spans="37:54">
      <c r="AK3048" s="10"/>
      <c r="AL3048" s="11"/>
      <c r="AM3048" s="11"/>
      <c r="AN3048" s="11"/>
      <c r="AO3048" s="11"/>
      <c r="AP3048" s="11"/>
      <c r="AQ3048" s="11"/>
      <c r="AR3048" s="11"/>
      <c r="AS3048" s="11"/>
      <c r="AT3048" s="11"/>
      <c r="AU3048" s="11"/>
      <c r="AV3048" s="11"/>
      <c r="AW3048" s="12"/>
      <c r="AX3048" s="11"/>
      <c r="AY3048" s="11"/>
      <c r="AZ3048" s="11"/>
      <c r="BA3048" s="11"/>
      <c r="BB3048" s="15"/>
    </row>
    <row r="3049" spans="37:54">
      <c r="AK3049" s="10"/>
      <c r="AL3049" s="11"/>
      <c r="AM3049" s="11"/>
      <c r="AN3049" s="11"/>
      <c r="AO3049" s="11"/>
      <c r="AP3049" s="11"/>
      <c r="AQ3049" s="11"/>
      <c r="AR3049" s="11"/>
      <c r="AS3049" s="11"/>
      <c r="AT3049" s="11"/>
      <c r="AU3049" s="11"/>
      <c r="AV3049" s="11"/>
      <c r="AW3049" s="12"/>
      <c r="AX3049" s="11"/>
      <c r="AY3049" s="11"/>
      <c r="AZ3049" s="11"/>
      <c r="BA3049" s="11"/>
      <c r="BB3049" s="15"/>
    </row>
    <row r="3050" spans="37:54">
      <c r="AK3050" s="10"/>
      <c r="AL3050" s="11"/>
      <c r="AM3050" s="11"/>
      <c r="AN3050" s="11"/>
      <c r="AO3050" s="11"/>
      <c r="AP3050" s="11"/>
      <c r="AQ3050" s="11"/>
      <c r="AR3050" s="11"/>
      <c r="AS3050" s="11"/>
      <c r="AT3050" s="11"/>
      <c r="AU3050" s="11"/>
      <c r="AV3050" s="11"/>
      <c r="AW3050" s="12"/>
      <c r="AX3050" s="11"/>
      <c r="AY3050" s="11"/>
      <c r="AZ3050" s="11"/>
      <c r="BA3050" s="11"/>
      <c r="BB3050" s="15"/>
    </row>
    <row r="3051" spans="37:54">
      <c r="AK3051" s="10"/>
      <c r="AL3051" s="11"/>
      <c r="AM3051" s="11"/>
      <c r="AN3051" s="11"/>
      <c r="AO3051" s="11"/>
      <c r="AP3051" s="11"/>
      <c r="AQ3051" s="11"/>
      <c r="AR3051" s="11"/>
      <c r="AS3051" s="11"/>
      <c r="AT3051" s="11"/>
      <c r="AU3051" s="11"/>
      <c r="AV3051" s="11"/>
      <c r="AW3051" s="12"/>
      <c r="AX3051" s="11"/>
      <c r="AY3051" s="11"/>
      <c r="AZ3051" s="11"/>
      <c r="BA3051" s="11"/>
      <c r="BB3051" s="15"/>
    </row>
    <row r="3052" spans="37:54">
      <c r="AK3052" s="10"/>
      <c r="AL3052" s="11"/>
      <c r="AM3052" s="11"/>
      <c r="AN3052" s="11"/>
      <c r="AO3052" s="11"/>
      <c r="AP3052" s="11"/>
      <c r="AQ3052" s="11"/>
      <c r="AR3052" s="11"/>
      <c r="AS3052" s="11"/>
      <c r="AT3052" s="11"/>
      <c r="AU3052" s="11"/>
      <c r="AV3052" s="11"/>
      <c r="AW3052" s="12"/>
      <c r="AX3052" s="11"/>
      <c r="AY3052" s="11"/>
      <c r="AZ3052" s="11"/>
      <c r="BA3052" s="11"/>
      <c r="BB3052" s="15"/>
    </row>
    <row r="3053" spans="37:54">
      <c r="AK3053" s="10"/>
      <c r="AL3053" s="11"/>
      <c r="AM3053" s="11"/>
      <c r="AN3053" s="11"/>
      <c r="AO3053" s="11"/>
      <c r="AP3053" s="11"/>
      <c r="AQ3053" s="11"/>
      <c r="AR3053" s="11"/>
      <c r="AS3053" s="11"/>
      <c r="AT3053" s="11"/>
      <c r="AU3053" s="11"/>
      <c r="AV3053" s="11"/>
      <c r="AW3053" s="12"/>
      <c r="AX3053" s="11"/>
      <c r="AY3053" s="11"/>
      <c r="AZ3053" s="11"/>
      <c r="BA3053" s="11"/>
      <c r="BB3053" s="15"/>
    </row>
    <row r="3054" spans="37:54">
      <c r="AK3054" s="10"/>
      <c r="AL3054" s="11"/>
      <c r="AM3054" s="11"/>
      <c r="AN3054" s="11"/>
      <c r="AO3054" s="11"/>
      <c r="AP3054" s="11"/>
      <c r="AQ3054" s="11"/>
      <c r="AR3054" s="11"/>
      <c r="AS3054" s="11"/>
      <c r="AT3054" s="11"/>
      <c r="AU3054" s="11"/>
      <c r="AV3054" s="11"/>
      <c r="AW3054" s="12"/>
      <c r="AX3054" s="11"/>
      <c r="AY3054" s="11"/>
      <c r="AZ3054" s="11"/>
      <c r="BA3054" s="11"/>
      <c r="BB3054" s="15"/>
    </row>
    <row r="3055" spans="37:54">
      <c r="AK3055" s="10"/>
      <c r="AL3055" s="11"/>
      <c r="AM3055" s="11"/>
      <c r="AN3055" s="11"/>
      <c r="AO3055" s="11"/>
      <c r="AP3055" s="11"/>
      <c r="AQ3055" s="11"/>
      <c r="AR3055" s="11"/>
      <c r="AS3055" s="11"/>
      <c r="AT3055" s="11"/>
      <c r="AU3055" s="11"/>
      <c r="AV3055" s="11"/>
      <c r="AW3055" s="12"/>
      <c r="AX3055" s="11"/>
      <c r="AY3055" s="11"/>
      <c r="AZ3055" s="11"/>
      <c r="BA3055" s="11"/>
      <c r="BB3055" s="15"/>
    </row>
    <row r="3056" spans="37:54">
      <c r="AK3056" s="10"/>
      <c r="AL3056" s="11"/>
      <c r="AM3056" s="11"/>
      <c r="AN3056" s="11"/>
      <c r="AO3056" s="11"/>
      <c r="AP3056" s="11"/>
      <c r="AQ3056" s="11"/>
      <c r="AR3056" s="11"/>
      <c r="AS3056" s="11"/>
      <c r="AT3056" s="11"/>
      <c r="AU3056" s="11"/>
      <c r="AV3056" s="11"/>
      <c r="AW3056" s="12"/>
      <c r="AX3056" s="11"/>
      <c r="AY3056" s="11"/>
      <c r="AZ3056" s="11"/>
      <c r="BA3056" s="11"/>
      <c r="BB3056" s="15"/>
    </row>
    <row r="3057" spans="37:54">
      <c r="AK3057" s="10"/>
      <c r="AL3057" s="11"/>
      <c r="AM3057" s="11"/>
      <c r="AN3057" s="11"/>
      <c r="AO3057" s="11"/>
      <c r="AP3057" s="11"/>
      <c r="AQ3057" s="11"/>
      <c r="AR3057" s="11"/>
      <c r="AS3057" s="11"/>
      <c r="AT3057" s="11"/>
      <c r="AU3057" s="11"/>
      <c r="AV3057" s="11"/>
      <c r="AW3057" s="12"/>
      <c r="AX3057" s="11"/>
      <c r="AY3057" s="11"/>
      <c r="AZ3057" s="11"/>
      <c r="BA3057" s="11"/>
      <c r="BB3057" s="15"/>
    </row>
    <row r="3058" spans="37:54">
      <c r="AK3058" s="10"/>
      <c r="AL3058" s="11"/>
      <c r="AM3058" s="11"/>
      <c r="AN3058" s="11"/>
      <c r="AO3058" s="11"/>
      <c r="AP3058" s="11"/>
      <c r="AQ3058" s="11"/>
      <c r="AR3058" s="11"/>
      <c r="AS3058" s="11"/>
      <c r="AT3058" s="11"/>
      <c r="AU3058" s="11"/>
      <c r="AV3058" s="11"/>
      <c r="AW3058" s="12"/>
      <c r="AX3058" s="11"/>
      <c r="AY3058" s="11"/>
      <c r="AZ3058" s="11"/>
      <c r="BA3058" s="11"/>
      <c r="BB3058" s="15"/>
    </row>
    <row r="3059" spans="37:54">
      <c r="AK3059" s="10"/>
      <c r="AL3059" s="11"/>
      <c r="AM3059" s="11"/>
      <c r="AN3059" s="11"/>
      <c r="AO3059" s="11"/>
      <c r="AP3059" s="11"/>
      <c r="AQ3059" s="11"/>
      <c r="AR3059" s="11"/>
      <c r="AS3059" s="11"/>
      <c r="AT3059" s="11"/>
      <c r="AU3059" s="11"/>
      <c r="AV3059" s="11"/>
      <c r="AW3059" s="12"/>
      <c r="AX3059" s="11"/>
      <c r="AY3059" s="11"/>
      <c r="AZ3059" s="11"/>
      <c r="BA3059" s="11"/>
      <c r="BB3059" s="15"/>
    </row>
    <row r="3060" spans="37:54">
      <c r="AK3060" s="10"/>
      <c r="AL3060" s="11"/>
      <c r="AM3060" s="11"/>
      <c r="AN3060" s="11"/>
      <c r="AO3060" s="11"/>
      <c r="AP3060" s="11"/>
      <c r="AQ3060" s="11"/>
      <c r="AR3060" s="11"/>
      <c r="AS3060" s="11"/>
      <c r="AT3060" s="11"/>
      <c r="AU3060" s="11"/>
      <c r="AV3060" s="11"/>
      <c r="AW3060" s="12"/>
      <c r="AX3060" s="11"/>
      <c r="AY3060" s="11"/>
      <c r="AZ3060" s="11"/>
      <c r="BA3060" s="11"/>
      <c r="BB3060" s="15"/>
    </row>
    <row r="3061" spans="37:54">
      <c r="AK3061" s="10"/>
      <c r="AL3061" s="11"/>
      <c r="AM3061" s="11"/>
      <c r="AN3061" s="11"/>
      <c r="AO3061" s="11"/>
      <c r="AP3061" s="11"/>
      <c r="AQ3061" s="11"/>
      <c r="AR3061" s="11"/>
      <c r="AS3061" s="11"/>
      <c r="AT3061" s="11"/>
      <c r="AU3061" s="11"/>
      <c r="AV3061" s="11"/>
      <c r="AW3061" s="12"/>
      <c r="AX3061" s="11"/>
      <c r="AY3061" s="11"/>
      <c r="AZ3061" s="11"/>
      <c r="BA3061" s="11"/>
      <c r="BB3061" s="15"/>
    </row>
    <row r="3062" spans="37:54">
      <c r="AK3062" s="10"/>
      <c r="AL3062" s="11"/>
      <c r="AM3062" s="11"/>
      <c r="AN3062" s="11"/>
      <c r="AO3062" s="11"/>
      <c r="AP3062" s="11"/>
      <c r="AQ3062" s="11"/>
      <c r="AR3062" s="11"/>
      <c r="AS3062" s="11"/>
      <c r="AT3062" s="11"/>
      <c r="AU3062" s="11"/>
      <c r="AV3062" s="11"/>
      <c r="AW3062" s="12"/>
      <c r="AX3062" s="11"/>
      <c r="AY3062" s="11"/>
      <c r="AZ3062" s="11"/>
      <c r="BA3062" s="11"/>
      <c r="BB3062" s="15"/>
    </row>
    <row r="3063" spans="37:54">
      <c r="AK3063" s="10"/>
      <c r="AL3063" s="11"/>
      <c r="AM3063" s="11"/>
      <c r="AN3063" s="11"/>
      <c r="AO3063" s="11"/>
      <c r="AP3063" s="11"/>
      <c r="AQ3063" s="11"/>
      <c r="AR3063" s="11"/>
      <c r="AS3063" s="11"/>
      <c r="AT3063" s="11"/>
      <c r="AU3063" s="11"/>
      <c r="AV3063" s="11"/>
      <c r="AW3063" s="12"/>
      <c r="AX3063" s="11"/>
      <c r="AY3063" s="11"/>
      <c r="AZ3063" s="11"/>
      <c r="BA3063" s="11"/>
      <c r="BB3063" s="15"/>
    </row>
    <row r="3064" spans="37:54">
      <c r="AK3064" s="10"/>
      <c r="AL3064" s="11"/>
      <c r="AM3064" s="11"/>
      <c r="AN3064" s="11"/>
      <c r="AO3064" s="11"/>
      <c r="AP3064" s="11"/>
      <c r="AQ3064" s="11"/>
      <c r="AR3064" s="11"/>
      <c r="AS3064" s="11"/>
      <c r="AT3064" s="11"/>
      <c r="AU3064" s="11"/>
      <c r="AV3064" s="11"/>
      <c r="AW3064" s="12"/>
      <c r="AX3064" s="11"/>
      <c r="AY3064" s="11"/>
      <c r="AZ3064" s="11"/>
      <c r="BA3064" s="11"/>
      <c r="BB3064" s="15"/>
    </row>
    <row r="3065" spans="37:54">
      <c r="AK3065" s="10"/>
      <c r="AL3065" s="11"/>
      <c r="AM3065" s="11"/>
      <c r="AN3065" s="11"/>
      <c r="AO3065" s="11"/>
      <c r="AP3065" s="11"/>
      <c r="AQ3065" s="11"/>
      <c r="AR3065" s="11"/>
      <c r="AS3065" s="11"/>
      <c r="AT3065" s="11"/>
      <c r="AU3065" s="11"/>
      <c r="AV3065" s="11"/>
      <c r="AW3065" s="12"/>
      <c r="AX3065" s="11"/>
      <c r="AY3065" s="11"/>
      <c r="AZ3065" s="11"/>
      <c r="BA3065" s="11"/>
      <c r="BB3065" s="15"/>
    </row>
    <row r="3066" spans="37:54">
      <c r="AK3066" s="10"/>
      <c r="AL3066" s="11"/>
      <c r="AM3066" s="11"/>
      <c r="AN3066" s="11"/>
      <c r="AO3066" s="11"/>
      <c r="AP3066" s="11"/>
      <c r="AQ3066" s="11"/>
      <c r="AR3066" s="11"/>
      <c r="AS3066" s="11"/>
      <c r="AT3066" s="11"/>
      <c r="AU3066" s="11"/>
      <c r="AV3066" s="11"/>
      <c r="AW3066" s="12"/>
      <c r="AX3066" s="11"/>
      <c r="AY3066" s="11"/>
      <c r="AZ3066" s="11"/>
      <c r="BA3066" s="11"/>
      <c r="BB3066" s="15"/>
    </row>
    <row r="3067" spans="37:54">
      <c r="AK3067" s="10"/>
      <c r="AL3067" s="11"/>
      <c r="AM3067" s="11"/>
      <c r="AN3067" s="11"/>
      <c r="AO3067" s="11"/>
      <c r="AP3067" s="11"/>
      <c r="AQ3067" s="11"/>
      <c r="AR3067" s="11"/>
      <c r="AS3067" s="11"/>
      <c r="AT3067" s="11"/>
      <c r="AU3067" s="11"/>
      <c r="AV3067" s="11"/>
      <c r="AW3067" s="12"/>
      <c r="AX3067" s="11"/>
      <c r="AY3067" s="11"/>
      <c r="AZ3067" s="11"/>
      <c r="BA3067" s="11"/>
      <c r="BB3067" s="15"/>
    </row>
    <row r="3068" spans="37:54">
      <c r="AK3068" s="10"/>
      <c r="AL3068" s="11"/>
      <c r="AM3068" s="11"/>
      <c r="AN3068" s="11"/>
      <c r="AO3068" s="11"/>
      <c r="AP3068" s="11"/>
      <c r="AQ3068" s="11"/>
      <c r="AR3068" s="11"/>
      <c r="AS3068" s="11"/>
      <c r="AT3068" s="11"/>
      <c r="AU3068" s="11"/>
      <c r="AV3068" s="11"/>
      <c r="AW3068" s="12"/>
      <c r="AX3068" s="11"/>
      <c r="AY3068" s="11"/>
      <c r="AZ3068" s="11"/>
      <c r="BA3068" s="11"/>
      <c r="BB3068" s="15"/>
    </row>
    <row r="3069" spans="37:54">
      <c r="AK3069" s="10"/>
      <c r="AL3069" s="11"/>
      <c r="AM3069" s="11"/>
      <c r="AN3069" s="11"/>
      <c r="AO3069" s="11"/>
      <c r="AP3069" s="11"/>
      <c r="AQ3069" s="11"/>
      <c r="AR3069" s="11"/>
      <c r="AS3069" s="11"/>
      <c r="AT3069" s="11"/>
      <c r="AU3069" s="11"/>
      <c r="AV3069" s="11"/>
      <c r="AW3069" s="12"/>
      <c r="AX3069" s="11"/>
      <c r="AY3069" s="11"/>
      <c r="AZ3069" s="11"/>
      <c r="BA3069" s="11"/>
      <c r="BB3069" s="15"/>
    </row>
    <row r="3070" spans="37:54">
      <c r="AK3070" s="10"/>
      <c r="AL3070" s="11"/>
      <c r="AM3070" s="11"/>
      <c r="AN3070" s="11"/>
      <c r="AO3070" s="11"/>
      <c r="AP3070" s="11"/>
      <c r="AQ3070" s="11"/>
      <c r="AR3070" s="11"/>
      <c r="AS3070" s="11"/>
      <c r="AT3070" s="11"/>
      <c r="AU3070" s="11"/>
      <c r="AV3070" s="11"/>
      <c r="AW3070" s="12"/>
      <c r="AX3070" s="11"/>
      <c r="AY3070" s="11"/>
      <c r="AZ3070" s="11"/>
      <c r="BA3070" s="11"/>
      <c r="BB3070" s="15"/>
    </row>
    <row r="3071" spans="37:54">
      <c r="AK3071" s="10"/>
      <c r="AL3071" s="11"/>
      <c r="AM3071" s="11"/>
      <c r="AN3071" s="11"/>
      <c r="AO3071" s="11"/>
      <c r="AP3071" s="11"/>
      <c r="AQ3071" s="11"/>
      <c r="AR3071" s="11"/>
      <c r="AS3071" s="11"/>
      <c r="AT3071" s="11"/>
      <c r="AU3071" s="11"/>
      <c r="AV3071" s="11"/>
      <c r="AW3071" s="12"/>
      <c r="AX3071" s="11"/>
      <c r="AY3071" s="11"/>
      <c r="AZ3071" s="11"/>
      <c r="BA3071" s="11"/>
      <c r="BB3071" s="15"/>
    </row>
    <row r="3072" spans="37:54">
      <c r="AK3072" s="10"/>
      <c r="AL3072" s="11"/>
      <c r="AM3072" s="11"/>
      <c r="AN3072" s="11"/>
      <c r="AO3072" s="11"/>
      <c r="AP3072" s="11"/>
      <c r="AQ3072" s="11"/>
      <c r="AR3072" s="11"/>
      <c r="AS3072" s="11"/>
      <c r="AT3072" s="11"/>
      <c r="AU3072" s="11"/>
      <c r="AV3072" s="11"/>
      <c r="AW3072" s="12"/>
      <c r="AX3072" s="11"/>
      <c r="AY3072" s="11"/>
      <c r="AZ3072" s="11"/>
      <c r="BA3072" s="11"/>
      <c r="BB3072" s="15"/>
    </row>
    <row r="3073" spans="37:54">
      <c r="AK3073" s="10"/>
      <c r="AL3073" s="11"/>
      <c r="AM3073" s="11"/>
      <c r="AN3073" s="11"/>
      <c r="AO3073" s="11"/>
      <c r="AP3073" s="11"/>
      <c r="AQ3073" s="11"/>
      <c r="AR3073" s="11"/>
      <c r="AS3073" s="11"/>
      <c r="AT3073" s="11"/>
      <c r="AU3073" s="11"/>
      <c r="AV3073" s="11"/>
      <c r="AW3073" s="12"/>
      <c r="AX3073" s="11"/>
      <c r="AY3073" s="11"/>
      <c r="AZ3073" s="11"/>
      <c r="BA3073" s="11"/>
      <c r="BB3073" s="15"/>
    </row>
    <row r="3074" spans="37:54">
      <c r="AK3074" s="10"/>
      <c r="AL3074" s="11"/>
      <c r="AM3074" s="11"/>
      <c r="AN3074" s="11"/>
      <c r="AO3074" s="11"/>
      <c r="AP3074" s="11"/>
      <c r="AQ3074" s="11"/>
      <c r="AR3074" s="11"/>
      <c r="AS3074" s="11"/>
      <c r="AT3074" s="11"/>
      <c r="AU3074" s="11"/>
      <c r="AV3074" s="11"/>
      <c r="AW3074" s="12"/>
      <c r="AX3074" s="11"/>
      <c r="AY3074" s="11"/>
      <c r="AZ3074" s="11"/>
      <c r="BA3074" s="11"/>
      <c r="BB3074" s="15"/>
    </row>
    <row r="3075" spans="37:54">
      <c r="AK3075" s="10"/>
      <c r="AL3075" s="11"/>
      <c r="AM3075" s="11"/>
      <c r="AN3075" s="11"/>
      <c r="AO3075" s="11"/>
      <c r="AP3075" s="11"/>
      <c r="AQ3075" s="11"/>
      <c r="AR3075" s="11"/>
      <c r="AS3075" s="11"/>
      <c r="AT3075" s="11"/>
      <c r="AU3075" s="11"/>
      <c r="AV3075" s="11"/>
      <c r="AW3075" s="12"/>
      <c r="AX3075" s="11"/>
      <c r="AY3075" s="11"/>
      <c r="AZ3075" s="11"/>
      <c r="BA3075" s="11"/>
      <c r="BB3075" s="15"/>
    </row>
    <row r="3076" spans="37:54">
      <c r="AK3076" s="10"/>
      <c r="AL3076" s="11"/>
      <c r="AM3076" s="11"/>
      <c r="AN3076" s="11"/>
      <c r="AO3076" s="11"/>
      <c r="AP3076" s="11"/>
      <c r="AQ3076" s="11"/>
      <c r="AR3076" s="11"/>
      <c r="AS3076" s="11"/>
      <c r="AT3076" s="11"/>
      <c r="AU3076" s="11"/>
      <c r="AV3076" s="11"/>
      <c r="AW3076" s="12"/>
      <c r="AX3076" s="11"/>
      <c r="AY3076" s="11"/>
      <c r="AZ3076" s="11"/>
      <c r="BA3076" s="11"/>
      <c r="BB3076" s="15"/>
    </row>
    <row r="3077" spans="37:54">
      <c r="AK3077" s="10"/>
      <c r="AL3077" s="11"/>
      <c r="AM3077" s="11"/>
      <c r="AN3077" s="11"/>
      <c r="AO3077" s="11"/>
      <c r="AP3077" s="11"/>
      <c r="AQ3077" s="11"/>
      <c r="AR3077" s="11"/>
      <c r="AS3077" s="11"/>
      <c r="AT3077" s="11"/>
      <c r="AU3077" s="11"/>
      <c r="AV3077" s="11"/>
      <c r="AW3077" s="12"/>
      <c r="AX3077" s="11"/>
      <c r="AY3077" s="11"/>
      <c r="AZ3077" s="11"/>
      <c r="BA3077" s="11"/>
      <c r="BB3077" s="15"/>
    </row>
    <row r="3078" spans="37:54">
      <c r="AK3078" s="10"/>
      <c r="AL3078" s="11"/>
      <c r="AM3078" s="11"/>
      <c r="AN3078" s="11"/>
      <c r="AO3078" s="11"/>
      <c r="AP3078" s="11"/>
      <c r="AQ3078" s="11"/>
      <c r="AR3078" s="11"/>
      <c r="AS3078" s="11"/>
      <c r="AT3078" s="11"/>
      <c r="AU3078" s="11"/>
      <c r="AV3078" s="11"/>
      <c r="AW3078" s="12"/>
      <c r="AX3078" s="11"/>
      <c r="AY3078" s="11"/>
      <c r="AZ3078" s="11"/>
      <c r="BA3078" s="11"/>
      <c r="BB3078" s="15"/>
    </row>
    <row r="3079" spans="37:54">
      <c r="AK3079" s="10"/>
      <c r="AL3079" s="11"/>
      <c r="AM3079" s="11"/>
      <c r="AN3079" s="11"/>
      <c r="AO3079" s="11"/>
      <c r="AP3079" s="11"/>
      <c r="AQ3079" s="11"/>
      <c r="AR3079" s="11"/>
      <c r="AS3079" s="11"/>
      <c r="AT3079" s="11"/>
      <c r="AU3079" s="11"/>
      <c r="AV3079" s="11"/>
      <c r="AW3079" s="12"/>
      <c r="AX3079" s="11"/>
      <c r="AY3079" s="11"/>
      <c r="AZ3079" s="11"/>
      <c r="BA3079" s="11"/>
      <c r="BB3079" s="15"/>
    </row>
    <row r="3080" spans="37:54">
      <c r="AK3080" s="10"/>
      <c r="AL3080" s="11"/>
      <c r="AM3080" s="11"/>
      <c r="AN3080" s="11"/>
      <c r="AO3080" s="11"/>
      <c r="AP3080" s="11"/>
      <c r="AQ3080" s="11"/>
      <c r="AR3080" s="11"/>
      <c r="AS3080" s="11"/>
      <c r="AT3080" s="11"/>
      <c r="AU3080" s="11"/>
      <c r="AV3080" s="11"/>
      <c r="AW3080" s="12"/>
      <c r="AX3080" s="11"/>
      <c r="AY3080" s="11"/>
      <c r="AZ3080" s="11"/>
      <c r="BA3080" s="11"/>
      <c r="BB3080" s="15"/>
    </row>
    <row r="3081" spans="37:54">
      <c r="AK3081" s="10"/>
      <c r="AL3081" s="11"/>
      <c r="AM3081" s="11"/>
      <c r="AN3081" s="11"/>
      <c r="AO3081" s="11"/>
      <c r="AP3081" s="11"/>
      <c r="AQ3081" s="11"/>
      <c r="AR3081" s="11"/>
      <c r="AS3081" s="11"/>
      <c r="AT3081" s="11"/>
      <c r="AU3081" s="11"/>
      <c r="AV3081" s="11"/>
      <c r="AW3081" s="12"/>
      <c r="AX3081" s="11"/>
      <c r="AY3081" s="11"/>
      <c r="AZ3081" s="11"/>
      <c r="BA3081" s="11"/>
      <c r="BB3081" s="15"/>
    </row>
    <row r="3082" spans="37:54">
      <c r="AK3082" s="10"/>
      <c r="AL3082" s="11"/>
      <c r="AM3082" s="11"/>
      <c r="AN3082" s="11"/>
      <c r="AO3082" s="11"/>
      <c r="AP3082" s="11"/>
      <c r="AQ3082" s="11"/>
      <c r="AR3082" s="11"/>
      <c r="AS3082" s="11"/>
      <c r="AT3082" s="11"/>
      <c r="AU3082" s="11"/>
      <c r="AV3082" s="11"/>
      <c r="AW3082" s="12"/>
      <c r="AX3082" s="11"/>
      <c r="AY3082" s="11"/>
      <c r="AZ3082" s="11"/>
      <c r="BA3082" s="11"/>
      <c r="BB3082" s="15"/>
    </row>
    <row r="3083" spans="37:54">
      <c r="AK3083" s="10"/>
      <c r="AL3083" s="11"/>
      <c r="AM3083" s="11"/>
      <c r="AN3083" s="11"/>
      <c r="AO3083" s="11"/>
      <c r="AP3083" s="11"/>
      <c r="AQ3083" s="11"/>
      <c r="AR3083" s="11"/>
      <c r="AS3083" s="11"/>
      <c r="AT3083" s="11"/>
      <c r="AU3083" s="11"/>
      <c r="AV3083" s="11"/>
      <c r="AW3083" s="12"/>
      <c r="AX3083" s="11"/>
      <c r="AY3083" s="11"/>
      <c r="AZ3083" s="11"/>
      <c r="BA3083" s="11"/>
      <c r="BB3083" s="15"/>
    </row>
    <row r="3084" spans="37:54">
      <c r="AK3084" s="10"/>
      <c r="AL3084" s="11"/>
      <c r="AM3084" s="11"/>
      <c r="AN3084" s="11"/>
      <c r="AO3084" s="11"/>
      <c r="AP3084" s="11"/>
      <c r="AQ3084" s="11"/>
      <c r="AR3084" s="11"/>
      <c r="AS3084" s="11"/>
      <c r="AT3084" s="11"/>
      <c r="AU3084" s="11"/>
      <c r="AV3084" s="11"/>
      <c r="AW3084" s="12"/>
      <c r="AX3084" s="11"/>
      <c r="AY3084" s="11"/>
      <c r="AZ3084" s="11"/>
      <c r="BA3084" s="11"/>
      <c r="BB3084" s="15"/>
    </row>
    <row r="3085" spans="37:54">
      <c r="AK3085" s="10"/>
      <c r="AL3085" s="11"/>
      <c r="AM3085" s="11"/>
      <c r="AN3085" s="11"/>
      <c r="AO3085" s="11"/>
      <c r="AP3085" s="11"/>
      <c r="AQ3085" s="11"/>
      <c r="AR3085" s="11"/>
      <c r="AS3085" s="11"/>
      <c r="AT3085" s="11"/>
      <c r="AU3085" s="11"/>
      <c r="AV3085" s="11"/>
      <c r="AW3085" s="12"/>
      <c r="AX3085" s="11"/>
      <c r="AY3085" s="11"/>
      <c r="AZ3085" s="11"/>
      <c r="BA3085" s="11"/>
      <c r="BB3085" s="15"/>
    </row>
    <row r="3086" spans="37:54">
      <c r="AK3086" s="10"/>
      <c r="AL3086" s="11"/>
      <c r="AM3086" s="11"/>
      <c r="AN3086" s="11"/>
      <c r="AO3086" s="11"/>
      <c r="AP3086" s="11"/>
      <c r="AQ3086" s="11"/>
      <c r="AR3086" s="11"/>
      <c r="AS3086" s="11"/>
      <c r="AT3086" s="11"/>
      <c r="AU3086" s="11"/>
      <c r="AV3086" s="11"/>
      <c r="AW3086" s="12"/>
      <c r="AX3086" s="11"/>
      <c r="AY3086" s="11"/>
      <c r="AZ3086" s="11"/>
      <c r="BA3086" s="11"/>
      <c r="BB3086" s="15"/>
    </row>
    <row r="3087" spans="37:54">
      <c r="AK3087" s="10"/>
      <c r="AL3087" s="11"/>
      <c r="AM3087" s="11"/>
      <c r="AN3087" s="11"/>
      <c r="AO3087" s="11"/>
      <c r="AP3087" s="11"/>
      <c r="AQ3087" s="11"/>
      <c r="AR3087" s="11"/>
      <c r="AS3087" s="11"/>
      <c r="AT3087" s="11"/>
      <c r="AU3087" s="11"/>
      <c r="AV3087" s="11"/>
      <c r="AW3087" s="12"/>
      <c r="AX3087" s="11"/>
      <c r="AY3087" s="11"/>
      <c r="AZ3087" s="11"/>
      <c r="BA3087" s="11"/>
      <c r="BB3087" s="15"/>
    </row>
    <row r="3088" spans="37:54">
      <c r="AK3088" s="10"/>
      <c r="AL3088" s="11"/>
      <c r="AM3088" s="11"/>
      <c r="AN3088" s="11"/>
      <c r="AO3088" s="11"/>
      <c r="AP3088" s="11"/>
      <c r="AQ3088" s="11"/>
      <c r="AR3088" s="11"/>
      <c r="AS3088" s="11"/>
      <c r="AT3088" s="11"/>
      <c r="AU3088" s="11"/>
      <c r="AV3088" s="11"/>
      <c r="AW3088" s="12"/>
      <c r="AX3088" s="11"/>
      <c r="AY3088" s="11"/>
      <c r="AZ3088" s="11"/>
      <c r="BA3088" s="11"/>
      <c r="BB3088" s="15"/>
    </row>
    <row r="3089" spans="37:54">
      <c r="AK3089" s="10"/>
      <c r="AL3089" s="11"/>
      <c r="AM3089" s="11"/>
      <c r="AN3089" s="11"/>
      <c r="AO3089" s="11"/>
      <c r="AP3089" s="11"/>
      <c r="AQ3089" s="11"/>
      <c r="AR3089" s="11"/>
      <c r="AS3089" s="11"/>
      <c r="AT3089" s="11"/>
      <c r="AU3089" s="11"/>
      <c r="AV3089" s="11"/>
      <c r="AW3089" s="12"/>
      <c r="AX3089" s="11"/>
      <c r="AY3089" s="11"/>
      <c r="AZ3089" s="11"/>
      <c r="BA3089" s="11"/>
      <c r="BB3089" s="15"/>
    </row>
    <row r="3090" spans="37:54">
      <c r="AK3090" s="10"/>
      <c r="AL3090" s="11"/>
      <c r="AM3090" s="11"/>
      <c r="AN3090" s="11"/>
      <c r="AO3090" s="11"/>
      <c r="AP3090" s="11"/>
      <c r="AQ3090" s="11"/>
      <c r="AR3090" s="11"/>
      <c r="AS3090" s="11"/>
      <c r="AT3090" s="11"/>
      <c r="AU3090" s="11"/>
      <c r="AV3090" s="11"/>
      <c r="AW3090" s="12"/>
      <c r="AX3090" s="11"/>
      <c r="AY3090" s="11"/>
      <c r="AZ3090" s="11"/>
      <c r="BA3090" s="11"/>
      <c r="BB3090" s="15"/>
    </row>
    <row r="3091" spans="37:54">
      <c r="AK3091" s="10"/>
      <c r="AL3091" s="11"/>
      <c r="AM3091" s="11"/>
      <c r="AN3091" s="11"/>
      <c r="AO3091" s="11"/>
      <c r="AP3091" s="11"/>
      <c r="AQ3091" s="11"/>
      <c r="AR3091" s="11"/>
      <c r="AS3091" s="11"/>
      <c r="AT3091" s="11"/>
      <c r="AU3091" s="11"/>
      <c r="AV3091" s="11"/>
      <c r="AW3091" s="12"/>
      <c r="AX3091" s="11"/>
      <c r="AY3091" s="11"/>
      <c r="AZ3091" s="11"/>
      <c r="BA3091" s="11"/>
      <c r="BB3091" s="15"/>
    </row>
    <row r="3092" spans="37:54">
      <c r="AK3092" s="10"/>
      <c r="AL3092" s="11"/>
      <c r="AM3092" s="11"/>
      <c r="AN3092" s="11"/>
      <c r="AO3092" s="11"/>
      <c r="AP3092" s="11"/>
      <c r="AQ3092" s="11"/>
      <c r="AR3092" s="11"/>
      <c r="AS3092" s="11"/>
      <c r="AT3092" s="11"/>
      <c r="AU3092" s="11"/>
      <c r="AV3092" s="11"/>
      <c r="AW3092" s="12"/>
      <c r="AX3092" s="11"/>
      <c r="AY3092" s="11"/>
      <c r="AZ3092" s="11"/>
      <c r="BA3092" s="11"/>
      <c r="BB3092" s="15"/>
    </row>
    <row r="3093" spans="37:54">
      <c r="AK3093" s="10"/>
      <c r="AL3093" s="11"/>
      <c r="AM3093" s="11"/>
      <c r="AN3093" s="11"/>
      <c r="AO3093" s="11"/>
      <c r="AP3093" s="11"/>
      <c r="AQ3093" s="11"/>
      <c r="AR3093" s="11"/>
      <c r="AS3093" s="11"/>
      <c r="AT3093" s="11"/>
      <c r="AU3093" s="11"/>
      <c r="AV3093" s="11"/>
      <c r="AW3093" s="12"/>
      <c r="AX3093" s="11"/>
      <c r="AY3093" s="11"/>
      <c r="AZ3093" s="11"/>
      <c r="BA3093" s="11"/>
      <c r="BB3093" s="15"/>
    </row>
    <row r="3094" spans="37:54">
      <c r="AK3094" s="10"/>
      <c r="AL3094" s="11"/>
      <c r="AM3094" s="11"/>
      <c r="AN3094" s="11"/>
      <c r="AO3094" s="11"/>
      <c r="AP3094" s="11"/>
      <c r="AQ3094" s="11"/>
      <c r="AR3094" s="11"/>
      <c r="AS3094" s="11"/>
      <c r="AT3094" s="11"/>
      <c r="AU3094" s="11"/>
      <c r="AV3094" s="11"/>
      <c r="AW3094" s="12"/>
      <c r="AX3094" s="11"/>
      <c r="AY3094" s="11"/>
      <c r="AZ3094" s="11"/>
      <c r="BA3094" s="11"/>
      <c r="BB3094" s="15"/>
    </row>
    <row r="3095" spans="37:54">
      <c r="AK3095" s="10"/>
      <c r="AL3095" s="11"/>
      <c r="AM3095" s="11"/>
      <c r="AN3095" s="11"/>
      <c r="AO3095" s="11"/>
      <c r="AP3095" s="11"/>
      <c r="AQ3095" s="11"/>
      <c r="AR3095" s="11"/>
      <c r="AS3095" s="11"/>
      <c r="AT3095" s="11"/>
      <c r="AU3095" s="11"/>
      <c r="AV3095" s="11"/>
      <c r="AW3095" s="12"/>
      <c r="AX3095" s="11"/>
      <c r="AY3095" s="11"/>
      <c r="AZ3095" s="11"/>
      <c r="BA3095" s="11"/>
      <c r="BB3095" s="15"/>
    </row>
    <row r="3096" spans="37:54">
      <c r="AK3096" s="10"/>
      <c r="AL3096" s="11"/>
      <c r="AM3096" s="11"/>
      <c r="AN3096" s="11"/>
      <c r="AO3096" s="11"/>
      <c r="AP3096" s="11"/>
      <c r="AQ3096" s="11"/>
      <c r="AR3096" s="11"/>
      <c r="AS3096" s="11"/>
      <c r="AT3096" s="11"/>
      <c r="AU3096" s="11"/>
      <c r="AV3096" s="11"/>
      <c r="AW3096" s="12"/>
      <c r="AX3096" s="11"/>
      <c r="AY3096" s="11"/>
      <c r="AZ3096" s="11"/>
      <c r="BA3096" s="11"/>
      <c r="BB3096" s="15"/>
    </row>
    <row r="3097" spans="37:54">
      <c r="AK3097" s="10"/>
      <c r="AL3097" s="11"/>
      <c r="AM3097" s="11"/>
      <c r="AN3097" s="11"/>
      <c r="AO3097" s="11"/>
      <c r="AP3097" s="11"/>
      <c r="AQ3097" s="11"/>
      <c r="AR3097" s="11"/>
      <c r="AS3097" s="11"/>
      <c r="AT3097" s="11"/>
      <c r="AU3097" s="11"/>
      <c r="AV3097" s="11"/>
      <c r="AW3097" s="12"/>
      <c r="AX3097" s="11"/>
      <c r="AY3097" s="11"/>
      <c r="AZ3097" s="11"/>
      <c r="BA3097" s="11"/>
      <c r="BB3097" s="15"/>
    </row>
    <row r="3098" spans="37:54">
      <c r="AK3098" s="10"/>
      <c r="AL3098" s="11"/>
      <c r="AM3098" s="11"/>
      <c r="AN3098" s="11"/>
      <c r="AO3098" s="11"/>
      <c r="AP3098" s="11"/>
      <c r="AQ3098" s="11"/>
      <c r="AR3098" s="11"/>
      <c r="AS3098" s="11"/>
      <c r="AT3098" s="11"/>
      <c r="AU3098" s="11"/>
      <c r="AV3098" s="11"/>
      <c r="AW3098" s="12"/>
      <c r="AX3098" s="11"/>
      <c r="AY3098" s="11"/>
      <c r="AZ3098" s="11"/>
      <c r="BA3098" s="11"/>
      <c r="BB3098" s="15"/>
    </row>
    <row r="3099" spans="37:54">
      <c r="AK3099" s="10"/>
      <c r="AL3099" s="11"/>
      <c r="AM3099" s="11"/>
      <c r="AN3099" s="11"/>
      <c r="AO3099" s="11"/>
      <c r="AP3099" s="11"/>
      <c r="AQ3099" s="11"/>
      <c r="AR3099" s="11"/>
      <c r="AS3099" s="11"/>
      <c r="AT3099" s="11"/>
      <c r="AU3099" s="11"/>
      <c r="AV3099" s="11"/>
      <c r="AW3099" s="12"/>
      <c r="AX3099" s="11"/>
      <c r="AY3099" s="11"/>
      <c r="AZ3099" s="11"/>
      <c r="BA3099" s="11"/>
      <c r="BB3099" s="15"/>
    </row>
    <row r="3100" spans="37:54">
      <c r="AK3100" s="10"/>
      <c r="AL3100" s="11"/>
      <c r="AM3100" s="11"/>
      <c r="AN3100" s="11"/>
      <c r="AO3100" s="11"/>
      <c r="AP3100" s="11"/>
      <c r="AQ3100" s="11"/>
      <c r="AR3100" s="11"/>
      <c r="AS3100" s="11"/>
      <c r="AT3100" s="11"/>
      <c r="AU3100" s="11"/>
      <c r="AV3100" s="11"/>
      <c r="AW3100" s="12"/>
      <c r="AX3100" s="11"/>
      <c r="AY3100" s="11"/>
      <c r="AZ3100" s="11"/>
      <c r="BA3100" s="11"/>
      <c r="BB3100" s="15"/>
    </row>
    <row r="3101" spans="37:54">
      <c r="AK3101" s="10"/>
      <c r="AL3101" s="11"/>
      <c r="AM3101" s="11"/>
      <c r="AN3101" s="11"/>
      <c r="AO3101" s="11"/>
      <c r="AP3101" s="11"/>
      <c r="AQ3101" s="11"/>
      <c r="AR3101" s="11"/>
      <c r="AS3101" s="11"/>
      <c r="AT3101" s="11"/>
      <c r="AU3101" s="11"/>
      <c r="AV3101" s="11"/>
      <c r="AW3101" s="12"/>
      <c r="AX3101" s="11"/>
      <c r="AY3101" s="11"/>
      <c r="AZ3101" s="11"/>
      <c r="BA3101" s="11"/>
      <c r="BB3101" s="15"/>
    </row>
    <row r="3102" spans="37:54">
      <c r="AK3102" s="10"/>
      <c r="AL3102" s="11"/>
      <c r="AM3102" s="11"/>
      <c r="AN3102" s="11"/>
      <c r="AO3102" s="11"/>
      <c r="AP3102" s="11"/>
      <c r="AQ3102" s="11"/>
      <c r="AR3102" s="11"/>
      <c r="AS3102" s="11"/>
      <c r="AT3102" s="11"/>
      <c r="AU3102" s="11"/>
      <c r="AV3102" s="11"/>
      <c r="AW3102" s="12"/>
      <c r="AX3102" s="11"/>
      <c r="AY3102" s="11"/>
      <c r="AZ3102" s="11"/>
      <c r="BA3102" s="11"/>
      <c r="BB3102" s="15"/>
    </row>
    <row r="3103" spans="37:54">
      <c r="AK3103" s="10"/>
      <c r="AL3103" s="11"/>
      <c r="AM3103" s="11"/>
      <c r="AN3103" s="11"/>
      <c r="AO3103" s="11"/>
      <c r="AP3103" s="11"/>
      <c r="AQ3103" s="11"/>
      <c r="AR3103" s="11"/>
      <c r="AS3103" s="11"/>
      <c r="AT3103" s="11"/>
      <c r="AU3103" s="11"/>
      <c r="AV3103" s="11"/>
      <c r="AW3103" s="12"/>
      <c r="AX3103" s="11"/>
      <c r="AY3103" s="11"/>
      <c r="AZ3103" s="11"/>
      <c r="BA3103" s="11"/>
      <c r="BB3103" s="15"/>
    </row>
    <row r="3104" spans="37:54">
      <c r="AK3104" s="10"/>
      <c r="AL3104" s="11"/>
      <c r="AM3104" s="11"/>
      <c r="AN3104" s="11"/>
      <c r="AO3104" s="11"/>
      <c r="AP3104" s="11"/>
      <c r="AQ3104" s="11"/>
      <c r="AR3104" s="11"/>
      <c r="AS3104" s="11"/>
      <c r="AT3104" s="11"/>
      <c r="AU3104" s="11"/>
      <c r="AV3104" s="11"/>
      <c r="AW3104" s="12"/>
      <c r="AX3104" s="11"/>
      <c r="AY3104" s="11"/>
      <c r="AZ3104" s="11"/>
      <c r="BA3104" s="11"/>
      <c r="BB3104" s="15"/>
    </row>
    <row r="3105" spans="37:54">
      <c r="AK3105" s="10"/>
      <c r="AL3105" s="11"/>
      <c r="AM3105" s="11"/>
      <c r="AN3105" s="11"/>
      <c r="AO3105" s="11"/>
      <c r="AP3105" s="11"/>
      <c r="AQ3105" s="11"/>
      <c r="AR3105" s="11"/>
      <c r="AS3105" s="11"/>
      <c r="AT3105" s="11"/>
      <c r="AU3105" s="11"/>
      <c r="AV3105" s="11"/>
      <c r="AW3105" s="12"/>
      <c r="AX3105" s="11"/>
      <c r="AY3105" s="11"/>
      <c r="AZ3105" s="11"/>
      <c r="BA3105" s="11"/>
      <c r="BB3105" s="15"/>
    </row>
    <row r="3106" spans="37:54">
      <c r="AK3106" s="10"/>
      <c r="AL3106" s="11"/>
      <c r="AM3106" s="11"/>
      <c r="AN3106" s="11"/>
      <c r="AO3106" s="11"/>
      <c r="AP3106" s="11"/>
      <c r="AQ3106" s="11"/>
      <c r="AR3106" s="11"/>
      <c r="AS3106" s="11"/>
      <c r="AT3106" s="11"/>
      <c r="AU3106" s="11"/>
      <c r="AV3106" s="11"/>
      <c r="AW3106" s="12"/>
      <c r="AX3106" s="11"/>
      <c r="AY3106" s="11"/>
      <c r="AZ3106" s="11"/>
      <c r="BA3106" s="11"/>
      <c r="BB3106" s="15"/>
    </row>
    <row r="3107" spans="37:54">
      <c r="AK3107" s="10"/>
      <c r="AL3107" s="11"/>
      <c r="AM3107" s="11"/>
      <c r="AN3107" s="11"/>
      <c r="AO3107" s="11"/>
      <c r="AP3107" s="11"/>
      <c r="AQ3107" s="11"/>
      <c r="AR3107" s="11"/>
      <c r="AS3107" s="11"/>
      <c r="AT3107" s="11"/>
      <c r="AU3107" s="11"/>
      <c r="AV3107" s="11"/>
      <c r="AW3107" s="12"/>
      <c r="AX3107" s="11"/>
      <c r="AY3107" s="11"/>
      <c r="AZ3107" s="11"/>
      <c r="BA3107" s="11"/>
      <c r="BB3107" s="15"/>
    </row>
    <row r="3108" spans="37:54">
      <c r="AK3108" s="10"/>
      <c r="AL3108" s="11"/>
      <c r="AM3108" s="11"/>
      <c r="AN3108" s="11"/>
      <c r="AO3108" s="11"/>
      <c r="AP3108" s="11"/>
      <c r="AQ3108" s="11"/>
      <c r="AR3108" s="11"/>
      <c r="AS3108" s="11"/>
      <c r="AT3108" s="11"/>
      <c r="AU3108" s="11"/>
      <c r="AV3108" s="11"/>
      <c r="AW3108" s="12"/>
      <c r="AX3108" s="11"/>
      <c r="AY3108" s="11"/>
      <c r="AZ3108" s="11"/>
      <c r="BA3108" s="11"/>
      <c r="BB3108" s="15"/>
    </row>
    <row r="3109" spans="37:54">
      <c r="AK3109" s="10"/>
      <c r="AL3109" s="11"/>
      <c r="AM3109" s="11"/>
      <c r="AN3109" s="11"/>
      <c r="AO3109" s="11"/>
      <c r="AP3109" s="11"/>
      <c r="AQ3109" s="11"/>
      <c r="AR3109" s="11"/>
      <c r="AS3109" s="11"/>
      <c r="AT3109" s="11"/>
      <c r="AU3109" s="11"/>
      <c r="AV3109" s="11"/>
      <c r="AW3109" s="12"/>
      <c r="AX3109" s="11"/>
      <c r="AY3109" s="11"/>
      <c r="AZ3109" s="11"/>
      <c r="BA3109" s="11"/>
      <c r="BB3109" s="15"/>
    </row>
    <row r="3110" spans="37:54">
      <c r="AK3110" s="10"/>
      <c r="AL3110" s="11"/>
      <c r="AM3110" s="11"/>
      <c r="AN3110" s="11"/>
      <c r="AO3110" s="11"/>
      <c r="AP3110" s="11"/>
      <c r="AQ3110" s="11"/>
      <c r="AR3110" s="11"/>
      <c r="AS3110" s="11"/>
      <c r="AT3110" s="11"/>
      <c r="AU3110" s="11"/>
      <c r="AV3110" s="11"/>
      <c r="AW3110" s="12"/>
      <c r="AX3110" s="11"/>
      <c r="AY3110" s="11"/>
      <c r="AZ3110" s="11"/>
      <c r="BA3110" s="11"/>
      <c r="BB3110" s="15"/>
    </row>
    <row r="3111" spans="37:54">
      <c r="AK3111" s="10"/>
      <c r="AL3111" s="11"/>
      <c r="AM3111" s="11"/>
      <c r="AN3111" s="11"/>
      <c r="AO3111" s="11"/>
      <c r="AP3111" s="11"/>
      <c r="AQ3111" s="11"/>
      <c r="AR3111" s="11"/>
      <c r="AS3111" s="11"/>
      <c r="AT3111" s="11"/>
      <c r="AU3111" s="11"/>
      <c r="AV3111" s="11"/>
      <c r="AW3111" s="12"/>
      <c r="AX3111" s="11"/>
      <c r="AY3111" s="11"/>
      <c r="AZ3111" s="11"/>
      <c r="BA3111" s="11"/>
      <c r="BB3111" s="15"/>
    </row>
    <row r="3112" spans="37:54">
      <c r="AK3112" s="10"/>
      <c r="AL3112" s="11"/>
      <c r="AM3112" s="11"/>
      <c r="AN3112" s="11"/>
      <c r="AO3112" s="11"/>
      <c r="AP3112" s="11"/>
      <c r="AQ3112" s="11"/>
      <c r="AR3112" s="11"/>
      <c r="AS3112" s="11"/>
      <c r="AT3112" s="11"/>
      <c r="AU3112" s="11"/>
      <c r="AV3112" s="11"/>
      <c r="AW3112" s="12"/>
      <c r="AX3112" s="11"/>
      <c r="AY3112" s="11"/>
      <c r="AZ3112" s="11"/>
      <c r="BA3112" s="11"/>
      <c r="BB3112" s="15"/>
    </row>
    <row r="3113" spans="37:54">
      <c r="AK3113" s="10"/>
      <c r="AL3113" s="11"/>
      <c r="AM3113" s="11"/>
      <c r="AN3113" s="11"/>
      <c r="AO3113" s="11"/>
      <c r="AP3113" s="11"/>
      <c r="AQ3113" s="11"/>
      <c r="AR3113" s="11"/>
      <c r="AS3113" s="11"/>
      <c r="AT3113" s="11"/>
      <c r="AU3113" s="11"/>
      <c r="AV3113" s="11"/>
      <c r="AW3113" s="12"/>
      <c r="AX3113" s="11"/>
      <c r="AY3113" s="11"/>
      <c r="AZ3113" s="11"/>
      <c r="BA3113" s="11"/>
      <c r="BB3113" s="15"/>
    </row>
    <row r="3114" spans="37:54">
      <c r="AK3114" s="10"/>
      <c r="AL3114" s="11"/>
      <c r="AM3114" s="11"/>
      <c r="AN3114" s="11"/>
      <c r="AO3114" s="11"/>
      <c r="AP3114" s="11"/>
      <c r="AQ3114" s="11"/>
      <c r="AR3114" s="11"/>
      <c r="AS3114" s="11"/>
      <c r="AT3114" s="11"/>
      <c r="AU3114" s="11"/>
      <c r="AV3114" s="11"/>
      <c r="AW3114" s="12"/>
      <c r="AX3114" s="11"/>
      <c r="AY3114" s="11"/>
      <c r="AZ3114" s="11"/>
      <c r="BA3114" s="11"/>
      <c r="BB3114" s="15"/>
    </row>
    <row r="3115" spans="37:54">
      <c r="AK3115" s="10"/>
      <c r="AL3115" s="11"/>
      <c r="AM3115" s="11"/>
      <c r="AN3115" s="11"/>
      <c r="AO3115" s="11"/>
      <c r="AP3115" s="11"/>
      <c r="AQ3115" s="11"/>
      <c r="AR3115" s="11"/>
      <c r="AS3115" s="11"/>
      <c r="AT3115" s="11"/>
      <c r="AU3115" s="11"/>
      <c r="AV3115" s="11"/>
      <c r="AW3115" s="12"/>
      <c r="AX3115" s="11"/>
      <c r="AY3115" s="11"/>
      <c r="AZ3115" s="11"/>
      <c r="BA3115" s="11"/>
      <c r="BB3115" s="15"/>
    </row>
    <row r="3116" spans="37:54">
      <c r="AK3116" s="10"/>
      <c r="AL3116" s="11"/>
      <c r="AM3116" s="11"/>
      <c r="AN3116" s="11"/>
      <c r="AO3116" s="11"/>
      <c r="AP3116" s="11"/>
      <c r="AQ3116" s="11"/>
      <c r="AR3116" s="11"/>
      <c r="AS3116" s="11"/>
      <c r="AT3116" s="11"/>
      <c r="AU3116" s="11"/>
      <c r="AV3116" s="11"/>
      <c r="AW3116" s="12"/>
      <c r="AX3116" s="11"/>
      <c r="AY3116" s="11"/>
      <c r="AZ3116" s="11"/>
      <c r="BA3116" s="11"/>
      <c r="BB3116" s="15"/>
    </row>
    <row r="3117" spans="37:54">
      <c r="AK3117" s="10"/>
      <c r="AL3117" s="11"/>
      <c r="AM3117" s="11"/>
      <c r="AN3117" s="11"/>
      <c r="AO3117" s="11"/>
      <c r="AP3117" s="11"/>
      <c r="AQ3117" s="11"/>
      <c r="AR3117" s="11"/>
      <c r="AS3117" s="11"/>
      <c r="AT3117" s="11"/>
      <c r="AU3117" s="11"/>
      <c r="AV3117" s="11"/>
      <c r="AW3117" s="12"/>
      <c r="AX3117" s="11"/>
      <c r="AY3117" s="11"/>
      <c r="AZ3117" s="11"/>
      <c r="BA3117" s="11"/>
      <c r="BB3117" s="15"/>
    </row>
    <row r="3118" spans="37:54">
      <c r="AK3118" s="10"/>
      <c r="AL3118" s="11"/>
      <c r="AM3118" s="11"/>
      <c r="AN3118" s="11"/>
      <c r="AO3118" s="11"/>
      <c r="AP3118" s="11"/>
      <c r="AQ3118" s="11"/>
      <c r="AR3118" s="11"/>
      <c r="AS3118" s="11"/>
      <c r="AT3118" s="11"/>
      <c r="AU3118" s="11"/>
      <c r="AV3118" s="11"/>
      <c r="AW3118" s="12"/>
      <c r="AX3118" s="11"/>
      <c r="AY3118" s="11"/>
      <c r="AZ3118" s="11"/>
      <c r="BA3118" s="11"/>
      <c r="BB3118" s="15"/>
    </row>
    <row r="3119" spans="37:54">
      <c r="AK3119" s="10"/>
      <c r="AL3119" s="11"/>
      <c r="AM3119" s="11"/>
      <c r="AN3119" s="11"/>
      <c r="AO3119" s="11"/>
      <c r="AP3119" s="11"/>
      <c r="AQ3119" s="11"/>
      <c r="AR3119" s="11"/>
      <c r="AS3119" s="11"/>
      <c r="AT3119" s="11"/>
      <c r="AU3119" s="11"/>
      <c r="AV3119" s="11"/>
      <c r="AW3119" s="12"/>
      <c r="AX3119" s="11"/>
      <c r="AY3119" s="11"/>
      <c r="AZ3119" s="11"/>
      <c r="BA3119" s="11"/>
      <c r="BB3119" s="15"/>
    </row>
    <row r="3120" spans="37:54">
      <c r="AK3120" s="10"/>
      <c r="AL3120" s="11"/>
      <c r="AM3120" s="11"/>
      <c r="AN3120" s="11"/>
      <c r="AO3120" s="11"/>
      <c r="AP3120" s="11"/>
      <c r="AQ3120" s="11"/>
      <c r="AR3120" s="11"/>
      <c r="AS3120" s="11"/>
      <c r="AT3120" s="11"/>
      <c r="AU3120" s="11"/>
      <c r="AV3120" s="11"/>
      <c r="AW3120" s="12"/>
      <c r="AX3120" s="11"/>
      <c r="AY3120" s="11"/>
      <c r="AZ3120" s="11"/>
      <c r="BA3120" s="11"/>
      <c r="BB3120" s="15"/>
    </row>
    <row r="3121" spans="37:54">
      <c r="AK3121" s="10"/>
      <c r="AL3121" s="11"/>
      <c r="AM3121" s="11"/>
      <c r="AN3121" s="11"/>
      <c r="AO3121" s="11"/>
      <c r="AP3121" s="11"/>
      <c r="AQ3121" s="11"/>
      <c r="AR3121" s="11"/>
      <c r="AS3121" s="11"/>
      <c r="AT3121" s="11"/>
      <c r="AU3121" s="11"/>
      <c r="AV3121" s="11"/>
      <c r="AW3121" s="12"/>
      <c r="AX3121" s="11"/>
      <c r="AY3121" s="11"/>
      <c r="AZ3121" s="11"/>
      <c r="BA3121" s="11"/>
      <c r="BB3121" s="15"/>
    </row>
    <row r="3122" spans="37:54">
      <c r="AK3122" s="10"/>
      <c r="AL3122" s="11"/>
      <c r="AM3122" s="11"/>
      <c r="AN3122" s="11"/>
      <c r="AO3122" s="11"/>
      <c r="AP3122" s="11"/>
      <c r="AQ3122" s="11"/>
      <c r="AR3122" s="11"/>
      <c r="AS3122" s="11"/>
      <c r="AT3122" s="11"/>
      <c r="AU3122" s="11"/>
      <c r="AV3122" s="11"/>
      <c r="AW3122" s="12"/>
      <c r="AX3122" s="11"/>
      <c r="AY3122" s="11"/>
      <c r="AZ3122" s="11"/>
      <c r="BA3122" s="11"/>
      <c r="BB3122" s="15"/>
    </row>
    <row r="3123" spans="37:54">
      <c r="AK3123" s="10"/>
      <c r="AL3123" s="11"/>
      <c r="AM3123" s="11"/>
      <c r="AN3123" s="11"/>
      <c r="AO3123" s="11"/>
      <c r="AP3123" s="11"/>
      <c r="AQ3123" s="11"/>
      <c r="AR3123" s="11"/>
      <c r="AS3123" s="11"/>
      <c r="AT3123" s="11"/>
      <c r="AU3123" s="11"/>
      <c r="AV3123" s="11"/>
      <c r="AW3123" s="12"/>
      <c r="AX3123" s="11"/>
      <c r="AY3123" s="11"/>
      <c r="AZ3123" s="11"/>
      <c r="BA3123" s="11"/>
      <c r="BB3123" s="15"/>
    </row>
    <row r="3124" spans="37:54">
      <c r="AK3124" s="10"/>
      <c r="AL3124" s="11"/>
      <c r="AM3124" s="11"/>
      <c r="AN3124" s="11"/>
      <c r="AO3124" s="11"/>
      <c r="AP3124" s="11"/>
      <c r="AQ3124" s="11"/>
      <c r="AR3124" s="11"/>
      <c r="AS3124" s="11"/>
      <c r="AT3124" s="11"/>
      <c r="AU3124" s="11"/>
      <c r="AV3124" s="11"/>
      <c r="AW3124" s="12"/>
      <c r="AX3124" s="11"/>
      <c r="AY3124" s="11"/>
      <c r="AZ3124" s="11"/>
      <c r="BA3124" s="11"/>
      <c r="BB3124" s="15"/>
    </row>
    <row r="3125" spans="37:54">
      <c r="AK3125" s="10"/>
      <c r="AL3125" s="11"/>
      <c r="AM3125" s="11"/>
      <c r="AN3125" s="11"/>
      <c r="AO3125" s="11"/>
      <c r="AP3125" s="11"/>
      <c r="AQ3125" s="11"/>
      <c r="AR3125" s="11"/>
      <c r="AS3125" s="11"/>
      <c r="AT3125" s="11"/>
      <c r="AU3125" s="11"/>
      <c r="AV3125" s="11"/>
      <c r="AW3125" s="12"/>
      <c r="AX3125" s="11"/>
      <c r="AY3125" s="11"/>
      <c r="AZ3125" s="11"/>
      <c r="BA3125" s="11"/>
      <c r="BB3125" s="15"/>
    </row>
    <row r="3126" spans="37:54">
      <c r="AK3126" s="10"/>
      <c r="AL3126" s="11"/>
      <c r="AM3126" s="11"/>
      <c r="AN3126" s="11"/>
      <c r="AO3126" s="11"/>
      <c r="AP3126" s="11"/>
      <c r="AQ3126" s="11"/>
      <c r="AR3126" s="11"/>
      <c r="AS3126" s="11"/>
      <c r="AT3126" s="11"/>
      <c r="AU3126" s="11"/>
      <c r="AV3126" s="11"/>
      <c r="AW3126" s="12"/>
      <c r="AX3126" s="11"/>
      <c r="AY3126" s="11"/>
      <c r="AZ3126" s="11"/>
      <c r="BA3126" s="11"/>
      <c r="BB3126" s="15"/>
    </row>
    <row r="3127" spans="37:54">
      <c r="AK3127" s="10"/>
      <c r="AL3127" s="11"/>
      <c r="AM3127" s="11"/>
      <c r="AN3127" s="11"/>
      <c r="AO3127" s="11"/>
      <c r="AP3127" s="11"/>
      <c r="AQ3127" s="11"/>
      <c r="AR3127" s="11"/>
      <c r="AS3127" s="11"/>
      <c r="AT3127" s="11"/>
      <c r="AU3127" s="11"/>
      <c r="AV3127" s="11"/>
      <c r="AW3127" s="12"/>
      <c r="AX3127" s="11"/>
      <c r="AY3127" s="11"/>
      <c r="AZ3127" s="11"/>
      <c r="BA3127" s="11"/>
      <c r="BB3127" s="15"/>
    </row>
    <row r="3128" spans="37:54">
      <c r="AK3128" s="10"/>
      <c r="AL3128" s="11"/>
      <c r="AM3128" s="11"/>
      <c r="AN3128" s="11"/>
      <c r="AO3128" s="11"/>
      <c r="AP3128" s="11"/>
      <c r="AQ3128" s="11"/>
      <c r="AR3128" s="11"/>
      <c r="AS3128" s="11"/>
      <c r="AT3128" s="11"/>
      <c r="AU3128" s="11"/>
      <c r="AV3128" s="11"/>
      <c r="AW3128" s="12"/>
      <c r="AX3128" s="11"/>
      <c r="AY3128" s="11"/>
      <c r="AZ3128" s="11"/>
      <c r="BA3128" s="11"/>
      <c r="BB3128" s="15"/>
    </row>
    <row r="3129" spans="37:54">
      <c r="AK3129" s="10"/>
      <c r="AL3129" s="11"/>
      <c r="AM3129" s="11"/>
      <c r="AN3129" s="11"/>
      <c r="AO3129" s="11"/>
      <c r="AP3129" s="11"/>
      <c r="AQ3129" s="11"/>
      <c r="AR3129" s="11"/>
      <c r="AS3129" s="11"/>
      <c r="AT3129" s="11"/>
      <c r="AU3129" s="11"/>
      <c r="AV3129" s="11"/>
      <c r="AW3129" s="12"/>
      <c r="AX3129" s="11"/>
      <c r="AY3129" s="11"/>
      <c r="AZ3129" s="11"/>
      <c r="BA3129" s="11"/>
      <c r="BB3129" s="15"/>
    </row>
    <row r="3130" spans="37:54">
      <c r="AK3130" s="10"/>
      <c r="AL3130" s="11"/>
      <c r="AM3130" s="11"/>
      <c r="AN3130" s="11"/>
      <c r="AO3130" s="11"/>
      <c r="AP3130" s="11"/>
      <c r="AQ3130" s="11"/>
      <c r="AR3130" s="11"/>
      <c r="AS3130" s="11"/>
      <c r="AT3130" s="11"/>
      <c r="AU3130" s="11"/>
      <c r="AV3130" s="11"/>
      <c r="AW3130" s="12"/>
      <c r="AX3130" s="11"/>
      <c r="AY3130" s="11"/>
      <c r="AZ3130" s="11"/>
      <c r="BA3130" s="11"/>
      <c r="BB3130" s="15"/>
    </row>
    <row r="3131" spans="37:54">
      <c r="AK3131" s="10"/>
      <c r="AL3131" s="11"/>
      <c r="AM3131" s="11"/>
      <c r="AN3131" s="11"/>
      <c r="AO3131" s="11"/>
      <c r="AP3131" s="11"/>
      <c r="AQ3131" s="11"/>
      <c r="AR3131" s="11"/>
      <c r="AS3131" s="11"/>
      <c r="AT3131" s="11"/>
      <c r="AU3131" s="11"/>
      <c r="AV3131" s="11"/>
      <c r="AW3131" s="12"/>
      <c r="AX3131" s="11"/>
      <c r="AY3131" s="11"/>
      <c r="AZ3131" s="11"/>
      <c r="BA3131" s="11"/>
      <c r="BB3131" s="15"/>
    </row>
    <row r="3132" spans="37:54">
      <c r="AK3132" s="10"/>
      <c r="AL3132" s="11"/>
      <c r="AM3132" s="11"/>
      <c r="AN3132" s="11"/>
      <c r="AO3132" s="11"/>
      <c r="AP3132" s="11"/>
      <c r="AQ3132" s="11"/>
      <c r="AR3132" s="11"/>
      <c r="AS3132" s="11"/>
      <c r="AT3132" s="11"/>
      <c r="AU3132" s="11"/>
      <c r="AV3132" s="11"/>
      <c r="AW3132" s="12"/>
      <c r="AX3132" s="11"/>
      <c r="AY3132" s="11"/>
      <c r="AZ3132" s="11"/>
      <c r="BA3132" s="11"/>
      <c r="BB3132" s="15"/>
    </row>
    <row r="3133" spans="37:54">
      <c r="AK3133" s="10"/>
      <c r="AL3133" s="11"/>
      <c r="AM3133" s="11"/>
      <c r="AN3133" s="11"/>
      <c r="AO3133" s="11"/>
      <c r="AP3133" s="11"/>
      <c r="AQ3133" s="11"/>
      <c r="AR3133" s="11"/>
      <c r="AS3133" s="11"/>
      <c r="AT3133" s="11"/>
      <c r="AU3133" s="11"/>
      <c r="AV3133" s="11"/>
      <c r="AW3133" s="12"/>
      <c r="AX3133" s="11"/>
      <c r="AY3133" s="11"/>
      <c r="AZ3133" s="11"/>
      <c r="BA3133" s="11"/>
      <c r="BB3133" s="15"/>
    </row>
    <row r="3134" spans="37:54">
      <c r="AK3134" s="10"/>
      <c r="AL3134" s="11"/>
      <c r="AM3134" s="11"/>
      <c r="AN3134" s="11"/>
      <c r="AO3134" s="11"/>
      <c r="AP3134" s="11"/>
      <c r="AQ3134" s="11"/>
      <c r="AR3134" s="11"/>
      <c r="AS3134" s="11"/>
      <c r="AT3134" s="11"/>
      <c r="AU3134" s="11"/>
      <c r="AV3134" s="11"/>
      <c r="AW3134" s="12"/>
      <c r="AX3134" s="11"/>
      <c r="AY3134" s="11"/>
      <c r="AZ3134" s="11"/>
      <c r="BA3134" s="11"/>
      <c r="BB3134" s="15"/>
    </row>
    <row r="3135" spans="37:54">
      <c r="AK3135" s="10"/>
      <c r="AL3135" s="11"/>
      <c r="AM3135" s="11"/>
      <c r="AN3135" s="11"/>
      <c r="AO3135" s="11"/>
      <c r="AP3135" s="11"/>
      <c r="AQ3135" s="11"/>
      <c r="AR3135" s="11"/>
      <c r="AS3135" s="11"/>
      <c r="AT3135" s="11"/>
      <c r="AU3135" s="11"/>
      <c r="AV3135" s="11"/>
      <c r="AW3135" s="12"/>
      <c r="AX3135" s="11"/>
      <c r="AY3135" s="11"/>
      <c r="AZ3135" s="11"/>
      <c r="BA3135" s="11"/>
      <c r="BB3135" s="15"/>
    </row>
    <row r="3136" spans="37:54">
      <c r="AK3136" s="10"/>
      <c r="AL3136" s="11"/>
      <c r="AM3136" s="11"/>
      <c r="AN3136" s="11"/>
      <c r="AO3136" s="11"/>
      <c r="AP3136" s="11"/>
      <c r="AQ3136" s="11"/>
      <c r="AR3136" s="11"/>
      <c r="AS3136" s="11"/>
      <c r="AT3136" s="11"/>
      <c r="AU3136" s="11"/>
      <c r="AV3136" s="11"/>
      <c r="AW3136" s="12"/>
      <c r="AX3136" s="11"/>
      <c r="AY3136" s="11"/>
      <c r="AZ3136" s="11"/>
      <c r="BA3136" s="11"/>
      <c r="BB3136" s="15"/>
    </row>
    <row r="3137" spans="37:54">
      <c r="AK3137" s="10"/>
      <c r="AL3137" s="11"/>
      <c r="AM3137" s="11"/>
      <c r="AN3137" s="11"/>
      <c r="AO3137" s="11"/>
      <c r="AP3137" s="11"/>
      <c r="AQ3137" s="11"/>
      <c r="AR3137" s="11"/>
      <c r="AS3137" s="11"/>
      <c r="AT3137" s="11"/>
      <c r="AU3137" s="11"/>
      <c r="AV3137" s="11"/>
      <c r="AW3137" s="12"/>
      <c r="AX3137" s="11"/>
      <c r="AY3137" s="11"/>
      <c r="AZ3137" s="11"/>
      <c r="BA3137" s="11"/>
      <c r="BB3137" s="15"/>
    </row>
    <row r="3138" spans="37:54">
      <c r="AK3138" s="10"/>
      <c r="AL3138" s="11"/>
      <c r="AM3138" s="11"/>
      <c r="AN3138" s="11"/>
      <c r="AO3138" s="11"/>
      <c r="AP3138" s="11"/>
      <c r="AQ3138" s="11"/>
      <c r="AR3138" s="11"/>
      <c r="AS3138" s="11"/>
      <c r="AT3138" s="11"/>
      <c r="AU3138" s="11"/>
      <c r="AV3138" s="11"/>
      <c r="AW3138" s="12"/>
      <c r="AX3138" s="11"/>
      <c r="AY3138" s="11"/>
      <c r="AZ3138" s="11"/>
      <c r="BA3138" s="11"/>
      <c r="BB3138" s="15"/>
    </row>
    <row r="3139" spans="37:54">
      <c r="AK3139" s="10"/>
      <c r="AL3139" s="11"/>
      <c r="AM3139" s="11"/>
      <c r="AN3139" s="11"/>
      <c r="AO3139" s="11"/>
      <c r="AP3139" s="11"/>
      <c r="AQ3139" s="11"/>
      <c r="AR3139" s="11"/>
      <c r="AS3139" s="11"/>
      <c r="AT3139" s="11"/>
      <c r="AU3139" s="11"/>
      <c r="AV3139" s="11"/>
      <c r="AW3139" s="12"/>
      <c r="AX3139" s="11"/>
      <c r="AY3139" s="11"/>
      <c r="AZ3139" s="11"/>
      <c r="BA3139" s="11"/>
      <c r="BB3139" s="15"/>
    </row>
    <row r="3140" spans="37:54">
      <c r="AK3140" s="10"/>
      <c r="AL3140" s="11"/>
      <c r="AM3140" s="11"/>
      <c r="AN3140" s="11"/>
      <c r="AO3140" s="11"/>
      <c r="AP3140" s="11"/>
      <c r="AQ3140" s="11"/>
      <c r="AR3140" s="11"/>
      <c r="AS3140" s="11"/>
      <c r="AT3140" s="11"/>
      <c r="AU3140" s="11"/>
      <c r="AV3140" s="11"/>
      <c r="AW3140" s="12"/>
      <c r="AX3140" s="11"/>
      <c r="AY3140" s="11"/>
      <c r="AZ3140" s="11"/>
      <c r="BA3140" s="11"/>
      <c r="BB3140" s="15"/>
    </row>
    <row r="3141" spans="37:54">
      <c r="AK3141" s="10"/>
      <c r="AL3141" s="11"/>
      <c r="AM3141" s="11"/>
      <c r="AN3141" s="11"/>
      <c r="AO3141" s="11"/>
      <c r="AP3141" s="11"/>
      <c r="AQ3141" s="11"/>
      <c r="AR3141" s="11"/>
      <c r="AS3141" s="11"/>
      <c r="AT3141" s="11"/>
      <c r="AU3141" s="11"/>
      <c r="AV3141" s="11"/>
      <c r="AW3141" s="12"/>
      <c r="AX3141" s="11"/>
      <c r="AY3141" s="11"/>
      <c r="AZ3141" s="11"/>
      <c r="BA3141" s="11"/>
      <c r="BB3141" s="15"/>
    </row>
    <row r="3142" spans="37:54">
      <c r="AK3142" s="10"/>
      <c r="AL3142" s="11"/>
      <c r="AM3142" s="11"/>
      <c r="AN3142" s="11"/>
      <c r="AO3142" s="11"/>
      <c r="AP3142" s="11"/>
      <c r="AQ3142" s="11"/>
      <c r="AR3142" s="11"/>
      <c r="AS3142" s="11"/>
      <c r="AT3142" s="11"/>
      <c r="AU3142" s="11"/>
      <c r="AV3142" s="11"/>
      <c r="AW3142" s="12"/>
      <c r="AX3142" s="11"/>
      <c r="AY3142" s="11"/>
      <c r="AZ3142" s="11"/>
      <c r="BA3142" s="11"/>
      <c r="BB3142" s="15"/>
    </row>
    <row r="3143" spans="37:54">
      <c r="AK3143" s="10"/>
      <c r="AL3143" s="11"/>
      <c r="AM3143" s="11"/>
      <c r="AN3143" s="11"/>
      <c r="AO3143" s="11"/>
      <c r="AP3143" s="11"/>
      <c r="AQ3143" s="11"/>
      <c r="AR3143" s="11"/>
      <c r="AS3143" s="11"/>
      <c r="AT3143" s="11"/>
      <c r="AU3143" s="11"/>
      <c r="AV3143" s="11"/>
      <c r="AW3143" s="12"/>
      <c r="AX3143" s="11"/>
      <c r="AY3143" s="11"/>
      <c r="AZ3143" s="11"/>
      <c r="BA3143" s="11"/>
      <c r="BB3143" s="15"/>
    </row>
    <row r="3144" spans="37:54">
      <c r="AK3144" s="10"/>
      <c r="AL3144" s="11"/>
      <c r="AM3144" s="11"/>
      <c r="AN3144" s="11"/>
      <c r="AO3144" s="11"/>
      <c r="AP3144" s="11"/>
      <c r="AQ3144" s="11"/>
      <c r="AR3144" s="11"/>
      <c r="AS3144" s="11"/>
      <c r="AT3144" s="11"/>
      <c r="AU3144" s="11"/>
      <c r="AV3144" s="11"/>
      <c r="AW3144" s="12"/>
      <c r="AX3144" s="11"/>
      <c r="AY3144" s="11"/>
      <c r="AZ3144" s="11"/>
      <c r="BA3144" s="11"/>
      <c r="BB3144" s="15"/>
    </row>
    <row r="3145" spans="37:54">
      <c r="AK3145" s="10"/>
      <c r="AL3145" s="11"/>
      <c r="AM3145" s="11"/>
      <c r="AN3145" s="11"/>
      <c r="AO3145" s="11"/>
      <c r="AP3145" s="11"/>
      <c r="AQ3145" s="11"/>
      <c r="AR3145" s="11"/>
      <c r="AS3145" s="11"/>
      <c r="AT3145" s="11"/>
      <c r="AU3145" s="11"/>
      <c r="AV3145" s="11"/>
      <c r="AW3145" s="12"/>
      <c r="AX3145" s="11"/>
      <c r="AY3145" s="11"/>
      <c r="AZ3145" s="11"/>
      <c r="BA3145" s="11"/>
      <c r="BB3145" s="15"/>
    </row>
    <row r="3146" spans="37:54">
      <c r="AK3146" s="10"/>
      <c r="AL3146" s="11"/>
      <c r="AM3146" s="11"/>
      <c r="AN3146" s="11"/>
      <c r="AO3146" s="11"/>
      <c r="AP3146" s="11"/>
      <c r="AQ3146" s="11"/>
      <c r="AR3146" s="11"/>
      <c r="AS3146" s="11"/>
      <c r="AT3146" s="11"/>
      <c r="AU3146" s="11"/>
      <c r="AV3146" s="11"/>
      <c r="AW3146" s="12"/>
      <c r="AX3146" s="11"/>
      <c r="AY3146" s="11"/>
      <c r="AZ3146" s="11"/>
      <c r="BA3146" s="11"/>
      <c r="BB3146" s="15"/>
    </row>
    <row r="3147" spans="37:54">
      <c r="AK3147" s="10"/>
      <c r="AL3147" s="11"/>
      <c r="AM3147" s="11"/>
      <c r="AN3147" s="11"/>
      <c r="AO3147" s="11"/>
      <c r="AP3147" s="11"/>
      <c r="AQ3147" s="11"/>
      <c r="AR3147" s="11"/>
      <c r="AS3147" s="11"/>
      <c r="AT3147" s="11"/>
      <c r="AU3147" s="11"/>
      <c r="AV3147" s="11"/>
      <c r="AW3147" s="12"/>
      <c r="AX3147" s="11"/>
      <c r="AY3147" s="11"/>
      <c r="AZ3147" s="11"/>
      <c r="BA3147" s="11"/>
      <c r="BB3147" s="15"/>
    </row>
    <row r="3148" spans="37:54">
      <c r="AK3148" s="10"/>
      <c r="AL3148" s="11"/>
      <c r="AM3148" s="11"/>
      <c r="AN3148" s="11"/>
      <c r="AO3148" s="11"/>
      <c r="AP3148" s="11"/>
      <c r="AQ3148" s="11"/>
      <c r="AR3148" s="11"/>
      <c r="AS3148" s="11"/>
      <c r="AT3148" s="11"/>
      <c r="AU3148" s="11"/>
      <c r="AV3148" s="11"/>
      <c r="AW3148" s="12"/>
      <c r="AX3148" s="11"/>
      <c r="AY3148" s="11"/>
      <c r="AZ3148" s="11"/>
      <c r="BA3148" s="11"/>
      <c r="BB3148" s="15"/>
    </row>
    <row r="3149" spans="37:54">
      <c r="AK3149" s="10"/>
      <c r="AL3149" s="11"/>
      <c r="AM3149" s="11"/>
      <c r="AN3149" s="11"/>
      <c r="AO3149" s="11"/>
      <c r="AP3149" s="11"/>
      <c r="AQ3149" s="11"/>
      <c r="AR3149" s="11"/>
      <c r="AS3149" s="11"/>
      <c r="AT3149" s="11"/>
      <c r="AU3149" s="11"/>
      <c r="AV3149" s="11"/>
      <c r="AW3149" s="12"/>
      <c r="AX3149" s="11"/>
      <c r="AY3149" s="11"/>
      <c r="AZ3149" s="11"/>
      <c r="BA3149" s="11"/>
      <c r="BB3149" s="15"/>
    </row>
    <row r="3150" spans="37:54">
      <c r="AK3150" s="10"/>
      <c r="AL3150" s="11"/>
      <c r="AM3150" s="11"/>
      <c r="AN3150" s="11"/>
      <c r="AO3150" s="11"/>
      <c r="AP3150" s="11"/>
      <c r="AQ3150" s="11"/>
      <c r="AR3150" s="11"/>
      <c r="AS3150" s="11"/>
      <c r="AT3150" s="11"/>
      <c r="AU3150" s="11"/>
      <c r="AV3150" s="11"/>
      <c r="AW3150" s="12"/>
      <c r="AX3150" s="11"/>
      <c r="AY3150" s="11"/>
      <c r="AZ3150" s="11"/>
      <c r="BA3150" s="11"/>
      <c r="BB3150" s="15"/>
    </row>
    <row r="3151" spans="37:54">
      <c r="AK3151" s="10"/>
      <c r="AL3151" s="11"/>
      <c r="AM3151" s="11"/>
      <c r="AN3151" s="11"/>
      <c r="AO3151" s="11"/>
      <c r="AP3151" s="11"/>
      <c r="AQ3151" s="11"/>
      <c r="AR3151" s="11"/>
      <c r="AS3151" s="11"/>
      <c r="AT3151" s="11"/>
      <c r="AU3151" s="11"/>
      <c r="AV3151" s="11"/>
      <c r="AW3151" s="12"/>
      <c r="AX3151" s="11"/>
      <c r="AY3151" s="11"/>
      <c r="AZ3151" s="11"/>
      <c r="BA3151" s="11"/>
      <c r="BB3151" s="15"/>
    </row>
    <row r="3152" spans="37:54">
      <c r="AK3152" s="10"/>
      <c r="AL3152" s="11"/>
      <c r="AM3152" s="11"/>
      <c r="AN3152" s="11"/>
      <c r="AO3152" s="11"/>
      <c r="AP3152" s="11"/>
      <c r="AQ3152" s="11"/>
      <c r="AR3152" s="11"/>
      <c r="AS3152" s="11"/>
      <c r="AT3152" s="11"/>
      <c r="AU3152" s="11"/>
      <c r="AV3152" s="11"/>
      <c r="AW3152" s="12"/>
      <c r="AX3152" s="11"/>
      <c r="AY3152" s="11"/>
      <c r="AZ3152" s="11"/>
      <c r="BA3152" s="11"/>
      <c r="BB3152" s="15"/>
    </row>
    <row r="3153" spans="37:54">
      <c r="AK3153" s="10"/>
      <c r="AL3153" s="11"/>
      <c r="AM3153" s="11"/>
      <c r="AN3153" s="11"/>
      <c r="AO3153" s="11"/>
      <c r="AP3153" s="11"/>
      <c r="AQ3153" s="11"/>
      <c r="AR3153" s="11"/>
      <c r="AS3153" s="11"/>
      <c r="AT3153" s="11"/>
      <c r="AU3153" s="11"/>
      <c r="AV3153" s="11"/>
      <c r="AW3153" s="12"/>
      <c r="AX3153" s="11"/>
      <c r="AY3153" s="11"/>
      <c r="AZ3153" s="11"/>
      <c r="BA3153" s="11"/>
      <c r="BB3153" s="15"/>
    </row>
    <row r="3154" spans="37:54">
      <c r="AK3154" s="10"/>
      <c r="AL3154" s="11"/>
      <c r="AM3154" s="11"/>
      <c r="AN3154" s="11"/>
      <c r="AO3154" s="11"/>
      <c r="AP3154" s="11"/>
      <c r="AQ3154" s="11"/>
      <c r="AR3154" s="11"/>
      <c r="AS3154" s="11"/>
      <c r="AT3154" s="11"/>
      <c r="AU3154" s="11"/>
      <c r="AV3154" s="11"/>
      <c r="AW3154" s="12"/>
      <c r="AX3154" s="11"/>
      <c r="AY3154" s="11"/>
      <c r="AZ3154" s="11"/>
      <c r="BA3154" s="11"/>
      <c r="BB3154" s="15"/>
    </row>
    <row r="3155" spans="37:54">
      <c r="AK3155" s="10"/>
      <c r="AL3155" s="11"/>
      <c r="AM3155" s="11"/>
      <c r="AN3155" s="11"/>
      <c r="AO3155" s="11"/>
      <c r="AP3155" s="11"/>
      <c r="AQ3155" s="11"/>
      <c r="AR3155" s="11"/>
      <c r="AS3155" s="11"/>
      <c r="AT3155" s="11"/>
      <c r="AU3155" s="11"/>
      <c r="AV3155" s="11"/>
      <c r="AW3155" s="12"/>
      <c r="AX3155" s="11"/>
      <c r="AY3155" s="11"/>
      <c r="AZ3155" s="11"/>
      <c r="BA3155" s="11"/>
      <c r="BB3155" s="15"/>
    </row>
    <row r="3156" spans="37:54">
      <c r="AK3156" s="10"/>
      <c r="AL3156" s="11"/>
      <c r="AM3156" s="11"/>
      <c r="AN3156" s="11"/>
      <c r="AO3156" s="11"/>
      <c r="AP3156" s="11"/>
      <c r="AQ3156" s="11"/>
      <c r="AR3156" s="11"/>
      <c r="AS3156" s="11"/>
      <c r="AT3156" s="11"/>
      <c r="AU3156" s="11"/>
      <c r="AV3156" s="11"/>
      <c r="AW3156" s="12"/>
      <c r="AX3156" s="11"/>
      <c r="AY3156" s="11"/>
      <c r="AZ3156" s="11"/>
      <c r="BA3156" s="11"/>
      <c r="BB3156" s="15"/>
    </row>
    <row r="3157" spans="37:54">
      <c r="AK3157" s="10"/>
      <c r="AL3157" s="11"/>
      <c r="AM3157" s="11"/>
      <c r="AN3157" s="11"/>
      <c r="AO3157" s="11"/>
      <c r="AP3157" s="11"/>
      <c r="AQ3157" s="11"/>
      <c r="AR3157" s="11"/>
      <c r="AS3157" s="11"/>
      <c r="AT3157" s="11"/>
      <c r="AU3157" s="11"/>
      <c r="AV3157" s="11"/>
      <c r="AW3157" s="12"/>
      <c r="AX3157" s="11"/>
      <c r="AY3157" s="11"/>
      <c r="AZ3157" s="11"/>
      <c r="BA3157" s="11"/>
      <c r="BB3157" s="15"/>
    </row>
    <row r="3158" spans="37:54">
      <c r="AK3158" s="10"/>
      <c r="AL3158" s="11"/>
      <c r="AM3158" s="11"/>
      <c r="AN3158" s="11"/>
      <c r="AO3158" s="11"/>
      <c r="AP3158" s="11"/>
      <c r="AQ3158" s="11"/>
      <c r="AR3158" s="11"/>
      <c r="AS3158" s="11"/>
      <c r="AT3158" s="11"/>
      <c r="AU3158" s="11"/>
      <c r="AV3158" s="11"/>
      <c r="AW3158" s="12"/>
      <c r="AX3158" s="11"/>
      <c r="AY3158" s="11"/>
      <c r="AZ3158" s="11"/>
      <c r="BA3158" s="11"/>
      <c r="BB3158" s="15"/>
    </row>
    <row r="3159" spans="37:54">
      <c r="AK3159" s="10"/>
      <c r="AL3159" s="11"/>
      <c r="AM3159" s="11"/>
      <c r="AN3159" s="11"/>
      <c r="AO3159" s="11"/>
      <c r="AP3159" s="11"/>
      <c r="AQ3159" s="11"/>
      <c r="AR3159" s="11"/>
      <c r="AS3159" s="11"/>
      <c r="AT3159" s="11"/>
      <c r="AU3159" s="11"/>
      <c r="AV3159" s="11"/>
      <c r="AW3159" s="12"/>
      <c r="AX3159" s="11"/>
      <c r="AY3159" s="11"/>
      <c r="AZ3159" s="11"/>
      <c r="BA3159" s="11"/>
      <c r="BB3159" s="15"/>
    </row>
    <row r="3160" spans="37:54">
      <c r="AK3160" s="10"/>
      <c r="AL3160" s="11"/>
      <c r="AM3160" s="11"/>
      <c r="AN3160" s="11"/>
      <c r="AO3160" s="11"/>
      <c r="AP3160" s="11"/>
      <c r="AQ3160" s="11"/>
      <c r="AR3160" s="11"/>
      <c r="AS3160" s="11"/>
      <c r="AT3160" s="11"/>
      <c r="AU3160" s="11"/>
      <c r="AV3160" s="11"/>
      <c r="AW3160" s="12"/>
      <c r="AX3160" s="11"/>
      <c r="AY3160" s="11"/>
      <c r="AZ3160" s="11"/>
      <c r="BA3160" s="11"/>
      <c r="BB3160" s="15"/>
    </row>
    <row r="3161" spans="37:54">
      <c r="AK3161" s="10"/>
      <c r="AL3161" s="11"/>
      <c r="AM3161" s="11"/>
      <c r="AN3161" s="11"/>
      <c r="AO3161" s="11"/>
      <c r="AP3161" s="11"/>
      <c r="AQ3161" s="11"/>
      <c r="AR3161" s="11"/>
      <c r="AS3161" s="11"/>
      <c r="AT3161" s="11"/>
      <c r="AU3161" s="11"/>
      <c r="AV3161" s="11"/>
      <c r="AW3161" s="12"/>
      <c r="AX3161" s="11"/>
      <c r="AY3161" s="11"/>
      <c r="AZ3161" s="11"/>
      <c r="BA3161" s="11"/>
      <c r="BB3161" s="15"/>
    </row>
    <row r="3162" spans="37:54">
      <c r="AK3162" s="10"/>
      <c r="AL3162" s="11"/>
      <c r="AM3162" s="11"/>
      <c r="AN3162" s="11"/>
      <c r="AO3162" s="11"/>
      <c r="AP3162" s="11"/>
      <c r="AQ3162" s="11"/>
      <c r="AR3162" s="11"/>
      <c r="AS3162" s="11"/>
      <c r="AT3162" s="11"/>
      <c r="AU3162" s="11"/>
      <c r="AV3162" s="11"/>
      <c r="AW3162" s="12"/>
      <c r="AX3162" s="11"/>
      <c r="AY3162" s="11"/>
      <c r="AZ3162" s="11"/>
      <c r="BA3162" s="11"/>
      <c r="BB3162" s="15"/>
    </row>
    <row r="3163" spans="37:54">
      <c r="AK3163" s="10"/>
      <c r="AL3163" s="11"/>
      <c r="AM3163" s="11"/>
      <c r="AN3163" s="11"/>
      <c r="AO3163" s="11"/>
      <c r="AP3163" s="11"/>
      <c r="AQ3163" s="11"/>
      <c r="AR3163" s="11"/>
      <c r="AS3163" s="11"/>
      <c r="AT3163" s="11"/>
      <c r="AU3163" s="11"/>
      <c r="AV3163" s="11"/>
      <c r="AW3163" s="12"/>
      <c r="AX3163" s="11"/>
      <c r="AY3163" s="11"/>
      <c r="AZ3163" s="11"/>
      <c r="BA3163" s="11"/>
      <c r="BB3163" s="15"/>
    </row>
    <row r="3164" spans="37:54">
      <c r="AK3164" s="10"/>
      <c r="AL3164" s="11"/>
      <c r="AM3164" s="11"/>
      <c r="AN3164" s="11"/>
      <c r="AO3164" s="11"/>
      <c r="AP3164" s="11"/>
      <c r="AQ3164" s="11"/>
      <c r="AR3164" s="11"/>
      <c r="AS3164" s="11"/>
      <c r="AT3164" s="11"/>
      <c r="AU3164" s="11"/>
      <c r="AV3164" s="11"/>
      <c r="AW3164" s="12"/>
      <c r="AX3164" s="11"/>
      <c r="AY3164" s="11"/>
      <c r="AZ3164" s="11"/>
      <c r="BA3164" s="11"/>
      <c r="BB3164" s="15"/>
    </row>
    <row r="3165" spans="37:54">
      <c r="AK3165" s="10"/>
      <c r="AL3165" s="11"/>
      <c r="AM3165" s="11"/>
      <c r="AN3165" s="11"/>
      <c r="AO3165" s="11"/>
      <c r="AP3165" s="11"/>
      <c r="AQ3165" s="11"/>
      <c r="AR3165" s="11"/>
      <c r="AS3165" s="11"/>
      <c r="AT3165" s="11"/>
      <c r="AU3165" s="11"/>
      <c r="AV3165" s="11"/>
      <c r="AW3165" s="12"/>
      <c r="AX3165" s="11"/>
      <c r="AY3165" s="11"/>
      <c r="AZ3165" s="11"/>
      <c r="BA3165" s="11"/>
      <c r="BB3165" s="15"/>
    </row>
    <row r="3166" spans="37:54">
      <c r="AK3166" s="10"/>
      <c r="AL3166" s="11"/>
      <c r="AM3166" s="11"/>
      <c r="AN3166" s="11"/>
      <c r="AO3166" s="11"/>
      <c r="AP3166" s="11"/>
      <c r="AQ3166" s="11"/>
      <c r="AR3166" s="11"/>
      <c r="AS3166" s="11"/>
      <c r="AT3166" s="11"/>
      <c r="AU3166" s="11"/>
      <c r="AV3166" s="11"/>
      <c r="AW3166" s="12"/>
      <c r="AX3166" s="11"/>
      <c r="AY3166" s="11"/>
      <c r="AZ3166" s="11"/>
      <c r="BA3166" s="11"/>
      <c r="BB3166" s="15"/>
    </row>
    <row r="3167" spans="37:54">
      <c r="AK3167" s="10"/>
      <c r="AL3167" s="11"/>
      <c r="AM3167" s="11"/>
      <c r="AN3167" s="11"/>
      <c r="AO3167" s="11"/>
      <c r="AP3167" s="11"/>
      <c r="AQ3167" s="11"/>
      <c r="AR3167" s="11"/>
      <c r="AS3167" s="11"/>
      <c r="AT3167" s="11"/>
      <c r="AU3167" s="11"/>
      <c r="AV3167" s="11"/>
      <c r="AW3167" s="12"/>
      <c r="AX3167" s="11"/>
      <c r="AY3167" s="11"/>
      <c r="AZ3167" s="11"/>
      <c r="BA3167" s="11"/>
      <c r="BB3167" s="15"/>
    </row>
    <row r="3168" spans="37:54">
      <c r="AK3168" s="10"/>
      <c r="AL3168" s="11"/>
      <c r="AM3168" s="11"/>
      <c r="AN3168" s="11"/>
      <c r="AO3168" s="11"/>
      <c r="AP3168" s="11"/>
      <c r="AQ3168" s="11"/>
      <c r="AR3168" s="11"/>
      <c r="AS3168" s="11"/>
      <c r="AT3168" s="11"/>
      <c r="AU3168" s="11"/>
      <c r="AV3168" s="11"/>
      <c r="AW3168" s="12"/>
      <c r="AX3168" s="11"/>
      <c r="AY3168" s="11"/>
      <c r="AZ3168" s="11"/>
      <c r="BA3168" s="11"/>
      <c r="BB3168" s="15"/>
    </row>
    <row r="3169" spans="37:54">
      <c r="AK3169" s="10"/>
      <c r="AL3169" s="11"/>
      <c r="AM3169" s="11"/>
      <c r="AN3169" s="11"/>
      <c r="AO3169" s="11"/>
      <c r="AP3169" s="11"/>
      <c r="AQ3169" s="11"/>
      <c r="AR3169" s="11"/>
      <c r="AS3169" s="11"/>
      <c r="AT3169" s="11"/>
      <c r="AU3169" s="11"/>
      <c r="AV3169" s="11"/>
      <c r="AW3169" s="12"/>
      <c r="AX3169" s="11"/>
      <c r="AY3169" s="11"/>
      <c r="AZ3169" s="11"/>
      <c r="BA3169" s="11"/>
      <c r="BB3169" s="15"/>
    </row>
    <row r="3170" spans="37:54">
      <c r="AK3170" s="10"/>
      <c r="AL3170" s="11"/>
      <c r="AM3170" s="11"/>
      <c r="AN3170" s="11"/>
      <c r="AO3170" s="11"/>
      <c r="AP3170" s="11"/>
      <c r="AQ3170" s="11"/>
      <c r="AR3170" s="11"/>
      <c r="AS3170" s="11"/>
      <c r="AT3170" s="11"/>
      <c r="AU3170" s="11"/>
      <c r="AV3170" s="11"/>
      <c r="AW3170" s="12"/>
      <c r="AX3170" s="11"/>
      <c r="AY3170" s="11"/>
      <c r="AZ3170" s="11"/>
      <c r="BA3170" s="11"/>
      <c r="BB3170" s="15"/>
    </row>
    <row r="3171" spans="37:54">
      <c r="AK3171" s="10"/>
      <c r="AL3171" s="11"/>
      <c r="AM3171" s="11"/>
      <c r="AN3171" s="11"/>
      <c r="AO3171" s="11"/>
      <c r="AP3171" s="11"/>
      <c r="AQ3171" s="11"/>
      <c r="AR3171" s="11"/>
      <c r="AS3171" s="11"/>
      <c r="AT3171" s="11"/>
      <c r="AU3171" s="11"/>
      <c r="AV3171" s="11"/>
      <c r="AW3171" s="12"/>
      <c r="AX3171" s="11"/>
      <c r="AY3171" s="11"/>
      <c r="AZ3171" s="11"/>
      <c r="BA3171" s="11"/>
      <c r="BB3171" s="15"/>
    </row>
    <row r="3172" spans="37:54">
      <c r="AK3172" s="10"/>
      <c r="AL3172" s="11"/>
      <c r="AM3172" s="11"/>
      <c r="AN3172" s="11"/>
      <c r="AO3172" s="11"/>
      <c r="AP3172" s="11"/>
      <c r="AQ3172" s="11"/>
      <c r="AR3172" s="11"/>
      <c r="AS3172" s="11"/>
      <c r="AT3172" s="11"/>
      <c r="AU3172" s="11"/>
      <c r="AV3172" s="11"/>
      <c r="AW3172" s="12"/>
      <c r="AX3172" s="11"/>
      <c r="AY3172" s="11"/>
      <c r="AZ3172" s="11"/>
      <c r="BA3172" s="11"/>
      <c r="BB3172" s="15"/>
    </row>
    <row r="3173" spans="37:54">
      <c r="AK3173" s="10"/>
      <c r="AL3173" s="11"/>
      <c r="AM3173" s="11"/>
      <c r="AN3173" s="11"/>
      <c r="AO3173" s="11"/>
      <c r="AP3173" s="11"/>
      <c r="AQ3173" s="11"/>
      <c r="AR3173" s="11"/>
      <c r="AS3173" s="11"/>
      <c r="AT3173" s="11"/>
      <c r="AU3173" s="11"/>
      <c r="AV3173" s="11"/>
      <c r="AW3173" s="12"/>
      <c r="AX3173" s="11"/>
      <c r="AY3173" s="11"/>
      <c r="AZ3173" s="11"/>
      <c r="BA3173" s="11"/>
      <c r="BB3173" s="15"/>
    </row>
    <row r="3174" spans="37:54">
      <c r="AK3174" s="10"/>
      <c r="AL3174" s="11"/>
      <c r="AM3174" s="11"/>
      <c r="AN3174" s="11"/>
      <c r="AO3174" s="11"/>
      <c r="AP3174" s="11"/>
      <c r="AQ3174" s="11"/>
      <c r="AR3174" s="11"/>
      <c r="AS3174" s="11"/>
      <c r="AT3174" s="11"/>
      <c r="AU3174" s="11"/>
      <c r="AV3174" s="11"/>
      <c r="AW3174" s="12"/>
      <c r="AX3174" s="11"/>
      <c r="AY3174" s="11"/>
      <c r="AZ3174" s="11"/>
      <c r="BA3174" s="11"/>
      <c r="BB3174" s="15"/>
    </row>
    <row r="3175" spans="37:54">
      <c r="AK3175" s="10"/>
      <c r="AL3175" s="11"/>
      <c r="AM3175" s="11"/>
      <c r="AN3175" s="11"/>
      <c r="AO3175" s="11"/>
      <c r="AP3175" s="11"/>
      <c r="AQ3175" s="11"/>
      <c r="AR3175" s="11"/>
      <c r="AS3175" s="11"/>
      <c r="AT3175" s="11"/>
      <c r="AU3175" s="11"/>
      <c r="AV3175" s="11"/>
      <c r="AW3175" s="12"/>
      <c r="AX3175" s="11"/>
      <c r="AY3175" s="11"/>
      <c r="AZ3175" s="11"/>
      <c r="BA3175" s="11"/>
      <c r="BB3175" s="15"/>
    </row>
    <row r="3176" spans="37:54">
      <c r="AK3176" s="10"/>
      <c r="AL3176" s="11"/>
      <c r="AM3176" s="11"/>
      <c r="AN3176" s="11"/>
      <c r="AO3176" s="11"/>
      <c r="AP3176" s="11"/>
      <c r="AQ3176" s="11"/>
      <c r="AR3176" s="11"/>
      <c r="AS3176" s="11"/>
      <c r="AT3176" s="11"/>
      <c r="AU3176" s="11"/>
      <c r="AV3176" s="11"/>
      <c r="AW3176" s="12"/>
      <c r="AX3176" s="11"/>
      <c r="AY3176" s="11"/>
      <c r="AZ3176" s="11"/>
      <c r="BA3176" s="11"/>
      <c r="BB3176" s="15"/>
    </row>
    <row r="3177" spans="37:54">
      <c r="AK3177" s="10"/>
      <c r="AL3177" s="11"/>
      <c r="AM3177" s="11"/>
      <c r="AN3177" s="11"/>
      <c r="AO3177" s="11"/>
      <c r="AP3177" s="11"/>
      <c r="AQ3177" s="11"/>
      <c r="AR3177" s="11"/>
      <c r="AS3177" s="11"/>
      <c r="AT3177" s="11"/>
      <c r="AU3177" s="11"/>
      <c r="AV3177" s="11"/>
      <c r="AW3177" s="12"/>
      <c r="AX3177" s="11"/>
      <c r="AY3177" s="11"/>
      <c r="AZ3177" s="11"/>
      <c r="BA3177" s="11"/>
      <c r="BB3177" s="15"/>
    </row>
    <row r="3178" spans="37:54">
      <c r="AK3178" s="10"/>
      <c r="AL3178" s="11"/>
      <c r="AM3178" s="11"/>
      <c r="AN3178" s="11"/>
      <c r="AO3178" s="11"/>
      <c r="AP3178" s="11"/>
      <c r="AQ3178" s="11"/>
      <c r="AR3178" s="11"/>
      <c r="AS3178" s="11"/>
      <c r="AT3178" s="11"/>
      <c r="AU3178" s="11"/>
      <c r="AV3178" s="11"/>
      <c r="AW3178" s="12"/>
      <c r="AX3178" s="11"/>
      <c r="AY3178" s="11"/>
      <c r="AZ3178" s="11"/>
      <c r="BA3178" s="11"/>
      <c r="BB3178" s="15"/>
    </row>
    <row r="3179" spans="37:54">
      <c r="AK3179" s="10"/>
      <c r="AL3179" s="11"/>
      <c r="AM3179" s="11"/>
      <c r="AN3179" s="11"/>
      <c r="AO3179" s="11"/>
      <c r="AP3179" s="11"/>
      <c r="AQ3179" s="11"/>
      <c r="AR3179" s="11"/>
      <c r="AS3179" s="11"/>
      <c r="AT3179" s="11"/>
      <c r="AU3179" s="11"/>
      <c r="AV3179" s="11"/>
      <c r="AW3179" s="12"/>
      <c r="AX3179" s="11"/>
      <c r="AY3179" s="11"/>
      <c r="AZ3179" s="11"/>
      <c r="BA3179" s="11"/>
      <c r="BB3179" s="15"/>
    </row>
    <row r="3180" spans="37:54">
      <c r="AK3180" s="10"/>
      <c r="AL3180" s="11"/>
      <c r="AM3180" s="11"/>
      <c r="AN3180" s="11"/>
      <c r="AO3180" s="11"/>
      <c r="AP3180" s="11"/>
      <c r="AQ3180" s="11"/>
      <c r="AR3180" s="11"/>
      <c r="AS3180" s="11"/>
      <c r="AT3180" s="11"/>
      <c r="AU3180" s="11"/>
      <c r="AV3180" s="11"/>
      <c r="AW3180" s="12"/>
      <c r="AX3180" s="11"/>
      <c r="AY3180" s="11"/>
      <c r="AZ3180" s="11"/>
      <c r="BA3180" s="11"/>
      <c r="BB3180" s="15"/>
    </row>
    <row r="3181" spans="37:54">
      <c r="AK3181" s="10"/>
      <c r="AL3181" s="11"/>
      <c r="AM3181" s="11"/>
      <c r="AN3181" s="11"/>
      <c r="AO3181" s="11"/>
      <c r="AP3181" s="11"/>
      <c r="AQ3181" s="11"/>
      <c r="AR3181" s="11"/>
      <c r="AS3181" s="11"/>
      <c r="AT3181" s="11"/>
      <c r="AU3181" s="11"/>
      <c r="AV3181" s="11"/>
      <c r="AW3181" s="12"/>
      <c r="AX3181" s="11"/>
      <c r="AY3181" s="11"/>
      <c r="AZ3181" s="11"/>
      <c r="BA3181" s="11"/>
      <c r="BB3181" s="15"/>
    </row>
    <row r="3182" spans="37:54">
      <c r="AK3182" s="10"/>
      <c r="AL3182" s="11"/>
      <c r="AM3182" s="11"/>
      <c r="AN3182" s="11"/>
      <c r="AO3182" s="11"/>
      <c r="AP3182" s="11"/>
      <c r="AQ3182" s="11"/>
      <c r="AR3182" s="11"/>
      <c r="AS3182" s="11"/>
      <c r="AT3182" s="11"/>
      <c r="AU3182" s="11"/>
      <c r="AV3182" s="11"/>
      <c r="AW3182" s="12"/>
      <c r="AX3182" s="11"/>
      <c r="AY3182" s="11"/>
      <c r="AZ3182" s="11"/>
      <c r="BA3182" s="11"/>
      <c r="BB3182" s="15"/>
    </row>
    <row r="3183" spans="37:54">
      <c r="AK3183" s="10"/>
      <c r="AL3183" s="11"/>
      <c r="AM3183" s="11"/>
      <c r="AN3183" s="11"/>
      <c r="AO3183" s="11"/>
      <c r="AP3183" s="11"/>
      <c r="AQ3183" s="11"/>
      <c r="AR3183" s="11"/>
      <c r="AS3183" s="11"/>
      <c r="AT3183" s="11"/>
      <c r="AU3183" s="11"/>
      <c r="AV3183" s="11"/>
      <c r="AW3183" s="12"/>
      <c r="AX3183" s="11"/>
      <c r="AY3183" s="11"/>
      <c r="AZ3183" s="11"/>
      <c r="BA3183" s="11"/>
      <c r="BB3183" s="15"/>
    </row>
    <row r="3184" spans="37:54">
      <c r="AK3184" s="10"/>
      <c r="AL3184" s="11"/>
      <c r="AM3184" s="11"/>
      <c r="AN3184" s="11"/>
      <c r="AO3184" s="11"/>
      <c r="AP3184" s="11"/>
      <c r="AQ3184" s="11"/>
      <c r="AR3184" s="11"/>
      <c r="AS3184" s="11"/>
      <c r="AT3184" s="11"/>
      <c r="AU3184" s="11"/>
      <c r="AV3184" s="11"/>
      <c r="AW3184" s="12"/>
      <c r="AX3184" s="11"/>
      <c r="AY3184" s="11"/>
      <c r="AZ3184" s="11"/>
      <c r="BA3184" s="11"/>
      <c r="BB3184" s="15"/>
    </row>
    <row r="3185" spans="37:54">
      <c r="AK3185" s="10"/>
      <c r="AL3185" s="11"/>
      <c r="AM3185" s="11"/>
      <c r="AN3185" s="11"/>
      <c r="AO3185" s="11"/>
      <c r="AP3185" s="11"/>
      <c r="AQ3185" s="11"/>
      <c r="AR3185" s="11"/>
      <c r="AS3185" s="11"/>
      <c r="AT3185" s="11"/>
      <c r="AU3185" s="11"/>
      <c r="AV3185" s="11"/>
      <c r="AW3185" s="12"/>
      <c r="AX3185" s="11"/>
      <c r="AY3185" s="11"/>
      <c r="AZ3185" s="11"/>
      <c r="BA3185" s="11"/>
      <c r="BB3185" s="15"/>
    </row>
    <row r="3186" spans="37:54">
      <c r="AK3186" s="10"/>
      <c r="AL3186" s="11"/>
      <c r="AM3186" s="11"/>
      <c r="AN3186" s="11"/>
      <c r="AO3186" s="11"/>
      <c r="AP3186" s="11"/>
      <c r="AQ3186" s="11"/>
      <c r="AR3186" s="11"/>
      <c r="AS3186" s="11"/>
      <c r="AT3186" s="11"/>
      <c r="AU3186" s="11"/>
      <c r="AV3186" s="11"/>
      <c r="AW3186" s="12"/>
      <c r="AX3186" s="11"/>
      <c r="AY3186" s="11"/>
      <c r="AZ3186" s="11"/>
      <c r="BA3186" s="11"/>
      <c r="BB3186" s="15"/>
    </row>
    <row r="3187" spans="37:54">
      <c r="AK3187" s="10"/>
      <c r="AL3187" s="11"/>
      <c r="AM3187" s="11"/>
      <c r="AN3187" s="11"/>
      <c r="AO3187" s="11"/>
      <c r="AP3187" s="11"/>
      <c r="AQ3187" s="11"/>
      <c r="AR3187" s="11"/>
      <c r="AS3187" s="11"/>
      <c r="AT3187" s="11"/>
      <c r="AU3187" s="11"/>
      <c r="AV3187" s="11"/>
      <c r="AW3187" s="12"/>
      <c r="AX3187" s="11"/>
      <c r="AY3187" s="11"/>
      <c r="AZ3187" s="11"/>
      <c r="BA3187" s="11"/>
      <c r="BB3187" s="15"/>
    </row>
    <row r="3188" spans="37:54">
      <c r="AK3188" s="10"/>
      <c r="AL3188" s="11"/>
      <c r="AM3188" s="11"/>
      <c r="AN3188" s="11"/>
      <c r="AO3188" s="11"/>
      <c r="AP3188" s="11"/>
      <c r="AQ3188" s="11"/>
      <c r="AR3188" s="11"/>
      <c r="AS3188" s="11"/>
      <c r="AT3188" s="11"/>
      <c r="AU3188" s="11"/>
      <c r="AV3188" s="11"/>
      <c r="AW3188" s="12"/>
      <c r="AX3188" s="11"/>
      <c r="AY3188" s="11"/>
      <c r="AZ3188" s="11"/>
      <c r="BA3188" s="11"/>
      <c r="BB3188" s="15"/>
    </row>
    <row r="3189" spans="37:54">
      <c r="AK3189" s="10"/>
      <c r="AL3189" s="11"/>
      <c r="AM3189" s="11"/>
      <c r="AN3189" s="11"/>
      <c r="AO3189" s="11"/>
      <c r="AP3189" s="11"/>
      <c r="AQ3189" s="11"/>
      <c r="AR3189" s="11"/>
      <c r="AS3189" s="11"/>
      <c r="AT3189" s="11"/>
      <c r="AU3189" s="11"/>
      <c r="AV3189" s="11"/>
      <c r="AW3189" s="12"/>
      <c r="AX3189" s="11"/>
      <c r="AY3189" s="11"/>
      <c r="AZ3189" s="11"/>
      <c r="BA3189" s="11"/>
      <c r="BB3189" s="15"/>
    </row>
    <row r="3190" spans="37:54">
      <c r="AK3190" s="10"/>
      <c r="AL3190" s="11"/>
      <c r="AM3190" s="11"/>
      <c r="AN3190" s="11"/>
      <c r="AO3190" s="11"/>
      <c r="AP3190" s="11"/>
      <c r="AQ3190" s="11"/>
      <c r="AR3190" s="11"/>
      <c r="AS3190" s="11"/>
      <c r="AT3190" s="11"/>
      <c r="AU3190" s="11"/>
      <c r="AV3190" s="11"/>
      <c r="AW3190" s="12"/>
      <c r="AX3190" s="11"/>
      <c r="AY3190" s="11"/>
      <c r="AZ3190" s="11"/>
      <c r="BA3190" s="11"/>
      <c r="BB3190" s="15"/>
    </row>
    <row r="3191" spans="37:54">
      <c r="AK3191" s="10"/>
      <c r="AL3191" s="11"/>
      <c r="AM3191" s="11"/>
      <c r="AN3191" s="11"/>
      <c r="AO3191" s="11"/>
      <c r="AP3191" s="11"/>
      <c r="AQ3191" s="11"/>
      <c r="AR3191" s="11"/>
      <c r="AS3191" s="11"/>
      <c r="AT3191" s="11"/>
      <c r="AU3191" s="11"/>
      <c r="AV3191" s="11"/>
      <c r="AW3191" s="12"/>
      <c r="AX3191" s="11"/>
      <c r="AY3191" s="11"/>
      <c r="AZ3191" s="11"/>
      <c r="BA3191" s="11"/>
      <c r="BB3191" s="15"/>
    </row>
    <row r="3192" spans="37:54">
      <c r="AK3192" s="10"/>
      <c r="AL3192" s="11"/>
      <c r="AM3192" s="11"/>
      <c r="AN3192" s="11"/>
      <c r="AO3192" s="11"/>
      <c r="AP3192" s="11"/>
      <c r="AQ3192" s="11"/>
      <c r="AR3192" s="11"/>
      <c r="AS3192" s="11"/>
      <c r="AT3192" s="11"/>
      <c r="AU3192" s="11"/>
      <c r="AV3192" s="11"/>
      <c r="AW3192" s="12"/>
      <c r="AX3192" s="11"/>
      <c r="AY3192" s="11"/>
      <c r="AZ3192" s="11"/>
      <c r="BA3192" s="11"/>
      <c r="BB3192" s="15"/>
    </row>
    <row r="3193" spans="37:54">
      <c r="AK3193" s="10"/>
      <c r="AL3193" s="11"/>
      <c r="AM3193" s="11"/>
      <c r="AN3193" s="11"/>
      <c r="AO3193" s="11"/>
      <c r="AP3193" s="11"/>
      <c r="AQ3193" s="11"/>
      <c r="AR3193" s="11"/>
      <c r="AS3193" s="11"/>
      <c r="AT3193" s="11"/>
      <c r="AU3193" s="11"/>
      <c r="AV3193" s="11"/>
      <c r="AW3193" s="12"/>
      <c r="AX3193" s="11"/>
      <c r="AY3193" s="11"/>
      <c r="AZ3193" s="11"/>
      <c r="BA3193" s="11"/>
      <c r="BB3193" s="15"/>
    </row>
    <row r="3194" spans="37:54">
      <c r="AK3194" s="10"/>
      <c r="AL3194" s="11"/>
      <c r="AM3194" s="11"/>
      <c r="AN3194" s="11"/>
      <c r="AO3194" s="11"/>
      <c r="AP3194" s="11"/>
      <c r="AQ3194" s="11"/>
      <c r="AR3194" s="11"/>
      <c r="AS3194" s="11"/>
      <c r="AT3194" s="11"/>
      <c r="AU3194" s="11"/>
      <c r="AV3194" s="11"/>
      <c r="AW3194" s="12"/>
      <c r="AX3194" s="11"/>
      <c r="AY3194" s="11"/>
      <c r="AZ3194" s="11"/>
      <c r="BA3194" s="11"/>
      <c r="BB3194" s="15"/>
    </row>
    <row r="3195" spans="37:54">
      <c r="AK3195" s="10"/>
      <c r="AL3195" s="11"/>
      <c r="AM3195" s="11"/>
      <c r="AN3195" s="11"/>
      <c r="AO3195" s="11"/>
      <c r="AP3195" s="11"/>
      <c r="AQ3195" s="11"/>
      <c r="AR3195" s="11"/>
      <c r="AS3195" s="11"/>
      <c r="AT3195" s="11"/>
      <c r="AU3195" s="11"/>
      <c r="AV3195" s="11"/>
      <c r="AW3195" s="12"/>
      <c r="AX3195" s="11"/>
      <c r="AY3195" s="11"/>
      <c r="AZ3195" s="11"/>
      <c r="BA3195" s="11"/>
      <c r="BB3195" s="15"/>
    </row>
    <row r="3196" spans="37:54">
      <c r="AK3196" s="10"/>
      <c r="AL3196" s="11"/>
      <c r="AM3196" s="11"/>
      <c r="AN3196" s="11"/>
      <c r="AO3196" s="11"/>
      <c r="AP3196" s="11"/>
      <c r="AQ3196" s="11"/>
      <c r="AR3196" s="11"/>
      <c r="AS3196" s="11"/>
      <c r="AT3196" s="11"/>
      <c r="AU3196" s="11"/>
      <c r="AV3196" s="11"/>
      <c r="AW3196" s="12"/>
      <c r="AX3196" s="11"/>
      <c r="AY3196" s="11"/>
      <c r="AZ3196" s="11"/>
      <c r="BA3196" s="11"/>
      <c r="BB3196" s="15"/>
    </row>
    <row r="3197" spans="37:54">
      <c r="AK3197" s="10"/>
      <c r="AL3197" s="11"/>
      <c r="AM3197" s="11"/>
      <c r="AN3197" s="11"/>
      <c r="AO3197" s="11"/>
      <c r="AP3197" s="11"/>
      <c r="AQ3197" s="11"/>
      <c r="AR3197" s="11"/>
      <c r="AS3197" s="11"/>
      <c r="AT3197" s="11"/>
      <c r="AU3197" s="11"/>
      <c r="AV3197" s="11"/>
      <c r="AW3197" s="12"/>
      <c r="AX3197" s="11"/>
      <c r="AY3197" s="11"/>
      <c r="AZ3197" s="11"/>
      <c r="BA3197" s="11"/>
      <c r="BB3197" s="15"/>
    </row>
    <row r="3198" spans="37:54">
      <c r="AK3198" s="10"/>
      <c r="AL3198" s="11"/>
      <c r="AM3198" s="11"/>
      <c r="AN3198" s="11"/>
      <c r="AO3198" s="11"/>
      <c r="AP3198" s="11"/>
      <c r="AQ3198" s="11"/>
      <c r="AR3198" s="11"/>
      <c r="AS3198" s="11"/>
      <c r="AT3198" s="11"/>
      <c r="AU3198" s="11"/>
      <c r="AV3198" s="11"/>
      <c r="AW3198" s="12"/>
      <c r="AX3198" s="11"/>
      <c r="AY3198" s="11"/>
      <c r="AZ3198" s="11"/>
      <c r="BA3198" s="11"/>
      <c r="BB3198" s="15"/>
    </row>
    <row r="3199" spans="37:54">
      <c r="AK3199" s="10"/>
      <c r="AL3199" s="11"/>
      <c r="AM3199" s="11"/>
      <c r="AN3199" s="11"/>
      <c r="AO3199" s="11"/>
      <c r="AP3199" s="11"/>
      <c r="AQ3199" s="11"/>
      <c r="AR3199" s="11"/>
      <c r="AS3199" s="11"/>
      <c r="AT3199" s="11"/>
      <c r="AU3199" s="11"/>
      <c r="AV3199" s="11"/>
      <c r="AW3199" s="12"/>
      <c r="AX3199" s="11"/>
      <c r="AY3199" s="11"/>
      <c r="AZ3199" s="11"/>
      <c r="BA3199" s="11"/>
      <c r="BB3199" s="15"/>
    </row>
    <row r="3200" spans="37:54">
      <c r="AK3200" s="10"/>
      <c r="AL3200" s="11"/>
      <c r="AM3200" s="11"/>
      <c r="AN3200" s="11"/>
      <c r="AO3200" s="11"/>
      <c r="AP3200" s="11"/>
      <c r="AQ3200" s="11"/>
      <c r="AR3200" s="11"/>
      <c r="AS3200" s="11"/>
      <c r="AT3200" s="11"/>
      <c r="AU3200" s="11"/>
      <c r="AV3200" s="11"/>
      <c r="AW3200" s="12"/>
      <c r="AX3200" s="11"/>
      <c r="AY3200" s="11"/>
      <c r="AZ3200" s="11"/>
      <c r="BA3200" s="11"/>
      <c r="BB3200" s="15"/>
    </row>
    <row r="3201" spans="37:54">
      <c r="AK3201" s="10"/>
      <c r="AL3201" s="11"/>
      <c r="AM3201" s="11"/>
      <c r="AN3201" s="11"/>
      <c r="AO3201" s="11"/>
      <c r="AP3201" s="11"/>
      <c r="AQ3201" s="11"/>
      <c r="AR3201" s="11"/>
      <c r="AS3201" s="11"/>
      <c r="AT3201" s="11"/>
      <c r="AU3201" s="11"/>
      <c r="AV3201" s="11"/>
      <c r="AW3201" s="12"/>
      <c r="AX3201" s="11"/>
      <c r="AY3201" s="11"/>
      <c r="AZ3201" s="11"/>
      <c r="BA3201" s="11"/>
      <c r="BB3201" s="15"/>
    </row>
    <row r="3202" spans="37:54">
      <c r="AK3202" s="10"/>
      <c r="AL3202" s="11"/>
      <c r="AM3202" s="11"/>
      <c r="AN3202" s="11"/>
      <c r="AO3202" s="11"/>
      <c r="AP3202" s="11"/>
      <c r="AQ3202" s="11"/>
      <c r="AR3202" s="11"/>
      <c r="AS3202" s="11"/>
      <c r="AT3202" s="11"/>
      <c r="AU3202" s="11"/>
      <c r="AV3202" s="11"/>
      <c r="AW3202" s="12"/>
      <c r="AX3202" s="11"/>
      <c r="AY3202" s="11"/>
      <c r="AZ3202" s="11"/>
      <c r="BA3202" s="11"/>
      <c r="BB3202" s="15"/>
    </row>
    <row r="3203" spans="37:54">
      <c r="AK3203" s="10"/>
      <c r="AL3203" s="11"/>
      <c r="AM3203" s="11"/>
      <c r="AN3203" s="11"/>
      <c r="AO3203" s="11"/>
      <c r="AP3203" s="11"/>
      <c r="AQ3203" s="11"/>
      <c r="AR3203" s="11"/>
      <c r="AS3203" s="11"/>
      <c r="AT3203" s="11"/>
      <c r="AU3203" s="11"/>
      <c r="AV3203" s="11"/>
      <c r="AW3203" s="12"/>
      <c r="AX3203" s="11"/>
      <c r="AY3203" s="11"/>
      <c r="AZ3203" s="11"/>
      <c r="BA3203" s="11"/>
      <c r="BB3203" s="15"/>
    </row>
    <row r="3204" spans="37:54">
      <c r="AK3204" s="10"/>
      <c r="AL3204" s="11"/>
      <c r="AM3204" s="11"/>
      <c r="AN3204" s="11"/>
      <c r="AO3204" s="11"/>
      <c r="AP3204" s="11"/>
      <c r="AQ3204" s="11"/>
      <c r="AR3204" s="11"/>
      <c r="AS3204" s="11"/>
      <c r="AT3204" s="11"/>
      <c r="AU3204" s="11"/>
      <c r="AV3204" s="11"/>
      <c r="AW3204" s="12"/>
      <c r="AX3204" s="11"/>
      <c r="AY3204" s="11"/>
      <c r="AZ3204" s="11"/>
      <c r="BA3204" s="11"/>
      <c r="BB3204" s="15"/>
    </row>
    <row r="3205" spans="37:54">
      <c r="AK3205" s="10"/>
      <c r="AL3205" s="11"/>
      <c r="AM3205" s="11"/>
      <c r="AN3205" s="11"/>
      <c r="AO3205" s="11"/>
      <c r="AP3205" s="11"/>
      <c r="AQ3205" s="11"/>
      <c r="AR3205" s="11"/>
      <c r="AS3205" s="11"/>
      <c r="AT3205" s="11"/>
      <c r="AU3205" s="11"/>
      <c r="AV3205" s="11"/>
      <c r="AW3205" s="12"/>
      <c r="AX3205" s="11"/>
      <c r="AY3205" s="11"/>
      <c r="AZ3205" s="11"/>
      <c r="BA3205" s="11"/>
      <c r="BB3205" s="15"/>
    </row>
    <row r="3206" spans="37:54">
      <c r="AK3206" s="10"/>
      <c r="AL3206" s="11"/>
      <c r="AM3206" s="11"/>
      <c r="AN3206" s="11"/>
      <c r="AO3206" s="11"/>
      <c r="AP3206" s="11"/>
      <c r="AQ3206" s="11"/>
      <c r="AR3206" s="11"/>
      <c r="AS3206" s="11"/>
      <c r="AT3206" s="11"/>
      <c r="AU3206" s="11"/>
      <c r="AV3206" s="11"/>
      <c r="AW3206" s="12"/>
      <c r="AX3206" s="11"/>
      <c r="AY3206" s="11"/>
      <c r="AZ3206" s="11"/>
      <c r="BA3206" s="11"/>
      <c r="BB3206" s="15"/>
    </row>
    <row r="3207" spans="37:54">
      <c r="AK3207" s="10"/>
      <c r="AL3207" s="11"/>
      <c r="AM3207" s="11"/>
      <c r="AN3207" s="11"/>
      <c r="AO3207" s="11"/>
      <c r="AP3207" s="11"/>
      <c r="AQ3207" s="11"/>
      <c r="AR3207" s="11"/>
      <c r="AS3207" s="11"/>
      <c r="AT3207" s="11"/>
      <c r="AU3207" s="11"/>
      <c r="AV3207" s="11"/>
      <c r="AW3207" s="12"/>
      <c r="AX3207" s="11"/>
      <c r="AY3207" s="11"/>
      <c r="AZ3207" s="11"/>
      <c r="BA3207" s="11"/>
      <c r="BB3207" s="15"/>
    </row>
    <row r="3208" spans="37:54">
      <c r="AK3208" s="10"/>
      <c r="AL3208" s="11"/>
      <c r="AM3208" s="11"/>
      <c r="AN3208" s="11"/>
      <c r="AO3208" s="11"/>
      <c r="AP3208" s="11"/>
      <c r="AQ3208" s="11"/>
      <c r="AR3208" s="11"/>
      <c r="AS3208" s="11"/>
      <c r="AT3208" s="11"/>
      <c r="AU3208" s="11"/>
      <c r="AV3208" s="11"/>
      <c r="AW3208" s="12"/>
      <c r="AX3208" s="11"/>
      <c r="AY3208" s="11"/>
      <c r="AZ3208" s="11"/>
      <c r="BA3208" s="11"/>
      <c r="BB3208" s="15"/>
    </row>
    <row r="3209" spans="37:54">
      <c r="AK3209" s="10"/>
      <c r="AL3209" s="11"/>
      <c r="AM3209" s="11"/>
      <c r="AN3209" s="11"/>
      <c r="AO3209" s="11"/>
      <c r="AP3209" s="11"/>
      <c r="AQ3209" s="11"/>
      <c r="AR3209" s="11"/>
      <c r="AS3209" s="11"/>
      <c r="AT3209" s="11"/>
      <c r="AU3209" s="11"/>
      <c r="AV3209" s="11"/>
      <c r="AW3209" s="12"/>
      <c r="AX3209" s="11"/>
      <c r="AY3209" s="11"/>
      <c r="AZ3209" s="11"/>
      <c r="BA3209" s="11"/>
      <c r="BB3209" s="15"/>
    </row>
    <row r="3210" spans="37:54">
      <c r="AK3210" s="10"/>
      <c r="AL3210" s="11"/>
      <c r="AM3210" s="11"/>
      <c r="AN3210" s="11"/>
      <c r="AO3210" s="11"/>
      <c r="AP3210" s="11"/>
      <c r="AQ3210" s="11"/>
      <c r="AR3210" s="11"/>
      <c r="AS3210" s="11"/>
      <c r="AT3210" s="11"/>
      <c r="AU3210" s="11"/>
      <c r="AV3210" s="11"/>
      <c r="AW3210" s="12"/>
      <c r="AX3210" s="11"/>
      <c r="AY3210" s="11"/>
      <c r="AZ3210" s="11"/>
      <c r="BA3210" s="11"/>
      <c r="BB3210" s="15"/>
    </row>
    <row r="3211" spans="37:54">
      <c r="AK3211" s="10"/>
      <c r="AL3211" s="11"/>
      <c r="AM3211" s="11"/>
      <c r="AN3211" s="11"/>
      <c r="AO3211" s="11"/>
      <c r="AP3211" s="11"/>
      <c r="AQ3211" s="11"/>
      <c r="AR3211" s="11"/>
      <c r="AS3211" s="11"/>
      <c r="AT3211" s="11"/>
      <c r="AU3211" s="11"/>
      <c r="AV3211" s="11"/>
      <c r="AW3211" s="12"/>
      <c r="AX3211" s="11"/>
      <c r="AY3211" s="11"/>
      <c r="AZ3211" s="11"/>
      <c r="BA3211" s="11"/>
      <c r="BB3211" s="15"/>
    </row>
    <row r="3212" spans="37:54">
      <c r="AK3212" s="10"/>
      <c r="AL3212" s="11"/>
      <c r="AM3212" s="11"/>
      <c r="AN3212" s="11"/>
      <c r="AO3212" s="11"/>
      <c r="AP3212" s="11"/>
      <c r="AQ3212" s="11"/>
      <c r="AR3212" s="11"/>
      <c r="AS3212" s="11"/>
      <c r="AT3212" s="11"/>
      <c r="AU3212" s="11"/>
      <c r="AV3212" s="11"/>
      <c r="AW3212" s="12"/>
      <c r="AX3212" s="11"/>
      <c r="AY3212" s="11"/>
      <c r="AZ3212" s="11"/>
      <c r="BA3212" s="11"/>
      <c r="BB3212" s="15"/>
    </row>
    <row r="3213" spans="37:54">
      <c r="AK3213" s="10"/>
      <c r="AL3213" s="11"/>
      <c r="AM3213" s="11"/>
      <c r="AN3213" s="11"/>
      <c r="AO3213" s="11"/>
      <c r="AP3213" s="11"/>
      <c r="AQ3213" s="11"/>
      <c r="AR3213" s="11"/>
      <c r="AS3213" s="11"/>
      <c r="AT3213" s="11"/>
      <c r="AU3213" s="11"/>
      <c r="AV3213" s="11"/>
      <c r="AW3213" s="12"/>
      <c r="AX3213" s="11"/>
      <c r="AY3213" s="11"/>
      <c r="AZ3213" s="11"/>
      <c r="BA3213" s="11"/>
      <c r="BB3213" s="15"/>
    </row>
    <row r="3214" spans="37:54">
      <c r="AK3214" s="10"/>
      <c r="AL3214" s="11"/>
      <c r="AM3214" s="11"/>
      <c r="AN3214" s="11"/>
      <c r="AO3214" s="11"/>
      <c r="AP3214" s="11"/>
      <c r="AQ3214" s="11"/>
      <c r="AR3214" s="11"/>
      <c r="AS3214" s="11"/>
      <c r="AT3214" s="11"/>
      <c r="AU3214" s="11"/>
      <c r="AV3214" s="11"/>
      <c r="AW3214" s="12"/>
      <c r="AX3214" s="11"/>
      <c r="AY3214" s="11"/>
      <c r="AZ3214" s="11"/>
      <c r="BA3214" s="11"/>
      <c r="BB3214" s="15"/>
    </row>
    <row r="3215" spans="37:54">
      <c r="AK3215" s="10"/>
      <c r="AL3215" s="11"/>
      <c r="AM3215" s="11"/>
      <c r="AN3215" s="11"/>
      <c r="AO3215" s="11"/>
      <c r="AP3215" s="11"/>
      <c r="AQ3215" s="11"/>
      <c r="AR3215" s="11"/>
      <c r="AS3215" s="11"/>
      <c r="AT3215" s="11"/>
      <c r="AU3215" s="11"/>
      <c r="AV3215" s="11"/>
      <c r="AW3215" s="12"/>
      <c r="AX3215" s="11"/>
      <c r="AY3215" s="11"/>
      <c r="AZ3215" s="11"/>
      <c r="BA3215" s="11"/>
      <c r="BB3215" s="15"/>
    </row>
    <row r="3216" spans="37:54">
      <c r="AK3216" s="10"/>
      <c r="AL3216" s="11"/>
      <c r="AM3216" s="11"/>
      <c r="AN3216" s="11"/>
      <c r="AO3216" s="11"/>
      <c r="AP3216" s="11"/>
      <c r="AQ3216" s="11"/>
      <c r="AR3216" s="11"/>
      <c r="AS3216" s="11"/>
      <c r="AT3216" s="11"/>
      <c r="AU3216" s="11"/>
      <c r="AV3216" s="11"/>
      <c r="AW3216" s="12"/>
      <c r="AX3216" s="11"/>
      <c r="AY3216" s="11"/>
      <c r="AZ3216" s="11"/>
      <c r="BA3216" s="11"/>
      <c r="BB3216" s="15"/>
    </row>
    <row r="3217" spans="37:54">
      <c r="AK3217" s="10"/>
      <c r="AL3217" s="11"/>
      <c r="AM3217" s="11"/>
      <c r="AN3217" s="11"/>
      <c r="AO3217" s="11"/>
      <c r="AP3217" s="11"/>
      <c r="AQ3217" s="11"/>
      <c r="AR3217" s="11"/>
      <c r="AS3217" s="11"/>
      <c r="AT3217" s="11"/>
      <c r="AU3217" s="11"/>
      <c r="AV3217" s="11"/>
      <c r="AW3217" s="12"/>
      <c r="AX3217" s="11"/>
      <c r="AY3217" s="11"/>
      <c r="AZ3217" s="11"/>
      <c r="BA3217" s="11"/>
      <c r="BB3217" s="15"/>
    </row>
    <row r="3218" spans="37:54">
      <c r="AK3218" s="10"/>
      <c r="AL3218" s="11"/>
      <c r="AM3218" s="11"/>
      <c r="AN3218" s="11"/>
      <c r="AO3218" s="11"/>
      <c r="AP3218" s="11"/>
      <c r="AQ3218" s="11"/>
      <c r="AR3218" s="11"/>
      <c r="AS3218" s="11"/>
      <c r="AT3218" s="11"/>
      <c r="AU3218" s="11"/>
      <c r="AV3218" s="11"/>
      <c r="AW3218" s="12"/>
      <c r="AX3218" s="11"/>
      <c r="AY3218" s="11"/>
      <c r="AZ3218" s="11"/>
      <c r="BA3218" s="11"/>
      <c r="BB3218" s="15"/>
    </row>
    <row r="3219" spans="37:54">
      <c r="AK3219" s="10"/>
      <c r="AL3219" s="11"/>
      <c r="AM3219" s="11"/>
      <c r="AN3219" s="11"/>
      <c r="AO3219" s="11"/>
      <c r="AP3219" s="11"/>
      <c r="AQ3219" s="11"/>
      <c r="AR3219" s="11"/>
      <c r="AS3219" s="11"/>
      <c r="AT3219" s="11"/>
      <c r="AU3219" s="11"/>
      <c r="AV3219" s="11"/>
      <c r="AW3219" s="12"/>
      <c r="AX3219" s="11"/>
      <c r="AY3219" s="11"/>
      <c r="AZ3219" s="11"/>
      <c r="BA3219" s="11"/>
      <c r="BB3219" s="15"/>
    </row>
    <row r="3220" spans="37:54">
      <c r="AK3220" s="10"/>
      <c r="AL3220" s="11"/>
      <c r="AM3220" s="11"/>
      <c r="AN3220" s="11"/>
      <c r="AO3220" s="11"/>
      <c r="AP3220" s="11"/>
      <c r="AQ3220" s="11"/>
      <c r="AR3220" s="11"/>
      <c r="AS3220" s="11"/>
      <c r="AT3220" s="11"/>
      <c r="AU3220" s="11"/>
      <c r="AV3220" s="11"/>
      <c r="AW3220" s="12"/>
      <c r="AX3220" s="11"/>
      <c r="AY3220" s="11"/>
      <c r="AZ3220" s="11"/>
      <c r="BA3220" s="11"/>
      <c r="BB3220" s="15"/>
    </row>
    <row r="3221" spans="37:54">
      <c r="AK3221" s="10"/>
      <c r="AL3221" s="11"/>
      <c r="AM3221" s="11"/>
      <c r="AN3221" s="11"/>
      <c r="AO3221" s="11"/>
      <c r="AP3221" s="11"/>
      <c r="AQ3221" s="11"/>
      <c r="AR3221" s="11"/>
      <c r="AS3221" s="11"/>
      <c r="AT3221" s="11"/>
      <c r="AU3221" s="11"/>
      <c r="AV3221" s="11"/>
      <c r="AW3221" s="12"/>
      <c r="AX3221" s="11"/>
      <c r="AY3221" s="11"/>
      <c r="AZ3221" s="11"/>
      <c r="BA3221" s="11"/>
      <c r="BB3221" s="15"/>
    </row>
    <row r="3222" spans="37:54">
      <c r="AK3222" s="10"/>
      <c r="AL3222" s="11"/>
      <c r="AM3222" s="11"/>
      <c r="AN3222" s="11"/>
      <c r="AO3222" s="11"/>
      <c r="AP3222" s="11"/>
      <c r="AQ3222" s="11"/>
      <c r="AR3222" s="11"/>
      <c r="AS3222" s="11"/>
      <c r="AT3222" s="11"/>
      <c r="AU3222" s="11"/>
      <c r="AV3222" s="11"/>
      <c r="AW3222" s="12"/>
      <c r="AX3222" s="11"/>
      <c r="AY3222" s="11"/>
      <c r="AZ3222" s="11"/>
      <c r="BA3222" s="11"/>
      <c r="BB3222" s="15"/>
    </row>
    <row r="3223" spans="37:54">
      <c r="AK3223" s="10"/>
      <c r="AL3223" s="11"/>
      <c r="AM3223" s="11"/>
      <c r="AN3223" s="11"/>
      <c r="AO3223" s="11"/>
      <c r="AP3223" s="11"/>
      <c r="AQ3223" s="11"/>
      <c r="AR3223" s="11"/>
      <c r="AS3223" s="11"/>
      <c r="AT3223" s="11"/>
      <c r="AU3223" s="11"/>
      <c r="AV3223" s="11"/>
      <c r="AW3223" s="12"/>
      <c r="AX3223" s="11"/>
      <c r="AY3223" s="11"/>
      <c r="AZ3223" s="11"/>
      <c r="BA3223" s="11"/>
      <c r="BB3223" s="15"/>
    </row>
    <row r="3224" spans="37:54">
      <c r="AK3224" s="10"/>
      <c r="AL3224" s="11"/>
      <c r="AM3224" s="11"/>
      <c r="AN3224" s="11"/>
      <c r="AO3224" s="11"/>
      <c r="AP3224" s="11"/>
      <c r="AQ3224" s="11"/>
      <c r="AR3224" s="11"/>
      <c r="AS3224" s="11"/>
      <c r="AT3224" s="11"/>
      <c r="AU3224" s="11"/>
      <c r="AV3224" s="11"/>
      <c r="AW3224" s="12"/>
      <c r="AX3224" s="11"/>
      <c r="AY3224" s="11"/>
      <c r="AZ3224" s="11"/>
      <c r="BA3224" s="11"/>
      <c r="BB3224" s="15"/>
    </row>
    <row r="3225" spans="37:54">
      <c r="AK3225" s="10"/>
      <c r="AL3225" s="11"/>
      <c r="AM3225" s="11"/>
      <c r="AN3225" s="11"/>
      <c r="AO3225" s="11"/>
      <c r="AP3225" s="11"/>
      <c r="AQ3225" s="11"/>
      <c r="AR3225" s="11"/>
      <c r="AS3225" s="11"/>
      <c r="AT3225" s="11"/>
      <c r="AU3225" s="11"/>
      <c r="AV3225" s="11"/>
      <c r="AW3225" s="12"/>
      <c r="AX3225" s="11"/>
      <c r="AY3225" s="11"/>
      <c r="AZ3225" s="11"/>
      <c r="BA3225" s="11"/>
      <c r="BB3225" s="15"/>
    </row>
    <row r="3226" spans="37:54">
      <c r="AK3226" s="10"/>
      <c r="AL3226" s="11"/>
      <c r="AM3226" s="11"/>
      <c r="AN3226" s="11"/>
      <c r="AO3226" s="11"/>
      <c r="AP3226" s="11"/>
      <c r="AQ3226" s="11"/>
      <c r="AR3226" s="11"/>
      <c r="AS3226" s="11"/>
      <c r="AT3226" s="11"/>
      <c r="AU3226" s="11"/>
      <c r="AV3226" s="11"/>
      <c r="AW3226" s="12"/>
      <c r="AX3226" s="11"/>
      <c r="AY3226" s="11"/>
      <c r="AZ3226" s="11"/>
      <c r="BA3226" s="11"/>
      <c r="BB3226" s="15"/>
    </row>
    <row r="3227" spans="37:54">
      <c r="AK3227" s="10"/>
      <c r="AL3227" s="11"/>
      <c r="AM3227" s="11"/>
      <c r="AN3227" s="11"/>
      <c r="AO3227" s="11"/>
      <c r="AP3227" s="11"/>
      <c r="AQ3227" s="11"/>
      <c r="AR3227" s="11"/>
      <c r="AS3227" s="11"/>
      <c r="AT3227" s="11"/>
      <c r="AU3227" s="11"/>
      <c r="AV3227" s="11"/>
      <c r="AW3227" s="12"/>
      <c r="AX3227" s="11"/>
      <c r="AY3227" s="11"/>
      <c r="AZ3227" s="11"/>
      <c r="BA3227" s="11"/>
      <c r="BB3227" s="15"/>
    </row>
    <row r="3228" spans="37:54">
      <c r="AK3228" s="10"/>
      <c r="AL3228" s="11"/>
      <c r="AM3228" s="11"/>
      <c r="AN3228" s="11"/>
      <c r="AO3228" s="11"/>
      <c r="AP3228" s="11"/>
      <c r="AQ3228" s="11"/>
      <c r="AR3228" s="11"/>
      <c r="AS3228" s="11"/>
      <c r="AT3228" s="11"/>
      <c r="AU3228" s="11"/>
      <c r="AV3228" s="11"/>
      <c r="AW3228" s="12"/>
      <c r="AX3228" s="11"/>
      <c r="AY3228" s="11"/>
      <c r="AZ3228" s="11"/>
      <c r="BA3228" s="11"/>
      <c r="BB3228" s="15"/>
    </row>
    <row r="3229" spans="37:54">
      <c r="AK3229" s="10"/>
      <c r="AL3229" s="11"/>
      <c r="AM3229" s="11"/>
      <c r="AN3229" s="11"/>
      <c r="AO3229" s="11"/>
      <c r="AP3229" s="11"/>
      <c r="AQ3229" s="11"/>
      <c r="AR3229" s="11"/>
      <c r="AS3229" s="11"/>
      <c r="AT3229" s="11"/>
      <c r="AU3229" s="11"/>
      <c r="AV3229" s="11"/>
      <c r="AW3229" s="12"/>
      <c r="AX3229" s="11"/>
      <c r="AY3229" s="11"/>
      <c r="AZ3229" s="11"/>
      <c r="BA3229" s="11"/>
      <c r="BB3229" s="15"/>
    </row>
    <row r="3230" spans="37:54">
      <c r="AK3230" s="10"/>
      <c r="AL3230" s="11"/>
      <c r="AM3230" s="11"/>
      <c r="AN3230" s="11"/>
      <c r="AO3230" s="11"/>
      <c r="AP3230" s="11"/>
      <c r="AQ3230" s="11"/>
      <c r="AR3230" s="11"/>
      <c r="AS3230" s="11"/>
      <c r="AT3230" s="11"/>
      <c r="AU3230" s="11"/>
      <c r="AV3230" s="11"/>
      <c r="AW3230" s="12"/>
      <c r="AX3230" s="11"/>
      <c r="AY3230" s="11"/>
      <c r="AZ3230" s="11"/>
      <c r="BA3230" s="11"/>
      <c r="BB3230" s="15"/>
    </row>
    <row r="3231" spans="37:54">
      <c r="AK3231" s="10"/>
      <c r="AL3231" s="11"/>
      <c r="AM3231" s="11"/>
      <c r="AN3231" s="11"/>
      <c r="AO3231" s="11"/>
      <c r="AP3231" s="11"/>
      <c r="AQ3231" s="11"/>
      <c r="AR3231" s="11"/>
      <c r="AS3231" s="11"/>
      <c r="AT3231" s="11"/>
      <c r="AU3231" s="11"/>
      <c r="AV3231" s="11"/>
      <c r="AW3231" s="12"/>
      <c r="AX3231" s="11"/>
      <c r="AY3231" s="11"/>
      <c r="AZ3231" s="11"/>
      <c r="BA3231" s="11"/>
      <c r="BB3231" s="15"/>
    </row>
    <row r="3232" spans="37:54">
      <c r="AK3232" s="10"/>
      <c r="AL3232" s="11"/>
      <c r="AM3232" s="11"/>
      <c r="AN3232" s="11"/>
      <c r="AO3232" s="11"/>
      <c r="AP3232" s="11"/>
      <c r="AQ3232" s="11"/>
      <c r="AR3232" s="11"/>
      <c r="AS3232" s="11"/>
      <c r="AT3232" s="11"/>
      <c r="AU3232" s="11"/>
      <c r="AV3232" s="11"/>
      <c r="AW3232" s="12"/>
      <c r="AX3232" s="11"/>
      <c r="AY3232" s="11"/>
      <c r="AZ3232" s="11"/>
      <c r="BA3232" s="11"/>
      <c r="BB3232" s="15"/>
    </row>
    <row r="3233" spans="37:54">
      <c r="AK3233" s="10"/>
      <c r="AL3233" s="11"/>
      <c r="AM3233" s="11"/>
      <c r="AN3233" s="11"/>
      <c r="AO3233" s="11"/>
      <c r="AP3233" s="11"/>
      <c r="AQ3233" s="11"/>
      <c r="AR3233" s="11"/>
      <c r="AS3233" s="11"/>
      <c r="AT3233" s="11"/>
      <c r="AU3233" s="11"/>
      <c r="AV3233" s="11"/>
      <c r="AW3233" s="12"/>
      <c r="AX3233" s="11"/>
      <c r="AY3233" s="11"/>
      <c r="AZ3233" s="11"/>
      <c r="BA3233" s="11"/>
      <c r="BB3233" s="15"/>
    </row>
    <row r="3234" spans="37:54">
      <c r="AK3234" s="10"/>
      <c r="AL3234" s="11"/>
      <c r="AM3234" s="11"/>
      <c r="AN3234" s="11"/>
      <c r="AO3234" s="11"/>
      <c r="AP3234" s="11"/>
      <c r="AQ3234" s="11"/>
      <c r="AR3234" s="11"/>
      <c r="AS3234" s="11"/>
      <c r="AT3234" s="11"/>
      <c r="AU3234" s="11"/>
      <c r="AV3234" s="11"/>
      <c r="AW3234" s="12"/>
      <c r="AX3234" s="11"/>
      <c r="AY3234" s="11"/>
      <c r="AZ3234" s="11"/>
      <c r="BA3234" s="11"/>
      <c r="BB3234" s="15"/>
    </row>
    <row r="3235" spans="37:54">
      <c r="AK3235" s="10"/>
      <c r="AL3235" s="11"/>
      <c r="AM3235" s="11"/>
      <c r="AN3235" s="11"/>
      <c r="AO3235" s="11"/>
      <c r="AP3235" s="11"/>
      <c r="AQ3235" s="11"/>
      <c r="AR3235" s="11"/>
      <c r="AS3235" s="11"/>
      <c r="AT3235" s="11"/>
      <c r="AU3235" s="11"/>
      <c r="AV3235" s="11"/>
      <c r="AW3235" s="12"/>
      <c r="AX3235" s="11"/>
      <c r="AY3235" s="11"/>
      <c r="AZ3235" s="11"/>
      <c r="BA3235" s="11"/>
      <c r="BB3235" s="15"/>
    </row>
    <row r="3236" spans="37:54">
      <c r="AK3236" s="10"/>
      <c r="AL3236" s="11"/>
      <c r="AM3236" s="11"/>
      <c r="AN3236" s="11"/>
      <c r="AO3236" s="11"/>
      <c r="AP3236" s="11"/>
      <c r="AQ3236" s="11"/>
      <c r="AR3236" s="11"/>
      <c r="AS3236" s="11"/>
      <c r="AT3236" s="11"/>
      <c r="AU3236" s="11"/>
      <c r="AV3236" s="11"/>
      <c r="AW3236" s="12"/>
      <c r="AX3236" s="11"/>
      <c r="AY3236" s="11"/>
      <c r="AZ3236" s="11"/>
      <c r="BA3236" s="11"/>
      <c r="BB3236" s="15"/>
    </row>
    <row r="3237" spans="37:54">
      <c r="AK3237" s="10"/>
      <c r="AL3237" s="11"/>
      <c r="AM3237" s="11"/>
      <c r="AN3237" s="11"/>
      <c r="AO3237" s="11"/>
      <c r="AP3237" s="11"/>
      <c r="AQ3237" s="11"/>
      <c r="AR3237" s="11"/>
      <c r="AS3237" s="11"/>
      <c r="AT3237" s="11"/>
      <c r="AU3237" s="11"/>
      <c r="AV3237" s="11"/>
      <c r="AW3237" s="12"/>
      <c r="AX3237" s="11"/>
      <c r="AY3237" s="11"/>
      <c r="AZ3237" s="11"/>
      <c r="BA3237" s="11"/>
      <c r="BB3237" s="15"/>
    </row>
    <row r="3238" spans="37:54">
      <c r="AK3238" s="10"/>
      <c r="AL3238" s="11"/>
      <c r="AM3238" s="11"/>
      <c r="AN3238" s="11"/>
      <c r="AO3238" s="11"/>
      <c r="AP3238" s="11"/>
      <c r="AQ3238" s="11"/>
      <c r="AR3238" s="11"/>
      <c r="AS3238" s="11"/>
      <c r="AT3238" s="11"/>
      <c r="AU3238" s="11"/>
      <c r="AV3238" s="11"/>
      <c r="AW3238" s="12"/>
      <c r="AX3238" s="11"/>
      <c r="AY3238" s="11"/>
      <c r="AZ3238" s="11"/>
      <c r="BA3238" s="11"/>
      <c r="BB3238" s="15"/>
    </row>
    <row r="3239" spans="37:54">
      <c r="AK3239" s="10"/>
      <c r="AL3239" s="11"/>
      <c r="AM3239" s="11"/>
      <c r="AN3239" s="11"/>
      <c r="AO3239" s="11"/>
      <c r="AP3239" s="11"/>
      <c r="AQ3239" s="11"/>
      <c r="AR3239" s="11"/>
      <c r="AS3239" s="11"/>
      <c r="AT3239" s="11"/>
      <c r="AU3239" s="11"/>
      <c r="AV3239" s="11"/>
      <c r="AW3239" s="12"/>
      <c r="AX3239" s="11"/>
      <c r="AY3239" s="11"/>
      <c r="AZ3239" s="11"/>
      <c r="BA3239" s="11"/>
      <c r="BB3239" s="15"/>
    </row>
    <row r="3240" spans="37:54">
      <c r="AK3240" s="10"/>
      <c r="AL3240" s="11"/>
      <c r="AM3240" s="11"/>
      <c r="AN3240" s="11"/>
      <c r="AO3240" s="11"/>
      <c r="AP3240" s="11"/>
      <c r="AQ3240" s="11"/>
      <c r="AR3240" s="11"/>
      <c r="AS3240" s="11"/>
      <c r="AT3240" s="11"/>
      <c r="AU3240" s="11"/>
      <c r="AV3240" s="11"/>
      <c r="AW3240" s="12"/>
      <c r="AX3240" s="11"/>
      <c r="AY3240" s="11"/>
      <c r="AZ3240" s="11"/>
      <c r="BA3240" s="11"/>
      <c r="BB3240" s="15"/>
    </row>
    <row r="3241" spans="37:54">
      <c r="AK3241" s="10"/>
      <c r="AL3241" s="11"/>
      <c r="AM3241" s="11"/>
      <c r="AN3241" s="11"/>
      <c r="AO3241" s="11"/>
      <c r="AP3241" s="11"/>
      <c r="AQ3241" s="11"/>
      <c r="AR3241" s="11"/>
      <c r="AS3241" s="11"/>
      <c r="AT3241" s="11"/>
      <c r="AU3241" s="11"/>
      <c r="AV3241" s="11"/>
      <c r="AW3241" s="12"/>
      <c r="AX3241" s="11"/>
      <c r="AY3241" s="11"/>
      <c r="AZ3241" s="11"/>
      <c r="BA3241" s="11"/>
      <c r="BB3241" s="15"/>
    </row>
    <row r="3242" spans="37:54">
      <c r="AK3242" s="10"/>
      <c r="AL3242" s="11"/>
      <c r="AM3242" s="11"/>
      <c r="AN3242" s="11"/>
      <c r="AO3242" s="11"/>
      <c r="AP3242" s="11"/>
      <c r="AQ3242" s="11"/>
      <c r="AR3242" s="11"/>
      <c r="AS3242" s="11"/>
      <c r="AT3242" s="11"/>
      <c r="AU3242" s="11"/>
      <c r="AV3242" s="11"/>
      <c r="AW3242" s="12"/>
      <c r="AX3242" s="11"/>
      <c r="AY3242" s="11"/>
      <c r="AZ3242" s="11"/>
      <c r="BA3242" s="11"/>
      <c r="BB3242" s="15"/>
    </row>
    <row r="3243" spans="37:54">
      <c r="AK3243" s="10"/>
      <c r="AL3243" s="11"/>
      <c r="AM3243" s="11"/>
      <c r="AN3243" s="11"/>
      <c r="AO3243" s="11"/>
      <c r="AP3243" s="11"/>
      <c r="AQ3243" s="11"/>
      <c r="AR3243" s="11"/>
      <c r="AS3243" s="11"/>
      <c r="AT3243" s="11"/>
      <c r="AU3243" s="11"/>
      <c r="AV3243" s="11"/>
      <c r="AW3243" s="12"/>
      <c r="AX3243" s="11"/>
      <c r="AY3243" s="11"/>
      <c r="AZ3243" s="11"/>
      <c r="BA3243" s="11"/>
      <c r="BB3243" s="15"/>
    </row>
    <row r="3244" spans="37:54">
      <c r="AK3244" s="10"/>
      <c r="AL3244" s="11"/>
      <c r="AM3244" s="11"/>
      <c r="AN3244" s="11"/>
      <c r="AO3244" s="11"/>
      <c r="AP3244" s="11"/>
      <c r="AQ3244" s="11"/>
      <c r="AR3244" s="11"/>
      <c r="AS3244" s="11"/>
      <c r="AT3244" s="11"/>
      <c r="AU3244" s="11"/>
      <c r="AV3244" s="11"/>
      <c r="AW3244" s="12"/>
      <c r="AX3244" s="11"/>
      <c r="AY3244" s="11"/>
      <c r="AZ3244" s="11"/>
      <c r="BA3244" s="11"/>
      <c r="BB3244" s="15"/>
    </row>
    <row r="3245" spans="37:54">
      <c r="AK3245" s="10"/>
      <c r="AL3245" s="11"/>
      <c r="AM3245" s="11"/>
      <c r="AN3245" s="11"/>
      <c r="AO3245" s="11"/>
      <c r="AP3245" s="11"/>
      <c r="AQ3245" s="11"/>
      <c r="AR3245" s="11"/>
      <c r="AS3245" s="11"/>
      <c r="AT3245" s="11"/>
      <c r="AU3245" s="11"/>
      <c r="AV3245" s="11"/>
      <c r="AW3245" s="12"/>
      <c r="AX3245" s="11"/>
      <c r="AY3245" s="11"/>
      <c r="AZ3245" s="11"/>
      <c r="BA3245" s="11"/>
      <c r="BB3245" s="15"/>
    </row>
    <row r="3246" spans="37:54">
      <c r="AK3246" s="10"/>
      <c r="AL3246" s="11"/>
      <c r="AM3246" s="11"/>
      <c r="AN3246" s="11"/>
      <c r="AO3246" s="11"/>
      <c r="AP3246" s="11"/>
      <c r="AQ3246" s="11"/>
      <c r="AR3246" s="11"/>
      <c r="AS3246" s="11"/>
      <c r="AT3246" s="11"/>
      <c r="AU3246" s="11"/>
      <c r="AV3246" s="11"/>
      <c r="AW3246" s="12"/>
      <c r="AX3246" s="11"/>
      <c r="AY3246" s="11"/>
      <c r="AZ3246" s="11"/>
      <c r="BA3246" s="11"/>
      <c r="BB3246" s="15"/>
    </row>
    <row r="3247" spans="37:54">
      <c r="AK3247" s="10"/>
      <c r="AL3247" s="11"/>
      <c r="AM3247" s="11"/>
      <c r="AN3247" s="11"/>
      <c r="AO3247" s="11"/>
      <c r="AP3247" s="11"/>
      <c r="AQ3247" s="11"/>
      <c r="AR3247" s="11"/>
      <c r="AS3247" s="11"/>
      <c r="AT3247" s="11"/>
      <c r="AU3247" s="11"/>
      <c r="AV3247" s="11"/>
      <c r="AW3247" s="12"/>
      <c r="AX3247" s="11"/>
      <c r="AY3247" s="11"/>
      <c r="AZ3247" s="11"/>
      <c r="BA3247" s="11"/>
      <c r="BB3247" s="15"/>
    </row>
    <row r="3248" spans="37:54">
      <c r="AK3248" s="10"/>
      <c r="AL3248" s="11"/>
      <c r="AM3248" s="11"/>
      <c r="AN3248" s="11"/>
      <c r="AO3248" s="11"/>
      <c r="AP3248" s="11"/>
      <c r="AQ3248" s="11"/>
      <c r="AR3248" s="11"/>
      <c r="AS3248" s="11"/>
      <c r="AT3248" s="11"/>
      <c r="AU3248" s="11"/>
      <c r="AV3248" s="11"/>
      <c r="AW3248" s="12"/>
      <c r="AX3248" s="11"/>
      <c r="AY3248" s="11"/>
      <c r="AZ3248" s="11"/>
      <c r="BA3248" s="11"/>
      <c r="BB3248" s="15"/>
    </row>
    <row r="3249" spans="37:54">
      <c r="AK3249" s="10"/>
      <c r="AL3249" s="11"/>
      <c r="AM3249" s="11"/>
      <c r="AN3249" s="11"/>
      <c r="AO3249" s="11"/>
      <c r="AP3249" s="11"/>
      <c r="AQ3249" s="11"/>
      <c r="AR3249" s="11"/>
      <c r="AS3249" s="11"/>
      <c r="AT3249" s="11"/>
      <c r="AU3249" s="11"/>
      <c r="AV3249" s="11"/>
      <c r="AW3249" s="12"/>
      <c r="AX3249" s="11"/>
      <c r="AY3249" s="11"/>
      <c r="AZ3249" s="11"/>
      <c r="BA3249" s="11"/>
      <c r="BB3249" s="15"/>
    </row>
    <row r="3250" spans="37:54">
      <c r="AK3250" s="10"/>
      <c r="AL3250" s="11"/>
      <c r="AM3250" s="11"/>
      <c r="AN3250" s="11"/>
      <c r="AO3250" s="11"/>
      <c r="AP3250" s="11"/>
      <c r="AQ3250" s="11"/>
      <c r="AR3250" s="11"/>
      <c r="AS3250" s="11"/>
      <c r="AT3250" s="11"/>
      <c r="AU3250" s="11"/>
      <c r="AV3250" s="11"/>
      <c r="AW3250" s="12"/>
      <c r="AX3250" s="11"/>
      <c r="AY3250" s="11"/>
      <c r="AZ3250" s="11"/>
      <c r="BA3250" s="11"/>
      <c r="BB3250" s="15"/>
    </row>
    <row r="3251" spans="37:54">
      <c r="AK3251" s="10"/>
      <c r="AL3251" s="11"/>
      <c r="AM3251" s="11"/>
      <c r="AN3251" s="11"/>
      <c r="AO3251" s="11"/>
      <c r="AP3251" s="11"/>
      <c r="AQ3251" s="11"/>
      <c r="AR3251" s="11"/>
      <c r="AS3251" s="11"/>
      <c r="AT3251" s="11"/>
      <c r="AU3251" s="11"/>
      <c r="AV3251" s="11"/>
      <c r="AW3251" s="12"/>
      <c r="AX3251" s="11"/>
      <c r="AY3251" s="11"/>
      <c r="AZ3251" s="11"/>
      <c r="BA3251" s="11"/>
      <c r="BB3251" s="15"/>
    </row>
    <row r="3252" spans="37:54">
      <c r="AK3252" s="10"/>
      <c r="AL3252" s="11"/>
      <c r="AM3252" s="11"/>
      <c r="AN3252" s="11"/>
      <c r="AO3252" s="11"/>
      <c r="AP3252" s="11"/>
      <c r="AQ3252" s="11"/>
      <c r="AR3252" s="11"/>
      <c r="AS3252" s="11"/>
      <c r="AT3252" s="11"/>
      <c r="AU3252" s="11"/>
      <c r="AV3252" s="11"/>
      <c r="AW3252" s="12"/>
      <c r="AX3252" s="11"/>
      <c r="AY3252" s="11"/>
      <c r="AZ3252" s="11"/>
      <c r="BA3252" s="11"/>
      <c r="BB3252" s="15"/>
    </row>
    <row r="3253" spans="37:54">
      <c r="AK3253" s="10"/>
      <c r="AL3253" s="11"/>
      <c r="AM3253" s="11"/>
      <c r="AN3253" s="11"/>
      <c r="AO3253" s="11"/>
      <c r="AP3253" s="11"/>
      <c r="AQ3253" s="11"/>
      <c r="AR3253" s="11"/>
      <c r="AS3253" s="11"/>
      <c r="AT3253" s="11"/>
      <c r="AU3253" s="11"/>
      <c r="AV3253" s="11"/>
      <c r="AW3253" s="12"/>
      <c r="AX3253" s="11"/>
      <c r="AY3253" s="11"/>
      <c r="AZ3253" s="11"/>
      <c r="BA3253" s="11"/>
      <c r="BB3253" s="15"/>
    </row>
    <row r="3254" spans="37:54">
      <c r="AK3254" s="10"/>
      <c r="AL3254" s="11"/>
      <c r="AM3254" s="11"/>
      <c r="AN3254" s="11"/>
      <c r="AO3254" s="11"/>
      <c r="AP3254" s="11"/>
      <c r="AQ3254" s="11"/>
      <c r="AR3254" s="11"/>
      <c r="AS3254" s="11"/>
      <c r="AT3254" s="11"/>
      <c r="AU3254" s="11"/>
      <c r="AV3254" s="11"/>
      <c r="AW3254" s="12"/>
      <c r="AX3254" s="11"/>
      <c r="AY3254" s="11"/>
      <c r="AZ3254" s="11"/>
      <c r="BA3254" s="11"/>
      <c r="BB3254" s="15"/>
    </row>
    <row r="3255" spans="37:54">
      <c r="AK3255" s="10"/>
      <c r="AL3255" s="11"/>
      <c r="AM3255" s="11"/>
      <c r="AN3255" s="11"/>
      <c r="AO3255" s="11"/>
      <c r="AP3255" s="11"/>
      <c r="AQ3255" s="11"/>
      <c r="AR3255" s="11"/>
      <c r="AS3255" s="11"/>
      <c r="AT3255" s="11"/>
      <c r="AU3255" s="11"/>
      <c r="AV3255" s="11"/>
      <c r="AW3255" s="12"/>
      <c r="AX3255" s="11"/>
      <c r="AY3255" s="11"/>
      <c r="AZ3255" s="11"/>
      <c r="BA3255" s="11"/>
      <c r="BB3255" s="15"/>
    </row>
    <row r="3256" spans="37:54">
      <c r="AK3256" s="10"/>
      <c r="AL3256" s="11"/>
      <c r="AM3256" s="11"/>
      <c r="AN3256" s="11"/>
      <c r="AO3256" s="11"/>
      <c r="AP3256" s="11"/>
      <c r="AQ3256" s="11"/>
      <c r="AR3256" s="11"/>
      <c r="AS3256" s="11"/>
      <c r="AT3256" s="11"/>
      <c r="AU3256" s="11"/>
      <c r="AV3256" s="11"/>
      <c r="AW3256" s="12"/>
      <c r="AX3256" s="11"/>
      <c r="AY3256" s="11"/>
      <c r="AZ3256" s="11"/>
      <c r="BA3256" s="11"/>
      <c r="BB3256" s="15"/>
    </row>
    <row r="3257" spans="37:54">
      <c r="AK3257" s="10"/>
      <c r="AL3257" s="11"/>
      <c r="AM3257" s="11"/>
      <c r="AN3257" s="11"/>
      <c r="AO3257" s="11"/>
      <c r="AP3257" s="11"/>
      <c r="AQ3257" s="11"/>
      <c r="AR3257" s="11"/>
      <c r="AS3257" s="11"/>
      <c r="AT3257" s="11"/>
      <c r="AU3257" s="11"/>
      <c r="AV3257" s="11"/>
      <c r="AW3257" s="12"/>
      <c r="AX3257" s="11"/>
      <c r="AY3257" s="11"/>
      <c r="AZ3257" s="11"/>
      <c r="BA3257" s="11"/>
      <c r="BB3257" s="15"/>
    </row>
    <row r="3258" spans="37:54">
      <c r="AK3258" s="10"/>
      <c r="AL3258" s="11"/>
      <c r="AM3258" s="11"/>
      <c r="AN3258" s="11"/>
      <c r="AO3258" s="11"/>
      <c r="AP3258" s="11"/>
      <c r="AQ3258" s="11"/>
      <c r="AR3258" s="11"/>
      <c r="AS3258" s="11"/>
      <c r="AT3258" s="11"/>
      <c r="AU3258" s="11"/>
      <c r="AV3258" s="11"/>
      <c r="AW3258" s="12"/>
      <c r="AX3258" s="11"/>
      <c r="AY3258" s="11"/>
      <c r="AZ3258" s="11"/>
      <c r="BA3258" s="11"/>
      <c r="BB3258" s="15"/>
    </row>
    <row r="3259" spans="37:54">
      <c r="AK3259" s="10"/>
      <c r="AL3259" s="11"/>
      <c r="AM3259" s="11"/>
      <c r="AN3259" s="11"/>
      <c r="AO3259" s="11"/>
      <c r="AP3259" s="11"/>
      <c r="AQ3259" s="11"/>
      <c r="AR3259" s="11"/>
      <c r="AS3259" s="11"/>
      <c r="AT3259" s="11"/>
      <c r="AU3259" s="11"/>
      <c r="AV3259" s="11"/>
      <c r="AW3259" s="12"/>
      <c r="AX3259" s="11"/>
      <c r="AY3259" s="11"/>
      <c r="AZ3259" s="11"/>
      <c r="BA3259" s="11"/>
      <c r="BB3259" s="15"/>
    </row>
    <row r="3260" spans="37:54">
      <c r="AK3260" s="10"/>
      <c r="AL3260" s="11"/>
      <c r="AM3260" s="11"/>
      <c r="AN3260" s="11"/>
      <c r="AO3260" s="11"/>
      <c r="AP3260" s="11"/>
      <c r="AQ3260" s="11"/>
      <c r="AR3260" s="11"/>
      <c r="AS3260" s="11"/>
      <c r="AT3260" s="11"/>
      <c r="AU3260" s="11"/>
      <c r="AV3260" s="11"/>
      <c r="AW3260" s="12"/>
      <c r="AX3260" s="11"/>
      <c r="AY3260" s="11"/>
      <c r="AZ3260" s="11"/>
      <c r="BA3260" s="11"/>
      <c r="BB3260" s="15"/>
    </row>
    <row r="3261" spans="37:54">
      <c r="AK3261" s="10"/>
      <c r="AL3261" s="11"/>
      <c r="AM3261" s="11"/>
      <c r="AN3261" s="11"/>
      <c r="AO3261" s="11"/>
      <c r="AP3261" s="11"/>
      <c r="AQ3261" s="11"/>
      <c r="AR3261" s="11"/>
      <c r="AS3261" s="11"/>
      <c r="AT3261" s="11"/>
      <c r="AU3261" s="11"/>
      <c r="AV3261" s="11"/>
      <c r="AW3261" s="12"/>
      <c r="AX3261" s="11"/>
      <c r="AY3261" s="11"/>
      <c r="AZ3261" s="11"/>
      <c r="BA3261" s="11"/>
      <c r="BB3261" s="15"/>
    </row>
    <row r="3262" spans="37:54">
      <c r="AK3262" s="10"/>
      <c r="AL3262" s="11"/>
      <c r="AM3262" s="11"/>
      <c r="AN3262" s="11"/>
      <c r="AO3262" s="11"/>
      <c r="AP3262" s="11"/>
      <c r="AQ3262" s="11"/>
      <c r="AR3262" s="11"/>
      <c r="AS3262" s="11"/>
      <c r="AT3262" s="11"/>
      <c r="AU3262" s="11"/>
      <c r="AV3262" s="11"/>
      <c r="AW3262" s="12"/>
      <c r="AX3262" s="11"/>
      <c r="AY3262" s="11"/>
      <c r="AZ3262" s="11"/>
      <c r="BA3262" s="11"/>
      <c r="BB3262" s="15"/>
    </row>
    <row r="3263" spans="37:54">
      <c r="AK3263" s="10"/>
      <c r="AL3263" s="11"/>
      <c r="AM3263" s="11"/>
      <c r="AN3263" s="11"/>
      <c r="AO3263" s="11"/>
      <c r="AP3263" s="11"/>
      <c r="AQ3263" s="11"/>
      <c r="AR3263" s="11"/>
      <c r="AS3263" s="11"/>
      <c r="AT3263" s="11"/>
      <c r="AU3263" s="11"/>
      <c r="AV3263" s="11"/>
      <c r="AW3263" s="12"/>
      <c r="AX3263" s="11"/>
      <c r="AY3263" s="11"/>
      <c r="AZ3263" s="11"/>
      <c r="BA3263" s="11"/>
      <c r="BB3263" s="15"/>
    </row>
    <row r="3264" spans="37:54">
      <c r="AK3264" s="10"/>
      <c r="AL3264" s="11"/>
      <c r="AM3264" s="11"/>
      <c r="AN3264" s="11"/>
      <c r="AO3264" s="11"/>
      <c r="AP3264" s="11"/>
      <c r="AQ3264" s="11"/>
      <c r="AR3264" s="11"/>
      <c r="AS3264" s="11"/>
      <c r="AT3264" s="11"/>
      <c r="AU3264" s="11"/>
      <c r="AV3264" s="11"/>
      <c r="AW3264" s="12"/>
      <c r="AX3264" s="11"/>
      <c r="AY3264" s="11"/>
      <c r="AZ3264" s="11"/>
      <c r="BA3264" s="11"/>
      <c r="BB3264" s="15"/>
    </row>
    <row r="3265" spans="37:54">
      <c r="AK3265" s="10"/>
      <c r="AL3265" s="11"/>
      <c r="AM3265" s="11"/>
      <c r="AN3265" s="11"/>
      <c r="AO3265" s="11"/>
      <c r="AP3265" s="11"/>
      <c r="AQ3265" s="11"/>
      <c r="AR3265" s="11"/>
      <c r="AS3265" s="11"/>
      <c r="AT3265" s="11"/>
      <c r="AU3265" s="11"/>
      <c r="AV3265" s="11"/>
      <c r="AW3265" s="12"/>
      <c r="AX3265" s="11"/>
      <c r="AY3265" s="11"/>
      <c r="AZ3265" s="11"/>
      <c r="BA3265" s="11"/>
      <c r="BB3265" s="15"/>
    </row>
    <row r="3266" spans="37:54">
      <c r="AK3266" s="10"/>
      <c r="AL3266" s="11"/>
      <c r="AM3266" s="11"/>
      <c r="AN3266" s="11"/>
      <c r="AO3266" s="11"/>
      <c r="AP3266" s="11"/>
      <c r="AQ3266" s="11"/>
      <c r="AR3266" s="11"/>
      <c r="AS3266" s="11"/>
      <c r="AT3266" s="11"/>
      <c r="AU3266" s="11"/>
      <c r="AV3266" s="11"/>
      <c r="AW3266" s="12"/>
      <c r="AX3266" s="11"/>
      <c r="AY3266" s="11"/>
      <c r="AZ3266" s="11"/>
      <c r="BA3266" s="11"/>
      <c r="BB3266" s="15"/>
    </row>
    <row r="3267" spans="37:54">
      <c r="AK3267" s="10"/>
      <c r="AL3267" s="11"/>
      <c r="AM3267" s="11"/>
      <c r="AN3267" s="11"/>
      <c r="AO3267" s="11"/>
      <c r="AP3267" s="11"/>
      <c r="AQ3267" s="11"/>
      <c r="AR3267" s="11"/>
      <c r="AS3267" s="11"/>
      <c r="AT3267" s="11"/>
      <c r="AU3267" s="11"/>
      <c r="AV3267" s="11"/>
      <c r="AW3267" s="12"/>
      <c r="AX3267" s="11"/>
      <c r="AY3267" s="11"/>
      <c r="AZ3267" s="11"/>
      <c r="BA3267" s="11"/>
      <c r="BB3267" s="15"/>
    </row>
    <row r="3268" spans="37:54">
      <c r="AK3268" s="10"/>
      <c r="AL3268" s="11"/>
      <c r="AM3268" s="11"/>
      <c r="AN3268" s="11"/>
      <c r="AO3268" s="11"/>
      <c r="AP3268" s="11"/>
      <c r="AQ3268" s="11"/>
      <c r="AR3268" s="11"/>
      <c r="AS3268" s="11"/>
      <c r="AT3268" s="11"/>
      <c r="AU3268" s="11"/>
      <c r="AV3268" s="11"/>
      <c r="AW3268" s="12"/>
      <c r="AX3268" s="11"/>
      <c r="AY3268" s="11"/>
      <c r="AZ3268" s="11"/>
      <c r="BA3268" s="11"/>
      <c r="BB3268" s="15"/>
    </row>
    <row r="3269" spans="37:54">
      <c r="AK3269" s="10"/>
      <c r="AL3269" s="11"/>
      <c r="AM3269" s="11"/>
      <c r="AN3269" s="11"/>
      <c r="AO3269" s="11"/>
      <c r="AP3269" s="11"/>
      <c r="AQ3269" s="11"/>
      <c r="AR3269" s="11"/>
      <c r="AS3269" s="11"/>
      <c r="AT3269" s="11"/>
      <c r="AU3269" s="11"/>
      <c r="AV3269" s="11"/>
      <c r="AW3269" s="12"/>
      <c r="AX3269" s="11"/>
      <c r="AY3269" s="11"/>
      <c r="AZ3269" s="11"/>
      <c r="BA3269" s="11"/>
      <c r="BB3269" s="15"/>
    </row>
    <row r="3270" spans="37:54">
      <c r="AK3270" s="10"/>
      <c r="AL3270" s="11"/>
      <c r="AM3270" s="11"/>
      <c r="AN3270" s="11"/>
      <c r="AO3270" s="11"/>
      <c r="AP3270" s="11"/>
      <c r="AQ3270" s="11"/>
      <c r="AR3270" s="11"/>
      <c r="AS3270" s="11"/>
      <c r="AT3270" s="11"/>
      <c r="AU3270" s="11"/>
      <c r="AV3270" s="11"/>
      <c r="AW3270" s="12"/>
      <c r="AX3270" s="11"/>
      <c r="AY3270" s="11"/>
      <c r="AZ3270" s="11"/>
      <c r="BA3270" s="11"/>
      <c r="BB3270" s="15"/>
    </row>
    <row r="3271" spans="37:54">
      <c r="AK3271" s="10"/>
      <c r="AL3271" s="11"/>
      <c r="AM3271" s="11"/>
      <c r="AN3271" s="11"/>
      <c r="AO3271" s="11"/>
      <c r="AP3271" s="11"/>
      <c r="AQ3271" s="11"/>
      <c r="AR3271" s="11"/>
      <c r="AS3271" s="11"/>
      <c r="AT3271" s="11"/>
      <c r="AU3271" s="11"/>
      <c r="AV3271" s="11"/>
      <c r="AW3271" s="12"/>
      <c r="AX3271" s="11"/>
      <c r="AY3271" s="11"/>
      <c r="AZ3271" s="11"/>
      <c r="BA3271" s="11"/>
      <c r="BB3271" s="15"/>
    </row>
    <row r="3272" spans="37:54">
      <c r="AK3272" s="10"/>
      <c r="AL3272" s="11"/>
      <c r="AM3272" s="11"/>
      <c r="AN3272" s="11"/>
      <c r="AO3272" s="11"/>
      <c r="AP3272" s="11"/>
      <c r="AQ3272" s="11"/>
      <c r="AR3272" s="11"/>
      <c r="AS3272" s="11"/>
      <c r="AT3272" s="11"/>
      <c r="AU3272" s="11"/>
      <c r="AV3272" s="11"/>
      <c r="AW3272" s="12"/>
      <c r="AX3272" s="11"/>
      <c r="AY3272" s="11"/>
      <c r="AZ3272" s="11"/>
      <c r="BA3272" s="11"/>
      <c r="BB3272" s="15"/>
    </row>
    <row r="3273" spans="37:54">
      <c r="AK3273" s="10"/>
      <c r="AL3273" s="11"/>
      <c r="AM3273" s="11"/>
      <c r="AN3273" s="11"/>
      <c r="AO3273" s="11"/>
      <c r="AP3273" s="11"/>
      <c r="AQ3273" s="11"/>
      <c r="AR3273" s="11"/>
      <c r="AS3273" s="11"/>
      <c r="AT3273" s="11"/>
      <c r="AU3273" s="11"/>
      <c r="AV3273" s="11"/>
      <c r="AW3273" s="12"/>
      <c r="AX3273" s="11"/>
      <c r="AY3273" s="11"/>
      <c r="AZ3273" s="11"/>
      <c r="BA3273" s="11"/>
      <c r="BB3273" s="15"/>
    </row>
    <row r="3274" spans="37:54">
      <c r="AK3274" s="10"/>
      <c r="AL3274" s="11"/>
      <c r="AM3274" s="11"/>
      <c r="AN3274" s="11"/>
      <c r="AO3274" s="11"/>
      <c r="AP3274" s="11"/>
      <c r="AQ3274" s="11"/>
      <c r="AR3274" s="11"/>
      <c r="AS3274" s="11"/>
      <c r="AT3274" s="11"/>
      <c r="AU3274" s="11"/>
      <c r="AV3274" s="11"/>
      <c r="AW3274" s="12"/>
      <c r="AX3274" s="11"/>
      <c r="AY3274" s="11"/>
      <c r="AZ3274" s="11"/>
      <c r="BA3274" s="11"/>
      <c r="BB3274" s="15"/>
    </row>
    <row r="3275" spans="37:54">
      <c r="AK3275" s="10"/>
      <c r="AL3275" s="11"/>
      <c r="AM3275" s="11"/>
      <c r="AN3275" s="11"/>
      <c r="AO3275" s="11"/>
      <c r="AP3275" s="11"/>
      <c r="AQ3275" s="11"/>
      <c r="AR3275" s="11"/>
      <c r="AS3275" s="11"/>
      <c r="AT3275" s="11"/>
      <c r="AU3275" s="11"/>
      <c r="AV3275" s="11"/>
      <c r="AW3275" s="12"/>
      <c r="AX3275" s="11"/>
      <c r="AY3275" s="11"/>
      <c r="AZ3275" s="11"/>
      <c r="BA3275" s="11"/>
      <c r="BB3275" s="15"/>
    </row>
    <row r="3276" spans="37:54">
      <c r="AK3276" s="10"/>
      <c r="AL3276" s="11"/>
      <c r="AM3276" s="11"/>
      <c r="AN3276" s="11"/>
      <c r="AO3276" s="11"/>
      <c r="AP3276" s="11"/>
      <c r="AQ3276" s="11"/>
      <c r="AR3276" s="11"/>
      <c r="AS3276" s="11"/>
      <c r="AT3276" s="11"/>
      <c r="AU3276" s="11"/>
      <c r="AV3276" s="11"/>
      <c r="AW3276" s="12"/>
      <c r="AX3276" s="11"/>
      <c r="AY3276" s="11"/>
      <c r="AZ3276" s="11"/>
      <c r="BA3276" s="11"/>
      <c r="BB3276" s="15"/>
    </row>
    <row r="3277" spans="37:54">
      <c r="AK3277" s="10"/>
      <c r="AL3277" s="11"/>
      <c r="AM3277" s="11"/>
      <c r="AN3277" s="11"/>
      <c r="AO3277" s="11"/>
      <c r="AP3277" s="11"/>
      <c r="AQ3277" s="11"/>
      <c r="AR3277" s="11"/>
      <c r="AS3277" s="11"/>
      <c r="AT3277" s="11"/>
      <c r="AU3277" s="11"/>
      <c r="AV3277" s="11"/>
      <c r="AW3277" s="12"/>
      <c r="AX3277" s="11"/>
      <c r="AY3277" s="11"/>
      <c r="AZ3277" s="11"/>
      <c r="BA3277" s="11"/>
      <c r="BB3277" s="15"/>
    </row>
    <row r="3278" spans="37:54">
      <c r="AK3278" s="10"/>
      <c r="AL3278" s="11"/>
      <c r="AM3278" s="11"/>
      <c r="AN3278" s="11"/>
      <c r="AO3278" s="11"/>
      <c r="AP3278" s="11"/>
      <c r="AQ3278" s="11"/>
      <c r="AR3278" s="11"/>
      <c r="AS3278" s="11"/>
      <c r="AT3278" s="11"/>
      <c r="AU3278" s="11"/>
      <c r="AV3278" s="11"/>
      <c r="AW3278" s="12"/>
      <c r="AX3278" s="11"/>
      <c r="AY3278" s="11"/>
      <c r="AZ3278" s="11"/>
      <c r="BA3278" s="11"/>
      <c r="BB3278" s="15"/>
    </row>
    <row r="3279" spans="37:54">
      <c r="AK3279" s="10"/>
      <c r="AL3279" s="11"/>
      <c r="AM3279" s="11"/>
      <c r="AN3279" s="11"/>
      <c r="AO3279" s="11"/>
      <c r="AP3279" s="11"/>
      <c r="AQ3279" s="11"/>
      <c r="AR3279" s="11"/>
      <c r="AS3279" s="11"/>
      <c r="AT3279" s="11"/>
      <c r="AU3279" s="11"/>
      <c r="AV3279" s="11"/>
      <c r="AW3279" s="12"/>
      <c r="AX3279" s="11"/>
      <c r="AY3279" s="11"/>
      <c r="AZ3279" s="11"/>
      <c r="BA3279" s="11"/>
      <c r="BB3279" s="15"/>
    </row>
    <row r="3280" spans="37:54">
      <c r="AK3280" s="10"/>
      <c r="AL3280" s="11"/>
      <c r="AM3280" s="11"/>
      <c r="AN3280" s="11"/>
      <c r="AO3280" s="11"/>
      <c r="AP3280" s="11"/>
      <c r="AQ3280" s="11"/>
      <c r="AR3280" s="11"/>
      <c r="AS3280" s="11"/>
      <c r="AT3280" s="11"/>
      <c r="AU3280" s="11"/>
      <c r="AV3280" s="11"/>
      <c r="AW3280" s="12"/>
      <c r="AX3280" s="11"/>
      <c r="AY3280" s="11"/>
      <c r="AZ3280" s="11"/>
      <c r="BA3280" s="11"/>
      <c r="BB3280" s="15"/>
    </row>
    <row r="3281" spans="37:54">
      <c r="AK3281" s="10"/>
      <c r="AL3281" s="11"/>
      <c r="AM3281" s="11"/>
      <c r="AN3281" s="11"/>
      <c r="AO3281" s="11"/>
      <c r="AP3281" s="11"/>
      <c r="AQ3281" s="11"/>
      <c r="AR3281" s="11"/>
      <c r="AS3281" s="11"/>
      <c r="AT3281" s="11"/>
      <c r="AU3281" s="11"/>
      <c r="AV3281" s="11"/>
      <c r="AW3281" s="12"/>
      <c r="AX3281" s="11"/>
      <c r="AY3281" s="11"/>
      <c r="AZ3281" s="11"/>
      <c r="BA3281" s="11"/>
      <c r="BB3281" s="15"/>
    </row>
    <row r="3282" spans="37:54">
      <c r="AK3282" s="10"/>
      <c r="AL3282" s="11"/>
      <c r="AM3282" s="11"/>
      <c r="AN3282" s="11"/>
      <c r="AO3282" s="11"/>
      <c r="AP3282" s="11"/>
      <c r="AQ3282" s="11"/>
      <c r="AR3282" s="11"/>
      <c r="AS3282" s="11"/>
      <c r="AT3282" s="11"/>
      <c r="AU3282" s="11"/>
      <c r="AV3282" s="11"/>
      <c r="AW3282" s="12"/>
      <c r="AX3282" s="11"/>
      <c r="AY3282" s="11"/>
      <c r="AZ3282" s="11"/>
      <c r="BA3282" s="11"/>
      <c r="BB3282" s="15"/>
    </row>
    <row r="3283" spans="37:54">
      <c r="AK3283" s="10"/>
      <c r="AL3283" s="11"/>
      <c r="AM3283" s="11"/>
      <c r="AN3283" s="11"/>
      <c r="AO3283" s="11"/>
      <c r="AP3283" s="11"/>
      <c r="AQ3283" s="11"/>
      <c r="AR3283" s="11"/>
      <c r="AS3283" s="11"/>
      <c r="AT3283" s="11"/>
      <c r="AU3283" s="11"/>
      <c r="AV3283" s="11"/>
      <c r="AW3283" s="12"/>
      <c r="AX3283" s="11"/>
      <c r="AY3283" s="11"/>
      <c r="AZ3283" s="11"/>
      <c r="BA3283" s="11"/>
      <c r="BB3283" s="15"/>
    </row>
    <row r="3284" spans="37:54">
      <c r="AK3284" s="10"/>
      <c r="AL3284" s="11"/>
      <c r="AM3284" s="11"/>
      <c r="AN3284" s="11"/>
      <c r="AO3284" s="11"/>
      <c r="AP3284" s="11"/>
      <c r="AQ3284" s="11"/>
      <c r="AR3284" s="11"/>
      <c r="AS3284" s="11"/>
      <c r="AT3284" s="11"/>
      <c r="AU3284" s="11"/>
      <c r="AV3284" s="11"/>
      <c r="AW3284" s="12"/>
      <c r="AX3284" s="11"/>
      <c r="AY3284" s="11"/>
      <c r="AZ3284" s="11"/>
      <c r="BA3284" s="11"/>
      <c r="BB3284" s="15"/>
    </row>
    <row r="3285" spans="37:54">
      <c r="AK3285" s="10"/>
      <c r="AL3285" s="11"/>
      <c r="AM3285" s="11"/>
      <c r="AN3285" s="11"/>
      <c r="AO3285" s="11"/>
      <c r="AP3285" s="11"/>
      <c r="AQ3285" s="11"/>
      <c r="AR3285" s="11"/>
      <c r="AS3285" s="11"/>
      <c r="AT3285" s="11"/>
      <c r="AU3285" s="11"/>
      <c r="AV3285" s="11"/>
      <c r="AW3285" s="12"/>
      <c r="AX3285" s="11"/>
      <c r="AY3285" s="11"/>
      <c r="AZ3285" s="11"/>
      <c r="BA3285" s="11"/>
      <c r="BB3285" s="15"/>
    </row>
    <row r="3286" spans="37:54">
      <c r="AK3286" s="10"/>
      <c r="AL3286" s="11"/>
      <c r="AM3286" s="11"/>
      <c r="AN3286" s="11"/>
      <c r="AO3286" s="11"/>
      <c r="AP3286" s="11"/>
      <c r="AQ3286" s="11"/>
      <c r="AR3286" s="11"/>
      <c r="AS3286" s="11"/>
      <c r="AT3286" s="11"/>
      <c r="AU3286" s="11"/>
      <c r="AV3286" s="11"/>
      <c r="AW3286" s="12"/>
      <c r="AX3286" s="11"/>
      <c r="AY3286" s="11"/>
      <c r="AZ3286" s="11"/>
      <c r="BA3286" s="11"/>
      <c r="BB3286" s="15"/>
    </row>
    <row r="3287" spans="37:54">
      <c r="AK3287" s="10"/>
      <c r="AL3287" s="11"/>
      <c r="AM3287" s="11"/>
      <c r="AN3287" s="11"/>
      <c r="AO3287" s="11"/>
      <c r="AP3287" s="11"/>
      <c r="AQ3287" s="11"/>
      <c r="AR3287" s="11"/>
      <c r="AS3287" s="11"/>
      <c r="AT3287" s="11"/>
      <c r="AU3287" s="11"/>
      <c r="AV3287" s="11"/>
      <c r="AW3287" s="12"/>
      <c r="AX3287" s="11"/>
      <c r="AY3287" s="11"/>
      <c r="AZ3287" s="11"/>
      <c r="BA3287" s="11"/>
      <c r="BB3287" s="15"/>
    </row>
    <row r="3288" spans="37:54">
      <c r="AK3288" s="10"/>
      <c r="AL3288" s="11"/>
      <c r="AM3288" s="11"/>
      <c r="AN3288" s="11"/>
      <c r="AO3288" s="11"/>
      <c r="AP3288" s="11"/>
      <c r="AQ3288" s="11"/>
      <c r="AR3288" s="11"/>
      <c r="AS3288" s="11"/>
      <c r="AT3288" s="11"/>
      <c r="AU3288" s="11"/>
      <c r="AV3288" s="11"/>
      <c r="AW3288" s="12"/>
      <c r="AX3288" s="11"/>
      <c r="AY3288" s="11"/>
      <c r="AZ3288" s="11"/>
      <c r="BA3288" s="11"/>
      <c r="BB3288" s="15"/>
    </row>
    <row r="3289" spans="37:54">
      <c r="AK3289" s="10"/>
      <c r="AL3289" s="11"/>
      <c r="AM3289" s="11"/>
      <c r="AN3289" s="11"/>
      <c r="AO3289" s="11"/>
      <c r="AP3289" s="11"/>
      <c r="AQ3289" s="11"/>
      <c r="AR3289" s="11"/>
      <c r="AS3289" s="11"/>
      <c r="AT3289" s="11"/>
      <c r="AU3289" s="11"/>
      <c r="AV3289" s="11"/>
      <c r="AW3289" s="12"/>
      <c r="AX3289" s="11"/>
      <c r="AY3289" s="11"/>
      <c r="AZ3289" s="11"/>
      <c r="BA3289" s="11"/>
      <c r="BB3289" s="15"/>
    </row>
    <row r="3290" spans="37:54">
      <c r="AK3290" s="10"/>
      <c r="AL3290" s="11"/>
      <c r="AM3290" s="11"/>
      <c r="AN3290" s="11"/>
      <c r="AO3290" s="11"/>
      <c r="AP3290" s="11"/>
      <c r="AQ3290" s="11"/>
      <c r="AR3290" s="11"/>
      <c r="AS3290" s="11"/>
      <c r="AT3290" s="11"/>
      <c r="AU3290" s="11"/>
      <c r="AV3290" s="11"/>
      <c r="AW3290" s="12"/>
      <c r="AX3290" s="11"/>
      <c r="AY3290" s="11"/>
      <c r="AZ3290" s="11"/>
      <c r="BA3290" s="11"/>
      <c r="BB3290" s="15"/>
    </row>
    <row r="3291" spans="37:54">
      <c r="AK3291" s="10"/>
      <c r="AL3291" s="11"/>
      <c r="AM3291" s="11"/>
      <c r="AN3291" s="11"/>
      <c r="AO3291" s="11"/>
      <c r="AP3291" s="11"/>
      <c r="AQ3291" s="11"/>
      <c r="AR3291" s="11"/>
      <c r="AS3291" s="11"/>
      <c r="AT3291" s="11"/>
      <c r="AU3291" s="11"/>
      <c r="AV3291" s="11"/>
      <c r="AW3291" s="12"/>
      <c r="AX3291" s="11"/>
      <c r="AY3291" s="11"/>
      <c r="AZ3291" s="11"/>
      <c r="BA3291" s="11"/>
      <c r="BB3291" s="15"/>
    </row>
    <row r="3292" spans="37:54">
      <c r="AK3292" s="10"/>
      <c r="AL3292" s="11"/>
      <c r="AM3292" s="11"/>
      <c r="AN3292" s="11"/>
      <c r="AO3292" s="11"/>
      <c r="AP3292" s="11"/>
      <c r="AQ3292" s="11"/>
      <c r="AR3292" s="11"/>
      <c r="AS3292" s="11"/>
      <c r="AT3292" s="11"/>
      <c r="AU3292" s="11"/>
      <c r="AV3292" s="11"/>
      <c r="AW3292" s="12"/>
      <c r="AX3292" s="11"/>
      <c r="AY3292" s="11"/>
      <c r="AZ3292" s="11"/>
      <c r="BA3292" s="11"/>
      <c r="BB3292" s="15"/>
    </row>
    <row r="3293" spans="37:54">
      <c r="AK3293" s="10"/>
      <c r="AL3293" s="11"/>
      <c r="AM3293" s="11"/>
      <c r="AN3293" s="11"/>
      <c r="AO3293" s="11"/>
      <c r="AP3293" s="11"/>
      <c r="AQ3293" s="11"/>
      <c r="AR3293" s="11"/>
      <c r="AS3293" s="11"/>
      <c r="AT3293" s="11"/>
      <c r="AU3293" s="11"/>
      <c r="AV3293" s="11"/>
      <c r="AW3293" s="12"/>
      <c r="AX3293" s="11"/>
      <c r="AY3293" s="11"/>
      <c r="AZ3293" s="11"/>
      <c r="BA3293" s="11"/>
      <c r="BB3293" s="15"/>
    </row>
    <row r="3294" spans="37:54">
      <c r="AK3294" s="10"/>
      <c r="AL3294" s="11"/>
      <c r="AM3294" s="11"/>
      <c r="AN3294" s="11"/>
      <c r="AO3294" s="11"/>
      <c r="AP3294" s="11"/>
      <c r="AQ3294" s="11"/>
      <c r="AR3294" s="11"/>
      <c r="AS3294" s="11"/>
      <c r="AT3294" s="11"/>
      <c r="AU3294" s="11"/>
      <c r="AV3294" s="11"/>
      <c r="AW3294" s="12"/>
      <c r="AX3294" s="11"/>
      <c r="AY3294" s="11"/>
      <c r="AZ3294" s="11"/>
      <c r="BA3294" s="11"/>
      <c r="BB3294" s="15"/>
    </row>
    <row r="3295" spans="37:54">
      <c r="AK3295" s="10"/>
      <c r="AL3295" s="11"/>
      <c r="AM3295" s="11"/>
      <c r="AN3295" s="11"/>
      <c r="AO3295" s="11"/>
      <c r="AP3295" s="11"/>
      <c r="AQ3295" s="11"/>
      <c r="AR3295" s="11"/>
      <c r="AS3295" s="11"/>
      <c r="AT3295" s="11"/>
      <c r="AU3295" s="11"/>
      <c r="AV3295" s="11"/>
      <c r="AW3295" s="12"/>
      <c r="AX3295" s="11"/>
      <c r="AY3295" s="11"/>
      <c r="AZ3295" s="11"/>
      <c r="BA3295" s="11"/>
      <c r="BB3295" s="15"/>
    </row>
    <row r="3296" spans="37:54">
      <c r="AK3296" s="10"/>
      <c r="AL3296" s="11"/>
      <c r="AM3296" s="11"/>
      <c r="AN3296" s="11"/>
      <c r="AO3296" s="11"/>
      <c r="AP3296" s="11"/>
      <c r="AQ3296" s="11"/>
      <c r="AR3296" s="11"/>
      <c r="AS3296" s="11"/>
      <c r="AT3296" s="11"/>
      <c r="AU3296" s="11"/>
      <c r="AV3296" s="11"/>
      <c r="AW3296" s="12"/>
      <c r="AX3296" s="11"/>
      <c r="AY3296" s="11"/>
      <c r="AZ3296" s="11"/>
      <c r="BA3296" s="11"/>
      <c r="BB3296" s="15"/>
    </row>
    <row r="3297" spans="37:54">
      <c r="AK3297" s="10"/>
      <c r="AL3297" s="11"/>
      <c r="AM3297" s="11"/>
      <c r="AN3297" s="11"/>
      <c r="AO3297" s="11"/>
      <c r="AP3297" s="11"/>
      <c r="AQ3297" s="11"/>
      <c r="AR3297" s="11"/>
      <c r="AS3297" s="11"/>
      <c r="AT3297" s="11"/>
      <c r="AU3297" s="11"/>
      <c r="AV3297" s="11"/>
      <c r="AW3297" s="12"/>
      <c r="AX3297" s="11"/>
      <c r="AY3297" s="11"/>
      <c r="AZ3297" s="11"/>
      <c r="BA3297" s="11"/>
      <c r="BB3297" s="15"/>
    </row>
    <row r="3298" spans="37:54">
      <c r="AK3298" s="10"/>
      <c r="AL3298" s="11"/>
      <c r="AM3298" s="11"/>
      <c r="AN3298" s="11"/>
      <c r="AO3298" s="11"/>
      <c r="AP3298" s="11"/>
      <c r="AQ3298" s="11"/>
      <c r="AR3298" s="11"/>
      <c r="AS3298" s="11"/>
      <c r="AT3298" s="11"/>
      <c r="AU3298" s="11"/>
      <c r="AV3298" s="11"/>
      <c r="AW3298" s="12"/>
      <c r="AX3298" s="11"/>
      <c r="AY3298" s="11"/>
      <c r="AZ3298" s="11"/>
      <c r="BA3298" s="11"/>
      <c r="BB3298" s="15"/>
    </row>
    <row r="3299" spans="37:54">
      <c r="AK3299" s="10"/>
      <c r="AL3299" s="11"/>
      <c r="AM3299" s="11"/>
      <c r="AN3299" s="11"/>
      <c r="AO3299" s="11"/>
      <c r="AP3299" s="11"/>
      <c r="AQ3299" s="11"/>
      <c r="AR3299" s="11"/>
      <c r="AS3299" s="11"/>
      <c r="AT3299" s="11"/>
      <c r="AU3299" s="11"/>
      <c r="AV3299" s="11"/>
      <c r="AW3299" s="12"/>
      <c r="AX3299" s="11"/>
      <c r="AY3299" s="11"/>
      <c r="AZ3299" s="11"/>
      <c r="BA3299" s="11"/>
      <c r="BB3299" s="15"/>
    </row>
    <row r="3300" spans="37:54">
      <c r="AK3300" s="10"/>
      <c r="AL3300" s="11"/>
      <c r="AM3300" s="11"/>
      <c r="AN3300" s="11"/>
      <c r="AO3300" s="11"/>
      <c r="AP3300" s="11"/>
      <c r="AQ3300" s="11"/>
      <c r="AR3300" s="11"/>
      <c r="AS3300" s="11"/>
      <c r="AT3300" s="11"/>
      <c r="AU3300" s="11"/>
      <c r="AV3300" s="11"/>
      <c r="AW3300" s="12"/>
      <c r="AX3300" s="11"/>
      <c r="AY3300" s="11"/>
      <c r="AZ3300" s="11"/>
      <c r="BA3300" s="11"/>
      <c r="BB3300" s="15"/>
    </row>
    <row r="3301" spans="37:54">
      <c r="AK3301" s="10"/>
      <c r="AL3301" s="11"/>
      <c r="AM3301" s="11"/>
      <c r="AN3301" s="11"/>
      <c r="AO3301" s="11"/>
      <c r="AP3301" s="11"/>
      <c r="AQ3301" s="11"/>
      <c r="AR3301" s="11"/>
      <c r="AS3301" s="11"/>
      <c r="AT3301" s="11"/>
      <c r="AU3301" s="11"/>
      <c r="AV3301" s="11"/>
      <c r="AW3301" s="12"/>
      <c r="AX3301" s="11"/>
      <c r="AY3301" s="11"/>
      <c r="AZ3301" s="11"/>
      <c r="BA3301" s="11"/>
      <c r="BB3301" s="15"/>
    </row>
    <row r="3302" spans="37:54">
      <c r="AK3302" s="10"/>
      <c r="AL3302" s="11"/>
      <c r="AM3302" s="11"/>
      <c r="AN3302" s="11"/>
      <c r="AO3302" s="11"/>
      <c r="AP3302" s="11"/>
      <c r="AQ3302" s="11"/>
      <c r="AR3302" s="11"/>
      <c r="AS3302" s="11"/>
      <c r="AT3302" s="11"/>
      <c r="AU3302" s="11"/>
      <c r="AV3302" s="11"/>
      <c r="AW3302" s="12"/>
      <c r="AX3302" s="11"/>
      <c r="AY3302" s="11"/>
      <c r="AZ3302" s="11"/>
      <c r="BA3302" s="11"/>
      <c r="BB3302" s="15"/>
    </row>
    <row r="3303" spans="37:54">
      <c r="AK3303" s="10"/>
      <c r="AL3303" s="11"/>
      <c r="AM3303" s="11"/>
      <c r="AN3303" s="11"/>
      <c r="AO3303" s="11"/>
      <c r="AP3303" s="11"/>
      <c r="AQ3303" s="11"/>
      <c r="AR3303" s="11"/>
      <c r="AS3303" s="11"/>
      <c r="AT3303" s="11"/>
      <c r="AU3303" s="11"/>
      <c r="AV3303" s="11"/>
      <c r="AW3303" s="12"/>
      <c r="AX3303" s="11"/>
      <c r="AY3303" s="11"/>
      <c r="AZ3303" s="11"/>
      <c r="BA3303" s="11"/>
      <c r="BB3303" s="15"/>
    </row>
    <row r="3304" spans="37:54">
      <c r="AK3304" s="10"/>
      <c r="AL3304" s="11"/>
      <c r="AM3304" s="11"/>
      <c r="AN3304" s="11"/>
      <c r="AO3304" s="11"/>
      <c r="AP3304" s="11"/>
      <c r="AQ3304" s="11"/>
      <c r="AR3304" s="11"/>
      <c r="AS3304" s="11"/>
      <c r="AT3304" s="11"/>
      <c r="AU3304" s="11"/>
      <c r="AV3304" s="11"/>
      <c r="AW3304" s="12"/>
      <c r="AX3304" s="11"/>
      <c r="AY3304" s="11"/>
      <c r="AZ3304" s="11"/>
      <c r="BA3304" s="11"/>
      <c r="BB3304" s="15"/>
    </row>
    <row r="3305" spans="37:54">
      <c r="AK3305" s="10"/>
      <c r="AL3305" s="11"/>
      <c r="AM3305" s="11"/>
      <c r="AN3305" s="11"/>
      <c r="AO3305" s="11"/>
      <c r="AP3305" s="11"/>
      <c r="AQ3305" s="11"/>
      <c r="AR3305" s="11"/>
      <c r="AS3305" s="11"/>
      <c r="AT3305" s="11"/>
      <c r="AU3305" s="11"/>
      <c r="AV3305" s="11"/>
      <c r="AW3305" s="12"/>
      <c r="AX3305" s="11"/>
      <c r="AY3305" s="11"/>
      <c r="AZ3305" s="11"/>
      <c r="BA3305" s="11"/>
      <c r="BB3305" s="15"/>
    </row>
    <row r="3306" spans="37:54">
      <c r="AK3306" s="10"/>
      <c r="AL3306" s="11"/>
      <c r="AM3306" s="11"/>
      <c r="AN3306" s="11"/>
      <c r="AO3306" s="11"/>
      <c r="AP3306" s="11"/>
      <c r="AQ3306" s="11"/>
      <c r="AR3306" s="11"/>
      <c r="AS3306" s="11"/>
      <c r="AT3306" s="11"/>
      <c r="AU3306" s="11"/>
      <c r="AV3306" s="11"/>
      <c r="AW3306" s="12"/>
      <c r="AX3306" s="11"/>
      <c r="AY3306" s="11"/>
      <c r="AZ3306" s="11"/>
      <c r="BA3306" s="11"/>
      <c r="BB3306" s="15"/>
    </row>
    <row r="3307" spans="37:54">
      <c r="AK3307" s="10"/>
      <c r="AL3307" s="11"/>
      <c r="AM3307" s="11"/>
      <c r="AN3307" s="11"/>
      <c r="AO3307" s="11"/>
      <c r="AP3307" s="11"/>
      <c r="AQ3307" s="11"/>
      <c r="AR3307" s="11"/>
      <c r="AS3307" s="11"/>
      <c r="AT3307" s="11"/>
      <c r="AU3307" s="11"/>
      <c r="AV3307" s="11"/>
      <c r="AW3307" s="12"/>
      <c r="AX3307" s="11"/>
      <c r="AY3307" s="11"/>
      <c r="AZ3307" s="11"/>
      <c r="BA3307" s="11"/>
      <c r="BB3307" s="15"/>
    </row>
    <row r="3308" spans="37:54">
      <c r="AK3308" s="10"/>
      <c r="AL3308" s="11"/>
      <c r="AM3308" s="11"/>
      <c r="AN3308" s="11"/>
      <c r="AO3308" s="11"/>
      <c r="AP3308" s="11"/>
      <c r="AQ3308" s="11"/>
      <c r="AR3308" s="11"/>
      <c r="AS3308" s="11"/>
      <c r="AT3308" s="11"/>
      <c r="AU3308" s="11"/>
      <c r="AV3308" s="11"/>
      <c r="AW3308" s="12"/>
      <c r="AX3308" s="11"/>
      <c r="AY3308" s="11"/>
      <c r="AZ3308" s="11"/>
      <c r="BA3308" s="11"/>
      <c r="BB3308" s="15"/>
    </row>
    <row r="3309" spans="37:54">
      <c r="AK3309" s="10"/>
      <c r="AL3309" s="11"/>
      <c r="AM3309" s="11"/>
      <c r="AN3309" s="11"/>
      <c r="AO3309" s="11"/>
      <c r="AP3309" s="11"/>
      <c r="AQ3309" s="11"/>
      <c r="AR3309" s="11"/>
      <c r="AS3309" s="11"/>
      <c r="AT3309" s="11"/>
      <c r="AU3309" s="11"/>
      <c r="AV3309" s="11"/>
      <c r="AW3309" s="12"/>
      <c r="AX3309" s="11"/>
      <c r="AY3309" s="11"/>
      <c r="AZ3309" s="11"/>
      <c r="BA3309" s="11"/>
      <c r="BB3309" s="15"/>
    </row>
    <row r="3310" spans="37:54">
      <c r="AK3310" s="10"/>
      <c r="AL3310" s="11"/>
      <c r="AM3310" s="11"/>
      <c r="AN3310" s="11"/>
      <c r="AO3310" s="11"/>
      <c r="AP3310" s="11"/>
      <c r="AQ3310" s="11"/>
      <c r="AR3310" s="11"/>
      <c r="AS3310" s="11"/>
      <c r="AT3310" s="11"/>
      <c r="AU3310" s="11"/>
      <c r="AV3310" s="11"/>
      <c r="AW3310" s="12"/>
      <c r="AX3310" s="11"/>
      <c r="AY3310" s="11"/>
      <c r="AZ3310" s="11"/>
      <c r="BA3310" s="11"/>
      <c r="BB3310" s="15"/>
    </row>
    <row r="3311" spans="37:54">
      <c r="AK3311" s="10"/>
      <c r="AL3311" s="11"/>
      <c r="AM3311" s="11"/>
      <c r="AN3311" s="11"/>
      <c r="AO3311" s="11"/>
      <c r="AP3311" s="11"/>
      <c r="AQ3311" s="11"/>
      <c r="AR3311" s="11"/>
      <c r="AS3311" s="11"/>
      <c r="AT3311" s="11"/>
      <c r="AU3311" s="11"/>
      <c r="AV3311" s="11"/>
      <c r="AW3311" s="12"/>
      <c r="AX3311" s="11"/>
      <c r="AY3311" s="11"/>
      <c r="AZ3311" s="11"/>
      <c r="BA3311" s="11"/>
      <c r="BB3311" s="15"/>
    </row>
    <row r="3312" spans="37:54">
      <c r="AK3312" s="10"/>
      <c r="AL3312" s="11"/>
      <c r="AM3312" s="11"/>
      <c r="AN3312" s="11"/>
      <c r="AO3312" s="11"/>
      <c r="AP3312" s="11"/>
      <c r="AQ3312" s="11"/>
      <c r="AR3312" s="11"/>
      <c r="AS3312" s="11"/>
      <c r="AT3312" s="11"/>
      <c r="AU3312" s="11"/>
      <c r="AV3312" s="11"/>
      <c r="AW3312" s="12"/>
      <c r="AX3312" s="11"/>
      <c r="AY3312" s="11"/>
      <c r="AZ3312" s="11"/>
      <c r="BA3312" s="11"/>
      <c r="BB3312" s="15"/>
    </row>
    <row r="3313" spans="37:54">
      <c r="AK3313" s="10"/>
      <c r="AL3313" s="11"/>
      <c r="AM3313" s="11"/>
      <c r="AN3313" s="11"/>
      <c r="AO3313" s="11"/>
      <c r="AP3313" s="11"/>
      <c r="AQ3313" s="11"/>
      <c r="AR3313" s="11"/>
      <c r="AS3313" s="11"/>
      <c r="AT3313" s="11"/>
      <c r="AU3313" s="11"/>
      <c r="AV3313" s="11"/>
      <c r="AW3313" s="12"/>
      <c r="AX3313" s="11"/>
      <c r="AY3313" s="11"/>
      <c r="AZ3313" s="11"/>
      <c r="BA3313" s="11"/>
      <c r="BB3313" s="15"/>
    </row>
    <row r="3314" spans="37:54">
      <c r="AK3314" s="10"/>
      <c r="AL3314" s="11"/>
      <c r="AM3314" s="11"/>
      <c r="AN3314" s="11"/>
      <c r="AO3314" s="11"/>
      <c r="AP3314" s="11"/>
      <c r="AQ3314" s="11"/>
      <c r="AR3314" s="11"/>
      <c r="AS3314" s="11"/>
      <c r="AT3314" s="11"/>
      <c r="AU3314" s="11"/>
      <c r="AV3314" s="11"/>
      <c r="AW3314" s="12"/>
      <c r="AX3314" s="11"/>
      <c r="AY3314" s="11"/>
      <c r="AZ3314" s="11"/>
      <c r="BA3314" s="11"/>
      <c r="BB3314" s="15"/>
    </row>
    <row r="3315" spans="37:54">
      <c r="AK3315" s="10"/>
      <c r="AL3315" s="11"/>
      <c r="AM3315" s="11"/>
      <c r="AN3315" s="11"/>
      <c r="AO3315" s="11"/>
      <c r="AP3315" s="11"/>
      <c r="AQ3315" s="11"/>
      <c r="AR3315" s="11"/>
      <c r="AS3315" s="11"/>
      <c r="AT3315" s="11"/>
      <c r="AU3315" s="11"/>
      <c r="AV3315" s="11"/>
      <c r="AW3315" s="12"/>
      <c r="AX3315" s="11"/>
      <c r="AY3315" s="11"/>
      <c r="AZ3315" s="11"/>
      <c r="BA3315" s="11"/>
      <c r="BB3315" s="15"/>
    </row>
    <row r="3316" spans="37:54">
      <c r="AK3316" s="10"/>
      <c r="AL3316" s="11"/>
      <c r="AM3316" s="11"/>
      <c r="AN3316" s="11"/>
      <c r="AO3316" s="11"/>
      <c r="AP3316" s="11"/>
      <c r="AQ3316" s="11"/>
      <c r="AR3316" s="11"/>
      <c r="AS3316" s="11"/>
      <c r="AT3316" s="11"/>
      <c r="AU3316" s="11"/>
      <c r="AV3316" s="11"/>
      <c r="AW3316" s="12"/>
      <c r="AX3316" s="11"/>
      <c r="AY3316" s="11"/>
      <c r="AZ3316" s="11"/>
      <c r="BA3316" s="11"/>
      <c r="BB3316" s="15"/>
    </row>
    <row r="3317" spans="37:54">
      <c r="AK3317" s="10"/>
      <c r="AL3317" s="11"/>
      <c r="AM3317" s="11"/>
      <c r="AN3317" s="11"/>
      <c r="AO3317" s="11"/>
      <c r="AP3317" s="11"/>
      <c r="AQ3317" s="11"/>
      <c r="AR3317" s="11"/>
      <c r="AS3317" s="11"/>
      <c r="AT3317" s="11"/>
      <c r="AU3317" s="11"/>
      <c r="AV3317" s="11"/>
      <c r="AW3317" s="12"/>
      <c r="AX3317" s="11"/>
      <c r="AY3317" s="11"/>
      <c r="AZ3317" s="11"/>
      <c r="BA3317" s="11"/>
      <c r="BB3317" s="15"/>
    </row>
    <row r="3318" spans="37:54">
      <c r="AK3318" s="10"/>
      <c r="AL3318" s="11"/>
      <c r="AM3318" s="11"/>
      <c r="AN3318" s="11"/>
      <c r="AO3318" s="11"/>
      <c r="AP3318" s="11"/>
      <c r="AQ3318" s="11"/>
      <c r="AR3318" s="11"/>
      <c r="AS3318" s="11"/>
      <c r="AT3318" s="11"/>
      <c r="AU3318" s="11"/>
      <c r="AV3318" s="11"/>
      <c r="AW3318" s="12"/>
      <c r="AX3318" s="11"/>
      <c r="AY3318" s="11"/>
      <c r="AZ3318" s="11"/>
      <c r="BA3318" s="11"/>
      <c r="BB3318" s="15"/>
    </row>
    <row r="3319" spans="37:54">
      <c r="AK3319" s="10"/>
      <c r="AL3319" s="11"/>
      <c r="AM3319" s="11"/>
      <c r="AN3319" s="11"/>
      <c r="AO3319" s="11"/>
      <c r="AP3319" s="11"/>
      <c r="AQ3319" s="11"/>
      <c r="AR3319" s="11"/>
      <c r="AS3319" s="11"/>
      <c r="AT3319" s="11"/>
      <c r="AU3319" s="11"/>
      <c r="AV3319" s="11"/>
      <c r="AW3319" s="12"/>
      <c r="AX3319" s="11"/>
      <c r="AY3319" s="11"/>
      <c r="AZ3319" s="11"/>
      <c r="BA3319" s="11"/>
      <c r="BB3319" s="15"/>
    </row>
    <row r="3320" spans="37:54">
      <c r="AK3320" s="10"/>
      <c r="AL3320" s="11"/>
      <c r="AM3320" s="11"/>
      <c r="AN3320" s="11"/>
      <c r="AO3320" s="11"/>
      <c r="AP3320" s="11"/>
      <c r="AQ3320" s="11"/>
      <c r="AR3320" s="11"/>
      <c r="AS3320" s="11"/>
      <c r="AT3320" s="11"/>
      <c r="AU3320" s="11"/>
      <c r="AV3320" s="11"/>
      <c r="AW3320" s="12"/>
      <c r="AX3320" s="11"/>
      <c r="AY3320" s="11"/>
      <c r="AZ3320" s="11"/>
      <c r="BA3320" s="11"/>
      <c r="BB3320" s="15"/>
    </row>
    <row r="3321" spans="37:54">
      <c r="AK3321" s="10"/>
      <c r="AL3321" s="11"/>
      <c r="AM3321" s="11"/>
      <c r="AN3321" s="11"/>
      <c r="AO3321" s="11"/>
      <c r="AP3321" s="11"/>
      <c r="AQ3321" s="11"/>
      <c r="AR3321" s="11"/>
      <c r="AS3321" s="11"/>
      <c r="AT3321" s="11"/>
      <c r="AU3321" s="11"/>
      <c r="AV3321" s="11"/>
      <c r="AW3321" s="12"/>
      <c r="AX3321" s="11"/>
      <c r="AY3321" s="11"/>
      <c r="AZ3321" s="11"/>
      <c r="BA3321" s="11"/>
      <c r="BB3321" s="15"/>
    </row>
    <row r="3322" spans="37:54">
      <c r="AK3322" s="10"/>
      <c r="AL3322" s="11"/>
      <c r="AM3322" s="11"/>
      <c r="AN3322" s="11"/>
      <c r="AO3322" s="11"/>
      <c r="AP3322" s="11"/>
      <c r="AQ3322" s="11"/>
      <c r="AR3322" s="11"/>
      <c r="AS3322" s="11"/>
      <c r="AT3322" s="11"/>
      <c r="AU3322" s="11"/>
      <c r="AV3322" s="11"/>
      <c r="AW3322" s="12"/>
      <c r="AX3322" s="11"/>
      <c r="AY3322" s="11"/>
      <c r="AZ3322" s="11"/>
      <c r="BA3322" s="11"/>
      <c r="BB3322" s="15"/>
    </row>
    <row r="3323" spans="37:54">
      <c r="AK3323" s="10"/>
      <c r="AL3323" s="11"/>
      <c r="AM3323" s="11"/>
      <c r="AN3323" s="11"/>
      <c r="AO3323" s="11"/>
      <c r="AP3323" s="11"/>
      <c r="AQ3323" s="11"/>
      <c r="AR3323" s="11"/>
      <c r="AS3323" s="11"/>
      <c r="AT3323" s="11"/>
      <c r="AU3323" s="11"/>
      <c r="AV3323" s="11"/>
      <c r="AW3323" s="12"/>
      <c r="AX3323" s="11"/>
      <c r="AY3323" s="11"/>
      <c r="AZ3323" s="11"/>
      <c r="BA3323" s="11"/>
      <c r="BB3323" s="15"/>
    </row>
    <row r="3324" spans="37:54">
      <c r="AK3324" s="10"/>
      <c r="AL3324" s="11"/>
      <c r="AM3324" s="11"/>
      <c r="AN3324" s="11"/>
      <c r="AO3324" s="11"/>
      <c r="AP3324" s="11"/>
      <c r="AQ3324" s="11"/>
      <c r="AR3324" s="11"/>
      <c r="AS3324" s="11"/>
      <c r="AT3324" s="11"/>
      <c r="AU3324" s="11"/>
      <c r="AV3324" s="11"/>
      <c r="AW3324" s="12"/>
      <c r="AX3324" s="11"/>
      <c r="AY3324" s="11"/>
      <c r="AZ3324" s="11"/>
      <c r="BA3324" s="11"/>
      <c r="BB3324" s="15"/>
    </row>
    <row r="3325" spans="37:54">
      <c r="AK3325" s="10"/>
      <c r="AL3325" s="11"/>
      <c r="AM3325" s="11"/>
      <c r="AN3325" s="11"/>
      <c r="AO3325" s="11"/>
      <c r="AP3325" s="11"/>
      <c r="AQ3325" s="11"/>
      <c r="AR3325" s="11"/>
      <c r="AS3325" s="11"/>
      <c r="AT3325" s="11"/>
      <c r="AU3325" s="11"/>
      <c r="AV3325" s="11"/>
      <c r="AW3325" s="12"/>
      <c r="AX3325" s="11"/>
      <c r="AY3325" s="11"/>
      <c r="AZ3325" s="11"/>
      <c r="BA3325" s="11"/>
      <c r="BB3325" s="15"/>
    </row>
    <row r="3326" spans="37:54">
      <c r="AK3326" s="10"/>
      <c r="AL3326" s="11"/>
      <c r="AM3326" s="11"/>
      <c r="AN3326" s="11"/>
      <c r="AO3326" s="11"/>
      <c r="AP3326" s="11"/>
      <c r="AQ3326" s="11"/>
      <c r="AR3326" s="11"/>
      <c r="AS3326" s="11"/>
      <c r="AT3326" s="11"/>
      <c r="AU3326" s="11"/>
      <c r="AV3326" s="11"/>
      <c r="AW3326" s="12"/>
      <c r="AX3326" s="11"/>
      <c r="AY3326" s="11"/>
      <c r="AZ3326" s="11"/>
      <c r="BA3326" s="11"/>
      <c r="BB3326" s="15"/>
    </row>
    <row r="3327" spans="37:54">
      <c r="AK3327" s="10"/>
      <c r="AL3327" s="11"/>
      <c r="AM3327" s="11"/>
      <c r="AN3327" s="11"/>
      <c r="AO3327" s="11"/>
      <c r="AP3327" s="11"/>
      <c r="AQ3327" s="11"/>
      <c r="AR3327" s="11"/>
      <c r="AS3327" s="11"/>
      <c r="AT3327" s="11"/>
      <c r="AU3327" s="11"/>
      <c r="AV3327" s="11"/>
      <c r="AW3327" s="12"/>
      <c r="AX3327" s="11"/>
      <c r="AY3327" s="11"/>
      <c r="AZ3327" s="11"/>
      <c r="BA3327" s="11"/>
      <c r="BB3327" s="15"/>
    </row>
    <row r="3328" spans="37:54">
      <c r="AK3328" s="10"/>
      <c r="AL3328" s="11"/>
      <c r="AM3328" s="11"/>
      <c r="AN3328" s="11"/>
      <c r="AO3328" s="11"/>
      <c r="AP3328" s="11"/>
      <c r="AQ3328" s="11"/>
      <c r="AR3328" s="11"/>
      <c r="AS3328" s="11"/>
      <c r="AT3328" s="11"/>
      <c r="AU3328" s="11"/>
      <c r="AV3328" s="11"/>
      <c r="AW3328" s="12"/>
      <c r="AX3328" s="11"/>
      <c r="AY3328" s="11"/>
      <c r="AZ3328" s="11"/>
      <c r="BA3328" s="11"/>
      <c r="BB3328" s="15"/>
    </row>
    <row r="3329" spans="37:54">
      <c r="AK3329" s="10"/>
      <c r="AL3329" s="11"/>
      <c r="AM3329" s="11"/>
      <c r="AN3329" s="11"/>
      <c r="AO3329" s="11"/>
      <c r="AP3329" s="11"/>
      <c r="AQ3329" s="11"/>
      <c r="AR3329" s="11"/>
      <c r="AS3329" s="11"/>
      <c r="AT3329" s="11"/>
      <c r="AU3329" s="11"/>
      <c r="AV3329" s="11"/>
      <c r="AW3329" s="12"/>
      <c r="AX3329" s="11"/>
      <c r="AY3329" s="11"/>
      <c r="AZ3329" s="11"/>
      <c r="BA3329" s="11"/>
      <c r="BB3329" s="15"/>
    </row>
    <row r="3330" spans="37:54">
      <c r="AK3330" s="10"/>
      <c r="AL3330" s="11"/>
      <c r="AM3330" s="11"/>
      <c r="AN3330" s="11"/>
      <c r="AO3330" s="11"/>
      <c r="AP3330" s="11"/>
      <c r="AQ3330" s="11"/>
      <c r="AR3330" s="11"/>
      <c r="AS3330" s="11"/>
      <c r="AT3330" s="11"/>
      <c r="AU3330" s="11"/>
      <c r="AV3330" s="11"/>
      <c r="AW3330" s="12"/>
      <c r="AX3330" s="11"/>
      <c r="AY3330" s="11"/>
      <c r="AZ3330" s="11"/>
      <c r="BA3330" s="11"/>
      <c r="BB3330" s="15"/>
    </row>
    <row r="3331" spans="37:54">
      <c r="AK3331" s="10"/>
      <c r="AL3331" s="11"/>
      <c r="AM3331" s="11"/>
      <c r="AN3331" s="11"/>
      <c r="AO3331" s="11"/>
      <c r="AP3331" s="11"/>
      <c r="AQ3331" s="11"/>
      <c r="AR3331" s="11"/>
      <c r="AS3331" s="11"/>
      <c r="AT3331" s="11"/>
      <c r="AU3331" s="11"/>
      <c r="AV3331" s="11"/>
      <c r="AW3331" s="12"/>
      <c r="AX3331" s="11"/>
      <c r="AY3331" s="11"/>
      <c r="AZ3331" s="11"/>
      <c r="BA3331" s="11"/>
      <c r="BB3331" s="15"/>
    </row>
    <row r="3332" spans="37:54">
      <c r="AK3332" s="10"/>
      <c r="AL3332" s="11"/>
      <c r="AM3332" s="11"/>
      <c r="AN3332" s="11"/>
      <c r="AO3332" s="11"/>
      <c r="AP3332" s="11"/>
      <c r="AQ3332" s="11"/>
      <c r="AR3332" s="11"/>
      <c r="AS3332" s="11"/>
      <c r="AT3332" s="11"/>
      <c r="AU3332" s="11"/>
      <c r="AV3332" s="11"/>
      <c r="AW3332" s="12"/>
      <c r="AX3332" s="11"/>
      <c r="AY3332" s="11"/>
      <c r="AZ3332" s="11"/>
      <c r="BA3332" s="11"/>
      <c r="BB3332" s="15"/>
    </row>
    <row r="3333" spans="37:54">
      <c r="AK3333" s="10"/>
      <c r="AL3333" s="11"/>
      <c r="AM3333" s="11"/>
      <c r="AN3333" s="11"/>
      <c r="AO3333" s="11"/>
      <c r="AP3333" s="11"/>
      <c r="AQ3333" s="11"/>
      <c r="AR3333" s="11"/>
      <c r="AS3333" s="11"/>
      <c r="AT3333" s="11"/>
      <c r="AU3333" s="11"/>
      <c r="AV3333" s="11"/>
      <c r="AW3333" s="12"/>
      <c r="AX3333" s="11"/>
      <c r="AY3333" s="11"/>
      <c r="AZ3333" s="11"/>
      <c r="BA3333" s="11"/>
      <c r="BB3333" s="15"/>
    </row>
    <row r="3334" spans="37:54">
      <c r="AK3334" s="10"/>
      <c r="AL3334" s="11"/>
      <c r="AM3334" s="11"/>
      <c r="AN3334" s="11"/>
      <c r="AO3334" s="11"/>
      <c r="AP3334" s="11"/>
      <c r="AQ3334" s="11"/>
      <c r="AR3334" s="11"/>
      <c r="AS3334" s="11"/>
      <c r="AT3334" s="11"/>
      <c r="AU3334" s="11"/>
      <c r="AV3334" s="11"/>
      <c r="AW3334" s="12"/>
      <c r="AX3334" s="11"/>
      <c r="AY3334" s="11"/>
      <c r="AZ3334" s="11"/>
      <c r="BA3334" s="11"/>
      <c r="BB3334" s="15"/>
    </row>
    <row r="3335" spans="37:54">
      <c r="AK3335" s="10"/>
      <c r="AL3335" s="11"/>
      <c r="AM3335" s="11"/>
      <c r="AN3335" s="11"/>
      <c r="AO3335" s="11"/>
      <c r="AP3335" s="11"/>
      <c r="AQ3335" s="11"/>
      <c r="AR3335" s="11"/>
      <c r="AS3335" s="11"/>
      <c r="AT3335" s="11"/>
      <c r="AU3335" s="11"/>
      <c r="AV3335" s="11"/>
      <c r="AW3335" s="12"/>
      <c r="AX3335" s="11"/>
      <c r="AY3335" s="11"/>
      <c r="AZ3335" s="11"/>
      <c r="BA3335" s="11"/>
      <c r="BB3335" s="15"/>
    </row>
    <row r="3336" spans="37:54">
      <c r="AK3336" s="10"/>
      <c r="AL3336" s="11"/>
      <c r="AM3336" s="11"/>
      <c r="AN3336" s="11"/>
      <c r="AO3336" s="11"/>
      <c r="AP3336" s="11"/>
      <c r="AQ3336" s="11"/>
      <c r="AR3336" s="11"/>
      <c r="AS3336" s="11"/>
      <c r="AT3336" s="11"/>
      <c r="AU3336" s="11"/>
      <c r="AV3336" s="11"/>
      <c r="AW3336" s="12"/>
      <c r="AX3336" s="11"/>
      <c r="AY3336" s="11"/>
      <c r="AZ3336" s="11"/>
      <c r="BA3336" s="11"/>
      <c r="BB3336" s="15"/>
    </row>
    <row r="3337" spans="37:54">
      <c r="AK3337" s="10"/>
      <c r="AL3337" s="11"/>
      <c r="AM3337" s="11"/>
      <c r="AN3337" s="11"/>
      <c r="AO3337" s="11"/>
      <c r="AP3337" s="11"/>
      <c r="AQ3337" s="11"/>
      <c r="AR3337" s="11"/>
      <c r="AS3337" s="11"/>
      <c r="AT3337" s="11"/>
      <c r="AU3337" s="11"/>
      <c r="AV3337" s="11"/>
      <c r="AW3337" s="12"/>
      <c r="AX3337" s="11"/>
      <c r="AY3337" s="11"/>
      <c r="AZ3337" s="11"/>
      <c r="BA3337" s="11"/>
      <c r="BB3337" s="15"/>
    </row>
    <row r="3338" spans="37:54">
      <c r="AK3338" s="10"/>
      <c r="AL3338" s="11"/>
      <c r="AM3338" s="11"/>
      <c r="AN3338" s="11"/>
      <c r="AO3338" s="11"/>
      <c r="AP3338" s="11"/>
      <c r="AQ3338" s="11"/>
      <c r="AR3338" s="11"/>
      <c r="AS3338" s="11"/>
      <c r="AT3338" s="11"/>
      <c r="AU3338" s="11"/>
      <c r="AV3338" s="11"/>
      <c r="AW3338" s="12"/>
      <c r="AX3338" s="11"/>
      <c r="AY3338" s="11"/>
      <c r="AZ3338" s="11"/>
      <c r="BA3338" s="11"/>
      <c r="BB3338" s="15"/>
    </row>
    <row r="3339" spans="37:54">
      <c r="AK3339" s="10"/>
      <c r="AL3339" s="11"/>
      <c r="AM3339" s="11"/>
      <c r="AN3339" s="11"/>
      <c r="AO3339" s="11"/>
      <c r="AP3339" s="11"/>
      <c r="AQ3339" s="11"/>
      <c r="AR3339" s="11"/>
      <c r="AS3339" s="11"/>
      <c r="AT3339" s="11"/>
      <c r="AU3339" s="11"/>
      <c r="AV3339" s="11"/>
      <c r="AW3339" s="12"/>
      <c r="AX3339" s="11"/>
      <c r="AY3339" s="11"/>
      <c r="AZ3339" s="11"/>
      <c r="BA3339" s="11"/>
      <c r="BB3339" s="15"/>
    </row>
    <row r="3340" spans="37:54">
      <c r="AK3340" s="10"/>
      <c r="AL3340" s="11"/>
      <c r="AM3340" s="11"/>
      <c r="AN3340" s="11"/>
      <c r="AO3340" s="11"/>
      <c r="AP3340" s="11"/>
      <c r="AQ3340" s="11"/>
      <c r="AR3340" s="11"/>
      <c r="AS3340" s="11"/>
      <c r="AT3340" s="11"/>
      <c r="AU3340" s="11"/>
      <c r="AV3340" s="11"/>
      <c r="AW3340" s="12"/>
      <c r="AX3340" s="11"/>
      <c r="AY3340" s="11"/>
      <c r="AZ3340" s="11"/>
      <c r="BA3340" s="11"/>
      <c r="BB3340" s="15"/>
    </row>
    <row r="3341" spans="37:54">
      <c r="AK3341" s="10"/>
      <c r="AL3341" s="11"/>
      <c r="AM3341" s="11"/>
      <c r="AN3341" s="11"/>
      <c r="AO3341" s="11"/>
      <c r="AP3341" s="11"/>
      <c r="AQ3341" s="11"/>
      <c r="AR3341" s="11"/>
      <c r="AS3341" s="11"/>
      <c r="AT3341" s="11"/>
      <c r="AU3341" s="11"/>
      <c r="AV3341" s="11"/>
      <c r="AW3341" s="12"/>
      <c r="AX3341" s="11"/>
      <c r="AY3341" s="11"/>
      <c r="AZ3341" s="11"/>
      <c r="BA3341" s="11"/>
      <c r="BB3341" s="15"/>
    </row>
    <row r="3342" spans="37:54">
      <c r="AK3342" s="10"/>
      <c r="AL3342" s="11"/>
      <c r="AM3342" s="11"/>
      <c r="AN3342" s="11"/>
      <c r="AO3342" s="11"/>
      <c r="AP3342" s="11"/>
      <c r="AQ3342" s="11"/>
      <c r="AR3342" s="11"/>
      <c r="AS3342" s="11"/>
      <c r="AT3342" s="11"/>
      <c r="AU3342" s="11"/>
      <c r="AV3342" s="11"/>
      <c r="AW3342" s="12"/>
      <c r="AX3342" s="11"/>
      <c r="AY3342" s="11"/>
      <c r="AZ3342" s="11"/>
      <c r="BA3342" s="11"/>
      <c r="BB3342" s="15"/>
    </row>
    <row r="3343" spans="37:54">
      <c r="AK3343" s="10"/>
      <c r="AL3343" s="11"/>
      <c r="AM3343" s="11"/>
      <c r="AN3343" s="11"/>
      <c r="AO3343" s="11"/>
      <c r="AP3343" s="11"/>
      <c r="AQ3343" s="11"/>
      <c r="AR3343" s="11"/>
      <c r="AS3343" s="11"/>
      <c r="AT3343" s="11"/>
      <c r="AU3343" s="11"/>
      <c r="AV3343" s="11"/>
      <c r="AW3343" s="12"/>
      <c r="AX3343" s="11"/>
      <c r="AY3343" s="11"/>
      <c r="AZ3343" s="11"/>
      <c r="BA3343" s="11"/>
      <c r="BB3343" s="15"/>
    </row>
    <row r="3344" spans="37:54">
      <c r="AK3344" s="10"/>
      <c r="AL3344" s="11"/>
      <c r="AM3344" s="11"/>
      <c r="AN3344" s="11"/>
      <c r="AO3344" s="11"/>
      <c r="AP3344" s="11"/>
      <c r="AQ3344" s="11"/>
      <c r="AR3344" s="11"/>
      <c r="AS3344" s="11"/>
      <c r="AT3344" s="11"/>
      <c r="AU3344" s="11"/>
      <c r="AV3344" s="11"/>
      <c r="AW3344" s="12"/>
      <c r="AX3344" s="11"/>
      <c r="AY3344" s="11"/>
      <c r="AZ3344" s="11"/>
      <c r="BA3344" s="11"/>
      <c r="BB3344" s="15"/>
    </row>
    <row r="3345" spans="37:54">
      <c r="AK3345" s="10"/>
      <c r="AL3345" s="11"/>
      <c r="AM3345" s="11"/>
      <c r="AN3345" s="11"/>
      <c r="AO3345" s="11"/>
      <c r="AP3345" s="11"/>
      <c r="AQ3345" s="11"/>
      <c r="AR3345" s="11"/>
      <c r="AS3345" s="11"/>
      <c r="AT3345" s="11"/>
      <c r="AU3345" s="11"/>
      <c r="AV3345" s="11"/>
      <c r="AW3345" s="12"/>
      <c r="AX3345" s="11"/>
      <c r="AY3345" s="11"/>
      <c r="AZ3345" s="11"/>
      <c r="BA3345" s="11"/>
      <c r="BB3345" s="15"/>
    </row>
    <row r="3346" spans="37:54">
      <c r="AK3346" s="10"/>
      <c r="AL3346" s="11"/>
      <c r="AM3346" s="11"/>
      <c r="AN3346" s="11"/>
      <c r="AO3346" s="11"/>
      <c r="AP3346" s="11"/>
      <c r="AQ3346" s="11"/>
      <c r="AR3346" s="11"/>
      <c r="AS3346" s="11"/>
      <c r="AT3346" s="11"/>
      <c r="AU3346" s="11"/>
      <c r="AV3346" s="11"/>
      <c r="AW3346" s="12"/>
      <c r="AX3346" s="11"/>
      <c r="AY3346" s="11"/>
      <c r="AZ3346" s="11"/>
      <c r="BA3346" s="11"/>
      <c r="BB3346" s="15"/>
    </row>
    <row r="3347" spans="37:54">
      <c r="AK3347" s="10"/>
      <c r="AL3347" s="11"/>
      <c r="AM3347" s="11"/>
      <c r="AN3347" s="11"/>
      <c r="AO3347" s="11"/>
      <c r="AP3347" s="11"/>
      <c r="AQ3347" s="11"/>
      <c r="AR3347" s="11"/>
      <c r="AS3347" s="11"/>
      <c r="AT3347" s="11"/>
      <c r="AU3347" s="11"/>
      <c r="AV3347" s="11"/>
      <c r="AW3347" s="12"/>
      <c r="AX3347" s="11"/>
      <c r="AY3347" s="11"/>
      <c r="AZ3347" s="11"/>
      <c r="BA3347" s="11"/>
      <c r="BB3347" s="15"/>
    </row>
    <row r="3348" spans="37:54">
      <c r="AK3348" s="10"/>
      <c r="AL3348" s="11"/>
      <c r="AM3348" s="11"/>
      <c r="AN3348" s="11"/>
      <c r="AO3348" s="11"/>
      <c r="AP3348" s="11"/>
      <c r="AQ3348" s="11"/>
      <c r="AR3348" s="11"/>
      <c r="AS3348" s="11"/>
      <c r="AT3348" s="11"/>
      <c r="AU3348" s="11"/>
      <c r="AV3348" s="11"/>
      <c r="AW3348" s="12"/>
      <c r="AX3348" s="11"/>
      <c r="AY3348" s="11"/>
      <c r="AZ3348" s="11"/>
      <c r="BA3348" s="11"/>
      <c r="BB3348" s="15"/>
    </row>
    <row r="3349" spans="37:54">
      <c r="AK3349" s="10"/>
      <c r="AL3349" s="11"/>
      <c r="AM3349" s="11"/>
      <c r="AN3349" s="11"/>
      <c r="AO3349" s="11"/>
      <c r="AP3349" s="11"/>
      <c r="AQ3349" s="11"/>
      <c r="AR3349" s="11"/>
      <c r="AS3349" s="11"/>
      <c r="AT3349" s="11"/>
      <c r="AU3349" s="11"/>
      <c r="AV3349" s="11"/>
      <c r="AW3349" s="12"/>
      <c r="AX3349" s="11"/>
      <c r="AY3349" s="11"/>
      <c r="AZ3349" s="11"/>
      <c r="BA3349" s="11"/>
      <c r="BB3349" s="15"/>
    </row>
    <row r="3350" spans="37:54">
      <c r="AK3350" s="10"/>
      <c r="AL3350" s="11"/>
      <c r="AM3350" s="11"/>
      <c r="AN3350" s="11"/>
      <c r="AO3350" s="11"/>
      <c r="AP3350" s="11"/>
      <c r="AQ3350" s="11"/>
      <c r="AR3350" s="11"/>
      <c r="AS3350" s="11"/>
      <c r="AT3350" s="11"/>
      <c r="AU3350" s="11"/>
      <c r="AV3350" s="11"/>
      <c r="AW3350" s="12"/>
      <c r="AX3350" s="11"/>
      <c r="AY3350" s="11"/>
      <c r="AZ3350" s="11"/>
      <c r="BA3350" s="11"/>
      <c r="BB3350" s="15"/>
    </row>
    <row r="3351" spans="37:54">
      <c r="AK3351" s="10"/>
      <c r="AL3351" s="11"/>
      <c r="AM3351" s="11"/>
      <c r="AN3351" s="11"/>
      <c r="AO3351" s="11"/>
      <c r="AP3351" s="11"/>
      <c r="AQ3351" s="11"/>
      <c r="AR3351" s="11"/>
      <c r="AS3351" s="11"/>
      <c r="AT3351" s="11"/>
      <c r="AU3351" s="11"/>
      <c r="AV3351" s="11"/>
      <c r="AW3351" s="12"/>
      <c r="AX3351" s="11"/>
      <c r="AY3351" s="11"/>
      <c r="AZ3351" s="11"/>
      <c r="BA3351" s="11"/>
      <c r="BB3351" s="15"/>
    </row>
    <row r="3352" spans="37:54">
      <c r="AK3352" s="10"/>
      <c r="AL3352" s="11"/>
      <c r="AM3352" s="11"/>
      <c r="AN3352" s="11"/>
      <c r="AO3352" s="11"/>
      <c r="AP3352" s="11"/>
      <c r="AQ3352" s="11"/>
      <c r="AR3352" s="11"/>
      <c r="AS3352" s="11"/>
      <c r="AT3352" s="11"/>
      <c r="AU3352" s="11"/>
      <c r="AV3352" s="11"/>
      <c r="AW3352" s="12"/>
      <c r="AX3352" s="11"/>
      <c r="AY3352" s="11"/>
      <c r="AZ3352" s="11"/>
      <c r="BA3352" s="11"/>
      <c r="BB3352" s="15"/>
    </row>
    <row r="3353" spans="37:54">
      <c r="AK3353" s="10"/>
      <c r="AL3353" s="11"/>
      <c r="AM3353" s="11"/>
      <c r="AN3353" s="11"/>
      <c r="AO3353" s="11"/>
      <c r="AP3353" s="11"/>
      <c r="AQ3353" s="11"/>
      <c r="AR3353" s="11"/>
      <c r="AS3353" s="11"/>
      <c r="AT3353" s="11"/>
      <c r="AU3353" s="11"/>
      <c r="AV3353" s="11"/>
      <c r="AW3353" s="12"/>
      <c r="AX3353" s="11"/>
      <c r="AY3353" s="11"/>
      <c r="AZ3353" s="11"/>
      <c r="BA3353" s="11"/>
      <c r="BB3353" s="15"/>
    </row>
    <row r="3354" spans="37:54">
      <c r="AK3354" s="10"/>
      <c r="AL3354" s="11"/>
      <c r="AM3354" s="11"/>
      <c r="AN3354" s="11"/>
      <c r="AO3354" s="11"/>
      <c r="AP3354" s="11"/>
      <c r="AQ3354" s="11"/>
      <c r="AR3354" s="11"/>
      <c r="AS3354" s="11"/>
      <c r="AT3354" s="11"/>
      <c r="AU3354" s="11"/>
      <c r="AV3354" s="11"/>
      <c r="AW3354" s="12"/>
      <c r="AX3354" s="11"/>
      <c r="AY3354" s="11"/>
      <c r="AZ3354" s="11"/>
      <c r="BA3354" s="11"/>
      <c r="BB3354" s="15"/>
    </row>
    <row r="3355" spans="37:54">
      <c r="AK3355" s="10"/>
      <c r="AL3355" s="11"/>
      <c r="AM3355" s="11"/>
      <c r="AN3355" s="11"/>
      <c r="AO3355" s="11"/>
      <c r="AP3355" s="11"/>
      <c r="AQ3355" s="11"/>
      <c r="AR3355" s="11"/>
      <c r="AS3355" s="11"/>
      <c r="AT3355" s="11"/>
      <c r="AU3355" s="11"/>
      <c r="AV3355" s="11"/>
      <c r="AW3355" s="12"/>
      <c r="AX3355" s="11"/>
      <c r="AY3355" s="11"/>
      <c r="AZ3355" s="11"/>
      <c r="BA3355" s="11"/>
      <c r="BB3355" s="15"/>
    </row>
    <row r="3356" spans="37:54">
      <c r="AK3356" s="10"/>
      <c r="AL3356" s="11"/>
      <c r="AM3356" s="11"/>
      <c r="AN3356" s="11"/>
      <c r="AO3356" s="11"/>
      <c r="AP3356" s="11"/>
      <c r="AQ3356" s="11"/>
      <c r="AR3356" s="11"/>
      <c r="AS3356" s="11"/>
      <c r="AT3356" s="11"/>
      <c r="AU3356" s="11"/>
      <c r="AV3356" s="11"/>
      <c r="AW3356" s="12"/>
      <c r="AX3356" s="11"/>
      <c r="AY3356" s="11"/>
      <c r="AZ3356" s="11"/>
      <c r="BA3356" s="11"/>
      <c r="BB3356" s="15"/>
    </row>
    <row r="3357" spans="37:54">
      <c r="AK3357" s="10"/>
      <c r="AL3357" s="11"/>
      <c r="AM3357" s="11"/>
      <c r="AN3357" s="11"/>
      <c r="AO3357" s="11"/>
      <c r="AP3357" s="11"/>
      <c r="AQ3357" s="11"/>
      <c r="AR3357" s="11"/>
      <c r="AS3357" s="11"/>
      <c r="AT3357" s="11"/>
      <c r="AU3357" s="11"/>
      <c r="AV3357" s="11"/>
      <c r="AW3357" s="12"/>
      <c r="AX3357" s="11"/>
      <c r="AY3357" s="11"/>
      <c r="AZ3357" s="11"/>
      <c r="BA3357" s="11"/>
      <c r="BB3357" s="15"/>
    </row>
    <row r="3358" spans="37:54">
      <c r="AK3358" s="10"/>
      <c r="AL3358" s="11"/>
      <c r="AM3358" s="11"/>
      <c r="AN3358" s="11"/>
      <c r="AO3358" s="11"/>
      <c r="AP3358" s="11"/>
      <c r="AQ3358" s="11"/>
      <c r="AR3358" s="11"/>
      <c r="AS3358" s="11"/>
      <c r="AT3358" s="11"/>
      <c r="AU3358" s="11"/>
      <c r="AV3358" s="11"/>
      <c r="AW3358" s="12"/>
      <c r="AX3358" s="11"/>
      <c r="AY3358" s="11"/>
      <c r="AZ3358" s="11"/>
      <c r="BA3358" s="11"/>
      <c r="BB3358" s="15"/>
    </row>
    <row r="3359" spans="37:54">
      <c r="AK3359" s="10"/>
      <c r="AL3359" s="11"/>
      <c r="AM3359" s="11"/>
      <c r="AN3359" s="11"/>
      <c r="AO3359" s="11"/>
      <c r="AP3359" s="11"/>
      <c r="AQ3359" s="11"/>
      <c r="AR3359" s="11"/>
      <c r="AS3359" s="11"/>
      <c r="AT3359" s="11"/>
      <c r="AU3359" s="11"/>
      <c r="AV3359" s="11"/>
      <c r="AW3359" s="12"/>
      <c r="AX3359" s="11"/>
      <c r="AY3359" s="11"/>
      <c r="AZ3359" s="11"/>
      <c r="BA3359" s="11"/>
      <c r="BB3359" s="15"/>
    </row>
    <row r="3360" spans="37:54">
      <c r="AK3360" s="10"/>
      <c r="AL3360" s="11"/>
      <c r="AM3360" s="11"/>
      <c r="AN3360" s="11"/>
      <c r="AO3360" s="11"/>
      <c r="AP3360" s="11"/>
      <c r="AQ3360" s="11"/>
      <c r="AR3360" s="11"/>
      <c r="AS3360" s="11"/>
      <c r="AT3360" s="11"/>
      <c r="AU3360" s="11"/>
      <c r="AV3360" s="11"/>
      <c r="AW3360" s="12"/>
      <c r="AX3360" s="11"/>
      <c r="AY3360" s="11"/>
      <c r="AZ3360" s="11"/>
      <c r="BA3360" s="11"/>
      <c r="BB3360" s="15"/>
    </row>
    <row r="3361" spans="37:54">
      <c r="AK3361" s="10"/>
      <c r="AL3361" s="11"/>
      <c r="AM3361" s="11"/>
      <c r="AN3361" s="11"/>
      <c r="AO3361" s="11"/>
      <c r="AP3361" s="11"/>
      <c r="AQ3361" s="11"/>
      <c r="AR3361" s="11"/>
      <c r="AS3361" s="11"/>
      <c r="AT3361" s="11"/>
      <c r="AU3361" s="11"/>
      <c r="AV3361" s="11"/>
      <c r="AW3361" s="12"/>
      <c r="AX3361" s="11"/>
      <c r="AY3361" s="11"/>
      <c r="AZ3361" s="11"/>
      <c r="BA3361" s="11"/>
      <c r="BB3361" s="15"/>
    </row>
    <row r="3362" spans="37:54">
      <c r="AK3362" s="10"/>
      <c r="AL3362" s="11"/>
      <c r="AM3362" s="11"/>
      <c r="AN3362" s="11"/>
      <c r="AO3362" s="11"/>
      <c r="AP3362" s="11"/>
      <c r="AQ3362" s="11"/>
      <c r="AR3362" s="11"/>
      <c r="AS3362" s="11"/>
      <c r="AT3362" s="11"/>
      <c r="AU3362" s="11"/>
      <c r="AV3362" s="11"/>
      <c r="AW3362" s="12"/>
      <c r="AX3362" s="11"/>
      <c r="AY3362" s="11"/>
      <c r="AZ3362" s="11"/>
      <c r="BA3362" s="11"/>
      <c r="BB3362" s="15"/>
    </row>
    <row r="3363" spans="37:54">
      <c r="AK3363" s="10"/>
      <c r="AL3363" s="11"/>
      <c r="AM3363" s="11"/>
      <c r="AN3363" s="11"/>
      <c r="AO3363" s="11"/>
      <c r="AP3363" s="11"/>
      <c r="AQ3363" s="11"/>
      <c r="AR3363" s="11"/>
      <c r="AS3363" s="11"/>
      <c r="AT3363" s="11"/>
      <c r="AU3363" s="11"/>
      <c r="AV3363" s="11"/>
      <c r="AW3363" s="12"/>
      <c r="AX3363" s="11"/>
      <c r="AY3363" s="11"/>
      <c r="AZ3363" s="11"/>
      <c r="BA3363" s="11"/>
      <c r="BB3363" s="15"/>
    </row>
    <row r="3364" spans="37:54">
      <c r="AK3364" s="10"/>
      <c r="AL3364" s="11"/>
      <c r="AM3364" s="11"/>
      <c r="AN3364" s="11"/>
      <c r="AO3364" s="11"/>
      <c r="AP3364" s="11"/>
      <c r="AQ3364" s="11"/>
      <c r="AR3364" s="11"/>
      <c r="AS3364" s="11"/>
      <c r="AT3364" s="11"/>
      <c r="AU3364" s="11"/>
      <c r="AV3364" s="11"/>
      <c r="AW3364" s="12"/>
      <c r="AX3364" s="11"/>
      <c r="AY3364" s="11"/>
      <c r="AZ3364" s="11"/>
      <c r="BA3364" s="11"/>
      <c r="BB3364" s="15"/>
    </row>
    <row r="3365" spans="37:54">
      <c r="AK3365" s="10"/>
      <c r="AL3365" s="11"/>
      <c r="AM3365" s="11"/>
      <c r="AN3365" s="11"/>
      <c r="AO3365" s="11"/>
      <c r="AP3365" s="11"/>
      <c r="AQ3365" s="11"/>
      <c r="AR3365" s="11"/>
      <c r="AS3365" s="11"/>
      <c r="AT3365" s="11"/>
      <c r="AU3365" s="11"/>
      <c r="AV3365" s="11"/>
      <c r="AW3365" s="12"/>
      <c r="AX3365" s="11"/>
      <c r="AY3365" s="11"/>
      <c r="AZ3365" s="11"/>
      <c r="BA3365" s="11"/>
      <c r="BB3365" s="15"/>
    </row>
    <row r="3366" spans="37:54">
      <c r="AK3366" s="10"/>
      <c r="AL3366" s="11"/>
      <c r="AM3366" s="11"/>
      <c r="AN3366" s="11"/>
      <c r="AO3366" s="11"/>
      <c r="AP3366" s="11"/>
      <c r="AQ3366" s="11"/>
      <c r="AR3366" s="11"/>
      <c r="AS3366" s="11"/>
      <c r="AT3366" s="11"/>
      <c r="AU3366" s="11"/>
      <c r="AV3366" s="11"/>
      <c r="AW3366" s="12"/>
      <c r="AX3366" s="11"/>
      <c r="AY3366" s="11"/>
      <c r="AZ3366" s="11"/>
      <c r="BA3366" s="11"/>
      <c r="BB3366" s="15"/>
    </row>
    <row r="3367" spans="37:54">
      <c r="AK3367" s="10"/>
      <c r="AL3367" s="11"/>
      <c r="AM3367" s="11"/>
      <c r="AN3367" s="11"/>
      <c r="AO3367" s="11"/>
      <c r="AP3367" s="11"/>
      <c r="AQ3367" s="11"/>
      <c r="AR3367" s="11"/>
      <c r="AS3367" s="11"/>
      <c r="AT3367" s="11"/>
      <c r="AU3367" s="11"/>
      <c r="AV3367" s="11"/>
      <c r="AW3367" s="12"/>
      <c r="AX3367" s="11"/>
      <c r="AY3367" s="11"/>
      <c r="AZ3367" s="11"/>
      <c r="BA3367" s="11"/>
      <c r="BB3367" s="15"/>
    </row>
    <row r="3368" spans="37:54">
      <c r="AK3368" s="10"/>
      <c r="AL3368" s="11"/>
      <c r="AM3368" s="11"/>
      <c r="AN3368" s="11"/>
      <c r="AO3368" s="11"/>
      <c r="AP3368" s="11"/>
      <c r="AQ3368" s="11"/>
      <c r="AR3368" s="11"/>
      <c r="AS3368" s="11"/>
      <c r="AT3368" s="11"/>
      <c r="AU3368" s="11"/>
      <c r="AV3368" s="11"/>
      <c r="AW3368" s="12"/>
      <c r="AX3368" s="11"/>
      <c r="AY3368" s="11"/>
      <c r="AZ3368" s="11"/>
      <c r="BA3368" s="11"/>
      <c r="BB3368" s="15"/>
    </row>
    <row r="3369" spans="37:54">
      <c r="AK3369" s="10"/>
      <c r="AL3369" s="11"/>
      <c r="AM3369" s="11"/>
      <c r="AN3369" s="11"/>
      <c r="AO3369" s="11"/>
      <c r="AP3369" s="11"/>
      <c r="AQ3369" s="11"/>
      <c r="AR3369" s="11"/>
      <c r="AS3369" s="11"/>
      <c r="AT3369" s="11"/>
      <c r="AU3369" s="11"/>
      <c r="AV3369" s="11"/>
      <c r="AW3369" s="12"/>
      <c r="AX3369" s="11"/>
      <c r="AY3369" s="11"/>
      <c r="AZ3369" s="11"/>
      <c r="BA3369" s="11"/>
      <c r="BB3369" s="15"/>
    </row>
    <row r="3370" spans="37:54">
      <c r="AK3370" s="10"/>
      <c r="AL3370" s="11"/>
      <c r="AM3370" s="11"/>
      <c r="AN3370" s="11"/>
      <c r="AO3370" s="11"/>
      <c r="AP3370" s="11"/>
      <c r="AQ3370" s="11"/>
      <c r="AR3370" s="11"/>
      <c r="AS3370" s="11"/>
      <c r="AT3370" s="11"/>
      <c r="AU3370" s="11"/>
      <c r="AV3370" s="11"/>
      <c r="AW3370" s="12"/>
      <c r="AX3370" s="11"/>
      <c r="AY3370" s="11"/>
      <c r="AZ3370" s="11"/>
      <c r="BA3370" s="11"/>
      <c r="BB3370" s="15"/>
    </row>
    <row r="3371" spans="37:54">
      <c r="AK3371" s="10"/>
      <c r="AL3371" s="11"/>
      <c r="AM3371" s="11"/>
      <c r="AN3371" s="11"/>
      <c r="AO3371" s="11"/>
      <c r="AP3371" s="11"/>
      <c r="AQ3371" s="11"/>
      <c r="AR3371" s="11"/>
      <c r="AS3371" s="11"/>
      <c r="AT3371" s="11"/>
      <c r="AU3371" s="11"/>
      <c r="AV3371" s="11"/>
      <c r="AW3371" s="12"/>
      <c r="AX3371" s="11"/>
      <c r="AY3371" s="11"/>
      <c r="AZ3371" s="11"/>
      <c r="BA3371" s="11"/>
      <c r="BB3371" s="15"/>
    </row>
    <row r="3372" spans="37:54">
      <c r="AK3372" s="10"/>
      <c r="AL3372" s="11"/>
      <c r="AM3372" s="11"/>
      <c r="AN3372" s="11"/>
      <c r="AO3372" s="11"/>
      <c r="AP3372" s="11"/>
      <c r="AQ3372" s="11"/>
      <c r="AR3372" s="11"/>
      <c r="AS3372" s="11"/>
      <c r="AT3372" s="11"/>
      <c r="AU3372" s="11"/>
      <c r="AV3372" s="11"/>
      <c r="AW3372" s="12"/>
      <c r="AX3372" s="11"/>
      <c r="AY3372" s="11"/>
      <c r="AZ3372" s="11"/>
      <c r="BA3372" s="11"/>
      <c r="BB3372" s="15"/>
    </row>
    <row r="3373" spans="37:54">
      <c r="AK3373" s="10"/>
      <c r="AL3373" s="11"/>
      <c r="AM3373" s="11"/>
      <c r="AN3373" s="11"/>
      <c r="AO3373" s="11"/>
      <c r="AP3373" s="11"/>
      <c r="AQ3373" s="11"/>
      <c r="AR3373" s="11"/>
      <c r="AS3373" s="11"/>
      <c r="AT3373" s="11"/>
      <c r="AU3373" s="11"/>
      <c r="AV3373" s="11"/>
      <c r="AW3373" s="12"/>
      <c r="AX3373" s="11"/>
      <c r="AY3373" s="11"/>
      <c r="AZ3373" s="11"/>
      <c r="BA3373" s="11"/>
      <c r="BB3373" s="15"/>
    </row>
    <row r="3374" spans="37:54">
      <c r="AK3374" s="10"/>
      <c r="AL3374" s="11"/>
      <c r="AM3374" s="11"/>
      <c r="AN3374" s="11"/>
      <c r="AO3374" s="11"/>
      <c r="AP3374" s="11"/>
      <c r="AQ3374" s="11"/>
      <c r="AR3374" s="11"/>
      <c r="AS3374" s="11"/>
      <c r="AT3374" s="11"/>
      <c r="AU3374" s="11"/>
      <c r="AV3374" s="11"/>
      <c r="AW3374" s="12"/>
      <c r="AX3374" s="11"/>
      <c r="AY3374" s="11"/>
      <c r="AZ3374" s="11"/>
      <c r="BA3374" s="11"/>
      <c r="BB3374" s="15"/>
    </row>
    <row r="3375" spans="37:54">
      <c r="AK3375" s="10"/>
      <c r="AL3375" s="11"/>
      <c r="AM3375" s="11"/>
      <c r="AN3375" s="11"/>
      <c r="AO3375" s="11"/>
      <c r="AP3375" s="11"/>
      <c r="AQ3375" s="11"/>
      <c r="AR3375" s="11"/>
      <c r="AS3375" s="11"/>
      <c r="AT3375" s="11"/>
      <c r="AU3375" s="11"/>
      <c r="AV3375" s="11"/>
      <c r="AW3375" s="12"/>
      <c r="AX3375" s="11"/>
      <c r="AY3375" s="11"/>
      <c r="AZ3375" s="11"/>
      <c r="BA3375" s="11"/>
      <c r="BB3375" s="15"/>
    </row>
    <row r="3376" spans="37:54">
      <c r="AK3376" s="10"/>
      <c r="AL3376" s="11"/>
      <c r="AM3376" s="11"/>
      <c r="AN3376" s="11"/>
      <c r="AO3376" s="11"/>
      <c r="AP3376" s="11"/>
      <c r="AQ3376" s="11"/>
      <c r="AR3376" s="11"/>
      <c r="AS3376" s="11"/>
      <c r="AT3376" s="11"/>
      <c r="AU3376" s="11"/>
      <c r="AV3376" s="11"/>
      <c r="AW3376" s="12"/>
      <c r="AX3376" s="11"/>
      <c r="AY3376" s="11"/>
      <c r="AZ3376" s="11"/>
      <c r="BA3376" s="11"/>
      <c r="BB3376" s="15"/>
    </row>
    <row r="3377" spans="37:54">
      <c r="AK3377" s="10"/>
      <c r="AL3377" s="11"/>
      <c r="AM3377" s="11"/>
      <c r="AN3377" s="11"/>
      <c r="AO3377" s="11"/>
      <c r="AP3377" s="11"/>
      <c r="AQ3377" s="11"/>
      <c r="AR3377" s="11"/>
      <c r="AS3377" s="11"/>
      <c r="AT3377" s="11"/>
      <c r="AU3377" s="11"/>
      <c r="AV3377" s="11"/>
      <c r="AW3377" s="12"/>
      <c r="AX3377" s="11"/>
      <c r="AY3377" s="11"/>
      <c r="AZ3377" s="11"/>
      <c r="BA3377" s="11"/>
      <c r="BB3377" s="15"/>
    </row>
    <row r="3378" spans="37:54">
      <c r="AK3378" s="10"/>
      <c r="AL3378" s="11"/>
      <c r="AM3378" s="11"/>
      <c r="AN3378" s="11"/>
      <c r="AO3378" s="11"/>
      <c r="AP3378" s="11"/>
      <c r="AQ3378" s="11"/>
      <c r="AR3378" s="11"/>
      <c r="AS3378" s="11"/>
      <c r="AT3378" s="11"/>
      <c r="AU3378" s="11"/>
      <c r="AV3378" s="11"/>
      <c r="AW3378" s="12"/>
      <c r="AX3378" s="11"/>
      <c r="AY3378" s="11"/>
      <c r="AZ3378" s="11"/>
      <c r="BA3378" s="11"/>
      <c r="BB3378" s="15"/>
    </row>
    <row r="3379" spans="37:54">
      <c r="AK3379" s="10"/>
      <c r="AL3379" s="11"/>
      <c r="AM3379" s="11"/>
      <c r="AN3379" s="11"/>
      <c r="AO3379" s="11"/>
      <c r="AP3379" s="11"/>
      <c r="AQ3379" s="11"/>
      <c r="AR3379" s="11"/>
      <c r="AS3379" s="11"/>
      <c r="AT3379" s="11"/>
      <c r="AU3379" s="11"/>
      <c r="AV3379" s="11"/>
      <c r="AW3379" s="12"/>
      <c r="AX3379" s="11"/>
      <c r="AY3379" s="11"/>
      <c r="AZ3379" s="11"/>
      <c r="BA3379" s="11"/>
      <c r="BB3379" s="15"/>
    </row>
    <row r="3380" spans="37:54">
      <c r="AK3380" s="10"/>
      <c r="AL3380" s="11"/>
      <c r="AM3380" s="11"/>
      <c r="AN3380" s="11"/>
      <c r="AO3380" s="11"/>
      <c r="AP3380" s="11"/>
      <c r="AQ3380" s="11"/>
      <c r="AR3380" s="11"/>
      <c r="AS3380" s="11"/>
      <c r="AT3380" s="11"/>
      <c r="AU3380" s="11"/>
      <c r="AV3380" s="11"/>
      <c r="AW3380" s="12"/>
      <c r="AX3380" s="11"/>
      <c r="AY3380" s="11"/>
      <c r="AZ3380" s="11"/>
      <c r="BA3380" s="11"/>
      <c r="BB3380" s="15"/>
    </row>
    <row r="3381" spans="37:54">
      <c r="AK3381" s="10"/>
      <c r="AL3381" s="11"/>
      <c r="AM3381" s="11"/>
      <c r="AN3381" s="11"/>
      <c r="AO3381" s="11"/>
      <c r="AP3381" s="11"/>
      <c r="AQ3381" s="11"/>
      <c r="AR3381" s="11"/>
      <c r="AS3381" s="11"/>
      <c r="AT3381" s="11"/>
      <c r="AU3381" s="11"/>
      <c r="AV3381" s="11"/>
      <c r="AW3381" s="12"/>
      <c r="AX3381" s="11"/>
      <c r="AY3381" s="11"/>
      <c r="AZ3381" s="11"/>
      <c r="BA3381" s="11"/>
      <c r="BB3381" s="15"/>
    </row>
    <row r="3382" spans="37:54">
      <c r="AK3382" s="10"/>
      <c r="AL3382" s="11"/>
      <c r="AM3382" s="11"/>
      <c r="AN3382" s="11"/>
      <c r="AO3382" s="11"/>
      <c r="AP3382" s="11"/>
      <c r="AQ3382" s="11"/>
      <c r="AR3382" s="11"/>
      <c r="AS3382" s="11"/>
      <c r="AT3382" s="11"/>
      <c r="AU3382" s="11"/>
      <c r="AV3382" s="11"/>
      <c r="AW3382" s="12"/>
      <c r="AX3382" s="11"/>
      <c r="AY3382" s="11"/>
      <c r="AZ3382" s="11"/>
      <c r="BA3382" s="11"/>
      <c r="BB3382" s="15"/>
    </row>
    <row r="3383" spans="37:54">
      <c r="AK3383" s="10"/>
      <c r="AL3383" s="11"/>
      <c r="AM3383" s="11"/>
      <c r="AN3383" s="11"/>
      <c r="AO3383" s="11"/>
      <c r="AP3383" s="11"/>
      <c r="AQ3383" s="11"/>
      <c r="AR3383" s="11"/>
      <c r="AS3383" s="11"/>
      <c r="AT3383" s="11"/>
      <c r="AU3383" s="11"/>
      <c r="AV3383" s="11"/>
      <c r="AW3383" s="12"/>
      <c r="AX3383" s="11"/>
      <c r="AY3383" s="11"/>
      <c r="AZ3383" s="11"/>
      <c r="BA3383" s="11"/>
      <c r="BB3383" s="15"/>
    </row>
    <row r="3384" spans="37:54">
      <c r="AK3384" s="10"/>
      <c r="AL3384" s="11"/>
      <c r="AM3384" s="11"/>
      <c r="AN3384" s="11"/>
      <c r="AO3384" s="11"/>
      <c r="AP3384" s="11"/>
      <c r="AQ3384" s="11"/>
      <c r="AR3384" s="11"/>
      <c r="AS3384" s="11"/>
      <c r="AT3384" s="11"/>
      <c r="AU3384" s="11"/>
      <c r="AV3384" s="11"/>
      <c r="AW3384" s="12"/>
      <c r="AX3384" s="11"/>
      <c r="AY3384" s="11"/>
      <c r="AZ3384" s="11"/>
      <c r="BA3384" s="11"/>
      <c r="BB3384" s="15"/>
    </row>
    <row r="3385" spans="37:54">
      <c r="AK3385" s="10"/>
      <c r="AL3385" s="11"/>
      <c r="AM3385" s="11"/>
      <c r="AN3385" s="11"/>
      <c r="AO3385" s="11"/>
      <c r="AP3385" s="11"/>
      <c r="AQ3385" s="11"/>
      <c r="AR3385" s="11"/>
      <c r="AS3385" s="11"/>
      <c r="AT3385" s="11"/>
      <c r="AU3385" s="11"/>
      <c r="AV3385" s="11"/>
      <c r="AW3385" s="12"/>
      <c r="AX3385" s="11"/>
      <c r="AY3385" s="11"/>
      <c r="AZ3385" s="11"/>
      <c r="BA3385" s="11"/>
      <c r="BB3385" s="15"/>
    </row>
    <row r="3386" spans="37:54">
      <c r="AK3386" s="10"/>
      <c r="AL3386" s="11"/>
      <c r="AM3386" s="11"/>
      <c r="AN3386" s="11"/>
      <c r="AO3386" s="11"/>
      <c r="AP3386" s="11"/>
      <c r="AQ3386" s="11"/>
      <c r="AR3386" s="11"/>
      <c r="AS3386" s="11"/>
      <c r="AT3386" s="11"/>
      <c r="AU3386" s="11"/>
      <c r="AV3386" s="11"/>
      <c r="AW3386" s="12"/>
      <c r="AX3386" s="11"/>
      <c r="AY3386" s="11"/>
      <c r="AZ3386" s="11"/>
      <c r="BA3386" s="11"/>
      <c r="BB3386" s="15"/>
    </row>
    <row r="3387" spans="37:54">
      <c r="AK3387" s="10"/>
      <c r="AL3387" s="11"/>
      <c r="AM3387" s="11"/>
      <c r="AN3387" s="11"/>
      <c r="AO3387" s="11"/>
      <c r="AP3387" s="11"/>
      <c r="AQ3387" s="11"/>
      <c r="AR3387" s="11"/>
      <c r="AS3387" s="11"/>
      <c r="AT3387" s="11"/>
      <c r="AU3387" s="11"/>
      <c r="AV3387" s="11"/>
      <c r="AW3387" s="12"/>
      <c r="AX3387" s="11"/>
      <c r="AY3387" s="11"/>
      <c r="AZ3387" s="11"/>
      <c r="BA3387" s="11"/>
      <c r="BB3387" s="15"/>
    </row>
    <row r="3388" spans="37:54">
      <c r="AK3388" s="10"/>
      <c r="AL3388" s="11"/>
      <c r="AM3388" s="11"/>
      <c r="AN3388" s="11"/>
      <c r="AO3388" s="11"/>
      <c r="AP3388" s="11"/>
      <c r="AQ3388" s="11"/>
      <c r="AR3388" s="11"/>
      <c r="AS3388" s="11"/>
      <c r="AT3388" s="11"/>
      <c r="AU3388" s="11"/>
      <c r="AV3388" s="11"/>
      <c r="AW3388" s="12"/>
      <c r="AX3388" s="11"/>
      <c r="AY3388" s="11"/>
      <c r="AZ3388" s="11"/>
      <c r="BA3388" s="11"/>
      <c r="BB3388" s="15"/>
    </row>
    <row r="3389" spans="37:54">
      <c r="AK3389" s="10"/>
      <c r="AL3389" s="11"/>
      <c r="AM3389" s="11"/>
      <c r="AN3389" s="11"/>
      <c r="AO3389" s="11"/>
      <c r="AP3389" s="11"/>
      <c r="AQ3389" s="11"/>
      <c r="AR3389" s="11"/>
      <c r="AS3389" s="11"/>
      <c r="AT3389" s="11"/>
      <c r="AU3389" s="11"/>
      <c r="AV3389" s="11"/>
      <c r="AW3389" s="12"/>
      <c r="AX3389" s="11"/>
      <c r="AY3389" s="11"/>
      <c r="AZ3389" s="11"/>
      <c r="BA3389" s="11"/>
      <c r="BB3389" s="15"/>
    </row>
    <row r="3390" spans="37:54">
      <c r="AK3390" s="10"/>
      <c r="AL3390" s="11"/>
      <c r="AM3390" s="11"/>
      <c r="AN3390" s="11"/>
      <c r="AO3390" s="11"/>
      <c r="AP3390" s="11"/>
      <c r="AQ3390" s="11"/>
      <c r="AR3390" s="11"/>
      <c r="AS3390" s="11"/>
      <c r="AT3390" s="11"/>
      <c r="AU3390" s="11"/>
      <c r="AV3390" s="11"/>
      <c r="AW3390" s="12"/>
      <c r="AX3390" s="11"/>
      <c r="AY3390" s="11"/>
      <c r="AZ3390" s="11"/>
      <c r="BA3390" s="11"/>
      <c r="BB3390" s="15"/>
    </row>
    <row r="3391" spans="37:54">
      <c r="AK3391" s="10"/>
      <c r="AL3391" s="11"/>
      <c r="AM3391" s="11"/>
      <c r="AN3391" s="11"/>
      <c r="AO3391" s="11"/>
      <c r="AP3391" s="11"/>
      <c r="AQ3391" s="11"/>
      <c r="AR3391" s="11"/>
      <c r="AS3391" s="11"/>
      <c r="AT3391" s="11"/>
      <c r="AU3391" s="11"/>
      <c r="AV3391" s="11"/>
      <c r="AW3391" s="12"/>
      <c r="AX3391" s="11"/>
      <c r="AY3391" s="11"/>
      <c r="AZ3391" s="11"/>
      <c r="BA3391" s="11"/>
      <c r="BB3391" s="15"/>
    </row>
    <row r="3392" spans="37:54">
      <c r="AK3392" s="10"/>
      <c r="AL3392" s="11"/>
      <c r="AM3392" s="11"/>
      <c r="AN3392" s="11"/>
      <c r="AO3392" s="11"/>
      <c r="AP3392" s="11"/>
      <c r="AQ3392" s="11"/>
      <c r="AR3392" s="11"/>
      <c r="AS3392" s="11"/>
      <c r="AT3392" s="11"/>
      <c r="AU3392" s="11"/>
      <c r="AV3392" s="11"/>
      <c r="AW3392" s="12"/>
      <c r="AX3392" s="11"/>
      <c r="AY3392" s="11"/>
      <c r="AZ3392" s="11"/>
      <c r="BA3392" s="11"/>
      <c r="BB3392" s="15"/>
    </row>
    <row r="3393" spans="37:54">
      <c r="AK3393" s="10"/>
      <c r="AL3393" s="11"/>
      <c r="AM3393" s="11"/>
      <c r="AN3393" s="11"/>
      <c r="AO3393" s="11"/>
      <c r="AP3393" s="11"/>
      <c r="AQ3393" s="11"/>
      <c r="AR3393" s="11"/>
      <c r="AS3393" s="11"/>
      <c r="AT3393" s="11"/>
      <c r="AU3393" s="11"/>
      <c r="AV3393" s="11"/>
      <c r="AW3393" s="12"/>
      <c r="AX3393" s="11"/>
      <c r="AY3393" s="11"/>
      <c r="AZ3393" s="11"/>
      <c r="BA3393" s="11"/>
      <c r="BB3393" s="15"/>
    </row>
    <row r="3394" spans="37:54">
      <c r="AK3394" s="10"/>
      <c r="AL3394" s="11"/>
      <c r="AM3394" s="11"/>
      <c r="AN3394" s="11"/>
      <c r="AO3394" s="11"/>
      <c r="AP3394" s="11"/>
      <c r="AQ3394" s="11"/>
      <c r="AR3394" s="11"/>
      <c r="AS3394" s="11"/>
      <c r="AT3394" s="11"/>
      <c r="AU3394" s="11"/>
      <c r="AV3394" s="11"/>
      <c r="AW3394" s="12"/>
      <c r="AX3394" s="11"/>
      <c r="AY3394" s="11"/>
      <c r="AZ3394" s="11"/>
      <c r="BA3394" s="11"/>
      <c r="BB3394" s="15"/>
    </row>
    <row r="3395" spans="37:54">
      <c r="AK3395" s="10"/>
      <c r="AL3395" s="11"/>
      <c r="AM3395" s="11"/>
      <c r="AN3395" s="11"/>
      <c r="AO3395" s="11"/>
      <c r="AP3395" s="11"/>
      <c r="AQ3395" s="11"/>
      <c r="AR3395" s="11"/>
      <c r="AS3395" s="11"/>
      <c r="AT3395" s="11"/>
      <c r="AU3395" s="11"/>
      <c r="AV3395" s="11"/>
      <c r="AW3395" s="12"/>
      <c r="AX3395" s="11"/>
      <c r="AY3395" s="11"/>
      <c r="AZ3395" s="11"/>
      <c r="BA3395" s="11"/>
      <c r="BB3395" s="15"/>
    </row>
    <row r="3396" spans="37:54">
      <c r="AK3396" s="10"/>
      <c r="AL3396" s="11"/>
      <c r="AM3396" s="11"/>
      <c r="AN3396" s="11"/>
      <c r="AO3396" s="11"/>
      <c r="AP3396" s="11"/>
      <c r="AQ3396" s="11"/>
      <c r="AR3396" s="11"/>
      <c r="AS3396" s="11"/>
      <c r="AT3396" s="11"/>
      <c r="AU3396" s="11"/>
      <c r="AV3396" s="11"/>
      <c r="AW3396" s="12"/>
      <c r="AX3396" s="11"/>
      <c r="AY3396" s="11"/>
      <c r="AZ3396" s="11"/>
      <c r="BA3396" s="11"/>
      <c r="BB3396" s="15"/>
    </row>
    <row r="3397" spans="37:54">
      <c r="AK3397" s="10"/>
      <c r="AL3397" s="11"/>
      <c r="AM3397" s="11"/>
      <c r="AN3397" s="11"/>
      <c r="AO3397" s="11"/>
      <c r="AP3397" s="11"/>
      <c r="AQ3397" s="11"/>
      <c r="AR3397" s="11"/>
      <c r="AS3397" s="11"/>
      <c r="AT3397" s="11"/>
      <c r="AU3397" s="11"/>
      <c r="AV3397" s="11"/>
      <c r="AW3397" s="12"/>
      <c r="AX3397" s="11"/>
      <c r="AY3397" s="11"/>
      <c r="AZ3397" s="11"/>
      <c r="BA3397" s="11"/>
      <c r="BB3397" s="15"/>
    </row>
    <row r="3398" spans="37:54">
      <c r="AK3398" s="10"/>
      <c r="AL3398" s="11"/>
      <c r="AM3398" s="11"/>
      <c r="AN3398" s="11"/>
      <c r="AO3398" s="11"/>
      <c r="AP3398" s="11"/>
      <c r="AQ3398" s="11"/>
      <c r="AR3398" s="11"/>
      <c r="AS3398" s="11"/>
      <c r="AT3398" s="11"/>
      <c r="AU3398" s="11"/>
      <c r="AV3398" s="11"/>
      <c r="AW3398" s="12"/>
      <c r="AX3398" s="11"/>
      <c r="AY3398" s="11"/>
      <c r="AZ3398" s="11"/>
      <c r="BA3398" s="11"/>
      <c r="BB3398" s="15"/>
    </row>
    <row r="3399" spans="37:54">
      <c r="AK3399" s="10"/>
      <c r="AL3399" s="11"/>
      <c r="AM3399" s="11"/>
      <c r="AN3399" s="11"/>
      <c r="AO3399" s="11"/>
      <c r="AP3399" s="11"/>
      <c r="AQ3399" s="11"/>
      <c r="AR3399" s="11"/>
      <c r="AS3399" s="11"/>
      <c r="AT3399" s="11"/>
      <c r="AU3399" s="11"/>
      <c r="AV3399" s="11"/>
      <c r="AW3399" s="12"/>
      <c r="AX3399" s="11"/>
      <c r="AY3399" s="11"/>
      <c r="AZ3399" s="11"/>
      <c r="BA3399" s="11"/>
      <c r="BB3399" s="15"/>
    </row>
    <row r="3400" spans="37:54">
      <c r="AK3400" s="10"/>
      <c r="AL3400" s="11"/>
      <c r="AM3400" s="11"/>
      <c r="AN3400" s="11"/>
      <c r="AO3400" s="11"/>
      <c r="AP3400" s="11"/>
      <c r="AQ3400" s="11"/>
      <c r="AR3400" s="11"/>
      <c r="AS3400" s="11"/>
      <c r="AT3400" s="11"/>
      <c r="AU3400" s="11"/>
      <c r="AV3400" s="11"/>
      <c r="AW3400" s="12"/>
      <c r="AX3400" s="11"/>
      <c r="AY3400" s="11"/>
      <c r="AZ3400" s="11"/>
      <c r="BA3400" s="11"/>
      <c r="BB3400" s="15"/>
    </row>
    <row r="3401" spans="37:54">
      <c r="AK3401" s="10"/>
      <c r="AL3401" s="11"/>
      <c r="AM3401" s="11"/>
      <c r="AN3401" s="11"/>
      <c r="AO3401" s="11"/>
      <c r="AP3401" s="11"/>
      <c r="AQ3401" s="11"/>
      <c r="AR3401" s="11"/>
      <c r="AS3401" s="11"/>
      <c r="AT3401" s="11"/>
      <c r="AU3401" s="11"/>
      <c r="AV3401" s="11"/>
      <c r="AW3401" s="12"/>
      <c r="AX3401" s="11"/>
      <c r="AY3401" s="11"/>
      <c r="AZ3401" s="11"/>
      <c r="BA3401" s="11"/>
      <c r="BB3401" s="15"/>
    </row>
    <row r="3402" spans="37:54">
      <c r="AK3402" s="10"/>
      <c r="AL3402" s="11"/>
      <c r="AM3402" s="11"/>
      <c r="AN3402" s="11"/>
      <c r="AO3402" s="11"/>
      <c r="AP3402" s="11"/>
      <c r="AQ3402" s="11"/>
      <c r="AR3402" s="11"/>
      <c r="AS3402" s="11"/>
      <c r="AT3402" s="11"/>
      <c r="AU3402" s="11"/>
      <c r="AV3402" s="11"/>
      <c r="AW3402" s="12"/>
      <c r="AX3402" s="11"/>
      <c r="AY3402" s="11"/>
      <c r="AZ3402" s="11"/>
      <c r="BA3402" s="11"/>
      <c r="BB3402" s="15"/>
    </row>
    <row r="3403" spans="37:54">
      <c r="AK3403" s="10"/>
      <c r="AL3403" s="11"/>
      <c r="AM3403" s="11"/>
      <c r="AN3403" s="11"/>
      <c r="AO3403" s="11"/>
      <c r="AP3403" s="11"/>
      <c r="AQ3403" s="11"/>
      <c r="AR3403" s="11"/>
      <c r="AS3403" s="11"/>
      <c r="AT3403" s="11"/>
      <c r="AU3403" s="11"/>
      <c r="AV3403" s="11"/>
      <c r="AW3403" s="12"/>
      <c r="AX3403" s="11"/>
      <c r="AY3403" s="11"/>
      <c r="AZ3403" s="11"/>
      <c r="BA3403" s="11"/>
      <c r="BB3403" s="15"/>
    </row>
    <row r="3404" spans="37:54">
      <c r="AK3404" s="10"/>
      <c r="AL3404" s="11"/>
      <c r="AM3404" s="11"/>
      <c r="AN3404" s="11"/>
      <c r="AO3404" s="11"/>
      <c r="AP3404" s="11"/>
      <c r="AQ3404" s="11"/>
      <c r="AR3404" s="11"/>
      <c r="AS3404" s="11"/>
      <c r="AT3404" s="11"/>
      <c r="AU3404" s="11"/>
      <c r="AV3404" s="11"/>
      <c r="AW3404" s="12"/>
      <c r="AX3404" s="11"/>
      <c r="AY3404" s="11"/>
      <c r="AZ3404" s="11"/>
      <c r="BA3404" s="11"/>
      <c r="BB3404" s="15"/>
    </row>
    <row r="3405" spans="37:54">
      <c r="AK3405" s="10"/>
      <c r="AL3405" s="11"/>
      <c r="AM3405" s="11"/>
      <c r="AN3405" s="11"/>
      <c r="AO3405" s="11"/>
      <c r="AP3405" s="11"/>
      <c r="AQ3405" s="11"/>
      <c r="AR3405" s="11"/>
      <c r="AS3405" s="11"/>
      <c r="AT3405" s="11"/>
      <c r="AU3405" s="11"/>
      <c r="AV3405" s="11"/>
      <c r="AW3405" s="12"/>
      <c r="AX3405" s="11"/>
      <c r="AY3405" s="11"/>
      <c r="AZ3405" s="11"/>
      <c r="BA3405" s="11"/>
      <c r="BB3405" s="15"/>
    </row>
    <row r="3406" spans="37:54">
      <c r="AK3406" s="10"/>
      <c r="AL3406" s="11"/>
      <c r="AM3406" s="11"/>
      <c r="AN3406" s="11"/>
      <c r="AO3406" s="11"/>
      <c r="AP3406" s="11"/>
      <c r="AQ3406" s="11"/>
      <c r="AR3406" s="11"/>
      <c r="AS3406" s="11"/>
      <c r="AT3406" s="11"/>
      <c r="AU3406" s="11"/>
      <c r="AV3406" s="11"/>
      <c r="AW3406" s="12"/>
      <c r="AX3406" s="11"/>
      <c r="AY3406" s="11"/>
      <c r="AZ3406" s="11"/>
      <c r="BA3406" s="11"/>
      <c r="BB3406" s="15"/>
    </row>
    <row r="3407" spans="37:54">
      <c r="AK3407" s="10"/>
      <c r="AL3407" s="11"/>
      <c r="AM3407" s="11"/>
      <c r="AN3407" s="11"/>
      <c r="AO3407" s="11"/>
      <c r="AP3407" s="11"/>
      <c r="AQ3407" s="11"/>
      <c r="AR3407" s="11"/>
      <c r="AS3407" s="11"/>
      <c r="AT3407" s="11"/>
      <c r="AU3407" s="11"/>
      <c r="AV3407" s="11"/>
      <c r="AW3407" s="12"/>
      <c r="AX3407" s="11"/>
      <c r="AY3407" s="11"/>
      <c r="AZ3407" s="11"/>
      <c r="BA3407" s="11"/>
      <c r="BB3407" s="15"/>
    </row>
    <row r="3408" spans="37:54">
      <c r="AK3408" s="10"/>
      <c r="AL3408" s="11"/>
      <c r="AM3408" s="11"/>
      <c r="AN3408" s="11"/>
      <c r="AO3408" s="11"/>
      <c r="AP3408" s="11"/>
      <c r="AQ3408" s="11"/>
      <c r="AR3408" s="11"/>
      <c r="AS3408" s="11"/>
      <c r="AT3408" s="11"/>
      <c r="AU3408" s="11"/>
      <c r="AV3408" s="11"/>
      <c r="AW3408" s="12"/>
      <c r="AX3408" s="11"/>
      <c r="AY3408" s="11"/>
      <c r="AZ3408" s="11"/>
      <c r="BA3408" s="11"/>
      <c r="BB3408" s="15"/>
    </row>
    <row r="3409" spans="37:54">
      <c r="AK3409" s="10"/>
      <c r="AL3409" s="11"/>
      <c r="AM3409" s="11"/>
      <c r="AN3409" s="11"/>
      <c r="AO3409" s="11"/>
      <c r="AP3409" s="11"/>
      <c r="AQ3409" s="11"/>
      <c r="AR3409" s="11"/>
      <c r="AS3409" s="11"/>
      <c r="AT3409" s="11"/>
      <c r="AU3409" s="11"/>
      <c r="AV3409" s="11"/>
      <c r="AW3409" s="12"/>
      <c r="AX3409" s="11"/>
      <c r="AY3409" s="11"/>
      <c r="AZ3409" s="11"/>
      <c r="BA3409" s="11"/>
      <c r="BB3409" s="15"/>
    </row>
    <row r="3410" spans="37:54">
      <c r="AK3410" s="10"/>
      <c r="AL3410" s="11"/>
      <c r="AM3410" s="11"/>
      <c r="AN3410" s="11"/>
      <c r="AO3410" s="11"/>
      <c r="AP3410" s="11"/>
      <c r="AQ3410" s="11"/>
      <c r="AR3410" s="11"/>
      <c r="AS3410" s="11"/>
      <c r="AT3410" s="11"/>
      <c r="AU3410" s="11"/>
      <c r="AV3410" s="11"/>
      <c r="AW3410" s="12"/>
      <c r="AX3410" s="11"/>
      <c r="AY3410" s="11"/>
      <c r="AZ3410" s="11"/>
      <c r="BA3410" s="11"/>
      <c r="BB3410" s="15"/>
    </row>
    <row r="3411" spans="37:54">
      <c r="AK3411" s="10"/>
      <c r="AL3411" s="11"/>
      <c r="AM3411" s="11"/>
      <c r="AN3411" s="11"/>
      <c r="AO3411" s="11"/>
      <c r="AP3411" s="11"/>
      <c r="AQ3411" s="11"/>
      <c r="AR3411" s="11"/>
      <c r="AS3411" s="11"/>
      <c r="AT3411" s="11"/>
      <c r="AU3411" s="11"/>
      <c r="AV3411" s="11"/>
      <c r="AW3411" s="12"/>
      <c r="AX3411" s="11"/>
      <c r="AY3411" s="11"/>
      <c r="AZ3411" s="11"/>
      <c r="BA3411" s="11"/>
      <c r="BB3411" s="15"/>
    </row>
    <row r="3412" spans="37:54">
      <c r="AK3412" s="10"/>
      <c r="AL3412" s="11"/>
      <c r="AM3412" s="11"/>
      <c r="AN3412" s="11"/>
      <c r="AO3412" s="11"/>
      <c r="AP3412" s="11"/>
      <c r="AQ3412" s="11"/>
      <c r="AR3412" s="11"/>
      <c r="AS3412" s="11"/>
      <c r="AT3412" s="11"/>
      <c r="AU3412" s="11"/>
      <c r="AV3412" s="11"/>
      <c r="AW3412" s="12"/>
      <c r="AX3412" s="11"/>
      <c r="AY3412" s="11"/>
      <c r="AZ3412" s="11"/>
      <c r="BA3412" s="11"/>
      <c r="BB3412" s="15"/>
    </row>
    <row r="3413" spans="37:54">
      <c r="AK3413" s="10"/>
      <c r="AL3413" s="11"/>
      <c r="AM3413" s="11"/>
      <c r="AN3413" s="11"/>
      <c r="AO3413" s="11"/>
      <c r="AP3413" s="11"/>
      <c r="AQ3413" s="11"/>
      <c r="AR3413" s="11"/>
      <c r="AS3413" s="11"/>
      <c r="AT3413" s="11"/>
      <c r="AU3413" s="11"/>
      <c r="AV3413" s="11"/>
      <c r="AW3413" s="12"/>
      <c r="AX3413" s="11"/>
      <c r="AY3413" s="11"/>
      <c r="AZ3413" s="11"/>
      <c r="BA3413" s="11"/>
      <c r="BB3413" s="15"/>
    </row>
    <row r="3414" spans="37:54">
      <c r="AK3414" s="10"/>
      <c r="AL3414" s="11"/>
      <c r="AM3414" s="11"/>
      <c r="AN3414" s="11"/>
      <c r="AO3414" s="11"/>
      <c r="AP3414" s="11"/>
      <c r="AQ3414" s="11"/>
      <c r="AR3414" s="11"/>
      <c r="AS3414" s="11"/>
      <c r="AT3414" s="11"/>
      <c r="AU3414" s="11"/>
      <c r="AV3414" s="11"/>
      <c r="AW3414" s="12"/>
      <c r="AX3414" s="11"/>
      <c r="AY3414" s="11"/>
      <c r="AZ3414" s="11"/>
      <c r="BA3414" s="11"/>
      <c r="BB3414" s="15"/>
    </row>
    <row r="3415" spans="37:54">
      <c r="AK3415" s="10"/>
      <c r="AL3415" s="11"/>
      <c r="AM3415" s="11"/>
      <c r="AN3415" s="11"/>
      <c r="AO3415" s="11"/>
      <c r="AP3415" s="11"/>
      <c r="AQ3415" s="11"/>
      <c r="AR3415" s="11"/>
      <c r="AS3415" s="11"/>
      <c r="AT3415" s="11"/>
      <c r="AU3415" s="11"/>
      <c r="AV3415" s="11"/>
      <c r="AW3415" s="12"/>
      <c r="AX3415" s="11"/>
      <c r="AY3415" s="11"/>
      <c r="AZ3415" s="11"/>
      <c r="BA3415" s="11"/>
      <c r="BB3415" s="15"/>
    </row>
    <row r="3416" spans="37:54">
      <c r="AK3416" s="10"/>
      <c r="AL3416" s="11"/>
      <c r="AM3416" s="11"/>
      <c r="AN3416" s="11"/>
      <c r="AO3416" s="11"/>
      <c r="AP3416" s="11"/>
      <c r="AQ3416" s="11"/>
      <c r="AR3416" s="11"/>
      <c r="AS3416" s="11"/>
      <c r="AT3416" s="11"/>
      <c r="AU3416" s="11"/>
      <c r="AV3416" s="11"/>
      <c r="AW3416" s="12"/>
      <c r="AX3416" s="11"/>
      <c r="AY3416" s="11"/>
      <c r="AZ3416" s="11"/>
      <c r="BA3416" s="11"/>
      <c r="BB3416" s="15"/>
    </row>
    <row r="3417" spans="37:54">
      <c r="AK3417" s="10"/>
      <c r="AL3417" s="11"/>
      <c r="AM3417" s="11"/>
      <c r="AN3417" s="11"/>
      <c r="AO3417" s="11"/>
      <c r="AP3417" s="11"/>
      <c r="AQ3417" s="11"/>
      <c r="AR3417" s="11"/>
      <c r="AS3417" s="11"/>
      <c r="AT3417" s="11"/>
      <c r="AU3417" s="11"/>
      <c r="AV3417" s="11"/>
      <c r="AW3417" s="12"/>
      <c r="AX3417" s="11"/>
      <c r="AY3417" s="11"/>
      <c r="AZ3417" s="11"/>
      <c r="BA3417" s="11"/>
      <c r="BB3417" s="15"/>
    </row>
    <row r="3418" spans="37:54">
      <c r="AK3418" s="10"/>
      <c r="AL3418" s="11"/>
      <c r="AM3418" s="11"/>
      <c r="AN3418" s="11"/>
      <c r="AO3418" s="11"/>
      <c r="AP3418" s="11"/>
      <c r="AQ3418" s="11"/>
      <c r="AR3418" s="11"/>
      <c r="AS3418" s="11"/>
      <c r="AT3418" s="11"/>
      <c r="AU3418" s="11"/>
      <c r="AV3418" s="11"/>
      <c r="AW3418" s="12"/>
      <c r="AX3418" s="11"/>
      <c r="AY3418" s="11"/>
      <c r="AZ3418" s="11"/>
      <c r="BA3418" s="11"/>
      <c r="BB3418" s="15"/>
    </row>
    <row r="3419" spans="37:54">
      <c r="AK3419" s="10"/>
      <c r="AL3419" s="11"/>
      <c r="AM3419" s="11"/>
      <c r="AN3419" s="11"/>
      <c r="AO3419" s="11"/>
      <c r="AP3419" s="11"/>
      <c r="AQ3419" s="11"/>
      <c r="AR3419" s="11"/>
      <c r="AS3419" s="11"/>
      <c r="AT3419" s="11"/>
      <c r="AU3419" s="11"/>
      <c r="AV3419" s="11"/>
      <c r="AW3419" s="12"/>
      <c r="AX3419" s="11"/>
      <c r="AY3419" s="11"/>
      <c r="AZ3419" s="11"/>
      <c r="BA3419" s="11"/>
      <c r="BB3419" s="15"/>
    </row>
    <row r="3420" spans="37:54">
      <c r="AK3420" s="10"/>
      <c r="AL3420" s="11"/>
      <c r="AM3420" s="11"/>
      <c r="AN3420" s="11"/>
      <c r="AO3420" s="11"/>
      <c r="AP3420" s="11"/>
      <c r="AQ3420" s="11"/>
      <c r="AR3420" s="11"/>
      <c r="AS3420" s="11"/>
      <c r="AT3420" s="11"/>
      <c r="AU3420" s="11"/>
      <c r="AV3420" s="11"/>
      <c r="AW3420" s="12"/>
      <c r="AX3420" s="11"/>
      <c r="AY3420" s="11"/>
      <c r="AZ3420" s="11"/>
      <c r="BA3420" s="11"/>
      <c r="BB3420" s="15"/>
    </row>
    <row r="3421" spans="37:54">
      <c r="AK3421" s="10"/>
      <c r="AL3421" s="11"/>
      <c r="AM3421" s="11"/>
      <c r="AN3421" s="11"/>
      <c r="AO3421" s="11"/>
      <c r="AP3421" s="11"/>
      <c r="AQ3421" s="11"/>
      <c r="AR3421" s="11"/>
      <c r="AS3421" s="11"/>
      <c r="AT3421" s="11"/>
      <c r="AU3421" s="11"/>
      <c r="AV3421" s="11"/>
      <c r="AW3421" s="12"/>
      <c r="AX3421" s="11"/>
      <c r="AY3421" s="11"/>
      <c r="AZ3421" s="11"/>
      <c r="BA3421" s="11"/>
      <c r="BB3421" s="15"/>
    </row>
    <row r="3422" spans="37:54">
      <c r="AK3422" s="10"/>
      <c r="AL3422" s="11"/>
      <c r="AM3422" s="11"/>
      <c r="AN3422" s="11"/>
      <c r="AO3422" s="11"/>
      <c r="AP3422" s="11"/>
      <c r="AQ3422" s="11"/>
      <c r="AR3422" s="11"/>
      <c r="AS3422" s="11"/>
      <c r="AT3422" s="11"/>
      <c r="AU3422" s="11"/>
      <c r="AV3422" s="11"/>
      <c r="AW3422" s="12"/>
      <c r="AX3422" s="11"/>
      <c r="AY3422" s="11"/>
      <c r="AZ3422" s="11"/>
      <c r="BA3422" s="11"/>
      <c r="BB3422" s="15"/>
    </row>
    <row r="3423" spans="37:54">
      <c r="AK3423" s="10"/>
      <c r="AL3423" s="11"/>
      <c r="AM3423" s="11"/>
      <c r="AN3423" s="11"/>
      <c r="AO3423" s="11"/>
      <c r="AP3423" s="11"/>
      <c r="AQ3423" s="11"/>
      <c r="AR3423" s="11"/>
      <c r="AS3423" s="11"/>
      <c r="AT3423" s="11"/>
      <c r="AU3423" s="11"/>
      <c r="AV3423" s="11"/>
      <c r="AW3423" s="12"/>
      <c r="AX3423" s="11"/>
      <c r="AY3423" s="11"/>
      <c r="AZ3423" s="11"/>
      <c r="BA3423" s="11"/>
      <c r="BB3423" s="15"/>
    </row>
    <row r="3424" spans="37:54">
      <c r="AK3424" s="10"/>
      <c r="AL3424" s="11"/>
      <c r="AM3424" s="11"/>
      <c r="AN3424" s="11"/>
      <c r="AO3424" s="11"/>
      <c r="AP3424" s="11"/>
      <c r="AQ3424" s="11"/>
      <c r="AR3424" s="11"/>
      <c r="AS3424" s="11"/>
      <c r="AT3424" s="11"/>
      <c r="AU3424" s="11"/>
      <c r="AV3424" s="11"/>
      <c r="AW3424" s="12"/>
      <c r="AX3424" s="11"/>
      <c r="AY3424" s="11"/>
      <c r="AZ3424" s="11"/>
      <c r="BA3424" s="11"/>
      <c r="BB3424" s="15"/>
    </row>
    <row r="3425" spans="37:54">
      <c r="AK3425" s="10"/>
      <c r="AL3425" s="11"/>
      <c r="AM3425" s="11"/>
      <c r="AN3425" s="11"/>
      <c r="AO3425" s="11"/>
      <c r="AP3425" s="11"/>
      <c r="AQ3425" s="11"/>
      <c r="AR3425" s="11"/>
      <c r="AS3425" s="11"/>
      <c r="AT3425" s="11"/>
      <c r="AU3425" s="11"/>
      <c r="AV3425" s="11"/>
      <c r="AW3425" s="12"/>
      <c r="AX3425" s="11"/>
      <c r="AY3425" s="11"/>
      <c r="AZ3425" s="11"/>
      <c r="BA3425" s="11"/>
      <c r="BB3425" s="15"/>
    </row>
    <row r="3426" spans="37:54">
      <c r="AK3426" s="10"/>
      <c r="AL3426" s="11"/>
      <c r="AM3426" s="11"/>
      <c r="AN3426" s="11"/>
      <c r="AO3426" s="11"/>
      <c r="AP3426" s="11"/>
      <c r="AQ3426" s="11"/>
      <c r="AR3426" s="11"/>
      <c r="AS3426" s="11"/>
      <c r="AT3426" s="11"/>
      <c r="AU3426" s="11"/>
      <c r="AV3426" s="11"/>
      <c r="AW3426" s="12"/>
      <c r="AX3426" s="11"/>
      <c r="AY3426" s="11"/>
      <c r="AZ3426" s="11"/>
      <c r="BA3426" s="11"/>
      <c r="BB3426" s="15"/>
    </row>
    <row r="3427" spans="37:54">
      <c r="AK3427" s="10"/>
      <c r="AL3427" s="11"/>
      <c r="AM3427" s="11"/>
      <c r="AN3427" s="11"/>
      <c r="AO3427" s="11"/>
      <c r="AP3427" s="11"/>
      <c r="AQ3427" s="11"/>
      <c r="AR3427" s="11"/>
      <c r="AS3427" s="11"/>
      <c r="AT3427" s="11"/>
      <c r="AU3427" s="11"/>
      <c r="AV3427" s="11"/>
      <c r="AW3427" s="12"/>
      <c r="AX3427" s="11"/>
      <c r="AY3427" s="11"/>
      <c r="AZ3427" s="11"/>
      <c r="BA3427" s="11"/>
      <c r="BB3427" s="15"/>
    </row>
    <row r="3428" spans="37:54">
      <c r="AK3428" s="10"/>
      <c r="AL3428" s="11"/>
      <c r="AM3428" s="11"/>
      <c r="AN3428" s="11"/>
      <c r="AO3428" s="11"/>
      <c r="AP3428" s="11"/>
      <c r="AQ3428" s="11"/>
      <c r="AR3428" s="11"/>
      <c r="AS3428" s="11"/>
      <c r="AT3428" s="11"/>
      <c r="AU3428" s="11"/>
      <c r="AV3428" s="11"/>
      <c r="AW3428" s="12"/>
      <c r="AX3428" s="11"/>
      <c r="AY3428" s="11"/>
      <c r="AZ3428" s="11"/>
      <c r="BA3428" s="11"/>
      <c r="BB3428" s="15"/>
    </row>
    <row r="3429" spans="37:54">
      <c r="AK3429" s="10"/>
      <c r="AL3429" s="11"/>
      <c r="AM3429" s="11"/>
      <c r="AN3429" s="11"/>
      <c r="AO3429" s="11"/>
      <c r="AP3429" s="11"/>
      <c r="AQ3429" s="11"/>
      <c r="AR3429" s="11"/>
      <c r="AS3429" s="11"/>
      <c r="AT3429" s="11"/>
      <c r="AU3429" s="11"/>
      <c r="AV3429" s="11"/>
      <c r="AW3429" s="12"/>
      <c r="AX3429" s="11"/>
      <c r="AY3429" s="11"/>
      <c r="AZ3429" s="11"/>
      <c r="BA3429" s="11"/>
      <c r="BB3429" s="15"/>
    </row>
    <row r="3430" spans="37:54">
      <c r="AK3430" s="10"/>
      <c r="AL3430" s="11"/>
      <c r="AM3430" s="11"/>
      <c r="AN3430" s="11"/>
      <c r="AO3430" s="11"/>
      <c r="AP3430" s="11"/>
      <c r="AQ3430" s="11"/>
      <c r="AR3430" s="11"/>
      <c r="AS3430" s="11"/>
      <c r="AT3430" s="11"/>
      <c r="AU3430" s="11"/>
      <c r="AV3430" s="11"/>
      <c r="AW3430" s="12"/>
      <c r="AX3430" s="11"/>
      <c r="AY3430" s="11"/>
      <c r="AZ3430" s="11"/>
      <c r="BA3430" s="11"/>
      <c r="BB3430" s="15"/>
    </row>
    <row r="3431" spans="37:54">
      <c r="AK3431" s="10"/>
      <c r="AL3431" s="11"/>
      <c r="AM3431" s="11"/>
      <c r="AN3431" s="11"/>
      <c r="AO3431" s="11"/>
      <c r="AP3431" s="11"/>
      <c r="AQ3431" s="11"/>
      <c r="AR3431" s="11"/>
      <c r="AS3431" s="11"/>
      <c r="AT3431" s="11"/>
      <c r="AU3431" s="11"/>
      <c r="AV3431" s="11"/>
      <c r="AW3431" s="12"/>
      <c r="AX3431" s="11"/>
      <c r="AY3431" s="11"/>
      <c r="AZ3431" s="11"/>
      <c r="BA3431" s="11"/>
      <c r="BB3431" s="15"/>
    </row>
    <row r="3432" spans="37:54">
      <c r="AK3432" s="10"/>
      <c r="AL3432" s="11"/>
      <c r="AM3432" s="11"/>
      <c r="AN3432" s="11"/>
      <c r="AO3432" s="11"/>
      <c r="AP3432" s="11"/>
      <c r="AQ3432" s="11"/>
      <c r="AR3432" s="11"/>
      <c r="AS3432" s="11"/>
      <c r="AT3432" s="11"/>
      <c r="AU3432" s="11"/>
      <c r="AV3432" s="11"/>
      <c r="AW3432" s="12"/>
      <c r="AX3432" s="11"/>
      <c r="AY3432" s="11"/>
      <c r="AZ3432" s="11"/>
      <c r="BA3432" s="11"/>
      <c r="BB3432" s="15"/>
    </row>
    <row r="3433" spans="37:54">
      <c r="AK3433" s="10"/>
      <c r="AL3433" s="11"/>
      <c r="AM3433" s="11"/>
      <c r="AN3433" s="11"/>
      <c r="AO3433" s="11"/>
      <c r="AP3433" s="11"/>
      <c r="AQ3433" s="11"/>
      <c r="AR3433" s="11"/>
      <c r="AS3433" s="11"/>
      <c r="AT3433" s="11"/>
      <c r="AU3433" s="11"/>
      <c r="AV3433" s="11"/>
      <c r="AW3433" s="12"/>
      <c r="AX3433" s="11"/>
      <c r="AY3433" s="11"/>
      <c r="AZ3433" s="11"/>
      <c r="BA3433" s="11"/>
      <c r="BB3433" s="15"/>
    </row>
    <row r="3434" spans="37:54">
      <c r="AK3434" s="10"/>
      <c r="AL3434" s="11"/>
      <c r="AM3434" s="11"/>
      <c r="AN3434" s="11"/>
      <c r="AO3434" s="11"/>
      <c r="AP3434" s="11"/>
      <c r="AQ3434" s="11"/>
      <c r="AR3434" s="11"/>
      <c r="AS3434" s="11"/>
      <c r="AT3434" s="11"/>
      <c r="AU3434" s="11"/>
      <c r="AV3434" s="11"/>
      <c r="AW3434" s="12"/>
      <c r="AX3434" s="11"/>
      <c r="AY3434" s="11"/>
      <c r="AZ3434" s="11"/>
      <c r="BA3434" s="11"/>
      <c r="BB3434" s="15"/>
    </row>
    <row r="3435" spans="37:54">
      <c r="AK3435" s="10"/>
      <c r="AL3435" s="11"/>
      <c r="AM3435" s="11"/>
      <c r="AN3435" s="11"/>
      <c r="AO3435" s="11"/>
      <c r="AP3435" s="11"/>
      <c r="AQ3435" s="11"/>
      <c r="AR3435" s="11"/>
      <c r="AS3435" s="11"/>
      <c r="AT3435" s="11"/>
      <c r="AU3435" s="11"/>
      <c r="AV3435" s="11"/>
      <c r="AW3435" s="12"/>
      <c r="AX3435" s="11"/>
      <c r="AY3435" s="11"/>
      <c r="AZ3435" s="11"/>
      <c r="BA3435" s="11"/>
      <c r="BB3435" s="15"/>
    </row>
    <row r="3436" spans="37:54">
      <c r="AK3436" s="10"/>
      <c r="AL3436" s="11"/>
      <c r="AM3436" s="11"/>
      <c r="AN3436" s="11"/>
      <c r="AO3436" s="11"/>
      <c r="AP3436" s="11"/>
      <c r="AQ3436" s="11"/>
      <c r="AR3436" s="11"/>
      <c r="AS3436" s="11"/>
      <c r="AT3436" s="11"/>
      <c r="AU3436" s="11"/>
      <c r="AV3436" s="11"/>
      <c r="AW3436" s="12"/>
      <c r="AX3436" s="11"/>
      <c r="AY3436" s="11"/>
      <c r="AZ3436" s="11"/>
      <c r="BA3436" s="11"/>
      <c r="BB3436" s="15"/>
    </row>
    <row r="3437" spans="37:54">
      <c r="AK3437" s="10"/>
      <c r="AL3437" s="11"/>
      <c r="AM3437" s="11"/>
      <c r="AN3437" s="11"/>
      <c r="AO3437" s="11"/>
      <c r="AP3437" s="11"/>
      <c r="AQ3437" s="11"/>
      <c r="AR3437" s="11"/>
      <c r="AS3437" s="11"/>
      <c r="AT3437" s="11"/>
      <c r="AU3437" s="11"/>
      <c r="AV3437" s="11"/>
      <c r="AW3437" s="12"/>
      <c r="AX3437" s="11"/>
      <c r="AY3437" s="11"/>
      <c r="AZ3437" s="11"/>
      <c r="BA3437" s="11"/>
      <c r="BB3437" s="15"/>
    </row>
    <row r="3438" spans="37:54">
      <c r="AK3438" s="10"/>
      <c r="AL3438" s="11"/>
      <c r="AM3438" s="11"/>
      <c r="AN3438" s="11"/>
      <c r="AO3438" s="11"/>
      <c r="AP3438" s="11"/>
      <c r="AQ3438" s="11"/>
      <c r="AR3438" s="11"/>
      <c r="AS3438" s="11"/>
      <c r="AT3438" s="11"/>
      <c r="AU3438" s="11"/>
      <c r="AV3438" s="11"/>
      <c r="AW3438" s="12"/>
      <c r="AX3438" s="11"/>
      <c r="AY3438" s="11"/>
      <c r="AZ3438" s="11"/>
      <c r="BA3438" s="11"/>
      <c r="BB3438" s="15"/>
    </row>
    <row r="3439" spans="37:54">
      <c r="AK3439" s="10"/>
      <c r="AL3439" s="11"/>
      <c r="AM3439" s="11"/>
      <c r="AN3439" s="11"/>
      <c r="AO3439" s="11"/>
      <c r="AP3439" s="11"/>
      <c r="AQ3439" s="11"/>
      <c r="AR3439" s="11"/>
      <c r="AS3439" s="11"/>
      <c r="AT3439" s="11"/>
      <c r="AU3439" s="11"/>
      <c r="AV3439" s="11"/>
      <c r="AW3439" s="12"/>
      <c r="AX3439" s="11"/>
      <c r="AY3439" s="11"/>
      <c r="AZ3439" s="11"/>
      <c r="BA3439" s="11"/>
      <c r="BB3439" s="15"/>
    </row>
    <row r="3440" spans="37:54">
      <c r="AK3440" s="10"/>
      <c r="AL3440" s="11"/>
      <c r="AM3440" s="11"/>
      <c r="AN3440" s="11"/>
      <c r="AO3440" s="11"/>
      <c r="AP3440" s="11"/>
      <c r="AQ3440" s="11"/>
      <c r="AR3440" s="11"/>
      <c r="AS3440" s="11"/>
      <c r="AT3440" s="11"/>
      <c r="AU3440" s="11"/>
      <c r="AV3440" s="11"/>
      <c r="AW3440" s="12"/>
      <c r="AX3440" s="11"/>
      <c r="AY3440" s="11"/>
      <c r="AZ3440" s="11"/>
      <c r="BA3440" s="11"/>
      <c r="BB3440" s="15"/>
    </row>
    <row r="3441" spans="37:54">
      <c r="AK3441" s="10"/>
      <c r="AL3441" s="11"/>
      <c r="AM3441" s="11"/>
      <c r="AN3441" s="11"/>
      <c r="AO3441" s="11"/>
      <c r="AP3441" s="11"/>
      <c r="AQ3441" s="11"/>
      <c r="AR3441" s="11"/>
      <c r="AS3441" s="11"/>
      <c r="AT3441" s="11"/>
      <c r="AU3441" s="11"/>
      <c r="AV3441" s="11"/>
      <c r="AW3441" s="12"/>
      <c r="AX3441" s="11"/>
      <c r="AY3441" s="11"/>
      <c r="AZ3441" s="11"/>
      <c r="BA3441" s="11"/>
      <c r="BB3441" s="15"/>
    </row>
    <row r="3442" spans="37:54">
      <c r="AK3442" s="10"/>
      <c r="AL3442" s="11"/>
      <c r="AM3442" s="11"/>
      <c r="AN3442" s="11"/>
      <c r="AO3442" s="11"/>
      <c r="AP3442" s="11"/>
      <c r="AQ3442" s="11"/>
      <c r="AR3442" s="11"/>
      <c r="AS3442" s="11"/>
      <c r="AT3442" s="11"/>
      <c r="AU3442" s="11"/>
      <c r="AV3442" s="11"/>
      <c r="AW3442" s="12"/>
      <c r="AX3442" s="11"/>
      <c r="AY3442" s="11"/>
      <c r="AZ3442" s="11"/>
      <c r="BA3442" s="11"/>
      <c r="BB3442" s="15"/>
    </row>
    <row r="3443" spans="37:54">
      <c r="AK3443" s="10"/>
      <c r="AL3443" s="11"/>
      <c r="AM3443" s="11"/>
      <c r="AN3443" s="11"/>
      <c r="AO3443" s="11"/>
      <c r="AP3443" s="11"/>
      <c r="AQ3443" s="11"/>
      <c r="AR3443" s="11"/>
      <c r="AS3443" s="11"/>
      <c r="AT3443" s="11"/>
      <c r="AU3443" s="11"/>
      <c r="AV3443" s="11"/>
      <c r="AW3443" s="12"/>
      <c r="AX3443" s="11"/>
      <c r="AY3443" s="11"/>
      <c r="AZ3443" s="11"/>
      <c r="BA3443" s="11"/>
      <c r="BB3443" s="15"/>
    </row>
    <row r="3444" spans="37:54">
      <c r="AK3444" s="10"/>
      <c r="AL3444" s="11"/>
      <c r="AM3444" s="11"/>
      <c r="AN3444" s="11"/>
      <c r="AO3444" s="11"/>
      <c r="AP3444" s="11"/>
      <c r="AQ3444" s="11"/>
      <c r="AR3444" s="11"/>
      <c r="AS3444" s="11"/>
      <c r="AT3444" s="11"/>
      <c r="AU3444" s="11"/>
      <c r="AV3444" s="11"/>
      <c r="AW3444" s="12"/>
      <c r="AX3444" s="11"/>
      <c r="AY3444" s="11"/>
      <c r="AZ3444" s="11"/>
      <c r="BA3444" s="11"/>
      <c r="BB3444" s="15"/>
    </row>
    <row r="3445" spans="37:54">
      <c r="AK3445" s="10"/>
      <c r="AL3445" s="11"/>
      <c r="AM3445" s="11"/>
      <c r="AN3445" s="11"/>
      <c r="AO3445" s="11"/>
      <c r="AP3445" s="11"/>
      <c r="AQ3445" s="11"/>
      <c r="AR3445" s="11"/>
      <c r="AS3445" s="11"/>
      <c r="AT3445" s="11"/>
      <c r="AU3445" s="11"/>
      <c r="AV3445" s="11"/>
      <c r="AW3445" s="12"/>
      <c r="AX3445" s="11"/>
      <c r="AY3445" s="11"/>
      <c r="AZ3445" s="11"/>
      <c r="BA3445" s="11"/>
      <c r="BB3445" s="15"/>
    </row>
    <row r="3446" spans="37:54">
      <c r="AK3446" s="10"/>
      <c r="AL3446" s="11"/>
      <c r="AM3446" s="11"/>
      <c r="AN3446" s="11"/>
      <c r="AO3446" s="11"/>
      <c r="AP3446" s="11"/>
      <c r="AQ3446" s="11"/>
      <c r="AR3446" s="11"/>
      <c r="AS3446" s="11"/>
      <c r="AT3446" s="11"/>
      <c r="AU3446" s="11"/>
      <c r="AV3446" s="11"/>
      <c r="AW3446" s="12"/>
      <c r="AX3446" s="11"/>
      <c r="AY3446" s="11"/>
      <c r="AZ3446" s="11"/>
      <c r="BA3446" s="11"/>
      <c r="BB3446" s="15"/>
    </row>
    <row r="3447" spans="37:54">
      <c r="AK3447" s="10"/>
      <c r="AL3447" s="11"/>
      <c r="AM3447" s="11"/>
      <c r="AN3447" s="11"/>
      <c r="AO3447" s="11"/>
      <c r="AP3447" s="11"/>
      <c r="AQ3447" s="11"/>
      <c r="AR3447" s="11"/>
      <c r="AS3447" s="11"/>
      <c r="AT3447" s="11"/>
      <c r="AU3447" s="11"/>
      <c r="AV3447" s="11"/>
      <c r="AW3447" s="12"/>
      <c r="AX3447" s="11"/>
      <c r="AY3447" s="11"/>
      <c r="AZ3447" s="11"/>
      <c r="BA3447" s="11"/>
      <c r="BB3447" s="15"/>
    </row>
    <row r="3448" spans="37:54">
      <c r="AK3448" s="10"/>
      <c r="AL3448" s="11"/>
      <c r="AM3448" s="11"/>
      <c r="AN3448" s="11"/>
      <c r="AO3448" s="11"/>
      <c r="AP3448" s="11"/>
      <c r="AQ3448" s="11"/>
      <c r="AR3448" s="11"/>
      <c r="AS3448" s="11"/>
      <c r="AT3448" s="11"/>
      <c r="AU3448" s="11"/>
      <c r="AV3448" s="11"/>
      <c r="AW3448" s="12"/>
      <c r="AX3448" s="11"/>
      <c r="AY3448" s="11"/>
      <c r="AZ3448" s="11"/>
      <c r="BA3448" s="11"/>
      <c r="BB3448" s="15"/>
    </row>
    <row r="3449" spans="37:54">
      <c r="AK3449" s="10"/>
      <c r="AL3449" s="11"/>
      <c r="AM3449" s="11"/>
      <c r="AN3449" s="11"/>
      <c r="AO3449" s="11"/>
      <c r="AP3449" s="11"/>
      <c r="AQ3449" s="11"/>
      <c r="AR3449" s="11"/>
      <c r="AS3449" s="11"/>
      <c r="AT3449" s="11"/>
      <c r="AU3449" s="11"/>
      <c r="AV3449" s="11"/>
      <c r="AW3449" s="12"/>
      <c r="AX3449" s="11"/>
      <c r="AY3449" s="11"/>
      <c r="AZ3449" s="11"/>
      <c r="BA3449" s="11"/>
      <c r="BB3449" s="15"/>
    </row>
    <row r="3450" spans="37:54">
      <c r="AK3450" s="10"/>
      <c r="AL3450" s="11"/>
      <c r="AM3450" s="11"/>
      <c r="AN3450" s="11"/>
      <c r="AO3450" s="11"/>
      <c r="AP3450" s="11"/>
      <c r="AQ3450" s="11"/>
      <c r="AR3450" s="11"/>
      <c r="AS3450" s="11"/>
      <c r="AT3450" s="11"/>
      <c r="AU3450" s="11"/>
      <c r="AV3450" s="11"/>
      <c r="AW3450" s="12"/>
      <c r="AX3450" s="11"/>
      <c r="AY3450" s="11"/>
      <c r="AZ3450" s="11"/>
      <c r="BA3450" s="11"/>
      <c r="BB3450" s="15"/>
    </row>
    <row r="3451" spans="37:54">
      <c r="AK3451" s="10"/>
      <c r="AL3451" s="11"/>
      <c r="AM3451" s="11"/>
      <c r="AN3451" s="11"/>
      <c r="AO3451" s="11"/>
      <c r="AP3451" s="11"/>
      <c r="AQ3451" s="11"/>
      <c r="AR3451" s="11"/>
      <c r="AS3451" s="11"/>
      <c r="AT3451" s="11"/>
      <c r="AU3451" s="11"/>
      <c r="AV3451" s="11"/>
      <c r="AW3451" s="12"/>
      <c r="AX3451" s="11"/>
      <c r="AY3451" s="11"/>
      <c r="AZ3451" s="11"/>
      <c r="BA3451" s="11"/>
      <c r="BB3451" s="15"/>
    </row>
    <row r="3452" spans="37:54">
      <c r="AK3452" s="10"/>
      <c r="AL3452" s="11"/>
      <c r="AM3452" s="11"/>
      <c r="AN3452" s="11"/>
      <c r="AO3452" s="11"/>
      <c r="AP3452" s="11"/>
      <c r="AQ3452" s="11"/>
      <c r="AR3452" s="11"/>
      <c r="AS3452" s="11"/>
      <c r="AT3452" s="11"/>
      <c r="AU3452" s="11"/>
      <c r="AV3452" s="11"/>
      <c r="AW3452" s="12"/>
      <c r="AX3452" s="11"/>
      <c r="AY3452" s="11"/>
      <c r="AZ3452" s="11"/>
      <c r="BA3452" s="11"/>
      <c r="BB3452" s="15"/>
    </row>
    <row r="3453" spans="37:54">
      <c r="AK3453" s="10"/>
      <c r="AL3453" s="11"/>
      <c r="AM3453" s="11"/>
      <c r="AN3453" s="11"/>
      <c r="AO3453" s="11"/>
      <c r="AP3453" s="11"/>
      <c r="AQ3453" s="11"/>
      <c r="AR3453" s="11"/>
      <c r="AS3453" s="11"/>
      <c r="AT3453" s="11"/>
      <c r="AU3453" s="11"/>
      <c r="AV3453" s="11"/>
      <c r="AW3453" s="12"/>
      <c r="AX3453" s="11"/>
      <c r="AY3453" s="11"/>
      <c r="AZ3453" s="11"/>
      <c r="BA3453" s="11"/>
      <c r="BB3453" s="15"/>
    </row>
    <row r="3454" spans="37:54">
      <c r="AK3454" s="10"/>
      <c r="AL3454" s="11"/>
      <c r="AM3454" s="11"/>
      <c r="AN3454" s="11"/>
      <c r="AO3454" s="11"/>
      <c r="AP3454" s="11"/>
      <c r="AQ3454" s="11"/>
      <c r="AR3454" s="11"/>
      <c r="AS3454" s="11"/>
      <c r="AT3454" s="11"/>
      <c r="AU3454" s="11"/>
      <c r="AV3454" s="11"/>
      <c r="AW3454" s="12"/>
      <c r="AX3454" s="11"/>
      <c r="AY3454" s="11"/>
      <c r="AZ3454" s="11"/>
      <c r="BA3454" s="11"/>
      <c r="BB3454" s="15"/>
    </row>
    <row r="3455" spans="37:54">
      <c r="AK3455" s="10"/>
      <c r="AL3455" s="11"/>
      <c r="AM3455" s="11"/>
      <c r="AN3455" s="11"/>
      <c r="AO3455" s="11"/>
      <c r="AP3455" s="11"/>
      <c r="AQ3455" s="11"/>
      <c r="AR3455" s="11"/>
      <c r="AS3455" s="11"/>
      <c r="AT3455" s="11"/>
      <c r="AU3455" s="11"/>
      <c r="AV3455" s="11"/>
      <c r="AW3455" s="12"/>
      <c r="AX3455" s="11"/>
      <c r="AY3455" s="11"/>
      <c r="AZ3455" s="11"/>
      <c r="BA3455" s="11"/>
      <c r="BB3455" s="15"/>
    </row>
    <row r="3456" spans="37:54">
      <c r="AK3456" s="10"/>
      <c r="AL3456" s="11"/>
      <c r="AM3456" s="11"/>
      <c r="AN3456" s="11"/>
      <c r="AO3456" s="11"/>
      <c r="AP3456" s="11"/>
      <c r="AQ3456" s="11"/>
      <c r="AR3456" s="11"/>
      <c r="AS3456" s="11"/>
      <c r="AT3456" s="11"/>
      <c r="AU3456" s="11"/>
      <c r="AV3456" s="11"/>
      <c r="AW3456" s="12"/>
      <c r="AX3456" s="11"/>
      <c r="AY3456" s="11"/>
      <c r="AZ3456" s="11"/>
      <c r="BA3456" s="11"/>
      <c r="BB3456" s="15"/>
    </row>
    <row r="3457" spans="37:54">
      <c r="AK3457" s="10"/>
      <c r="AL3457" s="11"/>
      <c r="AM3457" s="11"/>
      <c r="AN3457" s="11"/>
      <c r="AO3457" s="11"/>
      <c r="AP3457" s="11"/>
      <c r="AQ3457" s="11"/>
      <c r="AR3457" s="11"/>
      <c r="AS3457" s="11"/>
      <c r="AT3457" s="11"/>
      <c r="AU3457" s="11"/>
      <c r="AV3457" s="11"/>
      <c r="AW3457" s="12"/>
      <c r="AX3457" s="11"/>
      <c r="AY3457" s="11"/>
      <c r="AZ3457" s="11"/>
      <c r="BA3457" s="11"/>
      <c r="BB3457" s="15"/>
    </row>
    <row r="3458" spans="37:54">
      <c r="AK3458" s="10"/>
      <c r="AL3458" s="11"/>
      <c r="AM3458" s="11"/>
      <c r="AN3458" s="11"/>
      <c r="AO3458" s="11"/>
      <c r="AP3458" s="11"/>
      <c r="AQ3458" s="11"/>
      <c r="AR3458" s="11"/>
      <c r="AS3458" s="11"/>
      <c r="AT3458" s="11"/>
      <c r="AU3458" s="11"/>
      <c r="AV3458" s="11"/>
      <c r="AW3458" s="12"/>
      <c r="AX3458" s="11"/>
      <c r="AY3458" s="11"/>
      <c r="AZ3458" s="11"/>
      <c r="BA3458" s="11"/>
      <c r="BB3458" s="15"/>
    </row>
    <row r="3459" spans="37:54">
      <c r="AK3459" s="10"/>
      <c r="AL3459" s="11"/>
      <c r="AM3459" s="11"/>
      <c r="AN3459" s="11"/>
      <c r="AO3459" s="11"/>
      <c r="AP3459" s="11"/>
      <c r="AQ3459" s="11"/>
      <c r="AR3459" s="11"/>
      <c r="AS3459" s="11"/>
      <c r="AT3459" s="11"/>
      <c r="AU3459" s="11"/>
      <c r="AV3459" s="11"/>
      <c r="AW3459" s="12"/>
      <c r="AX3459" s="11"/>
      <c r="AY3459" s="11"/>
      <c r="AZ3459" s="11"/>
      <c r="BA3459" s="11"/>
      <c r="BB3459" s="15"/>
    </row>
    <row r="3460" spans="37:54">
      <c r="AK3460" s="10"/>
      <c r="AL3460" s="11"/>
      <c r="AM3460" s="11"/>
      <c r="AN3460" s="11"/>
      <c r="AO3460" s="11"/>
      <c r="AP3460" s="11"/>
      <c r="AQ3460" s="11"/>
      <c r="AR3460" s="11"/>
      <c r="AS3460" s="11"/>
      <c r="AT3460" s="11"/>
      <c r="AU3460" s="11"/>
      <c r="AV3460" s="11"/>
      <c r="AW3460" s="12"/>
      <c r="AX3460" s="11"/>
      <c r="AY3460" s="11"/>
      <c r="AZ3460" s="11"/>
      <c r="BA3460" s="11"/>
      <c r="BB3460" s="15"/>
    </row>
    <row r="3461" spans="37:54">
      <c r="AK3461" s="10"/>
      <c r="AL3461" s="11"/>
      <c r="AM3461" s="11"/>
      <c r="AN3461" s="11"/>
      <c r="AO3461" s="11"/>
      <c r="AP3461" s="11"/>
      <c r="AQ3461" s="11"/>
      <c r="AR3461" s="11"/>
      <c r="AS3461" s="11"/>
      <c r="AT3461" s="11"/>
      <c r="AU3461" s="11"/>
      <c r="AV3461" s="11"/>
      <c r="AW3461" s="12"/>
      <c r="AX3461" s="11"/>
      <c r="AY3461" s="11"/>
      <c r="AZ3461" s="11"/>
      <c r="BA3461" s="11"/>
      <c r="BB3461" s="15"/>
    </row>
    <row r="3462" spans="37:54">
      <c r="AK3462" s="10"/>
      <c r="AL3462" s="11"/>
      <c r="AM3462" s="11"/>
      <c r="AN3462" s="11"/>
      <c r="AO3462" s="11"/>
      <c r="AP3462" s="11"/>
      <c r="AQ3462" s="11"/>
      <c r="AR3462" s="11"/>
      <c r="AS3462" s="11"/>
      <c r="AT3462" s="11"/>
      <c r="AU3462" s="11"/>
      <c r="AV3462" s="11"/>
      <c r="AW3462" s="12"/>
      <c r="AX3462" s="11"/>
      <c r="AY3462" s="11"/>
      <c r="AZ3462" s="11"/>
      <c r="BA3462" s="11"/>
      <c r="BB3462" s="15"/>
    </row>
    <row r="3463" spans="37:54">
      <c r="AK3463" s="10"/>
      <c r="AL3463" s="11"/>
      <c r="AM3463" s="11"/>
      <c r="AN3463" s="11"/>
      <c r="AO3463" s="11"/>
      <c r="AP3463" s="11"/>
      <c r="AQ3463" s="11"/>
      <c r="AR3463" s="11"/>
      <c r="AS3463" s="11"/>
      <c r="AT3463" s="11"/>
      <c r="AU3463" s="11"/>
      <c r="AV3463" s="11"/>
      <c r="AW3463" s="12"/>
      <c r="AX3463" s="11"/>
      <c r="AY3463" s="11"/>
      <c r="AZ3463" s="11"/>
      <c r="BA3463" s="11"/>
      <c r="BB3463" s="15"/>
    </row>
    <row r="3464" spans="37:54">
      <c r="AK3464" s="10"/>
      <c r="AL3464" s="11"/>
      <c r="AM3464" s="11"/>
      <c r="AN3464" s="11"/>
      <c r="AO3464" s="11"/>
      <c r="AP3464" s="11"/>
      <c r="AQ3464" s="11"/>
      <c r="AR3464" s="11"/>
      <c r="AS3464" s="11"/>
      <c r="AT3464" s="11"/>
      <c r="AU3464" s="11"/>
      <c r="AV3464" s="11"/>
      <c r="AW3464" s="12"/>
      <c r="AX3464" s="11"/>
      <c r="AY3464" s="11"/>
      <c r="AZ3464" s="11"/>
      <c r="BA3464" s="11"/>
      <c r="BB3464" s="15"/>
    </row>
    <row r="3465" spans="37:54">
      <c r="AK3465" s="10"/>
      <c r="AL3465" s="11"/>
      <c r="AM3465" s="11"/>
      <c r="AN3465" s="11"/>
      <c r="AO3465" s="11"/>
      <c r="AP3465" s="11"/>
      <c r="AQ3465" s="11"/>
      <c r="AR3465" s="11"/>
      <c r="AS3465" s="11"/>
      <c r="AT3465" s="11"/>
      <c r="AU3465" s="11"/>
      <c r="AV3465" s="11"/>
      <c r="AW3465" s="12"/>
      <c r="AX3465" s="11"/>
      <c r="AY3465" s="11"/>
      <c r="AZ3465" s="11"/>
      <c r="BA3465" s="11"/>
      <c r="BB3465" s="15"/>
    </row>
    <row r="3466" spans="37:54">
      <c r="AK3466" s="10"/>
      <c r="AL3466" s="11"/>
      <c r="AM3466" s="11"/>
      <c r="AN3466" s="11"/>
      <c r="AO3466" s="11"/>
      <c r="AP3466" s="11"/>
      <c r="AQ3466" s="11"/>
      <c r="AR3466" s="11"/>
      <c r="AS3466" s="11"/>
      <c r="AT3466" s="11"/>
      <c r="AU3466" s="11"/>
      <c r="AV3466" s="11"/>
      <c r="AW3466" s="12"/>
      <c r="AX3466" s="11"/>
      <c r="AY3466" s="11"/>
      <c r="AZ3466" s="11"/>
      <c r="BA3466" s="11"/>
      <c r="BB3466" s="15"/>
    </row>
    <row r="3467" spans="37:54">
      <c r="AK3467" s="10"/>
      <c r="AL3467" s="11"/>
      <c r="AM3467" s="11"/>
      <c r="AN3467" s="11"/>
      <c r="AO3467" s="11"/>
      <c r="AP3467" s="11"/>
      <c r="AQ3467" s="11"/>
      <c r="AR3467" s="11"/>
      <c r="AS3467" s="11"/>
      <c r="AT3467" s="11"/>
      <c r="AU3467" s="11"/>
      <c r="AV3467" s="11"/>
      <c r="AW3467" s="12"/>
      <c r="AX3467" s="11"/>
      <c r="AY3467" s="11"/>
      <c r="AZ3467" s="11"/>
      <c r="BA3467" s="11"/>
      <c r="BB3467" s="15"/>
    </row>
    <row r="3468" spans="37:54">
      <c r="AK3468" s="10"/>
      <c r="AL3468" s="11"/>
      <c r="AM3468" s="11"/>
      <c r="AN3468" s="11"/>
      <c r="AO3468" s="11"/>
      <c r="AP3468" s="11"/>
      <c r="AQ3468" s="11"/>
      <c r="AR3468" s="11"/>
      <c r="AS3468" s="11"/>
      <c r="AT3468" s="11"/>
      <c r="AU3468" s="11"/>
      <c r="AV3468" s="11"/>
      <c r="AW3468" s="12"/>
      <c r="AX3468" s="11"/>
      <c r="AY3468" s="11"/>
      <c r="AZ3468" s="11"/>
      <c r="BA3468" s="11"/>
      <c r="BB3468" s="15"/>
    </row>
    <row r="3469" spans="37:54">
      <c r="AK3469" s="10"/>
      <c r="AL3469" s="11"/>
      <c r="AM3469" s="11"/>
      <c r="AN3469" s="11"/>
      <c r="AO3469" s="11"/>
      <c r="AP3469" s="11"/>
      <c r="AQ3469" s="11"/>
      <c r="AR3469" s="11"/>
      <c r="AS3469" s="11"/>
      <c r="AT3469" s="11"/>
      <c r="AU3469" s="11"/>
      <c r="AV3469" s="11"/>
      <c r="AW3469" s="12"/>
      <c r="AX3469" s="11"/>
      <c r="AY3469" s="11"/>
      <c r="AZ3469" s="11"/>
      <c r="BA3469" s="11"/>
      <c r="BB3469" s="15"/>
    </row>
    <row r="3470" spans="37:54">
      <c r="AK3470" s="10"/>
      <c r="AL3470" s="11"/>
      <c r="AM3470" s="11"/>
      <c r="AN3470" s="11"/>
      <c r="AO3470" s="11"/>
      <c r="AP3470" s="11"/>
      <c r="AQ3470" s="11"/>
      <c r="AR3470" s="11"/>
      <c r="AS3470" s="11"/>
      <c r="AT3470" s="11"/>
      <c r="AU3470" s="11"/>
      <c r="AV3470" s="11"/>
      <c r="AW3470" s="12"/>
      <c r="AX3470" s="11"/>
      <c r="AY3470" s="11"/>
      <c r="AZ3470" s="11"/>
      <c r="BA3470" s="11"/>
      <c r="BB3470" s="15"/>
    </row>
    <row r="3471" spans="37:54">
      <c r="AK3471" s="10"/>
      <c r="AL3471" s="11"/>
      <c r="AM3471" s="11"/>
      <c r="AN3471" s="11"/>
      <c r="AO3471" s="11"/>
      <c r="AP3471" s="11"/>
      <c r="AQ3471" s="11"/>
      <c r="AR3471" s="11"/>
      <c r="AS3471" s="11"/>
      <c r="AT3471" s="11"/>
      <c r="AU3471" s="11"/>
      <c r="AV3471" s="11"/>
      <c r="AW3471" s="12"/>
      <c r="AX3471" s="11"/>
      <c r="AY3471" s="11"/>
      <c r="AZ3471" s="11"/>
      <c r="BA3471" s="11"/>
      <c r="BB3471" s="15"/>
    </row>
    <row r="3472" spans="37:54">
      <c r="AK3472" s="10"/>
      <c r="AL3472" s="11"/>
      <c r="AM3472" s="11"/>
      <c r="AN3472" s="11"/>
      <c r="AO3472" s="11"/>
      <c r="AP3472" s="11"/>
      <c r="AQ3472" s="11"/>
      <c r="AR3472" s="11"/>
      <c r="AS3472" s="11"/>
      <c r="AT3472" s="11"/>
      <c r="AU3472" s="11"/>
      <c r="AV3472" s="11"/>
      <c r="AW3472" s="12"/>
      <c r="AX3472" s="11"/>
      <c r="AY3472" s="11"/>
      <c r="AZ3472" s="11"/>
      <c r="BA3472" s="11"/>
      <c r="BB3472" s="15"/>
    </row>
    <row r="3473" spans="37:54">
      <c r="AK3473" s="10"/>
      <c r="AL3473" s="11"/>
      <c r="AM3473" s="11"/>
      <c r="AN3473" s="11"/>
      <c r="AO3473" s="11"/>
      <c r="AP3473" s="11"/>
      <c r="AQ3473" s="11"/>
      <c r="AR3473" s="11"/>
      <c r="AS3473" s="11"/>
      <c r="AT3473" s="11"/>
      <c r="AU3473" s="11"/>
      <c r="AV3473" s="11"/>
      <c r="AW3473" s="12"/>
      <c r="AX3473" s="11"/>
      <c r="AY3473" s="11"/>
      <c r="AZ3473" s="11"/>
      <c r="BA3473" s="11"/>
      <c r="BB3473" s="15"/>
    </row>
    <row r="3474" spans="37:54">
      <c r="AK3474" s="10"/>
      <c r="AL3474" s="11"/>
      <c r="AM3474" s="11"/>
      <c r="AN3474" s="11"/>
      <c r="AO3474" s="11"/>
      <c r="AP3474" s="11"/>
      <c r="AQ3474" s="11"/>
      <c r="AR3474" s="11"/>
      <c r="AS3474" s="11"/>
      <c r="AT3474" s="11"/>
      <c r="AU3474" s="11"/>
      <c r="AV3474" s="11"/>
      <c r="AW3474" s="12"/>
      <c r="AX3474" s="11"/>
      <c r="AY3474" s="11"/>
      <c r="AZ3474" s="11"/>
      <c r="BA3474" s="11"/>
      <c r="BB3474" s="15"/>
    </row>
    <row r="3475" spans="37:54">
      <c r="AK3475" s="10"/>
      <c r="AL3475" s="11"/>
      <c r="AM3475" s="11"/>
      <c r="AN3475" s="11"/>
      <c r="AO3475" s="11"/>
      <c r="AP3475" s="11"/>
      <c r="AQ3475" s="11"/>
      <c r="AR3475" s="11"/>
      <c r="AS3475" s="11"/>
      <c r="AT3475" s="11"/>
      <c r="AU3475" s="11"/>
      <c r="AV3475" s="11"/>
      <c r="AW3475" s="12"/>
      <c r="AX3475" s="11"/>
      <c r="AY3475" s="11"/>
      <c r="AZ3475" s="11"/>
      <c r="BA3475" s="11"/>
      <c r="BB3475" s="15"/>
    </row>
    <row r="3476" spans="37:54">
      <c r="AK3476" s="10"/>
      <c r="AL3476" s="11"/>
      <c r="AM3476" s="11"/>
      <c r="AN3476" s="11"/>
      <c r="AO3476" s="11"/>
      <c r="AP3476" s="11"/>
      <c r="AQ3476" s="11"/>
      <c r="AR3476" s="11"/>
      <c r="AS3476" s="11"/>
      <c r="AT3476" s="11"/>
      <c r="AU3476" s="11"/>
      <c r="AV3476" s="11"/>
      <c r="AW3476" s="12"/>
      <c r="AX3476" s="11"/>
      <c r="AY3476" s="11"/>
      <c r="AZ3476" s="11"/>
      <c r="BA3476" s="11"/>
      <c r="BB3476" s="15"/>
    </row>
    <row r="3477" spans="37:54">
      <c r="AK3477" s="10"/>
      <c r="AL3477" s="11"/>
      <c r="AM3477" s="11"/>
      <c r="AN3477" s="11"/>
      <c r="AO3477" s="11"/>
      <c r="AP3477" s="11"/>
      <c r="AQ3477" s="11"/>
      <c r="AR3477" s="11"/>
      <c r="AS3477" s="11"/>
      <c r="AT3477" s="11"/>
      <c r="AU3477" s="11"/>
      <c r="AV3477" s="11"/>
      <c r="AW3477" s="12"/>
      <c r="AX3477" s="11"/>
      <c r="AY3477" s="11"/>
      <c r="AZ3477" s="11"/>
      <c r="BA3477" s="11"/>
      <c r="BB3477" s="15"/>
    </row>
    <row r="3478" spans="37:54">
      <c r="AK3478" s="10"/>
      <c r="AL3478" s="11"/>
      <c r="AM3478" s="11"/>
      <c r="AN3478" s="11"/>
      <c r="AO3478" s="11"/>
      <c r="AP3478" s="11"/>
      <c r="AQ3478" s="11"/>
      <c r="AR3478" s="11"/>
      <c r="AS3478" s="11"/>
      <c r="AT3478" s="11"/>
      <c r="AU3478" s="11"/>
      <c r="AV3478" s="11"/>
      <c r="AW3478" s="12"/>
      <c r="AX3478" s="11"/>
      <c r="AY3478" s="11"/>
      <c r="AZ3478" s="11"/>
      <c r="BA3478" s="11"/>
      <c r="BB3478" s="15"/>
    </row>
    <row r="3479" spans="37:54">
      <c r="AK3479" s="10"/>
      <c r="AL3479" s="11"/>
      <c r="AM3479" s="11"/>
      <c r="AN3479" s="11"/>
      <c r="AO3479" s="11"/>
      <c r="AP3479" s="11"/>
      <c r="AQ3479" s="11"/>
      <c r="AR3479" s="11"/>
      <c r="AS3479" s="11"/>
      <c r="AT3479" s="11"/>
      <c r="AU3479" s="11"/>
      <c r="AV3479" s="11"/>
      <c r="AW3479" s="12"/>
      <c r="AX3479" s="11"/>
      <c r="AY3479" s="11"/>
      <c r="AZ3479" s="11"/>
      <c r="BA3479" s="11"/>
      <c r="BB3479" s="15"/>
    </row>
    <row r="3480" spans="37:54">
      <c r="AK3480" s="10"/>
      <c r="AL3480" s="11"/>
      <c r="AM3480" s="11"/>
      <c r="AN3480" s="11"/>
      <c r="AO3480" s="11"/>
      <c r="AP3480" s="11"/>
      <c r="AQ3480" s="11"/>
      <c r="AR3480" s="11"/>
      <c r="AS3480" s="11"/>
      <c r="AT3480" s="11"/>
      <c r="AU3480" s="11"/>
      <c r="AV3480" s="11"/>
      <c r="AW3480" s="12"/>
      <c r="AX3480" s="11"/>
      <c r="AY3480" s="11"/>
      <c r="AZ3480" s="11"/>
      <c r="BA3480" s="11"/>
      <c r="BB3480" s="15"/>
    </row>
    <row r="3481" spans="37:54">
      <c r="AK3481" s="10"/>
      <c r="AL3481" s="11"/>
      <c r="AM3481" s="11"/>
      <c r="AN3481" s="11"/>
      <c r="AO3481" s="11"/>
      <c r="AP3481" s="11"/>
      <c r="AQ3481" s="11"/>
      <c r="AR3481" s="11"/>
      <c r="AS3481" s="11"/>
      <c r="AT3481" s="11"/>
      <c r="AU3481" s="11"/>
      <c r="AV3481" s="11"/>
      <c r="AW3481" s="12"/>
      <c r="AX3481" s="11"/>
      <c r="AY3481" s="11"/>
      <c r="AZ3481" s="11"/>
      <c r="BA3481" s="11"/>
      <c r="BB3481" s="15"/>
    </row>
    <row r="3482" spans="37:54">
      <c r="AK3482" s="10"/>
      <c r="AL3482" s="11"/>
      <c r="AM3482" s="11"/>
      <c r="AN3482" s="11"/>
      <c r="AO3482" s="11"/>
      <c r="AP3482" s="11"/>
      <c r="AQ3482" s="11"/>
      <c r="AR3482" s="11"/>
      <c r="AS3482" s="11"/>
      <c r="AT3482" s="11"/>
      <c r="AU3482" s="11"/>
      <c r="AV3482" s="11"/>
      <c r="AW3482" s="12"/>
      <c r="AX3482" s="11"/>
      <c r="AY3482" s="11"/>
      <c r="AZ3482" s="11"/>
      <c r="BA3482" s="11"/>
      <c r="BB3482" s="15"/>
    </row>
    <row r="3483" spans="37:54">
      <c r="AK3483" s="10"/>
      <c r="AL3483" s="11"/>
      <c r="AM3483" s="11"/>
      <c r="AN3483" s="11"/>
      <c r="AO3483" s="11"/>
      <c r="AP3483" s="11"/>
      <c r="AQ3483" s="11"/>
      <c r="AR3483" s="11"/>
      <c r="AS3483" s="11"/>
      <c r="AT3483" s="11"/>
      <c r="AU3483" s="11"/>
      <c r="AV3483" s="11"/>
      <c r="AW3483" s="12"/>
      <c r="AX3483" s="11"/>
      <c r="AY3483" s="11"/>
      <c r="AZ3483" s="11"/>
      <c r="BA3483" s="11"/>
      <c r="BB3483" s="15"/>
    </row>
    <row r="3484" spans="37:54">
      <c r="AK3484" s="10"/>
      <c r="AL3484" s="11"/>
      <c r="AM3484" s="11"/>
      <c r="AN3484" s="11"/>
      <c r="AO3484" s="11"/>
      <c r="AP3484" s="11"/>
      <c r="AQ3484" s="11"/>
      <c r="AR3484" s="11"/>
      <c r="AS3484" s="11"/>
      <c r="AT3484" s="11"/>
      <c r="AU3484" s="11"/>
      <c r="AV3484" s="11"/>
      <c r="AW3484" s="12"/>
      <c r="AX3484" s="11"/>
      <c r="AY3484" s="11"/>
      <c r="AZ3484" s="11"/>
      <c r="BA3484" s="11"/>
      <c r="BB3484" s="15"/>
    </row>
    <row r="3485" spans="37:54">
      <c r="AK3485" s="10"/>
      <c r="AL3485" s="11"/>
      <c r="AM3485" s="11"/>
      <c r="AN3485" s="11"/>
      <c r="AO3485" s="11"/>
      <c r="AP3485" s="11"/>
      <c r="AQ3485" s="11"/>
      <c r="AR3485" s="11"/>
      <c r="AS3485" s="11"/>
      <c r="AT3485" s="11"/>
      <c r="AU3485" s="11"/>
      <c r="AV3485" s="11"/>
      <c r="AW3485" s="12"/>
      <c r="AX3485" s="11"/>
      <c r="AY3485" s="11"/>
      <c r="AZ3485" s="11"/>
      <c r="BA3485" s="11"/>
      <c r="BB3485" s="15"/>
    </row>
    <row r="3486" spans="37:54">
      <c r="AK3486" s="10"/>
      <c r="AL3486" s="11"/>
      <c r="AM3486" s="11"/>
      <c r="AN3486" s="11"/>
      <c r="AO3486" s="11"/>
      <c r="AP3486" s="11"/>
      <c r="AQ3486" s="11"/>
      <c r="AR3486" s="11"/>
      <c r="AS3486" s="11"/>
      <c r="AT3486" s="11"/>
      <c r="AU3486" s="11"/>
      <c r="AV3486" s="11"/>
      <c r="AW3486" s="12"/>
      <c r="AX3486" s="11"/>
      <c r="AY3486" s="11"/>
      <c r="AZ3486" s="11"/>
      <c r="BA3486" s="11"/>
      <c r="BB3486" s="15"/>
    </row>
    <row r="3487" spans="37:54">
      <c r="AK3487" s="10"/>
      <c r="AL3487" s="11"/>
      <c r="AM3487" s="11"/>
      <c r="AN3487" s="11"/>
      <c r="AO3487" s="11"/>
      <c r="AP3487" s="11"/>
      <c r="AQ3487" s="11"/>
      <c r="AR3487" s="11"/>
      <c r="AS3487" s="11"/>
      <c r="AT3487" s="11"/>
      <c r="AU3487" s="11"/>
      <c r="AV3487" s="11"/>
      <c r="AW3487" s="12"/>
      <c r="AX3487" s="11"/>
      <c r="AY3487" s="11"/>
      <c r="AZ3487" s="11"/>
      <c r="BA3487" s="11"/>
      <c r="BB3487" s="15"/>
    </row>
    <row r="3488" spans="37:54">
      <c r="AK3488" s="10"/>
      <c r="AL3488" s="11"/>
      <c r="AM3488" s="11"/>
      <c r="AN3488" s="11"/>
      <c r="AO3488" s="11"/>
      <c r="AP3488" s="11"/>
      <c r="AQ3488" s="11"/>
      <c r="AR3488" s="11"/>
      <c r="AS3488" s="11"/>
      <c r="AT3488" s="11"/>
      <c r="AU3488" s="11"/>
      <c r="AV3488" s="11"/>
      <c r="AW3488" s="12"/>
      <c r="AX3488" s="11"/>
      <c r="AY3488" s="11"/>
      <c r="AZ3488" s="11"/>
      <c r="BA3488" s="11"/>
      <c r="BB3488" s="15"/>
    </row>
    <row r="3489" spans="37:54">
      <c r="AK3489" s="10"/>
      <c r="AL3489" s="11"/>
      <c r="AM3489" s="11"/>
      <c r="AN3489" s="11"/>
      <c r="AO3489" s="11"/>
      <c r="AP3489" s="11"/>
      <c r="AQ3489" s="11"/>
      <c r="AR3489" s="11"/>
      <c r="AS3489" s="11"/>
      <c r="AT3489" s="11"/>
      <c r="AU3489" s="11"/>
      <c r="AV3489" s="11"/>
      <c r="AW3489" s="12"/>
      <c r="AX3489" s="11"/>
      <c r="AY3489" s="11"/>
      <c r="AZ3489" s="11"/>
      <c r="BA3489" s="11"/>
      <c r="BB3489" s="15"/>
    </row>
    <row r="3490" spans="37:54">
      <c r="AK3490" s="10"/>
      <c r="AL3490" s="11"/>
      <c r="AM3490" s="11"/>
      <c r="AN3490" s="11"/>
      <c r="AO3490" s="11"/>
      <c r="AP3490" s="11"/>
      <c r="AQ3490" s="11"/>
      <c r="AR3490" s="11"/>
      <c r="AS3490" s="11"/>
      <c r="AT3490" s="11"/>
      <c r="AU3490" s="11"/>
      <c r="AV3490" s="11"/>
      <c r="AW3490" s="12"/>
      <c r="AX3490" s="11"/>
      <c r="AY3490" s="11"/>
      <c r="AZ3490" s="11"/>
      <c r="BA3490" s="11"/>
      <c r="BB3490" s="15"/>
    </row>
    <row r="3491" spans="37:54">
      <c r="AK3491" s="10"/>
      <c r="AL3491" s="11"/>
      <c r="AM3491" s="11"/>
      <c r="AN3491" s="11"/>
      <c r="AO3491" s="11"/>
      <c r="AP3491" s="11"/>
      <c r="AQ3491" s="11"/>
      <c r="AR3491" s="11"/>
      <c r="AS3491" s="11"/>
      <c r="AT3491" s="11"/>
      <c r="AU3491" s="11"/>
      <c r="AV3491" s="11"/>
      <c r="AW3491" s="12"/>
      <c r="AX3491" s="11"/>
      <c r="AY3491" s="11"/>
      <c r="AZ3491" s="11"/>
      <c r="BA3491" s="11"/>
      <c r="BB3491" s="15"/>
    </row>
    <row r="3492" spans="37:54">
      <c r="AK3492" s="10"/>
      <c r="AL3492" s="11"/>
      <c r="AM3492" s="11"/>
      <c r="AN3492" s="11"/>
      <c r="AO3492" s="11"/>
      <c r="AP3492" s="11"/>
      <c r="AQ3492" s="11"/>
      <c r="AR3492" s="11"/>
      <c r="AS3492" s="11"/>
      <c r="AT3492" s="11"/>
      <c r="AU3492" s="11"/>
      <c r="AV3492" s="11"/>
      <c r="AW3492" s="12"/>
      <c r="AX3492" s="11"/>
      <c r="AY3492" s="11"/>
      <c r="AZ3492" s="11"/>
      <c r="BA3492" s="11"/>
      <c r="BB3492" s="15"/>
    </row>
    <row r="3493" spans="37:54">
      <c r="AK3493" s="10"/>
      <c r="AL3493" s="11"/>
      <c r="AM3493" s="11"/>
      <c r="AN3493" s="11"/>
      <c r="AO3493" s="11"/>
      <c r="AP3493" s="11"/>
      <c r="AQ3493" s="11"/>
      <c r="AR3493" s="11"/>
      <c r="AS3493" s="11"/>
      <c r="AT3493" s="11"/>
      <c r="AU3493" s="11"/>
      <c r="AV3493" s="11"/>
      <c r="AW3493" s="12"/>
      <c r="AX3493" s="11"/>
      <c r="AY3493" s="11"/>
      <c r="AZ3493" s="11"/>
      <c r="BA3493" s="11"/>
      <c r="BB3493" s="15"/>
    </row>
    <row r="3494" spans="37:54">
      <c r="AK3494" s="10"/>
      <c r="AL3494" s="11"/>
      <c r="AM3494" s="11"/>
      <c r="AN3494" s="11"/>
      <c r="AO3494" s="11"/>
      <c r="AP3494" s="11"/>
      <c r="AQ3494" s="11"/>
      <c r="AR3494" s="11"/>
      <c r="AS3494" s="11"/>
      <c r="AT3494" s="11"/>
      <c r="AU3494" s="11"/>
      <c r="AV3494" s="11"/>
      <c r="AW3494" s="12"/>
      <c r="AX3494" s="11"/>
      <c r="AY3494" s="11"/>
      <c r="AZ3494" s="11"/>
      <c r="BA3494" s="11"/>
      <c r="BB3494" s="15"/>
    </row>
    <row r="3495" spans="37:54">
      <c r="AK3495" s="10"/>
      <c r="AL3495" s="11"/>
      <c r="AM3495" s="11"/>
      <c r="AN3495" s="11"/>
      <c r="AO3495" s="11"/>
      <c r="AP3495" s="11"/>
      <c r="AQ3495" s="11"/>
      <c r="AR3495" s="11"/>
      <c r="AS3495" s="11"/>
      <c r="AT3495" s="11"/>
      <c r="AU3495" s="11"/>
      <c r="AV3495" s="11"/>
      <c r="AW3495" s="12"/>
      <c r="AX3495" s="11"/>
      <c r="AY3495" s="11"/>
      <c r="AZ3495" s="11"/>
      <c r="BA3495" s="11"/>
      <c r="BB3495" s="15"/>
    </row>
    <row r="3496" spans="37:54">
      <c r="AK3496" s="10"/>
      <c r="AL3496" s="11"/>
      <c r="AM3496" s="11"/>
      <c r="AN3496" s="11"/>
      <c r="AO3496" s="11"/>
      <c r="AP3496" s="11"/>
      <c r="AQ3496" s="11"/>
      <c r="AR3496" s="11"/>
      <c r="AS3496" s="11"/>
      <c r="AT3496" s="11"/>
      <c r="AU3496" s="11"/>
      <c r="AV3496" s="11"/>
      <c r="AW3496" s="12"/>
      <c r="AX3496" s="11"/>
      <c r="AY3496" s="11"/>
      <c r="AZ3496" s="11"/>
      <c r="BA3496" s="11"/>
      <c r="BB3496" s="15"/>
    </row>
    <row r="3497" spans="37:54">
      <c r="AK3497" s="10"/>
      <c r="AL3497" s="11"/>
      <c r="AM3497" s="11"/>
      <c r="AN3497" s="11"/>
      <c r="AO3497" s="11"/>
      <c r="AP3497" s="11"/>
      <c r="AQ3497" s="11"/>
      <c r="AR3497" s="11"/>
      <c r="AS3497" s="11"/>
      <c r="AT3497" s="11"/>
      <c r="AU3497" s="11"/>
      <c r="AV3497" s="11"/>
      <c r="AW3497" s="12"/>
      <c r="AX3497" s="11"/>
      <c r="AY3497" s="11"/>
      <c r="AZ3497" s="11"/>
      <c r="BA3497" s="11"/>
      <c r="BB3497" s="15"/>
    </row>
    <row r="3498" spans="37:54">
      <c r="AK3498" s="10"/>
      <c r="AL3498" s="11"/>
      <c r="AM3498" s="11"/>
      <c r="AN3498" s="11"/>
      <c r="AO3498" s="11"/>
      <c r="AP3498" s="11"/>
      <c r="AQ3498" s="11"/>
      <c r="AR3498" s="11"/>
      <c r="AS3498" s="11"/>
      <c r="AT3498" s="11"/>
      <c r="AU3498" s="11"/>
      <c r="AV3498" s="11"/>
      <c r="AW3498" s="12"/>
      <c r="AX3498" s="11"/>
      <c r="AY3498" s="11"/>
      <c r="AZ3498" s="11"/>
      <c r="BA3498" s="11"/>
      <c r="BB3498" s="15"/>
    </row>
    <row r="3499" spans="37:54">
      <c r="AK3499" s="10"/>
      <c r="AL3499" s="11"/>
      <c r="AM3499" s="11"/>
      <c r="AN3499" s="11"/>
      <c r="AO3499" s="11"/>
      <c r="AP3499" s="11"/>
      <c r="AQ3499" s="11"/>
      <c r="AR3499" s="11"/>
      <c r="AS3499" s="11"/>
      <c r="AT3499" s="11"/>
      <c r="AU3499" s="11"/>
      <c r="AV3499" s="11"/>
      <c r="AW3499" s="12"/>
      <c r="AX3499" s="11"/>
      <c r="AY3499" s="11"/>
      <c r="AZ3499" s="11"/>
      <c r="BA3499" s="11"/>
      <c r="BB3499" s="15"/>
    </row>
    <row r="3500" spans="37:54">
      <c r="AK3500" s="10"/>
      <c r="AL3500" s="11"/>
      <c r="AM3500" s="11"/>
      <c r="AN3500" s="11"/>
      <c r="AO3500" s="11"/>
      <c r="AP3500" s="11"/>
      <c r="AQ3500" s="11"/>
      <c r="AR3500" s="11"/>
      <c r="AS3500" s="11"/>
      <c r="AT3500" s="11"/>
      <c r="AU3500" s="11"/>
      <c r="AV3500" s="11"/>
      <c r="AW3500" s="12"/>
      <c r="AX3500" s="11"/>
      <c r="AY3500" s="11"/>
      <c r="AZ3500" s="11"/>
      <c r="BA3500" s="11"/>
      <c r="BB3500" s="15"/>
    </row>
    <row r="3501" spans="37:54">
      <c r="AK3501" s="10"/>
      <c r="AL3501" s="11"/>
      <c r="AM3501" s="11"/>
      <c r="AN3501" s="11"/>
      <c r="AO3501" s="11"/>
      <c r="AP3501" s="11"/>
      <c r="AQ3501" s="11"/>
      <c r="AR3501" s="11"/>
      <c r="AS3501" s="11"/>
      <c r="AT3501" s="11"/>
      <c r="AU3501" s="11"/>
      <c r="AV3501" s="11"/>
      <c r="AW3501" s="12"/>
      <c r="AX3501" s="11"/>
      <c r="AY3501" s="11"/>
      <c r="AZ3501" s="11"/>
      <c r="BA3501" s="11"/>
      <c r="BB3501" s="15"/>
    </row>
    <row r="3502" spans="37:54">
      <c r="AK3502" s="10"/>
      <c r="AL3502" s="11"/>
      <c r="AM3502" s="11"/>
      <c r="AN3502" s="11"/>
      <c r="AO3502" s="11"/>
      <c r="AP3502" s="11"/>
      <c r="AQ3502" s="11"/>
      <c r="AR3502" s="11"/>
      <c r="AS3502" s="11"/>
      <c r="AT3502" s="11"/>
      <c r="AU3502" s="11"/>
      <c r="AV3502" s="11"/>
      <c r="AW3502" s="12"/>
      <c r="AX3502" s="11"/>
      <c r="AY3502" s="11"/>
      <c r="AZ3502" s="11"/>
      <c r="BA3502" s="11"/>
      <c r="BB3502" s="15"/>
    </row>
    <row r="3503" spans="37:54">
      <c r="AK3503" s="10"/>
      <c r="AL3503" s="11"/>
      <c r="AM3503" s="11"/>
      <c r="AN3503" s="11"/>
      <c r="AO3503" s="11"/>
      <c r="AP3503" s="11"/>
      <c r="AQ3503" s="11"/>
      <c r="AR3503" s="11"/>
      <c r="AS3503" s="11"/>
      <c r="AT3503" s="11"/>
      <c r="AU3503" s="11"/>
      <c r="AV3503" s="11"/>
      <c r="AW3503" s="12"/>
      <c r="AX3503" s="11"/>
      <c r="AY3503" s="11"/>
      <c r="AZ3503" s="11"/>
      <c r="BA3503" s="11"/>
      <c r="BB3503" s="15"/>
    </row>
    <row r="3504" spans="37:54">
      <c r="AK3504" s="10"/>
      <c r="AL3504" s="11"/>
      <c r="AM3504" s="11"/>
      <c r="AN3504" s="11"/>
      <c r="AO3504" s="11"/>
      <c r="AP3504" s="11"/>
      <c r="AQ3504" s="11"/>
      <c r="AR3504" s="11"/>
      <c r="AS3504" s="11"/>
      <c r="AT3504" s="11"/>
      <c r="AU3504" s="11"/>
      <c r="AV3504" s="11"/>
      <c r="AW3504" s="12"/>
      <c r="AX3504" s="11"/>
      <c r="AY3504" s="11"/>
      <c r="AZ3504" s="11"/>
      <c r="BA3504" s="11"/>
      <c r="BB3504" s="15"/>
    </row>
    <row r="3505" spans="37:54">
      <c r="AK3505" s="10"/>
      <c r="AL3505" s="11"/>
      <c r="AM3505" s="11"/>
      <c r="AN3505" s="11"/>
      <c r="AO3505" s="11"/>
      <c r="AP3505" s="11"/>
      <c r="AQ3505" s="11"/>
      <c r="AR3505" s="11"/>
      <c r="AS3505" s="11"/>
      <c r="AT3505" s="11"/>
      <c r="AU3505" s="11"/>
      <c r="AV3505" s="11"/>
      <c r="AW3505" s="12"/>
      <c r="AX3505" s="11"/>
      <c r="AY3505" s="11"/>
      <c r="AZ3505" s="11"/>
      <c r="BA3505" s="11"/>
      <c r="BB3505" s="15"/>
    </row>
    <row r="3506" spans="37:54">
      <c r="AK3506" s="10"/>
      <c r="AL3506" s="11"/>
      <c r="AM3506" s="11"/>
      <c r="AN3506" s="11"/>
      <c r="AO3506" s="11"/>
      <c r="AP3506" s="11"/>
      <c r="AQ3506" s="11"/>
      <c r="AR3506" s="11"/>
      <c r="AS3506" s="11"/>
      <c r="AT3506" s="11"/>
      <c r="AU3506" s="11"/>
      <c r="AV3506" s="11"/>
      <c r="AW3506" s="12"/>
      <c r="AX3506" s="11"/>
      <c r="AY3506" s="11"/>
      <c r="AZ3506" s="11"/>
      <c r="BA3506" s="11"/>
      <c r="BB3506" s="15"/>
    </row>
    <row r="3507" spans="37:54">
      <c r="AK3507" s="10"/>
      <c r="AL3507" s="11"/>
      <c r="AM3507" s="11"/>
      <c r="AN3507" s="11"/>
      <c r="AO3507" s="11"/>
      <c r="AP3507" s="11"/>
      <c r="AQ3507" s="11"/>
      <c r="AR3507" s="11"/>
      <c r="AS3507" s="11"/>
      <c r="AT3507" s="11"/>
      <c r="AU3507" s="11"/>
      <c r="AV3507" s="11"/>
      <c r="AW3507" s="12"/>
      <c r="AX3507" s="11"/>
      <c r="AY3507" s="11"/>
      <c r="AZ3507" s="11"/>
      <c r="BA3507" s="11"/>
      <c r="BB3507" s="15"/>
    </row>
    <row r="3508" spans="37:54">
      <c r="AK3508" s="10"/>
      <c r="AL3508" s="11"/>
      <c r="AM3508" s="11"/>
      <c r="AN3508" s="11"/>
      <c r="AO3508" s="11"/>
      <c r="AP3508" s="11"/>
      <c r="AQ3508" s="11"/>
      <c r="AR3508" s="11"/>
      <c r="AS3508" s="11"/>
      <c r="AT3508" s="11"/>
      <c r="AU3508" s="11"/>
      <c r="AV3508" s="11"/>
      <c r="AW3508" s="12"/>
      <c r="AX3508" s="11"/>
      <c r="AY3508" s="11"/>
      <c r="AZ3508" s="11"/>
      <c r="BA3508" s="11"/>
      <c r="BB3508" s="15"/>
    </row>
    <row r="3509" spans="37:54">
      <c r="AK3509" s="10"/>
      <c r="AL3509" s="11"/>
      <c r="AM3509" s="11"/>
      <c r="AN3509" s="11"/>
      <c r="AO3509" s="11"/>
      <c r="AP3509" s="11"/>
      <c r="AQ3509" s="11"/>
      <c r="AR3509" s="11"/>
      <c r="AS3509" s="11"/>
      <c r="AT3509" s="11"/>
      <c r="AU3509" s="11"/>
      <c r="AV3509" s="11"/>
      <c r="AW3509" s="12"/>
      <c r="AX3509" s="11"/>
      <c r="AY3509" s="11"/>
      <c r="AZ3509" s="11"/>
      <c r="BA3509" s="11"/>
      <c r="BB3509" s="15"/>
    </row>
    <row r="3510" spans="37:54">
      <c r="AK3510" s="10"/>
      <c r="AL3510" s="11"/>
      <c r="AM3510" s="11"/>
      <c r="AN3510" s="11"/>
      <c r="AO3510" s="11"/>
      <c r="AP3510" s="11"/>
      <c r="AQ3510" s="11"/>
      <c r="AR3510" s="11"/>
      <c r="AS3510" s="11"/>
      <c r="AT3510" s="11"/>
      <c r="AU3510" s="11"/>
      <c r="AV3510" s="11"/>
      <c r="AW3510" s="12"/>
      <c r="AX3510" s="11"/>
      <c r="AY3510" s="11"/>
      <c r="AZ3510" s="11"/>
      <c r="BA3510" s="11"/>
      <c r="BB3510" s="15"/>
    </row>
    <row r="3511" spans="37:54">
      <c r="AK3511" s="10"/>
      <c r="AL3511" s="11"/>
      <c r="AM3511" s="11"/>
      <c r="AN3511" s="11"/>
      <c r="AO3511" s="11"/>
      <c r="AP3511" s="11"/>
      <c r="AQ3511" s="11"/>
      <c r="AR3511" s="11"/>
      <c r="AS3511" s="11"/>
      <c r="AT3511" s="11"/>
      <c r="AU3511" s="11"/>
      <c r="AV3511" s="11"/>
      <c r="AW3511" s="12"/>
      <c r="AX3511" s="11"/>
      <c r="AY3511" s="11"/>
      <c r="AZ3511" s="11"/>
      <c r="BA3511" s="11"/>
      <c r="BB3511" s="15"/>
    </row>
    <row r="3512" spans="37:54">
      <c r="AK3512" s="10"/>
      <c r="AL3512" s="11"/>
      <c r="AM3512" s="11"/>
      <c r="AN3512" s="11"/>
      <c r="AO3512" s="11"/>
      <c r="AP3512" s="11"/>
      <c r="AQ3512" s="11"/>
      <c r="AR3512" s="11"/>
      <c r="AS3512" s="11"/>
      <c r="AT3512" s="11"/>
      <c r="AU3512" s="11"/>
      <c r="AV3512" s="11"/>
      <c r="AW3512" s="12"/>
      <c r="AX3512" s="11"/>
      <c r="AY3512" s="11"/>
      <c r="AZ3512" s="11"/>
      <c r="BA3512" s="11"/>
      <c r="BB3512" s="15"/>
    </row>
    <row r="3513" spans="37:54">
      <c r="AK3513" s="10"/>
      <c r="AL3513" s="11"/>
      <c r="AM3513" s="11"/>
      <c r="AN3513" s="11"/>
      <c r="AO3513" s="11"/>
      <c r="AP3513" s="11"/>
      <c r="AQ3513" s="11"/>
      <c r="AR3513" s="11"/>
      <c r="AS3513" s="11"/>
      <c r="AT3513" s="11"/>
      <c r="AU3513" s="11"/>
      <c r="AV3513" s="11"/>
      <c r="AW3513" s="12"/>
      <c r="AX3513" s="11"/>
      <c r="AY3513" s="11"/>
      <c r="AZ3513" s="11"/>
      <c r="BA3513" s="11"/>
      <c r="BB3513" s="15"/>
    </row>
    <row r="3514" spans="37:54">
      <c r="AK3514" s="10"/>
      <c r="AL3514" s="11"/>
      <c r="AM3514" s="11"/>
      <c r="AN3514" s="11"/>
      <c r="AO3514" s="11"/>
      <c r="AP3514" s="11"/>
      <c r="AQ3514" s="11"/>
      <c r="AR3514" s="11"/>
      <c r="AS3514" s="11"/>
      <c r="AT3514" s="11"/>
      <c r="AU3514" s="11"/>
      <c r="AV3514" s="11"/>
      <c r="AW3514" s="12"/>
      <c r="AX3514" s="11"/>
      <c r="AY3514" s="11"/>
      <c r="AZ3514" s="11"/>
      <c r="BA3514" s="11"/>
      <c r="BB3514" s="15"/>
    </row>
    <row r="3515" spans="37:54">
      <c r="AK3515" s="10"/>
      <c r="AL3515" s="11"/>
      <c r="AM3515" s="11"/>
      <c r="AN3515" s="11"/>
      <c r="AO3515" s="11"/>
      <c r="AP3515" s="11"/>
      <c r="AQ3515" s="11"/>
      <c r="AR3515" s="11"/>
      <c r="AS3515" s="11"/>
      <c r="AT3515" s="11"/>
      <c r="AU3515" s="11"/>
      <c r="AV3515" s="11"/>
      <c r="AW3515" s="12"/>
      <c r="AX3515" s="11"/>
      <c r="AY3515" s="11"/>
      <c r="AZ3515" s="11"/>
      <c r="BA3515" s="11"/>
      <c r="BB3515" s="15"/>
    </row>
    <row r="3516" spans="37:54">
      <c r="AK3516" s="10"/>
      <c r="AL3516" s="11"/>
      <c r="AM3516" s="11"/>
      <c r="AN3516" s="11"/>
      <c r="AO3516" s="11"/>
      <c r="AP3516" s="11"/>
      <c r="AQ3516" s="11"/>
      <c r="AR3516" s="11"/>
      <c r="AS3516" s="11"/>
      <c r="AT3516" s="11"/>
      <c r="AU3516" s="11"/>
      <c r="AV3516" s="11"/>
      <c r="AW3516" s="12"/>
      <c r="AX3516" s="11"/>
      <c r="AY3516" s="11"/>
      <c r="AZ3516" s="11"/>
      <c r="BA3516" s="11"/>
      <c r="BB3516" s="15"/>
    </row>
    <row r="3517" spans="37:54">
      <c r="AK3517" s="10"/>
      <c r="AL3517" s="11"/>
      <c r="AM3517" s="11"/>
      <c r="AN3517" s="11"/>
      <c r="AO3517" s="11"/>
      <c r="AP3517" s="11"/>
      <c r="AQ3517" s="11"/>
      <c r="AR3517" s="11"/>
      <c r="AS3517" s="11"/>
      <c r="AT3517" s="11"/>
      <c r="AU3517" s="11"/>
      <c r="AV3517" s="11"/>
      <c r="AW3517" s="12"/>
      <c r="AX3517" s="11"/>
      <c r="AY3517" s="11"/>
      <c r="AZ3517" s="11"/>
      <c r="BA3517" s="11"/>
      <c r="BB3517" s="15"/>
    </row>
    <row r="3518" spans="37:54">
      <c r="AK3518" s="10"/>
      <c r="AL3518" s="11"/>
      <c r="AM3518" s="11"/>
      <c r="AN3518" s="11"/>
      <c r="AO3518" s="11"/>
      <c r="AP3518" s="11"/>
      <c r="AQ3518" s="11"/>
      <c r="AR3518" s="11"/>
      <c r="AS3518" s="11"/>
      <c r="AT3518" s="11"/>
      <c r="AU3518" s="11"/>
      <c r="AV3518" s="11"/>
      <c r="AW3518" s="12"/>
      <c r="AX3518" s="11"/>
      <c r="AY3518" s="11"/>
      <c r="AZ3518" s="11"/>
      <c r="BA3518" s="11"/>
      <c r="BB3518" s="15"/>
    </row>
    <row r="3519" spans="37:54">
      <c r="AK3519" s="10"/>
      <c r="AL3519" s="11"/>
      <c r="AM3519" s="11"/>
      <c r="AN3519" s="11"/>
      <c r="AO3519" s="11"/>
      <c r="AP3519" s="11"/>
      <c r="AQ3519" s="11"/>
      <c r="AR3519" s="11"/>
      <c r="AS3519" s="11"/>
      <c r="AT3519" s="11"/>
      <c r="AU3519" s="11"/>
      <c r="AV3519" s="11"/>
      <c r="AW3519" s="12"/>
      <c r="AX3519" s="11"/>
      <c r="AY3519" s="11"/>
      <c r="AZ3519" s="11"/>
      <c r="BA3519" s="11"/>
      <c r="BB3519" s="15"/>
    </row>
    <row r="3520" spans="37:54">
      <c r="AK3520" s="10"/>
      <c r="AL3520" s="11"/>
      <c r="AM3520" s="11"/>
      <c r="AN3520" s="11"/>
      <c r="AO3520" s="11"/>
      <c r="AP3520" s="11"/>
      <c r="AQ3520" s="11"/>
      <c r="AR3520" s="11"/>
      <c r="AS3520" s="11"/>
      <c r="AT3520" s="11"/>
      <c r="AU3520" s="11"/>
      <c r="AV3520" s="11"/>
      <c r="AW3520" s="12"/>
      <c r="AX3520" s="11"/>
      <c r="AY3520" s="11"/>
      <c r="AZ3520" s="11"/>
      <c r="BA3520" s="11"/>
      <c r="BB3520" s="15"/>
    </row>
    <row r="3521" spans="37:54">
      <c r="AK3521" s="10"/>
      <c r="AL3521" s="11"/>
      <c r="AM3521" s="11"/>
      <c r="AN3521" s="11"/>
      <c r="AO3521" s="11"/>
      <c r="AP3521" s="11"/>
      <c r="AQ3521" s="11"/>
      <c r="AR3521" s="11"/>
      <c r="AS3521" s="11"/>
      <c r="AT3521" s="11"/>
      <c r="AU3521" s="11"/>
      <c r="AV3521" s="11"/>
      <c r="AW3521" s="12"/>
      <c r="AX3521" s="11"/>
      <c r="AY3521" s="11"/>
      <c r="AZ3521" s="11"/>
      <c r="BA3521" s="11"/>
      <c r="BB3521" s="15"/>
    </row>
    <row r="3522" spans="37:54">
      <c r="AK3522" s="10"/>
      <c r="AL3522" s="11"/>
      <c r="AM3522" s="11"/>
      <c r="AN3522" s="11"/>
      <c r="AO3522" s="11"/>
      <c r="AP3522" s="11"/>
      <c r="AQ3522" s="11"/>
      <c r="AR3522" s="11"/>
      <c r="AS3522" s="11"/>
      <c r="AT3522" s="11"/>
      <c r="AU3522" s="11"/>
      <c r="AV3522" s="11"/>
      <c r="AW3522" s="12"/>
      <c r="AX3522" s="11"/>
      <c r="AY3522" s="11"/>
      <c r="AZ3522" s="11"/>
      <c r="BA3522" s="11"/>
      <c r="BB3522" s="15"/>
    </row>
    <row r="3523" spans="37:54">
      <c r="AK3523" s="10"/>
      <c r="AL3523" s="11"/>
      <c r="AM3523" s="11"/>
      <c r="AN3523" s="11"/>
      <c r="AO3523" s="11"/>
      <c r="AP3523" s="11"/>
      <c r="AQ3523" s="11"/>
      <c r="AR3523" s="11"/>
      <c r="AS3523" s="11"/>
      <c r="AT3523" s="11"/>
      <c r="AU3523" s="11"/>
      <c r="AV3523" s="11"/>
      <c r="AW3523" s="12"/>
      <c r="AX3523" s="11"/>
      <c r="AY3523" s="11"/>
      <c r="AZ3523" s="11"/>
      <c r="BA3523" s="11"/>
      <c r="BB3523" s="15"/>
    </row>
    <row r="3524" spans="37:54">
      <c r="AK3524" s="10"/>
      <c r="AL3524" s="11"/>
      <c r="AM3524" s="11"/>
      <c r="AN3524" s="11"/>
      <c r="AO3524" s="11"/>
      <c r="AP3524" s="11"/>
      <c r="AQ3524" s="11"/>
      <c r="AR3524" s="11"/>
      <c r="AS3524" s="11"/>
      <c r="AT3524" s="11"/>
      <c r="AU3524" s="11"/>
      <c r="AV3524" s="11"/>
      <c r="AW3524" s="12"/>
      <c r="AX3524" s="11"/>
      <c r="AY3524" s="11"/>
      <c r="AZ3524" s="11"/>
      <c r="BA3524" s="11"/>
      <c r="BB3524" s="15"/>
    </row>
    <row r="3525" spans="37:54">
      <c r="AK3525" s="10"/>
      <c r="AL3525" s="11"/>
      <c r="AM3525" s="11"/>
      <c r="AN3525" s="11"/>
      <c r="AO3525" s="11"/>
      <c r="AP3525" s="11"/>
      <c r="AQ3525" s="11"/>
      <c r="AR3525" s="11"/>
      <c r="AS3525" s="11"/>
      <c r="AT3525" s="11"/>
      <c r="AU3525" s="11"/>
      <c r="AV3525" s="11"/>
      <c r="AW3525" s="12"/>
      <c r="AX3525" s="11"/>
      <c r="AY3525" s="11"/>
      <c r="AZ3525" s="11"/>
      <c r="BA3525" s="11"/>
      <c r="BB3525" s="15"/>
    </row>
    <row r="3526" spans="37:54">
      <c r="AK3526" s="10"/>
      <c r="AL3526" s="11"/>
      <c r="AM3526" s="11"/>
      <c r="AN3526" s="11"/>
      <c r="AO3526" s="11"/>
      <c r="AP3526" s="11"/>
      <c r="AQ3526" s="11"/>
      <c r="AR3526" s="11"/>
      <c r="AS3526" s="11"/>
      <c r="AT3526" s="11"/>
      <c r="AU3526" s="11"/>
      <c r="AV3526" s="11"/>
      <c r="AW3526" s="12"/>
      <c r="AX3526" s="11"/>
      <c r="AY3526" s="11"/>
      <c r="AZ3526" s="11"/>
      <c r="BA3526" s="11"/>
      <c r="BB3526" s="15"/>
    </row>
    <row r="3527" spans="37:54">
      <c r="AK3527" s="10"/>
      <c r="AL3527" s="11"/>
      <c r="AM3527" s="11"/>
      <c r="AN3527" s="11"/>
      <c r="AO3527" s="11"/>
      <c r="AP3527" s="11"/>
      <c r="AQ3527" s="11"/>
      <c r="AR3527" s="11"/>
      <c r="AS3527" s="11"/>
      <c r="AT3527" s="11"/>
      <c r="AU3527" s="11"/>
      <c r="AV3527" s="11"/>
      <c r="AW3527" s="12"/>
      <c r="AX3527" s="11"/>
      <c r="AY3527" s="11"/>
      <c r="AZ3527" s="11"/>
      <c r="BA3527" s="11"/>
      <c r="BB3527" s="15"/>
    </row>
    <row r="3528" spans="37:54">
      <c r="AK3528" s="10"/>
      <c r="AL3528" s="11"/>
      <c r="AM3528" s="11"/>
      <c r="AN3528" s="11"/>
      <c r="AO3528" s="11"/>
      <c r="AP3528" s="11"/>
      <c r="AQ3528" s="11"/>
      <c r="AR3528" s="11"/>
      <c r="AS3528" s="11"/>
      <c r="AT3528" s="11"/>
      <c r="AU3528" s="11"/>
      <c r="AV3528" s="11"/>
      <c r="AW3528" s="12"/>
      <c r="AX3528" s="11"/>
      <c r="AY3528" s="11"/>
      <c r="AZ3528" s="11"/>
      <c r="BA3528" s="11"/>
      <c r="BB3528" s="15"/>
    </row>
    <row r="3529" spans="37:54">
      <c r="AK3529" s="10"/>
      <c r="AL3529" s="11"/>
      <c r="AM3529" s="11"/>
      <c r="AN3529" s="11"/>
      <c r="AO3529" s="11"/>
      <c r="AP3529" s="11"/>
      <c r="AQ3529" s="11"/>
      <c r="AR3529" s="11"/>
      <c r="AS3529" s="11"/>
      <c r="AT3529" s="11"/>
      <c r="AU3529" s="11"/>
      <c r="AV3529" s="11"/>
      <c r="AW3529" s="12"/>
      <c r="AX3529" s="11"/>
      <c r="AY3529" s="11"/>
      <c r="AZ3529" s="11"/>
      <c r="BA3529" s="11"/>
      <c r="BB3529" s="15"/>
    </row>
    <row r="3530" spans="37:54">
      <c r="AK3530" s="10"/>
      <c r="AL3530" s="11"/>
      <c r="AM3530" s="11"/>
      <c r="AN3530" s="11"/>
      <c r="AO3530" s="11"/>
      <c r="AP3530" s="11"/>
      <c r="AQ3530" s="11"/>
      <c r="AR3530" s="11"/>
      <c r="AS3530" s="11"/>
      <c r="AT3530" s="11"/>
      <c r="AU3530" s="11"/>
      <c r="AV3530" s="11"/>
      <c r="AW3530" s="12"/>
      <c r="AX3530" s="11"/>
      <c r="AY3530" s="11"/>
      <c r="AZ3530" s="11"/>
      <c r="BA3530" s="11"/>
      <c r="BB3530" s="15"/>
    </row>
    <row r="3531" spans="37:54">
      <c r="AK3531" s="10"/>
      <c r="AL3531" s="11"/>
      <c r="AM3531" s="11"/>
      <c r="AN3531" s="11"/>
      <c r="AO3531" s="11"/>
      <c r="AP3531" s="11"/>
      <c r="AQ3531" s="11"/>
      <c r="AR3531" s="11"/>
      <c r="AS3531" s="11"/>
      <c r="AT3531" s="11"/>
      <c r="AU3531" s="11"/>
      <c r="AV3531" s="11"/>
      <c r="AW3531" s="12"/>
      <c r="AX3531" s="11"/>
      <c r="AY3531" s="11"/>
      <c r="AZ3531" s="11"/>
      <c r="BA3531" s="11"/>
      <c r="BB3531" s="15"/>
    </row>
    <row r="3532" spans="37:54">
      <c r="AK3532" s="10"/>
      <c r="AL3532" s="11"/>
      <c r="AM3532" s="11"/>
      <c r="AN3532" s="11"/>
      <c r="AO3532" s="11"/>
      <c r="AP3532" s="11"/>
      <c r="AQ3532" s="11"/>
      <c r="AR3532" s="11"/>
      <c r="AS3532" s="11"/>
      <c r="AT3532" s="11"/>
      <c r="AU3532" s="11"/>
      <c r="AV3532" s="11"/>
      <c r="AW3532" s="12"/>
      <c r="AX3532" s="11"/>
      <c r="AY3532" s="11"/>
      <c r="AZ3532" s="11"/>
      <c r="BA3532" s="11"/>
      <c r="BB3532" s="15"/>
    </row>
    <row r="3533" spans="37:54">
      <c r="AK3533" s="10"/>
      <c r="AL3533" s="11"/>
      <c r="AM3533" s="11"/>
      <c r="AN3533" s="11"/>
      <c r="AO3533" s="11"/>
      <c r="AP3533" s="11"/>
      <c r="AQ3533" s="11"/>
      <c r="AR3533" s="11"/>
      <c r="AS3533" s="11"/>
      <c r="AT3533" s="11"/>
      <c r="AU3533" s="11"/>
      <c r="AV3533" s="11"/>
      <c r="AW3533" s="12"/>
      <c r="AX3533" s="11"/>
      <c r="AY3533" s="11"/>
      <c r="AZ3533" s="11"/>
      <c r="BA3533" s="11"/>
      <c r="BB3533" s="15"/>
    </row>
    <row r="3534" spans="37:54">
      <c r="AK3534" s="10"/>
      <c r="AL3534" s="11"/>
      <c r="AM3534" s="11"/>
      <c r="AN3534" s="11"/>
      <c r="AO3534" s="11"/>
      <c r="AP3534" s="11"/>
      <c r="AQ3534" s="11"/>
      <c r="AR3534" s="11"/>
      <c r="AS3534" s="11"/>
      <c r="AT3534" s="11"/>
      <c r="AU3534" s="11"/>
      <c r="AV3534" s="11"/>
      <c r="AW3534" s="12"/>
      <c r="AX3534" s="11"/>
      <c r="AY3534" s="11"/>
      <c r="AZ3534" s="11"/>
      <c r="BA3534" s="11"/>
      <c r="BB3534" s="15"/>
    </row>
    <row r="3535" spans="37:54">
      <c r="AK3535" s="10"/>
      <c r="AL3535" s="11"/>
      <c r="AM3535" s="11"/>
      <c r="AN3535" s="11"/>
      <c r="AO3535" s="11"/>
      <c r="AP3535" s="11"/>
      <c r="AQ3535" s="11"/>
      <c r="AR3535" s="11"/>
      <c r="AS3535" s="11"/>
      <c r="AT3535" s="11"/>
      <c r="AU3535" s="11"/>
      <c r="AV3535" s="11"/>
      <c r="AW3535" s="12"/>
      <c r="AX3535" s="11"/>
      <c r="AY3535" s="11"/>
      <c r="AZ3535" s="11"/>
      <c r="BA3535" s="11"/>
      <c r="BB3535" s="15"/>
    </row>
    <row r="3536" spans="37:54">
      <c r="AK3536" s="10"/>
      <c r="AL3536" s="11"/>
      <c r="AM3536" s="11"/>
      <c r="AN3536" s="11"/>
      <c r="AO3536" s="11"/>
      <c r="AP3536" s="11"/>
      <c r="AQ3536" s="11"/>
      <c r="AR3536" s="11"/>
      <c r="AS3536" s="11"/>
      <c r="AT3536" s="11"/>
      <c r="AU3536" s="11"/>
      <c r="AV3536" s="11"/>
      <c r="AW3536" s="12"/>
      <c r="AX3536" s="11"/>
      <c r="AY3536" s="11"/>
      <c r="AZ3536" s="11"/>
      <c r="BA3536" s="11"/>
      <c r="BB3536" s="15"/>
    </row>
    <row r="3537" spans="37:54">
      <c r="AK3537" s="10"/>
      <c r="AL3537" s="11"/>
      <c r="AM3537" s="11"/>
      <c r="AN3537" s="11"/>
      <c r="AO3537" s="11"/>
      <c r="AP3537" s="11"/>
      <c r="AQ3537" s="11"/>
      <c r="AR3537" s="11"/>
      <c r="AS3537" s="11"/>
      <c r="AT3537" s="11"/>
      <c r="AU3537" s="11"/>
      <c r="AV3537" s="11"/>
      <c r="AW3537" s="12"/>
      <c r="AX3537" s="11"/>
      <c r="AY3537" s="11"/>
      <c r="AZ3537" s="11"/>
      <c r="BA3537" s="11"/>
      <c r="BB3537" s="15"/>
    </row>
    <row r="3538" spans="37:54">
      <c r="AK3538" s="10"/>
      <c r="AL3538" s="11"/>
      <c r="AM3538" s="11"/>
      <c r="AN3538" s="11"/>
      <c r="AO3538" s="11"/>
      <c r="AP3538" s="11"/>
      <c r="AQ3538" s="11"/>
      <c r="AR3538" s="11"/>
      <c r="AS3538" s="11"/>
      <c r="AT3538" s="11"/>
      <c r="AU3538" s="11"/>
      <c r="AV3538" s="11"/>
      <c r="AW3538" s="12"/>
      <c r="AX3538" s="11"/>
      <c r="AY3538" s="11"/>
      <c r="AZ3538" s="11"/>
      <c r="BA3538" s="11"/>
      <c r="BB3538" s="15"/>
    </row>
    <row r="3539" spans="37:54">
      <c r="AK3539" s="10"/>
      <c r="AL3539" s="11"/>
      <c r="AM3539" s="11"/>
      <c r="AN3539" s="11"/>
      <c r="AO3539" s="11"/>
      <c r="AP3539" s="11"/>
      <c r="AQ3539" s="11"/>
      <c r="AR3539" s="11"/>
      <c r="AS3539" s="11"/>
      <c r="AT3539" s="11"/>
      <c r="AU3539" s="11"/>
      <c r="AV3539" s="11"/>
      <c r="AW3539" s="12"/>
      <c r="AX3539" s="11"/>
      <c r="AY3539" s="11"/>
      <c r="AZ3539" s="11"/>
      <c r="BA3539" s="11"/>
      <c r="BB3539" s="15"/>
    </row>
    <row r="3540" spans="37:54">
      <c r="AK3540" s="10"/>
      <c r="AL3540" s="11"/>
      <c r="AM3540" s="11"/>
      <c r="AN3540" s="11"/>
      <c r="AO3540" s="11"/>
      <c r="AP3540" s="11"/>
      <c r="AQ3540" s="11"/>
      <c r="AR3540" s="11"/>
      <c r="AS3540" s="11"/>
      <c r="AT3540" s="11"/>
      <c r="AU3540" s="11"/>
      <c r="AV3540" s="11"/>
      <c r="AW3540" s="12"/>
      <c r="AX3540" s="11"/>
      <c r="AY3540" s="11"/>
      <c r="AZ3540" s="11"/>
      <c r="BA3540" s="11"/>
      <c r="BB3540" s="15"/>
    </row>
    <row r="3541" spans="37:54">
      <c r="AK3541" s="10"/>
      <c r="AL3541" s="11"/>
      <c r="AM3541" s="11"/>
      <c r="AN3541" s="11"/>
      <c r="AO3541" s="11"/>
      <c r="AP3541" s="11"/>
      <c r="AQ3541" s="11"/>
      <c r="AR3541" s="11"/>
      <c r="AS3541" s="11"/>
      <c r="AT3541" s="11"/>
      <c r="AU3541" s="11"/>
      <c r="AV3541" s="11"/>
      <c r="AW3541" s="12"/>
      <c r="AX3541" s="11"/>
      <c r="AY3541" s="11"/>
      <c r="AZ3541" s="11"/>
      <c r="BA3541" s="11"/>
      <c r="BB3541" s="15"/>
    </row>
    <row r="3542" spans="37:54">
      <c r="AK3542" s="10"/>
      <c r="AL3542" s="11"/>
      <c r="AM3542" s="11"/>
      <c r="AN3542" s="11"/>
      <c r="AO3542" s="11"/>
      <c r="AP3542" s="11"/>
      <c r="AQ3542" s="11"/>
      <c r="AR3542" s="11"/>
      <c r="AS3542" s="11"/>
      <c r="AT3542" s="11"/>
      <c r="AU3542" s="11"/>
      <c r="AV3542" s="11"/>
      <c r="AW3542" s="12"/>
      <c r="AX3542" s="11"/>
      <c r="AY3542" s="11"/>
      <c r="AZ3542" s="11"/>
      <c r="BA3542" s="11"/>
      <c r="BB3542" s="15"/>
    </row>
    <row r="3543" spans="37:54">
      <c r="AK3543" s="10"/>
      <c r="AL3543" s="11"/>
      <c r="AM3543" s="11"/>
      <c r="AN3543" s="11"/>
      <c r="AO3543" s="11"/>
      <c r="AP3543" s="11"/>
      <c r="AQ3543" s="11"/>
      <c r="AR3543" s="11"/>
      <c r="AS3543" s="11"/>
      <c r="AT3543" s="11"/>
      <c r="AU3543" s="11"/>
      <c r="AV3543" s="11"/>
      <c r="AW3543" s="12"/>
      <c r="AX3543" s="11"/>
      <c r="AY3543" s="11"/>
      <c r="AZ3543" s="11"/>
      <c r="BA3543" s="11"/>
      <c r="BB3543" s="15"/>
    </row>
    <row r="3544" spans="37:54">
      <c r="AK3544" s="10"/>
      <c r="AL3544" s="11"/>
      <c r="AM3544" s="11"/>
      <c r="AN3544" s="11"/>
      <c r="AO3544" s="11"/>
      <c r="AP3544" s="11"/>
      <c r="AQ3544" s="11"/>
      <c r="AR3544" s="11"/>
      <c r="AS3544" s="11"/>
      <c r="AT3544" s="11"/>
      <c r="AU3544" s="11"/>
      <c r="AV3544" s="11"/>
      <c r="AW3544" s="12"/>
      <c r="AX3544" s="11"/>
      <c r="AY3544" s="11"/>
      <c r="AZ3544" s="11"/>
      <c r="BA3544" s="11"/>
      <c r="BB3544" s="15"/>
    </row>
    <row r="3545" spans="37:54">
      <c r="AK3545" s="10"/>
      <c r="AL3545" s="11"/>
      <c r="AM3545" s="11"/>
      <c r="AN3545" s="11"/>
      <c r="AO3545" s="11"/>
      <c r="AP3545" s="11"/>
      <c r="AQ3545" s="11"/>
      <c r="AR3545" s="11"/>
      <c r="AS3545" s="11"/>
      <c r="AT3545" s="11"/>
      <c r="AU3545" s="11"/>
      <c r="AV3545" s="11"/>
      <c r="AW3545" s="12"/>
      <c r="AX3545" s="11"/>
      <c r="AY3545" s="11"/>
      <c r="AZ3545" s="11"/>
      <c r="BA3545" s="11"/>
      <c r="BB3545" s="15"/>
    </row>
    <row r="3546" spans="37:54">
      <c r="AK3546" s="10"/>
      <c r="AL3546" s="11"/>
      <c r="AM3546" s="11"/>
      <c r="AN3546" s="11"/>
      <c r="AO3546" s="11"/>
      <c r="AP3546" s="11"/>
      <c r="AQ3546" s="11"/>
      <c r="AR3546" s="11"/>
      <c r="AS3546" s="11"/>
      <c r="AT3546" s="11"/>
      <c r="AU3546" s="11"/>
      <c r="AV3546" s="11"/>
      <c r="AW3546" s="12"/>
      <c r="AX3546" s="11"/>
      <c r="AY3546" s="11"/>
      <c r="AZ3546" s="11"/>
      <c r="BA3546" s="11"/>
      <c r="BB3546" s="15"/>
    </row>
    <row r="3547" spans="37:54">
      <c r="AK3547" s="10"/>
      <c r="AL3547" s="11"/>
      <c r="AM3547" s="11"/>
      <c r="AN3547" s="11"/>
      <c r="AO3547" s="11"/>
      <c r="AP3547" s="11"/>
      <c r="AQ3547" s="11"/>
      <c r="AR3547" s="11"/>
      <c r="AS3547" s="11"/>
      <c r="AT3547" s="11"/>
      <c r="AU3547" s="11"/>
      <c r="AV3547" s="11"/>
      <c r="AW3547" s="12"/>
      <c r="AX3547" s="11"/>
      <c r="AY3547" s="11"/>
      <c r="AZ3547" s="11"/>
      <c r="BA3547" s="11"/>
      <c r="BB3547" s="15"/>
    </row>
    <row r="3548" spans="37:54">
      <c r="AK3548" s="10"/>
      <c r="AL3548" s="11"/>
      <c r="AM3548" s="11"/>
      <c r="AN3548" s="11"/>
      <c r="AO3548" s="11"/>
      <c r="AP3548" s="11"/>
      <c r="AQ3548" s="11"/>
      <c r="AR3548" s="11"/>
      <c r="AS3548" s="11"/>
      <c r="AT3548" s="11"/>
      <c r="AU3548" s="11"/>
      <c r="AV3548" s="11"/>
      <c r="AW3548" s="12"/>
      <c r="AX3548" s="11"/>
      <c r="AY3548" s="11"/>
      <c r="AZ3548" s="11"/>
      <c r="BA3548" s="11"/>
      <c r="BB3548" s="15"/>
    </row>
    <row r="3549" spans="37:54">
      <c r="AK3549" s="10"/>
      <c r="AL3549" s="11"/>
      <c r="AM3549" s="11"/>
      <c r="AN3549" s="11"/>
      <c r="AO3549" s="11"/>
      <c r="AP3549" s="11"/>
      <c r="AQ3549" s="11"/>
      <c r="AR3549" s="11"/>
      <c r="AS3549" s="11"/>
      <c r="AT3549" s="11"/>
      <c r="AU3549" s="11"/>
      <c r="AV3549" s="11"/>
      <c r="AW3549" s="12"/>
      <c r="AX3549" s="11"/>
      <c r="AY3549" s="11"/>
      <c r="AZ3549" s="11"/>
      <c r="BA3549" s="11"/>
      <c r="BB3549" s="15"/>
    </row>
    <row r="3550" spans="37:54">
      <c r="AK3550" s="10"/>
      <c r="AL3550" s="11"/>
      <c r="AM3550" s="11"/>
      <c r="AN3550" s="11"/>
      <c r="AO3550" s="11"/>
      <c r="AP3550" s="11"/>
      <c r="AQ3550" s="11"/>
      <c r="AR3550" s="11"/>
      <c r="AS3550" s="11"/>
      <c r="AT3550" s="11"/>
      <c r="AU3550" s="11"/>
      <c r="AV3550" s="11"/>
      <c r="AW3550" s="12"/>
      <c r="AX3550" s="11"/>
      <c r="AY3550" s="11"/>
      <c r="AZ3550" s="11"/>
      <c r="BA3550" s="11"/>
      <c r="BB3550" s="15"/>
    </row>
    <row r="3551" spans="37:54">
      <c r="AK3551" s="10"/>
      <c r="AL3551" s="11"/>
      <c r="AM3551" s="11"/>
      <c r="AN3551" s="11"/>
      <c r="AO3551" s="11"/>
      <c r="AP3551" s="11"/>
      <c r="AQ3551" s="11"/>
      <c r="AR3551" s="11"/>
      <c r="AS3551" s="11"/>
      <c r="AT3551" s="11"/>
      <c r="AU3551" s="11"/>
      <c r="AV3551" s="11"/>
      <c r="AW3551" s="12"/>
      <c r="AX3551" s="11"/>
      <c r="AY3551" s="11"/>
      <c r="AZ3551" s="11"/>
      <c r="BA3551" s="11"/>
      <c r="BB3551" s="15"/>
    </row>
    <row r="3552" spans="37:54">
      <c r="AK3552" s="10"/>
      <c r="AL3552" s="11"/>
      <c r="AM3552" s="11"/>
      <c r="AN3552" s="11"/>
      <c r="AO3552" s="11"/>
      <c r="AP3552" s="11"/>
      <c r="AQ3552" s="11"/>
      <c r="AR3552" s="11"/>
      <c r="AS3552" s="11"/>
      <c r="AT3552" s="11"/>
      <c r="AU3552" s="11"/>
      <c r="AV3552" s="11"/>
      <c r="AW3552" s="12"/>
      <c r="AX3552" s="11"/>
      <c r="AY3552" s="11"/>
      <c r="AZ3552" s="11"/>
      <c r="BA3552" s="11"/>
      <c r="BB3552" s="15"/>
    </row>
    <row r="3553" spans="37:54">
      <c r="AK3553" s="10"/>
      <c r="AL3553" s="11"/>
      <c r="AM3553" s="11"/>
      <c r="AN3553" s="11"/>
      <c r="AO3553" s="11"/>
      <c r="AP3553" s="11"/>
      <c r="AQ3553" s="11"/>
      <c r="AR3553" s="11"/>
      <c r="AS3553" s="11"/>
      <c r="AT3553" s="11"/>
      <c r="AU3553" s="11"/>
      <c r="AV3553" s="11"/>
      <c r="AW3553" s="12"/>
      <c r="AX3553" s="11"/>
      <c r="AY3553" s="11"/>
      <c r="AZ3553" s="11"/>
      <c r="BA3553" s="11"/>
      <c r="BB3553" s="15"/>
    </row>
    <row r="3554" spans="37:54">
      <c r="AK3554" s="10"/>
      <c r="AL3554" s="11"/>
      <c r="AM3554" s="11"/>
      <c r="AN3554" s="11"/>
      <c r="AO3554" s="11"/>
      <c r="AP3554" s="11"/>
      <c r="AQ3554" s="11"/>
      <c r="AR3554" s="11"/>
      <c r="AS3554" s="11"/>
      <c r="AT3554" s="11"/>
      <c r="AU3554" s="11"/>
      <c r="AV3554" s="11"/>
      <c r="AW3554" s="12"/>
      <c r="AX3554" s="11"/>
      <c r="AY3554" s="11"/>
      <c r="AZ3554" s="11"/>
      <c r="BA3554" s="11"/>
      <c r="BB3554" s="15"/>
    </row>
    <row r="3555" spans="37:54">
      <c r="AK3555" s="10"/>
      <c r="AL3555" s="11"/>
      <c r="AM3555" s="11"/>
      <c r="AN3555" s="11"/>
      <c r="AO3555" s="11"/>
      <c r="AP3555" s="11"/>
      <c r="AQ3555" s="11"/>
      <c r="AR3555" s="11"/>
      <c r="AS3555" s="11"/>
      <c r="AT3555" s="11"/>
      <c r="AU3555" s="11"/>
      <c r="AV3555" s="11"/>
      <c r="AW3555" s="12"/>
      <c r="AX3555" s="11"/>
      <c r="AY3555" s="11"/>
      <c r="AZ3555" s="11"/>
      <c r="BA3555" s="11"/>
      <c r="BB3555" s="15"/>
    </row>
    <row r="3556" spans="37:54">
      <c r="AK3556" s="10"/>
      <c r="AL3556" s="11"/>
      <c r="AM3556" s="11"/>
      <c r="AN3556" s="11"/>
      <c r="AO3556" s="11"/>
      <c r="AP3556" s="11"/>
      <c r="AQ3556" s="11"/>
      <c r="AR3556" s="11"/>
      <c r="AS3556" s="11"/>
      <c r="AT3556" s="11"/>
      <c r="AU3556" s="11"/>
      <c r="AV3556" s="11"/>
      <c r="AW3556" s="12"/>
      <c r="AX3556" s="11"/>
      <c r="AY3556" s="11"/>
      <c r="AZ3556" s="11"/>
      <c r="BA3556" s="11"/>
      <c r="BB3556" s="15"/>
    </row>
    <row r="3557" spans="37:54">
      <c r="AK3557" s="10"/>
      <c r="AL3557" s="11"/>
      <c r="AM3557" s="11"/>
      <c r="AN3557" s="11"/>
      <c r="AO3557" s="11"/>
      <c r="AP3557" s="11"/>
      <c r="AQ3557" s="11"/>
      <c r="AR3557" s="11"/>
      <c r="AS3557" s="11"/>
      <c r="AT3557" s="11"/>
      <c r="AU3557" s="11"/>
      <c r="AV3557" s="11"/>
      <c r="AW3557" s="12"/>
      <c r="AX3557" s="11"/>
      <c r="AY3557" s="11"/>
      <c r="AZ3557" s="11"/>
      <c r="BA3557" s="11"/>
      <c r="BB3557" s="15"/>
    </row>
    <row r="3558" spans="37:54">
      <c r="AK3558" s="10"/>
      <c r="AL3558" s="11"/>
      <c r="AM3558" s="11"/>
      <c r="AN3558" s="11"/>
      <c r="AO3558" s="11"/>
      <c r="AP3558" s="11"/>
      <c r="AQ3558" s="11"/>
      <c r="AR3558" s="11"/>
      <c r="AS3558" s="11"/>
      <c r="AT3558" s="11"/>
      <c r="AU3558" s="11"/>
      <c r="AV3558" s="11"/>
      <c r="AW3558" s="12"/>
      <c r="AX3558" s="11"/>
      <c r="AY3558" s="11"/>
      <c r="AZ3558" s="11"/>
      <c r="BA3558" s="11"/>
      <c r="BB3558" s="15"/>
    </row>
    <row r="3559" spans="37:54">
      <c r="AK3559" s="10"/>
      <c r="AL3559" s="11"/>
      <c r="AM3559" s="11"/>
      <c r="AN3559" s="11"/>
      <c r="AO3559" s="11"/>
      <c r="AP3559" s="11"/>
      <c r="AQ3559" s="11"/>
      <c r="AR3559" s="11"/>
      <c r="AS3559" s="11"/>
      <c r="AT3559" s="11"/>
      <c r="AU3559" s="11"/>
      <c r="AV3559" s="11"/>
      <c r="AW3559" s="12"/>
      <c r="AX3559" s="11"/>
      <c r="AY3559" s="11"/>
      <c r="AZ3559" s="11"/>
      <c r="BA3559" s="11"/>
      <c r="BB3559" s="15"/>
    </row>
    <row r="3560" spans="37:54">
      <c r="AK3560" s="10"/>
      <c r="AL3560" s="11"/>
      <c r="AM3560" s="11"/>
      <c r="AN3560" s="11"/>
      <c r="AO3560" s="11"/>
      <c r="AP3560" s="11"/>
      <c r="AQ3560" s="11"/>
      <c r="AR3560" s="11"/>
      <c r="AS3560" s="11"/>
      <c r="AT3560" s="11"/>
      <c r="AU3560" s="11"/>
      <c r="AV3560" s="11"/>
      <c r="AW3560" s="12"/>
      <c r="AX3560" s="11"/>
      <c r="AY3560" s="11"/>
      <c r="AZ3560" s="11"/>
      <c r="BA3560" s="11"/>
      <c r="BB3560" s="15"/>
    </row>
    <row r="3561" spans="37:54">
      <c r="AK3561" s="10"/>
      <c r="AL3561" s="11"/>
      <c r="AM3561" s="11"/>
      <c r="AN3561" s="11"/>
      <c r="AO3561" s="11"/>
      <c r="AP3561" s="11"/>
      <c r="AQ3561" s="11"/>
      <c r="AR3561" s="11"/>
      <c r="AS3561" s="11"/>
      <c r="AT3561" s="11"/>
      <c r="AU3561" s="11"/>
      <c r="AV3561" s="11"/>
      <c r="AW3561" s="12"/>
      <c r="AX3561" s="11"/>
      <c r="AY3561" s="11"/>
      <c r="AZ3561" s="11"/>
      <c r="BA3561" s="11"/>
      <c r="BB3561" s="15"/>
    </row>
    <row r="3562" spans="37:54">
      <c r="AK3562" s="10"/>
      <c r="AL3562" s="11"/>
      <c r="AM3562" s="11"/>
      <c r="AN3562" s="11"/>
      <c r="AO3562" s="11"/>
      <c r="AP3562" s="11"/>
      <c r="AQ3562" s="11"/>
      <c r="AR3562" s="11"/>
      <c r="AS3562" s="11"/>
      <c r="AT3562" s="11"/>
      <c r="AU3562" s="11"/>
      <c r="AV3562" s="11"/>
      <c r="AW3562" s="12"/>
      <c r="AX3562" s="11"/>
      <c r="AY3562" s="11"/>
      <c r="AZ3562" s="11"/>
      <c r="BA3562" s="11"/>
      <c r="BB3562" s="15"/>
    </row>
    <row r="3563" spans="37:54">
      <c r="AK3563" s="10"/>
      <c r="AL3563" s="11"/>
      <c r="AM3563" s="11"/>
      <c r="AN3563" s="11"/>
      <c r="AO3563" s="11"/>
      <c r="AP3563" s="11"/>
      <c r="AQ3563" s="11"/>
      <c r="AR3563" s="11"/>
      <c r="AS3563" s="11"/>
      <c r="AT3563" s="11"/>
      <c r="AU3563" s="11"/>
      <c r="AV3563" s="11"/>
      <c r="AW3563" s="12"/>
      <c r="AX3563" s="11"/>
      <c r="AY3563" s="11"/>
      <c r="AZ3563" s="11"/>
      <c r="BA3563" s="11"/>
      <c r="BB3563" s="15"/>
    </row>
    <row r="3564" spans="37:54">
      <c r="AK3564" s="10"/>
      <c r="AL3564" s="11"/>
      <c r="AM3564" s="11"/>
      <c r="AN3564" s="11"/>
      <c r="AO3564" s="11"/>
      <c r="AP3564" s="11"/>
      <c r="AQ3564" s="11"/>
      <c r="AR3564" s="11"/>
      <c r="AS3564" s="11"/>
      <c r="AT3564" s="11"/>
      <c r="AU3564" s="11"/>
      <c r="AV3564" s="11"/>
      <c r="AW3564" s="12"/>
      <c r="AX3564" s="11"/>
      <c r="AY3564" s="11"/>
      <c r="AZ3564" s="11"/>
      <c r="BA3564" s="11"/>
      <c r="BB3564" s="15"/>
    </row>
    <row r="3565" spans="37:54">
      <c r="AK3565" s="10"/>
      <c r="AL3565" s="11"/>
      <c r="AM3565" s="11"/>
      <c r="AN3565" s="11"/>
      <c r="AO3565" s="11"/>
      <c r="AP3565" s="11"/>
      <c r="AQ3565" s="11"/>
      <c r="AR3565" s="11"/>
      <c r="AS3565" s="11"/>
      <c r="AT3565" s="11"/>
      <c r="AU3565" s="11"/>
      <c r="AV3565" s="11"/>
      <c r="AW3565" s="12"/>
      <c r="AX3565" s="11"/>
      <c r="AY3565" s="11"/>
      <c r="AZ3565" s="11"/>
      <c r="BA3565" s="11"/>
      <c r="BB3565" s="15"/>
    </row>
    <row r="3566" spans="37:54">
      <c r="AK3566" s="10"/>
      <c r="AL3566" s="11"/>
      <c r="AM3566" s="11"/>
      <c r="AN3566" s="11"/>
      <c r="AO3566" s="11"/>
      <c r="AP3566" s="11"/>
      <c r="AQ3566" s="11"/>
      <c r="AR3566" s="11"/>
      <c r="AS3566" s="11"/>
      <c r="AT3566" s="11"/>
      <c r="AU3566" s="11"/>
      <c r="AV3566" s="11"/>
      <c r="AW3566" s="12"/>
      <c r="AX3566" s="11"/>
      <c r="AY3566" s="11"/>
      <c r="AZ3566" s="11"/>
      <c r="BA3566" s="11"/>
      <c r="BB3566" s="15"/>
    </row>
    <row r="3567" spans="37:54">
      <c r="AK3567" s="10"/>
      <c r="AL3567" s="11"/>
      <c r="AM3567" s="11"/>
      <c r="AN3567" s="11"/>
      <c r="AO3567" s="11"/>
      <c r="AP3567" s="11"/>
      <c r="AQ3567" s="11"/>
      <c r="AR3567" s="11"/>
      <c r="AS3567" s="11"/>
      <c r="AT3567" s="11"/>
      <c r="AU3567" s="11"/>
      <c r="AV3567" s="11"/>
      <c r="AW3567" s="12"/>
      <c r="AX3567" s="11"/>
      <c r="AY3567" s="11"/>
      <c r="AZ3567" s="11"/>
      <c r="BA3567" s="11"/>
      <c r="BB3567" s="15"/>
    </row>
    <row r="3568" spans="37:54">
      <c r="AK3568" s="10"/>
      <c r="AL3568" s="11"/>
      <c r="AM3568" s="11"/>
      <c r="AN3568" s="11"/>
      <c r="AO3568" s="11"/>
      <c r="AP3568" s="11"/>
      <c r="AQ3568" s="11"/>
      <c r="AR3568" s="11"/>
      <c r="AS3568" s="11"/>
      <c r="AT3568" s="11"/>
      <c r="AU3568" s="11"/>
      <c r="AV3568" s="11"/>
      <c r="AW3568" s="12"/>
      <c r="AX3568" s="11"/>
      <c r="AY3568" s="11"/>
      <c r="AZ3568" s="11"/>
      <c r="BA3568" s="11"/>
      <c r="BB3568" s="15"/>
    </row>
    <row r="3569" spans="37:54">
      <c r="AK3569" s="10"/>
      <c r="AL3569" s="11"/>
      <c r="AM3569" s="11"/>
      <c r="AN3569" s="11"/>
      <c r="AO3569" s="11"/>
      <c r="AP3569" s="11"/>
      <c r="AQ3569" s="11"/>
      <c r="AR3569" s="11"/>
      <c r="AS3569" s="11"/>
      <c r="AT3569" s="11"/>
      <c r="AU3569" s="11"/>
      <c r="AV3569" s="11"/>
      <c r="AW3569" s="12"/>
      <c r="AX3569" s="11"/>
      <c r="AY3569" s="11"/>
      <c r="AZ3569" s="11"/>
      <c r="BA3569" s="11"/>
      <c r="BB3569" s="15"/>
    </row>
    <row r="3570" spans="37:54">
      <c r="AK3570" s="10"/>
      <c r="AL3570" s="11"/>
      <c r="AM3570" s="11"/>
      <c r="AN3570" s="11"/>
      <c r="AO3570" s="11"/>
      <c r="AP3570" s="11"/>
      <c r="AQ3570" s="11"/>
      <c r="AR3570" s="11"/>
      <c r="AS3570" s="11"/>
      <c r="AT3570" s="11"/>
      <c r="AU3570" s="11"/>
      <c r="AV3570" s="11"/>
      <c r="AW3570" s="12"/>
      <c r="AX3570" s="11"/>
      <c r="AY3570" s="11"/>
      <c r="AZ3570" s="11"/>
      <c r="BA3570" s="11"/>
      <c r="BB3570" s="15"/>
    </row>
    <row r="3571" spans="37:54">
      <c r="AK3571" s="10"/>
      <c r="AL3571" s="11"/>
      <c r="AM3571" s="11"/>
      <c r="AN3571" s="11"/>
      <c r="AO3571" s="11"/>
      <c r="AP3571" s="11"/>
      <c r="AQ3571" s="11"/>
      <c r="AR3571" s="11"/>
      <c r="AS3571" s="11"/>
      <c r="AT3571" s="11"/>
      <c r="AU3571" s="11"/>
      <c r="AV3571" s="11"/>
      <c r="AW3571" s="12"/>
      <c r="AX3571" s="11"/>
      <c r="AY3571" s="11"/>
      <c r="AZ3571" s="11"/>
      <c r="BA3571" s="11"/>
      <c r="BB3571" s="15"/>
    </row>
    <row r="3572" spans="37:54">
      <c r="AK3572" s="10"/>
      <c r="AL3572" s="11"/>
      <c r="AM3572" s="11"/>
      <c r="AN3572" s="11"/>
      <c r="AO3572" s="11"/>
      <c r="AP3572" s="11"/>
      <c r="AQ3572" s="11"/>
      <c r="AR3572" s="11"/>
      <c r="AS3572" s="11"/>
      <c r="AT3572" s="11"/>
      <c r="AU3572" s="11"/>
      <c r="AV3572" s="11"/>
      <c r="AW3572" s="12"/>
      <c r="AX3572" s="11"/>
      <c r="AY3572" s="11"/>
      <c r="AZ3572" s="11"/>
      <c r="BA3572" s="11"/>
      <c r="BB3572" s="15"/>
    </row>
    <row r="3573" spans="37:54">
      <c r="AK3573" s="10"/>
      <c r="AL3573" s="11"/>
      <c r="AM3573" s="11"/>
      <c r="AN3573" s="11"/>
      <c r="AO3573" s="11"/>
      <c r="AP3573" s="11"/>
      <c r="AQ3573" s="11"/>
      <c r="AR3573" s="11"/>
      <c r="AS3573" s="11"/>
      <c r="AT3573" s="11"/>
      <c r="AU3573" s="11"/>
      <c r="AV3573" s="11"/>
      <c r="AW3573" s="12"/>
      <c r="AX3573" s="11"/>
      <c r="AY3573" s="11"/>
      <c r="AZ3573" s="11"/>
      <c r="BA3573" s="11"/>
      <c r="BB3573" s="15"/>
    </row>
    <row r="3574" spans="37:54">
      <c r="AK3574" s="10"/>
      <c r="AL3574" s="11"/>
      <c r="AM3574" s="11"/>
      <c r="AN3574" s="11"/>
      <c r="AO3574" s="11"/>
      <c r="AP3574" s="11"/>
      <c r="AQ3574" s="11"/>
      <c r="AR3574" s="11"/>
      <c r="AS3574" s="11"/>
      <c r="AT3574" s="11"/>
      <c r="AU3574" s="11"/>
      <c r="AV3574" s="11"/>
      <c r="AW3574" s="12"/>
      <c r="AX3574" s="11"/>
      <c r="AY3574" s="11"/>
      <c r="AZ3574" s="11"/>
      <c r="BA3574" s="11"/>
      <c r="BB3574" s="15"/>
    </row>
    <row r="3575" spans="37:54">
      <c r="AK3575" s="10"/>
      <c r="AL3575" s="11"/>
      <c r="AM3575" s="11"/>
      <c r="AN3575" s="11"/>
      <c r="AO3575" s="11"/>
      <c r="AP3575" s="11"/>
      <c r="AQ3575" s="11"/>
      <c r="AR3575" s="11"/>
      <c r="AS3575" s="11"/>
      <c r="AT3575" s="11"/>
      <c r="AU3575" s="11"/>
      <c r="AV3575" s="11"/>
      <c r="AW3575" s="12"/>
      <c r="AX3575" s="11"/>
      <c r="AY3575" s="11"/>
      <c r="AZ3575" s="11"/>
      <c r="BA3575" s="11"/>
      <c r="BB3575" s="15"/>
    </row>
    <row r="3576" spans="37:54">
      <c r="AK3576" s="10"/>
      <c r="AL3576" s="11"/>
      <c r="AM3576" s="11"/>
      <c r="AN3576" s="11"/>
      <c r="AO3576" s="11"/>
      <c r="AP3576" s="11"/>
      <c r="AQ3576" s="11"/>
      <c r="AR3576" s="11"/>
      <c r="AS3576" s="11"/>
      <c r="AT3576" s="11"/>
      <c r="AU3576" s="11"/>
      <c r="AV3576" s="11"/>
      <c r="AW3576" s="12"/>
      <c r="AX3576" s="11"/>
      <c r="AY3576" s="11"/>
      <c r="AZ3576" s="11"/>
      <c r="BA3576" s="11"/>
      <c r="BB3576" s="15"/>
    </row>
    <row r="3577" spans="37:54">
      <c r="AK3577" s="10"/>
      <c r="AL3577" s="11"/>
      <c r="AM3577" s="11"/>
      <c r="AN3577" s="11"/>
      <c r="AO3577" s="11"/>
      <c r="AP3577" s="11"/>
      <c r="AQ3577" s="11"/>
      <c r="AR3577" s="11"/>
      <c r="AS3577" s="11"/>
      <c r="AT3577" s="11"/>
      <c r="AU3577" s="11"/>
      <c r="AV3577" s="11"/>
      <c r="AW3577" s="12"/>
      <c r="AX3577" s="11"/>
      <c r="AY3577" s="11"/>
      <c r="AZ3577" s="11"/>
      <c r="BA3577" s="11"/>
      <c r="BB3577" s="15"/>
    </row>
    <row r="3578" spans="37:54">
      <c r="AK3578" s="10"/>
      <c r="AL3578" s="11"/>
      <c r="AM3578" s="11"/>
      <c r="AN3578" s="11"/>
      <c r="AO3578" s="11"/>
      <c r="AP3578" s="11"/>
      <c r="AQ3578" s="11"/>
      <c r="AR3578" s="11"/>
      <c r="AS3578" s="11"/>
      <c r="AT3578" s="11"/>
      <c r="AU3578" s="11"/>
      <c r="AV3578" s="11"/>
      <c r="AW3578" s="12"/>
      <c r="AX3578" s="11"/>
      <c r="AY3578" s="11"/>
      <c r="AZ3578" s="11"/>
      <c r="BA3578" s="11"/>
      <c r="BB3578" s="15"/>
    </row>
    <row r="3579" spans="37:54">
      <c r="AK3579" s="10"/>
      <c r="AL3579" s="11"/>
      <c r="AM3579" s="11"/>
      <c r="AN3579" s="11"/>
      <c r="AO3579" s="11"/>
      <c r="AP3579" s="11"/>
      <c r="AQ3579" s="11"/>
      <c r="AR3579" s="11"/>
      <c r="AS3579" s="11"/>
      <c r="AT3579" s="11"/>
      <c r="AU3579" s="11"/>
      <c r="AV3579" s="11"/>
      <c r="AW3579" s="12"/>
      <c r="AX3579" s="11"/>
      <c r="AY3579" s="11"/>
      <c r="AZ3579" s="11"/>
      <c r="BA3579" s="11"/>
      <c r="BB3579" s="15"/>
    </row>
    <row r="3580" spans="37:54">
      <c r="AK3580" s="10"/>
      <c r="AL3580" s="11"/>
      <c r="AM3580" s="11"/>
      <c r="AN3580" s="11"/>
      <c r="AO3580" s="11"/>
      <c r="AP3580" s="11"/>
      <c r="AQ3580" s="11"/>
      <c r="AR3580" s="11"/>
      <c r="AS3580" s="11"/>
      <c r="AT3580" s="11"/>
      <c r="AU3580" s="11"/>
      <c r="AV3580" s="11"/>
      <c r="AW3580" s="12"/>
      <c r="AX3580" s="11"/>
      <c r="AY3580" s="11"/>
      <c r="AZ3580" s="11"/>
      <c r="BA3580" s="11"/>
      <c r="BB3580" s="15"/>
    </row>
    <row r="3581" spans="37:54">
      <c r="AK3581" s="10"/>
      <c r="AL3581" s="11"/>
      <c r="AM3581" s="11"/>
      <c r="AN3581" s="11"/>
      <c r="AO3581" s="11"/>
      <c r="AP3581" s="11"/>
      <c r="AQ3581" s="11"/>
      <c r="AR3581" s="11"/>
      <c r="AS3581" s="11"/>
      <c r="AT3581" s="11"/>
      <c r="AU3581" s="11"/>
      <c r="AV3581" s="11"/>
      <c r="AW3581" s="12"/>
      <c r="AX3581" s="11"/>
      <c r="AY3581" s="11"/>
      <c r="AZ3581" s="11"/>
      <c r="BA3581" s="11"/>
      <c r="BB3581" s="15"/>
    </row>
    <row r="3582" spans="37:54">
      <c r="AK3582" s="10"/>
      <c r="AL3582" s="11"/>
      <c r="AM3582" s="11"/>
      <c r="AN3582" s="11"/>
      <c r="AO3582" s="11"/>
      <c r="AP3582" s="11"/>
      <c r="AQ3582" s="11"/>
      <c r="AR3582" s="11"/>
      <c r="AS3582" s="11"/>
      <c r="AT3582" s="11"/>
      <c r="AU3582" s="11"/>
      <c r="AV3582" s="11"/>
      <c r="AW3582" s="12"/>
      <c r="AX3582" s="11"/>
      <c r="AY3582" s="11"/>
      <c r="AZ3582" s="11"/>
      <c r="BA3582" s="11"/>
      <c r="BB3582" s="15"/>
    </row>
    <row r="3583" spans="37:54">
      <c r="AK3583" s="10"/>
      <c r="AL3583" s="11"/>
      <c r="AM3583" s="11"/>
      <c r="AN3583" s="11"/>
      <c r="AO3583" s="11"/>
      <c r="AP3583" s="11"/>
      <c r="AQ3583" s="11"/>
      <c r="AR3583" s="11"/>
      <c r="AS3583" s="11"/>
      <c r="AT3583" s="11"/>
      <c r="AU3583" s="11"/>
      <c r="AV3583" s="11"/>
      <c r="AW3583" s="12"/>
      <c r="AX3583" s="11"/>
      <c r="AY3583" s="11"/>
      <c r="AZ3583" s="11"/>
      <c r="BA3583" s="11"/>
      <c r="BB3583" s="15"/>
    </row>
    <row r="3584" spans="37:54">
      <c r="AK3584" s="10"/>
      <c r="AL3584" s="11"/>
      <c r="AM3584" s="11"/>
      <c r="AN3584" s="11"/>
      <c r="AO3584" s="11"/>
      <c r="AP3584" s="11"/>
      <c r="AQ3584" s="11"/>
      <c r="AR3584" s="11"/>
      <c r="AS3584" s="11"/>
      <c r="AT3584" s="11"/>
      <c r="AU3584" s="11"/>
      <c r="AV3584" s="11"/>
      <c r="AW3584" s="12"/>
      <c r="AX3584" s="11"/>
      <c r="AY3584" s="11"/>
      <c r="AZ3584" s="11"/>
      <c r="BA3584" s="11"/>
      <c r="BB3584" s="15"/>
    </row>
    <row r="3585" spans="37:54">
      <c r="AK3585" s="10"/>
      <c r="AL3585" s="11"/>
      <c r="AM3585" s="11"/>
      <c r="AN3585" s="11"/>
      <c r="AO3585" s="11"/>
      <c r="AP3585" s="11"/>
      <c r="AQ3585" s="11"/>
      <c r="AR3585" s="11"/>
      <c r="AS3585" s="11"/>
      <c r="AT3585" s="11"/>
      <c r="AU3585" s="11"/>
      <c r="AV3585" s="11"/>
      <c r="AW3585" s="12"/>
      <c r="AX3585" s="11"/>
      <c r="AY3585" s="11"/>
      <c r="AZ3585" s="11"/>
      <c r="BA3585" s="11"/>
      <c r="BB3585" s="15"/>
    </row>
    <row r="3586" spans="37:54">
      <c r="AK3586" s="10"/>
      <c r="AL3586" s="11"/>
      <c r="AM3586" s="11"/>
      <c r="AN3586" s="11"/>
      <c r="AO3586" s="11"/>
      <c r="AP3586" s="11"/>
      <c r="AQ3586" s="11"/>
      <c r="AR3586" s="11"/>
      <c r="AS3586" s="11"/>
      <c r="AT3586" s="11"/>
      <c r="AU3586" s="11"/>
      <c r="AV3586" s="11"/>
      <c r="AW3586" s="12"/>
      <c r="AX3586" s="11"/>
      <c r="AY3586" s="11"/>
      <c r="AZ3586" s="11"/>
      <c r="BA3586" s="11"/>
      <c r="BB3586" s="15"/>
    </row>
    <row r="3587" spans="37:54">
      <c r="AK3587" s="10"/>
      <c r="AL3587" s="11"/>
      <c r="AM3587" s="11"/>
      <c r="AN3587" s="11"/>
      <c r="AO3587" s="11"/>
      <c r="AP3587" s="11"/>
      <c r="AQ3587" s="11"/>
      <c r="AR3587" s="11"/>
      <c r="AS3587" s="11"/>
      <c r="AT3587" s="11"/>
      <c r="AU3587" s="11"/>
      <c r="AV3587" s="11"/>
      <c r="AW3587" s="12"/>
      <c r="AX3587" s="11"/>
      <c r="AY3587" s="11"/>
      <c r="AZ3587" s="11"/>
      <c r="BA3587" s="11"/>
      <c r="BB3587" s="15"/>
    </row>
    <row r="3588" spans="37:54">
      <c r="AK3588" s="10"/>
      <c r="AL3588" s="11"/>
      <c r="AM3588" s="11"/>
      <c r="AN3588" s="11"/>
      <c r="AO3588" s="11"/>
      <c r="AP3588" s="11"/>
      <c r="AQ3588" s="11"/>
      <c r="AR3588" s="11"/>
      <c r="AS3588" s="11"/>
      <c r="AT3588" s="11"/>
      <c r="AU3588" s="11"/>
      <c r="AV3588" s="11"/>
      <c r="AW3588" s="12"/>
      <c r="AX3588" s="11"/>
      <c r="AY3588" s="11"/>
      <c r="AZ3588" s="11"/>
      <c r="BA3588" s="11"/>
      <c r="BB3588" s="15"/>
    </row>
    <row r="3589" spans="37:54">
      <c r="AK3589" s="10"/>
      <c r="AL3589" s="11"/>
      <c r="AM3589" s="11"/>
      <c r="AN3589" s="11"/>
      <c r="AO3589" s="11"/>
      <c r="AP3589" s="11"/>
      <c r="AQ3589" s="11"/>
      <c r="AR3589" s="11"/>
      <c r="AS3589" s="11"/>
      <c r="AT3589" s="11"/>
      <c r="AU3589" s="11"/>
      <c r="AV3589" s="11"/>
      <c r="AW3589" s="12"/>
      <c r="AX3589" s="11"/>
      <c r="AY3589" s="11"/>
      <c r="AZ3589" s="11"/>
      <c r="BA3589" s="11"/>
      <c r="BB3589" s="15"/>
    </row>
    <row r="3590" spans="37:54">
      <c r="AK3590" s="10"/>
      <c r="AL3590" s="11"/>
      <c r="AM3590" s="11"/>
      <c r="AN3590" s="11"/>
      <c r="AO3590" s="11"/>
      <c r="AP3590" s="11"/>
      <c r="AQ3590" s="11"/>
      <c r="AR3590" s="11"/>
      <c r="AS3590" s="11"/>
      <c r="AT3590" s="11"/>
      <c r="AU3590" s="11"/>
      <c r="AV3590" s="11"/>
      <c r="AW3590" s="12"/>
      <c r="AX3590" s="11"/>
      <c r="AY3590" s="11"/>
      <c r="AZ3590" s="11"/>
      <c r="BA3590" s="11"/>
      <c r="BB3590" s="15"/>
    </row>
    <row r="3591" spans="37:54">
      <c r="AK3591" s="10"/>
      <c r="AL3591" s="11"/>
      <c r="AM3591" s="11"/>
      <c r="AN3591" s="11"/>
      <c r="AO3591" s="11"/>
      <c r="AP3591" s="11"/>
      <c r="AQ3591" s="11"/>
      <c r="AR3591" s="11"/>
      <c r="AS3591" s="11"/>
      <c r="AT3591" s="11"/>
      <c r="AU3591" s="11"/>
      <c r="AV3591" s="11"/>
      <c r="AW3591" s="12"/>
      <c r="AX3591" s="11"/>
      <c r="AY3591" s="11"/>
      <c r="AZ3591" s="11"/>
      <c r="BA3591" s="11"/>
      <c r="BB3591" s="15"/>
    </row>
    <row r="3592" spans="37:54">
      <c r="AK3592" s="10"/>
      <c r="AL3592" s="11"/>
      <c r="AM3592" s="11"/>
      <c r="AN3592" s="11"/>
      <c r="AO3592" s="11"/>
      <c r="AP3592" s="11"/>
      <c r="AQ3592" s="11"/>
      <c r="AR3592" s="11"/>
      <c r="AS3592" s="11"/>
      <c r="AT3592" s="11"/>
      <c r="AU3592" s="11"/>
      <c r="AV3592" s="11"/>
      <c r="AW3592" s="12"/>
      <c r="AX3592" s="11"/>
      <c r="AY3592" s="11"/>
      <c r="AZ3592" s="11"/>
      <c r="BA3592" s="11"/>
      <c r="BB3592" s="15"/>
    </row>
    <row r="3593" spans="37:54">
      <c r="AK3593" s="10"/>
      <c r="AL3593" s="11"/>
      <c r="AM3593" s="11"/>
      <c r="AN3593" s="11"/>
      <c r="AO3593" s="11"/>
      <c r="AP3593" s="11"/>
      <c r="AQ3593" s="11"/>
      <c r="AR3593" s="11"/>
      <c r="AS3593" s="11"/>
      <c r="AT3593" s="11"/>
      <c r="AU3593" s="11"/>
      <c r="AV3593" s="11"/>
      <c r="AW3593" s="12"/>
      <c r="AX3593" s="11"/>
      <c r="AY3593" s="11"/>
      <c r="AZ3593" s="11"/>
      <c r="BA3593" s="11"/>
      <c r="BB3593" s="15"/>
    </row>
    <row r="3594" spans="37:54">
      <c r="AK3594" s="10"/>
      <c r="AL3594" s="11"/>
      <c r="AM3594" s="11"/>
      <c r="AN3594" s="11"/>
      <c r="AO3594" s="11"/>
      <c r="AP3594" s="11"/>
      <c r="AQ3594" s="11"/>
      <c r="AR3594" s="11"/>
      <c r="AS3594" s="11"/>
      <c r="AT3594" s="11"/>
      <c r="AU3594" s="11"/>
      <c r="AV3594" s="11"/>
      <c r="AW3594" s="12"/>
      <c r="AX3594" s="11"/>
      <c r="AY3594" s="11"/>
      <c r="AZ3594" s="11"/>
      <c r="BA3594" s="11"/>
      <c r="BB3594" s="15"/>
    </row>
    <row r="3595" spans="37:54">
      <c r="AK3595" s="10"/>
      <c r="AL3595" s="11"/>
      <c r="AM3595" s="11"/>
      <c r="AN3595" s="11"/>
      <c r="AO3595" s="11"/>
      <c r="AP3595" s="11"/>
      <c r="AQ3595" s="11"/>
      <c r="AR3595" s="11"/>
      <c r="AS3595" s="11"/>
      <c r="AT3595" s="11"/>
      <c r="AU3595" s="11"/>
      <c r="AV3595" s="11"/>
      <c r="AW3595" s="12"/>
      <c r="AX3595" s="11"/>
      <c r="AY3595" s="11"/>
      <c r="AZ3595" s="11"/>
      <c r="BA3595" s="11"/>
      <c r="BB3595" s="15"/>
    </row>
    <row r="3596" spans="37:54">
      <c r="AK3596" s="10"/>
      <c r="AL3596" s="11"/>
      <c r="AM3596" s="11"/>
      <c r="AN3596" s="11"/>
      <c r="AO3596" s="11"/>
      <c r="AP3596" s="11"/>
      <c r="AQ3596" s="11"/>
      <c r="AR3596" s="11"/>
      <c r="AS3596" s="11"/>
      <c r="AT3596" s="11"/>
      <c r="AU3596" s="11"/>
      <c r="AV3596" s="11"/>
      <c r="AW3596" s="12"/>
      <c r="AX3596" s="11"/>
      <c r="AY3596" s="11"/>
      <c r="AZ3596" s="11"/>
      <c r="BA3596" s="11"/>
      <c r="BB3596" s="15"/>
    </row>
    <row r="3597" spans="37:54">
      <c r="AK3597" s="10"/>
      <c r="AL3597" s="11"/>
      <c r="AM3597" s="11"/>
      <c r="AN3597" s="11"/>
      <c r="AO3597" s="11"/>
      <c r="AP3597" s="11"/>
      <c r="AQ3597" s="11"/>
      <c r="AR3597" s="11"/>
      <c r="AS3597" s="11"/>
      <c r="AT3597" s="11"/>
      <c r="AU3597" s="11"/>
      <c r="AV3597" s="11"/>
      <c r="AW3597" s="12"/>
      <c r="AX3597" s="11"/>
      <c r="AY3597" s="11"/>
      <c r="AZ3597" s="11"/>
      <c r="BA3597" s="11"/>
      <c r="BB3597" s="15"/>
    </row>
    <row r="3598" spans="37:54">
      <c r="AK3598" s="10"/>
      <c r="AL3598" s="11"/>
      <c r="AM3598" s="11"/>
      <c r="AN3598" s="11"/>
      <c r="AO3598" s="11"/>
      <c r="AP3598" s="11"/>
      <c r="AQ3598" s="11"/>
      <c r="AR3598" s="11"/>
      <c r="AS3598" s="11"/>
      <c r="AT3598" s="11"/>
      <c r="AU3598" s="11"/>
      <c r="AV3598" s="11"/>
      <c r="AW3598" s="12"/>
      <c r="AX3598" s="11"/>
      <c r="AY3598" s="11"/>
      <c r="AZ3598" s="11"/>
      <c r="BA3598" s="11"/>
      <c r="BB3598" s="15"/>
    </row>
    <row r="3599" spans="37:54">
      <c r="AK3599" s="10"/>
      <c r="AL3599" s="11"/>
      <c r="AM3599" s="11"/>
      <c r="AN3599" s="11"/>
      <c r="AO3599" s="11"/>
      <c r="AP3599" s="11"/>
      <c r="AQ3599" s="11"/>
      <c r="AR3599" s="11"/>
      <c r="AS3599" s="11"/>
      <c r="AT3599" s="11"/>
      <c r="AU3599" s="11"/>
      <c r="AV3599" s="11"/>
      <c r="AW3599" s="12"/>
      <c r="AX3599" s="11"/>
      <c r="AY3599" s="11"/>
      <c r="AZ3599" s="11"/>
      <c r="BA3599" s="11"/>
      <c r="BB3599" s="15"/>
    </row>
    <row r="3600" spans="37:54">
      <c r="AK3600" s="10"/>
      <c r="AL3600" s="11"/>
      <c r="AM3600" s="11"/>
      <c r="AN3600" s="11"/>
      <c r="AO3600" s="11"/>
      <c r="AP3600" s="11"/>
      <c r="AQ3600" s="11"/>
      <c r="AR3600" s="11"/>
      <c r="AS3600" s="11"/>
      <c r="AT3600" s="11"/>
      <c r="AU3600" s="11"/>
      <c r="AV3600" s="11"/>
      <c r="AW3600" s="12"/>
      <c r="AX3600" s="11"/>
      <c r="AY3600" s="11"/>
      <c r="AZ3600" s="11"/>
      <c r="BA3600" s="11"/>
      <c r="BB3600" s="15"/>
    </row>
    <row r="3601" spans="37:54">
      <c r="AK3601" s="10"/>
      <c r="AL3601" s="11"/>
      <c r="AM3601" s="11"/>
      <c r="AN3601" s="11"/>
      <c r="AO3601" s="11"/>
      <c r="AP3601" s="11"/>
      <c r="AQ3601" s="11"/>
      <c r="AR3601" s="11"/>
      <c r="AS3601" s="11"/>
      <c r="AT3601" s="11"/>
      <c r="AU3601" s="11"/>
      <c r="AV3601" s="11"/>
      <c r="AW3601" s="12"/>
      <c r="AX3601" s="11"/>
      <c r="AY3601" s="11"/>
      <c r="AZ3601" s="11"/>
      <c r="BA3601" s="11"/>
      <c r="BB3601" s="15"/>
    </row>
    <row r="3602" spans="37:54">
      <c r="AK3602" s="10"/>
      <c r="AL3602" s="11"/>
      <c r="AM3602" s="11"/>
      <c r="AN3602" s="11"/>
      <c r="AO3602" s="11"/>
      <c r="AP3602" s="11"/>
      <c r="AQ3602" s="11"/>
      <c r="AR3602" s="11"/>
      <c r="AS3602" s="11"/>
      <c r="AT3602" s="11"/>
      <c r="AU3602" s="11"/>
      <c r="AV3602" s="11"/>
      <c r="AW3602" s="12"/>
      <c r="AX3602" s="11"/>
      <c r="AY3602" s="11"/>
      <c r="AZ3602" s="11"/>
      <c r="BA3602" s="11"/>
      <c r="BB3602" s="15"/>
    </row>
    <row r="3603" spans="37:54">
      <c r="AK3603" s="10"/>
      <c r="AL3603" s="11"/>
      <c r="AM3603" s="11"/>
      <c r="AN3603" s="11"/>
      <c r="AO3603" s="11"/>
      <c r="AP3603" s="11"/>
      <c r="AQ3603" s="11"/>
      <c r="AR3603" s="11"/>
      <c r="AS3603" s="11"/>
      <c r="AT3603" s="11"/>
      <c r="AU3603" s="11"/>
      <c r="AV3603" s="11"/>
      <c r="AW3603" s="12"/>
      <c r="AX3603" s="11"/>
      <c r="AY3603" s="11"/>
      <c r="AZ3603" s="11"/>
      <c r="BA3603" s="11"/>
      <c r="BB3603" s="15"/>
    </row>
    <row r="3604" spans="37:54">
      <c r="AK3604" s="10"/>
      <c r="AL3604" s="11"/>
      <c r="AM3604" s="11"/>
      <c r="AN3604" s="11"/>
      <c r="AO3604" s="11"/>
      <c r="AP3604" s="11"/>
      <c r="AQ3604" s="11"/>
      <c r="AR3604" s="11"/>
      <c r="AS3604" s="11"/>
      <c r="AT3604" s="11"/>
      <c r="AU3604" s="11"/>
      <c r="AV3604" s="11"/>
      <c r="AW3604" s="12"/>
      <c r="AX3604" s="11"/>
      <c r="AY3604" s="11"/>
      <c r="AZ3604" s="11"/>
      <c r="BA3604" s="11"/>
      <c r="BB3604" s="15"/>
    </row>
    <row r="3605" spans="37:54">
      <c r="AK3605" s="10"/>
      <c r="AL3605" s="11"/>
      <c r="AM3605" s="11"/>
      <c r="AN3605" s="11"/>
      <c r="AO3605" s="11"/>
      <c r="AP3605" s="11"/>
      <c r="AQ3605" s="11"/>
      <c r="AR3605" s="11"/>
      <c r="AS3605" s="11"/>
      <c r="AT3605" s="11"/>
      <c r="AU3605" s="11"/>
      <c r="AV3605" s="11"/>
      <c r="AW3605" s="12"/>
      <c r="AX3605" s="11"/>
      <c r="AY3605" s="11"/>
      <c r="AZ3605" s="11"/>
      <c r="BA3605" s="11"/>
      <c r="BB3605" s="15"/>
    </row>
    <row r="3606" spans="37:54">
      <c r="AK3606" s="10"/>
      <c r="AL3606" s="11"/>
      <c r="AM3606" s="11"/>
      <c r="AN3606" s="11"/>
      <c r="AO3606" s="11"/>
      <c r="AP3606" s="11"/>
      <c r="AQ3606" s="11"/>
      <c r="AR3606" s="11"/>
      <c r="AS3606" s="11"/>
      <c r="AT3606" s="11"/>
      <c r="AU3606" s="11"/>
      <c r="AV3606" s="11"/>
      <c r="AW3606" s="12"/>
      <c r="AX3606" s="11"/>
      <c r="AY3606" s="11"/>
      <c r="AZ3606" s="11"/>
      <c r="BA3606" s="11"/>
      <c r="BB3606" s="15"/>
    </row>
    <row r="3607" spans="37:54">
      <c r="AK3607" s="10"/>
      <c r="AL3607" s="11"/>
      <c r="AM3607" s="11"/>
      <c r="AN3607" s="11"/>
      <c r="AO3607" s="11"/>
      <c r="AP3607" s="11"/>
      <c r="AQ3607" s="11"/>
      <c r="AR3607" s="11"/>
      <c r="AS3607" s="11"/>
      <c r="AT3607" s="11"/>
      <c r="AU3607" s="11"/>
      <c r="AV3607" s="11"/>
      <c r="AW3607" s="12"/>
      <c r="AX3607" s="11"/>
      <c r="AY3607" s="11"/>
      <c r="AZ3607" s="11"/>
      <c r="BA3607" s="11"/>
      <c r="BB3607" s="15"/>
    </row>
    <row r="3608" spans="37:54">
      <c r="AK3608" s="10"/>
      <c r="AL3608" s="11"/>
      <c r="AM3608" s="11"/>
      <c r="AN3608" s="11"/>
      <c r="AO3608" s="11"/>
      <c r="AP3608" s="11"/>
      <c r="AQ3608" s="11"/>
      <c r="AR3608" s="11"/>
      <c r="AS3608" s="11"/>
      <c r="AT3608" s="11"/>
      <c r="AU3608" s="11"/>
      <c r="AV3608" s="11"/>
      <c r="AW3608" s="12"/>
      <c r="AX3608" s="11"/>
      <c r="AY3608" s="11"/>
      <c r="AZ3608" s="11"/>
      <c r="BA3608" s="11"/>
      <c r="BB3608" s="15"/>
    </row>
    <row r="3609" spans="37:54">
      <c r="AK3609" s="10"/>
      <c r="AL3609" s="11"/>
      <c r="AM3609" s="11"/>
      <c r="AN3609" s="11"/>
      <c r="AO3609" s="11"/>
      <c r="AP3609" s="11"/>
      <c r="AQ3609" s="11"/>
      <c r="AR3609" s="11"/>
      <c r="AS3609" s="11"/>
      <c r="AT3609" s="11"/>
      <c r="AU3609" s="11"/>
      <c r="AV3609" s="11"/>
      <c r="AW3609" s="12"/>
      <c r="AX3609" s="11"/>
      <c r="AY3609" s="11"/>
      <c r="AZ3609" s="11"/>
      <c r="BA3609" s="11"/>
      <c r="BB3609" s="15"/>
    </row>
    <row r="3610" spans="37:54">
      <c r="AK3610" s="10"/>
      <c r="AL3610" s="11"/>
      <c r="AM3610" s="11"/>
      <c r="AN3610" s="11"/>
      <c r="AO3610" s="11"/>
      <c r="AP3610" s="11"/>
      <c r="AQ3610" s="11"/>
      <c r="AR3610" s="11"/>
      <c r="AS3610" s="11"/>
      <c r="AT3610" s="11"/>
      <c r="AU3610" s="11"/>
      <c r="AV3610" s="11"/>
      <c r="AW3610" s="12"/>
      <c r="AX3610" s="11"/>
      <c r="AY3610" s="11"/>
      <c r="AZ3610" s="11"/>
      <c r="BA3610" s="11"/>
      <c r="BB3610" s="15"/>
    </row>
    <row r="3611" spans="37:54">
      <c r="AK3611" s="10"/>
      <c r="AL3611" s="11"/>
      <c r="AM3611" s="11"/>
      <c r="AN3611" s="11"/>
      <c r="AO3611" s="11"/>
      <c r="AP3611" s="11"/>
      <c r="AQ3611" s="11"/>
      <c r="AR3611" s="11"/>
      <c r="AS3611" s="11"/>
      <c r="AT3611" s="11"/>
      <c r="AU3611" s="11"/>
      <c r="AV3611" s="11"/>
      <c r="AW3611" s="12"/>
      <c r="AX3611" s="11"/>
      <c r="AY3611" s="11"/>
      <c r="AZ3611" s="11"/>
      <c r="BA3611" s="11"/>
      <c r="BB3611" s="15"/>
    </row>
    <row r="3612" spans="37:54">
      <c r="AK3612" s="10"/>
      <c r="AL3612" s="11"/>
      <c r="AM3612" s="11"/>
      <c r="AN3612" s="11"/>
      <c r="AO3612" s="11"/>
      <c r="AP3612" s="11"/>
      <c r="AQ3612" s="11"/>
      <c r="AR3612" s="11"/>
      <c r="AS3612" s="11"/>
      <c r="AT3612" s="11"/>
      <c r="AU3612" s="11"/>
      <c r="AV3612" s="11"/>
      <c r="AW3612" s="12"/>
      <c r="AX3612" s="11"/>
      <c r="AY3612" s="11"/>
      <c r="AZ3612" s="11"/>
      <c r="BA3612" s="11"/>
      <c r="BB3612" s="15"/>
    </row>
    <row r="3613" spans="37:54">
      <c r="AK3613" s="10"/>
      <c r="AL3613" s="11"/>
      <c r="AM3613" s="11"/>
      <c r="AN3613" s="11"/>
      <c r="AO3613" s="11"/>
      <c r="AP3613" s="11"/>
      <c r="AQ3613" s="11"/>
      <c r="AR3613" s="11"/>
      <c r="AS3613" s="11"/>
      <c r="AT3613" s="11"/>
      <c r="AU3613" s="11"/>
      <c r="AV3613" s="11"/>
      <c r="AW3613" s="12"/>
      <c r="AX3613" s="11"/>
      <c r="AY3613" s="11"/>
      <c r="AZ3613" s="11"/>
      <c r="BA3613" s="11"/>
      <c r="BB3613" s="15"/>
    </row>
    <row r="3614" spans="37:54">
      <c r="AK3614" s="10"/>
      <c r="AL3614" s="11"/>
      <c r="AM3614" s="11"/>
      <c r="AN3614" s="11"/>
      <c r="AO3614" s="11"/>
      <c r="AP3614" s="11"/>
      <c r="AQ3614" s="11"/>
      <c r="AR3614" s="11"/>
      <c r="AS3614" s="11"/>
      <c r="AT3614" s="11"/>
      <c r="AU3614" s="11"/>
      <c r="AV3614" s="11"/>
      <c r="AW3614" s="12"/>
      <c r="AX3614" s="11"/>
      <c r="AY3614" s="11"/>
      <c r="AZ3614" s="11"/>
      <c r="BA3614" s="11"/>
      <c r="BB3614" s="15"/>
    </row>
    <row r="3615" spans="37:54">
      <c r="AK3615" s="10"/>
      <c r="AL3615" s="11"/>
      <c r="AM3615" s="11"/>
      <c r="AN3615" s="11"/>
      <c r="AO3615" s="11"/>
      <c r="AP3615" s="11"/>
      <c r="AQ3615" s="11"/>
      <c r="AR3615" s="11"/>
      <c r="AS3615" s="11"/>
      <c r="AT3615" s="11"/>
      <c r="AU3615" s="11"/>
      <c r="AV3615" s="11"/>
      <c r="AW3615" s="12"/>
      <c r="AX3615" s="11"/>
      <c r="AY3615" s="11"/>
      <c r="AZ3615" s="11"/>
      <c r="BA3615" s="11"/>
      <c r="BB3615" s="15"/>
    </row>
    <row r="3616" spans="37:54">
      <c r="AK3616" s="10"/>
      <c r="AL3616" s="11"/>
      <c r="AM3616" s="11"/>
      <c r="AN3616" s="11"/>
      <c r="AO3616" s="11"/>
      <c r="AP3616" s="11"/>
      <c r="AQ3616" s="11"/>
      <c r="AR3616" s="11"/>
      <c r="AS3616" s="11"/>
      <c r="AT3616" s="11"/>
      <c r="AU3616" s="11"/>
      <c r="AV3616" s="11"/>
      <c r="AW3616" s="12"/>
      <c r="AX3616" s="11"/>
      <c r="AY3616" s="11"/>
      <c r="AZ3616" s="11"/>
      <c r="BA3616" s="11"/>
      <c r="BB3616" s="15"/>
    </row>
    <row r="3617" spans="37:54">
      <c r="AK3617" s="10"/>
      <c r="AL3617" s="11"/>
      <c r="AM3617" s="11"/>
      <c r="AN3617" s="11"/>
      <c r="AO3617" s="11"/>
      <c r="AP3617" s="11"/>
      <c r="AQ3617" s="11"/>
      <c r="AR3617" s="11"/>
      <c r="AS3617" s="11"/>
      <c r="AT3617" s="11"/>
      <c r="AU3617" s="11"/>
      <c r="AV3617" s="11"/>
      <c r="AW3617" s="12"/>
      <c r="AX3617" s="11"/>
      <c r="AY3617" s="11"/>
      <c r="AZ3617" s="11"/>
      <c r="BA3617" s="11"/>
      <c r="BB3617" s="15"/>
    </row>
    <row r="3618" spans="37:54">
      <c r="AK3618" s="10"/>
      <c r="AL3618" s="11"/>
      <c r="AM3618" s="11"/>
      <c r="AN3618" s="11"/>
      <c r="AO3618" s="11"/>
      <c r="AP3618" s="11"/>
      <c r="AQ3618" s="11"/>
      <c r="AR3618" s="11"/>
      <c r="AS3618" s="11"/>
      <c r="AT3618" s="11"/>
      <c r="AU3618" s="11"/>
      <c r="AV3618" s="11"/>
      <c r="AW3618" s="12"/>
      <c r="AX3618" s="11"/>
      <c r="AY3618" s="11"/>
      <c r="AZ3618" s="11"/>
      <c r="BA3618" s="11"/>
      <c r="BB3618" s="15"/>
    </row>
    <row r="3619" spans="37:54">
      <c r="AK3619" s="10"/>
      <c r="AL3619" s="11"/>
      <c r="AM3619" s="11"/>
      <c r="AN3619" s="11"/>
      <c r="AO3619" s="11"/>
      <c r="AP3619" s="11"/>
      <c r="AQ3619" s="11"/>
      <c r="AR3619" s="11"/>
      <c r="AS3619" s="11"/>
      <c r="AT3619" s="11"/>
      <c r="AU3619" s="11"/>
      <c r="AV3619" s="11"/>
      <c r="AW3619" s="12"/>
      <c r="AX3619" s="11"/>
      <c r="AY3619" s="11"/>
      <c r="AZ3619" s="11"/>
      <c r="BA3619" s="11"/>
      <c r="BB3619" s="15"/>
    </row>
    <row r="3620" spans="37:54">
      <c r="AK3620" s="10"/>
      <c r="AL3620" s="11"/>
      <c r="AM3620" s="11"/>
      <c r="AN3620" s="11"/>
      <c r="AO3620" s="11"/>
      <c r="AP3620" s="11"/>
      <c r="AQ3620" s="11"/>
      <c r="AR3620" s="11"/>
      <c r="AS3620" s="11"/>
      <c r="AT3620" s="11"/>
      <c r="AU3620" s="11"/>
      <c r="AV3620" s="11"/>
      <c r="AW3620" s="12"/>
      <c r="AX3620" s="11"/>
      <c r="AY3620" s="11"/>
      <c r="AZ3620" s="11"/>
      <c r="BA3620" s="11"/>
      <c r="BB3620" s="15"/>
    </row>
    <row r="3621" spans="37:54">
      <c r="AK3621" s="10"/>
      <c r="AL3621" s="11"/>
      <c r="AM3621" s="11"/>
      <c r="AN3621" s="11"/>
      <c r="AO3621" s="11"/>
      <c r="AP3621" s="11"/>
      <c r="AQ3621" s="11"/>
      <c r="AR3621" s="11"/>
      <c r="AS3621" s="11"/>
      <c r="AT3621" s="11"/>
      <c r="AU3621" s="11"/>
      <c r="AV3621" s="11"/>
      <c r="AW3621" s="12"/>
      <c r="AX3621" s="11"/>
      <c r="AY3621" s="11"/>
      <c r="AZ3621" s="11"/>
      <c r="BA3621" s="11"/>
      <c r="BB3621" s="15"/>
    </row>
    <row r="3622" spans="37:54">
      <c r="AK3622" s="10"/>
      <c r="AL3622" s="11"/>
      <c r="AM3622" s="11"/>
      <c r="AN3622" s="11"/>
      <c r="AO3622" s="11"/>
      <c r="AP3622" s="11"/>
      <c r="AQ3622" s="11"/>
      <c r="AR3622" s="11"/>
      <c r="AS3622" s="11"/>
      <c r="AT3622" s="11"/>
      <c r="AU3622" s="11"/>
      <c r="AV3622" s="11"/>
      <c r="AW3622" s="12"/>
      <c r="AX3622" s="11"/>
      <c r="AY3622" s="11"/>
      <c r="AZ3622" s="11"/>
      <c r="BA3622" s="11"/>
      <c r="BB3622" s="15"/>
    </row>
    <row r="3623" spans="37:54">
      <c r="AK3623" s="10"/>
      <c r="AL3623" s="11"/>
      <c r="AM3623" s="11"/>
      <c r="AN3623" s="11"/>
      <c r="AO3623" s="11"/>
      <c r="AP3623" s="11"/>
      <c r="AQ3623" s="11"/>
      <c r="AR3623" s="11"/>
      <c r="AS3623" s="11"/>
      <c r="AT3623" s="11"/>
      <c r="AU3623" s="11"/>
      <c r="AV3623" s="11"/>
      <c r="AW3623" s="12"/>
      <c r="AX3623" s="11"/>
      <c r="AY3623" s="11"/>
      <c r="AZ3623" s="11"/>
      <c r="BA3623" s="11"/>
      <c r="BB3623" s="15"/>
    </row>
    <row r="3624" spans="37:54">
      <c r="AK3624" s="10"/>
      <c r="AL3624" s="11"/>
      <c r="AM3624" s="11"/>
      <c r="AN3624" s="11"/>
      <c r="AO3624" s="11"/>
      <c r="AP3624" s="11"/>
      <c r="AQ3624" s="11"/>
      <c r="AR3624" s="11"/>
      <c r="AS3624" s="11"/>
      <c r="AT3624" s="11"/>
      <c r="AU3624" s="11"/>
      <c r="AV3624" s="11"/>
      <c r="AW3624" s="12"/>
      <c r="AX3624" s="11"/>
      <c r="AY3624" s="11"/>
      <c r="AZ3624" s="11"/>
      <c r="BA3624" s="11"/>
      <c r="BB3624" s="15"/>
    </row>
    <row r="3625" spans="37:54">
      <c r="AK3625" s="10"/>
      <c r="AL3625" s="11"/>
      <c r="AM3625" s="11"/>
      <c r="AN3625" s="11"/>
      <c r="AO3625" s="11"/>
      <c r="AP3625" s="11"/>
      <c r="AQ3625" s="11"/>
      <c r="AR3625" s="11"/>
      <c r="AS3625" s="11"/>
      <c r="AT3625" s="11"/>
      <c r="AU3625" s="11"/>
      <c r="AV3625" s="11"/>
      <c r="AW3625" s="12"/>
      <c r="AX3625" s="11"/>
      <c r="AY3625" s="11"/>
      <c r="AZ3625" s="11"/>
      <c r="BA3625" s="11"/>
      <c r="BB3625" s="15"/>
    </row>
    <row r="3626" spans="37:54">
      <c r="AK3626" s="10"/>
      <c r="AL3626" s="11"/>
      <c r="AM3626" s="11"/>
      <c r="AN3626" s="11"/>
      <c r="AO3626" s="11"/>
      <c r="AP3626" s="11"/>
      <c r="AQ3626" s="11"/>
      <c r="AR3626" s="11"/>
      <c r="AS3626" s="11"/>
      <c r="AT3626" s="11"/>
      <c r="AU3626" s="11"/>
      <c r="AV3626" s="11"/>
      <c r="AW3626" s="12"/>
      <c r="AX3626" s="11"/>
      <c r="AY3626" s="11"/>
      <c r="AZ3626" s="11"/>
      <c r="BA3626" s="11"/>
      <c r="BB3626" s="15"/>
    </row>
    <row r="3627" spans="37:54">
      <c r="AK3627" s="10"/>
      <c r="AL3627" s="11"/>
      <c r="AM3627" s="11"/>
      <c r="AN3627" s="11"/>
      <c r="AO3627" s="11"/>
      <c r="AP3627" s="11"/>
      <c r="AQ3627" s="11"/>
      <c r="AR3627" s="11"/>
      <c r="AS3627" s="11"/>
      <c r="AT3627" s="11"/>
      <c r="AU3627" s="11"/>
      <c r="AV3627" s="11"/>
      <c r="AW3627" s="12"/>
      <c r="AX3627" s="11"/>
      <c r="AY3627" s="11"/>
      <c r="AZ3627" s="11"/>
      <c r="BA3627" s="11"/>
      <c r="BB3627" s="15"/>
    </row>
    <row r="3628" spans="37:54">
      <c r="AK3628" s="10"/>
      <c r="AL3628" s="11"/>
      <c r="AM3628" s="11"/>
      <c r="AN3628" s="11"/>
      <c r="AO3628" s="11"/>
      <c r="AP3628" s="11"/>
      <c r="AQ3628" s="11"/>
      <c r="AR3628" s="11"/>
      <c r="AS3628" s="11"/>
      <c r="AT3628" s="11"/>
      <c r="AU3628" s="11"/>
      <c r="AV3628" s="11"/>
      <c r="AW3628" s="12"/>
      <c r="AX3628" s="11"/>
      <c r="AY3628" s="11"/>
      <c r="AZ3628" s="11"/>
      <c r="BA3628" s="11"/>
      <c r="BB3628" s="15"/>
    </row>
    <row r="3629" spans="37:54">
      <c r="AK3629" s="10"/>
      <c r="AL3629" s="11"/>
      <c r="AM3629" s="11"/>
      <c r="AN3629" s="11"/>
      <c r="AO3629" s="11"/>
      <c r="AP3629" s="11"/>
      <c r="AQ3629" s="11"/>
      <c r="AR3629" s="11"/>
      <c r="AS3629" s="11"/>
      <c r="AT3629" s="11"/>
      <c r="AU3629" s="11"/>
      <c r="AV3629" s="11"/>
      <c r="AW3629" s="12"/>
      <c r="AX3629" s="11"/>
      <c r="AY3629" s="11"/>
      <c r="AZ3629" s="11"/>
      <c r="BA3629" s="11"/>
      <c r="BB3629" s="15"/>
    </row>
    <row r="3630" spans="37:54">
      <c r="AK3630" s="10"/>
      <c r="AL3630" s="11"/>
      <c r="AM3630" s="11"/>
      <c r="AN3630" s="11"/>
      <c r="AO3630" s="11"/>
      <c r="AP3630" s="11"/>
      <c r="AQ3630" s="11"/>
      <c r="AR3630" s="11"/>
      <c r="AS3630" s="11"/>
      <c r="AT3630" s="11"/>
      <c r="AU3630" s="11"/>
      <c r="AV3630" s="11"/>
      <c r="AW3630" s="12"/>
      <c r="AX3630" s="11"/>
      <c r="AY3630" s="11"/>
      <c r="AZ3630" s="11"/>
      <c r="BA3630" s="11"/>
      <c r="BB3630" s="15"/>
    </row>
    <row r="3631" spans="37:54">
      <c r="AK3631" s="10"/>
      <c r="AL3631" s="11"/>
      <c r="AM3631" s="11"/>
      <c r="AN3631" s="11"/>
      <c r="AO3631" s="11"/>
      <c r="AP3631" s="11"/>
      <c r="AQ3631" s="11"/>
      <c r="AR3631" s="11"/>
      <c r="AS3631" s="11"/>
      <c r="AT3631" s="11"/>
      <c r="AU3631" s="11"/>
      <c r="AV3631" s="11"/>
      <c r="AW3631" s="12"/>
      <c r="AX3631" s="11"/>
      <c r="AY3631" s="11"/>
      <c r="AZ3631" s="11"/>
      <c r="BA3631" s="11"/>
      <c r="BB3631" s="15"/>
    </row>
    <row r="3632" spans="37:54">
      <c r="AK3632" s="10"/>
      <c r="AL3632" s="11"/>
      <c r="AM3632" s="11"/>
      <c r="AN3632" s="11"/>
      <c r="AO3632" s="11"/>
      <c r="AP3632" s="11"/>
      <c r="AQ3632" s="11"/>
      <c r="AR3632" s="11"/>
      <c r="AS3632" s="11"/>
      <c r="AT3632" s="11"/>
      <c r="AU3632" s="11"/>
      <c r="AV3632" s="11"/>
      <c r="AW3632" s="12"/>
      <c r="AX3632" s="11"/>
      <c r="AY3632" s="11"/>
      <c r="AZ3632" s="11"/>
      <c r="BA3632" s="11"/>
      <c r="BB3632" s="15"/>
    </row>
    <row r="3633" spans="37:54">
      <c r="AK3633" s="10"/>
      <c r="AL3633" s="11"/>
      <c r="AM3633" s="11"/>
      <c r="AN3633" s="11"/>
      <c r="AO3633" s="11"/>
      <c r="AP3633" s="11"/>
      <c r="AQ3633" s="11"/>
      <c r="AR3633" s="11"/>
      <c r="AS3633" s="11"/>
      <c r="AT3633" s="11"/>
      <c r="AU3633" s="11"/>
      <c r="AV3633" s="11"/>
      <c r="AW3633" s="12"/>
      <c r="AX3633" s="11"/>
      <c r="AY3633" s="11"/>
      <c r="AZ3633" s="11"/>
      <c r="BA3633" s="11"/>
      <c r="BB3633" s="15"/>
    </row>
    <row r="3634" spans="37:54">
      <c r="AK3634" s="10"/>
      <c r="AL3634" s="11"/>
      <c r="AM3634" s="11"/>
      <c r="AN3634" s="11"/>
      <c r="AO3634" s="11"/>
      <c r="AP3634" s="11"/>
      <c r="AQ3634" s="11"/>
      <c r="AR3634" s="11"/>
      <c r="AS3634" s="11"/>
      <c r="AT3634" s="11"/>
      <c r="AU3634" s="11"/>
      <c r="AV3634" s="11"/>
      <c r="AW3634" s="12"/>
      <c r="AX3634" s="11"/>
      <c r="AY3634" s="11"/>
      <c r="AZ3634" s="11"/>
      <c r="BA3634" s="11"/>
      <c r="BB3634" s="15"/>
    </row>
    <row r="3635" spans="37:54">
      <c r="AK3635" s="10"/>
      <c r="AL3635" s="11"/>
      <c r="AM3635" s="11"/>
      <c r="AN3635" s="11"/>
      <c r="AO3635" s="11"/>
      <c r="AP3635" s="11"/>
      <c r="AQ3635" s="11"/>
      <c r="AR3635" s="11"/>
      <c r="AS3635" s="11"/>
      <c r="AT3635" s="11"/>
      <c r="AU3635" s="11"/>
      <c r="AV3635" s="11"/>
      <c r="AW3635" s="12"/>
      <c r="AX3635" s="11"/>
      <c r="AY3635" s="11"/>
      <c r="AZ3635" s="11"/>
      <c r="BA3635" s="11"/>
      <c r="BB3635" s="15"/>
    </row>
    <row r="3636" spans="37:54">
      <c r="AK3636" s="10"/>
      <c r="AL3636" s="11"/>
      <c r="AM3636" s="11"/>
      <c r="AN3636" s="11"/>
      <c r="AO3636" s="11"/>
      <c r="AP3636" s="11"/>
      <c r="AQ3636" s="11"/>
      <c r="AR3636" s="11"/>
      <c r="AS3636" s="11"/>
      <c r="AT3636" s="11"/>
      <c r="AU3636" s="11"/>
      <c r="AV3636" s="11"/>
      <c r="AW3636" s="12"/>
      <c r="AX3636" s="11"/>
      <c r="AY3636" s="11"/>
      <c r="AZ3636" s="11"/>
      <c r="BA3636" s="11"/>
      <c r="BB3636" s="15"/>
    </row>
    <row r="3637" spans="37:54">
      <c r="AK3637" s="10"/>
      <c r="AL3637" s="11"/>
      <c r="AM3637" s="11"/>
      <c r="AN3637" s="11"/>
      <c r="AO3637" s="11"/>
      <c r="AP3637" s="11"/>
      <c r="AQ3637" s="11"/>
      <c r="AR3637" s="11"/>
      <c r="AS3637" s="11"/>
      <c r="AT3637" s="11"/>
      <c r="AU3637" s="11"/>
      <c r="AV3637" s="11"/>
      <c r="AW3637" s="12"/>
      <c r="AX3637" s="11"/>
      <c r="AY3637" s="11"/>
      <c r="AZ3637" s="11"/>
      <c r="BA3637" s="11"/>
      <c r="BB3637" s="15"/>
    </row>
    <row r="3638" spans="37:54">
      <c r="AK3638" s="10"/>
      <c r="AL3638" s="11"/>
      <c r="AM3638" s="11"/>
      <c r="AN3638" s="11"/>
      <c r="AO3638" s="11"/>
      <c r="AP3638" s="11"/>
      <c r="AQ3638" s="11"/>
      <c r="AR3638" s="11"/>
      <c r="AS3638" s="11"/>
      <c r="AT3638" s="11"/>
      <c r="AU3638" s="11"/>
      <c r="AV3638" s="11"/>
      <c r="AW3638" s="12"/>
      <c r="AX3638" s="11"/>
      <c r="AY3638" s="11"/>
      <c r="AZ3638" s="11"/>
      <c r="BA3638" s="11"/>
      <c r="BB3638" s="15"/>
    </row>
    <row r="3639" spans="37:54">
      <c r="AK3639" s="10"/>
      <c r="AL3639" s="11"/>
      <c r="AM3639" s="11"/>
      <c r="AN3639" s="11"/>
      <c r="AO3639" s="11"/>
      <c r="AP3639" s="11"/>
      <c r="AQ3639" s="11"/>
      <c r="AR3639" s="11"/>
      <c r="AS3639" s="11"/>
      <c r="AT3639" s="11"/>
      <c r="AU3639" s="11"/>
      <c r="AV3639" s="11"/>
      <c r="AW3639" s="12"/>
      <c r="AX3639" s="11"/>
      <c r="AY3639" s="11"/>
      <c r="AZ3639" s="11"/>
      <c r="BA3639" s="11"/>
      <c r="BB3639" s="15"/>
    </row>
    <row r="3640" spans="37:54">
      <c r="AK3640" s="10"/>
      <c r="AL3640" s="11"/>
      <c r="AM3640" s="11"/>
      <c r="AN3640" s="11"/>
      <c r="AO3640" s="11"/>
      <c r="AP3640" s="11"/>
      <c r="AQ3640" s="11"/>
      <c r="AR3640" s="11"/>
      <c r="AS3640" s="11"/>
      <c r="AT3640" s="11"/>
      <c r="AU3640" s="11"/>
      <c r="AV3640" s="11"/>
      <c r="AW3640" s="12"/>
      <c r="AX3640" s="11"/>
      <c r="AY3640" s="11"/>
      <c r="AZ3640" s="11"/>
      <c r="BA3640" s="11"/>
      <c r="BB3640" s="15"/>
    </row>
    <row r="3641" spans="37:54">
      <c r="AK3641" s="10"/>
      <c r="AL3641" s="11"/>
      <c r="AM3641" s="11"/>
      <c r="AN3641" s="11"/>
      <c r="AO3641" s="11"/>
      <c r="AP3641" s="11"/>
      <c r="AQ3641" s="11"/>
      <c r="AR3641" s="11"/>
      <c r="AS3641" s="11"/>
      <c r="AT3641" s="11"/>
      <c r="AU3641" s="11"/>
      <c r="AV3641" s="11"/>
      <c r="AW3641" s="12"/>
      <c r="AX3641" s="11"/>
      <c r="AY3641" s="11"/>
      <c r="AZ3641" s="11"/>
      <c r="BA3641" s="11"/>
      <c r="BB3641" s="15"/>
    </row>
    <row r="3642" spans="37:54">
      <c r="AK3642" s="10"/>
      <c r="AL3642" s="11"/>
      <c r="AM3642" s="11"/>
      <c r="AN3642" s="11"/>
      <c r="AO3642" s="11"/>
      <c r="AP3642" s="11"/>
      <c r="AQ3642" s="11"/>
      <c r="AR3642" s="11"/>
      <c r="AS3642" s="11"/>
      <c r="AT3642" s="11"/>
      <c r="AU3642" s="11"/>
      <c r="AV3642" s="11"/>
      <c r="AW3642" s="12"/>
      <c r="AX3642" s="11"/>
      <c r="AY3642" s="11"/>
      <c r="AZ3642" s="11"/>
      <c r="BA3642" s="11"/>
      <c r="BB3642" s="15"/>
    </row>
    <row r="3643" spans="37:54">
      <c r="AK3643" s="10"/>
      <c r="AL3643" s="11"/>
      <c r="AM3643" s="11"/>
      <c r="AN3643" s="11"/>
      <c r="AO3643" s="11"/>
      <c r="AP3643" s="11"/>
      <c r="AQ3643" s="11"/>
      <c r="AR3643" s="11"/>
      <c r="AS3643" s="11"/>
      <c r="AT3643" s="11"/>
      <c r="AU3643" s="11"/>
      <c r="AV3643" s="11"/>
      <c r="AW3643" s="12"/>
      <c r="AX3643" s="11"/>
      <c r="AY3643" s="11"/>
      <c r="AZ3643" s="11"/>
      <c r="BA3643" s="11"/>
      <c r="BB3643" s="15"/>
    </row>
    <row r="3644" spans="37:54">
      <c r="AK3644" s="10"/>
      <c r="AL3644" s="11"/>
      <c r="AM3644" s="11"/>
      <c r="AN3644" s="11"/>
      <c r="AO3644" s="11"/>
      <c r="AP3644" s="11"/>
      <c r="AQ3644" s="11"/>
      <c r="AR3644" s="11"/>
      <c r="AS3644" s="11"/>
      <c r="AT3644" s="11"/>
      <c r="AU3644" s="11"/>
      <c r="AV3644" s="11"/>
      <c r="AW3644" s="12"/>
      <c r="AX3644" s="11"/>
      <c r="AY3644" s="11"/>
      <c r="AZ3644" s="11"/>
      <c r="BA3644" s="11"/>
      <c r="BB3644" s="15"/>
    </row>
    <row r="3645" spans="37:54">
      <c r="AK3645" s="10"/>
      <c r="AL3645" s="11"/>
      <c r="AM3645" s="11"/>
      <c r="AN3645" s="11"/>
      <c r="AO3645" s="11"/>
      <c r="AP3645" s="11"/>
      <c r="AQ3645" s="11"/>
      <c r="AR3645" s="11"/>
      <c r="AS3645" s="11"/>
      <c r="AT3645" s="11"/>
      <c r="AU3645" s="11"/>
      <c r="AV3645" s="11"/>
      <c r="AW3645" s="12"/>
      <c r="AX3645" s="11"/>
      <c r="AY3645" s="11"/>
      <c r="AZ3645" s="11"/>
      <c r="BA3645" s="11"/>
      <c r="BB3645" s="15"/>
    </row>
    <row r="3646" spans="37:54">
      <c r="AK3646" s="10"/>
      <c r="AL3646" s="11"/>
      <c r="AM3646" s="11"/>
      <c r="AN3646" s="11"/>
      <c r="AO3646" s="11"/>
      <c r="AP3646" s="11"/>
      <c r="AQ3646" s="11"/>
      <c r="AR3646" s="11"/>
      <c r="AS3646" s="11"/>
      <c r="AT3646" s="11"/>
      <c r="AU3646" s="11"/>
      <c r="AV3646" s="11"/>
      <c r="AW3646" s="12"/>
      <c r="AX3646" s="11"/>
      <c r="AY3646" s="11"/>
      <c r="AZ3646" s="11"/>
      <c r="BA3646" s="11"/>
      <c r="BB3646" s="15"/>
    </row>
    <row r="3647" spans="37:54">
      <c r="AK3647" s="10"/>
      <c r="AL3647" s="11"/>
      <c r="AM3647" s="11"/>
      <c r="AN3647" s="11"/>
      <c r="AO3647" s="11"/>
      <c r="AP3647" s="11"/>
      <c r="AQ3647" s="11"/>
      <c r="AR3647" s="11"/>
      <c r="AS3647" s="11"/>
      <c r="AT3647" s="11"/>
      <c r="AU3647" s="11"/>
      <c r="AV3647" s="11"/>
      <c r="AW3647" s="12"/>
      <c r="AX3647" s="11"/>
      <c r="AY3647" s="11"/>
      <c r="AZ3647" s="11"/>
      <c r="BA3647" s="11"/>
      <c r="BB3647" s="15"/>
    </row>
    <row r="3648" spans="37:54">
      <c r="AK3648" s="10"/>
      <c r="AL3648" s="11"/>
      <c r="AM3648" s="11"/>
      <c r="AN3648" s="11"/>
      <c r="AO3648" s="11"/>
      <c r="AP3648" s="11"/>
      <c r="AQ3648" s="11"/>
      <c r="AR3648" s="11"/>
      <c r="AS3648" s="11"/>
      <c r="AT3648" s="11"/>
      <c r="AU3648" s="11"/>
      <c r="AV3648" s="11"/>
      <c r="AW3648" s="12"/>
      <c r="AX3648" s="11"/>
      <c r="AY3648" s="11"/>
      <c r="AZ3648" s="11"/>
      <c r="BA3648" s="11"/>
      <c r="BB3648" s="15"/>
    </row>
    <row r="3649" spans="37:54">
      <c r="AK3649" s="10"/>
      <c r="AL3649" s="11"/>
      <c r="AM3649" s="11"/>
      <c r="AN3649" s="11"/>
      <c r="AO3649" s="11"/>
      <c r="AP3649" s="11"/>
      <c r="AQ3649" s="11"/>
      <c r="AR3649" s="11"/>
      <c r="AS3649" s="11"/>
      <c r="AT3649" s="11"/>
      <c r="AU3649" s="11"/>
      <c r="AV3649" s="11"/>
      <c r="AW3649" s="12"/>
      <c r="AX3649" s="11"/>
      <c r="AY3649" s="11"/>
      <c r="AZ3649" s="11"/>
      <c r="BA3649" s="11"/>
      <c r="BB3649" s="15"/>
    </row>
    <row r="3650" spans="37:54">
      <c r="AK3650" s="10"/>
      <c r="AL3650" s="11"/>
      <c r="AM3650" s="11"/>
      <c r="AN3650" s="11"/>
      <c r="AO3650" s="11"/>
      <c r="AP3650" s="11"/>
      <c r="AQ3650" s="11"/>
      <c r="AR3650" s="11"/>
      <c r="AS3650" s="11"/>
      <c r="AT3650" s="11"/>
      <c r="AU3650" s="11"/>
      <c r="AV3650" s="11"/>
      <c r="AW3650" s="12"/>
      <c r="AX3650" s="11"/>
      <c r="AY3650" s="11"/>
      <c r="AZ3650" s="11"/>
      <c r="BA3650" s="11"/>
      <c r="BB3650" s="15"/>
    </row>
    <row r="3651" spans="37:54">
      <c r="AK3651" s="10"/>
      <c r="AL3651" s="11"/>
      <c r="AM3651" s="11"/>
      <c r="AN3651" s="11"/>
      <c r="AO3651" s="11"/>
      <c r="AP3651" s="11"/>
      <c r="AQ3651" s="11"/>
      <c r="AR3651" s="11"/>
      <c r="AS3651" s="11"/>
      <c r="AT3651" s="11"/>
      <c r="AU3651" s="11"/>
      <c r="AV3651" s="11"/>
      <c r="AW3651" s="12"/>
      <c r="AX3651" s="11"/>
      <c r="AY3651" s="11"/>
      <c r="AZ3651" s="11"/>
      <c r="BA3651" s="11"/>
      <c r="BB3651" s="15"/>
    </row>
    <row r="3652" spans="37:54">
      <c r="AK3652" s="10"/>
      <c r="AL3652" s="11"/>
      <c r="AM3652" s="11"/>
      <c r="AN3652" s="11"/>
      <c r="AO3652" s="11"/>
      <c r="AP3652" s="11"/>
      <c r="AQ3652" s="11"/>
      <c r="AR3652" s="11"/>
      <c r="AS3652" s="11"/>
      <c r="AT3652" s="11"/>
      <c r="AU3652" s="11"/>
      <c r="AV3652" s="11"/>
      <c r="AW3652" s="12"/>
      <c r="AX3652" s="11"/>
      <c r="AY3652" s="11"/>
      <c r="AZ3652" s="11"/>
      <c r="BA3652" s="11"/>
      <c r="BB3652" s="15"/>
    </row>
    <row r="3653" spans="37:54">
      <c r="AK3653" s="10"/>
      <c r="AL3653" s="11"/>
      <c r="AM3653" s="11"/>
      <c r="AN3653" s="11"/>
      <c r="AO3653" s="11"/>
      <c r="AP3653" s="11"/>
      <c r="AQ3653" s="11"/>
      <c r="AR3653" s="11"/>
      <c r="AS3653" s="11"/>
      <c r="AT3653" s="11"/>
      <c r="AU3653" s="11"/>
      <c r="AV3653" s="11"/>
      <c r="AW3653" s="12"/>
      <c r="AX3653" s="11"/>
      <c r="AY3653" s="11"/>
      <c r="AZ3653" s="11"/>
      <c r="BA3653" s="11"/>
      <c r="BB3653" s="15"/>
    </row>
    <row r="3654" spans="37:54">
      <c r="AK3654" s="10"/>
      <c r="AL3654" s="11"/>
      <c r="AM3654" s="11"/>
      <c r="AN3654" s="11"/>
      <c r="AO3654" s="11"/>
      <c r="AP3654" s="11"/>
      <c r="AQ3654" s="11"/>
      <c r="AR3654" s="11"/>
      <c r="AS3654" s="11"/>
      <c r="AT3654" s="11"/>
      <c r="AU3654" s="11"/>
      <c r="AV3654" s="11"/>
      <c r="AW3654" s="12"/>
      <c r="AX3654" s="11"/>
      <c r="AY3654" s="11"/>
      <c r="AZ3654" s="11"/>
      <c r="BA3654" s="11"/>
      <c r="BB3654" s="15"/>
    </row>
    <row r="3655" spans="37:54">
      <c r="AK3655" s="10"/>
      <c r="AL3655" s="11"/>
      <c r="AM3655" s="11"/>
      <c r="AN3655" s="11"/>
      <c r="AO3655" s="11"/>
      <c r="AP3655" s="11"/>
      <c r="AQ3655" s="11"/>
      <c r="AR3655" s="11"/>
      <c r="AS3655" s="11"/>
      <c r="AT3655" s="11"/>
      <c r="AU3655" s="11"/>
      <c r="AV3655" s="11"/>
      <c r="AW3655" s="12"/>
      <c r="AX3655" s="11"/>
      <c r="AY3655" s="11"/>
      <c r="AZ3655" s="11"/>
      <c r="BA3655" s="11"/>
      <c r="BB3655" s="15"/>
    </row>
    <row r="3656" spans="37:54">
      <c r="AK3656" s="10"/>
      <c r="AL3656" s="11"/>
      <c r="AM3656" s="11"/>
      <c r="AN3656" s="11"/>
      <c r="AO3656" s="11"/>
      <c r="AP3656" s="11"/>
      <c r="AQ3656" s="11"/>
      <c r="AR3656" s="11"/>
      <c r="AS3656" s="11"/>
      <c r="AT3656" s="11"/>
      <c r="AU3656" s="11"/>
      <c r="AV3656" s="11"/>
      <c r="AW3656" s="12"/>
      <c r="AX3656" s="11"/>
      <c r="AY3656" s="11"/>
      <c r="AZ3656" s="11"/>
      <c r="BA3656" s="11"/>
      <c r="BB3656" s="15"/>
    </row>
    <row r="3657" spans="37:54">
      <c r="AK3657" s="10"/>
      <c r="AL3657" s="11"/>
      <c r="AM3657" s="11"/>
      <c r="AN3657" s="11"/>
      <c r="AO3657" s="11"/>
      <c r="AP3657" s="11"/>
      <c r="AQ3657" s="11"/>
      <c r="AR3657" s="11"/>
      <c r="AS3657" s="11"/>
      <c r="AT3657" s="11"/>
      <c r="AU3657" s="11"/>
      <c r="AV3657" s="11"/>
      <c r="AW3657" s="12"/>
      <c r="AX3657" s="11"/>
      <c r="AY3657" s="11"/>
      <c r="AZ3657" s="11"/>
      <c r="BA3657" s="11"/>
      <c r="BB3657" s="15"/>
    </row>
    <row r="3658" spans="37:54">
      <c r="AK3658" s="10"/>
      <c r="AL3658" s="11"/>
      <c r="AM3658" s="11"/>
      <c r="AN3658" s="11"/>
      <c r="AO3658" s="11"/>
      <c r="AP3658" s="11"/>
      <c r="AQ3658" s="11"/>
      <c r="AR3658" s="11"/>
      <c r="AS3658" s="11"/>
      <c r="AT3658" s="11"/>
      <c r="AU3658" s="11"/>
      <c r="AV3658" s="11"/>
      <c r="AW3658" s="12"/>
      <c r="AX3658" s="11"/>
      <c r="AY3658" s="11"/>
      <c r="AZ3658" s="11"/>
      <c r="BA3658" s="11"/>
      <c r="BB3658" s="15"/>
    </row>
    <row r="3659" spans="37:54">
      <c r="AK3659" s="10"/>
      <c r="AL3659" s="11"/>
      <c r="AM3659" s="11"/>
      <c r="AN3659" s="11"/>
      <c r="AO3659" s="11"/>
      <c r="AP3659" s="11"/>
      <c r="AQ3659" s="11"/>
      <c r="AR3659" s="11"/>
      <c r="AS3659" s="11"/>
      <c r="AT3659" s="11"/>
      <c r="AU3659" s="11"/>
      <c r="AV3659" s="11"/>
      <c r="AW3659" s="12"/>
      <c r="AX3659" s="11"/>
      <c r="AY3659" s="11"/>
      <c r="AZ3659" s="11"/>
      <c r="BA3659" s="11"/>
      <c r="BB3659" s="15"/>
    </row>
    <row r="3660" spans="37:54">
      <c r="AK3660" s="10"/>
      <c r="AL3660" s="11"/>
      <c r="AM3660" s="11"/>
      <c r="AN3660" s="11"/>
      <c r="AO3660" s="11"/>
      <c r="AP3660" s="11"/>
      <c r="AQ3660" s="11"/>
      <c r="AR3660" s="11"/>
      <c r="AS3660" s="11"/>
      <c r="AT3660" s="11"/>
      <c r="AU3660" s="11"/>
      <c r="AV3660" s="11"/>
      <c r="AW3660" s="12"/>
      <c r="AX3660" s="11"/>
      <c r="AY3660" s="11"/>
      <c r="AZ3660" s="11"/>
      <c r="BA3660" s="11"/>
      <c r="BB3660" s="15"/>
    </row>
    <row r="3661" spans="37:54">
      <c r="AK3661" s="10"/>
      <c r="AL3661" s="11"/>
      <c r="AM3661" s="11"/>
      <c r="AN3661" s="11"/>
      <c r="AO3661" s="11"/>
      <c r="AP3661" s="11"/>
      <c r="AQ3661" s="11"/>
      <c r="AR3661" s="11"/>
      <c r="AS3661" s="11"/>
      <c r="AT3661" s="11"/>
      <c r="AU3661" s="11"/>
      <c r="AV3661" s="11"/>
      <c r="AW3661" s="12"/>
      <c r="AX3661" s="11"/>
      <c r="AY3661" s="11"/>
      <c r="AZ3661" s="11"/>
      <c r="BA3661" s="11"/>
      <c r="BB3661" s="15"/>
    </row>
    <row r="3662" spans="37:54">
      <c r="AK3662" s="10"/>
      <c r="AL3662" s="11"/>
      <c r="AM3662" s="11"/>
      <c r="AN3662" s="11"/>
      <c r="AO3662" s="11"/>
      <c r="AP3662" s="11"/>
      <c r="AQ3662" s="11"/>
      <c r="AR3662" s="11"/>
      <c r="AS3662" s="11"/>
      <c r="AT3662" s="11"/>
      <c r="AU3662" s="11"/>
      <c r="AV3662" s="11"/>
      <c r="AW3662" s="12"/>
      <c r="AX3662" s="11"/>
      <c r="AY3662" s="11"/>
      <c r="AZ3662" s="11"/>
      <c r="BA3662" s="11"/>
      <c r="BB3662" s="15"/>
    </row>
    <row r="3663" spans="37:54">
      <c r="AK3663" s="10"/>
      <c r="AL3663" s="11"/>
      <c r="AM3663" s="11"/>
      <c r="AN3663" s="11"/>
      <c r="AO3663" s="11"/>
      <c r="AP3663" s="11"/>
      <c r="AQ3663" s="11"/>
      <c r="AR3663" s="11"/>
      <c r="AS3663" s="11"/>
      <c r="AT3663" s="11"/>
      <c r="AU3663" s="11"/>
      <c r="AV3663" s="11"/>
      <c r="AW3663" s="12"/>
      <c r="AX3663" s="11"/>
      <c r="AY3663" s="11"/>
      <c r="AZ3663" s="11"/>
      <c r="BA3663" s="11"/>
      <c r="BB3663" s="15"/>
    </row>
    <row r="3664" spans="37:54">
      <c r="AK3664" s="10"/>
      <c r="AL3664" s="11"/>
      <c r="AM3664" s="11"/>
      <c r="AN3664" s="11"/>
      <c r="AO3664" s="11"/>
      <c r="AP3664" s="11"/>
      <c r="AQ3664" s="11"/>
      <c r="AR3664" s="11"/>
      <c r="AS3664" s="11"/>
      <c r="AT3664" s="11"/>
      <c r="AU3664" s="11"/>
      <c r="AV3664" s="11"/>
      <c r="AW3664" s="12"/>
      <c r="AX3664" s="11"/>
      <c r="AY3664" s="11"/>
      <c r="AZ3664" s="11"/>
      <c r="BA3664" s="11"/>
      <c r="BB3664" s="15"/>
    </row>
    <row r="3665" spans="37:54">
      <c r="AK3665" s="10"/>
      <c r="AL3665" s="11"/>
      <c r="AM3665" s="11"/>
      <c r="AN3665" s="11"/>
      <c r="AO3665" s="11"/>
      <c r="AP3665" s="11"/>
      <c r="AQ3665" s="11"/>
      <c r="AR3665" s="11"/>
      <c r="AS3665" s="11"/>
      <c r="AT3665" s="11"/>
      <c r="AU3665" s="11"/>
      <c r="AV3665" s="11"/>
      <c r="AW3665" s="12"/>
      <c r="AX3665" s="11"/>
      <c r="AY3665" s="11"/>
      <c r="AZ3665" s="11"/>
      <c r="BA3665" s="11"/>
      <c r="BB3665" s="15"/>
    </row>
    <row r="3666" spans="37:54">
      <c r="AK3666" s="10"/>
      <c r="AL3666" s="11"/>
      <c r="AM3666" s="11"/>
      <c r="AN3666" s="11"/>
      <c r="AO3666" s="11"/>
      <c r="AP3666" s="11"/>
      <c r="AQ3666" s="11"/>
      <c r="AR3666" s="11"/>
      <c r="AS3666" s="11"/>
      <c r="AT3666" s="11"/>
      <c r="AU3666" s="11"/>
      <c r="AV3666" s="11"/>
      <c r="AW3666" s="12"/>
      <c r="AX3666" s="11"/>
      <c r="AY3666" s="11"/>
      <c r="AZ3666" s="11"/>
      <c r="BA3666" s="11"/>
      <c r="BB3666" s="15"/>
    </row>
    <row r="3667" spans="37:54">
      <c r="AK3667" s="10"/>
      <c r="AL3667" s="11"/>
      <c r="AM3667" s="11"/>
      <c r="AN3667" s="11"/>
      <c r="AO3667" s="11"/>
      <c r="AP3667" s="11"/>
      <c r="AQ3667" s="11"/>
      <c r="AR3667" s="11"/>
      <c r="AS3667" s="11"/>
      <c r="AT3667" s="11"/>
      <c r="AU3667" s="11"/>
      <c r="AV3667" s="11"/>
      <c r="AW3667" s="12"/>
      <c r="AX3667" s="11"/>
      <c r="AY3667" s="11"/>
      <c r="AZ3667" s="11"/>
      <c r="BA3667" s="11"/>
      <c r="BB3667" s="15"/>
    </row>
    <row r="3668" spans="37:54">
      <c r="AK3668" s="10"/>
      <c r="AL3668" s="11"/>
      <c r="AM3668" s="11"/>
      <c r="AN3668" s="11"/>
      <c r="AO3668" s="11"/>
      <c r="AP3668" s="11"/>
      <c r="AQ3668" s="11"/>
      <c r="AR3668" s="11"/>
      <c r="AS3668" s="11"/>
      <c r="AT3668" s="11"/>
      <c r="AU3668" s="11"/>
      <c r="AV3668" s="11"/>
      <c r="AW3668" s="12"/>
      <c r="AX3668" s="11"/>
      <c r="AY3668" s="11"/>
      <c r="AZ3668" s="11"/>
      <c r="BA3668" s="11"/>
      <c r="BB3668" s="15"/>
    </row>
    <row r="3669" spans="37:54">
      <c r="AK3669" s="10"/>
      <c r="AL3669" s="11"/>
      <c r="AM3669" s="11"/>
      <c r="AN3669" s="11"/>
      <c r="AO3669" s="11"/>
      <c r="AP3669" s="11"/>
      <c r="AQ3669" s="11"/>
      <c r="AR3669" s="11"/>
      <c r="AS3669" s="11"/>
      <c r="AT3669" s="11"/>
      <c r="AU3669" s="11"/>
      <c r="AV3669" s="11"/>
      <c r="AW3669" s="12"/>
      <c r="AX3669" s="11"/>
      <c r="AY3669" s="11"/>
      <c r="AZ3669" s="11"/>
      <c r="BA3669" s="11"/>
      <c r="BB3669" s="15"/>
    </row>
    <row r="3670" spans="37:54">
      <c r="AK3670" s="10"/>
      <c r="AL3670" s="11"/>
      <c r="AM3670" s="11"/>
      <c r="AN3670" s="11"/>
      <c r="AO3670" s="11"/>
      <c r="AP3670" s="11"/>
      <c r="AQ3670" s="11"/>
      <c r="AR3670" s="11"/>
      <c r="AS3670" s="11"/>
      <c r="AT3670" s="11"/>
      <c r="AU3670" s="11"/>
      <c r="AV3670" s="11"/>
      <c r="AW3670" s="12"/>
      <c r="AX3670" s="11"/>
      <c r="AY3670" s="11"/>
      <c r="AZ3670" s="11"/>
      <c r="BA3670" s="11"/>
      <c r="BB3670" s="15"/>
    </row>
    <row r="3671" spans="37:54">
      <c r="AK3671" s="10"/>
      <c r="AL3671" s="11"/>
      <c r="AM3671" s="11"/>
      <c r="AN3671" s="11"/>
      <c r="AO3671" s="11"/>
      <c r="AP3671" s="11"/>
      <c r="AQ3671" s="11"/>
      <c r="AR3671" s="11"/>
      <c r="AS3671" s="11"/>
      <c r="AT3671" s="11"/>
      <c r="AU3671" s="11"/>
      <c r="AV3671" s="11"/>
      <c r="AW3671" s="12"/>
      <c r="AX3671" s="11"/>
      <c r="AY3671" s="11"/>
      <c r="AZ3671" s="11"/>
      <c r="BA3671" s="11"/>
      <c r="BB3671" s="15"/>
    </row>
    <row r="3672" spans="37:54">
      <c r="AK3672" s="10"/>
      <c r="AL3672" s="11"/>
      <c r="AM3672" s="11"/>
      <c r="AN3672" s="11"/>
      <c r="AO3672" s="11"/>
      <c r="AP3672" s="11"/>
      <c r="AQ3672" s="11"/>
      <c r="AR3672" s="11"/>
      <c r="AS3672" s="11"/>
      <c r="AT3672" s="11"/>
      <c r="AU3672" s="11"/>
      <c r="AV3672" s="11"/>
      <c r="AW3672" s="12"/>
      <c r="AX3672" s="11"/>
      <c r="AY3672" s="11"/>
      <c r="AZ3672" s="11"/>
      <c r="BA3672" s="11"/>
      <c r="BB3672" s="15"/>
    </row>
    <row r="3673" spans="37:54">
      <c r="AK3673" s="10"/>
      <c r="AL3673" s="11"/>
      <c r="AM3673" s="11"/>
      <c r="AN3673" s="11"/>
      <c r="AO3673" s="11"/>
      <c r="AP3673" s="11"/>
      <c r="AQ3673" s="11"/>
      <c r="AR3673" s="11"/>
      <c r="AS3673" s="11"/>
      <c r="AT3673" s="11"/>
      <c r="AU3673" s="11"/>
      <c r="AV3673" s="11"/>
      <c r="AW3673" s="12"/>
      <c r="AX3673" s="11"/>
      <c r="AY3673" s="11"/>
      <c r="AZ3673" s="11"/>
      <c r="BA3673" s="11"/>
      <c r="BB3673" s="15"/>
    </row>
    <row r="3674" spans="37:54">
      <c r="AK3674" s="10"/>
      <c r="AL3674" s="11"/>
      <c r="AM3674" s="11"/>
      <c r="AN3674" s="11"/>
      <c r="AO3674" s="11"/>
      <c r="AP3674" s="11"/>
      <c r="AQ3674" s="11"/>
      <c r="AR3674" s="11"/>
      <c r="AS3674" s="11"/>
      <c r="AT3674" s="11"/>
      <c r="AU3674" s="11"/>
      <c r="AV3674" s="11"/>
      <c r="AW3674" s="12"/>
      <c r="AX3674" s="11"/>
      <c r="AY3674" s="11"/>
      <c r="AZ3674" s="11"/>
      <c r="BA3674" s="11"/>
      <c r="BB3674" s="15"/>
    </row>
    <row r="3675" spans="37:54">
      <c r="AK3675" s="10"/>
      <c r="AL3675" s="11"/>
      <c r="AM3675" s="11"/>
      <c r="AN3675" s="11"/>
      <c r="AO3675" s="11"/>
      <c r="AP3675" s="11"/>
      <c r="AQ3675" s="11"/>
      <c r="AR3675" s="11"/>
      <c r="AS3675" s="11"/>
      <c r="AT3675" s="11"/>
      <c r="AU3675" s="11"/>
      <c r="AV3675" s="11"/>
      <c r="AW3675" s="12"/>
      <c r="AX3675" s="11"/>
      <c r="AY3675" s="11"/>
      <c r="AZ3675" s="11"/>
      <c r="BA3675" s="11"/>
      <c r="BB3675" s="15"/>
    </row>
    <row r="3676" spans="37:54">
      <c r="AK3676" s="10"/>
      <c r="AL3676" s="11"/>
      <c r="AM3676" s="11"/>
      <c r="AN3676" s="11"/>
      <c r="AO3676" s="11"/>
      <c r="AP3676" s="11"/>
      <c r="AQ3676" s="11"/>
      <c r="AR3676" s="11"/>
      <c r="AS3676" s="11"/>
      <c r="AT3676" s="11"/>
      <c r="AU3676" s="11"/>
      <c r="AV3676" s="11"/>
      <c r="AW3676" s="12"/>
      <c r="AX3676" s="11"/>
      <c r="AY3676" s="11"/>
      <c r="AZ3676" s="11"/>
      <c r="BA3676" s="11"/>
      <c r="BB3676" s="15"/>
    </row>
    <row r="3677" spans="37:54">
      <c r="AK3677" s="10"/>
      <c r="AL3677" s="11"/>
      <c r="AM3677" s="11"/>
      <c r="AN3677" s="11"/>
      <c r="AO3677" s="11"/>
      <c r="AP3677" s="11"/>
      <c r="AQ3677" s="11"/>
      <c r="AR3677" s="11"/>
      <c r="AS3677" s="11"/>
      <c r="AT3677" s="11"/>
      <c r="AU3677" s="11"/>
      <c r="AV3677" s="11"/>
      <c r="AW3677" s="12"/>
      <c r="AX3677" s="11"/>
      <c r="AY3677" s="11"/>
      <c r="AZ3677" s="11"/>
      <c r="BA3677" s="11"/>
      <c r="BB3677" s="15"/>
    </row>
    <row r="3678" spans="37:54">
      <c r="AK3678" s="10"/>
      <c r="AL3678" s="11"/>
      <c r="AM3678" s="11"/>
      <c r="AN3678" s="11"/>
      <c r="AO3678" s="11"/>
      <c r="AP3678" s="11"/>
      <c r="AQ3678" s="11"/>
      <c r="AR3678" s="11"/>
      <c r="AS3678" s="11"/>
      <c r="AT3678" s="11"/>
      <c r="AU3678" s="11"/>
      <c r="AV3678" s="11"/>
      <c r="AW3678" s="12"/>
      <c r="AX3678" s="11"/>
      <c r="AY3678" s="11"/>
      <c r="AZ3678" s="11"/>
      <c r="BA3678" s="11"/>
      <c r="BB3678" s="15"/>
    </row>
    <row r="3679" spans="37:54">
      <c r="AK3679" s="10"/>
      <c r="AL3679" s="11"/>
      <c r="AM3679" s="11"/>
      <c r="AN3679" s="11"/>
      <c r="AO3679" s="11"/>
      <c r="AP3679" s="11"/>
      <c r="AQ3679" s="11"/>
      <c r="AR3679" s="11"/>
      <c r="AS3679" s="11"/>
      <c r="AT3679" s="11"/>
      <c r="AU3679" s="11"/>
      <c r="AV3679" s="11"/>
      <c r="AW3679" s="12"/>
      <c r="AX3679" s="11"/>
      <c r="AY3679" s="11"/>
      <c r="AZ3679" s="11"/>
      <c r="BA3679" s="11"/>
      <c r="BB3679" s="15"/>
    </row>
    <row r="3680" spans="37:54">
      <c r="AK3680" s="10"/>
      <c r="AL3680" s="11"/>
      <c r="AM3680" s="11"/>
      <c r="AN3680" s="11"/>
      <c r="AO3680" s="11"/>
      <c r="AP3680" s="11"/>
      <c r="AQ3680" s="11"/>
      <c r="AR3680" s="11"/>
      <c r="AS3680" s="11"/>
      <c r="AT3680" s="11"/>
      <c r="AU3680" s="11"/>
      <c r="AV3680" s="11"/>
      <c r="AW3680" s="12"/>
      <c r="AX3680" s="11"/>
      <c r="AY3680" s="11"/>
      <c r="AZ3680" s="11"/>
      <c r="BA3680" s="11"/>
      <c r="BB3680" s="15"/>
    </row>
    <row r="3681" spans="37:54">
      <c r="AK3681" s="10"/>
      <c r="AL3681" s="11"/>
      <c r="AM3681" s="11"/>
      <c r="AN3681" s="11"/>
      <c r="AO3681" s="11"/>
      <c r="AP3681" s="11"/>
      <c r="AQ3681" s="11"/>
      <c r="AR3681" s="11"/>
      <c r="AS3681" s="11"/>
      <c r="AT3681" s="11"/>
      <c r="AU3681" s="11"/>
      <c r="AV3681" s="11"/>
      <c r="AW3681" s="12"/>
      <c r="AX3681" s="11"/>
      <c r="AY3681" s="11"/>
      <c r="AZ3681" s="11"/>
      <c r="BA3681" s="11"/>
      <c r="BB3681" s="15"/>
    </row>
    <row r="3682" spans="37:54">
      <c r="AK3682" s="10"/>
      <c r="AL3682" s="11"/>
      <c r="AM3682" s="11"/>
      <c r="AN3682" s="11"/>
      <c r="AO3682" s="11"/>
      <c r="AP3682" s="11"/>
      <c r="AQ3682" s="11"/>
      <c r="AR3682" s="11"/>
      <c r="AS3682" s="11"/>
      <c r="AT3682" s="11"/>
      <c r="AU3682" s="11"/>
      <c r="AV3682" s="11"/>
      <c r="AW3682" s="12"/>
      <c r="AX3682" s="11"/>
      <c r="AY3682" s="11"/>
      <c r="AZ3682" s="11"/>
      <c r="BA3682" s="11"/>
      <c r="BB3682" s="15"/>
    </row>
    <row r="3683" spans="37:54">
      <c r="AK3683" s="10"/>
      <c r="AL3683" s="11"/>
      <c r="AM3683" s="11"/>
      <c r="AN3683" s="11"/>
      <c r="AO3683" s="11"/>
      <c r="AP3683" s="11"/>
      <c r="AQ3683" s="11"/>
      <c r="AR3683" s="11"/>
      <c r="AS3683" s="11"/>
      <c r="AT3683" s="11"/>
      <c r="AU3683" s="11"/>
      <c r="AV3683" s="11"/>
      <c r="AW3683" s="12"/>
      <c r="AX3683" s="11"/>
      <c r="AY3683" s="11"/>
      <c r="AZ3683" s="11"/>
      <c r="BA3683" s="11"/>
      <c r="BB3683" s="15"/>
    </row>
    <row r="3684" spans="37:54">
      <c r="AK3684" s="10"/>
      <c r="AL3684" s="11"/>
      <c r="AM3684" s="11"/>
      <c r="AN3684" s="11"/>
      <c r="AO3684" s="11"/>
      <c r="AP3684" s="11"/>
      <c r="AQ3684" s="11"/>
      <c r="AR3684" s="11"/>
      <c r="AS3684" s="11"/>
      <c r="AT3684" s="11"/>
      <c r="AU3684" s="11"/>
      <c r="AV3684" s="11"/>
      <c r="AW3684" s="12"/>
      <c r="AX3684" s="11"/>
      <c r="AY3684" s="11"/>
      <c r="AZ3684" s="11"/>
      <c r="BA3684" s="11"/>
      <c r="BB3684" s="15"/>
    </row>
    <row r="3685" spans="37:54">
      <c r="AK3685" s="10"/>
      <c r="AL3685" s="11"/>
      <c r="AM3685" s="11"/>
      <c r="AN3685" s="11"/>
      <c r="AO3685" s="11"/>
      <c r="AP3685" s="11"/>
      <c r="AQ3685" s="11"/>
      <c r="AR3685" s="11"/>
      <c r="AS3685" s="11"/>
      <c r="AT3685" s="11"/>
      <c r="AU3685" s="11"/>
      <c r="AV3685" s="11"/>
      <c r="AW3685" s="12"/>
      <c r="AX3685" s="11"/>
      <c r="AY3685" s="11"/>
      <c r="AZ3685" s="11"/>
      <c r="BA3685" s="11"/>
      <c r="BB3685" s="15"/>
    </row>
    <row r="3686" spans="37:54">
      <c r="AK3686" s="10"/>
      <c r="AL3686" s="11"/>
      <c r="AM3686" s="11"/>
      <c r="AN3686" s="11"/>
      <c r="AO3686" s="11"/>
      <c r="AP3686" s="11"/>
      <c r="AQ3686" s="11"/>
      <c r="AR3686" s="11"/>
      <c r="AS3686" s="11"/>
      <c r="AT3686" s="11"/>
      <c r="AU3686" s="11"/>
      <c r="AV3686" s="11"/>
      <c r="AW3686" s="12"/>
      <c r="AX3686" s="11"/>
      <c r="AY3686" s="11"/>
      <c r="AZ3686" s="11"/>
      <c r="BA3686" s="11"/>
      <c r="BB3686" s="15"/>
    </row>
    <row r="3687" spans="37:54">
      <c r="AK3687" s="10"/>
      <c r="AL3687" s="11"/>
      <c r="AM3687" s="11"/>
      <c r="AN3687" s="11"/>
      <c r="AO3687" s="11"/>
      <c r="AP3687" s="11"/>
      <c r="AQ3687" s="11"/>
      <c r="AR3687" s="11"/>
      <c r="AS3687" s="11"/>
      <c r="AT3687" s="11"/>
      <c r="AU3687" s="11"/>
      <c r="AV3687" s="11"/>
      <c r="AW3687" s="12"/>
      <c r="AX3687" s="11"/>
      <c r="AY3687" s="11"/>
      <c r="AZ3687" s="11"/>
      <c r="BA3687" s="11"/>
      <c r="BB3687" s="15"/>
    </row>
    <row r="3688" spans="37:54">
      <c r="AK3688" s="10"/>
      <c r="AL3688" s="11"/>
      <c r="AM3688" s="11"/>
      <c r="AN3688" s="11"/>
      <c r="AO3688" s="11"/>
      <c r="AP3688" s="11"/>
      <c r="AQ3688" s="11"/>
      <c r="AR3688" s="11"/>
      <c r="AS3688" s="11"/>
      <c r="AT3688" s="11"/>
      <c r="AU3688" s="11"/>
      <c r="AV3688" s="11"/>
      <c r="AW3688" s="12"/>
      <c r="AX3688" s="11"/>
      <c r="AY3688" s="11"/>
      <c r="AZ3688" s="11"/>
      <c r="BA3688" s="11"/>
      <c r="BB3688" s="15"/>
    </row>
    <row r="3689" spans="37:54">
      <c r="AK3689" s="10"/>
      <c r="AL3689" s="11"/>
      <c r="AM3689" s="11"/>
      <c r="AN3689" s="11"/>
      <c r="AO3689" s="11"/>
      <c r="AP3689" s="11"/>
      <c r="AQ3689" s="11"/>
      <c r="AR3689" s="11"/>
      <c r="AS3689" s="11"/>
      <c r="AT3689" s="11"/>
      <c r="AU3689" s="11"/>
      <c r="AV3689" s="11"/>
      <c r="AW3689" s="12"/>
      <c r="AX3689" s="11"/>
      <c r="AY3689" s="11"/>
      <c r="AZ3689" s="11"/>
      <c r="BA3689" s="11"/>
      <c r="BB3689" s="15"/>
    </row>
    <row r="3690" spans="37:54">
      <c r="AK3690" s="10"/>
      <c r="AL3690" s="11"/>
      <c r="AM3690" s="11"/>
      <c r="AN3690" s="11"/>
      <c r="AO3690" s="11"/>
      <c r="AP3690" s="11"/>
      <c r="AQ3690" s="11"/>
      <c r="AR3690" s="11"/>
      <c r="AS3690" s="11"/>
      <c r="AT3690" s="11"/>
      <c r="AU3690" s="11"/>
      <c r="AV3690" s="11"/>
      <c r="AW3690" s="12"/>
      <c r="AX3690" s="11"/>
      <c r="AY3690" s="11"/>
      <c r="AZ3690" s="11"/>
      <c r="BA3690" s="11"/>
      <c r="BB3690" s="15"/>
    </row>
    <row r="3691" spans="37:54">
      <c r="AK3691" s="10"/>
      <c r="AL3691" s="11"/>
      <c r="AM3691" s="11"/>
      <c r="AN3691" s="11"/>
      <c r="AO3691" s="11"/>
      <c r="AP3691" s="11"/>
      <c r="AQ3691" s="11"/>
      <c r="AR3691" s="11"/>
      <c r="AS3691" s="11"/>
      <c r="AT3691" s="11"/>
      <c r="AU3691" s="11"/>
      <c r="AV3691" s="11"/>
      <c r="AW3691" s="12"/>
      <c r="AX3691" s="11"/>
      <c r="AY3691" s="11"/>
      <c r="AZ3691" s="11"/>
      <c r="BA3691" s="11"/>
      <c r="BB3691" s="15"/>
    </row>
    <row r="3692" spans="37:54">
      <c r="AK3692" s="10"/>
      <c r="AL3692" s="11"/>
      <c r="AM3692" s="11"/>
      <c r="AN3692" s="11"/>
      <c r="AO3692" s="11"/>
      <c r="AP3692" s="11"/>
      <c r="AQ3692" s="11"/>
      <c r="AR3692" s="11"/>
      <c r="AS3692" s="11"/>
      <c r="AT3692" s="11"/>
      <c r="AU3692" s="11"/>
      <c r="AV3692" s="11"/>
      <c r="AW3692" s="12"/>
      <c r="AX3692" s="11"/>
      <c r="AY3692" s="11"/>
      <c r="AZ3692" s="11"/>
      <c r="BA3692" s="11"/>
      <c r="BB3692" s="15"/>
    </row>
    <row r="3693" spans="37:54">
      <c r="AK3693" s="10"/>
      <c r="AL3693" s="11"/>
      <c r="AM3693" s="11"/>
      <c r="AN3693" s="11"/>
      <c r="AO3693" s="11"/>
      <c r="AP3693" s="11"/>
      <c r="AQ3693" s="11"/>
      <c r="AR3693" s="11"/>
      <c r="AS3693" s="11"/>
      <c r="AT3693" s="11"/>
      <c r="AU3693" s="11"/>
      <c r="AV3693" s="11"/>
      <c r="AW3693" s="12"/>
      <c r="AX3693" s="11"/>
      <c r="AY3693" s="11"/>
      <c r="AZ3693" s="11"/>
      <c r="BA3693" s="11"/>
      <c r="BB3693" s="15"/>
    </row>
    <row r="3694" spans="37:54">
      <c r="AK3694" s="10"/>
      <c r="AL3694" s="11"/>
      <c r="AM3694" s="11"/>
      <c r="AN3694" s="11"/>
      <c r="AO3694" s="11"/>
      <c r="AP3694" s="11"/>
      <c r="AQ3694" s="11"/>
      <c r="AR3694" s="11"/>
      <c r="AS3694" s="11"/>
      <c r="AT3694" s="11"/>
      <c r="AU3694" s="11"/>
      <c r="AV3694" s="11"/>
      <c r="AW3694" s="12"/>
      <c r="AX3694" s="11"/>
      <c r="AY3694" s="11"/>
      <c r="AZ3694" s="11"/>
      <c r="BA3694" s="11"/>
      <c r="BB3694" s="15"/>
    </row>
    <row r="3695" spans="37:54">
      <c r="AK3695" s="10"/>
      <c r="AL3695" s="11"/>
      <c r="AM3695" s="11"/>
      <c r="AN3695" s="11"/>
      <c r="AO3695" s="11"/>
      <c r="AP3695" s="11"/>
      <c r="AQ3695" s="11"/>
      <c r="AR3695" s="11"/>
      <c r="AS3695" s="11"/>
      <c r="AT3695" s="11"/>
      <c r="AU3695" s="11"/>
      <c r="AV3695" s="11"/>
      <c r="AW3695" s="12"/>
      <c r="AX3695" s="11"/>
      <c r="AY3695" s="11"/>
      <c r="AZ3695" s="11"/>
      <c r="BA3695" s="11"/>
      <c r="BB3695" s="15"/>
    </row>
    <row r="3696" spans="37:54">
      <c r="AK3696" s="10"/>
      <c r="AL3696" s="11"/>
      <c r="AM3696" s="11"/>
      <c r="AN3696" s="11"/>
      <c r="AO3696" s="11"/>
      <c r="AP3696" s="11"/>
      <c r="AQ3696" s="11"/>
      <c r="AR3696" s="11"/>
      <c r="AS3696" s="11"/>
      <c r="AT3696" s="11"/>
      <c r="AU3696" s="11"/>
      <c r="AV3696" s="11"/>
      <c r="AW3696" s="12"/>
      <c r="AX3696" s="11"/>
      <c r="AY3696" s="11"/>
      <c r="AZ3696" s="11"/>
      <c r="BA3696" s="11"/>
      <c r="BB3696" s="15"/>
    </row>
    <row r="3697" spans="37:54">
      <c r="AK3697" s="10"/>
      <c r="AL3697" s="11"/>
      <c r="AM3697" s="11"/>
      <c r="AN3697" s="11"/>
      <c r="AO3697" s="11"/>
      <c r="AP3697" s="11"/>
      <c r="AQ3697" s="11"/>
      <c r="AR3697" s="11"/>
      <c r="AS3697" s="11"/>
      <c r="AT3697" s="11"/>
      <c r="AU3697" s="11"/>
      <c r="AV3697" s="11"/>
      <c r="AW3697" s="12"/>
      <c r="AX3697" s="11"/>
      <c r="AY3697" s="11"/>
      <c r="AZ3697" s="11"/>
      <c r="BA3697" s="11"/>
      <c r="BB3697" s="15"/>
    </row>
    <row r="3698" spans="37:54">
      <c r="AK3698" s="10"/>
      <c r="AL3698" s="11"/>
      <c r="AM3698" s="11"/>
      <c r="AN3698" s="11"/>
      <c r="AO3698" s="11"/>
      <c r="AP3698" s="11"/>
      <c r="AQ3698" s="11"/>
      <c r="AR3698" s="11"/>
      <c r="AS3698" s="11"/>
      <c r="AT3698" s="11"/>
      <c r="AU3698" s="11"/>
      <c r="AV3698" s="11"/>
      <c r="AW3698" s="12"/>
      <c r="AX3698" s="11"/>
      <c r="AY3698" s="11"/>
      <c r="AZ3698" s="11"/>
      <c r="BA3698" s="11"/>
      <c r="BB3698" s="15"/>
    </row>
    <row r="3699" spans="37:54">
      <c r="AK3699" s="10"/>
      <c r="AL3699" s="11"/>
      <c r="AM3699" s="11"/>
      <c r="AN3699" s="11"/>
      <c r="AO3699" s="11"/>
      <c r="AP3699" s="11"/>
      <c r="AQ3699" s="11"/>
      <c r="AR3699" s="11"/>
      <c r="AS3699" s="11"/>
      <c r="AT3699" s="11"/>
      <c r="AU3699" s="11"/>
      <c r="AV3699" s="11"/>
      <c r="AW3699" s="12"/>
      <c r="AX3699" s="11"/>
      <c r="AY3699" s="11"/>
      <c r="AZ3699" s="11"/>
      <c r="BA3699" s="11"/>
      <c r="BB3699" s="15"/>
    </row>
    <row r="3700" spans="37:54">
      <c r="AK3700" s="10"/>
      <c r="AL3700" s="11"/>
      <c r="AM3700" s="11"/>
      <c r="AN3700" s="11"/>
      <c r="AO3700" s="11"/>
      <c r="AP3700" s="11"/>
      <c r="AQ3700" s="11"/>
      <c r="AR3700" s="11"/>
      <c r="AS3700" s="11"/>
      <c r="AT3700" s="11"/>
      <c r="AU3700" s="11"/>
      <c r="AV3700" s="11"/>
      <c r="AW3700" s="12"/>
      <c r="AX3700" s="11"/>
      <c r="AY3700" s="11"/>
      <c r="AZ3700" s="11"/>
      <c r="BA3700" s="11"/>
      <c r="BB3700" s="15"/>
    </row>
    <row r="3701" spans="37:54">
      <c r="AK3701" s="10"/>
      <c r="AL3701" s="11"/>
      <c r="AM3701" s="11"/>
      <c r="AN3701" s="11"/>
      <c r="AO3701" s="11"/>
      <c r="AP3701" s="11"/>
      <c r="AQ3701" s="11"/>
      <c r="AR3701" s="11"/>
      <c r="AS3701" s="11"/>
      <c r="AT3701" s="11"/>
      <c r="AU3701" s="11"/>
      <c r="AV3701" s="11"/>
      <c r="AW3701" s="12"/>
      <c r="AX3701" s="11"/>
      <c r="AY3701" s="11"/>
      <c r="AZ3701" s="11"/>
      <c r="BA3701" s="11"/>
      <c r="BB3701" s="15"/>
    </row>
    <row r="3702" spans="37:54">
      <c r="AK3702" s="10"/>
      <c r="AL3702" s="11"/>
      <c r="AM3702" s="11"/>
      <c r="AN3702" s="11"/>
      <c r="AO3702" s="11"/>
      <c r="AP3702" s="11"/>
      <c r="AQ3702" s="11"/>
      <c r="AR3702" s="11"/>
      <c r="AS3702" s="11"/>
      <c r="AT3702" s="11"/>
      <c r="AU3702" s="11"/>
      <c r="AV3702" s="11"/>
      <c r="AW3702" s="12"/>
      <c r="AX3702" s="11"/>
      <c r="AY3702" s="11"/>
      <c r="AZ3702" s="11"/>
      <c r="BA3702" s="11"/>
      <c r="BB3702" s="15"/>
    </row>
    <row r="3703" spans="37:54">
      <c r="AK3703" s="10"/>
      <c r="AL3703" s="11"/>
      <c r="AM3703" s="11"/>
      <c r="AN3703" s="11"/>
      <c r="AO3703" s="11"/>
      <c r="AP3703" s="11"/>
      <c r="AQ3703" s="11"/>
      <c r="AR3703" s="11"/>
      <c r="AS3703" s="11"/>
      <c r="AT3703" s="11"/>
      <c r="AU3703" s="11"/>
      <c r="AV3703" s="11"/>
      <c r="AW3703" s="12"/>
      <c r="AX3703" s="11"/>
      <c r="AY3703" s="11"/>
      <c r="AZ3703" s="11"/>
      <c r="BA3703" s="11"/>
      <c r="BB3703" s="15"/>
    </row>
    <row r="3704" spans="37:54">
      <c r="AK3704" s="10"/>
      <c r="AL3704" s="11"/>
      <c r="AM3704" s="11"/>
      <c r="AN3704" s="11"/>
      <c r="AO3704" s="11"/>
      <c r="AP3704" s="11"/>
      <c r="AQ3704" s="11"/>
      <c r="AR3704" s="11"/>
      <c r="AS3704" s="11"/>
      <c r="AT3704" s="11"/>
      <c r="AU3704" s="11"/>
      <c r="AV3704" s="11"/>
      <c r="AW3704" s="12"/>
      <c r="AX3704" s="11"/>
      <c r="AY3704" s="11"/>
      <c r="AZ3704" s="11"/>
      <c r="BA3704" s="11"/>
      <c r="BB3704" s="15"/>
    </row>
    <row r="3705" spans="37:54">
      <c r="AK3705" s="10"/>
      <c r="AL3705" s="11"/>
      <c r="AM3705" s="11"/>
      <c r="AN3705" s="11"/>
      <c r="AO3705" s="11"/>
      <c r="AP3705" s="11"/>
      <c r="AQ3705" s="11"/>
      <c r="AR3705" s="11"/>
      <c r="AS3705" s="11"/>
      <c r="AT3705" s="11"/>
      <c r="AU3705" s="11"/>
      <c r="AV3705" s="11"/>
      <c r="AW3705" s="12"/>
      <c r="AX3705" s="11"/>
      <c r="AY3705" s="11"/>
      <c r="AZ3705" s="11"/>
      <c r="BA3705" s="11"/>
      <c r="BB3705" s="15"/>
    </row>
    <row r="3706" spans="37:54">
      <c r="AK3706" s="10"/>
      <c r="AL3706" s="11"/>
      <c r="AM3706" s="11"/>
      <c r="AN3706" s="11"/>
      <c r="AO3706" s="11"/>
      <c r="AP3706" s="11"/>
      <c r="AQ3706" s="11"/>
      <c r="AR3706" s="11"/>
      <c r="AS3706" s="11"/>
      <c r="AT3706" s="11"/>
      <c r="AU3706" s="11"/>
      <c r="AV3706" s="11"/>
      <c r="AW3706" s="12"/>
      <c r="AX3706" s="11"/>
      <c r="AY3706" s="11"/>
      <c r="AZ3706" s="11"/>
      <c r="BA3706" s="11"/>
      <c r="BB3706" s="15"/>
    </row>
    <row r="3707" spans="37:54">
      <c r="AK3707" s="10"/>
      <c r="AL3707" s="11"/>
      <c r="AM3707" s="11"/>
      <c r="AN3707" s="11"/>
      <c r="AO3707" s="11"/>
      <c r="AP3707" s="11"/>
      <c r="AQ3707" s="11"/>
      <c r="AR3707" s="11"/>
      <c r="AS3707" s="11"/>
      <c r="AT3707" s="11"/>
      <c r="AU3707" s="11"/>
      <c r="AV3707" s="11"/>
      <c r="AW3707" s="12"/>
      <c r="AX3707" s="11"/>
      <c r="AY3707" s="11"/>
      <c r="AZ3707" s="11"/>
      <c r="BA3707" s="11"/>
      <c r="BB3707" s="15"/>
    </row>
    <row r="3708" spans="37:54">
      <c r="AK3708" s="10"/>
      <c r="AL3708" s="11"/>
      <c r="AM3708" s="11"/>
      <c r="AN3708" s="11"/>
      <c r="AO3708" s="11"/>
      <c r="AP3708" s="11"/>
      <c r="AQ3708" s="11"/>
      <c r="AR3708" s="11"/>
      <c r="AS3708" s="11"/>
      <c r="AT3708" s="11"/>
      <c r="AU3708" s="11"/>
      <c r="AV3708" s="11"/>
      <c r="AW3708" s="12"/>
      <c r="AX3708" s="11"/>
      <c r="AY3708" s="11"/>
      <c r="AZ3708" s="11"/>
      <c r="BA3708" s="11"/>
      <c r="BB3708" s="15"/>
    </row>
    <row r="3709" spans="37:54">
      <c r="AK3709" s="10"/>
      <c r="AL3709" s="11"/>
      <c r="AM3709" s="11"/>
      <c r="AN3709" s="11"/>
      <c r="AO3709" s="11"/>
      <c r="AP3709" s="11"/>
      <c r="AQ3709" s="11"/>
      <c r="AR3709" s="11"/>
      <c r="AS3709" s="11"/>
      <c r="AT3709" s="11"/>
      <c r="AU3709" s="11"/>
      <c r="AV3709" s="11"/>
      <c r="AW3709" s="12"/>
      <c r="AX3709" s="11"/>
      <c r="AY3709" s="11"/>
      <c r="AZ3709" s="11"/>
      <c r="BA3709" s="11"/>
      <c r="BB3709" s="15"/>
    </row>
    <row r="3710" spans="37:54">
      <c r="AK3710" s="10"/>
      <c r="AL3710" s="11"/>
      <c r="AM3710" s="11"/>
      <c r="AN3710" s="11"/>
      <c r="AO3710" s="11"/>
      <c r="AP3710" s="11"/>
      <c r="AQ3710" s="11"/>
      <c r="AR3710" s="11"/>
      <c r="AS3710" s="11"/>
      <c r="AT3710" s="11"/>
      <c r="AU3710" s="11"/>
      <c r="AV3710" s="11"/>
      <c r="AW3710" s="12"/>
      <c r="AX3710" s="11"/>
      <c r="AY3710" s="11"/>
      <c r="AZ3710" s="11"/>
      <c r="BA3710" s="11"/>
      <c r="BB3710" s="15"/>
    </row>
    <row r="3711" spans="37:54">
      <c r="AK3711" s="10"/>
      <c r="AL3711" s="11"/>
      <c r="AM3711" s="11"/>
      <c r="AN3711" s="11"/>
      <c r="AO3711" s="11"/>
      <c r="AP3711" s="11"/>
      <c r="AQ3711" s="11"/>
      <c r="AR3711" s="11"/>
      <c r="AS3711" s="11"/>
      <c r="AT3711" s="11"/>
      <c r="AU3711" s="11"/>
      <c r="AV3711" s="11"/>
      <c r="AW3711" s="12"/>
      <c r="AX3711" s="11"/>
      <c r="AY3711" s="11"/>
      <c r="AZ3711" s="11"/>
      <c r="BA3711" s="11"/>
      <c r="BB3711" s="15"/>
    </row>
    <row r="3712" spans="37:54">
      <c r="AK3712" s="10"/>
      <c r="AL3712" s="11"/>
      <c r="AM3712" s="11"/>
      <c r="AN3712" s="11"/>
      <c r="AO3712" s="11"/>
      <c r="AP3712" s="11"/>
      <c r="AQ3712" s="11"/>
      <c r="AR3712" s="11"/>
      <c r="AS3712" s="11"/>
      <c r="AT3712" s="11"/>
      <c r="AU3712" s="11"/>
      <c r="AV3712" s="11"/>
      <c r="AW3712" s="12"/>
      <c r="AX3712" s="11"/>
      <c r="AY3712" s="11"/>
      <c r="AZ3712" s="11"/>
      <c r="BA3712" s="11"/>
      <c r="BB3712" s="15"/>
    </row>
    <row r="3713" spans="37:54">
      <c r="AK3713" s="10"/>
      <c r="AL3713" s="11"/>
      <c r="AM3713" s="11"/>
      <c r="AN3713" s="11"/>
      <c r="AO3713" s="11"/>
      <c r="AP3713" s="11"/>
      <c r="AQ3713" s="11"/>
      <c r="AR3713" s="11"/>
      <c r="AS3713" s="11"/>
      <c r="AT3713" s="11"/>
      <c r="AU3713" s="11"/>
      <c r="AV3713" s="11"/>
      <c r="AW3713" s="12"/>
      <c r="AX3713" s="11"/>
      <c r="AY3713" s="11"/>
      <c r="AZ3713" s="11"/>
      <c r="BA3713" s="11"/>
      <c r="BB3713" s="15"/>
    </row>
    <row r="3714" spans="37:54">
      <c r="AK3714" s="10"/>
      <c r="AL3714" s="11"/>
      <c r="AM3714" s="11"/>
      <c r="AN3714" s="11"/>
      <c r="AO3714" s="11"/>
      <c r="AP3714" s="11"/>
      <c r="AQ3714" s="11"/>
      <c r="AR3714" s="11"/>
      <c r="AS3714" s="11"/>
      <c r="AT3714" s="11"/>
      <c r="AU3714" s="11"/>
      <c r="AV3714" s="11"/>
      <c r="AW3714" s="12"/>
      <c r="AX3714" s="11"/>
      <c r="AY3714" s="11"/>
      <c r="AZ3714" s="11"/>
      <c r="BA3714" s="11"/>
      <c r="BB3714" s="15"/>
    </row>
    <row r="3715" spans="37:54">
      <c r="AK3715" s="10"/>
      <c r="AL3715" s="11"/>
      <c r="AM3715" s="11"/>
      <c r="AN3715" s="11"/>
      <c r="AO3715" s="11"/>
      <c r="AP3715" s="11"/>
      <c r="AQ3715" s="11"/>
      <c r="AR3715" s="11"/>
      <c r="AS3715" s="11"/>
      <c r="AT3715" s="11"/>
      <c r="AU3715" s="11"/>
      <c r="AV3715" s="11"/>
      <c r="AW3715" s="12"/>
      <c r="AX3715" s="11"/>
      <c r="AY3715" s="11"/>
      <c r="AZ3715" s="11"/>
      <c r="BA3715" s="11"/>
      <c r="BB3715" s="15"/>
    </row>
    <row r="3716" spans="37:54">
      <c r="AK3716" s="10"/>
      <c r="AL3716" s="11"/>
      <c r="AM3716" s="11"/>
      <c r="AN3716" s="11"/>
      <c r="AO3716" s="11"/>
      <c r="AP3716" s="11"/>
      <c r="AQ3716" s="11"/>
      <c r="AR3716" s="11"/>
      <c r="AS3716" s="11"/>
      <c r="AT3716" s="11"/>
      <c r="AU3716" s="11"/>
      <c r="AV3716" s="11"/>
      <c r="AW3716" s="12"/>
      <c r="AX3716" s="11"/>
      <c r="AY3716" s="11"/>
      <c r="AZ3716" s="11"/>
      <c r="BA3716" s="11"/>
      <c r="BB3716" s="15"/>
    </row>
    <row r="3717" spans="37:54">
      <c r="AK3717" s="10"/>
      <c r="AL3717" s="11"/>
      <c r="AM3717" s="11"/>
      <c r="AN3717" s="11"/>
      <c r="AO3717" s="11"/>
      <c r="AP3717" s="11"/>
      <c r="AQ3717" s="11"/>
      <c r="AR3717" s="11"/>
      <c r="AS3717" s="11"/>
      <c r="AT3717" s="11"/>
      <c r="AU3717" s="11"/>
      <c r="AV3717" s="11"/>
      <c r="AW3717" s="12"/>
      <c r="AX3717" s="11"/>
      <c r="AY3717" s="11"/>
      <c r="AZ3717" s="11"/>
      <c r="BA3717" s="11"/>
      <c r="BB3717" s="15"/>
    </row>
    <row r="3718" spans="37:54">
      <c r="AK3718" s="10"/>
      <c r="AL3718" s="11"/>
      <c r="AM3718" s="11"/>
      <c r="AN3718" s="11"/>
      <c r="AO3718" s="11"/>
      <c r="AP3718" s="11"/>
      <c r="AQ3718" s="11"/>
      <c r="AR3718" s="11"/>
      <c r="AS3718" s="11"/>
      <c r="AT3718" s="11"/>
      <c r="AU3718" s="11"/>
      <c r="AV3718" s="11"/>
      <c r="AW3718" s="12"/>
      <c r="AX3718" s="11"/>
      <c r="AY3718" s="11"/>
      <c r="AZ3718" s="11"/>
      <c r="BA3718" s="11"/>
      <c r="BB3718" s="15"/>
    </row>
    <row r="3719" spans="37:54">
      <c r="AK3719" s="10"/>
      <c r="AL3719" s="11"/>
      <c r="AM3719" s="11"/>
      <c r="AN3719" s="11"/>
      <c r="AO3719" s="11"/>
      <c r="AP3719" s="11"/>
      <c r="AQ3719" s="11"/>
      <c r="AR3719" s="11"/>
      <c r="AS3719" s="11"/>
      <c r="AT3719" s="11"/>
      <c r="AU3719" s="11"/>
      <c r="AV3719" s="11"/>
      <c r="AW3719" s="12"/>
      <c r="AX3719" s="11"/>
      <c r="AY3719" s="11"/>
      <c r="AZ3719" s="11"/>
      <c r="BA3719" s="11"/>
      <c r="BB3719" s="15"/>
    </row>
    <row r="3720" spans="37:54">
      <c r="AK3720" s="10"/>
      <c r="AL3720" s="11"/>
      <c r="AM3720" s="11"/>
      <c r="AN3720" s="11"/>
      <c r="AO3720" s="11"/>
      <c r="AP3720" s="11"/>
      <c r="AQ3720" s="11"/>
      <c r="AR3720" s="11"/>
      <c r="AS3720" s="11"/>
      <c r="AT3720" s="11"/>
      <c r="AU3720" s="11"/>
      <c r="AV3720" s="11"/>
      <c r="AW3720" s="12"/>
      <c r="AX3720" s="11"/>
      <c r="AY3720" s="11"/>
      <c r="AZ3720" s="11"/>
      <c r="BA3720" s="11"/>
      <c r="BB3720" s="15"/>
    </row>
    <row r="3721" spans="37:54">
      <c r="AK3721" s="10"/>
      <c r="AL3721" s="11"/>
      <c r="AM3721" s="11"/>
      <c r="AN3721" s="11"/>
      <c r="AO3721" s="11"/>
      <c r="AP3721" s="11"/>
      <c r="AQ3721" s="11"/>
      <c r="AR3721" s="11"/>
      <c r="AS3721" s="11"/>
      <c r="AT3721" s="11"/>
      <c r="AU3721" s="11"/>
      <c r="AV3721" s="11"/>
      <c r="AW3721" s="12"/>
      <c r="AX3721" s="11"/>
      <c r="AY3721" s="11"/>
      <c r="AZ3721" s="11"/>
      <c r="BA3721" s="11"/>
      <c r="BB3721" s="15"/>
    </row>
    <row r="3722" spans="37:54">
      <c r="AK3722" s="10"/>
      <c r="AL3722" s="11"/>
      <c r="AM3722" s="11"/>
      <c r="AN3722" s="11"/>
      <c r="AO3722" s="11"/>
      <c r="AP3722" s="11"/>
      <c r="AQ3722" s="11"/>
      <c r="AR3722" s="11"/>
      <c r="AS3722" s="11"/>
      <c r="AT3722" s="11"/>
      <c r="AU3722" s="11"/>
      <c r="AV3722" s="11"/>
      <c r="AW3722" s="12"/>
      <c r="AX3722" s="11"/>
      <c r="AY3722" s="11"/>
      <c r="AZ3722" s="11"/>
      <c r="BA3722" s="11"/>
      <c r="BB3722" s="15"/>
    </row>
    <row r="3723" spans="37:54">
      <c r="AK3723" s="10"/>
      <c r="AL3723" s="11"/>
      <c r="AM3723" s="11"/>
      <c r="AN3723" s="11"/>
      <c r="AO3723" s="11"/>
      <c r="AP3723" s="11"/>
      <c r="AQ3723" s="11"/>
      <c r="AR3723" s="11"/>
      <c r="AS3723" s="11"/>
      <c r="AT3723" s="11"/>
      <c r="AU3723" s="11"/>
      <c r="AV3723" s="11"/>
      <c r="AW3723" s="12"/>
      <c r="AX3723" s="11"/>
      <c r="AY3723" s="11"/>
      <c r="AZ3723" s="11"/>
      <c r="BA3723" s="11"/>
      <c r="BB3723" s="15"/>
    </row>
    <row r="3724" spans="37:54">
      <c r="AK3724" s="10"/>
      <c r="AL3724" s="11"/>
      <c r="AM3724" s="11"/>
      <c r="AN3724" s="11"/>
      <c r="AO3724" s="11"/>
      <c r="AP3724" s="11"/>
      <c r="AQ3724" s="11"/>
      <c r="AR3724" s="11"/>
      <c r="AS3724" s="11"/>
      <c r="AT3724" s="11"/>
      <c r="AU3724" s="11"/>
      <c r="AV3724" s="11"/>
      <c r="AW3724" s="12"/>
      <c r="AX3724" s="11"/>
      <c r="AY3724" s="11"/>
      <c r="AZ3724" s="11"/>
      <c r="BA3724" s="11"/>
      <c r="BB3724" s="15"/>
    </row>
    <row r="3725" spans="37:54">
      <c r="AK3725" s="10"/>
      <c r="AL3725" s="11"/>
      <c r="AM3725" s="11"/>
      <c r="AN3725" s="11"/>
      <c r="AO3725" s="11"/>
      <c r="AP3725" s="11"/>
      <c r="AQ3725" s="11"/>
      <c r="AR3725" s="11"/>
      <c r="AS3725" s="11"/>
      <c r="AT3725" s="11"/>
      <c r="AU3725" s="11"/>
      <c r="AV3725" s="11"/>
      <c r="AW3725" s="12"/>
      <c r="AX3725" s="11"/>
      <c r="AY3725" s="11"/>
      <c r="AZ3725" s="11"/>
      <c r="BA3725" s="11"/>
      <c r="BB3725" s="15"/>
    </row>
    <row r="3726" spans="37:54">
      <c r="AK3726" s="10"/>
      <c r="AL3726" s="11"/>
      <c r="AM3726" s="11"/>
      <c r="AN3726" s="11"/>
      <c r="AO3726" s="11"/>
      <c r="AP3726" s="11"/>
      <c r="AQ3726" s="11"/>
      <c r="AR3726" s="11"/>
      <c r="AS3726" s="11"/>
      <c r="AT3726" s="11"/>
      <c r="AU3726" s="11"/>
      <c r="AV3726" s="11"/>
      <c r="AW3726" s="12"/>
      <c r="AX3726" s="11"/>
      <c r="AY3726" s="11"/>
      <c r="AZ3726" s="11"/>
      <c r="BA3726" s="11"/>
      <c r="BB3726" s="15"/>
    </row>
    <row r="3727" spans="37:54">
      <c r="AK3727" s="10"/>
      <c r="AL3727" s="11"/>
      <c r="AM3727" s="11"/>
      <c r="AN3727" s="11"/>
      <c r="AO3727" s="11"/>
      <c r="AP3727" s="11"/>
      <c r="AQ3727" s="11"/>
      <c r="AR3727" s="11"/>
      <c r="AS3727" s="11"/>
      <c r="AT3727" s="11"/>
      <c r="AU3727" s="11"/>
      <c r="AV3727" s="11"/>
      <c r="AW3727" s="12"/>
      <c r="AX3727" s="11"/>
      <c r="AY3727" s="11"/>
      <c r="AZ3727" s="11"/>
      <c r="BA3727" s="11"/>
      <c r="BB3727" s="15"/>
    </row>
    <row r="3728" spans="37:54">
      <c r="AK3728" s="10"/>
      <c r="AL3728" s="11"/>
      <c r="AM3728" s="11"/>
      <c r="AN3728" s="11"/>
      <c r="AO3728" s="11"/>
      <c r="AP3728" s="11"/>
      <c r="AQ3728" s="11"/>
      <c r="AR3728" s="11"/>
      <c r="AS3728" s="11"/>
      <c r="AT3728" s="11"/>
      <c r="AU3728" s="11"/>
      <c r="AV3728" s="11"/>
      <c r="AW3728" s="12"/>
      <c r="AX3728" s="11"/>
      <c r="AY3728" s="11"/>
      <c r="AZ3728" s="11"/>
      <c r="BA3728" s="11"/>
      <c r="BB3728" s="15"/>
    </row>
    <row r="3729" spans="37:54">
      <c r="AK3729" s="10"/>
      <c r="AL3729" s="11"/>
      <c r="AM3729" s="11"/>
      <c r="AN3729" s="11"/>
      <c r="AO3729" s="11"/>
      <c r="AP3729" s="11"/>
      <c r="AQ3729" s="11"/>
      <c r="AR3729" s="11"/>
      <c r="AS3729" s="11"/>
      <c r="AT3729" s="11"/>
      <c r="AU3729" s="11"/>
      <c r="AV3729" s="11"/>
      <c r="AW3729" s="12"/>
      <c r="AX3729" s="11"/>
      <c r="AY3729" s="11"/>
      <c r="AZ3729" s="11"/>
      <c r="BA3729" s="11"/>
      <c r="BB3729" s="15"/>
    </row>
    <row r="3730" spans="37:54">
      <c r="AK3730" s="10"/>
      <c r="AL3730" s="11"/>
      <c r="AM3730" s="11"/>
      <c r="AN3730" s="11"/>
      <c r="AO3730" s="11"/>
      <c r="AP3730" s="11"/>
      <c r="AQ3730" s="11"/>
      <c r="AR3730" s="11"/>
      <c r="AS3730" s="11"/>
      <c r="AT3730" s="11"/>
      <c r="AU3730" s="11"/>
      <c r="AV3730" s="11"/>
      <c r="AW3730" s="12"/>
      <c r="AX3730" s="11"/>
      <c r="AY3730" s="11"/>
      <c r="AZ3730" s="11"/>
      <c r="BA3730" s="11"/>
      <c r="BB3730" s="15"/>
    </row>
    <row r="3731" spans="37:54">
      <c r="AK3731" s="10"/>
      <c r="AL3731" s="11"/>
      <c r="AM3731" s="11"/>
      <c r="AN3731" s="11"/>
      <c r="AO3731" s="11"/>
      <c r="AP3731" s="11"/>
      <c r="AQ3731" s="11"/>
      <c r="AR3731" s="11"/>
      <c r="AS3731" s="11"/>
      <c r="AT3731" s="11"/>
      <c r="AU3731" s="11"/>
      <c r="AV3731" s="11"/>
      <c r="AW3731" s="12"/>
      <c r="AX3731" s="11"/>
      <c r="AY3731" s="11"/>
      <c r="AZ3731" s="11"/>
      <c r="BA3731" s="11"/>
      <c r="BB3731" s="15"/>
    </row>
    <row r="3732" spans="37:54">
      <c r="AK3732" s="10"/>
      <c r="AL3732" s="11"/>
      <c r="AM3732" s="11"/>
      <c r="AN3732" s="11"/>
      <c r="AO3732" s="11"/>
      <c r="AP3732" s="11"/>
      <c r="AQ3732" s="11"/>
      <c r="AR3732" s="11"/>
      <c r="AS3732" s="11"/>
      <c r="AT3732" s="11"/>
      <c r="AU3732" s="11"/>
      <c r="AV3732" s="11"/>
      <c r="AW3732" s="12"/>
      <c r="AX3732" s="11"/>
      <c r="AY3732" s="11"/>
      <c r="AZ3732" s="11"/>
      <c r="BA3732" s="11"/>
      <c r="BB3732" s="15"/>
    </row>
    <row r="3733" spans="37:54">
      <c r="AK3733" s="10"/>
      <c r="AL3733" s="11"/>
      <c r="AM3733" s="11"/>
      <c r="AN3733" s="11"/>
      <c r="AO3733" s="11"/>
      <c r="AP3733" s="11"/>
      <c r="AQ3733" s="11"/>
      <c r="AR3733" s="11"/>
      <c r="AS3733" s="11"/>
      <c r="AT3733" s="11"/>
      <c r="AU3733" s="11"/>
      <c r="AV3733" s="11"/>
      <c r="AW3733" s="12"/>
      <c r="AX3733" s="11"/>
      <c r="AY3733" s="11"/>
      <c r="AZ3733" s="11"/>
      <c r="BA3733" s="11"/>
      <c r="BB3733" s="15"/>
    </row>
    <row r="3734" spans="37:54">
      <c r="AK3734" s="10"/>
      <c r="AL3734" s="11"/>
      <c r="AM3734" s="11"/>
      <c r="AN3734" s="11"/>
      <c r="AO3734" s="11"/>
      <c r="AP3734" s="11"/>
      <c r="AQ3734" s="11"/>
      <c r="AR3734" s="11"/>
      <c r="AS3734" s="11"/>
      <c r="AT3734" s="11"/>
      <c r="AU3734" s="11"/>
      <c r="AV3734" s="11"/>
      <c r="AW3734" s="12"/>
      <c r="AX3734" s="11"/>
      <c r="AY3734" s="11"/>
      <c r="AZ3734" s="11"/>
      <c r="BA3734" s="11"/>
      <c r="BB3734" s="15"/>
    </row>
    <row r="3735" spans="37:54">
      <c r="AK3735" s="10"/>
      <c r="AL3735" s="11"/>
      <c r="AM3735" s="11"/>
      <c r="AN3735" s="11"/>
      <c r="AO3735" s="11"/>
      <c r="AP3735" s="11"/>
      <c r="AQ3735" s="11"/>
      <c r="AR3735" s="11"/>
      <c r="AS3735" s="11"/>
      <c r="AT3735" s="11"/>
      <c r="AU3735" s="11"/>
      <c r="AV3735" s="11"/>
      <c r="AW3735" s="12"/>
      <c r="AX3735" s="11"/>
      <c r="AY3735" s="11"/>
      <c r="AZ3735" s="11"/>
      <c r="BA3735" s="11"/>
      <c r="BB3735" s="15"/>
    </row>
    <row r="3736" spans="37:54">
      <c r="AK3736" s="10"/>
      <c r="AL3736" s="11"/>
      <c r="AM3736" s="11"/>
      <c r="AN3736" s="11"/>
      <c r="AO3736" s="11"/>
      <c r="AP3736" s="11"/>
      <c r="AQ3736" s="11"/>
      <c r="AR3736" s="11"/>
      <c r="AS3736" s="11"/>
      <c r="AT3736" s="11"/>
      <c r="AU3736" s="11"/>
      <c r="AV3736" s="11"/>
      <c r="AW3736" s="12"/>
      <c r="AX3736" s="11"/>
      <c r="AY3736" s="11"/>
      <c r="AZ3736" s="11"/>
      <c r="BA3736" s="11"/>
      <c r="BB3736" s="15"/>
    </row>
    <row r="3737" spans="37:54">
      <c r="AK3737" s="10"/>
      <c r="AL3737" s="11"/>
      <c r="AM3737" s="11"/>
      <c r="AN3737" s="11"/>
      <c r="AO3737" s="11"/>
      <c r="AP3737" s="11"/>
      <c r="AQ3737" s="11"/>
      <c r="AR3737" s="11"/>
      <c r="AS3737" s="11"/>
      <c r="AT3737" s="11"/>
      <c r="AU3737" s="11"/>
      <c r="AV3737" s="11"/>
      <c r="AW3737" s="12"/>
      <c r="AX3737" s="11"/>
      <c r="AY3737" s="11"/>
      <c r="AZ3737" s="11"/>
      <c r="BA3737" s="11"/>
      <c r="BB3737" s="15"/>
    </row>
    <row r="3738" spans="37:54">
      <c r="AK3738" s="10"/>
      <c r="AL3738" s="11"/>
      <c r="AM3738" s="11"/>
      <c r="AN3738" s="11"/>
      <c r="AO3738" s="11"/>
      <c r="AP3738" s="11"/>
      <c r="AQ3738" s="11"/>
      <c r="AR3738" s="11"/>
      <c r="AS3738" s="11"/>
      <c r="AT3738" s="11"/>
      <c r="AU3738" s="11"/>
      <c r="AV3738" s="11"/>
      <c r="AW3738" s="12"/>
      <c r="AX3738" s="11"/>
      <c r="AY3738" s="11"/>
      <c r="AZ3738" s="11"/>
      <c r="BA3738" s="11"/>
      <c r="BB3738" s="15"/>
    </row>
    <row r="3739" spans="37:54">
      <c r="AK3739" s="10"/>
      <c r="AL3739" s="11"/>
      <c r="AM3739" s="11"/>
      <c r="AN3739" s="11"/>
      <c r="AO3739" s="11"/>
      <c r="AP3739" s="11"/>
      <c r="AQ3739" s="11"/>
      <c r="AR3739" s="11"/>
      <c r="AS3739" s="11"/>
      <c r="AT3739" s="11"/>
      <c r="AU3739" s="11"/>
      <c r="AV3739" s="11"/>
      <c r="AW3739" s="12"/>
      <c r="AX3739" s="11"/>
      <c r="AY3739" s="11"/>
      <c r="AZ3739" s="11"/>
      <c r="BA3739" s="11"/>
      <c r="BB3739" s="15"/>
    </row>
    <row r="3740" spans="37:54">
      <c r="AK3740" s="10"/>
      <c r="AL3740" s="11"/>
      <c r="AM3740" s="11"/>
      <c r="AN3740" s="11"/>
      <c r="AO3740" s="11"/>
      <c r="AP3740" s="11"/>
      <c r="AQ3740" s="11"/>
      <c r="AR3740" s="11"/>
      <c r="AS3740" s="11"/>
      <c r="AT3740" s="11"/>
      <c r="AU3740" s="11"/>
      <c r="AV3740" s="11"/>
      <c r="AW3740" s="12"/>
      <c r="AX3740" s="11"/>
      <c r="AY3740" s="11"/>
      <c r="AZ3740" s="11"/>
      <c r="BA3740" s="11"/>
      <c r="BB3740" s="15"/>
    </row>
    <row r="3741" spans="37:54">
      <c r="AK3741" s="10"/>
      <c r="AL3741" s="11"/>
      <c r="AM3741" s="11"/>
      <c r="AN3741" s="11"/>
      <c r="AO3741" s="11"/>
      <c r="AP3741" s="11"/>
      <c r="AQ3741" s="11"/>
      <c r="AR3741" s="11"/>
      <c r="AS3741" s="11"/>
      <c r="AT3741" s="11"/>
      <c r="AU3741" s="11"/>
      <c r="AV3741" s="11"/>
      <c r="AW3741" s="12"/>
      <c r="AX3741" s="11"/>
      <c r="AY3741" s="11"/>
      <c r="AZ3741" s="11"/>
      <c r="BA3741" s="11"/>
      <c r="BB3741" s="15"/>
    </row>
    <row r="3742" spans="37:54">
      <c r="AK3742" s="10"/>
      <c r="AL3742" s="11"/>
      <c r="AM3742" s="11"/>
      <c r="AN3742" s="11"/>
      <c r="AO3742" s="11"/>
      <c r="AP3742" s="11"/>
      <c r="AQ3742" s="11"/>
      <c r="AR3742" s="11"/>
      <c r="AS3742" s="11"/>
      <c r="AT3742" s="11"/>
      <c r="AU3742" s="11"/>
      <c r="AV3742" s="11"/>
      <c r="AW3742" s="12"/>
      <c r="AX3742" s="11"/>
      <c r="AY3742" s="11"/>
      <c r="AZ3742" s="11"/>
      <c r="BA3742" s="11"/>
      <c r="BB3742" s="15"/>
    </row>
    <row r="3743" spans="37:54">
      <c r="AK3743" s="10"/>
      <c r="AL3743" s="11"/>
      <c r="AM3743" s="11"/>
      <c r="AN3743" s="11"/>
      <c r="AO3743" s="11"/>
      <c r="AP3743" s="11"/>
      <c r="AQ3743" s="11"/>
      <c r="AR3743" s="11"/>
      <c r="AS3743" s="11"/>
      <c r="AT3743" s="11"/>
      <c r="AU3743" s="11"/>
      <c r="AV3743" s="11"/>
      <c r="AW3743" s="12"/>
      <c r="AX3743" s="11"/>
      <c r="AY3743" s="11"/>
      <c r="AZ3743" s="11"/>
      <c r="BA3743" s="11"/>
      <c r="BB3743" s="15"/>
    </row>
    <row r="3744" spans="37:54">
      <c r="AK3744" s="10"/>
      <c r="AL3744" s="11"/>
      <c r="AM3744" s="11"/>
      <c r="AN3744" s="11"/>
      <c r="AO3744" s="11"/>
      <c r="AP3744" s="11"/>
      <c r="AQ3744" s="11"/>
      <c r="AR3744" s="11"/>
      <c r="AS3744" s="11"/>
      <c r="AT3744" s="11"/>
      <c r="AU3744" s="11"/>
      <c r="AV3744" s="11"/>
      <c r="AW3744" s="12"/>
      <c r="AX3744" s="11"/>
      <c r="AY3744" s="11"/>
      <c r="AZ3744" s="11"/>
      <c r="BA3744" s="11"/>
      <c r="BB3744" s="15"/>
    </row>
    <row r="3745" spans="37:54">
      <c r="AK3745" s="10"/>
      <c r="AL3745" s="11"/>
      <c r="AM3745" s="11"/>
      <c r="AN3745" s="11"/>
      <c r="AO3745" s="11"/>
      <c r="AP3745" s="11"/>
      <c r="AQ3745" s="11"/>
      <c r="AR3745" s="11"/>
      <c r="AS3745" s="11"/>
      <c r="AT3745" s="11"/>
      <c r="AU3745" s="11"/>
      <c r="AV3745" s="11"/>
      <c r="AW3745" s="12"/>
      <c r="AX3745" s="11"/>
      <c r="AY3745" s="11"/>
      <c r="AZ3745" s="11"/>
      <c r="BA3745" s="11"/>
      <c r="BB3745" s="15"/>
    </row>
    <row r="3746" spans="37:54">
      <c r="AK3746" s="10"/>
      <c r="AL3746" s="11"/>
      <c r="AM3746" s="11"/>
      <c r="AN3746" s="11"/>
      <c r="AO3746" s="11"/>
      <c r="AP3746" s="11"/>
      <c r="AQ3746" s="11"/>
      <c r="AR3746" s="11"/>
      <c r="AS3746" s="11"/>
      <c r="AT3746" s="11"/>
      <c r="AU3746" s="11"/>
      <c r="AV3746" s="11"/>
      <c r="AW3746" s="12"/>
      <c r="AX3746" s="11"/>
      <c r="AY3746" s="11"/>
      <c r="AZ3746" s="11"/>
      <c r="BA3746" s="11"/>
      <c r="BB3746" s="15"/>
    </row>
    <row r="3747" spans="37:54">
      <c r="AK3747" s="10"/>
      <c r="AL3747" s="11"/>
      <c r="AM3747" s="11"/>
      <c r="AN3747" s="11"/>
      <c r="AO3747" s="11"/>
      <c r="AP3747" s="11"/>
      <c r="AQ3747" s="11"/>
      <c r="AR3747" s="11"/>
      <c r="AS3747" s="11"/>
      <c r="AT3747" s="11"/>
      <c r="AU3747" s="11"/>
      <c r="AV3747" s="11"/>
      <c r="AW3747" s="12"/>
      <c r="AX3747" s="11"/>
      <c r="AY3747" s="11"/>
      <c r="AZ3747" s="11"/>
      <c r="BA3747" s="11"/>
      <c r="BB3747" s="15"/>
    </row>
    <row r="3748" spans="37:54">
      <c r="AK3748" s="10"/>
      <c r="AL3748" s="11"/>
      <c r="AM3748" s="11"/>
      <c r="AN3748" s="11"/>
      <c r="AO3748" s="11"/>
      <c r="AP3748" s="11"/>
      <c r="AQ3748" s="11"/>
      <c r="AR3748" s="11"/>
      <c r="AS3748" s="11"/>
      <c r="AT3748" s="11"/>
      <c r="AU3748" s="11"/>
      <c r="AV3748" s="11"/>
      <c r="AW3748" s="12"/>
      <c r="AX3748" s="11"/>
      <c r="AY3748" s="11"/>
      <c r="AZ3748" s="11"/>
      <c r="BA3748" s="11"/>
      <c r="BB3748" s="15"/>
    </row>
    <row r="3749" spans="37:54">
      <c r="AK3749" s="10"/>
      <c r="AL3749" s="11"/>
      <c r="AM3749" s="11"/>
      <c r="AN3749" s="11"/>
      <c r="AO3749" s="11"/>
      <c r="AP3749" s="11"/>
      <c r="AQ3749" s="11"/>
      <c r="AR3749" s="11"/>
      <c r="AS3749" s="11"/>
      <c r="AT3749" s="11"/>
      <c r="AU3749" s="11"/>
      <c r="AV3749" s="11"/>
      <c r="AW3749" s="12"/>
      <c r="AX3749" s="11"/>
      <c r="AY3749" s="11"/>
      <c r="AZ3749" s="11"/>
      <c r="BA3749" s="11"/>
      <c r="BB3749" s="15"/>
    </row>
    <row r="3750" spans="37:54">
      <c r="AK3750" s="10"/>
      <c r="AL3750" s="11"/>
      <c r="AM3750" s="11"/>
      <c r="AN3750" s="11"/>
      <c r="AO3750" s="11"/>
      <c r="AP3750" s="11"/>
      <c r="AQ3750" s="11"/>
      <c r="AR3750" s="11"/>
      <c r="AS3750" s="11"/>
      <c r="AT3750" s="11"/>
      <c r="AU3750" s="11"/>
      <c r="AV3750" s="11"/>
      <c r="AW3750" s="12"/>
      <c r="AX3750" s="11"/>
      <c r="AY3750" s="11"/>
      <c r="AZ3750" s="11"/>
      <c r="BA3750" s="11"/>
      <c r="BB3750" s="15"/>
    </row>
    <row r="3751" spans="37:54">
      <c r="AK3751" s="10"/>
      <c r="AL3751" s="11"/>
      <c r="AM3751" s="11"/>
      <c r="AN3751" s="11"/>
      <c r="AO3751" s="11"/>
      <c r="AP3751" s="11"/>
      <c r="AQ3751" s="11"/>
      <c r="AR3751" s="11"/>
      <c r="AS3751" s="11"/>
      <c r="AT3751" s="11"/>
      <c r="AU3751" s="11"/>
      <c r="AV3751" s="11"/>
      <c r="AW3751" s="12"/>
      <c r="AX3751" s="11"/>
      <c r="AY3751" s="11"/>
      <c r="AZ3751" s="11"/>
      <c r="BA3751" s="11"/>
      <c r="BB3751" s="15"/>
    </row>
    <row r="3752" spans="37:54">
      <c r="AK3752" s="10"/>
      <c r="AL3752" s="11"/>
      <c r="AM3752" s="11"/>
      <c r="AN3752" s="11"/>
      <c r="AO3752" s="11"/>
      <c r="AP3752" s="11"/>
      <c r="AQ3752" s="11"/>
      <c r="AR3752" s="11"/>
      <c r="AS3752" s="11"/>
      <c r="AT3752" s="11"/>
      <c r="AU3752" s="11"/>
      <c r="AV3752" s="11"/>
      <c r="AW3752" s="12"/>
      <c r="AX3752" s="11"/>
      <c r="AY3752" s="11"/>
      <c r="AZ3752" s="11"/>
      <c r="BA3752" s="11"/>
      <c r="BB3752" s="15"/>
    </row>
    <row r="3753" spans="37:54">
      <c r="AK3753" s="10"/>
      <c r="AL3753" s="11"/>
      <c r="AM3753" s="11"/>
      <c r="AN3753" s="11"/>
      <c r="AO3753" s="11"/>
      <c r="AP3753" s="11"/>
      <c r="AQ3753" s="11"/>
      <c r="AR3753" s="11"/>
      <c r="AS3753" s="11"/>
      <c r="AT3753" s="11"/>
      <c r="AU3753" s="11"/>
      <c r="AV3753" s="11"/>
      <c r="AW3753" s="12"/>
      <c r="AX3753" s="11"/>
      <c r="AY3753" s="11"/>
      <c r="AZ3753" s="11"/>
      <c r="BA3753" s="11"/>
      <c r="BB3753" s="15"/>
    </row>
    <row r="3754" spans="37:54">
      <c r="AK3754" s="10"/>
      <c r="AL3754" s="11"/>
      <c r="AM3754" s="11"/>
      <c r="AN3754" s="11"/>
      <c r="AO3754" s="11"/>
      <c r="AP3754" s="11"/>
      <c r="AQ3754" s="11"/>
      <c r="AR3754" s="11"/>
      <c r="AS3754" s="11"/>
      <c r="AT3754" s="11"/>
      <c r="AU3754" s="11"/>
      <c r="AV3754" s="11"/>
      <c r="AW3754" s="12"/>
      <c r="AX3754" s="11"/>
      <c r="AY3754" s="11"/>
      <c r="AZ3754" s="11"/>
      <c r="BA3754" s="11"/>
      <c r="BB3754" s="15"/>
    </row>
    <row r="3755" spans="37:54">
      <c r="AK3755" s="10"/>
      <c r="AL3755" s="11"/>
      <c r="AM3755" s="11"/>
      <c r="AN3755" s="11"/>
      <c r="AO3755" s="11"/>
      <c r="AP3755" s="11"/>
      <c r="AQ3755" s="11"/>
      <c r="AR3755" s="11"/>
      <c r="AS3755" s="11"/>
      <c r="AT3755" s="11"/>
      <c r="AU3755" s="11"/>
      <c r="AV3755" s="11"/>
      <c r="AW3755" s="12"/>
      <c r="AX3755" s="11"/>
      <c r="AY3755" s="11"/>
      <c r="AZ3755" s="11"/>
      <c r="BA3755" s="11"/>
      <c r="BB3755" s="15"/>
    </row>
    <row r="3756" spans="37:54">
      <c r="AK3756" s="10"/>
      <c r="AL3756" s="11"/>
      <c r="AM3756" s="11"/>
      <c r="AN3756" s="11"/>
      <c r="AO3756" s="11"/>
      <c r="AP3756" s="11"/>
      <c r="AQ3756" s="11"/>
      <c r="AR3756" s="11"/>
      <c r="AS3756" s="11"/>
      <c r="AT3756" s="11"/>
      <c r="AU3756" s="11"/>
      <c r="AV3756" s="11"/>
      <c r="AW3756" s="12"/>
      <c r="AX3756" s="11"/>
      <c r="AY3756" s="11"/>
      <c r="AZ3756" s="11"/>
      <c r="BA3756" s="11"/>
      <c r="BB3756" s="15"/>
    </row>
    <row r="3757" spans="37:54">
      <c r="AK3757" s="10"/>
      <c r="AL3757" s="11"/>
      <c r="AM3757" s="11"/>
      <c r="AN3757" s="11"/>
      <c r="AO3757" s="11"/>
      <c r="AP3757" s="11"/>
      <c r="AQ3757" s="11"/>
      <c r="AR3757" s="11"/>
      <c r="AS3757" s="11"/>
      <c r="AT3757" s="11"/>
      <c r="AU3757" s="11"/>
      <c r="AV3757" s="11"/>
      <c r="AW3757" s="12"/>
      <c r="AX3757" s="11"/>
      <c r="AY3757" s="11"/>
      <c r="AZ3757" s="11"/>
      <c r="BA3757" s="11"/>
      <c r="BB3757" s="15"/>
    </row>
    <row r="3758" spans="37:54">
      <c r="AK3758" s="10"/>
      <c r="AL3758" s="11"/>
      <c r="AM3758" s="11"/>
      <c r="AN3758" s="11"/>
      <c r="AO3758" s="11"/>
      <c r="AP3758" s="11"/>
      <c r="AQ3758" s="11"/>
      <c r="AR3758" s="11"/>
      <c r="AS3758" s="11"/>
      <c r="AT3758" s="11"/>
      <c r="AU3758" s="11"/>
      <c r="AV3758" s="11"/>
      <c r="AW3758" s="12"/>
      <c r="AX3758" s="11"/>
      <c r="AY3758" s="11"/>
      <c r="AZ3758" s="11"/>
      <c r="BA3758" s="11"/>
      <c r="BB3758" s="15"/>
    </row>
    <row r="3759" spans="37:54">
      <c r="AK3759" s="10"/>
      <c r="AL3759" s="11"/>
      <c r="AM3759" s="11"/>
      <c r="AN3759" s="11"/>
      <c r="AO3759" s="11"/>
      <c r="AP3759" s="11"/>
      <c r="AQ3759" s="11"/>
      <c r="AR3759" s="11"/>
      <c r="AS3759" s="11"/>
      <c r="AT3759" s="11"/>
      <c r="AU3759" s="11"/>
      <c r="AV3759" s="11"/>
      <c r="AW3759" s="12"/>
      <c r="AX3759" s="11"/>
      <c r="AY3759" s="11"/>
      <c r="AZ3759" s="11"/>
      <c r="BA3759" s="11"/>
      <c r="BB3759" s="15"/>
    </row>
    <row r="3760" spans="37:54">
      <c r="AK3760" s="10"/>
      <c r="AL3760" s="11"/>
      <c r="AM3760" s="11"/>
      <c r="AN3760" s="11"/>
      <c r="AO3760" s="11"/>
      <c r="AP3760" s="11"/>
      <c r="AQ3760" s="11"/>
      <c r="AR3760" s="11"/>
      <c r="AS3760" s="11"/>
      <c r="AT3760" s="11"/>
      <c r="AU3760" s="11"/>
      <c r="AV3760" s="11"/>
      <c r="AW3760" s="12"/>
      <c r="AX3760" s="11"/>
      <c r="AY3760" s="11"/>
      <c r="AZ3760" s="11"/>
      <c r="BA3760" s="11"/>
      <c r="BB3760" s="15"/>
    </row>
    <row r="3761" spans="37:54">
      <c r="AK3761" s="10"/>
      <c r="AL3761" s="11"/>
      <c r="AM3761" s="11"/>
      <c r="AN3761" s="11"/>
      <c r="AO3761" s="11"/>
      <c r="AP3761" s="11"/>
      <c r="AQ3761" s="11"/>
      <c r="AR3761" s="11"/>
      <c r="AS3761" s="11"/>
      <c r="AT3761" s="11"/>
      <c r="AU3761" s="11"/>
      <c r="AV3761" s="11"/>
      <c r="AW3761" s="12"/>
      <c r="AX3761" s="11"/>
      <c r="AY3761" s="11"/>
      <c r="AZ3761" s="11"/>
      <c r="BA3761" s="11"/>
      <c r="BB3761" s="15"/>
    </row>
    <row r="3762" spans="37:54">
      <c r="AK3762" s="10"/>
      <c r="AL3762" s="11"/>
      <c r="AM3762" s="11"/>
      <c r="AN3762" s="11"/>
      <c r="AO3762" s="11"/>
      <c r="AP3762" s="11"/>
      <c r="AQ3762" s="11"/>
      <c r="AR3762" s="11"/>
      <c r="AS3762" s="11"/>
      <c r="AT3762" s="11"/>
      <c r="AU3762" s="11"/>
      <c r="AV3762" s="11"/>
      <c r="AW3762" s="12"/>
      <c r="AX3762" s="11"/>
      <c r="AY3762" s="11"/>
      <c r="AZ3762" s="11"/>
      <c r="BA3762" s="11"/>
      <c r="BB3762" s="15"/>
    </row>
    <row r="3763" spans="37:54">
      <c r="AK3763" s="10"/>
      <c r="AL3763" s="11"/>
      <c r="AM3763" s="11"/>
      <c r="AN3763" s="11"/>
      <c r="AO3763" s="11"/>
      <c r="AP3763" s="11"/>
      <c r="AQ3763" s="11"/>
      <c r="AR3763" s="11"/>
      <c r="AS3763" s="11"/>
      <c r="AT3763" s="11"/>
      <c r="AU3763" s="11"/>
      <c r="AV3763" s="11"/>
      <c r="AW3763" s="12"/>
      <c r="AX3763" s="11"/>
      <c r="AY3763" s="11"/>
      <c r="AZ3763" s="11"/>
      <c r="BA3763" s="11"/>
      <c r="BB3763" s="15"/>
    </row>
    <row r="3764" spans="37:54">
      <c r="AK3764" s="10"/>
      <c r="AL3764" s="11"/>
      <c r="AM3764" s="11"/>
      <c r="AN3764" s="11"/>
      <c r="AO3764" s="11"/>
      <c r="AP3764" s="11"/>
      <c r="AQ3764" s="11"/>
      <c r="AR3764" s="11"/>
      <c r="AS3764" s="11"/>
      <c r="AT3764" s="11"/>
      <c r="AU3764" s="11"/>
      <c r="AV3764" s="11"/>
      <c r="AW3764" s="12"/>
      <c r="AX3764" s="11"/>
      <c r="AY3764" s="11"/>
      <c r="AZ3764" s="11"/>
      <c r="BA3764" s="11"/>
      <c r="BB3764" s="15"/>
    </row>
    <row r="3765" spans="37:54">
      <c r="AK3765" s="10"/>
      <c r="AL3765" s="11"/>
      <c r="AM3765" s="11"/>
      <c r="AN3765" s="11"/>
      <c r="AO3765" s="11"/>
      <c r="AP3765" s="11"/>
      <c r="AQ3765" s="11"/>
      <c r="AR3765" s="11"/>
      <c r="AS3765" s="11"/>
      <c r="AT3765" s="11"/>
      <c r="AU3765" s="11"/>
      <c r="AV3765" s="11"/>
      <c r="AW3765" s="12"/>
      <c r="AX3765" s="11"/>
      <c r="AY3765" s="11"/>
      <c r="AZ3765" s="11"/>
      <c r="BA3765" s="11"/>
      <c r="BB3765" s="15"/>
    </row>
    <row r="3766" spans="37:54">
      <c r="AK3766" s="10"/>
      <c r="AL3766" s="11"/>
      <c r="AM3766" s="11"/>
      <c r="AN3766" s="11"/>
      <c r="AO3766" s="11"/>
      <c r="AP3766" s="11"/>
      <c r="AQ3766" s="11"/>
      <c r="AR3766" s="11"/>
      <c r="AS3766" s="11"/>
      <c r="AT3766" s="11"/>
      <c r="AU3766" s="11"/>
      <c r="AV3766" s="11"/>
      <c r="AW3766" s="12"/>
      <c r="AX3766" s="11"/>
      <c r="AY3766" s="11"/>
      <c r="AZ3766" s="11"/>
      <c r="BA3766" s="11"/>
      <c r="BB3766" s="15"/>
    </row>
    <row r="3767" spans="37:54">
      <c r="AK3767" s="10"/>
      <c r="AL3767" s="11"/>
      <c r="AM3767" s="11"/>
      <c r="AN3767" s="11"/>
      <c r="AO3767" s="11"/>
      <c r="AP3767" s="11"/>
      <c r="AQ3767" s="11"/>
      <c r="AR3767" s="11"/>
      <c r="AS3767" s="11"/>
      <c r="AT3767" s="11"/>
      <c r="AU3767" s="11"/>
      <c r="AV3767" s="11"/>
      <c r="AW3767" s="12"/>
      <c r="AX3767" s="11"/>
      <c r="AY3767" s="11"/>
      <c r="AZ3767" s="11"/>
      <c r="BA3767" s="11"/>
      <c r="BB3767" s="15"/>
    </row>
    <row r="3768" spans="37:54">
      <c r="AK3768" s="10"/>
      <c r="AL3768" s="11"/>
      <c r="AM3768" s="11"/>
      <c r="AN3768" s="11"/>
      <c r="AO3768" s="11"/>
      <c r="AP3768" s="11"/>
      <c r="AQ3768" s="11"/>
      <c r="AR3768" s="11"/>
      <c r="AS3768" s="11"/>
      <c r="AT3768" s="11"/>
      <c r="AU3768" s="11"/>
      <c r="AV3768" s="11"/>
      <c r="AW3768" s="12"/>
      <c r="AX3768" s="11"/>
      <c r="AY3768" s="11"/>
      <c r="AZ3768" s="11"/>
      <c r="BA3768" s="11"/>
      <c r="BB3768" s="15"/>
    </row>
    <row r="3769" spans="37:54">
      <c r="AK3769" s="10"/>
      <c r="AL3769" s="11"/>
      <c r="AM3769" s="11"/>
      <c r="AN3769" s="11"/>
      <c r="AO3769" s="11"/>
      <c r="AP3769" s="11"/>
      <c r="AQ3769" s="11"/>
      <c r="AR3769" s="11"/>
      <c r="AS3769" s="11"/>
      <c r="AT3769" s="11"/>
      <c r="AU3769" s="11"/>
      <c r="AV3769" s="11"/>
      <c r="AW3769" s="12"/>
      <c r="AX3769" s="11"/>
      <c r="AY3769" s="11"/>
      <c r="AZ3769" s="11"/>
      <c r="BA3769" s="11"/>
      <c r="BB3769" s="15"/>
    </row>
    <row r="3770" spans="37:54">
      <c r="AK3770" s="10"/>
      <c r="AL3770" s="11"/>
      <c r="AM3770" s="11"/>
      <c r="AN3770" s="11"/>
      <c r="AO3770" s="11"/>
      <c r="AP3770" s="11"/>
      <c r="AQ3770" s="11"/>
      <c r="AR3770" s="11"/>
      <c r="AS3770" s="11"/>
      <c r="AT3770" s="11"/>
      <c r="AU3770" s="11"/>
      <c r="AV3770" s="11"/>
      <c r="AW3770" s="12"/>
      <c r="AX3770" s="11"/>
      <c r="AY3770" s="11"/>
      <c r="AZ3770" s="11"/>
      <c r="BA3770" s="11"/>
      <c r="BB3770" s="15"/>
    </row>
    <row r="3771" spans="37:54">
      <c r="AK3771" s="10"/>
      <c r="AL3771" s="11"/>
      <c r="AM3771" s="11"/>
      <c r="AN3771" s="11"/>
      <c r="AO3771" s="11"/>
      <c r="AP3771" s="11"/>
      <c r="AQ3771" s="11"/>
      <c r="AR3771" s="11"/>
      <c r="AS3771" s="11"/>
      <c r="AT3771" s="11"/>
      <c r="AU3771" s="11"/>
      <c r="AV3771" s="11"/>
      <c r="AW3771" s="12"/>
      <c r="AX3771" s="11"/>
      <c r="AY3771" s="11"/>
      <c r="AZ3771" s="11"/>
      <c r="BA3771" s="11"/>
      <c r="BB3771" s="15"/>
    </row>
    <row r="3772" spans="37:54">
      <c r="AK3772" s="10"/>
      <c r="AL3772" s="11"/>
      <c r="AM3772" s="11"/>
      <c r="AN3772" s="11"/>
      <c r="AO3772" s="11"/>
      <c r="AP3772" s="11"/>
      <c r="AQ3772" s="11"/>
      <c r="AR3772" s="11"/>
      <c r="AS3772" s="11"/>
      <c r="AT3772" s="11"/>
      <c r="AU3772" s="11"/>
      <c r="AV3772" s="11"/>
      <c r="AW3772" s="12"/>
      <c r="AX3772" s="11"/>
      <c r="AY3772" s="11"/>
      <c r="AZ3772" s="11"/>
      <c r="BA3772" s="11"/>
      <c r="BB3772" s="15"/>
    </row>
    <row r="3773" spans="37:54">
      <c r="AK3773" s="10"/>
      <c r="AL3773" s="11"/>
      <c r="AM3773" s="11"/>
      <c r="AN3773" s="11"/>
      <c r="AO3773" s="11"/>
      <c r="AP3773" s="11"/>
      <c r="AQ3773" s="11"/>
      <c r="AR3773" s="11"/>
      <c r="AS3773" s="11"/>
      <c r="AT3773" s="11"/>
      <c r="AU3773" s="11"/>
      <c r="AV3773" s="11"/>
      <c r="AW3773" s="12"/>
      <c r="AX3773" s="11"/>
      <c r="AY3773" s="11"/>
      <c r="AZ3773" s="11"/>
      <c r="BA3773" s="11"/>
      <c r="BB3773" s="15"/>
    </row>
    <row r="3774" spans="37:54">
      <c r="AK3774" s="10"/>
      <c r="AL3774" s="11"/>
      <c r="AM3774" s="11"/>
      <c r="AN3774" s="11"/>
      <c r="AO3774" s="11"/>
      <c r="AP3774" s="11"/>
      <c r="AQ3774" s="11"/>
      <c r="AR3774" s="11"/>
      <c r="AS3774" s="11"/>
      <c r="AT3774" s="11"/>
      <c r="AU3774" s="11"/>
      <c r="AV3774" s="11"/>
      <c r="AW3774" s="12"/>
      <c r="AX3774" s="11"/>
      <c r="AY3774" s="11"/>
      <c r="AZ3774" s="11"/>
      <c r="BA3774" s="11"/>
      <c r="BB3774" s="15"/>
    </row>
    <row r="3775" spans="37:54">
      <c r="AK3775" s="10"/>
      <c r="AL3775" s="11"/>
      <c r="AM3775" s="11"/>
      <c r="AN3775" s="11"/>
      <c r="AO3775" s="11"/>
      <c r="AP3775" s="11"/>
      <c r="AQ3775" s="11"/>
      <c r="AR3775" s="11"/>
      <c r="AS3775" s="11"/>
      <c r="AT3775" s="11"/>
      <c r="AU3775" s="11"/>
      <c r="AV3775" s="11"/>
      <c r="AW3775" s="12"/>
      <c r="AX3775" s="11"/>
      <c r="AY3775" s="11"/>
      <c r="AZ3775" s="11"/>
      <c r="BA3775" s="11"/>
      <c r="BB3775" s="15"/>
    </row>
    <row r="3776" spans="37:54">
      <c r="AK3776" s="10"/>
      <c r="AL3776" s="11"/>
      <c r="AM3776" s="11"/>
      <c r="AN3776" s="11"/>
      <c r="AO3776" s="11"/>
      <c r="AP3776" s="11"/>
      <c r="AQ3776" s="11"/>
      <c r="AR3776" s="11"/>
      <c r="AS3776" s="11"/>
      <c r="AT3776" s="11"/>
      <c r="AU3776" s="11"/>
      <c r="AV3776" s="11"/>
      <c r="AW3776" s="12"/>
      <c r="AX3776" s="11"/>
      <c r="AY3776" s="11"/>
      <c r="AZ3776" s="11"/>
      <c r="BA3776" s="11"/>
      <c r="BB3776" s="15"/>
    </row>
    <row r="3777" spans="37:54">
      <c r="AK3777" s="10"/>
      <c r="AL3777" s="11"/>
      <c r="AM3777" s="11"/>
      <c r="AN3777" s="11"/>
      <c r="AO3777" s="11"/>
      <c r="AP3777" s="11"/>
      <c r="AQ3777" s="11"/>
      <c r="AR3777" s="11"/>
      <c r="AS3777" s="11"/>
      <c r="AT3777" s="11"/>
      <c r="AU3777" s="11"/>
      <c r="AV3777" s="11"/>
      <c r="AW3777" s="12"/>
      <c r="AX3777" s="11"/>
      <c r="AY3777" s="11"/>
      <c r="AZ3777" s="11"/>
      <c r="BA3777" s="11"/>
      <c r="BB3777" s="15"/>
    </row>
    <row r="3778" spans="37:54">
      <c r="AK3778" s="10"/>
      <c r="AL3778" s="11"/>
      <c r="AM3778" s="11"/>
      <c r="AN3778" s="11"/>
      <c r="AO3778" s="11"/>
      <c r="AP3778" s="11"/>
      <c r="AQ3778" s="11"/>
      <c r="AR3778" s="11"/>
      <c r="AS3778" s="11"/>
      <c r="AT3778" s="11"/>
      <c r="AU3778" s="11"/>
      <c r="AV3778" s="11"/>
      <c r="AW3778" s="12"/>
      <c r="AX3778" s="11"/>
      <c r="AY3778" s="11"/>
      <c r="AZ3778" s="11"/>
      <c r="BA3778" s="11"/>
      <c r="BB3778" s="15"/>
    </row>
    <row r="3779" spans="37:54">
      <c r="AK3779" s="10"/>
      <c r="AL3779" s="11"/>
      <c r="AM3779" s="11"/>
      <c r="AN3779" s="11"/>
      <c r="AO3779" s="11"/>
      <c r="AP3779" s="11"/>
      <c r="AQ3779" s="11"/>
      <c r="AR3779" s="11"/>
      <c r="AS3779" s="11"/>
      <c r="AT3779" s="11"/>
      <c r="AU3779" s="11"/>
      <c r="AV3779" s="11"/>
      <c r="AW3779" s="12"/>
      <c r="AX3779" s="11"/>
      <c r="AY3779" s="11"/>
      <c r="AZ3779" s="11"/>
      <c r="BA3779" s="11"/>
      <c r="BB3779" s="15"/>
    </row>
    <row r="3780" spans="37:54">
      <c r="AK3780" s="10"/>
      <c r="AL3780" s="11"/>
      <c r="AM3780" s="11"/>
      <c r="AN3780" s="11"/>
      <c r="AO3780" s="11"/>
      <c r="AP3780" s="11"/>
      <c r="AQ3780" s="11"/>
      <c r="AR3780" s="11"/>
      <c r="AS3780" s="11"/>
      <c r="AT3780" s="11"/>
      <c r="AU3780" s="11"/>
      <c r="AV3780" s="11"/>
      <c r="AW3780" s="12"/>
      <c r="AX3780" s="11"/>
      <c r="AY3780" s="11"/>
      <c r="AZ3780" s="11"/>
      <c r="BA3780" s="11"/>
      <c r="BB3780" s="15"/>
    </row>
    <row r="3781" spans="37:54">
      <c r="AK3781" s="10"/>
      <c r="AL3781" s="11"/>
      <c r="AM3781" s="11"/>
      <c r="AN3781" s="11"/>
      <c r="AO3781" s="11"/>
      <c r="AP3781" s="11"/>
      <c r="AQ3781" s="11"/>
      <c r="AR3781" s="11"/>
      <c r="AS3781" s="11"/>
      <c r="AT3781" s="11"/>
      <c r="AU3781" s="11"/>
      <c r="AV3781" s="11"/>
      <c r="AW3781" s="12"/>
      <c r="AX3781" s="11"/>
      <c r="AY3781" s="11"/>
      <c r="AZ3781" s="11"/>
      <c r="BA3781" s="11"/>
      <c r="BB3781" s="15"/>
    </row>
    <row r="3782" spans="37:54">
      <c r="AK3782" s="10"/>
      <c r="AL3782" s="11"/>
      <c r="AM3782" s="11"/>
      <c r="AN3782" s="11"/>
      <c r="AO3782" s="11"/>
      <c r="AP3782" s="11"/>
      <c r="AQ3782" s="11"/>
      <c r="AR3782" s="11"/>
      <c r="AS3782" s="11"/>
      <c r="AT3782" s="11"/>
      <c r="AU3782" s="11"/>
      <c r="AV3782" s="11"/>
      <c r="AW3782" s="12"/>
      <c r="AX3782" s="11"/>
      <c r="AY3782" s="11"/>
      <c r="AZ3782" s="11"/>
      <c r="BA3782" s="11"/>
      <c r="BB3782" s="15"/>
    </row>
    <row r="3783" spans="37:54">
      <c r="AK3783" s="10"/>
      <c r="AL3783" s="11"/>
      <c r="AM3783" s="11"/>
      <c r="AN3783" s="11"/>
      <c r="AO3783" s="11"/>
      <c r="AP3783" s="11"/>
      <c r="AQ3783" s="11"/>
      <c r="AR3783" s="11"/>
      <c r="AS3783" s="11"/>
      <c r="AT3783" s="11"/>
      <c r="AU3783" s="11"/>
      <c r="AV3783" s="11"/>
      <c r="AW3783" s="12"/>
      <c r="AX3783" s="11"/>
      <c r="AY3783" s="11"/>
      <c r="AZ3783" s="11"/>
      <c r="BA3783" s="11"/>
      <c r="BB3783" s="15"/>
    </row>
    <row r="3784" spans="37:54">
      <c r="AK3784" s="10"/>
      <c r="AL3784" s="11"/>
      <c r="AM3784" s="11"/>
      <c r="AN3784" s="11"/>
      <c r="AO3784" s="11"/>
      <c r="AP3784" s="11"/>
      <c r="AQ3784" s="11"/>
      <c r="AR3784" s="11"/>
      <c r="AS3784" s="11"/>
      <c r="AT3784" s="11"/>
      <c r="AU3784" s="11"/>
      <c r="AV3784" s="11"/>
      <c r="AW3784" s="12"/>
      <c r="AX3784" s="11"/>
      <c r="AY3784" s="11"/>
      <c r="AZ3784" s="11"/>
      <c r="BA3784" s="11"/>
      <c r="BB3784" s="15"/>
    </row>
    <row r="3785" spans="37:54">
      <c r="AK3785" s="10"/>
      <c r="AL3785" s="11"/>
      <c r="AM3785" s="11"/>
      <c r="AN3785" s="11"/>
      <c r="AO3785" s="11"/>
      <c r="AP3785" s="11"/>
      <c r="AQ3785" s="11"/>
      <c r="AR3785" s="11"/>
      <c r="AS3785" s="11"/>
      <c r="AT3785" s="11"/>
      <c r="AU3785" s="11"/>
      <c r="AV3785" s="11"/>
      <c r="AW3785" s="12"/>
      <c r="AX3785" s="11"/>
      <c r="AY3785" s="11"/>
      <c r="AZ3785" s="11"/>
      <c r="BA3785" s="11"/>
      <c r="BB3785" s="15"/>
    </row>
    <row r="3786" spans="37:54">
      <c r="AK3786" s="10"/>
      <c r="AL3786" s="11"/>
      <c r="AM3786" s="11"/>
      <c r="AN3786" s="11"/>
      <c r="AO3786" s="11"/>
      <c r="AP3786" s="11"/>
      <c r="AQ3786" s="11"/>
      <c r="AR3786" s="11"/>
      <c r="AS3786" s="11"/>
      <c r="AT3786" s="11"/>
      <c r="AU3786" s="11"/>
      <c r="AV3786" s="11"/>
      <c r="AW3786" s="12"/>
      <c r="AX3786" s="11"/>
      <c r="AY3786" s="11"/>
      <c r="AZ3786" s="11"/>
      <c r="BA3786" s="11"/>
      <c r="BB3786" s="15"/>
    </row>
    <row r="3787" spans="37:54">
      <c r="AK3787" s="10"/>
      <c r="AL3787" s="11"/>
      <c r="AM3787" s="11"/>
      <c r="AN3787" s="11"/>
      <c r="AO3787" s="11"/>
      <c r="AP3787" s="11"/>
      <c r="AQ3787" s="11"/>
      <c r="AR3787" s="11"/>
      <c r="AS3787" s="11"/>
      <c r="AT3787" s="11"/>
      <c r="AU3787" s="11"/>
      <c r="AV3787" s="11"/>
      <c r="AW3787" s="12"/>
      <c r="AX3787" s="11"/>
      <c r="AY3787" s="11"/>
      <c r="AZ3787" s="11"/>
      <c r="BA3787" s="11"/>
      <c r="BB3787" s="15"/>
    </row>
    <row r="3788" spans="37:54">
      <c r="AK3788" s="10"/>
      <c r="AL3788" s="11"/>
      <c r="AM3788" s="11"/>
      <c r="AN3788" s="11"/>
      <c r="AO3788" s="11"/>
      <c r="AP3788" s="11"/>
      <c r="AQ3788" s="11"/>
      <c r="AR3788" s="11"/>
      <c r="AS3788" s="11"/>
      <c r="AT3788" s="11"/>
      <c r="AU3788" s="11"/>
      <c r="AV3788" s="11"/>
      <c r="AW3788" s="12"/>
      <c r="AX3788" s="11"/>
      <c r="AY3788" s="11"/>
      <c r="AZ3788" s="11"/>
      <c r="BA3788" s="11"/>
      <c r="BB3788" s="15"/>
    </row>
    <row r="3789" spans="37:54">
      <c r="AK3789" s="10"/>
      <c r="AL3789" s="11"/>
      <c r="AM3789" s="11"/>
      <c r="AN3789" s="11"/>
      <c r="AO3789" s="11"/>
      <c r="AP3789" s="11"/>
      <c r="AQ3789" s="11"/>
      <c r="AR3789" s="11"/>
      <c r="AS3789" s="11"/>
      <c r="AT3789" s="11"/>
      <c r="AU3789" s="11"/>
      <c r="AV3789" s="11"/>
      <c r="AW3789" s="12"/>
      <c r="AX3789" s="11"/>
      <c r="AY3789" s="11"/>
      <c r="AZ3789" s="11"/>
      <c r="BA3789" s="11"/>
      <c r="BB3789" s="15"/>
    </row>
    <row r="3790" spans="37:54">
      <c r="AK3790" s="10"/>
      <c r="AL3790" s="11"/>
      <c r="AM3790" s="11"/>
      <c r="AN3790" s="11"/>
      <c r="AO3790" s="11"/>
      <c r="AP3790" s="11"/>
      <c r="AQ3790" s="11"/>
      <c r="AR3790" s="11"/>
      <c r="AS3790" s="11"/>
      <c r="AT3790" s="11"/>
      <c r="AU3790" s="11"/>
      <c r="AV3790" s="11"/>
      <c r="AW3790" s="12"/>
      <c r="AX3790" s="11"/>
      <c r="AY3790" s="11"/>
      <c r="AZ3790" s="11"/>
      <c r="BA3790" s="11"/>
      <c r="BB3790" s="15"/>
    </row>
    <row r="3791" spans="37:54">
      <c r="AK3791" s="10"/>
      <c r="AL3791" s="11"/>
      <c r="AM3791" s="11"/>
      <c r="AN3791" s="11"/>
      <c r="AO3791" s="11"/>
      <c r="AP3791" s="11"/>
      <c r="AQ3791" s="11"/>
      <c r="AR3791" s="11"/>
      <c r="AS3791" s="11"/>
      <c r="AT3791" s="11"/>
      <c r="AU3791" s="11"/>
      <c r="AV3791" s="11"/>
      <c r="AW3791" s="12"/>
      <c r="AX3791" s="11"/>
      <c r="AY3791" s="11"/>
      <c r="AZ3791" s="11"/>
      <c r="BA3791" s="11"/>
      <c r="BB3791" s="15"/>
    </row>
    <row r="3792" spans="37:54">
      <c r="AK3792" s="10"/>
      <c r="AL3792" s="11"/>
      <c r="AM3792" s="11"/>
      <c r="AN3792" s="11"/>
      <c r="AO3792" s="11"/>
      <c r="AP3792" s="11"/>
      <c r="AQ3792" s="11"/>
      <c r="AR3792" s="11"/>
      <c r="AS3792" s="11"/>
      <c r="AT3792" s="11"/>
      <c r="AU3792" s="11"/>
      <c r="AV3792" s="11"/>
      <c r="AW3792" s="12"/>
      <c r="AX3792" s="11"/>
      <c r="AY3792" s="11"/>
      <c r="AZ3792" s="11"/>
      <c r="BA3792" s="11"/>
      <c r="BB3792" s="15"/>
    </row>
    <row r="3793" spans="37:54">
      <c r="AK3793" s="10"/>
      <c r="AL3793" s="11"/>
      <c r="AM3793" s="11"/>
      <c r="AN3793" s="11"/>
      <c r="AO3793" s="11"/>
      <c r="AP3793" s="11"/>
      <c r="AQ3793" s="11"/>
      <c r="AR3793" s="11"/>
      <c r="AS3793" s="11"/>
      <c r="AT3793" s="11"/>
      <c r="AU3793" s="11"/>
      <c r="AV3793" s="11"/>
      <c r="AW3793" s="12"/>
      <c r="AX3793" s="11"/>
      <c r="AY3793" s="11"/>
      <c r="AZ3793" s="11"/>
      <c r="BA3793" s="11"/>
      <c r="BB3793" s="15"/>
    </row>
    <row r="3794" spans="37:54">
      <c r="AK3794" s="10"/>
      <c r="AL3794" s="11"/>
      <c r="AM3794" s="11"/>
      <c r="AN3794" s="11"/>
      <c r="AO3794" s="11"/>
      <c r="AP3794" s="11"/>
      <c r="AQ3794" s="11"/>
      <c r="AR3794" s="11"/>
      <c r="AS3794" s="11"/>
      <c r="AT3794" s="11"/>
      <c r="AU3794" s="11"/>
      <c r="AV3794" s="11"/>
      <c r="AW3794" s="12"/>
      <c r="AX3794" s="11"/>
      <c r="AY3794" s="11"/>
      <c r="AZ3794" s="11"/>
      <c r="BA3794" s="11"/>
      <c r="BB3794" s="15"/>
    </row>
    <row r="3795" spans="37:54">
      <c r="AK3795" s="10"/>
      <c r="AL3795" s="11"/>
      <c r="AM3795" s="11"/>
      <c r="AN3795" s="11"/>
      <c r="AO3795" s="11"/>
      <c r="AP3795" s="11"/>
      <c r="AQ3795" s="11"/>
      <c r="AR3795" s="11"/>
      <c r="AS3795" s="11"/>
      <c r="AT3795" s="11"/>
      <c r="AU3795" s="11"/>
      <c r="AV3795" s="11"/>
      <c r="AW3795" s="12"/>
      <c r="AX3795" s="11"/>
      <c r="AY3795" s="11"/>
      <c r="AZ3795" s="11"/>
      <c r="BA3795" s="11"/>
      <c r="BB3795" s="15"/>
    </row>
    <row r="3796" spans="37:54">
      <c r="AK3796" s="10"/>
      <c r="AL3796" s="11"/>
      <c r="AM3796" s="11"/>
      <c r="AN3796" s="11"/>
      <c r="AO3796" s="11"/>
      <c r="AP3796" s="11"/>
      <c r="AQ3796" s="11"/>
      <c r="AR3796" s="11"/>
      <c r="AS3796" s="11"/>
      <c r="AT3796" s="11"/>
      <c r="AU3796" s="11"/>
      <c r="AV3796" s="11"/>
      <c r="AW3796" s="12"/>
      <c r="AX3796" s="11"/>
      <c r="AY3796" s="11"/>
      <c r="AZ3796" s="11"/>
      <c r="BA3796" s="11"/>
      <c r="BB3796" s="15"/>
    </row>
    <row r="3797" spans="37:54">
      <c r="AK3797" s="10"/>
      <c r="AL3797" s="11"/>
      <c r="AM3797" s="11"/>
      <c r="AN3797" s="11"/>
      <c r="AO3797" s="11"/>
      <c r="AP3797" s="11"/>
      <c r="AQ3797" s="11"/>
      <c r="AR3797" s="11"/>
      <c r="AS3797" s="11"/>
      <c r="AT3797" s="11"/>
      <c r="AU3797" s="11"/>
      <c r="AV3797" s="11"/>
      <c r="AW3797" s="12"/>
      <c r="AX3797" s="11"/>
      <c r="AY3797" s="11"/>
      <c r="AZ3797" s="11"/>
      <c r="BA3797" s="11"/>
      <c r="BB3797" s="15"/>
    </row>
    <row r="3798" spans="37:54">
      <c r="AK3798" s="10"/>
      <c r="AL3798" s="11"/>
      <c r="AM3798" s="11"/>
      <c r="AN3798" s="11"/>
      <c r="AO3798" s="11"/>
      <c r="AP3798" s="11"/>
      <c r="AQ3798" s="11"/>
      <c r="AR3798" s="11"/>
      <c r="AS3798" s="11"/>
      <c r="AT3798" s="11"/>
      <c r="AU3798" s="11"/>
      <c r="AV3798" s="11"/>
      <c r="AW3798" s="12"/>
      <c r="AX3798" s="11"/>
      <c r="AY3798" s="11"/>
      <c r="AZ3798" s="11"/>
      <c r="BA3798" s="11"/>
      <c r="BB3798" s="15"/>
    </row>
    <row r="3799" spans="37:54">
      <c r="AK3799" s="10"/>
      <c r="AL3799" s="11"/>
      <c r="AM3799" s="11"/>
      <c r="AN3799" s="11"/>
      <c r="AO3799" s="11"/>
      <c r="AP3799" s="11"/>
      <c r="AQ3799" s="11"/>
      <c r="AR3799" s="11"/>
      <c r="AS3799" s="11"/>
      <c r="AT3799" s="11"/>
      <c r="AU3799" s="11"/>
      <c r="AV3799" s="11"/>
      <c r="AW3799" s="12"/>
      <c r="AX3799" s="11"/>
      <c r="AY3799" s="11"/>
      <c r="AZ3799" s="11"/>
      <c r="BA3799" s="11"/>
      <c r="BB3799" s="15"/>
    </row>
    <row r="3800" spans="37:54">
      <c r="AK3800" s="10"/>
      <c r="AL3800" s="11"/>
      <c r="AM3800" s="11"/>
      <c r="AN3800" s="11"/>
      <c r="AO3800" s="11"/>
      <c r="AP3800" s="11"/>
      <c r="AQ3800" s="11"/>
      <c r="AR3800" s="11"/>
      <c r="AS3800" s="11"/>
      <c r="AT3800" s="11"/>
      <c r="AU3800" s="11"/>
      <c r="AV3800" s="11"/>
      <c r="AW3800" s="12"/>
      <c r="AX3800" s="11"/>
      <c r="AY3800" s="11"/>
      <c r="AZ3800" s="11"/>
      <c r="BA3800" s="11"/>
      <c r="BB3800" s="15"/>
    </row>
    <row r="3801" spans="37:54">
      <c r="AK3801" s="10"/>
      <c r="AL3801" s="11"/>
      <c r="AM3801" s="11"/>
      <c r="AN3801" s="11"/>
      <c r="AO3801" s="11"/>
      <c r="AP3801" s="11"/>
      <c r="AQ3801" s="11"/>
      <c r="AR3801" s="11"/>
      <c r="AS3801" s="11"/>
      <c r="AT3801" s="11"/>
      <c r="AU3801" s="11"/>
      <c r="AV3801" s="11"/>
      <c r="AW3801" s="12"/>
      <c r="AX3801" s="11"/>
      <c r="AY3801" s="11"/>
      <c r="AZ3801" s="11"/>
      <c r="BA3801" s="11"/>
      <c r="BB3801" s="15"/>
    </row>
    <row r="3802" spans="37:54">
      <c r="AK3802" s="10"/>
      <c r="AL3802" s="11"/>
      <c r="AM3802" s="11"/>
      <c r="AN3802" s="11"/>
      <c r="AO3802" s="11"/>
      <c r="AP3802" s="11"/>
      <c r="AQ3802" s="11"/>
      <c r="AR3802" s="11"/>
      <c r="AS3802" s="11"/>
      <c r="AT3802" s="11"/>
      <c r="AU3802" s="11"/>
      <c r="AV3802" s="11"/>
      <c r="AW3802" s="12"/>
      <c r="AX3802" s="11"/>
      <c r="AY3802" s="11"/>
      <c r="AZ3802" s="11"/>
      <c r="BA3802" s="11"/>
      <c r="BB3802" s="15"/>
    </row>
    <row r="3803" spans="37:54">
      <c r="AK3803" s="10"/>
      <c r="AL3803" s="11"/>
      <c r="AM3803" s="11"/>
      <c r="AN3803" s="11"/>
      <c r="AO3803" s="11"/>
      <c r="AP3803" s="11"/>
      <c r="AQ3803" s="11"/>
      <c r="AR3803" s="11"/>
      <c r="AS3803" s="11"/>
      <c r="AT3803" s="11"/>
      <c r="AU3803" s="11"/>
      <c r="AV3803" s="11"/>
      <c r="AW3803" s="12"/>
      <c r="AX3803" s="11"/>
      <c r="AY3803" s="11"/>
      <c r="AZ3803" s="11"/>
      <c r="BA3803" s="11"/>
      <c r="BB3803" s="15"/>
    </row>
    <row r="3804" spans="37:54">
      <c r="AK3804" s="10"/>
      <c r="AL3804" s="11"/>
      <c r="AM3804" s="11"/>
      <c r="AN3804" s="11"/>
      <c r="AO3804" s="11"/>
      <c r="AP3804" s="11"/>
      <c r="AQ3804" s="11"/>
      <c r="AR3804" s="11"/>
      <c r="AS3804" s="11"/>
      <c r="AT3804" s="11"/>
      <c r="AU3804" s="11"/>
      <c r="AV3804" s="11"/>
      <c r="AW3804" s="12"/>
      <c r="AX3804" s="11"/>
      <c r="AY3804" s="11"/>
      <c r="AZ3804" s="11"/>
      <c r="BA3804" s="11"/>
      <c r="BB3804" s="15"/>
    </row>
    <row r="3805" spans="37:54">
      <c r="AK3805" s="10"/>
      <c r="AL3805" s="11"/>
      <c r="AM3805" s="11"/>
      <c r="AN3805" s="11"/>
      <c r="AO3805" s="11"/>
      <c r="AP3805" s="11"/>
      <c r="AQ3805" s="11"/>
      <c r="AR3805" s="11"/>
      <c r="AS3805" s="11"/>
      <c r="AT3805" s="11"/>
      <c r="AU3805" s="11"/>
      <c r="AV3805" s="11"/>
      <c r="AW3805" s="12"/>
      <c r="AX3805" s="11"/>
      <c r="AY3805" s="11"/>
      <c r="AZ3805" s="11"/>
      <c r="BA3805" s="11"/>
      <c r="BB3805" s="15"/>
    </row>
    <row r="3806" spans="37:54">
      <c r="AK3806" s="10"/>
      <c r="AL3806" s="11"/>
      <c r="AM3806" s="11"/>
      <c r="AN3806" s="11"/>
      <c r="AO3806" s="11"/>
      <c r="AP3806" s="11"/>
      <c r="AQ3806" s="11"/>
      <c r="AR3806" s="11"/>
      <c r="AS3806" s="11"/>
      <c r="AT3806" s="11"/>
      <c r="AU3806" s="11"/>
      <c r="AV3806" s="11"/>
      <c r="AW3806" s="12"/>
      <c r="AX3806" s="11"/>
      <c r="AY3806" s="11"/>
      <c r="AZ3806" s="11"/>
      <c r="BA3806" s="11"/>
      <c r="BB3806" s="15"/>
    </row>
    <row r="3807" spans="37:54">
      <c r="AK3807" s="10"/>
      <c r="AL3807" s="11"/>
      <c r="AM3807" s="11"/>
      <c r="AN3807" s="11"/>
      <c r="AO3807" s="11"/>
      <c r="AP3807" s="11"/>
      <c r="AQ3807" s="11"/>
      <c r="AR3807" s="11"/>
      <c r="AS3807" s="11"/>
      <c r="AT3807" s="11"/>
      <c r="AU3807" s="11"/>
      <c r="AV3807" s="11"/>
      <c r="AW3807" s="12"/>
      <c r="AX3807" s="11"/>
      <c r="AY3807" s="11"/>
      <c r="AZ3807" s="11"/>
      <c r="BA3807" s="11"/>
      <c r="BB3807" s="15"/>
    </row>
    <row r="3808" spans="37:54">
      <c r="AK3808" s="10"/>
      <c r="AL3808" s="11"/>
      <c r="AM3808" s="11"/>
      <c r="AN3808" s="11"/>
      <c r="AO3808" s="11"/>
      <c r="AP3808" s="11"/>
      <c r="AQ3808" s="11"/>
      <c r="AR3808" s="11"/>
      <c r="AS3808" s="11"/>
      <c r="AT3808" s="11"/>
      <c r="AU3808" s="11"/>
      <c r="AV3808" s="11"/>
      <c r="AW3808" s="12"/>
      <c r="AX3808" s="11"/>
      <c r="AY3808" s="11"/>
      <c r="AZ3808" s="11"/>
      <c r="BA3808" s="11"/>
      <c r="BB3808" s="15"/>
    </row>
    <row r="3809" spans="37:54">
      <c r="AK3809" s="10"/>
      <c r="AL3809" s="11"/>
      <c r="AM3809" s="11"/>
      <c r="AN3809" s="11"/>
      <c r="AO3809" s="11"/>
      <c r="AP3809" s="11"/>
      <c r="AQ3809" s="11"/>
      <c r="AR3809" s="11"/>
      <c r="AS3809" s="11"/>
      <c r="AT3809" s="11"/>
      <c r="AU3809" s="11"/>
      <c r="AV3809" s="11"/>
      <c r="AW3809" s="12"/>
      <c r="AX3809" s="11"/>
      <c r="AY3809" s="11"/>
      <c r="AZ3809" s="11"/>
      <c r="BA3809" s="11"/>
      <c r="BB3809" s="15"/>
    </row>
    <row r="3810" spans="37:54">
      <c r="AK3810" s="10"/>
      <c r="AL3810" s="11"/>
      <c r="AM3810" s="11"/>
      <c r="AN3810" s="11"/>
      <c r="AO3810" s="11"/>
      <c r="AP3810" s="11"/>
      <c r="AQ3810" s="11"/>
      <c r="AR3810" s="11"/>
      <c r="AS3810" s="11"/>
      <c r="AT3810" s="11"/>
      <c r="AU3810" s="11"/>
      <c r="AV3810" s="11"/>
      <c r="AW3810" s="12"/>
      <c r="AX3810" s="11"/>
      <c r="AY3810" s="11"/>
      <c r="AZ3810" s="11"/>
      <c r="BA3810" s="11"/>
      <c r="BB3810" s="15"/>
    </row>
    <row r="3811" spans="37:54">
      <c r="AK3811" s="10"/>
      <c r="AL3811" s="11"/>
      <c r="AM3811" s="11"/>
      <c r="AN3811" s="11"/>
      <c r="AO3811" s="11"/>
      <c r="AP3811" s="11"/>
      <c r="AQ3811" s="11"/>
      <c r="AR3811" s="11"/>
      <c r="AS3811" s="11"/>
      <c r="AT3811" s="11"/>
      <c r="AU3811" s="11"/>
      <c r="AV3811" s="11"/>
      <c r="AW3811" s="12"/>
      <c r="AX3811" s="11"/>
      <c r="AY3811" s="11"/>
      <c r="AZ3811" s="11"/>
      <c r="BA3811" s="11"/>
      <c r="BB3811" s="15"/>
    </row>
    <row r="3812" spans="37:54">
      <c r="AK3812" s="10"/>
      <c r="AL3812" s="11"/>
      <c r="AM3812" s="11"/>
      <c r="AN3812" s="11"/>
      <c r="AO3812" s="11"/>
      <c r="AP3812" s="11"/>
      <c r="AQ3812" s="11"/>
      <c r="AR3812" s="11"/>
      <c r="AS3812" s="11"/>
      <c r="AT3812" s="11"/>
      <c r="AU3812" s="11"/>
      <c r="AV3812" s="11"/>
      <c r="AW3812" s="12"/>
      <c r="AX3812" s="11"/>
      <c r="AY3812" s="11"/>
      <c r="AZ3812" s="11"/>
      <c r="BA3812" s="11"/>
      <c r="BB3812" s="15"/>
    </row>
    <row r="3813" spans="37:54">
      <c r="AK3813" s="10"/>
      <c r="AL3813" s="11"/>
      <c r="AM3813" s="11"/>
      <c r="AN3813" s="11"/>
      <c r="AO3813" s="11"/>
      <c r="AP3813" s="11"/>
      <c r="AQ3813" s="11"/>
      <c r="AR3813" s="11"/>
      <c r="AS3813" s="11"/>
      <c r="AT3813" s="11"/>
      <c r="AU3813" s="11"/>
      <c r="AV3813" s="11"/>
      <c r="AW3813" s="12"/>
      <c r="AX3813" s="11"/>
      <c r="AY3813" s="11"/>
      <c r="AZ3813" s="11"/>
      <c r="BA3813" s="11"/>
      <c r="BB3813" s="15"/>
    </row>
    <row r="3814" spans="37:54">
      <c r="AK3814" s="10"/>
      <c r="AL3814" s="11"/>
      <c r="AM3814" s="11"/>
      <c r="AN3814" s="11"/>
      <c r="AO3814" s="11"/>
      <c r="AP3814" s="11"/>
      <c r="AQ3814" s="11"/>
      <c r="AR3814" s="11"/>
      <c r="AS3814" s="11"/>
      <c r="AT3814" s="11"/>
      <c r="AU3814" s="11"/>
      <c r="AV3814" s="11"/>
      <c r="AW3814" s="12"/>
      <c r="AX3814" s="11"/>
      <c r="AY3814" s="11"/>
      <c r="AZ3814" s="11"/>
      <c r="BA3814" s="11"/>
      <c r="BB3814" s="15"/>
    </row>
    <row r="3815" spans="37:54">
      <c r="AK3815" s="10"/>
      <c r="AL3815" s="11"/>
      <c r="AM3815" s="11"/>
      <c r="AN3815" s="11"/>
      <c r="AO3815" s="11"/>
      <c r="AP3815" s="11"/>
      <c r="AQ3815" s="11"/>
      <c r="AR3815" s="11"/>
      <c r="AS3815" s="11"/>
      <c r="AT3815" s="11"/>
      <c r="AU3815" s="11"/>
      <c r="AV3815" s="11"/>
      <c r="AW3815" s="12"/>
      <c r="AX3815" s="11"/>
      <c r="AY3815" s="11"/>
      <c r="AZ3815" s="11"/>
      <c r="BA3815" s="11"/>
      <c r="BB3815" s="15"/>
    </row>
    <row r="3816" spans="37:54">
      <c r="AK3816" s="10"/>
      <c r="AL3816" s="11"/>
      <c r="AM3816" s="11"/>
      <c r="AN3816" s="11"/>
      <c r="AO3816" s="11"/>
      <c r="AP3816" s="11"/>
      <c r="AQ3816" s="11"/>
      <c r="AR3816" s="11"/>
      <c r="AS3816" s="11"/>
      <c r="AT3816" s="11"/>
      <c r="AU3816" s="11"/>
      <c r="AV3816" s="11"/>
      <c r="AW3816" s="12"/>
      <c r="AX3816" s="11"/>
      <c r="AY3816" s="11"/>
      <c r="AZ3816" s="11"/>
      <c r="BA3816" s="11"/>
      <c r="BB3816" s="15"/>
    </row>
    <row r="3817" spans="37:54">
      <c r="AK3817" s="10"/>
      <c r="AL3817" s="11"/>
      <c r="AM3817" s="11"/>
      <c r="AN3817" s="11"/>
      <c r="AO3817" s="11"/>
      <c r="AP3817" s="11"/>
      <c r="AQ3817" s="11"/>
      <c r="AR3817" s="11"/>
      <c r="AS3817" s="11"/>
      <c r="AT3817" s="11"/>
      <c r="AU3817" s="11"/>
      <c r="AV3817" s="11"/>
      <c r="AW3817" s="12"/>
      <c r="AX3817" s="11"/>
      <c r="AY3817" s="11"/>
      <c r="AZ3817" s="11"/>
      <c r="BA3817" s="11"/>
      <c r="BB3817" s="15"/>
    </row>
    <row r="3818" spans="37:54">
      <c r="AK3818" s="10"/>
      <c r="AL3818" s="11"/>
      <c r="AM3818" s="11"/>
      <c r="AN3818" s="11"/>
      <c r="AO3818" s="11"/>
      <c r="AP3818" s="11"/>
      <c r="AQ3818" s="11"/>
      <c r="AR3818" s="11"/>
      <c r="AS3818" s="11"/>
      <c r="AT3818" s="11"/>
      <c r="AU3818" s="11"/>
      <c r="AV3818" s="11"/>
      <c r="AW3818" s="12"/>
      <c r="AX3818" s="11"/>
      <c r="AY3818" s="11"/>
      <c r="AZ3818" s="11"/>
      <c r="BA3818" s="11"/>
      <c r="BB3818" s="15"/>
    </row>
    <row r="3819" spans="37:54">
      <c r="AK3819" s="10"/>
      <c r="AL3819" s="11"/>
      <c r="AM3819" s="11"/>
      <c r="AN3819" s="11"/>
      <c r="AO3819" s="11"/>
      <c r="AP3819" s="11"/>
      <c r="AQ3819" s="11"/>
      <c r="AR3819" s="11"/>
      <c r="AS3819" s="11"/>
      <c r="AT3819" s="11"/>
      <c r="AU3819" s="11"/>
      <c r="AV3819" s="11"/>
      <c r="AW3819" s="12"/>
      <c r="AX3819" s="11"/>
      <c r="AY3819" s="11"/>
      <c r="AZ3819" s="11"/>
      <c r="BA3819" s="11"/>
      <c r="BB3819" s="15"/>
    </row>
    <row r="3820" spans="37:54">
      <c r="AK3820" s="10"/>
      <c r="AL3820" s="11"/>
      <c r="AM3820" s="11"/>
      <c r="AN3820" s="11"/>
      <c r="AO3820" s="11"/>
      <c r="AP3820" s="11"/>
      <c r="AQ3820" s="11"/>
      <c r="AR3820" s="11"/>
      <c r="AS3820" s="11"/>
      <c r="AT3820" s="11"/>
      <c r="AU3820" s="11"/>
      <c r="AV3820" s="11"/>
      <c r="AW3820" s="12"/>
      <c r="AX3820" s="11"/>
      <c r="AY3820" s="11"/>
      <c r="AZ3820" s="11"/>
      <c r="BA3820" s="11"/>
      <c r="BB3820" s="15"/>
    </row>
    <row r="3821" spans="37:54">
      <c r="AK3821" s="10"/>
      <c r="AL3821" s="11"/>
      <c r="AM3821" s="11"/>
      <c r="AN3821" s="11"/>
      <c r="AO3821" s="11"/>
      <c r="AP3821" s="11"/>
      <c r="AQ3821" s="11"/>
      <c r="AR3821" s="11"/>
      <c r="AS3821" s="11"/>
      <c r="AT3821" s="11"/>
      <c r="AU3821" s="11"/>
      <c r="AV3821" s="11"/>
      <c r="AW3821" s="12"/>
      <c r="AX3821" s="11"/>
      <c r="AY3821" s="11"/>
      <c r="AZ3821" s="11"/>
      <c r="BA3821" s="11"/>
      <c r="BB3821" s="15"/>
    </row>
    <row r="3822" spans="37:54">
      <c r="AK3822" s="10"/>
      <c r="AL3822" s="11"/>
      <c r="AM3822" s="11"/>
      <c r="AN3822" s="11"/>
      <c r="AO3822" s="11"/>
      <c r="AP3822" s="11"/>
      <c r="AQ3822" s="11"/>
      <c r="AR3822" s="11"/>
      <c r="AS3822" s="11"/>
      <c r="AT3822" s="11"/>
      <c r="AU3822" s="11"/>
      <c r="AV3822" s="11"/>
      <c r="AW3822" s="12"/>
      <c r="AX3822" s="11"/>
      <c r="AY3822" s="11"/>
      <c r="AZ3822" s="11"/>
      <c r="BA3822" s="11"/>
      <c r="BB3822" s="15"/>
    </row>
    <row r="3823" spans="37:54">
      <c r="AK3823" s="10"/>
      <c r="AL3823" s="11"/>
      <c r="AM3823" s="11"/>
      <c r="AN3823" s="11"/>
      <c r="AO3823" s="11"/>
      <c r="AP3823" s="11"/>
      <c r="AQ3823" s="11"/>
      <c r="AR3823" s="11"/>
      <c r="AS3823" s="11"/>
      <c r="AT3823" s="11"/>
      <c r="AU3823" s="11"/>
      <c r="AV3823" s="11"/>
      <c r="AW3823" s="12"/>
      <c r="AX3823" s="11"/>
      <c r="AY3823" s="11"/>
      <c r="AZ3823" s="11"/>
      <c r="BA3823" s="11"/>
      <c r="BB3823" s="15"/>
    </row>
    <row r="3824" spans="37:54">
      <c r="AK3824" s="10"/>
      <c r="AL3824" s="11"/>
      <c r="AM3824" s="11"/>
      <c r="AN3824" s="11"/>
      <c r="AO3824" s="11"/>
      <c r="AP3824" s="11"/>
      <c r="AQ3824" s="11"/>
      <c r="AR3824" s="11"/>
      <c r="AS3824" s="11"/>
      <c r="AT3824" s="11"/>
      <c r="AU3824" s="11"/>
      <c r="AV3824" s="11"/>
      <c r="AW3824" s="12"/>
      <c r="AX3824" s="11"/>
      <c r="AY3824" s="11"/>
      <c r="AZ3824" s="11"/>
      <c r="BA3824" s="11"/>
      <c r="BB3824" s="15"/>
    </row>
    <row r="3825" spans="37:54">
      <c r="AK3825" s="10"/>
      <c r="AL3825" s="11"/>
      <c r="AM3825" s="11"/>
      <c r="AN3825" s="11"/>
      <c r="AO3825" s="11"/>
      <c r="AP3825" s="11"/>
      <c r="AQ3825" s="11"/>
      <c r="AR3825" s="11"/>
      <c r="AS3825" s="11"/>
      <c r="AT3825" s="11"/>
      <c r="AU3825" s="11"/>
      <c r="AV3825" s="11"/>
      <c r="AW3825" s="12"/>
      <c r="AX3825" s="11"/>
      <c r="AY3825" s="11"/>
      <c r="AZ3825" s="11"/>
      <c r="BA3825" s="11"/>
      <c r="BB3825" s="15"/>
    </row>
    <row r="3826" spans="37:54">
      <c r="AK3826" s="10"/>
      <c r="AL3826" s="11"/>
      <c r="AM3826" s="11"/>
      <c r="AN3826" s="11"/>
      <c r="AO3826" s="11"/>
      <c r="AP3826" s="11"/>
      <c r="AQ3826" s="11"/>
      <c r="AR3826" s="11"/>
      <c r="AS3826" s="11"/>
      <c r="AT3826" s="11"/>
      <c r="AU3826" s="11"/>
      <c r="AV3826" s="11"/>
      <c r="AW3826" s="12"/>
      <c r="AX3826" s="11"/>
      <c r="AY3826" s="11"/>
      <c r="AZ3826" s="11"/>
      <c r="BA3826" s="11"/>
      <c r="BB3826" s="15"/>
    </row>
    <row r="3827" spans="37:54">
      <c r="AK3827" s="10"/>
      <c r="AL3827" s="11"/>
      <c r="AM3827" s="11"/>
      <c r="AN3827" s="11"/>
      <c r="AO3827" s="11"/>
      <c r="AP3827" s="11"/>
      <c r="AQ3827" s="11"/>
      <c r="AR3827" s="11"/>
      <c r="AS3827" s="11"/>
      <c r="AT3827" s="11"/>
      <c r="AU3827" s="11"/>
      <c r="AV3827" s="11"/>
      <c r="AW3827" s="12"/>
      <c r="AX3827" s="11"/>
      <c r="AY3827" s="11"/>
      <c r="AZ3827" s="11"/>
      <c r="BA3827" s="11"/>
      <c r="BB3827" s="15"/>
    </row>
    <row r="3828" spans="37:54">
      <c r="AK3828" s="10"/>
      <c r="AL3828" s="11"/>
      <c r="AM3828" s="11"/>
      <c r="AN3828" s="11"/>
      <c r="AO3828" s="11"/>
      <c r="AP3828" s="11"/>
      <c r="AQ3828" s="11"/>
      <c r="AR3828" s="11"/>
      <c r="AS3828" s="11"/>
      <c r="AT3828" s="11"/>
      <c r="AU3828" s="11"/>
      <c r="AV3828" s="11"/>
      <c r="AW3828" s="12"/>
      <c r="AX3828" s="11"/>
      <c r="AY3828" s="11"/>
      <c r="AZ3828" s="11"/>
      <c r="BA3828" s="11"/>
      <c r="BB3828" s="15"/>
    </row>
    <row r="3829" spans="37:54">
      <c r="AK3829" s="10"/>
      <c r="AL3829" s="11"/>
      <c r="AM3829" s="11"/>
      <c r="AN3829" s="11"/>
      <c r="AO3829" s="11"/>
      <c r="AP3829" s="11"/>
      <c r="AQ3829" s="11"/>
      <c r="AR3829" s="11"/>
      <c r="AS3829" s="11"/>
      <c r="AT3829" s="11"/>
      <c r="AU3829" s="11"/>
      <c r="AV3829" s="11"/>
      <c r="AW3829" s="12"/>
      <c r="AX3829" s="11"/>
      <c r="AY3829" s="11"/>
      <c r="AZ3829" s="11"/>
      <c r="BA3829" s="11"/>
      <c r="BB3829" s="15"/>
    </row>
    <row r="3830" spans="37:54">
      <c r="AK3830" s="10"/>
      <c r="AL3830" s="11"/>
      <c r="AM3830" s="11"/>
      <c r="AN3830" s="11"/>
      <c r="AO3830" s="11"/>
      <c r="AP3830" s="11"/>
      <c r="AQ3830" s="11"/>
      <c r="AR3830" s="11"/>
      <c r="AS3830" s="11"/>
      <c r="AT3830" s="11"/>
      <c r="AU3830" s="11"/>
      <c r="AV3830" s="11"/>
      <c r="AW3830" s="12"/>
      <c r="AX3830" s="11"/>
      <c r="AY3830" s="11"/>
      <c r="AZ3830" s="11"/>
      <c r="BA3830" s="11"/>
      <c r="BB3830" s="15"/>
    </row>
    <row r="3831" spans="37:54">
      <c r="AK3831" s="10"/>
      <c r="AL3831" s="11"/>
      <c r="AM3831" s="11"/>
      <c r="AN3831" s="11"/>
      <c r="AO3831" s="11"/>
      <c r="AP3831" s="11"/>
      <c r="AQ3831" s="11"/>
      <c r="AR3831" s="11"/>
      <c r="AS3831" s="11"/>
      <c r="AT3831" s="11"/>
      <c r="AU3831" s="11"/>
      <c r="AV3831" s="11"/>
      <c r="AW3831" s="12"/>
      <c r="AX3831" s="11"/>
      <c r="AY3831" s="11"/>
      <c r="AZ3831" s="11"/>
      <c r="BA3831" s="11"/>
      <c r="BB3831" s="15"/>
    </row>
    <row r="3832" spans="37:54">
      <c r="AK3832" s="10"/>
      <c r="AL3832" s="11"/>
      <c r="AM3832" s="11"/>
      <c r="AN3832" s="11"/>
      <c r="AO3832" s="11"/>
      <c r="AP3832" s="11"/>
      <c r="AQ3832" s="11"/>
      <c r="AR3832" s="11"/>
      <c r="AS3832" s="11"/>
      <c r="AT3832" s="11"/>
      <c r="AU3832" s="11"/>
      <c r="AV3832" s="11"/>
      <c r="AW3832" s="12"/>
      <c r="AX3832" s="11"/>
      <c r="AY3832" s="11"/>
      <c r="AZ3832" s="11"/>
      <c r="BA3832" s="11"/>
      <c r="BB3832" s="15"/>
    </row>
    <row r="3833" spans="37:54">
      <c r="AK3833" s="10"/>
      <c r="AL3833" s="11"/>
      <c r="AM3833" s="11"/>
      <c r="AN3833" s="11"/>
      <c r="AO3833" s="11"/>
      <c r="AP3833" s="11"/>
      <c r="AQ3833" s="11"/>
      <c r="AR3833" s="11"/>
      <c r="AS3833" s="11"/>
      <c r="AT3833" s="11"/>
      <c r="AU3833" s="11"/>
      <c r="AV3833" s="11"/>
      <c r="AW3833" s="12"/>
      <c r="AX3833" s="11"/>
      <c r="AY3833" s="11"/>
      <c r="AZ3833" s="11"/>
      <c r="BA3833" s="11"/>
      <c r="BB3833" s="15"/>
    </row>
    <row r="3834" spans="37:54">
      <c r="AK3834" s="10"/>
      <c r="AL3834" s="11"/>
      <c r="AM3834" s="11"/>
      <c r="AN3834" s="11"/>
      <c r="AO3834" s="11"/>
      <c r="AP3834" s="11"/>
      <c r="AQ3834" s="11"/>
      <c r="AR3834" s="11"/>
      <c r="AS3834" s="11"/>
      <c r="AT3834" s="11"/>
      <c r="AU3834" s="11"/>
      <c r="AV3834" s="11"/>
      <c r="AW3834" s="12"/>
      <c r="AX3834" s="11"/>
      <c r="AY3834" s="11"/>
      <c r="AZ3834" s="11"/>
      <c r="BA3834" s="11"/>
      <c r="BB3834" s="15"/>
    </row>
    <row r="3835" spans="37:54">
      <c r="AK3835" s="10"/>
      <c r="AL3835" s="11"/>
      <c r="AM3835" s="11"/>
      <c r="AN3835" s="11"/>
      <c r="AO3835" s="11"/>
      <c r="AP3835" s="11"/>
      <c r="AQ3835" s="11"/>
      <c r="AR3835" s="11"/>
      <c r="AS3835" s="11"/>
      <c r="AT3835" s="11"/>
      <c r="AU3835" s="11"/>
      <c r="AV3835" s="11"/>
      <c r="AW3835" s="12"/>
      <c r="AX3835" s="11"/>
      <c r="AY3835" s="11"/>
      <c r="AZ3835" s="11"/>
      <c r="BA3835" s="11"/>
      <c r="BB3835" s="15"/>
    </row>
    <row r="3836" spans="37:54">
      <c r="AK3836" s="10"/>
      <c r="AL3836" s="11"/>
      <c r="AM3836" s="11"/>
      <c r="AN3836" s="11"/>
      <c r="AO3836" s="11"/>
      <c r="AP3836" s="11"/>
      <c r="AQ3836" s="11"/>
      <c r="AR3836" s="11"/>
      <c r="AS3836" s="11"/>
      <c r="AT3836" s="11"/>
      <c r="AU3836" s="11"/>
      <c r="AV3836" s="11"/>
      <c r="AW3836" s="12"/>
      <c r="AX3836" s="11"/>
      <c r="AY3836" s="11"/>
      <c r="AZ3836" s="11"/>
      <c r="BA3836" s="11"/>
      <c r="BB3836" s="15"/>
    </row>
    <row r="3837" spans="37:54">
      <c r="AK3837" s="10"/>
      <c r="AL3837" s="11"/>
      <c r="AM3837" s="11"/>
      <c r="AN3837" s="11"/>
      <c r="AO3837" s="11"/>
      <c r="AP3837" s="11"/>
      <c r="AQ3837" s="11"/>
      <c r="AR3837" s="11"/>
      <c r="AS3837" s="11"/>
      <c r="AT3837" s="11"/>
      <c r="AU3837" s="11"/>
      <c r="AV3837" s="11"/>
      <c r="AW3837" s="12"/>
      <c r="AX3837" s="11"/>
      <c r="AY3837" s="11"/>
      <c r="AZ3837" s="11"/>
      <c r="BA3837" s="11"/>
      <c r="BB3837" s="15"/>
    </row>
    <row r="3838" spans="37:54">
      <c r="AK3838" s="10"/>
      <c r="AL3838" s="11"/>
      <c r="AM3838" s="11"/>
      <c r="AN3838" s="11"/>
      <c r="AO3838" s="11"/>
      <c r="AP3838" s="11"/>
      <c r="AQ3838" s="11"/>
      <c r="AR3838" s="11"/>
      <c r="AS3838" s="11"/>
      <c r="AT3838" s="11"/>
      <c r="AU3838" s="11"/>
      <c r="AV3838" s="11"/>
      <c r="AW3838" s="12"/>
      <c r="AX3838" s="11"/>
      <c r="AY3838" s="11"/>
      <c r="AZ3838" s="11"/>
      <c r="BA3838" s="11"/>
      <c r="BB3838" s="15"/>
    </row>
    <row r="3839" spans="37:54">
      <c r="AK3839" s="10"/>
      <c r="AL3839" s="11"/>
      <c r="AM3839" s="11"/>
      <c r="AN3839" s="11"/>
      <c r="AO3839" s="11"/>
      <c r="AP3839" s="11"/>
      <c r="AQ3839" s="11"/>
      <c r="AR3839" s="11"/>
      <c r="AS3839" s="11"/>
      <c r="AT3839" s="11"/>
      <c r="AU3839" s="11"/>
      <c r="AV3839" s="11"/>
      <c r="AW3839" s="12"/>
      <c r="AX3839" s="11"/>
      <c r="AY3839" s="11"/>
      <c r="AZ3839" s="11"/>
      <c r="BA3839" s="11"/>
      <c r="BB3839" s="15"/>
    </row>
    <row r="3840" spans="37:54">
      <c r="AK3840" s="10"/>
      <c r="AL3840" s="11"/>
      <c r="AM3840" s="11"/>
      <c r="AN3840" s="11"/>
      <c r="AO3840" s="11"/>
      <c r="AP3840" s="11"/>
      <c r="AQ3840" s="11"/>
      <c r="AR3840" s="11"/>
      <c r="AS3840" s="11"/>
      <c r="AT3840" s="11"/>
      <c r="AU3840" s="11"/>
      <c r="AV3840" s="11"/>
      <c r="AW3840" s="12"/>
      <c r="AX3840" s="11"/>
      <c r="AY3840" s="11"/>
      <c r="AZ3840" s="11"/>
      <c r="BA3840" s="11"/>
      <c r="BB3840" s="15"/>
    </row>
    <row r="3841" spans="37:54">
      <c r="AK3841" s="10"/>
      <c r="AL3841" s="11"/>
      <c r="AM3841" s="11"/>
      <c r="AN3841" s="11"/>
      <c r="AO3841" s="11"/>
      <c r="AP3841" s="11"/>
      <c r="AQ3841" s="11"/>
      <c r="AR3841" s="11"/>
      <c r="AS3841" s="11"/>
      <c r="AT3841" s="11"/>
      <c r="AU3841" s="11"/>
      <c r="AV3841" s="11"/>
      <c r="AW3841" s="12"/>
      <c r="AX3841" s="11"/>
      <c r="AY3841" s="11"/>
      <c r="AZ3841" s="11"/>
      <c r="BA3841" s="11"/>
      <c r="BB3841" s="15"/>
    </row>
    <row r="3842" spans="37:54">
      <c r="AK3842" s="10"/>
      <c r="AL3842" s="11"/>
      <c r="AM3842" s="11"/>
      <c r="AN3842" s="11"/>
      <c r="AO3842" s="11"/>
      <c r="AP3842" s="11"/>
      <c r="AQ3842" s="11"/>
      <c r="AR3842" s="11"/>
      <c r="AS3842" s="11"/>
      <c r="AT3842" s="11"/>
      <c r="AU3842" s="11"/>
      <c r="AV3842" s="11"/>
      <c r="AW3842" s="12"/>
      <c r="AX3842" s="11"/>
      <c r="AY3842" s="11"/>
      <c r="AZ3842" s="11"/>
      <c r="BA3842" s="11"/>
      <c r="BB3842" s="15"/>
    </row>
    <row r="3843" spans="37:54">
      <c r="AK3843" s="10"/>
      <c r="AL3843" s="11"/>
      <c r="AM3843" s="11"/>
      <c r="AN3843" s="11"/>
      <c r="AO3843" s="11"/>
      <c r="AP3843" s="11"/>
      <c r="AQ3843" s="11"/>
      <c r="AR3843" s="11"/>
      <c r="AS3843" s="11"/>
      <c r="AT3843" s="11"/>
      <c r="AU3843" s="11"/>
      <c r="AV3843" s="11"/>
      <c r="AW3843" s="12"/>
      <c r="AX3843" s="11"/>
      <c r="AY3843" s="11"/>
      <c r="AZ3843" s="11"/>
      <c r="BA3843" s="11"/>
      <c r="BB3843" s="15"/>
    </row>
    <row r="3844" spans="37:54">
      <c r="AK3844" s="10"/>
      <c r="AL3844" s="11"/>
      <c r="AM3844" s="11"/>
      <c r="AN3844" s="11"/>
      <c r="AO3844" s="11"/>
      <c r="AP3844" s="11"/>
      <c r="AQ3844" s="11"/>
      <c r="AR3844" s="11"/>
      <c r="AS3844" s="11"/>
      <c r="AT3844" s="11"/>
      <c r="AU3844" s="11"/>
      <c r="AV3844" s="11"/>
      <c r="AW3844" s="12"/>
      <c r="AX3844" s="11"/>
      <c r="AY3844" s="11"/>
      <c r="AZ3844" s="11"/>
      <c r="BA3844" s="11"/>
      <c r="BB3844" s="15"/>
    </row>
    <row r="3845" spans="37:54">
      <c r="AK3845" s="10"/>
      <c r="AL3845" s="11"/>
      <c r="AM3845" s="11"/>
      <c r="AN3845" s="11"/>
      <c r="AO3845" s="11"/>
      <c r="AP3845" s="11"/>
      <c r="AQ3845" s="11"/>
      <c r="AR3845" s="11"/>
      <c r="AS3845" s="11"/>
      <c r="AT3845" s="11"/>
      <c r="AU3845" s="11"/>
      <c r="AV3845" s="11"/>
      <c r="AW3845" s="12"/>
      <c r="AX3845" s="11"/>
      <c r="AY3845" s="11"/>
      <c r="AZ3845" s="11"/>
      <c r="BA3845" s="11"/>
      <c r="BB3845" s="15"/>
    </row>
    <row r="3846" spans="37:54">
      <c r="AK3846" s="10"/>
      <c r="AL3846" s="11"/>
      <c r="AM3846" s="11"/>
      <c r="AN3846" s="11"/>
      <c r="AO3846" s="11"/>
      <c r="AP3846" s="11"/>
      <c r="AQ3846" s="11"/>
      <c r="AR3846" s="11"/>
      <c r="AS3846" s="11"/>
      <c r="AT3846" s="11"/>
      <c r="AU3846" s="11"/>
      <c r="AV3846" s="11"/>
      <c r="AW3846" s="12"/>
      <c r="AX3846" s="11"/>
      <c r="AY3846" s="11"/>
      <c r="AZ3846" s="11"/>
      <c r="BA3846" s="11"/>
      <c r="BB3846" s="15"/>
    </row>
    <row r="3847" spans="37:54">
      <c r="AK3847" s="10"/>
      <c r="AL3847" s="11"/>
      <c r="AM3847" s="11"/>
      <c r="AN3847" s="11"/>
      <c r="AO3847" s="11"/>
      <c r="AP3847" s="11"/>
      <c r="AQ3847" s="11"/>
      <c r="AR3847" s="11"/>
      <c r="AS3847" s="11"/>
      <c r="AT3847" s="11"/>
      <c r="AU3847" s="11"/>
      <c r="AV3847" s="11"/>
      <c r="AW3847" s="12"/>
      <c r="AX3847" s="11"/>
      <c r="AY3847" s="11"/>
      <c r="AZ3847" s="11"/>
      <c r="BA3847" s="11"/>
      <c r="BB3847" s="15"/>
    </row>
    <row r="3848" spans="37:54">
      <c r="AK3848" s="10"/>
      <c r="AL3848" s="11"/>
      <c r="AM3848" s="11"/>
      <c r="AN3848" s="11"/>
      <c r="AO3848" s="11"/>
      <c r="AP3848" s="11"/>
      <c r="AQ3848" s="11"/>
      <c r="AR3848" s="11"/>
      <c r="AS3848" s="11"/>
      <c r="AT3848" s="11"/>
      <c r="AU3848" s="11"/>
      <c r="AV3848" s="11"/>
      <c r="AW3848" s="12"/>
      <c r="AX3848" s="11"/>
      <c r="AY3848" s="11"/>
      <c r="AZ3848" s="11"/>
      <c r="BA3848" s="11"/>
      <c r="BB3848" s="15"/>
    </row>
    <row r="3849" spans="37:54">
      <c r="AK3849" s="10"/>
      <c r="AL3849" s="11"/>
      <c r="AM3849" s="11"/>
      <c r="AN3849" s="11"/>
      <c r="AO3849" s="11"/>
      <c r="AP3849" s="11"/>
      <c r="AQ3849" s="11"/>
      <c r="AR3849" s="11"/>
      <c r="AS3849" s="11"/>
      <c r="AT3849" s="11"/>
      <c r="AU3849" s="11"/>
      <c r="AV3849" s="11"/>
      <c r="AW3849" s="12"/>
      <c r="AX3849" s="11"/>
      <c r="AY3849" s="11"/>
      <c r="AZ3849" s="11"/>
      <c r="BA3849" s="11"/>
      <c r="BB3849" s="15"/>
    </row>
    <row r="3850" spans="37:54">
      <c r="AK3850" s="10"/>
      <c r="AL3850" s="11"/>
      <c r="AM3850" s="11"/>
      <c r="AN3850" s="11"/>
      <c r="AO3850" s="11"/>
      <c r="AP3850" s="11"/>
      <c r="AQ3850" s="11"/>
      <c r="AR3850" s="11"/>
      <c r="AS3850" s="11"/>
      <c r="AT3850" s="11"/>
      <c r="AU3850" s="11"/>
      <c r="AV3850" s="11"/>
      <c r="AW3850" s="12"/>
      <c r="AX3850" s="11"/>
      <c r="AY3850" s="11"/>
      <c r="AZ3850" s="11"/>
      <c r="BA3850" s="11"/>
      <c r="BB3850" s="15"/>
    </row>
    <row r="3851" spans="37:54">
      <c r="AK3851" s="10"/>
      <c r="AL3851" s="11"/>
      <c r="AM3851" s="11"/>
      <c r="AN3851" s="11"/>
      <c r="AO3851" s="11"/>
      <c r="AP3851" s="11"/>
      <c r="AQ3851" s="11"/>
      <c r="AR3851" s="11"/>
      <c r="AS3851" s="11"/>
      <c r="AT3851" s="11"/>
      <c r="AU3851" s="11"/>
      <c r="AV3851" s="11"/>
      <c r="AW3851" s="12"/>
      <c r="AX3851" s="11"/>
      <c r="AY3851" s="11"/>
      <c r="AZ3851" s="11"/>
      <c r="BA3851" s="11"/>
      <c r="BB3851" s="15"/>
    </row>
    <row r="3852" spans="37:54">
      <c r="AK3852" s="10"/>
      <c r="AL3852" s="11"/>
      <c r="AM3852" s="11"/>
      <c r="AN3852" s="11"/>
      <c r="AO3852" s="11"/>
      <c r="AP3852" s="11"/>
      <c r="AQ3852" s="11"/>
      <c r="AR3852" s="11"/>
      <c r="AS3852" s="11"/>
      <c r="AT3852" s="11"/>
      <c r="AU3852" s="11"/>
      <c r="AV3852" s="11"/>
      <c r="AW3852" s="12"/>
      <c r="AX3852" s="11"/>
      <c r="AY3852" s="11"/>
      <c r="AZ3852" s="11"/>
      <c r="BA3852" s="11"/>
      <c r="BB3852" s="15"/>
    </row>
    <row r="3853" spans="37:54">
      <c r="AK3853" s="10"/>
      <c r="AL3853" s="11"/>
      <c r="AM3853" s="11"/>
      <c r="AN3853" s="11"/>
      <c r="AO3853" s="11"/>
      <c r="AP3853" s="11"/>
      <c r="AQ3853" s="11"/>
      <c r="AR3853" s="11"/>
      <c r="AS3853" s="11"/>
      <c r="AT3853" s="11"/>
      <c r="AU3853" s="11"/>
      <c r="AV3853" s="11"/>
      <c r="AW3853" s="12"/>
      <c r="AX3853" s="11"/>
      <c r="AY3853" s="11"/>
      <c r="AZ3853" s="11"/>
      <c r="BA3853" s="11"/>
      <c r="BB3853" s="15"/>
    </row>
    <row r="3854" spans="37:54">
      <c r="AK3854" s="10"/>
      <c r="AL3854" s="11"/>
      <c r="AM3854" s="11"/>
      <c r="AN3854" s="11"/>
      <c r="AO3854" s="11"/>
      <c r="AP3854" s="11"/>
      <c r="AQ3854" s="11"/>
      <c r="AR3854" s="11"/>
      <c r="AS3854" s="11"/>
      <c r="AT3854" s="11"/>
      <c r="AU3854" s="11"/>
      <c r="AV3854" s="11"/>
      <c r="AW3854" s="12"/>
      <c r="AX3854" s="11"/>
      <c r="AY3854" s="11"/>
      <c r="AZ3854" s="11"/>
      <c r="BA3854" s="11"/>
      <c r="BB3854" s="15"/>
    </row>
    <row r="3855" spans="37:54">
      <c r="AK3855" s="10"/>
      <c r="AL3855" s="11"/>
      <c r="AM3855" s="11"/>
      <c r="AN3855" s="11"/>
      <c r="AO3855" s="11"/>
      <c r="AP3855" s="11"/>
      <c r="AQ3855" s="11"/>
      <c r="AR3855" s="11"/>
      <c r="AS3855" s="11"/>
      <c r="AT3855" s="11"/>
      <c r="AU3855" s="11"/>
      <c r="AV3855" s="11"/>
      <c r="AW3855" s="12"/>
      <c r="AX3855" s="11"/>
      <c r="AY3855" s="11"/>
      <c r="AZ3855" s="11"/>
      <c r="BA3855" s="11"/>
      <c r="BB3855" s="15"/>
    </row>
    <row r="3856" spans="37:54">
      <c r="AK3856" s="10"/>
      <c r="AL3856" s="11"/>
      <c r="AM3856" s="11"/>
      <c r="AN3856" s="11"/>
      <c r="AO3856" s="11"/>
      <c r="AP3856" s="11"/>
      <c r="AQ3856" s="11"/>
      <c r="AR3856" s="11"/>
      <c r="AS3856" s="11"/>
      <c r="AT3856" s="11"/>
      <c r="AU3856" s="11"/>
      <c r="AV3856" s="11"/>
      <c r="AW3856" s="12"/>
      <c r="AX3856" s="11"/>
      <c r="AY3856" s="11"/>
      <c r="AZ3856" s="11"/>
      <c r="BA3856" s="11"/>
      <c r="BB3856" s="15"/>
    </row>
    <row r="3857" spans="37:54">
      <c r="AK3857" s="10"/>
      <c r="AL3857" s="11"/>
      <c r="AM3857" s="11"/>
      <c r="AN3857" s="11"/>
      <c r="AO3857" s="11"/>
      <c r="AP3857" s="11"/>
      <c r="AQ3857" s="11"/>
      <c r="AR3857" s="11"/>
      <c r="AS3857" s="11"/>
      <c r="AT3857" s="11"/>
      <c r="AU3857" s="11"/>
      <c r="AV3857" s="11"/>
      <c r="AW3857" s="12"/>
      <c r="AX3857" s="11"/>
      <c r="AY3857" s="11"/>
      <c r="AZ3857" s="11"/>
      <c r="BA3857" s="11"/>
      <c r="BB3857" s="15"/>
    </row>
    <row r="3858" spans="37:54">
      <c r="AK3858" s="10"/>
      <c r="AL3858" s="11"/>
      <c r="AM3858" s="11"/>
      <c r="AN3858" s="11"/>
      <c r="AO3858" s="11"/>
      <c r="AP3858" s="11"/>
      <c r="AQ3858" s="11"/>
      <c r="AR3858" s="11"/>
      <c r="AS3858" s="11"/>
      <c r="AT3858" s="11"/>
      <c r="AU3858" s="11"/>
      <c r="AV3858" s="11"/>
      <c r="AW3858" s="12"/>
      <c r="AX3858" s="11"/>
      <c r="AY3858" s="11"/>
      <c r="AZ3858" s="11"/>
      <c r="BA3858" s="11"/>
      <c r="BB3858" s="15"/>
    </row>
    <row r="3859" spans="37:54">
      <c r="AK3859" s="10"/>
      <c r="AL3859" s="11"/>
      <c r="AM3859" s="11"/>
      <c r="AN3859" s="11"/>
      <c r="AO3859" s="11"/>
      <c r="AP3859" s="11"/>
      <c r="AQ3859" s="11"/>
      <c r="AR3859" s="11"/>
      <c r="AS3859" s="11"/>
      <c r="AT3859" s="11"/>
      <c r="AU3859" s="11"/>
      <c r="AV3859" s="11"/>
      <c r="AW3859" s="12"/>
      <c r="AX3859" s="11"/>
      <c r="AY3859" s="11"/>
      <c r="AZ3859" s="11"/>
      <c r="BA3859" s="11"/>
      <c r="BB3859" s="15"/>
    </row>
    <row r="3860" spans="37:54">
      <c r="AK3860" s="10"/>
      <c r="AL3860" s="11"/>
      <c r="AM3860" s="11"/>
      <c r="AN3860" s="11"/>
      <c r="AO3860" s="11"/>
      <c r="AP3860" s="11"/>
      <c r="AQ3860" s="11"/>
      <c r="AR3860" s="11"/>
      <c r="AS3860" s="11"/>
      <c r="AT3860" s="11"/>
      <c r="AU3860" s="11"/>
      <c r="AV3860" s="11"/>
      <c r="AW3860" s="12"/>
      <c r="AX3860" s="11"/>
      <c r="AY3860" s="11"/>
      <c r="AZ3860" s="11"/>
      <c r="BA3860" s="11"/>
      <c r="BB3860" s="15"/>
    </row>
    <row r="3861" spans="37:54">
      <c r="AK3861" s="10"/>
      <c r="AL3861" s="11"/>
      <c r="AM3861" s="11"/>
      <c r="AN3861" s="11"/>
      <c r="AO3861" s="11"/>
      <c r="AP3861" s="11"/>
      <c r="AQ3861" s="11"/>
      <c r="AR3861" s="11"/>
      <c r="AS3861" s="11"/>
      <c r="AT3861" s="11"/>
      <c r="AU3861" s="11"/>
      <c r="AV3861" s="11"/>
      <c r="AW3861" s="12"/>
      <c r="AX3861" s="11"/>
      <c r="AY3861" s="11"/>
      <c r="AZ3861" s="11"/>
      <c r="BA3861" s="11"/>
      <c r="BB3861" s="15"/>
    </row>
    <row r="3862" spans="37:54">
      <c r="AK3862" s="10"/>
      <c r="AL3862" s="11"/>
      <c r="AM3862" s="11"/>
      <c r="AN3862" s="11"/>
      <c r="AO3862" s="11"/>
      <c r="AP3862" s="11"/>
      <c r="AQ3862" s="11"/>
      <c r="AR3862" s="11"/>
      <c r="AS3862" s="11"/>
      <c r="AT3862" s="11"/>
      <c r="AU3862" s="11"/>
      <c r="AV3862" s="11"/>
      <c r="AW3862" s="12"/>
      <c r="AX3862" s="11"/>
      <c r="AY3862" s="11"/>
      <c r="AZ3862" s="11"/>
      <c r="BA3862" s="11"/>
      <c r="BB3862" s="15"/>
    </row>
    <row r="3863" spans="37:54">
      <c r="AK3863" s="10"/>
      <c r="AL3863" s="11"/>
      <c r="AM3863" s="11"/>
      <c r="AN3863" s="11"/>
      <c r="AO3863" s="11"/>
      <c r="AP3863" s="11"/>
      <c r="AQ3863" s="11"/>
      <c r="AR3863" s="11"/>
      <c r="AS3863" s="11"/>
      <c r="AT3863" s="11"/>
      <c r="AU3863" s="11"/>
      <c r="AV3863" s="11"/>
      <c r="AW3863" s="12"/>
      <c r="AX3863" s="11"/>
      <c r="AY3863" s="11"/>
      <c r="AZ3863" s="11"/>
      <c r="BA3863" s="11"/>
      <c r="BB3863" s="15"/>
    </row>
    <row r="3864" spans="37:54">
      <c r="AK3864" s="10"/>
      <c r="AL3864" s="11"/>
      <c r="AM3864" s="11"/>
      <c r="AN3864" s="11"/>
      <c r="AO3864" s="11"/>
      <c r="AP3864" s="11"/>
      <c r="AQ3864" s="11"/>
      <c r="AR3864" s="11"/>
      <c r="AS3864" s="11"/>
      <c r="AT3864" s="11"/>
      <c r="AU3864" s="11"/>
      <c r="AV3864" s="11"/>
      <c r="AW3864" s="12"/>
      <c r="AX3864" s="11"/>
      <c r="AY3864" s="11"/>
      <c r="AZ3864" s="11"/>
      <c r="BA3864" s="11"/>
      <c r="BB3864" s="15"/>
    </row>
    <row r="3865" spans="37:54">
      <c r="AK3865" s="10"/>
      <c r="AL3865" s="11"/>
      <c r="AM3865" s="11"/>
      <c r="AN3865" s="11"/>
      <c r="AO3865" s="11"/>
      <c r="AP3865" s="11"/>
      <c r="AQ3865" s="11"/>
      <c r="AR3865" s="11"/>
      <c r="AS3865" s="11"/>
      <c r="AT3865" s="11"/>
      <c r="AU3865" s="11"/>
      <c r="AV3865" s="11"/>
      <c r="AW3865" s="12"/>
      <c r="AX3865" s="11"/>
      <c r="AY3865" s="11"/>
      <c r="AZ3865" s="11"/>
      <c r="BA3865" s="11"/>
      <c r="BB3865" s="15"/>
    </row>
    <row r="3866" spans="37:54">
      <c r="AK3866" s="10"/>
      <c r="AL3866" s="11"/>
      <c r="AM3866" s="11"/>
      <c r="AN3866" s="11"/>
      <c r="AO3866" s="11"/>
      <c r="AP3866" s="11"/>
      <c r="AQ3866" s="11"/>
      <c r="AR3866" s="11"/>
      <c r="AS3866" s="11"/>
      <c r="AT3866" s="11"/>
      <c r="AU3866" s="11"/>
      <c r="AV3866" s="11"/>
      <c r="AW3866" s="12"/>
      <c r="AX3866" s="11"/>
      <c r="AY3866" s="11"/>
      <c r="AZ3866" s="11"/>
      <c r="BA3866" s="11"/>
      <c r="BB3866" s="15"/>
    </row>
    <row r="3867" spans="37:54">
      <c r="AK3867" s="10"/>
      <c r="AL3867" s="11"/>
      <c r="AM3867" s="11"/>
      <c r="AN3867" s="11"/>
      <c r="AO3867" s="11"/>
      <c r="AP3867" s="11"/>
      <c r="AQ3867" s="11"/>
      <c r="AR3867" s="11"/>
      <c r="AS3867" s="11"/>
      <c r="AT3867" s="11"/>
      <c r="AU3867" s="11"/>
      <c r="AV3867" s="11"/>
      <c r="AW3867" s="12"/>
      <c r="AX3867" s="11"/>
      <c r="AY3867" s="11"/>
      <c r="AZ3867" s="11"/>
      <c r="BA3867" s="11"/>
      <c r="BB3867" s="15"/>
    </row>
    <row r="3868" spans="37:54">
      <c r="AK3868" s="10"/>
      <c r="AL3868" s="11"/>
      <c r="AM3868" s="11"/>
      <c r="AN3868" s="11"/>
      <c r="AO3868" s="11"/>
      <c r="AP3868" s="11"/>
      <c r="AQ3868" s="11"/>
      <c r="AR3868" s="11"/>
      <c r="AS3868" s="11"/>
      <c r="AT3868" s="11"/>
      <c r="AU3868" s="11"/>
      <c r="AV3868" s="11"/>
      <c r="AW3868" s="12"/>
      <c r="AX3868" s="11"/>
      <c r="AY3868" s="11"/>
      <c r="AZ3868" s="11"/>
      <c r="BA3868" s="11"/>
      <c r="BB3868" s="15"/>
    </row>
    <row r="3869" spans="37:54">
      <c r="AK3869" s="10"/>
      <c r="AL3869" s="11"/>
      <c r="AM3869" s="11"/>
      <c r="AN3869" s="11"/>
      <c r="AO3869" s="11"/>
      <c r="AP3869" s="11"/>
      <c r="AQ3869" s="11"/>
      <c r="AR3869" s="11"/>
      <c r="AS3869" s="11"/>
      <c r="AT3869" s="11"/>
      <c r="AU3869" s="11"/>
      <c r="AV3869" s="11"/>
      <c r="AW3869" s="12"/>
      <c r="AX3869" s="11"/>
      <c r="AY3869" s="11"/>
      <c r="AZ3869" s="11"/>
      <c r="BA3869" s="11"/>
      <c r="BB3869" s="15"/>
    </row>
    <row r="3870" spans="37:54">
      <c r="AK3870" s="10"/>
      <c r="AL3870" s="11"/>
      <c r="AM3870" s="11"/>
      <c r="AN3870" s="11"/>
      <c r="AO3870" s="11"/>
      <c r="AP3870" s="11"/>
      <c r="AQ3870" s="11"/>
      <c r="AR3870" s="11"/>
      <c r="AS3870" s="11"/>
      <c r="AT3870" s="11"/>
      <c r="AU3870" s="11"/>
      <c r="AV3870" s="11"/>
      <c r="AW3870" s="12"/>
      <c r="AX3870" s="11"/>
      <c r="AY3870" s="11"/>
      <c r="AZ3870" s="11"/>
      <c r="BA3870" s="11"/>
      <c r="BB3870" s="15"/>
    </row>
    <row r="3871" spans="37:54">
      <c r="AK3871" s="10"/>
      <c r="AL3871" s="11"/>
      <c r="AM3871" s="11"/>
      <c r="AN3871" s="11"/>
      <c r="AO3871" s="11"/>
      <c r="AP3871" s="11"/>
      <c r="AQ3871" s="11"/>
      <c r="AR3871" s="11"/>
      <c r="AS3871" s="11"/>
      <c r="AT3871" s="11"/>
      <c r="AU3871" s="11"/>
      <c r="AV3871" s="11"/>
      <c r="AW3871" s="12"/>
      <c r="AX3871" s="11"/>
      <c r="AY3871" s="11"/>
      <c r="AZ3871" s="11"/>
      <c r="BA3871" s="11"/>
      <c r="BB3871" s="15"/>
    </row>
    <row r="3872" spans="37:54">
      <c r="AK3872" s="10"/>
      <c r="AL3872" s="11"/>
      <c r="AM3872" s="11"/>
      <c r="AN3872" s="11"/>
      <c r="AO3872" s="11"/>
      <c r="AP3872" s="11"/>
      <c r="AQ3872" s="11"/>
      <c r="AR3872" s="11"/>
      <c r="AS3872" s="11"/>
      <c r="AT3872" s="11"/>
      <c r="AU3872" s="11"/>
      <c r="AV3872" s="11"/>
      <c r="AW3872" s="12"/>
      <c r="AX3872" s="11"/>
      <c r="AY3872" s="11"/>
      <c r="AZ3872" s="11"/>
      <c r="BA3872" s="11"/>
      <c r="BB3872" s="15"/>
    </row>
    <row r="3873" spans="37:54">
      <c r="AK3873" s="10"/>
      <c r="AL3873" s="11"/>
      <c r="AM3873" s="11"/>
      <c r="AN3873" s="11"/>
      <c r="AO3873" s="11"/>
      <c r="AP3873" s="11"/>
      <c r="AQ3873" s="11"/>
      <c r="AR3873" s="11"/>
      <c r="AS3873" s="11"/>
      <c r="AT3873" s="11"/>
      <c r="AU3873" s="11"/>
      <c r="AV3873" s="11"/>
      <c r="AW3873" s="12"/>
      <c r="AX3873" s="11"/>
      <c r="AY3873" s="11"/>
      <c r="AZ3873" s="11"/>
      <c r="BA3873" s="11"/>
      <c r="BB3873" s="15"/>
    </row>
    <row r="3874" spans="37:54">
      <c r="AK3874" s="10"/>
      <c r="AL3874" s="11"/>
      <c r="AM3874" s="11"/>
      <c r="AN3874" s="11"/>
      <c r="AO3874" s="11"/>
      <c r="AP3874" s="11"/>
      <c r="AQ3874" s="11"/>
      <c r="AR3874" s="11"/>
      <c r="AS3874" s="11"/>
      <c r="AT3874" s="11"/>
      <c r="AU3874" s="11"/>
      <c r="AV3874" s="11"/>
      <c r="AW3874" s="12"/>
      <c r="AX3874" s="11"/>
      <c r="AY3874" s="11"/>
      <c r="AZ3874" s="11"/>
      <c r="BA3874" s="11"/>
      <c r="BB3874" s="15"/>
    </row>
    <row r="3875" spans="37:54">
      <c r="AK3875" s="10"/>
      <c r="AL3875" s="11"/>
      <c r="AM3875" s="11"/>
      <c r="AN3875" s="11"/>
      <c r="AO3875" s="11"/>
      <c r="AP3875" s="11"/>
      <c r="AQ3875" s="11"/>
      <c r="AR3875" s="11"/>
      <c r="AS3875" s="11"/>
      <c r="AT3875" s="11"/>
      <c r="AU3875" s="11"/>
      <c r="AV3875" s="11"/>
      <c r="AW3875" s="12"/>
      <c r="AX3875" s="11"/>
      <c r="AY3875" s="11"/>
      <c r="AZ3875" s="11"/>
      <c r="BA3875" s="11"/>
      <c r="BB3875" s="15"/>
    </row>
    <row r="3876" spans="37:54">
      <c r="AK3876" s="10"/>
      <c r="AL3876" s="11"/>
      <c r="AM3876" s="11"/>
      <c r="AN3876" s="11"/>
      <c r="AO3876" s="11"/>
      <c r="AP3876" s="11"/>
      <c r="AQ3876" s="11"/>
      <c r="AR3876" s="11"/>
      <c r="AS3876" s="11"/>
      <c r="AT3876" s="11"/>
      <c r="AU3876" s="11"/>
      <c r="AV3876" s="11"/>
      <c r="AW3876" s="12"/>
      <c r="AX3876" s="11"/>
      <c r="AY3876" s="11"/>
      <c r="AZ3876" s="11"/>
      <c r="BA3876" s="11"/>
      <c r="BB3876" s="15"/>
    </row>
    <row r="3877" spans="37:54">
      <c r="AK3877" s="10"/>
      <c r="AL3877" s="11"/>
      <c r="AM3877" s="11"/>
      <c r="AN3877" s="11"/>
      <c r="AO3877" s="11"/>
      <c r="AP3877" s="11"/>
      <c r="AQ3877" s="11"/>
      <c r="AR3877" s="11"/>
      <c r="AS3877" s="11"/>
      <c r="AT3877" s="11"/>
      <c r="AU3877" s="11"/>
      <c r="AV3877" s="11"/>
      <c r="AW3877" s="12"/>
      <c r="AX3877" s="11"/>
      <c r="AY3877" s="11"/>
      <c r="AZ3877" s="11"/>
      <c r="BA3877" s="11"/>
      <c r="BB3877" s="15"/>
    </row>
    <row r="3878" spans="37:54">
      <c r="AK3878" s="10"/>
      <c r="AL3878" s="11"/>
      <c r="AM3878" s="11"/>
      <c r="AN3878" s="11"/>
      <c r="AO3878" s="11"/>
      <c r="AP3878" s="11"/>
      <c r="AQ3878" s="11"/>
      <c r="AR3878" s="11"/>
      <c r="AS3878" s="11"/>
      <c r="AT3878" s="11"/>
      <c r="AU3878" s="11"/>
      <c r="AV3878" s="11"/>
      <c r="AW3878" s="12"/>
      <c r="AX3878" s="11"/>
      <c r="AY3878" s="11"/>
      <c r="AZ3878" s="11"/>
      <c r="BA3878" s="11"/>
      <c r="BB3878" s="15"/>
    </row>
    <row r="3879" spans="37:54">
      <c r="AK3879" s="10"/>
      <c r="AL3879" s="11"/>
      <c r="AM3879" s="11"/>
      <c r="AN3879" s="11"/>
      <c r="AO3879" s="11"/>
      <c r="AP3879" s="11"/>
      <c r="AQ3879" s="11"/>
      <c r="AR3879" s="11"/>
      <c r="AS3879" s="11"/>
      <c r="AT3879" s="11"/>
      <c r="AU3879" s="11"/>
      <c r="AV3879" s="11"/>
      <c r="AW3879" s="12"/>
      <c r="AX3879" s="11"/>
      <c r="AY3879" s="11"/>
      <c r="AZ3879" s="11"/>
      <c r="BA3879" s="11"/>
      <c r="BB3879" s="15"/>
    </row>
    <row r="3880" spans="37:54">
      <c r="AK3880" s="10"/>
      <c r="AL3880" s="11"/>
      <c r="AM3880" s="11"/>
      <c r="AN3880" s="11"/>
      <c r="AO3880" s="11"/>
      <c r="AP3880" s="11"/>
      <c r="AQ3880" s="11"/>
      <c r="AR3880" s="11"/>
      <c r="AS3880" s="11"/>
      <c r="AT3880" s="11"/>
      <c r="AU3880" s="11"/>
      <c r="AV3880" s="11"/>
      <c r="AW3880" s="12"/>
      <c r="AX3880" s="11"/>
      <c r="AY3880" s="11"/>
      <c r="AZ3880" s="11"/>
      <c r="BA3880" s="11"/>
      <c r="BB3880" s="15"/>
    </row>
    <row r="3881" spans="37:54">
      <c r="AK3881" s="10"/>
      <c r="AL3881" s="11"/>
      <c r="AM3881" s="11"/>
      <c r="AN3881" s="11"/>
      <c r="AO3881" s="11"/>
      <c r="AP3881" s="11"/>
      <c r="AQ3881" s="11"/>
      <c r="AR3881" s="11"/>
      <c r="AS3881" s="11"/>
      <c r="AT3881" s="11"/>
      <c r="AU3881" s="11"/>
      <c r="AV3881" s="11"/>
      <c r="AW3881" s="12"/>
      <c r="AX3881" s="11"/>
      <c r="AY3881" s="11"/>
      <c r="AZ3881" s="11"/>
      <c r="BA3881" s="11"/>
      <c r="BB3881" s="15"/>
    </row>
    <row r="3882" spans="37:54">
      <c r="AK3882" s="10"/>
      <c r="AL3882" s="11"/>
      <c r="AM3882" s="11"/>
      <c r="AN3882" s="11"/>
      <c r="AO3882" s="11"/>
      <c r="AP3882" s="11"/>
      <c r="AQ3882" s="11"/>
      <c r="AR3882" s="11"/>
      <c r="AS3882" s="11"/>
      <c r="AT3882" s="11"/>
      <c r="AU3882" s="11"/>
      <c r="AV3882" s="11"/>
      <c r="AW3882" s="12"/>
      <c r="AX3882" s="11"/>
      <c r="AY3882" s="11"/>
      <c r="AZ3882" s="11"/>
      <c r="BA3882" s="11"/>
      <c r="BB3882" s="15"/>
    </row>
    <row r="3883" spans="37:54">
      <c r="AK3883" s="10"/>
      <c r="AL3883" s="11"/>
      <c r="AM3883" s="11"/>
      <c r="AN3883" s="11"/>
      <c r="AO3883" s="11"/>
      <c r="AP3883" s="11"/>
      <c r="AQ3883" s="11"/>
      <c r="AR3883" s="11"/>
      <c r="AS3883" s="11"/>
      <c r="AT3883" s="11"/>
      <c r="AU3883" s="11"/>
      <c r="AV3883" s="11"/>
      <c r="AW3883" s="12"/>
      <c r="AX3883" s="11"/>
      <c r="AY3883" s="11"/>
      <c r="AZ3883" s="11"/>
      <c r="BA3883" s="11"/>
      <c r="BB3883" s="15"/>
    </row>
    <row r="3884" spans="37:54">
      <c r="AK3884" s="10"/>
      <c r="AL3884" s="11"/>
      <c r="AM3884" s="11"/>
      <c r="AN3884" s="11"/>
      <c r="AO3884" s="11"/>
      <c r="AP3884" s="11"/>
      <c r="AQ3884" s="11"/>
      <c r="AR3884" s="11"/>
      <c r="AS3884" s="11"/>
      <c r="AT3884" s="11"/>
      <c r="AU3884" s="11"/>
      <c r="AV3884" s="11"/>
      <c r="AW3884" s="12"/>
      <c r="AX3884" s="11"/>
      <c r="AY3884" s="11"/>
      <c r="AZ3884" s="11"/>
      <c r="BA3884" s="11"/>
      <c r="BB3884" s="15"/>
    </row>
    <row r="3885" spans="37:54">
      <c r="AK3885" s="10"/>
      <c r="AL3885" s="11"/>
      <c r="AM3885" s="11"/>
      <c r="AN3885" s="11"/>
      <c r="AO3885" s="11"/>
      <c r="AP3885" s="11"/>
      <c r="AQ3885" s="11"/>
      <c r="AR3885" s="11"/>
      <c r="AS3885" s="11"/>
      <c r="AT3885" s="11"/>
      <c r="AU3885" s="11"/>
      <c r="AV3885" s="11"/>
      <c r="AW3885" s="12"/>
      <c r="AX3885" s="11"/>
      <c r="AY3885" s="11"/>
      <c r="AZ3885" s="11"/>
      <c r="BA3885" s="11"/>
      <c r="BB3885" s="15"/>
    </row>
    <row r="3886" spans="37:54">
      <c r="AK3886" s="10"/>
      <c r="AL3886" s="11"/>
      <c r="AM3886" s="11"/>
      <c r="AN3886" s="11"/>
      <c r="AO3886" s="11"/>
      <c r="AP3886" s="11"/>
      <c r="AQ3886" s="11"/>
      <c r="AR3886" s="11"/>
      <c r="AS3886" s="11"/>
      <c r="AT3886" s="11"/>
      <c r="AU3886" s="11"/>
      <c r="AV3886" s="11"/>
      <c r="AW3886" s="12"/>
      <c r="AX3886" s="11"/>
      <c r="AY3886" s="11"/>
      <c r="AZ3886" s="11"/>
      <c r="BA3886" s="11"/>
      <c r="BB3886" s="15"/>
    </row>
    <row r="3887" spans="37:54">
      <c r="AK3887" s="10"/>
      <c r="AL3887" s="11"/>
      <c r="AM3887" s="11"/>
      <c r="AN3887" s="11"/>
      <c r="AO3887" s="11"/>
      <c r="AP3887" s="11"/>
      <c r="AQ3887" s="11"/>
      <c r="AR3887" s="11"/>
      <c r="AS3887" s="11"/>
      <c r="AT3887" s="11"/>
      <c r="AU3887" s="11"/>
      <c r="AV3887" s="11"/>
      <c r="AW3887" s="12"/>
      <c r="AX3887" s="11"/>
      <c r="AY3887" s="11"/>
      <c r="AZ3887" s="11"/>
      <c r="BA3887" s="11"/>
      <c r="BB3887" s="15"/>
    </row>
    <row r="3888" spans="37:54">
      <c r="AK3888" s="10"/>
      <c r="AL3888" s="11"/>
      <c r="AM3888" s="11"/>
      <c r="AN3888" s="11"/>
      <c r="AO3888" s="11"/>
      <c r="AP3888" s="11"/>
      <c r="AQ3888" s="11"/>
      <c r="AR3888" s="11"/>
      <c r="AS3888" s="11"/>
      <c r="AT3888" s="11"/>
      <c r="AU3888" s="11"/>
      <c r="AV3888" s="11"/>
      <c r="AW3888" s="12"/>
      <c r="AX3888" s="11"/>
      <c r="AY3888" s="11"/>
      <c r="AZ3888" s="11"/>
      <c r="BA3888" s="11"/>
      <c r="BB3888" s="15"/>
    </row>
    <row r="3889" spans="37:54">
      <c r="AK3889" s="10"/>
      <c r="AL3889" s="11"/>
      <c r="AM3889" s="11"/>
      <c r="AN3889" s="11"/>
      <c r="AO3889" s="11"/>
      <c r="AP3889" s="11"/>
      <c r="AQ3889" s="11"/>
      <c r="AR3889" s="11"/>
      <c r="AS3889" s="11"/>
      <c r="AT3889" s="11"/>
      <c r="AU3889" s="11"/>
      <c r="AV3889" s="11"/>
      <c r="AW3889" s="12"/>
      <c r="AX3889" s="11"/>
      <c r="AY3889" s="11"/>
      <c r="AZ3889" s="11"/>
      <c r="BA3889" s="11"/>
      <c r="BB3889" s="15"/>
    </row>
    <row r="3890" spans="37:54">
      <c r="AK3890" s="10"/>
      <c r="AL3890" s="11"/>
      <c r="AM3890" s="11"/>
      <c r="AN3890" s="11"/>
      <c r="AO3890" s="11"/>
      <c r="AP3890" s="11"/>
      <c r="AQ3890" s="11"/>
      <c r="AR3890" s="11"/>
      <c r="AS3890" s="11"/>
      <c r="AT3890" s="11"/>
      <c r="AU3890" s="11"/>
      <c r="AV3890" s="11"/>
      <c r="AW3890" s="12"/>
      <c r="AX3890" s="11"/>
      <c r="AY3890" s="11"/>
      <c r="AZ3890" s="11"/>
      <c r="BA3890" s="11"/>
      <c r="BB3890" s="15"/>
    </row>
    <row r="3891" spans="37:54">
      <c r="AK3891" s="10"/>
      <c r="AL3891" s="11"/>
      <c r="AM3891" s="11"/>
      <c r="AN3891" s="11"/>
      <c r="AO3891" s="11"/>
      <c r="AP3891" s="11"/>
      <c r="AQ3891" s="11"/>
      <c r="AR3891" s="11"/>
      <c r="AS3891" s="11"/>
      <c r="AT3891" s="11"/>
      <c r="AU3891" s="11"/>
      <c r="AV3891" s="11"/>
      <c r="AW3891" s="12"/>
      <c r="AX3891" s="11"/>
      <c r="AY3891" s="11"/>
      <c r="AZ3891" s="11"/>
      <c r="BA3891" s="11"/>
      <c r="BB3891" s="15"/>
    </row>
    <row r="3892" spans="37:54">
      <c r="AK3892" s="10"/>
      <c r="AL3892" s="11"/>
      <c r="AM3892" s="11"/>
      <c r="AN3892" s="11"/>
      <c r="AO3892" s="11"/>
      <c r="AP3892" s="11"/>
      <c r="AQ3892" s="11"/>
      <c r="AR3892" s="11"/>
      <c r="AS3892" s="11"/>
      <c r="AT3892" s="11"/>
      <c r="AU3892" s="11"/>
      <c r="AV3892" s="11"/>
      <c r="AW3892" s="12"/>
      <c r="AX3892" s="11"/>
      <c r="AY3892" s="11"/>
      <c r="AZ3892" s="11"/>
      <c r="BA3892" s="11"/>
      <c r="BB3892" s="15"/>
    </row>
    <row r="3893" spans="37:54">
      <c r="AK3893" s="10"/>
      <c r="AL3893" s="11"/>
      <c r="AM3893" s="11"/>
      <c r="AN3893" s="11"/>
      <c r="AO3893" s="11"/>
      <c r="AP3893" s="11"/>
      <c r="AQ3893" s="11"/>
      <c r="AR3893" s="11"/>
      <c r="AS3893" s="11"/>
      <c r="AT3893" s="11"/>
      <c r="AU3893" s="11"/>
      <c r="AV3893" s="11"/>
      <c r="AW3893" s="12"/>
      <c r="AX3893" s="11"/>
      <c r="AY3893" s="11"/>
      <c r="AZ3893" s="11"/>
      <c r="BA3893" s="11"/>
      <c r="BB3893" s="15"/>
    </row>
    <row r="3894" spans="37:54">
      <c r="AK3894" s="10"/>
      <c r="AL3894" s="11"/>
      <c r="AM3894" s="11"/>
      <c r="AN3894" s="11"/>
      <c r="AO3894" s="11"/>
      <c r="AP3894" s="11"/>
      <c r="AQ3894" s="11"/>
      <c r="AR3894" s="11"/>
      <c r="AS3894" s="11"/>
      <c r="AT3894" s="11"/>
      <c r="AU3894" s="11"/>
      <c r="AV3894" s="11"/>
      <c r="AW3894" s="12"/>
      <c r="AX3894" s="11"/>
      <c r="AY3894" s="11"/>
      <c r="AZ3894" s="11"/>
      <c r="BA3894" s="11"/>
      <c r="BB3894" s="15"/>
    </row>
    <row r="3895" spans="37:54">
      <c r="AK3895" s="10"/>
      <c r="AL3895" s="11"/>
      <c r="AM3895" s="11"/>
      <c r="AN3895" s="11"/>
      <c r="AO3895" s="11"/>
      <c r="AP3895" s="11"/>
      <c r="AQ3895" s="11"/>
      <c r="AR3895" s="11"/>
      <c r="AS3895" s="11"/>
      <c r="AT3895" s="11"/>
      <c r="AU3895" s="11"/>
      <c r="AV3895" s="11"/>
      <c r="AW3895" s="12"/>
      <c r="AX3895" s="11"/>
      <c r="AY3895" s="11"/>
      <c r="AZ3895" s="11"/>
      <c r="BA3895" s="11"/>
      <c r="BB3895" s="15"/>
    </row>
    <row r="3896" spans="37:54">
      <c r="AK3896" s="10"/>
      <c r="AL3896" s="11"/>
      <c r="AM3896" s="11"/>
      <c r="AN3896" s="11"/>
      <c r="AO3896" s="11"/>
      <c r="AP3896" s="11"/>
      <c r="AQ3896" s="11"/>
      <c r="AR3896" s="11"/>
      <c r="AS3896" s="11"/>
      <c r="AT3896" s="11"/>
      <c r="AU3896" s="11"/>
      <c r="AV3896" s="11"/>
      <c r="AW3896" s="12"/>
      <c r="AX3896" s="11"/>
      <c r="AY3896" s="11"/>
      <c r="AZ3896" s="11"/>
      <c r="BA3896" s="11"/>
      <c r="BB3896" s="15"/>
    </row>
    <row r="3897" spans="37:54">
      <c r="AK3897" s="10"/>
      <c r="AL3897" s="11"/>
      <c r="AM3897" s="11"/>
      <c r="AN3897" s="11"/>
      <c r="AO3897" s="11"/>
      <c r="AP3897" s="11"/>
      <c r="AQ3897" s="11"/>
      <c r="AR3897" s="11"/>
      <c r="AS3897" s="11"/>
      <c r="AT3897" s="11"/>
      <c r="AU3897" s="11"/>
      <c r="AV3897" s="11"/>
      <c r="AW3897" s="12"/>
      <c r="AX3897" s="11"/>
      <c r="AY3897" s="11"/>
      <c r="AZ3897" s="11"/>
      <c r="BA3897" s="11"/>
      <c r="BB3897" s="15"/>
    </row>
    <row r="3898" spans="37:54">
      <c r="AK3898" s="10"/>
      <c r="AL3898" s="11"/>
      <c r="AM3898" s="11"/>
      <c r="AN3898" s="11"/>
      <c r="AO3898" s="11"/>
      <c r="AP3898" s="11"/>
      <c r="AQ3898" s="11"/>
      <c r="AR3898" s="11"/>
      <c r="AS3898" s="11"/>
      <c r="AT3898" s="11"/>
      <c r="AU3898" s="11"/>
      <c r="AV3898" s="11"/>
      <c r="AW3898" s="12"/>
      <c r="AX3898" s="11"/>
      <c r="AY3898" s="11"/>
      <c r="AZ3898" s="11"/>
      <c r="BA3898" s="11"/>
      <c r="BB3898" s="15"/>
    </row>
    <row r="3899" spans="37:54">
      <c r="AK3899" s="10"/>
      <c r="AL3899" s="11"/>
      <c r="AM3899" s="11"/>
      <c r="AN3899" s="11"/>
      <c r="AO3899" s="11"/>
      <c r="AP3899" s="11"/>
      <c r="AQ3899" s="11"/>
      <c r="AR3899" s="11"/>
      <c r="AS3899" s="11"/>
      <c r="AT3899" s="11"/>
      <c r="AU3899" s="11"/>
      <c r="AV3899" s="11"/>
      <c r="AW3899" s="12"/>
      <c r="AX3899" s="11"/>
      <c r="AY3899" s="11"/>
      <c r="AZ3899" s="11"/>
      <c r="BA3899" s="11"/>
      <c r="BB3899" s="15"/>
    </row>
    <row r="3900" spans="37:54">
      <c r="AK3900" s="10"/>
      <c r="AL3900" s="11"/>
      <c r="AM3900" s="11"/>
      <c r="AN3900" s="11"/>
      <c r="AO3900" s="11"/>
      <c r="AP3900" s="11"/>
      <c r="AQ3900" s="11"/>
      <c r="AR3900" s="11"/>
      <c r="AS3900" s="11"/>
      <c r="AT3900" s="11"/>
      <c r="AU3900" s="11"/>
      <c r="AV3900" s="11"/>
      <c r="AW3900" s="12"/>
      <c r="AX3900" s="11"/>
      <c r="AY3900" s="11"/>
      <c r="AZ3900" s="11"/>
      <c r="BA3900" s="11"/>
      <c r="BB3900" s="15"/>
    </row>
    <row r="3901" spans="37:54">
      <c r="AK3901" s="10"/>
      <c r="AL3901" s="11"/>
      <c r="AM3901" s="11"/>
      <c r="AN3901" s="11"/>
      <c r="AO3901" s="11"/>
      <c r="AP3901" s="11"/>
      <c r="AQ3901" s="11"/>
      <c r="AR3901" s="11"/>
      <c r="AS3901" s="11"/>
      <c r="AT3901" s="11"/>
      <c r="AU3901" s="11"/>
      <c r="AV3901" s="11"/>
      <c r="AW3901" s="12"/>
      <c r="AX3901" s="11"/>
      <c r="AY3901" s="11"/>
      <c r="AZ3901" s="11"/>
      <c r="BA3901" s="11"/>
      <c r="BB3901" s="15"/>
    </row>
    <row r="3902" spans="37:54">
      <c r="AK3902" s="10"/>
      <c r="AL3902" s="11"/>
      <c r="AM3902" s="11"/>
      <c r="AN3902" s="11"/>
      <c r="AO3902" s="11"/>
      <c r="AP3902" s="11"/>
      <c r="AQ3902" s="11"/>
      <c r="AR3902" s="11"/>
      <c r="AS3902" s="11"/>
      <c r="AT3902" s="11"/>
      <c r="AU3902" s="11"/>
      <c r="AV3902" s="11"/>
      <c r="AW3902" s="12"/>
      <c r="AX3902" s="11"/>
      <c r="AY3902" s="11"/>
      <c r="AZ3902" s="11"/>
      <c r="BA3902" s="11"/>
      <c r="BB3902" s="15"/>
    </row>
    <row r="3903" spans="37:54">
      <c r="AK3903" s="10"/>
      <c r="AL3903" s="11"/>
      <c r="AM3903" s="11"/>
      <c r="AN3903" s="11"/>
      <c r="AO3903" s="11"/>
      <c r="AP3903" s="11"/>
      <c r="AQ3903" s="11"/>
      <c r="AR3903" s="11"/>
      <c r="AS3903" s="11"/>
      <c r="AT3903" s="11"/>
      <c r="AU3903" s="11"/>
      <c r="AV3903" s="11"/>
      <c r="AW3903" s="12"/>
      <c r="AX3903" s="11"/>
      <c r="AY3903" s="11"/>
      <c r="AZ3903" s="11"/>
      <c r="BA3903" s="11"/>
      <c r="BB3903" s="15"/>
    </row>
    <row r="3904" spans="37:54">
      <c r="AK3904" s="10"/>
      <c r="AL3904" s="11"/>
      <c r="AM3904" s="11"/>
      <c r="AN3904" s="11"/>
      <c r="AO3904" s="11"/>
      <c r="AP3904" s="11"/>
      <c r="AQ3904" s="11"/>
      <c r="AR3904" s="11"/>
      <c r="AS3904" s="11"/>
      <c r="AT3904" s="11"/>
      <c r="AU3904" s="11"/>
      <c r="AV3904" s="11"/>
      <c r="AW3904" s="12"/>
      <c r="AX3904" s="11"/>
      <c r="AY3904" s="11"/>
      <c r="AZ3904" s="11"/>
      <c r="BA3904" s="11"/>
      <c r="BB3904" s="15"/>
    </row>
    <row r="3905" spans="37:54">
      <c r="AK3905" s="10"/>
      <c r="AL3905" s="11"/>
      <c r="AM3905" s="11"/>
      <c r="AN3905" s="11"/>
      <c r="AO3905" s="11"/>
      <c r="AP3905" s="11"/>
      <c r="AQ3905" s="11"/>
      <c r="AR3905" s="11"/>
      <c r="AS3905" s="11"/>
      <c r="AT3905" s="11"/>
      <c r="AU3905" s="11"/>
      <c r="AV3905" s="11"/>
      <c r="AW3905" s="12"/>
      <c r="AX3905" s="11"/>
      <c r="AY3905" s="11"/>
      <c r="AZ3905" s="11"/>
      <c r="BA3905" s="11"/>
      <c r="BB3905" s="15"/>
    </row>
    <row r="3906" spans="37:54">
      <c r="AK3906" s="10"/>
      <c r="AL3906" s="11"/>
      <c r="AM3906" s="11"/>
      <c r="AN3906" s="11"/>
      <c r="AO3906" s="11"/>
      <c r="AP3906" s="11"/>
      <c r="AQ3906" s="11"/>
      <c r="AR3906" s="11"/>
      <c r="AS3906" s="11"/>
      <c r="AT3906" s="11"/>
      <c r="AU3906" s="11"/>
      <c r="AV3906" s="11"/>
      <c r="AW3906" s="12"/>
      <c r="AX3906" s="11"/>
      <c r="AY3906" s="11"/>
      <c r="AZ3906" s="11"/>
      <c r="BA3906" s="11"/>
      <c r="BB3906" s="15"/>
    </row>
    <row r="3907" spans="37:54">
      <c r="AK3907" s="10"/>
      <c r="AL3907" s="11"/>
      <c r="AM3907" s="11"/>
      <c r="AN3907" s="11"/>
      <c r="AO3907" s="11"/>
      <c r="AP3907" s="11"/>
      <c r="AQ3907" s="11"/>
      <c r="AR3907" s="11"/>
      <c r="AS3907" s="11"/>
      <c r="AT3907" s="11"/>
      <c r="AU3907" s="11"/>
      <c r="AV3907" s="11"/>
      <c r="AW3907" s="12"/>
      <c r="AX3907" s="11"/>
      <c r="AY3907" s="11"/>
      <c r="AZ3907" s="11"/>
      <c r="BA3907" s="11"/>
      <c r="BB3907" s="15"/>
    </row>
    <row r="3908" spans="37:54">
      <c r="AK3908" s="10"/>
      <c r="AL3908" s="11"/>
      <c r="AM3908" s="11"/>
      <c r="AN3908" s="11"/>
      <c r="AO3908" s="11"/>
      <c r="AP3908" s="11"/>
      <c r="AQ3908" s="11"/>
      <c r="AR3908" s="11"/>
      <c r="AS3908" s="11"/>
      <c r="AT3908" s="11"/>
      <c r="AU3908" s="11"/>
      <c r="AV3908" s="11"/>
      <c r="AW3908" s="12"/>
      <c r="AX3908" s="11"/>
      <c r="AY3908" s="11"/>
      <c r="AZ3908" s="11"/>
      <c r="BA3908" s="11"/>
      <c r="BB3908" s="15"/>
    </row>
    <row r="3909" spans="37:54">
      <c r="AK3909" s="10"/>
      <c r="AL3909" s="11"/>
      <c r="AM3909" s="11"/>
      <c r="AN3909" s="11"/>
      <c r="AO3909" s="11"/>
      <c r="AP3909" s="11"/>
      <c r="AQ3909" s="11"/>
      <c r="AR3909" s="11"/>
      <c r="AS3909" s="11"/>
      <c r="AT3909" s="11"/>
      <c r="AU3909" s="11"/>
      <c r="AV3909" s="11"/>
      <c r="AW3909" s="12"/>
      <c r="AX3909" s="11"/>
      <c r="AY3909" s="11"/>
      <c r="AZ3909" s="11"/>
      <c r="BA3909" s="11"/>
      <c r="BB3909" s="15"/>
    </row>
    <row r="3910" spans="37:54">
      <c r="AK3910" s="10"/>
      <c r="AL3910" s="11"/>
      <c r="AM3910" s="11"/>
      <c r="AN3910" s="11"/>
      <c r="AO3910" s="11"/>
      <c r="AP3910" s="11"/>
      <c r="AQ3910" s="11"/>
      <c r="AR3910" s="11"/>
      <c r="AS3910" s="11"/>
      <c r="AT3910" s="11"/>
      <c r="AU3910" s="11"/>
      <c r="AV3910" s="11"/>
      <c r="AW3910" s="12"/>
      <c r="AX3910" s="11"/>
      <c r="AY3910" s="11"/>
      <c r="AZ3910" s="11"/>
      <c r="BA3910" s="11"/>
      <c r="BB3910" s="15"/>
    </row>
    <row r="3911" spans="37:54">
      <c r="AK3911" s="10"/>
      <c r="AL3911" s="11"/>
      <c r="AM3911" s="11"/>
      <c r="AN3911" s="11"/>
      <c r="AO3911" s="11"/>
      <c r="AP3911" s="11"/>
      <c r="AQ3911" s="11"/>
      <c r="AR3911" s="11"/>
      <c r="AS3911" s="11"/>
      <c r="AT3911" s="11"/>
      <c r="AU3911" s="11"/>
      <c r="AV3911" s="11"/>
      <c r="AW3911" s="12"/>
      <c r="AX3911" s="11"/>
      <c r="AY3911" s="11"/>
      <c r="AZ3911" s="11"/>
      <c r="BA3911" s="11"/>
      <c r="BB3911" s="15"/>
    </row>
    <row r="3912" spans="37:54">
      <c r="AK3912" s="10"/>
      <c r="AL3912" s="11"/>
      <c r="AM3912" s="11"/>
      <c r="AN3912" s="11"/>
      <c r="AO3912" s="11"/>
      <c r="AP3912" s="11"/>
      <c r="AQ3912" s="11"/>
      <c r="AR3912" s="11"/>
      <c r="AS3912" s="11"/>
      <c r="AT3912" s="11"/>
      <c r="AU3912" s="11"/>
      <c r="AV3912" s="11"/>
      <c r="AW3912" s="12"/>
      <c r="AX3912" s="11"/>
      <c r="AY3912" s="11"/>
      <c r="AZ3912" s="11"/>
      <c r="BA3912" s="11"/>
      <c r="BB3912" s="15"/>
    </row>
    <row r="3913" spans="37:54">
      <c r="AK3913" s="10"/>
      <c r="AL3913" s="11"/>
      <c r="AM3913" s="11"/>
      <c r="AN3913" s="11"/>
      <c r="AO3913" s="11"/>
      <c r="AP3913" s="11"/>
      <c r="AQ3913" s="11"/>
      <c r="AR3913" s="11"/>
      <c r="AS3913" s="11"/>
      <c r="AT3913" s="11"/>
      <c r="AU3913" s="11"/>
      <c r="AV3913" s="11"/>
      <c r="AW3913" s="12"/>
      <c r="AX3913" s="11"/>
      <c r="AY3913" s="11"/>
      <c r="AZ3913" s="11"/>
      <c r="BA3913" s="11"/>
      <c r="BB3913" s="15"/>
    </row>
    <row r="3914" spans="37:54">
      <c r="AK3914" s="10"/>
      <c r="AL3914" s="11"/>
      <c r="AM3914" s="11"/>
      <c r="AN3914" s="11"/>
      <c r="AO3914" s="11"/>
      <c r="AP3914" s="11"/>
      <c r="AQ3914" s="11"/>
      <c r="AR3914" s="11"/>
      <c r="AS3914" s="11"/>
      <c r="AT3914" s="11"/>
      <c r="AU3914" s="11"/>
      <c r="AV3914" s="11"/>
      <c r="AW3914" s="12"/>
      <c r="AX3914" s="11"/>
      <c r="AY3914" s="11"/>
      <c r="AZ3914" s="11"/>
      <c r="BA3914" s="11"/>
      <c r="BB3914" s="15"/>
    </row>
    <row r="3915" spans="37:54">
      <c r="AK3915" s="10"/>
      <c r="AL3915" s="11"/>
      <c r="AM3915" s="11"/>
      <c r="AN3915" s="11"/>
      <c r="AO3915" s="11"/>
      <c r="AP3915" s="11"/>
      <c r="AQ3915" s="11"/>
      <c r="AR3915" s="11"/>
      <c r="AS3915" s="11"/>
      <c r="AT3915" s="11"/>
      <c r="AU3915" s="11"/>
      <c r="AV3915" s="11"/>
      <c r="AW3915" s="12"/>
      <c r="AX3915" s="11"/>
      <c r="AY3915" s="11"/>
      <c r="AZ3915" s="11"/>
      <c r="BA3915" s="11"/>
      <c r="BB3915" s="15"/>
    </row>
    <row r="3916" spans="37:54">
      <c r="AK3916" s="10"/>
      <c r="AL3916" s="11"/>
      <c r="AM3916" s="11"/>
      <c r="AN3916" s="11"/>
      <c r="AO3916" s="11"/>
      <c r="AP3916" s="11"/>
      <c r="AQ3916" s="11"/>
      <c r="AR3916" s="11"/>
      <c r="AS3916" s="11"/>
      <c r="AT3916" s="11"/>
      <c r="AU3916" s="11"/>
      <c r="AV3916" s="11"/>
      <c r="AW3916" s="12"/>
      <c r="AX3916" s="11"/>
      <c r="AY3916" s="11"/>
      <c r="AZ3916" s="11"/>
      <c r="BA3916" s="11"/>
      <c r="BB3916" s="15"/>
    </row>
    <row r="3917" spans="37:54">
      <c r="AK3917" s="10"/>
      <c r="AL3917" s="11"/>
      <c r="AM3917" s="11"/>
      <c r="AN3917" s="11"/>
      <c r="AO3917" s="11"/>
      <c r="AP3917" s="11"/>
      <c r="AQ3917" s="11"/>
      <c r="AR3917" s="11"/>
      <c r="AS3917" s="11"/>
      <c r="AT3917" s="11"/>
      <c r="AU3917" s="11"/>
      <c r="AV3917" s="11"/>
      <c r="AW3917" s="12"/>
      <c r="AX3917" s="11"/>
      <c r="AY3917" s="11"/>
      <c r="AZ3917" s="11"/>
      <c r="BA3917" s="11"/>
      <c r="BB3917" s="15"/>
    </row>
    <row r="3918" spans="37:54">
      <c r="AK3918" s="10"/>
      <c r="AL3918" s="11"/>
      <c r="AM3918" s="11"/>
      <c r="AN3918" s="11"/>
      <c r="AO3918" s="11"/>
      <c r="AP3918" s="11"/>
      <c r="AQ3918" s="11"/>
      <c r="AR3918" s="11"/>
      <c r="AS3918" s="11"/>
      <c r="AT3918" s="11"/>
      <c r="AU3918" s="11"/>
      <c r="AV3918" s="11"/>
      <c r="AW3918" s="12"/>
      <c r="AX3918" s="11"/>
      <c r="AY3918" s="11"/>
      <c r="AZ3918" s="11"/>
      <c r="BA3918" s="11"/>
      <c r="BB3918" s="15"/>
    </row>
    <row r="3919" spans="37:54">
      <c r="AK3919" s="10"/>
      <c r="AL3919" s="11"/>
      <c r="AM3919" s="11"/>
      <c r="AN3919" s="11"/>
      <c r="AO3919" s="11"/>
      <c r="AP3919" s="11"/>
      <c r="AQ3919" s="11"/>
      <c r="AR3919" s="11"/>
      <c r="AS3919" s="11"/>
      <c r="AT3919" s="11"/>
      <c r="AU3919" s="11"/>
      <c r="AV3919" s="11"/>
      <c r="AW3919" s="12"/>
      <c r="AX3919" s="11"/>
      <c r="AY3919" s="11"/>
      <c r="AZ3919" s="11"/>
      <c r="BA3919" s="11"/>
      <c r="BB3919" s="15"/>
    </row>
    <row r="3920" spans="37:54">
      <c r="AK3920" s="10"/>
      <c r="AL3920" s="11"/>
      <c r="AM3920" s="11"/>
      <c r="AN3920" s="11"/>
      <c r="AO3920" s="11"/>
      <c r="AP3920" s="11"/>
      <c r="AQ3920" s="11"/>
      <c r="AR3920" s="11"/>
      <c r="AS3920" s="11"/>
      <c r="AT3920" s="11"/>
      <c r="AU3920" s="11"/>
      <c r="AV3920" s="11"/>
      <c r="AW3920" s="12"/>
      <c r="AX3920" s="11"/>
      <c r="AY3920" s="11"/>
      <c r="AZ3920" s="11"/>
      <c r="BA3920" s="11"/>
      <c r="BB3920" s="15"/>
    </row>
    <row r="3921" spans="37:54">
      <c r="AK3921" s="10"/>
      <c r="AL3921" s="11"/>
      <c r="AM3921" s="11"/>
      <c r="AN3921" s="11"/>
      <c r="AO3921" s="11"/>
      <c r="AP3921" s="11"/>
      <c r="AQ3921" s="11"/>
      <c r="AR3921" s="11"/>
      <c r="AS3921" s="11"/>
      <c r="AT3921" s="11"/>
      <c r="AU3921" s="11"/>
      <c r="AV3921" s="11"/>
      <c r="AW3921" s="12"/>
      <c r="AX3921" s="11"/>
      <c r="AY3921" s="11"/>
      <c r="AZ3921" s="11"/>
      <c r="BA3921" s="11"/>
      <c r="BB3921" s="15"/>
    </row>
    <row r="3922" spans="37:54">
      <c r="AK3922" s="10"/>
      <c r="AL3922" s="11"/>
      <c r="AM3922" s="11"/>
      <c r="AN3922" s="11"/>
      <c r="AO3922" s="11"/>
      <c r="AP3922" s="11"/>
      <c r="AQ3922" s="11"/>
      <c r="AR3922" s="11"/>
      <c r="AS3922" s="11"/>
      <c r="AT3922" s="11"/>
      <c r="AU3922" s="11"/>
      <c r="AV3922" s="11"/>
      <c r="AW3922" s="12"/>
      <c r="AX3922" s="11"/>
      <c r="AY3922" s="11"/>
      <c r="AZ3922" s="11"/>
      <c r="BA3922" s="11"/>
      <c r="BB3922" s="15"/>
    </row>
    <row r="3923" spans="37:54">
      <c r="AK3923" s="10"/>
      <c r="AL3923" s="11"/>
      <c r="AM3923" s="11"/>
      <c r="AN3923" s="11"/>
      <c r="AO3923" s="11"/>
      <c r="AP3923" s="11"/>
      <c r="AQ3923" s="11"/>
      <c r="AR3923" s="11"/>
      <c r="AS3923" s="11"/>
      <c r="AT3923" s="11"/>
      <c r="AU3923" s="11"/>
      <c r="AV3923" s="11"/>
      <c r="AW3923" s="12"/>
      <c r="AX3923" s="11"/>
      <c r="AY3923" s="11"/>
      <c r="AZ3923" s="11"/>
      <c r="BA3923" s="11"/>
      <c r="BB3923" s="15"/>
    </row>
    <row r="3924" spans="37:54">
      <c r="AK3924" s="10"/>
      <c r="AL3924" s="11"/>
      <c r="AM3924" s="11"/>
      <c r="AN3924" s="11"/>
      <c r="AO3924" s="11"/>
      <c r="AP3924" s="11"/>
      <c r="AQ3924" s="11"/>
      <c r="AR3924" s="11"/>
      <c r="AS3924" s="11"/>
      <c r="AT3924" s="11"/>
      <c r="AU3924" s="11"/>
      <c r="AV3924" s="11"/>
      <c r="AW3924" s="12"/>
      <c r="AX3924" s="11"/>
      <c r="AY3924" s="11"/>
      <c r="AZ3924" s="11"/>
      <c r="BA3924" s="11"/>
      <c r="BB3924" s="15"/>
    </row>
    <row r="3925" spans="37:54">
      <c r="AK3925" s="10"/>
      <c r="AL3925" s="11"/>
      <c r="AM3925" s="11"/>
      <c r="AN3925" s="11"/>
      <c r="AO3925" s="11"/>
      <c r="AP3925" s="11"/>
      <c r="AQ3925" s="11"/>
      <c r="AR3925" s="11"/>
      <c r="AS3925" s="11"/>
      <c r="AT3925" s="11"/>
      <c r="AU3925" s="11"/>
      <c r="AV3925" s="11"/>
      <c r="AW3925" s="12"/>
      <c r="AX3925" s="11"/>
      <c r="AY3925" s="11"/>
      <c r="AZ3925" s="11"/>
      <c r="BA3925" s="11"/>
      <c r="BB3925" s="15"/>
    </row>
    <row r="3926" spans="37:54">
      <c r="AK3926" s="10"/>
      <c r="AL3926" s="11"/>
      <c r="AM3926" s="11"/>
      <c r="AN3926" s="11"/>
      <c r="AO3926" s="11"/>
      <c r="AP3926" s="11"/>
      <c r="AQ3926" s="11"/>
      <c r="AR3926" s="11"/>
      <c r="AS3926" s="11"/>
      <c r="AT3926" s="11"/>
      <c r="AU3926" s="11"/>
      <c r="AV3926" s="11"/>
      <c r="AW3926" s="12"/>
      <c r="AX3926" s="11"/>
      <c r="AY3926" s="11"/>
      <c r="AZ3926" s="11"/>
      <c r="BA3926" s="11"/>
      <c r="BB3926" s="15"/>
    </row>
    <row r="3927" spans="37:54">
      <c r="AK3927" s="10"/>
      <c r="AL3927" s="11"/>
      <c r="AM3927" s="11"/>
      <c r="AN3927" s="11"/>
      <c r="AO3927" s="11"/>
      <c r="AP3927" s="11"/>
      <c r="AQ3927" s="11"/>
      <c r="AR3927" s="11"/>
      <c r="AS3927" s="11"/>
      <c r="AT3927" s="11"/>
      <c r="AU3927" s="11"/>
      <c r="AV3927" s="11"/>
      <c r="AW3927" s="12"/>
      <c r="AX3927" s="11"/>
      <c r="AY3927" s="11"/>
      <c r="AZ3927" s="11"/>
      <c r="BA3927" s="11"/>
      <c r="BB3927" s="15"/>
    </row>
    <row r="3928" spans="37:54">
      <c r="AK3928" s="10"/>
      <c r="AL3928" s="11"/>
      <c r="AM3928" s="11"/>
      <c r="AN3928" s="11"/>
      <c r="AO3928" s="11"/>
      <c r="AP3928" s="11"/>
      <c r="AQ3928" s="11"/>
      <c r="AR3928" s="11"/>
      <c r="AS3928" s="11"/>
      <c r="AT3928" s="11"/>
      <c r="AU3928" s="11"/>
      <c r="AV3928" s="11"/>
      <c r="AW3928" s="12"/>
      <c r="AX3928" s="11"/>
      <c r="AY3928" s="11"/>
      <c r="AZ3928" s="11"/>
      <c r="BA3928" s="11"/>
      <c r="BB3928" s="15"/>
    </row>
    <row r="3929" spans="37:54">
      <c r="AK3929" s="10"/>
      <c r="AL3929" s="11"/>
      <c r="AM3929" s="11"/>
      <c r="AN3929" s="11"/>
      <c r="AO3929" s="11"/>
      <c r="AP3929" s="11"/>
      <c r="AQ3929" s="11"/>
      <c r="AR3929" s="11"/>
      <c r="AS3929" s="11"/>
      <c r="AT3929" s="11"/>
      <c r="AU3929" s="11"/>
      <c r="AV3929" s="11"/>
      <c r="AW3929" s="12"/>
      <c r="AX3929" s="11"/>
      <c r="AY3929" s="11"/>
      <c r="AZ3929" s="11"/>
      <c r="BA3929" s="11"/>
      <c r="BB3929" s="15"/>
    </row>
    <row r="3930" spans="37:54">
      <c r="AK3930" s="10"/>
      <c r="AL3930" s="11"/>
      <c r="AM3930" s="11"/>
      <c r="AN3930" s="11"/>
      <c r="AO3930" s="11"/>
      <c r="AP3930" s="11"/>
      <c r="AQ3930" s="11"/>
      <c r="AR3930" s="11"/>
      <c r="AS3930" s="11"/>
      <c r="AT3930" s="11"/>
      <c r="AU3930" s="11"/>
      <c r="AV3930" s="11"/>
      <c r="AW3930" s="12"/>
      <c r="AX3930" s="11"/>
      <c r="AY3930" s="11"/>
      <c r="AZ3930" s="11"/>
      <c r="BA3930" s="11"/>
      <c r="BB3930" s="15"/>
    </row>
    <row r="3931" spans="37:54">
      <c r="AK3931" s="10"/>
      <c r="AL3931" s="11"/>
      <c r="AM3931" s="11"/>
      <c r="AN3931" s="11"/>
      <c r="AO3931" s="11"/>
      <c r="AP3931" s="11"/>
      <c r="AQ3931" s="11"/>
      <c r="AR3931" s="11"/>
      <c r="AS3931" s="11"/>
      <c r="AT3931" s="11"/>
      <c r="AU3931" s="11"/>
      <c r="AV3931" s="11"/>
      <c r="AW3931" s="12"/>
      <c r="AX3931" s="11"/>
      <c r="AY3931" s="11"/>
      <c r="AZ3931" s="11"/>
      <c r="BA3931" s="11"/>
      <c r="BB3931" s="15"/>
    </row>
    <row r="3932" spans="37:54">
      <c r="AK3932" s="10"/>
      <c r="AL3932" s="11"/>
      <c r="AM3932" s="11"/>
      <c r="AN3932" s="11"/>
      <c r="AO3932" s="11"/>
      <c r="AP3932" s="11"/>
      <c r="AQ3932" s="11"/>
      <c r="AR3932" s="11"/>
      <c r="AS3932" s="11"/>
      <c r="AT3932" s="11"/>
      <c r="AU3932" s="11"/>
      <c r="AV3932" s="11"/>
      <c r="AW3932" s="12"/>
      <c r="AX3932" s="11"/>
      <c r="AY3932" s="11"/>
      <c r="AZ3932" s="11"/>
      <c r="BA3932" s="11"/>
      <c r="BB3932" s="15"/>
    </row>
    <row r="3933" spans="37:54">
      <c r="AK3933" s="10"/>
      <c r="AL3933" s="11"/>
      <c r="AM3933" s="11"/>
      <c r="AN3933" s="11"/>
      <c r="AO3933" s="11"/>
      <c r="AP3933" s="11"/>
      <c r="AQ3933" s="11"/>
      <c r="AR3933" s="11"/>
      <c r="AS3933" s="11"/>
      <c r="AT3933" s="11"/>
      <c r="AU3933" s="11"/>
      <c r="AV3933" s="11"/>
      <c r="AW3933" s="12"/>
      <c r="AX3933" s="11"/>
      <c r="AY3933" s="11"/>
      <c r="AZ3933" s="11"/>
      <c r="BA3933" s="11"/>
      <c r="BB3933" s="15"/>
    </row>
    <row r="3934" spans="37:54">
      <c r="AK3934" s="10"/>
      <c r="AL3934" s="11"/>
      <c r="AM3934" s="11"/>
      <c r="AN3934" s="11"/>
      <c r="AO3934" s="11"/>
      <c r="AP3934" s="11"/>
      <c r="AQ3934" s="11"/>
      <c r="AR3934" s="11"/>
      <c r="AS3934" s="11"/>
      <c r="AT3934" s="11"/>
      <c r="AU3934" s="11"/>
      <c r="AV3934" s="11"/>
      <c r="AW3934" s="12"/>
      <c r="AX3934" s="11"/>
      <c r="AY3934" s="11"/>
      <c r="AZ3934" s="11"/>
      <c r="BA3934" s="11"/>
      <c r="BB3934" s="15"/>
    </row>
    <row r="3935" spans="37:54">
      <c r="AK3935" s="10"/>
      <c r="AL3935" s="11"/>
      <c r="AM3935" s="11"/>
      <c r="AN3935" s="11"/>
      <c r="AO3935" s="11"/>
      <c r="AP3935" s="11"/>
      <c r="AQ3935" s="11"/>
      <c r="AR3935" s="11"/>
      <c r="AS3935" s="11"/>
      <c r="AT3935" s="11"/>
      <c r="AU3935" s="11"/>
      <c r="AV3935" s="11"/>
      <c r="AW3935" s="12"/>
      <c r="AX3935" s="11"/>
      <c r="AY3935" s="11"/>
      <c r="AZ3935" s="11"/>
      <c r="BA3935" s="11"/>
      <c r="BB3935" s="15"/>
    </row>
    <row r="3936" spans="37:54">
      <c r="AK3936" s="10"/>
      <c r="AL3936" s="11"/>
      <c r="AM3936" s="11"/>
      <c r="AN3936" s="11"/>
      <c r="AO3936" s="11"/>
      <c r="AP3936" s="11"/>
      <c r="AQ3936" s="11"/>
      <c r="AR3936" s="11"/>
      <c r="AS3936" s="11"/>
      <c r="AT3936" s="11"/>
      <c r="AU3936" s="11"/>
      <c r="AV3936" s="11"/>
      <c r="AW3936" s="12"/>
      <c r="AX3936" s="11"/>
      <c r="AY3936" s="11"/>
      <c r="AZ3936" s="11"/>
      <c r="BA3936" s="11"/>
      <c r="BB3936" s="15"/>
    </row>
    <row r="3937" spans="37:54">
      <c r="AK3937" s="10"/>
      <c r="AL3937" s="11"/>
      <c r="AM3937" s="11"/>
      <c r="AN3937" s="11"/>
      <c r="AO3937" s="11"/>
      <c r="AP3937" s="11"/>
      <c r="AQ3937" s="11"/>
      <c r="AR3937" s="11"/>
      <c r="AS3937" s="11"/>
      <c r="AT3937" s="11"/>
      <c r="AU3937" s="11"/>
      <c r="AV3937" s="11"/>
      <c r="AW3937" s="12"/>
      <c r="AX3937" s="11"/>
      <c r="AY3937" s="11"/>
      <c r="AZ3937" s="11"/>
      <c r="BA3937" s="11"/>
      <c r="BB3937" s="15"/>
    </row>
    <row r="3938" spans="37:54">
      <c r="AK3938" s="10"/>
      <c r="AL3938" s="11"/>
      <c r="AM3938" s="11"/>
      <c r="AN3938" s="11"/>
      <c r="AO3938" s="11"/>
      <c r="AP3938" s="11"/>
      <c r="AQ3938" s="11"/>
      <c r="AR3938" s="11"/>
      <c r="AS3938" s="11"/>
      <c r="AT3938" s="11"/>
      <c r="AU3938" s="11"/>
      <c r="AV3938" s="11"/>
      <c r="AW3938" s="12"/>
      <c r="AX3938" s="11"/>
      <c r="AY3938" s="11"/>
      <c r="AZ3938" s="11"/>
      <c r="BA3938" s="11"/>
      <c r="BB3938" s="15"/>
    </row>
    <row r="3939" spans="37:54">
      <c r="AK3939" s="10"/>
      <c r="AL3939" s="11"/>
      <c r="AM3939" s="11"/>
      <c r="AN3939" s="11"/>
      <c r="AO3939" s="11"/>
      <c r="AP3939" s="11"/>
      <c r="AQ3939" s="11"/>
      <c r="AR3939" s="11"/>
      <c r="AS3939" s="11"/>
      <c r="AT3939" s="11"/>
      <c r="AU3939" s="11"/>
      <c r="AV3939" s="11"/>
      <c r="AW3939" s="12"/>
      <c r="AX3939" s="11"/>
      <c r="AY3939" s="11"/>
      <c r="AZ3939" s="11"/>
      <c r="BA3939" s="11"/>
      <c r="BB3939" s="15"/>
    </row>
    <row r="3940" spans="37:54">
      <c r="AK3940" s="10"/>
      <c r="AL3940" s="11"/>
      <c r="AM3940" s="11"/>
      <c r="AN3940" s="11"/>
      <c r="AO3940" s="11"/>
      <c r="AP3940" s="11"/>
      <c r="AQ3940" s="11"/>
      <c r="AR3940" s="11"/>
      <c r="AS3940" s="11"/>
      <c r="AT3940" s="11"/>
      <c r="AU3940" s="11"/>
      <c r="AV3940" s="11"/>
      <c r="AW3940" s="12"/>
      <c r="AX3940" s="11"/>
      <c r="AY3940" s="11"/>
      <c r="AZ3940" s="11"/>
      <c r="BA3940" s="11"/>
      <c r="BB3940" s="15"/>
    </row>
    <row r="3941" spans="37:54">
      <c r="AK3941" s="10"/>
      <c r="AL3941" s="11"/>
      <c r="AM3941" s="11"/>
      <c r="AN3941" s="11"/>
      <c r="AO3941" s="11"/>
      <c r="AP3941" s="11"/>
      <c r="AQ3941" s="11"/>
      <c r="AR3941" s="11"/>
      <c r="AS3941" s="11"/>
      <c r="AT3941" s="11"/>
      <c r="AU3941" s="11"/>
      <c r="AV3941" s="11"/>
      <c r="AW3941" s="12"/>
      <c r="AX3941" s="11"/>
      <c r="AY3941" s="11"/>
      <c r="AZ3941" s="11"/>
      <c r="BA3941" s="11"/>
      <c r="BB3941" s="15"/>
    </row>
    <row r="3942" spans="37:54">
      <c r="AK3942" s="10"/>
      <c r="AL3942" s="11"/>
      <c r="AM3942" s="11"/>
      <c r="AN3942" s="11"/>
      <c r="AO3942" s="11"/>
      <c r="AP3942" s="11"/>
      <c r="AQ3942" s="11"/>
      <c r="AR3942" s="11"/>
      <c r="AS3942" s="11"/>
      <c r="AT3942" s="11"/>
      <c r="AU3942" s="11"/>
      <c r="AV3942" s="11"/>
      <c r="AW3942" s="12"/>
      <c r="AX3942" s="11"/>
      <c r="AY3942" s="11"/>
      <c r="AZ3942" s="11"/>
      <c r="BA3942" s="11"/>
      <c r="BB3942" s="15"/>
    </row>
    <row r="3943" spans="37:54">
      <c r="AK3943" s="10"/>
      <c r="AL3943" s="11"/>
      <c r="AM3943" s="11"/>
      <c r="AN3943" s="11"/>
      <c r="AO3943" s="11"/>
      <c r="AP3943" s="11"/>
      <c r="AQ3943" s="11"/>
      <c r="AR3943" s="11"/>
      <c r="AS3943" s="11"/>
      <c r="AT3943" s="11"/>
      <c r="AU3943" s="11"/>
      <c r="AV3943" s="11"/>
      <c r="AW3943" s="12"/>
      <c r="AX3943" s="11"/>
      <c r="AY3943" s="11"/>
      <c r="AZ3943" s="11"/>
      <c r="BA3943" s="11"/>
      <c r="BB3943" s="15"/>
    </row>
    <row r="3944" spans="37:54">
      <c r="AK3944" s="10"/>
      <c r="AL3944" s="11"/>
      <c r="AM3944" s="11"/>
      <c r="AN3944" s="11"/>
      <c r="AO3944" s="11"/>
      <c r="AP3944" s="11"/>
      <c r="AQ3944" s="11"/>
      <c r="AR3944" s="11"/>
      <c r="AS3944" s="11"/>
      <c r="AT3944" s="11"/>
      <c r="AU3944" s="11"/>
      <c r="AV3944" s="11"/>
      <c r="AW3944" s="12"/>
      <c r="AX3944" s="11"/>
      <c r="AY3944" s="11"/>
      <c r="AZ3944" s="11"/>
      <c r="BA3944" s="11"/>
      <c r="BB3944" s="15"/>
    </row>
    <row r="3945" spans="37:54">
      <c r="AK3945" s="10"/>
      <c r="AL3945" s="11"/>
      <c r="AM3945" s="11"/>
      <c r="AN3945" s="11"/>
      <c r="AO3945" s="11"/>
      <c r="AP3945" s="11"/>
      <c r="AQ3945" s="11"/>
      <c r="AR3945" s="11"/>
      <c r="AS3945" s="11"/>
      <c r="AT3945" s="11"/>
      <c r="AU3945" s="11"/>
      <c r="AV3945" s="11"/>
      <c r="AW3945" s="12"/>
      <c r="AX3945" s="11"/>
      <c r="AY3945" s="11"/>
      <c r="AZ3945" s="11"/>
      <c r="BA3945" s="11"/>
      <c r="BB3945" s="15"/>
    </row>
    <row r="3946" spans="37:54">
      <c r="AK3946" s="10"/>
      <c r="AL3946" s="11"/>
      <c r="AM3946" s="11"/>
      <c r="AN3946" s="11"/>
      <c r="AO3946" s="11"/>
      <c r="AP3946" s="11"/>
      <c r="AQ3946" s="11"/>
      <c r="AR3946" s="11"/>
      <c r="AS3946" s="11"/>
      <c r="AT3946" s="11"/>
      <c r="AU3946" s="11"/>
      <c r="AV3946" s="11"/>
      <c r="AW3946" s="12"/>
      <c r="AX3946" s="11"/>
      <c r="AY3946" s="11"/>
      <c r="AZ3946" s="11"/>
      <c r="BA3946" s="11"/>
      <c r="BB3946" s="15"/>
    </row>
    <row r="3947" spans="37:54">
      <c r="AK3947" s="10"/>
      <c r="AL3947" s="11"/>
      <c r="AM3947" s="11"/>
      <c r="AN3947" s="11"/>
      <c r="AO3947" s="11"/>
      <c r="AP3947" s="11"/>
      <c r="AQ3947" s="11"/>
      <c r="AR3947" s="11"/>
      <c r="AS3947" s="11"/>
      <c r="AT3947" s="11"/>
      <c r="AU3947" s="11"/>
      <c r="AV3947" s="11"/>
      <c r="AW3947" s="12"/>
      <c r="AX3947" s="11"/>
      <c r="AY3947" s="11"/>
      <c r="AZ3947" s="11"/>
      <c r="BA3947" s="11"/>
      <c r="BB3947" s="15"/>
    </row>
    <row r="3948" spans="37:54">
      <c r="AK3948" s="10"/>
      <c r="AL3948" s="11"/>
      <c r="AM3948" s="11"/>
      <c r="AN3948" s="11"/>
      <c r="AO3948" s="11"/>
      <c r="AP3948" s="11"/>
      <c r="AQ3948" s="11"/>
      <c r="AR3948" s="11"/>
      <c r="AS3948" s="11"/>
      <c r="AT3948" s="11"/>
      <c r="AU3948" s="11"/>
      <c r="AV3948" s="11"/>
      <c r="AW3948" s="12"/>
      <c r="AX3948" s="11"/>
      <c r="AY3948" s="11"/>
      <c r="AZ3948" s="11"/>
      <c r="BA3948" s="11"/>
      <c r="BB3948" s="15"/>
    </row>
    <row r="3949" spans="37:54">
      <c r="AK3949" s="10"/>
      <c r="AL3949" s="11"/>
      <c r="AM3949" s="11"/>
      <c r="AN3949" s="11"/>
      <c r="AO3949" s="11"/>
      <c r="AP3949" s="11"/>
      <c r="AQ3949" s="11"/>
      <c r="AR3949" s="11"/>
      <c r="AS3949" s="11"/>
      <c r="AT3949" s="11"/>
      <c r="AU3949" s="11"/>
      <c r="AV3949" s="11"/>
      <c r="AW3949" s="12"/>
      <c r="AX3949" s="11"/>
      <c r="AY3949" s="11"/>
      <c r="AZ3949" s="11"/>
      <c r="BA3949" s="11"/>
      <c r="BB3949" s="15"/>
    </row>
    <row r="3950" spans="37:54">
      <c r="AK3950" s="10"/>
      <c r="AL3950" s="11"/>
      <c r="AM3950" s="11"/>
      <c r="AN3950" s="11"/>
      <c r="AO3950" s="11"/>
      <c r="AP3950" s="11"/>
      <c r="AQ3950" s="11"/>
      <c r="AR3950" s="11"/>
      <c r="AS3950" s="11"/>
      <c r="AT3950" s="11"/>
      <c r="AU3950" s="11"/>
      <c r="AV3950" s="11"/>
      <c r="AW3950" s="12"/>
      <c r="AX3950" s="11"/>
      <c r="AY3950" s="11"/>
      <c r="AZ3950" s="11"/>
      <c r="BA3950" s="11"/>
      <c r="BB3950" s="15"/>
    </row>
    <row r="3951" spans="37:54">
      <c r="AK3951" s="10"/>
      <c r="AL3951" s="11"/>
      <c r="AM3951" s="11"/>
      <c r="AN3951" s="11"/>
      <c r="AO3951" s="11"/>
      <c r="AP3951" s="11"/>
      <c r="AQ3951" s="11"/>
      <c r="AR3951" s="11"/>
      <c r="AS3951" s="11"/>
      <c r="AT3951" s="11"/>
      <c r="AU3951" s="11"/>
      <c r="AV3951" s="11"/>
      <c r="AW3951" s="12"/>
      <c r="AX3951" s="11"/>
      <c r="AY3951" s="11"/>
      <c r="AZ3951" s="11"/>
      <c r="BA3951" s="11"/>
      <c r="BB3951" s="15"/>
    </row>
    <row r="3952" spans="37:54">
      <c r="AK3952" s="10"/>
      <c r="AL3952" s="11"/>
      <c r="AM3952" s="11"/>
      <c r="AN3952" s="11"/>
      <c r="AO3952" s="11"/>
      <c r="AP3952" s="11"/>
      <c r="AQ3952" s="11"/>
      <c r="AR3952" s="11"/>
      <c r="AS3952" s="11"/>
      <c r="AT3952" s="11"/>
      <c r="AU3952" s="11"/>
      <c r="AV3952" s="11"/>
      <c r="AW3952" s="12"/>
      <c r="AX3952" s="11"/>
      <c r="AY3952" s="11"/>
      <c r="AZ3952" s="11"/>
      <c r="BA3952" s="11"/>
      <c r="BB3952" s="15"/>
    </row>
    <row r="3953" spans="37:54">
      <c r="AK3953" s="10"/>
      <c r="AL3953" s="11"/>
      <c r="AM3953" s="11"/>
      <c r="AN3953" s="11"/>
      <c r="AO3953" s="11"/>
      <c r="AP3953" s="11"/>
      <c r="AQ3953" s="11"/>
      <c r="AR3953" s="11"/>
      <c r="AS3953" s="11"/>
      <c r="AT3953" s="11"/>
      <c r="AU3953" s="11"/>
      <c r="AV3953" s="11"/>
      <c r="AW3953" s="12"/>
      <c r="AX3953" s="11"/>
      <c r="AY3953" s="11"/>
      <c r="AZ3953" s="11"/>
      <c r="BA3953" s="11"/>
      <c r="BB3953" s="15"/>
    </row>
    <row r="3954" spans="37:54">
      <c r="AK3954" s="10"/>
      <c r="AL3954" s="11"/>
      <c r="AM3954" s="11"/>
      <c r="AN3954" s="11"/>
      <c r="AO3954" s="11"/>
      <c r="AP3954" s="11"/>
      <c r="AQ3954" s="11"/>
      <c r="AR3954" s="11"/>
      <c r="AS3954" s="11"/>
      <c r="AT3954" s="11"/>
      <c r="AU3954" s="11"/>
      <c r="AV3954" s="11"/>
      <c r="AW3954" s="12"/>
      <c r="AX3954" s="11"/>
      <c r="AY3954" s="11"/>
      <c r="AZ3954" s="11"/>
      <c r="BA3954" s="11"/>
      <c r="BB3954" s="15"/>
    </row>
    <row r="3955" spans="37:54">
      <c r="AK3955" s="10"/>
      <c r="AL3955" s="11"/>
      <c r="AM3955" s="11"/>
      <c r="AN3955" s="11"/>
      <c r="AO3955" s="11"/>
      <c r="AP3955" s="11"/>
      <c r="AQ3955" s="11"/>
      <c r="AR3955" s="11"/>
      <c r="AS3955" s="11"/>
      <c r="AT3955" s="11"/>
      <c r="AU3955" s="11"/>
      <c r="AV3955" s="11"/>
      <c r="AW3955" s="12"/>
      <c r="AX3955" s="11"/>
      <c r="AY3955" s="11"/>
      <c r="AZ3955" s="11"/>
      <c r="BA3955" s="11"/>
      <c r="BB3955" s="15"/>
    </row>
    <row r="3956" spans="37:54">
      <c r="AK3956" s="10"/>
      <c r="AL3956" s="11"/>
      <c r="AM3956" s="11"/>
      <c r="AN3956" s="11"/>
      <c r="AO3956" s="11"/>
      <c r="AP3956" s="11"/>
      <c r="AQ3956" s="11"/>
      <c r="AR3956" s="11"/>
      <c r="AS3956" s="11"/>
      <c r="AT3956" s="11"/>
      <c r="AU3956" s="11"/>
      <c r="AV3956" s="11"/>
      <c r="AW3956" s="12"/>
      <c r="AX3956" s="11"/>
      <c r="AY3956" s="11"/>
      <c r="AZ3956" s="11"/>
      <c r="BA3956" s="11"/>
      <c r="BB3956" s="15"/>
    </row>
    <row r="3957" spans="37:54">
      <c r="AK3957" s="10"/>
      <c r="AL3957" s="11"/>
      <c r="AM3957" s="11"/>
      <c r="AN3957" s="11"/>
      <c r="AO3957" s="11"/>
      <c r="AP3957" s="11"/>
      <c r="AQ3957" s="11"/>
      <c r="AR3957" s="11"/>
      <c r="AS3957" s="11"/>
      <c r="AT3957" s="11"/>
      <c r="AU3957" s="11"/>
      <c r="AV3957" s="11"/>
      <c r="AW3957" s="12"/>
      <c r="AX3957" s="11"/>
      <c r="AY3957" s="11"/>
      <c r="AZ3957" s="11"/>
      <c r="BA3957" s="11"/>
      <c r="BB3957" s="15"/>
    </row>
    <row r="3958" spans="37:54">
      <c r="AK3958" s="10"/>
      <c r="AL3958" s="11"/>
      <c r="AM3958" s="11"/>
      <c r="AN3958" s="11"/>
      <c r="AO3958" s="11"/>
      <c r="AP3958" s="11"/>
      <c r="AQ3958" s="11"/>
      <c r="AR3958" s="11"/>
      <c r="AS3958" s="11"/>
      <c r="AT3958" s="11"/>
      <c r="AU3958" s="11"/>
      <c r="AV3958" s="11"/>
      <c r="AW3958" s="12"/>
      <c r="AX3958" s="11"/>
      <c r="AY3958" s="11"/>
      <c r="AZ3958" s="11"/>
      <c r="BA3958" s="11"/>
      <c r="BB3958" s="15"/>
    </row>
    <row r="3959" spans="37:54">
      <c r="AK3959" s="10"/>
      <c r="AL3959" s="11"/>
      <c r="AM3959" s="11"/>
      <c r="AN3959" s="11"/>
      <c r="AO3959" s="11"/>
      <c r="AP3959" s="11"/>
      <c r="AQ3959" s="11"/>
      <c r="AR3959" s="11"/>
      <c r="AS3959" s="11"/>
      <c r="AT3959" s="11"/>
      <c r="AU3959" s="11"/>
      <c r="AV3959" s="11"/>
      <c r="AW3959" s="12"/>
      <c r="AX3959" s="11"/>
      <c r="AY3959" s="11"/>
      <c r="AZ3959" s="11"/>
      <c r="BA3959" s="11"/>
      <c r="BB3959" s="15"/>
    </row>
    <row r="3960" spans="37:54">
      <c r="AK3960" s="10"/>
      <c r="AL3960" s="11"/>
      <c r="AM3960" s="11"/>
      <c r="AN3960" s="11"/>
      <c r="AO3960" s="11"/>
      <c r="AP3960" s="11"/>
      <c r="AQ3960" s="11"/>
      <c r="AR3960" s="11"/>
      <c r="AS3960" s="11"/>
      <c r="AT3960" s="11"/>
      <c r="AU3960" s="11"/>
      <c r="AV3960" s="11"/>
      <c r="AW3960" s="12"/>
      <c r="AX3960" s="11"/>
      <c r="AY3960" s="11"/>
      <c r="AZ3960" s="11"/>
      <c r="BA3960" s="11"/>
      <c r="BB3960" s="15"/>
    </row>
    <row r="3961" spans="37:54">
      <c r="AK3961" s="10"/>
      <c r="AL3961" s="11"/>
      <c r="AM3961" s="11"/>
      <c r="AN3961" s="11"/>
      <c r="AO3961" s="11"/>
      <c r="AP3961" s="11"/>
      <c r="AQ3961" s="11"/>
      <c r="AR3961" s="11"/>
      <c r="AS3961" s="11"/>
      <c r="AT3961" s="11"/>
      <c r="AU3961" s="11"/>
      <c r="AV3961" s="11"/>
      <c r="AW3961" s="12"/>
      <c r="AX3961" s="11"/>
      <c r="AY3961" s="11"/>
      <c r="AZ3961" s="11"/>
      <c r="BA3961" s="11"/>
      <c r="BB3961" s="15"/>
    </row>
    <row r="3962" spans="37:54">
      <c r="AK3962" s="10"/>
      <c r="AL3962" s="11"/>
      <c r="AM3962" s="11"/>
      <c r="AN3962" s="11"/>
      <c r="AO3962" s="11"/>
      <c r="AP3962" s="11"/>
      <c r="AQ3962" s="11"/>
      <c r="AR3962" s="11"/>
      <c r="AS3962" s="11"/>
      <c r="AT3962" s="11"/>
      <c r="AU3962" s="11"/>
      <c r="AV3962" s="11"/>
      <c r="AW3962" s="12"/>
      <c r="AX3962" s="11"/>
      <c r="AY3962" s="11"/>
      <c r="AZ3962" s="11"/>
      <c r="BA3962" s="11"/>
      <c r="BB3962" s="15"/>
    </row>
    <row r="3963" spans="37:54">
      <c r="AK3963" s="10"/>
      <c r="AL3963" s="11"/>
      <c r="AM3963" s="11"/>
      <c r="AN3963" s="11"/>
      <c r="AO3963" s="11"/>
      <c r="AP3963" s="11"/>
      <c r="AQ3963" s="11"/>
      <c r="AR3963" s="11"/>
      <c r="AS3963" s="11"/>
      <c r="AT3963" s="11"/>
      <c r="AU3963" s="11"/>
      <c r="AV3963" s="11"/>
      <c r="AW3963" s="12"/>
      <c r="AX3963" s="11"/>
      <c r="AY3963" s="11"/>
      <c r="AZ3963" s="11"/>
      <c r="BA3963" s="11"/>
      <c r="BB3963" s="15"/>
    </row>
    <row r="3964" spans="37:54">
      <c r="AK3964" s="10"/>
      <c r="AL3964" s="11"/>
      <c r="AM3964" s="11"/>
      <c r="AN3964" s="11"/>
      <c r="AO3964" s="11"/>
      <c r="AP3964" s="11"/>
      <c r="AQ3964" s="11"/>
      <c r="AR3964" s="11"/>
      <c r="AS3964" s="11"/>
      <c r="AT3964" s="11"/>
      <c r="AU3964" s="11"/>
      <c r="AV3964" s="11"/>
      <c r="AW3964" s="12"/>
      <c r="AX3964" s="11"/>
      <c r="AY3964" s="11"/>
      <c r="AZ3964" s="11"/>
      <c r="BA3964" s="11"/>
      <c r="BB3964" s="15"/>
    </row>
    <row r="3965" spans="37:54">
      <c r="AK3965" s="10"/>
      <c r="AL3965" s="11"/>
      <c r="AM3965" s="11"/>
      <c r="AN3965" s="11"/>
      <c r="AO3965" s="11"/>
      <c r="AP3965" s="11"/>
      <c r="AQ3965" s="11"/>
      <c r="AR3965" s="11"/>
      <c r="AS3965" s="11"/>
      <c r="AT3965" s="11"/>
      <c r="AU3965" s="11"/>
      <c r="AV3965" s="11"/>
      <c r="AW3965" s="12"/>
      <c r="AX3965" s="11"/>
      <c r="AY3965" s="11"/>
      <c r="AZ3965" s="11"/>
      <c r="BA3965" s="11"/>
      <c r="BB3965" s="15"/>
    </row>
    <row r="3966" spans="37:54">
      <c r="AK3966" s="10"/>
      <c r="AL3966" s="11"/>
      <c r="AM3966" s="11"/>
      <c r="AN3966" s="11"/>
      <c r="AO3966" s="11"/>
      <c r="AP3966" s="11"/>
      <c r="AQ3966" s="11"/>
      <c r="AR3966" s="11"/>
      <c r="AS3966" s="11"/>
      <c r="AT3966" s="11"/>
      <c r="AU3966" s="11"/>
      <c r="AV3966" s="11"/>
      <c r="AW3966" s="12"/>
      <c r="AX3966" s="11"/>
      <c r="AY3966" s="11"/>
      <c r="AZ3966" s="11"/>
      <c r="BA3966" s="11"/>
      <c r="BB3966" s="15"/>
    </row>
    <row r="3967" spans="37:54">
      <c r="AK3967" s="10"/>
      <c r="AL3967" s="11"/>
      <c r="AM3967" s="11"/>
      <c r="AN3967" s="11"/>
      <c r="AO3967" s="11"/>
      <c r="AP3967" s="11"/>
      <c r="AQ3967" s="11"/>
      <c r="AR3967" s="11"/>
      <c r="AS3967" s="11"/>
      <c r="AT3967" s="11"/>
      <c r="AU3967" s="11"/>
      <c r="AV3967" s="11"/>
      <c r="AW3967" s="12"/>
      <c r="AX3967" s="11"/>
      <c r="AY3967" s="11"/>
      <c r="AZ3967" s="11"/>
      <c r="BA3967" s="11"/>
      <c r="BB3967" s="15"/>
    </row>
    <row r="3968" spans="37:54">
      <c r="AK3968" s="10"/>
      <c r="AL3968" s="11"/>
      <c r="AM3968" s="11"/>
      <c r="AN3968" s="11"/>
      <c r="AO3968" s="11"/>
      <c r="AP3968" s="11"/>
      <c r="AQ3968" s="11"/>
      <c r="AR3968" s="11"/>
      <c r="AS3968" s="11"/>
      <c r="AT3968" s="11"/>
      <c r="AU3968" s="11"/>
      <c r="AV3968" s="11"/>
      <c r="AW3968" s="12"/>
      <c r="AX3968" s="11"/>
      <c r="AY3968" s="11"/>
      <c r="AZ3968" s="11"/>
      <c r="BA3968" s="11"/>
      <c r="BB3968" s="15"/>
    </row>
    <row r="3969" spans="37:54">
      <c r="AK3969" s="10"/>
      <c r="AL3969" s="11"/>
      <c r="AM3969" s="11"/>
      <c r="AN3969" s="11"/>
      <c r="AO3969" s="11"/>
      <c r="AP3969" s="11"/>
      <c r="AQ3969" s="11"/>
      <c r="AR3969" s="11"/>
      <c r="AS3969" s="11"/>
      <c r="AT3969" s="11"/>
      <c r="AU3969" s="11"/>
      <c r="AV3969" s="11"/>
      <c r="AW3969" s="12"/>
      <c r="AX3969" s="11"/>
      <c r="AY3969" s="11"/>
      <c r="AZ3969" s="11"/>
      <c r="BA3969" s="11"/>
      <c r="BB3969" s="15"/>
    </row>
    <row r="3970" spans="37:54">
      <c r="AK3970" s="10"/>
      <c r="AL3970" s="11"/>
      <c r="AM3970" s="11"/>
      <c r="AN3970" s="11"/>
      <c r="AO3970" s="11"/>
      <c r="AP3970" s="11"/>
      <c r="AQ3970" s="11"/>
      <c r="AR3970" s="11"/>
      <c r="AS3970" s="11"/>
      <c r="AT3970" s="11"/>
      <c r="AU3970" s="11"/>
      <c r="AV3970" s="11"/>
      <c r="AW3970" s="12"/>
      <c r="AX3970" s="11"/>
      <c r="AY3970" s="11"/>
      <c r="AZ3970" s="11"/>
      <c r="BA3970" s="11"/>
      <c r="BB3970" s="15"/>
    </row>
    <row r="3971" spans="37:54">
      <c r="AK3971" s="10"/>
      <c r="AL3971" s="11"/>
      <c r="AM3971" s="11"/>
      <c r="AN3971" s="11"/>
      <c r="AO3971" s="11"/>
      <c r="AP3971" s="11"/>
      <c r="AQ3971" s="11"/>
      <c r="AR3971" s="11"/>
      <c r="AS3971" s="11"/>
      <c r="AT3971" s="11"/>
      <c r="AU3971" s="11"/>
      <c r="AV3971" s="11"/>
      <c r="AW3971" s="12"/>
      <c r="AX3971" s="11"/>
      <c r="AY3971" s="11"/>
      <c r="AZ3971" s="11"/>
      <c r="BA3971" s="11"/>
      <c r="BB3971" s="15"/>
    </row>
    <row r="3972" spans="37:54">
      <c r="AK3972" s="10"/>
      <c r="AL3972" s="11"/>
      <c r="AM3972" s="11"/>
      <c r="AN3972" s="11"/>
      <c r="AO3972" s="11"/>
      <c r="AP3972" s="11"/>
      <c r="AQ3972" s="11"/>
      <c r="AR3972" s="11"/>
      <c r="AS3972" s="11"/>
      <c r="AT3972" s="11"/>
      <c r="AU3972" s="11"/>
      <c r="AV3972" s="11"/>
      <c r="AW3972" s="12"/>
      <c r="AX3972" s="11"/>
      <c r="AY3972" s="11"/>
      <c r="AZ3972" s="11"/>
      <c r="BA3972" s="11"/>
      <c r="BB3972" s="15"/>
    </row>
    <row r="3973" spans="37:54">
      <c r="AK3973" s="10"/>
      <c r="AL3973" s="11"/>
      <c r="AM3973" s="11"/>
      <c r="AN3973" s="11"/>
      <c r="AO3973" s="11"/>
      <c r="AP3973" s="11"/>
      <c r="AQ3973" s="11"/>
      <c r="AR3973" s="11"/>
      <c r="AS3973" s="11"/>
      <c r="AT3973" s="11"/>
      <c r="AU3973" s="11"/>
      <c r="AV3973" s="11"/>
      <c r="AW3973" s="12"/>
      <c r="AX3973" s="11"/>
      <c r="AY3973" s="11"/>
      <c r="AZ3973" s="11"/>
      <c r="BA3973" s="11"/>
      <c r="BB3973" s="15"/>
    </row>
    <row r="3974" spans="37:54">
      <c r="AK3974" s="10"/>
      <c r="AL3974" s="11"/>
      <c r="AM3974" s="11"/>
      <c r="AN3974" s="11"/>
      <c r="AO3974" s="11"/>
      <c r="AP3974" s="11"/>
      <c r="AQ3974" s="11"/>
      <c r="AR3974" s="11"/>
      <c r="AS3974" s="11"/>
      <c r="AT3974" s="11"/>
      <c r="AU3974" s="11"/>
      <c r="AV3974" s="11"/>
      <c r="AW3974" s="12"/>
      <c r="AX3974" s="11"/>
      <c r="AY3974" s="11"/>
      <c r="AZ3974" s="11"/>
      <c r="BA3974" s="11"/>
      <c r="BB3974" s="15"/>
    </row>
    <row r="3975" spans="37:54">
      <c r="AK3975" s="10"/>
      <c r="AL3975" s="11"/>
      <c r="AM3975" s="11"/>
      <c r="AN3975" s="11"/>
      <c r="AO3975" s="11"/>
      <c r="AP3975" s="11"/>
      <c r="AQ3975" s="11"/>
      <c r="AR3975" s="11"/>
      <c r="AS3975" s="11"/>
      <c r="AT3975" s="11"/>
      <c r="AU3975" s="11"/>
      <c r="AV3975" s="11"/>
      <c r="AW3975" s="12"/>
      <c r="AX3975" s="11"/>
      <c r="AY3975" s="11"/>
      <c r="AZ3975" s="11"/>
      <c r="BA3975" s="11"/>
      <c r="BB3975" s="15"/>
    </row>
    <row r="3976" spans="37:54">
      <c r="AK3976" s="10"/>
      <c r="AL3976" s="11"/>
      <c r="AM3976" s="11"/>
      <c r="AN3976" s="11"/>
      <c r="AO3976" s="11"/>
      <c r="AP3976" s="11"/>
      <c r="AQ3976" s="11"/>
      <c r="AR3976" s="11"/>
      <c r="AS3976" s="11"/>
      <c r="AT3976" s="11"/>
      <c r="AU3976" s="11"/>
      <c r="AV3976" s="11"/>
      <c r="AW3976" s="12"/>
      <c r="AX3976" s="11"/>
      <c r="AY3976" s="11"/>
      <c r="AZ3976" s="11"/>
      <c r="BA3976" s="11"/>
      <c r="BB3976" s="15"/>
    </row>
    <row r="3977" spans="37:54">
      <c r="AK3977" s="10"/>
      <c r="AL3977" s="11"/>
      <c r="AM3977" s="11"/>
      <c r="AN3977" s="11"/>
      <c r="AO3977" s="11"/>
      <c r="AP3977" s="11"/>
      <c r="AQ3977" s="11"/>
      <c r="AR3977" s="11"/>
      <c r="AS3977" s="11"/>
      <c r="AT3977" s="11"/>
      <c r="AU3977" s="11"/>
      <c r="AV3977" s="11"/>
      <c r="AW3977" s="12"/>
      <c r="AX3977" s="11"/>
      <c r="AY3977" s="11"/>
      <c r="AZ3977" s="11"/>
      <c r="BA3977" s="11"/>
      <c r="BB3977" s="15"/>
    </row>
    <row r="3978" spans="37:54">
      <c r="AK3978" s="10"/>
      <c r="AL3978" s="11"/>
      <c r="AM3978" s="11"/>
      <c r="AN3978" s="11"/>
      <c r="AO3978" s="11"/>
      <c r="AP3978" s="11"/>
      <c r="AQ3978" s="11"/>
      <c r="AR3978" s="11"/>
      <c r="AS3978" s="11"/>
      <c r="AT3978" s="11"/>
      <c r="AU3978" s="11"/>
      <c r="AV3978" s="11"/>
      <c r="AW3978" s="12"/>
      <c r="AX3978" s="11"/>
      <c r="AY3978" s="11"/>
      <c r="AZ3978" s="11"/>
      <c r="BA3978" s="11"/>
      <c r="BB3978" s="15"/>
    </row>
    <row r="3979" spans="37:54">
      <c r="AK3979" s="10"/>
      <c r="AL3979" s="11"/>
      <c r="AM3979" s="11"/>
      <c r="AN3979" s="11"/>
      <c r="AO3979" s="11"/>
      <c r="AP3979" s="11"/>
      <c r="AQ3979" s="11"/>
      <c r="AR3979" s="11"/>
      <c r="AS3979" s="11"/>
      <c r="AT3979" s="11"/>
      <c r="AU3979" s="11"/>
      <c r="AV3979" s="11"/>
      <c r="AW3979" s="12"/>
      <c r="AX3979" s="11"/>
      <c r="AY3979" s="11"/>
      <c r="AZ3979" s="11"/>
      <c r="BA3979" s="11"/>
      <c r="BB3979" s="15"/>
    </row>
    <row r="3980" spans="37:54">
      <c r="AK3980" s="10"/>
      <c r="AL3980" s="11"/>
      <c r="AM3980" s="11"/>
      <c r="AN3980" s="11"/>
      <c r="AO3980" s="11"/>
      <c r="AP3980" s="11"/>
      <c r="AQ3980" s="11"/>
      <c r="AR3980" s="11"/>
      <c r="AS3980" s="11"/>
      <c r="AT3980" s="11"/>
      <c r="AU3980" s="11"/>
      <c r="AV3980" s="11"/>
      <c r="AW3980" s="12"/>
      <c r="AX3980" s="11"/>
      <c r="AY3980" s="11"/>
      <c r="AZ3980" s="11"/>
      <c r="BA3980" s="11"/>
      <c r="BB3980" s="15"/>
    </row>
    <row r="3981" spans="37:54">
      <c r="AK3981" s="10"/>
      <c r="AL3981" s="11"/>
      <c r="AM3981" s="11"/>
      <c r="AN3981" s="11"/>
      <c r="AO3981" s="11"/>
      <c r="AP3981" s="11"/>
      <c r="AQ3981" s="11"/>
      <c r="AR3981" s="11"/>
      <c r="AS3981" s="11"/>
      <c r="AT3981" s="11"/>
      <c r="AU3981" s="11"/>
      <c r="AV3981" s="11"/>
      <c r="AW3981" s="12"/>
      <c r="AX3981" s="11"/>
      <c r="AY3981" s="11"/>
      <c r="AZ3981" s="11"/>
      <c r="BA3981" s="11"/>
      <c r="BB3981" s="15"/>
    </row>
    <row r="3982" spans="37:54">
      <c r="AK3982" s="10"/>
      <c r="AL3982" s="11"/>
      <c r="AM3982" s="11"/>
      <c r="AN3982" s="11"/>
      <c r="AO3982" s="11"/>
      <c r="AP3982" s="11"/>
      <c r="AQ3982" s="11"/>
      <c r="AR3982" s="11"/>
      <c r="AS3982" s="11"/>
      <c r="AT3982" s="11"/>
      <c r="AU3982" s="11"/>
      <c r="AV3982" s="11"/>
      <c r="AW3982" s="12"/>
      <c r="AX3982" s="11"/>
      <c r="AY3982" s="11"/>
      <c r="AZ3982" s="11"/>
      <c r="BA3982" s="11"/>
      <c r="BB3982" s="15"/>
    </row>
    <row r="3983" spans="37:54">
      <c r="AK3983" s="10"/>
      <c r="AL3983" s="11"/>
      <c r="AM3983" s="11"/>
      <c r="AN3983" s="11"/>
      <c r="AO3983" s="11"/>
      <c r="AP3983" s="11"/>
      <c r="AQ3983" s="11"/>
      <c r="AR3983" s="11"/>
      <c r="AS3983" s="11"/>
      <c r="AT3983" s="11"/>
      <c r="AU3983" s="11"/>
      <c r="AV3983" s="11"/>
      <c r="AW3983" s="12"/>
      <c r="AX3983" s="11"/>
      <c r="AY3983" s="11"/>
      <c r="AZ3983" s="11"/>
      <c r="BA3983" s="11"/>
      <c r="BB3983" s="15"/>
    </row>
    <row r="3984" spans="37:54">
      <c r="AK3984" s="10"/>
      <c r="AL3984" s="11"/>
      <c r="AM3984" s="11"/>
      <c r="AN3984" s="11"/>
      <c r="AO3984" s="11"/>
      <c r="AP3984" s="11"/>
      <c r="AQ3984" s="11"/>
      <c r="AR3984" s="11"/>
      <c r="AS3984" s="11"/>
      <c r="AT3984" s="11"/>
      <c r="AU3984" s="11"/>
      <c r="AV3984" s="11"/>
      <c r="AW3984" s="12"/>
      <c r="AX3984" s="11"/>
      <c r="AY3984" s="11"/>
      <c r="AZ3984" s="11"/>
      <c r="BA3984" s="11"/>
      <c r="BB3984" s="15"/>
    </row>
    <row r="3985" spans="37:54">
      <c r="AK3985" s="10"/>
      <c r="AL3985" s="11"/>
      <c r="AM3985" s="11"/>
      <c r="AN3985" s="11"/>
      <c r="AO3985" s="11"/>
      <c r="AP3985" s="11"/>
      <c r="AQ3985" s="11"/>
      <c r="AR3985" s="11"/>
      <c r="AS3985" s="11"/>
      <c r="AT3985" s="11"/>
      <c r="AU3985" s="11"/>
      <c r="AV3985" s="11"/>
      <c r="AW3985" s="12"/>
      <c r="AX3985" s="11"/>
      <c r="AY3985" s="11"/>
      <c r="AZ3985" s="11"/>
      <c r="BA3985" s="11"/>
      <c r="BB3985" s="15"/>
    </row>
    <row r="3986" spans="37:54">
      <c r="AK3986" s="10"/>
      <c r="AL3986" s="11"/>
      <c r="AM3986" s="11"/>
      <c r="AN3986" s="11"/>
      <c r="AO3986" s="11"/>
      <c r="AP3986" s="11"/>
      <c r="AQ3986" s="11"/>
      <c r="AR3986" s="11"/>
      <c r="AS3986" s="11"/>
      <c r="AT3986" s="11"/>
      <c r="AU3986" s="11"/>
      <c r="AV3986" s="11"/>
      <c r="AW3986" s="12"/>
      <c r="AX3986" s="11"/>
      <c r="AY3986" s="11"/>
      <c r="AZ3986" s="11"/>
      <c r="BA3986" s="11"/>
      <c r="BB3986" s="15"/>
    </row>
    <row r="3987" spans="37:54">
      <c r="AK3987" s="10"/>
      <c r="AL3987" s="11"/>
      <c r="AM3987" s="11"/>
      <c r="AN3987" s="11"/>
      <c r="AO3987" s="11"/>
      <c r="AP3987" s="11"/>
      <c r="AQ3987" s="11"/>
      <c r="AR3987" s="11"/>
      <c r="AS3987" s="11"/>
      <c r="AT3987" s="11"/>
      <c r="AU3987" s="11"/>
      <c r="AV3987" s="11"/>
      <c r="AW3987" s="12"/>
      <c r="AX3987" s="11"/>
      <c r="AY3987" s="11"/>
      <c r="AZ3987" s="11"/>
      <c r="BA3987" s="11"/>
      <c r="BB3987" s="15"/>
    </row>
    <row r="3988" spans="37:54">
      <c r="AK3988" s="10"/>
      <c r="AL3988" s="11"/>
      <c r="AM3988" s="11"/>
      <c r="AN3988" s="11"/>
      <c r="AO3988" s="11"/>
      <c r="AP3988" s="11"/>
      <c r="AQ3988" s="11"/>
      <c r="AR3988" s="11"/>
      <c r="AS3988" s="11"/>
      <c r="AT3988" s="11"/>
      <c r="AU3988" s="11"/>
      <c r="AV3988" s="11"/>
      <c r="AW3988" s="12"/>
      <c r="AX3988" s="11"/>
      <c r="AY3988" s="11"/>
      <c r="AZ3988" s="11"/>
      <c r="BA3988" s="11"/>
      <c r="BB3988" s="15"/>
    </row>
    <row r="3989" spans="37:54">
      <c r="AK3989" s="10"/>
      <c r="AL3989" s="11"/>
      <c r="AM3989" s="11"/>
      <c r="AN3989" s="11"/>
      <c r="AO3989" s="11"/>
      <c r="AP3989" s="11"/>
      <c r="AQ3989" s="11"/>
      <c r="AR3989" s="11"/>
      <c r="AS3989" s="11"/>
      <c r="AT3989" s="11"/>
      <c r="AU3989" s="11"/>
      <c r="AV3989" s="11"/>
      <c r="AW3989" s="12"/>
      <c r="AX3989" s="11"/>
      <c r="AY3989" s="11"/>
      <c r="AZ3989" s="11"/>
      <c r="BA3989" s="11"/>
      <c r="BB3989" s="15"/>
    </row>
    <row r="3990" spans="37:54">
      <c r="AK3990" s="10"/>
      <c r="AL3990" s="11"/>
      <c r="AM3990" s="11"/>
      <c r="AN3990" s="11"/>
      <c r="AO3990" s="11"/>
      <c r="AP3990" s="11"/>
      <c r="AQ3990" s="11"/>
      <c r="AR3990" s="11"/>
      <c r="AS3990" s="11"/>
      <c r="AT3990" s="11"/>
      <c r="AU3990" s="11"/>
      <c r="AV3990" s="11"/>
      <c r="AW3990" s="12"/>
      <c r="AX3990" s="11"/>
      <c r="AY3990" s="11"/>
      <c r="AZ3990" s="11"/>
      <c r="BA3990" s="11"/>
      <c r="BB3990" s="15"/>
    </row>
    <row r="3991" spans="37:54">
      <c r="AK3991" s="10"/>
      <c r="AL3991" s="11"/>
      <c r="AM3991" s="11"/>
      <c r="AN3991" s="11"/>
      <c r="AO3991" s="11"/>
      <c r="AP3991" s="11"/>
      <c r="AQ3991" s="11"/>
      <c r="AR3991" s="11"/>
      <c r="AS3991" s="11"/>
      <c r="AT3991" s="11"/>
      <c r="AU3991" s="11"/>
      <c r="AV3991" s="11"/>
      <c r="AW3991" s="12"/>
      <c r="AX3991" s="11"/>
      <c r="AY3991" s="11"/>
      <c r="AZ3991" s="11"/>
      <c r="BA3991" s="11"/>
      <c r="BB3991" s="15"/>
    </row>
    <row r="3992" spans="37:54">
      <c r="AK3992" s="10"/>
      <c r="AL3992" s="11"/>
      <c r="AM3992" s="11"/>
      <c r="AN3992" s="11"/>
      <c r="AO3992" s="11"/>
      <c r="AP3992" s="11"/>
      <c r="AQ3992" s="11"/>
      <c r="AR3992" s="11"/>
      <c r="AS3992" s="11"/>
      <c r="AT3992" s="11"/>
      <c r="AU3992" s="11"/>
      <c r="AV3992" s="11"/>
      <c r="AW3992" s="12"/>
      <c r="AX3992" s="11"/>
      <c r="AY3992" s="11"/>
      <c r="AZ3992" s="11"/>
      <c r="BA3992" s="11"/>
      <c r="BB3992" s="15"/>
    </row>
    <row r="3993" spans="37:54">
      <c r="AK3993" s="10"/>
      <c r="AL3993" s="11"/>
      <c r="AM3993" s="11"/>
      <c r="AN3993" s="11"/>
      <c r="AO3993" s="11"/>
      <c r="AP3993" s="11"/>
      <c r="AQ3993" s="11"/>
      <c r="AR3993" s="11"/>
      <c r="AS3993" s="11"/>
      <c r="AT3993" s="11"/>
      <c r="AU3993" s="11"/>
      <c r="AV3993" s="11"/>
      <c r="AW3993" s="12"/>
      <c r="AX3993" s="11"/>
      <c r="AY3993" s="11"/>
      <c r="AZ3993" s="11"/>
      <c r="BA3993" s="11"/>
      <c r="BB3993" s="15"/>
    </row>
    <row r="3994" spans="37:54">
      <c r="AK3994" s="10"/>
      <c r="AL3994" s="11"/>
      <c r="AM3994" s="11"/>
      <c r="AN3994" s="11"/>
      <c r="AO3994" s="11"/>
      <c r="AP3994" s="11"/>
      <c r="AQ3994" s="11"/>
      <c r="AR3994" s="11"/>
      <c r="AS3994" s="11"/>
      <c r="AT3994" s="11"/>
      <c r="AU3994" s="11"/>
      <c r="AV3994" s="11"/>
      <c r="AW3994" s="12"/>
      <c r="AX3994" s="11"/>
      <c r="AY3994" s="11"/>
      <c r="AZ3994" s="11"/>
      <c r="BA3994" s="11"/>
      <c r="BB3994" s="15"/>
    </row>
    <row r="3995" spans="37:54">
      <c r="AK3995" s="10"/>
      <c r="AL3995" s="11"/>
      <c r="AM3995" s="11"/>
      <c r="AN3995" s="11"/>
      <c r="AO3995" s="11"/>
      <c r="AP3995" s="11"/>
      <c r="AQ3995" s="11"/>
      <c r="AR3995" s="11"/>
      <c r="AS3995" s="11"/>
      <c r="AT3995" s="11"/>
      <c r="AU3995" s="11"/>
      <c r="AV3995" s="11"/>
      <c r="AW3995" s="12"/>
      <c r="AX3995" s="11"/>
      <c r="AY3995" s="11"/>
      <c r="AZ3995" s="11"/>
      <c r="BA3995" s="11"/>
      <c r="BB3995" s="15"/>
    </row>
    <row r="3996" spans="37:54">
      <c r="AK3996" s="10"/>
      <c r="AL3996" s="11"/>
      <c r="AM3996" s="11"/>
      <c r="AN3996" s="11"/>
      <c r="AO3996" s="11"/>
      <c r="AP3996" s="11"/>
      <c r="AQ3996" s="11"/>
      <c r="AR3996" s="11"/>
      <c r="AS3996" s="11"/>
      <c r="AT3996" s="11"/>
      <c r="AU3996" s="11"/>
      <c r="AV3996" s="11"/>
      <c r="AW3996" s="12"/>
      <c r="AX3996" s="11"/>
      <c r="AY3996" s="11"/>
      <c r="AZ3996" s="11"/>
      <c r="BA3996" s="11"/>
      <c r="BB3996" s="15"/>
    </row>
    <row r="3997" spans="37:54">
      <c r="AK3997" s="10"/>
      <c r="AL3997" s="11"/>
      <c r="AM3997" s="11"/>
      <c r="AN3997" s="11"/>
      <c r="AO3997" s="11"/>
      <c r="AP3997" s="11"/>
      <c r="AQ3997" s="11"/>
      <c r="AR3997" s="11"/>
      <c r="AS3997" s="11"/>
      <c r="AT3997" s="11"/>
      <c r="AU3997" s="11"/>
      <c r="AV3997" s="11"/>
      <c r="AW3997" s="12"/>
      <c r="AX3997" s="11"/>
      <c r="AY3997" s="11"/>
      <c r="AZ3997" s="11"/>
      <c r="BA3997" s="11"/>
      <c r="BB3997" s="15"/>
    </row>
    <row r="3998" spans="37:54">
      <c r="AK3998" s="10"/>
      <c r="AL3998" s="11"/>
      <c r="AM3998" s="11"/>
      <c r="AN3998" s="11"/>
      <c r="AO3998" s="11"/>
      <c r="AP3998" s="11"/>
      <c r="AQ3998" s="11"/>
      <c r="AR3998" s="11"/>
      <c r="AS3998" s="11"/>
      <c r="AT3998" s="11"/>
      <c r="AU3998" s="11"/>
      <c r="AV3998" s="11"/>
      <c r="AW3998" s="12"/>
      <c r="AX3998" s="11"/>
      <c r="AY3998" s="11"/>
      <c r="AZ3998" s="11"/>
      <c r="BA3998" s="11"/>
      <c r="BB3998" s="15"/>
    </row>
    <row r="3999" spans="37:54">
      <c r="AK3999" s="10"/>
      <c r="AL3999" s="11"/>
      <c r="AM3999" s="11"/>
      <c r="AN3999" s="11"/>
      <c r="AO3999" s="11"/>
      <c r="AP3999" s="11"/>
      <c r="AQ3999" s="11"/>
      <c r="AR3999" s="11"/>
      <c r="AS3999" s="11"/>
      <c r="AT3999" s="11"/>
      <c r="AU3999" s="11"/>
      <c r="AV3999" s="11"/>
      <c r="AW3999" s="12"/>
      <c r="AX3999" s="11"/>
      <c r="AY3999" s="11"/>
      <c r="AZ3999" s="11"/>
      <c r="BA3999" s="11"/>
      <c r="BB3999" s="15"/>
    </row>
    <row r="4000" spans="37:54">
      <c r="AK4000" s="10"/>
      <c r="AL4000" s="11"/>
      <c r="AM4000" s="11"/>
      <c r="AN4000" s="11"/>
      <c r="AO4000" s="11"/>
      <c r="AP4000" s="11"/>
      <c r="AQ4000" s="11"/>
      <c r="AR4000" s="11"/>
      <c r="AS4000" s="11"/>
      <c r="AT4000" s="11"/>
      <c r="AU4000" s="11"/>
      <c r="AV4000" s="11"/>
      <c r="AW4000" s="12"/>
      <c r="AX4000" s="11"/>
      <c r="AY4000" s="11"/>
      <c r="AZ4000" s="11"/>
      <c r="BA4000" s="11"/>
      <c r="BB4000" s="15"/>
    </row>
  </sheetData>
  <mergeCells count="2">
    <mergeCell ref="D1:I1"/>
    <mergeCell ref="BC1:BE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Spinner 1">
              <controlPr defaultSize="0" autoPict="0">
                <anchor moveWithCells="1" sizeWithCells="1">
                  <from>
                    <xdr:col>57</xdr:col>
                    <xdr:colOff>161925</xdr:colOff>
                    <xdr:row>0</xdr:row>
                    <xdr:rowOff>28575</xdr:rowOff>
                  </from>
                  <to>
                    <xdr:col>61</xdr:col>
                    <xdr:colOff>152400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P4000"/>
  <sheetViews>
    <sheetView topLeftCell="A52" workbookViewId="0">
      <selection activeCell="F74" sqref="F74"/>
    </sheetView>
  </sheetViews>
  <sheetFormatPr defaultColWidth="2.5" defaultRowHeight="11.25"/>
  <cols>
    <col min="1" max="2" width="6.25" style="37" customWidth="1"/>
    <col min="3" max="6" width="5.125" style="37" customWidth="1"/>
    <col min="7" max="7" width="3" style="37" bestFit="1" customWidth="1"/>
    <col min="8" max="46" width="2.5" style="37"/>
    <col min="47" max="47" width="2.375" style="37" customWidth="1"/>
    <col min="48" max="256" width="2.5" style="37"/>
    <col min="257" max="258" width="6.25" style="37" customWidth="1"/>
    <col min="259" max="262" width="5.125" style="37" customWidth="1"/>
    <col min="263" max="512" width="2.5" style="37"/>
    <col min="513" max="514" width="6.25" style="37" customWidth="1"/>
    <col min="515" max="518" width="5.125" style="37" customWidth="1"/>
    <col min="519" max="768" width="2.5" style="37"/>
    <col min="769" max="770" width="6.25" style="37" customWidth="1"/>
    <col min="771" max="774" width="5.125" style="37" customWidth="1"/>
    <col min="775" max="1024" width="2.5" style="37"/>
    <col min="1025" max="1026" width="6.25" style="37" customWidth="1"/>
    <col min="1027" max="1030" width="5.125" style="37" customWidth="1"/>
    <col min="1031" max="1280" width="2.5" style="37"/>
    <col min="1281" max="1282" width="6.25" style="37" customWidth="1"/>
    <col min="1283" max="1286" width="5.125" style="37" customWidth="1"/>
    <col min="1287" max="1536" width="2.5" style="37"/>
    <col min="1537" max="1538" width="6.25" style="37" customWidth="1"/>
    <col min="1539" max="1542" width="5.125" style="37" customWidth="1"/>
    <col min="1543" max="1792" width="2.5" style="37"/>
    <col min="1793" max="1794" width="6.25" style="37" customWidth="1"/>
    <col min="1795" max="1798" width="5.125" style="37" customWidth="1"/>
    <col min="1799" max="2048" width="2.5" style="37"/>
    <col min="2049" max="2050" width="6.25" style="37" customWidth="1"/>
    <col min="2051" max="2054" width="5.125" style="37" customWidth="1"/>
    <col min="2055" max="2304" width="2.5" style="37"/>
    <col min="2305" max="2306" width="6.25" style="37" customWidth="1"/>
    <col min="2307" max="2310" width="5.125" style="37" customWidth="1"/>
    <col min="2311" max="2560" width="2.5" style="37"/>
    <col min="2561" max="2562" width="6.25" style="37" customWidth="1"/>
    <col min="2563" max="2566" width="5.125" style="37" customWidth="1"/>
    <col min="2567" max="2816" width="2.5" style="37"/>
    <col min="2817" max="2818" width="6.25" style="37" customWidth="1"/>
    <col min="2819" max="2822" width="5.125" style="37" customWidth="1"/>
    <col min="2823" max="3072" width="2.5" style="37"/>
    <col min="3073" max="3074" width="6.25" style="37" customWidth="1"/>
    <col min="3075" max="3078" width="5.125" style="37" customWidth="1"/>
    <col min="3079" max="3328" width="2.5" style="37"/>
    <col min="3329" max="3330" width="6.25" style="37" customWidth="1"/>
    <col min="3331" max="3334" width="5.125" style="37" customWidth="1"/>
    <col min="3335" max="3584" width="2.5" style="37"/>
    <col min="3585" max="3586" width="6.25" style="37" customWidth="1"/>
    <col min="3587" max="3590" width="5.125" style="37" customWidth="1"/>
    <col min="3591" max="3840" width="2.5" style="37"/>
    <col min="3841" max="3842" width="6.25" style="37" customWidth="1"/>
    <col min="3843" max="3846" width="5.125" style="37" customWidth="1"/>
    <col min="3847" max="4096" width="2.5" style="37"/>
    <col min="4097" max="4098" width="6.25" style="37" customWidth="1"/>
    <col min="4099" max="4102" width="5.125" style="37" customWidth="1"/>
    <col min="4103" max="4352" width="2.5" style="37"/>
    <col min="4353" max="4354" width="6.25" style="37" customWidth="1"/>
    <col min="4355" max="4358" width="5.125" style="37" customWidth="1"/>
    <col min="4359" max="4608" width="2.5" style="37"/>
    <col min="4609" max="4610" width="6.25" style="37" customWidth="1"/>
    <col min="4611" max="4614" width="5.125" style="37" customWidth="1"/>
    <col min="4615" max="4864" width="2.5" style="37"/>
    <col min="4865" max="4866" width="6.25" style="37" customWidth="1"/>
    <col min="4867" max="4870" width="5.125" style="37" customWidth="1"/>
    <col min="4871" max="5120" width="2.5" style="37"/>
    <col min="5121" max="5122" width="6.25" style="37" customWidth="1"/>
    <col min="5123" max="5126" width="5.125" style="37" customWidth="1"/>
    <col min="5127" max="5376" width="2.5" style="37"/>
    <col min="5377" max="5378" width="6.25" style="37" customWidth="1"/>
    <col min="5379" max="5382" width="5.125" style="37" customWidth="1"/>
    <col min="5383" max="5632" width="2.5" style="37"/>
    <col min="5633" max="5634" width="6.25" style="37" customWidth="1"/>
    <col min="5635" max="5638" width="5.125" style="37" customWidth="1"/>
    <col min="5639" max="5888" width="2.5" style="37"/>
    <col min="5889" max="5890" width="6.25" style="37" customWidth="1"/>
    <col min="5891" max="5894" width="5.125" style="37" customWidth="1"/>
    <col min="5895" max="6144" width="2.5" style="37"/>
    <col min="6145" max="6146" width="6.25" style="37" customWidth="1"/>
    <col min="6147" max="6150" width="5.125" style="37" customWidth="1"/>
    <col min="6151" max="6400" width="2.5" style="37"/>
    <col min="6401" max="6402" width="6.25" style="37" customWidth="1"/>
    <col min="6403" max="6406" width="5.125" style="37" customWidth="1"/>
    <col min="6407" max="6656" width="2.5" style="37"/>
    <col min="6657" max="6658" width="6.25" style="37" customWidth="1"/>
    <col min="6659" max="6662" width="5.125" style="37" customWidth="1"/>
    <col min="6663" max="6912" width="2.5" style="37"/>
    <col min="6913" max="6914" width="6.25" style="37" customWidth="1"/>
    <col min="6915" max="6918" width="5.125" style="37" customWidth="1"/>
    <col min="6919" max="7168" width="2.5" style="37"/>
    <col min="7169" max="7170" width="6.25" style="37" customWidth="1"/>
    <col min="7171" max="7174" width="5.125" style="37" customWidth="1"/>
    <col min="7175" max="7424" width="2.5" style="37"/>
    <col min="7425" max="7426" width="6.25" style="37" customWidth="1"/>
    <col min="7427" max="7430" width="5.125" style="37" customWidth="1"/>
    <col min="7431" max="7680" width="2.5" style="37"/>
    <col min="7681" max="7682" width="6.25" style="37" customWidth="1"/>
    <col min="7683" max="7686" width="5.125" style="37" customWidth="1"/>
    <col min="7687" max="7936" width="2.5" style="37"/>
    <col min="7937" max="7938" width="6.25" style="37" customWidth="1"/>
    <col min="7939" max="7942" width="5.125" style="37" customWidth="1"/>
    <col min="7943" max="8192" width="2.5" style="37"/>
    <col min="8193" max="8194" width="6.25" style="37" customWidth="1"/>
    <col min="8195" max="8198" width="5.125" style="37" customWidth="1"/>
    <col min="8199" max="8448" width="2.5" style="37"/>
    <col min="8449" max="8450" width="6.25" style="37" customWidth="1"/>
    <col min="8451" max="8454" width="5.125" style="37" customWidth="1"/>
    <col min="8455" max="8704" width="2.5" style="37"/>
    <col min="8705" max="8706" width="6.25" style="37" customWidth="1"/>
    <col min="8707" max="8710" width="5.125" style="37" customWidth="1"/>
    <col min="8711" max="8960" width="2.5" style="37"/>
    <col min="8961" max="8962" width="6.25" style="37" customWidth="1"/>
    <col min="8963" max="8966" width="5.125" style="37" customWidth="1"/>
    <col min="8967" max="9216" width="2.5" style="37"/>
    <col min="9217" max="9218" width="6.25" style="37" customWidth="1"/>
    <col min="9219" max="9222" width="5.125" style="37" customWidth="1"/>
    <col min="9223" max="9472" width="2.5" style="37"/>
    <col min="9473" max="9474" width="6.25" style="37" customWidth="1"/>
    <col min="9475" max="9478" width="5.125" style="37" customWidth="1"/>
    <col min="9479" max="9728" width="2.5" style="37"/>
    <col min="9729" max="9730" width="6.25" style="37" customWidth="1"/>
    <col min="9731" max="9734" width="5.125" style="37" customWidth="1"/>
    <col min="9735" max="9984" width="2.5" style="37"/>
    <col min="9985" max="9986" width="6.25" style="37" customWidth="1"/>
    <col min="9987" max="9990" width="5.125" style="37" customWidth="1"/>
    <col min="9991" max="10240" width="2.5" style="37"/>
    <col min="10241" max="10242" width="6.25" style="37" customWidth="1"/>
    <col min="10243" max="10246" width="5.125" style="37" customWidth="1"/>
    <col min="10247" max="10496" width="2.5" style="37"/>
    <col min="10497" max="10498" width="6.25" style="37" customWidth="1"/>
    <col min="10499" max="10502" width="5.125" style="37" customWidth="1"/>
    <col min="10503" max="10752" width="2.5" style="37"/>
    <col min="10753" max="10754" width="6.25" style="37" customWidth="1"/>
    <col min="10755" max="10758" width="5.125" style="37" customWidth="1"/>
    <col min="10759" max="11008" width="2.5" style="37"/>
    <col min="11009" max="11010" width="6.25" style="37" customWidth="1"/>
    <col min="11011" max="11014" width="5.125" style="37" customWidth="1"/>
    <col min="11015" max="11264" width="2.5" style="37"/>
    <col min="11265" max="11266" width="6.25" style="37" customWidth="1"/>
    <col min="11267" max="11270" width="5.125" style="37" customWidth="1"/>
    <col min="11271" max="11520" width="2.5" style="37"/>
    <col min="11521" max="11522" width="6.25" style="37" customWidth="1"/>
    <col min="11523" max="11526" width="5.125" style="37" customWidth="1"/>
    <col min="11527" max="11776" width="2.5" style="37"/>
    <col min="11777" max="11778" width="6.25" style="37" customWidth="1"/>
    <col min="11779" max="11782" width="5.125" style="37" customWidth="1"/>
    <col min="11783" max="12032" width="2.5" style="37"/>
    <col min="12033" max="12034" width="6.25" style="37" customWidth="1"/>
    <col min="12035" max="12038" width="5.125" style="37" customWidth="1"/>
    <col min="12039" max="12288" width="2.5" style="37"/>
    <col min="12289" max="12290" width="6.25" style="37" customWidth="1"/>
    <col min="12291" max="12294" width="5.125" style="37" customWidth="1"/>
    <col min="12295" max="12544" width="2.5" style="37"/>
    <col min="12545" max="12546" width="6.25" style="37" customWidth="1"/>
    <col min="12547" max="12550" width="5.125" style="37" customWidth="1"/>
    <col min="12551" max="12800" width="2.5" style="37"/>
    <col min="12801" max="12802" width="6.25" style="37" customWidth="1"/>
    <col min="12803" max="12806" width="5.125" style="37" customWidth="1"/>
    <col min="12807" max="13056" width="2.5" style="37"/>
    <col min="13057" max="13058" width="6.25" style="37" customWidth="1"/>
    <col min="13059" max="13062" width="5.125" style="37" customWidth="1"/>
    <col min="13063" max="13312" width="2.5" style="37"/>
    <col min="13313" max="13314" width="6.25" style="37" customWidth="1"/>
    <col min="13315" max="13318" width="5.125" style="37" customWidth="1"/>
    <col min="13319" max="13568" width="2.5" style="37"/>
    <col min="13569" max="13570" width="6.25" style="37" customWidth="1"/>
    <col min="13571" max="13574" width="5.125" style="37" customWidth="1"/>
    <col min="13575" max="13824" width="2.5" style="37"/>
    <col min="13825" max="13826" width="6.25" style="37" customWidth="1"/>
    <col min="13827" max="13830" width="5.125" style="37" customWidth="1"/>
    <col min="13831" max="14080" width="2.5" style="37"/>
    <col min="14081" max="14082" width="6.25" style="37" customWidth="1"/>
    <col min="14083" max="14086" width="5.125" style="37" customWidth="1"/>
    <col min="14087" max="14336" width="2.5" style="37"/>
    <col min="14337" max="14338" width="6.25" style="37" customWidth="1"/>
    <col min="14339" max="14342" width="5.125" style="37" customWidth="1"/>
    <col min="14343" max="14592" width="2.5" style="37"/>
    <col min="14593" max="14594" width="6.25" style="37" customWidth="1"/>
    <col min="14595" max="14598" width="5.125" style="37" customWidth="1"/>
    <col min="14599" max="14848" width="2.5" style="37"/>
    <col min="14849" max="14850" width="6.25" style="37" customWidth="1"/>
    <col min="14851" max="14854" width="5.125" style="37" customWidth="1"/>
    <col min="14855" max="15104" width="2.5" style="37"/>
    <col min="15105" max="15106" width="6.25" style="37" customWidth="1"/>
    <col min="15107" max="15110" width="5.125" style="37" customWidth="1"/>
    <col min="15111" max="15360" width="2.5" style="37"/>
    <col min="15361" max="15362" width="6.25" style="37" customWidth="1"/>
    <col min="15363" max="15366" width="5.125" style="37" customWidth="1"/>
    <col min="15367" max="15616" width="2.5" style="37"/>
    <col min="15617" max="15618" width="6.25" style="37" customWidth="1"/>
    <col min="15619" max="15622" width="5.125" style="37" customWidth="1"/>
    <col min="15623" max="15872" width="2.5" style="37"/>
    <col min="15873" max="15874" width="6.25" style="37" customWidth="1"/>
    <col min="15875" max="15878" width="5.125" style="37" customWidth="1"/>
    <col min="15879" max="16128" width="2.5" style="37"/>
    <col min="16129" max="16130" width="6.25" style="37" customWidth="1"/>
    <col min="16131" max="16134" width="5.125" style="37" customWidth="1"/>
    <col min="16135" max="16384" width="2.5" style="37"/>
  </cols>
  <sheetData>
    <row r="1" spans="1:68">
      <c r="A1" s="37">
        <f t="shared" ref="A1:A48" si="0">A2-1</f>
        <v>2896</v>
      </c>
      <c r="B1" s="37">
        <f>VLOOKUP(A1,空位!A3:I2999,2,)</f>
        <v>2022102</v>
      </c>
      <c r="C1" s="37">
        <f>VLOOKUP(A1,空位!A$1:BR$65536,56+$P$1,)</f>
        <v>0.91666125365378359</v>
      </c>
      <c r="D1" s="37">
        <f>VLOOKUP(A1,空位!A$1:BR$65536,57+$P$1,)</f>
        <v>1.0025982461838259</v>
      </c>
      <c r="E1" s="37">
        <f>VLOOKUP(A1,空位!A$1:BR$65536,58+$P$1,)</f>
        <v>0.9780448197466709</v>
      </c>
      <c r="F1" s="37">
        <f>VLOOKUP(A1,空位!A$1:BR$65536,59+$P$1,)</f>
        <v>1.0263332250730757</v>
      </c>
      <c r="G1" s="37">
        <f>VLOOKUP(A1,空位!A3:BR2999,55,)</f>
        <v>59</v>
      </c>
      <c r="P1" s="83">
        <v>0</v>
      </c>
      <c r="Q1" s="83"/>
      <c r="R1" s="83"/>
      <c r="S1" s="83"/>
      <c r="BG1" s="37">
        <v>8</v>
      </c>
    </row>
    <row r="2" spans="1:68">
      <c r="A2" s="37">
        <f t="shared" si="0"/>
        <v>2897</v>
      </c>
      <c r="B2" s="37">
        <f>VLOOKUP(A2,空位!A4:I3000,2,)</f>
        <v>2022103</v>
      </c>
      <c r="C2" s="37">
        <f>VLOOKUP(A2,空位!A$1:BR$65536,56+$P$1,)</f>
        <v>0.99850600844430004</v>
      </c>
      <c r="D2" s="37">
        <f>VLOOKUP(A2,空位!A$1:BR$65536,57+$P$1,)</f>
        <v>1.0046443650535888</v>
      </c>
      <c r="E2" s="37">
        <f>VLOOKUP(A2,空位!A$1:BR$65536,58+$P$1,)</f>
        <v>0.99113998051315355</v>
      </c>
      <c r="F2" s="37">
        <f>VLOOKUP(A2,空位!A$1:BR$65536,59+$P$1,)</f>
        <v>1.0255147775251705</v>
      </c>
      <c r="G2" s="37">
        <f>VLOOKUP(A2,空位!A4:BR3000,55,)</f>
        <v>55</v>
      </c>
      <c r="P2" s="83"/>
      <c r="Q2" s="83"/>
      <c r="R2" s="83"/>
      <c r="S2" s="83"/>
      <c r="AY2" s="37">
        <v>7</v>
      </c>
      <c r="AZ2" s="37">
        <v>8</v>
      </c>
      <c r="BA2" s="37">
        <v>10</v>
      </c>
      <c r="BB2" s="37">
        <v>16</v>
      </c>
      <c r="BC2" s="37">
        <v>23</v>
      </c>
      <c r="BD2" s="37">
        <v>20</v>
      </c>
      <c r="BE2" s="37">
        <v>19</v>
      </c>
      <c r="BF2" s="37">
        <v>20</v>
      </c>
      <c r="BG2" s="37">
        <v>11</v>
      </c>
      <c r="BH2" s="37">
        <v>28</v>
      </c>
      <c r="BI2" s="37">
        <v>35</v>
      </c>
      <c r="BJ2" s="37">
        <v>58</v>
      </c>
      <c r="BK2" s="37">
        <v>70</v>
      </c>
      <c r="BL2" s="37">
        <v>68</v>
      </c>
      <c r="BM2" s="37">
        <v>66</v>
      </c>
      <c r="BN2" s="37">
        <v>64</v>
      </c>
      <c r="BO2" s="37">
        <v>62</v>
      </c>
      <c r="BP2" s="37">
        <v>60</v>
      </c>
    </row>
    <row r="3" spans="1:68">
      <c r="A3" s="37">
        <f t="shared" si="0"/>
        <v>2898</v>
      </c>
      <c r="B3" s="37">
        <f>VLOOKUP(A3,空位!A5:I3001,2,)</f>
        <v>2022104</v>
      </c>
      <c r="C3" s="37">
        <f>VLOOKUP(A3,空位!A$1:BR$65536,56+$P$1,)</f>
        <v>0.96986034426761936</v>
      </c>
      <c r="D3" s="37">
        <f>VLOOKUP(A3,空位!A$1:BR$65536,57+$P$1,)</f>
        <v>0.96372198765833061</v>
      </c>
      <c r="E3" s="37">
        <f>VLOOKUP(A3,空位!A$1:BR$65536,58+$P$1,)</f>
        <v>0.99605066580058454</v>
      </c>
      <c r="F3" s="37">
        <f>VLOOKUP(A3,空位!A$1:BR$65536,59+$P$1,)</f>
        <v>1.0177395258200714</v>
      </c>
      <c r="G3" s="37">
        <f>VLOOKUP(A3,空位!A5:BR3001,55,)</f>
        <v>42</v>
      </c>
      <c r="P3" s="83"/>
      <c r="Q3" s="83"/>
      <c r="R3" s="83"/>
      <c r="S3" s="83"/>
      <c r="AY3" s="37">
        <v>6</v>
      </c>
      <c r="AZ3" s="37">
        <v>7</v>
      </c>
      <c r="BA3" s="37">
        <v>14</v>
      </c>
      <c r="BB3" s="37">
        <v>15</v>
      </c>
      <c r="BC3" s="37">
        <v>22</v>
      </c>
      <c r="BD3" s="37">
        <v>19</v>
      </c>
      <c r="BE3" s="37">
        <v>18</v>
      </c>
      <c r="BF3" s="37">
        <v>29</v>
      </c>
      <c r="BG3" s="37">
        <v>12</v>
      </c>
      <c r="BH3" s="37">
        <v>39</v>
      </c>
      <c r="BI3" s="37">
        <v>34</v>
      </c>
      <c r="BJ3" s="37">
        <v>43</v>
      </c>
      <c r="BK3" s="37">
        <v>39</v>
      </c>
      <c r="BL3" s="37">
        <v>35</v>
      </c>
      <c r="BM3" s="37">
        <v>31</v>
      </c>
      <c r="BN3" s="37">
        <v>27</v>
      </c>
      <c r="BO3" s="37">
        <v>23</v>
      </c>
      <c r="BP3" s="37">
        <v>39</v>
      </c>
    </row>
    <row r="4" spans="1:68">
      <c r="A4" s="37">
        <f t="shared" si="0"/>
        <v>2899</v>
      </c>
      <c r="B4" s="37">
        <f>VLOOKUP(A4,空位!A6:I3002,2,)</f>
        <v>2022105</v>
      </c>
      <c r="C4" s="37">
        <f>VLOOKUP(A4,空位!A$1:BR$65536,56+$P$1,)</f>
        <v>1.04761286131861</v>
      </c>
      <c r="D4" s="37">
        <f>VLOOKUP(A4,空位!A$1:BR$65536,57+$P$1,)</f>
        <v>0.98418317635595975</v>
      </c>
      <c r="E4" s="37">
        <f>VLOOKUP(A4,空位!A$1:BR$65536,58+$P$1,)</f>
        <v>1.0066904839233517</v>
      </c>
      <c r="F4" s="37">
        <f>VLOOKUP(A4,空位!A$1:BR$65536,59+$P$1,)</f>
        <v>1.0197856446898343</v>
      </c>
      <c r="G4" s="37">
        <f>VLOOKUP(A4,空位!A6:BR3002,55,)</f>
        <v>56</v>
      </c>
      <c r="P4" s="83"/>
      <c r="Q4" s="83"/>
      <c r="R4" s="83"/>
      <c r="S4" s="83"/>
      <c r="AY4" s="37">
        <v>8</v>
      </c>
      <c r="AZ4" s="37">
        <v>9</v>
      </c>
      <c r="BA4" s="37">
        <v>11</v>
      </c>
      <c r="BB4" s="37">
        <v>17</v>
      </c>
      <c r="BC4" s="37">
        <v>10</v>
      </c>
      <c r="BD4" s="37">
        <v>21</v>
      </c>
      <c r="BE4" s="37">
        <v>20</v>
      </c>
      <c r="BF4" s="37">
        <v>21</v>
      </c>
      <c r="BG4" s="37">
        <v>13</v>
      </c>
      <c r="BH4" s="37">
        <v>41</v>
      </c>
      <c r="BI4" s="37">
        <v>36</v>
      </c>
      <c r="BJ4" s="37">
        <v>31</v>
      </c>
      <c r="BK4" s="37">
        <v>41</v>
      </c>
      <c r="BL4" s="37">
        <v>37</v>
      </c>
      <c r="BM4" s="37">
        <v>50</v>
      </c>
      <c r="BN4" s="37">
        <v>47</v>
      </c>
      <c r="BO4" s="37">
        <v>44</v>
      </c>
      <c r="BP4" s="37">
        <v>41</v>
      </c>
    </row>
    <row r="5" spans="1:68">
      <c r="A5" s="37">
        <f t="shared" si="0"/>
        <v>2900</v>
      </c>
      <c r="B5" s="37">
        <f>VLOOKUP(A5,空位!A7:I3003,2,)</f>
        <v>2022106</v>
      </c>
      <c r="C5" s="37">
        <f>VLOOKUP(A5,空位!A$1:BR$65536,56+$P$1,)</f>
        <v>1.0107827216628775</v>
      </c>
      <c r="D5" s="37">
        <f>VLOOKUP(A5,空位!A$1:BR$65536,57+$P$1,)</f>
        <v>0.96372198765833061</v>
      </c>
      <c r="E5" s="37">
        <f>VLOOKUP(A5,空位!A$1:BR$65536,58+$P$1,)</f>
        <v>0.99441377070477432</v>
      </c>
      <c r="F5" s="37">
        <f>VLOOKUP(A5,空位!A$1:BR$65536,59+$P$1,)</f>
        <v>1.0173303020461189</v>
      </c>
      <c r="G5" s="37">
        <f>VLOOKUP(A5,空位!A7:BR3003,55,)</f>
        <v>35</v>
      </c>
      <c r="AY5" s="37">
        <v>5</v>
      </c>
      <c r="AZ5" s="37">
        <v>11</v>
      </c>
      <c r="BA5" s="37">
        <v>8</v>
      </c>
      <c r="BB5" s="37">
        <v>11</v>
      </c>
      <c r="BC5" s="37">
        <v>19</v>
      </c>
      <c r="BD5" s="37">
        <v>25</v>
      </c>
      <c r="BE5" s="37">
        <v>29</v>
      </c>
      <c r="BF5" s="37">
        <v>25</v>
      </c>
      <c r="BG5" s="37">
        <v>14</v>
      </c>
      <c r="BH5" s="37">
        <v>29</v>
      </c>
      <c r="BI5" s="37">
        <v>39</v>
      </c>
      <c r="BJ5" s="37">
        <v>51</v>
      </c>
      <c r="BK5" s="37">
        <v>50</v>
      </c>
      <c r="BL5" s="37">
        <v>49</v>
      </c>
      <c r="BM5" s="37">
        <v>48</v>
      </c>
      <c r="BN5" s="37">
        <v>67</v>
      </c>
      <c r="BO5" s="37">
        <v>46</v>
      </c>
      <c r="BP5" s="37">
        <v>45</v>
      </c>
    </row>
    <row r="6" spans="1:68">
      <c r="A6" s="37">
        <f t="shared" si="0"/>
        <v>2901</v>
      </c>
      <c r="B6" s="37">
        <f>VLOOKUP(A6,空位!A8:I3004,2,)</f>
        <v>2022107</v>
      </c>
      <c r="C6" s="37">
        <f>VLOOKUP(A6,空位!A$1:BR$65536,56+$P$1,)</f>
        <v>0.9780448197466709</v>
      </c>
      <c r="D6" s="37">
        <f>VLOOKUP(A6,空位!A$1:BR$65536,57+$P$1,)</f>
        <v>0.9473530367002273</v>
      </c>
      <c r="E6" s="37">
        <f>VLOOKUP(A6,空位!A$1:BR$65536,58+$P$1,)</f>
        <v>0.987866190321533</v>
      </c>
      <c r="F6" s="37">
        <f>VLOOKUP(A6,空位!A$1:BR$65536,59+$P$1,)</f>
        <v>1.0103734978889249</v>
      </c>
      <c r="G6" s="37">
        <f>VLOOKUP(A6,空位!A8:BR3004,55,)</f>
        <v>51</v>
      </c>
      <c r="AY6" s="37">
        <v>4</v>
      </c>
      <c r="AZ6" s="37">
        <v>12</v>
      </c>
      <c r="BA6" s="37">
        <v>16</v>
      </c>
      <c r="BB6" s="37">
        <v>13</v>
      </c>
      <c r="BC6" s="37">
        <v>18</v>
      </c>
      <c r="BD6" s="37">
        <v>31</v>
      </c>
      <c r="BE6" s="37">
        <v>31</v>
      </c>
      <c r="BF6" s="37">
        <v>23</v>
      </c>
      <c r="BG6" s="37">
        <v>15</v>
      </c>
      <c r="BH6" s="37">
        <v>31</v>
      </c>
      <c r="BI6" s="37">
        <v>25</v>
      </c>
      <c r="BJ6" s="37">
        <v>19</v>
      </c>
      <c r="BK6" s="37">
        <v>13</v>
      </c>
      <c r="BL6" s="37">
        <v>55</v>
      </c>
      <c r="BM6" s="37">
        <v>52</v>
      </c>
      <c r="BN6" s="37">
        <v>34</v>
      </c>
      <c r="BO6" s="37">
        <v>65</v>
      </c>
      <c r="BP6" s="37">
        <v>63</v>
      </c>
    </row>
    <row r="7" spans="1:68">
      <c r="A7" s="37">
        <f t="shared" si="0"/>
        <v>2902</v>
      </c>
      <c r="B7" s="37">
        <f>VLOOKUP(A7,空位!A9:I3005,2,)</f>
        <v>2022108</v>
      </c>
      <c r="C7" s="37">
        <f>VLOOKUP(A7,空位!A$1:BR$65536,56+$P$1,)</f>
        <v>0.90029230269568039</v>
      </c>
      <c r="D7" s="37">
        <f>VLOOKUP(A7,空位!A$1:BR$65536,57+$P$1,)</f>
        <v>0.94939915556999022</v>
      </c>
      <c r="E7" s="37">
        <f>VLOOKUP(A7,空位!A$1:BR$65536,58+$P$1,)</f>
        <v>0.97477102955505035</v>
      </c>
      <c r="F7" s="37">
        <f>VLOOKUP(A7,空位!A$1:BR$65536,59+$P$1,)</f>
        <v>0.99686911334848971</v>
      </c>
      <c r="G7" s="37">
        <f>VLOOKUP(A7,空位!A9:BR3005,55,)</f>
        <v>36</v>
      </c>
      <c r="AY7" s="37">
        <v>10</v>
      </c>
      <c r="AZ7" s="37">
        <v>5</v>
      </c>
      <c r="BA7" s="37">
        <v>9</v>
      </c>
      <c r="BB7" s="37">
        <v>22</v>
      </c>
      <c r="BC7" s="37">
        <v>15</v>
      </c>
      <c r="BD7" s="37">
        <v>16</v>
      </c>
      <c r="BE7" s="37">
        <v>16</v>
      </c>
      <c r="BF7" s="37">
        <v>18</v>
      </c>
      <c r="BG7" s="37">
        <v>16</v>
      </c>
      <c r="BH7" s="37">
        <v>40</v>
      </c>
      <c r="BI7" s="37">
        <v>23</v>
      </c>
      <c r="BJ7" s="37">
        <v>46</v>
      </c>
      <c r="BK7" s="37">
        <v>43</v>
      </c>
      <c r="BL7" s="37">
        <v>40</v>
      </c>
      <c r="BM7" s="37">
        <v>37</v>
      </c>
      <c r="BN7" s="37">
        <v>58</v>
      </c>
      <c r="BO7" s="37">
        <v>31</v>
      </c>
      <c r="BP7" s="37">
        <v>28</v>
      </c>
    </row>
    <row r="8" spans="1:68">
      <c r="A8" s="37">
        <f t="shared" si="0"/>
        <v>2903</v>
      </c>
      <c r="B8" s="37">
        <f>VLOOKUP(A8,空位!A10:I3006,2,)</f>
        <v>2022109</v>
      </c>
      <c r="C8" s="37">
        <f>VLOOKUP(A8,空位!A$1:BR$65536,56+$P$1,)</f>
        <v>0.93712244235141273</v>
      </c>
      <c r="D8" s="37">
        <f>VLOOKUP(A8,空位!A$1:BR$65536,57+$P$1,)</f>
        <v>0.95349139330951604</v>
      </c>
      <c r="E8" s="37">
        <f>VLOOKUP(A8,空位!A$1:BR$65536,58+$P$1,)</f>
        <v>0.98377395258200706</v>
      </c>
      <c r="F8" s="37">
        <f>VLOOKUP(A8,空位!A$1:BR$65536,59+$P$1,)</f>
        <v>0.99891523221825262</v>
      </c>
      <c r="G8" s="37">
        <f>VLOOKUP(A8,空位!A10:BR3006,55,)</f>
        <v>51</v>
      </c>
      <c r="AY8" s="37">
        <v>9</v>
      </c>
      <c r="AZ8" s="37">
        <v>6</v>
      </c>
      <c r="BA8" s="37">
        <v>15</v>
      </c>
      <c r="BB8" s="37">
        <v>14</v>
      </c>
      <c r="BC8" s="37">
        <v>13</v>
      </c>
      <c r="BD8" s="37">
        <v>24</v>
      </c>
      <c r="BE8" s="37">
        <v>14</v>
      </c>
      <c r="BF8" s="37">
        <v>36</v>
      </c>
      <c r="BG8" s="37">
        <v>17</v>
      </c>
      <c r="BH8" s="37">
        <v>44</v>
      </c>
      <c r="BI8" s="37">
        <v>37</v>
      </c>
      <c r="BJ8" s="37">
        <v>34</v>
      </c>
      <c r="BK8" s="37">
        <v>46</v>
      </c>
      <c r="BL8" s="37">
        <v>44</v>
      </c>
      <c r="BM8" s="37">
        <v>42</v>
      </c>
      <c r="BN8" s="37">
        <v>32</v>
      </c>
      <c r="BO8" s="37">
        <v>57</v>
      </c>
      <c r="BP8" s="37">
        <v>56</v>
      </c>
    </row>
    <row r="9" spans="1:68">
      <c r="A9" s="37">
        <f t="shared" si="0"/>
        <v>2904</v>
      </c>
      <c r="B9" s="37">
        <f>VLOOKUP(A9,空位!A11:I3007,2,)</f>
        <v>2022110</v>
      </c>
      <c r="C9" s="37">
        <f>VLOOKUP(A9,空位!A$1:BR$65536,56+$P$1,)</f>
        <v>0.92075349139330953</v>
      </c>
      <c r="D9" s="37">
        <f>VLOOKUP(A9,空位!A$1:BR$65536,57+$P$1,)</f>
        <v>0.98418317635595975</v>
      </c>
      <c r="E9" s="37">
        <f>VLOOKUP(A9,空位!A$1:BR$65536,58+$P$1,)</f>
        <v>0.96494965898018825</v>
      </c>
      <c r="F9" s="37">
        <f>VLOOKUP(A9,空位!A$1:BR$65536,59+$P$1,)</f>
        <v>0.99891523221825262</v>
      </c>
      <c r="G9" s="37">
        <f>VLOOKUP(A9,空位!A11:BR3007,55,)</f>
        <v>52</v>
      </c>
      <c r="AY9" s="37">
        <v>3</v>
      </c>
      <c r="AZ9" s="37">
        <v>10</v>
      </c>
      <c r="BA9" s="37">
        <v>12</v>
      </c>
      <c r="BB9" s="37">
        <v>18</v>
      </c>
      <c r="BC9" s="37">
        <v>20</v>
      </c>
      <c r="BD9" s="37">
        <v>9</v>
      </c>
      <c r="BE9" s="37">
        <v>22</v>
      </c>
      <c r="BF9" s="37">
        <v>24</v>
      </c>
      <c r="BG9" s="37">
        <v>18</v>
      </c>
      <c r="BH9" s="37">
        <v>17</v>
      </c>
      <c r="BI9" s="37">
        <v>26</v>
      </c>
      <c r="BJ9" s="37">
        <v>37</v>
      </c>
      <c r="BK9" s="37">
        <v>29</v>
      </c>
      <c r="BL9" s="37">
        <v>33</v>
      </c>
      <c r="BM9" s="37">
        <v>36</v>
      </c>
      <c r="BN9" s="37">
        <v>68</v>
      </c>
      <c r="BO9" s="37">
        <v>47</v>
      </c>
      <c r="BP9" s="37">
        <v>44</v>
      </c>
    </row>
    <row r="10" spans="1:68">
      <c r="A10" s="37">
        <f t="shared" si="0"/>
        <v>2905</v>
      </c>
      <c r="B10" s="37">
        <f>VLOOKUP(A10,空位!A12:I3008,2,)</f>
        <v>2022111</v>
      </c>
      <c r="C10" s="37">
        <f>VLOOKUP(A10,空位!A$1:BR$65536,56+$P$1,)</f>
        <v>1.0271516726209808</v>
      </c>
      <c r="D10" s="37">
        <f>VLOOKUP(A10,空位!A$1:BR$65536,57+$P$1,)</f>
        <v>1.0189671971419292</v>
      </c>
      <c r="E10" s="37">
        <f>VLOOKUP(A10,空位!A$1:BR$65536,58+$P$1,)</f>
        <v>0.99032153296524839</v>
      </c>
      <c r="F10" s="37">
        <f>VLOOKUP(A10,空位!A$1:BR$65536,59+$P$1,)</f>
        <v>1.0038259175056836</v>
      </c>
      <c r="G10" s="37">
        <f>VLOOKUP(A10,空位!A12:BR3008,55,)</f>
        <v>61</v>
      </c>
      <c r="AY10" s="37">
        <v>2</v>
      </c>
      <c r="AZ10" s="37">
        <v>2</v>
      </c>
      <c r="BA10" s="37">
        <v>7</v>
      </c>
      <c r="BB10" s="37">
        <v>8</v>
      </c>
      <c r="BC10" s="37">
        <v>16</v>
      </c>
      <c r="BD10" s="37">
        <v>22</v>
      </c>
      <c r="BE10" s="37">
        <v>23</v>
      </c>
      <c r="BF10" s="37">
        <v>14</v>
      </c>
      <c r="BG10" s="37">
        <v>19</v>
      </c>
      <c r="BH10" s="37">
        <v>34</v>
      </c>
      <c r="BI10" s="37">
        <v>42</v>
      </c>
      <c r="BJ10" s="37">
        <v>38</v>
      </c>
      <c r="BK10" s="37">
        <v>35</v>
      </c>
      <c r="BL10" s="37">
        <v>46</v>
      </c>
      <c r="BM10" s="37">
        <v>60</v>
      </c>
      <c r="BN10" s="37">
        <v>60</v>
      </c>
      <c r="BO10" s="37">
        <v>56</v>
      </c>
      <c r="BP10" s="37">
        <v>54</v>
      </c>
    </row>
    <row r="11" spans="1:68">
      <c r="A11" s="37">
        <f t="shared" si="0"/>
        <v>2906</v>
      </c>
      <c r="B11" s="37">
        <f>VLOOKUP(A11,空位!A13:I3009,2,)</f>
        <v>2022112</v>
      </c>
      <c r="C11" s="37">
        <f>VLOOKUP(A11,空位!A$1:BR$65536,56+$P$1,)</f>
        <v>0.97395258200714518</v>
      </c>
      <c r="D11" s="37">
        <f>VLOOKUP(A11,空位!A$1:BR$65536,57+$P$1,)</f>
        <v>0.9759987008769081</v>
      </c>
      <c r="E11" s="37">
        <f>VLOOKUP(A11,空位!A$1:BR$65536,58+$P$1,)</f>
        <v>0.98295550503410201</v>
      </c>
      <c r="F11" s="37">
        <f>VLOOKUP(A11,空位!A$1:BR$65536,59+$P$1,)</f>
        <v>1.000552127314063</v>
      </c>
      <c r="G11" s="37">
        <f>VLOOKUP(A11,空位!A13:BR3009,55,)</f>
        <v>38</v>
      </c>
      <c r="AD11" s="37">
        <v>3</v>
      </c>
      <c r="AE11" s="37">
        <v>4</v>
      </c>
      <c r="AF11" s="37">
        <v>5</v>
      </c>
      <c r="AG11" s="37">
        <v>6</v>
      </c>
      <c r="AH11" s="37">
        <v>7</v>
      </c>
      <c r="AI11" s="37">
        <v>8</v>
      </c>
      <c r="AJ11" s="37">
        <v>9</v>
      </c>
      <c r="AK11" s="37">
        <v>10</v>
      </c>
      <c r="AL11" s="37">
        <v>11</v>
      </c>
      <c r="AM11" s="37">
        <v>12</v>
      </c>
      <c r="AN11" s="37">
        <v>13</v>
      </c>
      <c r="AO11" s="37">
        <v>14</v>
      </c>
      <c r="AP11" s="37">
        <v>15</v>
      </c>
      <c r="AQ11" s="37">
        <v>16</v>
      </c>
      <c r="AR11" s="37">
        <v>17</v>
      </c>
      <c r="AS11" s="37">
        <v>18</v>
      </c>
      <c r="AT11" s="37">
        <v>19</v>
      </c>
      <c r="AU11" s="37">
        <v>20</v>
      </c>
      <c r="AY11" s="37">
        <v>11</v>
      </c>
      <c r="AZ11" s="37">
        <v>13</v>
      </c>
      <c r="BA11" s="37">
        <v>13</v>
      </c>
      <c r="BB11" s="37">
        <v>12</v>
      </c>
      <c r="BC11" s="37">
        <v>24</v>
      </c>
      <c r="BD11" s="37">
        <v>18</v>
      </c>
      <c r="BE11" s="37">
        <v>33</v>
      </c>
      <c r="BF11" s="37">
        <v>27</v>
      </c>
      <c r="BG11" s="37">
        <v>20</v>
      </c>
      <c r="BH11" s="37">
        <v>20</v>
      </c>
      <c r="BI11" s="37">
        <v>33</v>
      </c>
      <c r="BJ11" s="37">
        <v>44</v>
      </c>
      <c r="BK11" s="37">
        <v>34</v>
      </c>
      <c r="BL11" s="37">
        <v>34</v>
      </c>
      <c r="BM11" s="37">
        <v>53</v>
      </c>
      <c r="BN11" s="37">
        <v>39</v>
      </c>
      <c r="BO11" s="37">
        <v>66</v>
      </c>
      <c r="BP11" s="37">
        <v>64</v>
      </c>
    </row>
    <row r="12" spans="1:68">
      <c r="A12" s="37">
        <f t="shared" si="0"/>
        <v>2907</v>
      </c>
      <c r="B12" s="37">
        <f>VLOOKUP(A12,空位!A14:I3010,2,)</f>
        <v>2022113</v>
      </c>
      <c r="C12" s="37">
        <f>VLOOKUP(A12,空位!A$1:BR$65536,56+$P$1,)</f>
        <v>1.0680740500162391</v>
      </c>
      <c r="D12" s="37">
        <f>VLOOKUP(A12,空位!A$1:BR$65536,57+$P$1,)</f>
        <v>0.98418317635595975</v>
      </c>
      <c r="E12" s="37">
        <f>VLOOKUP(A12,空位!A$1:BR$65536,58+$P$1,)</f>
        <v>1.0025982461838259</v>
      </c>
      <c r="F12" s="37">
        <f>VLOOKUP(A12,空位!A$1:BR$65536,59+$P$1,)</f>
        <v>1.0075089314712569</v>
      </c>
      <c r="G12" s="37">
        <f>VLOOKUP(A12,空位!A14:BR3010,55,)</f>
        <v>59</v>
      </c>
      <c r="AD12" s="37">
        <f>SUM(AY:AY)/COUNTIF(AY:AY,"&gt;0")</f>
        <v>6</v>
      </c>
      <c r="AE12" s="37">
        <f t="shared" ref="AE12:AL12" si="1">SUM(AZ:AZ)/COUNTIF(AZ:AZ,"&gt;0")</f>
        <v>9</v>
      </c>
      <c r="AF12" s="37">
        <f t="shared" si="1"/>
        <v>11.5</v>
      </c>
      <c r="AG12" s="37">
        <f t="shared" si="1"/>
        <v>14.541666666666666</v>
      </c>
      <c r="AH12" s="37">
        <f t="shared" si="1"/>
        <v>18</v>
      </c>
      <c r="AI12" s="37">
        <f t="shared" si="1"/>
        <v>19.969696969696969</v>
      </c>
      <c r="AJ12" s="37">
        <f t="shared" si="1"/>
        <v>23.028571428571428</v>
      </c>
      <c r="AK12" s="37">
        <f t="shared" si="1"/>
        <v>26.108108108108109</v>
      </c>
      <c r="AL12" s="37">
        <f t="shared" si="1"/>
        <v>31.093023255813954</v>
      </c>
      <c r="AM12" s="37">
        <f t="shared" ref="AM12" si="2">SUM(BH:BH)/COUNTIF(BH:BH,"&gt;0")</f>
        <v>32.93333333333333</v>
      </c>
      <c r="AN12" s="37">
        <f t="shared" ref="AN12" si="3">SUM(BI:BI)/COUNTIF(BI:BI,"&gt;0")</f>
        <v>33.583333333333336</v>
      </c>
      <c r="AO12" s="37">
        <f t="shared" ref="AO12" si="4">SUM(BJ:BJ)/COUNTIF(BJ:BJ,"&gt;0")</f>
        <v>37.054545454545455</v>
      </c>
      <c r="AP12" s="37">
        <f t="shared" ref="AP12" si="5">SUM(BK:BK)/COUNTIF(BK:BK,"&gt;0")</f>
        <v>40.016949152542374</v>
      </c>
      <c r="AQ12" s="37">
        <f t="shared" ref="AQ12" si="6">SUM(BL:BL)/COUNTIF(BL:BL,"&gt;0")</f>
        <v>43.952380952380949</v>
      </c>
      <c r="AR12" s="37">
        <f t="shared" ref="AR12" si="7">SUM(BM:BM)/COUNTIF(BM:BM,"&gt;0")</f>
        <v>48.873015873015873</v>
      </c>
      <c r="AS12" s="37">
        <f t="shared" ref="AS12" si="8">SUM(BN:BN)/COUNTIF(BN:BN,"&gt;0")</f>
        <v>49.061538461538461</v>
      </c>
      <c r="AT12" s="37">
        <f t="shared" ref="AT12" si="9">SUM(BO:BO)/COUNTIF(BO:BO,"&gt;0")</f>
        <v>50.4</v>
      </c>
      <c r="AU12" s="37">
        <f t="shared" ref="AU12" si="10">SUM(BP:BP)/COUNTIF(BP:BP,"&gt;0")</f>
        <v>50.945205479452056</v>
      </c>
      <c r="AY12" s="37">
        <v>1</v>
      </c>
      <c r="AZ12" s="37">
        <v>3</v>
      </c>
      <c r="BA12" s="37">
        <v>5</v>
      </c>
      <c r="BB12" s="37">
        <v>20</v>
      </c>
      <c r="BC12" s="37">
        <v>12</v>
      </c>
      <c r="BD12" s="37">
        <v>27</v>
      </c>
      <c r="BE12" s="37">
        <v>30</v>
      </c>
      <c r="BF12" s="37">
        <v>30</v>
      </c>
      <c r="BG12" s="37">
        <v>21</v>
      </c>
      <c r="BH12" s="37">
        <v>42</v>
      </c>
      <c r="BI12" s="37">
        <v>45</v>
      </c>
      <c r="BJ12" s="37">
        <v>33</v>
      </c>
      <c r="BK12" s="37">
        <v>30</v>
      </c>
      <c r="BL12" s="37">
        <v>43</v>
      </c>
      <c r="BM12" s="37">
        <v>46</v>
      </c>
      <c r="BN12" s="37">
        <v>45</v>
      </c>
      <c r="BO12" s="37">
        <v>37</v>
      </c>
      <c r="BP12" s="37">
        <v>35</v>
      </c>
    </row>
    <row r="13" spans="1:68">
      <c r="A13" s="37">
        <f t="shared" si="0"/>
        <v>2908</v>
      </c>
      <c r="B13" s="37">
        <f>VLOOKUP(A13,空位!A15:I3011,2,)</f>
        <v>2022114</v>
      </c>
      <c r="C13" s="37">
        <f>VLOOKUP(A13,空位!A$1:BR$65536,56+$P$1,)</f>
        <v>1.0394283858395583</v>
      </c>
      <c r="D13" s="37">
        <f>VLOOKUP(A13,空位!A$1:BR$65536,57+$P$1,)</f>
        <v>0.98827541409548547</v>
      </c>
      <c r="E13" s="37">
        <f>VLOOKUP(A13,空位!A$1:BR$65536,58+$P$1,)</f>
        <v>0.98459240012991223</v>
      </c>
      <c r="F13" s="37">
        <f>VLOOKUP(A13,空位!A$1:BR$65536,59+$P$1,)</f>
        <v>1.0054628126014939</v>
      </c>
      <c r="G13" s="37">
        <f>VLOOKUP(A13,空位!A15:BR3011,55,)</f>
        <v>44</v>
      </c>
      <c r="AY13" s="37" t="s">
        <v>1958</v>
      </c>
      <c r="AZ13" s="37">
        <v>14</v>
      </c>
      <c r="BA13" s="37">
        <v>6</v>
      </c>
      <c r="BB13" s="37">
        <v>9</v>
      </c>
      <c r="BC13" s="37">
        <v>26</v>
      </c>
      <c r="BD13" s="37">
        <v>13</v>
      </c>
      <c r="BE13" s="37">
        <v>27</v>
      </c>
      <c r="BF13" s="37">
        <v>33</v>
      </c>
      <c r="BG13" s="37">
        <v>22</v>
      </c>
      <c r="BH13" s="37">
        <v>33</v>
      </c>
      <c r="BI13" s="37">
        <v>24</v>
      </c>
      <c r="BJ13" s="37">
        <v>47</v>
      </c>
      <c r="BK13" s="37">
        <v>42</v>
      </c>
      <c r="BL13" s="37">
        <v>54</v>
      </c>
      <c r="BM13" s="37">
        <v>41</v>
      </c>
      <c r="BN13" s="37">
        <v>78</v>
      </c>
      <c r="BO13" s="37">
        <v>41</v>
      </c>
      <c r="BP13" s="37">
        <v>57</v>
      </c>
    </row>
    <row r="14" spans="1:68">
      <c r="A14" s="37">
        <f t="shared" si="0"/>
        <v>2909</v>
      </c>
      <c r="B14" s="37">
        <f>VLOOKUP(A14,空位!A16:I3012,2,)</f>
        <v>2022115</v>
      </c>
      <c r="C14" s="37">
        <f>VLOOKUP(A14,空位!A$1:BR$65536,56+$P$1,)</f>
        <v>0.98622929522572267</v>
      </c>
      <c r="D14" s="37">
        <f>VLOOKUP(A14,空位!A$1:BR$65536,57+$P$1,)</f>
        <v>0.95349139330951604</v>
      </c>
      <c r="E14" s="37">
        <f>VLOOKUP(A14,空位!A$1:BR$65536,58+$P$1,)</f>
        <v>0.97722637219876574</v>
      </c>
      <c r="F14" s="37">
        <f>VLOOKUP(A14,空位!A$1:BR$65536,59+$P$1,)</f>
        <v>0.99891523221825262</v>
      </c>
      <c r="G14" s="37">
        <f>VLOOKUP(A14,空位!A16:BR3012,55,)</f>
        <v>39</v>
      </c>
      <c r="AZ14" s="37">
        <v>4</v>
      </c>
      <c r="BA14" s="37">
        <v>17</v>
      </c>
      <c r="BB14" s="37">
        <v>23</v>
      </c>
      <c r="BC14" s="37">
        <v>17</v>
      </c>
      <c r="BD14" s="37">
        <v>17</v>
      </c>
      <c r="BE14" s="37">
        <v>24</v>
      </c>
      <c r="BF14" s="37">
        <v>26</v>
      </c>
      <c r="BG14" s="37">
        <v>23</v>
      </c>
      <c r="BH14" s="37">
        <v>38</v>
      </c>
      <c r="BI14" s="37">
        <v>32</v>
      </c>
      <c r="BJ14" s="37">
        <v>24</v>
      </c>
      <c r="BK14" s="37">
        <v>38</v>
      </c>
      <c r="BL14" s="37">
        <v>38</v>
      </c>
      <c r="BM14" s="37">
        <v>49</v>
      </c>
      <c r="BN14" s="37">
        <v>38</v>
      </c>
      <c r="BO14" s="37">
        <v>74</v>
      </c>
      <c r="BP14" s="37">
        <v>70</v>
      </c>
    </row>
    <row r="15" spans="1:68" ht="14.25">
      <c r="A15" s="37">
        <f t="shared" si="0"/>
        <v>2910</v>
      </c>
      <c r="B15" s="37">
        <f>VLOOKUP(A15,空位!A17:I3013,2,)</f>
        <v>2022116</v>
      </c>
      <c r="C15" s="37">
        <f>VLOOKUP(A15,空位!A$1:BR$65536,56+$P$1,)</f>
        <v>1.023059434881455</v>
      </c>
      <c r="D15" s="37">
        <f>VLOOKUP(A15,空位!A$1:BR$65536,57+$P$1,)</f>
        <v>1.0251055537512179</v>
      </c>
      <c r="E15" s="37">
        <f>VLOOKUP(A15,空位!A$1:BR$65536,58+$P$1,)</f>
        <v>1.0058720363754465</v>
      </c>
      <c r="F15" s="37">
        <f>VLOOKUP(A15,空位!A$1:BR$65536,59+$P$1,)</f>
        <v>1.0042351412796362</v>
      </c>
      <c r="G15" s="37">
        <f>VLOOKUP(A15,空位!A17:BR3013,55,)</f>
        <v>70</v>
      </c>
      <c r="AY15"/>
      <c r="AZ15" s="37">
        <v>15</v>
      </c>
      <c r="BA15" s="37">
        <v>18</v>
      </c>
      <c r="BB15" s="37">
        <v>19</v>
      </c>
      <c r="BC15" s="37">
        <v>9</v>
      </c>
      <c r="BD15" s="37">
        <v>14</v>
      </c>
      <c r="BE15" s="37">
        <v>32</v>
      </c>
      <c r="BF15" s="37">
        <v>28</v>
      </c>
      <c r="BG15" s="37">
        <v>24</v>
      </c>
      <c r="BH15" s="37">
        <v>26</v>
      </c>
      <c r="BI15" s="37">
        <v>28</v>
      </c>
      <c r="BJ15" s="37">
        <v>40</v>
      </c>
      <c r="BK15" s="37">
        <v>52</v>
      </c>
      <c r="BL15" s="37">
        <v>47</v>
      </c>
      <c r="BM15" s="37">
        <v>65</v>
      </c>
      <c r="BN15" s="37">
        <v>41</v>
      </c>
      <c r="BO15" s="37">
        <v>53</v>
      </c>
      <c r="BP15" s="37">
        <v>50</v>
      </c>
    </row>
    <row r="16" spans="1:68" ht="14.25">
      <c r="A16" s="37">
        <f t="shared" si="0"/>
        <v>2911</v>
      </c>
      <c r="B16" s="37">
        <f>VLOOKUP(A16,空位!A18:I3014,2,)</f>
        <v>2022117</v>
      </c>
      <c r="C16" s="37">
        <f>VLOOKUP(A16,空位!A$1:BR$65536,56+$P$1,)</f>
        <v>1.0353361481000325</v>
      </c>
      <c r="D16" s="37">
        <f>VLOOKUP(A16,空位!A$1:BR$65536,57+$P$1,)</f>
        <v>1.0046443650535888</v>
      </c>
      <c r="E16" s="37">
        <f>VLOOKUP(A16,空位!A$1:BR$65536,58+$P$1,)</f>
        <v>0.99850600844430004</v>
      </c>
      <c r="F16" s="37">
        <f>VLOOKUP(A16,空位!A$1:BR$65536,59+$P$1,)</f>
        <v>1.0030074699577785</v>
      </c>
      <c r="G16" s="37">
        <f>VLOOKUP(A16,空位!A18:BR3014,55,)</f>
        <v>41</v>
      </c>
      <c r="AY16"/>
      <c r="AZ16" s="37">
        <v>16</v>
      </c>
      <c r="BA16" s="37">
        <v>19</v>
      </c>
      <c r="BB16" s="37">
        <v>6</v>
      </c>
      <c r="BC16" s="37">
        <v>14</v>
      </c>
      <c r="BD16" s="37">
        <v>15</v>
      </c>
      <c r="BE16" s="37">
        <v>28</v>
      </c>
      <c r="BF16" s="37">
        <v>10</v>
      </c>
      <c r="BG16" s="37">
        <v>25</v>
      </c>
      <c r="BH16" s="37">
        <v>30</v>
      </c>
      <c r="BI16" s="37">
        <v>19</v>
      </c>
      <c r="BJ16" s="37">
        <v>29</v>
      </c>
      <c r="BK16" s="37">
        <v>48</v>
      </c>
      <c r="BL16" s="37">
        <v>64</v>
      </c>
      <c r="BM16" s="37">
        <v>45</v>
      </c>
      <c r="BN16" s="37">
        <v>55</v>
      </c>
      <c r="BO16" s="37">
        <v>67</v>
      </c>
      <c r="BP16" s="37">
        <v>53</v>
      </c>
    </row>
    <row r="17" spans="1:68" ht="14.25">
      <c r="A17" s="37">
        <f t="shared" si="0"/>
        <v>2912</v>
      </c>
      <c r="B17" s="37">
        <f>VLOOKUP(A17,空位!A19:I3015,2,)</f>
        <v>2022118</v>
      </c>
      <c r="C17" s="37">
        <f>VLOOKUP(A17,空位!A$1:BR$65536,56+$P$1,)</f>
        <v>1.023059434881455</v>
      </c>
      <c r="D17" s="37">
        <f>VLOOKUP(A17,空位!A$1:BR$65536,57+$P$1,)</f>
        <v>1.0455667424488471</v>
      </c>
      <c r="E17" s="37">
        <f>VLOOKUP(A17,空位!A$1:BR$65536,58+$P$1,)</f>
        <v>1.0001429035401104</v>
      </c>
      <c r="F17" s="37">
        <f>VLOOKUP(A17,空位!A$1:BR$65536,59+$P$1,)</f>
        <v>1.000552127314063</v>
      </c>
      <c r="G17" s="37">
        <f>VLOOKUP(A17,空位!A19:BR3015,55,)</f>
        <v>56</v>
      </c>
      <c r="AY17"/>
      <c r="AZ17" t="s">
        <v>1958</v>
      </c>
      <c r="BA17" s="37">
        <v>2</v>
      </c>
      <c r="BB17" s="37">
        <v>21</v>
      </c>
      <c r="BC17" s="37">
        <v>21</v>
      </c>
      <c r="BD17" s="37">
        <v>29</v>
      </c>
      <c r="BE17" s="37">
        <v>17</v>
      </c>
      <c r="BF17" s="37">
        <v>32</v>
      </c>
      <c r="BG17" s="37">
        <v>26</v>
      </c>
      <c r="BH17" s="37">
        <v>23</v>
      </c>
      <c r="BI17" s="37">
        <v>18</v>
      </c>
      <c r="BJ17" s="37">
        <v>57</v>
      </c>
      <c r="BK17" s="37">
        <v>18</v>
      </c>
      <c r="BL17" s="37">
        <v>45</v>
      </c>
      <c r="BM17" s="37">
        <v>69</v>
      </c>
      <c r="BN17" s="37">
        <v>56</v>
      </c>
      <c r="BO17" s="37">
        <v>51</v>
      </c>
      <c r="BP17" s="37">
        <v>66</v>
      </c>
    </row>
    <row r="18" spans="1:68" ht="14.25">
      <c r="A18" s="37">
        <f t="shared" si="0"/>
        <v>2913</v>
      </c>
      <c r="B18" s="37">
        <f>VLOOKUP(A18,空位!A20:I3016,2,)</f>
        <v>2022119</v>
      </c>
      <c r="C18" s="37">
        <f>VLOOKUP(A18,空位!A$1:BR$65536,56+$P$1,)</f>
        <v>1.0148749594024034</v>
      </c>
      <c r="D18" s="37">
        <f>VLOOKUP(A18,空位!A$1:BR$65536,57+$P$1,)</f>
        <v>1.0271516726209808</v>
      </c>
      <c r="E18" s="37">
        <f>VLOOKUP(A18,空位!A$1:BR$65536,58+$P$1,)</f>
        <v>0.98377395258200706</v>
      </c>
      <c r="F18" s="37">
        <f>VLOOKUP(A18,空位!A$1:BR$65536,59+$P$1,)</f>
        <v>0.99768756089639488</v>
      </c>
      <c r="G18" s="37">
        <f>VLOOKUP(A18,空位!A20:BR3016,55,)</f>
        <v>42</v>
      </c>
      <c r="AY18"/>
      <c r="AZ18"/>
      <c r="BA18" s="37">
        <v>20</v>
      </c>
      <c r="BB18" s="37">
        <v>3</v>
      </c>
      <c r="BC18" s="37">
        <v>11</v>
      </c>
      <c r="BD18" s="37">
        <v>23</v>
      </c>
      <c r="BE18" s="37">
        <v>25</v>
      </c>
      <c r="BF18" s="37">
        <v>31</v>
      </c>
      <c r="BG18" s="37">
        <v>27</v>
      </c>
      <c r="BH18" s="37">
        <v>27</v>
      </c>
      <c r="BI18" s="37">
        <v>20</v>
      </c>
      <c r="BJ18" s="37">
        <v>30</v>
      </c>
      <c r="BK18" s="37">
        <v>56</v>
      </c>
      <c r="BL18" s="37">
        <v>74</v>
      </c>
      <c r="BM18" s="37">
        <v>59</v>
      </c>
      <c r="BN18" s="37">
        <v>57</v>
      </c>
      <c r="BO18" s="37">
        <v>71</v>
      </c>
      <c r="BP18" s="37">
        <v>47</v>
      </c>
    </row>
    <row r="19" spans="1:68" ht="14.25">
      <c r="A19" s="37">
        <f t="shared" si="0"/>
        <v>2914</v>
      </c>
      <c r="B19" s="37">
        <f>VLOOKUP(A19,空位!A21:I3017,2,)</f>
        <v>2022120</v>
      </c>
      <c r="C19" s="37">
        <f>VLOOKUP(A19,空位!A$1:BR$65536,56+$P$1,)</f>
        <v>1.0598895745371872</v>
      </c>
      <c r="D19" s="37">
        <f>VLOOKUP(A19,空位!A$1:BR$65536,57+$P$1,)</f>
        <v>1.023059434881455</v>
      </c>
      <c r="E19" s="37">
        <f>VLOOKUP(A19,空位!A$1:BR$65536,58+$P$1,)</f>
        <v>0.98704774277362783</v>
      </c>
      <c r="F19" s="37">
        <f>VLOOKUP(A19,空位!A$1:BR$65536,59+$P$1,)</f>
        <v>0.99523221825267949</v>
      </c>
      <c r="G19" s="37">
        <f>VLOOKUP(A19,空位!A21:BR3017,55,)</f>
        <v>50</v>
      </c>
      <c r="AY19"/>
      <c r="AZ19"/>
      <c r="BA19" s="37">
        <v>21</v>
      </c>
      <c r="BB19" s="37">
        <v>10</v>
      </c>
      <c r="BC19" s="37">
        <v>27</v>
      </c>
      <c r="BD19" s="37">
        <v>26</v>
      </c>
      <c r="BE19" s="37">
        <v>36</v>
      </c>
      <c r="BF19" s="37">
        <v>19</v>
      </c>
      <c r="BG19" s="37">
        <v>28</v>
      </c>
      <c r="BH19" s="37">
        <v>25</v>
      </c>
      <c r="BI19" s="37">
        <v>21</v>
      </c>
      <c r="BJ19" s="37">
        <v>36</v>
      </c>
      <c r="BK19" s="37">
        <v>47</v>
      </c>
      <c r="BL19" s="37">
        <v>50</v>
      </c>
      <c r="BM19" s="37">
        <v>61</v>
      </c>
      <c r="BN19" s="37">
        <v>53</v>
      </c>
      <c r="BO19" s="37">
        <v>59</v>
      </c>
      <c r="BP19" s="37">
        <v>68</v>
      </c>
    </row>
    <row r="20" spans="1:68" ht="14.25">
      <c r="A20" s="37">
        <f t="shared" si="0"/>
        <v>2915</v>
      </c>
      <c r="B20" s="37">
        <f>VLOOKUP(A20,空位!A22:I3018,2,)</f>
        <v>2022121</v>
      </c>
      <c r="C20" s="37">
        <f>VLOOKUP(A20,空位!A$1:BR$65536,56+$P$1,)</f>
        <v>0.99441377070477432</v>
      </c>
      <c r="D20" s="37">
        <f>VLOOKUP(A20,空位!A$1:BR$65536,57+$P$1,)</f>
        <v>1.0087366027931146</v>
      </c>
      <c r="E20" s="37">
        <f>VLOOKUP(A20,空位!A$1:BR$65536,58+$P$1,)</f>
        <v>0.99441377070477432</v>
      </c>
      <c r="F20" s="37">
        <f>VLOOKUP(A20,空位!A$1:BR$65536,59+$P$1,)</f>
        <v>0.9948229944787268</v>
      </c>
      <c r="G20" s="37">
        <f>VLOOKUP(A20,空位!A22:BR3018,55,)</f>
        <v>54</v>
      </c>
      <c r="AY20"/>
      <c r="AZ20"/>
      <c r="BA20" s="37">
        <v>3</v>
      </c>
      <c r="BB20" s="37">
        <v>7</v>
      </c>
      <c r="BC20" s="37">
        <v>29</v>
      </c>
      <c r="BD20" s="37">
        <v>12</v>
      </c>
      <c r="BE20" s="37">
        <v>26</v>
      </c>
      <c r="BF20" s="37">
        <v>11</v>
      </c>
      <c r="BG20" s="37">
        <v>29</v>
      </c>
      <c r="BH20" s="37">
        <v>46</v>
      </c>
      <c r="BI20" s="37">
        <v>41</v>
      </c>
      <c r="BJ20" s="37">
        <v>23</v>
      </c>
      <c r="BK20" s="37">
        <v>53</v>
      </c>
      <c r="BL20" s="37">
        <v>53</v>
      </c>
      <c r="BM20" s="37">
        <v>54</v>
      </c>
      <c r="BN20" s="37">
        <v>62</v>
      </c>
      <c r="BO20" s="37">
        <v>34</v>
      </c>
      <c r="BP20" s="37">
        <v>58</v>
      </c>
    </row>
    <row r="21" spans="1:68" ht="14.25">
      <c r="A21" s="37">
        <f t="shared" si="0"/>
        <v>2916</v>
      </c>
      <c r="B21" s="37">
        <f>VLOOKUP(A21,空位!A23:I3019,2,)</f>
        <v>2022122</v>
      </c>
      <c r="C21" s="37">
        <f>VLOOKUP(A21,空位!A$1:BR$65536,56+$P$1,)</f>
        <v>0.96576810652809364</v>
      </c>
      <c r="D21" s="37">
        <f>VLOOKUP(A21,空位!A$1:BR$65536,57+$P$1,)</f>
        <v>1.000552127314063</v>
      </c>
      <c r="E21" s="37">
        <f>VLOOKUP(A21,空位!A$1:BR$65536,58+$P$1,)</f>
        <v>0.97395258200714518</v>
      </c>
      <c r="F21" s="37">
        <f>VLOOKUP(A21,空位!A$1:BR$65536,59+$P$1,)</f>
        <v>0.98172783371224415</v>
      </c>
      <c r="G21" s="37">
        <f>VLOOKUP(A21,空位!A23:BR3019,55,)</f>
        <v>34</v>
      </c>
      <c r="AY21"/>
      <c r="AZ21"/>
      <c r="BA21" s="37">
        <v>4</v>
      </c>
      <c r="BB21" s="37">
        <v>24</v>
      </c>
      <c r="BC21" s="37">
        <v>25</v>
      </c>
      <c r="BD21" s="37">
        <v>32</v>
      </c>
      <c r="BE21" s="37">
        <v>34</v>
      </c>
      <c r="BF21" s="37">
        <v>39</v>
      </c>
      <c r="BG21" s="37">
        <v>30</v>
      </c>
      <c r="BH21" s="37">
        <v>24</v>
      </c>
      <c r="BI21" s="37">
        <v>44</v>
      </c>
      <c r="BJ21" s="37">
        <v>28</v>
      </c>
      <c r="BK21" s="37">
        <v>40</v>
      </c>
      <c r="BL21" s="37">
        <v>62</v>
      </c>
      <c r="BM21" s="37">
        <v>71</v>
      </c>
      <c r="BN21" s="37">
        <v>61</v>
      </c>
      <c r="BO21" s="37">
        <v>55</v>
      </c>
      <c r="BP21" s="37">
        <v>30</v>
      </c>
    </row>
    <row r="22" spans="1:68" ht="14.25">
      <c r="A22" s="37">
        <f t="shared" si="0"/>
        <v>2917</v>
      </c>
      <c r="B22" s="37">
        <f>VLOOKUP(A22,空位!A24:I3020,2,)</f>
        <v>2022123</v>
      </c>
      <c r="C22" s="37">
        <f>VLOOKUP(A22,空位!A$1:BR$65536,56+$P$1,)</f>
        <v>0.95758363104904187</v>
      </c>
      <c r="D22" s="37">
        <f>VLOOKUP(A22,空位!A$1:BR$65536,57+$P$1,)</f>
        <v>0.99032153296524839</v>
      </c>
      <c r="E22" s="37">
        <f>VLOOKUP(A22,空位!A$1:BR$65536,58+$P$1,)</f>
        <v>0.98950308541734322</v>
      </c>
      <c r="F22" s="37">
        <f>VLOOKUP(A22,空位!A$1:BR$65536,59+$P$1,)</f>
        <v>0.97681714842481326</v>
      </c>
      <c r="G22" s="37">
        <f>VLOOKUP(A22,空位!A24:BR3020,55,)</f>
        <v>54</v>
      </c>
      <c r="AY22"/>
      <c r="AZ22"/>
      <c r="BA22" t="s">
        <v>1958</v>
      </c>
      <c r="BB22" s="37">
        <v>5</v>
      </c>
      <c r="BC22" s="37">
        <v>28</v>
      </c>
      <c r="BD22" s="37">
        <v>28</v>
      </c>
      <c r="BE22" s="37">
        <v>37</v>
      </c>
      <c r="BF22" s="37">
        <v>35</v>
      </c>
      <c r="BG22" s="37">
        <v>31</v>
      </c>
      <c r="BH22" s="37">
        <v>32</v>
      </c>
      <c r="BI22" s="37">
        <v>38</v>
      </c>
      <c r="BJ22" s="37">
        <v>27</v>
      </c>
      <c r="BK22" s="37">
        <v>36</v>
      </c>
      <c r="BL22" s="37">
        <v>51</v>
      </c>
      <c r="BM22" s="37">
        <v>47</v>
      </c>
      <c r="BN22" s="37">
        <v>49</v>
      </c>
      <c r="BO22" s="37">
        <v>52</v>
      </c>
      <c r="BP22" s="37">
        <v>51</v>
      </c>
    </row>
    <row r="23" spans="1:68" ht="14.25">
      <c r="A23" s="37">
        <f t="shared" si="0"/>
        <v>2918</v>
      </c>
      <c r="B23" s="37">
        <f>VLOOKUP(A23,空位!A25:I3021,2,)</f>
        <v>2022124</v>
      </c>
      <c r="C23" s="37">
        <f>VLOOKUP(A23,空位!A$1:BR$65536,56+$P$1,)</f>
        <v>0.96986034426761936</v>
      </c>
      <c r="D23" s="37">
        <f>VLOOKUP(A23,空位!A$1:BR$65536,57+$P$1,)</f>
        <v>0.99236765183501141</v>
      </c>
      <c r="E23" s="37">
        <f>VLOOKUP(A23,空位!A$1:BR$65536,58+$P$1,)</f>
        <v>0.98622929522572267</v>
      </c>
      <c r="F23" s="37">
        <f>VLOOKUP(A23,空位!A$1:BR$65536,59+$P$1,)</f>
        <v>0.97190646313738227</v>
      </c>
      <c r="G23" s="37">
        <f>VLOOKUP(A23,空位!A25:BR3021,55,)</f>
        <v>45</v>
      </c>
      <c r="AY23"/>
      <c r="AZ23"/>
      <c r="BA23"/>
      <c r="BB23" s="37">
        <v>4</v>
      </c>
      <c r="BC23" s="37">
        <v>7</v>
      </c>
      <c r="BD23" s="37">
        <v>11</v>
      </c>
      <c r="BE23" s="37">
        <v>15</v>
      </c>
      <c r="BF23" s="37">
        <v>37</v>
      </c>
      <c r="BG23" s="37">
        <v>32</v>
      </c>
      <c r="BH23" s="37">
        <v>36</v>
      </c>
      <c r="BI23" s="37">
        <v>40</v>
      </c>
      <c r="BJ23" s="37">
        <v>32</v>
      </c>
      <c r="BK23" s="37">
        <v>55</v>
      </c>
      <c r="BL23" s="37">
        <v>41</v>
      </c>
      <c r="BM23" s="37">
        <v>64</v>
      </c>
      <c r="BN23" s="37">
        <v>54</v>
      </c>
      <c r="BO23" s="37">
        <v>60</v>
      </c>
      <c r="BP23" s="37">
        <v>62</v>
      </c>
    </row>
    <row r="24" spans="1:68" ht="14.25">
      <c r="A24" s="37">
        <f t="shared" si="0"/>
        <v>2919</v>
      </c>
      <c r="B24" s="37">
        <f>VLOOKUP(A24,空位!A26:I3022,2,)</f>
        <v>2022125</v>
      </c>
      <c r="C24" s="37">
        <f>VLOOKUP(A24,空位!A$1:BR$65536,56+$P$1,)</f>
        <v>0.93303020461188702</v>
      </c>
      <c r="D24" s="37">
        <f>VLOOKUP(A24,空位!A$1:BR$65536,57+$P$1,)</f>
        <v>0.99645988957453724</v>
      </c>
      <c r="E24" s="37">
        <f>VLOOKUP(A24,空位!A$1:BR$65536,58+$P$1,)</f>
        <v>0.98950308541734322</v>
      </c>
      <c r="F24" s="37">
        <f>VLOOKUP(A24,空位!A$1:BR$65536,59+$P$1,)</f>
        <v>0.9735433582331926</v>
      </c>
      <c r="G24" s="37">
        <f>VLOOKUP(A24,空位!A26:BR3022,55,)</f>
        <v>41</v>
      </c>
      <c r="AY24"/>
      <c r="AZ24"/>
      <c r="BA24"/>
      <c r="BB24" s="37">
        <v>25</v>
      </c>
      <c r="BC24" s="37">
        <v>8</v>
      </c>
      <c r="BD24" s="37">
        <v>30</v>
      </c>
      <c r="BE24" s="37">
        <v>21</v>
      </c>
      <c r="BF24" s="37">
        <v>34</v>
      </c>
      <c r="BG24" s="37">
        <v>33</v>
      </c>
      <c r="BH24" s="37">
        <v>43</v>
      </c>
      <c r="BI24" s="37">
        <v>22</v>
      </c>
      <c r="BJ24" s="37">
        <v>42</v>
      </c>
      <c r="BK24" s="37">
        <v>51</v>
      </c>
      <c r="BL24" s="37">
        <v>52</v>
      </c>
      <c r="BM24" s="37">
        <v>51</v>
      </c>
      <c r="BN24" s="37">
        <v>63</v>
      </c>
      <c r="BO24" s="37">
        <v>58</v>
      </c>
      <c r="BP24" s="37">
        <v>55</v>
      </c>
    </row>
    <row r="25" spans="1:68" ht="14.25">
      <c r="A25" s="37">
        <f t="shared" si="0"/>
        <v>2920</v>
      </c>
      <c r="B25" s="37">
        <f>VLOOKUP(A25,空位!A27:I3023,2,)</f>
        <v>2022126</v>
      </c>
      <c r="C25" s="37">
        <f>VLOOKUP(A25,空位!A$1:BR$65536,56+$P$1,)</f>
        <v>0.93303020461188702</v>
      </c>
      <c r="D25" s="37">
        <f>VLOOKUP(A25,空位!A$1:BR$65536,57+$P$1,)</f>
        <v>0.96372198765833061</v>
      </c>
      <c r="E25" s="37">
        <f>VLOOKUP(A25,空位!A$1:BR$65536,58+$P$1,)</f>
        <v>0.99768756089639488</v>
      </c>
      <c r="F25" s="37">
        <f>VLOOKUP(A25,空位!A$1:BR$65536,59+$P$1,)</f>
        <v>0.97149723936342958</v>
      </c>
      <c r="G25" s="37">
        <f>VLOOKUP(A25,空位!A27:BR3023,55,)</f>
        <v>54</v>
      </c>
      <c r="AY25"/>
      <c r="AZ25"/>
      <c r="BA25"/>
      <c r="BB25" s="37">
        <v>27</v>
      </c>
      <c r="BC25" s="37">
        <v>5</v>
      </c>
      <c r="BD25" s="37">
        <v>33</v>
      </c>
      <c r="BE25" s="37">
        <v>11</v>
      </c>
      <c r="BF25" s="37">
        <v>12</v>
      </c>
      <c r="BG25" s="37">
        <v>34</v>
      </c>
      <c r="BH25" s="37">
        <v>37</v>
      </c>
      <c r="BI25" s="37">
        <v>43</v>
      </c>
      <c r="BJ25" s="37">
        <v>41</v>
      </c>
      <c r="BK25" s="37">
        <v>54</v>
      </c>
      <c r="BL25" s="37">
        <v>36</v>
      </c>
      <c r="BM25" s="37">
        <v>58</v>
      </c>
      <c r="BN25" s="37">
        <v>42</v>
      </c>
      <c r="BO25" s="37">
        <v>54</v>
      </c>
      <c r="BP25" s="37">
        <v>46</v>
      </c>
    </row>
    <row r="26" spans="1:68" ht="14.25">
      <c r="A26" s="37">
        <f t="shared" si="0"/>
        <v>2921</v>
      </c>
      <c r="B26" s="37">
        <f>VLOOKUP(A26,空位!A28:I3024,2,)</f>
        <v>2022127</v>
      </c>
      <c r="C26" s="37">
        <f>VLOOKUP(A26,空位!A$1:BR$65536,56+$P$1,)</f>
        <v>1.0148749594024034</v>
      </c>
      <c r="D26" s="37">
        <f>VLOOKUP(A26,空位!A$1:BR$65536,57+$P$1,)</f>
        <v>0.99032153296524839</v>
      </c>
      <c r="E26" s="37">
        <f>VLOOKUP(A26,空位!A$1:BR$65536,58+$P$1,)</f>
        <v>0.99359532315686916</v>
      </c>
      <c r="F26" s="37">
        <f>VLOOKUP(A26,空位!A$1:BR$65536,59+$P$1,)</f>
        <v>0.98582007145177009</v>
      </c>
      <c r="G26" s="37">
        <f>VLOOKUP(A26,空位!A28:BR3024,55,)</f>
        <v>54</v>
      </c>
      <c r="AY26"/>
      <c r="AZ26"/>
      <c r="BA26"/>
      <c r="BB26" t="s">
        <v>1958</v>
      </c>
      <c r="BC26" s="37">
        <v>31</v>
      </c>
      <c r="BD26" s="37">
        <v>10</v>
      </c>
      <c r="BE26" s="37">
        <v>12</v>
      </c>
      <c r="BF26" s="37">
        <v>22</v>
      </c>
      <c r="BG26" s="37">
        <v>35</v>
      </c>
      <c r="BH26" s="37">
        <v>35</v>
      </c>
      <c r="BI26" s="37">
        <v>31</v>
      </c>
      <c r="BJ26" s="37">
        <v>48</v>
      </c>
      <c r="BK26" s="37">
        <v>57</v>
      </c>
      <c r="BL26" s="37">
        <v>48</v>
      </c>
      <c r="BM26" s="37">
        <v>21</v>
      </c>
      <c r="BN26" s="37">
        <v>46</v>
      </c>
      <c r="BO26" s="37">
        <v>50</v>
      </c>
      <c r="BP26" s="37">
        <v>59</v>
      </c>
    </row>
    <row r="27" spans="1:68" ht="14.25">
      <c r="A27" s="37">
        <f t="shared" si="0"/>
        <v>2922</v>
      </c>
      <c r="B27" s="37">
        <f>VLOOKUP(A27,空位!A29:I3025,2,)</f>
        <v>2022128</v>
      </c>
      <c r="C27" s="37">
        <f>VLOOKUP(A27,空位!A$1:BR$65536,56+$P$1,)</f>
        <v>0.9780448197466709</v>
      </c>
      <c r="D27" s="37">
        <f>VLOOKUP(A27,空位!A$1:BR$65536,57+$P$1,)</f>
        <v>0.96781422539785633</v>
      </c>
      <c r="E27" s="37">
        <f>VLOOKUP(A27,空位!A$1:BR$65536,58+$P$1,)</f>
        <v>0.98541084767781739</v>
      </c>
      <c r="F27" s="37">
        <f>VLOOKUP(A27,空位!A$1:BR$65536,59+$P$1,)</f>
        <v>0.98827541409548547</v>
      </c>
      <c r="G27" s="37">
        <f>VLOOKUP(A27,空位!A29:BR3025,55,)</f>
        <v>45</v>
      </c>
      <c r="AY27"/>
      <c r="AZ27"/>
      <c r="BA27"/>
      <c r="BB27"/>
      <c r="BC27" s="37">
        <v>6</v>
      </c>
      <c r="BD27" s="37">
        <v>8</v>
      </c>
      <c r="BE27" s="37">
        <v>13</v>
      </c>
      <c r="BF27" s="37">
        <v>13</v>
      </c>
      <c r="BG27" s="37">
        <v>36</v>
      </c>
      <c r="BH27" s="37">
        <v>18</v>
      </c>
      <c r="BI27" s="37">
        <v>29</v>
      </c>
      <c r="BJ27" s="37">
        <v>54</v>
      </c>
      <c r="BK27" s="37">
        <v>49</v>
      </c>
      <c r="BL27" s="37">
        <v>25</v>
      </c>
      <c r="BM27" s="37">
        <v>43</v>
      </c>
      <c r="BN27" s="37">
        <v>35</v>
      </c>
      <c r="BO27" s="37">
        <v>42</v>
      </c>
      <c r="BP27" s="37">
        <v>32</v>
      </c>
    </row>
    <row r="28" spans="1:68" ht="14.25">
      <c r="A28" s="37">
        <f t="shared" si="0"/>
        <v>2923</v>
      </c>
      <c r="B28" s="37">
        <f>VLOOKUP(A28,空位!A30:I3026,2,)</f>
        <v>2022129</v>
      </c>
      <c r="C28" s="37">
        <f>VLOOKUP(A28,空位!A$1:BR$65536,56+$P$1,)</f>
        <v>1.0312439103605067</v>
      </c>
      <c r="D28" s="37">
        <f>VLOOKUP(A28,空位!A$1:BR$65536,57+$P$1,)</f>
        <v>1.000552127314063</v>
      </c>
      <c r="E28" s="37">
        <f>VLOOKUP(A28,空位!A$1:BR$65536,58+$P$1,)</f>
        <v>0.99850600844430004</v>
      </c>
      <c r="F28" s="37">
        <f>VLOOKUP(A28,空位!A$1:BR$65536,59+$P$1,)</f>
        <v>0.9972783371224424</v>
      </c>
      <c r="G28" s="37">
        <f>VLOOKUP(A28,空位!A30:BR3026,55,)</f>
        <v>58</v>
      </c>
      <c r="AY28"/>
      <c r="AZ28"/>
      <c r="BA28"/>
      <c r="BB28"/>
      <c r="BC28" s="37">
        <v>30</v>
      </c>
      <c r="BD28" s="37">
        <v>34</v>
      </c>
      <c r="BE28" s="37">
        <v>35</v>
      </c>
      <c r="BF28" s="37">
        <v>15</v>
      </c>
      <c r="BG28" s="37">
        <v>37</v>
      </c>
      <c r="BH28" s="37">
        <v>16</v>
      </c>
      <c r="BI28" s="37">
        <v>51</v>
      </c>
      <c r="BJ28" s="37">
        <v>35</v>
      </c>
      <c r="BK28" s="37">
        <v>31</v>
      </c>
      <c r="BL28" s="37">
        <v>27</v>
      </c>
      <c r="BM28" s="37">
        <v>40</v>
      </c>
      <c r="BN28" s="37">
        <v>37</v>
      </c>
      <c r="BO28" s="37">
        <v>61</v>
      </c>
      <c r="BP28" s="37">
        <v>76</v>
      </c>
    </row>
    <row r="29" spans="1:68" ht="14.25">
      <c r="A29" s="37">
        <f t="shared" si="0"/>
        <v>2924</v>
      </c>
      <c r="B29" s="37">
        <f>VLOOKUP(A29,空位!A31:I3027,2,)</f>
        <v>2022130</v>
      </c>
      <c r="C29" s="37">
        <f>VLOOKUP(A29,空位!A$1:BR$65536,56+$P$1,)</f>
        <v>1.04761286131861</v>
      </c>
      <c r="D29" s="37">
        <f>VLOOKUP(A29,空位!A$1:BR$65536,57+$P$1,)</f>
        <v>0.99032153296524839</v>
      </c>
      <c r="E29" s="37">
        <f>VLOOKUP(A29,空位!A$1:BR$65536,58+$P$1,)</f>
        <v>0.98950308541734322</v>
      </c>
      <c r="F29" s="37">
        <f>VLOOKUP(A29,空位!A$1:BR$65536,59+$P$1,)</f>
        <v>0.99809678467034757</v>
      </c>
      <c r="G29" s="37">
        <f>VLOOKUP(A29,空位!A31:BR3027,55,)</f>
        <v>45</v>
      </c>
      <c r="AY29"/>
      <c r="AZ29"/>
      <c r="BA29"/>
      <c r="BB29"/>
      <c r="BC29" t="s">
        <v>1958</v>
      </c>
      <c r="BD29" s="37">
        <v>6</v>
      </c>
      <c r="BE29" s="37">
        <v>9</v>
      </c>
      <c r="BF29" s="37">
        <v>16</v>
      </c>
      <c r="BG29" s="37">
        <v>38</v>
      </c>
      <c r="BH29" s="37">
        <v>45</v>
      </c>
      <c r="BI29" s="37">
        <v>11</v>
      </c>
      <c r="BJ29" s="37">
        <v>18</v>
      </c>
      <c r="BK29" s="37">
        <v>22</v>
      </c>
      <c r="BL29" s="37">
        <v>17</v>
      </c>
      <c r="BM29" s="37">
        <v>63</v>
      </c>
      <c r="BN29" s="37">
        <v>70</v>
      </c>
      <c r="BO29" s="37">
        <v>78</v>
      </c>
      <c r="BP29" s="37">
        <v>36</v>
      </c>
    </row>
    <row r="30" spans="1:68" ht="14.25">
      <c r="A30" s="37">
        <f t="shared" si="0"/>
        <v>2925</v>
      </c>
      <c r="B30" s="37">
        <f>VLOOKUP(A30,空位!A32:I3028,2,)</f>
        <v>2022131</v>
      </c>
      <c r="C30" s="37">
        <f>VLOOKUP(A30,空位!A$1:BR$65536,56+$P$1,)</f>
        <v>1.0107827216628775</v>
      </c>
      <c r="D30" s="37">
        <f>VLOOKUP(A30,空位!A$1:BR$65536,57+$P$1,)</f>
        <v>0.97190646313738227</v>
      </c>
      <c r="E30" s="37">
        <f>VLOOKUP(A30,空位!A$1:BR$65536,58+$P$1,)</f>
        <v>0.99768756089639488</v>
      </c>
      <c r="F30" s="37">
        <f>VLOOKUP(A30,空位!A$1:BR$65536,59+$P$1,)</f>
        <v>0.99605066580058454</v>
      </c>
      <c r="G30" s="37">
        <f>VLOOKUP(A30,空位!A32:BR3028,55,)</f>
        <v>45</v>
      </c>
      <c r="AY30"/>
      <c r="AZ30"/>
      <c r="BA30"/>
      <c r="BB30"/>
      <c r="BC30"/>
      <c r="BD30" s="37">
        <v>5</v>
      </c>
      <c r="BE30" s="37">
        <v>38</v>
      </c>
      <c r="BF30" s="37">
        <v>40</v>
      </c>
      <c r="BG30" s="37">
        <v>39</v>
      </c>
      <c r="BH30" s="37">
        <v>19</v>
      </c>
      <c r="BI30" s="37">
        <v>12</v>
      </c>
      <c r="BJ30" s="37">
        <v>50</v>
      </c>
      <c r="BK30" s="37">
        <v>28</v>
      </c>
      <c r="BL30" s="37">
        <v>67</v>
      </c>
      <c r="BM30" s="37">
        <v>44</v>
      </c>
      <c r="BN30" s="37">
        <v>59</v>
      </c>
      <c r="BO30" s="37">
        <v>39</v>
      </c>
      <c r="BP30" s="37">
        <v>34</v>
      </c>
    </row>
    <row r="31" spans="1:68" ht="14.25">
      <c r="A31" s="37">
        <f t="shared" si="0"/>
        <v>2926</v>
      </c>
      <c r="B31" s="37">
        <f>VLOOKUP(A31,空位!A33:I3029,2,)</f>
        <v>2022132</v>
      </c>
      <c r="C31" s="37">
        <f>VLOOKUP(A31,空位!A$1:BR$65536,56+$P$1,)</f>
        <v>0.97395258200714518</v>
      </c>
      <c r="D31" s="37">
        <f>VLOOKUP(A31,空位!A$1:BR$65536,57+$P$1,)</f>
        <v>0.99441377070477432</v>
      </c>
      <c r="E31" s="37">
        <f>VLOOKUP(A31,空位!A$1:BR$65536,58+$P$1,)</f>
        <v>0.99277687560896399</v>
      </c>
      <c r="F31" s="37">
        <f>VLOOKUP(A31,空位!A$1:BR$65536,59+$P$1,)</f>
        <v>0.99032153296524839</v>
      </c>
      <c r="G31" s="37">
        <f>VLOOKUP(A31,空位!A33:BR3029,55,)</f>
        <v>45</v>
      </c>
      <c r="AY31"/>
      <c r="AZ31"/>
      <c r="BA31"/>
      <c r="BB31"/>
      <c r="BC31"/>
      <c r="BD31" s="37">
        <v>7</v>
      </c>
      <c r="BE31" s="37">
        <v>8</v>
      </c>
      <c r="BF31" s="37">
        <v>8</v>
      </c>
      <c r="BG31" s="37">
        <v>40</v>
      </c>
      <c r="BH31" s="37">
        <v>22</v>
      </c>
      <c r="BI31" s="37">
        <v>27</v>
      </c>
      <c r="BJ31" s="37">
        <v>20</v>
      </c>
      <c r="BK31" s="37">
        <v>26</v>
      </c>
      <c r="BL31" s="37">
        <v>32</v>
      </c>
      <c r="BM31" s="37">
        <v>32</v>
      </c>
      <c r="BN31" s="37">
        <v>75</v>
      </c>
      <c r="BO31" s="37">
        <v>38</v>
      </c>
      <c r="BP31" s="37">
        <v>49</v>
      </c>
    </row>
    <row r="32" spans="1:68" ht="14.25">
      <c r="A32" s="37">
        <f t="shared" si="0"/>
        <v>2927</v>
      </c>
      <c r="B32" s="37">
        <f>VLOOKUP(A32,空位!A34:I3030,2,)</f>
        <v>2022133</v>
      </c>
      <c r="C32" s="37">
        <f>VLOOKUP(A32,空位!A$1:BR$65536,56+$P$1,)</f>
        <v>0.95758363104904187</v>
      </c>
      <c r="D32" s="37">
        <f>VLOOKUP(A32,空位!A$1:BR$65536,57+$P$1,)</f>
        <v>0.96781422539785633</v>
      </c>
      <c r="E32" s="37">
        <f>VLOOKUP(A32,空位!A$1:BR$65536,58+$P$1,)</f>
        <v>0.99686911334848971</v>
      </c>
      <c r="F32" s="37">
        <f>VLOOKUP(A32,空位!A$1:BR$65536,59+$P$1,)</f>
        <v>0.98582007145177009</v>
      </c>
      <c r="G32" s="37">
        <f>VLOOKUP(A32,空位!A34:BR3030,55,)</f>
        <v>41</v>
      </c>
      <c r="AY32"/>
      <c r="AZ32"/>
      <c r="BA32"/>
      <c r="BB32"/>
      <c r="BC32"/>
      <c r="BD32" s="37">
        <v>35</v>
      </c>
      <c r="BE32" s="37">
        <v>10</v>
      </c>
      <c r="BF32" s="37">
        <v>17</v>
      </c>
      <c r="BG32" s="37">
        <v>41</v>
      </c>
      <c r="BH32" s="37">
        <v>14</v>
      </c>
      <c r="BI32" s="37">
        <v>48</v>
      </c>
      <c r="BJ32" s="37">
        <v>22</v>
      </c>
      <c r="BK32" s="37">
        <v>27</v>
      </c>
      <c r="BL32" s="37">
        <v>30</v>
      </c>
      <c r="BM32" s="37">
        <v>78</v>
      </c>
      <c r="BN32" s="37">
        <v>28</v>
      </c>
      <c r="BO32" s="37">
        <v>45</v>
      </c>
      <c r="BP32" s="37">
        <v>40</v>
      </c>
    </row>
    <row r="33" spans="1:68" ht="14.25">
      <c r="A33" s="37">
        <f t="shared" si="0"/>
        <v>2928</v>
      </c>
      <c r="B33" s="37">
        <f>VLOOKUP(A33,空位!A35:I3031,2,)</f>
        <v>2022134</v>
      </c>
      <c r="C33" s="37">
        <f>VLOOKUP(A33,空位!A$1:BR$65536,56+$P$1,)</f>
        <v>0.88801558947710291</v>
      </c>
      <c r="D33" s="37">
        <f>VLOOKUP(A33,空位!A$1:BR$65536,57+$P$1,)</f>
        <v>0.95962974991880479</v>
      </c>
      <c r="E33" s="37">
        <f>VLOOKUP(A33,空位!A$1:BR$65536,58+$P$1,)</f>
        <v>0.98868463786943817</v>
      </c>
      <c r="F33" s="37">
        <f>VLOOKUP(A33,空位!A$1:BR$65536,59+$P$1,)</f>
        <v>0.98622929522572267</v>
      </c>
      <c r="G33" s="37">
        <f>VLOOKUP(A33,空位!A35:BR3031,55,)</f>
        <v>41</v>
      </c>
      <c r="AY33"/>
      <c r="AZ33"/>
      <c r="BA33"/>
      <c r="BB33"/>
      <c r="BC33"/>
      <c r="BD33" s="37">
        <v>36</v>
      </c>
      <c r="BE33" s="37">
        <v>39</v>
      </c>
      <c r="BF33" s="37">
        <v>43</v>
      </c>
      <c r="BG33" s="37">
        <v>42</v>
      </c>
      <c r="BH33" s="37">
        <v>52</v>
      </c>
      <c r="BI33" s="37">
        <v>50</v>
      </c>
      <c r="BJ33" s="37">
        <v>25</v>
      </c>
      <c r="BK33" s="37">
        <v>19</v>
      </c>
      <c r="BL33" s="37">
        <v>29</v>
      </c>
      <c r="BM33" s="37">
        <v>30</v>
      </c>
      <c r="BN33" s="37">
        <v>36</v>
      </c>
      <c r="BO33" s="37">
        <v>69</v>
      </c>
      <c r="BP33" s="37">
        <v>38</v>
      </c>
    </row>
    <row r="34" spans="1:68" ht="14.25">
      <c r="A34" s="37">
        <f t="shared" si="0"/>
        <v>2929</v>
      </c>
      <c r="B34" s="37">
        <f>VLOOKUP(A34,空位!A36:I3032,2,)</f>
        <v>2022135</v>
      </c>
      <c r="C34" s="37">
        <f>VLOOKUP(A34,空位!A$1:BR$65536,56+$P$1,)</f>
        <v>0.97395258200714518</v>
      </c>
      <c r="D34" s="37">
        <f>VLOOKUP(A34,空位!A$1:BR$65536,57+$P$1,)</f>
        <v>1.0107827216628775</v>
      </c>
      <c r="E34" s="37">
        <f>VLOOKUP(A34,空位!A$1:BR$65536,58+$P$1,)</f>
        <v>1.0001429035401104</v>
      </c>
      <c r="F34" s="37">
        <f>VLOOKUP(A34,空位!A$1:BR$65536,59+$P$1,)</f>
        <v>0.98254628126014942</v>
      </c>
      <c r="G34" s="37">
        <f>VLOOKUP(A34,空位!A36:BR3032,55,)</f>
        <v>66</v>
      </c>
      <c r="AY34"/>
      <c r="AZ34"/>
      <c r="BA34"/>
      <c r="BB34"/>
      <c r="BC34"/>
      <c r="BD34" s="37">
        <v>3</v>
      </c>
      <c r="BE34" s="37">
        <v>41</v>
      </c>
      <c r="BF34" s="37">
        <v>38</v>
      </c>
      <c r="BG34" s="37">
        <v>43</v>
      </c>
      <c r="BH34" s="37">
        <v>48</v>
      </c>
      <c r="BI34" s="37">
        <v>53</v>
      </c>
      <c r="BJ34" s="37">
        <v>26</v>
      </c>
      <c r="BK34" s="37">
        <v>33</v>
      </c>
      <c r="BL34" s="37">
        <v>26</v>
      </c>
      <c r="BM34" s="37">
        <v>27</v>
      </c>
      <c r="BN34" s="37">
        <v>81</v>
      </c>
      <c r="BO34" s="37">
        <v>63</v>
      </c>
      <c r="BP34" s="37">
        <v>52</v>
      </c>
    </row>
    <row r="35" spans="1:68" ht="14.25">
      <c r="A35" s="37">
        <f t="shared" si="0"/>
        <v>2930</v>
      </c>
      <c r="B35" s="37">
        <f>VLOOKUP(A35,空位!A37:I3033,2,)</f>
        <v>2022136</v>
      </c>
      <c r="C35" s="37">
        <f>VLOOKUP(A35,空位!A$1:BR$65536,56+$P$1,)</f>
        <v>1.0066904839233517</v>
      </c>
      <c r="D35" s="37">
        <f>VLOOKUP(A35,空位!A$1:BR$65536,57+$P$1,)</f>
        <v>1.0087366027931146</v>
      </c>
      <c r="E35" s="37">
        <f>VLOOKUP(A35,空位!A$1:BR$65536,58+$P$1,)</f>
        <v>0.99359532315686916</v>
      </c>
      <c r="F35" s="37">
        <f>VLOOKUP(A35,空位!A$1:BR$65536,59+$P$1,)</f>
        <v>0.99195842806105872</v>
      </c>
      <c r="G35" s="37">
        <f>VLOOKUP(A35,空位!A37:BR3033,55,)</f>
        <v>53</v>
      </c>
      <c r="AY35"/>
      <c r="AZ35"/>
      <c r="BA35"/>
      <c r="BB35"/>
      <c r="BC35"/>
      <c r="BD35" t="s">
        <v>1958</v>
      </c>
      <c r="BE35" s="37">
        <v>7</v>
      </c>
      <c r="BF35" s="37">
        <v>48</v>
      </c>
      <c r="BG35" s="37">
        <v>44</v>
      </c>
      <c r="BH35" s="37">
        <v>21</v>
      </c>
      <c r="BI35" s="37">
        <v>30</v>
      </c>
      <c r="BJ35" s="37">
        <v>45</v>
      </c>
      <c r="BK35" s="37">
        <v>45</v>
      </c>
      <c r="BL35" s="37">
        <v>42</v>
      </c>
      <c r="BM35" s="37">
        <v>39</v>
      </c>
      <c r="BN35" s="37">
        <v>40</v>
      </c>
      <c r="BO35" s="37">
        <v>40</v>
      </c>
      <c r="BP35" s="37">
        <v>67</v>
      </c>
    </row>
    <row r="36" spans="1:68" ht="14.25">
      <c r="A36" s="37">
        <f t="shared" si="0"/>
        <v>2931</v>
      </c>
      <c r="B36" s="37">
        <f>VLOOKUP(A36,空位!A38:I3034,2,)</f>
        <v>2022137</v>
      </c>
      <c r="C36" s="37">
        <f>VLOOKUP(A36,空位!A$1:BR$65536,56+$P$1,)</f>
        <v>1.04761286131861</v>
      </c>
      <c r="D36" s="37">
        <f>VLOOKUP(A36,空位!A$1:BR$65536,57+$P$1,)</f>
        <v>1.0107827216628775</v>
      </c>
      <c r="E36" s="37">
        <f>VLOOKUP(A36,空位!A$1:BR$65536,58+$P$1,)</f>
        <v>1.0075089314712569</v>
      </c>
      <c r="F36" s="37">
        <f>VLOOKUP(A36,空位!A$1:BR$65536,59+$P$1,)</f>
        <v>0.99523221825267949</v>
      </c>
      <c r="G36" s="37">
        <f>VLOOKUP(A36,空位!A38:BR3034,55,)</f>
        <v>55</v>
      </c>
      <c r="AY36"/>
      <c r="AZ36"/>
      <c r="BA36"/>
      <c r="BB36"/>
      <c r="BC36"/>
      <c r="BD36"/>
      <c r="BE36" s="37">
        <v>6</v>
      </c>
      <c r="BF36" s="37">
        <v>42</v>
      </c>
      <c r="BG36" s="37">
        <v>45</v>
      </c>
      <c r="BH36" s="37">
        <v>11</v>
      </c>
      <c r="BI36" s="37">
        <v>46</v>
      </c>
      <c r="BJ36" s="37">
        <v>39</v>
      </c>
      <c r="BK36" s="37">
        <v>12</v>
      </c>
      <c r="BL36" s="37">
        <v>59</v>
      </c>
      <c r="BM36" s="37">
        <v>56</v>
      </c>
      <c r="BN36" s="37">
        <v>25</v>
      </c>
      <c r="BO36" s="37">
        <v>43</v>
      </c>
      <c r="BP36" s="37">
        <v>69</v>
      </c>
    </row>
    <row r="37" spans="1:68" ht="14.25">
      <c r="A37" s="37">
        <f t="shared" si="0"/>
        <v>2932</v>
      </c>
      <c r="B37" s="37">
        <f>VLOOKUP(A37,空位!A39:I3035,2,)</f>
        <v>2022138</v>
      </c>
      <c r="C37" s="37">
        <f>VLOOKUP(A37,空位!A$1:BR$65536,56+$P$1,)</f>
        <v>1.04761286131861</v>
      </c>
      <c r="D37" s="37">
        <f>VLOOKUP(A37,空位!A$1:BR$65536,57+$P$1,)</f>
        <v>1.0025982461838259</v>
      </c>
      <c r="E37" s="37">
        <f>VLOOKUP(A37,空位!A$1:BR$65536,58+$P$1,)</f>
        <v>0.99277687560896399</v>
      </c>
      <c r="F37" s="37">
        <f>VLOOKUP(A37,空位!A$1:BR$65536,59+$P$1,)</f>
        <v>0.99768756089639488</v>
      </c>
      <c r="G37" s="37">
        <f>VLOOKUP(A37,空位!A39:BR3035,55,)</f>
        <v>41</v>
      </c>
      <c r="AY37"/>
      <c r="AZ37"/>
      <c r="BA37"/>
      <c r="BB37"/>
      <c r="BC37"/>
      <c r="BD37"/>
      <c r="BE37" t="s">
        <v>1958</v>
      </c>
      <c r="BF37" s="37">
        <v>41</v>
      </c>
      <c r="BG37" s="37">
        <v>46</v>
      </c>
      <c r="BH37" s="37">
        <v>50</v>
      </c>
      <c r="BI37" s="37">
        <v>15</v>
      </c>
      <c r="BJ37" s="37">
        <v>49</v>
      </c>
      <c r="BK37" s="37">
        <v>16</v>
      </c>
      <c r="BL37" s="37">
        <v>13</v>
      </c>
      <c r="BM37" s="37">
        <v>10</v>
      </c>
      <c r="BN37" s="37">
        <v>76</v>
      </c>
      <c r="BO37" s="37">
        <v>72</v>
      </c>
      <c r="BP37" s="37">
        <v>29</v>
      </c>
    </row>
    <row r="38" spans="1:68" ht="14.25">
      <c r="A38" s="37">
        <f t="shared" si="0"/>
        <v>2933</v>
      </c>
      <c r="B38" s="37">
        <f>VLOOKUP(A38,空位!A40:I3036,2,)</f>
        <v>2022139</v>
      </c>
      <c r="C38" s="37">
        <f>VLOOKUP(A38,空位!A$1:BR$65536,56+$P$1,)</f>
        <v>1.0435206235790842</v>
      </c>
      <c r="D38" s="37">
        <f>VLOOKUP(A38,空位!A$1:BR$65536,57+$P$1,)</f>
        <v>0.96576810652809364</v>
      </c>
      <c r="E38" s="37">
        <f>VLOOKUP(A38,空位!A$1:BR$65536,58+$P$1,)</f>
        <v>0.98950308541734322</v>
      </c>
      <c r="F38" s="37">
        <f>VLOOKUP(A38,空位!A$1:BR$65536,59+$P$1,)</f>
        <v>0.98704774277362783</v>
      </c>
      <c r="G38" s="37">
        <f>VLOOKUP(A38,空位!A40:BR3036,55,)</f>
        <v>40</v>
      </c>
      <c r="AY38"/>
      <c r="AZ38"/>
      <c r="BA38"/>
      <c r="BB38"/>
      <c r="BC38"/>
      <c r="BD38"/>
      <c r="BE38"/>
      <c r="BF38" s="37">
        <v>9</v>
      </c>
      <c r="BG38" s="37">
        <v>47</v>
      </c>
      <c r="BH38" s="37">
        <v>51</v>
      </c>
      <c r="BI38" s="37">
        <v>47</v>
      </c>
      <c r="BJ38" s="37">
        <v>53</v>
      </c>
      <c r="BK38" s="37">
        <v>44</v>
      </c>
      <c r="BL38" s="37">
        <v>39</v>
      </c>
      <c r="BM38" s="37">
        <v>77</v>
      </c>
      <c r="BN38" s="37">
        <v>48</v>
      </c>
      <c r="BO38" s="37">
        <v>33</v>
      </c>
      <c r="BP38" s="37">
        <v>77</v>
      </c>
    </row>
    <row r="39" spans="1:68" ht="14.25">
      <c r="A39" s="37">
        <f t="shared" si="0"/>
        <v>2934</v>
      </c>
      <c r="B39" s="37">
        <f>VLOOKUP(A39,空位!A41:I3037,2,)</f>
        <v>2022140</v>
      </c>
      <c r="C39" s="37">
        <f>VLOOKUP(A39,空位!A$1:BR$65536,56+$P$1,)</f>
        <v>0.90847677817473205</v>
      </c>
      <c r="D39" s="37">
        <f>VLOOKUP(A39,空位!A$1:BR$65536,57+$P$1,)</f>
        <v>0.94121468009093856</v>
      </c>
      <c r="E39" s="37">
        <f>VLOOKUP(A39,空位!A$1:BR$65536,58+$P$1,)</f>
        <v>0.98459240012991223</v>
      </c>
      <c r="F39" s="37">
        <f>VLOOKUP(A39,空位!A$1:BR$65536,59+$P$1,)</f>
        <v>0.98090938616433898</v>
      </c>
      <c r="G39" s="37">
        <f>VLOOKUP(A39,空位!A41:BR3037,55,)</f>
        <v>33</v>
      </c>
      <c r="AY39"/>
      <c r="AZ39"/>
      <c r="BA39"/>
      <c r="BB39"/>
      <c r="BC39"/>
      <c r="BD39"/>
      <c r="BE39"/>
      <c r="BF39" t="s">
        <v>1958</v>
      </c>
      <c r="BG39" s="37">
        <v>48</v>
      </c>
      <c r="BH39" s="37">
        <v>15</v>
      </c>
      <c r="BI39" s="37">
        <v>17</v>
      </c>
      <c r="BJ39" s="37">
        <v>56</v>
      </c>
      <c r="BK39" s="37">
        <v>37</v>
      </c>
      <c r="BL39" s="37">
        <v>63</v>
      </c>
      <c r="BM39" s="37">
        <v>55</v>
      </c>
      <c r="BN39" s="37">
        <v>66</v>
      </c>
      <c r="BO39" s="37">
        <v>79</v>
      </c>
      <c r="BP39" s="37">
        <v>65</v>
      </c>
    </row>
    <row r="40" spans="1:68" ht="14.25">
      <c r="A40" s="37">
        <f t="shared" si="0"/>
        <v>2935</v>
      </c>
      <c r="B40" s="37">
        <f>VLOOKUP(A40,空位!A42:I3038,2,)</f>
        <v>2022141</v>
      </c>
      <c r="C40" s="37">
        <f>VLOOKUP(A40,空位!A$1:BR$65536,56+$P$1,)</f>
        <v>0.86755440077947377</v>
      </c>
      <c r="D40" s="37">
        <f>VLOOKUP(A40,空位!A$1:BR$65536,57+$P$1,)</f>
        <v>0.93712244235141273</v>
      </c>
      <c r="E40" s="37">
        <f>VLOOKUP(A40,空位!A$1:BR$65536,58+$P$1,)</f>
        <v>0.96249431633647287</v>
      </c>
      <c r="F40" s="37">
        <f>VLOOKUP(A40,空位!A$1:BR$65536,59+$P$1,)</f>
        <v>0.98418317635595975</v>
      </c>
      <c r="G40" s="37">
        <f>VLOOKUP(A40,空位!A42:BR3038,55,)</f>
        <v>43</v>
      </c>
      <c r="AY40"/>
      <c r="AZ40"/>
      <c r="BA40"/>
      <c r="BB40"/>
      <c r="BC40"/>
      <c r="BD40"/>
      <c r="BE40"/>
      <c r="BF40"/>
      <c r="BG40" s="37">
        <v>50</v>
      </c>
      <c r="BH40" s="37">
        <v>49</v>
      </c>
      <c r="BI40" s="37">
        <v>49</v>
      </c>
      <c r="BJ40" s="37">
        <v>55</v>
      </c>
      <c r="BK40" s="37">
        <v>17</v>
      </c>
      <c r="BL40" s="37">
        <v>65</v>
      </c>
      <c r="BM40" s="37">
        <v>38</v>
      </c>
      <c r="BN40" s="37">
        <v>43</v>
      </c>
      <c r="BO40" s="37">
        <v>75</v>
      </c>
      <c r="BP40" s="37">
        <v>61</v>
      </c>
    </row>
    <row r="41" spans="1:68" ht="14.25">
      <c r="A41" s="37">
        <f t="shared" si="0"/>
        <v>2936</v>
      </c>
      <c r="B41" s="37">
        <f>VLOOKUP(A41,空位!A43:I3039,2,)</f>
        <v>2022142</v>
      </c>
      <c r="C41" s="37">
        <f>VLOOKUP(A41,空位!A$1:BR$65536,56+$P$1,)</f>
        <v>0.83481649886326725</v>
      </c>
      <c r="D41" s="37">
        <f>VLOOKUP(A41,空位!A$1:BR$65536,57+$P$1,)</f>
        <v>0.94121468009093856</v>
      </c>
      <c r="E41" s="37">
        <f>VLOOKUP(A41,空位!A$1:BR$65536,58+$P$1,)</f>
        <v>0.96740500162390386</v>
      </c>
      <c r="F41" s="37">
        <f>VLOOKUP(A41,空位!A$1:BR$65536,59+$P$1,)</f>
        <v>0.98295550503410201</v>
      </c>
      <c r="G41" s="37">
        <f>VLOOKUP(A41,空位!A43:BR3039,55,)</f>
        <v>47</v>
      </c>
      <c r="AY41"/>
      <c r="AZ41"/>
      <c r="BA41"/>
      <c r="BB41"/>
      <c r="BC41"/>
      <c r="BD41"/>
      <c r="BE41"/>
      <c r="BF41"/>
      <c r="BG41" s="37">
        <v>51</v>
      </c>
      <c r="BH41" s="37">
        <v>47</v>
      </c>
      <c r="BI41" s="37">
        <v>14</v>
      </c>
      <c r="BJ41" s="37">
        <v>21</v>
      </c>
      <c r="BK41" s="37">
        <v>32</v>
      </c>
      <c r="BL41" s="37">
        <v>56</v>
      </c>
      <c r="BM41" s="37">
        <v>70</v>
      </c>
      <c r="BN41" s="37">
        <v>50</v>
      </c>
      <c r="BO41" s="37">
        <v>36</v>
      </c>
      <c r="BP41" s="37">
        <v>74</v>
      </c>
    </row>
    <row r="42" spans="1:68" ht="14.25">
      <c r="A42" s="37">
        <f t="shared" si="0"/>
        <v>2937</v>
      </c>
      <c r="B42" s="37">
        <f>VLOOKUP(A42,空位!A44:I3040,2,)</f>
        <v>2022143</v>
      </c>
      <c r="C42" s="37">
        <f>VLOOKUP(A42,空位!A$1:BR$65536,56+$P$1,)</f>
        <v>0.94939915556999022</v>
      </c>
      <c r="D42" s="37">
        <f>VLOOKUP(A42,空位!A$1:BR$65536,57+$P$1,)</f>
        <v>0.99850600844430004</v>
      </c>
      <c r="E42" s="37">
        <f>VLOOKUP(A42,空位!A$1:BR$65536,58+$P$1,)</f>
        <v>0.9780448197466709</v>
      </c>
      <c r="F42" s="37">
        <f>VLOOKUP(A42,空位!A$1:BR$65536,59+$P$1,)</f>
        <v>0.98909386164339075</v>
      </c>
      <c r="G42" s="37">
        <f>VLOOKUP(A42,空位!A44:BR3040,55,)</f>
        <v>69</v>
      </c>
      <c r="AY42"/>
      <c r="AZ42"/>
      <c r="BA42"/>
      <c r="BB42"/>
      <c r="BC42"/>
      <c r="BD42"/>
      <c r="BE42"/>
      <c r="BF42"/>
      <c r="BG42" s="37">
        <v>53</v>
      </c>
      <c r="BH42" s="37">
        <v>53</v>
      </c>
      <c r="BI42" s="37">
        <v>13</v>
      </c>
      <c r="BJ42" s="37">
        <v>12</v>
      </c>
      <c r="BK42" s="37">
        <v>24</v>
      </c>
      <c r="BL42" s="37">
        <v>58</v>
      </c>
      <c r="BM42" s="37">
        <v>33</v>
      </c>
      <c r="BN42" s="37">
        <v>30</v>
      </c>
      <c r="BO42" s="37">
        <v>28</v>
      </c>
      <c r="BP42" s="37">
        <v>42</v>
      </c>
    </row>
    <row r="43" spans="1:68" ht="14.25">
      <c r="A43" s="37">
        <f t="shared" si="0"/>
        <v>2938</v>
      </c>
      <c r="B43" s="37">
        <f>VLOOKUP(A43,空位!A45:I3041,2,)</f>
        <v>2022144</v>
      </c>
      <c r="C43" s="37">
        <f>VLOOKUP(A43,空位!A$1:BR$65536,56+$P$1,)</f>
        <v>0.99032153296524839</v>
      </c>
      <c r="D43" s="37">
        <f>VLOOKUP(A43,空位!A$1:BR$65536,57+$P$1,)</f>
        <v>1.0169210782721663</v>
      </c>
      <c r="E43" s="37">
        <f>VLOOKUP(A43,空位!A$1:BR$65536,58+$P$1,)</f>
        <v>0.98459240012991223</v>
      </c>
      <c r="F43" s="37">
        <f>VLOOKUP(A43,空位!A$1:BR$65536,59+$P$1,)</f>
        <v>0.98418317635595975</v>
      </c>
      <c r="G43" s="37">
        <f>VLOOKUP(A43,空位!A45:BR3041,55,)</f>
        <v>50</v>
      </c>
      <c r="AY43"/>
      <c r="AZ43"/>
      <c r="BA43"/>
      <c r="BB43"/>
      <c r="BC43"/>
      <c r="BD43"/>
      <c r="BE43"/>
      <c r="BF43"/>
      <c r="BG43" s="37">
        <v>54</v>
      </c>
      <c r="BH43" s="37">
        <v>13</v>
      </c>
      <c r="BI43" s="37">
        <v>55</v>
      </c>
      <c r="BJ43" s="37">
        <v>17</v>
      </c>
      <c r="BK43" s="37">
        <v>25</v>
      </c>
      <c r="BL43" s="37">
        <v>24</v>
      </c>
      <c r="BM43" s="37">
        <v>68</v>
      </c>
      <c r="BN43" s="37">
        <v>51</v>
      </c>
      <c r="BO43" s="37">
        <v>49</v>
      </c>
      <c r="BP43" s="37">
        <v>78</v>
      </c>
    </row>
    <row r="44" spans="1:68" ht="14.25">
      <c r="A44" s="37">
        <f t="shared" si="0"/>
        <v>2939</v>
      </c>
      <c r="B44" s="37">
        <f>VLOOKUP(A44,空位!A46:I3042,2,)</f>
        <v>2022145</v>
      </c>
      <c r="C44" s="37">
        <f>VLOOKUP(A44,空位!A$1:BR$65536,56+$P$1,)</f>
        <v>1.0926274764533939</v>
      </c>
      <c r="D44" s="37">
        <f>VLOOKUP(A44,空位!A$1:BR$65536,57+$P$1,)</f>
        <v>1.000552127314063</v>
      </c>
      <c r="E44" s="37">
        <f>VLOOKUP(A44,空位!A$1:BR$65536,58+$P$1,)</f>
        <v>0.99113998051315355</v>
      </c>
      <c r="F44" s="37">
        <f>VLOOKUP(A44,空位!A$1:BR$65536,59+$P$1,)</f>
        <v>0.98909386164339075</v>
      </c>
      <c r="G44" s="37">
        <f>VLOOKUP(A44,空位!A46:BR3042,55,)</f>
        <v>58</v>
      </c>
      <c r="AY44"/>
      <c r="AZ44"/>
      <c r="BA44"/>
      <c r="BB44"/>
      <c r="BC44"/>
      <c r="BD44"/>
      <c r="BE44"/>
      <c r="BF44"/>
      <c r="BG44" t="s">
        <v>1958</v>
      </c>
      <c r="BH44" s="37">
        <v>9</v>
      </c>
      <c r="BI44" s="37">
        <v>56</v>
      </c>
      <c r="BJ44" s="37">
        <v>52</v>
      </c>
      <c r="BK44" s="37">
        <v>62</v>
      </c>
      <c r="BL44" s="37">
        <v>70</v>
      </c>
      <c r="BM44" s="37">
        <v>26</v>
      </c>
      <c r="BN44" s="37">
        <v>52</v>
      </c>
      <c r="BO44" s="37">
        <v>29</v>
      </c>
      <c r="BP44" s="37">
        <v>43</v>
      </c>
    </row>
    <row r="45" spans="1:68" ht="14.25">
      <c r="A45" s="37">
        <f t="shared" si="0"/>
        <v>2940</v>
      </c>
      <c r="B45" s="37">
        <f>VLOOKUP(A45,空位!A47:I3043,2,)</f>
        <v>2022146</v>
      </c>
      <c r="C45" s="37">
        <f>VLOOKUP(A45,空位!A$1:BR$65536,56+$P$1,)</f>
        <v>1.1212731406300747</v>
      </c>
      <c r="D45" s="37">
        <f>VLOOKUP(A45,空位!A$1:BR$65536,57+$P$1,)</f>
        <v>0.99441377070477432</v>
      </c>
      <c r="E45" s="37">
        <f>VLOOKUP(A45,空位!A$1:BR$65536,58+$P$1,)</f>
        <v>0.987866190321533</v>
      </c>
      <c r="F45" s="37">
        <f>VLOOKUP(A45,空位!A$1:BR$65536,59+$P$1,)</f>
        <v>0.99113998051315355</v>
      </c>
      <c r="G45" s="37">
        <f>VLOOKUP(A45,空位!A47:BR3043,55,)</f>
        <v>50</v>
      </c>
      <c r="AY45"/>
      <c r="AZ45"/>
      <c r="BA45"/>
      <c r="BB45"/>
      <c r="BC45"/>
      <c r="BD45"/>
      <c r="BE45"/>
      <c r="BF45"/>
      <c r="BH45" s="37">
        <v>54</v>
      </c>
      <c r="BI45" s="37">
        <v>16</v>
      </c>
      <c r="BJ45" s="37">
        <v>16</v>
      </c>
      <c r="BK45" s="37">
        <v>60</v>
      </c>
      <c r="BL45" s="37">
        <v>57</v>
      </c>
      <c r="BM45" s="37">
        <v>25</v>
      </c>
      <c r="BN45" s="37">
        <v>18</v>
      </c>
      <c r="BO45" s="37">
        <v>84</v>
      </c>
      <c r="BP45" s="37">
        <v>82</v>
      </c>
    </row>
    <row r="46" spans="1:68" ht="14.25">
      <c r="A46" s="37">
        <f t="shared" si="0"/>
        <v>2941</v>
      </c>
      <c r="B46" s="37">
        <f>VLOOKUP(A46,空位!A48:I3044,2,)</f>
        <v>2022147</v>
      </c>
      <c r="C46" s="37">
        <f>VLOOKUP(A46,空位!A$1:BR$65536,56+$P$1,)</f>
        <v>1.0967197141929197</v>
      </c>
      <c r="D46" s="37">
        <f>VLOOKUP(A46,空位!A$1:BR$65536,57+$P$1,)</f>
        <v>0.96576810652809364</v>
      </c>
      <c r="E46" s="37">
        <f>VLOOKUP(A46,空位!A$1:BR$65536,58+$P$1,)</f>
        <v>0.99359532315686916</v>
      </c>
      <c r="F46" s="37">
        <f>VLOOKUP(A46,空位!A$1:BR$65536,59+$P$1,)</f>
        <v>0.98377395258200706</v>
      </c>
      <c r="G46" s="37">
        <f>VLOOKUP(A46,空位!A48:BR3044,55,)</f>
        <v>41</v>
      </c>
      <c r="AY46"/>
      <c r="AZ46"/>
      <c r="BA46"/>
      <c r="BB46"/>
      <c r="BC46"/>
      <c r="BD46"/>
      <c r="BE46"/>
      <c r="BF46"/>
      <c r="BG46"/>
      <c r="BH46" s="37">
        <v>55</v>
      </c>
      <c r="BI46" s="37">
        <v>57</v>
      </c>
      <c r="BJ46" s="37">
        <v>62</v>
      </c>
      <c r="BK46" s="37">
        <v>58</v>
      </c>
      <c r="BL46" s="37">
        <v>28</v>
      </c>
      <c r="BM46" s="37">
        <v>57</v>
      </c>
      <c r="BN46" s="37">
        <v>21</v>
      </c>
      <c r="BO46" s="37">
        <v>48</v>
      </c>
      <c r="BP46" s="37">
        <v>26</v>
      </c>
    </row>
    <row r="47" spans="1:68" ht="14.25">
      <c r="A47" s="37">
        <f t="shared" si="0"/>
        <v>2942</v>
      </c>
      <c r="B47" s="37">
        <f>VLOOKUP(A47,空位!A49:I3045,2,)</f>
        <v>2022148</v>
      </c>
      <c r="C47" s="37">
        <f>VLOOKUP(A47,空位!A$1:BR$65536,56+$P$1,)</f>
        <v>1.023059434881455</v>
      </c>
      <c r="D47" s="37">
        <f>VLOOKUP(A47,空位!A$1:BR$65536,57+$P$1,)</f>
        <v>0.98622929522572267</v>
      </c>
      <c r="E47" s="37">
        <f>VLOOKUP(A47,空位!A$1:BR$65536,58+$P$1,)</f>
        <v>0.99113998051315355</v>
      </c>
      <c r="F47" s="37">
        <f>VLOOKUP(A47,空位!A$1:BR$65536,59+$P$1,)</f>
        <v>0.99032153296524839</v>
      </c>
      <c r="G47" s="37">
        <f>VLOOKUP(A47,空位!A49:BR3045,55,)</f>
        <v>51</v>
      </c>
      <c r="AY47"/>
      <c r="AZ47"/>
      <c r="BA47"/>
      <c r="BB47"/>
      <c r="BC47"/>
      <c r="BD47"/>
      <c r="BE47"/>
      <c r="BF47"/>
      <c r="BG47"/>
      <c r="BH47" s="37" t="s">
        <v>1958</v>
      </c>
      <c r="BI47" s="37">
        <v>52</v>
      </c>
      <c r="BJ47" s="37">
        <v>15</v>
      </c>
      <c r="BK47" s="37">
        <v>23</v>
      </c>
      <c r="BL47" s="37">
        <v>61</v>
      </c>
      <c r="BM47" s="37">
        <v>28</v>
      </c>
      <c r="BN47" s="37">
        <v>72</v>
      </c>
      <c r="BO47" s="37">
        <v>64</v>
      </c>
      <c r="BP47" s="37">
        <v>33</v>
      </c>
    </row>
    <row r="48" spans="1:68" ht="14.25">
      <c r="A48" s="37">
        <f t="shared" si="0"/>
        <v>2943</v>
      </c>
      <c r="B48" s="37">
        <f>VLOOKUP(A48,空位!A50:I3046,2,)</f>
        <v>2022149</v>
      </c>
      <c r="C48" s="37">
        <f>VLOOKUP(A48,空位!A$1:BR$65536,56+$P$1,)</f>
        <v>1.0598895745371872</v>
      </c>
      <c r="D48" s="37">
        <f>VLOOKUP(A48,空位!A$1:BR$65536,57+$P$1,)</f>
        <v>1.0251055537512179</v>
      </c>
      <c r="E48" s="37">
        <f>VLOOKUP(A48,空位!A$1:BR$65536,58+$P$1,)</f>
        <v>1.0025982461838259</v>
      </c>
      <c r="F48" s="37">
        <f>VLOOKUP(A48,空位!A$1:BR$65536,59+$P$1,)</f>
        <v>0.99441377070477432</v>
      </c>
      <c r="G48" s="37">
        <f>VLOOKUP(A48,空位!A50:BR3046,55,)</f>
        <v>59</v>
      </c>
      <c r="AY48"/>
      <c r="AZ48"/>
      <c r="BA48"/>
      <c r="BB48"/>
      <c r="BC48"/>
      <c r="BD48"/>
      <c r="BE48"/>
      <c r="BF48"/>
      <c r="BG48"/>
      <c r="BH48"/>
      <c r="BI48" s="37">
        <v>10</v>
      </c>
      <c r="BJ48" s="37">
        <v>14</v>
      </c>
      <c r="BK48" s="37">
        <v>61</v>
      </c>
      <c r="BL48" s="37">
        <v>16</v>
      </c>
      <c r="BM48" s="37">
        <v>34</v>
      </c>
      <c r="BN48" s="37">
        <v>71</v>
      </c>
      <c r="BO48" s="37">
        <v>68</v>
      </c>
      <c r="BP48" s="37">
        <v>48</v>
      </c>
    </row>
    <row r="49" spans="1:68" ht="14.25">
      <c r="A49" s="37">
        <f t="shared" ref="A49:A64" si="11">A50-1</f>
        <v>2944</v>
      </c>
      <c r="B49" s="37">
        <f>VLOOKUP(A49,空位!A35:I3031,2,)</f>
        <v>2022150</v>
      </c>
      <c r="C49" s="37">
        <f>VLOOKUP(A49,空位!A$1:BR$65536,56+$P$1,)</f>
        <v>1.0148749594024034</v>
      </c>
      <c r="D49" s="37">
        <f>VLOOKUP(A49,空位!A$1:BR$65536,57+$P$1,)</f>
        <v>1.0537512179278987</v>
      </c>
      <c r="E49" s="37">
        <f>VLOOKUP(A49,空位!A$1:BR$65536,58+$P$1,)</f>
        <v>1.0075089314712569</v>
      </c>
      <c r="F49" s="37">
        <f>VLOOKUP(A49,空位!A$1:BR$65536,59+$P$1,)</f>
        <v>0.99850600844430004</v>
      </c>
      <c r="G49" s="37">
        <f>VLOOKUP(A49,空位!A35:BR3031,55,)</f>
        <v>47</v>
      </c>
      <c r="AY49"/>
      <c r="AZ49"/>
      <c r="BA49"/>
      <c r="BB49"/>
      <c r="BC49"/>
      <c r="BD49"/>
      <c r="BE49"/>
      <c r="BF49"/>
      <c r="BG49"/>
      <c r="BH49"/>
      <c r="BI49" s="37">
        <v>58</v>
      </c>
      <c r="BJ49" s="37">
        <v>13</v>
      </c>
      <c r="BK49" s="37">
        <v>20</v>
      </c>
      <c r="BL49" s="37">
        <v>73</v>
      </c>
      <c r="BM49" s="37">
        <v>73</v>
      </c>
      <c r="BN49" s="37">
        <v>31</v>
      </c>
      <c r="BO49" s="37">
        <v>24</v>
      </c>
      <c r="BP49" s="37">
        <v>84</v>
      </c>
    </row>
    <row r="50" spans="1:68" ht="14.25">
      <c r="A50" s="37">
        <f t="shared" si="11"/>
        <v>2945</v>
      </c>
      <c r="B50" s="37">
        <f>VLOOKUP(A50,空位!A36:I3032,2,)</f>
        <v>2023001</v>
      </c>
      <c r="C50" s="37">
        <f>VLOOKUP(A50,空位!A$1:BR$65536,56+$P$1,)</f>
        <v>1.0435206235790842</v>
      </c>
      <c r="D50" s="37">
        <f>VLOOKUP(A50,空位!A$1:BR$65536,57+$P$1,)</f>
        <v>1.0823968821045793</v>
      </c>
      <c r="E50" s="37">
        <f>VLOOKUP(A50,空位!A$1:BR$65536,58+$P$1,)</f>
        <v>1.0099642741149724</v>
      </c>
      <c r="F50" s="37">
        <f>VLOOKUP(A50,空位!A$1:BR$65536,59+$P$1,)</f>
        <v>1.0038259175056836</v>
      </c>
      <c r="G50" s="37">
        <f>VLOOKUP(A50,空位!A36:BR3032,55,)</f>
        <v>57</v>
      </c>
      <c r="AY50"/>
      <c r="AZ50"/>
      <c r="BA50"/>
      <c r="BB50"/>
      <c r="BC50"/>
      <c r="BD50"/>
      <c r="BE50"/>
      <c r="BF50"/>
      <c r="BG50"/>
      <c r="BH50"/>
      <c r="BI50" s="37" t="s">
        <v>1958</v>
      </c>
      <c r="BJ50" s="37">
        <v>67</v>
      </c>
      <c r="BK50" s="37">
        <v>21</v>
      </c>
      <c r="BL50" s="37">
        <v>31</v>
      </c>
      <c r="BM50" s="37">
        <v>67</v>
      </c>
      <c r="BN50" s="37">
        <v>69</v>
      </c>
      <c r="BO50" s="37">
        <v>17</v>
      </c>
      <c r="BP50" s="37">
        <v>23</v>
      </c>
    </row>
    <row r="51" spans="1:68" ht="14.25">
      <c r="A51" s="37">
        <f t="shared" si="11"/>
        <v>2946</v>
      </c>
      <c r="B51" s="37">
        <f>VLOOKUP(A51,空位!A37:I3033,2,)</f>
        <v>2023002</v>
      </c>
      <c r="C51" s="37">
        <f>VLOOKUP(A51,空位!A$1:BR$65536,56+$P$1,)</f>
        <v>1.0394283858395583</v>
      </c>
      <c r="D51" s="37">
        <f>VLOOKUP(A51,空位!A$1:BR$65536,57+$P$1,)</f>
        <v>1.0680740500162391</v>
      </c>
      <c r="E51" s="37">
        <f>VLOOKUP(A51,空位!A$1:BR$65536,58+$P$1,)</f>
        <v>0.99850600844430004</v>
      </c>
      <c r="F51" s="37">
        <f>VLOOKUP(A51,空位!A$1:BR$65536,59+$P$1,)</f>
        <v>0.99605066580058454</v>
      </c>
      <c r="G51" s="37">
        <f>VLOOKUP(A51,空位!A37:BR3033,55,)</f>
        <v>40</v>
      </c>
      <c r="AY51"/>
      <c r="AZ51"/>
      <c r="BA51"/>
      <c r="BB51"/>
      <c r="BC51"/>
      <c r="BD51"/>
      <c r="BE51"/>
      <c r="BF51"/>
      <c r="BG51"/>
      <c r="BH51"/>
      <c r="BI51"/>
      <c r="BJ51" s="37">
        <v>10</v>
      </c>
      <c r="BK51" s="37">
        <v>65</v>
      </c>
      <c r="BL51" s="37">
        <v>60</v>
      </c>
      <c r="BM51" s="37">
        <v>80</v>
      </c>
      <c r="BN51" s="37">
        <v>44</v>
      </c>
      <c r="BO51" s="37">
        <v>32</v>
      </c>
      <c r="BP51" s="37">
        <v>27</v>
      </c>
    </row>
    <row r="52" spans="1:68" ht="14.25">
      <c r="A52" s="37">
        <f t="shared" si="11"/>
        <v>2947</v>
      </c>
      <c r="B52" s="37">
        <f>VLOOKUP(A52,空位!A38:I3034,2,)</f>
        <v>2023003</v>
      </c>
      <c r="C52" s="37">
        <f>VLOOKUP(A52,空位!A$1:BR$65536,56+$P$1,)</f>
        <v>1.0353361481000325</v>
      </c>
      <c r="D52" s="37">
        <f>VLOOKUP(A52,空位!A$1:BR$65536,57+$P$1,)</f>
        <v>1.0291977914907438</v>
      </c>
      <c r="E52" s="37">
        <f>VLOOKUP(A52,空位!A$1:BR$65536,58+$P$1,)</f>
        <v>1.0025982461838259</v>
      </c>
      <c r="F52" s="37">
        <f>VLOOKUP(A52,空位!A$1:BR$65536,59+$P$1,)</f>
        <v>0.99400454693082163</v>
      </c>
      <c r="G52" s="37">
        <f>VLOOKUP(A52,空位!A38:BR3034,55,)</f>
        <v>50</v>
      </c>
      <c r="AY52"/>
      <c r="AZ52"/>
      <c r="BA52"/>
      <c r="BB52"/>
      <c r="BC52"/>
      <c r="BD52"/>
      <c r="BE52"/>
      <c r="BF52"/>
      <c r="BG52"/>
      <c r="BH52"/>
      <c r="BI52"/>
      <c r="BJ52" s="37">
        <v>59</v>
      </c>
      <c r="BK52" s="37">
        <v>63</v>
      </c>
      <c r="BL52" s="37">
        <v>19</v>
      </c>
      <c r="BM52" s="37">
        <v>62</v>
      </c>
      <c r="BN52" s="37">
        <v>65</v>
      </c>
      <c r="BO52" s="37">
        <v>26</v>
      </c>
      <c r="BP52" s="37">
        <v>72</v>
      </c>
    </row>
    <row r="53" spans="1:68" ht="14.25">
      <c r="A53" s="37">
        <f t="shared" si="11"/>
        <v>2948</v>
      </c>
      <c r="B53" s="37">
        <f>VLOOKUP(A53,空位!A39:I3035,2,)</f>
        <v>2023004</v>
      </c>
      <c r="C53" s="37">
        <f>VLOOKUP(A53,空位!A$1:BR$65536,56+$P$1,)</f>
        <v>0.99850600844430004</v>
      </c>
      <c r="D53" s="37">
        <f>VLOOKUP(A53,空位!A$1:BR$65536,57+$P$1,)</f>
        <v>1.0291977914907438</v>
      </c>
      <c r="E53" s="37">
        <f>VLOOKUP(A53,空位!A$1:BR$65536,58+$P$1,)</f>
        <v>0.99605066580058454</v>
      </c>
      <c r="F53" s="37">
        <f>VLOOKUP(A53,空位!A$1:BR$65536,59+$P$1,)</f>
        <v>0.9972783371224424</v>
      </c>
      <c r="G53" s="37">
        <f>VLOOKUP(A53,空位!A39:BR3035,55,)</f>
        <v>50</v>
      </c>
      <c r="AY53"/>
      <c r="AZ53"/>
      <c r="BA53"/>
      <c r="BB53"/>
      <c r="BC53"/>
      <c r="BD53"/>
      <c r="BE53"/>
      <c r="BF53"/>
      <c r="BG53"/>
      <c r="BH53"/>
      <c r="BI53"/>
      <c r="BJ53" s="37">
        <v>61</v>
      </c>
      <c r="BK53" s="37">
        <v>14</v>
      </c>
      <c r="BL53" s="37">
        <v>23</v>
      </c>
      <c r="BM53" s="37">
        <v>29</v>
      </c>
      <c r="BN53" s="37">
        <v>26</v>
      </c>
      <c r="BO53" s="37">
        <v>35</v>
      </c>
      <c r="BP53" s="37">
        <v>80</v>
      </c>
    </row>
    <row r="54" spans="1:68" ht="14.25">
      <c r="A54" s="37">
        <f t="shared" si="11"/>
        <v>2949</v>
      </c>
      <c r="B54" s="37">
        <f>VLOOKUP(A54,空位!A40:I3036,2,)</f>
        <v>2023005</v>
      </c>
      <c r="C54" s="37">
        <f>VLOOKUP(A54,空位!A$1:BR$65536,56+$P$1,)</f>
        <v>0.99032153296524839</v>
      </c>
      <c r="D54" s="37">
        <f>VLOOKUP(A54,空位!A$1:BR$65536,57+$P$1,)</f>
        <v>1.0025982461838259</v>
      </c>
      <c r="E54" s="37">
        <f>VLOOKUP(A54,空位!A$1:BR$65536,58+$P$1,)</f>
        <v>0.99605066580058454</v>
      </c>
      <c r="F54" s="37">
        <f>VLOOKUP(A54,空位!A$1:BR$65536,59+$P$1,)</f>
        <v>0.99277687560896399</v>
      </c>
      <c r="G54" s="37">
        <f>VLOOKUP(A54,空位!A40:BR3036,55,)</f>
        <v>45</v>
      </c>
      <c r="AY54"/>
      <c r="AZ54"/>
      <c r="BA54"/>
      <c r="BB54"/>
      <c r="BC54"/>
      <c r="BD54"/>
      <c r="BE54"/>
      <c r="BF54"/>
      <c r="BG54"/>
      <c r="BH54"/>
      <c r="BI54"/>
      <c r="BJ54" s="37">
        <v>11</v>
      </c>
      <c r="BK54" s="37">
        <v>59</v>
      </c>
      <c r="BL54" s="37">
        <v>21</v>
      </c>
      <c r="BM54" s="37">
        <v>35</v>
      </c>
      <c r="BN54" s="37">
        <v>33</v>
      </c>
      <c r="BO54" s="37">
        <v>77</v>
      </c>
      <c r="BP54" s="37">
        <v>24</v>
      </c>
    </row>
    <row r="55" spans="1:68" ht="14.25">
      <c r="A55" s="37">
        <f t="shared" si="11"/>
        <v>2950</v>
      </c>
      <c r="B55" s="37">
        <f>VLOOKUP(A55,空位!A41:I3037,2,)</f>
        <v>2023006</v>
      </c>
      <c r="C55" s="37">
        <f>VLOOKUP(A55,空位!A$1:BR$65536,56+$P$1,)</f>
        <v>0.9780448197466709</v>
      </c>
      <c r="D55" s="37">
        <f>VLOOKUP(A55,空位!A$1:BR$65536,57+$P$1,)</f>
        <v>1.0107827216628775</v>
      </c>
      <c r="E55" s="37">
        <f>VLOOKUP(A55,空位!A$1:BR$65536,58+$P$1,)</f>
        <v>1.003416693731731</v>
      </c>
      <c r="F55" s="37">
        <f>VLOOKUP(A55,空位!A$1:BR$65536,59+$P$1,)</f>
        <v>1.000552127314063</v>
      </c>
      <c r="G55" s="37">
        <f>VLOOKUP(A55,空位!A41:BR3037,55,)</f>
        <v>54</v>
      </c>
      <c r="AY55"/>
      <c r="AZ55"/>
      <c r="BA55"/>
      <c r="BB55"/>
      <c r="BC55"/>
      <c r="BD55"/>
      <c r="BE55"/>
      <c r="BF55"/>
      <c r="BG55"/>
      <c r="BH55"/>
      <c r="BI55"/>
      <c r="BJ55" s="37">
        <v>60</v>
      </c>
      <c r="BK55" s="37">
        <v>9</v>
      </c>
      <c r="BL55" s="37">
        <v>18</v>
      </c>
      <c r="BM55" s="37">
        <v>22</v>
      </c>
      <c r="BN55" s="37">
        <v>29</v>
      </c>
      <c r="BO55" s="37">
        <v>73</v>
      </c>
      <c r="BP55" s="37">
        <v>37</v>
      </c>
    </row>
    <row r="56" spans="1:68" ht="14.25">
      <c r="A56" s="37">
        <f t="shared" si="11"/>
        <v>2951</v>
      </c>
      <c r="B56" s="37">
        <f>VLOOKUP(A56,空位!A42:I3038,2,)</f>
        <v>2023007</v>
      </c>
      <c r="C56" s="37">
        <f>VLOOKUP(A56,空位!A$1:BR$65536,56+$P$1,)</f>
        <v>1.0066904839233517</v>
      </c>
      <c r="D56" s="37">
        <f>VLOOKUP(A56,空位!A$1:BR$65536,57+$P$1,)</f>
        <v>1.023059434881455</v>
      </c>
      <c r="E56" s="37">
        <f>VLOOKUP(A56,空位!A$1:BR$65536,58+$P$1,)</f>
        <v>1.0050535888275414</v>
      </c>
      <c r="F56" s="37">
        <f>VLOOKUP(A56,空位!A$1:BR$65536,59+$P$1,)</f>
        <v>0.99891523221825262</v>
      </c>
      <c r="G56" s="37">
        <f>VLOOKUP(A56,空位!A42:BR3038,55,)</f>
        <v>47</v>
      </c>
      <c r="AY56"/>
      <c r="AZ56"/>
      <c r="BA56"/>
      <c r="BB56"/>
      <c r="BC56"/>
      <c r="BD56"/>
      <c r="BE56"/>
      <c r="BF56"/>
      <c r="BG56"/>
      <c r="BH56"/>
      <c r="BI56"/>
      <c r="BJ56" s="37">
        <v>63</v>
      </c>
      <c r="BK56" s="37">
        <v>64</v>
      </c>
      <c r="BL56" s="37">
        <v>77</v>
      </c>
      <c r="BM56" s="37">
        <v>72</v>
      </c>
      <c r="BN56" s="37">
        <v>19</v>
      </c>
      <c r="BO56" s="37">
        <v>14</v>
      </c>
      <c r="BP56" s="37">
        <v>20</v>
      </c>
    </row>
    <row r="57" spans="1:68" ht="14.25">
      <c r="A57" s="37">
        <f t="shared" si="11"/>
        <v>2952</v>
      </c>
      <c r="B57" s="37">
        <f>VLOOKUP(A57,空位!A43:I3039,2,)</f>
        <v>2023008</v>
      </c>
      <c r="C57" s="37">
        <f>VLOOKUP(A57,空位!A$1:BR$65536,56+$P$1,)</f>
        <v>0.97395258200714518</v>
      </c>
      <c r="D57" s="37">
        <f>VLOOKUP(A57,空位!A$1:BR$65536,57+$P$1,)</f>
        <v>1.0046443650535888</v>
      </c>
      <c r="E57" s="37">
        <f>VLOOKUP(A57,空位!A$1:BR$65536,58+$P$1,)</f>
        <v>1.0058720363754465</v>
      </c>
      <c r="F57" s="37">
        <f>VLOOKUP(A57,空位!A$1:BR$65536,59+$P$1,)</f>
        <v>1.0013705748619681</v>
      </c>
      <c r="G57" s="37">
        <f>VLOOKUP(A57,空位!A43:BR3039,55,)</f>
        <v>42</v>
      </c>
      <c r="AY57"/>
      <c r="AZ57"/>
      <c r="BA57"/>
      <c r="BB57"/>
      <c r="BC57"/>
      <c r="BD57"/>
      <c r="BE57"/>
      <c r="BF57"/>
      <c r="BG57"/>
      <c r="BH57"/>
      <c r="BI57"/>
      <c r="BJ57" s="37" t="s">
        <v>1958</v>
      </c>
      <c r="BK57" s="37">
        <v>68</v>
      </c>
      <c r="BL57" s="37">
        <v>20</v>
      </c>
      <c r="BM57" s="37">
        <v>20</v>
      </c>
      <c r="BN57" s="37">
        <v>17</v>
      </c>
      <c r="BO57" s="37">
        <v>70</v>
      </c>
      <c r="BP57" s="37">
        <v>75</v>
      </c>
    </row>
    <row r="58" spans="1:68" ht="14.25">
      <c r="A58" s="37">
        <f t="shared" si="11"/>
        <v>2953</v>
      </c>
      <c r="B58" s="37">
        <f>VLOOKUP(A58,空位!A44:I3040,2,)</f>
        <v>2023009</v>
      </c>
      <c r="C58" s="37">
        <f>VLOOKUP(A58,空位!A$1:BR$65536,56+$P$1,)</f>
        <v>0.9453069178304645</v>
      </c>
      <c r="D58" s="37">
        <f>VLOOKUP(A58,空位!A$1:BR$65536,57+$P$1,)</f>
        <v>0.97190646313738227</v>
      </c>
      <c r="E58" s="37">
        <f>VLOOKUP(A58,空位!A$1:BR$65536,58+$P$1,)</f>
        <v>1.0075089314712569</v>
      </c>
      <c r="F58" s="37">
        <f>VLOOKUP(A58,空位!A$1:BR$65536,59+$P$1,)</f>
        <v>0.99809678467034757</v>
      </c>
      <c r="G58" s="37">
        <f>VLOOKUP(A58,空位!A44:BR3040,55,)</f>
        <v>43</v>
      </c>
      <c r="AY58"/>
      <c r="AZ58"/>
      <c r="BA58"/>
      <c r="BB58"/>
      <c r="BC58"/>
      <c r="BD58"/>
      <c r="BE58"/>
      <c r="BF58"/>
      <c r="BG58"/>
      <c r="BH58"/>
      <c r="BI58"/>
      <c r="BJ58"/>
      <c r="BK58" s="37">
        <v>69</v>
      </c>
      <c r="BL58" s="37">
        <v>69</v>
      </c>
      <c r="BM58" s="37">
        <v>24</v>
      </c>
      <c r="BN58" s="37">
        <v>24</v>
      </c>
      <c r="BO58" s="37">
        <v>18</v>
      </c>
      <c r="BP58" s="37">
        <v>83</v>
      </c>
    </row>
    <row r="59" spans="1:68" ht="14.25">
      <c r="A59" s="37">
        <f t="shared" si="11"/>
        <v>2954</v>
      </c>
      <c r="B59" s="37">
        <f>VLOOKUP(A59,空位!A45:I3041,2,)</f>
        <v>2023010</v>
      </c>
      <c r="C59" s="37">
        <f>VLOOKUP(A59,空位!A$1:BR$65536,56+$P$1,)</f>
        <v>0.9453069178304645</v>
      </c>
      <c r="D59" s="37">
        <f>VLOOKUP(A59,空位!A$1:BR$65536,57+$P$1,)</f>
        <v>0.96781422539785633</v>
      </c>
      <c r="E59" s="37">
        <f>VLOOKUP(A59,空位!A$1:BR$65536,58+$P$1,)</f>
        <v>0.99032153296524839</v>
      </c>
      <c r="F59" s="37">
        <f>VLOOKUP(A59,空位!A$1:BR$65536,59+$P$1,)</f>
        <v>0.99523221825267949</v>
      </c>
      <c r="G59" s="37">
        <f>VLOOKUP(A59,空位!A45:BR3041,55,)</f>
        <v>45</v>
      </c>
      <c r="AY59"/>
      <c r="AZ59"/>
      <c r="BA59"/>
      <c r="BB59"/>
      <c r="BC59"/>
      <c r="BD59"/>
      <c r="BE59"/>
      <c r="BF59"/>
      <c r="BG59"/>
      <c r="BH59"/>
      <c r="BI59"/>
      <c r="BJ59"/>
      <c r="BK59" s="37">
        <v>66</v>
      </c>
      <c r="BL59" s="37">
        <v>22</v>
      </c>
      <c r="BM59" s="37">
        <v>23</v>
      </c>
      <c r="BN59" s="37">
        <v>22</v>
      </c>
      <c r="BO59" s="37">
        <v>85</v>
      </c>
      <c r="BP59" s="37">
        <v>11</v>
      </c>
    </row>
    <row r="60" spans="1:68" ht="14.25">
      <c r="A60" s="37">
        <f t="shared" si="11"/>
        <v>2955</v>
      </c>
      <c r="B60" s="37">
        <f>VLOOKUP(A60,空位!A46:I3042,2,)</f>
        <v>2023011</v>
      </c>
      <c r="C60" s="37">
        <f>VLOOKUP(A60,空位!A$1:BR$65536,56+$P$1,)</f>
        <v>0.87983111399805136</v>
      </c>
      <c r="D60" s="37">
        <f>VLOOKUP(A60,空位!A$1:BR$65536,57+$P$1,)</f>
        <v>0.92893796687236108</v>
      </c>
      <c r="E60" s="37">
        <f>VLOOKUP(A60,空位!A$1:BR$65536,58+$P$1,)</f>
        <v>0.9780448197466709</v>
      </c>
      <c r="F60" s="37">
        <f>VLOOKUP(A60,空位!A$1:BR$65536,59+$P$1,)</f>
        <v>0.98582007145177009</v>
      </c>
      <c r="G60" s="37">
        <f>VLOOKUP(A60,空位!A46:BR3042,55,)</f>
        <v>38</v>
      </c>
      <c r="AY60"/>
      <c r="AZ60"/>
      <c r="BA60"/>
      <c r="BB60"/>
      <c r="BC60"/>
      <c r="BD60"/>
      <c r="BE60"/>
      <c r="BF60"/>
      <c r="BG60"/>
      <c r="BH60"/>
      <c r="BI60"/>
      <c r="BJ60"/>
      <c r="BK60" s="37">
        <v>15</v>
      </c>
      <c r="BL60" s="37">
        <v>71</v>
      </c>
      <c r="BM60" s="37">
        <v>74</v>
      </c>
      <c r="BN60" s="37">
        <v>73</v>
      </c>
      <c r="BO60" s="37">
        <v>82</v>
      </c>
      <c r="BP60" s="37">
        <v>73</v>
      </c>
    </row>
    <row r="61" spans="1:68" ht="14.25">
      <c r="A61" s="37">
        <f t="shared" si="11"/>
        <v>2956</v>
      </c>
      <c r="B61" s="37">
        <f>VLOOKUP(A61,空位!A47:I3043,2,)</f>
        <v>2023012</v>
      </c>
      <c r="C61" s="37">
        <f>VLOOKUP(A61,空位!A$1:BR$65536,56+$P$1,)</f>
        <v>0.85527768756089628</v>
      </c>
      <c r="D61" s="37">
        <f>VLOOKUP(A61,空位!A$1:BR$65536,57+$P$1,)</f>
        <v>0.9309840857421241</v>
      </c>
      <c r="E61" s="37">
        <f>VLOOKUP(A61,空位!A$1:BR$65536,58+$P$1,)</f>
        <v>0.96658655407599869</v>
      </c>
      <c r="F61" s="37">
        <f>VLOOKUP(A61,空位!A$1:BR$65536,59+$P$1,)</f>
        <v>0.98704774277362783</v>
      </c>
      <c r="G61" s="37">
        <f>VLOOKUP(A61,空位!A47:BR3043,55,)</f>
        <v>41</v>
      </c>
      <c r="AY61"/>
      <c r="AZ61"/>
      <c r="BA61"/>
      <c r="BB61"/>
      <c r="BC61"/>
      <c r="BD61"/>
      <c r="BE61"/>
      <c r="BF61"/>
      <c r="BG61"/>
      <c r="BH61"/>
      <c r="BI61"/>
      <c r="BJ61"/>
      <c r="BK61" s="37" t="s">
        <v>1958</v>
      </c>
      <c r="BL61" s="37">
        <v>66</v>
      </c>
      <c r="BM61" s="37">
        <v>76</v>
      </c>
      <c r="BN61" s="37">
        <v>74</v>
      </c>
      <c r="BO61" s="37">
        <v>25</v>
      </c>
      <c r="BP61" s="37">
        <v>15</v>
      </c>
    </row>
    <row r="62" spans="1:68" ht="14.25">
      <c r="A62" s="37">
        <f t="shared" si="11"/>
        <v>2957</v>
      </c>
      <c r="B62" s="37">
        <f>VLOOKUP(A62,空位!A48:I3044,2,)</f>
        <v>2023013</v>
      </c>
      <c r="C62" s="37">
        <f>VLOOKUP(A62,空位!A$1:BR$65536,56+$P$1,)</f>
        <v>0.91666125365378359</v>
      </c>
      <c r="D62" s="37">
        <f>VLOOKUP(A62,空位!A$1:BR$65536,57+$P$1,)</f>
        <v>0.9453069178304645</v>
      </c>
      <c r="E62" s="37">
        <f>VLOOKUP(A62,空位!A$1:BR$65536,58+$P$1,)</f>
        <v>0.97968171484248134</v>
      </c>
      <c r="F62" s="37">
        <f>VLOOKUP(A62,空位!A$1:BR$65536,59+$P$1,)</f>
        <v>0.98622929522572267</v>
      </c>
      <c r="G62" s="37">
        <f>VLOOKUP(A62,空位!A48:BR3044,55,)</f>
        <v>57</v>
      </c>
      <c r="AY62"/>
      <c r="AZ62"/>
      <c r="BA62"/>
      <c r="BB62"/>
      <c r="BC62"/>
      <c r="BD62"/>
      <c r="BE62"/>
      <c r="BF62"/>
      <c r="BG62"/>
      <c r="BH62"/>
      <c r="BI62"/>
      <c r="BJ62"/>
      <c r="BK62"/>
      <c r="BL62" s="37">
        <v>15</v>
      </c>
      <c r="BM62" s="37">
        <v>16</v>
      </c>
      <c r="BN62" s="37">
        <v>23</v>
      </c>
      <c r="BO62" s="37">
        <v>30</v>
      </c>
      <c r="BP62" s="37">
        <v>31</v>
      </c>
    </row>
    <row r="63" spans="1:68" ht="14.25">
      <c r="A63" s="37">
        <f t="shared" si="11"/>
        <v>2958</v>
      </c>
      <c r="B63" s="37">
        <f>VLOOKUP(A63,空位!A49:I3045,2,)</f>
        <v>2023014</v>
      </c>
      <c r="C63" s="37">
        <f>VLOOKUP(A63,空位!A$1:BR$65536,56+$P$1,)</f>
        <v>0.91666125365378359</v>
      </c>
      <c r="D63" s="37">
        <f>VLOOKUP(A63,空位!A$1:BR$65536,57+$P$1,)</f>
        <v>0.9309840857421241</v>
      </c>
      <c r="E63" s="37">
        <f>VLOOKUP(A63,空位!A$1:BR$65536,58+$P$1,)</f>
        <v>0.98213705748619684</v>
      </c>
      <c r="F63" s="37">
        <f>VLOOKUP(A63,空位!A$1:BR$65536,59+$P$1,)</f>
        <v>0.98582007145177009</v>
      </c>
      <c r="G63" s="37">
        <f>VLOOKUP(A63,空位!A49:BR3045,55,)</f>
        <v>43</v>
      </c>
      <c r="AY63"/>
      <c r="AZ63"/>
      <c r="BA63"/>
      <c r="BB63"/>
      <c r="BC63"/>
      <c r="BD63"/>
      <c r="BE63"/>
      <c r="BF63"/>
      <c r="BG63"/>
      <c r="BH63"/>
      <c r="BI63"/>
      <c r="BJ63"/>
      <c r="BK63"/>
      <c r="BL63" s="37">
        <v>72</v>
      </c>
      <c r="BM63" s="37">
        <v>75</v>
      </c>
      <c r="BN63" s="37">
        <v>79</v>
      </c>
      <c r="BO63" s="37">
        <v>22</v>
      </c>
      <c r="BP63" s="37">
        <v>79</v>
      </c>
    </row>
    <row r="64" spans="1:68" ht="14.25">
      <c r="A64" s="37">
        <f t="shared" si="11"/>
        <v>2959</v>
      </c>
      <c r="B64" s="37">
        <f>VLOOKUP(A64,空位!A50:I3046,2,)</f>
        <v>2023015</v>
      </c>
      <c r="C64" s="37">
        <f>VLOOKUP(A64,空位!A$1:BR$65536,56+$P$1,)</f>
        <v>0.93712244235141273</v>
      </c>
      <c r="D64" s="37">
        <f>VLOOKUP(A64,空位!A$1:BR$65536,57+$P$1,)</f>
        <v>0.94121468009093856</v>
      </c>
      <c r="E64" s="37">
        <f>VLOOKUP(A64,空位!A$1:BR$65536,58+$P$1,)</f>
        <v>0.99605066580058454</v>
      </c>
      <c r="F64" s="37">
        <f>VLOOKUP(A64,空位!A$1:BR$65536,59+$P$1,)</f>
        <v>0.99032153296524839</v>
      </c>
      <c r="G64" s="37">
        <f>VLOOKUP(A64,空位!A50:BR3046,55,)</f>
        <v>50</v>
      </c>
      <c r="AY64"/>
      <c r="AZ64"/>
      <c r="BA64"/>
      <c r="BB64"/>
      <c r="BC64"/>
      <c r="BD64"/>
      <c r="BE64"/>
      <c r="BF64"/>
      <c r="BG64"/>
      <c r="BH64"/>
      <c r="BI64"/>
      <c r="BJ64"/>
      <c r="BK64"/>
      <c r="BL64" s="37">
        <v>9</v>
      </c>
      <c r="BM64" s="37">
        <v>82</v>
      </c>
      <c r="BN64" s="37">
        <v>20</v>
      </c>
      <c r="BO64" s="37">
        <v>76</v>
      </c>
      <c r="BP64" s="37">
        <v>81</v>
      </c>
    </row>
    <row r="65" spans="1:68" ht="14.25">
      <c r="A65" s="37">
        <f>A66-1</f>
        <v>2960</v>
      </c>
      <c r="B65" s="37">
        <f>VLOOKUP(A65,空位!A51:I3047,2,)</f>
        <v>2023016</v>
      </c>
      <c r="C65" s="37">
        <f>VLOOKUP(A65,空位!A$1:BR$65536,56+$P$1,)</f>
        <v>1.0353361481000325</v>
      </c>
      <c r="D65" s="37">
        <f>VLOOKUP(A65,空位!A$1:BR$65536,57+$P$1,)</f>
        <v>0.95758363104904187</v>
      </c>
      <c r="E65" s="37">
        <f>VLOOKUP(A65,空位!A$1:BR$65536,58+$P$1,)</f>
        <v>1.0116011692107827</v>
      </c>
      <c r="F65" s="37">
        <f>VLOOKUP(A65,空位!A$1:BR$65536,59+$P$1,)</f>
        <v>0.98704774277362783</v>
      </c>
      <c r="G65" s="37">
        <f>VLOOKUP(A65,空位!A51:BR3047,55,)</f>
        <v>62</v>
      </c>
      <c r="AY65"/>
      <c r="AZ65"/>
      <c r="BA65"/>
      <c r="BB65"/>
      <c r="BC65"/>
      <c r="BD65"/>
      <c r="BE65"/>
      <c r="BF65"/>
      <c r="BG65"/>
      <c r="BH65"/>
      <c r="BI65"/>
      <c r="BJ65"/>
      <c r="BK65"/>
      <c r="BL65" s="37" t="s">
        <v>1958</v>
      </c>
      <c r="BM65" s="37" t="s">
        <v>1958</v>
      </c>
      <c r="BN65" s="37">
        <v>77</v>
      </c>
      <c r="BO65" s="37">
        <v>27</v>
      </c>
      <c r="BP65" s="37">
        <v>71</v>
      </c>
    </row>
    <row r="66" spans="1:68" ht="14.25">
      <c r="A66" s="37">
        <f>MAX(空位!A3:A3004)</f>
        <v>2961</v>
      </c>
      <c r="B66" s="37">
        <f>VLOOKUP(A66,空位!A52:I3048,2,)</f>
        <v>2023017</v>
      </c>
      <c r="C66" s="37">
        <f>VLOOKUP(A66,空位!A$1:BR$65536,56+$P$1,)</f>
        <v>1.0312439103605067</v>
      </c>
      <c r="D66" s="37">
        <f>VLOOKUP(A66,空位!A$1:BR$65536,57+$P$1,)</f>
        <v>0.94326079896070159</v>
      </c>
      <c r="E66" s="37">
        <f>VLOOKUP(A66,空位!A$1:BR$65536,58+$P$1,)</f>
        <v>1.0058720363754465</v>
      </c>
      <c r="F66" s="37">
        <f>VLOOKUP(A66,空位!A$1:BR$65536,59+$P$1,)</f>
        <v>0.98663851899967514</v>
      </c>
      <c r="G66" s="37">
        <f>VLOOKUP(A66,空位!A52:BR3048,55,)</f>
        <v>40</v>
      </c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37">
        <v>84</v>
      </c>
      <c r="BO66" s="37">
        <v>80</v>
      </c>
      <c r="BP66" s="37">
        <v>22</v>
      </c>
    </row>
    <row r="67" spans="1:68" ht="14.25"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37" t="s">
        <v>1958</v>
      </c>
      <c r="BO67" s="37">
        <v>16</v>
      </c>
      <c r="BP67" s="37">
        <v>25</v>
      </c>
    </row>
    <row r="68" spans="1:68" ht="14.25"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 s="37">
        <v>83</v>
      </c>
      <c r="BP68" s="37">
        <v>19</v>
      </c>
    </row>
    <row r="69" spans="1:68" ht="14.25"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 s="37">
        <v>19</v>
      </c>
      <c r="BP69" s="37">
        <v>21</v>
      </c>
    </row>
    <row r="70" spans="1:68" ht="14.25"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 s="37">
        <v>81</v>
      </c>
      <c r="BP70" s="37">
        <v>86</v>
      </c>
    </row>
    <row r="71" spans="1:68" ht="14.25"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 s="37">
        <v>20</v>
      </c>
      <c r="BP71" s="37">
        <v>88</v>
      </c>
    </row>
    <row r="72" spans="1:68" ht="14.25"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 s="37" t="s">
        <v>1958</v>
      </c>
      <c r="BP72" s="37">
        <v>18</v>
      </c>
    </row>
    <row r="73" spans="1:68" ht="14.25"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 s="37">
        <v>85</v>
      </c>
    </row>
    <row r="74" spans="1:68" ht="14.25"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 s="37">
        <v>17</v>
      </c>
    </row>
    <row r="75" spans="1:68" ht="14.25"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 s="37" t="s">
        <v>1958</v>
      </c>
    </row>
    <row r="76" spans="1:68" ht="14.25"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</row>
    <row r="77" spans="1:68" ht="14.25"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</row>
    <row r="78" spans="1:68" ht="14.25"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</row>
    <row r="79" spans="1:68" ht="14.25"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</row>
    <row r="80" spans="1:68" ht="14.25"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</row>
    <row r="81" spans="51:68" ht="14.25"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</row>
    <row r="82" spans="51:68" ht="14.25"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</row>
    <row r="83" spans="51:68" ht="14.25"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</row>
    <row r="84" spans="51:68" ht="14.25"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</row>
    <row r="85" spans="51:68" ht="14.25"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</row>
    <row r="86" spans="51:68" ht="14.25"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</row>
    <row r="87" spans="51:68" ht="14.25"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</row>
    <row r="88" spans="51:68" ht="14.25"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</row>
    <row r="89" spans="51:68" ht="14.25"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</row>
    <row r="90" spans="51:68" ht="14.25"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</row>
    <row r="91" spans="51:68" ht="14.25"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</row>
    <row r="92" spans="51:68" ht="14.25"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</row>
    <row r="93" spans="51:68" ht="14.25"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</row>
    <row r="94" spans="51:68" ht="14.25"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</row>
    <row r="95" spans="51:68" ht="14.25"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</row>
    <row r="96" spans="51:68" ht="14.25"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</row>
    <row r="97" spans="51:68" ht="14.25"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</row>
    <row r="98" spans="51:68" ht="14.25"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</row>
    <row r="99" spans="51:68" ht="14.25"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</row>
    <row r="100" spans="51:68" ht="14.25"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</row>
    <row r="101" spans="51:68" ht="14.25"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</row>
    <row r="102" spans="51:68" ht="14.25"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</row>
    <row r="103" spans="51:68" ht="14.25"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</row>
    <row r="104" spans="51:68" ht="14.25"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</row>
    <row r="105" spans="51:68" ht="14.25"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</row>
    <row r="106" spans="51:68" ht="14.25"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</row>
    <row r="107" spans="51:68" ht="14.25"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</row>
    <row r="108" spans="51:68" ht="14.25"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</row>
    <row r="109" spans="51:68" ht="14.25"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</row>
    <row r="110" spans="51:68" ht="14.25"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</row>
    <row r="111" spans="51:68" ht="14.25"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</row>
    <row r="112" spans="51:68" ht="14.25"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</row>
    <row r="113" spans="51:68" ht="14.25"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</row>
    <row r="114" spans="51:68" ht="14.25"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</row>
    <row r="115" spans="51:68" ht="14.25"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</row>
    <row r="116" spans="51:68" ht="14.25"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</row>
    <row r="117" spans="51:68" ht="14.25"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</row>
    <row r="118" spans="51:68" ht="14.25"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</row>
    <row r="119" spans="51:68" ht="14.25"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</row>
    <row r="120" spans="51:68" ht="14.25"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</row>
    <row r="121" spans="51:68" ht="14.25"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</row>
    <row r="122" spans="51:68" ht="14.25"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</row>
    <row r="123" spans="51:68" ht="14.25"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</row>
    <row r="124" spans="51:68" ht="14.25"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</row>
    <row r="125" spans="51:68" ht="14.25"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</row>
    <row r="126" spans="51:68" ht="14.25"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</row>
    <row r="127" spans="51:68" ht="14.25"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</row>
    <row r="128" spans="51:68" ht="14.25"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</row>
    <row r="129" spans="51:68" ht="14.25"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</row>
    <row r="130" spans="51:68" ht="14.25"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</row>
    <row r="131" spans="51:68" ht="14.25"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</row>
    <row r="132" spans="51:68" ht="14.25"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</row>
    <row r="133" spans="51:68" ht="14.25"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</row>
    <row r="134" spans="51:68" ht="14.25"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</row>
    <row r="135" spans="51:68" ht="14.25"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</row>
    <row r="136" spans="51:68" ht="14.25"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</row>
    <row r="137" spans="51:68" ht="14.25"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</row>
    <row r="138" spans="51:68" ht="14.25"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</row>
    <row r="139" spans="51:68" ht="14.25"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</row>
    <row r="140" spans="51:68" ht="14.25"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</row>
    <row r="141" spans="51:68" ht="14.25"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</row>
    <row r="142" spans="51:68" ht="14.25"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</row>
    <row r="143" spans="51:68" ht="14.25"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</row>
    <row r="144" spans="51:68" ht="14.25"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</row>
    <row r="145" spans="51:68" ht="14.25"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</row>
    <row r="146" spans="51:68" ht="14.25"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</row>
    <row r="147" spans="51:68" ht="14.25"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</row>
    <row r="148" spans="51:68" ht="14.25"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</row>
    <row r="149" spans="51:68" ht="14.25"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</row>
    <row r="150" spans="51:68" ht="14.25"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</row>
    <row r="151" spans="51:68" ht="14.25"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</row>
    <row r="152" spans="51:68" ht="14.25"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</row>
    <row r="153" spans="51:68" ht="14.25"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</row>
    <row r="154" spans="51:68" ht="14.25"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</row>
    <row r="155" spans="51:68" ht="14.25"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</row>
    <row r="156" spans="51:68" ht="14.25"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</row>
    <row r="157" spans="51:68" ht="14.25"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</row>
    <row r="158" spans="51:68" ht="14.25"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</row>
    <row r="159" spans="51:68" ht="14.25"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</row>
    <row r="160" spans="51:68" ht="14.25"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</row>
    <row r="161" spans="51:68" ht="14.25"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</row>
    <row r="162" spans="51:68" ht="14.25"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</row>
    <row r="163" spans="51:68" ht="14.25"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</row>
    <row r="164" spans="51:68" ht="14.25"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</row>
    <row r="165" spans="51:68" ht="14.25"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</row>
    <row r="166" spans="51:68" ht="14.25"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</row>
    <row r="167" spans="51:68" ht="14.25"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</row>
    <row r="168" spans="51:68" ht="14.25"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</row>
    <row r="169" spans="51:68" ht="14.25"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</row>
    <row r="170" spans="51:68" ht="14.25"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</row>
    <row r="171" spans="51:68" ht="14.25"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</row>
    <row r="172" spans="51:68" ht="14.25"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</row>
    <row r="173" spans="51:68" ht="14.25"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</row>
    <row r="174" spans="51:68" ht="14.25"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</row>
    <row r="175" spans="51:68" ht="14.25"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</row>
    <row r="176" spans="51:68" ht="14.25"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</row>
    <row r="177" spans="51:68" ht="14.25"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</row>
    <row r="178" spans="51:68" ht="14.25"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</row>
    <row r="179" spans="51:68" ht="14.25"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</row>
    <row r="180" spans="51:68" ht="14.25"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</row>
    <row r="181" spans="51:68" ht="14.25"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</row>
    <row r="182" spans="51:68" ht="14.25"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</row>
    <row r="183" spans="51:68" ht="14.25"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</row>
    <row r="184" spans="51:68" ht="14.25"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</row>
    <row r="185" spans="51:68" ht="14.25"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</row>
    <row r="186" spans="51:68" ht="14.25"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</row>
    <row r="187" spans="51:68" ht="14.25"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</row>
    <row r="188" spans="51:68" ht="14.25"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</row>
    <row r="189" spans="51:68" ht="14.25"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</row>
    <row r="190" spans="51:68" ht="14.25"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</row>
    <row r="191" spans="51:68" ht="14.25"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</row>
    <row r="192" spans="51:68" ht="14.25"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</row>
    <row r="193" spans="51:68" ht="14.25"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</row>
    <row r="194" spans="51:68" ht="14.25"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</row>
    <row r="195" spans="51:68" ht="14.25"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</row>
    <row r="196" spans="51:68" ht="14.25"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</row>
    <row r="197" spans="51:68" ht="14.25"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</row>
    <row r="198" spans="51:68" ht="14.25"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</row>
    <row r="199" spans="51:68" ht="14.25"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</row>
    <row r="200" spans="51:68" ht="14.25"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</row>
    <row r="201" spans="51:68" ht="14.25"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</row>
    <row r="202" spans="51:68" ht="14.25"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</row>
    <row r="203" spans="51:68" ht="14.25"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</row>
    <row r="204" spans="51:68" ht="14.25"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</row>
    <row r="205" spans="51:68" ht="14.25"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</row>
    <row r="206" spans="51:68" ht="14.25"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</row>
    <row r="207" spans="51:68" ht="14.25"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</row>
    <row r="208" spans="51:68" ht="14.25"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</row>
    <row r="209" spans="51:68" ht="14.25"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</row>
    <row r="210" spans="51:68" ht="14.25"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</row>
    <row r="211" spans="51:68" ht="14.25"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</row>
    <row r="212" spans="51:68" ht="14.25"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</row>
    <row r="213" spans="51:68" ht="14.25"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</row>
    <row r="214" spans="51:68" ht="14.25"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</row>
    <row r="215" spans="51:68" ht="14.25"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</row>
    <row r="216" spans="51:68" ht="14.25"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</row>
    <row r="217" spans="51:68" ht="14.25"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</row>
    <row r="218" spans="51:68" ht="14.25"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</row>
    <row r="219" spans="51:68" ht="14.25"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</row>
    <row r="220" spans="51:68" ht="14.25"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</row>
    <row r="221" spans="51:68" ht="14.25"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</row>
    <row r="222" spans="51:68" ht="14.25"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</row>
    <row r="223" spans="51:68" ht="14.25"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</row>
    <row r="224" spans="51:68" ht="14.25"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</row>
    <row r="225" spans="51:68" ht="14.25"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</row>
    <row r="226" spans="51:68" ht="14.25"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</row>
    <row r="227" spans="51:68" ht="14.25"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</row>
    <row r="228" spans="51:68" ht="14.25"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</row>
    <row r="229" spans="51:68" ht="14.25"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</row>
    <row r="230" spans="51:68" ht="14.25"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</row>
    <row r="231" spans="51:68" ht="14.25"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</row>
    <row r="232" spans="51:68" ht="14.25"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</row>
    <row r="233" spans="51:68" ht="14.25"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</row>
    <row r="234" spans="51:68" ht="14.25"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</row>
    <row r="235" spans="51:68" ht="14.25"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</row>
    <row r="236" spans="51:68" ht="14.25"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</row>
    <row r="237" spans="51:68" ht="14.25"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</row>
    <row r="238" spans="51:68" ht="14.25"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</row>
    <row r="239" spans="51:68" ht="14.25"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</row>
    <row r="240" spans="51:68" ht="14.25"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</row>
    <row r="241" spans="51:68" ht="14.25"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</row>
    <row r="242" spans="51:68" ht="14.25"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</row>
    <row r="243" spans="51:68" ht="14.25"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</row>
    <row r="244" spans="51:68" ht="14.25"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</row>
    <row r="245" spans="51:68" ht="14.25"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</row>
    <row r="246" spans="51:68" ht="14.25"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</row>
    <row r="247" spans="51:68" ht="14.25"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</row>
    <row r="248" spans="51:68" ht="14.25"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</row>
    <row r="249" spans="51:68" ht="14.25"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</row>
    <row r="250" spans="51:68" ht="14.25"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</row>
    <row r="251" spans="51:68" ht="14.25"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</row>
    <row r="252" spans="51:68" ht="14.25"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</row>
    <row r="253" spans="51:68" ht="14.25"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</row>
    <row r="254" spans="51:68" ht="14.25"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</row>
    <row r="255" spans="51:68" ht="14.25"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</row>
    <row r="256" spans="51:68" ht="14.25"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</row>
    <row r="257" spans="51:68" ht="14.25"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</row>
    <row r="258" spans="51:68" ht="14.25"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</row>
    <row r="259" spans="51:68" ht="14.25"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</row>
    <row r="260" spans="51:68" ht="14.25"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</row>
    <row r="261" spans="51:68" ht="14.25"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</row>
    <row r="262" spans="51:68" ht="14.25"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</row>
    <row r="263" spans="51:68" ht="14.25"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</row>
    <row r="264" spans="51:68" ht="14.25"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</row>
    <row r="265" spans="51:68" ht="14.25"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</row>
    <row r="266" spans="51:68" ht="14.25"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</row>
    <row r="267" spans="51:68" ht="14.25"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</row>
    <row r="268" spans="51:68" ht="14.25"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</row>
    <row r="269" spans="51:68" ht="14.25"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</row>
    <row r="270" spans="51:68" ht="14.25"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</row>
    <row r="271" spans="51:68" ht="14.25"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</row>
    <row r="272" spans="51:68" ht="14.25"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</row>
    <row r="273" spans="51:68" ht="14.25"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</row>
    <row r="274" spans="51:68" ht="14.25"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</row>
    <row r="275" spans="51:68" ht="14.25"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</row>
    <row r="276" spans="51:68" ht="14.25"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</row>
    <row r="277" spans="51:68" ht="14.25"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</row>
    <row r="278" spans="51:68" ht="14.25"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</row>
    <row r="279" spans="51:68" ht="14.25"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</row>
    <row r="280" spans="51:68" ht="14.25"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</row>
    <row r="281" spans="51:68" ht="14.25"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</row>
    <row r="282" spans="51:68" ht="14.25"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</row>
    <row r="283" spans="51:68" ht="14.25"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</row>
    <row r="284" spans="51:68" ht="14.25"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</row>
    <row r="285" spans="51:68" ht="14.25"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</row>
    <row r="286" spans="51:68" ht="14.25"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</row>
    <row r="287" spans="51:68" ht="14.25"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</row>
    <row r="288" spans="51:68" ht="14.25"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</row>
    <row r="289" spans="51:68" ht="14.25"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</row>
    <row r="290" spans="51:68" ht="14.25"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</row>
    <row r="291" spans="51:68" ht="14.25"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</row>
    <row r="292" spans="51:68" ht="14.25"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</row>
    <row r="293" spans="51:68" ht="14.25"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</row>
    <row r="294" spans="51:68" ht="14.25"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</row>
    <row r="295" spans="51:68" ht="14.25"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</row>
    <row r="296" spans="51:68" ht="14.25"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</row>
    <row r="297" spans="51:68" ht="14.25"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</row>
    <row r="298" spans="51:68" ht="14.25"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</row>
    <row r="299" spans="51:68" ht="14.25"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</row>
    <row r="300" spans="51:68" ht="14.25"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</row>
    <row r="301" spans="51:68" ht="14.25"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</row>
    <row r="302" spans="51:68" ht="14.25"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</row>
    <row r="303" spans="51:68" ht="14.25"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</row>
    <row r="304" spans="51:68" ht="14.25"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</row>
    <row r="305" spans="51:68" ht="14.25"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</row>
    <row r="306" spans="51:68" ht="14.25"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</row>
    <row r="307" spans="51:68" ht="14.25"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</row>
    <row r="308" spans="51:68" ht="14.25"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</row>
    <row r="309" spans="51:68" ht="14.25"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</row>
    <row r="310" spans="51:68" ht="14.25"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</row>
    <row r="311" spans="51:68" ht="14.25"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</row>
    <row r="312" spans="51:68" ht="14.25"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</row>
    <row r="313" spans="51:68" ht="14.25"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</row>
    <row r="314" spans="51:68" ht="14.25"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</row>
    <row r="315" spans="51:68" ht="14.25"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</row>
    <row r="316" spans="51:68" ht="14.25"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</row>
    <row r="317" spans="51:68" ht="14.25"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</row>
    <row r="318" spans="51:68" ht="14.25"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</row>
    <row r="319" spans="51:68" ht="14.25"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</row>
    <row r="320" spans="51:68" ht="14.25"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</row>
    <row r="321" spans="51:68" ht="14.25"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</row>
    <row r="322" spans="51:68" ht="14.25"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</row>
    <row r="323" spans="51:68" ht="14.25"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</row>
    <row r="324" spans="51:68" ht="14.25"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</row>
    <row r="325" spans="51:68" ht="14.25"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</row>
    <row r="326" spans="51:68" ht="14.25"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</row>
    <row r="327" spans="51:68" ht="14.25"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</row>
    <row r="328" spans="51:68" ht="14.25"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</row>
    <row r="329" spans="51:68" ht="14.25"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</row>
    <row r="330" spans="51:68" ht="14.25"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</row>
    <row r="331" spans="51:68" ht="14.25"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</row>
    <row r="332" spans="51:68" ht="14.25"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</row>
    <row r="333" spans="51:68" ht="14.25"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</row>
    <row r="334" spans="51:68" ht="14.25"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</row>
    <row r="335" spans="51:68" ht="14.25"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</row>
    <row r="336" spans="51:68" ht="14.25"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</row>
    <row r="337" spans="51:68" ht="14.25"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</row>
    <row r="338" spans="51:68" ht="14.25"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</row>
    <row r="339" spans="51:68" ht="14.25"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</row>
    <row r="340" spans="51:68" ht="14.25"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</row>
    <row r="341" spans="51:68" ht="14.25"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</row>
    <row r="342" spans="51:68" ht="14.25"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</row>
    <row r="343" spans="51:68" ht="14.25"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</row>
    <row r="344" spans="51:68" ht="14.25"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</row>
    <row r="345" spans="51:68" ht="14.25"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</row>
    <row r="346" spans="51:68" ht="14.25"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</row>
    <row r="347" spans="51:68" ht="14.25"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</row>
    <row r="348" spans="51:68" ht="14.25"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</row>
    <row r="349" spans="51:68" ht="14.25"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</row>
    <row r="350" spans="51:68" ht="14.25"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</row>
    <row r="351" spans="51:68" ht="14.25"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</row>
    <row r="352" spans="51:68" ht="14.25"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</row>
    <row r="353" spans="51:68" ht="14.25"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</row>
    <row r="354" spans="51:68" ht="14.25"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</row>
    <row r="355" spans="51:68" ht="14.25"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</row>
    <row r="356" spans="51:68" ht="14.25"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</row>
    <row r="357" spans="51:68" ht="14.25"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</row>
    <row r="358" spans="51:68" ht="14.25"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</row>
    <row r="359" spans="51:68" ht="14.25"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</row>
    <row r="360" spans="51:68" ht="14.25"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</row>
    <row r="361" spans="51:68" ht="14.25"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</row>
    <row r="362" spans="51:68" ht="14.25"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</row>
    <row r="363" spans="51:68" ht="14.25"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</row>
    <row r="364" spans="51:68" ht="14.25"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</row>
    <row r="365" spans="51:68" ht="14.25"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</row>
    <row r="366" spans="51:68" ht="14.25"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</row>
    <row r="367" spans="51:68" ht="14.25"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</row>
    <row r="368" spans="51:68" ht="14.25"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</row>
    <row r="369" spans="51:68" ht="14.25"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</row>
    <row r="370" spans="51:68" ht="14.25"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</row>
    <row r="371" spans="51:68" ht="14.25"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</row>
    <row r="372" spans="51:68" ht="14.25"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</row>
    <row r="373" spans="51:68" ht="14.25"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</row>
    <row r="374" spans="51:68" ht="14.25"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</row>
    <row r="375" spans="51:68" ht="14.25"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</row>
    <row r="376" spans="51:68" ht="14.25"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</row>
    <row r="377" spans="51:68" ht="14.25"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</row>
    <row r="378" spans="51:68" ht="14.25"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</row>
    <row r="379" spans="51:68" ht="14.25"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</row>
    <row r="380" spans="51:68" ht="14.25"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</row>
    <row r="381" spans="51:68" ht="14.25"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</row>
    <row r="382" spans="51:68" ht="14.25"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</row>
    <row r="383" spans="51:68" ht="14.25"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</row>
    <row r="384" spans="51:68" ht="14.25"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</row>
    <row r="385" spans="51:68" ht="14.25"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</row>
    <row r="386" spans="51:68" ht="14.25"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</row>
    <row r="387" spans="51:68" ht="14.25"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</row>
    <row r="388" spans="51:68" ht="14.25"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</row>
    <row r="389" spans="51:68" ht="14.25"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</row>
    <row r="390" spans="51:68" ht="14.25"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</row>
    <row r="391" spans="51:68" ht="14.25"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</row>
    <row r="392" spans="51:68" ht="14.25"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</row>
    <row r="393" spans="51:68" ht="14.25"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</row>
    <row r="394" spans="51:68" ht="14.25"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</row>
    <row r="395" spans="51:68" ht="14.25"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</row>
    <row r="396" spans="51:68" ht="14.25"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</row>
    <row r="397" spans="51:68" ht="14.25"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</row>
    <row r="398" spans="51:68" ht="14.25"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</row>
    <row r="399" spans="51:68" ht="14.25"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</row>
    <row r="400" spans="51:68" ht="14.25"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</row>
    <row r="401" spans="51:68" ht="14.25"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</row>
    <row r="402" spans="51:68" ht="14.25"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</row>
    <row r="403" spans="51:68" ht="14.25"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</row>
    <row r="404" spans="51:68" ht="14.25"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</row>
    <row r="405" spans="51:68" ht="14.25"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</row>
    <row r="406" spans="51:68" ht="14.25"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</row>
    <row r="407" spans="51:68" ht="14.25"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</row>
    <row r="408" spans="51:68" ht="14.25"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</row>
    <row r="409" spans="51:68" ht="14.25"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</row>
    <row r="410" spans="51:68" ht="14.25"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</row>
    <row r="411" spans="51:68" ht="14.25"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</row>
    <row r="412" spans="51:68" ht="14.25"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</row>
    <row r="413" spans="51:68" ht="14.25"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</row>
    <row r="414" spans="51:68" ht="14.25"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</row>
    <row r="415" spans="51:68" ht="14.25"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</row>
    <row r="416" spans="51:68" ht="14.25"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</row>
    <row r="417" spans="51:68" ht="14.25"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</row>
    <row r="418" spans="51:68" ht="14.25"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</row>
    <row r="419" spans="51:68" ht="14.25"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</row>
    <row r="420" spans="51:68" ht="14.25"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</row>
    <row r="421" spans="51:68" ht="14.25"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</row>
    <row r="422" spans="51:68" ht="14.25"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</row>
    <row r="423" spans="51:68" ht="14.25"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</row>
    <row r="424" spans="51:68" ht="14.25"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</row>
    <row r="425" spans="51:68" ht="14.25"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</row>
    <row r="426" spans="51:68" ht="14.25"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</row>
    <row r="427" spans="51:68" ht="14.25"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</row>
    <row r="428" spans="51:68" ht="14.25"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</row>
    <row r="429" spans="51:68" ht="14.25"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</row>
    <row r="430" spans="51:68" ht="14.25"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</row>
    <row r="431" spans="51:68" ht="14.25"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</row>
    <row r="432" spans="51:68" ht="14.25"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</row>
    <row r="433" spans="51:68" ht="14.25"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</row>
    <row r="434" spans="51:68" ht="14.25"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</row>
    <row r="435" spans="51:68" ht="14.25"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</row>
    <row r="436" spans="51:68" ht="14.25"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</row>
    <row r="437" spans="51:68" ht="14.25"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</row>
    <row r="438" spans="51:68" ht="14.25"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</row>
    <row r="439" spans="51:68" ht="14.25"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</row>
    <row r="440" spans="51:68" ht="14.25"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</row>
    <row r="441" spans="51:68" ht="14.25"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</row>
    <row r="442" spans="51:68" ht="14.25"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</row>
    <row r="443" spans="51:68" ht="14.25"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</row>
    <row r="444" spans="51:68" ht="14.25"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</row>
    <row r="445" spans="51:68" ht="14.25"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</row>
    <row r="446" spans="51:68" ht="14.25"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</row>
    <row r="447" spans="51:68" ht="14.25"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</row>
    <row r="448" spans="51:68" ht="14.25"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</row>
    <row r="449" spans="51:68" ht="14.25"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</row>
    <row r="450" spans="51:68" ht="14.25"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</row>
    <row r="451" spans="51:68" ht="14.25"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</row>
    <row r="452" spans="51:68" ht="14.25"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</row>
    <row r="453" spans="51:68" ht="14.25"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</row>
    <row r="454" spans="51:68" ht="14.25"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</row>
    <row r="455" spans="51:68" ht="14.25"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</row>
    <row r="456" spans="51:68" ht="14.25"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</row>
    <row r="457" spans="51:68" ht="14.25"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</row>
    <row r="458" spans="51:68" ht="14.25"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</row>
    <row r="459" spans="51:68" ht="14.25"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</row>
    <row r="460" spans="51:68" ht="14.25"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</row>
    <row r="461" spans="51:68" ht="14.25"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</row>
    <row r="462" spans="51:68" ht="14.25"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</row>
    <row r="463" spans="51:68" ht="14.25"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</row>
    <row r="464" spans="51:68" ht="14.25"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</row>
    <row r="465" spans="51:68" ht="14.25"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</row>
    <row r="466" spans="51:68" ht="14.25"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</row>
    <row r="467" spans="51:68" ht="14.25"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</row>
    <row r="468" spans="51:68" ht="14.25"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</row>
    <row r="469" spans="51:68" ht="14.25"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</row>
    <row r="470" spans="51:68" ht="14.25"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</row>
    <row r="471" spans="51:68" ht="14.25"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</row>
    <row r="472" spans="51:68" ht="14.25"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</row>
    <row r="473" spans="51:68" ht="14.25"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</row>
    <row r="474" spans="51:68" ht="14.25"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</row>
    <row r="475" spans="51:68" ht="14.25"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</row>
    <row r="476" spans="51:68" ht="14.25"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</row>
    <row r="477" spans="51:68" ht="14.25"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</row>
    <row r="478" spans="51:68" ht="14.25"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</row>
    <row r="479" spans="51:68" ht="14.25"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</row>
    <row r="480" spans="51:68" ht="14.25"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</row>
    <row r="481" spans="51:68" ht="14.25"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</row>
    <row r="482" spans="51:68" ht="14.25"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</row>
    <row r="483" spans="51:68" ht="14.25"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</row>
    <row r="484" spans="51:68" ht="14.25"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</row>
    <row r="485" spans="51:68" ht="14.25"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</row>
    <row r="486" spans="51:68" ht="14.25"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</row>
    <row r="487" spans="51:68" ht="14.25"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</row>
    <row r="488" spans="51:68" ht="14.25"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</row>
    <row r="489" spans="51:68" ht="14.25"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</row>
    <row r="490" spans="51:68" ht="14.25"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</row>
    <row r="491" spans="51:68" ht="14.25"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</row>
    <row r="492" spans="51:68" ht="14.25"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</row>
    <row r="493" spans="51:68" ht="14.25"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</row>
    <row r="494" spans="51:68" ht="14.25"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</row>
    <row r="495" spans="51:68" ht="14.25"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</row>
    <row r="496" spans="51:68" ht="14.25"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</row>
    <row r="497" spans="51:68" ht="14.25"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</row>
    <row r="498" spans="51:68" ht="14.25"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</row>
    <row r="499" spans="51:68" ht="14.25"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</row>
    <row r="500" spans="51:68" ht="14.25"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</row>
    <row r="501" spans="51:68" ht="14.25"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</row>
    <row r="502" spans="51:68" ht="14.25"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</row>
    <row r="503" spans="51:68" ht="14.25"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</row>
    <row r="504" spans="51:68" ht="14.25"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</row>
    <row r="505" spans="51:68" ht="14.25"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</row>
    <row r="506" spans="51:68" ht="14.25"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</row>
    <row r="507" spans="51:68" ht="14.25"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</row>
    <row r="508" spans="51:68" ht="14.25"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</row>
    <row r="509" spans="51:68" ht="14.25"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</row>
    <row r="510" spans="51:68" ht="14.25"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</row>
    <row r="511" spans="51:68" ht="14.25"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</row>
    <row r="512" spans="51:68" ht="14.25"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</row>
    <row r="513" spans="51:68" ht="14.25"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</row>
    <row r="514" spans="51:68" ht="14.25"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</row>
    <row r="515" spans="51:68" ht="14.25"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</row>
    <row r="516" spans="51:68" ht="14.25"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</row>
    <row r="517" spans="51:68" ht="14.25"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</row>
    <row r="518" spans="51:68" ht="14.25"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</row>
    <row r="519" spans="51:68" ht="14.25"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</row>
    <row r="520" spans="51:68" ht="14.25"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</row>
    <row r="521" spans="51:68" ht="14.25"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</row>
    <row r="522" spans="51:68" ht="14.25"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</row>
    <row r="523" spans="51:68" ht="14.25"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</row>
    <row r="524" spans="51:68" ht="14.25"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</row>
    <row r="525" spans="51:68" ht="14.25"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</row>
    <row r="526" spans="51:68" ht="14.25"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</row>
    <row r="527" spans="51:68" ht="14.25"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</row>
    <row r="528" spans="51:68" ht="14.25"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</row>
    <row r="529" spans="51:68" ht="14.25"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</row>
    <row r="530" spans="51:68" ht="14.25"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</row>
    <row r="531" spans="51:68" ht="14.25"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</row>
    <row r="532" spans="51:68" ht="14.25"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</row>
    <row r="533" spans="51:68" ht="14.25"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</row>
    <row r="534" spans="51:68" ht="14.25"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</row>
    <row r="535" spans="51:68" ht="14.25"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</row>
    <row r="536" spans="51:68" ht="14.25"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</row>
    <row r="537" spans="51:68" ht="14.25"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</row>
    <row r="538" spans="51:68" ht="14.25"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</row>
    <row r="539" spans="51:68" ht="14.25"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</row>
    <row r="540" spans="51:68" ht="14.25"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</row>
    <row r="541" spans="51:68" ht="14.25"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</row>
    <row r="542" spans="51:68" ht="14.25"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</row>
    <row r="543" spans="51:68" ht="14.25"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</row>
    <row r="544" spans="51:68" ht="14.25"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</row>
    <row r="545" spans="51:68" ht="14.25"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</row>
    <row r="546" spans="51:68" ht="14.25"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</row>
    <row r="547" spans="51:68" ht="14.25"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</row>
    <row r="548" spans="51:68" ht="14.25"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</row>
    <row r="549" spans="51:68" ht="14.25"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</row>
    <row r="550" spans="51:68" ht="14.25"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</row>
    <row r="551" spans="51:68" ht="14.25"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</row>
    <row r="552" spans="51:68" ht="14.25"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</row>
    <row r="553" spans="51:68" ht="14.25"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</row>
    <row r="554" spans="51:68" ht="14.25"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</row>
    <row r="555" spans="51:68" ht="14.25"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</row>
    <row r="556" spans="51:68" ht="14.25"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</row>
    <row r="557" spans="51:68" ht="14.25"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</row>
    <row r="558" spans="51:68" ht="14.25"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</row>
    <row r="559" spans="51:68" ht="14.25"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</row>
    <row r="560" spans="51:68" ht="14.25"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</row>
    <row r="561" spans="51:68" ht="14.25"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</row>
    <row r="562" spans="51:68" ht="14.25"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</row>
    <row r="563" spans="51:68" ht="14.25"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</row>
    <row r="564" spans="51:68" ht="14.25"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</row>
    <row r="565" spans="51:68" ht="14.25"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</row>
    <row r="566" spans="51:68" ht="14.25"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</row>
    <row r="567" spans="51:68" ht="14.25"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</row>
    <row r="568" spans="51:68" ht="14.25"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</row>
    <row r="569" spans="51:68" ht="14.25"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</row>
    <row r="570" spans="51:68" ht="14.25"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</row>
    <row r="571" spans="51:68" ht="14.25"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</row>
    <row r="572" spans="51:68" ht="14.25"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</row>
    <row r="573" spans="51:68" ht="14.25"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</row>
    <row r="574" spans="51:68" ht="14.25"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</row>
    <row r="575" spans="51:68" ht="14.25"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</row>
    <row r="576" spans="51:68" ht="14.25"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</row>
    <row r="577" spans="51:68" ht="14.25"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</row>
    <row r="578" spans="51:68" ht="14.25"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</row>
    <row r="579" spans="51:68" ht="14.25"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</row>
    <row r="580" spans="51:68" ht="14.25"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</row>
    <row r="581" spans="51:68" ht="14.25"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</row>
    <row r="582" spans="51:68" ht="14.25"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</row>
    <row r="583" spans="51:68" ht="14.25"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</row>
    <row r="584" spans="51:68" ht="14.25"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</row>
    <row r="585" spans="51:68" ht="14.25"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</row>
    <row r="586" spans="51:68" ht="14.25"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</row>
    <row r="587" spans="51:68" ht="14.25"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</row>
    <row r="588" spans="51:68" ht="14.25"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</row>
    <row r="589" spans="51:68" ht="14.25"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</row>
    <row r="590" spans="51:68" ht="14.25"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</row>
    <row r="591" spans="51:68" ht="14.25"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</row>
    <row r="592" spans="51:68" ht="14.25"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</row>
    <row r="593" spans="51:68" ht="14.25"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</row>
    <row r="594" spans="51:68" ht="14.25"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</row>
    <row r="595" spans="51:68" ht="14.25"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</row>
    <row r="596" spans="51:68" ht="14.25"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</row>
    <row r="597" spans="51:68" ht="14.25"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</row>
    <row r="598" spans="51:68" ht="14.25"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</row>
    <row r="599" spans="51:68" ht="14.25"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</row>
    <row r="600" spans="51:68" ht="14.25"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</row>
    <row r="601" spans="51:68" ht="14.25"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</row>
    <row r="602" spans="51:68" ht="14.25"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</row>
    <row r="603" spans="51:68" ht="14.25"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</row>
    <row r="604" spans="51:68" ht="14.25"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</row>
    <row r="605" spans="51:68" ht="14.25"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</row>
    <row r="606" spans="51:68" ht="14.25"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</row>
    <row r="607" spans="51:68" ht="14.25"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</row>
    <row r="608" spans="51:68" ht="14.25"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</row>
    <row r="609" spans="51:68" ht="14.25"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</row>
    <row r="610" spans="51:68" ht="14.25"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</row>
    <row r="611" spans="51:68" ht="14.25"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</row>
    <row r="612" spans="51:68" ht="14.25"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</row>
    <row r="613" spans="51:68" ht="14.25"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</row>
    <row r="614" spans="51:68" ht="14.25"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</row>
    <row r="615" spans="51:68" ht="14.25"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</row>
    <row r="616" spans="51:68" ht="14.25"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</row>
    <row r="617" spans="51:68" ht="14.25"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</row>
    <row r="618" spans="51:68" ht="14.25"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</row>
    <row r="619" spans="51:68" ht="14.25"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</row>
    <row r="620" spans="51:68" ht="14.25"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</row>
    <row r="621" spans="51:68" ht="14.25"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</row>
    <row r="622" spans="51:68" ht="14.25"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</row>
    <row r="623" spans="51:68" ht="14.25"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</row>
    <row r="624" spans="51:68" ht="14.25"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</row>
    <row r="625" spans="51:68" ht="14.25"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</row>
    <row r="626" spans="51:68" ht="14.25"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</row>
    <row r="627" spans="51:68" ht="14.25"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</row>
    <row r="628" spans="51:68" ht="14.25"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</row>
    <row r="629" spans="51:68" ht="14.25"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</row>
    <row r="630" spans="51:68" ht="14.25"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</row>
    <row r="631" spans="51:68" ht="14.25"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</row>
    <row r="632" spans="51:68" ht="14.25"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</row>
    <row r="633" spans="51:68" ht="14.25"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</row>
    <row r="634" spans="51:68" ht="14.25"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</row>
    <row r="635" spans="51:68" ht="14.25"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</row>
    <row r="636" spans="51:68" ht="14.25"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</row>
    <row r="637" spans="51:68" ht="14.25"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</row>
    <row r="638" spans="51:68" ht="14.25"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</row>
    <row r="639" spans="51:68" ht="14.25"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</row>
    <row r="640" spans="51:68" ht="14.25"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</row>
    <row r="641" spans="51:68" ht="14.25"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</row>
    <row r="642" spans="51:68" ht="14.25"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</row>
    <row r="643" spans="51:68" ht="14.25"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</row>
    <row r="644" spans="51:68" ht="14.25"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</row>
    <row r="645" spans="51:68" ht="14.25"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</row>
    <row r="646" spans="51:68" ht="14.25"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</row>
    <row r="647" spans="51:68" ht="14.25"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</row>
    <row r="648" spans="51:68" ht="14.25"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</row>
    <row r="649" spans="51:68" ht="14.25"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</row>
    <row r="650" spans="51:68" ht="14.25"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</row>
    <row r="651" spans="51:68" ht="14.25"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</row>
    <row r="652" spans="51:68" ht="14.25"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</row>
    <row r="653" spans="51:68" ht="14.25"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</row>
    <row r="654" spans="51:68" ht="14.25"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</row>
    <row r="655" spans="51:68" ht="14.25"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</row>
    <row r="656" spans="51:68" ht="14.25"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</row>
    <row r="657" spans="51:68" ht="14.25"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</row>
    <row r="658" spans="51:68" ht="14.25"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</row>
    <row r="659" spans="51:68" ht="14.25"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</row>
    <row r="660" spans="51:68" ht="14.25"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</row>
    <row r="661" spans="51:68" ht="14.25"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</row>
    <row r="662" spans="51:68" ht="14.25"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</row>
    <row r="663" spans="51:68" ht="14.25"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</row>
    <row r="664" spans="51:68" ht="14.25"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</row>
    <row r="665" spans="51:68" ht="14.25"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</row>
    <row r="666" spans="51:68" ht="14.25"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</row>
    <row r="667" spans="51:68" ht="14.25"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</row>
    <row r="668" spans="51:68" ht="14.25"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</row>
    <row r="669" spans="51:68" ht="14.25"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</row>
    <row r="670" spans="51:68" ht="14.25"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</row>
    <row r="671" spans="51:68" ht="14.25"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</row>
    <row r="672" spans="51:68" ht="14.25"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</row>
    <row r="673" spans="51:68" ht="14.25"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</row>
    <row r="674" spans="51:68" ht="14.25"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</row>
    <row r="675" spans="51:68" ht="14.25"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</row>
    <row r="676" spans="51:68" ht="14.25"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</row>
    <row r="677" spans="51:68" ht="14.25"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</row>
    <row r="678" spans="51:68" ht="14.25"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</row>
    <row r="679" spans="51:68" ht="14.25"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</row>
    <row r="680" spans="51:68" ht="14.25"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</row>
    <row r="681" spans="51:68" ht="14.25"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</row>
    <row r="682" spans="51:68" ht="14.25"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</row>
    <row r="683" spans="51:68" ht="14.25"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</row>
    <row r="684" spans="51:68" ht="14.25"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</row>
    <row r="685" spans="51:68" ht="14.25"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</row>
    <row r="686" spans="51:68" ht="14.25"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</row>
    <row r="687" spans="51:68" ht="14.25"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</row>
    <row r="688" spans="51:68" ht="14.25"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</row>
    <row r="689" spans="51:68" ht="14.25"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</row>
    <row r="690" spans="51:68" ht="14.25"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</row>
    <row r="691" spans="51:68" ht="14.25"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</row>
    <row r="692" spans="51:68" ht="14.25"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</row>
    <row r="693" spans="51:68" ht="14.25"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</row>
    <row r="694" spans="51:68" ht="14.25"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</row>
    <row r="695" spans="51:68" ht="14.25"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</row>
    <row r="696" spans="51:68" ht="14.25"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</row>
    <row r="697" spans="51:68" ht="14.25"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</row>
    <row r="698" spans="51:68" ht="14.25"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</row>
    <row r="699" spans="51:68" ht="14.25"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</row>
    <row r="700" spans="51:68" ht="14.25"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</row>
    <row r="701" spans="51:68" ht="14.25"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</row>
    <row r="702" spans="51:68" ht="14.25"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</row>
    <row r="703" spans="51:68" ht="14.25"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</row>
    <row r="704" spans="51:68" ht="14.25"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</row>
    <row r="705" spans="51:68" ht="14.25"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</row>
    <row r="706" spans="51:68" ht="14.25"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</row>
    <row r="707" spans="51:68" ht="14.25"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</row>
    <row r="708" spans="51:68" ht="14.25"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</row>
    <row r="709" spans="51:68" ht="14.25"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</row>
    <row r="710" spans="51:68" ht="14.25"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</row>
    <row r="711" spans="51:68" ht="14.25"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</row>
    <row r="712" spans="51:68" ht="14.25"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</row>
    <row r="713" spans="51:68" ht="14.25"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</row>
    <row r="714" spans="51:68" ht="14.25"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</row>
    <row r="715" spans="51:68" ht="14.25"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</row>
    <row r="716" spans="51:68" ht="14.25"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</row>
    <row r="717" spans="51:68" ht="14.25"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</row>
    <row r="718" spans="51:68" ht="14.25"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</row>
    <row r="719" spans="51:68" ht="14.25"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</row>
    <row r="720" spans="51:68" ht="14.25"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</row>
    <row r="721" spans="51:68" ht="14.25"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</row>
    <row r="722" spans="51:68" ht="14.25"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</row>
    <row r="723" spans="51:68" ht="14.25"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</row>
    <row r="724" spans="51:68" ht="14.25"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</row>
    <row r="725" spans="51:68" ht="14.25"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</row>
    <row r="726" spans="51:68" ht="14.25"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</row>
    <row r="727" spans="51:68" ht="14.25"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</row>
    <row r="728" spans="51:68" ht="14.25"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</row>
    <row r="729" spans="51:68" ht="14.25"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</row>
    <row r="730" spans="51:68" ht="14.25"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</row>
    <row r="731" spans="51:68" ht="14.25"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</row>
    <row r="732" spans="51:68" ht="14.25"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</row>
    <row r="733" spans="51:68" ht="14.25"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</row>
    <row r="734" spans="51:68" ht="14.25"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</row>
    <row r="735" spans="51:68" ht="14.25"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</row>
    <row r="736" spans="51:68" ht="14.25"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</row>
    <row r="737" spans="51:68" ht="14.25"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</row>
    <row r="738" spans="51:68" ht="14.25"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</row>
    <row r="739" spans="51:68" ht="14.25"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</row>
    <row r="740" spans="51:68" ht="14.25"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</row>
    <row r="741" spans="51:68" ht="14.25"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</row>
    <row r="742" spans="51:68" ht="14.25"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</row>
    <row r="743" spans="51:68" ht="14.25"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</row>
    <row r="744" spans="51:68" ht="14.25"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</row>
    <row r="745" spans="51:68" ht="14.25"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</row>
    <row r="746" spans="51:68" ht="14.25"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</row>
    <row r="747" spans="51:68" ht="14.25"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</row>
    <row r="748" spans="51:68" ht="14.25"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</row>
    <row r="749" spans="51:68" ht="14.25"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</row>
    <row r="750" spans="51:68" ht="14.25"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</row>
    <row r="751" spans="51:68" ht="14.25"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</row>
    <row r="752" spans="51:68" ht="14.25"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</row>
    <row r="753" spans="51:68" ht="14.25"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</row>
    <row r="754" spans="51:68" ht="14.25"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</row>
    <row r="755" spans="51:68" ht="14.25"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</row>
    <row r="756" spans="51:68" ht="14.25"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</row>
    <row r="757" spans="51:68" ht="14.25"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</row>
    <row r="758" spans="51:68" ht="14.25"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</row>
    <row r="759" spans="51:68" ht="14.25"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</row>
    <row r="760" spans="51:68" ht="14.25"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</row>
    <row r="761" spans="51:68" ht="14.25"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</row>
    <row r="762" spans="51:68" ht="14.25"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</row>
    <row r="763" spans="51:68" ht="14.25"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</row>
    <row r="764" spans="51:68" ht="14.25"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</row>
    <row r="765" spans="51:68" ht="14.25"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</row>
    <row r="766" spans="51:68" ht="14.25"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</row>
    <row r="767" spans="51:68" ht="14.25"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</row>
    <row r="768" spans="51:68" ht="14.25"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</row>
    <row r="769" spans="51:68" ht="14.25"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</row>
    <row r="770" spans="51:68" ht="14.25"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</row>
    <row r="771" spans="51:68" ht="14.25"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</row>
    <row r="772" spans="51:68" ht="14.25"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</row>
    <row r="773" spans="51:68" ht="14.25"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</row>
    <row r="774" spans="51:68" ht="14.25"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</row>
    <row r="775" spans="51:68" ht="14.25"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</row>
    <row r="776" spans="51:68" ht="14.25"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</row>
    <row r="777" spans="51:68" ht="14.25"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</row>
    <row r="778" spans="51:68" ht="14.25"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</row>
    <row r="779" spans="51:68" ht="14.25"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</row>
    <row r="780" spans="51:68" ht="14.25"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</row>
    <row r="781" spans="51:68" ht="14.25"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</row>
    <row r="782" spans="51:68" ht="14.25"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</row>
    <row r="783" spans="51:68" ht="14.25"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</row>
    <row r="784" spans="51:68" ht="14.25"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</row>
    <row r="785" spans="51:68" ht="14.25"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</row>
    <row r="786" spans="51:68" ht="14.25"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</row>
    <row r="787" spans="51:68" ht="14.25"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</row>
    <row r="788" spans="51:68" ht="14.25"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</row>
    <row r="789" spans="51:68" ht="14.25"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</row>
    <row r="790" spans="51:68" ht="14.25"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</row>
    <row r="791" spans="51:68" ht="14.25"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</row>
    <row r="792" spans="51:68" ht="14.25"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</row>
    <row r="793" spans="51:68" ht="14.25"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</row>
    <row r="794" spans="51:68" ht="14.25"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</row>
    <row r="795" spans="51:68" ht="14.25"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</row>
    <row r="796" spans="51:68" ht="14.25"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</row>
    <row r="797" spans="51:68" ht="14.25"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</row>
    <row r="798" spans="51:68" ht="14.25"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</row>
    <row r="799" spans="51:68" ht="14.25"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</row>
    <row r="800" spans="51:68" ht="14.25"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</row>
    <row r="801" spans="51:68" ht="14.25"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</row>
    <row r="802" spans="51:68" ht="14.25"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</row>
    <row r="803" spans="51:68" ht="14.25"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</row>
    <row r="804" spans="51:68" ht="14.25"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</row>
    <row r="805" spans="51:68" ht="14.25"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</row>
    <row r="806" spans="51:68" ht="14.25"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</row>
    <row r="807" spans="51:68" ht="14.25"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</row>
    <row r="808" spans="51:68" ht="14.25"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</row>
    <row r="809" spans="51:68" ht="14.25"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</row>
    <row r="810" spans="51:68" ht="14.25"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</row>
    <row r="811" spans="51:68" ht="14.25"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</row>
    <row r="812" spans="51:68" ht="14.25"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</row>
    <row r="813" spans="51:68" ht="14.25"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</row>
    <row r="814" spans="51:68" ht="14.25"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</row>
    <row r="815" spans="51:68" ht="14.25"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</row>
    <row r="816" spans="51:68" ht="14.25"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</row>
    <row r="817" spans="51:68" ht="14.25"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</row>
    <row r="818" spans="51:68" ht="14.25"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</row>
    <row r="819" spans="51:68" ht="14.25"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</row>
    <row r="820" spans="51:68" ht="14.25"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</row>
    <row r="821" spans="51:68" ht="14.25"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</row>
    <row r="822" spans="51:68" ht="14.25"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</row>
    <row r="823" spans="51:68" ht="14.25"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</row>
    <row r="824" spans="51:68" ht="14.25"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</row>
    <row r="825" spans="51:68" ht="14.25"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</row>
    <row r="826" spans="51:68" ht="14.25"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</row>
    <row r="827" spans="51:68" ht="14.25"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</row>
    <row r="828" spans="51:68" ht="14.25"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</row>
    <row r="829" spans="51:68" ht="14.25"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</row>
    <row r="830" spans="51:68" ht="14.25"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</row>
    <row r="831" spans="51:68" ht="14.25"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</row>
    <row r="832" spans="51:68" ht="14.25"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</row>
    <row r="833" spans="51:68" ht="14.25"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</row>
    <row r="834" spans="51:68" ht="14.25"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</row>
    <row r="835" spans="51:68" ht="14.25"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</row>
    <row r="836" spans="51:68" ht="14.25"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</row>
    <row r="837" spans="51:68" ht="14.25"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</row>
    <row r="838" spans="51:68" ht="14.25"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</row>
    <row r="839" spans="51:68" ht="14.25"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</row>
    <row r="840" spans="51:68" ht="14.25"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</row>
    <row r="841" spans="51:68" ht="14.25"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</row>
    <row r="842" spans="51:68" ht="14.25"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</row>
    <row r="843" spans="51:68" ht="14.25"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</row>
    <row r="844" spans="51:68" ht="14.25"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</row>
    <row r="845" spans="51:68" ht="14.25"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</row>
    <row r="846" spans="51:68" ht="14.25"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</row>
    <row r="847" spans="51:68" ht="14.25"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</row>
    <row r="848" spans="51:68" ht="14.25"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</row>
    <row r="849" spans="51:68" ht="14.25"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</row>
    <row r="850" spans="51:68" ht="14.25"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</row>
    <row r="851" spans="51:68" ht="14.25"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</row>
    <row r="852" spans="51:68" ht="14.25"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</row>
    <row r="853" spans="51:68" ht="14.25"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</row>
    <row r="854" spans="51:68" ht="14.25"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</row>
    <row r="855" spans="51:68" ht="14.25"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</row>
    <row r="856" spans="51:68" ht="14.25"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</row>
    <row r="857" spans="51:68" ht="14.25"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</row>
    <row r="858" spans="51:68" ht="14.25"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</row>
    <row r="859" spans="51:68" ht="14.25"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</row>
    <row r="860" spans="51:68" ht="14.25"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</row>
    <row r="861" spans="51:68" ht="14.25"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</row>
    <row r="862" spans="51:68" ht="14.25"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</row>
    <row r="863" spans="51:68" ht="14.25"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</row>
    <row r="864" spans="51:68" ht="14.25"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</row>
    <row r="865" spans="51:68" ht="14.25"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</row>
    <row r="866" spans="51:68" ht="14.25"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</row>
    <row r="867" spans="51:68" ht="14.25"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</row>
    <row r="868" spans="51:68" ht="14.25"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</row>
    <row r="869" spans="51:68" ht="14.25"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</row>
    <row r="870" spans="51:68" ht="14.25"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</row>
    <row r="871" spans="51:68" ht="14.25"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</row>
    <row r="872" spans="51:68" ht="14.25"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</row>
    <row r="873" spans="51:68" ht="14.25"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</row>
    <row r="874" spans="51:68" ht="14.25"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</row>
    <row r="875" spans="51:68" ht="14.25"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</row>
    <row r="876" spans="51:68" ht="14.25"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</row>
    <row r="877" spans="51:68" ht="14.25"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</row>
    <row r="878" spans="51:68" ht="14.25"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</row>
    <row r="879" spans="51:68" ht="14.25"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</row>
    <row r="880" spans="51:68" ht="14.25"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</row>
    <row r="881" spans="51:68" ht="14.25"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</row>
    <row r="882" spans="51:68" ht="14.25"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</row>
    <row r="883" spans="51:68" ht="14.25"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</row>
    <row r="884" spans="51:68" ht="14.25"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</row>
    <row r="885" spans="51:68" ht="14.25"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</row>
    <row r="886" spans="51:68" ht="14.25"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</row>
    <row r="887" spans="51:68" ht="14.25"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</row>
    <row r="888" spans="51:68" ht="14.25"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</row>
    <row r="889" spans="51:68" ht="14.25"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</row>
    <row r="890" spans="51:68" ht="14.25"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</row>
    <row r="891" spans="51:68" ht="14.25"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</row>
    <row r="892" spans="51:68" ht="14.25"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</row>
    <row r="893" spans="51:68" ht="14.25"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</row>
    <row r="894" spans="51:68" ht="14.25"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</row>
    <row r="895" spans="51:68" ht="14.25"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</row>
    <row r="896" spans="51:68" ht="14.25"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</row>
    <row r="897" spans="51:68" ht="14.25"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</row>
    <row r="898" spans="51:68" ht="14.25"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</row>
    <row r="899" spans="51:68" ht="14.25"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</row>
    <row r="900" spans="51:68" ht="14.25"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</row>
    <row r="901" spans="51:68" ht="14.25"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</row>
    <row r="902" spans="51:68" ht="14.25"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</row>
    <row r="903" spans="51:68" ht="14.25"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</row>
    <row r="904" spans="51:68" ht="14.25"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</row>
    <row r="905" spans="51:68" ht="14.25"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</row>
    <row r="906" spans="51:68" ht="14.25"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</row>
    <row r="907" spans="51:68" ht="14.25"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</row>
    <row r="908" spans="51:68" ht="14.25"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</row>
    <row r="909" spans="51:68" ht="14.25"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</row>
    <row r="910" spans="51:68" ht="14.25"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</row>
    <row r="911" spans="51:68" ht="14.25"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</row>
    <row r="912" spans="51:68" ht="14.25"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</row>
    <row r="913" spans="51:68" ht="14.25"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</row>
    <row r="914" spans="51:68" ht="14.25"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</row>
    <row r="915" spans="51:68" ht="14.25"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</row>
    <row r="916" spans="51:68" ht="14.25"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</row>
    <row r="917" spans="51:68" ht="14.25"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</row>
    <row r="918" spans="51:68" ht="14.25"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</row>
    <row r="919" spans="51:68" ht="14.25"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</row>
    <row r="920" spans="51:68" ht="14.25"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</row>
    <row r="921" spans="51:68" ht="14.25"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</row>
    <row r="922" spans="51:68" ht="14.25"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</row>
    <row r="923" spans="51:68" ht="14.25"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</row>
    <row r="924" spans="51:68" ht="14.25"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</row>
    <row r="925" spans="51:68" ht="14.25"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</row>
    <row r="926" spans="51:68" ht="14.25"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</row>
    <row r="927" spans="51:68" ht="14.25"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</row>
    <row r="928" spans="51:68" ht="14.25"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</row>
    <row r="929" spans="51:68" ht="14.25"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</row>
    <row r="930" spans="51:68" ht="14.25"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</row>
    <row r="931" spans="51:68" ht="14.25"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</row>
    <row r="932" spans="51:68" ht="14.25"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</row>
    <row r="933" spans="51:68" ht="14.25"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</row>
    <row r="934" spans="51:68" ht="14.25"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</row>
    <row r="935" spans="51:68" ht="14.25"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</row>
    <row r="936" spans="51:68" ht="14.25"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</row>
    <row r="937" spans="51:68" ht="14.25"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</row>
    <row r="938" spans="51:68" ht="14.25"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</row>
    <row r="939" spans="51:68" ht="14.25"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</row>
    <row r="940" spans="51:68" ht="14.25"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</row>
    <row r="941" spans="51:68" ht="14.25"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</row>
    <row r="942" spans="51:68" ht="14.25"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</row>
    <row r="943" spans="51:68" ht="14.25"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</row>
    <row r="944" spans="51:68" ht="14.25"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</row>
    <row r="945" spans="51:68" ht="14.25"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</row>
    <row r="946" spans="51:68" ht="14.25"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</row>
    <row r="947" spans="51:68" ht="14.25"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</row>
    <row r="948" spans="51:68" ht="14.25"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</row>
    <row r="949" spans="51:68" ht="14.25"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</row>
    <row r="950" spans="51:68" ht="14.25"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</row>
    <row r="951" spans="51:68" ht="14.25"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</row>
    <row r="952" spans="51:68" ht="14.25"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</row>
    <row r="953" spans="51:68" ht="14.25"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</row>
    <row r="954" spans="51:68" ht="14.25"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</row>
    <row r="955" spans="51:68" ht="14.25"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</row>
    <row r="956" spans="51:68" ht="14.25"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</row>
    <row r="957" spans="51:68" ht="14.25"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</row>
    <row r="958" spans="51:68" ht="14.25"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</row>
    <row r="959" spans="51:68" ht="14.25"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</row>
    <row r="960" spans="51:68" ht="14.25"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</row>
    <row r="961" spans="51:68" ht="14.25"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</row>
    <row r="962" spans="51:68" ht="14.25"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</row>
    <row r="963" spans="51:68" ht="14.25"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</row>
    <row r="964" spans="51:68" ht="14.25"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</row>
    <row r="965" spans="51:68" ht="14.25"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</row>
    <row r="966" spans="51:68" ht="14.25"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</row>
    <row r="967" spans="51:68" ht="14.25"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</row>
    <row r="968" spans="51:68" ht="14.25"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</row>
    <row r="969" spans="51:68" ht="14.25"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</row>
    <row r="970" spans="51:68" ht="14.25"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</row>
    <row r="971" spans="51:68" ht="14.25"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</row>
    <row r="972" spans="51:68" ht="14.25"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</row>
    <row r="973" spans="51:68" ht="14.25"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</row>
    <row r="974" spans="51:68" ht="14.25"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</row>
    <row r="975" spans="51:68" ht="14.25"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</row>
    <row r="976" spans="51:68" ht="14.25"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</row>
    <row r="977" spans="51:68" ht="14.25"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</row>
    <row r="978" spans="51:68" ht="14.25"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</row>
    <row r="979" spans="51:68" ht="14.25"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</row>
    <row r="980" spans="51:68" ht="14.25"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</row>
    <row r="981" spans="51:68" ht="14.25"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</row>
    <row r="982" spans="51:68" ht="14.25"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</row>
    <row r="983" spans="51:68" ht="14.25"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</row>
    <row r="984" spans="51:68" ht="14.25"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</row>
    <row r="985" spans="51:68" ht="14.25"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</row>
    <row r="986" spans="51:68" ht="14.25"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</row>
    <row r="987" spans="51:68" ht="14.25"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</row>
    <row r="988" spans="51:68" ht="14.25"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</row>
    <row r="989" spans="51:68" ht="14.25"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</row>
    <row r="990" spans="51:68" ht="14.25"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</row>
    <row r="991" spans="51:68" ht="14.25"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</row>
    <row r="992" spans="51:68" ht="14.25"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</row>
    <row r="993" spans="51:68" ht="14.25"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</row>
    <row r="994" spans="51:68" ht="14.25"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</row>
    <row r="995" spans="51:68" ht="14.25"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</row>
    <row r="996" spans="51:68" ht="14.25"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</row>
    <row r="997" spans="51:68" ht="14.25"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</row>
    <row r="998" spans="51:68" ht="14.25"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</row>
    <row r="999" spans="51:68" ht="14.25"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</row>
    <row r="1000" spans="51:68" ht="14.25"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</row>
    <row r="1001" spans="51:68" ht="14.25"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</row>
    <row r="1002" spans="51:68" ht="14.25"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</row>
    <row r="1003" spans="51:68" ht="14.25"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</row>
    <row r="1004" spans="51:68" ht="14.25"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</row>
    <row r="1005" spans="51:68" ht="14.25"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</row>
    <row r="1006" spans="51:68" ht="14.25"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</row>
    <row r="1007" spans="51:68" ht="14.25"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</row>
    <row r="1008" spans="51:68" ht="14.25"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</row>
    <row r="1009" spans="51:68" ht="14.25"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</row>
    <row r="1010" spans="51:68" ht="14.25"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</row>
    <row r="1011" spans="51:68" ht="14.25"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</row>
    <row r="1012" spans="51:68" ht="14.25"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</row>
    <row r="1013" spans="51:68" ht="14.25"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</row>
    <row r="1014" spans="51:68" ht="14.25"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</row>
    <row r="1015" spans="51:68" ht="14.25"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</row>
    <row r="1016" spans="51:68" ht="14.25"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</row>
    <row r="1017" spans="51:68" ht="14.25"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</row>
    <row r="1018" spans="51:68" ht="14.25"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</row>
    <row r="1019" spans="51:68" ht="14.25"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</row>
    <row r="1020" spans="51:68" ht="14.25"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</row>
    <row r="1021" spans="51:68" ht="14.25"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</row>
    <row r="1022" spans="51:68" ht="14.25"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</row>
    <row r="1023" spans="51:68" ht="14.25"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</row>
    <row r="1024" spans="51:68" ht="14.25"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</row>
    <row r="1025" spans="51:68" ht="14.25"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</row>
    <row r="1026" spans="51:68" ht="14.25"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</row>
    <row r="1027" spans="51:68" ht="14.25"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</row>
    <row r="1028" spans="51:68" ht="14.25"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</row>
    <row r="1029" spans="51:68" ht="14.25"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</row>
    <row r="1030" spans="51:68" ht="14.25"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</row>
    <row r="1031" spans="51:68" ht="14.25"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</row>
    <row r="1032" spans="51:68" ht="14.25"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</row>
    <row r="1033" spans="51:68" ht="14.25"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</row>
    <row r="1034" spans="51:68" ht="14.25"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</row>
    <row r="1035" spans="51:68" ht="14.25"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</row>
    <row r="1036" spans="51:68" ht="14.25"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</row>
    <row r="1037" spans="51:68" ht="14.25"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</row>
    <row r="1038" spans="51:68" ht="14.25"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</row>
    <row r="1039" spans="51:68" ht="14.25"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</row>
    <row r="1040" spans="51:68" ht="14.25"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</row>
    <row r="1041" spans="51:68" ht="14.25"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</row>
    <row r="1042" spans="51:68" ht="14.25"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</row>
    <row r="1043" spans="51:68" ht="14.25"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</row>
    <row r="1044" spans="51:68" ht="14.25"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</row>
    <row r="1045" spans="51:68" ht="14.25"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</row>
    <row r="1046" spans="51:68" ht="14.25"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</row>
    <row r="1047" spans="51:68" ht="14.25"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</row>
    <row r="1048" spans="51:68" ht="14.25"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</row>
    <row r="1049" spans="51:68" ht="14.25"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</row>
    <row r="1050" spans="51:68" ht="14.25"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</row>
    <row r="1051" spans="51:68" ht="14.25"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</row>
    <row r="1052" spans="51:68" ht="14.25"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</row>
    <row r="1053" spans="51:68" ht="14.25"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</row>
    <row r="1054" spans="51:68" ht="14.25"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</row>
    <row r="1055" spans="51:68" ht="14.25"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</row>
    <row r="1056" spans="51:68" ht="14.25"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</row>
    <row r="1057" spans="51:68" ht="14.25"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</row>
    <row r="1058" spans="51:68" ht="14.25"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</row>
    <row r="1059" spans="51:68" ht="14.25"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</row>
    <row r="1060" spans="51:68" ht="14.25"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</row>
    <row r="1061" spans="51:68" ht="14.25"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</row>
    <row r="1062" spans="51:68" ht="14.25"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</row>
    <row r="1063" spans="51:68" ht="14.25"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</row>
    <row r="1064" spans="51:68" ht="14.25"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</row>
    <row r="1065" spans="51:68" ht="14.25"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</row>
    <row r="1066" spans="51:68" ht="14.25"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</row>
    <row r="1067" spans="51:68" ht="14.25"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</row>
    <row r="1068" spans="51:68" ht="14.25"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</row>
    <row r="1069" spans="51:68" ht="14.25"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</row>
    <row r="1070" spans="51:68" ht="14.25"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</row>
    <row r="1071" spans="51:68" ht="14.25"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</row>
    <row r="1072" spans="51:68" ht="14.25"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</row>
    <row r="1073" spans="51:68" ht="14.25"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</row>
    <row r="1074" spans="51:68" ht="14.25"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</row>
    <row r="1075" spans="51:68" ht="14.25"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</row>
    <row r="1076" spans="51:68" ht="14.25"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</row>
    <row r="1077" spans="51:68" ht="14.25"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</row>
    <row r="1078" spans="51:68" ht="14.25"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</row>
    <row r="1079" spans="51:68" ht="14.25"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</row>
    <row r="1080" spans="51:68" ht="14.25"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</row>
    <row r="1081" spans="51:68" ht="14.25"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</row>
    <row r="1082" spans="51:68" ht="14.25"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</row>
    <row r="1083" spans="51:68" ht="14.25"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</row>
    <row r="1084" spans="51:68" ht="14.25"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</row>
    <row r="1085" spans="51:68" ht="14.25"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</row>
    <row r="1086" spans="51:68" ht="14.25"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</row>
    <row r="1087" spans="51:68" ht="14.25"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</row>
    <row r="1088" spans="51:68" ht="14.25"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</row>
    <row r="1089" spans="51:68" ht="14.25"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</row>
    <row r="1090" spans="51:68" ht="14.25"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</row>
    <row r="1091" spans="51:68" ht="14.25"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</row>
    <row r="1092" spans="51:68" ht="14.25"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</row>
    <row r="1093" spans="51:68" ht="14.25"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</row>
    <row r="1094" spans="51:68" ht="14.25"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</row>
    <row r="1095" spans="51:68" ht="14.25"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</row>
    <row r="1096" spans="51:68" ht="14.25"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</row>
    <row r="1097" spans="51:68" ht="14.25"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</row>
    <row r="1098" spans="51:68" ht="14.25"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</row>
    <row r="1099" spans="51:68" ht="14.25"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</row>
    <row r="1100" spans="51:68" ht="14.25"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</row>
    <row r="1101" spans="51:68" ht="14.25"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</row>
    <row r="1102" spans="51:68" ht="14.25"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</row>
    <row r="1103" spans="51:68" ht="14.25"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</row>
    <row r="1104" spans="51:68" ht="14.25"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</row>
    <row r="1105" spans="51:68" ht="14.25"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</row>
    <row r="1106" spans="51:68" ht="14.25"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</row>
    <row r="1107" spans="51:68" ht="14.25"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</row>
    <row r="1108" spans="51:68" ht="14.25"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</row>
    <row r="1109" spans="51:68" ht="14.25"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</row>
    <row r="1110" spans="51:68" ht="14.25"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</row>
    <row r="1111" spans="51:68" ht="14.25"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</row>
    <row r="1112" spans="51:68" ht="14.25"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</row>
    <row r="1113" spans="51:68" ht="14.25"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</row>
    <row r="1114" spans="51:68" ht="14.25"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</row>
    <row r="1115" spans="51:68" ht="14.25"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</row>
    <row r="1116" spans="51:68" ht="14.25"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</row>
    <row r="1117" spans="51:68" ht="14.25"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</row>
    <row r="1118" spans="51:68" ht="14.25"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</row>
    <row r="1119" spans="51:68" ht="14.25"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</row>
    <row r="1120" spans="51:68" ht="14.25"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</row>
    <row r="1121" spans="51:68" ht="14.25"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</row>
    <row r="1122" spans="51:68" ht="14.25"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</row>
    <row r="1123" spans="51:68" ht="14.25"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</row>
    <row r="1124" spans="51:68" ht="14.25"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</row>
    <row r="1125" spans="51:68" ht="14.25"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</row>
    <row r="1126" spans="51:68" ht="14.25"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</row>
    <row r="1127" spans="51:68" ht="14.25"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</row>
    <row r="1128" spans="51:68" ht="14.25"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</row>
    <row r="1129" spans="51:68" ht="14.25"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</row>
    <row r="1130" spans="51:68" ht="14.25"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</row>
    <row r="1131" spans="51:68" ht="14.25"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</row>
    <row r="1132" spans="51:68" ht="14.25"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</row>
    <row r="1133" spans="51:68" ht="14.25"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</row>
    <row r="1134" spans="51:68" ht="14.25"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</row>
    <row r="1135" spans="51:68" ht="14.25"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</row>
    <row r="1136" spans="51:68" ht="14.25"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</row>
    <row r="1137" spans="51:68" ht="14.25"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</row>
    <row r="1138" spans="51:68" ht="14.25"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</row>
    <row r="1139" spans="51:68" ht="14.25"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</row>
    <row r="1140" spans="51:68" ht="14.25"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</row>
    <row r="1141" spans="51:68" ht="14.25"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</row>
    <row r="1142" spans="51:68" ht="14.25"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</row>
    <row r="1143" spans="51:68" ht="14.25"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</row>
    <row r="1144" spans="51:68" ht="14.25"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</row>
    <row r="1145" spans="51:68" ht="14.25"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</row>
    <row r="1146" spans="51:68" ht="14.25"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</row>
    <row r="1147" spans="51:68" ht="14.25"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</row>
    <row r="1148" spans="51:68" ht="14.25"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</row>
    <row r="1149" spans="51:68" ht="14.25"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</row>
    <row r="1150" spans="51:68" ht="14.25"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</row>
    <row r="1151" spans="51:68" ht="14.25"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</row>
    <row r="1152" spans="51:68" ht="14.25"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</row>
    <row r="1153" spans="51:68" ht="14.25"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</row>
    <row r="1154" spans="51:68" ht="14.25"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</row>
    <row r="1155" spans="51:68" ht="14.25"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</row>
    <row r="1156" spans="51:68" ht="14.25"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</row>
    <row r="1157" spans="51:68" ht="14.25"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</row>
    <row r="1158" spans="51:68" ht="14.25"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</row>
    <row r="1159" spans="51:68" ht="14.25"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</row>
    <row r="1160" spans="51:68" ht="14.25"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</row>
    <row r="1161" spans="51:68" ht="14.25"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</row>
    <row r="1162" spans="51:68" ht="14.25"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</row>
    <row r="1163" spans="51:68" ht="14.25"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</row>
    <row r="1164" spans="51:68" ht="14.25"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</row>
    <row r="1165" spans="51:68" ht="14.25"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</row>
    <row r="1166" spans="51:68" ht="14.25"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</row>
    <row r="1167" spans="51:68" ht="14.25"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</row>
    <row r="1168" spans="51:68" ht="14.25"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</row>
    <row r="1169" spans="51:68" ht="14.25"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</row>
    <row r="1170" spans="51:68" ht="14.25"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</row>
    <row r="1171" spans="51:68" ht="14.25"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</row>
    <row r="1172" spans="51:68" ht="14.25"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</row>
    <row r="1173" spans="51:68" ht="14.25"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</row>
    <row r="1174" spans="51:68" ht="14.25"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</row>
    <row r="1175" spans="51:68" ht="14.25"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</row>
    <row r="1176" spans="51:68" ht="14.25"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</row>
    <row r="1177" spans="51:68" ht="14.25"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</row>
    <row r="1178" spans="51:68" ht="14.25"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</row>
    <row r="1179" spans="51:68" ht="14.25"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</row>
    <row r="1180" spans="51:68" ht="14.25"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</row>
    <row r="1181" spans="51:68" ht="14.25"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</row>
    <row r="1182" spans="51:68" ht="14.25"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</row>
    <row r="1183" spans="51:68" ht="14.25"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</row>
    <row r="1184" spans="51:68" ht="14.25"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</row>
    <row r="1185" spans="51:68" ht="14.25"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</row>
    <row r="1186" spans="51:68" ht="14.25"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</row>
    <row r="1187" spans="51:68" ht="14.25"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</row>
    <row r="1188" spans="51:68" ht="14.25"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</row>
    <row r="1189" spans="51:68" ht="14.25"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</row>
    <row r="1190" spans="51:68" ht="14.25"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</row>
    <row r="1191" spans="51:68" ht="14.25"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</row>
    <row r="1192" spans="51:68" ht="14.25"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</row>
    <row r="1193" spans="51:68" ht="14.25"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</row>
    <row r="1194" spans="51:68" ht="14.25"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</row>
    <row r="1195" spans="51:68" ht="14.25"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</row>
    <row r="1196" spans="51:68" ht="14.25"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</row>
    <row r="1197" spans="51:68" ht="14.25"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</row>
    <row r="1198" spans="51:68" ht="14.25"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</row>
    <row r="1199" spans="51:68" ht="14.25"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</row>
    <row r="1200" spans="51:68" ht="14.25"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</row>
    <row r="1201" spans="51:68" ht="14.25"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</row>
    <row r="1202" spans="51:68" ht="14.25"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</row>
    <row r="1203" spans="51:68" ht="14.25"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</row>
    <row r="1204" spans="51:68" ht="14.25"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</row>
    <row r="1205" spans="51:68" ht="14.25"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</row>
    <row r="1206" spans="51:68" ht="14.25"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</row>
    <row r="1207" spans="51:68" ht="14.25"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</row>
    <row r="1208" spans="51:68" ht="14.25"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</row>
    <row r="1209" spans="51:68" ht="14.25"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</row>
    <row r="1210" spans="51:68" ht="14.25"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</row>
    <row r="1211" spans="51:68" ht="14.25"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</row>
    <row r="1212" spans="51:68" ht="14.25"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</row>
    <row r="1213" spans="51:68" ht="14.25"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</row>
    <row r="1214" spans="51:68" ht="14.25"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</row>
    <row r="1215" spans="51:68" ht="14.25"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</row>
    <row r="1216" spans="51:68" ht="14.25"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</row>
    <row r="1217" spans="51:68" ht="14.25"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</row>
    <row r="1218" spans="51:68" ht="14.25"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</row>
    <row r="1219" spans="51:68" ht="14.25"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</row>
    <row r="1220" spans="51:68" ht="14.25"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</row>
    <row r="1221" spans="51:68" ht="14.25"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</row>
    <row r="1222" spans="51:68" ht="14.25"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</row>
    <row r="1223" spans="51:68" ht="14.25"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</row>
    <row r="1224" spans="51:68" ht="14.25"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</row>
    <row r="1225" spans="51:68" ht="14.25"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</row>
    <row r="1226" spans="51:68" ht="14.25"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</row>
    <row r="1227" spans="51:68" ht="14.25"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</row>
    <row r="1228" spans="51:68" ht="14.25"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</row>
    <row r="1229" spans="51:68" ht="14.25"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</row>
    <row r="1230" spans="51:68" ht="14.25"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</row>
    <row r="1231" spans="51:68" ht="14.25"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</row>
    <row r="1232" spans="51:68" ht="14.25"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</row>
    <row r="1233" spans="51:68" ht="14.25"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</row>
    <row r="1234" spans="51:68" ht="14.25"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</row>
    <row r="1235" spans="51:68" ht="14.25"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</row>
    <row r="1236" spans="51:68" ht="14.25"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</row>
    <row r="1237" spans="51:68" ht="14.25"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</row>
    <row r="1238" spans="51:68" ht="14.25"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</row>
    <row r="1239" spans="51:68" ht="14.25"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</row>
    <row r="1240" spans="51:68" ht="14.25"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</row>
    <row r="1241" spans="51:68" ht="14.25"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</row>
    <row r="1242" spans="51:68" ht="14.25"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</row>
    <row r="1243" spans="51:68" ht="14.25"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</row>
    <row r="1244" spans="51:68" ht="14.25"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</row>
    <row r="1245" spans="51:68" ht="14.25"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</row>
    <row r="1246" spans="51:68" ht="14.25"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</row>
    <row r="1247" spans="51:68" ht="14.25"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</row>
    <row r="1248" spans="51:68" ht="14.25"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</row>
    <row r="1249" spans="51:68" ht="14.25"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</row>
    <row r="1250" spans="51:68" ht="14.25"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</row>
    <row r="1251" spans="51:68" ht="14.25"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</row>
    <row r="1252" spans="51:68" ht="14.25"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</row>
    <row r="1253" spans="51:68" ht="14.25"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</row>
    <row r="1254" spans="51:68" ht="14.25"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</row>
    <row r="1255" spans="51:68" ht="14.25"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</row>
    <row r="1256" spans="51:68" ht="14.25"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</row>
    <row r="1257" spans="51:68" ht="14.25"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</row>
    <row r="1258" spans="51:68" ht="14.25"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</row>
    <row r="1259" spans="51:68" ht="14.25"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</row>
    <row r="1260" spans="51:68" ht="14.25"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</row>
    <row r="1261" spans="51:68" ht="14.25"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</row>
    <row r="1262" spans="51:68" ht="14.25"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</row>
    <row r="1263" spans="51:68" ht="14.25"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</row>
    <row r="1264" spans="51:68" ht="14.25"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</row>
    <row r="1265" spans="51:68" ht="14.25"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</row>
    <row r="1266" spans="51:68" ht="14.25"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</row>
    <row r="1267" spans="51:68" ht="14.25"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</row>
    <row r="1268" spans="51:68" ht="14.25"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</row>
    <row r="1269" spans="51:68" ht="14.25"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</row>
    <row r="1270" spans="51:68" ht="14.25"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</row>
    <row r="1271" spans="51:68" ht="14.25"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</row>
    <row r="1272" spans="51:68" ht="14.25"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</row>
    <row r="1273" spans="51:68" ht="14.25"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</row>
    <row r="1274" spans="51:68" ht="14.25"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</row>
    <row r="1275" spans="51:68" ht="14.25"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</row>
    <row r="1276" spans="51:68" ht="14.25"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</row>
    <row r="1277" spans="51:68" ht="14.25"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</row>
    <row r="1278" spans="51:68" ht="14.25"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</row>
    <row r="1279" spans="51:68" ht="14.25"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</row>
    <row r="1280" spans="51:68" ht="14.25"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</row>
    <row r="1281" spans="51:68" ht="14.25"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</row>
    <row r="1282" spans="51:68" ht="14.25"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</row>
    <row r="1283" spans="51:68" ht="14.25"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</row>
    <row r="1284" spans="51:68" ht="14.25"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</row>
    <row r="1285" spans="51:68" ht="14.25"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</row>
    <row r="1286" spans="51:68" ht="14.25"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</row>
    <row r="1287" spans="51:68" ht="14.25"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</row>
    <row r="1288" spans="51:68" ht="14.25"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</row>
    <row r="1289" spans="51:68" ht="14.25"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</row>
    <row r="1290" spans="51:68" ht="14.25"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</row>
    <row r="1291" spans="51:68" ht="14.25"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</row>
    <row r="1292" spans="51:68" ht="14.25"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</row>
    <row r="1293" spans="51:68" ht="14.25"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</row>
    <row r="1294" spans="51:68" ht="14.25"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</row>
    <row r="1295" spans="51:68" ht="14.25"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</row>
    <row r="1296" spans="51:68" ht="14.25"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</row>
    <row r="1297" spans="51:68" ht="14.25"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</row>
    <row r="1298" spans="51:68" ht="14.25"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</row>
    <row r="1299" spans="51:68" ht="14.25"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</row>
    <row r="1300" spans="51:68" ht="14.25"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</row>
    <row r="1301" spans="51:68" ht="14.25"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</row>
    <row r="1302" spans="51:68" ht="14.25"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</row>
    <row r="1303" spans="51:68" ht="14.25"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</row>
    <row r="1304" spans="51:68" ht="14.25"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</row>
    <row r="1305" spans="51:68" ht="14.25"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</row>
    <row r="1306" spans="51:68" ht="14.25"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</row>
    <row r="1307" spans="51:68" ht="14.25"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</row>
    <row r="1308" spans="51:68" ht="14.25"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</row>
    <row r="1309" spans="51:68" ht="14.25"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</row>
    <row r="1310" spans="51:68" ht="14.25"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</row>
    <row r="1311" spans="51:68" ht="14.25"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</row>
    <row r="1312" spans="51:68" ht="14.25"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</row>
    <row r="1313" spans="51:68" ht="14.25"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</row>
    <row r="1314" spans="51:68" ht="14.25"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</row>
    <row r="1315" spans="51:68" ht="14.25"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</row>
    <row r="1316" spans="51:68" ht="14.25"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</row>
    <row r="1317" spans="51:68" ht="14.25"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</row>
    <row r="1318" spans="51:68" ht="14.25"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</row>
    <row r="1319" spans="51:68" ht="14.25"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</row>
    <row r="1320" spans="51:68" ht="14.25"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</row>
    <row r="1321" spans="51:68" ht="14.25"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</row>
    <row r="1322" spans="51:68" ht="14.25"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</row>
    <row r="1323" spans="51:68" ht="14.25"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</row>
    <row r="1324" spans="51:68" ht="14.25"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</row>
    <row r="1325" spans="51:68" ht="14.25"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</row>
    <row r="1326" spans="51:68" ht="14.25"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</row>
    <row r="1327" spans="51:68" ht="14.25"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</row>
    <row r="1328" spans="51:68" ht="14.25"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</row>
    <row r="1329" spans="51:68" ht="14.25"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</row>
    <row r="1330" spans="51:68" ht="14.25"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</row>
    <row r="1331" spans="51:68" ht="14.25"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</row>
    <row r="1332" spans="51:68" ht="14.25"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</row>
    <row r="1333" spans="51:68" ht="14.25"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</row>
    <row r="1334" spans="51:68" ht="14.25"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</row>
    <row r="1335" spans="51:68" ht="14.25"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</row>
    <row r="1336" spans="51:68" ht="14.25"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</row>
    <row r="1337" spans="51:68" ht="14.25"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</row>
    <row r="1338" spans="51:68" ht="14.25"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</row>
    <row r="1339" spans="51:68" ht="14.25"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</row>
    <row r="1340" spans="51:68" ht="14.25"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</row>
    <row r="1341" spans="51:68" ht="14.25"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</row>
    <row r="1342" spans="51:68" ht="14.25"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</row>
    <row r="1343" spans="51:68" ht="14.25"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</row>
    <row r="1344" spans="51:68" ht="14.25"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</row>
    <row r="1345" spans="51:68" ht="14.25"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</row>
    <row r="1346" spans="51:68" ht="14.25"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</row>
    <row r="1347" spans="51:68" ht="14.25"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</row>
    <row r="1348" spans="51:68" ht="14.25"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</row>
    <row r="1349" spans="51:68" ht="14.25"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</row>
    <row r="1350" spans="51:68" ht="14.25"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</row>
    <row r="1351" spans="51:68" ht="14.25"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</row>
    <row r="1352" spans="51:68" ht="14.25"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</row>
    <row r="1353" spans="51:68" ht="14.25"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</row>
    <row r="1354" spans="51:68" ht="14.25"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</row>
    <row r="1355" spans="51:68" ht="14.25"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</row>
    <row r="1356" spans="51:68" ht="14.25"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</row>
    <row r="1357" spans="51:68" ht="14.25"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</row>
    <row r="1358" spans="51:68" ht="14.25"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</row>
    <row r="1359" spans="51:68" ht="14.25"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</row>
    <row r="1360" spans="51:68" ht="14.25"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</row>
    <row r="1361" spans="51:68" ht="14.25"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</row>
    <row r="1362" spans="51:68" ht="14.25"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</row>
    <row r="1363" spans="51:68" ht="14.25"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</row>
    <row r="1364" spans="51:68" ht="14.25"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</row>
    <row r="1365" spans="51:68" ht="14.25"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</row>
    <row r="1366" spans="51:68" ht="14.25"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</row>
    <row r="1367" spans="51:68" ht="14.25"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</row>
    <row r="1368" spans="51:68" ht="14.25"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</row>
    <row r="1369" spans="51:68" ht="14.25"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</row>
    <row r="1370" spans="51:68" ht="14.25"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</row>
    <row r="1371" spans="51:68" ht="14.25"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</row>
    <row r="1372" spans="51:68" ht="14.25"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</row>
    <row r="1373" spans="51:68" ht="14.25"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</row>
    <row r="1374" spans="51:68" ht="14.25"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</row>
    <row r="1375" spans="51:68" ht="14.25"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</row>
    <row r="1376" spans="51:68" ht="14.25"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</row>
    <row r="1377" spans="51:68" ht="14.25"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</row>
    <row r="1378" spans="51:68" ht="14.25"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</row>
    <row r="1379" spans="51:68" ht="14.25"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</row>
    <row r="1380" spans="51:68" ht="14.25"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</row>
    <row r="1381" spans="51:68" ht="14.25"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</row>
    <row r="1382" spans="51:68" ht="14.25"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</row>
    <row r="1383" spans="51:68" ht="14.25"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</row>
    <row r="1384" spans="51:68" ht="14.25"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</row>
    <row r="1385" spans="51:68" ht="14.25"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</row>
    <row r="1386" spans="51:68" ht="14.25"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</row>
    <row r="1387" spans="51:68" ht="14.25"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</row>
    <row r="1388" spans="51:68" ht="14.25"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</row>
    <row r="1389" spans="51:68" ht="14.25"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</row>
    <row r="1390" spans="51:68" ht="14.25"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</row>
    <row r="1391" spans="51:68" ht="14.25"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</row>
    <row r="1392" spans="51:68" ht="14.25"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</row>
    <row r="1393" spans="51:68" ht="14.25"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</row>
    <row r="1394" spans="51:68" ht="14.25"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</row>
    <row r="1395" spans="51:68" ht="14.25"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</row>
    <row r="1396" spans="51:68" ht="14.25"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</row>
    <row r="1397" spans="51:68" ht="14.25"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</row>
    <row r="1398" spans="51:68" ht="14.25"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</row>
    <row r="1399" spans="51:68" ht="14.25"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</row>
    <row r="1400" spans="51:68" ht="14.25"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</row>
    <row r="1401" spans="51:68" ht="14.25"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</row>
    <row r="1402" spans="51:68" ht="14.25"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</row>
    <row r="1403" spans="51:68" ht="14.25"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</row>
    <row r="1404" spans="51:68" ht="14.25"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</row>
    <row r="1405" spans="51:68" ht="14.25"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</row>
    <row r="1406" spans="51:68" ht="14.25"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</row>
    <row r="1407" spans="51:68" ht="14.25"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</row>
    <row r="1408" spans="51:68" ht="14.25"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</row>
    <row r="1409" spans="51:68" ht="14.25"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</row>
    <row r="1410" spans="51:68" ht="14.25"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</row>
    <row r="1411" spans="51:68" ht="14.25"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</row>
    <row r="1412" spans="51:68" ht="14.25"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</row>
    <row r="1413" spans="51:68" ht="14.25"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</row>
    <row r="1414" spans="51:68" ht="14.25"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</row>
    <row r="1415" spans="51:68" ht="14.25"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</row>
    <row r="1416" spans="51:68" ht="14.25"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</row>
    <row r="1417" spans="51:68" ht="14.25"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</row>
    <row r="1418" spans="51:68" ht="14.25"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</row>
    <row r="1419" spans="51:68" ht="14.25"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</row>
    <row r="1420" spans="51:68" ht="14.25"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</row>
    <row r="1421" spans="51:68" ht="14.25"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</row>
    <row r="1422" spans="51:68" ht="14.25"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</row>
    <row r="1423" spans="51:68" ht="14.25"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</row>
    <row r="1424" spans="51:68" ht="14.25"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</row>
    <row r="1425" spans="51:68" ht="14.25"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</row>
    <row r="1426" spans="51:68" ht="14.25"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</row>
    <row r="1427" spans="51:68" ht="14.25"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</row>
    <row r="1428" spans="51:68" ht="14.25"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</row>
    <row r="1429" spans="51:68" ht="14.25"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</row>
    <row r="1430" spans="51:68" ht="14.25"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</row>
    <row r="1431" spans="51:68" ht="14.25"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</row>
    <row r="1432" spans="51:68" ht="14.25"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</row>
    <row r="1433" spans="51:68" ht="14.25"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</row>
    <row r="1434" spans="51:68" ht="14.25"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</row>
    <row r="1435" spans="51:68" ht="14.25"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</row>
    <row r="1436" spans="51:68" ht="14.25"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</row>
    <row r="1437" spans="51:68" ht="14.25"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</row>
    <row r="1438" spans="51:68" ht="14.25"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</row>
    <row r="1439" spans="51:68" ht="14.25"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</row>
    <row r="1440" spans="51:68" ht="14.25"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</row>
    <row r="1441" spans="51:68" ht="14.25"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</row>
    <row r="1442" spans="51:68" ht="14.25"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</row>
    <row r="1443" spans="51:68" ht="14.25"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</row>
    <row r="1444" spans="51:68" ht="14.25"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</row>
    <row r="1445" spans="51:68" ht="14.25"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</row>
    <row r="1446" spans="51:68" ht="14.25"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</row>
    <row r="1447" spans="51:68" ht="14.25"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</row>
    <row r="1448" spans="51:68" ht="14.25"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</row>
    <row r="1449" spans="51:68" ht="14.25"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</row>
    <row r="1450" spans="51:68" ht="14.25"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</row>
    <row r="1451" spans="51:68" ht="14.25"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</row>
    <row r="1452" spans="51:68" ht="14.25"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</row>
    <row r="1453" spans="51:68" ht="14.25"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</row>
    <row r="1454" spans="51:68" ht="14.25"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</row>
    <row r="1455" spans="51:68" ht="14.25"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</row>
    <row r="1456" spans="51:68" ht="14.25"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</row>
    <row r="1457" spans="51:68" ht="14.25"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</row>
    <row r="1458" spans="51:68" ht="14.25"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</row>
    <row r="1459" spans="51:68" ht="14.25"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</row>
    <row r="1460" spans="51:68" ht="14.25"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</row>
    <row r="1461" spans="51:68" ht="14.25"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</row>
    <row r="1462" spans="51:68" ht="14.25"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</row>
    <row r="1463" spans="51:68" ht="14.25"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</row>
    <row r="1464" spans="51:68" ht="14.25"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</row>
    <row r="1465" spans="51:68" ht="14.25"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</row>
    <row r="1466" spans="51:68" ht="14.25"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</row>
    <row r="1467" spans="51:68" ht="14.25"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</row>
    <row r="1468" spans="51:68" ht="14.25"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</row>
    <row r="1469" spans="51:68" ht="14.25"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</row>
    <row r="1470" spans="51:68" ht="14.25"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</row>
    <row r="1471" spans="51:68" ht="14.25"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</row>
    <row r="1472" spans="51:68" ht="14.25"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</row>
    <row r="1473" spans="51:68" ht="14.25"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</row>
    <row r="1474" spans="51:68" ht="14.25"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</row>
    <row r="1475" spans="51:68" ht="14.25"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</row>
    <row r="1476" spans="51:68" ht="14.25"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</row>
    <row r="1477" spans="51:68" ht="14.25"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</row>
    <row r="1478" spans="51:68" ht="14.25"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</row>
    <row r="1479" spans="51:68" ht="14.25"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</row>
    <row r="1480" spans="51:68" ht="14.25"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</row>
    <row r="1481" spans="51:68" ht="14.25"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</row>
    <row r="1482" spans="51:68" ht="14.25"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</row>
    <row r="1483" spans="51:68" ht="14.25"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</row>
    <row r="1484" spans="51:68" ht="14.25"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</row>
    <row r="1485" spans="51:68" ht="14.25"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</row>
    <row r="1486" spans="51:68" ht="14.25"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</row>
    <row r="1487" spans="51:68" ht="14.25"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</row>
    <row r="1488" spans="51:68" ht="14.25"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</row>
    <row r="1489" spans="51:68" ht="14.25"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</row>
    <row r="1490" spans="51:68" ht="14.25"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</row>
    <row r="1491" spans="51:68" ht="14.25"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</row>
    <row r="1492" spans="51:68" ht="14.25"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</row>
    <row r="1493" spans="51:68" ht="14.25"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</row>
    <row r="1494" spans="51:68" ht="14.25"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</row>
    <row r="1495" spans="51:68" ht="14.25"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</row>
    <row r="1496" spans="51:68" ht="14.25"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</row>
    <row r="1497" spans="51:68" ht="14.25"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</row>
    <row r="1498" spans="51:68" ht="14.25"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</row>
    <row r="1499" spans="51:68" ht="14.25"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</row>
    <row r="1500" spans="51:68" ht="14.25"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</row>
    <row r="1501" spans="51:68" ht="14.25"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</row>
    <row r="1502" spans="51:68" ht="14.25"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</row>
    <row r="1503" spans="51:68" ht="14.25"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</row>
    <row r="1504" spans="51:68" ht="14.25"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</row>
    <row r="1505" spans="51:68" ht="14.25"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</row>
    <row r="1506" spans="51:68" ht="14.25"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</row>
    <row r="1507" spans="51:68" ht="14.25"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</row>
    <row r="1508" spans="51:68" ht="14.25"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</row>
    <row r="1509" spans="51:68" ht="14.25"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</row>
    <row r="1510" spans="51:68" ht="14.25"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</row>
    <row r="1511" spans="51:68" ht="14.25"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</row>
    <row r="1512" spans="51:68" ht="14.25"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</row>
    <row r="1513" spans="51:68" ht="14.25"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</row>
    <row r="1514" spans="51:68" ht="14.25"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</row>
    <row r="1515" spans="51:68" ht="14.25"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</row>
    <row r="1516" spans="51:68" ht="14.25"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</row>
    <row r="1517" spans="51:68" ht="14.25"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</row>
    <row r="1518" spans="51:68" ht="14.25"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</row>
    <row r="1519" spans="51:68" ht="14.25"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</row>
    <row r="1520" spans="51:68" ht="14.25"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</row>
    <row r="1521" spans="51:68" ht="14.25"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</row>
    <row r="1522" spans="51:68" ht="14.25"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</row>
    <row r="1523" spans="51:68" ht="14.25"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</row>
    <row r="1524" spans="51:68" ht="14.25"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</row>
    <row r="1525" spans="51:68" ht="14.25"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</row>
    <row r="1526" spans="51:68" ht="14.25"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</row>
    <row r="1527" spans="51:68" ht="14.25"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</row>
    <row r="1528" spans="51:68" ht="14.25"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</row>
    <row r="1529" spans="51:68" ht="14.25"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</row>
    <row r="1530" spans="51:68" ht="14.25"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</row>
    <row r="1531" spans="51:68" ht="14.25"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</row>
    <row r="1532" spans="51:68" ht="14.25"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</row>
    <row r="1533" spans="51:68" ht="14.25"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</row>
    <row r="1534" spans="51:68" ht="14.25"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</row>
    <row r="1535" spans="51:68" ht="14.25"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</row>
    <row r="1536" spans="51:68" ht="14.25"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</row>
    <row r="1537" spans="51:68" ht="14.25"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</row>
    <row r="1538" spans="51:68" ht="14.25"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</row>
    <row r="1539" spans="51:68" ht="14.25"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</row>
    <row r="1540" spans="51:68" ht="14.25"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</row>
    <row r="1541" spans="51:68" ht="14.25"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</row>
    <row r="1542" spans="51:68" ht="14.25"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</row>
    <row r="1543" spans="51:68" ht="14.25"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</row>
    <row r="1544" spans="51:68" ht="14.25"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</row>
    <row r="1545" spans="51:68" ht="14.25"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</row>
    <row r="1546" spans="51:68" ht="14.25"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</row>
    <row r="1547" spans="51:68" ht="14.25"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</row>
    <row r="1548" spans="51:68" ht="14.25"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</row>
    <row r="1549" spans="51:68" ht="14.25"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</row>
    <row r="1550" spans="51:68" ht="14.25"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</row>
    <row r="1551" spans="51:68" ht="14.25"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</row>
    <row r="1552" spans="51:68" ht="14.25"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</row>
    <row r="1553" spans="51:68" ht="14.25"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</row>
    <row r="1554" spans="51:68" ht="14.25"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</row>
    <row r="1555" spans="51:68" ht="14.25"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</row>
    <row r="1556" spans="51:68" ht="14.25"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</row>
    <row r="1557" spans="51:68" ht="14.25"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</row>
    <row r="1558" spans="51:68" ht="14.25"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</row>
    <row r="1559" spans="51:68" ht="14.25"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</row>
    <row r="1560" spans="51:68" ht="14.25"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</row>
    <row r="1561" spans="51:68" ht="14.25"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</row>
    <row r="1562" spans="51:68" ht="14.25"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</row>
    <row r="1563" spans="51:68" ht="14.25"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</row>
    <row r="1564" spans="51:68" ht="14.25"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</row>
    <row r="1565" spans="51:68" ht="14.25"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</row>
    <row r="1566" spans="51:68" ht="14.25"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</row>
    <row r="1567" spans="51:68" ht="14.25"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</row>
    <row r="1568" spans="51:68" ht="14.25"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</row>
    <row r="1569" spans="51:68" ht="14.25"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</row>
    <row r="1570" spans="51:68" ht="14.25"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</row>
    <row r="1571" spans="51:68" ht="14.25"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</row>
    <row r="1572" spans="51:68" ht="14.25"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</row>
    <row r="1573" spans="51:68" ht="14.25"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</row>
    <row r="1574" spans="51:68" ht="14.25"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</row>
    <row r="1575" spans="51:68" ht="14.25"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</row>
    <row r="1576" spans="51:68" ht="14.25"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</row>
    <row r="1577" spans="51:68" ht="14.25"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</row>
    <row r="1578" spans="51:68" ht="14.25"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</row>
    <row r="1579" spans="51:68" ht="14.25"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</row>
    <row r="1580" spans="51:68" ht="14.25"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</row>
    <row r="1581" spans="51:68" ht="14.25"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</row>
    <row r="1582" spans="51:68" ht="14.25"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</row>
    <row r="1583" spans="51:68" ht="14.25"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</row>
    <row r="1584" spans="51:68" ht="14.25"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</row>
    <row r="1585" spans="51:68" ht="14.25"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</row>
    <row r="1586" spans="51:68" ht="14.25"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</row>
    <row r="1587" spans="51:68" ht="14.25"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</row>
    <row r="1588" spans="51:68" ht="14.25"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</row>
    <row r="1589" spans="51:68" ht="14.25"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</row>
    <row r="1590" spans="51:68" ht="14.25"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</row>
    <row r="1591" spans="51:68" ht="14.25"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</row>
    <row r="1592" spans="51:68" ht="14.25"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</row>
    <row r="1593" spans="51:68" ht="14.25"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</row>
    <row r="1594" spans="51:68" ht="14.25"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</row>
    <row r="1595" spans="51:68" ht="14.25"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</row>
    <row r="1596" spans="51:68" ht="14.25"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</row>
    <row r="1597" spans="51:68" ht="14.25"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</row>
    <row r="1598" spans="51:68" ht="14.25"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</row>
    <row r="1599" spans="51:68" ht="14.25"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</row>
    <row r="1600" spans="51:68" ht="14.25"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</row>
    <row r="1601" spans="51:68" ht="14.25"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</row>
    <row r="1602" spans="51:68" ht="14.25"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</row>
    <row r="1603" spans="51:68" ht="14.25"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</row>
    <row r="1604" spans="51:68" ht="14.25"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</row>
    <row r="1605" spans="51:68" ht="14.25"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</row>
    <row r="1606" spans="51:68" ht="14.25"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</row>
    <row r="1607" spans="51:68" ht="14.25"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</row>
    <row r="1608" spans="51:68" ht="14.25"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</row>
    <row r="1609" spans="51:68" ht="14.25"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</row>
    <row r="1610" spans="51:68" ht="14.25"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</row>
    <row r="1611" spans="51:68" ht="14.25"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</row>
    <row r="1612" spans="51:68" ht="14.25"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</row>
    <row r="1613" spans="51:68" ht="14.25"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</row>
    <row r="1614" spans="51:68" ht="14.25"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</row>
    <row r="1615" spans="51:68" ht="14.25"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</row>
    <row r="1616" spans="51:68" ht="14.25"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</row>
    <row r="1617" spans="51:68" ht="14.25"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</row>
    <row r="1618" spans="51:68" ht="14.25"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</row>
    <row r="1619" spans="51:68" ht="14.25"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</row>
    <row r="1620" spans="51:68" ht="14.25"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</row>
    <row r="1621" spans="51:68" ht="14.25"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</row>
    <row r="1622" spans="51:68" ht="14.25"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</row>
    <row r="1623" spans="51:68" ht="14.25"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</row>
    <row r="1624" spans="51:68" ht="14.25"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</row>
    <row r="1625" spans="51:68" ht="14.25"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</row>
    <row r="1626" spans="51:68" ht="14.25"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</row>
    <row r="1627" spans="51:68" ht="14.25"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</row>
    <row r="1628" spans="51:68" ht="14.25"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</row>
    <row r="1629" spans="51:68" ht="14.25"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</row>
    <row r="1630" spans="51:68" ht="14.25"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</row>
    <row r="1631" spans="51:68" ht="14.25"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</row>
    <row r="1632" spans="51:68" ht="14.25"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</row>
    <row r="1633" spans="51:68" ht="14.25"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</row>
    <row r="1634" spans="51:68" ht="14.25"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</row>
    <row r="1635" spans="51:68" ht="14.25"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</row>
    <row r="1636" spans="51:68" ht="14.25"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</row>
    <row r="1637" spans="51:68" ht="14.25"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</row>
    <row r="1638" spans="51:68" ht="14.25"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</row>
    <row r="1639" spans="51:68" ht="14.25"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</row>
    <row r="1640" spans="51:68" ht="14.25"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</row>
    <row r="1641" spans="51:68" ht="14.25"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</row>
    <row r="1642" spans="51:68" ht="14.25"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</row>
    <row r="1643" spans="51:68" ht="14.25"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</row>
    <row r="1644" spans="51:68" ht="14.25"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</row>
    <row r="1645" spans="51:68" ht="14.25"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</row>
    <row r="1646" spans="51:68" ht="14.25"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</row>
    <row r="1647" spans="51:68" ht="14.25"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</row>
    <row r="1648" spans="51:68" ht="14.25"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</row>
    <row r="1649" spans="51:68" ht="14.25"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</row>
    <row r="1650" spans="51:68" ht="14.25"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</row>
    <row r="1651" spans="51:68" ht="14.25"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</row>
    <row r="1652" spans="51:68" ht="14.25"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</row>
    <row r="1653" spans="51:68" ht="14.25"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</row>
    <row r="1654" spans="51:68" ht="14.25"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</row>
    <row r="1655" spans="51:68" ht="14.25"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</row>
    <row r="1656" spans="51:68" ht="14.25"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</row>
    <row r="1657" spans="51:68" ht="14.25"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</row>
    <row r="1658" spans="51:68" ht="14.25"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</row>
    <row r="1659" spans="51:68" ht="14.25"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</row>
    <row r="1660" spans="51:68" ht="14.25"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</row>
    <row r="1661" spans="51:68" ht="14.25"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</row>
    <row r="1662" spans="51:68" ht="14.25"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</row>
    <row r="1663" spans="51:68" ht="14.25"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</row>
    <row r="1664" spans="51:68" ht="14.25"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</row>
    <row r="1665" spans="51:68" ht="14.25"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</row>
    <row r="1666" spans="51:68" ht="14.25"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</row>
    <row r="1667" spans="51:68" ht="14.25"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</row>
    <row r="1668" spans="51:68" ht="14.25"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</row>
    <row r="1669" spans="51:68" ht="14.25"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</row>
    <row r="1670" spans="51:68" ht="14.25"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</row>
    <row r="1671" spans="51:68" ht="14.25"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</row>
    <row r="1672" spans="51:68" ht="14.25"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</row>
    <row r="1673" spans="51:68" ht="14.25"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</row>
    <row r="1674" spans="51:68" ht="14.25"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</row>
    <row r="1675" spans="51:68" ht="14.25"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</row>
    <row r="1676" spans="51:68" ht="14.25"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</row>
    <row r="1677" spans="51:68" ht="14.25"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</row>
    <row r="1678" spans="51:68" ht="14.25"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</row>
    <row r="1679" spans="51:68" ht="14.25"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</row>
    <row r="1680" spans="51:68" ht="14.25"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</row>
    <row r="1681" spans="51:68" ht="14.25"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</row>
    <row r="1682" spans="51:68" ht="14.25"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</row>
    <row r="1683" spans="51:68" ht="14.25"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</row>
    <row r="1684" spans="51:68" ht="14.25"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</row>
    <row r="1685" spans="51:68" ht="14.25"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</row>
    <row r="1686" spans="51:68" ht="14.25"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</row>
    <row r="1687" spans="51:68" ht="14.25"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</row>
    <row r="1688" spans="51:68" ht="14.25"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</row>
    <row r="1689" spans="51:68" ht="14.25"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</row>
    <row r="1690" spans="51:68" ht="14.25"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</row>
    <row r="1691" spans="51:68" ht="14.25"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</row>
    <row r="1692" spans="51:68" ht="14.25"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</row>
    <row r="1693" spans="51:68" ht="14.25"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</row>
    <row r="1694" spans="51:68" ht="14.25"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</row>
    <row r="1695" spans="51:68" ht="14.25"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</row>
    <row r="1696" spans="51:68" ht="14.25"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</row>
    <row r="1697" spans="51:68" ht="14.25"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</row>
    <row r="1698" spans="51:68" ht="14.25"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</row>
    <row r="1699" spans="51:68" ht="14.25"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</row>
    <row r="1700" spans="51:68" ht="14.25"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</row>
    <row r="1701" spans="51:68" ht="14.25"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</row>
    <row r="1702" spans="51:68" ht="14.25"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</row>
    <row r="1703" spans="51:68" ht="14.25"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</row>
    <row r="1704" spans="51:68" ht="14.25"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</row>
    <row r="1705" spans="51:68" ht="14.25"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</row>
    <row r="1706" spans="51:68" ht="14.25"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</row>
    <row r="1707" spans="51:68" ht="14.25"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</row>
    <row r="1708" spans="51:68" ht="14.25"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</row>
    <row r="1709" spans="51:68" ht="14.25"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</row>
    <row r="1710" spans="51:68" ht="14.25"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</row>
    <row r="1711" spans="51:68" ht="14.25"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</row>
    <row r="1712" spans="51:68" ht="14.25"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</row>
    <row r="1713" spans="51:68" ht="14.25"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</row>
    <row r="1714" spans="51:68" ht="14.25"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</row>
    <row r="1715" spans="51:68" ht="14.25"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</row>
    <row r="1716" spans="51:68" ht="14.25"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</row>
    <row r="1717" spans="51:68" ht="14.25"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</row>
    <row r="1718" spans="51:68" ht="14.25"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</row>
    <row r="1719" spans="51:68" ht="14.25"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</row>
    <row r="1720" spans="51:68" ht="14.25"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</row>
    <row r="1721" spans="51:68" ht="14.25"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</row>
    <row r="1722" spans="51:68" ht="14.25"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</row>
    <row r="1723" spans="51:68" ht="14.25"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</row>
    <row r="1724" spans="51:68" ht="14.25"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</row>
    <row r="1725" spans="51:68" ht="14.25"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</row>
    <row r="1726" spans="51:68" ht="14.25"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</row>
    <row r="1727" spans="51:68" ht="14.25"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</row>
    <row r="1728" spans="51:68" ht="14.25"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</row>
    <row r="1729" spans="51:68" ht="14.25"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</row>
    <row r="1730" spans="51:68" ht="14.25"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</row>
    <row r="1731" spans="51:68" ht="14.25"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</row>
    <row r="1732" spans="51:68" ht="14.25"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</row>
    <row r="1733" spans="51:68" ht="14.25"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</row>
    <row r="1734" spans="51:68" ht="14.25"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</row>
    <row r="1735" spans="51:68" ht="14.25"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</row>
    <row r="1736" spans="51:68" ht="14.25"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</row>
    <row r="1737" spans="51:68" ht="14.25"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</row>
    <row r="1738" spans="51:68" ht="14.25"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</row>
    <row r="1739" spans="51:68" ht="14.25"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</row>
    <row r="1740" spans="51:68" ht="14.25"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</row>
    <row r="1741" spans="51:68" ht="14.25"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</row>
    <row r="1742" spans="51:68" ht="14.25"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</row>
    <row r="1743" spans="51:68" ht="14.25"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</row>
    <row r="1744" spans="51:68" ht="14.25"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</row>
    <row r="1745" spans="51:68" ht="14.25"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</row>
    <row r="1746" spans="51:68" ht="14.25"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</row>
    <row r="1747" spans="51:68" ht="14.25"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</row>
    <row r="1748" spans="51:68" ht="14.25"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</row>
    <row r="1749" spans="51:68" ht="14.25"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</row>
    <row r="1750" spans="51:68" ht="14.25"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</row>
    <row r="1751" spans="51:68" ht="14.25"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</row>
    <row r="1752" spans="51:68" ht="14.25"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</row>
    <row r="1753" spans="51:68" ht="14.25"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</row>
    <row r="1754" spans="51:68" ht="14.25"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</row>
    <row r="1755" spans="51:68" ht="14.25"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</row>
    <row r="1756" spans="51:68" ht="14.25"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</row>
    <row r="1757" spans="51:68" ht="14.25"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</row>
    <row r="1758" spans="51:68" ht="14.25"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</row>
    <row r="1759" spans="51:68" ht="14.25"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</row>
    <row r="1760" spans="51:68" ht="14.25"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</row>
    <row r="1761" spans="51:68" ht="14.25"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</row>
    <row r="1762" spans="51:68" ht="14.25"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</row>
    <row r="1763" spans="51:68" ht="14.25"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</row>
    <row r="1764" spans="51:68" ht="14.25"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</row>
    <row r="1765" spans="51:68" ht="14.25"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</row>
    <row r="1766" spans="51:68" ht="14.25"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</row>
    <row r="1767" spans="51:68" ht="14.25"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</row>
    <row r="1768" spans="51:68" ht="14.25"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</row>
    <row r="1769" spans="51:68" ht="14.25"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</row>
    <row r="1770" spans="51:68" ht="14.25"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</row>
    <row r="1771" spans="51:68" ht="14.25"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</row>
    <row r="1772" spans="51:68" ht="14.25"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</row>
    <row r="1773" spans="51:68" ht="14.25"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</row>
    <row r="1774" spans="51:68" ht="14.25"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</row>
    <row r="1775" spans="51:68" ht="14.25"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</row>
    <row r="1776" spans="51:68" ht="14.25"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</row>
    <row r="1777" spans="51:68" ht="14.25"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</row>
    <row r="1778" spans="51:68" ht="14.25"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</row>
    <row r="1779" spans="51:68" ht="14.25"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</row>
    <row r="1780" spans="51:68" ht="14.25"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</row>
    <row r="1781" spans="51:68" ht="14.25"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</row>
    <row r="1782" spans="51:68" ht="14.25"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</row>
    <row r="1783" spans="51:68" ht="14.25"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</row>
    <row r="1784" spans="51:68" ht="14.25"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</row>
    <row r="1785" spans="51:68" ht="14.25"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</row>
    <row r="1786" spans="51:68" ht="14.25"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</row>
    <row r="1787" spans="51:68" ht="14.25"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</row>
    <row r="1788" spans="51:68" ht="14.25"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</row>
    <row r="1789" spans="51:68" ht="14.25"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</row>
    <row r="1790" spans="51:68" ht="14.25"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</row>
    <row r="1791" spans="51:68" ht="14.25"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</row>
    <row r="1792" spans="51:68" ht="14.25"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</row>
    <row r="1793" spans="51:68" ht="14.25"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</row>
    <row r="1794" spans="51:68" ht="14.25"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</row>
    <row r="1795" spans="51:68" ht="14.25"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</row>
    <row r="1796" spans="51:68" ht="14.25"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</row>
    <row r="1797" spans="51:68" ht="14.25"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</row>
    <row r="1798" spans="51:68" ht="14.25"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</row>
    <row r="1799" spans="51:68" ht="14.25"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</row>
    <row r="1800" spans="51:68" ht="14.25"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</row>
    <row r="1801" spans="51:68" ht="14.25"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</row>
    <row r="1802" spans="51:68" ht="14.25"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</row>
    <row r="1803" spans="51:68" ht="14.25"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</row>
    <row r="1804" spans="51:68" ht="14.25"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</row>
    <row r="1805" spans="51:68" ht="14.25"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</row>
    <row r="1806" spans="51:68" ht="14.25"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</row>
    <row r="1807" spans="51:68" ht="14.25"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</row>
    <row r="1808" spans="51:68" ht="14.25"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</row>
    <row r="1809" spans="51:68" ht="14.25"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</row>
    <row r="1810" spans="51:68" ht="14.25"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</row>
    <row r="1811" spans="51:68" ht="14.25"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</row>
    <row r="1812" spans="51:68" ht="14.25"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</row>
    <row r="1813" spans="51:68" ht="14.25"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</row>
    <row r="1814" spans="51:68" ht="14.25"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</row>
    <row r="1815" spans="51:68" ht="14.25"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</row>
    <row r="1816" spans="51:68" ht="14.25"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</row>
    <row r="1817" spans="51:68" ht="14.25"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</row>
    <row r="1818" spans="51:68" ht="14.25"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</row>
    <row r="1819" spans="51:68" ht="14.25"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</row>
    <row r="1820" spans="51:68" ht="14.25"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</row>
    <row r="1821" spans="51:68" ht="14.25"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</row>
    <row r="1822" spans="51:68" ht="14.25"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</row>
    <row r="1823" spans="51:68" ht="14.25"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</row>
    <row r="1824" spans="51:68" ht="14.25"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</row>
    <row r="1825" spans="51:68" ht="14.25"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</row>
    <row r="1826" spans="51:68" ht="14.25"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</row>
    <row r="1827" spans="51:68" ht="14.25"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</row>
    <row r="1828" spans="51:68" ht="14.25"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</row>
    <row r="1829" spans="51:68" ht="14.25"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</row>
    <row r="1830" spans="51:68" ht="14.25"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</row>
    <row r="1831" spans="51:68" ht="14.25"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</row>
    <row r="1832" spans="51:68" ht="14.25"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</row>
    <row r="1833" spans="51:68" ht="14.25"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</row>
    <row r="1834" spans="51:68" ht="14.25"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</row>
    <row r="1835" spans="51:68" ht="14.25"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</row>
    <row r="1836" spans="51:68" ht="14.25"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</row>
    <row r="1837" spans="51:68" ht="14.25"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</row>
    <row r="1838" spans="51:68" ht="14.25"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</row>
    <row r="1839" spans="51:68" ht="14.25"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</row>
    <row r="1840" spans="51:68" ht="14.25"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</row>
    <row r="1841" spans="51:68" ht="14.25"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</row>
    <row r="1842" spans="51:68" ht="14.25"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</row>
    <row r="1843" spans="51:68" ht="14.25"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</row>
    <row r="1844" spans="51:68" ht="14.25"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</row>
    <row r="1845" spans="51:68" ht="14.25"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</row>
    <row r="1846" spans="51:68" ht="14.25"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</row>
    <row r="1847" spans="51:68" ht="14.25"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</row>
    <row r="1848" spans="51:68" ht="14.25"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</row>
    <row r="1849" spans="51:68" ht="14.25"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</row>
    <row r="1850" spans="51:68" ht="14.25"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</row>
    <row r="1851" spans="51:68" ht="14.25"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</row>
    <row r="1852" spans="51:68" ht="14.25"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</row>
    <row r="1853" spans="51:68" ht="14.25"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</row>
    <row r="1854" spans="51:68" ht="14.25"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</row>
    <row r="1855" spans="51:68" ht="14.25"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</row>
    <row r="1856" spans="51:68" ht="14.25"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</row>
    <row r="1857" spans="51:68" ht="14.25"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</row>
    <row r="1858" spans="51:68" ht="14.25"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</row>
    <row r="1859" spans="51:68" ht="14.25"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</row>
    <row r="1860" spans="51:68" ht="14.25"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</row>
    <row r="1861" spans="51:68" ht="14.25"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</row>
    <row r="1862" spans="51:68" ht="14.25"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</row>
    <row r="1863" spans="51:68" ht="14.25"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</row>
    <row r="1864" spans="51:68" ht="14.25"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</row>
    <row r="1865" spans="51:68" ht="14.25"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</row>
    <row r="1866" spans="51:68" ht="14.25"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</row>
    <row r="1867" spans="51:68" ht="14.25"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</row>
    <row r="1868" spans="51:68" ht="14.25"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</row>
    <row r="1869" spans="51:68" ht="14.25"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</row>
    <row r="1870" spans="51:68" ht="14.25"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</row>
    <row r="1871" spans="51:68" ht="14.25"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</row>
    <row r="1872" spans="51:68" ht="14.25"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</row>
    <row r="1873" spans="51:68" ht="14.25"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</row>
    <row r="1874" spans="51:68" ht="14.25"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</row>
    <row r="1875" spans="51:68" ht="14.25"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</row>
    <row r="1876" spans="51:68" ht="14.25"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</row>
    <row r="1877" spans="51:68" ht="14.25"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</row>
    <row r="1878" spans="51:68" ht="14.25"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</row>
    <row r="1879" spans="51:68" ht="14.25"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</row>
    <row r="1880" spans="51:68" ht="14.25"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</row>
    <row r="1881" spans="51:68" ht="14.25"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</row>
    <row r="1882" spans="51:68" ht="14.25"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</row>
    <row r="1883" spans="51:68" ht="14.25"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</row>
    <row r="1884" spans="51:68" ht="14.25"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</row>
    <row r="1885" spans="51:68" ht="14.25"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</row>
    <row r="1886" spans="51:68" ht="14.25"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</row>
    <row r="1887" spans="51:68" ht="14.25"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</row>
    <row r="1888" spans="51:68" ht="14.25"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</row>
    <row r="1889" spans="51:68" ht="14.25"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</row>
    <row r="1890" spans="51:68" ht="14.25"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</row>
    <row r="1891" spans="51:68" ht="14.25"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</row>
    <row r="1892" spans="51:68" ht="14.25"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</row>
    <row r="1893" spans="51:68" ht="14.25"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</row>
    <row r="1894" spans="51:68" ht="14.25"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</row>
    <row r="1895" spans="51:68" ht="14.25"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</row>
    <row r="1896" spans="51:68" ht="14.25"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</row>
    <row r="1897" spans="51:68" ht="14.25"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</row>
    <row r="1898" spans="51:68" ht="14.25"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</row>
    <row r="1899" spans="51:68" ht="14.25"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</row>
    <row r="1900" spans="51:68" ht="14.25"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</row>
    <row r="1901" spans="51:68" ht="14.25"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</row>
    <row r="1902" spans="51:68" ht="14.25"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</row>
    <row r="1903" spans="51:68" ht="14.25"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</row>
    <row r="1904" spans="51:68" ht="14.25"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</row>
    <row r="1905" spans="51:68" ht="14.25">
      <c r="AY1905"/>
      <c r="AZ1905"/>
      <c r="BA1905"/>
      <c r="BB1905"/>
      <c r="BC1905"/>
      <c r="BD1905"/>
      <c r="BE1905"/>
      <c r="BF1905"/>
      <c r="BG1905"/>
      <c r="BH1905"/>
      <c r="BI1905"/>
      <c r="BJ1905"/>
      <c r="BK1905"/>
      <c r="BL1905"/>
      <c r="BM1905"/>
      <c r="BN1905"/>
      <c r="BO1905"/>
      <c r="BP1905"/>
    </row>
    <row r="1906" spans="51:68" ht="14.25">
      <c r="AY1906"/>
      <c r="AZ1906"/>
      <c r="BA1906"/>
      <c r="BB1906"/>
      <c r="BC1906"/>
      <c r="BD1906"/>
      <c r="BE1906"/>
      <c r="BF1906"/>
      <c r="BG1906"/>
      <c r="BH1906"/>
      <c r="BI1906"/>
      <c r="BJ1906"/>
      <c r="BK1906"/>
      <c r="BL1906"/>
      <c r="BM1906"/>
      <c r="BN1906"/>
      <c r="BO1906"/>
      <c r="BP1906"/>
    </row>
    <row r="1907" spans="51:68" ht="14.25">
      <c r="AY1907"/>
      <c r="AZ1907"/>
      <c r="BA1907"/>
      <c r="BB1907"/>
      <c r="BC1907"/>
      <c r="BD1907"/>
      <c r="BE1907"/>
      <c r="BF1907"/>
      <c r="BG1907"/>
      <c r="BH1907"/>
      <c r="BI1907"/>
      <c r="BJ1907"/>
      <c r="BK1907"/>
      <c r="BL1907"/>
      <c r="BM1907"/>
      <c r="BN1907"/>
      <c r="BO1907"/>
      <c r="BP1907"/>
    </row>
    <row r="1908" spans="51:68" ht="14.25">
      <c r="AY1908"/>
      <c r="AZ1908"/>
      <c r="BA1908"/>
      <c r="BB1908"/>
      <c r="BC1908"/>
      <c r="BD1908"/>
      <c r="BE1908"/>
      <c r="BF1908"/>
      <c r="BG1908"/>
      <c r="BH1908"/>
      <c r="BI1908"/>
      <c r="BJ1908"/>
      <c r="BK1908"/>
      <c r="BL1908"/>
      <c r="BM1908"/>
      <c r="BN1908"/>
      <c r="BO1908"/>
      <c r="BP1908"/>
    </row>
    <row r="1909" spans="51:68" ht="14.25">
      <c r="AY1909"/>
      <c r="AZ1909"/>
      <c r="BA1909"/>
      <c r="BB1909"/>
      <c r="BC1909"/>
      <c r="BD1909"/>
      <c r="BE1909"/>
      <c r="BF1909"/>
      <c r="BG1909"/>
      <c r="BH1909"/>
      <c r="BI1909"/>
      <c r="BJ1909"/>
      <c r="BK1909"/>
      <c r="BL1909"/>
      <c r="BM1909"/>
      <c r="BN1909"/>
      <c r="BO1909"/>
      <c r="BP1909"/>
    </row>
    <row r="1910" spans="51:68" ht="14.25">
      <c r="AY1910"/>
      <c r="AZ1910"/>
      <c r="BA1910"/>
      <c r="BB1910"/>
      <c r="BC1910"/>
      <c r="BD1910"/>
      <c r="BE1910"/>
      <c r="BF1910"/>
      <c r="BG1910"/>
      <c r="BH1910"/>
      <c r="BI1910"/>
      <c r="BJ1910"/>
      <c r="BK1910"/>
      <c r="BL1910"/>
      <c r="BM1910"/>
      <c r="BN1910"/>
      <c r="BO1910"/>
      <c r="BP1910"/>
    </row>
    <row r="1911" spans="51:68" ht="14.25">
      <c r="AY1911"/>
      <c r="AZ1911"/>
      <c r="BA1911"/>
      <c r="BB1911"/>
      <c r="BC1911"/>
      <c r="BD1911"/>
      <c r="BE1911"/>
      <c r="BF1911"/>
      <c r="BG1911"/>
      <c r="BH1911"/>
      <c r="BI1911"/>
      <c r="BJ1911"/>
      <c r="BK1911"/>
      <c r="BL1911"/>
      <c r="BM1911"/>
      <c r="BN1911"/>
      <c r="BO1911"/>
      <c r="BP1911"/>
    </row>
    <row r="1912" spans="51:68" ht="14.25">
      <c r="AY1912"/>
      <c r="AZ1912"/>
      <c r="BA1912"/>
      <c r="BB1912"/>
      <c r="BC1912"/>
      <c r="BD1912"/>
      <c r="BE1912"/>
      <c r="BF1912"/>
      <c r="BG1912"/>
      <c r="BH1912"/>
      <c r="BI1912"/>
      <c r="BJ1912"/>
      <c r="BK1912"/>
      <c r="BL1912"/>
      <c r="BM1912"/>
      <c r="BN1912"/>
      <c r="BO1912"/>
      <c r="BP1912"/>
    </row>
    <row r="1913" spans="51:68" ht="14.25">
      <c r="AY1913"/>
      <c r="AZ1913"/>
      <c r="BA1913"/>
      <c r="BB1913"/>
      <c r="BC1913"/>
      <c r="BD1913"/>
      <c r="BE1913"/>
      <c r="BF1913"/>
      <c r="BG1913"/>
      <c r="BH1913"/>
      <c r="BI1913"/>
      <c r="BJ1913"/>
      <c r="BK1913"/>
      <c r="BL1913"/>
      <c r="BM1913"/>
      <c r="BN1913"/>
      <c r="BO1913"/>
      <c r="BP1913"/>
    </row>
    <row r="1914" spans="51:68" ht="14.25">
      <c r="AY1914"/>
      <c r="AZ1914"/>
      <c r="BA1914"/>
      <c r="BB1914"/>
      <c r="BC1914"/>
      <c r="BD1914"/>
      <c r="BE1914"/>
      <c r="BF1914"/>
      <c r="BG1914"/>
      <c r="BH1914"/>
      <c r="BI1914"/>
      <c r="BJ1914"/>
      <c r="BK1914"/>
      <c r="BL1914"/>
      <c r="BM1914"/>
      <c r="BN1914"/>
      <c r="BO1914"/>
      <c r="BP1914"/>
    </row>
    <row r="1915" spans="51:68" ht="14.25">
      <c r="AY1915"/>
      <c r="AZ1915"/>
      <c r="BA1915"/>
      <c r="BB1915"/>
      <c r="BC1915"/>
      <c r="BD1915"/>
      <c r="BE1915"/>
      <c r="BF1915"/>
      <c r="BG1915"/>
      <c r="BH1915"/>
      <c r="BI1915"/>
      <c r="BJ1915"/>
      <c r="BK1915"/>
      <c r="BL1915"/>
      <c r="BM1915"/>
      <c r="BN1915"/>
      <c r="BO1915"/>
      <c r="BP1915"/>
    </row>
    <row r="1916" spans="51:68" ht="14.25">
      <c r="AY1916"/>
      <c r="AZ1916"/>
      <c r="BA1916"/>
      <c r="BB1916"/>
      <c r="BC1916"/>
      <c r="BD1916"/>
      <c r="BE1916"/>
      <c r="BF1916"/>
      <c r="BG1916"/>
      <c r="BH1916"/>
      <c r="BI1916"/>
      <c r="BJ1916"/>
      <c r="BK1916"/>
      <c r="BL1916"/>
      <c r="BM1916"/>
      <c r="BN1916"/>
      <c r="BO1916"/>
      <c r="BP1916"/>
    </row>
    <row r="1917" spans="51:68" ht="14.25">
      <c r="AY1917"/>
      <c r="AZ1917"/>
      <c r="BA1917"/>
      <c r="BB1917"/>
      <c r="BC1917"/>
      <c r="BD1917"/>
      <c r="BE1917"/>
      <c r="BF1917"/>
      <c r="BG1917"/>
      <c r="BH1917"/>
      <c r="BI1917"/>
      <c r="BJ1917"/>
      <c r="BK1917"/>
      <c r="BL1917"/>
      <c r="BM1917"/>
      <c r="BN1917"/>
      <c r="BO1917"/>
      <c r="BP1917"/>
    </row>
    <row r="1918" spans="51:68" ht="14.25">
      <c r="AY1918"/>
      <c r="AZ1918"/>
      <c r="BA1918"/>
      <c r="BB1918"/>
      <c r="BC1918"/>
      <c r="BD1918"/>
      <c r="BE1918"/>
      <c r="BF1918"/>
      <c r="BG1918"/>
      <c r="BH1918"/>
      <c r="BI1918"/>
      <c r="BJ1918"/>
      <c r="BK1918"/>
      <c r="BL1918"/>
      <c r="BM1918"/>
      <c r="BN1918"/>
      <c r="BO1918"/>
      <c r="BP1918"/>
    </row>
    <row r="1919" spans="51:68" ht="14.25">
      <c r="AY1919"/>
      <c r="AZ1919"/>
      <c r="BA1919"/>
      <c r="BB1919"/>
      <c r="BC1919"/>
      <c r="BD1919"/>
      <c r="BE1919"/>
      <c r="BF1919"/>
      <c r="BG1919"/>
      <c r="BH1919"/>
      <c r="BI1919"/>
      <c r="BJ1919"/>
      <c r="BK1919"/>
      <c r="BL1919"/>
      <c r="BM1919"/>
      <c r="BN1919"/>
      <c r="BO1919"/>
      <c r="BP1919"/>
    </row>
    <row r="1920" spans="51:68" ht="14.25">
      <c r="AY1920"/>
      <c r="AZ1920"/>
      <c r="BA1920"/>
      <c r="BB1920"/>
      <c r="BC1920"/>
      <c r="BD1920"/>
      <c r="BE1920"/>
      <c r="BF1920"/>
      <c r="BG1920"/>
      <c r="BH1920"/>
      <c r="BI1920"/>
      <c r="BJ1920"/>
      <c r="BK1920"/>
      <c r="BL1920"/>
      <c r="BM1920"/>
      <c r="BN1920"/>
      <c r="BO1920"/>
      <c r="BP1920"/>
    </row>
    <row r="1921" spans="51:68" ht="14.25">
      <c r="AY1921"/>
      <c r="AZ1921"/>
      <c r="BA1921"/>
      <c r="BB1921"/>
      <c r="BC1921"/>
      <c r="BD1921"/>
      <c r="BE1921"/>
      <c r="BF1921"/>
      <c r="BG1921"/>
      <c r="BH1921"/>
      <c r="BI1921"/>
      <c r="BJ1921"/>
      <c r="BK1921"/>
      <c r="BL1921"/>
      <c r="BM1921"/>
      <c r="BN1921"/>
      <c r="BO1921"/>
      <c r="BP1921"/>
    </row>
    <row r="1922" spans="51:68" ht="14.25">
      <c r="AY1922"/>
      <c r="AZ1922"/>
      <c r="BA1922"/>
      <c r="BB1922"/>
      <c r="BC1922"/>
      <c r="BD1922"/>
      <c r="BE1922"/>
      <c r="BF1922"/>
      <c r="BG1922"/>
      <c r="BH1922"/>
      <c r="BI1922"/>
      <c r="BJ1922"/>
      <c r="BK1922"/>
      <c r="BL1922"/>
      <c r="BM1922"/>
      <c r="BN1922"/>
      <c r="BO1922"/>
      <c r="BP1922"/>
    </row>
    <row r="1923" spans="51:68" ht="14.25">
      <c r="AY1923"/>
      <c r="AZ1923"/>
      <c r="BA1923"/>
      <c r="BB1923"/>
      <c r="BC1923"/>
      <c r="BD1923"/>
      <c r="BE1923"/>
      <c r="BF1923"/>
      <c r="BG1923"/>
      <c r="BH1923"/>
      <c r="BI1923"/>
      <c r="BJ1923"/>
      <c r="BK1923"/>
      <c r="BL1923"/>
      <c r="BM1923"/>
      <c r="BN1923"/>
      <c r="BO1923"/>
      <c r="BP1923"/>
    </row>
    <row r="1924" spans="51:68" ht="14.25">
      <c r="AY1924"/>
      <c r="AZ1924"/>
      <c r="BA1924"/>
      <c r="BB1924"/>
      <c r="BC1924"/>
      <c r="BD1924"/>
      <c r="BE1924"/>
      <c r="BF1924"/>
      <c r="BG1924"/>
      <c r="BH1924"/>
      <c r="BI1924"/>
      <c r="BJ1924"/>
      <c r="BK1924"/>
      <c r="BL1924"/>
      <c r="BM1924"/>
      <c r="BN1924"/>
      <c r="BO1924"/>
      <c r="BP1924"/>
    </row>
    <row r="1925" spans="51:68" ht="14.25">
      <c r="AY1925"/>
      <c r="AZ1925"/>
      <c r="BA1925"/>
      <c r="BB1925"/>
      <c r="BC1925"/>
      <c r="BD1925"/>
      <c r="BE1925"/>
      <c r="BF1925"/>
      <c r="BG1925"/>
      <c r="BH1925"/>
      <c r="BI1925"/>
      <c r="BJ1925"/>
      <c r="BK1925"/>
      <c r="BL1925"/>
      <c r="BM1925"/>
      <c r="BN1925"/>
      <c r="BO1925"/>
      <c r="BP1925"/>
    </row>
    <row r="1926" spans="51:68" ht="14.25">
      <c r="AY1926"/>
      <c r="AZ1926"/>
      <c r="BA1926"/>
      <c r="BB1926"/>
      <c r="BC1926"/>
      <c r="BD1926"/>
      <c r="BE1926"/>
      <c r="BF1926"/>
      <c r="BG1926"/>
      <c r="BH1926"/>
      <c r="BI1926"/>
      <c r="BJ1926"/>
      <c r="BK1926"/>
      <c r="BL1926"/>
      <c r="BM1926"/>
      <c r="BN1926"/>
      <c r="BO1926"/>
      <c r="BP1926"/>
    </row>
    <row r="1927" spans="51:68" ht="14.25">
      <c r="AY1927"/>
      <c r="AZ1927"/>
      <c r="BA1927"/>
      <c r="BB1927"/>
      <c r="BC1927"/>
      <c r="BD1927"/>
      <c r="BE1927"/>
      <c r="BF1927"/>
      <c r="BG1927"/>
      <c r="BH1927"/>
      <c r="BI1927"/>
      <c r="BJ1927"/>
      <c r="BK1927"/>
      <c r="BL1927"/>
      <c r="BM1927"/>
      <c r="BN1927"/>
      <c r="BO1927"/>
      <c r="BP1927"/>
    </row>
    <row r="1928" spans="51:68" ht="14.25">
      <c r="AY1928"/>
      <c r="AZ1928"/>
      <c r="BA1928"/>
      <c r="BB1928"/>
      <c r="BC1928"/>
      <c r="BD1928"/>
      <c r="BE1928"/>
      <c r="BF1928"/>
      <c r="BG1928"/>
      <c r="BH1928"/>
      <c r="BI1928"/>
      <c r="BJ1928"/>
      <c r="BK1928"/>
      <c r="BL1928"/>
      <c r="BM1928"/>
      <c r="BN1928"/>
      <c r="BO1928"/>
      <c r="BP1928"/>
    </row>
    <row r="1929" spans="51:68" ht="14.25">
      <c r="AY1929"/>
      <c r="AZ1929"/>
      <c r="BA1929"/>
      <c r="BB1929"/>
      <c r="BC1929"/>
      <c r="BD1929"/>
      <c r="BE1929"/>
      <c r="BF1929"/>
      <c r="BG1929"/>
      <c r="BH1929"/>
      <c r="BI1929"/>
      <c r="BJ1929"/>
      <c r="BK1929"/>
      <c r="BL1929"/>
      <c r="BM1929"/>
      <c r="BN1929"/>
      <c r="BO1929"/>
      <c r="BP1929"/>
    </row>
    <row r="1930" spans="51:68" ht="14.25">
      <c r="AY1930"/>
      <c r="AZ1930"/>
      <c r="BA1930"/>
      <c r="BB1930"/>
      <c r="BC1930"/>
      <c r="BD1930"/>
      <c r="BE1930"/>
      <c r="BF1930"/>
      <c r="BG1930"/>
      <c r="BH1930"/>
      <c r="BI1930"/>
      <c r="BJ1930"/>
      <c r="BK1930"/>
      <c r="BL1930"/>
      <c r="BM1930"/>
      <c r="BN1930"/>
      <c r="BO1930"/>
      <c r="BP1930"/>
    </row>
    <row r="1931" spans="51:68" ht="14.25">
      <c r="AY1931"/>
      <c r="AZ1931"/>
      <c r="BA1931"/>
      <c r="BB1931"/>
      <c r="BC1931"/>
      <c r="BD1931"/>
      <c r="BE1931"/>
      <c r="BF1931"/>
      <c r="BG1931"/>
      <c r="BH1931"/>
      <c r="BI1931"/>
      <c r="BJ1931"/>
      <c r="BK1931"/>
      <c r="BL1931"/>
      <c r="BM1931"/>
      <c r="BN1931"/>
      <c r="BO1931"/>
      <c r="BP1931"/>
    </row>
    <row r="1932" spans="51:68" ht="14.25">
      <c r="AY1932"/>
      <c r="AZ1932"/>
      <c r="BA1932"/>
      <c r="BB1932"/>
      <c r="BC1932"/>
      <c r="BD1932"/>
      <c r="BE1932"/>
      <c r="BF1932"/>
      <c r="BG1932"/>
      <c r="BH1932"/>
      <c r="BI1932"/>
      <c r="BJ1932"/>
      <c r="BK1932"/>
      <c r="BL1932"/>
      <c r="BM1932"/>
      <c r="BN1932"/>
      <c r="BO1932"/>
      <c r="BP1932"/>
    </row>
    <row r="1933" spans="51:68" ht="14.25">
      <c r="AY1933"/>
      <c r="AZ1933"/>
      <c r="BA1933"/>
      <c r="BB1933"/>
      <c r="BC1933"/>
      <c r="BD1933"/>
      <c r="BE1933"/>
      <c r="BF1933"/>
      <c r="BG1933"/>
      <c r="BH1933"/>
      <c r="BI1933"/>
      <c r="BJ1933"/>
      <c r="BK1933"/>
      <c r="BL1933"/>
      <c r="BM1933"/>
      <c r="BN1933"/>
      <c r="BO1933"/>
      <c r="BP1933"/>
    </row>
    <row r="1934" spans="51:68" ht="14.25">
      <c r="AY1934"/>
      <c r="AZ1934"/>
      <c r="BA1934"/>
      <c r="BB1934"/>
      <c r="BC1934"/>
      <c r="BD1934"/>
      <c r="BE1934"/>
      <c r="BF1934"/>
      <c r="BG1934"/>
      <c r="BH1934"/>
      <c r="BI1934"/>
      <c r="BJ1934"/>
      <c r="BK1934"/>
      <c r="BL1934"/>
      <c r="BM1934"/>
      <c r="BN1934"/>
      <c r="BO1934"/>
      <c r="BP1934"/>
    </row>
    <row r="1935" spans="51:68" ht="14.25">
      <c r="AY1935"/>
      <c r="AZ1935"/>
      <c r="BA1935"/>
      <c r="BB1935"/>
      <c r="BC1935"/>
      <c r="BD1935"/>
      <c r="BE1935"/>
      <c r="BF1935"/>
      <c r="BG1935"/>
      <c r="BH1935"/>
      <c r="BI1935"/>
      <c r="BJ1935"/>
      <c r="BK1935"/>
      <c r="BL1935"/>
      <c r="BM1935"/>
      <c r="BN1935"/>
      <c r="BO1935"/>
      <c r="BP1935"/>
    </row>
    <row r="1936" spans="51:68" ht="14.25">
      <c r="AY1936"/>
      <c r="AZ1936"/>
      <c r="BA1936"/>
      <c r="BB1936"/>
      <c r="BC1936"/>
      <c r="BD1936"/>
      <c r="BE1936"/>
      <c r="BF1936"/>
      <c r="BG1936"/>
      <c r="BH1936"/>
      <c r="BI1936"/>
      <c r="BJ1936"/>
      <c r="BK1936"/>
      <c r="BL1936"/>
      <c r="BM1936"/>
      <c r="BN1936"/>
      <c r="BO1936"/>
      <c r="BP1936"/>
    </row>
    <row r="1937" spans="51:68" ht="14.25">
      <c r="AY1937"/>
      <c r="AZ1937"/>
      <c r="BA1937"/>
      <c r="BB1937"/>
      <c r="BC1937"/>
      <c r="BD1937"/>
      <c r="BE1937"/>
      <c r="BF1937"/>
      <c r="BG1937"/>
      <c r="BH1937"/>
      <c r="BI1937"/>
      <c r="BJ1937"/>
      <c r="BK1937"/>
      <c r="BL1937"/>
      <c r="BM1937"/>
      <c r="BN1937"/>
      <c r="BO1937"/>
      <c r="BP1937"/>
    </row>
    <row r="1938" spans="51:68" ht="14.25">
      <c r="AY1938"/>
      <c r="AZ1938"/>
      <c r="BA1938"/>
      <c r="BB1938"/>
      <c r="BC1938"/>
      <c r="BD1938"/>
      <c r="BE1938"/>
      <c r="BF1938"/>
      <c r="BG1938"/>
      <c r="BH1938"/>
      <c r="BI1938"/>
      <c r="BJ1938"/>
      <c r="BK1938"/>
      <c r="BL1938"/>
      <c r="BM1938"/>
      <c r="BN1938"/>
      <c r="BO1938"/>
      <c r="BP1938"/>
    </row>
    <row r="1939" spans="51:68" ht="14.25">
      <c r="AY1939"/>
      <c r="AZ1939"/>
      <c r="BA1939"/>
      <c r="BB1939"/>
      <c r="BC1939"/>
      <c r="BD1939"/>
      <c r="BE1939"/>
      <c r="BF1939"/>
      <c r="BG1939"/>
      <c r="BH1939"/>
      <c r="BI1939"/>
      <c r="BJ1939"/>
      <c r="BK1939"/>
      <c r="BL1939"/>
      <c r="BM1939"/>
      <c r="BN1939"/>
      <c r="BO1939"/>
      <c r="BP1939"/>
    </row>
    <row r="1940" spans="51:68" ht="14.25">
      <c r="AY1940"/>
      <c r="AZ1940"/>
      <c r="BA1940"/>
      <c r="BB1940"/>
      <c r="BC1940"/>
      <c r="BD1940"/>
      <c r="BE1940"/>
      <c r="BF1940"/>
      <c r="BG1940"/>
      <c r="BH1940"/>
      <c r="BI1940"/>
      <c r="BJ1940"/>
      <c r="BK1940"/>
      <c r="BL1940"/>
      <c r="BM1940"/>
      <c r="BN1940"/>
      <c r="BO1940"/>
      <c r="BP1940"/>
    </row>
    <row r="1941" spans="51:68" ht="14.25">
      <c r="AY1941"/>
      <c r="AZ1941"/>
      <c r="BA1941"/>
      <c r="BB1941"/>
      <c r="BC1941"/>
      <c r="BD1941"/>
      <c r="BE1941"/>
      <c r="BF1941"/>
      <c r="BG1941"/>
      <c r="BH1941"/>
      <c r="BI1941"/>
      <c r="BJ1941"/>
      <c r="BK1941"/>
      <c r="BL1941"/>
      <c r="BM1941"/>
      <c r="BN1941"/>
      <c r="BO1941"/>
      <c r="BP1941"/>
    </row>
    <row r="1942" spans="51:68" ht="14.25">
      <c r="AY1942"/>
      <c r="AZ1942"/>
      <c r="BA1942"/>
      <c r="BB1942"/>
      <c r="BC1942"/>
      <c r="BD1942"/>
      <c r="BE1942"/>
      <c r="BF1942"/>
      <c r="BG1942"/>
      <c r="BH1942"/>
      <c r="BI1942"/>
      <c r="BJ1942"/>
      <c r="BK1942"/>
      <c r="BL1942"/>
      <c r="BM1942"/>
      <c r="BN1942"/>
      <c r="BO1942"/>
      <c r="BP1942"/>
    </row>
    <row r="1943" spans="51:68" ht="14.25">
      <c r="AY1943"/>
      <c r="AZ1943"/>
      <c r="BA1943"/>
      <c r="BB1943"/>
      <c r="BC1943"/>
      <c r="BD1943"/>
      <c r="BE1943"/>
      <c r="BF1943"/>
      <c r="BG1943"/>
      <c r="BH1943"/>
      <c r="BI1943"/>
      <c r="BJ1943"/>
      <c r="BK1943"/>
      <c r="BL1943"/>
      <c r="BM1943"/>
      <c r="BN1943"/>
      <c r="BO1943"/>
      <c r="BP1943"/>
    </row>
    <row r="1944" spans="51:68" ht="14.25">
      <c r="AY1944"/>
      <c r="AZ1944"/>
      <c r="BA1944"/>
      <c r="BB1944"/>
      <c r="BC1944"/>
      <c r="BD1944"/>
      <c r="BE1944"/>
      <c r="BF1944"/>
      <c r="BG1944"/>
      <c r="BH1944"/>
      <c r="BI1944"/>
      <c r="BJ1944"/>
      <c r="BK1944"/>
      <c r="BL1944"/>
      <c r="BM1944"/>
      <c r="BN1944"/>
      <c r="BO1944"/>
      <c r="BP1944"/>
    </row>
    <row r="1945" spans="51:68" ht="14.25">
      <c r="AY1945"/>
      <c r="AZ1945"/>
      <c r="BA1945"/>
      <c r="BB1945"/>
      <c r="BC1945"/>
      <c r="BD1945"/>
      <c r="BE1945"/>
      <c r="BF1945"/>
      <c r="BG1945"/>
      <c r="BH1945"/>
      <c r="BI1945"/>
      <c r="BJ1945"/>
      <c r="BK1945"/>
      <c r="BL1945"/>
      <c r="BM1945"/>
      <c r="BN1945"/>
      <c r="BO1945"/>
      <c r="BP1945"/>
    </row>
    <row r="1946" spans="51:68" ht="14.25">
      <c r="AY1946"/>
      <c r="AZ1946"/>
      <c r="BA1946"/>
      <c r="BB1946"/>
      <c r="BC1946"/>
      <c r="BD1946"/>
      <c r="BE1946"/>
      <c r="BF1946"/>
      <c r="BG1946"/>
      <c r="BH1946"/>
      <c r="BI1946"/>
      <c r="BJ1946"/>
      <c r="BK1946"/>
      <c r="BL1946"/>
      <c r="BM1946"/>
      <c r="BN1946"/>
      <c r="BO1946"/>
      <c r="BP1946"/>
    </row>
    <row r="1947" spans="51:68" ht="14.25">
      <c r="AY1947"/>
      <c r="AZ1947"/>
      <c r="BA1947"/>
      <c r="BB1947"/>
      <c r="BC1947"/>
      <c r="BD1947"/>
      <c r="BE1947"/>
      <c r="BF1947"/>
      <c r="BG1947"/>
      <c r="BH1947"/>
      <c r="BI1947"/>
      <c r="BJ1947"/>
      <c r="BK1947"/>
      <c r="BL1947"/>
      <c r="BM1947"/>
      <c r="BN1947"/>
      <c r="BO1947"/>
      <c r="BP1947"/>
    </row>
    <row r="1948" spans="51:68" ht="14.25">
      <c r="AY1948"/>
      <c r="AZ1948"/>
      <c r="BA1948"/>
      <c r="BB1948"/>
      <c r="BC1948"/>
      <c r="BD1948"/>
      <c r="BE1948"/>
      <c r="BF1948"/>
      <c r="BG1948"/>
      <c r="BH1948"/>
      <c r="BI1948"/>
      <c r="BJ1948"/>
      <c r="BK1948"/>
      <c r="BL1948"/>
      <c r="BM1948"/>
      <c r="BN1948"/>
      <c r="BO1948"/>
      <c r="BP1948"/>
    </row>
    <row r="1949" spans="51:68" ht="14.25">
      <c r="AY1949"/>
      <c r="AZ1949"/>
      <c r="BA1949"/>
      <c r="BB1949"/>
      <c r="BC1949"/>
      <c r="BD1949"/>
      <c r="BE1949"/>
      <c r="BF1949"/>
      <c r="BG1949"/>
      <c r="BH1949"/>
      <c r="BI1949"/>
      <c r="BJ1949"/>
      <c r="BK1949"/>
      <c r="BL1949"/>
      <c r="BM1949"/>
      <c r="BN1949"/>
      <c r="BO1949"/>
      <c r="BP1949"/>
    </row>
    <row r="1950" spans="51:68" ht="14.25">
      <c r="AY1950"/>
      <c r="AZ1950"/>
      <c r="BA1950"/>
      <c r="BB1950"/>
      <c r="BC1950"/>
      <c r="BD1950"/>
      <c r="BE1950"/>
      <c r="BF1950"/>
      <c r="BG1950"/>
      <c r="BH1950"/>
      <c r="BI1950"/>
      <c r="BJ1950"/>
      <c r="BK1950"/>
      <c r="BL1950"/>
      <c r="BM1950"/>
      <c r="BN1950"/>
      <c r="BO1950"/>
      <c r="BP1950"/>
    </row>
    <row r="1951" spans="51:68" ht="14.25">
      <c r="AY1951"/>
      <c r="AZ1951"/>
      <c r="BA1951"/>
      <c r="BB1951"/>
      <c r="BC1951"/>
      <c r="BD1951"/>
      <c r="BE1951"/>
      <c r="BF1951"/>
      <c r="BG1951"/>
      <c r="BH1951"/>
      <c r="BI1951"/>
      <c r="BJ1951"/>
      <c r="BK1951"/>
      <c r="BL1951"/>
      <c r="BM1951"/>
      <c r="BN1951"/>
      <c r="BO1951"/>
      <c r="BP1951"/>
    </row>
    <row r="1952" spans="51:68" ht="14.25">
      <c r="AY1952"/>
      <c r="AZ1952"/>
      <c r="BA1952"/>
      <c r="BB1952"/>
      <c r="BC1952"/>
      <c r="BD1952"/>
      <c r="BE1952"/>
      <c r="BF1952"/>
      <c r="BG1952"/>
      <c r="BH1952"/>
      <c r="BI1952"/>
      <c r="BJ1952"/>
      <c r="BK1952"/>
      <c r="BL1952"/>
      <c r="BM1952"/>
      <c r="BN1952"/>
      <c r="BO1952"/>
      <c r="BP1952"/>
    </row>
    <row r="1953" spans="51:68" ht="14.25">
      <c r="AY1953"/>
      <c r="AZ1953"/>
      <c r="BA1953"/>
      <c r="BB1953"/>
      <c r="BC1953"/>
      <c r="BD1953"/>
      <c r="BE1953"/>
      <c r="BF1953"/>
      <c r="BG1953"/>
      <c r="BH1953"/>
      <c r="BI1953"/>
      <c r="BJ1953"/>
      <c r="BK1953"/>
      <c r="BL1953"/>
      <c r="BM1953"/>
      <c r="BN1953"/>
      <c r="BO1953"/>
      <c r="BP1953"/>
    </row>
    <row r="1954" spans="51:68" ht="14.25">
      <c r="AY1954"/>
      <c r="AZ1954"/>
      <c r="BA1954"/>
      <c r="BB1954"/>
      <c r="BC1954"/>
      <c r="BD1954"/>
      <c r="BE1954"/>
      <c r="BF1954"/>
      <c r="BG1954"/>
      <c r="BH1954"/>
      <c r="BI1954"/>
      <c r="BJ1954"/>
      <c r="BK1954"/>
      <c r="BL1954"/>
      <c r="BM1954"/>
      <c r="BN1954"/>
      <c r="BO1954"/>
      <c r="BP1954"/>
    </row>
    <row r="1955" spans="51:68" ht="14.25">
      <c r="AY1955"/>
      <c r="AZ1955"/>
      <c r="BA1955"/>
      <c r="BB1955"/>
      <c r="BC1955"/>
      <c r="BD1955"/>
      <c r="BE1955"/>
      <c r="BF1955"/>
      <c r="BG1955"/>
      <c r="BH1955"/>
      <c r="BI1955"/>
      <c r="BJ1955"/>
      <c r="BK1955"/>
      <c r="BL1955"/>
      <c r="BM1955"/>
      <c r="BN1955"/>
      <c r="BO1955"/>
      <c r="BP1955"/>
    </row>
    <row r="1956" spans="51:68" ht="14.25">
      <c r="AY1956"/>
      <c r="AZ1956"/>
      <c r="BA1956"/>
      <c r="BB1956"/>
      <c r="BC1956"/>
      <c r="BD1956"/>
      <c r="BE1956"/>
      <c r="BF1956"/>
      <c r="BG1956"/>
      <c r="BH1956"/>
      <c r="BI1956"/>
      <c r="BJ1956"/>
      <c r="BK1956"/>
      <c r="BL1956"/>
      <c r="BM1956"/>
      <c r="BN1956"/>
      <c r="BO1956"/>
      <c r="BP1956"/>
    </row>
    <row r="1957" spans="51:68" ht="14.25">
      <c r="AY1957"/>
      <c r="AZ1957"/>
      <c r="BA1957"/>
      <c r="BB1957"/>
      <c r="BC1957"/>
      <c r="BD1957"/>
      <c r="BE1957"/>
      <c r="BF1957"/>
      <c r="BG1957"/>
      <c r="BH1957"/>
      <c r="BI1957"/>
      <c r="BJ1957"/>
      <c r="BK1957"/>
      <c r="BL1957"/>
      <c r="BM1957"/>
      <c r="BN1957"/>
      <c r="BO1957"/>
      <c r="BP1957"/>
    </row>
    <row r="1958" spans="51:68" ht="14.25">
      <c r="AY1958"/>
      <c r="AZ1958"/>
      <c r="BA1958"/>
      <c r="BB1958"/>
      <c r="BC1958"/>
      <c r="BD1958"/>
      <c r="BE1958"/>
      <c r="BF1958"/>
      <c r="BG1958"/>
      <c r="BH1958"/>
      <c r="BI1958"/>
      <c r="BJ1958"/>
      <c r="BK1958"/>
      <c r="BL1958"/>
      <c r="BM1958"/>
      <c r="BN1958"/>
      <c r="BO1958"/>
      <c r="BP1958"/>
    </row>
    <row r="1959" spans="51:68" ht="14.25">
      <c r="AY1959"/>
      <c r="AZ1959"/>
      <c r="BA1959"/>
      <c r="BB1959"/>
      <c r="BC1959"/>
      <c r="BD1959"/>
      <c r="BE1959"/>
      <c r="BF1959"/>
      <c r="BG1959"/>
      <c r="BH1959"/>
      <c r="BI1959"/>
      <c r="BJ1959"/>
      <c r="BK1959"/>
      <c r="BL1959"/>
      <c r="BM1959"/>
      <c r="BN1959"/>
      <c r="BO1959"/>
      <c r="BP1959"/>
    </row>
    <row r="1960" spans="51:68" ht="14.25">
      <c r="AY1960"/>
      <c r="AZ1960"/>
      <c r="BA1960"/>
      <c r="BB1960"/>
      <c r="BC1960"/>
      <c r="BD1960"/>
      <c r="BE1960"/>
      <c r="BF1960"/>
      <c r="BG1960"/>
      <c r="BH1960"/>
      <c r="BI1960"/>
      <c r="BJ1960"/>
      <c r="BK1960"/>
      <c r="BL1960"/>
      <c r="BM1960"/>
      <c r="BN1960"/>
      <c r="BO1960"/>
      <c r="BP1960"/>
    </row>
    <row r="1961" spans="51:68" ht="14.25">
      <c r="AY1961"/>
      <c r="AZ1961"/>
      <c r="BA1961"/>
      <c r="BB1961"/>
      <c r="BC1961"/>
      <c r="BD1961"/>
      <c r="BE1961"/>
      <c r="BF1961"/>
      <c r="BG1961"/>
      <c r="BH1961"/>
      <c r="BI1961"/>
      <c r="BJ1961"/>
      <c r="BK1961"/>
      <c r="BL1961"/>
      <c r="BM1961"/>
      <c r="BN1961"/>
      <c r="BO1961"/>
      <c r="BP1961"/>
    </row>
    <row r="1962" spans="51:68" ht="14.25">
      <c r="AY1962"/>
      <c r="AZ1962"/>
      <c r="BA1962"/>
      <c r="BB1962"/>
      <c r="BC1962"/>
      <c r="BD1962"/>
      <c r="BE1962"/>
      <c r="BF1962"/>
      <c r="BG1962"/>
      <c r="BH1962"/>
      <c r="BI1962"/>
      <c r="BJ1962"/>
      <c r="BK1962"/>
      <c r="BL1962"/>
      <c r="BM1962"/>
      <c r="BN1962"/>
      <c r="BO1962"/>
      <c r="BP1962"/>
    </row>
    <row r="1963" spans="51:68" ht="14.25">
      <c r="AY1963"/>
      <c r="AZ1963"/>
      <c r="BA1963"/>
      <c r="BB1963"/>
      <c r="BC1963"/>
      <c r="BD1963"/>
      <c r="BE1963"/>
      <c r="BF1963"/>
      <c r="BG1963"/>
      <c r="BH1963"/>
      <c r="BI1963"/>
      <c r="BJ1963"/>
      <c r="BK1963"/>
      <c r="BL1963"/>
      <c r="BM1963"/>
      <c r="BN1963"/>
      <c r="BO1963"/>
      <c r="BP1963"/>
    </row>
    <row r="1964" spans="51:68" ht="14.25">
      <c r="AY1964"/>
      <c r="AZ1964"/>
      <c r="BA1964"/>
      <c r="BB1964"/>
      <c r="BC1964"/>
      <c r="BD1964"/>
      <c r="BE1964"/>
      <c r="BF1964"/>
      <c r="BG1964"/>
      <c r="BH1964"/>
      <c r="BI1964"/>
      <c r="BJ1964"/>
      <c r="BK1964"/>
      <c r="BL1964"/>
      <c r="BM1964"/>
      <c r="BN1964"/>
      <c r="BO1964"/>
      <c r="BP1964"/>
    </row>
    <row r="1965" spans="51:68" ht="14.25">
      <c r="AY1965"/>
      <c r="AZ1965"/>
      <c r="BA1965"/>
      <c r="BB1965"/>
      <c r="BC1965"/>
      <c r="BD1965"/>
      <c r="BE1965"/>
      <c r="BF1965"/>
      <c r="BG1965"/>
      <c r="BH1965"/>
      <c r="BI1965"/>
      <c r="BJ1965"/>
      <c r="BK1965"/>
      <c r="BL1965"/>
      <c r="BM1965"/>
      <c r="BN1965"/>
      <c r="BO1965"/>
      <c r="BP1965"/>
    </row>
    <row r="1966" spans="51:68" ht="14.25">
      <c r="AY1966"/>
      <c r="AZ1966"/>
      <c r="BA1966"/>
      <c r="BB1966"/>
      <c r="BC1966"/>
      <c r="BD1966"/>
      <c r="BE1966"/>
      <c r="BF1966"/>
      <c r="BG1966"/>
      <c r="BH1966"/>
      <c r="BI1966"/>
      <c r="BJ1966"/>
      <c r="BK1966"/>
      <c r="BL1966"/>
      <c r="BM1966"/>
      <c r="BN1966"/>
      <c r="BO1966"/>
      <c r="BP1966"/>
    </row>
    <row r="1967" spans="51:68" ht="14.25">
      <c r="AY1967"/>
      <c r="AZ1967"/>
      <c r="BA1967"/>
      <c r="BB1967"/>
      <c r="BC1967"/>
      <c r="BD1967"/>
      <c r="BE1967"/>
      <c r="BF1967"/>
      <c r="BG1967"/>
      <c r="BH1967"/>
      <c r="BI1967"/>
      <c r="BJ1967"/>
      <c r="BK1967"/>
      <c r="BL1967"/>
      <c r="BM1967"/>
      <c r="BN1967"/>
      <c r="BO1967"/>
      <c r="BP1967"/>
    </row>
    <row r="1968" spans="51:68" ht="14.25">
      <c r="AY1968"/>
      <c r="AZ1968"/>
      <c r="BA1968"/>
      <c r="BB1968"/>
      <c r="BC1968"/>
      <c r="BD1968"/>
      <c r="BE1968"/>
      <c r="BF1968"/>
      <c r="BG1968"/>
      <c r="BH1968"/>
      <c r="BI1968"/>
      <c r="BJ1968"/>
      <c r="BK1968"/>
      <c r="BL1968"/>
      <c r="BM1968"/>
      <c r="BN1968"/>
      <c r="BO1968"/>
      <c r="BP1968"/>
    </row>
    <row r="1969" spans="51:68" ht="14.25">
      <c r="AY1969"/>
      <c r="AZ1969"/>
      <c r="BA1969"/>
      <c r="BB1969"/>
      <c r="BC1969"/>
      <c r="BD1969"/>
      <c r="BE1969"/>
      <c r="BF1969"/>
      <c r="BG1969"/>
      <c r="BH1969"/>
      <c r="BI1969"/>
      <c r="BJ1969"/>
      <c r="BK1969"/>
      <c r="BL1969"/>
      <c r="BM1969"/>
      <c r="BN1969"/>
      <c r="BO1969"/>
      <c r="BP1969"/>
    </row>
    <row r="1970" spans="51:68" ht="14.25">
      <c r="AY1970"/>
      <c r="AZ1970"/>
      <c r="BA1970"/>
      <c r="BB1970"/>
      <c r="BC1970"/>
      <c r="BD1970"/>
      <c r="BE1970"/>
      <c r="BF1970"/>
      <c r="BG1970"/>
      <c r="BH1970"/>
      <c r="BI1970"/>
      <c r="BJ1970"/>
      <c r="BK1970"/>
      <c r="BL1970"/>
      <c r="BM1970"/>
      <c r="BN1970"/>
      <c r="BO1970"/>
      <c r="BP1970"/>
    </row>
    <row r="1971" spans="51:68" ht="14.25">
      <c r="AY1971"/>
      <c r="AZ1971"/>
      <c r="BA1971"/>
      <c r="BB1971"/>
      <c r="BC1971"/>
      <c r="BD1971"/>
      <c r="BE1971"/>
      <c r="BF1971"/>
      <c r="BG1971"/>
      <c r="BH1971"/>
      <c r="BI1971"/>
      <c r="BJ1971"/>
      <c r="BK1971"/>
      <c r="BL1971"/>
      <c r="BM1971"/>
      <c r="BN1971"/>
      <c r="BO1971"/>
      <c r="BP1971"/>
    </row>
    <row r="1972" spans="51:68" ht="14.25">
      <c r="AY1972"/>
      <c r="AZ1972"/>
      <c r="BA1972"/>
      <c r="BB1972"/>
      <c r="BC1972"/>
      <c r="BD1972"/>
      <c r="BE1972"/>
      <c r="BF1972"/>
      <c r="BG1972"/>
      <c r="BH1972"/>
      <c r="BI1972"/>
      <c r="BJ1972"/>
      <c r="BK1972"/>
      <c r="BL1972"/>
      <c r="BM1972"/>
      <c r="BN1972"/>
      <c r="BO1972"/>
      <c r="BP1972"/>
    </row>
    <row r="1973" spans="51:68" ht="14.25">
      <c r="AY1973"/>
      <c r="AZ1973"/>
      <c r="BA1973"/>
      <c r="BB1973"/>
      <c r="BC1973"/>
      <c r="BD1973"/>
      <c r="BE1973"/>
      <c r="BF1973"/>
      <c r="BG1973"/>
      <c r="BH1973"/>
      <c r="BI1973"/>
      <c r="BJ1973"/>
      <c r="BK1973"/>
      <c r="BL1973"/>
      <c r="BM1973"/>
      <c r="BN1973"/>
      <c r="BO1973"/>
      <c r="BP1973"/>
    </row>
    <row r="1974" spans="51:68" ht="14.25">
      <c r="AY1974"/>
      <c r="AZ1974"/>
      <c r="BA1974"/>
      <c r="BB1974"/>
      <c r="BC1974"/>
      <c r="BD1974"/>
      <c r="BE1974"/>
      <c r="BF1974"/>
      <c r="BG1974"/>
      <c r="BH1974"/>
      <c r="BI1974"/>
      <c r="BJ1974"/>
      <c r="BK1974"/>
      <c r="BL1974"/>
      <c r="BM1974"/>
      <c r="BN1974"/>
      <c r="BO1974"/>
      <c r="BP1974"/>
    </row>
    <row r="1975" spans="51:68" ht="14.25">
      <c r="AY1975"/>
      <c r="AZ1975"/>
      <c r="BA1975"/>
      <c r="BB1975"/>
      <c r="BC1975"/>
      <c r="BD1975"/>
      <c r="BE1975"/>
      <c r="BF1975"/>
      <c r="BG1975"/>
      <c r="BH1975"/>
      <c r="BI1975"/>
      <c r="BJ1975"/>
      <c r="BK1975"/>
      <c r="BL1975"/>
      <c r="BM1975"/>
      <c r="BN1975"/>
      <c r="BO1975"/>
      <c r="BP1975"/>
    </row>
    <row r="1976" spans="51:68" ht="14.25">
      <c r="AY1976"/>
      <c r="AZ1976"/>
      <c r="BA1976"/>
      <c r="BB1976"/>
      <c r="BC1976"/>
      <c r="BD1976"/>
      <c r="BE1976"/>
      <c r="BF1976"/>
      <c r="BG1976"/>
      <c r="BH1976"/>
      <c r="BI1976"/>
      <c r="BJ1976"/>
      <c r="BK1976"/>
      <c r="BL1976"/>
      <c r="BM1976"/>
      <c r="BN1976"/>
      <c r="BO1976"/>
      <c r="BP1976"/>
    </row>
    <row r="1977" spans="51:68" ht="14.25">
      <c r="AY1977"/>
      <c r="AZ1977"/>
      <c r="BA1977"/>
      <c r="BB1977"/>
      <c r="BC1977"/>
      <c r="BD1977"/>
      <c r="BE1977"/>
      <c r="BF1977"/>
      <c r="BG1977"/>
      <c r="BH1977"/>
      <c r="BI1977"/>
      <c r="BJ1977"/>
      <c r="BK1977"/>
      <c r="BL1977"/>
      <c r="BM1977"/>
      <c r="BN1977"/>
      <c r="BO1977"/>
      <c r="BP1977"/>
    </row>
    <row r="1978" spans="51:68" ht="14.25">
      <c r="AY1978"/>
      <c r="AZ1978"/>
      <c r="BA1978"/>
      <c r="BB1978"/>
      <c r="BC1978"/>
      <c r="BD1978"/>
      <c r="BE1978"/>
      <c r="BF1978"/>
      <c r="BG1978"/>
      <c r="BH1978"/>
      <c r="BI1978"/>
      <c r="BJ1978"/>
      <c r="BK1978"/>
      <c r="BL1978"/>
      <c r="BM1978"/>
      <c r="BN1978"/>
      <c r="BO1978"/>
      <c r="BP1978"/>
    </row>
    <row r="1979" spans="51:68" ht="14.25">
      <c r="AY1979"/>
      <c r="AZ1979"/>
      <c r="BA1979"/>
      <c r="BB1979"/>
      <c r="BC1979"/>
      <c r="BD1979"/>
      <c r="BE1979"/>
      <c r="BF1979"/>
      <c r="BG1979"/>
      <c r="BH1979"/>
      <c r="BI1979"/>
      <c r="BJ1979"/>
      <c r="BK1979"/>
      <c r="BL1979"/>
      <c r="BM1979"/>
      <c r="BN1979"/>
      <c r="BO1979"/>
      <c r="BP1979"/>
    </row>
    <row r="1980" spans="51:68" ht="14.25">
      <c r="AY1980"/>
      <c r="AZ1980"/>
      <c r="BA1980"/>
      <c r="BB1980"/>
      <c r="BC1980"/>
      <c r="BD1980"/>
      <c r="BE1980"/>
      <c r="BF1980"/>
      <c r="BG1980"/>
      <c r="BH1980"/>
      <c r="BI1980"/>
      <c r="BJ1980"/>
      <c r="BK1980"/>
      <c r="BL1980"/>
      <c r="BM1980"/>
      <c r="BN1980"/>
      <c r="BO1980"/>
      <c r="BP1980"/>
    </row>
    <row r="1981" spans="51:68" ht="14.25">
      <c r="AY1981"/>
      <c r="AZ1981"/>
      <c r="BA1981"/>
      <c r="BB1981"/>
      <c r="BC1981"/>
      <c r="BD1981"/>
      <c r="BE1981"/>
      <c r="BF1981"/>
      <c r="BG1981"/>
      <c r="BH1981"/>
      <c r="BI1981"/>
      <c r="BJ1981"/>
      <c r="BK1981"/>
      <c r="BL1981"/>
      <c r="BM1981"/>
      <c r="BN1981"/>
      <c r="BO1981"/>
      <c r="BP1981"/>
    </row>
    <row r="1982" spans="51:68" ht="14.25">
      <c r="AY1982"/>
      <c r="AZ1982"/>
      <c r="BA1982"/>
      <c r="BB1982"/>
      <c r="BC1982"/>
      <c r="BD1982"/>
      <c r="BE1982"/>
      <c r="BF1982"/>
      <c r="BG1982"/>
      <c r="BH1982"/>
      <c r="BI1982"/>
      <c r="BJ1982"/>
      <c r="BK1982"/>
      <c r="BL1982"/>
      <c r="BM1982"/>
      <c r="BN1982"/>
      <c r="BO1982"/>
      <c r="BP1982"/>
    </row>
    <row r="1983" spans="51:68" ht="14.25">
      <c r="AY1983"/>
      <c r="AZ1983"/>
      <c r="BA1983"/>
      <c r="BB1983"/>
      <c r="BC1983"/>
      <c r="BD1983"/>
      <c r="BE1983"/>
      <c r="BF1983"/>
      <c r="BG1983"/>
      <c r="BH1983"/>
      <c r="BI1983"/>
      <c r="BJ1983"/>
      <c r="BK1983"/>
      <c r="BL1983"/>
      <c r="BM1983"/>
      <c r="BN1983"/>
      <c r="BO1983"/>
      <c r="BP1983"/>
    </row>
    <row r="1984" spans="51:68" ht="14.25">
      <c r="AY1984"/>
      <c r="AZ1984"/>
      <c r="BA1984"/>
      <c r="BB1984"/>
      <c r="BC1984"/>
      <c r="BD1984"/>
      <c r="BE1984"/>
      <c r="BF1984"/>
      <c r="BG1984"/>
      <c r="BH1984"/>
      <c r="BI1984"/>
      <c r="BJ1984"/>
      <c r="BK1984"/>
      <c r="BL1984"/>
      <c r="BM1984"/>
      <c r="BN1984"/>
      <c r="BO1984"/>
      <c r="BP1984"/>
    </row>
    <row r="1985" spans="51:68" ht="14.25">
      <c r="AY1985"/>
      <c r="AZ1985"/>
      <c r="BA1985"/>
      <c r="BB1985"/>
      <c r="BC1985"/>
      <c r="BD1985"/>
      <c r="BE1985"/>
      <c r="BF1985"/>
      <c r="BG1985"/>
      <c r="BH1985"/>
      <c r="BI1985"/>
      <c r="BJ1985"/>
      <c r="BK1985"/>
      <c r="BL1985"/>
      <c r="BM1985"/>
      <c r="BN1985"/>
      <c r="BO1985"/>
      <c r="BP1985"/>
    </row>
    <row r="1986" spans="51:68" ht="14.25">
      <c r="AY1986"/>
      <c r="AZ1986"/>
      <c r="BA1986"/>
      <c r="BB1986"/>
      <c r="BC1986"/>
      <c r="BD1986"/>
      <c r="BE1986"/>
      <c r="BF1986"/>
      <c r="BG1986"/>
      <c r="BH1986"/>
      <c r="BI1986"/>
      <c r="BJ1986"/>
      <c r="BK1986"/>
      <c r="BL1986"/>
      <c r="BM1986"/>
      <c r="BN1986"/>
      <c r="BO1986"/>
      <c r="BP1986"/>
    </row>
    <row r="1987" spans="51:68" ht="14.25">
      <c r="AY1987"/>
      <c r="AZ1987"/>
      <c r="BA1987"/>
      <c r="BB1987"/>
      <c r="BC1987"/>
      <c r="BD1987"/>
      <c r="BE1987"/>
      <c r="BF1987"/>
      <c r="BG1987"/>
      <c r="BH1987"/>
      <c r="BI1987"/>
      <c r="BJ1987"/>
      <c r="BK1987"/>
      <c r="BL1987"/>
      <c r="BM1987"/>
      <c r="BN1987"/>
      <c r="BO1987"/>
      <c r="BP1987"/>
    </row>
    <row r="1988" spans="51:68" ht="14.25">
      <c r="AY1988"/>
      <c r="AZ1988"/>
      <c r="BA1988"/>
      <c r="BB1988"/>
      <c r="BC1988"/>
      <c r="BD1988"/>
      <c r="BE1988"/>
      <c r="BF1988"/>
      <c r="BG1988"/>
      <c r="BH1988"/>
      <c r="BI1988"/>
      <c r="BJ1988"/>
      <c r="BK1988"/>
      <c r="BL1988"/>
      <c r="BM1988"/>
      <c r="BN1988"/>
      <c r="BO1988"/>
      <c r="BP1988"/>
    </row>
    <row r="1989" spans="51:68" ht="14.25">
      <c r="AY1989"/>
      <c r="AZ1989"/>
      <c r="BA1989"/>
      <c r="BB1989"/>
      <c r="BC1989"/>
      <c r="BD1989"/>
      <c r="BE1989"/>
      <c r="BF1989"/>
      <c r="BG1989"/>
      <c r="BH1989"/>
      <c r="BI1989"/>
      <c r="BJ1989"/>
      <c r="BK1989"/>
      <c r="BL1989"/>
      <c r="BM1989"/>
      <c r="BN1989"/>
      <c r="BO1989"/>
      <c r="BP1989"/>
    </row>
    <row r="1990" spans="51:68" ht="14.25">
      <c r="AY1990"/>
      <c r="AZ1990"/>
      <c r="BA1990"/>
      <c r="BB1990"/>
      <c r="BC1990"/>
      <c r="BD1990"/>
      <c r="BE1990"/>
      <c r="BF1990"/>
      <c r="BG1990"/>
      <c r="BH1990"/>
      <c r="BI1990"/>
      <c r="BJ1990"/>
      <c r="BK1990"/>
      <c r="BL1990"/>
      <c r="BM1990"/>
      <c r="BN1990"/>
      <c r="BO1990"/>
      <c r="BP1990"/>
    </row>
    <row r="1991" spans="51:68" ht="14.25">
      <c r="AY1991"/>
      <c r="AZ1991"/>
      <c r="BA1991"/>
      <c r="BB1991"/>
      <c r="BC1991"/>
      <c r="BD1991"/>
      <c r="BE1991"/>
      <c r="BF1991"/>
      <c r="BG1991"/>
      <c r="BH1991"/>
      <c r="BI1991"/>
      <c r="BJ1991"/>
      <c r="BK1991"/>
      <c r="BL1991"/>
      <c r="BM1991"/>
      <c r="BN1991"/>
      <c r="BO1991"/>
      <c r="BP1991"/>
    </row>
    <row r="1992" spans="51:68" ht="14.25">
      <c r="AY1992"/>
      <c r="AZ1992"/>
      <c r="BA1992"/>
      <c r="BB1992"/>
      <c r="BC1992"/>
      <c r="BD1992"/>
      <c r="BE1992"/>
      <c r="BF1992"/>
      <c r="BG1992"/>
      <c r="BH1992"/>
      <c r="BI1992"/>
      <c r="BJ1992"/>
      <c r="BK1992"/>
      <c r="BL1992"/>
      <c r="BM1992"/>
      <c r="BN1992"/>
      <c r="BO1992"/>
      <c r="BP1992"/>
    </row>
    <row r="1993" spans="51:68" ht="14.25">
      <c r="AY1993"/>
      <c r="AZ1993"/>
      <c r="BA1993"/>
      <c r="BB1993"/>
      <c r="BC1993"/>
      <c r="BD1993"/>
      <c r="BE1993"/>
      <c r="BF1993"/>
      <c r="BG1993"/>
      <c r="BH1993"/>
      <c r="BI1993"/>
      <c r="BJ1993"/>
      <c r="BK1993"/>
      <c r="BL1993"/>
      <c r="BM1993"/>
      <c r="BN1993"/>
      <c r="BO1993"/>
      <c r="BP1993"/>
    </row>
    <row r="1994" spans="51:68" ht="14.25">
      <c r="AY1994"/>
      <c r="AZ1994"/>
      <c r="BA1994"/>
      <c r="BB1994"/>
      <c r="BC1994"/>
      <c r="BD1994"/>
      <c r="BE1994"/>
      <c r="BF1994"/>
      <c r="BG1994"/>
      <c r="BH1994"/>
      <c r="BI1994"/>
      <c r="BJ1994"/>
      <c r="BK1994"/>
      <c r="BL1994"/>
      <c r="BM1994"/>
      <c r="BN1994"/>
      <c r="BO1994"/>
      <c r="BP1994"/>
    </row>
    <row r="1995" spans="51:68" ht="14.25">
      <c r="AY1995"/>
      <c r="AZ1995"/>
      <c r="BA1995"/>
      <c r="BB1995"/>
      <c r="BC1995"/>
      <c r="BD1995"/>
      <c r="BE1995"/>
      <c r="BF1995"/>
      <c r="BG1995"/>
      <c r="BH1995"/>
      <c r="BI1995"/>
      <c r="BJ1995"/>
      <c r="BK1995"/>
      <c r="BL1995"/>
      <c r="BM1995"/>
      <c r="BN1995"/>
      <c r="BO1995"/>
      <c r="BP1995"/>
    </row>
    <row r="1996" spans="51:68" ht="14.25">
      <c r="AY1996"/>
      <c r="AZ1996"/>
      <c r="BA1996"/>
      <c r="BB1996"/>
      <c r="BC1996"/>
      <c r="BD1996"/>
      <c r="BE1996"/>
      <c r="BF1996"/>
      <c r="BG1996"/>
      <c r="BH1996"/>
      <c r="BI1996"/>
      <c r="BJ1996"/>
      <c r="BK1996"/>
      <c r="BL1996"/>
      <c r="BM1996"/>
      <c r="BN1996"/>
      <c r="BO1996"/>
      <c r="BP1996"/>
    </row>
    <row r="1997" spans="51:68" ht="14.25">
      <c r="AY1997"/>
      <c r="AZ1997"/>
      <c r="BA1997"/>
      <c r="BB1997"/>
      <c r="BC1997"/>
      <c r="BD1997"/>
      <c r="BE1997"/>
      <c r="BF1997"/>
      <c r="BG1997"/>
      <c r="BH1997"/>
      <c r="BI1997"/>
      <c r="BJ1997"/>
      <c r="BK1997"/>
      <c r="BL1997"/>
      <c r="BM1997"/>
      <c r="BN1997"/>
      <c r="BO1997"/>
      <c r="BP1997"/>
    </row>
    <row r="1998" spans="51:68" ht="14.25">
      <c r="AY1998"/>
      <c r="AZ1998"/>
      <c r="BA1998"/>
      <c r="BB1998"/>
      <c r="BC1998"/>
      <c r="BD1998"/>
      <c r="BE1998"/>
      <c r="BF1998"/>
      <c r="BG1998"/>
      <c r="BH1998"/>
      <c r="BI1998"/>
      <c r="BJ1998"/>
      <c r="BK1998"/>
      <c r="BL1998"/>
      <c r="BM1998"/>
      <c r="BN1998"/>
      <c r="BO1998"/>
      <c r="BP1998"/>
    </row>
    <row r="1999" spans="51:68" ht="14.25">
      <c r="AY1999"/>
      <c r="AZ1999"/>
      <c r="BA1999"/>
      <c r="BB1999"/>
      <c r="BC1999"/>
      <c r="BD1999"/>
      <c r="BE1999"/>
      <c r="BF1999"/>
      <c r="BG1999"/>
      <c r="BH1999"/>
      <c r="BI1999"/>
      <c r="BJ1999"/>
      <c r="BK1999"/>
      <c r="BL1999"/>
      <c r="BM1999"/>
      <c r="BN1999"/>
      <c r="BO1999"/>
      <c r="BP1999"/>
    </row>
    <row r="2000" spans="51:68" ht="14.25">
      <c r="AY2000"/>
      <c r="AZ2000"/>
      <c r="BA2000"/>
      <c r="BB2000"/>
      <c r="BC2000"/>
      <c r="BD2000"/>
      <c r="BE2000"/>
      <c r="BF2000"/>
      <c r="BG2000"/>
      <c r="BH2000"/>
      <c r="BI2000"/>
      <c r="BJ2000"/>
      <c r="BK2000"/>
      <c r="BL2000"/>
      <c r="BM2000"/>
      <c r="BN2000"/>
      <c r="BO2000"/>
      <c r="BP2000"/>
    </row>
    <row r="2001" spans="51:68" ht="14.25">
      <c r="AY2001"/>
      <c r="AZ2001"/>
      <c r="BA2001"/>
      <c r="BB2001"/>
      <c r="BC2001"/>
      <c r="BD2001"/>
      <c r="BE2001"/>
      <c r="BF2001"/>
      <c r="BG2001"/>
      <c r="BH2001"/>
      <c r="BI2001"/>
      <c r="BJ2001"/>
      <c r="BK2001"/>
      <c r="BL2001"/>
      <c r="BM2001"/>
      <c r="BN2001"/>
      <c r="BO2001"/>
      <c r="BP2001"/>
    </row>
    <row r="2002" spans="51:68" ht="14.25">
      <c r="AY2002"/>
      <c r="AZ2002"/>
      <c r="BA2002"/>
      <c r="BB2002"/>
      <c r="BC2002"/>
      <c r="BD2002"/>
      <c r="BE2002"/>
      <c r="BF2002"/>
      <c r="BG2002"/>
      <c r="BH2002"/>
      <c r="BI2002"/>
      <c r="BJ2002"/>
      <c r="BK2002"/>
      <c r="BL2002"/>
      <c r="BM2002"/>
      <c r="BN2002"/>
      <c r="BO2002"/>
      <c r="BP2002"/>
    </row>
    <row r="2003" spans="51:68" ht="14.25">
      <c r="AY2003"/>
      <c r="AZ2003"/>
      <c r="BA2003"/>
      <c r="BB2003"/>
      <c r="BC2003"/>
      <c r="BD2003"/>
      <c r="BE2003"/>
      <c r="BF2003"/>
      <c r="BG2003"/>
      <c r="BH2003"/>
      <c r="BI2003"/>
      <c r="BJ2003"/>
      <c r="BK2003"/>
      <c r="BL2003"/>
      <c r="BM2003"/>
      <c r="BN2003"/>
      <c r="BO2003"/>
      <c r="BP2003"/>
    </row>
    <row r="2004" spans="51:68" ht="14.25">
      <c r="AY2004"/>
      <c r="AZ2004"/>
      <c r="BA2004"/>
      <c r="BB2004"/>
      <c r="BC2004"/>
      <c r="BD2004"/>
      <c r="BE2004"/>
      <c r="BF2004"/>
      <c r="BG2004"/>
      <c r="BH2004"/>
      <c r="BI2004"/>
      <c r="BJ2004"/>
      <c r="BK2004"/>
      <c r="BL2004"/>
      <c r="BM2004"/>
      <c r="BN2004"/>
      <c r="BO2004"/>
      <c r="BP2004"/>
    </row>
    <row r="2005" spans="51:68" ht="14.25">
      <c r="AY2005"/>
      <c r="AZ2005"/>
      <c r="BA2005"/>
      <c r="BB2005"/>
      <c r="BC2005"/>
      <c r="BD2005"/>
      <c r="BE2005"/>
      <c r="BF2005"/>
      <c r="BG2005"/>
      <c r="BH2005"/>
      <c r="BI2005"/>
      <c r="BJ2005"/>
      <c r="BK2005"/>
      <c r="BL2005"/>
      <c r="BM2005"/>
      <c r="BN2005"/>
      <c r="BO2005"/>
      <c r="BP2005"/>
    </row>
    <row r="2006" spans="51:68" ht="14.25">
      <c r="AY2006"/>
      <c r="AZ2006"/>
      <c r="BA2006"/>
      <c r="BB2006"/>
      <c r="BC2006"/>
      <c r="BD2006"/>
      <c r="BE2006"/>
      <c r="BF2006"/>
      <c r="BG2006"/>
      <c r="BH2006"/>
      <c r="BI2006"/>
      <c r="BJ2006"/>
      <c r="BK2006"/>
      <c r="BL2006"/>
      <c r="BM2006"/>
      <c r="BN2006"/>
      <c r="BO2006"/>
      <c r="BP2006"/>
    </row>
    <row r="2007" spans="51:68" ht="14.25">
      <c r="AY2007"/>
      <c r="AZ2007"/>
      <c r="BA2007"/>
      <c r="BB2007"/>
      <c r="BC2007"/>
      <c r="BD2007"/>
      <c r="BE2007"/>
      <c r="BF2007"/>
      <c r="BG2007"/>
      <c r="BH2007"/>
      <c r="BI2007"/>
      <c r="BJ2007"/>
      <c r="BK2007"/>
      <c r="BL2007"/>
      <c r="BM2007"/>
      <c r="BN2007"/>
      <c r="BO2007"/>
      <c r="BP2007"/>
    </row>
    <row r="2008" spans="51:68" ht="14.25">
      <c r="AY2008"/>
      <c r="AZ2008"/>
      <c r="BA2008"/>
      <c r="BB2008"/>
      <c r="BC2008"/>
      <c r="BD2008"/>
      <c r="BE2008"/>
      <c r="BF2008"/>
      <c r="BG2008"/>
      <c r="BH2008"/>
      <c r="BI2008"/>
      <c r="BJ2008"/>
      <c r="BK2008"/>
      <c r="BL2008"/>
      <c r="BM2008"/>
      <c r="BN2008"/>
      <c r="BO2008"/>
      <c r="BP2008"/>
    </row>
    <row r="2009" spans="51:68" ht="14.25">
      <c r="AY2009"/>
      <c r="AZ2009"/>
      <c r="BA2009"/>
      <c r="BB2009"/>
      <c r="BC2009"/>
      <c r="BD2009"/>
      <c r="BE2009"/>
      <c r="BF2009"/>
      <c r="BG2009"/>
      <c r="BH2009"/>
      <c r="BI2009"/>
      <c r="BJ2009"/>
      <c r="BK2009"/>
      <c r="BL2009"/>
      <c r="BM2009"/>
      <c r="BN2009"/>
      <c r="BO2009"/>
      <c r="BP2009"/>
    </row>
    <row r="2010" spans="51:68" ht="14.25">
      <c r="AY2010"/>
      <c r="AZ2010"/>
      <c r="BA2010"/>
      <c r="BB2010"/>
      <c r="BC2010"/>
      <c r="BD2010"/>
      <c r="BE2010"/>
      <c r="BF2010"/>
      <c r="BG2010"/>
      <c r="BH2010"/>
      <c r="BI2010"/>
      <c r="BJ2010"/>
      <c r="BK2010"/>
      <c r="BL2010"/>
      <c r="BM2010"/>
      <c r="BN2010"/>
      <c r="BO2010"/>
      <c r="BP2010"/>
    </row>
    <row r="2011" spans="51:68" ht="14.25">
      <c r="AY2011"/>
      <c r="AZ2011"/>
      <c r="BA2011"/>
      <c r="BB2011"/>
      <c r="BC2011"/>
      <c r="BD2011"/>
      <c r="BE2011"/>
      <c r="BF2011"/>
      <c r="BG2011"/>
      <c r="BH2011"/>
      <c r="BI2011"/>
      <c r="BJ2011"/>
      <c r="BK2011"/>
      <c r="BL2011"/>
      <c r="BM2011"/>
      <c r="BN2011"/>
      <c r="BO2011"/>
      <c r="BP2011"/>
    </row>
    <row r="2012" spans="51:68" ht="14.25">
      <c r="AY2012"/>
      <c r="AZ2012"/>
      <c r="BA2012"/>
      <c r="BB2012"/>
      <c r="BC2012"/>
      <c r="BD2012"/>
      <c r="BE2012"/>
      <c r="BF2012"/>
      <c r="BG2012"/>
      <c r="BH2012"/>
      <c r="BI2012"/>
      <c r="BJ2012"/>
      <c r="BK2012"/>
      <c r="BL2012"/>
      <c r="BM2012"/>
      <c r="BN2012"/>
      <c r="BO2012"/>
      <c r="BP2012"/>
    </row>
    <row r="2013" spans="51:68" ht="14.25">
      <c r="AY2013"/>
      <c r="AZ2013"/>
      <c r="BA2013"/>
      <c r="BB2013"/>
      <c r="BC2013"/>
      <c r="BD2013"/>
      <c r="BE2013"/>
      <c r="BF2013"/>
      <c r="BG2013"/>
      <c r="BH2013"/>
      <c r="BI2013"/>
      <c r="BJ2013"/>
      <c r="BK2013"/>
      <c r="BL2013"/>
      <c r="BM2013"/>
      <c r="BN2013"/>
      <c r="BO2013"/>
      <c r="BP2013"/>
    </row>
    <row r="2014" spans="51:68" ht="14.25">
      <c r="AY2014"/>
      <c r="AZ2014"/>
      <c r="BA2014"/>
      <c r="BB2014"/>
      <c r="BC2014"/>
      <c r="BD2014"/>
      <c r="BE2014"/>
      <c r="BF2014"/>
      <c r="BG2014"/>
      <c r="BH2014"/>
      <c r="BI2014"/>
      <c r="BJ2014"/>
      <c r="BK2014"/>
      <c r="BL2014"/>
      <c r="BM2014"/>
      <c r="BN2014"/>
      <c r="BO2014"/>
      <c r="BP2014"/>
    </row>
    <row r="2015" spans="51:68" ht="14.25">
      <c r="AY2015"/>
      <c r="AZ2015"/>
      <c r="BA2015"/>
      <c r="BB2015"/>
      <c r="BC2015"/>
      <c r="BD2015"/>
      <c r="BE2015"/>
      <c r="BF2015"/>
      <c r="BG2015"/>
      <c r="BH2015"/>
      <c r="BI2015"/>
      <c r="BJ2015"/>
      <c r="BK2015"/>
      <c r="BL2015"/>
      <c r="BM2015"/>
      <c r="BN2015"/>
      <c r="BO2015"/>
      <c r="BP2015"/>
    </row>
    <row r="2016" spans="51:68" ht="14.25">
      <c r="AY2016"/>
      <c r="AZ2016"/>
      <c r="BA2016"/>
      <c r="BB2016"/>
      <c r="BC2016"/>
      <c r="BD2016"/>
      <c r="BE2016"/>
      <c r="BF2016"/>
      <c r="BG2016"/>
      <c r="BH2016"/>
      <c r="BI2016"/>
      <c r="BJ2016"/>
      <c r="BK2016"/>
      <c r="BL2016"/>
      <c r="BM2016"/>
      <c r="BN2016"/>
      <c r="BO2016"/>
      <c r="BP2016"/>
    </row>
    <row r="2017" spans="51:68" ht="14.25">
      <c r="AY2017"/>
      <c r="AZ2017"/>
      <c r="BA2017"/>
      <c r="BB2017"/>
      <c r="BC2017"/>
      <c r="BD2017"/>
      <c r="BE2017"/>
      <c r="BF2017"/>
      <c r="BG2017"/>
      <c r="BH2017"/>
      <c r="BI2017"/>
      <c r="BJ2017"/>
      <c r="BK2017"/>
      <c r="BL2017"/>
      <c r="BM2017"/>
      <c r="BN2017"/>
      <c r="BO2017"/>
      <c r="BP2017"/>
    </row>
    <row r="2018" spans="51:68" ht="14.25">
      <c r="AY2018"/>
      <c r="AZ2018"/>
      <c r="BA2018"/>
      <c r="BB2018"/>
      <c r="BC2018"/>
      <c r="BD2018"/>
      <c r="BE2018"/>
      <c r="BF2018"/>
      <c r="BG2018"/>
      <c r="BH2018"/>
      <c r="BI2018"/>
      <c r="BJ2018"/>
      <c r="BK2018"/>
      <c r="BL2018"/>
      <c r="BM2018"/>
      <c r="BN2018"/>
      <c r="BO2018"/>
      <c r="BP2018"/>
    </row>
    <row r="2019" spans="51:68" ht="14.25">
      <c r="AY2019"/>
      <c r="AZ2019"/>
      <c r="BA2019"/>
      <c r="BB2019"/>
      <c r="BC2019"/>
      <c r="BD2019"/>
      <c r="BE2019"/>
      <c r="BF2019"/>
      <c r="BG2019"/>
      <c r="BH2019"/>
      <c r="BI2019"/>
      <c r="BJ2019"/>
      <c r="BK2019"/>
      <c r="BL2019"/>
      <c r="BM2019"/>
      <c r="BN2019"/>
      <c r="BO2019"/>
      <c r="BP2019"/>
    </row>
    <row r="2020" spans="51:68" ht="14.25">
      <c r="AY2020"/>
      <c r="AZ2020"/>
      <c r="BA2020"/>
      <c r="BB2020"/>
      <c r="BC2020"/>
      <c r="BD2020"/>
      <c r="BE2020"/>
      <c r="BF2020"/>
      <c r="BG2020"/>
      <c r="BH2020"/>
      <c r="BI2020"/>
      <c r="BJ2020"/>
      <c r="BK2020"/>
      <c r="BL2020"/>
      <c r="BM2020"/>
      <c r="BN2020"/>
      <c r="BO2020"/>
      <c r="BP2020"/>
    </row>
    <row r="2021" spans="51:68" ht="14.25">
      <c r="AY2021"/>
      <c r="AZ2021"/>
      <c r="BA2021"/>
      <c r="BB2021"/>
      <c r="BC2021"/>
      <c r="BD2021"/>
      <c r="BE2021"/>
      <c r="BF2021"/>
      <c r="BG2021"/>
      <c r="BH2021"/>
      <c r="BI2021"/>
      <c r="BJ2021"/>
      <c r="BK2021"/>
      <c r="BL2021"/>
      <c r="BM2021"/>
      <c r="BN2021"/>
      <c r="BO2021"/>
      <c r="BP2021"/>
    </row>
    <row r="2022" spans="51:68" ht="14.25">
      <c r="AY2022"/>
      <c r="AZ2022"/>
      <c r="BA2022"/>
      <c r="BB2022"/>
      <c r="BC2022"/>
      <c r="BD2022"/>
      <c r="BE2022"/>
      <c r="BF2022"/>
      <c r="BG2022"/>
      <c r="BH2022"/>
      <c r="BI2022"/>
      <c r="BJ2022"/>
      <c r="BK2022"/>
      <c r="BL2022"/>
      <c r="BM2022"/>
      <c r="BN2022"/>
      <c r="BO2022"/>
      <c r="BP2022"/>
    </row>
    <row r="2023" spans="51:68" ht="14.25">
      <c r="AY2023"/>
      <c r="AZ2023"/>
      <c r="BA2023"/>
      <c r="BB2023"/>
      <c r="BC2023"/>
      <c r="BD2023"/>
      <c r="BE2023"/>
      <c r="BF2023"/>
      <c r="BG2023"/>
      <c r="BH2023"/>
      <c r="BI2023"/>
      <c r="BJ2023"/>
      <c r="BK2023"/>
      <c r="BL2023"/>
      <c r="BM2023"/>
      <c r="BN2023"/>
      <c r="BO2023"/>
      <c r="BP2023"/>
    </row>
    <row r="2024" spans="51:68" ht="14.25">
      <c r="AY2024"/>
      <c r="AZ2024"/>
      <c r="BA2024"/>
      <c r="BB2024"/>
      <c r="BC2024"/>
      <c r="BD2024"/>
      <c r="BE2024"/>
      <c r="BF2024"/>
      <c r="BG2024"/>
      <c r="BH2024"/>
      <c r="BI2024"/>
      <c r="BJ2024"/>
      <c r="BK2024"/>
      <c r="BL2024"/>
      <c r="BM2024"/>
      <c r="BN2024"/>
      <c r="BO2024"/>
      <c r="BP2024"/>
    </row>
    <row r="2025" spans="51:68" ht="14.25">
      <c r="AY2025"/>
      <c r="AZ2025"/>
      <c r="BA2025"/>
      <c r="BB2025"/>
      <c r="BC2025"/>
      <c r="BD2025"/>
      <c r="BE2025"/>
      <c r="BF2025"/>
      <c r="BG2025"/>
      <c r="BH2025"/>
      <c r="BI2025"/>
      <c r="BJ2025"/>
      <c r="BK2025"/>
      <c r="BL2025"/>
      <c r="BM2025"/>
      <c r="BN2025"/>
      <c r="BO2025"/>
      <c r="BP2025"/>
    </row>
    <row r="2026" spans="51:68" ht="14.25">
      <c r="AY2026"/>
      <c r="AZ2026"/>
      <c r="BA2026"/>
      <c r="BB2026"/>
      <c r="BC2026"/>
      <c r="BD2026"/>
      <c r="BE2026"/>
      <c r="BF2026"/>
      <c r="BG2026"/>
      <c r="BH2026"/>
      <c r="BI2026"/>
      <c r="BJ2026"/>
      <c r="BK2026"/>
      <c r="BL2026"/>
      <c r="BM2026"/>
      <c r="BN2026"/>
      <c r="BO2026"/>
      <c r="BP2026"/>
    </row>
    <row r="2027" spans="51:68" ht="14.25">
      <c r="AY2027"/>
      <c r="AZ2027"/>
      <c r="BA2027"/>
      <c r="BB2027"/>
      <c r="BC2027"/>
      <c r="BD2027"/>
      <c r="BE2027"/>
      <c r="BF2027"/>
      <c r="BG2027"/>
      <c r="BH2027"/>
      <c r="BI2027"/>
      <c r="BJ2027"/>
      <c r="BK2027"/>
      <c r="BL2027"/>
      <c r="BM2027"/>
      <c r="BN2027"/>
      <c r="BO2027"/>
      <c r="BP2027"/>
    </row>
    <row r="2028" spans="51:68" ht="14.25">
      <c r="AY2028"/>
      <c r="AZ2028"/>
      <c r="BA2028"/>
      <c r="BB2028"/>
      <c r="BC2028"/>
      <c r="BD2028"/>
      <c r="BE2028"/>
      <c r="BF2028"/>
      <c r="BG2028"/>
      <c r="BH2028"/>
      <c r="BI2028"/>
      <c r="BJ2028"/>
      <c r="BK2028"/>
      <c r="BL2028"/>
      <c r="BM2028"/>
      <c r="BN2028"/>
      <c r="BO2028"/>
      <c r="BP2028"/>
    </row>
    <row r="2029" spans="51:68" ht="14.25">
      <c r="AY2029"/>
      <c r="AZ2029"/>
      <c r="BA2029"/>
      <c r="BB2029"/>
      <c r="BC2029"/>
      <c r="BD2029"/>
      <c r="BE2029"/>
      <c r="BF2029"/>
      <c r="BG2029"/>
      <c r="BH2029"/>
      <c r="BI2029"/>
      <c r="BJ2029"/>
      <c r="BK2029"/>
      <c r="BL2029"/>
      <c r="BM2029"/>
      <c r="BN2029"/>
      <c r="BO2029"/>
      <c r="BP2029"/>
    </row>
    <row r="2030" spans="51:68" ht="14.25">
      <c r="AY2030"/>
      <c r="AZ2030"/>
      <c r="BA2030"/>
      <c r="BB2030"/>
      <c r="BC2030"/>
      <c r="BD2030"/>
      <c r="BE2030"/>
      <c r="BF2030"/>
      <c r="BG2030"/>
      <c r="BH2030"/>
      <c r="BI2030"/>
      <c r="BJ2030"/>
      <c r="BK2030"/>
      <c r="BL2030"/>
      <c r="BM2030"/>
      <c r="BN2030"/>
      <c r="BO2030"/>
      <c r="BP2030"/>
    </row>
    <row r="2031" spans="51:68" ht="14.25">
      <c r="AY2031"/>
      <c r="AZ2031"/>
      <c r="BA2031"/>
      <c r="BB2031"/>
      <c r="BC2031"/>
      <c r="BD2031"/>
      <c r="BE2031"/>
      <c r="BF2031"/>
      <c r="BG2031"/>
      <c r="BH2031"/>
      <c r="BI2031"/>
      <c r="BJ2031"/>
      <c r="BK2031"/>
      <c r="BL2031"/>
      <c r="BM2031"/>
      <c r="BN2031"/>
      <c r="BO2031"/>
      <c r="BP2031"/>
    </row>
    <row r="2032" spans="51:68" ht="14.25">
      <c r="AY2032"/>
      <c r="AZ2032"/>
      <c r="BA2032"/>
      <c r="BB2032"/>
      <c r="BC2032"/>
      <c r="BD2032"/>
      <c r="BE2032"/>
      <c r="BF2032"/>
      <c r="BG2032"/>
      <c r="BH2032"/>
      <c r="BI2032"/>
      <c r="BJ2032"/>
      <c r="BK2032"/>
      <c r="BL2032"/>
      <c r="BM2032"/>
      <c r="BN2032"/>
      <c r="BO2032"/>
      <c r="BP2032"/>
    </row>
    <row r="2033" spans="51:68" ht="14.25">
      <c r="AY2033"/>
      <c r="AZ2033"/>
      <c r="BA2033"/>
      <c r="BB2033"/>
      <c r="BC2033"/>
      <c r="BD2033"/>
      <c r="BE2033"/>
      <c r="BF2033"/>
      <c r="BG2033"/>
      <c r="BH2033"/>
      <c r="BI2033"/>
      <c r="BJ2033"/>
      <c r="BK2033"/>
      <c r="BL2033"/>
      <c r="BM2033"/>
      <c r="BN2033"/>
      <c r="BO2033"/>
      <c r="BP2033"/>
    </row>
    <row r="2034" spans="51:68" ht="14.25">
      <c r="AY2034"/>
      <c r="AZ2034"/>
      <c r="BA2034"/>
      <c r="BB2034"/>
      <c r="BC2034"/>
      <c r="BD2034"/>
      <c r="BE2034"/>
      <c r="BF2034"/>
      <c r="BG2034"/>
      <c r="BH2034"/>
      <c r="BI2034"/>
      <c r="BJ2034"/>
      <c r="BK2034"/>
      <c r="BL2034"/>
      <c r="BM2034"/>
      <c r="BN2034"/>
      <c r="BO2034"/>
      <c r="BP2034"/>
    </row>
    <row r="2035" spans="51:68" ht="14.25">
      <c r="AY2035"/>
      <c r="AZ2035"/>
      <c r="BA2035"/>
      <c r="BB2035"/>
      <c r="BC2035"/>
      <c r="BD2035"/>
      <c r="BE2035"/>
      <c r="BF2035"/>
      <c r="BG2035"/>
      <c r="BH2035"/>
      <c r="BI2035"/>
      <c r="BJ2035"/>
      <c r="BK2035"/>
      <c r="BL2035"/>
      <c r="BM2035"/>
      <c r="BN2035"/>
      <c r="BO2035"/>
      <c r="BP2035"/>
    </row>
    <row r="2036" spans="51:68" ht="14.25">
      <c r="AY2036"/>
      <c r="AZ2036"/>
      <c r="BA2036"/>
      <c r="BB2036"/>
      <c r="BC2036"/>
      <c r="BD2036"/>
      <c r="BE2036"/>
      <c r="BF2036"/>
      <c r="BG2036"/>
      <c r="BH2036"/>
      <c r="BI2036"/>
      <c r="BJ2036"/>
      <c r="BK2036"/>
      <c r="BL2036"/>
      <c r="BM2036"/>
      <c r="BN2036"/>
      <c r="BO2036"/>
      <c r="BP2036"/>
    </row>
    <row r="2037" spans="51:68" ht="14.25">
      <c r="AY2037"/>
      <c r="AZ2037"/>
      <c r="BA2037"/>
      <c r="BB2037"/>
      <c r="BC2037"/>
      <c r="BD2037"/>
      <c r="BE2037"/>
      <c r="BF2037"/>
      <c r="BG2037"/>
      <c r="BH2037"/>
      <c r="BI2037"/>
      <c r="BJ2037"/>
      <c r="BK2037"/>
      <c r="BL2037"/>
      <c r="BM2037"/>
      <c r="BN2037"/>
      <c r="BO2037"/>
      <c r="BP2037"/>
    </row>
    <row r="2038" spans="51:68" ht="14.25">
      <c r="AY2038"/>
      <c r="AZ2038"/>
      <c r="BA2038"/>
      <c r="BB2038"/>
      <c r="BC2038"/>
      <c r="BD2038"/>
      <c r="BE2038"/>
      <c r="BF2038"/>
      <c r="BG2038"/>
      <c r="BH2038"/>
      <c r="BI2038"/>
      <c r="BJ2038"/>
      <c r="BK2038"/>
      <c r="BL2038"/>
      <c r="BM2038"/>
      <c r="BN2038"/>
      <c r="BO2038"/>
      <c r="BP2038"/>
    </row>
    <row r="2039" spans="51:68" ht="14.25">
      <c r="AY2039"/>
      <c r="AZ2039"/>
      <c r="BA2039"/>
      <c r="BB2039"/>
      <c r="BC2039"/>
      <c r="BD2039"/>
      <c r="BE2039"/>
      <c r="BF2039"/>
      <c r="BG2039"/>
      <c r="BH2039"/>
      <c r="BI2039"/>
      <c r="BJ2039"/>
      <c r="BK2039"/>
      <c r="BL2039"/>
      <c r="BM2039"/>
      <c r="BN2039"/>
      <c r="BO2039"/>
      <c r="BP2039"/>
    </row>
    <row r="2040" spans="51:68" ht="14.25">
      <c r="AY2040"/>
      <c r="AZ2040"/>
      <c r="BA2040"/>
      <c r="BB2040"/>
      <c r="BC2040"/>
      <c r="BD2040"/>
      <c r="BE2040"/>
      <c r="BF2040"/>
      <c r="BG2040"/>
      <c r="BH2040"/>
      <c r="BI2040"/>
      <c r="BJ2040"/>
      <c r="BK2040"/>
      <c r="BL2040"/>
      <c r="BM2040"/>
      <c r="BN2040"/>
      <c r="BO2040"/>
      <c r="BP2040"/>
    </row>
    <row r="2041" spans="51:68" ht="14.25">
      <c r="AY2041"/>
      <c r="AZ2041"/>
      <c r="BA2041"/>
      <c r="BB2041"/>
      <c r="BC2041"/>
      <c r="BD2041"/>
      <c r="BE2041"/>
      <c r="BF2041"/>
      <c r="BG2041"/>
      <c r="BH2041"/>
      <c r="BI2041"/>
      <c r="BJ2041"/>
      <c r="BK2041"/>
      <c r="BL2041"/>
      <c r="BM2041"/>
      <c r="BN2041"/>
      <c r="BO2041"/>
      <c r="BP2041"/>
    </row>
    <row r="2042" spans="51:68" ht="14.25">
      <c r="AY2042"/>
      <c r="AZ2042"/>
      <c r="BA2042"/>
      <c r="BB2042"/>
      <c r="BC2042"/>
      <c r="BD2042"/>
      <c r="BE2042"/>
      <c r="BF2042"/>
      <c r="BG2042"/>
      <c r="BH2042"/>
      <c r="BI2042"/>
      <c r="BJ2042"/>
      <c r="BK2042"/>
      <c r="BL2042"/>
      <c r="BM2042"/>
      <c r="BN2042"/>
      <c r="BO2042"/>
      <c r="BP2042"/>
    </row>
    <row r="2043" spans="51:68" ht="14.25">
      <c r="AY2043"/>
      <c r="AZ2043"/>
      <c r="BA2043"/>
      <c r="BB2043"/>
      <c r="BC2043"/>
      <c r="BD2043"/>
      <c r="BE2043"/>
      <c r="BF2043"/>
      <c r="BG2043"/>
      <c r="BH2043"/>
      <c r="BI2043"/>
      <c r="BJ2043"/>
      <c r="BK2043"/>
      <c r="BL2043"/>
      <c r="BM2043"/>
      <c r="BN2043"/>
      <c r="BO2043"/>
      <c r="BP2043"/>
    </row>
    <row r="2044" spans="51:68" ht="14.25">
      <c r="AY2044"/>
      <c r="AZ2044"/>
      <c r="BA2044"/>
      <c r="BB2044"/>
      <c r="BC2044"/>
      <c r="BD2044"/>
      <c r="BE2044"/>
      <c r="BF2044"/>
      <c r="BG2044"/>
      <c r="BH2044"/>
      <c r="BI2044"/>
      <c r="BJ2044"/>
      <c r="BK2044"/>
      <c r="BL2044"/>
      <c r="BM2044"/>
      <c r="BN2044"/>
      <c r="BO2044"/>
      <c r="BP2044"/>
    </row>
    <row r="2045" spans="51:68" ht="14.25">
      <c r="AY2045"/>
      <c r="AZ2045"/>
      <c r="BA2045"/>
      <c r="BB2045"/>
      <c r="BC2045"/>
      <c r="BD2045"/>
      <c r="BE2045"/>
      <c r="BF2045"/>
      <c r="BG2045"/>
      <c r="BH2045"/>
      <c r="BI2045"/>
      <c r="BJ2045"/>
      <c r="BK2045"/>
      <c r="BL2045"/>
      <c r="BM2045"/>
      <c r="BN2045"/>
      <c r="BO2045"/>
      <c r="BP2045"/>
    </row>
    <row r="2046" spans="51:68" ht="14.25">
      <c r="AY2046"/>
      <c r="AZ2046"/>
      <c r="BA2046"/>
      <c r="BB2046"/>
      <c r="BC2046"/>
      <c r="BD2046"/>
      <c r="BE2046"/>
      <c r="BF2046"/>
      <c r="BG2046"/>
      <c r="BH2046"/>
      <c r="BI2046"/>
      <c r="BJ2046"/>
      <c r="BK2046"/>
      <c r="BL2046"/>
      <c r="BM2046"/>
      <c r="BN2046"/>
      <c r="BO2046"/>
      <c r="BP2046"/>
    </row>
    <row r="2047" spans="51:68" ht="14.25">
      <c r="AY2047"/>
      <c r="AZ2047"/>
      <c r="BA2047"/>
      <c r="BB2047"/>
      <c r="BC2047"/>
      <c r="BD2047"/>
      <c r="BE2047"/>
      <c r="BF2047"/>
      <c r="BG2047"/>
      <c r="BH2047"/>
      <c r="BI2047"/>
      <c r="BJ2047"/>
      <c r="BK2047"/>
      <c r="BL2047"/>
      <c r="BM2047"/>
      <c r="BN2047"/>
      <c r="BO2047"/>
      <c r="BP2047"/>
    </row>
    <row r="2048" spans="51:68" ht="14.25">
      <c r="AY2048"/>
      <c r="AZ2048"/>
      <c r="BA2048"/>
      <c r="BB2048"/>
      <c r="BC2048"/>
      <c r="BD2048"/>
      <c r="BE2048"/>
      <c r="BF2048"/>
      <c r="BG2048"/>
      <c r="BH2048"/>
      <c r="BI2048"/>
      <c r="BJ2048"/>
      <c r="BK2048"/>
      <c r="BL2048"/>
      <c r="BM2048"/>
      <c r="BN2048"/>
      <c r="BO2048"/>
      <c r="BP2048"/>
    </row>
    <row r="2049" spans="51:68" ht="14.25">
      <c r="AY2049"/>
      <c r="AZ2049"/>
      <c r="BA2049"/>
      <c r="BB2049"/>
      <c r="BC2049"/>
      <c r="BD2049"/>
      <c r="BE2049"/>
      <c r="BF2049"/>
      <c r="BG2049"/>
      <c r="BH2049"/>
      <c r="BI2049"/>
      <c r="BJ2049"/>
      <c r="BK2049"/>
      <c r="BL2049"/>
      <c r="BM2049"/>
      <c r="BN2049"/>
      <c r="BO2049"/>
      <c r="BP2049"/>
    </row>
    <row r="2050" spans="51:68" ht="14.25">
      <c r="AY2050"/>
      <c r="AZ2050"/>
      <c r="BA2050"/>
      <c r="BB2050"/>
      <c r="BC2050"/>
      <c r="BD2050"/>
      <c r="BE2050"/>
      <c r="BF2050"/>
      <c r="BG2050"/>
      <c r="BH2050"/>
      <c r="BI2050"/>
      <c r="BJ2050"/>
      <c r="BK2050"/>
      <c r="BL2050"/>
      <c r="BM2050"/>
      <c r="BN2050"/>
      <c r="BO2050"/>
      <c r="BP2050"/>
    </row>
    <row r="2051" spans="51:68" ht="14.25">
      <c r="AY2051"/>
      <c r="AZ2051"/>
      <c r="BA2051"/>
      <c r="BB2051"/>
      <c r="BC2051"/>
      <c r="BD2051"/>
      <c r="BE2051"/>
      <c r="BF2051"/>
      <c r="BG2051"/>
      <c r="BH2051"/>
      <c r="BI2051"/>
      <c r="BJ2051"/>
      <c r="BK2051"/>
      <c r="BL2051"/>
      <c r="BM2051"/>
      <c r="BN2051"/>
      <c r="BO2051"/>
      <c r="BP2051"/>
    </row>
    <row r="2052" spans="51:68" ht="14.25">
      <c r="AY2052"/>
      <c r="AZ2052"/>
      <c r="BA2052"/>
      <c r="BB2052"/>
      <c r="BC2052"/>
      <c r="BD2052"/>
      <c r="BE2052"/>
      <c r="BF2052"/>
      <c r="BG2052"/>
      <c r="BH2052"/>
      <c r="BI2052"/>
      <c r="BJ2052"/>
      <c r="BK2052"/>
      <c r="BL2052"/>
      <c r="BM2052"/>
      <c r="BN2052"/>
      <c r="BO2052"/>
      <c r="BP2052"/>
    </row>
    <row r="2053" spans="51:68" ht="14.25">
      <c r="AY2053"/>
      <c r="AZ2053"/>
      <c r="BA2053"/>
      <c r="BB2053"/>
      <c r="BC2053"/>
      <c r="BD2053"/>
      <c r="BE2053"/>
      <c r="BF2053"/>
      <c r="BG2053"/>
      <c r="BH2053"/>
      <c r="BI2053"/>
      <c r="BJ2053"/>
      <c r="BK2053"/>
      <c r="BL2053"/>
      <c r="BM2053"/>
      <c r="BN2053"/>
      <c r="BO2053"/>
      <c r="BP2053"/>
    </row>
    <row r="2054" spans="51:68" ht="14.25">
      <c r="AY2054"/>
      <c r="AZ2054"/>
      <c r="BA2054"/>
      <c r="BB2054"/>
      <c r="BC2054"/>
      <c r="BD2054"/>
      <c r="BE2054"/>
      <c r="BF2054"/>
      <c r="BG2054"/>
      <c r="BH2054"/>
      <c r="BI2054"/>
      <c r="BJ2054"/>
      <c r="BK2054"/>
      <c r="BL2054"/>
      <c r="BM2054"/>
      <c r="BN2054"/>
      <c r="BO2054"/>
      <c r="BP2054"/>
    </row>
    <row r="2055" spans="51:68" ht="14.25">
      <c r="AY2055"/>
      <c r="AZ2055"/>
      <c r="BA2055"/>
      <c r="BB2055"/>
      <c r="BC2055"/>
      <c r="BD2055"/>
      <c r="BE2055"/>
      <c r="BF2055"/>
      <c r="BG2055"/>
      <c r="BH2055"/>
      <c r="BI2055"/>
      <c r="BJ2055"/>
      <c r="BK2055"/>
      <c r="BL2055"/>
      <c r="BM2055"/>
      <c r="BN2055"/>
      <c r="BO2055"/>
      <c r="BP2055"/>
    </row>
    <row r="2056" spans="51:68" ht="14.25">
      <c r="AY2056"/>
      <c r="AZ2056"/>
      <c r="BA2056"/>
      <c r="BB2056"/>
      <c r="BC2056"/>
      <c r="BD2056"/>
      <c r="BE2056"/>
      <c r="BF2056"/>
      <c r="BG2056"/>
      <c r="BH2056"/>
      <c r="BI2056"/>
      <c r="BJ2056"/>
      <c r="BK2056"/>
      <c r="BL2056"/>
      <c r="BM2056"/>
      <c r="BN2056"/>
      <c r="BO2056"/>
      <c r="BP2056"/>
    </row>
    <row r="2057" spans="51:68" ht="14.25">
      <c r="AY2057"/>
      <c r="AZ2057"/>
      <c r="BA2057"/>
      <c r="BB2057"/>
      <c r="BC2057"/>
      <c r="BD2057"/>
      <c r="BE2057"/>
      <c r="BF2057"/>
      <c r="BG2057"/>
      <c r="BH2057"/>
      <c r="BI2057"/>
      <c r="BJ2057"/>
      <c r="BK2057"/>
      <c r="BL2057"/>
      <c r="BM2057"/>
      <c r="BN2057"/>
      <c r="BO2057"/>
      <c r="BP2057"/>
    </row>
    <row r="2058" spans="51:68" ht="14.25">
      <c r="AY2058"/>
      <c r="AZ2058"/>
      <c r="BA2058"/>
      <c r="BB2058"/>
      <c r="BC2058"/>
      <c r="BD2058"/>
      <c r="BE2058"/>
      <c r="BF2058"/>
      <c r="BG2058"/>
      <c r="BH2058"/>
      <c r="BI2058"/>
      <c r="BJ2058"/>
      <c r="BK2058"/>
      <c r="BL2058"/>
      <c r="BM2058"/>
      <c r="BN2058"/>
      <c r="BO2058"/>
      <c r="BP2058"/>
    </row>
    <row r="2059" spans="51:68" ht="14.25">
      <c r="AY2059"/>
      <c r="AZ2059"/>
      <c r="BA2059"/>
      <c r="BB2059"/>
      <c r="BC2059"/>
      <c r="BD2059"/>
      <c r="BE2059"/>
      <c r="BF2059"/>
      <c r="BG2059"/>
      <c r="BH2059"/>
      <c r="BI2059"/>
      <c r="BJ2059"/>
      <c r="BK2059"/>
      <c r="BL2059"/>
      <c r="BM2059"/>
      <c r="BN2059"/>
      <c r="BO2059"/>
      <c r="BP2059"/>
    </row>
    <row r="2060" spans="51:68" ht="14.25">
      <c r="AY2060"/>
      <c r="AZ2060"/>
      <c r="BA2060"/>
      <c r="BB2060"/>
      <c r="BC2060"/>
      <c r="BD2060"/>
      <c r="BE2060"/>
      <c r="BF2060"/>
      <c r="BG2060"/>
      <c r="BH2060"/>
      <c r="BI2060"/>
      <c r="BJ2060"/>
      <c r="BK2060"/>
      <c r="BL2060"/>
      <c r="BM2060"/>
      <c r="BN2060"/>
      <c r="BO2060"/>
      <c r="BP2060"/>
    </row>
    <row r="2061" spans="51:68" ht="14.25">
      <c r="AY2061"/>
      <c r="AZ2061"/>
      <c r="BA2061"/>
      <c r="BB2061"/>
      <c r="BC2061"/>
      <c r="BD2061"/>
      <c r="BE2061"/>
      <c r="BF2061"/>
      <c r="BG2061"/>
      <c r="BH2061"/>
      <c r="BI2061"/>
      <c r="BJ2061"/>
      <c r="BK2061"/>
      <c r="BL2061"/>
      <c r="BM2061"/>
      <c r="BN2061"/>
      <c r="BO2061"/>
      <c r="BP2061"/>
    </row>
    <row r="2062" spans="51:68" ht="14.25">
      <c r="AY2062"/>
      <c r="AZ2062"/>
      <c r="BA2062"/>
      <c r="BB2062"/>
      <c r="BC2062"/>
      <c r="BD2062"/>
      <c r="BE2062"/>
      <c r="BF2062"/>
      <c r="BG2062"/>
      <c r="BH2062"/>
      <c r="BI2062"/>
      <c r="BJ2062"/>
      <c r="BK2062"/>
      <c r="BL2062"/>
      <c r="BM2062"/>
      <c r="BN2062"/>
      <c r="BO2062"/>
      <c r="BP2062"/>
    </row>
    <row r="2063" spans="51:68" ht="14.25">
      <c r="AY2063"/>
      <c r="AZ2063"/>
      <c r="BA2063"/>
      <c r="BB2063"/>
      <c r="BC2063"/>
      <c r="BD2063"/>
      <c r="BE2063"/>
      <c r="BF2063"/>
      <c r="BG2063"/>
      <c r="BH2063"/>
      <c r="BI2063"/>
      <c r="BJ2063"/>
      <c r="BK2063"/>
      <c r="BL2063"/>
      <c r="BM2063"/>
      <c r="BN2063"/>
      <c r="BO2063"/>
      <c r="BP2063"/>
    </row>
    <row r="2064" spans="51:68" ht="14.25">
      <c r="AY2064"/>
      <c r="AZ2064"/>
      <c r="BA2064"/>
      <c r="BB2064"/>
      <c r="BC2064"/>
      <c r="BD2064"/>
      <c r="BE2064"/>
      <c r="BF2064"/>
      <c r="BG2064"/>
      <c r="BH2064"/>
      <c r="BI2064"/>
      <c r="BJ2064"/>
      <c r="BK2064"/>
      <c r="BL2064"/>
      <c r="BM2064"/>
      <c r="BN2064"/>
      <c r="BO2064"/>
      <c r="BP2064"/>
    </row>
    <row r="2065" spans="51:68" ht="14.25">
      <c r="AY2065"/>
      <c r="AZ2065"/>
      <c r="BA2065"/>
      <c r="BB2065"/>
      <c r="BC2065"/>
      <c r="BD2065"/>
      <c r="BE2065"/>
      <c r="BF2065"/>
      <c r="BG2065"/>
      <c r="BH2065"/>
      <c r="BI2065"/>
      <c r="BJ2065"/>
      <c r="BK2065"/>
      <c r="BL2065"/>
      <c r="BM2065"/>
      <c r="BN2065"/>
      <c r="BO2065"/>
      <c r="BP2065"/>
    </row>
    <row r="2066" spans="51:68" ht="14.25">
      <c r="AY2066"/>
      <c r="AZ2066"/>
      <c r="BA2066"/>
      <c r="BB2066"/>
      <c r="BC2066"/>
      <c r="BD2066"/>
      <c r="BE2066"/>
      <c r="BF2066"/>
      <c r="BG2066"/>
      <c r="BH2066"/>
      <c r="BI2066"/>
      <c r="BJ2066"/>
      <c r="BK2066"/>
      <c r="BL2066"/>
      <c r="BM2066"/>
      <c r="BN2066"/>
      <c r="BO2066"/>
      <c r="BP2066"/>
    </row>
    <row r="2067" spans="51:68" ht="14.25">
      <c r="AY2067"/>
      <c r="AZ2067"/>
      <c r="BA2067"/>
      <c r="BB2067"/>
      <c r="BC2067"/>
      <c r="BD2067"/>
      <c r="BE2067"/>
      <c r="BF2067"/>
      <c r="BG2067"/>
      <c r="BH2067"/>
      <c r="BI2067"/>
      <c r="BJ2067"/>
      <c r="BK2067"/>
      <c r="BL2067"/>
      <c r="BM2067"/>
      <c r="BN2067"/>
      <c r="BO2067"/>
      <c r="BP2067"/>
    </row>
    <row r="2068" spans="51:68" ht="14.25">
      <c r="AY2068"/>
      <c r="AZ2068"/>
      <c r="BA2068"/>
      <c r="BB2068"/>
      <c r="BC2068"/>
      <c r="BD2068"/>
      <c r="BE2068"/>
      <c r="BF2068"/>
      <c r="BG2068"/>
      <c r="BH2068"/>
      <c r="BI2068"/>
      <c r="BJ2068"/>
      <c r="BK2068"/>
      <c r="BL2068"/>
      <c r="BM2068"/>
      <c r="BN2068"/>
      <c r="BO2068"/>
      <c r="BP2068"/>
    </row>
    <row r="2069" spans="51:68" ht="14.25">
      <c r="AY2069"/>
      <c r="AZ2069"/>
      <c r="BA2069"/>
      <c r="BB2069"/>
      <c r="BC2069"/>
      <c r="BD2069"/>
      <c r="BE2069"/>
      <c r="BF2069"/>
      <c r="BG2069"/>
      <c r="BH2069"/>
      <c r="BI2069"/>
      <c r="BJ2069"/>
      <c r="BK2069"/>
      <c r="BL2069"/>
      <c r="BM2069"/>
      <c r="BN2069"/>
      <c r="BO2069"/>
      <c r="BP2069"/>
    </row>
    <row r="2070" spans="51:68" ht="14.25">
      <c r="AY2070"/>
      <c r="AZ2070"/>
      <c r="BA2070"/>
      <c r="BB2070"/>
      <c r="BC2070"/>
      <c r="BD2070"/>
      <c r="BE2070"/>
      <c r="BF2070"/>
      <c r="BG2070"/>
      <c r="BH2070"/>
      <c r="BI2070"/>
      <c r="BJ2070"/>
      <c r="BK2070"/>
      <c r="BL2070"/>
      <c r="BM2070"/>
      <c r="BN2070"/>
      <c r="BO2070"/>
      <c r="BP2070"/>
    </row>
    <row r="2071" spans="51:68" ht="14.25">
      <c r="AY2071"/>
      <c r="AZ2071"/>
      <c r="BA2071"/>
      <c r="BB2071"/>
      <c r="BC2071"/>
      <c r="BD2071"/>
      <c r="BE2071"/>
      <c r="BF2071"/>
      <c r="BG2071"/>
      <c r="BH2071"/>
      <c r="BI2071"/>
      <c r="BJ2071"/>
      <c r="BK2071"/>
      <c r="BL2071"/>
      <c r="BM2071"/>
      <c r="BN2071"/>
      <c r="BO2071"/>
      <c r="BP2071"/>
    </row>
    <row r="2072" spans="51:68" ht="14.25">
      <c r="AY2072"/>
      <c r="AZ2072"/>
      <c r="BA2072"/>
      <c r="BB2072"/>
      <c r="BC2072"/>
      <c r="BD2072"/>
      <c r="BE2072"/>
      <c r="BF2072"/>
      <c r="BG2072"/>
      <c r="BH2072"/>
      <c r="BI2072"/>
      <c r="BJ2072"/>
      <c r="BK2072"/>
      <c r="BL2072"/>
      <c r="BM2072"/>
      <c r="BN2072"/>
      <c r="BO2072"/>
      <c r="BP2072"/>
    </row>
    <row r="2073" spans="51:68" ht="14.25">
      <c r="AY2073"/>
      <c r="AZ2073"/>
      <c r="BA2073"/>
      <c r="BB2073"/>
      <c r="BC2073"/>
      <c r="BD2073"/>
      <c r="BE2073"/>
      <c r="BF2073"/>
      <c r="BG2073"/>
      <c r="BH2073"/>
      <c r="BI2073"/>
      <c r="BJ2073"/>
      <c r="BK2073"/>
      <c r="BL2073"/>
      <c r="BM2073"/>
      <c r="BN2073"/>
      <c r="BO2073"/>
      <c r="BP2073"/>
    </row>
    <row r="2074" spans="51:68" ht="14.25">
      <c r="AY2074"/>
      <c r="AZ2074"/>
      <c r="BA2074"/>
      <c r="BB2074"/>
      <c r="BC2074"/>
      <c r="BD2074"/>
      <c r="BE2074"/>
      <c r="BF2074"/>
      <c r="BG2074"/>
      <c r="BH2074"/>
      <c r="BI2074"/>
      <c r="BJ2074"/>
      <c r="BK2074"/>
      <c r="BL2074"/>
      <c r="BM2074"/>
      <c r="BN2074"/>
      <c r="BO2074"/>
      <c r="BP2074"/>
    </row>
    <row r="2075" spans="51:68" ht="14.25">
      <c r="AY2075"/>
      <c r="AZ2075"/>
      <c r="BA2075"/>
      <c r="BB2075"/>
      <c r="BC2075"/>
      <c r="BD2075"/>
      <c r="BE2075"/>
      <c r="BF2075"/>
      <c r="BG2075"/>
      <c r="BH2075"/>
      <c r="BI2075"/>
      <c r="BJ2075"/>
      <c r="BK2075"/>
      <c r="BL2075"/>
      <c r="BM2075"/>
      <c r="BN2075"/>
      <c r="BO2075"/>
      <c r="BP2075"/>
    </row>
    <row r="2076" spans="51:68" ht="14.25">
      <c r="AY2076"/>
      <c r="AZ2076"/>
      <c r="BA2076"/>
      <c r="BB2076"/>
      <c r="BC2076"/>
      <c r="BD2076"/>
      <c r="BE2076"/>
      <c r="BF2076"/>
      <c r="BG2076"/>
      <c r="BH2076"/>
      <c r="BI2076"/>
      <c r="BJ2076"/>
      <c r="BK2076"/>
      <c r="BL2076"/>
      <c r="BM2076"/>
      <c r="BN2076"/>
      <c r="BO2076"/>
      <c r="BP2076"/>
    </row>
    <row r="2077" spans="51:68" ht="14.25">
      <c r="AY2077"/>
      <c r="AZ2077"/>
      <c r="BA2077"/>
      <c r="BB2077"/>
      <c r="BC2077"/>
      <c r="BD2077"/>
      <c r="BE2077"/>
      <c r="BF2077"/>
      <c r="BG2077"/>
      <c r="BH2077"/>
      <c r="BI2077"/>
      <c r="BJ2077"/>
      <c r="BK2077"/>
      <c r="BL2077"/>
      <c r="BM2077"/>
      <c r="BN2077"/>
      <c r="BO2077"/>
      <c r="BP2077"/>
    </row>
    <row r="2078" spans="51:68" ht="14.25">
      <c r="AY2078"/>
      <c r="AZ2078"/>
      <c r="BA2078"/>
      <c r="BB2078"/>
      <c r="BC2078"/>
      <c r="BD2078"/>
      <c r="BE2078"/>
      <c r="BF2078"/>
      <c r="BG2078"/>
      <c r="BH2078"/>
      <c r="BI2078"/>
      <c r="BJ2078"/>
      <c r="BK2078"/>
      <c r="BL2078"/>
      <c r="BM2078"/>
      <c r="BN2078"/>
      <c r="BO2078"/>
      <c r="BP2078"/>
    </row>
    <row r="2079" spans="51:68" ht="14.25">
      <c r="AY2079"/>
      <c r="AZ2079"/>
      <c r="BA2079"/>
      <c r="BB2079"/>
      <c r="BC2079"/>
      <c r="BD2079"/>
      <c r="BE2079"/>
      <c r="BF2079"/>
      <c r="BG2079"/>
      <c r="BH2079"/>
      <c r="BI2079"/>
      <c r="BJ2079"/>
      <c r="BK2079"/>
      <c r="BL2079"/>
      <c r="BM2079"/>
      <c r="BN2079"/>
      <c r="BO2079"/>
      <c r="BP2079"/>
    </row>
    <row r="2080" spans="51:68" ht="14.25">
      <c r="AY2080"/>
      <c r="AZ2080"/>
      <c r="BA2080"/>
      <c r="BB2080"/>
      <c r="BC2080"/>
      <c r="BD2080"/>
      <c r="BE2080"/>
      <c r="BF2080"/>
      <c r="BG2080"/>
      <c r="BH2080"/>
      <c r="BI2080"/>
      <c r="BJ2080"/>
      <c r="BK2080"/>
      <c r="BL2080"/>
      <c r="BM2080"/>
      <c r="BN2080"/>
      <c r="BO2080"/>
      <c r="BP2080"/>
    </row>
    <row r="2081" spans="51:68" ht="14.25">
      <c r="AY2081"/>
      <c r="AZ2081"/>
      <c r="BA2081"/>
      <c r="BB2081"/>
      <c r="BC2081"/>
      <c r="BD2081"/>
      <c r="BE2081"/>
      <c r="BF2081"/>
      <c r="BG2081"/>
      <c r="BH2081"/>
      <c r="BI2081"/>
      <c r="BJ2081"/>
      <c r="BK2081"/>
      <c r="BL2081"/>
      <c r="BM2081"/>
      <c r="BN2081"/>
      <c r="BO2081"/>
      <c r="BP2081"/>
    </row>
    <row r="2082" spans="51:68" ht="14.25">
      <c r="AY2082"/>
      <c r="AZ2082"/>
      <c r="BA2082"/>
      <c r="BB2082"/>
      <c r="BC2082"/>
      <c r="BD2082"/>
      <c r="BE2082"/>
      <c r="BF2082"/>
      <c r="BG2082"/>
      <c r="BH2082"/>
      <c r="BI2082"/>
      <c r="BJ2082"/>
      <c r="BK2082"/>
      <c r="BL2082"/>
      <c r="BM2082"/>
      <c r="BN2082"/>
      <c r="BO2082"/>
      <c r="BP2082"/>
    </row>
    <row r="2083" spans="51:68" ht="14.25">
      <c r="AY2083"/>
      <c r="AZ2083"/>
      <c r="BA2083"/>
      <c r="BB2083"/>
      <c r="BC2083"/>
      <c r="BD2083"/>
      <c r="BE2083"/>
      <c r="BF2083"/>
      <c r="BG2083"/>
      <c r="BH2083"/>
      <c r="BI2083"/>
      <c r="BJ2083"/>
      <c r="BK2083"/>
      <c r="BL2083"/>
      <c r="BM2083"/>
      <c r="BN2083"/>
      <c r="BO2083"/>
      <c r="BP2083"/>
    </row>
    <row r="2084" spans="51:68" ht="14.25">
      <c r="AY2084"/>
      <c r="AZ2084"/>
      <c r="BA2084"/>
      <c r="BB2084"/>
      <c r="BC2084"/>
      <c r="BD2084"/>
      <c r="BE2084"/>
      <c r="BF2084"/>
      <c r="BG2084"/>
      <c r="BH2084"/>
      <c r="BI2084"/>
      <c r="BJ2084"/>
      <c r="BK2084"/>
      <c r="BL2084"/>
      <c r="BM2084"/>
      <c r="BN2084"/>
      <c r="BO2084"/>
      <c r="BP2084"/>
    </row>
    <row r="2085" spans="51:68" ht="14.25">
      <c r="AY2085"/>
      <c r="AZ2085"/>
      <c r="BA2085"/>
      <c r="BB2085"/>
      <c r="BC2085"/>
      <c r="BD2085"/>
      <c r="BE2085"/>
      <c r="BF2085"/>
      <c r="BG2085"/>
      <c r="BH2085"/>
      <c r="BI2085"/>
      <c r="BJ2085"/>
      <c r="BK2085"/>
      <c r="BL2085"/>
      <c r="BM2085"/>
      <c r="BN2085"/>
      <c r="BO2085"/>
      <c r="BP2085"/>
    </row>
    <row r="2086" spans="51:68" ht="14.25">
      <c r="AY2086"/>
      <c r="AZ2086"/>
      <c r="BA2086"/>
      <c r="BB2086"/>
      <c r="BC2086"/>
      <c r="BD2086"/>
      <c r="BE2086"/>
      <c r="BF2086"/>
      <c r="BG2086"/>
      <c r="BH2086"/>
      <c r="BI2086"/>
      <c r="BJ2086"/>
      <c r="BK2086"/>
      <c r="BL2086"/>
      <c r="BM2086"/>
      <c r="BN2086"/>
      <c r="BO2086"/>
      <c r="BP2086"/>
    </row>
    <row r="2087" spans="51:68" ht="14.25">
      <c r="AY2087"/>
      <c r="AZ2087"/>
      <c r="BA2087"/>
      <c r="BB2087"/>
      <c r="BC2087"/>
      <c r="BD2087"/>
      <c r="BE2087"/>
      <c r="BF2087"/>
      <c r="BG2087"/>
      <c r="BH2087"/>
      <c r="BI2087"/>
      <c r="BJ2087"/>
      <c r="BK2087"/>
      <c r="BL2087"/>
      <c r="BM2087"/>
      <c r="BN2087"/>
      <c r="BO2087"/>
      <c r="BP2087"/>
    </row>
    <row r="2088" spans="51:68" ht="14.25">
      <c r="AY2088"/>
      <c r="AZ2088"/>
      <c r="BA2088"/>
      <c r="BB2088"/>
      <c r="BC2088"/>
      <c r="BD2088"/>
      <c r="BE2088"/>
      <c r="BF2088"/>
      <c r="BG2088"/>
      <c r="BH2088"/>
      <c r="BI2088"/>
      <c r="BJ2088"/>
      <c r="BK2088"/>
      <c r="BL2088"/>
      <c r="BM2088"/>
      <c r="BN2088"/>
      <c r="BO2088"/>
      <c r="BP2088"/>
    </row>
    <row r="2089" spans="51:68" ht="14.25">
      <c r="AY2089"/>
      <c r="AZ2089"/>
      <c r="BA2089"/>
      <c r="BB2089"/>
      <c r="BC2089"/>
      <c r="BD2089"/>
      <c r="BE2089"/>
      <c r="BF2089"/>
      <c r="BG2089"/>
      <c r="BH2089"/>
      <c r="BI2089"/>
      <c r="BJ2089"/>
      <c r="BK2089"/>
      <c r="BL2089"/>
      <c r="BM2089"/>
      <c r="BN2089"/>
      <c r="BO2089"/>
      <c r="BP2089"/>
    </row>
    <row r="2090" spans="51:68" ht="14.25">
      <c r="AY2090"/>
      <c r="AZ2090"/>
      <c r="BA2090"/>
      <c r="BB2090"/>
      <c r="BC2090"/>
      <c r="BD2090"/>
      <c r="BE2090"/>
      <c r="BF2090"/>
      <c r="BG2090"/>
      <c r="BH2090"/>
      <c r="BI2090"/>
      <c r="BJ2090"/>
      <c r="BK2090"/>
      <c r="BL2090"/>
      <c r="BM2090"/>
      <c r="BN2090"/>
      <c r="BO2090"/>
      <c r="BP2090"/>
    </row>
    <row r="2091" spans="51:68" ht="14.25">
      <c r="AY2091"/>
      <c r="AZ2091"/>
      <c r="BA2091"/>
      <c r="BB2091"/>
      <c r="BC2091"/>
      <c r="BD2091"/>
      <c r="BE2091"/>
      <c r="BF2091"/>
      <c r="BG2091"/>
      <c r="BH2091"/>
      <c r="BI2091"/>
      <c r="BJ2091"/>
      <c r="BK2091"/>
      <c r="BL2091"/>
      <c r="BM2091"/>
      <c r="BN2091"/>
      <c r="BO2091"/>
      <c r="BP2091"/>
    </row>
    <row r="2092" spans="51:68" ht="14.25">
      <c r="AY2092"/>
      <c r="AZ2092"/>
      <c r="BA2092"/>
      <c r="BB2092"/>
      <c r="BC2092"/>
      <c r="BD2092"/>
      <c r="BE2092"/>
      <c r="BF2092"/>
      <c r="BG2092"/>
      <c r="BH2092"/>
      <c r="BI2092"/>
      <c r="BJ2092"/>
      <c r="BK2092"/>
      <c r="BL2092"/>
      <c r="BM2092"/>
      <c r="BN2092"/>
      <c r="BO2092"/>
      <c r="BP2092"/>
    </row>
    <row r="2093" spans="51:68" ht="14.25">
      <c r="AY2093"/>
      <c r="AZ2093"/>
      <c r="BA2093"/>
      <c r="BB2093"/>
      <c r="BC2093"/>
      <c r="BD2093"/>
      <c r="BE2093"/>
      <c r="BF2093"/>
      <c r="BG2093"/>
      <c r="BH2093"/>
      <c r="BI2093"/>
      <c r="BJ2093"/>
      <c r="BK2093"/>
      <c r="BL2093"/>
      <c r="BM2093"/>
      <c r="BN2093"/>
      <c r="BO2093"/>
      <c r="BP2093"/>
    </row>
    <row r="2094" spans="51:68" ht="14.25">
      <c r="AY2094"/>
      <c r="AZ2094"/>
      <c r="BA2094"/>
      <c r="BB2094"/>
      <c r="BC2094"/>
      <c r="BD2094"/>
      <c r="BE2094"/>
      <c r="BF2094"/>
      <c r="BG2094"/>
      <c r="BH2094"/>
      <c r="BI2094"/>
      <c r="BJ2094"/>
      <c r="BK2094"/>
      <c r="BL2094"/>
      <c r="BM2094"/>
      <c r="BN2094"/>
      <c r="BO2094"/>
      <c r="BP2094"/>
    </row>
    <row r="2095" spans="51:68" ht="14.25">
      <c r="AY2095"/>
      <c r="AZ2095"/>
      <c r="BA2095"/>
      <c r="BB2095"/>
      <c r="BC2095"/>
      <c r="BD2095"/>
      <c r="BE2095"/>
      <c r="BF2095"/>
      <c r="BG2095"/>
      <c r="BH2095"/>
      <c r="BI2095"/>
      <c r="BJ2095"/>
      <c r="BK2095"/>
      <c r="BL2095"/>
      <c r="BM2095"/>
      <c r="BN2095"/>
      <c r="BO2095"/>
      <c r="BP2095"/>
    </row>
    <row r="2096" spans="51:68" ht="14.25">
      <c r="AY2096"/>
      <c r="AZ2096"/>
      <c r="BA2096"/>
      <c r="BB2096"/>
      <c r="BC2096"/>
      <c r="BD2096"/>
      <c r="BE2096"/>
      <c r="BF2096"/>
      <c r="BG2096"/>
      <c r="BH2096"/>
      <c r="BI2096"/>
      <c r="BJ2096"/>
      <c r="BK2096"/>
      <c r="BL2096"/>
      <c r="BM2096"/>
      <c r="BN2096"/>
      <c r="BO2096"/>
      <c r="BP2096"/>
    </row>
    <row r="2097" spans="51:68" ht="14.25">
      <c r="AY2097"/>
      <c r="AZ2097"/>
      <c r="BA2097"/>
      <c r="BB2097"/>
      <c r="BC2097"/>
      <c r="BD2097"/>
      <c r="BE2097"/>
      <c r="BF2097"/>
      <c r="BG2097"/>
      <c r="BH2097"/>
      <c r="BI2097"/>
      <c r="BJ2097"/>
      <c r="BK2097"/>
      <c r="BL2097"/>
      <c r="BM2097"/>
      <c r="BN2097"/>
      <c r="BO2097"/>
      <c r="BP2097"/>
    </row>
    <row r="2098" spans="51:68" ht="14.25">
      <c r="AY2098"/>
      <c r="AZ2098"/>
      <c r="BA2098"/>
      <c r="BB2098"/>
      <c r="BC2098"/>
      <c r="BD2098"/>
      <c r="BE2098"/>
      <c r="BF2098"/>
      <c r="BG2098"/>
      <c r="BH2098"/>
      <c r="BI2098"/>
      <c r="BJ2098"/>
      <c r="BK2098"/>
      <c r="BL2098"/>
      <c r="BM2098"/>
      <c r="BN2098"/>
      <c r="BO2098"/>
      <c r="BP2098"/>
    </row>
    <row r="2099" spans="51:68" ht="14.25">
      <c r="AY2099"/>
      <c r="AZ2099"/>
      <c r="BA2099"/>
      <c r="BB2099"/>
      <c r="BC2099"/>
      <c r="BD2099"/>
      <c r="BE2099"/>
      <c r="BF2099"/>
      <c r="BG2099"/>
      <c r="BH2099"/>
      <c r="BI2099"/>
      <c r="BJ2099"/>
      <c r="BK2099"/>
      <c r="BL2099"/>
      <c r="BM2099"/>
      <c r="BN2099"/>
      <c r="BO2099"/>
      <c r="BP2099"/>
    </row>
    <row r="2100" spans="51:68" ht="14.25">
      <c r="AY2100"/>
      <c r="AZ2100"/>
      <c r="BA2100"/>
      <c r="BB2100"/>
      <c r="BC2100"/>
      <c r="BD2100"/>
      <c r="BE2100"/>
      <c r="BF2100"/>
      <c r="BG2100"/>
      <c r="BH2100"/>
      <c r="BI2100"/>
      <c r="BJ2100"/>
      <c r="BK2100"/>
      <c r="BL2100"/>
      <c r="BM2100"/>
      <c r="BN2100"/>
      <c r="BO2100"/>
      <c r="BP2100"/>
    </row>
    <row r="2101" spans="51:68" ht="14.25">
      <c r="AY2101"/>
      <c r="AZ2101"/>
      <c r="BA2101"/>
      <c r="BB2101"/>
      <c r="BC2101"/>
      <c r="BD2101"/>
      <c r="BE2101"/>
      <c r="BF2101"/>
      <c r="BG2101"/>
      <c r="BH2101"/>
      <c r="BI2101"/>
      <c r="BJ2101"/>
      <c r="BK2101"/>
      <c r="BL2101"/>
      <c r="BM2101"/>
      <c r="BN2101"/>
      <c r="BO2101"/>
      <c r="BP2101"/>
    </row>
    <row r="2102" spans="51:68" ht="14.25">
      <c r="AY2102"/>
      <c r="AZ2102"/>
      <c r="BA2102"/>
      <c r="BB2102"/>
      <c r="BC2102"/>
      <c r="BD2102"/>
      <c r="BE2102"/>
      <c r="BF2102"/>
      <c r="BG2102"/>
      <c r="BH2102"/>
      <c r="BI2102"/>
      <c r="BJ2102"/>
      <c r="BK2102"/>
      <c r="BL2102"/>
      <c r="BM2102"/>
      <c r="BN2102"/>
      <c r="BO2102"/>
      <c r="BP2102"/>
    </row>
    <row r="2103" spans="51:68" ht="14.25">
      <c r="AY2103"/>
      <c r="AZ2103"/>
      <c r="BA2103"/>
      <c r="BB2103"/>
      <c r="BC2103"/>
      <c r="BD2103"/>
      <c r="BE2103"/>
      <c r="BF2103"/>
      <c r="BG2103"/>
      <c r="BH2103"/>
      <c r="BI2103"/>
      <c r="BJ2103"/>
      <c r="BK2103"/>
      <c r="BL2103"/>
      <c r="BM2103"/>
      <c r="BN2103"/>
      <c r="BO2103"/>
      <c r="BP2103"/>
    </row>
    <row r="2104" spans="51:68" ht="14.25">
      <c r="AY2104"/>
      <c r="AZ2104"/>
      <c r="BA2104"/>
      <c r="BB2104"/>
      <c r="BC2104"/>
      <c r="BD2104"/>
      <c r="BE2104"/>
      <c r="BF2104"/>
      <c r="BG2104"/>
      <c r="BH2104"/>
      <c r="BI2104"/>
      <c r="BJ2104"/>
      <c r="BK2104"/>
      <c r="BL2104"/>
      <c r="BM2104"/>
      <c r="BN2104"/>
      <c r="BO2104"/>
      <c r="BP2104"/>
    </row>
    <row r="2105" spans="51:68" ht="14.25">
      <c r="AY2105"/>
      <c r="AZ2105"/>
      <c r="BA2105"/>
      <c r="BB2105"/>
      <c r="BC2105"/>
      <c r="BD2105"/>
      <c r="BE2105"/>
      <c r="BF2105"/>
      <c r="BG2105"/>
      <c r="BH2105"/>
      <c r="BI2105"/>
      <c r="BJ2105"/>
      <c r="BK2105"/>
      <c r="BL2105"/>
      <c r="BM2105"/>
      <c r="BN2105"/>
      <c r="BO2105"/>
      <c r="BP2105"/>
    </row>
    <row r="2106" spans="51:68" ht="14.25">
      <c r="AY2106"/>
      <c r="AZ2106"/>
      <c r="BA2106"/>
      <c r="BB2106"/>
      <c r="BC2106"/>
      <c r="BD2106"/>
      <c r="BE2106"/>
      <c r="BF2106"/>
      <c r="BG2106"/>
      <c r="BH2106"/>
      <c r="BI2106"/>
      <c r="BJ2106"/>
      <c r="BK2106"/>
      <c r="BL2106"/>
      <c r="BM2106"/>
      <c r="BN2106"/>
      <c r="BO2106"/>
      <c r="BP2106"/>
    </row>
    <row r="2107" spans="51:68" ht="14.25">
      <c r="AY2107"/>
      <c r="AZ2107"/>
      <c r="BA2107"/>
      <c r="BB2107"/>
      <c r="BC2107"/>
      <c r="BD2107"/>
      <c r="BE2107"/>
      <c r="BF2107"/>
      <c r="BG2107"/>
      <c r="BH2107"/>
      <c r="BI2107"/>
      <c r="BJ2107"/>
      <c r="BK2107"/>
      <c r="BL2107"/>
      <c r="BM2107"/>
      <c r="BN2107"/>
      <c r="BO2107"/>
      <c r="BP2107"/>
    </row>
    <row r="2108" spans="51:68" ht="14.25">
      <c r="AY2108"/>
      <c r="AZ2108"/>
      <c r="BA2108"/>
      <c r="BB2108"/>
      <c r="BC2108"/>
      <c r="BD2108"/>
      <c r="BE2108"/>
      <c r="BF2108"/>
      <c r="BG2108"/>
      <c r="BH2108"/>
      <c r="BI2108"/>
      <c r="BJ2108"/>
      <c r="BK2108"/>
      <c r="BL2108"/>
      <c r="BM2108"/>
      <c r="BN2108"/>
      <c r="BO2108"/>
      <c r="BP2108"/>
    </row>
    <row r="2109" spans="51:68" ht="14.25">
      <c r="AY2109"/>
      <c r="AZ2109"/>
      <c r="BA2109"/>
      <c r="BB2109"/>
      <c r="BC2109"/>
      <c r="BD2109"/>
      <c r="BE2109"/>
      <c r="BF2109"/>
      <c r="BG2109"/>
      <c r="BH2109"/>
      <c r="BI2109"/>
      <c r="BJ2109"/>
      <c r="BK2109"/>
      <c r="BL2109"/>
      <c r="BM2109"/>
      <c r="BN2109"/>
      <c r="BO2109"/>
      <c r="BP2109"/>
    </row>
    <row r="2110" spans="51:68" ht="14.25">
      <c r="AY2110"/>
      <c r="AZ2110"/>
      <c r="BA2110"/>
      <c r="BB2110"/>
      <c r="BC2110"/>
      <c r="BD2110"/>
      <c r="BE2110"/>
      <c r="BF2110"/>
      <c r="BG2110"/>
      <c r="BH2110"/>
      <c r="BI2110"/>
      <c r="BJ2110"/>
      <c r="BK2110"/>
      <c r="BL2110"/>
      <c r="BM2110"/>
      <c r="BN2110"/>
      <c r="BO2110"/>
      <c r="BP2110"/>
    </row>
    <row r="2111" spans="51:68" ht="14.25">
      <c r="AY2111"/>
      <c r="AZ2111"/>
      <c r="BA2111"/>
      <c r="BB2111"/>
      <c r="BC2111"/>
      <c r="BD2111"/>
      <c r="BE2111"/>
      <c r="BF2111"/>
      <c r="BG2111"/>
      <c r="BH2111"/>
      <c r="BI2111"/>
      <c r="BJ2111"/>
      <c r="BK2111"/>
      <c r="BL2111"/>
      <c r="BM2111"/>
      <c r="BN2111"/>
      <c r="BO2111"/>
      <c r="BP2111"/>
    </row>
    <row r="2112" spans="51:68" ht="14.25">
      <c r="AY2112"/>
      <c r="AZ2112"/>
      <c r="BA2112"/>
      <c r="BB2112"/>
      <c r="BC2112"/>
      <c r="BD2112"/>
      <c r="BE2112"/>
      <c r="BF2112"/>
      <c r="BG2112"/>
      <c r="BH2112"/>
      <c r="BI2112"/>
      <c r="BJ2112"/>
      <c r="BK2112"/>
      <c r="BL2112"/>
      <c r="BM2112"/>
      <c r="BN2112"/>
      <c r="BO2112"/>
      <c r="BP2112"/>
    </row>
    <row r="2113" spans="51:68" ht="14.25">
      <c r="AY2113"/>
      <c r="AZ2113"/>
      <c r="BA2113"/>
      <c r="BB2113"/>
      <c r="BC2113"/>
      <c r="BD2113"/>
      <c r="BE2113"/>
      <c r="BF2113"/>
      <c r="BG2113"/>
      <c r="BH2113"/>
      <c r="BI2113"/>
      <c r="BJ2113"/>
      <c r="BK2113"/>
      <c r="BL2113"/>
      <c r="BM2113"/>
      <c r="BN2113"/>
      <c r="BO2113"/>
      <c r="BP2113"/>
    </row>
    <row r="2114" spans="51:68" ht="14.25">
      <c r="AY2114"/>
      <c r="AZ2114"/>
      <c r="BA2114"/>
      <c r="BB2114"/>
      <c r="BC2114"/>
      <c r="BD2114"/>
      <c r="BE2114"/>
      <c r="BF2114"/>
      <c r="BG2114"/>
      <c r="BH2114"/>
      <c r="BI2114"/>
      <c r="BJ2114"/>
      <c r="BK2114"/>
      <c r="BL2114"/>
      <c r="BM2114"/>
      <c r="BN2114"/>
      <c r="BO2114"/>
      <c r="BP2114"/>
    </row>
    <row r="2115" spans="51:68" ht="14.25">
      <c r="AY2115"/>
      <c r="AZ2115"/>
      <c r="BA2115"/>
      <c r="BB2115"/>
      <c r="BC2115"/>
      <c r="BD2115"/>
      <c r="BE2115"/>
      <c r="BF2115"/>
      <c r="BG2115"/>
      <c r="BH2115"/>
      <c r="BI2115"/>
      <c r="BJ2115"/>
      <c r="BK2115"/>
      <c r="BL2115"/>
      <c r="BM2115"/>
      <c r="BN2115"/>
      <c r="BO2115"/>
      <c r="BP2115"/>
    </row>
    <row r="2116" spans="51:68" ht="14.25">
      <c r="AY2116"/>
      <c r="AZ2116"/>
      <c r="BA2116"/>
      <c r="BB2116"/>
      <c r="BC2116"/>
      <c r="BD2116"/>
      <c r="BE2116"/>
      <c r="BF2116"/>
      <c r="BG2116"/>
      <c r="BH2116"/>
      <c r="BI2116"/>
      <c r="BJ2116"/>
      <c r="BK2116"/>
      <c r="BL2116"/>
      <c r="BM2116"/>
      <c r="BN2116"/>
      <c r="BO2116"/>
      <c r="BP2116"/>
    </row>
    <row r="2117" spans="51:68" ht="14.25">
      <c r="AY2117"/>
      <c r="AZ2117"/>
      <c r="BA2117"/>
      <c r="BB2117"/>
      <c r="BC2117"/>
      <c r="BD2117"/>
      <c r="BE2117"/>
      <c r="BF2117"/>
      <c r="BG2117"/>
      <c r="BH2117"/>
      <c r="BI2117"/>
      <c r="BJ2117"/>
      <c r="BK2117"/>
      <c r="BL2117"/>
      <c r="BM2117"/>
      <c r="BN2117"/>
      <c r="BO2117"/>
      <c r="BP2117"/>
    </row>
    <row r="2118" spans="51:68" ht="14.25">
      <c r="AY2118"/>
      <c r="AZ2118"/>
      <c r="BA2118"/>
      <c r="BB2118"/>
      <c r="BC2118"/>
      <c r="BD2118"/>
      <c r="BE2118"/>
      <c r="BF2118"/>
      <c r="BG2118"/>
      <c r="BH2118"/>
      <c r="BI2118"/>
      <c r="BJ2118"/>
      <c r="BK2118"/>
      <c r="BL2118"/>
      <c r="BM2118"/>
      <c r="BN2118"/>
      <c r="BO2118"/>
      <c r="BP2118"/>
    </row>
    <row r="2119" spans="51:68" ht="14.25">
      <c r="AY2119"/>
      <c r="AZ2119"/>
      <c r="BA2119"/>
      <c r="BB2119"/>
      <c r="BC2119"/>
      <c r="BD2119"/>
      <c r="BE2119"/>
      <c r="BF2119"/>
      <c r="BG2119"/>
      <c r="BH2119"/>
      <c r="BI2119"/>
      <c r="BJ2119"/>
      <c r="BK2119"/>
      <c r="BL2119"/>
      <c r="BM2119"/>
      <c r="BN2119"/>
      <c r="BO2119"/>
      <c r="BP2119"/>
    </row>
    <row r="2120" spans="51:68" ht="14.25">
      <c r="AY2120"/>
      <c r="AZ2120"/>
      <c r="BA2120"/>
      <c r="BB2120"/>
      <c r="BC2120"/>
      <c r="BD2120"/>
      <c r="BE2120"/>
      <c r="BF2120"/>
      <c r="BG2120"/>
      <c r="BH2120"/>
      <c r="BI2120"/>
      <c r="BJ2120"/>
      <c r="BK2120"/>
      <c r="BL2120"/>
      <c r="BM2120"/>
      <c r="BN2120"/>
      <c r="BO2120"/>
      <c r="BP2120"/>
    </row>
    <row r="2121" spans="51:68" ht="14.25">
      <c r="AY2121"/>
      <c r="AZ2121"/>
      <c r="BA2121"/>
      <c r="BB2121"/>
      <c r="BC2121"/>
      <c r="BD2121"/>
      <c r="BE2121"/>
      <c r="BF2121"/>
      <c r="BG2121"/>
      <c r="BH2121"/>
      <c r="BI2121"/>
      <c r="BJ2121"/>
      <c r="BK2121"/>
      <c r="BL2121"/>
      <c r="BM2121"/>
      <c r="BN2121"/>
      <c r="BO2121"/>
      <c r="BP2121"/>
    </row>
    <row r="2122" spans="51:68" ht="14.25">
      <c r="AY2122"/>
      <c r="AZ2122"/>
      <c r="BA2122"/>
      <c r="BB2122"/>
      <c r="BC2122"/>
      <c r="BD2122"/>
      <c r="BE2122"/>
      <c r="BF2122"/>
      <c r="BG2122"/>
      <c r="BH2122"/>
      <c r="BI2122"/>
      <c r="BJ2122"/>
      <c r="BK2122"/>
      <c r="BL2122"/>
      <c r="BM2122"/>
      <c r="BN2122"/>
      <c r="BO2122"/>
      <c r="BP2122"/>
    </row>
    <row r="2123" spans="51:68" ht="14.25">
      <c r="AY2123"/>
      <c r="AZ2123"/>
      <c r="BA2123"/>
      <c r="BB2123"/>
      <c r="BC2123"/>
      <c r="BD2123"/>
      <c r="BE2123"/>
      <c r="BF2123"/>
      <c r="BG2123"/>
      <c r="BH2123"/>
      <c r="BI2123"/>
      <c r="BJ2123"/>
      <c r="BK2123"/>
      <c r="BL2123"/>
      <c r="BM2123"/>
      <c r="BN2123"/>
      <c r="BO2123"/>
      <c r="BP2123"/>
    </row>
    <row r="2124" spans="51:68" ht="14.25">
      <c r="AY2124"/>
      <c r="AZ2124"/>
      <c r="BA2124"/>
      <c r="BB2124"/>
      <c r="BC2124"/>
      <c r="BD2124"/>
      <c r="BE2124"/>
      <c r="BF2124"/>
      <c r="BG2124"/>
      <c r="BH2124"/>
      <c r="BI2124"/>
      <c r="BJ2124"/>
      <c r="BK2124"/>
      <c r="BL2124"/>
      <c r="BM2124"/>
      <c r="BN2124"/>
      <c r="BO2124"/>
      <c r="BP2124"/>
    </row>
    <row r="2125" spans="51:68" ht="14.25">
      <c r="AY2125"/>
      <c r="AZ2125"/>
      <c r="BA2125"/>
      <c r="BB2125"/>
      <c r="BC2125"/>
      <c r="BD2125"/>
      <c r="BE2125"/>
      <c r="BF2125"/>
      <c r="BG2125"/>
      <c r="BH2125"/>
      <c r="BI2125"/>
      <c r="BJ2125"/>
      <c r="BK2125"/>
      <c r="BL2125"/>
      <c r="BM2125"/>
      <c r="BN2125"/>
      <c r="BO2125"/>
      <c r="BP2125"/>
    </row>
    <row r="2126" spans="51:68" ht="14.25">
      <c r="AY2126"/>
      <c r="AZ2126"/>
      <c r="BA2126"/>
      <c r="BB2126"/>
      <c r="BC2126"/>
      <c r="BD2126"/>
      <c r="BE2126"/>
      <c r="BF2126"/>
      <c r="BG2126"/>
      <c r="BH2126"/>
      <c r="BI2126"/>
      <c r="BJ2126"/>
      <c r="BK2126"/>
      <c r="BL2126"/>
      <c r="BM2126"/>
      <c r="BN2126"/>
      <c r="BO2126"/>
      <c r="BP2126"/>
    </row>
    <row r="2127" spans="51:68" ht="14.25">
      <c r="AY2127"/>
      <c r="AZ2127"/>
      <c r="BA2127"/>
      <c r="BB2127"/>
      <c r="BC2127"/>
      <c r="BD2127"/>
      <c r="BE2127"/>
      <c r="BF2127"/>
      <c r="BG2127"/>
      <c r="BH2127"/>
      <c r="BI2127"/>
      <c r="BJ2127"/>
      <c r="BK2127"/>
      <c r="BL2127"/>
      <c r="BM2127"/>
      <c r="BN2127"/>
      <c r="BO2127"/>
      <c r="BP2127"/>
    </row>
    <row r="2128" spans="51:68" ht="14.25">
      <c r="AY2128"/>
      <c r="AZ2128"/>
      <c r="BA2128"/>
      <c r="BB2128"/>
      <c r="BC2128"/>
      <c r="BD2128"/>
      <c r="BE2128"/>
      <c r="BF2128"/>
      <c r="BG2128"/>
      <c r="BH2128"/>
      <c r="BI2128"/>
      <c r="BJ2128"/>
      <c r="BK2128"/>
      <c r="BL2128"/>
      <c r="BM2128"/>
      <c r="BN2128"/>
      <c r="BO2128"/>
      <c r="BP2128"/>
    </row>
    <row r="2129" spans="51:68" ht="14.25">
      <c r="AY2129"/>
      <c r="AZ2129"/>
      <c r="BA2129"/>
      <c r="BB2129"/>
      <c r="BC2129"/>
      <c r="BD2129"/>
      <c r="BE2129"/>
      <c r="BF2129"/>
      <c r="BG2129"/>
      <c r="BH2129"/>
      <c r="BI2129"/>
      <c r="BJ2129"/>
      <c r="BK2129"/>
      <c r="BL2129"/>
      <c r="BM2129"/>
      <c r="BN2129"/>
      <c r="BO2129"/>
      <c r="BP2129"/>
    </row>
    <row r="2130" spans="51:68" ht="14.25">
      <c r="AY2130"/>
      <c r="AZ2130"/>
      <c r="BA2130"/>
      <c r="BB2130"/>
      <c r="BC2130"/>
      <c r="BD2130"/>
      <c r="BE2130"/>
      <c r="BF2130"/>
      <c r="BG2130"/>
      <c r="BH2130"/>
      <c r="BI2130"/>
      <c r="BJ2130"/>
      <c r="BK2130"/>
      <c r="BL2130"/>
      <c r="BM2130"/>
      <c r="BN2130"/>
      <c r="BO2130"/>
      <c r="BP2130"/>
    </row>
    <row r="2131" spans="51:68" ht="14.25">
      <c r="AY2131"/>
      <c r="AZ2131"/>
      <c r="BA2131"/>
      <c r="BB2131"/>
      <c r="BC2131"/>
      <c r="BD2131"/>
      <c r="BE2131"/>
      <c r="BF2131"/>
      <c r="BG2131"/>
      <c r="BH2131"/>
      <c r="BI2131"/>
      <c r="BJ2131"/>
      <c r="BK2131"/>
      <c r="BL2131"/>
      <c r="BM2131"/>
      <c r="BN2131"/>
      <c r="BO2131"/>
      <c r="BP2131"/>
    </row>
    <row r="2132" spans="51:68" ht="14.25">
      <c r="AY2132"/>
      <c r="AZ2132"/>
      <c r="BA2132"/>
      <c r="BB2132"/>
      <c r="BC2132"/>
      <c r="BD2132"/>
      <c r="BE2132"/>
      <c r="BF2132"/>
      <c r="BG2132"/>
      <c r="BH2132"/>
      <c r="BI2132"/>
      <c r="BJ2132"/>
      <c r="BK2132"/>
      <c r="BL2132"/>
      <c r="BM2132"/>
      <c r="BN2132"/>
      <c r="BO2132"/>
      <c r="BP2132"/>
    </row>
    <row r="2133" spans="51:68" ht="14.25">
      <c r="AY2133"/>
      <c r="AZ2133"/>
      <c r="BA2133"/>
      <c r="BB2133"/>
      <c r="BC2133"/>
      <c r="BD2133"/>
      <c r="BE2133"/>
      <c r="BF2133"/>
      <c r="BG2133"/>
      <c r="BH2133"/>
      <c r="BI2133"/>
      <c r="BJ2133"/>
      <c r="BK2133"/>
      <c r="BL2133"/>
      <c r="BM2133"/>
      <c r="BN2133"/>
      <c r="BO2133"/>
      <c r="BP2133"/>
    </row>
    <row r="2134" spans="51:68" ht="14.25">
      <c r="AY2134"/>
      <c r="AZ2134"/>
      <c r="BA2134"/>
      <c r="BB2134"/>
      <c r="BC2134"/>
      <c r="BD2134"/>
      <c r="BE2134"/>
      <c r="BF2134"/>
      <c r="BG2134"/>
      <c r="BH2134"/>
      <c r="BI2134"/>
      <c r="BJ2134"/>
      <c r="BK2134"/>
      <c r="BL2134"/>
      <c r="BM2134"/>
      <c r="BN2134"/>
      <c r="BO2134"/>
      <c r="BP2134"/>
    </row>
    <row r="2135" spans="51:68" ht="14.25">
      <c r="AY2135"/>
      <c r="AZ2135"/>
      <c r="BA2135"/>
      <c r="BB2135"/>
      <c r="BC2135"/>
      <c r="BD2135"/>
      <c r="BE2135"/>
      <c r="BF2135"/>
      <c r="BG2135"/>
      <c r="BH2135"/>
      <c r="BI2135"/>
      <c r="BJ2135"/>
      <c r="BK2135"/>
      <c r="BL2135"/>
      <c r="BM2135"/>
      <c r="BN2135"/>
      <c r="BO2135"/>
      <c r="BP2135"/>
    </row>
    <row r="2136" spans="51:68" ht="14.25">
      <c r="AY2136"/>
      <c r="AZ2136"/>
      <c r="BA2136"/>
      <c r="BB2136"/>
      <c r="BC2136"/>
      <c r="BD2136"/>
      <c r="BE2136"/>
      <c r="BF2136"/>
      <c r="BG2136"/>
      <c r="BH2136"/>
      <c r="BI2136"/>
      <c r="BJ2136"/>
      <c r="BK2136"/>
      <c r="BL2136"/>
      <c r="BM2136"/>
      <c r="BN2136"/>
      <c r="BO2136"/>
      <c r="BP2136"/>
    </row>
    <row r="2137" spans="51:68" ht="14.25">
      <c r="AY2137"/>
      <c r="AZ2137"/>
      <c r="BA2137"/>
      <c r="BB2137"/>
      <c r="BC2137"/>
      <c r="BD2137"/>
      <c r="BE2137"/>
      <c r="BF2137"/>
      <c r="BG2137"/>
      <c r="BH2137"/>
      <c r="BI2137"/>
      <c r="BJ2137"/>
      <c r="BK2137"/>
      <c r="BL2137"/>
      <c r="BM2137"/>
      <c r="BN2137"/>
      <c r="BO2137"/>
      <c r="BP2137"/>
    </row>
    <row r="2138" spans="51:68" ht="14.25">
      <c r="AY2138"/>
      <c r="AZ2138"/>
      <c r="BA2138"/>
      <c r="BB2138"/>
      <c r="BC2138"/>
      <c r="BD2138"/>
      <c r="BE2138"/>
      <c r="BF2138"/>
      <c r="BG2138"/>
      <c r="BH2138"/>
      <c r="BI2138"/>
      <c r="BJ2138"/>
      <c r="BK2138"/>
      <c r="BL2138"/>
      <c r="BM2138"/>
      <c r="BN2138"/>
      <c r="BO2138"/>
      <c r="BP2138"/>
    </row>
    <row r="2139" spans="51:68" ht="14.25">
      <c r="AY2139"/>
      <c r="AZ2139"/>
      <c r="BA2139"/>
      <c r="BB2139"/>
      <c r="BC2139"/>
      <c r="BD2139"/>
      <c r="BE2139"/>
      <c r="BF2139"/>
      <c r="BG2139"/>
      <c r="BH2139"/>
      <c r="BI2139"/>
      <c r="BJ2139"/>
      <c r="BK2139"/>
      <c r="BL2139"/>
      <c r="BM2139"/>
      <c r="BN2139"/>
      <c r="BO2139"/>
      <c r="BP2139"/>
    </row>
    <row r="2140" spans="51:68" ht="14.25">
      <c r="AY2140"/>
      <c r="AZ2140"/>
      <c r="BA2140"/>
      <c r="BB2140"/>
      <c r="BC2140"/>
      <c r="BD2140"/>
      <c r="BE2140"/>
      <c r="BF2140"/>
      <c r="BG2140"/>
      <c r="BH2140"/>
      <c r="BI2140"/>
      <c r="BJ2140"/>
      <c r="BK2140"/>
      <c r="BL2140"/>
      <c r="BM2140"/>
      <c r="BN2140"/>
      <c r="BO2140"/>
      <c r="BP2140"/>
    </row>
    <row r="2141" spans="51:68" ht="14.25">
      <c r="AY2141"/>
      <c r="AZ2141"/>
      <c r="BA2141"/>
      <c r="BB2141"/>
      <c r="BC2141"/>
      <c r="BD2141"/>
      <c r="BE2141"/>
      <c r="BF2141"/>
      <c r="BG2141"/>
      <c r="BH2141"/>
      <c r="BI2141"/>
      <c r="BJ2141"/>
      <c r="BK2141"/>
      <c r="BL2141"/>
      <c r="BM2141"/>
      <c r="BN2141"/>
      <c r="BO2141"/>
      <c r="BP2141"/>
    </row>
    <row r="2142" spans="51:68" ht="14.25">
      <c r="AY2142"/>
      <c r="AZ2142"/>
      <c r="BA2142"/>
      <c r="BB2142"/>
      <c r="BC2142"/>
      <c r="BD2142"/>
      <c r="BE2142"/>
      <c r="BF2142"/>
      <c r="BG2142"/>
      <c r="BH2142"/>
      <c r="BI2142"/>
      <c r="BJ2142"/>
      <c r="BK2142"/>
      <c r="BL2142"/>
      <c r="BM2142"/>
      <c r="BN2142"/>
      <c r="BO2142"/>
      <c r="BP2142"/>
    </row>
    <row r="2143" spans="51:68" ht="14.25">
      <c r="AY2143"/>
      <c r="AZ2143"/>
      <c r="BA2143"/>
      <c r="BB2143"/>
      <c r="BC2143"/>
      <c r="BD2143"/>
      <c r="BE2143"/>
      <c r="BF2143"/>
      <c r="BG2143"/>
      <c r="BH2143"/>
      <c r="BI2143"/>
      <c r="BJ2143"/>
      <c r="BK2143"/>
      <c r="BL2143"/>
      <c r="BM2143"/>
      <c r="BN2143"/>
      <c r="BO2143"/>
      <c r="BP2143"/>
    </row>
    <row r="2144" spans="51:68" ht="14.25">
      <c r="AY2144"/>
      <c r="AZ2144"/>
      <c r="BA2144"/>
      <c r="BB2144"/>
      <c r="BC2144"/>
      <c r="BD2144"/>
      <c r="BE2144"/>
      <c r="BF2144"/>
      <c r="BG2144"/>
      <c r="BH2144"/>
      <c r="BI2144"/>
      <c r="BJ2144"/>
      <c r="BK2144"/>
      <c r="BL2144"/>
      <c r="BM2144"/>
      <c r="BN2144"/>
      <c r="BO2144"/>
      <c r="BP2144"/>
    </row>
    <row r="2145" spans="51:68" ht="14.25">
      <c r="AY2145"/>
      <c r="AZ2145"/>
      <c r="BA2145"/>
      <c r="BB2145"/>
      <c r="BC2145"/>
      <c r="BD2145"/>
      <c r="BE2145"/>
      <c r="BF2145"/>
      <c r="BG2145"/>
      <c r="BH2145"/>
      <c r="BI2145"/>
      <c r="BJ2145"/>
      <c r="BK2145"/>
      <c r="BL2145"/>
      <c r="BM2145"/>
      <c r="BN2145"/>
      <c r="BO2145"/>
      <c r="BP2145"/>
    </row>
    <row r="2146" spans="51:68" ht="14.25">
      <c r="AY2146"/>
      <c r="AZ2146"/>
      <c r="BA2146"/>
      <c r="BB2146"/>
      <c r="BC2146"/>
      <c r="BD2146"/>
      <c r="BE2146"/>
      <c r="BF2146"/>
      <c r="BG2146"/>
      <c r="BH2146"/>
      <c r="BI2146"/>
      <c r="BJ2146"/>
      <c r="BK2146"/>
      <c r="BL2146"/>
      <c r="BM2146"/>
      <c r="BN2146"/>
      <c r="BO2146"/>
      <c r="BP2146"/>
    </row>
    <row r="2147" spans="51:68" ht="14.25">
      <c r="AY2147"/>
      <c r="AZ2147"/>
      <c r="BA2147"/>
      <c r="BB2147"/>
      <c r="BC2147"/>
      <c r="BD2147"/>
      <c r="BE2147"/>
      <c r="BF2147"/>
      <c r="BG2147"/>
      <c r="BH2147"/>
      <c r="BI2147"/>
      <c r="BJ2147"/>
      <c r="BK2147"/>
      <c r="BL2147"/>
      <c r="BM2147"/>
      <c r="BN2147"/>
      <c r="BO2147"/>
      <c r="BP2147"/>
    </row>
    <row r="2148" spans="51:68" ht="14.25">
      <c r="AY2148"/>
      <c r="AZ2148"/>
      <c r="BA2148"/>
      <c r="BB2148"/>
      <c r="BC2148"/>
      <c r="BD2148"/>
      <c r="BE2148"/>
      <c r="BF2148"/>
      <c r="BG2148"/>
      <c r="BH2148"/>
      <c r="BI2148"/>
      <c r="BJ2148"/>
      <c r="BK2148"/>
      <c r="BL2148"/>
      <c r="BM2148"/>
      <c r="BN2148"/>
      <c r="BO2148"/>
      <c r="BP2148"/>
    </row>
    <row r="2149" spans="51:68" ht="14.25">
      <c r="AY2149"/>
      <c r="AZ2149"/>
      <c r="BA2149"/>
      <c r="BB2149"/>
      <c r="BC2149"/>
      <c r="BD2149"/>
      <c r="BE2149"/>
      <c r="BF2149"/>
      <c r="BG2149"/>
      <c r="BH2149"/>
      <c r="BI2149"/>
      <c r="BJ2149"/>
      <c r="BK2149"/>
      <c r="BL2149"/>
      <c r="BM2149"/>
      <c r="BN2149"/>
      <c r="BO2149"/>
      <c r="BP2149"/>
    </row>
    <row r="2150" spans="51:68" ht="14.25">
      <c r="AY2150"/>
      <c r="AZ2150"/>
      <c r="BA2150"/>
      <c r="BB2150"/>
      <c r="BC2150"/>
      <c r="BD2150"/>
      <c r="BE2150"/>
      <c r="BF2150"/>
      <c r="BG2150"/>
      <c r="BH2150"/>
      <c r="BI2150"/>
      <c r="BJ2150"/>
      <c r="BK2150"/>
      <c r="BL2150"/>
      <c r="BM2150"/>
      <c r="BN2150"/>
      <c r="BO2150"/>
      <c r="BP2150"/>
    </row>
    <row r="2151" spans="51:68" ht="14.25">
      <c r="AY2151"/>
      <c r="AZ2151"/>
      <c r="BA2151"/>
      <c r="BB2151"/>
      <c r="BC2151"/>
      <c r="BD2151"/>
      <c r="BE2151"/>
      <c r="BF2151"/>
      <c r="BG2151"/>
      <c r="BH2151"/>
      <c r="BI2151"/>
      <c r="BJ2151"/>
      <c r="BK2151"/>
      <c r="BL2151"/>
      <c r="BM2151"/>
      <c r="BN2151"/>
      <c r="BO2151"/>
      <c r="BP2151"/>
    </row>
    <row r="2152" spans="51:68" ht="14.25">
      <c r="AY2152"/>
      <c r="AZ2152"/>
      <c r="BA2152"/>
      <c r="BB2152"/>
      <c r="BC2152"/>
      <c r="BD2152"/>
      <c r="BE2152"/>
      <c r="BF2152"/>
      <c r="BG2152"/>
      <c r="BH2152"/>
      <c r="BI2152"/>
      <c r="BJ2152"/>
      <c r="BK2152"/>
      <c r="BL2152"/>
      <c r="BM2152"/>
      <c r="BN2152"/>
      <c r="BO2152"/>
      <c r="BP2152"/>
    </row>
    <row r="2153" spans="51:68" ht="14.25">
      <c r="AY2153"/>
      <c r="AZ2153"/>
      <c r="BA2153"/>
      <c r="BB2153"/>
      <c r="BC2153"/>
      <c r="BD2153"/>
      <c r="BE2153"/>
      <c r="BF2153"/>
      <c r="BG2153"/>
      <c r="BH2153"/>
      <c r="BI2153"/>
      <c r="BJ2153"/>
      <c r="BK2153"/>
      <c r="BL2153"/>
      <c r="BM2153"/>
      <c r="BN2153"/>
      <c r="BO2153"/>
      <c r="BP2153"/>
    </row>
    <row r="2154" spans="51:68" ht="14.25">
      <c r="AY2154"/>
      <c r="AZ2154"/>
      <c r="BA2154"/>
      <c r="BB2154"/>
      <c r="BC2154"/>
      <c r="BD2154"/>
      <c r="BE2154"/>
      <c r="BF2154"/>
      <c r="BG2154"/>
      <c r="BH2154"/>
      <c r="BI2154"/>
      <c r="BJ2154"/>
      <c r="BK2154"/>
      <c r="BL2154"/>
      <c r="BM2154"/>
      <c r="BN2154"/>
      <c r="BO2154"/>
      <c r="BP2154"/>
    </row>
    <row r="2155" spans="51:68" ht="14.25">
      <c r="AY2155"/>
      <c r="AZ2155"/>
      <c r="BA2155"/>
      <c r="BB2155"/>
      <c r="BC2155"/>
      <c r="BD2155"/>
      <c r="BE2155"/>
      <c r="BF2155"/>
      <c r="BG2155"/>
      <c r="BH2155"/>
      <c r="BI2155"/>
      <c r="BJ2155"/>
      <c r="BK2155"/>
      <c r="BL2155"/>
      <c r="BM2155"/>
      <c r="BN2155"/>
      <c r="BO2155"/>
      <c r="BP2155"/>
    </row>
    <row r="2156" spans="51:68" ht="14.25">
      <c r="AY2156"/>
      <c r="AZ2156"/>
      <c r="BA2156"/>
      <c r="BB2156"/>
      <c r="BC2156"/>
      <c r="BD2156"/>
      <c r="BE2156"/>
      <c r="BF2156"/>
      <c r="BG2156"/>
      <c r="BH2156"/>
      <c r="BI2156"/>
      <c r="BJ2156"/>
      <c r="BK2156"/>
      <c r="BL2156"/>
      <c r="BM2156"/>
      <c r="BN2156"/>
      <c r="BO2156"/>
      <c r="BP2156"/>
    </row>
    <row r="2157" spans="51:68" ht="14.25">
      <c r="AY2157"/>
      <c r="AZ2157"/>
      <c r="BA2157"/>
      <c r="BB2157"/>
      <c r="BC2157"/>
      <c r="BD2157"/>
      <c r="BE2157"/>
      <c r="BF2157"/>
      <c r="BG2157"/>
      <c r="BH2157"/>
      <c r="BI2157"/>
      <c r="BJ2157"/>
      <c r="BK2157"/>
      <c r="BL2157"/>
      <c r="BM2157"/>
      <c r="BN2157"/>
      <c r="BO2157"/>
      <c r="BP2157"/>
    </row>
    <row r="2158" spans="51:68" ht="14.25">
      <c r="AY2158"/>
      <c r="AZ2158"/>
      <c r="BA2158"/>
      <c r="BB2158"/>
      <c r="BC2158"/>
      <c r="BD2158"/>
      <c r="BE2158"/>
      <c r="BF2158"/>
      <c r="BG2158"/>
      <c r="BH2158"/>
      <c r="BI2158"/>
      <c r="BJ2158"/>
      <c r="BK2158"/>
      <c r="BL2158"/>
      <c r="BM2158"/>
      <c r="BN2158"/>
      <c r="BO2158"/>
      <c r="BP2158"/>
    </row>
    <row r="2159" spans="51:68" ht="14.25">
      <c r="AY2159"/>
      <c r="AZ2159"/>
      <c r="BA2159"/>
      <c r="BB2159"/>
      <c r="BC2159"/>
      <c r="BD2159"/>
      <c r="BE2159"/>
      <c r="BF2159"/>
      <c r="BG2159"/>
      <c r="BH2159"/>
      <c r="BI2159"/>
      <c r="BJ2159"/>
      <c r="BK2159"/>
      <c r="BL2159"/>
      <c r="BM2159"/>
      <c r="BN2159"/>
      <c r="BO2159"/>
      <c r="BP2159"/>
    </row>
    <row r="2160" spans="51:68" ht="14.25">
      <c r="AY2160"/>
      <c r="AZ2160"/>
      <c r="BA2160"/>
      <c r="BB2160"/>
      <c r="BC2160"/>
      <c r="BD2160"/>
      <c r="BE2160"/>
      <c r="BF2160"/>
      <c r="BG2160"/>
      <c r="BH2160"/>
      <c r="BI2160"/>
      <c r="BJ2160"/>
      <c r="BK2160"/>
      <c r="BL2160"/>
      <c r="BM2160"/>
      <c r="BN2160"/>
      <c r="BO2160"/>
      <c r="BP2160"/>
    </row>
    <row r="2161" spans="51:68" ht="14.25">
      <c r="AY2161"/>
      <c r="AZ2161"/>
      <c r="BA2161"/>
      <c r="BB2161"/>
      <c r="BC2161"/>
      <c r="BD2161"/>
      <c r="BE2161"/>
      <c r="BF2161"/>
      <c r="BG2161"/>
      <c r="BH2161"/>
      <c r="BI2161"/>
      <c r="BJ2161"/>
      <c r="BK2161"/>
      <c r="BL2161"/>
      <c r="BM2161"/>
      <c r="BN2161"/>
      <c r="BO2161"/>
      <c r="BP2161"/>
    </row>
    <row r="2162" spans="51:68" ht="14.25">
      <c r="AY2162"/>
      <c r="AZ2162"/>
      <c r="BA2162"/>
      <c r="BB2162"/>
      <c r="BC2162"/>
      <c r="BD2162"/>
      <c r="BE2162"/>
      <c r="BF2162"/>
      <c r="BG2162"/>
      <c r="BH2162"/>
      <c r="BI2162"/>
      <c r="BJ2162"/>
      <c r="BK2162"/>
      <c r="BL2162"/>
      <c r="BM2162"/>
      <c r="BN2162"/>
      <c r="BO2162"/>
      <c r="BP2162"/>
    </row>
    <row r="2163" spans="51:68" ht="14.25">
      <c r="AY2163"/>
      <c r="AZ2163"/>
      <c r="BA2163"/>
      <c r="BB2163"/>
      <c r="BC2163"/>
      <c r="BD2163"/>
      <c r="BE2163"/>
      <c r="BF2163"/>
      <c r="BG2163"/>
      <c r="BH2163"/>
      <c r="BI2163"/>
      <c r="BJ2163"/>
      <c r="BK2163"/>
      <c r="BL2163"/>
      <c r="BM2163"/>
      <c r="BN2163"/>
      <c r="BO2163"/>
      <c r="BP2163"/>
    </row>
    <row r="2164" spans="51:68" ht="14.25">
      <c r="AY2164"/>
      <c r="AZ2164"/>
      <c r="BA2164"/>
      <c r="BB2164"/>
      <c r="BC2164"/>
      <c r="BD2164"/>
      <c r="BE2164"/>
      <c r="BF2164"/>
      <c r="BG2164"/>
      <c r="BH2164"/>
      <c r="BI2164"/>
      <c r="BJ2164"/>
      <c r="BK2164"/>
      <c r="BL2164"/>
      <c r="BM2164"/>
      <c r="BN2164"/>
      <c r="BO2164"/>
      <c r="BP2164"/>
    </row>
    <row r="2165" spans="51:68" ht="14.25">
      <c r="AY2165"/>
      <c r="AZ2165"/>
      <c r="BA2165"/>
      <c r="BB2165"/>
      <c r="BC2165"/>
      <c r="BD2165"/>
      <c r="BE2165"/>
      <c r="BF2165"/>
      <c r="BG2165"/>
      <c r="BH2165"/>
      <c r="BI2165"/>
      <c r="BJ2165"/>
      <c r="BK2165"/>
      <c r="BL2165"/>
      <c r="BM2165"/>
      <c r="BN2165"/>
      <c r="BO2165"/>
      <c r="BP2165"/>
    </row>
    <row r="2166" spans="51:68" ht="14.25">
      <c r="AY2166"/>
      <c r="AZ2166"/>
      <c r="BA2166"/>
      <c r="BB2166"/>
      <c r="BC2166"/>
      <c r="BD2166"/>
      <c r="BE2166"/>
      <c r="BF2166"/>
      <c r="BG2166"/>
      <c r="BH2166"/>
      <c r="BI2166"/>
      <c r="BJ2166"/>
      <c r="BK2166"/>
      <c r="BL2166"/>
      <c r="BM2166"/>
      <c r="BN2166"/>
      <c r="BO2166"/>
      <c r="BP2166"/>
    </row>
    <row r="2167" spans="51:68" ht="14.25">
      <c r="AY2167"/>
      <c r="AZ2167"/>
      <c r="BA2167"/>
      <c r="BB2167"/>
      <c r="BC2167"/>
      <c r="BD2167"/>
      <c r="BE2167"/>
      <c r="BF2167"/>
      <c r="BG2167"/>
      <c r="BH2167"/>
      <c r="BI2167"/>
      <c r="BJ2167"/>
      <c r="BK2167"/>
      <c r="BL2167"/>
      <c r="BM2167"/>
      <c r="BN2167"/>
      <c r="BO2167"/>
      <c r="BP2167"/>
    </row>
    <row r="2168" spans="51:68" ht="14.25">
      <c r="AY2168"/>
      <c r="AZ2168"/>
      <c r="BA2168"/>
      <c r="BB2168"/>
      <c r="BC2168"/>
      <c r="BD2168"/>
      <c r="BE2168"/>
      <c r="BF2168"/>
      <c r="BG2168"/>
      <c r="BH2168"/>
      <c r="BI2168"/>
      <c r="BJ2168"/>
      <c r="BK2168"/>
      <c r="BL2168"/>
      <c r="BM2168"/>
      <c r="BN2168"/>
      <c r="BO2168"/>
      <c r="BP2168"/>
    </row>
    <row r="2169" spans="51:68" ht="14.25">
      <c r="AY2169"/>
      <c r="AZ2169"/>
      <c r="BA2169"/>
      <c r="BB2169"/>
      <c r="BC2169"/>
      <c r="BD2169"/>
      <c r="BE2169"/>
      <c r="BF2169"/>
      <c r="BG2169"/>
      <c r="BH2169"/>
      <c r="BI2169"/>
      <c r="BJ2169"/>
      <c r="BK2169"/>
      <c r="BL2169"/>
      <c r="BM2169"/>
      <c r="BN2169"/>
      <c r="BO2169"/>
      <c r="BP2169"/>
    </row>
    <row r="2170" spans="51:68" ht="14.25">
      <c r="AY2170"/>
      <c r="AZ2170"/>
      <c r="BA2170"/>
      <c r="BB2170"/>
      <c r="BC2170"/>
      <c r="BD2170"/>
      <c r="BE2170"/>
      <c r="BF2170"/>
      <c r="BG2170"/>
      <c r="BH2170"/>
      <c r="BI2170"/>
      <c r="BJ2170"/>
      <c r="BK2170"/>
      <c r="BL2170"/>
      <c r="BM2170"/>
      <c r="BN2170"/>
      <c r="BO2170"/>
      <c r="BP2170"/>
    </row>
    <row r="2171" spans="51:68" ht="14.25">
      <c r="AY2171"/>
      <c r="AZ2171"/>
      <c r="BA2171"/>
      <c r="BB2171"/>
      <c r="BC2171"/>
      <c r="BD2171"/>
      <c r="BE2171"/>
      <c r="BF2171"/>
      <c r="BG2171"/>
      <c r="BH2171"/>
      <c r="BI2171"/>
      <c r="BJ2171"/>
      <c r="BK2171"/>
      <c r="BL2171"/>
      <c r="BM2171"/>
      <c r="BN2171"/>
      <c r="BO2171"/>
      <c r="BP2171"/>
    </row>
    <row r="2172" spans="51:68" ht="14.25">
      <c r="AY2172"/>
      <c r="AZ2172"/>
      <c r="BA2172"/>
      <c r="BB2172"/>
      <c r="BC2172"/>
      <c r="BD2172"/>
      <c r="BE2172"/>
      <c r="BF2172"/>
      <c r="BG2172"/>
      <c r="BH2172"/>
      <c r="BI2172"/>
      <c r="BJ2172"/>
      <c r="BK2172"/>
      <c r="BL2172"/>
      <c r="BM2172"/>
      <c r="BN2172"/>
      <c r="BO2172"/>
      <c r="BP2172"/>
    </row>
    <row r="2173" spans="51:68" ht="14.25">
      <c r="AY2173"/>
      <c r="AZ2173"/>
      <c r="BA2173"/>
      <c r="BB2173"/>
      <c r="BC2173"/>
      <c r="BD2173"/>
      <c r="BE2173"/>
      <c r="BF2173"/>
      <c r="BG2173"/>
      <c r="BH2173"/>
      <c r="BI2173"/>
      <c r="BJ2173"/>
      <c r="BK2173"/>
      <c r="BL2173"/>
      <c r="BM2173"/>
      <c r="BN2173"/>
      <c r="BO2173"/>
      <c r="BP2173"/>
    </row>
    <row r="2174" spans="51:68" ht="14.25">
      <c r="AY2174"/>
      <c r="AZ2174"/>
      <c r="BA2174"/>
      <c r="BB2174"/>
      <c r="BC2174"/>
      <c r="BD2174"/>
      <c r="BE2174"/>
      <c r="BF2174"/>
      <c r="BG2174"/>
      <c r="BH2174"/>
      <c r="BI2174"/>
      <c r="BJ2174"/>
      <c r="BK2174"/>
      <c r="BL2174"/>
      <c r="BM2174"/>
      <c r="BN2174"/>
      <c r="BO2174"/>
      <c r="BP2174"/>
    </row>
    <row r="2175" spans="51:68" ht="14.25">
      <c r="AY2175"/>
      <c r="AZ2175"/>
      <c r="BA2175"/>
      <c r="BB2175"/>
      <c r="BC2175"/>
      <c r="BD2175"/>
      <c r="BE2175"/>
      <c r="BF2175"/>
      <c r="BG2175"/>
      <c r="BH2175"/>
      <c r="BI2175"/>
      <c r="BJ2175"/>
      <c r="BK2175"/>
      <c r="BL2175"/>
      <c r="BM2175"/>
      <c r="BN2175"/>
      <c r="BO2175"/>
      <c r="BP2175"/>
    </row>
    <row r="2176" spans="51:68" ht="14.25">
      <c r="AY2176"/>
      <c r="AZ2176"/>
      <c r="BA2176"/>
      <c r="BB2176"/>
      <c r="BC2176"/>
      <c r="BD2176"/>
      <c r="BE2176"/>
      <c r="BF2176"/>
      <c r="BG2176"/>
      <c r="BH2176"/>
      <c r="BI2176"/>
      <c r="BJ2176"/>
      <c r="BK2176"/>
      <c r="BL2176"/>
      <c r="BM2176"/>
      <c r="BN2176"/>
      <c r="BO2176"/>
      <c r="BP2176"/>
    </row>
    <row r="2177" spans="51:68" ht="14.25">
      <c r="AY2177"/>
      <c r="AZ2177"/>
      <c r="BA2177"/>
      <c r="BB2177"/>
      <c r="BC2177"/>
      <c r="BD2177"/>
      <c r="BE2177"/>
      <c r="BF2177"/>
      <c r="BG2177"/>
      <c r="BH2177"/>
      <c r="BI2177"/>
      <c r="BJ2177"/>
      <c r="BK2177"/>
      <c r="BL2177"/>
      <c r="BM2177"/>
      <c r="BN2177"/>
      <c r="BO2177"/>
      <c r="BP2177"/>
    </row>
    <row r="2178" spans="51:68" ht="14.25">
      <c r="AY2178"/>
      <c r="AZ2178"/>
      <c r="BA2178"/>
      <c r="BB2178"/>
      <c r="BC2178"/>
      <c r="BD2178"/>
      <c r="BE2178"/>
      <c r="BF2178"/>
      <c r="BG2178"/>
      <c r="BH2178"/>
      <c r="BI2178"/>
      <c r="BJ2178"/>
      <c r="BK2178"/>
      <c r="BL2178"/>
      <c r="BM2178"/>
      <c r="BN2178"/>
      <c r="BO2178"/>
      <c r="BP2178"/>
    </row>
    <row r="2179" spans="51:68" ht="14.25">
      <c r="AY2179"/>
      <c r="AZ2179"/>
      <c r="BA2179"/>
      <c r="BB2179"/>
      <c r="BC2179"/>
      <c r="BD2179"/>
      <c r="BE2179"/>
      <c r="BF2179"/>
      <c r="BG2179"/>
      <c r="BH2179"/>
      <c r="BI2179"/>
      <c r="BJ2179"/>
      <c r="BK2179"/>
      <c r="BL2179"/>
      <c r="BM2179"/>
      <c r="BN2179"/>
      <c r="BO2179"/>
      <c r="BP2179"/>
    </row>
    <row r="2180" spans="51:68" ht="14.25">
      <c r="AY2180"/>
      <c r="AZ2180"/>
      <c r="BA2180"/>
      <c r="BB2180"/>
      <c r="BC2180"/>
      <c r="BD2180"/>
      <c r="BE2180"/>
      <c r="BF2180"/>
      <c r="BG2180"/>
      <c r="BH2180"/>
      <c r="BI2180"/>
      <c r="BJ2180"/>
      <c r="BK2180"/>
      <c r="BL2180"/>
      <c r="BM2180"/>
      <c r="BN2180"/>
      <c r="BO2180"/>
      <c r="BP2180"/>
    </row>
    <row r="2181" spans="51:68" ht="14.25">
      <c r="AY2181"/>
      <c r="AZ2181"/>
      <c r="BA2181"/>
      <c r="BB2181"/>
      <c r="BC2181"/>
      <c r="BD2181"/>
      <c r="BE2181"/>
      <c r="BF2181"/>
      <c r="BG2181"/>
      <c r="BH2181"/>
      <c r="BI2181"/>
      <c r="BJ2181"/>
      <c r="BK2181"/>
      <c r="BL2181"/>
      <c r="BM2181"/>
      <c r="BN2181"/>
      <c r="BO2181"/>
      <c r="BP2181"/>
    </row>
    <row r="2182" spans="51:68" ht="14.25">
      <c r="AY2182"/>
      <c r="AZ2182"/>
      <c r="BA2182"/>
      <c r="BB2182"/>
      <c r="BC2182"/>
      <c r="BD2182"/>
      <c r="BE2182"/>
      <c r="BF2182"/>
      <c r="BG2182"/>
      <c r="BH2182"/>
      <c r="BI2182"/>
      <c r="BJ2182"/>
      <c r="BK2182"/>
      <c r="BL2182"/>
      <c r="BM2182"/>
      <c r="BN2182"/>
      <c r="BO2182"/>
      <c r="BP2182"/>
    </row>
    <row r="2183" spans="51:68" ht="14.25">
      <c r="AY2183"/>
      <c r="AZ2183"/>
      <c r="BA2183"/>
      <c r="BB2183"/>
      <c r="BC2183"/>
      <c r="BD2183"/>
      <c r="BE2183"/>
      <c r="BF2183"/>
      <c r="BG2183"/>
      <c r="BH2183"/>
      <c r="BI2183"/>
      <c r="BJ2183"/>
      <c r="BK2183"/>
      <c r="BL2183"/>
      <c r="BM2183"/>
      <c r="BN2183"/>
      <c r="BO2183"/>
      <c r="BP2183"/>
    </row>
    <row r="2184" spans="51:68" ht="14.25">
      <c r="AY2184"/>
      <c r="AZ2184"/>
      <c r="BA2184"/>
      <c r="BB2184"/>
      <c r="BC2184"/>
      <c r="BD2184"/>
      <c r="BE2184"/>
      <c r="BF2184"/>
      <c r="BG2184"/>
      <c r="BH2184"/>
      <c r="BI2184"/>
      <c r="BJ2184"/>
      <c r="BK2184"/>
      <c r="BL2184"/>
      <c r="BM2184"/>
      <c r="BN2184"/>
      <c r="BO2184"/>
      <c r="BP2184"/>
    </row>
    <row r="2185" spans="51:68" ht="14.25">
      <c r="AY2185"/>
      <c r="AZ2185"/>
      <c r="BA2185"/>
      <c r="BB2185"/>
      <c r="BC2185"/>
      <c r="BD2185"/>
      <c r="BE2185"/>
      <c r="BF2185"/>
      <c r="BG2185"/>
      <c r="BH2185"/>
      <c r="BI2185"/>
      <c r="BJ2185"/>
      <c r="BK2185"/>
      <c r="BL2185"/>
      <c r="BM2185"/>
      <c r="BN2185"/>
      <c r="BO2185"/>
      <c r="BP2185"/>
    </row>
    <row r="2186" spans="51:68" ht="14.25">
      <c r="AY2186"/>
      <c r="AZ2186"/>
      <c r="BA2186"/>
      <c r="BB2186"/>
      <c r="BC2186"/>
      <c r="BD2186"/>
      <c r="BE2186"/>
      <c r="BF2186"/>
      <c r="BG2186"/>
      <c r="BH2186"/>
      <c r="BI2186"/>
      <c r="BJ2186"/>
      <c r="BK2186"/>
      <c r="BL2186"/>
      <c r="BM2186"/>
      <c r="BN2186"/>
      <c r="BO2186"/>
      <c r="BP2186"/>
    </row>
    <row r="2187" spans="51:68" ht="14.25">
      <c r="AY2187"/>
      <c r="AZ2187"/>
      <c r="BA2187"/>
      <c r="BB2187"/>
      <c r="BC2187"/>
      <c r="BD2187"/>
      <c r="BE2187"/>
      <c r="BF2187"/>
      <c r="BG2187"/>
      <c r="BH2187"/>
      <c r="BI2187"/>
      <c r="BJ2187"/>
      <c r="BK2187"/>
      <c r="BL2187"/>
      <c r="BM2187"/>
      <c r="BN2187"/>
      <c r="BO2187"/>
      <c r="BP2187"/>
    </row>
    <row r="2188" spans="51:68" ht="14.25">
      <c r="AY2188"/>
      <c r="AZ2188"/>
      <c r="BA2188"/>
      <c r="BB2188"/>
      <c r="BC2188"/>
      <c r="BD2188"/>
      <c r="BE2188"/>
      <c r="BF2188"/>
      <c r="BG2188"/>
      <c r="BH2188"/>
      <c r="BI2188"/>
      <c r="BJ2188"/>
      <c r="BK2188"/>
      <c r="BL2188"/>
      <c r="BM2188"/>
      <c r="BN2188"/>
      <c r="BO2188"/>
      <c r="BP2188"/>
    </row>
    <row r="2189" spans="51:68" ht="14.25">
      <c r="AY2189"/>
      <c r="AZ2189"/>
      <c r="BA2189"/>
      <c r="BB2189"/>
      <c r="BC2189"/>
      <c r="BD2189"/>
      <c r="BE2189"/>
      <c r="BF2189"/>
      <c r="BG2189"/>
      <c r="BH2189"/>
      <c r="BI2189"/>
      <c r="BJ2189"/>
      <c r="BK2189"/>
      <c r="BL2189"/>
      <c r="BM2189"/>
      <c r="BN2189"/>
      <c r="BO2189"/>
      <c r="BP2189"/>
    </row>
    <row r="2190" spans="51:68" ht="14.25">
      <c r="AY2190"/>
      <c r="AZ2190"/>
      <c r="BA2190"/>
      <c r="BB2190"/>
      <c r="BC2190"/>
      <c r="BD2190"/>
      <c r="BE2190"/>
      <c r="BF2190"/>
      <c r="BG2190"/>
      <c r="BH2190"/>
      <c r="BI2190"/>
      <c r="BJ2190"/>
      <c r="BK2190"/>
      <c r="BL2190"/>
      <c r="BM2190"/>
      <c r="BN2190"/>
      <c r="BO2190"/>
      <c r="BP2190"/>
    </row>
    <row r="2191" spans="51:68" ht="14.25">
      <c r="AY2191"/>
      <c r="AZ2191"/>
      <c r="BA2191"/>
      <c r="BB2191"/>
      <c r="BC2191"/>
      <c r="BD2191"/>
      <c r="BE2191"/>
      <c r="BF2191"/>
      <c r="BG2191"/>
      <c r="BH2191"/>
      <c r="BI2191"/>
      <c r="BJ2191"/>
      <c r="BK2191"/>
      <c r="BL2191"/>
      <c r="BM2191"/>
      <c r="BN2191"/>
      <c r="BO2191"/>
      <c r="BP2191"/>
    </row>
    <row r="2192" spans="51:68" ht="14.25">
      <c r="AY2192"/>
      <c r="AZ2192"/>
      <c r="BA2192"/>
      <c r="BB2192"/>
      <c r="BC2192"/>
      <c r="BD2192"/>
      <c r="BE2192"/>
      <c r="BF2192"/>
      <c r="BG2192"/>
      <c r="BH2192"/>
      <c r="BI2192"/>
      <c r="BJ2192"/>
      <c r="BK2192"/>
      <c r="BL2192"/>
      <c r="BM2192"/>
      <c r="BN2192"/>
      <c r="BO2192"/>
      <c r="BP2192"/>
    </row>
    <row r="2193" spans="51:68" ht="14.25">
      <c r="AY2193"/>
      <c r="AZ2193"/>
      <c r="BA2193"/>
      <c r="BB2193"/>
      <c r="BC2193"/>
      <c r="BD2193"/>
      <c r="BE2193"/>
      <c r="BF2193"/>
      <c r="BG2193"/>
      <c r="BH2193"/>
      <c r="BI2193"/>
      <c r="BJ2193"/>
      <c r="BK2193"/>
      <c r="BL2193"/>
      <c r="BM2193"/>
      <c r="BN2193"/>
      <c r="BO2193"/>
      <c r="BP2193"/>
    </row>
    <row r="2194" spans="51:68" ht="14.25">
      <c r="AY2194"/>
      <c r="AZ2194"/>
      <c r="BA2194"/>
      <c r="BB2194"/>
      <c r="BC2194"/>
      <c r="BD2194"/>
      <c r="BE2194"/>
      <c r="BF2194"/>
      <c r="BG2194"/>
      <c r="BH2194"/>
      <c r="BI2194"/>
      <c r="BJ2194"/>
      <c r="BK2194"/>
      <c r="BL2194"/>
      <c r="BM2194"/>
      <c r="BN2194"/>
      <c r="BO2194"/>
      <c r="BP2194"/>
    </row>
    <row r="2195" spans="51:68" ht="14.25">
      <c r="AY2195"/>
      <c r="AZ2195"/>
      <c r="BA2195"/>
      <c r="BB2195"/>
      <c r="BC2195"/>
      <c r="BD2195"/>
      <c r="BE2195"/>
      <c r="BF2195"/>
      <c r="BG2195"/>
      <c r="BH2195"/>
      <c r="BI2195"/>
      <c r="BJ2195"/>
      <c r="BK2195"/>
      <c r="BL2195"/>
      <c r="BM2195"/>
      <c r="BN2195"/>
      <c r="BO2195"/>
      <c r="BP2195"/>
    </row>
    <row r="2196" spans="51:68" ht="14.25">
      <c r="AY2196"/>
      <c r="AZ2196"/>
      <c r="BA2196"/>
      <c r="BB2196"/>
      <c r="BC2196"/>
      <c r="BD2196"/>
      <c r="BE2196"/>
      <c r="BF2196"/>
      <c r="BG2196"/>
      <c r="BH2196"/>
      <c r="BI2196"/>
      <c r="BJ2196"/>
      <c r="BK2196"/>
      <c r="BL2196"/>
      <c r="BM2196"/>
      <c r="BN2196"/>
      <c r="BO2196"/>
      <c r="BP2196"/>
    </row>
    <row r="2197" spans="51:68" ht="14.25">
      <c r="AY2197"/>
      <c r="AZ2197"/>
      <c r="BA2197"/>
      <c r="BB2197"/>
      <c r="BC2197"/>
      <c r="BD2197"/>
      <c r="BE2197"/>
      <c r="BF2197"/>
      <c r="BG2197"/>
      <c r="BH2197"/>
      <c r="BI2197"/>
      <c r="BJ2197"/>
      <c r="BK2197"/>
      <c r="BL2197"/>
      <c r="BM2197"/>
      <c r="BN2197"/>
      <c r="BO2197"/>
      <c r="BP2197"/>
    </row>
    <row r="2198" spans="51:68" ht="14.25">
      <c r="AY2198"/>
      <c r="AZ2198"/>
      <c r="BA2198"/>
      <c r="BB2198"/>
      <c r="BC2198"/>
      <c r="BD2198"/>
      <c r="BE2198"/>
      <c r="BF2198"/>
      <c r="BG2198"/>
      <c r="BH2198"/>
      <c r="BI2198"/>
      <c r="BJ2198"/>
      <c r="BK2198"/>
      <c r="BL2198"/>
      <c r="BM2198"/>
      <c r="BN2198"/>
      <c r="BO2198"/>
      <c r="BP2198"/>
    </row>
    <row r="2199" spans="51:68" ht="14.25">
      <c r="AY2199"/>
      <c r="AZ2199"/>
      <c r="BA2199"/>
      <c r="BB2199"/>
      <c r="BC2199"/>
      <c r="BD2199"/>
      <c r="BE2199"/>
      <c r="BF2199"/>
      <c r="BG2199"/>
      <c r="BH2199"/>
      <c r="BI2199"/>
      <c r="BJ2199"/>
      <c r="BK2199"/>
      <c r="BL2199"/>
      <c r="BM2199"/>
      <c r="BN2199"/>
      <c r="BO2199"/>
      <c r="BP2199"/>
    </row>
    <row r="2200" spans="51:68" ht="14.25">
      <c r="AY2200"/>
      <c r="AZ2200"/>
      <c r="BA2200"/>
      <c r="BB2200"/>
      <c r="BC2200"/>
      <c r="BD2200"/>
      <c r="BE2200"/>
      <c r="BF2200"/>
      <c r="BG2200"/>
      <c r="BH2200"/>
      <c r="BI2200"/>
      <c r="BJ2200"/>
      <c r="BK2200"/>
      <c r="BL2200"/>
      <c r="BM2200"/>
      <c r="BN2200"/>
      <c r="BO2200"/>
      <c r="BP2200"/>
    </row>
    <row r="2201" spans="51:68" ht="14.25">
      <c r="AY2201"/>
      <c r="AZ2201"/>
      <c r="BA2201"/>
      <c r="BB2201"/>
      <c r="BC2201"/>
      <c r="BD2201"/>
      <c r="BE2201"/>
      <c r="BF2201"/>
      <c r="BG2201"/>
      <c r="BH2201"/>
      <c r="BI2201"/>
      <c r="BJ2201"/>
      <c r="BK2201"/>
      <c r="BL2201"/>
      <c r="BM2201"/>
      <c r="BN2201"/>
      <c r="BO2201"/>
      <c r="BP2201"/>
    </row>
    <row r="2202" spans="51:68" ht="14.25">
      <c r="AY2202"/>
      <c r="AZ2202"/>
      <c r="BA2202"/>
      <c r="BB2202"/>
      <c r="BC2202"/>
      <c r="BD2202"/>
      <c r="BE2202"/>
      <c r="BF2202"/>
      <c r="BG2202"/>
      <c r="BH2202"/>
      <c r="BI2202"/>
      <c r="BJ2202"/>
      <c r="BK2202"/>
      <c r="BL2202"/>
      <c r="BM2202"/>
      <c r="BN2202"/>
      <c r="BO2202"/>
      <c r="BP2202"/>
    </row>
    <row r="2203" spans="51:68" ht="14.25">
      <c r="AY2203"/>
      <c r="AZ2203"/>
      <c r="BA2203"/>
      <c r="BB2203"/>
      <c r="BC2203"/>
      <c r="BD2203"/>
      <c r="BE2203"/>
      <c r="BF2203"/>
      <c r="BG2203"/>
      <c r="BH2203"/>
      <c r="BI2203"/>
      <c r="BJ2203"/>
      <c r="BK2203"/>
      <c r="BL2203"/>
      <c r="BM2203"/>
      <c r="BN2203"/>
      <c r="BO2203"/>
      <c r="BP2203"/>
    </row>
    <row r="2204" spans="51:68" ht="14.25">
      <c r="AY2204"/>
      <c r="AZ2204"/>
      <c r="BA2204"/>
      <c r="BB2204"/>
      <c r="BC2204"/>
      <c r="BD2204"/>
      <c r="BE2204"/>
      <c r="BF2204"/>
      <c r="BG2204"/>
      <c r="BH2204"/>
      <c r="BI2204"/>
      <c r="BJ2204"/>
      <c r="BK2204"/>
      <c r="BL2204"/>
      <c r="BM2204"/>
      <c r="BN2204"/>
      <c r="BO2204"/>
      <c r="BP2204"/>
    </row>
    <row r="2205" spans="51:68" ht="14.25">
      <c r="AY2205"/>
      <c r="AZ2205"/>
      <c r="BA2205"/>
      <c r="BB2205"/>
      <c r="BC2205"/>
      <c r="BD2205"/>
      <c r="BE2205"/>
      <c r="BF2205"/>
      <c r="BG2205"/>
      <c r="BH2205"/>
      <c r="BI2205"/>
      <c r="BJ2205"/>
      <c r="BK2205"/>
      <c r="BL2205"/>
      <c r="BM2205"/>
      <c r="BN2205"/>
      <c r="BO2205"/>
      <c r="BP2205"/>
    </row>
    <row r="2206" spans="51:68" ht="14.25">
      <c r="AY2206"/>
      <c r="AZ2206"/>
      <c r="BA2206"/>
      <c r="BB2206"/>
      <c r="BC2206"/>
      <c r="BD2206"/>
      <c r="BE2206"/>
      <c r="BF2206"/>
      <c r="BG2206"/>
      <c r="BH2206"/>
      <c r="BI2206"/>
      <c r="BJ2206"/>
      <c r="BK2206"/>
      <c r="BL2206"/>
      <c r="BM2206"/>
      <c r="BN2206"/>
      <c r="BO2206"/>
      <c r="BP2206"/>
    </row>
    <row r="2207" spans="51:68" ht="14.25">
      <c r="AY2207"/>
      <c r="AZ2207"/>
      <c r="BA2207"/>
      <c r="BB2207"/>
      <c r="BC2207"/>
      <c r="BD2207"/>
      <c r="BE2207"/>
      <c r="BF2207"/>
      <c r="BG2207"/>
      <c r="BH2207"/>
      <c r="BI2207"/>
      <c r="BJ2207"/>
      <c r="BK2207"/>
      <c r="BL2207"/>
      <c r="BM2207"/>
      <c r="BN2207"/>
      <c r="BO2207"/>
      <c r="BP2207"/>
    </row>
    <row r="2208" spans="51:68" ht="14.25">
      <c r="AY2208"/>
      <c r="AZ2208"/>
      <c r="BA2208"/>
      <c r="BB2208"/>
      <c r="BC2208"/>
      <c r="BD2208"/>
      <c r="BE2208"/>
      <c r="BF2208"/>
      <c r="BG2208"/>
      <c r="BH2208"/>
      <c r="BI2208"/>
      <c r="BJ2208"/>
      <c r="BK2208"/>
      <c r="BL2208"/>
      <c r="BM2208"/>
      <c r="BN2208"/>
      <c r="BO2208"/>
      <c r="BP2208"/>
    </row>
    <row r="2209" spans="51:68" ht="14.25">
      <c r="AY2209"/>
      <c r="AZ2209"/>
      <c r="BA2209"/>
      <c r="BB2209"/>
      <c r="BC2209"/>
      <c r="BD2209"/>
      <c r="BE2209"/>
      <c r="BF2209"/>
      <c r="BG2209"/>
      <c r="BH2209"/>
      <c r="BI2209"/>
      <c r="BJ2209"/>
      <c r="BK2209"/>
      <c r="BL2209"/>
      <c r="BM2209"/>
      <c r="BN2209"/>
      <c r="BO2209"/>
      <c r="BP2209"/>
    </row>
    <row r="2210" spans="51:68" ht="14.25">
      <c r="AY2210"/>
      <c r="AZ2210"/>
      <c r="BA2210"/>
      <c r="BB2210"/>
      <c r="BC2210"/>
      <c r="BD2210"/>
      <c r="BE2210"/>
      <c r="BF2210"/>
      <c r="BG2210"/>
      <c r="BH2210"/>
      <c r="BI2210"/>
      <c r="BJ2210"/>
      <c r="BK2210"/>
      <c r="BL2210"/>
      <c r="BM2210"/>
      <c r="BN2210"/>
      <c r="BO2210"/>
      <c r="BP2210"/>
    </row>
    <row r="2211" spans="51:68" ht="14.25">
      <c r="AY2211"/>
      <c r="AZ2211"/>
      <c r="BA2211"/>
      <c r="BB2211"/>
      <c r="BC2211"/>
      <c r="BD2211"/>
      <c r="BE2211"/>
      <c r="BF2211"/>
      <c r="BG2211"/>
      <c r="BH2211"/>
      <c r="BI2211"/>
      <c r="BJ2211"/>
      <c r="BK2211"/>
      <c r="BL2211"/>
      <c r="BM2211"/>
      <c r="BN2211"/>
      <c r="BO2211"/>
      <c r="BP2211"/>
    </row>
    <row r="2212" spans="51:68" ht="14.25">
      <c r="AY2212"/>
      <c r="AZ2212"/>
      <c r="BA2212"/>
      <c r="BB2212"/>
      <c r="BC2212"/>
      <c r="BD2212"/>
      <c r="BE2212"/>
      <c r="BF2212"/>
      <c r="BG2212"/>
      <c r="BH2212"/>
      <c r="BI2212"/>
      <c r="BJ2212"/>
      <c r="BK2212"/>
      <c r="BL2212"/>
      <c r="BM2212"/>
      <c r="BN2212"/>
      <c r="BO2212"/>
      <c r="BP2212"/>
    </row>
    <row r="2213" spans="51:68" ht="14.25">
      <c r="AY2213"/>
      <c r="AZ2213"/>
      <c r="BA2213"/>
      <c r="BB2213"/>
      <c r="BC2213"/>
      <c r="BD2213"/>
      <c r="BE2213"/>
      <c r="BF2213"/>
      <c r="BG2213"/>
      <c r="BH2213"/>
      <c r="BI2213"/>
      <c r="BJ2213"/>
      <c r="BK2213"/>
      <c r="BL2213"/>
      <c r="BM2213"/>
      <c r="BN2213"/>
      <c r="BO2213"/>
      <c r="BP2213"/>
    </row>
    <row r="2214" spans="51:68" ht="14.25">
      <c r="AY2214"/>
      <c r="AZ2214"/>
      <c r="BA2214"/>
      <c r="BB2214"/>
      <c r="BC2214"/>
      <c r="BD2214"/>
      <c r="BE2214"/>
      <c r="BF2214"/>
      <c r="BG2214"/>
      <c r="BH2214"/>
      <c r="BI2214"/>
      <c r="BJ2214"/>
      <c r="BK2214"/>
      <c r="BL2214"/>
      <c r="BM2214"/>
      <c r="BN2214"/>
      <c r="BO2214"/>
      <c r="BP2214"/>
    </row>
    <row r="2215" spans="51:68" ht="14.25">
      <c r="AY2215"/>
      <c r="AZ2215"/>
      <c r="BA2215"/>
      <c r="BB2215"/>
      <c r="BC2215"/>
      <c r="BD2215"/>
      <c r="BE2215"/>
      <c r="BF2215"/>
      <c r="BG2215"/>
      <c r="BH2215"/>
      <c r="BI2215"/>
      <c r="BJ2215"/>
      <c r="BK2215"/>
      <c r="BL2215"/>
      <c r="BM2215"/>
      <c r="BN2215"/>
      <c r="BO2215"/>
      <c r="BP2215"/>
    </row>
    <row r="2216" spans="51:68" ht="14.25">
      <c r="AY2216"/>
      <c r="AZ2216"/>
      <c r="BA2216"/>
      <c r="BB2216"/>
      <c r="BC2216"/>
      <c r="BD2216"/>
      <c r="BE2216"/>
      <c r="BF2216"/>
      <c r="BG2216"/>
      <c r="BH2216"/>
      <c r="BI2216"/>
      <c r="BJ2216"/>
      <c r="BK2216"/>
      <c r="BL2216"/>
      <c r="BM2216"/>
      <c r="BN2216"/>
      <c r="BO2216"/>
      <c r="BP2216"/>
    </row>
    <row r="2217" spans="51:68" ht="14.25">
      <c r="AY2217"/>
      <c r="AZ2217"/>
      <c r="BA2217"/>
      <c r="BB2217"/>
      <c r="BC2217"/>
      <c r="BD2217"/>
      <c r="BE2217"/>
      <c r="BF2217"/>
      <c r="BG2217"/>
      <c r="BH2217"/>
      <c r="BI2217"/>
      <c r="BJ2217"/>
      <c r="BK2217"/>
      <c r="BL2217"/>
      <c r="BM2217"/>
      <c r="BN2217"/>
      <c r="BO2217"/>
      <c r="BP2217"/>
    </row>
    <row r="2218" spans="51:68" ht="14.25">
      <c r="AY2218"/>
      <c r="AZ2218"/>
      <c r="BA2218"/>
      <c r="BB2218"/>
      <c r="BC2218"/>
      <c r="BD2218"/>
      <c r="BE2218"/>
      <c r="BF2218"/>
      <c r="BG2218"/>
      <c r="BH2218"/>
      <c r="BI2218"/>
      <c r="BJ2218"/>
      <c r="BK2218"/>
      <c r="BL2218"/>
      <c r="BM2218"/>
      <c r="BN2218"/>
      <c r="BO2218"/>
      <c r="BP2218"/>
    </row>
    <row r="2219" spans="51:68" ht="14.25">
      <c r="AY2219"/>
      <c r="AZ2219"/>
      <c r="BA2219"/>
      <c r="BB2219"/>
      <c r="BC2219"/>
      <c r="BD2219"/>
      <c r="BE2219"/>
      <c r="BF2219"/>
      <c r="BG2219"/>
      <c r="BH2219"/>
      <c r="BI2219"/>
      <c r="BJ2219"/>
      <c r="BK2219"/>
      <c r="BL2219"/>
      <c r="BM2219"/>
      <c r="BN2219"/>
      <c r="BO2219"/>
      <c r="BP2219"/>
    </row>
    <row r="2220" spans="51:68" ht="14.25">
      <c r="AY2220"/>
      <c r="AZ2220"/>
      <c r="BA2220"/>
      <c r="BB2220"/>
      <c r="BC2220"/>
      <c r="BD2220"/>
      <c r="BE2220"/>
      <c r="BF2220"/>
      <c r="BG2220"/>
      <c r="BH2220"/>
      <c r="BI2220"/>
      <c r="BJ2220"/>
      <c r="BK2220"/>
      <c r="BL2220"/>
      <c r="BM2220"/>
      <c r="BN2220"/>
      <c r="BO2220"/>
      <c r="BP2220"/>
    </row>
    <row r="2221" spans="51:68" ht="14.25">
      <c r="AY2221"/>
      <c r="AZ2221"/>
      <c r="BA2221"/>
      <c r="BB2221"/>
      <c r="BC2221"/>
      <c r="BD2221"/>
      <c r="BE2221"/>
      <c r="BF2221"/>
      <c r="BG2221"/>
      <c r="BH2221"/>
      <c r="BI2221"/>
      <c r="BJ2221"/>
      <c r="BK2221"/>
      <c r="BL2221"/>
      <c r="BM2221"/>
      <c r="BN2221"/>
      <c r="BO2221"/>
      <c r="BP2221"/>
    </row>
    <row r="2222" spans="51:68" ht="14.25">
      <c r="AY2222"/>
      <c r="AZ2222"/>
      <c r="BA2222"/>
      <c r="BB2222"/>
      <c r="BC2222"/>
      <c r="BD2222"/>
      <c r="BE2222"/>
      <c r="BF2222"/>
      <c r="BG2222"/>
      <c r="BH2222"/>
      <c r="BI2222"/>
      <c r="BJ2222"/>
      <c r="BK2222"/>
      <c r="BL2222"/>
      <c r="BM2222"/>
      <c r="BN2222"/>
      <c r="BO2222"/>
      <c r="BP2222"/>
    </row>
    <row r="2223" spans="51:68" ht="14.25">
      <c r="AY2223"/>
      <c r="AZ2223"/>
      <c r="BA2223"/>
      <c r="BB2223"/>
      <c r="BC2223"/>
      <c r="BD2223"/>
      <c r="BE2223"/>
      <c r="BF2223"/>
      <c r="BG2223"/>
      <c r="BH2223"/>
      <c r="BI2223"/>
      <c r="BJ2223"/>
      <c r="BK2223"/>
      <c r="BL2223"/>
      <c r="BM2223"/>
      <c r="BN2223"/>
      <c r="BO2223"/>
      <c r="BP2223"/>
    </row>
    <row r="2224" spans="51:68" ht="14.25">
      <c r="AY2224"/>
      <c r="AZ2224"/>
      <c r="BA2224"/>
      <c r="BB2224"/>
      <c r="BC2224"/>
      <c r="BD2224"/>
      <c r="BE2224"/>
      <c r="BF2224"/>
      <c r="BG2224"/>
      <c r="BH2224"/>
      <c r="BI2224"/>
      <c r="BJ2224"/>
      <c r="BK2224"/>
      <c r="BL2224"/>
      <c r="BM2224"/>
      <c r="BN2224"/>
      <c r="BO2224"/>
      <c r="BP2224"/>
    </row>
    <row r="2225" spans="51:68" ht="14.25">
      <c r="AY2225"/>
      <c r="AZ2225"/>
      <c r="BA2225"/>
      <c r="BB2225"/>
      <c r="BC2225"/>
      <c r="BD2225"/>
      <c r="BE2225"/>
      <c r="BF2225"/>
      <c r="BG2225"/>
      <c r="BH2225"/>
      <c r="BI2225"/>
      <c r="BJ2225"/>
      <c r="BK2225"/>
      <c r="BL2225"/>
      <c r="BM2225"/>
      <c r="BN2225"/>
      <c r="BO2225"/>
      <c r="BP2225"/>
    </row>
    <row r="2226" spans="51:68" ht="14.25">
      <c r="AY2226"/>
      <c r="AZ2226"/>
      <c r="BA2226"/>
      <c r="BB2226"/>
      <c r="BC2226"/>
      <c r="BD2226"/>
      <c r="BE2226"/>
      <c r="BF2226"/>
      <c r="BG2226"/>
      <c r="BH2226"/>
      <c r="BI2226"/>
      <c r="BJ2226"/>
      <c r="BK2226"/>
      <c r="BL2226"/>
      <c r="BM2226"/>
      <c r="BN2226"/>
      <c r="BO2226"/>
      <c r="BP2226"/>
    </row>
    <row r="2227" spans="51:68" ht="14.25">
      <c r="AY2227"/>
      <c r="AZ2227"/>
      <c r="BA2227"/>
      <c r="BB2227"/>
      <c r="BC2227"/>
      <c r="BD2227"/>
      <c r="BE2227"/>
      <c r="BF2227"/>
      <c r="BG2227"/>
      <c r="BH2227"/>
      <c r="BI2227"/>
      <c r="BJ2227"/>
      <c r="BK2227"/>
      <c r="BL2227"/>
      <c r="BM2227"/>
      <c r="BN2227"/>
      <c r="BO2227"/>
      <c r="BP2227"/>
    </row>
    <row r="2228" spans="51:68" ht="14.25">
      <c r="AY2228"/>
      <c r="AZ2228"/>
      <c r="BA2228"/>
      <c r="BB2228"/>
      <c r="BC2228"/>
      <c r="BD2228"/>
      <c r="BE2228"/>
      <c r="BF2228"/>
      <c r="BG2228"/>
      <c r="BH2228"/>
      <c r="BI2228"/>
      <c r="BJ2228"/>
      <c r="BK2228"/>
      <c r="BL2228"/>
      <c r="BM2228"/>
      <c r="BN2228"/>
      <c r="BO2228"/>
      <c r="BP2228"/>
    </row>
    <row r="2229" spans="51:68" ht="14.25">
      <c r="AY2229"/>
      <c r="AZ2229"/>
      <c r="BA2229"/>
      <c r="BB2229"/>
      <c r="BC2229"/>
      <c r="BD2229"/>
      <c r="BE2229"/>
      <c r="BF2229"/>
      <c r="BG2229"/>
      <c r="BH2229"/>
      <c r="BI2229"/>
      <c r="BJ2229"/>
      <c r="BK2229"/>
      <c r="BL2229"/>
      <c r="BM2229"/>
      <c r="BN2229"/>
      <c r="BO2229"/>
      <c r="BP2229"/>
    </row>
    <row r="2230" spans="51:68" ht="14.25">
      <c r="AY2230"/>
      <c r="AZ2230"/>
      <c r="BA2230"/>
      <c r="BB2230"/>
      <c r="BC2230"/>
      <c r="BD2230"/>
      <c r="BE2230"/>
      <c r="BF2230"/>
      <c r="BG2230"/>
      <c r="BH2230"/>
      <c r="BI2230"/>
      <c r="BJ2230"/>
      <c r="BK2230"/>
      <c r="BL2230"/>
      <c r="BM2230"/>
      <c r="BN2230"/>
      <c r="BO2230"/>
      <c r="BP2230"/>
    </row>
    <row r="2231" spans="51:68" ht="14.25">
      <c r="AY2231"/>
      <c r="AZ2231"/>
      <c r="BA2231"/>
      <c r="BB2231"/>
      <c r="BC2231"/>
      <c r="BD2231"/>
      <c r="BE2231"/>
      <c r="BF2231"/>
      <c r="BG2231"/>
      <c r="BH2231"/>
      <c r="BI2231"/>
      <c r="BJ2231"/>
      <c r="BK2231"/>
      <c r="BL2231"/>
      <c r="BM2231"/>
      <c r="BN2231"/>
      <c r="BO2231"/>
      <c r="BP2231"/>
    </row>
    <row r="2232" spans="51:68" ht="14.25">
      <c r="AY2232"/>
      <c r="AZ2232"/>
      <c r="BA2232"/>
      <c r="BB2232"/>
      <c r="BC2232"/>
      <c r="BD2232"/>
      <c r="BE2232"/>
      <c r="BF2232"/>
      <c r="BG2232"/>
      <c r="BH2232"/>
      <c r="BI2232"/>
      <c r="BJ2232"/>
      <c r="BK2232"/>
      <c r="BL2232"/>
      <c r="BM2232"/>
      <c r="BN2232"/>
      <c r="BO2232"/>
      <c r="BP2232"/>
    </row>
    <row r="2233" spans="51:68" ht="14.25">
      <c r="AY2233"/>
      <c r="AZ2233"/>
      <c r="BA2233"/>
      <c r="BB2233"/>
      <c r="BC2233"/>
      <c r="BD2233"/>
      <c r="BE2233"/>
      <c r="BF2233"/>
      <c r="BG2233"/>
      <c r="BH2233"/>
      <c r="BI2233"/>
      <c r="BJ2233"/>
      <c r="BK2233"/>
      <c r="BL2233"/>
      <c r="BM2233"/>
      <c r="BN2233"/>
      <c r="BO2233"/>
      <c r="BP2233"/>
    </row>
    <row r="2234" spans="51:68" ht="14.25">
      <c r="AY2234"/>
      <c r="AZ2234"/>
      <c r="BA2234"/>
      <c r="BB2234"/>
      <c r="BC2234"/>
      <c r="BD2234"/>
      <c r="BE2234"/>
      <c r="BF2234"/>
      <c r="BG2234"/>
      <c r="BH2234"/>
      <c r="BI2234"/>
      <c r="BJ2234"/>
      <c r="BK2234"/>
      <c r="BL2234"/>
      <c r="BM2234"/>
      <c r="BN2234"/>
      <c r="BO2234"/>
      <c r="BP2234"/>
    </row>
    <row r="2235" spans="51:68" ht="14.25">
      <c r="AY2235"/>
      <c r="AZ2235"/>
      <c r="BA2235"/>
      <c r="BB2235"/>
      <c r="BC2235"/>
      <c r="BD2235"/>
      <c r="BE2235"/>
      <c r="BF2235"/>
      <c r="BG2235"/>
      <c r="BH2235"/>
      <c r="BI2235"/>
      <c r="BJ2235"/>
      <c r="BK2235"/>
      <c r="BL2235"/>
      <c r="BM2235"/>
      <c r="BN2235"/>
      <c r="BO2235"/>
      <c r="BP2235"/>
    </row>
    <row r="2236" spans="51:68" ht="14.25">
      <c r="AY2236"/>
      <c r="AZ2236"/>
      <c r="BA2236"/>
      <c r="BB2236"/>
      <c r="BC2236"/>
      <c r="BD2236"/>
      <c r="BE2236"/>
      <c r="BF2236"/>
      <c r="BG2236"/>
      <c r="BH2236"/>
      <c r="BI2236"/>
      <c r="BJ2236"/>
      <c r="BK2236"/>
      <c r="BL2236"/>
      <c r="BM2236"/>
      <c r="BN2236"/>
      <c r="BO2236"/>
      <c r="BP2236"/>
    </row>
    <row r="2237" spans="51:68" ht="14.25">
      <c r="AY2237"/>
      <c r="AZ2237"/>
      <c r="BA2237"/>
      <c r="BB2237"/>
      <c r="BC2237"/>
      <c r="BD2237"/>
      <c r="BE2237"/>
      <c r="BF2237"/>
      <c r="BG2237"/>
      <c r="BH2237"/>
      <c r="BI2237"/>
      <c r="BJ2237"/>
      <c r="BK2237"/>
      <c r="BL2237"/>
      <c r="BM2237"/>
      <c r="BN2237"/>
      <c r="BO2237"/>
      <c r="BP2237"/>
    </row>
    <row r="2238" spans="51:68" ht="14.25">
      <c r="AY2238"/>
      <c r="AZ2238"/>
      <c r="BA2238"/>
      <c r="BB2238"/>
      <c r="BC2238"/>
      <c r="BD2238"/>
      <c r="BE2238"/>
      <c r="BF2238"/>
      <c r="BG2238"/>
      <c r="BH2238"/>
      <c r="BI2238"/>
      <c r="BJ2238"/>
      <c r="BK2238"/>
      <c r="BL2238"/>
      <c r="BM2238"/>
      <c r="BN2238"/>
      <c r="BO2238"/>
      <c r="BP2238"/>
    </row>
    <row r="2239" spans="51:68" ht="14.25">
      <c r="AY2239"/>
      <c r="AZ2239"/>
      <c r="BA2239"/>
      <c r="BB2239"/>
      <c r="BC2239"/>
      <c r="BD2239"/>
      <c r="BE2239"/>
      <c r="BF2239"/>
      <c r="BG2239"/>
      <c r="BH2239"/>
      <c r="BI2239"/>
      <c r="BJ2239"/>
      <c r="BK2239"/>
      <c r="BL2239"/>
      <c r="BM2239"/>
      <c r="BN2239"/>
      <c r="BO2239"/>
      <c r="BP2239"/>
    </row>
    <row r="2240" spans="51:68" ht="14.25">
      <c r="AY2240"/>
      <c r="AZ2240"/>
      <c r="BA2240"/>
      <c r="BB2240"/>
      <c r="BC2240"/>
      <c r="BD2240"/>
      <c r="BE2240"/>
      <c r="BF2240"/>
      <c r="BG2240"/>
      <c r="BH2240"/>
      <c r="BI2240"/>
      <c r="BJ2240"/>
      <c r="BK2240"/>
      <c r="BL2240"/>
      <c r="BM2240"/>
      <c r="BN2240"/>
      <c r="BO2240"/>
      <c r="BP2240"/>
    </row>
    <row r="2241" spans="51:68" ht="14.25">
      <c r="AY2241"/>
      <c r="AZ2241"/>
      <c r="BA2241"/>
      <c r="BB2241"/>
      <c r="BC2241"/>
      <c r="BD2241"/>
      <c r="BE2241"/>
      <c r="BF2241"/>
      <c r="BG2241"/>
      <c r="BH2241"/>
      <c r="BI2241"/>
      <c r="BJ2241"/>
      <c r="BK2241"/>
      <c r="BL2241"/>
      <c r="BM2241"/>
      <c r="BN2241"/>
      <c r="BO2241"/>
      <c r="BP2241"/>
    </row>
    <row r="2242" spans="51:68" ht="14.25">
      <c r="AY2242"/>
      <c r="AZ2242"/>
      <c r="BA2242"/>
      <c r="BB2242"/>
      <c r="BC2242"/>
      <c r="BD2242"/>
      <c r="BE2242"/>
      <c r="BF2242"/>
      <c r="BG2242"/>
      <c r="BH2242"/>
      <c r="BI2242"/>
      <c r="BJ2242"/>
      <c r="BK2242"/>
      <c r="BL2242"/>
      <c r="BM2242"/>
      <c r="BN2242"/>
      <c r="BO2242"/>
      <c r="BP2242"/>
    </row>
    <row r="2243" spans="51:68" ht="14.25">
      <c r="AY2243"/>
      <c r="AZ2243"/>
      <c r="BA2243"/>
      <c r="BB2243"/>
      <c r="BC2243"/>
      <c r="BD2243"/>
      <c r="BE2243"/>
      <c r="BF2243"/>
      <c r="BG2243"/>
      <c r="BH2243"/>
      <c r="BI2243"/>
      <c r="BJ2243"/>
      <c r="BK2243"/>
      <c r="BL2243"/>
      <c r="BM2243"/>
      <c r="BN2243"/>
      <c r="BO2243"/>
      <c r="BP2243"/>
    </row>
    <row r="2244" spans="51:68" ht="14.25">
      <c r="AY2244"/>
      <c r="AZ2244"/>
      <c r="BA2244"/>
      <c r="BB2244"/>
      <c r="BC2244"/>
      <c r="BD2244"/>
      <c r="BE2244"/>
      <c r="BF2244"/>
      <c r="BG2244"/>
      <c r="BH2244"/>
      <c r="BI2244"/>
      <c r="BJ2244"/>
      <c r="BK2244"/>
      <c r="BL2244"/>
      <c r="BM2244"/>
      <c r="BN2244"/>
      <c r="BO2244"/>
      <c r="BP2244"/>
    </row>
    <row r="2245" spans="51:68" ht="14.25">
      <c r="AY2245"/>
      <c r="AZ2245"/>
      <c r="BA2245"/>
      <c r="BB2245"/>
      <c r="BC2245"/>
      <c r="BD2245"/>
      <c r="BE2245"/>
      <c r="BF2245"/>
      <c r="BG2245"/>
      <c r="BH2245"/>
      <c r="BI2245"/>
      <c r="BJ2245"/>
      <c r="BK2245"/>
      <c r="BL2245"/>
      <c r="BM2245"/>
      <c r="BN2245"/>
      <c r="BO2245"/>
      <c r="BP2245"/>
    </row>
    <row r="2246" spans="51:68" ht="14.25">
      <c r="AY2246"/>
      <c r="AZ2246"/>
      <c r="BA2246"/>
      <c r="BB2246"/>
      <c r="BC2246"/>
      <c r="BD2246"/>
      <c r="BE2246"/>
      <c r="BF2246"/>
      <c r="BG2246"/>
      <c r="BH2246"/>
      <c r="BI2246"/>
      <c r="BJ2246"/>
      <c r="BK2246"/>
      <c r="BL2246"/>
      <c r="BM2246"/>
      <c r="BN2246"/>
      <c r="BO2246"/>
      <c r="BP2246"/>
    </row>
    <row r="2247" spans="51:68" ht="14.25">
      <c r="AY2247"/>
      <c r="AZ2247"/>
      <c r="BA2247"/>
      <c r="BB2247"/>
      <c r="BC2247"/>
      <c r="BD2247"/>
      <c r="BE2247"/>
      <c r="BF2247"/>
      <c r="BG2247"/>
      <c r="BH2247"/>
      <c r="BI2247"/>
      <c r="BJ2247"/>
      <c r="BK2247"/>
      <c r="BL2247"/>
      <c r="BM2247"/>
      <c r="BN2247"/>
      <c r="BO2247"/>
      <c r="BP2247"/>
    </row>
    <row r="2248" spans="51:68" ht="14.25">
      <c r="AY2248"/>
      <c r="AZ2248"/>
      <c r="BA2248"/>
      <c r="BB2248"/>
      <c r="BC2248"/>
      <c r="BD2248"/>
      <c r="BE2248"/>
      <c r="BF2248"/>
      <c r="BG2248"/>
      <c r="BH2248"/>
      <c r="BI2248"/>
      <c r="BJ2248"/>
      <c r="BK2248"/>
      <c r="BL2248"/>
      <c r="BM2248"/>
      <c r="BN2248"/>
      <c r="BO2248"/>
      <c r="BP2248"/>
    </row>
    <row r="2249" spans="51:68" ht="14.25">
      <c r="AY2249"/>
      <c r="AZ2249"/>
      <c r="BA2249"/>
      <c r="BB2249"/>
      <c r="BC2249"/>
      <c r="BD2249"/>
      <c r="BE2249"/>
      <c r="BF2249"/>
      <c r="BG2249"/>
      <c r="BH2249"/>
      <c r="BI2249"/>
      <c r="BJ2249"/>
      <c r="BK2249"/>
      <c r="BL2249"/>
      <c r="BM2249"/>
      <c r="BN2249"/>
      <c r="BO2249"/>
      <c r="BP2249"/>
    </row>
    <row r="2250" spans="51:68" ht="14.25">
      <c r="AY2250"/>
      <c r="AZ2250"/>
      <c r="BA2250"/>
      <c r="BB2250"/>
      <c r="BC2250"/>
      <c r="BD2250"/>
      <c r="BE2250"/>
      <c r="BF2250"/>
      <c r="BG2250"/>
      <c r="BH2250"/>
      <c r="BI2250"/>
      <c r="BJ2250"/>
      <c r="BK2250"/>
      <c r="BL2250"/>
      <c r="BM2250"/>
      <c r="BN2250"/>
      <c r="BO2250"/>
      <c r="BP2250"/>
    </row>
    <row r="2251" spans="51:68" ht="14.25">
      <c r="AY2251"/>
      <c r="AZ2251"/>
      <c r="BA2251"/>
      <c r="BB2251"/>
      <c r="BC2251"/>
      <c r="BD2251"/>
      <c r="BE2251"/>
      <c r="BF2251"/>
      <c r="BG2251"/>
      <c r="BH2251"/>
      <c r="BI2251"/>
      <c r="BJ2251"/>
      <c r="BK2251"/>
      <c r="BL2251"/>
      <c r="BM2251"/>
      <c r="BN2251"/>
      <c r="BO2251"/>
      <c r="BP2251"/>
    </row>
    <row r="2252" spans="51:68" ht="14.25">
      <c r="AY2252"/>
      <c r="AZ2252"/>
      <c r="BA2252"/>
      <c r="BB2252"/>
      <c r="BC2252"/>
      <c r="BD2252"/>
      <c r="BE2252"/>
      <c r="BF2252"/>
      <c r="BG2252"/>
      <c r="BH2252"/>
      <c r="BI2252"/>
      <c r="BJ2252"/>
      <c r="BK2252"/>
      <c r="BL2252"/>
      <c r="BM2252"/>
      <c r="BN2252"/>
      <c r="BO2252"/>
      <c r="BP2252"/>
    </row>
    <row r="2253" spans="51:68" ht="14.25">
      <c r="AY2253"/>
      <c r="AZ2253"/>
      <c r="BA2253"/>
      <c r="BB2253"/>
      <c r="BC2253"/>
      <c r="BD2253"/>
      <c r="BE2253"/>
      <c r="BF2253"/>
      <c r="BG2253"/>
      <c r="BH2253"/>
      <c r="BI2253"/>
      <c r="BJ2253"/>
      <c r="BK2253"/>
      <c r="BL2253"/>
      <c r="BM2253"/>
      <c r="BN2253"/>
      <c r="BO2253"/>
      <c r="BP2253"/>
    </row>
    <row r="2254" spans="51:68" ht="14.25">
      <c r="AY2254"/>
      <c r="AZ2254"/>
      <c r="BA2254"/>
      <c r="BB2254"/>
      <c r="BC2254"/>
      <c r="BD2254"/>
      <c r="BE2254"/>
      <c r="BF2254"/>
      <c r="BG2254"/>
      <c r="BH2254"/>
      <c r="BI2254"/>
      <c r="BJ2254"/>
      <c r="BK2254"/>
      <c r="BL2254"/>
      <c r="BM2254"/>
      <c r="BN2254"/>
      <c r="BO2254"/>
      <c r="BP2254"/>
    </row>
    <row r="2255" spans="51:68" ht="14.25">
      <c r="AY2255"/>
      <c r="AZ2255"/>
      <c r="BA2255"/>
      <c r="BB2255"/>
      <c r="BC2255"/>
      <c r="BD2255"/>
      <c r="BE2255"/>
      <c r="BF2255"/>
      <c r="BG2255"/>
      <c r="BH2255"/>
      <c r="BI2255"/>
      <c r="BJ2255"/>
      <c r="BK2255"/>
      <c r="BL2255"/>
      <c r="BM2255"/>
      <c r="BN2255"/>
      <c r="BO2255"/>
      <c r="BP2255"/>
    </row>
    <row r="2256" spans="51:68" ht="14.25">
      <c r="AY2256"/>
      <c r="AZ2256"/>
      <c r="BA2256"/>
      <c r="BB2256"/>
      <c r="BC2256"/>
      <c r="BD2256"/>
      <c r="BE2256"/>
      <c r="BF2256"/>
      <c r="BG2256"/>
      <c r="BH2256"/>
      <c r="BI2256"/>
      <c r="BJ2256"/>
      <c r="BK2256"/>
      <c r="BL2256"/>
      <c r="BM2256"/>
      <c r="BN2256"/>
      <c r="BO2256"/>
      <c r="BP2256"/>
    </row>
    <row r="2257" spans="51:68" ht="14.25">
      <c r="AY2257"/>
      <c r="AZ2257"/>
      <c r="BA2257"/>
      <c r="BB2257"/>
      <c r="BC2257"/>
      <c r="BD2257"/>
      <c r="BE2257"/>
      <c r="BF2257"/>
      <c r="BG2257"/>
      <c r="BH2257"/>
      <c r="BI2257"/>
      <c r="BJ2257"/>
      <c r="BK2257"/>
      <c r="BL2257"/>
      <c r="BM2257"/>
      <c r="BN2257"/>
      <c r="BO2257"/>
      <c r="BP2257"/>
    </row>
    <row r="2258" spans="51:68" ht="14.25">
      <c r="AY2258"/>
      <c r="AZ2258"/>
      <c r="BA2258"/>
      <c r="BB2258"/>
      <c r="BC2258"/>
      <c r="BD2258"/>
      <c r="BE2258"/>
      <c r="BF2258"/>
      <c r="BG2258"/>
      <c r="BH2258"/>
      <c r="BI2258"/>
      <c r="BJ2258"/>
      <c r="BK2258"/>
      <c r="BL2258"/>
      <c r="BM2258"/>
      <c r="BN2258"/>
      <c r="BO2258"/>
      <c r="BP2258"/>
    </row>
    <row r="2259" spans="51:68" ht="14.25">
      <c r="AY2259"/>
      <c r="AZ2259"/>
      <c r="BA2259"/>
      <c r="BB2259"/>
      <c r="BC2259"/>
      <c r="BD2259"/>
      <c r="BE2259"/>
      <c r="BF2259"/>
      <c r="BG2259"/>
      <c r="BH2259"/>
      <c r="BI2259"/>
      <c r="BJ2259"/>
      <c r="BK2259"/>
      <c r="BL2259"/>
      <c r="BM2259"/>
      <c r="BN2259"/>
      <c r="BO2259"/>
      <c r="BP2259"/>
    </row>
    <row r="2260" spans="51:68" ht="14.25">
      <c r="AY2260"/>
      <c r="AZ2260"/>
      <c r="BA2260"/>
      <c r="BB2260"/>
      <c r="BC2260"/>
      <c r="BD2260"/>
      <c r="BE2260"/>
      <c r="BF2260"/>
      <c r="BG2260"/>
      <c r="BH2260"/>
      <c r="BI2260"/>
      <c r="BJ2260"/>
      <c r="BK2260"/>
      <c r="BL2260"/>
      <c r="BM2260"/>
      <c r="BN2260"/>
      <c r="BO2260"/>
      <c r="BP2260"/>
    </row>
    <row r="2261" spans="51:68" ht="14.25">
      <c r="AY2261"/>
      <c r="AZ2261"/>
      <c r="BA2261"/>
      <c r="BB2261"/>
      <c r="BC2261"/>
      <c r="BD2261"/>
      <c r="BE2261"/>
      <c r="BF2261"/>
      <c r="BG2261"/>
      <c r="BH2261"/>
      <c r="BI2261"/>
      <c r="BJ2261"/>
      <c r="BK2261"/>
      <c r="BL2261"/>
      <c r="BM2261"/>
      <c r="BN2261"/>
      <c r="BO2261"/>
      <c r="BP2261"/>
    </row>
    <row r="2262" spans="51:68" ht="14.25">
      <c r="AY2262"/>
      <c r="AZ2262"/>
      <c r="BA2262"/>
      <c r="BB2262"/>
      <c r="BC2262"/>
      <c r="BD2262"/>
      <c r="BE2262"/>
      <c r="BF2262"/>
      <c r="BG2262"/>
      <c r="BH2262"/>
      <c r="BI2262"/>
      <c r="BJ2262"/>
      <c r="BK2262"/>
      <c r="BL2262"/>
      <c r="BM2262"/>
      <c r="BN2262"/>
      <c r="BO2262"/>
      <c r="BP2262"/>
    </row>
    <row r="2263" spans="51:68" ht="14.25">
      <c r="AY2263"/>
      <c r="AZ2263"/>
      <c r="BA2263"/>
      <c r="BB2263"/>
      <c r="BC2263"/>
      <c r="BD2263"/>
      <c r="BE2263"/>
      <c r="BF2263"/>
      <c r="BG2263"/>
      <c r="BH2263"/>
      <c r="BI2263"/>
      <c r="BJ2263"/>
      <c r="BK2263"/>
      <c r="BL2263"/>
      <c r="BM2263"/>
      <c r="BN2263"/>
      <c r="BO2263"/>
      <c r="BP2263"/>
    </row>
    <row r="2264" spans="51:68" ht="14.25">
      <c r="AY2264"/>
      <c r="AZ2264"/>
      <c r="BA2264"/>
      <c r="BB2264"/>
      <c r="BC2264"/>
      <c r="BD2264"/>
      <c r="BE2264"/>
      <c r="BF2264"/>
      <c r="BG2264"/>
      <c r="BH2264"/>
      <c r="BI2264"/>
      <c r="BJ2264"/>
      <c r="BK2264"/>
      <c r="BL2264"/>
      <c r="BM2264"/>
      <c r="BN2264"/>
      <c r="BO2264"/>
      <c r="BP2264"/>
    </row>
    <row r="2265" spans="51:68" ht="14.25">
      <c r="AY2265"/>
      <c r="AZ2265"/>
      <c r="BA2265"/>
      <c r="BB2265"/>
      <c r="BC2265"/>
      <c r="BD2265"/>
      <c r="BE2265"/>
      <c r="BF2265"/>
      <c r="BG2265"/>
      <c r="BH2265"/>
      <c r="BI2265"/>
      <c r="BJ2265"/>
      <c r="BK2265"/>
      <c r="BL2265"/>
      <c r="BM2265"/>
      <c r="BN2265"/>
      <c r="BO2265"/>
      <c r="BP2265"/>
    </row>
    <row r="2266" spans="51:68" ht="14.25">
      <c r="AY2266"/>
      <c r="AZ2266"/>
      <c r="BA2266"/>
      <c r="BB2266"/>
      <c r="BC2266"/>
      <c r="BD2266"/>
      <c r="BE2266"/>
      <c r="BF2266"/>
      <c r="BG2266"/>
      <c r="BH2266"/>
      <c r="BI2266"/>
      <c r="BJ2266"/>
      <c r="BK2266"/>
      <c r="BL2266"/>
      <c r="BM2266"/>
      <c r="BN2266"/>
      <c r="BO2266"/>
      <c r="BP2266"/>
    </row>
    <row r="2267" spans="51:68" ht="14.25">
      <c r="AY2267"/>
      <c r="AZ2267"/>
      <c r="BA2267"/>
      <c r="BB2267"/>
      <c r="BC2267"/>
      <c r="BD2267"/>
      <c r="BE2267"/>
      <c r="BF2267"/>
      <c r="BG2267"/>
      <c r="BH2267"/>
      <c r="BI2267"/>
      <c r="BJ2267"/>
      <c r="BK2267"/>
      <c r="BL2267"/>
      <c r="BM2267"/>
      <c r="BN2267"/>
      <c r="BO2267"/>
      <c r="BP2267"/>
    </row>
    <row r="2268" spans="51:68" ht="14.25">
      <c r="AY2268"/>
      <c r="AZ2268"/>
      <c r="BA2268"/>
      <c r="BB2268"/>
      <c r="BC2268"/>
      <c r="BD2268"/>
      <c r="BE2268"/>
      <c r="BF2268"/>
      <c r="BG2268"/>
      <c r="BH2268"/>
      <c r="BI2268"/>
      <c r="BJ2268"/>
      <c r="BK2268"/>
      <c r="BL2268"/>
      <c r="BM2268"/>
      <c r="BN2268"/>
      <c r="BO2268"/>
      <c r="BP2268"/>
    </row>
    <row r="2269" spans="51:68" ht="14.25">
      <c r="AY2269"/>
      <c r="AZ2269"/>
      <c r="BA2269"/>
      <c r="BB2269"/>
      <c r="BC2269"/>
      <c r="BD2269"/>
      <c r="BE2269"/>
      <c r="BF2269"/>
      <c r="BG2269"/>
      <c r="BH2269"/>
      <c r="BI2269"/>
      <c r="BJ2269"/>
      <c r="BK2269"/>
      <c r="BL2269"/>
      <c r="BM2269"/>
      <c r="BN2269"/>
      <c r="BO2269"/>
      <c r="BP2269"/>
    </row>
    <row r="2270" spans="51:68" ht="14.25">
      <c r="AY2270"/>
      <c r="AZ2270"/>
      <c r="BA2270"/>
      <c r="BB2270"/>
      <c r="BC2270"/>
      <c r="BD2270"/>
      <c r="BE2270"/>
      <c r="BF2270"/>
      <c r="BG2270"/>
      <c r="BH2270"/>
      <c r="BI2270"/>
      <c r="BJ2270"/>
      <c r="BK2270"/>
      <c r="BL2270"/>
      <c r="BM2270"/>
      <c r="BN2270"/>
      <c r="BO2270"/>
      <c r="BP2270"/>
    </row>
    <row r="2271" spans="51:68" ht="14.25">
      <c r="AY2271"/>
      <c r="AZ2271"/>
      <c r="BA2271"/>
      <c r="BB2271"/>
      <c r="BC2271"/>
      <c r="BD2271"/>
      <c r="BE2271"/>
      <c r="BF2271"/>
      <c r="BG2271"/>
      <c r="BH2271"/>
      <c r="BI2271"/>
      <c r="BJ2271"/>
      <c r="BK2271"/>
      <c r="BL2271"/>
      <c r="BM2271"/>
      <c r="BN2271"/>
      <c r="BO2271"/>
      <c r="BP2271"/>
    </row>
    <row r="2272" spans="51:68" ht="14.25">
      <c r="AY2272"/>
      <c r="AZ2272"/>
      <c r="BA2272"/>
      <c r="BB2272"/>
      <c r="BC2272"/>
      <c r="BD2272"/>
      <c r="BE2272"/>
      <c r="BF2272"/>
      <c r="BG2272"/>
      <c r="BH2272"/>
      <c r="BI2272"/>
      <c r="BJ2272"/>
      <c r="BK2272"/>
      <c r="BL2272"/>
      <c r="BM2272"/>
      <c r="BN2272"/>
      <c r="BO2272"/>
      <c r="BP2272"/>
    </row>
    <row r="2273" spans="51:68" ht="14.25">
      <c r="AY2273"/>
      <c r="AZ2273"/>
      <c r="BA2273"/>
      <c r="BB2273"/>
      <c r="BC2273"/>
      <c r="BD2273"/>
      <c r="BE2273"/>
      <c r="BF2273"/>
      <c r="BG2273"/>
      <c r="BH2273"/>
      <c r="BI2273"/>
      <c r="BJ2273"/>
      <c r="BK2273"/>
      <c r="BL2273"/>
      <c r="BM2273"/>
      <c r="BN2273"/>
      <c r="BO2273"/>
      <c r="BP2273"/>
    </row>
    <row r="2274" spans="51:68" ht="14.25">
      <c r="AY2274"/>
      <c r="AZ2274"/>
      <c r="BA2274"/>
      <c r="BB2274"/>
      <c r="BC2274"/>
      <c r="BD2274"/>
      <c r="BE2274"/>
      <c r="BF2274"/>
      <c r="BG2274"/>
      <c r="BH2274"/>
      <c r="BI2274"/>
      <c r="BJ2274"/>
      <c r="BK2274"/>
      <c r="BL2274"/>
      <c r="BM2274"/>
      <c r="BN2274"/>
      <c r="BO2274"/>
      <c r="BP2274"/>
    </row>
    <row r="2275" spans="51:68" ht="14.25">
      <c r="AY2275"/>
      <c r="AZ2275"/>
      <c r="BA2275"/>
      <c r="BB2275"/>
      <c r="BC2275"/>
      <c r="BD2275"/>
      <c r="BE2275"/>
      <c r="BF2275"/>
      <c r="BG2275"/>
      <c r="BH2275"/>
      <c r="BI2275"/>
      <c r="BJ2275"/>
      <c r="BK2275"/>
      <c r="BL2275"/>
      <c r="BM2275"/>
      <c r="BN2275"/>
      <c r="BO2275"/>
      <c r="BP2275"/>
    </row>
    <row r="2276" spans="51:68" ht="14.25">
      <c r="AY2276"/>
      <c r="AZ2276"/>
      <c r="BA2276"/>
      <c r="BB2276"/>
      <c r="BC2276"/>
      <c r="BD2276"/>
      <c r="BE2276"/>
      <c r="BF2276"/>
      <c r="BG2276"/>
      <c r="BH2276"/>
      <c r="BI2276"/>
      <c r="BJ2276"/>
      <c r="BK2276"/>
      <c r="BL2276"/>
      <c r="BM2276"/>
      <c r="BN2276"/>
      <c r="BO2276"/>
      <c r="BP2276"/>
    </row>
    <row r="2277" spans="51:68" ht="14.25">
      <c r="AY2277"/>
      <c r="AZ2277"/>
      <c r="BA2277"/>
      <c r="BB2277"/>
      <c r="BC2277"/>
      <c r="BD2277"/>
      <c r="BE2277"/>
      <c r="BF2277"/>
      <c r="BG2277"/>
      <c r="BH2277"/>
      <c r="BI2277"/>
      <c r="BJ2277"/>
      <c r="BK2277"/>
      <c r="BL2277"/>
      <c r="BM2277"/>
      <c r="BN2277"/>
      <c r="BO2277"/>
      <c r="BP2277"/>
    </row>
    <row r="2278" spans="51:68" ht="14.25">
      <c r="AY2278"/>
      <c r="AZ2278"/>
      <c r="BA2278"/>
      <c r="BB2278"/>
      <c r="BC2278"/>
      <c r="BD2278"/>
      <c r="BE2278"/>
      <c r="BF2278"/>
      <c r="BG2278"/>
      <c r="BH2278"/>
      <c r="BI2278"/>
      <c r="BJ2278"/>
      <c r="BK2278"/>
      <c r="BL2278"/>
      <c r="BM2278"/>
      <c r="BN2278"/>
      <c r="BO2278"/>
      <c r="BP2278"/>
    </row>
    <row r="2279" spans="51:68" ht="14.25">
      <c r="AY2279"/>
      <c r="AZ2279"/>
      <c r="BA2279"/>
      <c r="BB2279"/>
      <c r="BC2279"/>
      <c r="BD2279"/>
      <c r="BE2279"/>
      <c r="BF2279"/>
      <c r="BG2279"/>
      <c r="BH2279"/>
      <c r="BI2279"/>
      <c r="BJ2279"/>
      <c r="BK2279"/>
      <c r="BL2279"/>
      <c r="BM2279"/>
      <c r="BN2279"/>
      <c r="BO2279"/>
      <c r="BP2279"/>
    </row>
    <row r="2280" spans="51:68" ht="14.25">
      <c r="AY2280"/>
      <c r="AZ2280"/>
      <c r="BA2280"/>
      <c r="BB2280"/>
      <c r="BC2280"/>
      <c r="BD2280"/>
      <c r="BE2280"/>
      <c r="BF2280"/>
      <c r="BG2280"/>
      <c r="BH2280"/>
      <c r="BI2280"/>
      <c r="BJ2280"/>
      <c r="BK2280"/>
      <c r="BL2280"/>
      <c r="BM2280"/>
      <c r="BN2280"/>
      <c r="BO2280"/>
      <c r="BP2280"/>
    </row>
    <row r="2281" spans="51:68" ht="14.25">
      <c r="AY2281"/>
      <c r="AZ2281"/>
      <c r="BA2281"/>
      <c r="BB2281"/>
      <c r="BC2281"/>
      <c r="BD2281"/>
      <c r="BE2281"/>
      <c r="BF2281"/>
      <c r="BG2281"/>
      <c r="BH2281"/>
      <c r="BI2281"/>
      <c r="BJ2281"/>
      <c r="BK2281"/>
      <c r="BL2281"/>
      <c r="BM2281"/>
      <c r="BN2281"/>
      <c r="BO2281"/>
      <c r="BP2281"/>
    </row>
    <row r="2282" spans="51:68" ht="14.25">
      <c r="AY2282"/>
      <c r="AZ2282"/>
      <c r="BA2282"/>
      <c r="BB2282"/>
      <c r="BC2282"/>
      <c r="BD2282"/>
      <c r="BE2282"/>
      <c r="BF2282"/>
      <c r="BG2282"/>
      <c r="BH2282"/>
      <c r="BI2282"/>
      <c r="BJ2282"/>
      <c r="BK2282"/>
      <c r="BL2282"/>
      <c r="BM2282"/>
      <c r="BN2282"/>
      <c r="BO2282"/>
      <c r="BP2282"/>
    </row>
    <row r="2283" spans="51:68" ht="14.25">
      <c r="AY2283"/>
      <c r="AZ2283"/>
      <c r="BA2283"/>
      <c r="BB2283"/>
      <c r="BC2283"/>
      <c r="BD2283"/>
      <c r="BE2283"/>
      <c r="BF2283"/>
      <c r="BG2283"/>
      <c r="BH2283"/>
      <c r="BI2283"/>
      <c r="BJ2283"/>
      <c r="BK2283"/>
      <c r="BL2283"/>
      <c r="BM2283"/>
      <c r="BN2283"/>
      <c r="BO2283"/>
      <c r="BP2283"/>
    </row>
    <row r="2284" spans="51:68" ht="14.25">
      <c r="AY2284"/>
      <c r="AZ2284"/>
      <c r="BA2284"/>
      <c r="BB2284"/>
      <c r="BC2284"/>
      <c r="BD2284"/>
      <c r="BE2284"/>
      <c r="BF2284"/>
      <c r="BG2284"/>
      <c r="BH2284"/>
      <c r="BI2284"/>
      <c r="BJ2284"/>
      <c r="BK2284"/>
      <c r="BL2284"/>
      <c r="BM2284"/>
      <c r="BN2284"/>
      <c r="BO2284"/>
      <c r="BP2284"/>
    </row>
    <row r="2285" spans="51:68" ht="14.25">
      <c r="AY2285"/>
      <c r="AZ2285"/>
      <c r="BA2285"/>
      <c r="BB2285"/>
      <c r="BC2285"/>
      <c r="BD2285"/>
      <c r="BE2285"/>
      <c r="BF2285"/>
      <c r="BG2285"/>
      <c r="BH2285"/>
      <c r="BI2285"/>
      <c r="BJ2285"/>
      <c r="BK2285"/>
      <c r="BL2285"/>
      <c r="BM2285"/>
      <c r="BN2285"/>
      <c r="BO2285"/>
      <c r="BP2285"/>
    </row>
    <row r="2286" spans="51:68" ht="14.25">
      <c r="AY2286"/>
      <c r="AZ2286"/>
      <c r="BA2286"/>
      <c r="BB2286"/>
      <c r="BC2286"/>
      <c r="BD2286"/>
      <c r="BE2286"/>
      <c r="BF2286"/>
      <c r="BG2286"/>
      <c r="BH2286"/>
      <c r="BI2286"/>
      <c r="BJ2286"/>
      <c r="BK2286"/>
      <c r="BL2286"/>
      <c r="BM2286"/>
      <c r="BN2286"/>
      <c r="BO2286"/>
      <c r="BP2286"/>
    </row>
    <row r="2287" spans="51:68" ht="14.25">
      <c r="AY2287"/>
      <c r="AZ2287"/>
      <c r="BA2287"/>
      <c r="BB2287"/>
      <c r="BC2287"/>
      <c r="BD2287"/>
      <c r="BE2287"/>
      <c r="BF2287"/>
      <c r="BG2287"/>
      <c r="BH2287"/>
      <c r="BI2287"/>
      <c r="BJ2287"/>
      <c r="BK2287"/>
      <c r="BL2287"/>
      <c r="BM2287"/>
      <c r="BN2287"/>
      <c r="BO2287"/>
      <c r="BP2287"/>
    </row>
    <row r="2288" spans="51:68" ht="14.25">
      <c r="AY2288"/>
      <c r="AZ2288"/>
      <c r="BA2288"/>
      <c r="BB2288"/>
      <c r="BC2288"/>
      <c r="BD2288"/>
      <c r="BE2288"/>
      <c r="BF2288"/>
      <c r="BG2288"/>
      <c r="BH2288"/>
      <c r="BI2288"/>
      <c r="BJ2288"/>
      <c r="BK2288"/>
      <c r="BL2288"/>
      <c r="BM2288"/>
      <c r="BN2288"/>
      <c r="BO2288"/>
      <c r="BP2288"/>
    </row>
    <row r="2289" spans="51:68" ht="14.25">
      <c r="AY2289"/>
      <c r="AZ2289"/>
      <c r="BA2289"/>
      <c r="BB2289"/>
      <c r="BC2289"/>
      <c r="BD2289"/>
      <c r="BE2289"/>
      <c r="BF2289"/>
      <c r="BG2289"/>
      <c r="BH2289"/>
      <c r="BI2289"/>
      <c r="BJ2289"/>
      <c r="BK2289"/>
      <c r="BL2289"/>
      <c r="BM2289"/>
      <c r="BN2289"/>
      <c r="BO2289"/>
      <c r="BP2289"/>
    </row>
    <row r="2290" spans="51:68" ht="14.25">
      <c r="AY2290"/>
      <c r="AZ2290"/>
      <c r="BA2290"/>
      <c r="BB2290"/>
      <c r="BC2290"/>
      <c r="BD2290"/>
      <c r="BE2290"/>
      <c r="BF2290"/>
      <c r="BG2290"/>
      <c r="BH2290"/>
      <c r="BI2290"/>
      <c r="BJ2290"/>
      <c r="BK2290"/>
      <c r="BL2290"/>
      <c r="BM2290"/>
      <c r="BN2290"/>
      <c r="BO2290"/>
      <c r="BP2290"/>
    </row>
    <row r="2291" spans="51:68" ht="14.25">
      <c r="AY2291"/>
      <c r="AZ2291"/>
      <c r="BA2291"/>
      <c r="BB2291"/>
      <c r="BC2291"/>
      <c r="BD2291"/>
      <c r="BE2291"/>
      <c r="BF2291"/>
      <c r="BG2291"/>
      <c r="BH2291"/>
      <c r="BI2291"/>
      <c r="BJ2291"/>
      <c r="BK2291"/>
      <c r="BL2291"/>
      <c r="BM2291"/>
      <c r="BN2291"/>
      <c r="BO2291"/>
      <c r="BP2291"/>
    </row>
    <row r="2292" spans="51:68" ht="14.25">
      <c r="AY2292"/>
      <c r="AZ2292"/>
      <c r="BA2292"/>
      <c r="BB2292"/>
      <c r="BC2292"/>
      <c r="BD2292"/>
      <c r="BE2292"/>
      <c r="BF2292"/>
      <c r="BG2292"/>
      <c r="BH2292"/>
      <c r="BI2292"/>
      <c r="BJ2292"/>
      <c r="BK2292"/>
      <c r="BL2292"/>
      <c r="BM2292"/>
      <c r="BN2292"/>
      <c r="BO2292"/>
      <c r="BP2292"/>
    </row>
    <row r="2293" spans="51:68" ht="14.25">
      <c r="AY2293"/>
      <c r="AZ2293"/>
      <c r="BA2293"/>
      <c r="BB2293"/>
      <c r="BC2293"/>
      <c r="BD2293"/>
      <c r="BE2293"/>
      <c r="BF2293"/>
      <c r="BG2293"/>
      <c r="BH2293"/>
      <c r="BI2293"/>
      <c r="BJ2293"/>
      <c r="BK2293"/>
      <c r="BL2293"/>
      <c r="BM2293"/>
      <c r="BN2293"/>
      <c r="BO2293"/>
      <c r="BP2293"/>
    </row>
    <row r="2294" spans="51:68" ht="14.25">
      <c r="AY2294"/>
      <c r="AZ2294"/>
      <c r="BA2294"/>
      <c r="BB2294"/>
      <c r="BC2294"/>
      <c r="BD2294"/>
      <c r="BE2294"/>
      <c r="BF2294"/>
      <c r="BG2294"/>
      <c r="BH2294"/>
      <c r="BI2294"/>
      <c r="BJ2294"/>
      <c r="BK2294"/>
      <c r="BL2294"/>
      <c r="BM2294"/>
      <c r="BN2294"/>
      <c r="BO2294"/>
      <c r="BP2294"/>
    </row>
    <row r="2295" spans="51:68" ht="14.25">
      <c r="AY2295"/>
      <c r="AZ2295"/>
      <c r="BA2295"/>
      <c r="BB2295"/>
      <c r="BC2295"/>
      <c r="BD2295"/>
      <c r="BE2295"/>
      <c r="BF2295"/>
      <c r="BG2295"/>
      <c r="BH2295"/>
      <c r="BI2295"/>
      <c r="BJ2295"/>
      <c r="BK2295"/>
      <c r="BL2295"/>
      <c r="BM2295"/>
      <c r="BN2295"/>
      <c r="BO2295"/>
      <c r="BP2295"/>
    </row>
    <row r="2296" spans="51:68" ht="14.25">
      <c r="AY2296"/>
      <c r="AZ2296"/>
      <c r="BA2296"/>
      <c r="BB2296"/>
      <c r="BC2296"/>
      <c r="BD2296"/>
      <c r="BE2296"/>
      <c r="BF2296"/>
      <c r="BG2296"/>
      <c r="BH2296"/>
      <c r="BI2296"/>
      <c r="BJ2296"/>
      <c r="BK2296"/>
      <c r="BL2296"/>
      <c r="BM2296"/>
      <c r="BN2296"/>
      <c r="BO2296"/>
      <c r="BP2296"/>
    </row>
    <row r="2297" spans="51:68" ht="14.25">
      <c r="AY2297"/>
      <c r="AZ2297"/>
      <c r="BA2297"/>
      <c r="BB2297"/>
      <c r="BC2297"/>
      <c r="BD2297"/>
      <c r="BE2297"/>
      <c r="BF2297"/>
      <c r="BG2297"/>
      <c r="BH2297"/>
      <c r="BI2297"/>
      <c r="BJ2297"/>
      <c r="BK2297"/>
      <c r="BL2297"/>
      <c r="BM2297"/>
      <c r="BN2297"/>
      <c r="BO2297"/>
      <c r="BP2297"/>
    </row>
    <row r="2298" spans="51:68" ht="14.25">
      <c r="AY2298"/>
      <c r="AZ2298"/>
      <c r="BA2298"/>
      <c r="BB2298"/>
      <c r="BC2298"/>
      <c r="BD2298"/>
      <c r="BE2298"/>
      <c r="BF2298"/>
      <c r="BG2298"/>
      <c r="BH2298"/>
      <c r="BI2298"/>
      <c r="BJ2298"/>
      <c r="BK2298"/>
      <c r="BL2298"/>
      <c r="BM2298"/>
      <c r="BN2298"/>
      <c r="BO2298"/>
      <c r="BP2298"/>
    </row>
    <row r="2299" spans="51:68" ht="14.25">
      <c r="AY2299"/>
      <c r="AZ2299"/>
      <c r="BA2299"/>
      <c r="BB2299"/>
      <c r="BC2299"/>
      <c r="BD2299"/>
      <c r="BE2299"/>
      <c r="BF2299"/>
      <c r="BG2299"/>
      <c r="BH2299"/>
      <c r="BI2299"/>
      <c r="BJ2299"/>
      <c r="BK2299"/>
      <c r="BL2299"/>
      <c r="BM2299"/>
      <c r="BN2299"/>
      <c r="BO2299"/>
      <c r="BP2299"/>
    </row>
    <row r="2300" spans="51:68" ht="14.25">
      <c r="AY2300"/>
      <c r="AZ2300"/>
      <c r="BA2300"/>
      <c r="BB2300"/>
      <c r="BC2300"/>
      <c r="BD2300"/>
      <c r="BE2300"/>
      <c r="BF2300"/>
      <c r="BG2300"/>
      <c r="BH2300"/>
      <c r="BI2300"/>
      <c r="BJ2300"/>
      <c r="BK2300"/>
      <c r="BL2300"/>
      <c r="BM2300"/>
      <c r="BN2300"/>
      <c r="BO2300"/>
      <c r="BP2300"/>
    </row>
    <row r="2301" spans="51:68" ht="14.25">
      <c r="AY2301"/>
      <c r="AZ2301"/>
      <c r="BA2301"/>
      <c r="BB2301"/>
      <c r="BC2301"/>
      <c r="BD2301"/>
      <c r="BE2301"/>
      <c r="BF2301"/>
      <c r="BG2301"/>
      <c r="BH2301"/>
      <c r="BI2301"/>
      <c r="BJ2301"/>
      <c r="BK2301"/>
      <c r="BL2301"/>
      <c r="BM2301"/>
      <c r="BN2301"/>
      <c r="BO2301"/>
      <c r="BP2301"/>
    </row>
    <row r="2302" spans="51:68" ht="14.25">
      <c r="AY2302"/>
      <c r="AZ2302"/>
      <c r="BA2302"/>
      <c r="BB2302"/>
      <c r="BC2302"/>
      <c r="BD2302"/>
      <c r="BE2302"/>
      <c r="BF2302"/>
      <c r="BG2302"/>
      <c r="BH2302"/>
      <c r="BI2302"/>
      <c r="BJ2302"/>
      <c r="BK2302"/>
      <c r="BL2302"/>
      <c r="BM2302"/>
      <c r="BN2302"/>
      <c r="BO2302"/>
      <c r="BP2302"/>
    </row>
    <row r="2303" spans="51:68" ht="14.25">
      <c r="AY2303"/>
      <c r="AZ2303"/>
      <c r="BA2303"/>
      <c r="BB2303"/>
      <c r="BC2303"/>
      <c r="BD2303"/>
      <c r="BE2303"/>
      <c r="BF2303"/>
      <c r="BG2303"/>
      <c r="BH2303"/>
      <c r="BI2303"/>
      <c r="BJ2303"/>
      <c r="BK2303"/>
      <c r="BL2303"/>
      <c r="BM2303"/>
      <c r="BN2303"/>
      <c r="BO2303"/>
      <c r="BP2303"/>
    </row>
    <row r="2304" spans="51:68" ht="14.25">
      <c r="AY2304"/>
      <c r="AZ2304"/>
      <c r="BA2304"/>
      <c r="BB2304"/>
      <c r="BC2304"/>
      <c r="BD2304"/>
      <c r="BE2304"/>
      <c r="BF2304"/>
      <c r="BG2304"/>
      <c r="BH2304"/>
      <c r="BI2304"/>
      <c r="BJ2304"/>
      <c r="BK2304"/>
      <c r="BL2304"/>
      <c r="BM2304"/>
      <c r="BN2304"/>
      <c r="BO2304"/>
      <c r="BP2304"/>
    </row>
    <row r="2305" spans="51:68" ht="14.25">
      <c r="AY2305"/>
      <c r="AZ2305"/>
      <c r="BA2305"/>
      <c r="BB2305"/>
      <c r="BC2305"/>
      <c r="BD2305"/>
      <c r="BE2305"/>
      <c r="BF2305"/>
      <c r="BG2305"/>
      <c r="BH2305"/>
      <c r="BI2305"/>
      <c r="BJ2305"/>
      <c r="BK2305"/>
      <c r="BL2305"/>
      <c r="BM2305"/>
      <c r="BN2305"/>
      <c r="BO2305"/>
      <c r="BP2305"/>
    </row>
    <row r="2306" spans="51:68" ht="14.25">
      <c r="AY2306"/>
      <c r="AZ2306"/>
      <c r="BA2306"/>
      <c r="BB2306"/>
      <c r="BC2306"/>
      <c r="BD2306"/>
      <c r="BE2306"/>
      <c r="BF2306"/>
      <c r="BG2306"/>
      <c r="BH2306"/>
      <c r="BI2306"/>
      <c r="BJ2306"/>
      <c r="BK2306"/>
      <c r="BL2306"/>
      <c r="BM2306"/>
      <c r="BN2306"/>
      <c r="BO2306"/>
      <c r="BP2306"/>
    </row>
    <row r="2307" spans="51:68" ht="14.25">
      <c r="AY2307"/>
      <c r="AZ2307"/>
      <c r="BA2307"/>
      <c r="BB2307"/>
      <c r="BC2307"/>
      <c r="BD2307"/>
      <c r="BE2307"/>
      <c r="BF2307"/>
      <c r="BG2307"/>
      <c r="BH2307"/>
      <c r="BI2307"/>
      <c r="BJ2307"/>
      <c r="BK2307"/>
      <c r="BL2307"/>
      <c r="BM2307"/>
      <c r="BN2307"/>
      <c r="BO2307"/>
      <c r="BP2307"/>
    </row>
    <row r="2308" spans="51:68" ht="14.25">
      <c r="AY2308"/>
      <c r="AZ2308"/>
      <c r="BA2308"/>
      <c r="BB2308"/>
      <c r="BC2308"/>
      <c r="BD2308"/>
      <c r="BE2308"/>
      <c r="BF2308"/>
      <c r="BG2308"/>
      <c r="BH2308"/>
      <c r="BI2308"/>
      <c r="BJ2308"/>
      <c r="BK2308"/>
      <c r="BL2308"/>
      <c r="BM2308"/>
      <c r="BN2308"/>
      <c r="BO2308"/>
      <c r="BP2308"/>
    </row>
    <row r="2309" spans="51:68" ht="14.25">
      <c r="AY2309"/>
      <c r="AZ2309"/>
      <c r="BA2309"/>
      <c r="BB2309"/>
      <c r="BC2309"/>
      <c r="BD2309"/>
      <c r="BE2309"/>
      <c r="BF2309"/>
      <c r="BG2309"/>
      <c r="BH2309"/>
      <c r="BI2309"/>
      <c r="BJ2309"/>
      <c r="BK2309"/>
      <c r="BL2309"/>
      <c r="BM2309"/>
      <c r="BN2309"/>
      <c r="BO2309"/>
      <c r="BP2309"/>
    </row>
    <row r="2310" spans="51:68" ht="14.25">
      <c r="AY2310"/>
      <c r="AZ2310"/>
      <c r="BA2310"/>
      <c r="BB2310"/>
      <c r="BC2310"/>
      <c r="BD2310"/>
      <c r="BE2310"/>
      <c r="BF2310"/>
      <c r="BG2310"/>
      <c r="BH2310"/>
      <c r="BI2310"/>
      <c r="BJ2310"/>
      <c r="BK2310"/>
      <c r="BL2310"/>
      <c r="BM2310"/>
      <c r="BN2310"/>
      <c r="BO2310"/>
      <c r="BP2310"/>
    </row>
    <row r="2311" spans="51:68" ht="14.25">
      <c r="AY2311"/>
      <c r="AZ2311"/>
      <c r="BA2311"/>
      <c r="BB2311"/>
      <c r="BC2311"/>
      <c r="BD2311"/>
      <c r="BE2311"/>
      <c r="BF2311"/>
      <c r="BG2311"/>
      <c r="BH2311"/>
      <c r="BI2311"/>
      <c r="BJ2311"/>
      <c r="BK2311"/>
      <c r="BL2311"/>
      <c r="BM2311"/>
      <c r="BN2311"/>
      <c r="BO2311"/>
      <c r="BP2311"/>
    </row>
    <row r="2312" spans="51:68" ht="14.25">
      <c r="AY2312"/>
      <c r="AZ2312"/>
      <c r="BA2312"/>
      <c r="BB2312"/>
      <c r="BC2312"/>
      <c r="BD2312"/>
      <c r="BE2312"/>
      <c r="BF2312"/>
      <c r="BG2312"/>
      <c r="BH2312"/>
      <c r="BI2312"/>
      <c r="BJ2312"/>
      <c r="BK2312"/>
      <c r="BL2312"/>
      <c r="BM2312"/>
      <c r="BN2312"/>
      <c r="BO2312"/>
      <c r="BP2312"/>
    </row>
    <row r="2313" spans="51:68" ht="14.25">
      <c r="AY2313"/>
      <c r="AZ2313"/>
      <c r="BA2313"/>
      <c r="BB2313"/>
      <c r="BC2313"/>
      <c r="BD2313"/>
      <c r="BE2313"/>
      <c r="BF2313"/>
      <c r="BG2313"/>
      <c r="BH2313"/>
      <c r="BI2313"/>
      <c r="BJ2313"/>
      <c r="BK2313"/>
      <c r="BL2313"/>
      <c r="BM2313"/>
      <c r="BN2313"/>
      <c r="BO2313"/>
      <c r="BP2313"/>
    </row>
    <row r="2314" spans="51:68" ht="14.25">
      <c r="AY2314"/>
      <c r="AZ2314"/>
      <c r="BA2314"/>
      <c r="BB2314"/>
      <c r="BC2314"/>
      <c r="BD2314"/>
      <c r="BE2314"/>
      <c r="BF2314"/>
      <c r="BG2314"/>
      <c r="BH2314"/>
      <c r="BI2314"/>
      <c r="BJ2314"/>
      <c r="BK2314"/>
      <c r="BL2314"/>
      <c r="BM2314"/>
      <c r="BN2314"/>
      <c r="BO2314"/>
      <c r="BP2314"/>
    </row>
    <row r="2315" spans="51:68" ht="14.25">
      <c r="AY2315"/>
      <c r="AZ2315"/>
      <c r="BA2315"/>
      <c r="BB2315"/>
      <c r="BC2315"/>
      <c r="BD2315"/>
      <c r="BE2315"/>
      <c r="BF2315"/>
      <c r="BG2315"/>
      <c r="BH2315"/>
      <c r="BI2315"/>
      <c r="BJ2315"/>
      <c r="BK2315"/>
      <c r="BL2315"/>
      <c r="BM2315"/>
      <c r="BN2315"/>
      <c r="BO2315"/>
      <c r="BP2315"/>
    </row>
    <row r="2316" spans="51:68" ht="14.25">
      <c r="AY2316"/>
      <c r="AZ2316"/>
      <c r="BA2316"/>
      <c r="BB2316"/>
      <c r="BC2316"/>
      <c r="BD2316"/>
      <c r="BE2316"/>
      <c r="BF2316"/>
      <c r="BG2316"/>
      <c r="BH2316"/>
      <c r="BI2316"/>
      <c r="BJ2316"/>
      <c r="BK2316"/>
      <c r="BL2316"/>
      <c r="BM2316"/>
      <c r="BN2316"/>
      <c r="BO2316"/>
      <c r="BP2316"/>
    </row>
    <row r="2317" spans="51:68" ht="14.25">
      <c r="AY2317"/>
      <c r="AZ2317"/>
      <c r="BA2317"/>
      <c r="BB2317"/>
      <c r="BC2317"/>
      <c r="BD2317"/>
      <c r="BE2317"/>
      <c r="BF2317"/>
      <c r="BG2317"/>
      <c r="BH2317"/>
      <c r="BI2317"/>
      <c r="BJ2317"/>
      <c r="BK2317"/>
      <c r="BL2317"/>
      <c r="BM2317"/>
      <c r="BN2317"/>
      <c r="BO2317"/>
      <c r="BP2317"/>
    </row>
    <row r="2318" spans="51:68" ht="14.25">
      <c r="AY2318"/>
      <c r="AZ2318"/>
      <c r="BA2318"/>
      <c r="BB2318"/>
      <c r="BC2318"/>
      <c r="BD2318"/>
      <c r="BE2318"/>
      <c r="BF2318"/>
      <c r="BG2318"/>
      <c r="BH2318"/>
      <c r="BI2318"/>
      <c r="BJ2318"/>
      <c r="BK2318"/>
      <c r="BL2318"/>
      <c r="BM2318"/>
      <c r="BN2318"/>
      <c r="BO2318"/>
      <c r="BP2318"/>
    </row>
    <row r="2319" spans="51:68" ht="14.25">
      <c r="AY2319"/>
      <c r="AZ2319"/>
      <c r="BA2319"/>
      <c r="BB2319"/>
      <c r="BC2319"/>
      <c r="BD2319"/>
      <c r="BE2319"/>
      <c r="BF2319"/>
      <c r="BG2319"/>
      <c r="BH2319"/>
      <c r="BI2319"/>
      <c r="BJ2319"/>
      <c r="BK2319"/>
      <c r="BL2319"/>
      <c r="BM2319"/>
      <c r="BN2319"/>
      <c r="BO2319"/>
      <c r="BP2319"/>
    </row>
    <row r="2320" spans="51:68" ht="14.25">
      <c r="AY2320"/>
      <c r="AZ2320"/>
      <c r="BA2320"/>
      <c r="BB2320"/>
      <c r="BC2320"/>
      <c r="BD2320"/>
      <c r="BE2320"/>
      <c r="BF2320"/>
      <c r="BG2320"/>
      <c r="BH2320"/>
      <c r="BI2320"/>
      <c r="BJ2320"/>
      <c r="BK2320"/>
      <c r="BL2320"/>
      <c r="BM2320"/>
      <c r="BN2320"/>
      <c r="BO2320"/>
      <c r="BP2320"/>
    </row>
    <row r="2321" spans="51:68" ht="14.25">
      <c r="AY2321"/>
      <c r="AZ2321"/>
      <c r="BA2321"/>
      <c r="BB2321"/>
      <c r="BC2321"/>
      <c r="BD2321"/>
      <c r="BE2321"/>
      <c r="BF2321"/>
      <c r="BG2321"/>
      <c r="BH2321"/>
      <c r="BI2321"/>
      <c r="BJ2321"/>
      <c r="BK2321"/>
      <c r="BL2321"/>
      <c r="BM2321"/>
      <c r="BN2321"/>
      <c r="BO2321"/>
      <c r="BP2321"/>
    </row>
    <row r="2322" spans="51:68" ht="14.25">
      <c r="AY2322"/>
      <c r="AZ2322"/>
      <c r="BA2322"/>
      <c r="BB2322"/>
      <c r="BC2322"/>
      <c r="BD2322"/>
      <c r="BE2322"/>
      <c r="BF2322"/>
      <c r="BG2322"/>
      <c r="BH2322"/>
      <c r="BI2322"/>
      <c r="BJ2322"/>
      <c r="BK2322"/>
      <c r="BL2322"/>
      <c r="BM2322"/>
      <c r="BN2322"/>
      <c r="BO2322"/>
      <c r="BP2322"/>
    </row>
    <row r="2323" spans="51:68" ht="14.25">
      <c r="AY2323"/>
      <c r="AZ2323"/>
      <c r="BA2323"/>
      <c r="BB2323"/>
      <c r="BC2323"/>
      <c r="BD2323"/>
      <c r="BE2323"/>
      <c r="BF2323"/>
      <c r="BG2323"/>
      <c r="BH2323"/>
      <c r="BI2323"/>
      <c r="BJ2323"/>
      <c r="BK2323"/>
      <c r="BL2323"/>
      <c r="BM2323"/>
      <c r="BN2323"/>
      <c r="BO2323"/>
      <c r="BP2323"/>
    </row>
    <row r="2324" spans="51:68" ht="14.25">
      <c r="AY2324"/>
      <c r="AZ2324"/>
      <c r="BA2324"/>
      <c r="BB2324"/>
      <c r="BC2324"/>
      <c r="BD2324"/>
      <c r="BE2324"/>
      <c r="BF2324"/>
      <c r="BG2324"/>
      <c r="BH2324"/>
      <c r="BI2324"/>
      <c r="BJ2324"/>
      <c r="BK2324"/>
      <c r="BL2324"/>
      <c r="BM2324"/>
      <c r="BN2324"/>
      <c r="BO2324"/>
      <c r="BP2324"/>
    </row>
    <row r="2325" spans="51:68" ht="14.25">
      <c r="AY2325"/>
      <c r="AZ2325"/>
      <c r="BA2325"/>
      <c r="BB2325"/>
      <c r="BC2325"/>
      <c r="BD2325"/>
      <c r="BE2325"/>
      <c r="BF2325"/>
      <c r="BG2325"/>
      <c r="BH2325"/>
      <c r="BI2325"/>
      <c r="BJ2325"/>
      <c r="BK2325"/>
      <c r="BL2325"/>
      <c r="BM2325"/>
      <c r="BN2325"/>
      <c r="BO2325"/>
      <c r="BP2325"/>
    </row>
    <row r="2326" spans="51:68" ht="14.25">
      <c r="AY2326"/>
      <c r="AZ2326"/>
      <c r="BA2326"/>
      <c r="BB2326"/>
      <c r="BC2326"/>
      <c r="BD2326"/>
      <c r="BE2326"/>
      <c r="BF2326"/>
      <c r="BG2326"/>
      <c r="BH2326"/>
      <c r="BI2326"/>
      <c r="BJ2326"/>
      <c r="BK2326"/>
      <c r="BL2326"/>
      <c r="BM2326"/>
      <c r="BN2326"/>
      <c r="BO2326"/>
      <c r="BP2326"/>
    </row>
    <row r="2327" spans="51:68" ht="14.25">
      <c r="AY2327"/>
      <c r="AZ2327"/>
      <c r="BA2327"/>
      <c r="BB2327"/>
      <c r="BC2327"/>
      <c r="BD2327"/>
      <c r="BE2327"/>
      <c r="BF2327"/>
      <c r="BG2327"/>
      <c r="BH2327"/>
      <c r="BI2327"/>
      <c r="BJ2327"/>
      <c r="BK2327"/>
      <c r="BL2327"/>
      <c r="BM2327"/>
      <c r="BN2327"/>
      <c r="BO2327"/>
      <c r="BP2327"/>
    </row>
    <row r="2328" spans="51:68" ht="14.25">
      <c r="AY2328"/>
      <c r="AZ2328"/>
      <c r="BA2328"/>
      <c r="BB2328"/>
      <c r="BC2328"/>
      <c r="BD2328"/>
      <c r="BE2328"/>
      <c r="BF2328"/>
      <c r="BG2328"/>
      <c r="BH2328"/>
      <c r="BI2328"/>
      <c r="BJ2328"/>
      <c r="BK2328"/>
      <c r="BL2328"/>
      <c r="BM2328"/>
      <c r="BN2328"/>
      <c r="BO2328"/>
      <c r="BP2328"/>
    </row>
    <row r="2329" spans="51:68" ht="14.25">
      <c r="AY2329"/>
      <c r="AZ2329"/>
      <c r="BA2329"/>
      <c r="BB2329"/>
      <c r="BC2329"/>
      <c r="BD2329"/>
      <c r="BE2329"/>
      <c r="BF2329"/>
      <c r="BG2329"/>
      <c r="BH2329"/>
      <c r="BI2329"/>
      <c r="BJ2329"/>
      <c r="BK2329"/>
      <c r="BL2329"/>
      <c r="BM2329"/>
      <c r="BN2329"/>
      <c r="BO2329"/>
      <c r="BP2329"/>
    </row>
    <row r="2330" spans="51:68" ht="14.25">
      <c r="AY2330"/>
      <c r="AZ2330"/>
      <c r="BA2330"/>
      <c r="BB2330"/>
      <c r="BC2330"/>
      <c r="BD2330"/>
      <c r="BE2330"/>
      <c r="BF2330"/>
      <c r="BG2330"/>
      <c r="BH2330"/>
      <c r="BI2330"/>
      <c r="BJ2330"/>
      <c r="BK2330"/>
      <c r="BL2330"/>
      <c r="BM2330"/>
      <c r="BN2330"/>
      <c r="BO2330"/>
      <c r="BP2330"/>
    </row>
    <row r="2331" spans="51:68" ht="14.25">
      <c r="AY2331"/>
      <c r="AZ2331"/>
      <c r="BA2331"/>
      <c r="BB2331"/>
      <c r="BC2331"/>
      <c r="BD2331"/>
      <c r="BE2331"/>
      <c r="BF2331"/>
      <c r="BG2331"/>
      <c r="BH2331"/>
      <c r="BI2331"/>
      <c r="BJ2331"/>
      <c r="BK2331"/>
      <c r="BL2331"/>
      <c r="BM2331"/>
      <c r="BN2331"/>
      <c r="BO2331"/>
      <c r="BP2331"/>
    </row>
    <row r="2332" spans="51:68" ht="14.25">
      <c r="AY2332"/>
      <c r="AZ2332"/>
      <c r="BA2332"/>
      <c r="BB2332"/>
      <c r="BC2332"/>
      <c r="BD2332"/>
      <c r="BE2332"/>
      <c r="BF2332"/>
      <c r="BG2332"/>
      <c r="BH2332"/>
      <c r="BI2332"/>
      <c r="BJ2332"/>
      <c r="BK2332"/>
      <c r="BL2332"/>
      <c r="BM2332"/>
      <c r="BN2332"/>
      <c r="BO2332"/>
      <c r="BP2332"/>
    </row>
    <row r="2333" spans="51:68" ht="14.25">
      <c r="AY2333"/>
      <c r="AZ2333"/>
      <c r="BA2333"/>
      <c r="BB2333"/>
      <c r="BC2333"/>
      <c r="BD2333"/>
      <c r="BE2333"/>
      <c r="BF2333"/>
      <c r="BG2333"/>
      <c r="BH2333"/>
      <c r="BI2333"/>
      <c r="BJ2333"/>
      <c r="BK2333"/>
      <c r="BL2333"/>
      <c r="BM2333"/>
      <c r="BN2333"/>
      <c r="BO2333"/>
      <c r="BP2333"/>
    </row>
    <row r="2334" spans="51:68" ht="14.25">
      <c r="AY2334"/>
      <c r="AZ2334"/>
      <c r="BA2334"/>
      <c r="BB2334"/>
      <c r="BC2334"/>
      <c r="BD2334"/>
      <c r="BE2334"/>
      <c r="BF2334"/>
      <c r="BG2334"/>
      <c r="BH2334"/>
      <c r="BI2334"/>
      <c r="BJ2334"/>
      <c r="BK2334"/>
      <c r="BL2334"/>
      <c r="BM2334"/>
      <c r="BN2334"/>
      <c r="BO2334"/>
      <c r="BP2334"/>
    </row>
    <row r="2335" spans="51:68" ht="14.25">
      <c r="AY2335"/>
      <c r="AZ2335"/>
      <c r="BA2335"/>
      <c r="BB2335"/>
      <c r="BC2335"/>
      <c r="BD2335"/>
      <c r="BE2335"/>
      <c r="BF2335"/>
      <c r="BG2335"/>
      <c r="BH2335"/>
      <c r="BI2335"/>
      <c r="BJ2335"/>
      <c r="BK2335"/>
      <c r="BL2335"/>
      <c r="BM2335"/>
      <c r="BN2335"/>
      <c r="BO2335"/>
      <c r="BP2335"/>
    </row>
    <row r="2336" spans="51:68" ht="14.25">
      <c r="AY2336"/>
      <c r="AZ2336"/>
      <c r="BA2336"/>
      <c r="BB2336"/>
      <c r="BC2336"/>
      <c r="BD2336"/>
      <c r="BE2336"/>
      <c r="BF2336"/>
      <c r="BG2336"/>
      <c r="BH2336"/>
      <c r="BI2336"/>
      <c r="BJ2336"/>
      <c r="BK2336"/>
      <c r="BL2336"/>
      <c r="BM2336"/>
      <c r="BN2336"/>
      <c r="BO2336"/>
      <c r="BP2336"/>
    </row>
    <row r="2337" spans="51:68" ht="14.25">
      <c r="AY2337"/>
      <c r="AZ2337"/>
      <c r="BA2337"/>
      <c r="BB2337"/>
      <c r="BC2337"/>
      <c r="BD2337"/>
      <c r="BE2337"/>
      <c r="BF2337"/>
      <c r="BG2337"/>
      <c r="BH2337"/>
      <c r="BI2337"/>
      <c r="BJ2337"/>
      <c r="BK2337"/>
      <c r="BL2337"/>
      <c r="BM2337"/>
      <c r="BN2337"/>
      <c r="BO2337"/>
      <c r="BP2337"/>
    </row>
    <row r="2338" spans="51:68" ht="14.25">
      <c r="AY2338"/>
      <c r="AZ2338"/>
      <c r="BA2338"/>
      <c r="BB2338"/>
      <c r="BC2338"/>
      <c r="BD2338"/>
      <c r="BE2338"/>
      <c r="BF2338"/>
      <c r="BG2338"/>
      <c r="BH2338"/>
      <c r="BI2338"/>
      <c r="BJ2338"/>
      <c r="BK2338"/>
      <c r="BL2338"/>
      <c r="BM2338"/>
      <c r="BN2338"/>
      <c r="BO2338"/>
      <c r="BP2338"/>
    </row>
    <row r="2339" spans="51:68" ht="14.25">
      <c r="AY2339"/>
      <c r="AZ2339"/>
      <c r="BA2339"/>
      <c r="BB2339"/>
      <c r="BC2339"/>
      <c r="BD2339"/>
      <c r="BE2339"/>
      <c r="BF2339"/>
      <c r="BG2339"/>
      <c r="BH2339"/>
      <c r="BI2339"/>
      <c r="BJ2339"/>
      <c r="BK2339"/>
      <c r="BL2339"/>
      <c r="BM2339"/>
      <c r="BN2339"/>
      <c r="BO2339"/>
      <c r="BP2339"/>
    </row>
    <row r="2340" spans="51:68" ht="14.25">
      <c r="AY2340"/>
      <c r="AZ2340"/>
      <c r="BA2340"/>
      <c r="BB2340"/>
      <c r="BC2340"/>
      <c r="BD2340"/>
      <c r="BE2340"/>
      <c r="BF2340"/>
      <c r="BG2340"/>
      <c r="BH2340"/>
      <c r="BI2340"/>
      <c r="BJ2340"/>
      <c r="BK2340"/>
      <c r="BL2340"/>
      <c r="BM2340"/>
      <c r="BN2340"/>
      <c r="BO2340"/>
      <c r="BP2340"/>
    </row>
    <row r="2341" spans="51:68" ht="14.25">
      <c r="AY2341"/>
      <c r="AZ2341"/>
      <c r="BA2341"/>
      <c r="BB2341"/>
      <c r="BC2341"/>
      <c r="BD2341"/>
      <c r="BE2341"/>
      <c r="BF2341"/>
      <c r="BG2341"/>
      <c r="BH2341"/>
      <c r="BI2341"/>
      <c r="BJ2341"/>
      <c r="BK2341"/>
      <c r="BL2341"/>
      <c r="BM2341"/>
      <c r="BN2341"/>
      <c r="BO2341"/>
      <c r="BP2341"/>
    </row>
    <row r="2342" spans="51:68" ht="14.25">
      <c r="AY2342"/>
      <c r="AZ2342"/>
      <c r="BA2342"/>
      <c r="BB2342"/>
      <c r="BC2342"/>
      <c r="BD2342"/>
      <c r="BE2342"/>
      <c r="BF2342"/>
      <c r="BG2342"/>
      <c r="BH2342"/>
      <c r="BI2342"/>
      <c r="BJ2342"/>
      <c r="BK2342"/>
      <c r="BL2342"/>
      <c r="BM2342"/>
      <c r="BN2342"/>
      <c r="BO2342"/>
      <c r="BP2342"/>
    </row>
    <row r="2343" spans="51:68" ht="14.25">
      <c r="AY2343"/>
      <c r="AZ2343"/>
      <c r="BA2343"/>
      <c r="BB2343"/>
      <c r="BC2343"/>
      <c r="BD2343"/>
      <c r="BE2343"/>
      <c r="BF2343"/>
      <c r="BG2343"/>
      <c r="BH2343"/>
      <c r="BI2343"/>
      <c r="BJ2343"/>
      <c r="BK2343"/>
      <c r="BL2343"/>
      <c r="BM2343"/>
      <c r="BN2343"/>
      <c r="BO2343"/>
      <c r="BP2343"/>
    </row>
    <row r="2344" spans="51:68" ht="14.25">
      <c r="AY2344"/>
      <c r="AZ2344"/>
      <c r="BA2344"/>
      <c r="BB2344"/>
      <c r="BC2344"/>
      <c r="BD2344"/>
      <c r="BE2344"/>
      <c r="BF2344"/>
      <c r="BG2344"/>
      <c r="BH2344"/>
      <c r="BI2344"/>
      <c r="BJ2344"/>
      <c r="BK2344"/>
      <c r="BL2344"/>
      <c r="BM2344"/>
      <c r="BN2344"/>
      <c r="BO2344"/>
      <c r="BP2344"/>
    </row>
    <row r="2345" spans="51:68" ht="14.25">
      <c r="AY2345"/>
      <c r="AZ2345"/>
      <c r="BA2345"/>
      <c r="BB2345"/>
      <c r="BC2345"/>
      <c r="BD2345"/>
      <c r="BE2345"/>
      <c r="BF2345"/>
      <c r="BG2345"/>
      <c r="BH2345"/>
      <c r="BI2345"/>
      <c r="BJ2345"/>
      <c r="BK2345"/>
      <c r="BL2345"/>
      <c r="BM2345"/>
      <c r="BN2345"/>
      <c r="BO2345"/>
      <c r="BP2345"/>
    </row>
    <row r="2346" spans="51:68" ht="14.25">
      <c r="AY2346"/>
      <c r="AZ2346"/>
      <c r="BA2346"/>
      <c r="BB2346"/>
      <c r="BC2346"/>
      <c r="BD2346"/>
      <c r="BE2346"/>
      <c r="BF2346"/>
      <c r="BG2346"/>
      <c r="BH2346"/>
      <c r="BI2346"/>
      <c r="BJ2346"/>
      <c r="BK2346"/>
      <c r="BL2346"/>
      <c r="BM2346"/>
      <c r="BN2346"/>
      <c r="BO2346"/>
      <c r="BP2346"/>
    </row>
    <row r="2347" spans="51:68" ht="14.25">
      <c r="AY2347"/>
      <c r="AZ2347"/>
      <c r="BA2347"/>
      <c r="BB2347"/>
      <c r="BC2347"/>
      <c r="BD2347"/>
      <c r="BE2347"/>
      <c r="BF2347"/>
      <c r="BG2347"/>
      <c r="BH2347"/>
      <c r="BI2347"/>
      <c r="BJ2347"/>
      <c r="BK2347"/>
      <c r="BL2347"/>
      <c r="BM2347"/>
      <c r="BN2347"/>
      <c r="BO2347"/>
      <c r="BP2347"/>
    </row>
    <row r="2348" spans="51:68" ht="14.25">
      <c r="AY2348"/>
      <c r="AZ2348"/>
      <c r="BA2348"/>
      <c r="BB2348"/>
      <c r="BC2348"/>
      <c r="BD2348"/>
      <c r="BE2348"/>
      <c r="BF2348"/>
      <c r="BG2348"/>
      <c r="BH2348"/>
      <c r="BI2348"/>
      <c r="BJ2348"/>
      <c r="BK2348"/>
      <c r="BL2348"/>
      <c r="BM2348"/>
      <c r="BN2348"/>
      <c r="BO2348"/>
      <c r="BP2348"/>
    </row>
    <row r="2349" spans="51:68" ht="14.25">
      <c r="AY2349"/>
      <c r="AZ2349"/>
      <c r="BA2349"/>
      <c r="BB2349"/>
      <c r="BC2349"/>
      <c r="BD2349"/>
      <c r="BE2349"/>
      <c r="BF2349"/>
      <c r="BG2349"/>
      <c r="BH2349"/>
      <c r="BI2349"/>
      <c r="BJ2349"/>
      <c r="BK2349"/>
      <c r="BL2349"/>
      <c r="BM2349"/>
      <c r="BN2349"/>
      <c r="BO2349"/>
      <c r="BP2349"/>
    </row>
    <row r="2350" spans="51:68" ht="14.25">
      <c r="AY2350"/>
      <c r="AZ2350"/>
      <c r="BA2350"/>
      <c r="BB2350"/>
      <c r="BC2350"/>
      <c r="BD2350"/>
      <c r="BE2350"/>
      <c r="BF2350"/>
      <c r="BG2350"/>
      <c r="BH2350"/>
      <c r="BI2350"/>
      <c r="BJ2350"/>
      <c r="BK2350"/>
      <c r="BL2350"/>
      <c r="BM2350"/>
      <c r="BN2350"/>
      <c r="BO2350"/>
      <c r="BP2350"/>
    </row>
    <row r="2351" spans="51:68" ht="14.25">
      <c r="AY2351"/>
      <c r="AZ2351"/>
      <c r="BA2351"/>
      <c r="BB2351"/>
      <c r="BC2351"/>
      <c r="BD2351"/>
      <c r="BE2351"/>
      <c r="BF2351"/>
      <c r="BG2351"/>
      <c r="BH2351"/>
      <c r="BI2351"/>
      <c r="BJ2351"/>
      <c r="BK2351"/>
      <c r="BL2351"/>
      <c r="BM2351"/>
      <c r="BN2351"/>
      <c r="BO2351"/>
      <c r="BP2351"/>
    </row>
    <row r="2352" spans="51:68" ht="14.25">
      <c r="AY2352"/>
      <c r="AZ2352"/>
      <c r="BA2352"/>
      <c r="BB2352"/>
      <c r="BC2352"/>
      <c r="BD2352"/>
      <c r="BE2352"/>
      <c r="BF2352"/>
      <c r="BG2352"/>
      <c r="BH2352"/>
      <c r="BI2352"/>
      <c r="BJ2352"/>
      <c r="BK2352"/>
      <c r="BL2352"/>
      <c r="BM2352"/>
      <c r="BN2352"/>
      <c r="BO2352"/>
      <c r="BP2352"/>
    </row>
    <row r="2353" spans="51:68" ht="14.25">
      <c r="AY2353"/>
      <c r="AZ2353"/>
      <c r="BA2353"/>
      <c r="BB2353"/>
      <c r="BC2353"/>
      <c r="BD2353"/>
      <c r="BE2353"/>
      <c r="BF2353"/>
      <c r="BG2353"/>
      <c r="BH2353"/>
      <c r="BI2353"/>
      <c r="BJ2353"/>
      <c r="BK2353"/>
      <c r="BL2353"/>
      <c r="BM2353"/>
      <c r="BN2353"/>
      <c r="BO2353"/>
      <c r="BP2353"/>
    </row>
    <row r="2354" spans="51:68" ht="14.25">
      <c r="AY2354"/>
      <c r="AZ2354"/>
      <c r="BA2354"/>
      <c r="BB2354"/>
      <c r="BC2354"/>
      <c r="BD2354"/>
      <c r="BE2354"/>
      <c r="BF2354"/>
      <c r="BG2354"/>
      <c r="BH2354"/>
      <c r="BI2354"/>
      <c r="BJ2354"/>
      <c r="BK2354"/>
      <c r="BL2354"/>
      <c r="BM2354"/>
      <c r="BN2354"/>
      <c r="BO2354"/>
      <c r="BP2354"/>
    </row>
    <row r="2355" spans="51:68" ht="14.25">
      <c r="AY2355"/>
      <c r="AZ2355"/>
      <c r="BA2355"/>
      <c r="BB2355"/>
      <c r="BC2355"/>
      <c r="BD2355"/>
      <c r="BE2355"/>
      <c r="BF2355"/>
      <c r="BG2355"/>
      <c r="BH2355"/>
      <c r="BI2355"/>
      <c r="BJ2355"/>
      <c r="BK2355"/>
      <c r="BL2355"/>
      <c r="BM2355"/>
      <c r="BN2355"/>
      <c r="BO2355"/>
      <c r="BP2355"/>
    </row>
    <row r="2356" spans="51:68" ht="14.25">
      <c r="AY2356"/>
      <c r="AZ2356"/>
      <c r="BA2356"/>
      <c r="BB2356"/>
      <c r="BC2356"/>
      <c r="BD2356"/>
      <c r="BE2356"/>
      <c r="BF2356"/>
      <c r="BG2356"/>
      <c r="BH2356"/>
      <c r="BI2356"/>
      <c r="BJ2356"/>
      <c r="BK2356"/>
      <c r="BL2356"/>
      <c r="BM2356"/>
      <c r="BN2356"/>
      <c r="BO2356"/>
      <c r="BP2356"/>
    </row>
    <row r="2357" spans="51:68" ht="14.25">
      <c r="AY2357"/>
      <c r="AZ2357"/>
      <c r="BA2357"/>
      <c r="BB2357"/>
      <c r="BC2357"/>
      <c r="BD2357"/>
      <c r="BE2357"/>
      <c r="BF2357"/>
      <c r="BG2357"/>
      <c r="BH2357"/>
      <c r="BI2357"/>
      <c r="BJ2357"/>
      <c r="BK2357"/>
      <c r="BL2357"/>
      <c r="BM2357"/>
      <c r="BN2357"/>
      <c r="BO2357"/>
      <c r="BP2357"/>
    </row>
    <row r="2358" spans="51:68" ht="14.25">
      <c r="AY2358"/>
      <c r="AZ2358"/>
      <c r="BA2358"/>
      <c r="BB2358"/>
      <c r="BC2358"/>
      <c r="BD2358"/>
      <c r="BE2358"/>
      <c r="BF2358"/>
      <c r="BG2358"/>
      <c r="BH2358"/>
      <c r="BI2358"/>
      <c r="BJ2358"/>
      <c r="BK2358"/>
      <c r="BL2358"/>
      <c r="BM2358"/>
      <c r="BN2358"/>
      <c r="BO2358"/>
      <c r="BP2358"/>
    </row>
    <row r="2359" spans="51:68" ht="14.25">
      <c r="AY2359"/>
      <c r="AZ2359"/>
      <c r="BA2359"/>
      <c r="BB2359"/>
      <c r="BC2359"/>
      <c r="BD2359"/>
      <c r="BE2359"/>
      <c r="BF2359"/>
      <c r="BG2359"/>
      <c r="BH2359"/>
      <c r="BI2359"/>
      <c r="BJ2359"/>
      <c r="BK2359"/>
      <c r="BL2359"/>
      <c r="BM2359"/>
      <c r="BN2359"/>
      <c r="BO2359"/>
      <c r="BP2359"/>
    </row>
    <row r="2360" spans="51:68" ht="14.25">
      <c r="AY2360"/>
      <c r="AZ2360"/>
      <c r="BA2360"/>
      <c r="BB2360"/>
      <c r="BC2360"/>
      <c r="BD2360"/>
      <c r="BE2360"/>
      <c r="BF2360"/>
      <c r="BG2360"/>
      <c r="BH2360"/>
      <c r="BI2360"/>
      <c r="BJ2360"/>
      <c r="BK2360"/>
      <c r="BL2360"/>
      <c r="BM2360"/>
      <c r="BN2360"/>
      <c r="BO2360"/>
      <c r="BP2360"/>
    </row>
    <row r="2361" spans="51:68" ht="14.25">
      <c r="AY2361"/>
      <c r="AZ2361"/>
      <c r="BA2361"/>
      <c r="BB2361"/>
      <c r="BC2361"/>
      <c r="BD2361"/>
      <c r="BE2361"/>
      <c r="BF2361"/>
      <c r="BG2361"/>
      <c r="BH2361"/>
      <c r="BI2361"/>
      <c r="BJ2361"/>
      <c r="BK2361"/>
      <c r="BL2361"/>
      <c r="BM2361"/>
      <c r="BN2361"/>
      <c r="BO2361"/>
      <c r="BP2361"/>
    </row>
    <row r="2362" spans="51:68" ht="14.25">
      <c r="AY2362"/>
      <c r="AZ2362"/>
      <c r="BA2362"/>
      <c r="BB2362"/>
      <c r="BC2362"/>
      <c r="BD2362"/>
      <c r="BE2362"/>
      <c r="BF2362"/>
      <c r="BG2362"/>
      <c r="BH2362"/>
      <c r="BI2362"/>
      <c r="BJ2362"/>
      <c r="BK2362"/>
      <c r="BL2362"/>
      <c r="BM2362"/>
      <c r="BN2362"/>
      <c r="BO2362"/>
      <c r="BP2362"/>
    </row>
    <row r="2363" spans="51:68" ht="14.25">
      <c r="AY2363"/>
      <c r="AZ2363"/>
      <c r="BA2363"/>
      <c r="BB2363"/>
      <c r="BC2363"/>
      <c r="BD2363"/>
      <c r="BE2363"/>
      <c r="BF2363"/>
      <c r="BG2363"/>
      <c r="BH2363"/>
      <c r="BI2363"/>
      <c r="BJ2363"/>
      <c r="BK2363"/>
      <c r="BL2363"/>
      <c r="BM2363"/>
      <c r="BN2363"/>
      <c r="BO2363"/>
      <c r="BP2363"/>
    </row>
    <row r="2364" spans="51:68" ht="14.25">
      <c r="AY2364"/>
      <c r="AZ2364"/>
      <c r="BA2364"/>
      <c r="BB2364"/>
      <c r="BC2364"/>
      <c r="BD2364"/>
      <c r="BE2364"/>
      <c r="BF2364"/>
      <c r="BG2364"/>
      <c r="BH2364"/>
      <c r="BI2364"/>
      <c r="BJ2364"/>
      <c r="BK2364"/>
      <c r="BL2364"/>
      <c r="BM2364"/>
      <c r="BN2364"/>
      <c r="BO2364"/>
      <c r="BP2364"/>
    </row>
    <row r="2365" spans="51:68" ht="14.25">
      <c r="AY2365"/>
      <c r="AZ2365"/>
      <c r="BA2365"/>
      <c r="BB2365"/>
      <c r="BC2365"/>
      <c r="BD2365"/>
      <c r="BE2365"/>
      <c r="BF2365"/>
      <c r="BG2365"/>
      <c r="BH2365"/>
      <c r="BI2365"/>
      <c r="BJ2365"/>
      <c r="BK2365"/>
      <c r="BL2365"/>
      <c r="BM2365"/>
      <c r="BN2365"/>
      <c r="BO2365"/>
      <c r="BP2365"/>
    </row>
    <row r="2366" spans="51:68" ht="14.25">
      <c r="AY2366"/>
      <c r="AZ2366"/>
      <c r="BA2366"/>
      <c r="BB2366"/>
      <c r="BC2366"/>
      <c r="BD2366"/>
      <c r="BE2366"/>
      <c r="BF2366"/>
      <c r="BG2366"/>
      <c r="BH2366"/>
      <c r="BI2366"/>
      <c r="BJ2366"/>
      <c r="BK2366"/>
      <c r="BL2366"/>
      <c r="BM2366"/>
      <c r="BN2366"/>
      <c r="BO2366"/>
      <c r="BP2366"/>
    </row>
    <row r="2367" spans="51:68" ht="14.25">
      <c r="AY2367"/>
      <c r="AZ2367"/>
      <c r="BA2367"/>
      <c r="BB2367"/>
      <c r="BC2367"/>
      <c r="BD2367"/>
      <c r="BE2367"/>
      <c r="BF2367"/>
      <c r="BG2367"/>
      <c r="BH2367"/>
      <c r="BI2367"/>
      <c r="BJ2367"/>
      <c r="BK2367"/>
      <c r="BL2367"/>
      <c r="BM2367"/>
      <c r="BN2367"/>
      <c r="BO2367"/>
      <c r="BP2367"/>
    </row>
    <row r="2368" spans="51:68" ht="14.25">
      <c r="AY2368"/>
      <c r="AZ2368"/>
      <c r="BA2368"/>
      <c r="BB2368"/>
      <c r="BC2368"/>
      <c r="BD2368"/>
      <c r="BE2368"/>
      <c r="BF2368"/>
      <c r="BG2368"/>
      <c r="BH2368"/>
      <c r="BI2368"/>
      <c r="BJ2368"/>
      <c r="BK2368"/>
      <c r="BL2368"/>
      <c r="BM2368"/>
      <c r="BN2368"/>
      <c r="BO2368"/>
      <c r="BP2368"/>
    </row>
    <row r="2369" spans="51:68" ht="14.25">
      <c r="AY2369"/>
      <c r="AZ2369"/>
      <c r="BA2369"/>
      <c r="BB2369"/>
      <c r="BC2369"/>
      <c r="BD2369"/>
      <c r="BE2369"/>
      <c r="BF2369"/>
      <c r="BG2369"/>
      <c r="BH2369"/>
      <c r="BI2369"/>
      <c r="BJ2369"/>
      <c r="BK2369"/>
      <c r="BL2369"/>
      <c r="BM2369"/>
      <c r="BN2369"/>
      <c r="BO2369"/>
      <c r="BP2369"/>
    </row>
    <row r="2370" spans="51:68" ht="14.25">
      <c r="AY2370"/>
      <c r="AZ2370"/>
      <c r="BA2370"/>
      <c r="BB2370"/>
      <c r="BC2370"/>
      <c r="BD2370"/>
      <c r="BE2370"/>
      <c r="BF2370"/>
      <c r="BG2370"/>
      <c r="BH2370"/>
      <c r="BI2370"/>
      <c r="BJ2370"/>
      <c r="BK2370"/>
      <c r="BL2370"/>
      <c r="BM2370"/>
      <c r="BN2370"/>
      <c r="BO2370"/>
      <c r="BP2370"/>
    </row>
    <row r="2371" spans="51:68" ht="14.25">
      <c r="AY2371"/>
      <c r="AZ2371"/>
      <c r="BA2371"/>
      <c r="BB2371"/>
      <c r="BC2371"/>
      <c r="BD2371"/>
      <c r="BE2371"/>
      <c r="BF2371"/>
      <c r="BG2371"/>
      <c r="BH2371"/>
      <c r="BI2371"/>
      <c r="BJ2371"/>
      <c r="BK2371"/>
      <c r="BL2371"/>
      <c r="BM2371"/>
      <c r="BN2371"/>
      <c r="BO2371"/>
      <c r="BP2371"/>
    </row>
    <row r="2372" spans="51:68" ht="14.25">
      <c r="AY2372"/>
      <c r="AZ2372"/>
      <c r="BA2372"/>
      <c r="BB2372"/>
      <c r="BC2372"/>
      <c r="BD2372"/>
      <c r="BE2372"/>
      <c r="BF2372"/>
      <c r="BG2372"/>
      <c r="BH2372"/>
      <c r="BI2372"/>
      <c r="BJ2372"/>
      <c r="BK2372"/>
      <c r="BL2372"/>
      <c r="BM2372"/>
      <c r="BN2372"/>
      <c r="BO2372"/>
      <c r="BP2372"/>
    </row>
    <row r="2373" spans="51:68" ht="14.25">
      <c r="AY2373"/>
      <c r="AZ2373"/>
      <c r="BA2373"/>
      <c r="BB2373"/>
      <c r="BC2373"/>
      <c r="BD2373"/>
      <c r="BE2373"/>
      <c r="BF2373"/>
      <c r="BG2373"/>
      <c r="BH2373"/>
      <c r="BI2373"/>
      <c r="BJ2373"/>
      <c r="BK2373"/>
      <c r="BL2373"/>
      <c r="BM2373"/>
      <c r="BN2373"/>
      <c r="BO2373"/>
      <c r="BP2373"/>
    </row>
    <row r="2374" spans="51:68" ht="14.25">
      <c r="AY2374"/>
      <c r="AZ2374"/>
      <c r="BA2374"/>
      <c r="BB2374"/>
      <c r="BC2374"/>
      <c r="BD2374"/>
      <c r="BE2374"/>
      <c r="BF2374"/>
      <c r="BG2374"/>
      <c r="BH2374"/>
      <c r="BI2374"/>
      <c r="BJ2374"/>
      <c r="BK2374"/>
      <c r="BL2374"/>
      <c r="BM2374"/>
      <c r="BN2374"/>
      <c r="BO2374"/>
      <c r="BP2374"/>
    </row>
    <row r="2375" spans="51:68" ht="14.25">
      <c r="AY2375"/>
      <c r="AZ2375"/>
      <c r="BA2375"/>
      <c r="BB2375"/>
      <c r="BC2375"/>
      <c r="BD2375"/>
      <c r="BE2375"/>
      <c r="BF2375"/>
      <c r="BG2375"/>
      <c r="BH2375"/>
      <c r="BI2375"/>
      <c r="BJ2375"/>
      <c r="BK2375"/>
      <c r="BL2375"/>
      <c r="BM2375"/>
      <c r="BN2375"/>
      <c r="BO2375"/>
      <c r="BP2375"/>
    </row>
    <row r="2376" spans="51:68" ht="14.25">
      <c r="AY2376"/>
      <c r="AZ2376"/>
      <c r="BA2376"/>
      <c r="BB2376"/>
      <c r="BC2376"/>
      <c r="BD2376"/>
      <c r="BE2376"/>
      <c r="BF2376"/>
      <c r="BG2376"/>
      <c r="BH2376"/>
      <c r="BI2376"/>
      <c r="BJ2376"/>
      <c r="BK2376"/>
      <c r="BL2376"/>
      <c r="BM2376"/>
      <c r="BN2376"/>
      <c r="BO2376"/>
      <c r="BP2376"/>
    </row>
    <row r="2377" spans="51:68" ht="14.25">
      <c r="AY2377"/>
      <c r="AZ2377"/>
      <c r="BA2377"/>
      <c r="BB2377"/>
      <c r="BC2377"/>
      <c r="BD2377"/>
      <c r="BE2377"/>
      <c r="BF2377"/>
      <c r="BG2377"/>
      <c r="BH2377"/>
      <c r="BI2377"/>
      <c r="BJ2377"/>
      <c r="BK2377"/>
      <c r="BL2377"/>
      <c r="BM2377"/>
      <c r="BN2377"/>
      <c r="BO2377"/>
      <c r="BP2377"/>
    </row>
    <row r="2378" spans="51:68" ht="14.25">
      <c r="AY2378"/>
      <c r="AZ2378"/>
      <c r="BA2378"/>
      <c r="BB2378"/>
      <c r="BC2378"/>
      <c r="BD2378"/>
      <c r="BE2378"/>
      <c r="BF2378"/>
      <c r="BG2378"/>
      <c r="BH2378"/>
      <c r="BI2378"/>
      <c r="BJ2378"/>
      <c r="BK2378"/>
      <c r="BL2378"/>
      <c r="BM2378"/>
      <c r="BN2378"/>
      <c r="BO2378"/>
      <c r="BP2378"/>
    </row>
    <row r="2379" spans="51:68" ht="14.25">
      <c r="AY2379"/>
      <c r="AZ2379"/>
      <c r="BA2379"/>
      <c r="BB2379"/>
      <c r="BC2379"/>
      <c r="BD2379"/>
      <c r="BE2379"/>
      <c r="BF2379"/>
      <c r="BG2379"/>
      <c r="BH2379"/>
      <c r="BI2379"/>
      <c r="BJ2379"/>
      <c r="BK2379"/>
      <c r="BL2379"/>
      <c r="BM2379"/>
      <c r="BN2379"/>
      <c r="BO2379"/>
      <c r="BP2379"/>
    </row>
    <row r="2380" spans="51:68" ht="14.25">
      <c r="AY2380"/>
      <c r="AZ2380"/>
      <c r="BA2380"/>
      <c r="BB2380"/>
      <c r="BC2380"/>
      <c r="BD2380"/>
      <c r="BE2380"/>
      <c r="BF2380"/>
      <c r="BG2380"/>
      <c r="BH2380"/>
      <c r="BI2380"/>
      <c r="BJ2380"/>
      <c r="BK2380"/>
      <c r="BL2380"/>
      <c r="BM2380"/>
      <c r="BN2380"/>
      <c r="BO2380"/>
      <c r="BP2380"/>
    </row>
    <row r="2381" spans="51:68" ht="14.25">
      <c r="AY2381"/>
      <c r="AZ2381"/>
      <c r="BA2381"/>
      <c r="BB2381"/>
      <c r="BC2381"/>
      <c r="BD2381"/>
      <c r="BE2381"/>
      <c r="BF2381"/>
      <c r="BG2381"/>
      <c r="BH2381"/>
      <c r="BI2381"/>
      <c r="BJ2381"/>
      <c r="BK2381"/>
      <c r="BL2381"/>
      <c r="BM2381"/>
      <c r="BN2381"/>
      <c r="BO2381"/>
      <c r="BP2381"/>
    </row>
    <row r="2382" spans="51:68" ht="14.25">
      <c r="AY2382"/>
      <c r="AZ2382"/>
      <c r="BA2382"/>
      <c r="BB2382"/>
      <c r="BC2382"/>
      <c r="BD2382"/>
      <c r="BE2382"/>
      <c r="BF2382"/>
      <c r="BG2382"/>
      <c r="BH2382"/>
      <c r="BI2382"/>
      <c r="BJ2382"/>
      <c r="BK2382"/>
      <c r="BL2382"/>
      <c r="BM2382"/>
      <c r="BN2382"/>
      <c r="BO2382"/>
      <c r="BP2382"/>
    </row>
    <row r="2383" spans="51:68" ht="14.25">
      <c r="AY2383"/>
      <c r="AZ2383"/>
      <c r="BA2383"/>
      <c r="BB2383"/>
      <c r="BC2383"/>
      <c r="BD2383"/>
      <c r="BE2383"/>
      <c r="BF2383"/>
      <c r="BG2383"/>
      <c r="BH2383"/>
      <c r="BI2383"/>
      <c r="BJ2383"/>
      <c r="BK2383"/>
      <c r="BL2383"/>
      <c r="BM2383"/>
      <c r="BN2383"/>
      <c r="BO2383"/>
      <c r="BP2383"/>
    </row>
    <row r="2384" spans="51:68" ht="14.25">
      <c r="AY2384"/>
      <c r="AZ2384"/>
      <c r="BA2384"/>
      <c r="BB2384"/>
      <c r="BC2384"/>
      <c r="BD2384"/>
      <c r="BE2384"/>
      <c r="BF2384"/>
      <c r="BG2384"/>
      <c r="BH2384"/>
      <c r="BI2384"/>
      <c r="BJ2384"/>
      <c r="BK2384"/>
      <c r="BL2384"/>
      <c r="BM2384"/>
      <c r="BN2384"/>
      <c r="BO2384"/>
      <c r="BP2384"/>
    </row>
    <row r="2385" spans="51:68" ht="14.25">
      <c r="AY2385"/>
      <c r="AZ2385"/>
      <c r="BA2385"/>
      <c r="BB2385"/>
      <c r="BC2385"/>
      <c r="BD2385"/>
      <c r="BE2385"/>
      <c r="BF2385"/>
      <c r="BG2385"/>
      <c r="BH2385"/>
      <c r="BI2385"/>
      <c r="BJ2385"/>
      <c r="BK2385"/>
      <c r="BL2385"/>
      <c r="BM2385"/>
      <c r="BN2385"/>
      <c r="BO2385"/>
      <c r="BP2385"/>
    </row>
    <row r="2386" spans="51:68" ht="14.25">
      <c r="AY2386"/>
      <c r="AZ2386"/>
      <c r="BA2386"/>
      <c r="BB2386"/>
      <c r="BC2386"/>
      <c r="BD2386"/>
      <c r="BE2386"/>
      <c r="BF2386"/>
      <c r="BG2386"/>
      <c r="BH2386"/>
      <c r="BI2386"/>
      <c r="BJ2386"/>
      <c r="BK2386"/>
      <c r="BL2386"/>
      <c r="BM2386"/>
      <c r="BN2386"/>
      <c r="BO2386"/>
      <c r="BP2386"/>
    </row>
    <row r="2387" spans="51:68" ht="14.25">
      <c r="AY2387"/>
      <c r="AZ2387"/>
      <c r="BA2387"/>
      <c r="BB2387"/>
      <c r="BC2387"/>
      <c r="BD2387"/>
      <c r="BE2387"/>
      <c r="BF2387"/>
      <c r="BG2387"/>
      <c r="BH2387"/>
      <c r="BI2387"/>
      <c r="BJ2387"/>
      <c r="BK2387"/>
      <c r="BL2387"/>
      <c r="BM2387"/>
      <c r="BN2387"/>
      <c r="BO2387"/>
      <c r="BP2387"/>
    </row>
    <row r="2388" spans="51:68" ht="14.25">
      <c r="AY2388"/>
      <c r="AZ2388"/>
      <c r="BA2388"/>
      <c r="BB2388"/>
      <c r="BC2388"/>
      <c r="BD2388"/>
      <c r="BE2388"/>
      <c r="BF2388"/>
      <c r="BG2388"/>
      <c r="BH2388"/>
      <c r="BI2388"/>
      <c r="BJ2388"/>
      <c r="BK2388"/>
      <c r="BL2388"/>
      <c r="BM2388"/>
      <c r="BN2388"/>
      <c r="BO2388"/>
      <c r="BP2388"/>
    </row>
    <row r="2389" spans="51:68" ht="14.25">
      <c r="AY2389"/>
      <c r="AZ2389"/>
      <c r="BA2389"/>
      <c r="BB2389"/>
      <c r="BC2389"/>
      <c r="BD2389"/>
      <c r="BE2389"/>
      <c r="BF2389"/>
      <c r="BG2389"/>
      <c r="BH2389"/>
      <c r="BI2389"/>
      <c r="BJ2389"/>
      <c r="BK2389"/>
      <c r="BL2389"/>
      <c r="BM2389"/>
      <c r="BN2389"/>
      <c r="BO2389"/>
      <c r="BP2389"/>
    </row>
    <row r="2390" spans="51:68" ht="14.25">
      <c r="AY2390"/>
      <c r="AZ2390"/>
      <c r="BA2390"/>
      <c r="BB2390"/>
      <c r="BC2390"/>
      <c r="BD2390"/>
      <c r="BE2390"/>
      <c r="BF2390"/>
      <c r="BG2390"/>
      <c r="BH2390"/>
      <c r="BI2390"/>
      <c r="BJ2390"/>
      <c r="BK2390"/>
      <c r="BL2390"/>
      <c r="BM2390"/>
      <c r="BN2390"/>
      <c r="BO2390"/>
      <c r="BP2390"/>
    </row>
    <row r="2391" spans="51:68" ht="14.25">
      <c r="AY2391"/>
      <c r="AZ2391"/>
      <c r="BA2391"/>
      <c r="BB2391"/>
      <c r="BC2391"/>
      <c r="BD2391"/>
      <c r="BE2391"/>
      <c r="BF2391"/>
      <c r="BG2391"/>
      <c r="BH2391"/>
      <c r="BI2391"/>
      <c r="BJ2391"/>
      <c r="BK2391"/>
      <c r="BL2391"/>
      <c r="BM2391"/>
      <c r="BN2391"/>
      <c r="BO2391"/>
      <c r="BP2391"/>
    </row>
    <row r="2392" spans="51:68" ht="14.25">
      <c r="AY2392"/>
      <c r="AZ2392"/>
      <c r="BA2392"/>
      <c r="BB2392"/>
      <c r="BC2392"/>
      <c r="BD2392"/>
      <c r="BE2392"/>
      <c r="BF2392"/>
      <c r="BG2392"/>
      <c r="BH2392"/>
      <c r="BI2392"/>
      <c r="BJ2392"/>
      <c r="BK2392"/>
      <c r="BL2392"/>
      <c r="BM2392"/>
      <c r="BN2392"/>
      <c r="BO2392"/>
      <c r="BP2392"/>
    </row>
    <row r="2393" spans="51:68" ht="14.25">
      <c r="AY2393"/>
      <c r="AZ2393"/>
      <c r="BA2393"/>
      <c r="BB2393"/>
      <c r="BC2393"/>
      <c r="BD2393"/>
      <c r="BE2393"/>
      <c r="BF2393"/>
      <c r="BG2393"/>
      <c r="BH2393"/>
      <c r="BI2393"/>
      <c r="BJ2393"/>
      <c r="BK2393"/>
      <c r="BL2393"/>
      <c r="BM2393"/>
      <c r="BN2393"/>
      <c r="BO2393"/>
      <c r="BP2393"/>
    </row>
    <row r="2394" spans="51:68" ht="14.25">
      <c r="AY2394"/>
      <c r="AZ2394"/>
      <c r="BA2394"/>
      <c r="BB2394"/>
      <c r="BC2394"/>
      <c r="BD2394"/>
      <c r="BE2394"/>
      <c r="BF2394"/>
      <c r="BG2394"/>
      <c r="BH2394"/>
      <c r="BI2394"/>
      <c r="BJ2394"/>
      <c r="BK2394"/>
      <c r="BL2394"/>
      <c r="BM2394"/>
      <c r="BN2394"/>
      <c r="BO2394"/>
      <c r="BP2394"/>
    </row>
    <row r="2395" spans="51:68" ht="14.25">
      <c r="AY2395"/>
      <c r="AZ2395"/>
      <c r="BA2395"/>
      <c r="BB2395"/>
      <c r="BC2395"/>
      <c r="BD2395"/>
      <c r="BE2395"/>
      <c r="BF2395"/>
      <c r="BG2395"/>
      <c r="BH2395"/>
      <c r="BI2395"/>
      <c r="BJ2395"/>
      <c r="BK2395"/>
      <c r="BL2395"/>
      <c r="BM2395"/>
      <c r="BN2395"/>
      <c r="BO2395"/>
      <c r="BP2395"/>
    </row>
    <row r="2396" spans="51:68" ht="14.25">
      <c r="AY2396"/>
      <c r="AZ2396"/>
      <c r="BA2396"/>
      <c r="BB2396"/>
      <c r="BC2396"/>
      <c r="BD2396"/>
      <c r="BE2396"/>
      <c r="BF2396"/>
      <c r="BG2396"/>
      <c r="BH2396"/>
      <c r="BI2396"/>
      <c r="BJ2396"/>
      <c r="BK2396"/>
      <c r="BL2396"/>
      <c r="BM2396"/>
      <c r="BN2396"/>
      <c r="BO2396"/>
      <c r="BP2396"/>
    </row>
    <row r="2397" spans="51:68" ht="14.25">
      <c r="AY2397"/>
      <c r="AZ2397"/>
      <c r="BA2397"/>
      <c r="BB2397"/>
      <c r="BC2397"/>
      <c r="BD2397"/>
      <c r="BE2397"/>
      <c r="BF2397"/>
      <c r="BG2397"/>
      <c r="BH2397"/>
      <c r="BI2397"/>
      <c r="BJ2397"/>
      <c r="BK2397"/>
      <c r="BL2397"/>
      <c r="BM2397"/>
      <c r="BN2397"/>
      <c r="BO2397"/>
      <c r="BP2397"/>
    </row>
    <row r="2398" spans="51:68" ht="14.25">
      <c r="AY2398"/>
      <c r="AZ2398"/>
      <c r="BA2398"/>
      <c r="BB2398"/>
      <c r="BC2398"/>
      <c r="BD2398"/>
      <c r="BE2398"/>
      <c r="BF2398"/>
      <c r="BG2398"/>
      <c r="BH2398"/>
      <c r="BI2398"/>
      <c r="BJ2398"/>
      <c r="BK2398"/>
      <c r="BL2398"/>
      <c r="BM2398"/>
      <c r="BN2398"/>
      <c r="BO2398"/>
      <c r="BP2398"/>
    </row>
    <row r="2399" spans="51:68" ht="14.25">
      <c r="AY2399"/>
      <c r="AZ2399"/>
      <c r="BA2399"/>
      <c r="BB2399"/>
      <c r="BC2399"/>
      <c r="BD2399"/>
      <c r="BE2399"/>
      <c r="BF2399"/>
      <c r="BG2399"/>
      <c r="BH2399"/>
      <c r="BI2399"/>
      <c r="BJ2399"/>
      <c r="BK2399"/>
      <c r="BL2399"/>
      <c r="BM2399"/>
      <c r="BN2399"/>
      <c r="BO2399"/>
      <c r="BP2399"/>
    </row>
    <row r="2400" spans="51:68" ht="14.25">
      <c r="AY2400"/>
      <c r="AZ2400"/>
      <c r="BA2400"/>
      <c r="BB2400"/>
      <c r="BC2400"/>
      <c r="BD2400"/>
      <c r="BE2400"/>
      <c r="BF2400"/>
      <c r="BG2400"/>
      <c r="BH2400"/>
      <c r="BI2400"/>
      <c r="BJ2400"/>
      <c r="BK2400"/>
      <c r="BL2400"/>
      <c r="BM2400"/>
      <c r="BN2400"/>
      <c r="BO2400"/>
      <c r="BP2400"/>
    </row>
    <row r="2401" spans="51:68" ht="14.25">
      <c r="AY2401"/>
      <c r="AZ2401"/>
      <c r="BA2401"/>
      <c r="BB2401"/>
      <c r="BC2401"/>
      <c r="BD2401"/>
      <c r="BE2401"/>
      <c r="BF2401"/>
      <c r="BG2401"/>
      <c r="BH2401"/>
      <c r="BI2401"/>
      <c r="BJ2401"/>
      <c r="BK2401"/>
      <c r="BL2401"/>
      <c r="BM2401"/>
      <c r="BN2401"/>
      <c r="BO2401"/>
      <c r="BP2401"/>
    </row>
    <row r="2402" spans="51:68" ht="14.25">
      <c r="AY2402"/>
      <c r="AZ2402"/>
      <c r="BA2402"/>
      <c r="BB2402"/>
      <c r="BC2402"/>
      <c r="BD2402"/>
      <c r="BE2402"/>
      <c r="BF2402"/>
      <c r="BG2402"/>
      <c r="BH2402"/>
      <c r="BI2402"/>
      <c r="BJ2402"/>
      <c r="BK2402"/>
      <c r="BL2402"/>
      <c r="BM2402"/>
      <c r="BN2402"/>
      <c r="BO2402"/>
      <c r="BP2402"/>
    </row>
    <row r="2403" spans="51:68" ht="14.25">
      <c r="AY2403"/>
      <c r="AZ2403"/>
      <c r="BA2403"/>
      <c r="BB2403"/>
      <c r="BC2403"/>
      <c r="BD2403"/>
      <c r="BE2403"/>
      <c r="BF2403"/>
      <c r="BG2403"/>
      <c r="BH2403"/>
      <c r="BI2403"/>
      <c r="BJ2403"/>
      <c r="BK2403"/>
      <c r="BL2403"/>
      <c r="BM2403"/>
      <c r="BN2403"/>
      <c r="BO2403"/>
      <c r="BP2403"/>
    </row>
    <row r="2404" spans="51:68" ht="14.25">
      <c r="AY2404"/>
      <c r="AZ2404"/>
      <c r="BA2404"/>
      <c r="BB2404"/>
      <c r="BC2404"/>
      <c r="BD2404"/>
      <c r="BE2404"/>
      <c r="BF2404"/>
      <c r="BG2404"/>
      <c r="BH2404"/>
      <c r="BI2404"/>
      <c r="BJ2404"/>
      <c r="BK2404"/>
      <c r="BL2404"/>
      <c r="BM2404"/>
      <c r="BN2404"/>
      <c r="BO2404"/>
      <c r="BP2404"/>
    </row>
    <row r="2405" spans="51:68" ht="14.25">
      <c r="AY2405"/>
      <c r="AZ2405"/>
      <c r="BA2405"/>
      <c r="BB2405"/>
      <c r="BC2405"/>
      <c r="BD2405"/>
      <c r="BE2405"/>
      <c r="BF2405"/>
      <c r="BG2405"/>
      <c r="BH2405"/>
      <c r="BI2405"/>
      <c r="BJ2405"/>
      <c r="BK2405"/>
      <c r="BL2405"/>
      <c r="BM2405"/>
      <c r="BN2405"/>
      <c r="BO2405"/>
      <c r="BP2405"/>
    </row>
    <row r="2406" spans="51:68" ht="14.25">
      <c r="AY2406"/>
      <c r="AZ2406"/>
      <c r="BA2406"/>
      <c r="BB2406"/>
      <c r="BC2406"/>
      <c r="BD2406"/>
      <c r="BE2406"/>
      <c r="BF2406"/>
      <c r="BG2406"/>
      <c r="BH2406"/>
      <c r="BI2406"/>
      <c r="BJ2406"/>
      <c r="BK2406"/>
      <c r="BL2406"/>
      <c r="BM2406"/>
      <c r="BN2406"/>
      <c r="BO2406"/>
      <c r="BP2406"/>
    </row>
    <row r="2407" spans="51:68" ht="14.25">
      <c r="AY2407"/>
      <c r="AZ2407"/>
      <c r="BA2407"/>
      <c r="BB2407"/>
      <c r="BC2407"/>
      <c r="BD2407"/>
      <c r="BE2407"/>
      <c r="BF2407"/>
      <c r="BG2407"/>
      <c r="BH2407"/>
      <c r="BI2407"/>
      <c r="BJ2407"/>
      <c r="BK2407"/>
      <c r="BL2407"/>
      <c r="BM2407"/>
      <c r="BN2407"/>
      <c r="BO2407"/>
      <c r="BP2407"/>
    </row>
    <row r="2408" spans="51:68" ht="14.25">
      <c r="AY2408"/>
      <c r="AZ2408"/>
      <c r="BA2408"/>
      <c r="BB2408"/>
      <c r="BC2408"/>
      <c r="BD2408"/>
      <c r="BE2408"/>
      <c r="BF2408"/>
      <c r="BG2408"/>
      <c r="BH2408"/>
      <c r="BI2408"/>
      <c r="BJ2408"/>
      <c r="BK2408"/>
      <c r="BL2408"/>
      <c r="BM2408"/>
      <c r="BN2408"/>
      <c r="BO2408"/>
      <c r="BP2408"/>
    </row>
    <row r="2409" spans="51:68" ht="14.25">
      <c r="AY2409"/>
      <c r="AZ2409"/>
      <c r="BA2409"/>
      <c r="BB2409"/>
      <c r="BC2409"/>
      <c r="BD2409"/>
      <c r="BE2409"/>
      <c r="BF2409"/>
      <c r="BG2409"/>
      <c r="BH2409"/>
      <c r="BI2409"/>
      <c r="BJ2409"/>
      <c r="BK2409"/>
      <c r="BL2409"/>
      <c r="BM2409"/>
      <c r="BN2409"/>
      <c r="BO2409"/>
      <c r="BP2409"/>
    </row>
    <row r="2410" spans="51:68" ht="14.25">
      <c r="AY2410"/>
      <c r="AZ2410"/>
      <c r="BA2410"/>
      <c r="BB2410"/>
      <c r="BC2410"/>
      <c r="BD2410"/>
      <c r="BE2410"/>
      <c r="BF2410"/>
      <c r="BG2410"/>
      <c r="BH2410"/>
      <c r="BI2410"/>
      <c r="BJ2410"/>
      <c r="BK2410"/>
      <c r="BL2410"/>
      <c r="BM2410"/>
      <c r="BN2410"/>
      <c r="BO2410"/>
      <c r="BP2410"/>
    </row>
    <row r="2411" spans="51:68" ht="14.25">
      <c r="AY2411"/>
      <c r="AZ2411"/>
      <c r="BA2411"/>
      <c r="BB2411"/>
      <c r="BC2411"/>
      <c r="BD2411"/>
      <c r="BE2411"/>
      <c r="BF2411"/>
      <c r="BG2411"/>
      <c r="BH2411"/>
      <c r="BI2411"/>
      <c r="BJ2411"/>
      <c r="BK2411"/>
      <c r="BL2411"/>
      <c r="BM2411"/>
      <c r="BN2411"/>
      <c r="BO2411"/>
      <c r="BP2411"/>
    </row>
    <row r="2412" spans="51:68" ht="14.25">
      <c r="AY2412"/>
      <c r="AZ2412"/>
      <c r="BA2412"/>
      <c r="BB2412"/>
      <c r="BC2412"/>
      <c r="BD2412"/>
      <c r="BE2412"/>
      <c r="BF2412"/>
      <c r="BG2412"/>
      <c r="BH2412"/>
      <c r="BI2412"/>
      <c r="BJ2412"/>
      <c r="BK2412"/>
      <c r="BL2412"/>
      <c r="BM2412"/>
      <c r="BN2412"/>
      <c r="BO2412"/>
      <c r="BP2412"/>
    </row>
    <row r="2413" spans="51:68" ht="14.25">
      <c r="AY2413"/>
      <c r="AZ2413"/>
      <c r="BA2413"/>
      <c r="BB2413"/>
      <c r="BC2413"/>
      <c r="BD2413"/>
      <c r="BE2413"/>
      <c r="BF2413"/>
      <c r="BG2413"/>
      <c r="BH2413"/>
      <c r="BI2413"/>
      <c r="BJ2413"/>
      <c r="BK2413"/>
      <c r="BL2413"/>
      <c r="BM2413"/>
      <c r="BN2413"/>
      <c r="BO2413"/>
      <c r="BP2413"/>
    </row>
    <row r="2414" spans="51:68" ht="14.25">
      <c r="AY2414"/>
      <c r="AZ2414"/>
      <c r="BA2414"/>
      <c r="BB2414"/>
      <c r="BC2414"/>
      <c r="BD2414"/>
      <c r="BE2414"/>
      <c r="BF2414"/>
      <c r="BG2414"/>
      <c r="BH2414"/>
      <c r="BI2414"/>
      <c r="BJ2414"/>
      <c r="BK2414"/>
      <c r="BL2414"/>
      <c r="BM2414"/>
      <c r="BN2414"/>
      <c r="BO2414"/>
      <c r="BP2414"/>
    </row>
    <row r="2415" spans="51:68" ht="14.25">
      <c r="AY2415"/>
      <c r="AZ2415"/>
      <c r="BA2415"/>
      <c r="BB2415"/>
      <c r="BC2415"/>
      <c r="BD2415"/>
      <c r="BE2415"/>
      <c r="BF2415"/>
      <c r="BG2415"/>
      <c r="BH2415"/>
      <c r="BI2415"/>
      <c r="BJ2415"/>
      <c r="BK2415"/>
      <c r="BL2415"/>
      <c r="BM2415"/>
      <c r="BN2415"/>
      <c r="BO2415"/>
      <c r="BP2415"/>
    </row>
    <row r="2416" spans="51:68" ht="14.25">
      <c r="AY2416"/>
      <c r="AZ2416"/>
      <c r="BA2416"/>
      <c r="BB2416"/>
      <c r="BC2416"/>
      <c r="BD2416"/>
      <c r="BE2416"/>
      <c r="BF2416"/>
      <c r="BG2416"/>
      <c r="BH2416"/>
      <c r="BI2416"/>
      <c r="BJ2416"/>
      <c r="BK2416"/>
      <c r="BL2416"/>
      <c r="BM2416"/>
      <c r="BN2416"/>
      <c r="BO2416"/>
      <c r="BP2416"/>
    </row>
    <row r="2417" spans="51:68" ht="14.25">
      <c r="AY2417"/>
      <c r="AZ2417"/>
      <c r="BA2417"/>
      <c r="BB2417"/>
      <c r="BC2417"/>
      <c r="BD2417"/>
      <c r="BE2417"/>
      <c r="BF2417"/>
      <c r="BG2417"/>
      <c r="BH2417"/>
      <c r="BI2417"/>
      <c r="BJ2417"/>
      <c r="BK2417"/>
      <c r="BL2417"/>
      <c r="BM2417"/>
      <c r="BN2417"/>
      <c r="BO2417"/>
      <c r="BP2417"/>
    </row>
    <row r="2418" spans="51:68" ht="14.25">
      <c r="AY2418"/>
      <c r="AZ2418"/>
      <c r="BA2418"/>
      <c r="BB2418"/>
      <c r="BC2418"/>
      <c r="BD2418"/>
      <c r="BE2418"/>
      <c r="BF2418"/>
      <c r="BG2418"/>
      <c r="BH2418"/>
      <c r="BI2418"/>
      <c r="BJ2418"/>
      <c r="BK2418"/>
      <c r="BL2418"/>
      <c r="BM2418"/>
      <c r="BN2418"/>
      <c r="BO2418"/>
      <c r="BP2418"/>
    </row>
    <row r="2419" spans="51:68" ht="14.25">
      <c r="AY2419"/>
      <c r="AZ2419"/>
      <c r="BA2419"/>
      <c r="BB2419"/>
      <c r="BC2419"/>
      <c r="BD2419"/>
      <c r="BE2419"/>
      <c r="BF2419"/>
      <c r="BG2419"/>
      <c r="BH2419"/>
      <c r="BI2419"/>
      <c r="BJ2419"/>
      <c r="BK2419"/>
      <c r="BL2419"/>
      <c r="BM2419"/>
      <c r="BN2419"/>
      <c r="BO2419"/>
      <c r="BP2419"/>
    </row>
    <row r="2420" spans="51:68" ht="14.25">
      <c r="AY2420"/>
      <c r="AZ2420"/>
      <c r="BA2420"/>
      <c r="BB2420"/>
      <c r="BC2420"/>
      <c r="BD2420"/>
      <c r="BE2420"/>
      <c r="BF2420"/>
      <c r="BG2420"/>
      <c r="BH2420"/>
      <c r="BI2420"/>
      <c r="BJ2420"/>
      <c r="BK2420"/>
      <c r="BL2420"/>
      <c r="BM2420"/>
      <c r="BN2420"/>
      <c r="BO2420"/>
      <c r="BP2420"/>
    </row>
    <row r="2421" spans="51:68" ht="14.25">
      <c r="AY2421"/>
      <c r="AZ2421"/>
      <c r="BA2421"/>
      <c r="BB2421"/>
      <c r="BC2421"/>
      <c r="BD2421"/>
      <c r="BE2421"/>
      <c r="BF2421"/>
      <c r="BG2421"/>
      <c r="BH2421"/>
      <c r="BI2421"/>
      <c r="BJ2421"/>
      <c r="BK2421"/>
      <c r="BL2421"/>
      <c r="BM2421"/>
      <c r="BN2421"/>
      <c r="BO2421"/>
      <c r="BP2421"/>
    </row>
    <row r="2422" spans="51:68" ht="14.25">
      <c r="AY2422"/>
      <c r="AZ2422"/>
      <c r="BA2422"/>
      <c r="BB2422"/>
      <c r="BC2422"/>
      <c r="BD2422"/>
      <c r="BE2422"/>
      <c r="BF2422"/>
      <c r="BG2422"/>
      <c r="BH2422"/>
      <c r="BI2422"/>
      <c r="BJ2422"/>
      <c r="BK2422"/>
      <c r="BL2422"/>
      <c r="BM2422"/>
      <c r="BN2422"/>
      <c r="BO2422"/>
      <c r="BP2422"/>
    </row>
    <row r="2423" spans="51:68" ht="14.25">
      <c r="AY2423"/>
      <c r="AZ2423"/>
      <c r="BA2423"/>
      <c r="BB2423"/>
      <c r="BC2423"/>
      <c r="BD2423"/>
      <c r="BE2423"/>
      <c r="BF2423"/>
      <c r="BG2423"/>
      <c r="BH2423"/>
      <c r="BI2423"/>
      <c r="BJ2423"/>
      <c r="BK2423"/>
      <c r="BL2423"/>
      <c r="BM2423"/>
      <c r="BN2423"/>
      <c r="BO2423"/>
      <c r="BP2423"/>
    </row>
    <row r="2424" spans="51:68" ht="14.25">
      <c r="AY2424"/>
      <c r="AZ2424"/>
      <c r="BA2424"/>
      <c r="BB2424"/>
      <c r="BC2424"/>
      <c r="BD2424"/>
      <c r="BE2424"/>
      <c r="BF2424"/>
      <c r="BG2424"/>
      <c r="BH2424"/>
      <c r="BI2424"/>
      <c r="BJ2424"/>
      <c r="BK2424"/>
      <c r="BL2424"/>
      <c r="BM2424"/>
      <c r="BN2424"/>
      <c r="BO2424"/>
      <c r="BP2424"/>
    </row>
    <row r="2425" spans="51:68" ht="14.25">
      <c r="AY2425"/>
      <c r="AZ2425"/>
      <c r="BA2425"/>
      <c r="BB2425"/>
      <c r="BC2425"/>
      <c r="BD2425"/>
      <c r="BE2425"/>
      <c r="BF2425"/>
      <c r="BG2425"/>
      <c r="BH2425"/>
      <c r="BI2425"/>
      <c r="BJ2425"/>
      <c r="BK2425"/>
      <c r="BL2425"/>
      <c r="BM2425"/>
      <c r="BN2425"/>
      <c r="BO2425"/>
      <c r="BP2425"/>
    </row>
    <row r="2426" spans="51:68" ht="14.25">
      <c r="AY2426"/>
      <c r="AZ2426"/>
      <c r="BA2426"/>
      <c r="BB2426"/>
      <c r="BC2426"/>
      <c r="BD2426"/>
      <c r="BE2426"/>
      <c r="BF2426"/>
      <c r="BG2426"/>
      <c r="BH2426"/>
      <c r="BI2426"/>
      <c r="BJ2426"/>
      <c r="BK2426"/>
      <c r="BL2426"/>
      <c r="BM2426"/>
      <c r="BN2426"/>
      <c r="BO2426"/>
      <c r="BP2426"/>
    </row>
    <row r="2427" spans="51:68" ht="14.25">
      <c r="AY2427"/>
      <c r="AZ2427"/>
      <c r="BA2427"/>
      <c r="BB2427"/>
      <c r="BC2427"/>
      <c r="BD2427"/>
      <c r="BE2427"/>
      <c r="BF2427"/>
      <c r="BG2427"/>
      <c r="BH2427"/>
      <c r="BI2427"/>
      <c r="BJ2427"/>
      <c r="BK2427"/>
      <c r="BL2427"/>
      <c r="BM2427"/>
      <c r="BN2427"/>
      <c r="BO2427"/>
      <c r="BP2427"/>
    </row>
    <row r="2428" spans="51:68" ht="14.25">
      <c r="AY2428"/>
      <c r="AZ2428"/>
      <c r="BA2428"/>
      <c r="BB2428"/>
      <c r="BC2428"/>
      <c r="BD2428"/>
      <c r="BE2428"/>
      <c r="BF2428"/>
      <c r="BG2428"/>
      <c r="BH2428"/>
      <c r="BI2428"/>
      <c r="BJ2428"/>
      <c r="BK2428"/>
      <c r="BL2428"/>
      <c r="BM2428"/>
      <c r="BN2428"/>
      <c r="BO2428"/>
      <c r="BP2428"/>
    </row>
    <row r="2429" spans="51:68" ht="14.25">
      <c r="AY2429"/>
      <c r="AZ2429"/>
      <c r="BA2429"/>
      <c r="BB2429"/>
      <c r="BC2429"/>
      <c r="BD2429"/>
      <c r="BE2429"/>
      <c r="BF2429"/>
      <c r="BG2429"/>
      <c r="BH2429"/>
      <c r="BI2429"/>
      <c r="BJ2429"/>
      <c r="BK2429"/>
      <c r="BL2429"/>
      <c r="BM2429"/>
      <c r="BN2429"/>
      <c r="BO2429"/>
      <c r="BP2429"/>
    </row>
    <row r="2430" spans="51:68" ht="14.25">
      <c r="AY2430"/>
      <c r="AZ2430"/>
      <c r="BA2430"/>
      <c r="BB2430"/>
      <c r="BC2430"/>
      <c r="BD2430"/>
      <c r="BE2430"/>
      <c r="BF2430"/>
      <c r="BG2430"/>
      <c r="BH2430"/>
      <c r="BI2430"/>
      <c r="BJ2430"/>
      <c r="BK2430"/>
      <c r="BL2430"/>
      <c r="BM2430"/>
      <c r="BN2430"/>
      <c r="BO2430"/>
      <c r="BP2430"/>
    </row>
    <row r="2431" spans="51:68" ht="14.25">
      <c r="AY2431"/>
      <c r="AZ2431"/>
      <c r="BA2431"/>
      <c r="BB2431"/>
      <c r="BC2431"/>
      <c r="BD2431"/>
      <c r="BE2431"/>
      <c r="BF2431"/>
      <c r="BG2431"/>
      <c r="BH2431"/>
      <c r="BI2431"/>
      <c r="BJ2431"/>
      <c r="BK2431"/>
      <c r="BL2431"/>
      <c r="BM2431"/>
      <c r="BN2431"/>
      <c r="BO2431"/>
      <c r="BP2431"/>
    </row>
    <row r="2432" spans="51:68" ht="14.25">
      <c r="AY2432"/>
      <c r="AZ2432"/>
      <c r="BA2432"/>
      <c r="BB2432"/>
      <c r="BC2432"/>
      <c r="BD2432"/>
      <c r="BE2432"/>
      <c r="BF2432"/>
      <c r="BG2432"/>
      <c r="BH2432"/>
      <c r="BI2432"/>
      <c r="BJ2432"/>
      <c r="BK2432"/>
      <c r="BL2432"/>
      <c r="BM2432"/>
      <c r="BN2432"/>
      <c r="BO2432"/>
      <c r="BP2432"/>
    </row>
    <row r="2433" spans="51:68" ht="14.25">
      <c r="AY2433"/>
      <c r="AZ2433"/>
      <c r="BA2433"/>
      <c r="BB2433"/>
      <c r="BC2433"/>
      <c r="BD2433"/>
      <c r="BE2433"/>
      <c r="BF2433"/>
      <c r="BG2433"/>
      <c r="BH2433"/>
      <c r="BI2433"/>
      <c r="BJ2433"/>
      <c r="BK2433"/>
      <c r="BL2433"/>
      <c r="BM2433"/>
      <c r="BN2433"/>
      <c r="BO2433"/>
      <c r="BP2433"/>
    </row>
    <row r="2434" spans="51:68" ht="14.25">
      <c r="AY2434"/>
      <c r="AZ2434"/>
      <c r="BA2434"/>
      <c r="BB2434"/>
      <c r="BC2434"/>
      <c r="BD2434"/>
      <c r="BE2434"/>
      <c r="BF2434"/>
      <c r="BG2434"/>
      <c r="BH2434"/>
      <c r="BI2434"/>
      <c r="BJ2434"/>
      <c r="BK2434"/>
      <c r="BL2434"/>
      <c r="BM2434"/>
      <c r="BN2434"/>
      <c r="BO2434"/>
      <c r="BP2434"/>
    </row>
    <row r="2435" spans="51:68" ht="14.25">
      <c r="AY2435"/>
      <c r="AZ2435"/>
      <c r="BA2435"/>
      <c r="BB2435"/>
      <c r="BC2435"/>
      <c r="BD2435"/>
      <c r="BE2435"/>
      <c r="BF2435"/>
      <c r="BG2435"/>
      <c r="BH2435"/>
      <c r="BI2435"/>
      <c r="BJ2435"/>
      <c r="BK2435"/>
      <c r="BL2435"/>
      <c r="BM2435"/>
      <c r="BN2435"/>
      <c r="BO2435"/>
      <c r="BP2435"/>
    </row>
    <row r="2436" spans="51:68" ht="14.25">
      <c r="AY2436"/>
      <c r="AZ2436"/>
      <c r="BA2436"/>
      <c r="BB2436"/>
      <c r="BC2436"/>
      <c r="BD2436"/>
      <c r="BE2436"/>
      <c r="BF2436"/>
      <c r="BG2436"/>
      <c r="BH2436"/>
      <c r="BI2436"/>
      <c r="BJ2436"/>
      <c r="BK2436"/>
      <c r="BL2436"/>
      <c r="BM2436"/>
      <c r="BN2436"/>
      <c r="BO2436"/>
      <c r="BP2436"/>
    </row>
    <row r="2437" spans="51:68" ht="14.25">
      <c r="AY2437"/>
      <c r="AZ2437"/>
      <c r="BA2437"/>
      <c r="BB2437"/>
      <c r="BC2437"/>
      <c r="BD2437"/>
      <c r="BE2437"/>
      <c r="BF2437"/>
      <c r="BG2437"/>
      <c r="BH2437"/>
      <c r="BI2437"/>
      <c r="BJ2437"/>
      <c r="BK2437"/>
      <c r="BL2437"/>
      <c r="BM2437"/>
      <c r="BN2437"/>
      <c r="BO2437"/>
      <c r="BP2437"/>
    </row>
    <row r="2438" spans="51:68" ht="14.25">
      <c r="AY2438"/>
      <c r="AZ2438"/>
      <c r="BA2438"/>
      <c r="BB2438"/>
      <c r="BC2438"/>
      <c r="BD2438"/>
      <c r="BE2438"/>
      <c r="BF2438"/>
      <c r="BG2438"/>
      <c r="BH2438"/>
      <c r="BI2438"/>
      <c r="BJ2438"/>
      <c r="BK2438"/>
      <c r="BL2438"/>
      <c r="BM2438"/>
      <c r="BN2438"/>
      <c r="BO2438"/>
      <c r="BP2438"/>
    </row>
    <row r="2439" spans="51:68" ht="14.25">
      <c r="AY2439"/>
      <c r="AZ2439"/>
      <c r="BA2439"/>
      <c r="BB2439"/>
      <c r="BC2439"/>
      <c r="BD2439"/>
      <c r="BE2439"/>
      <c r="BF2439"/>
      <c r="BG2439"/>
      <c r="BH2439"/>
      <c r="BI2439"/>
      <c r="BJ2439"/>
      <c r="BK2439"/>
      <c r="BL2439"/>
      <c r="BM2439"/>
      <c r="BN2439"/>
      <c r="BO2439"/>
      <c r="BP2439"/>
    </row>
    <row r="2440" spans="51:68" ht="14.25">
      <c r="AY2440"/>
      <c r="AZ2440"/>
      <c r="BA2440"/>
      <c r="BB2440"/>
      <c r="BC2440"/>
      <c r="BD2440"/>
      <c r="BE2440"/>
      <c r="BF2440"/>
      <c r="BG2440"/>
      <c r="BH2440"/>
      <c r="BI2440"/>
      <c r="BJ2440"/>
      <c r="BK2440"/>
      <c r="BL2440"/>
      <c r="BM2440"/>
      <c r="BN2440"/>
      <c r="BO2440"/>
      <c r="BP2440"/>
    </row>
    <row r="2441" spans="51:68" ht="14.25">
      <c r="AY2441"/>
      <c r="AZ2441"/>
      <c r="BA2441"/>
      <c r="BB2441"/>
      <c r="BC2441"/>
      <c r="BD2441"/>
      <c r="BE2441"/>
      <c r="BF2441"/>
      <c r="BG2441"/>
      <c r="BH2441"/>
      <c r="BI2441"/>
      <c r="BJ2441"/>
      <c r="BK2441"/>
      <c r="BL2441"/>
      <c r="BM2441"/>
      <c r="BN2441"/>
      <c r="BO2441"/>
      <c r="BP2441"/>
    </row>
    <row r="2442" spans="51:68" ht="14.25">
      <c r="AY2442"/>
      <c r="AZ2442"/>
      <c r="BA2442"/>
      <c r="BB2442"/>
      <c r="BC2442"/>
      <c r="BD2442"/>
      <c r="BE2442"/>
      <c r="BF2442"/>
      <c r="BG2442"/>
      <c r="BH2442"/>
      <c r="BI2442"/>
      <c r="BJ2442"/>
      <c r="BK2442"/>
      <c r="BL2442"/>
      <c r="BM2442"/>
      <c r="BN2442"/>
      <c r="BO2442"/>
      <c r="BP2442"/>
    </row>
    <row r="2443" spans="51:68" ht="14.25">
      <c r="AY2443"/>
      <c r="AZ2443"/>
      <c r="BA2443"/>
      <c r="BB2443"/>
      <c r="BC2443"/>
      <c r="BD2443"/>
      <c r="BE2443"/>
      <c r="BF2443"/>
      <c r="BG2443"/>
      <c r="BH2443"/>
      <c r="BI2443"/>
      <c r="BJ2443"/>
      <c r="BK2443"/>
      <c r="BL2443"/>
      <c r="BM2443"/>
      <c r="BN2443"/>
      <c r="BO2443"/>
      <c r="BP2443"/>
    </row>
    <row r="2444" spans="51:68" ht="14.25">
      <c r="AY2444"/>
      <c r="AZ2444"/>
      <c r="BA2444"/>
      <c r="BB2444"/>
      <c r="BC2444"/>
      <c r="BD2444"/>
      <c r="BE2444"/>
      <c r="BF2444"/>
      <c r="BG2444"/>
      <c r="BH2444"/>
      <c r="BI2444"/>
      <c r="BJ2444"/>
      <c r="BK2444"/>
      <c r="BL2444"/>
      <c r="BM2444"/>
      <c r="BN2444"/>
      <c r="BO2444"/>
      <c r="BP2444"/>
    </row>
    <row r="2445" spans="51:68" ht="14.25">
      <c r="AY2445"/>
      <c r="AZ2445"/>
      <c r="BA2445"/>
      <c r="BB2445"/>
      <c r="BC2445"/>
      <c r="BD2445"/>
      <c r="BE2445"/>
      <c r="BF2445"/>
      <c r="BG2445"/>
      <c r="BH2445"/>
      <c r="BI2445"/>
      <c r="BJ2445"/>
      <c r="BK2445"/>
      <c r="BL2445"/>
      <c r="BM2445"/>
      <c r="BN2445"/>
      <c r="BO2445"/>
      <c r="BP2445"/>
    </row>
    <row r="2446" spans="51:68" ht="14.25">
      <c r="AY2446"/>
      <c r="AZ2446"/>
      <c r="BA2446"/>
      <c r="BB2446"/>
      <c r="BC2446"/>
      <c r="BD2446"/>
      <c r="BE2446"/>
      <c r="BF2446"/>
      <c r="BG2446"/>
      <c r="BH2446"/>
      <c r="BI2446"/>
      <c r="BJ2446"/>
      <c r="BK2446"/>
      <c r="BL2446"/>
      <c r="BM2446"/>
      <c r="BN2446"/>
      <c r="BO2446"/>
      <c r="BP2446"/>
    </row>
    <row r="2447" spans="51:68" ht="14.25">
      <c r="AY2447"/>
      <c r="AZ2447"/>
      <c r="BA2447"/>
      <c r="BB2447"/>
      <c r="BC2447"/>
      <c r="BD2447"/>
      <c r="BE2447"/>
      <c r="BF2447"/>
      <c r="BG2447"/>
      <c r="BH2447"/>
      <c r="BI2447"/>
      <c r="BJ2447"/>
      <c r="BK2447"/>
      <c r="BL2447"/>
      <c r="BM2447"/>
      <c r="BN2447"/>
      <c r="BO2447"/>
      <c r="BP2447"/>
    </row>
    <row r="2448" spans="51:68" ht="14.25">
      <c r="AY2448"/>
      <c r="AZ2448"/>
      <c r="BA2448"/>
      <c r="BB2448"/>
      <c r="BC2448"/>
      <c r="BD2448"/>
      <c r="BE2448"/>
      <c r="BF2448"/>
      <c r="BG2448"/>
      <c r="BH2448"/>
      <c r="BI2448"/>
      <c r="BJ2448"/>
      <c r="BK2448"/>
      <c r="BL2448"/>
      <c r="BM2448"/>
      <c r="BN2448"/>
      <c r="BO2448"/>
      <c r="BP2448"/>
    </row>
    <row r="2449" spans="51:68" ht="14.25">
      <c r="AY2449"/>
      <c r="AZ2449"/>
      <c r="BA2449"/>
      <c r="BB2449"/>
      <c r="BC2449"/>
      <c r="BD2449"/>
      <c r="BE2449"/>
      <c r="BF2449"/>
      <c r="BG2449"/>
      <c r="BH2449"/>
      <c r="BI2449"/>
      <c r="BJ2449"/>
      <c r="BK2449"/>
      <c r="BL2449"/>
      <c r="BM2449"/>
      <c r="BN2449"/>
      <c r="BO2449"/>
      <c r="BP2449"/>
    </row>
    <row r="2450" spans="51:68" ht="14.25">
      <c r="AY2450"/>
      <c r="AZ2450"/>
      <c r="BA2450"/>
      <c r="BB2450"/>
      <c r="BC2450"/>
      <c r="BD2450"/>
      <c r="BE2450"/>
      <c r="BF2450"/>
      <c r="BG2450"/>
      <c r="BH2450"/>
      <c r="BI2450"/>
      <c r="BJ2450"/>
      <c r="BK2450"/>
      <c r="BL2450"/>
      <c r="BM2450"/>
      <c r="BN2450"/>
      <c r="BO2450"/>
      <c r="BP2450"/>
    </row>
    <row r="2451" spans="51:68" ht="14.25">
      <c r="AY2451"/>
      <c r="AZ2451"/>
      <c r="BA2451"/>
      <c r="BB2451"/>
      <c r="BC2451"/>
      <c r="BD2451"/>
      <c r="BE2451"/>
      <c r="BF2451"/>
      <c r="BG2451"/>
      <c r="BH2451"/>
      <c r="BI2451"/>
      <c r="BJ2451"/>
      <c r="BK2451"/>
      <c r="BL2451"/>
      <c r="BM2451"/>
      <c r="BN2451"/>
      <c r="BO2451"/>
      <c r="BP2451"/>
    </row>
    <row r="2452" spans="51:68" ht="14.25">
      <c r="AY2452"/>
      <c r="AZ2452"/>
      <c r="BA2452"/>
      <c r="BB2452"/>
      <c r="BC2452"/>
      <c r="BD2452"/>
      <c r="BE2452"/>
      <c r="BF2452"/>
      <c r="BG2452"/>
      <c r="BH2452"/>
      <c r="BI2452"/>
      <c r="BJ2452"/>
      <c r="BK2452"/>
      <c r="BL2452"/>
      <c r="BM2452"/>
      <c r="BN2452"/>
      <c r="BO2452"/>
      <c r="BP2452"/>
    </row>
    <row r="2453" spans="51:68" ht="14.25">
      <c r="AY2453"/>
      <c r="AZ2453"/>
      <c r="BA2453"/>
      <c r="BB2453"/>
      <c r="BC2453"/>
      <c r="BD2453"/>
      <c r="BE2453"/>
      <c r="BF2453"/>
      <c r="BG2453"/>
      <c r="BH2453"/>
      <c r="BI2453"/>
      <c r="BJ2453"/>
      <c r="BK2453"/>
      <c r="BL2453"/>
      <c r="BM2453"/>
      <c r="BN2453"/>
      <c r="BO2453"/>
      <c r="BP2453"/>
    </row>
    <row r="2454" spans="51:68" ht="14.25">
      <c r="AY2454"/>
      <c r="AZ2454"/>
      <c r="BA2454"/>
      <c r="BB2454"/>
      <c r="BC2454"/>
      <c r="BD2454"/>
      <c r="BE2454"/>
      <c r="BF2454"/>
      <c r="BG2454"/>
      <c r="BH2454"/>
      <c r="BI2454"/>
      <c r="BJ2454"/>
      <c r="BK2454"/>
      <c r="BL2454"/>
      <c r="BM2454"/>
      <c r="BN2454"/>
      <c r="BO2454"/>
      <c r="BP2454"/>
    </row>
    <row r="2455" spans="51:68" ht="14.25">
      <c r="AY2455"/>
      <c r="AZ2455"/>
      <c r="BA2455"/>
      <c r="BB2455"/>
      <c r="BC2455"/>
      <c r="BD2455"/>
      <c r="BE2455"/>
      <c r="BF2455"/>
      <c r="BG2455"/>
      <c r="BH2455"/>
      <c r="BI2455"/>
      <c r="BJ2455"/>
      <c r="BK2455"/>
      <c r="BL2455"/>
      <c r="BM2455"/>
      <c r="BN2455"/>
      <c r="BO2455"/>
      <c r="BP2455"/>
    </row>
    <row r="2456" spans="51:68" ht="14.25">
      <c r="AY2456"/>
      <c r="AZ2456"/>
      <c r="BA2456"/>
      <c r="BB2456"/>
      <c r="BC2456"/>
      <c r="BD2456"/>
      <c r="BE2456"/>
      <c r="BF2456"/>
      <c r="BG2456"/>
      <c r="BH2456"/>
      <c r="BI2456"/>
      <c r="BJ2456"/>
      <c r="BK2456"/>
      <c r="BL2456"/>
      <c r="BM2456"/>
      <c r="BN2456"/>
      <c r="BO2456"/>
      <c r="BP2456"/>
    </row>
    <row r="2457" spans="51:68" ht="14.25">
      <c r="AY2457"/>
      <c r="AZ2457"/>
      <c r="BA2457"/>
      <c r="BB2457"/>
      <c r="BC2457"/>
      <c r="BD2457"/>
      <c r="BE2457"/>
      <c r="BF2457"/>
      <c r="BG2457"/>
      <c r="BH2457"/>
      <c r="BI2457"/>
      <c r="BJ2457"/>
      <c r="BK2457"/>
      <c r="BL2457"/>
      <c r="BM2457"/>
      <c r="BN2457"/>
      <c r="BO2457"/>
      <c r="BP2457"/>
    </row>
    <row r="2458" spans="51:68" ht="14.25">
      <c r="AY2458"/>
      <c r="AZ2458"/>
      <c r="BA2458"/>
      <c r="BB2458"/>
      <c r="BC2458"/>
      <c r="BD2458"/>
      <c r="BE2458"/>
      <c r="BF2458"/>
      <c r="BG2458"/>
      <c r="BH2458"/>
      <c r="BI2458"/>
      <c r="BJ2458"/>
      <c r="BK2458"/>
      <c r="BL2458"/>
      <c r="BM2458"/>
      <c r="BN2458"/>
      <c r="BO2458"/>
      <c r="BP2458"/>
    </row>
    <row r="2459" spans="51:68" ht="14.25">
      <c r="AY2459"/>
      <c r="AZ2459"/>
      <c r="BA2459"/>
      <c r="BB2459"/>
      <c r="BC2459"/>
      <c r="BD2459"/>
      <c r="BE2459"/>
      <c r="BF2459"/>
      <c r="BG2459"/>
      <c r="BH2459"/>
      <c r="BI2459"/>
      <c r="BJ2459"/>
      <c r="BK2459"/>
      <c r="BL2459"/>
      <c r="BM2459"/>
      <c r="BN2459"/>
      <c r="BO2459"/>
      <c r="BP2459"/>
    </row>
    <row r="2460" spans="51:68" ht="14.25">
      <c r="AY2460"/>
      <c r="AZ2460"/>
      <c r="BA2460"/>
      <c r="BB2460"/>
      <c r="BC2460"/>
      <c r="BD2460"/>
      <c r="BE2460"/>
      <c r="BF2460"/>
      <c r="BG2460"/>
      <c r="BH2460"/>
      <c r="BI2460"/>
      <c r="BJ2460"/>
      <c r="BK2460"/>
      <c r="BL2460"/>
      <c r="BM2460"/>
      <c r="BN2460"/>
      <c r="BO2460"/>
      <c r="BP2460"/>
    </row>
    <row r="2461" spans="51:68" ht="14.25">
      <c r="AY2461"/>
      <c r="AZ2461"/>
      <c r="BA2461"/>
      <c r="BB2461"/>
      <c r="BC2461"/>
      <c r="BD2461"/>
      <c r="BE2461"/>
      <c r="BF2461"/>
      <c r="BG2461"/>
      <c r="BH2461"/>
      <c r="BI2461"/>
      <c r="BJ2461"/>
      <c r="BK2461"/>
      <c r="BL2461"/>
      <c r="BM2461"/>
      <c r="BN2461"/>
      <c r="BO2461"/>
      <c r="BP2461"/>
    </row>
    <row r="2462" spans="51:68" ht="14.25">
      <c r="AY2462"/>
      <c r="AZ2462"/>
      <c r="BA2462"/>
      <c r="BB2462"/>
      <c r="BC2462"/>
      <c r="BD2462"/>
      <c r="BE2462"/>
      <c r="BF2462"/>
      <c r="BG2462"/>
      <c r="BH2462"/>
      <c r="BI2462"/>
      <c r="BJ2462"/>
      <c r="BK2462"/>
      <c r="BL2462"/>
      <c r="BM2462"/>
      <c r="BN2462"/>
      <c r="BO2462"/>
      <c r="BP2462"/>
    </row>
    <row r="2463" spans="51:68" ht="14.25">
      <c r="AY2463"/>
      <c r="AZ2463"/>
      <c r="BA2463"/>
      <c r="BB2463"/>
      <c r="BC2463"/>
      <c r="BD2463"/>
      <c r="BE2463"/>
      <c r="BF2463"/>
      <c r="BG2463"/>
      <c r="BH2463"/>
      <c r="BI2463"/>
      <c r="BJ2463"/>
      <c r="BK2463"/>
      <c r="BL2463"/>
      <c r="BM2463"/>
      <c r="BN2463"/>
      <c r="BO2463"/>
      <c r="BP2463"/>
    </row>
    <row r="2464" spans="51:68" ht="14.25">
      <c r="AY2464"/>
      <c r="AZ2464"/>
      <c r="BA2464"/>
      <c r="BB2464"/>
      <c r="BC2464"/>
      <c r="BD2464"/>
      <c r="BE2464"/>
      <c r="BF2464"/>
      <c r="BG2464"/>
      <c r="BH2464"/>
      <c r="BI2464"/>
      <c r="BJ2464"/>
      <c r="BK2464"/>
      <c r="BL2464"/>
      <c r="BM2464"/>
      <c r="BN2464"/>
      <c r="BO2464"/>
      <c r="BP2464"/>
    </row>
    <row r="2465" spans="51:68" ht="14.25">
      <c r="AY2465"/>
      <c r="AZ2465"/>
      <c r="BA2465"/>
      <c r="BB2465"/>
      <c r="BC2465"/>
      <c r="BD2465"/>
      <c r="BE2465"/>
      <c r="BF2465"/>
      <c r="BG2465"/>
      <c r="BH2465"/>
      <c r="BI2465"/>
      <c r="BJ2465"/>
      <c r="BK2465"/>
      <c r="BL2465"/>
      <c r="BM2465"/>
      <c r="BN2465"/>
      <c r="BO2465"/>
      <c r="BP2465"/>
    </row>
    <row r="2466" spans="51:68" ht="14.25">
      <c r="AY2466"/>
      <c r="AZ2466"/>
      <c r="BA2466"/>
      <c r="BB2466"/>
      <c r="BC2466"/>
      <c r="BD2466"/>
      <c r="BE2466"/>
      <c r="BF2466"/>
      <c r="BG2466"/>
      <c r="BH2466"/>
      <c r="BI2466"/>
      <c r="BJ2466"/>
      <c r="BK2466"/>
      <c r="BL2466"/>
      <c r="BM2466"/>
      <c r="BN2466"/>
      <c r="BO2466"/>
      <c r="BP2466"/>
    </row>
    <row r="2467" spans="51:68" ht="14.25">
      <c r="AY2467"/>
      <c r="AZ2467"/>
      <c r="BA2467"/>
      <c r="BB2467"/>
      <c r="BC2467"/>
      <c r="BD2467"/>
      <c r="BE2467"/>
      <c r="BF2467"/>
      <c r="BG2467"/>
      <c r="BH2467"/>
      <c r="BI2467"/>
      <c r="BJ2467"/>
      <c r="BK2467"/>
      <c r="BL2467"/>
      <c r="BM2467"/>
      <c r="BN2467"/>
      <c r="BO2467"/>
      <c r="BP2467"/>
    </row>
    <row r="2468" spans="51:68" ht="14.25">
      <c r="AY2468"/>
      <c r="AZ2468"/>
      <c r="BA2468"/>
      <c r="BB2468"/>
      <c r="BC2468"/>
      <c r="BD2468"/>
      <c r="BE2468"/>
      <c r="BF2468"/>
      <c r="BG2468"/>
      <c r="BH2468"/>
      <c r="BI2468"/>
      <c r="BJ2468"/>
      <c r="BK2468"/>
      <c r="BL2468"/>
      <c r="BM2468"/>
      <c r="BN2468"/>
      <c r="BO2468"/>
      <c r="BP2468"/>
    </row>
    <row r="2469" spans="51:68" ht="14.25">
      <c r="AY2469"/>
      <c r="AZ2469"/>
      <c r="BA2469"/>
      <c r="BB2469"/>
      <c r="BC2469"/>
      <c r="BD2469"/>
      <c r="BE2469"/>
      <c r="BF2469"/>
      <c r="BG2469"/>
      <c r="BH2469"/>
      <c r="BI2469"/>
      <c r="BJ2469"/>
      <c r="BK2469"/>
      <c r="BL2469"/>
      <c r="BM2469"/>
      <c r="BN2469"/>
      <c r="BO2469"/>
      <c r="BP2469"/>
    </row>
    <row r="2470" spans="51:68" ht="14.25">
      <c r="AY2470"/>
      <c r="AZ2470"/>
      <c r="BA2470"/>
      <c r="BB2470"/>
      <c r="BC2470"/>
      <c r="BD2470"/>
      <c r="BE2470"/>
      <c r="BF2470"/>
      <c r="BG2470"/>
      <c r="BH2470"/>
      <c r="BI2470"/>
      <c r="BJ2470"/>
      <c r="BK2470"/>
      <c r="BL2470"/>
      <c r="BM2470"/>
      <c r="BN2470"/>
      <c r="BO2470"/>
      <c r="BP2470"/>
    </row>
    <row r="2471" spans="51:68" ht="14.25">
      <c r="AY2471"/>
      <c r="AZ2471"/>
      <c r="BA2471"/>
      <c r="BB2471"/>
      <c r="BC2471"/>
      <c r="BD2471"/>
      <c r="BE2471"/>
      <c r="BF2471"/>
      <c r="BG2471"/>
      <c r="BH2471"/>
      <c r="BI2471"/>
      <c r="BJ2471"/>
      <c r="BK2471"/>
      <c r="BL2471"/>
      <c r="BM2471"/>
      <c r="BN2471"/>
      <c r="BO2471"/>
      <c r="BP2471"/>
    </row>
    <row r="2472" spans="51:68" ht="14.25">
      <c r="AY2472"/>
      <c r="AZ2472"/>
      <c r="BA2472"/>
      <c r="BB2472"/>
      <c r="BC2472"/>
      <c r="BD2472"/>
      <c r="BE2472"/>
      <c r="BF2472"/>
      <c r="BG2472"/>
      <c r="BH2472"/>
      <c r="BI2472"/>
      <c r="BJ2472"/>
      <c r="BK2472"/>
      <c r="BL2472"/>
      <c r="BM2472"/>
      <c r="BN2472"/>
      <c r="BO2472"/>
      <c r="BP2472"/>
    </row>
    <row r="2473" spans="51:68" ht="14.25">
      <c r="AY2473"/>
      <c r="AZ2473"/>
      <c r="BA2473"/>
      <c r="BB2473"/>
      <c r="BC2473"/>
      <c r="BD2473"/>
      <c r="BE2473"/>
      <c r="BF2473"/>
      <c r="BG2473"/>
      <c r="BH2473"/>
      <c r="BI2473"/>
      <c r="BJ2473"/>
      <c r="BK2473"/>
      <c r="BL2473"/>
      <c r="BM2473"/>
      <c r="BN2473"/>
      <c r="BO2473"/>
      <c r="BP2473"/>
    </row>
    <row r="2474" spans="51:68" ht="14.25">
      <c r="AY2474"/>
      <c r="AZ2474"/>
      <c r="BA2474"/>
      <c r="BB2474"/>
      <c r="BC2474"/>
      <c r="BD2474"/>
      <c r="BE2474"/>
      <c r="BF2474"/>
      <c r="BG2474"/>
      <c r="BH2474"/>
      <c r="BI2474"/>
      <c r="BJ2474"/>
      <c r="BK2474"/>
      <c r="BL2474"/>
      <c r="BM2474"/>
      <c r="BN2474"/>
      <c r="BO2474"/>
      <c r="BP2474"/>
    </row>
    <row r="2475" spans="51:68" ht="14.25">
      <c r="AY2475"/>
      <c r="AZ2475"/>
      <c r="BA2475"/>
      <c r="BB2475"/>
      <c r="BC2475"/>
      <c r="BD2475"/>
      <c r="BE2475"/>
      <c r="BF2475"/>
      <c r="BG2475"/>
      <c r="BH2475"/>
      <c r="BI2475"/>
      <c r="BJ2475"/>
      <c r="BK2475"/>
      <c r="BL2475"/>
      <c r="BM2475"/>
      <c r="BN2475"/>
      <c r="BO2475"/>
      <c r="BP2475"/>
    </row>
    <row r="2476" spans="51:68" ht="14.25">
      <c r="AY2476"/>
      <c r="AZ2476"/>
      <c r="BA2476"/>
      <c r="BB2476"/>
      <c r="BC2476"/>
      <c r="BD2476"/>
      <c r="BE2476"/>
      <c r="BF2476"/>
      <c r="BG2476"/>
      <c r="BH2476"/>
      <c r="BI2476"/>
      <c r="BJ2476"/>
      <c r="BK2476"/>
      <c r="BL2476"/>
      <c r="BM2476"/>
      <c r="BN2476"/>
      <c r="BO2476"/>
      <c r="BP2476"/>
    </row>
    <row r="2477" spans="51:68" ht="14.25">
      <c r="AY2477"/>
      <c r="AZ2477"/>
      <c r="BA2477"/>
      <c r="BB2477"/>
      <c r="BC2477"/>
      <c r="BD2477"/>
      <c r="BE2477"/>
      <c r="BF2477"/>
      <c r="BG2477"/>
      <c r="BH2477"/>
      <c r="BI2477"/>
      <c r="BJ2477"/>
      <c r="BK2477"/>
      <c r="BL2477"/>
      <c r="BM2477"/>
      <c r="BN2477"/>
      <c r="BO2477"/>
      <c r="BP2477"/>
    </row>
    <row r="2478" spans="51:68" ht="14.25">
      <c r="AY2478"/>
      <c r="AZ2478"/>
      <c r="BA2478"/>
      <c r="BB2478"/>
      <c r="BC2478"/>
      <c r="BD2478"/>
      <c r="BE2478"/>
      <c r="BF2478"/>
      <c r="BG2478"/>
      <c r="BH2478"/>
      <c r="BI2478"/>
      <c r="BJ2478"/>
      <c r="BK2478"/>
      <c r="BL2478"/>
      <c r="BM2478"/>
      <c r="BN2478"/>
      <c r="BO2478"/>
      <c r="BP2478"/>
    </row>
    <row r="2479" spans="51:68" ht="14.25">
      <c r="AY2479"/>
      <c r="AZ2479"/>
      <c r="BA2479"/>
      <c r="BB2479"/>
      <c r="BC2479"/>
      <c r="BD2479"/>
      <c r="BE2479"/>
      <c r="BF2479"/>
      <c r="BG2479"/>
      <c r="BH2479"/>
      <c r="BI2479"/>
      <c r="BJ2479"/>
      <c r="BK2479"/>
      <c r="BL2479"/>
      <c r="BM2479"/>
      <c r="BN2479"/>
      <c r="BO2479"/>
      <c r="BP2479"/>
    </row>
    <row r="2480" spans="51:68" ht="14.25">
      <c r="AY2480"/>
      <c r="AZ2480"/>
      <c r="BA2480"/>
      <c r="BB2480"/>
      <c r="BC2480"/>
      <c r="BD2480"/>
      <c r="BE2480"/>
      <c r="BF2480"/>
      <c r="BG2480"/>
      <c r="BH2480"/>
      <c r="BI2480"/>
      <c r="BJ2480"/>
      <c r="BK2480"/>
      <c r="BL2480"/>
      <c r="BM2480"/>
      <c r="BN2480"/>
      <c r="BO2480"/>
      <c r="BP2480"/>
    </row>
    <row r="2481" spans="51:68" ht="14.25">
      <c r="AY2481"/>
      <c r="AZ2481"/>
      <c r="BA2481"/>
      <c r="BB2481"/>
      <c r="BC2481"/>
      <c r="BD2481"/>
      <c r="BE2481"/>
      <c r="BF2481"/>
      <c r="BG2481"/>
      <c r="BH2481"/>
      <c r="BI2481"/>
      <c r="BJ2481"/>
      <c r="BK2481"/>
      <c r="BL2481"/>
      <c r="BM2481"/>
      <c r="BN2481"/>
      <c r="BO2481"/>
      <c r="BP2481"/>
    </row>
    <row r="2482" spans="51:68" ht="14.25">
      <c r="AY2482"/>
      <c r="AZ2482"/>
      <c r="BA2482"/>
      <c r="BB2482"/>
      <c r="BC2482"/>
      <c r="BD2482"/>
      <c r="BE2482"/>
      <c r="BF2482"/>
      <c r="BG2482"/>
      <c r="BH2482"/>
      <c r="BI2482"/>
      <c r="BJ2482"/>
      <c r="BK2482"/>
      <c r="BL2482"/>
      <c r="BM2482"/>
      <c r="BN2482"/>
      <c r="BO2482"/>
      <c r="BP2482"/>
    </row>
    <row r="2483" spans="51:68" ht="14.25">
      <c r="AY2483"/>
      <c r="AZ2483"/>
      <c r="BA2483"/>
      <c r="BB2483"/>
      <c r="BC2483"/>
      <c r="BD2483"/>
      <c r="BE2483"/>
      <c r="BF2483"/>
      <c r="BG2483"/>
      <c r="BH2483"/>
      <c r="BI2483"/>
      <c r="BJ2483"/>
      <c r="BK2483"/>
      <c r="BL2483"/>
      <c r="BM2483"/>
      <c r="BN2483"/>
      <c r="BO2483"/>
      <c r="BP2483"/>
    </row>
    <row r="2484" spans="51:68" ht="14.25">
      <c r="AY2484"/>
      <c r="AZ2484"/>
      <c r="BA2484"/>
      <c r="BB2484"/>
      <c r="BC2484"/>
      <c r="BD2484"/>
      <c r="BE2484"/>
      <c r="BF2484"/>
      <c r="BG2484"/>
      <c r="BH2484"/>
      <c r="BI2484"/>
      <c r="BJ2484"/>
      <c r="BK2484"/>
      <c r="BL2484"/>
      <c r="BM2484"/>
      <c r="BN2484"/>
      <c r="BO2484"/>
      <c r="BP2484"/>
    </row>
    <row r="2485" spans="51:68" ht="14.25">
      <c r="AY2485"/>
      <c r="AZ2485"/>
      <c r="BA2485"/>
      <c r="BB2485"/>
      <c r="BC2485"/>
      <c r="BD2485"/>
      <c r="BE2485"/>
      <c r="BF2485"/>
      <c r="BG2485"/>
      <c r="BH2485"/>
      <c r="BI2485"/>
      <c r="BJ2485"/>
      <c r="BK2485"/>
      <c r="BL2485"/>
      <c r="BM2485"/>
      <c r="BN2485"/>
      <c r="BO2485"/>
      <c r="BP2485"/>
    </row>
    <row r="2486" spans="51:68" ht="14.25">
      <c r="AY2486"/>
      <c r="AZ2486"/>
      <c r="BA2486"/>
      <c r="BB2486"/>
      <c r="BC2486"/>
      <c r="BD2486"/>
      <c r="BE2486"/>
      <c r="BF2486"/>
      <c r="BG2486"/>
      <c r="BH2486"/>
      <c r="BI2486"/>
      <c r="BJ2486"/>
      <c r="BK2486"/>
      <c r="BL2486"/>
      <c r="BM2486"/>
      <c r="BN2486"/>
      <c r="BO2486"/>
      <c r="BP2486"/>
    </row>
    <row r="2487" spans="51:68" ht="14.25">
      <c r="AY2487"/>
      <c r="AZ2487"/>
      <c r="BA2487"/>
      <c r="BB2487"/>
      <c r="BC2487"/>
      <c r="BD2487"/>
      <c r="BE2487"/>
      <c r="BF2487"/>
      <c r="BG2487"/>
      <c r="BH2487"/>
      <c r="BI2487"/>
      <c r="BJ2487"/>
      <c r="BK2487"/>
      <c r="BL2487"/>
      <c r="BM2487"/>
      <c r="BN2487"/>
      <c r="BO2487"/>
      <c r="BP2487"/>
    </row>
    <row r="2488" spans="51:68" ht="14.25">
      <c r="AY2488"/>
      <c r="AZ2488"/>
      <c r="BA2488"/>
      <c r="BB2488"/>
      <c r="BC2488"/>
      <c r="BD2488"/>
      <c r="BE2488"/>
      <c r="BF2488"/>
      <c r="BG2488"/>
      <c r="BH2488"/>
      <c r="BI2488"/>
      <c r="BJ2488"/>
      <c r="BK2488"/>
      <c r="BL2488"/>
      <c r="BM2488"/>
      <c r="BN2488"/>
      <c r="BO2488"/>
      <c r="BP2488"/>
    </row>
    <row r="2489" spans="51:68" ht="14.25">
      <c r="AY2489"/>
      <c r="AZ2489"/>
      <c r="BA2489"/>
      <c r="BB2489"/>
      <c r="BC2489"/>
      <c r="BD2489"/>
      <c r="BE2489"/>
      <c r="BF2489"/>
      <c r="BG2489"/>
      <c r="BH2489"/>
      <c r="BI2489"/>
      <c r="BJ2489"/>
      <c r="BK2489"/>
      <c r="BL2489"/>
      <c r="BM2489"/>
      <c r="BN2489"/>
      <c r="BO2489"/>
      <c r="BP2489"/>
    </row>
    <row r="2490" spans="51:68" ht="14.25">
      <c r="AY2490"/>
      <c r="AZ2490"/>
      <c r="BA2490"/>
      <c r="BB2490"/>
      <c r="BC2490"/>
      <c r="BD2490"/>
      <c r="BE2490"/>
      <c r="BF2490"/>
      <c r="BG2490"/>
      <c r="BH2490"/>
      <c r="BI2490"/>
      <c r="BJ2490"/>
      <c r="BK2490"/>
      <c r="BL2490"/>
      <c r="BM2490"/>
      <c r="BN2490"/>
      <c r="BO2490"/>
      <c r="BP2490"/>
    </row>
    <row r="2491" spans="51:68" ht="14.25">
      <c r="AY2491"/>
      <c r="AZ2491"/>
      <c r="BA2491"/>
      <c r="BB2491"/>
      <c r="BC2491"/>
      <c r="BD2491"/>
      <c r="BE2491"/>
      <c r="BF2491"/>
      <c r="BG2491"/>
      <c r="BH2491"/>
      <c r="BI2491"/>
      <c r="BJ2491"/>
      <c r="BK2491"/>
      <c r="BL2491"/>
      <c r="BM2491"/>
      <c r="BN2491"/>
      <c r="BO2491"/>
      <c r="BP2491"/>
    </row>
    <row r="2492" spans="51:68" ht="14.25">
      <c r="AY2492"/>
      <c r="AZ2492"/>
      <c r="BA2492"/>
      <c r="BB2492"/>
      <c r="BC2492"/>
      <c r="BD2492"/>
      <c r="BE2492"/>
      <c r="BF2492"/>
      <c r="BG2492"/>
      <c r="BH2492"/>
      <c r="BI2492"/>
      <c r="BJ2492"/>
      <c r="BK2492"/>
      <c r="BL2492"/>
      <c r="BM2492"/>
      <c r="BN2492"/>
      <c r="BO2492"/>
      <c r="BP2492"/>
    </row>
    <row r="2493" spans="51:68" ht="14.25">
      <c r="AY2493"/>
      <c r="AZ2493"/>
      <c r="BA2493"/>
      <c r="BB2493"/>
      <c r="BC2493"/>
      <c r="BD2493"/>
      <c r="BE2493"/>
      <c r="BF2493"/>
      <c r="BG2493"/>
      <c r="BH2493"/>
      <c r="BI2493"/>
      <c r="BJ2493"/>
      <c r="BK2493"/>
      <c r="BL2493"/>
      <c r="BM2493"/>
      <c r="BN2493"/>
      <c r="BO2493"/>
      <c r="BP2493"/>
    </row>
    <row r="2494" spans="51:68" ht="14.25">
      <c r="AY2494"/>
      <c r="AZ2494"/>
      <c r="BA2494"/>
      <c r="BB2494"/>
      <c r="BC2494"/>
      <c r="BD2494"/>
      <c r="BE2494"/>
      <c r="BF2494"/>
      <c r="BG2494"/>
      <c r="BH2494"/>
      <c r="BI2494"/>
      <c r="BJ2494"/>
      <c r="BK2494"/>
      <c r="BL2494"/>
      <c r="BM2494"/>
      <c r="BN2494"/>
      <c r="BO2494"/>
      <c r="BP2494"/>
    </row>
    <row r="2495" spans="51:68" ht="14.25">
      <c r="AY2495"/>
      <c r="AZ2495"/>
      <c r="BA2495"/>
      <c r="BB2495"/>
      <c r="BC2495"/>
      <c r="BD2495"/>
      <c r="BE2495"/>
      <c r="BF2495"/>
      <c r="BG2495"/>
      <c r="BH2495"/>
      <c r="BI2495"/>
      <c r="BJ2495"/>
      <c r="BK2495"/>
      <c r="BL2495"/>
      <c r="BM2495"/>
      <c r="BN2495"/>
      <c r="BO2495"/>
      <c r="BP2495"/>
    </row>
    <row r="2496" spans="51:68" ht="14.25">
      <c r="AY2496"/>
      <c r="AZ2496"/>
      <c r="BA2496"/>
      <c r="BB2496"/>
      <c r="BC2496"/>
      <c r="BD2496"/>
      <c r="BE2496"/>
      <c r="BF2496"/>
      <c r="BG2496"/>
      <c r="BH2496"/>
      <c r="BI2496"/>
      <c r="BJ2496"/>
      <c r="BK2496"/>
      <c r="BL2496"/>
      <c r="BM2496"/>
      <c r="BN2496"/>
      <c r="BO2496"/>
      <c r="BP2496"/>
    </row>
    <row r="2497" spans="51:68" ht="14.25">
      <c r="AY2497"/>
      <c r="AZ2497"/>
      <c r="BA2497"/>
      <c r="BB2497"/>
      <c r="BC2497"/>
      <c r="BD2497"/>
      <c r="BE2497"/>
      <c r="BF2497"/>
      <c r="BG2497"/>
      <c r="BH2497"/>
      <c r="BI2497"/>
      <c r="BJ2497"/>
      <c r="BK2497"/>
      <c r="BL2497"/>
      <c r="BM2497"/>
      <c r="BN2497"/>
      <c r="BO2497"/>
      <c r="BP2497"/>
    </row>
    <row r="2498" spans="51:68" ht="14.25">
      <c r="AY2498"/>
      <c r="AZ2498"/>
      <c r="BA2498"/>
      <c r="BB2498"/>
      <c r="BC2498"/>
      <c r="BD2498"/>
      <c r="BE2498"/>
      <c r="BF2498"/>
      <c r="BG2498"/>
      <c r="BH2498"/>
      <c r="BI2498"/>
      <c r="BJ2498"/>
      <c r="BK2498"/>
      <c r="BL2498"/>
      <c r="BM2498"/>
      <c r="BN2498"/>
      <c r="BO2498"/>
      <c r="BP2498"/>
    </row>
    <row r="2499" spans="51:68" ht="14.25">
      <c r="AY2499"/>
      <c r="AZ2499"/>
      <c r="BA2499"/>
      <c r="BB2499"/>
      <c r="BC2499"/>
      <c r="BD2499"/>
      <c r="BE2499"/>
      <c r="BF2499"/>
      <c r="BG2499"/>
      <c r="BH2499"/>
      <c r="BI2499"/>
      <c r="BJ2499"/>
      <c r="BK2499"/>
      <c r="BL2499"/>
      <c r="BM2499"/>
      <c r="BN2499"/>
      <c r="BO2499"/>
      <c r="BP2499"/>
    </row>
    <row r="2500" spans="51:68" ht="14.25">
      <c r="AY2500"/>
      <c r="AZ2500"/>
      <c r="BA2500"/>
      <c r="BB2500"/>
      <c r="BC2500"/>
      <c r="BD2500"/>
      <c r="BE2500"/>
      <c r="BF2500"/>
      <c r="BG2500"/>
      <c r="BH2500"/>
      <c r="BI2500"/>
      <c r="BJ2500"/>
      <c r="BK2500"/>
      <c r="BL2500"/>
      <c r="BM2500"/>
      <c r="BN2500"/>
      <c r="BO2500"/>
      <c r="BP2500"/>
    </row>
    <row r="2501" spans="51:68" ht="14.25">
      <c r="AY2501"/>
      <c r="AZ2501"/>
      <c r="BA2501"/>
      <c r="BB2501"/>
      <c r="BC2501"/>
      <c r="BD2501"/>
      <c r="BE2501"/>
      <c r="BF2501"/>
      <c r="BG2501"/>
      <c r="BH2501"/>
      <c r="BI2501"/>
      <c r="BJ2501"/>
      <c r="BK2501"/>
      <c r="BL2501"/>
      <c r="BM2501"/>
      <c r="BN2501"/>
      <c r="BO2501"/>
      <c r="BP2501"/>
    </row>
    <row r="2502" spans="51:68" ht="14.25">
      <c r="AY2502"/>
      <c r="AZ2502"/>
      <c r="BA2502"/>
      <c r="BB2502"/>
      <c r="BC2502"/>
      <c r="BD2502"/>
      <c r="BE2502"/>
      <c r="BF2502"/>
      <c r="BG2502"/>
      <c r="BH2502"/>
      <c r="BI2502"/>
      <c r="BJ2502"/>
      <c r="BK2502"/>
      <c r="BL2502"/>
      <c r="BM2502"/>
      <c r="BN2502"/>
      <c r="BO2502"/>
      <c r="BP2502"/>
    </row>
    <row r="2503" spans="51:68" ht="14.25">
      <c r="AY2503"/>
      <c r="AZ2503"/>
      <c r="BA2503"/>
      <c r="BB2503"/>
      <c r="BC2503"/>
      <c r="BD2503"/>
      <c r="BE2503"/>
      <c r="BF2503"/>
      <c r="BG2503"/>
      <c r="BH2503"/>
      <c r="BI2503"/>
      <c r="BJ2503"/>
      <c r="BK2503"/>
      <c r="BL2503"/>
      <c r="BM2503"/>
      <c r="BN2503"/>
      <c r="BO2503"/>
      <c r="BP2503"/>
    </row>
    <row r="2504" spans="51:68" ht="14.25">
      <c r="AY2504"/>
      <c r="AZ2504"/>
      <c r="BA2504"/>
      <c r="BB2504"/>
      <c r="BC2504"/>
      <c r="BD2504"/>
      <c r="BE2504"/>
      <c r="BF2504"/>
      <c r="BG2504"/>
      <c r="BH2504"/>
      <c r="BI2504"/>
      <c r="BJ2504"/>
      <c r="BK2504"/>
      <c r="BL2504"/>
      <c r="BM2504"/>
      <c r="BN2504"/>
      <c r="BO2504"/>
      <c r="BP2504"/>
    </row>
    <row r="2505" spans="51:68" ht="14.25">
      <c r="AY2505"/>
      <c r="AZ2505"/>
      <c r="BA2505"/>
      <c r="BB2505"/>
      <c r="BC2505"/>
      <c r="BD2505"/>
      <c r="BE2505"/>
      <c r="BF2505"/>
      <c r="BG2505"/>
      <c r="BH2505"/>
      <c r="BI2505"/>
      <c r="BJ2505"/>
      <c r="BK2505"/>
      <c r="BL2505"/>
      <c r="BM2505"/>
      <c r="BN2505"/>
      <c r="BO2505"/>
      <c r="BP2505"/>
    </row>
    <row r="2506" spans="51:68" ht="14.25">
      <c r="AY2506"/>
      <c r="AZ2506"/>
      <c r="BA2506"/>
      <c r="BB2506"/>
      <c r="BC2506"/>
      <c r="BD2506"/>
      <c r="BE2506"/>
      <c r="BF2506"/>
      <c r="BG2506"/>
      <c r="BH2506"/>
      <c r="BI2506"/>
      <c r="BJ2506"/>
      <c r="BK2506"/>
      <c r="BL2506"/>
      <c r="BM2506"/>
      <c r="BN2506"/>
      <c r="BO2506"/>
      <c r="BP2506"/>
    </row>
    <row r="2507" spans="51:68" ht="14.25">
      <c r="AY2507"/>
      <c r="AZ2507"/>
      <c r="BA2507"/>
      <c r="BB2507"/>
      <c r="BC2507"/>
      <c r="BD2507"/>
      <c r="BE2507"/>
      <c r="BF2507"/>
      <c r="BG2507"/>
      <c r="BH2507"/>
      <c r="BI2507"/>
      <c r="BJ2507"/>
      <c r="BK2507"/>
      <c r="BL2507"/>
      <c r="BM2507"/>
      <c r="BN2507"/>
      <c r="BO2507"/>
      <c r="BP2507"/>
    </row>
    <row r="2508" spans="51:68" ht="14.25">
      <c r="AY2508"/>
      <c r="AZ2508"/>
      <c r="BA2508"/>
      <c r="BB2508"/>
      <c r="BC2508"/>
      <c r="BD2508"/>
      <c r="BE2508"/>
      <c r="BF2508"/>
      <c r="BG2508"/>
      <c r="BH2508"/>
      <c r="BI2508"/>
      <c r="BJ2508"/>
      <c r="BK2508"/>
      <c r="BL2508"/>
      <c r="BM2508"/>
      <c r="BN2508"/>
      <c r="BO2508"/>
      <c r="BP2508"/>
    </row>
    <row r="2509" spans="51:68" ht="14.25">
      <c r="AY2509"/>
      <c r="AZ2509"/>
      <c r="BA2509"/>
      <c r="BB2509"/>
      <c r="BC2509"/>
      <c r="BD2509"/>
      <c r="BE2509"/>
      <c r="BF2509"/>
      <c r="BG2509"/>
      <c r="BH2509"/>
      <c r="BI2509"/>
      <c r="BJ2509"/>
      <c r="BK2509"/>
      <c r="BL2509"/>
      <c r="BM2509"/>
      <c r="BN2509"/>
      <c r="BO2509"/>
      <c r="BP2509"/>
    </row>
    <row r="2510" spans="51:68" ht="14.25">
      <c r="AY2510"/>
      <c r="AZ2510"/>
      <c r="BA2510"/>
      <c r="BB2510"/>
      <c r="BC2510"/>
      <c r="BD2510"/>
      <c r="BE2510"/>
      <c r="BF2510"/>
      <c r="BG2510"/>
      <c r="BH2510"/>
      <c r="BI2510"/>
      <c r="BJ2510"/>
      <c r="BK2510"/>
      <c r="BL2510"/>
      <c r="BM2510"/>
      <c r="BN2510"/>
      <c r="BO2510"/>
      <c r="BP2510"/>
    </row>
    <row r="2511" spans="51:68" ht="14.25">
      <c r="AY2511"/>
      <c r="AZ2511"/>
      <c r="BA2511"/>
      <c r="BB2511"/>
      <c r="BC2511"/>
      <c r="BD2511"/>
      <c r="BE2511"/>
      <c r="BF2511"/>
      <c r="BG2511"/>
      <c r="BH2511"/>
      <c r="BI2511"/>
      <c r="BJ2511"/>
      <c r="BK2511"/>
      <c r="BL2511"/>
      <c r="BM2511"/>
      <c r="BN2511"/>
      <c r="BO2511"/>
      <c r="BP2511"/>
    </row>
    <row r="2512" spans="51:68" ht="14.25">
      <c r="AY2512"/>
      <c r="AZ2512"/>
      <c r="BA2512"/>
      <c r="BB2512"/>
      <c r="BC2512"/>
      <c r="BD2512"/>
      <c r="BE2512"/>
      <c r="BF2512"/>
      <c r="BG2512"/>
      <c r="BH2512"/>
      <c r="BI2512"/>
      <c r="BJ2512"/>
      <c r="BK2512"/>
      <c r="BL2512"/>
      <c r="BM2512"/>
      <c r="BN2512"/>
      <c r="BO2512"/>
      <c r="BP2512"/>
    </row>
    <row r="2513" spans="51:68" ht="14.25">
      <c r="AY2513"/>
      <c r="AZ2513"/>
      <c r="BA2513"/>
      <c r="BB2513"/>
      <c r="BC2513"/>
      <c r="BD2513"/>
      <c r="BE2513"/>
      <c r="BF2513"/>
      <c r="BG2513"/>
      <c r="BH2513"/>
      <c r="BI2513"/>
      <c r="BJ2513"/>
      <c r="BK2513"/>
      <c r="BL2513"/>
      <c r="BM2513"/>
      <c r="BN2513"/>
      <c r="BO2513"/>
      <c r="BP2513"/>
    </row>
    <row r="2514" spans="51:68" ht="14.25">
      <c r="AY2514"/>
      <c r="AZ2514"/>
      <c r="BA2514"/>
      <c r="BB2514"/>
      <c r="BC2514"/>
      <c r="BD2514"/>
      <c r="BE2514"/>
      <c r="BF2514"/>
      <c r="BG2514"/>
      <c r="BH2514"/>
      <c r="BI2514"/>
      <c r="BJ2514"/>
      <c r="BK2514"/>
      <c r="BL2514"/>
      <c r="BM2514"/>
      <c r="BN2514"/>
      <c r="BO2514"/>
      <c r="BP2514"/>
    </row>
    <row r="2515" spans="51:68" ht="14.25">
      <c r="AY2515"/>
      <c r="AZ2515"/>
      <c r="BA2515"/>
      <c r="BB2515"/>
      <c r="BC2515"/>
      <c r="BD2515"/>
      <c r="BE2515"/>
      <c r="BF2515"/>
      <c r="BG2515"/>
      <c r="BH2515"/>
      <c r="BI2515"/>
      <c r="BJ2515"/>
      <c r="BK2515"/>
      <c r="BL2515"/>
      <c r="BM2515"/>
      <c r="BN2515"/>
      <c r="BO2515"/>
      <c r="BP2515"/>
    </row>
    <row r="2516" spans="51:68" ht="14.25">
      <c r="AY2516"/>
      <c r="AZ2516"/>
      <c r="BA2516"/>
      <c r="BB2516"/>
      <c r="BC2516"/>
      <c r="BD2516"/>
      <c r="BE2516"/>
      <c r="BF2516"/>
      <c r="BG2516"/>
      <c r="BH2516"/>
      <c r="BI2516"/>
      <c r="BJ2516"/>
      <c r="BK2516"/>
      <c r="BL2516"/>
      <c r="BM2516"/>
      <c r="BN2516"/>
      <c r="BO2516"/>
      <c r="BP2516"/>
    </row>
    <row r="2517" spans="51:68" ht="14.25">
      <c r="AY2517"/>
      <c r="AZ2517"/>
      <c r="BA2517"/>
      <c r="BB2517"/>
      <c r="BC2517"/>
      <c r="BD2517"/>
      <c r="BE2517"/>
      <c r="BF2517"/>
      <c r="BG2517"/>
      <c r="BH2517"/>
      <c r="BI2517"/>
      <c r="BJ2517"/>
      <c r="BK2517"/>
      <c r="BL2517"/>
      <c r="BM2517"/>
      <c r="BN2517"/>
      <c r="BO2517"/>
      <c r="BP2517"/>
    </row>
    <row r="2518" spans="51:68" ht="14.25">
      <c r="AY2518"/>
      <c r="AZ2518"/>
      <c r="BA2518"/>
      <c r="BB2518"/>
      <c r="BC2518"/>
      <c r="BD2518"/>
      <c r="BE2518"/>
      <c r="BF2518"/>
      <c r="BG2518"/>
      <c r="BH2518"/>
      <c r="BI2518"/>
      <c r="BJ2518"/>
      <c r="BK2518"/>
      <c r="BL2518"/>
      <c r="BM2518"/>
      <c r="BN2518"/>
      <c r="BO2518"/>
      <c r="BP2518"/>
    </row>
    <row r="2519" spans="51:68" ht="14.25">
      <c r="AY2519"/>
      <c r="AZ2519"/>
      <c r="BA2519"/>
      <c r="BB2519"/>
      <c r="BC2519"/>
      <c r="BD2519"/>
      <c r="BE2519"/>
      <c r="BF2519"/>
      <c r="BG2519"/>
      <c r="BH2519"/>
      <c r="BI2519"/>
      <c r="BJ2519"/>
      <c r="BK2519"/>
      <c r="BL2519"/>
      <c r="BM2519"/>
      <c r="BN2519"/>
      <c r="BO2519"/>
      <c r="BP2519"/>
    </row>
    <row r="2520" spans="51:68" ht="14.25">
      <c r="AY2520"/>
      <c r="AZ2520"/>
      <c r="BA2520"/>
      <c r="BB2520"/>
      <c r="BC2520"/>
      <c r="BD2520"/>
      <c r="BE2520"/>
      <c r="BF2520"/>
      <c r="BG2520"/>
      <c r="BH2520"/>
      <c r="BI2520"/>
      <c r="BJ2520"/>
      <c r="BK2520"/>
      <c r="BL2520"/>
      <c r="BM2520"/>
      <c r="BN2520"/>
      <c r="BO2520"/>
      <c r="BP2520"/>
    </row>
    <row r="2521" spans="51:68" ht="14.25">
      <c r="AY2521"/>
      <c r="AZ2521"/>
      <c r="BA2521"/>
      <c r="BB2521"/>
      <c r="BC2521"/>
      <c r="BD2521"/>
      <c r="BE2521"/>
      <c r="BF2521"/>
      <c r="BG2521"/>
      <c r="BH2521"/>
      <c r="BI2521"/>
      <c r="BJ2521"/>
      <c r="BK2521"/>
      <c r="BL2521"/>
      <c r="BM2521"/>
      <c r="BN2521"/>
      <c r="BO2521"/>
      <c r="BP2521"/>
    </row>
    <row r="2522" spans="51:68" ht="14.25">
      <c r="AY2522"/>
      <c r="AZ2522"/>
      <c r="BA2522"/>
      <c r="BB2522"/>
      <c r="BC2522"/>
      <c r="BD2522"/>
      <c r="BE2522"/>
      <c r="BF2522"/>
      <c r="BG2522"/>
      <c r="BH2522"/>
      <c r="BI2522"/>
      <c r="BJ2522"/>
      <c r="BK2522"/>
      <c r="BL2522"/>
      <c r="BM2522"/>
      <c r="BN2522"/>
      <c r="BO2522"/>
      <c r="BP2522"/>
    </row>
    <row r="2523" spans="51:68" ht="14.25">
      <c r="AY2523"/>
      <c r="AZ2523"/>
      <c r="BA2523"/>
      <c r="BB2523"/>
      <c r="BC2523"/>
      <c r="BD2523"/>
      <c r="BE2523"/>
      <c r="BF2523"/>
      <c r="BG2523"/>
      <c r="BH2523"/>
      <c r="BI2523"/>
      <c r="BJ2523"/>
      <c r="BK2523"/>
      <c r="BL2523"/>
      <c r="BM2523"/>
      <c r="BN2523"/>
      <c r="BO2523"/>
      <c r="BP2523"/>
    </row>
    <row r="2524" spans="51:68" ht="14.25">
      <c r="AY2524"/>
      <c r="AZ2524"/>
      <c r="BA2524"/>
      <c r="BB2524"/>
      <c r="BC2524"/>
      <c r="BD2524"/>
      <c r="BE2524"/>
      <c r="BF2524"/>
      <c r="BG2524"/>
      <c r="BH2524"/>
      <c r="BI2524"/>
      <c r="BJ2524"/>
      <c r="BK2524"/>
      <c r="BL2524"/>
      <c r="BM2524"/>
      <c r="BN2524"/>
      <c r="BO2524"/>
      <c r="BP2524"/>
    </row>
    <row r="2525" spans="51:68" ht="14.25">
      <c r="AY2525"/>
      <c r="AZ2525"/>
      <c r="BA2525"/>
      <c r="BB2525"/>
      <c r="BC2525"/>
      <c r="BD2525"/>
      <c r="BE2525"/>
      <c r="BF2525"/>
      <c r="BG2525"/>
      <c r="BH2525"/>
      <c r="BI2525"/>
      <c r="BJ2525"/>
      <c r="BK2525"/>
      <c r="BL2525"/>
      <c r="BM2525"/>
      <c r="BN2525"/>
      <c r="BO2525"/>
      <c r="BP2525"/>
    </row>
    <row r="2526" spans="51:68" ht="14.25">
      <c r="AY2526"/>
      <c r="AZ2526"/>
      <c r="BA2526"/>
      <c r="BB2526"/>
      <c r="BC2526"/>
      <c r="BD2526"/>
      <c r="BE2526"/>
      <c r="BF2526"/>
      <c r="BG2526"/>
      <c r="BH2526"/>
      <c r="BI2526"/>
      <c r="BJ2526"/>
      <c r="BK2526"/>
      <c r="BL2526"/>
      <c r="BM2526"/>
      <c r="BN2526"/>
      <c r="BO2526"/>
      <c r="BP2526"/>
    </row>
    <row r="2527" spans="51:68" ht="14.25">
      <c r="AY2527"/>
      <c r="AZ2527"/>
      <c r="BA2527"/>
      <c r="BB2527"/>
      <c r="BC2527"/>
      <c r="BD2527"/>
      <c r="BE2527"/>
      <c r="BF2527"/>
      <c r="BG2527"/>
      <c r="BH2527"/>
      <c r="BI2527"/>
      <c r="BJ2527"/>
      <c r="BK2527"/>
      <c r="BL2527"/>
      <c r="BM2527"/>
      <c r="BN2527"/>
      <c r="BO2527"/>
      <c r="BP2527"/>
    </row>
    <row r="2528" spans="51:68" ht="14.25">
      <c r="AY2528"/>
      <c r="AZ2528"/>
      <c r="BA2528"/>
      <c r="BB2528"/>
      <c r="BC2528"/>
      <c r="BD2528"/>
      <c r="BE2528"/>
      <c r="BF2528"/>
      <c r="BG2528"/>
      <c r="BH2528"/>
      <c r="BI2528"/>
      <c r="BJ2528"/>
      <c r="BK2528"/>
      <c r="BL2528"/>
      <c r="BM2528"/>
      <c r="BN2528"/>
      <c r="BO2528"/>
      <c r="BP2528"/>
    </row>
    <row r="2529" spans="51:68" ht="14.25">
      <c r="AY2529"/>
      <c r="AZ2529"/>
      <c r="BA2529"/>
      <c r="BB2529"/>
      <c r="BC2529"/>
      <c r="BD2529"/>
      <c r="BE2529"/>
      <c r="BF2529"/>
      <c r="BG2529"/>
      <c r="BH2529"/>
      <c r="BI2529"/>
      <c r="BJ2529"/>
      <c r="BK2529"/>
      <c r="BL2529"/>
      <c r="BM2529"/>
      <c r="BN2529"/>
      <c r="BO2529"/>
      <c r="BP2529"/>
    </row>
    <row r="2530" spans="51:68" ht="14.25">
      <c r="AY2530"/>
      <c r="AZ2530"/>
      <c r="BA2530"/>
      <c r="BB2530"/>
      <c r="BC2530"/>
      <c r="BD2530"/>
      <c r="BE2530"/>
      <c r="BF2530"/>
      <c r="BG2530"/>
      <c r="BH2530"/>
      <c r="BI2530"/>
      <c r="BJ2530"/>
      <c r="BK2530"/>
      <c r="BL2530"/>
      <c r="BM2530"/>
      <c r="BN2530"/>
      <c r="BO2530"/>
      <c r="BP2530"/>
    </row>
    <row r="2531" spans="51:68" ht="14.25">
      <c r="AY2531"/>
      <c r="AZ2531"/>
      <c r="BA2531"/>
      <c r="BB2531"/>
      <c r="BC2531"/>
      <c r="BD2531"/>
      <c r="BE2531"/>
      <c r="BF2531"/>
      <c r="BG2531"/>
      <c r="BH2531"/>
      <c r="BI2531"/>
      <c r="BJ2531"/>
      <c r="BK2531"/>
      <c r="BL2531"/>
      <c r="BM2531"/>
      <c r="BN2531"/>
      <c r="BO2531"/>
      <c r="BP2531"/>
    </row>
    <row r="2532" spans="51:68" ht="14.25">
      <c r="AY2532"/>
      <c r="AZ2532"/>
      <c r="BA2532"/>
      <c r="BB2532"/>
      <c r="BC2532"/>
      <c r="BD2532"/>
      <c r="BE2532"/>
      <c r="BF2532"/>
      <c r="BG2532"/>
      <c r="BH2532"/>
      <c r="BI2532"/>
      <c r="BJ2532"/>
      <c r="BK2532"/>
      <c r="BL2532"/>
      <c r="BM2532"/>
      <c r="BN2532"/>
      <c r="BO2532"/>
      <c r="BP2532"/>
    </row>
    <row r="2533" spans="51:68" ht="14.25">
      <c r="AY2533"/>
      <c r="AZ2533"/>
      <c r="BA2533"/>
      <c r="BB2533"/>
      <c r="BC2533"/>
      <c r="BD2533"/>
      <c r="BE2533"/>
      <c r="BF2533"/>
      <c r="BG2533"/>
      <c r="BH2533"/>
      <c r="BI2533"/>
      <c r="BJ2533"/>
      <c r="BK2533"/>
      <c r="BL2533"/>
      <c r="BM2533"/>
      <c r="BN2533"/>
      <c r="BO2533"/>
      <c r="BP2533"/>
    </row>
    <row r="2534" spans="51:68" ht="14.25">
      <c r="AY2534"/>
      <c r="AZ2534"/>
      <c r="BA2534"/>
      <c r="BB2534"/>
      <c r="BC2534"/>
      <c r="BD2534"/>
      <c r="BE2534"/>
      <c r="BF2534"/>
      <c r="BG2534"/>
      <c r="BH2534"/>
      <c r="BI2534"/>
      <c r="BJ2534"/>
      <c r="BK2534"/>
      <c r="BL2534"/>
      <c r="BM2534"/>
      <c r="BN2534"/>
      <c r="BO2534"/>
      <c r="BP2534"/>
    </row>
    <row r="2535" spans="51:68" ht="14.25">
      <c r="AY2535"/>
      <c r="AZ2535"/>
      <c r="BA2535"/>
      <c r="BB2535"/>
      <c r="BC2535"/>
      <c r="BD2535"/>
      <c r="BE2535"/>
      <c r="BF2535"/>
      <c r="BG2535"/>
      <c r="BH2535"/>
      <c r="BI2535"/>
      <c r="BJ2535"/>
      <c r="BK2535"/>
      <c r="BL2535"/>
      <c r="BM2535"/>
      <c r="BN2535"/>
      <c r="BO2535"/>
      <c r="BP2535"/>
    </row>
    <row r="2536" spans="51:68" ht="14.25">
      <c r="AY2536"/>
      <c r="AZ2536"/>
      <c r="BA2536"/>
      <c r="BB2536"/>
      <c r="BC2536"/>
      <c r="BD2536"/>
      <c r="BE2536"/>
      <c r="BF2536"/>
      <c r="BG2536"/>
      <c r="BH2536"/>
      <c r="BI2536"/>
      <c r="BJ2536"/>
      <c r="BK2536"/>
      <c r="BL2536"/>
      <c r="BM2536"/>
      <c r="BN2536"/>
      <c r="BO2536"/>
      <c r="BP2536"/>
    </row>
    <row r="2537" spans="51:68" ht="14.25">
      <c r="AY2537"/>
      <c r="AZ2537"/>
      <c r="BA2537"/>
      <c r="BB2537"/>
      <c r="BC2537"/>
      <c r="BD2537"/>
      <c r="BE2537"/>
      <c r="BF2537"/>
      <c r="BG2537"/>
      <c r="BH2537"/>
      <c r="BI2537"/>
      <c r="BJ2537"/>
      <c r="BK2537"/>
      <c r="BL2537"/>
      <c r="BM2537"/>
      <c r="BN2537"/>
      <c r="BO2537"/>
      <c r="BP2537"/>
    </row>
    <row r="2538" spans="51:68" ht="14.25">
      <c r="AY2538"/>
      <c r="AZ2538"/>
      <c r="BA2538"/>
      <c r="BB2538"/>
      <c r="BC2538"/>
      <c r="BD2538"/>
      <c r="BE2538"/>
      <c r="BF2538"/>
      <c r="BG2538"/>
      <c r="BH2538"/>
      <c r="BI2538"/>
      <c r="BJ2538"/>
      <c r="BK2538"/>
      <c r="BL2538"/>
      <c r="BM2538"/>
      <c r="BN2538"/>
      <c r="BO2538"/>
      <c r="BP2538"/>
    </row>
    <row r="2539" spans="51:68" ht="14.25">
      <c r="AY2539"/>
      <c r="AZ2539"/>
      <c r="BA2539"/>
      <c r="BB2539"/>
      <c r="BC2539"/>
      <c r="BD2539"/>
      <c r="BE2539"/>
      <c r="BF2539"/>
      <c r="BG2539"/>
      <c r="BH2539"/>
      <c r="BI2539"/>
      <c r="BJ2539"/>
      <c r="BK2539"/>
      <c r="BL2539"/>
      <c r="BM2539"/>
      <c r="BN2539"/>
      <c r="BO2539"/>
      <c r="BP2539"/>
    </row>
    <row r="2540" spans="51:68" ht="14.25">
      <c r="AY2540"/>
      <c r="AZ2540"/>
      <c r="BA2540"/>
      <c r="BB2540"/>
      <c r="BC2540"/>
      <c r="BD2540"/>
      <c r="BE2540"/>
      <c r="BF2540"/>
      <c r="BG2540"/>
      <c r="BH2540"/>
      <c r="BI2540"/>
      <c r="BJ2540"/>
      <c r="BK2540"/>
      <c r="BL2540"/>
      <c r="BM2540"/>
      <c r="BN2540"/>
      <c r="BO2540"/>
      <c r="BP2540"/>
    </row>
    <row r="2541" spans="51:68" ht="14.25">
      <c r="AY2541"/>
      <c r="AZ2541"/>
      <c r="BA2541"/>
      <c r="BB2541"/>
      <c r="BC2541"/>
      <c r="BD2541"/>
      <c r="BE2541"/>
      <c r="BF2541"/>
      <c r="BG2541"/>
      <c r="BH2541"/>
      <c r="BI2541"/>
      <c r="BJ2541"/>
      <c r="BK2541"/>
      <c r="BL2541"/>
      <c r="BM2541"/>
      <c r="BN2541"/>
      <c r="BO2541"/>
      <c r="BP2541"/>
    </row>
    <row r="2542" spans="51:68" ht="14.25">
      <c r="AY2542"/>
      <c r="AZ2542"/>
      <c r="BA2542"/>
      <c r="BB2542"/>
      <c r="BC2542"/>
      <c r="BD2542"/>
      <c r="BE2542"/>
      <c r="BF2542"/>
      <c r="BG2542"/>
      <c r="BH2542"/>
      <c r="BI2542"/>
      <c r="BJ2542"/>
      <c r="BK2542"/>
      <c r="BL2542"/>
      <c r="BM2542"/>
      <c r="BN2542"/>
      <c r="BO2542"/>
      <c r="BP2542"/>
    </row>
    <row r="2543" spans="51:68" ht="14.25">
      <c r="AY2543"/>
      <c r="AZ2543"/>
      <c r="BA2543"/>
      <c r="BB2543"/>
      <c r="BC2543"/>
      <c r="BD2543"/>
      <c r="BE2543"/>
      <c r="BF2543"/>
      <c r="BG2543"/>
      <c r="BH2543"/>
      <c r="BI2543"/>
      <c r="BJ2543"/>
      <c r="BK2543"/>
      <c r="BL2543"/>
      <c r="BM2543"/>
      <c r="BN2543"/>
      <c r="BO2543"/>
      <c r="BP2543"/>
    </row>
    <row r="2544" spans="51:68" ht="14.25">
      <c r="AY2544"/>
      <c r="AZ2544"/>
      <c r="BA2544"/>
      <c r="BB2544"/>
      <c r="BC2544"/>
      <c r="BD2544"/>
      <c r="BE2544"/>
      <c r="BF2544"/>
      <c r="BG2544"/>
      <c r="BH2544"/>
      <c r="BI2544"/>
      <c r="BJ2544"/>
      <c r="BK2544"/>
      <c r="BL2544"/>
      <c r="BM2544"/>
      <c r="BN2544"/>
      <c r="BO2544"/>
      <c r="BP2544"/>
    </row>
    <row r="2545" spans="51:68" ht="14.25">
      <c r="AY2545"/>
      <c r="AZ2545"/>
      <c r="BA2545"/>
      <c r="BB2545"/>
      <c r="BC2545"/>
      <c r="BD2545"/>
      <c r="BE2545"/>
      <c r="BF2545"/>
      <c r="BG2545"/>
      <c r="BH2545"/>
      <c r="BI2545"/>
      <c r="BJ2545"/>
      <c r="BK2545"/>
      <c r="BL2545"/>
      <c r="BM2545"/>
      <c r="BN2545"/>
      <c r="BO2545"/>
      <c r="BP2545"/>
    </row>
    <row r="2546" spans="51:68" ht="14.25">
      <c r="AY2546"/>
      <c r="AZ2546"/>
      <c r="BA2546"/>
      <c r="BB2546"/>
      <c r="BC2546"/>
      <c r="BD2546"/>
      <c r="BE2546"/>
      <c r="BF2546"/>
      <c r="BG2546"/>
      <c r="BH2546"/>
      <c r="BI2546"/>
      <c r="BJ2546"/>
      <c r="BK2546"/>
      <c r="BL2546"/>
      <c r="BM2546"/>
      <c r="BN2546"/>
      <c r="BO2546"/>
      <c r="BP2546"/>
    </row>
    <row r="2547" spans="51:68" ht="14.25">
      <c r="AY2547"/>
      <c r="AZ2547"/>
      <c r="BA2547"/>
      <c r="BB2547"/>
      <c r="BC2547"/>
      <c r="BD2547"/>
      <c r="BE2547"/>
      <c r="BF2547"/>
      <c r="BG2547"/>
      <c r="BH2547"/>
      <c r="BI2547"/>
      <c r="BJ2547"/>
      <c r="BK2547"/>
      <c r="BL2547"/>
      <c r="BM2547"/>
      <c r="BN2547"/>
      <c r="BO2547"/>
      <c r="BP2547"/>
    </row>
    <row r="2548" spans="51:68" ht="14.25">
      <c r="AY2548"/>
      <c r="AZ2548"/>
      <c r="BA2548"/>
      <c r="BB2548"/>
      <c r="BC2548"/>
      <c r="BD2548"/>
      <c r="BE2548"/>
      <c r="BF2548"/>
      <c r="BG2548"/>
      <c r="BH2548"/>
      <c r="BI2548"/>
      <c r="BJ2548"/>
      <c r="BK2548"/>
      <c r="BL2548"/>
      <c r="BM2548"/>
      <c r="BN2548"/>
      <c r="BO2548"/>
      <c r="BP2548"/>
    </row>
    <row r="2549" spans="51:68" ht="14.25">
      <c r="AY2549"/>
      <c r="AZ2549"/>
      <c r="BA2549"/>
      <c r="BB2549"/>
      <c r="BC2549"/>
      <c r="BD2549"/>
      <c r="BE2549"/>
      <c r="BF2549"/>
      <c r="BG2549"/>
      <c r="BH2549"/>
      <c r="BI2549"/>
      <c r="BJ2549"/>
      <c r="BK2549"/>
      <c r="BL2549"/>
      <c r="BM2549"/>
      <c r="BN2549"/>
      <c r="BO2549"/>
      <c r="BP2549"/>
    </row>
    <row r="2550" spans="51:68" ht="14.25">
      <c r="AY2550"/>
      <c r="AZ2550"/>
      <c r="BA2550"/>
      <c r="BB2550"/>
      <c r="BC2550"/>
      <c r="BD2550"/>
      <c r="BE2550"/>
      <c r="BF2550"/>
      <c r="BG2550"/>
      <c r="BH2550"/>
      <c r="BI2550"/>
      <c r="BJ2550"/>
      <c r="BK2550"/>
      <c r="BL2550"/>
      <c r="BM2550"/>
      <c r="BN2550"/>
      <c r="BO2550"/>
      <c r="BP2550"/>
    </row>
    <row r="2551" spans="51:68" ht="14.25">
      <c r="AY2551"/>
      <c r="AZ2551"/>
      <c r="BA2551"/>
      <c r="BB2551"/>
      <c r="BC2551"/>
      <c r="BD2551"/>
      <c r="BE2551"/>
      <c r="BF2551"/>
      <c r="BG2551"/>
      <c r="BH2551"/>
      <c r="BI2551"/>
      <c r="BJ2551"/>
      <c r="BK2551"/>
      <c r="BL2551"/>
      <c r="BM2551"/>
      <c r="BN2551"/>
      <c r="BO2551"/>
      <c r="BP2551"/>
    </row>
    <row r="2552" spans="51:68" ht="14.25">
      <c r="AY2552"/>
      <c r="AZ2552"/>
      <c r="BA2552"/>
      <c r="BB2552"/>
      <c r="BC2552"/>
      <c r="BD2552"/>
      <c r="BE2552"/>
      <c r="BF2552"/>
      <c r="BG2552"/>
      <c r="BH2552"/>
      <c r="BI2552"/>
      <c r="BJ2552"/>
      <c r="BK2552"/>
      <c r="BL2552"/>
      <c r="BM2552"/>
      <c r="BN2552"/>
      <c r="BO2552"/>
      <c r="BP2552"/>
    </row>
    <row r="2553" spans="51:68" ht="14.25">
      <c r="AY2553"/>
      <c r="AZ2553"/>
      <c r="BA2553"/>
      <c r="BB2553"/>
      <c r="BC2553"/>
      <c r="BD2553"/>
      <c r="BE2553"/>
      <c r="BF2553"/>
      <c r="BG2553"/>
      <c r="BH2553"/>
      <c r="BI2553"/>
      <c r="BJ2553"/>
      <c r="BK2553"/>
      <c r="BL2553"/>
      <c r="BM2553"/>
      <c r="BN2553"/>
      <c r="BO2553"/>
      <c r="BP2553"/>
    </row>
    <row r="2554" spans="51:68" ht="14.25">
      <c r="AY2554"/>
      <c r="AZ2554"/>
      <c r="BA2554"/>
      <c r="BB2554"/>
      <c r="BC2554"/>
      <c r="BD2554"/>
      <c r="BE2554"/>
      <c r="BF2554"/>
      <c r="BG2554"/>
      <c r="BH2554"/>
      <c r="BI2554"/>
      <c r="BJ2554"/>
      <c r="BK2554"/>
      <c r="BL2554"/>
      <c r="BM2554"/>
      <c r="BN2554"/>
      <c r="BO2554"/>
      <c r="BP2554"/>
    </row>
    <row r="2555" spans="51:68" ht="14.25">
      <c r="AY2555"/>
      <c r="AZ2555"/>
      <c r="BA2555"/>
      <c r="BB2555"/>
      <c r="BC2555"/>
      <c r="BD2555"/>
      <c r="BE2555"/>
      <c r="BF2555"/>
      <c r="BG2555"/>
      <c r="BH2555"/>
      <c r="BI2555"/>
      <c r="BJ2555"/>
      <c r="BK2555"/>
      <c r="BL2555"/>
      <c r="BM2555"/>
      <c r="BN2555"/>
      <c r="BO2555"/>
      <c r="BP2555"/>
    </row>
    <row r="2556" spans="51:68" ht="14.25">
      <c r="AY2556"/>
      <c r="AZ2556"/>
      <c r="BA2556"/>
      <c r="BB2556"/>
      <c r="BC2556"/>
      <c r="BD2556"/>
      <c r="BE2556"/>
      <c r="BF2556"/>
      <c r="BG2556"/>
      <c r="BH2556"/>
      <c r="BI2556"/>
      <c r="BJ2556"/>
      <c r="BK2556"/>
      <c r="BL2556"/>
      <c r="BM2556"/>
      <c r="BN2556"/>
      <c r="BO2556"/>
      <c r="BP2556"/>
    </row>
    <row r="2557" spans="51:68" ht="14.25">
      <c r="AY2557"/>
      <c r="AZ2557"/>
      <c r="BA2557"/>
      <c r="BB2557"/>
      <c r="BC2557"/>
      <c r="BD2557"/>
      <c r="BE2557"/>
      <c r="BF2557"/>
      <c r="BG2557"/>
      <c r="BH2557"/>
      <c r="BI2557"/>
      <c r="BJ2557"/>
      <c r="BK2557"/>
      <c r="BL2557"/>
      <c r="BM2557"/>
      <c r="BN2557"/>
      <c r="BO2557"/>
      <c r="BP2557"/>
    </row>
    <row r="2558" spans="51:68" ht="14.25">
      <c r="AY2558"/>
      <c r="AZ2558"/>
      <c r="BA2558"/>
      <c r="BB2558"/>
      <c r="BC2558"/>
      <c r="BD2558"/>
      <c r="BE2558"/>
      <c r="BF2558"/>
      <c r="BG2558"/>
      <c r="BH2558"/>
      <c r="BI2558"/>
      <c r="BJ2558"/>
      <c r="BK2558"/>
      <c r="BL2558"/>
      <c r="BM2558"/>
      <c r="BN2558"/>
      <c r="BO2558"/>
      <c r="BP2558"/>
    </row>
    <row r="2559" spans="51:68" ht="14.25">
      <c r="AY2559"/>
      <c r="AZ2559"/>
      <c r="BA2559"/>
      <c r="BB2559"/>
      <c r="BC2559"/>
      <c r="BD2559"/>
      <c r="BE2559"/>
      <c r="BF2559"/>
      <c r="BG2559"/>
      <c r="BH2559"/>
      <c r="BI2559"/>
      <c r="BJ2559"/>
      <c r="BK2559"/>
      <c r="BL2559"/>
      <c r="BM2559"/>
      <c r="BN2559"/>
      <c r="BO2559"/>
      <c r="BP2559"/>
    </row>
    <row r="2560" spans="51:68" ht="14.25">
      <c r="AY2560"/>
      <c r="AZ2560"/>
      <c r="BA2560"/>
      <c r="BB2560"/>
      <c r="BC2560"/>
      <c r="BD2560"/>
      <c r="BE2560"/>
      <c r="BF2560"/>
      <c r="BG2560"/>
      <c r="BH2560"/>
      <c r="BI2560"/>
      <c r="BJ2560"/>
      <c r="BK2560"/>
      <c r="BL2560"/>
      <c r="BM2560"/>
      <c r="BN2560"/>
      <c r="BO2560"/>
      <c r="BP2560"/>
    </row>
    <row r="2561" spans="51:68" ht="14.25">
      <c r="AY2561"/>
      <c r="AZ2561"/>
      <c r="BA2561"/>
      <c r="BB2561"/>
      <c r="BC2561"/>
      <c r="BD2561"/>
      <c r="BE2561"/>
      <c r="BF2561"/>
      <c r="BG2561"/>
      <c r="BH2561"/>
      <c r="BI2561"/>
      <c r="BJ2561"/>
      <c r="BK2561"/>
      <c r="BL2561"/>
      <c r="BM2561"/>
      <c r="BN2561"/>
      <c r="BO2561"/>
      <c r="BP2561"/>
    </row>
    <row r="2562" spans="51:68" ht="14.25">
      <c r="AY2562"/>
      <c r="AZ2562"/>
      <c r="BA2562"/>
      <c r="BB2562"/>
      <c r="BC2562"/>
      <c r="BD2562"/>
      <c r="BE2562"/>
      <c r="BF2562"/>
      <c r="BG2562"/>
      <c r="BH2562"/>
      <c r="BI2562"/>
      <c r="BJ2562"/>
      <c r="BK2562"/>
      <c r="BL2562"/>
      <c r="BM2562"/>
      <c r="BN2562"/>
      <c r="BO2562"/>
      <c r="BP2562"/>
    </row>
    <row r="2563" spans="51:68" ht="14.25">
      <c r="AY2563"/>
      <c r="AZ2563"/>
      <c r="BA2563"/>
      <c r="BB2563"/>
      <c r="BC2563"/>
      <c r="BD2563"/>
      <c r="BE2563"/>
      <c r="BF2563"/>
      <c r="BG2563"/>
      <c r="BH2563"/>
      <c r="BI2563"/>
      <c r="BJ2563"/>
      <c r="BK2563"/>
      <c r="BL2563"/>
      <c r="BM2563"/>
      <c r="BN2563"/>
      <c r="BO2563"/>
      <c r="BP2563"/>
    </row>
    <row r="2564" spans="51:68" ht="14.25">
      <c r="AY2564"/>
      <c r="AZ2564"/>
      <c r="BA2564"/>
      <c r="BB2564"/>
      <c r="BC2564"/>
      <c r="BD2564"/>
      <c r="BE2564"/>
      <c r="BF2564"/>
      <c r="BG2564"/>
      <c r="BH2564"/>
      <c r="BI2564"/>
      <c r="BJ2564"/>
      <c r="BK2564"/>
      <c r="BL2564"/>
      <c r="BM2564"/>
      <c r="BN2564"/>
      <c r="BO2564"/>
      <c r="BP2564"/>
    </row>
    <row r="2565" spans="51:68" ht="14.25">
      <c r="AY2565"/>
      <c r="AZ2565"/>
      <c r="BA2565"/>
      <c r="BB2565"/>
      <c r="BC2565"/>
      <c r="BD2565"/>
      <c r="BE2565"/>
      <c r="BF2565"/>
      <c r="BG2565"/>
      <c r="BH2565"/>
      <c r="BI2565"/>
      <c r="BJ2565"/>
      <c r="BK2565"/>
      <c r="BL2565"/>
      <c r="BM2565"/>
      <c r="BN2565"/>
      <c r="BO2565"/>
      <c r="BP2565"/>
    </row>
    <row r="2566" spans="51:68" ht="14.25">
      <c r="AY2566"/>
      <c r="AZ2566"/>
      <c r="BA2566"/>
      <c r="BB2566"/>
      <c r="BC2566"/>
      <c r="BD2566"/>
      <c r="BE2566"/>
      <c r="BF2566"/>
      <c r="BG2566"/>
      <c r="BH2566"/>
      <c r="BI2566"/>
      <c r="BJ2566"/>
      <c r="BK2566"/>
      <c r="BL2566"/>
      <c r="BM2566"/>
      <c r="BN2566"/>
      <c r="BO2566"/>
      <c r="BP2566"/>
    </row>
    <row r="2567" spans="51:68" ht="14.25">
      <c r="AY2567"/>
      <c r="AZ2567"/>
      <c r="BA2567"/>
      <c r="BB2567"/>
      <c r="BC2567"/>
      <c r="BD2567"/>
      <c r="BE2567"/>
      <c r="BF2567"/>
      <c r="BG2567"/>
      <c r="BH2567"/>
      <c r="BI2567"/>
      <c r="BJ2567"/>
      <c r="BK2567"/>
      <c r="BL2567"/>
      <c r="BM2567"/>
      <c r="BN2567"/>
      <c r="BO2567"/>
      <c r="BP2567"/>
    </row>
    <row r="2568" spans="51:68" ht="14.25">
      <c r="AY2568"/>
      <c r="AZ2568"/>
      <c r="BA2568"/>
      <c r="BB2568"/>
      <c r="BC2568"/>
      <c r="BD2568"/>
      <c r="BE2568"/>
      <c r="BF2568"/>
      <c r="BG2568"/>
      <c r="BH2568"/>
      <c r="BI2568"/>
      <c r="BJ2568"/>
      <c r="BK2568"/>
      <c r="BL2568"/>
      <c r="BM2568"/>
      <c r="BN2568"/>
      <c r="BO2568"/>
      <c r="BP2568"/>
    </row>
    <row r="2569" spans="51:68" ht="14.25">
      <c r="AY2569"/>
      <c r="AZ2569"/>
      <c r="BA2569"/>
      <c r="BB2569"/>
      <c r="BC2569"/>
      <c r="BD2569"/>
      <c r="BE2569"/>
      <c r="BF2569"/>
      <c r="BG2569"/>
      <c r="BH2569"/>
      <c r="BI2569"/>
      <c r="BJ2569"/>
      <c r="BK2569"/>
      <c r="BL2569"/>
      <c r="BM2569"/>
      <c r="BN2569"/>
      <c r="BO2569"/>
      <c r="BP2569"/>
    </row>
    <row r="2570" spans="51:68" ht="14.25">
      <c r="AY2570"/>
      <c r="AZ2570"/>
      <c r="BA2570"/>
      <c r="BB2570"/>
      <c r="BC2570"/>
      <c r="BD2570"/>
      <c r="BE2570"/>
      <c r="BF2570"/>
      <c r="BG2570"/>
      <c r="BH2570"/>
      <c r="BI2570"/>
      <c r="BJ2570"/>
      <c r="BK2570"/>
      <c r="BL2570"/>
      <c r="BM2570"/>
      <c r="BN2570"/>
      <c r="BO2570"/>
      <c r="BP2570"/>
    </row>
    <row r="2571" spans="51:68" ht="14.25">
      <c r="AY2571"/>
      <c r="AZ2571"/>
      <c r="BA2571"/>
      <c r="BB2571"/>
      <c r="BC2571"/>
      <c r="BD2571"/>
      <c r="BE2571"/>
      <c r="BF2571"/>
      <c r="BG2571"/>
      <c r="BH2571"/>
      <c r="BI2571"/>
      <c r="BJ2571"/>
      <c r="BK2571"/>
      <c r="BL2571"/>
      <c r="BM2571"/>
      <c r="BN2571"/>
      <c r="BO2571"/>
      <c r="BP2571"/>
    </row>
    <row r="2572" spans="51:68" ht="14.25">
      <c r="AY2572"/>
      <c r="AZ2572"/>
      <c r="BA2572"/>
      <c r="BB2572"/>
      <c r="BC2572"/>
      <c r="BD2572"/>
      <c r="BE2572"/>
      <c r="BF2572"/>
      <c r="BG2572"/>
      <c r="BH2572"/>
      <c r="BI2572"/>
      <c r="BJ2572"/>
      <c r="BK2572"/>
      <c r="BL2572"/>
      <c r="BM2572"/>
      <c r="BN2572"/>
      <c r="BO2572"/>
      <c r="BP2572"/>
    </row>
    <row r="2573" spans="51:68" ht="14.25">
      <c r="AY2573"/>
      <c r="AZ2573"/>
      <c r="BA2573"/>
      <c r="BB2573"/>
      <c r="BC2573"/>
      <c r="BD2573"/>
      <c r="BE2573"/>
      <c r="BF2573"/>
      <c r="BG2573"/>
      <c r="BH2573"/>
      <c r="BI2573"/>
      <c r="BJ2573"/>
      <c r="BK2573"/>
      <c r="BL2573"/>
      <c r="BM2573"/>
      <c r="BN2573"/>
      <c r="BO2573"/>
      <c r="BP2573"/>
    </row>
    <row r="2574" spans="51:68" ht="14.25">
      <c r="AY2574"/>
      <c r="AZ2574"/>
      <c r="BA2574"/>
      <c r="BB2574"/>
      <c r="BC2574"/>
      <c r="BD2574"/>
      <c r="BE2574"/>
      <c r="BF2574"/>
      <c r="BG2574"/>
      <c r="BH2574"/>
      <c r="BI2574"/>
      <c r="BJ2574"/>
      <c r="BK2574"/>
      <c r="BL2574"/>
      <c r="BM2574"/>
      <c r="BN2574"/>
      <c r="BO2574"/>
      <c r="BP2574"/>
    </row>
    <row r="2575" spans="51:68" ht="14.25">
      <c r="AY2575"/>
      <c r="AZ2575"/>
      <c r="BA2575"/>
      <c r="BB2575"/>
      <c r="BC2575"/>
      <c r="BD2575"/>
      <c r="BE2575"/>
      <c r="BF2575"/>
      <c r="BG2575"/>
      <c r="BH2575"/>
      <c r="BI2575"/>
      <c r="BJ2575"/>
      <c r="BK2575"/>
      <c r="BL2575"/>
      <c r="BM2575"/>
      <c r="BN2575"/>
      <c r="BO2575"/>
      <c r="BP2575"/>
    </row>
    <row r="2576" spans="51:68" ht="14.25">
      <c r="AY2576"/>
      <c r="AZ2576"/>
      <c r="BA2576"/>
      <c r="BB2576"/>
      <c r="BC2576"/>
      <c r="BD2576"/>
      <c r="BE2576"/>
      <c r="BF2576"/>
      <c r="BG2576"/>
      <c r="BH2576"/>
      <c r="BI2576"/>
      <c r="BJ2576"/>
      <c r="BK2576"/>
      <c r="BL2576"/>
      <c r="BM2576"/>
      <c r="BN2576"/>
      <c r="BO2576"/>
      <c r="BP2576"/>
    </row>
    <row r="2577" spans="51:68" ht="14.25">
      <c r="AY2577"/>
      <c r="AZ2577"/>
      <c r="BA2577"/>
      <c r="BB2577"/>
      <c r="BC2577"/>
      <c r="BD2577"/>
      <c r="BE2577"/>
      <c r="BF2577"/>
      <c r="BG2577"/>
      <c r="BH2577"/>
      <c r="BI2577"/>
      <c r="BJ2577"/>
      <c r="BK2577"/>
      <c r="BL2577"/>
      <c r="BM2577"/>
      <c r="BN2577"/>
      <c r="BO2577"/>
      <c r="BP2577"/>
    </row>
    <row r="2578" spans="51:68" ht="14.25">
      <c r="AY2578"/>
      <c r="AZ2578"/>
      <c r="BA2578"/>
      <c r="BB2578"/>
      <c r="BC2578"/>
      <c r="BD2578"/>
      <c r="BE2578"/>
      <c r="BF2578"/>
      <c r="BG2578"/>
      <c r="BH2578"/>
      <c r="BI2578"/>
      <c r="BJ2578"/>
      <c r="BK2578"/>
      <c r="BL2578"/>
      <c r="BM2578"/>
      <c r="BN2578"/>
      <c r="BO2578"/>
      <c r="BP2578"/>
    </row>
    <row r="2579" spans="51:68" ht="14.25">
      <c r="AY2579"/>
      <c r="AZ2579"/>
      <c r="BA2579"/>
      <c r="BB2579"/>
      <c r="BC2579"/>
      <c r="BD2579"/>
      <c r="BE2579"/>
      <c r="BF2579"/>
      <c r="BG2579"/>
      <c r="BH2579"/>
      <c r="BI2579"/>
      <c r="BJ2579"/>
      <c r="BK2579"/>
      <c r="BL2579"/>
      <c r="BM2579"/>
      <c r="BN2579"/>
      <c r="BO2579"/>
      <c r="BP2579"/>
    </row>
    <row r="2580" spans="51:68" ht="14.25">
      <c r="AY2580"/>
      <c r="AZ2580"/>
      <c r="BA2580"/>
      <c r="BB2580"/>
      <c r="BC2580"/>
      <c r="BD2580"/>
      <c r="BE2580"/>
      <c r="BF2580"/>
      <c r="BG2580"/>
      <c r="BH2580"/>
      <c r="BI2580"/>
      <c r="BJ2580"/>
      <c r="BK2580"/>
      <c r="BL2580"/>
      <c r="BM2580"/>
      <c r="BN2580"/>
      <c r="BO2580"/>
      <c r="BP2580"/>
    </row>
    <row r="2581" spans="51:68" ht="14.25">
      <c r="AY2581"/>
      <c r="AZ2581"/>
      <c r="BA2581"/>
      <c r="BB2581"/>
      <c r="BC2581"/>
      <c r="BD2581"/>
      <c r="BE2581"/>
      <c r="BF2581"/>
      <c r="BG2581"/>
      <c r="BH2581"/>
      <c r="BI2581"/>
      <c r="BJ2581"/>
      <c r="BK2581"/>
      <c r="BL2581"/>
      <c r="BM2581"/>
      <c r="BN2581"/>
      <c r="BO2581"/>
      <c r="BP2581"/>
    </row>
    <row r="2582" spans="51:68" ht="14.25">
      <c r="AY2582"/>
      <c r="AZ2582"/>
      <c r="BA2582"/>
      <c r="BB2582"/>
      <c r="BC2582"/>
      <c r="BD2582"/>
      <c r="BE2582"/>
      <c r="BF2582"/>
      <c r="BG2582"/>
      <c r="BH2582"/>
      <c r="BI2582"/>
      <c r="BJ2582"/>
      <c r="BK2582"/>
      <c r="BL2582"/>
      <c r="BM2582"/>
      <c r="BN2582"/>
      <c r="BO2582"/>
      <c r="BP2582"/>
    </row>
    <row r="2583" spans="51:68" ht="14.25">
      <c r="AY2583"/>
      <c r="AZ2583"/>
      <c r="BA2583"/>
      <c r="BB2583"/>
      <c r="BC2583"/>
      <c r="BD2583"/>
      <c r="BE2583"/>
      <c r="BF2583"/>
      <c r="BG2583"/>
      <c r="BH2583"/>
      <c r="BI2583"/>
      <c r="BJ2583"/>
      <c r="BK2583"/>
      <c r="BL2583"/>
      <c r="BM2583"/>
      <c r="BN2583"/>
      <c r="BO2583"/>
      <c r="BP2583"/>
    </row>
    <row r="2584" spans="51:68" ht="14.25">
      <c r="AY2584"/>
      <c r="AZ2584"/>
      <c r="BA2584"/>
      <c r="BB2584"/>
      <c r="BC2584"/>
      <c r="BD2584"/>
      <c r="BE2584"/>
      <c r="BF2584"/>
      <c r="BG2584"/>
      <c r="BH2584"/>
      <c r="BI2584"/>
      <c r="BJ2584"/>
      <c r="BK2584"/>
      <c r="BL2584"/>
      <c r="BM2584"/>
      <c r="BN2584"/>
      <c r="BO2584"/>
      <c r="BP2584"/>
    </row>
    <row r="2585" spans="51:68" ht="14.25">
      <c r="AY2585"/>
      <c r="AZ2585"/>
      <c r="BA2585"/>
      <c r="BB2585"/>
      <c r="BC2585"/>
      <c r="BD2585"/>
      <c r="BE2585"/>
      <c r="BF2585"/>
      <c r="BG2585"/>
      <c r="BH2585"/>
      <c r="BI2585"/>
      <c r="BJ2585"/>
      <c r="BK2585"/>
      <c r="BL2585"/>
      <c r="BM2585"/>
      <c r="BN2585"/>
      <c r="BO2585"/>
      <c r="BP2585"/>
    </row>
    <row r="2586" spans="51:68" ht="14.25">
      <c r="AY2586"/>
      <c r="AZ2586"/>
      <c r="BA2586"/>
      <c r="BB2586"/>
      <c r="BC2586"/>
      <c r="BD2586"/>
      <c r="BE2586"/>
      <c r="BF2586"/>
      <c r="BG2586"/>
      <c r="BH2586"/>
      <c r="BI2586"/>
      <c r="BJ2586"/>
      <c r="BK2586"/>
      <c r="BL2586"/>
      <c r="BM2586"/>
      <c r="BN2586"/>
      <c r="BO2586"/>
      <c r="BP2586"/>
    </row>
    <row r="2587" spans="51:68" ht="14.25">
      <c r="AY2587"/>
      <c r="AZ2587"/>
      <c r="BA2587"/>
      <c r="BB2587"/>
      <c r="BC2587"/>
      <c r="BD2587"/>
      <c r="BE2587"/>
      <c r="BF2587"/>
      <c r="BG2587"/>
      <c r="BH2587"/>
      <c r="BI2587"/>
      <c r="BJ2587"/>
      <c r="BK2587"/>
      <c r="BL2587"/>
      <c r="BM2587"/>
      <c r="BN2587"/>
      <c r="BO2587"/>
      <c r="BP2587"/>
    </row>
    <row r="2588" spans="51:68" ht="14.25">
      <c r="AY2588"/>
      <c r="AZ2588"/>
      <c r="BA2588"/>
      <c r="BB2588"/>
      <c r="BC2588"/>
      <c r="BD2588"/>
      <c r="BE2588"/>
      <c r="BF2588"/>
      <c r="BG2588"/>
      <c r="BH2588"/>
      <c r="BI2588"/>
      <c r="BJ2588"/>
      <c r="BK2588"/>
      <c r="BL2588"/>
      <c r="BM2588"/>
      <c r="BN2588"/>
      <c r="BO2588"/>
      <c r="BP2588"/>
    </row>
    <row r="2589" spans="51:68" ht="14.25">
      <c r="AY2589"/>
      <c r="AZ2589"/>
      <c r="BA2589"/>
      <c r="BB2589"/>
      <c r="BC2589"/>
      <c r="BD2589"/>
      <c r="BE2589"/>
      <c r="BF2589"/>
      <c r="BG2589"/>
      <c r="BH2589"/>
      <c r="BI2589"/>
      <c r="BJ2589"/>
      <c r="BK2589"/>
      <c r="BL2589"/>
      <c r="BM2589"/>
      <c r="BN2589"/>
      <c r="BO2589"/>
      <c r="BP2589"/>
    </row>
    <row r="2590" spans="51:68" ht="14.25">
      <c r="AY2590"/>
      <c r="AZ2590"/>
      <c r="BA2590"/>
      <c r="BB2590"/>
      <c r="BC2590"/>
      <c r="BD2590"/>
      <c r="BE2590"/>
      <c r="BF2590"/>
      <c r="BG2590"/>
      <c r="BH2590"/>
      <c r="BI2590"/>
      <c r="BJ2590"/>
      <c r="BK2590"/>
      <c r="BL2590"/>
      <c r="BM2590"/>
      <c r="BN2590"/>
      <c r="BO2590"/>
      <c r="BP2590"/>
    </row>
    <row r="2591" spans="51:68" ht="14.25">
      <c r="AY2591"/>
      <c r="AZ2591"/>
      <c r="BA2591"/>
      <c r="BB2591"/>
      <c r="BC2591"/>
      <c r="BD2591"/>
      <c r="BE2591"/>
      <c r="BF2591"/>
      <c r="BG2591"/>
      <c r="BH2591"/>
      <c r="BI2591"/>
      <c r="BJ2591"/>
      <c r="BK2591"/>
      <c r="BL2591"/>
      <c r="BM2591"/>
      <c r="BN2591"/>
      <c r="BO2591"/>
      <c r="BP2591"/>
    </row>
    <row r="2592" spans="51:68" ht="14.25">
      <c r="AY2592"/>
      <c r="AZ2592"/>
      <c r="BA2592"/>
      <c r="BB2592"/>
      <c r="BC2592"/>
      <c r="BD2592"/>
      <c r="BE2592"/>
      <c r="BF2592"/>
      <c r="BG2592"/>
      <c r="BH2592"/>
      <c r="BI2592"/>
      <c r="BJ2592"/>
      <c r="BK2592"/>
      <c r="BL2592"/>
      <c r="BM2592"/>
      <c r="BN2592"/>
      <c r="BO2592"/>
      <c r="BP2592"/>
    </row>
    <row r="2593" spans="51:68" ht="14.25">
      <c r="AY2593"/>
      <c r="AZ2593"/>
      <c r="BA2593"/>
      <c r="BB2593"/>
      <c r="BC2593"/>
      <c r="BD2593"/>
      <c r="BE2593"/>
      <c r="BF2593"/>
      <c r="BG2593"/>
      <c r="BH2593"/>
      <c r="BI2593"/>
      <c r="BJ2593"/>
      <c r="BK2593"/>
      <c r="BL2593"/>
      <c r="BM2593"/>
      <c r="BN2593"/>
      <c r="BO2593"/>
      <c r="BP2593"/>
    </row>
    <row r="2594" spans="51:68" ht="14.25">
      <c r="AY2594"/>
      <c r="AZ2594"/>
      <c r="BA2594"/>
      <c r="BB2594"/>
      <c r="BC2594"/>
      <c r="BD2594"/>
      <c r="BE2594"/>
      <c r="BF2594"/>
      <c r="BG2594"/>
      <c r="BH2594"/>
      <c r="BI2594"/>
      <c r="BJ2594"/>
      <c r="BK2594"/>
      <c r="BL2594"/>
      <c r="BM2594"/>
      <c r="BN2594"/>
      <c r="BO2594"/>
      <c r="BP2594"/>
    </row>
    <row r="2595" spans="51:68" ht="14.25">
      <c r="AY2595"/>
      <c r="AZ2595"/>
      <c r="BA2595"/>
      <c r="BB2595"/>
      <c r="BC2595"/>
      <c r="BD2595"/>
      <c r="BE2595"/>
      <c r="BF2595"/>
      <c r="BG2595"/>
      <c r="BH2595"/>
      <c r="BI2595"/>
      <c r="BJ2595"/>
      <c r="BK2595"/>
      <c r="BL2595"/>
      <c r="BM2595"/>
      <c r="BN2595"/>
      <c r="BO2595"/>
      <c r="BP2595"/>
    </row>
    <row r="2596" spans="51:68" ht="14.25">
      <c r="AY2596"/>
      <c r="AZ2596"/>
      <c r="BA2596"/>
      <c r="BB2596"/>
      <c r="BC2596"/>
      <c r="BD2596"/>
      <c r="BE2596"/>
      <c r="BF2596"/>
      <c r="BG2596"/>
      <c r="BH2596"/>
      <c r="BI2596"/>
      <c r="BJ2596"/>
      <c r="BK2596"/>
      <c r="BL2596"/>
      <c r="BM2596"/>
      <c r="BN2596"/>
      <c r="BO2596"/>
      <c r="BP2596"/>
    </row>
    <row r="2597" spans="51:68" ht="14.25">
      <c r="AY2597"/>
      <c r="AZ2597"/>
      <c r="BA2597"/>
      <c r="BB2597"/>
      <c r="BC2597"/>
      <c r="BD2597"/>
      <c r="BE2597"/>
      <c r="BF2597"/>
      <c r="BG2597"/>
      <c r="BH2597"/>
      <c r="BI2597"/>
      <c r="BJ2597"/>
      <c r="BK2597"/>
      <c r="BL2597"/>
      <c r="BM2597"/>
      <c r="BN2597"/>
      <c r="BO2597"/>
      <c r="BP2597"/>
    </row>
    <row r="2598" spans="51:68" ht="14.25">
      <c r="AY2598"/>
      <c r="AZ2598"/>
      <c r="BA2598"/>
      <c r="BB2598"/>
      <c r="BC2598"/>
      <c r="BD2598"/>
      <c r="BE2598"/>
      <c r="BF2598"/>
      <c r="BG2598"/>
      <c r="BH2598"/>
      <c r="BI2598"/>
      <c r="BJ2598"/>
      <c r="BK2598"/>
      <c r="BL2598"/>
      <c r="BM2598"/>
      <c r="BN2598"/>
      <c r="BO2598"/>
      <c r="BP2598"/>
    </row>
    <row r="2599" spans="51:68" ht="14.25">
      <c r="AY2599"/>
      <c r="AZ2599"/>
      <c r="BA2599"/>
      <c r="BB2599"/>
      <c r="BC2599"/>
      <c r="BD2599"/>
      <c r="BE2599"/>
      <c r="BF2599"/>
      <c r="BG2599"/>
      <c r="BH2599"/>
      <c r="BI2599"/>
      <c r="BJ2599"/>
      <c r="BK2599"/>
      <c r="BL2599"/>
      <c r="BM2599"/>
      <c r="BN2599"/>
      <c r="BO2599"/>
      <c r="BP2599"/>
    </row>
    <row r="2600" spans="51:68" ht="14.25">
      <c r="AY2600"/>
      <c r="AZ2600"/>
      <c r="BA2600"/>
      <c r="BB2600"/>
      <c r="BC2600"/>
      <c r="BD2600"/>
      <c r="BE2600"/>
      <c r="BF2600"/>
      <c r="BG2600"/>
      <c r="BH2600"/>
      <c r="BI2600"/>
      <c r="BJ2600"/>
      <c r="BK2600"/>
      <c r="BL2600"/>
      <c r="BM2600"/>
      <c r="BN2600"/>
      <c r="BO2600"/>
      <c r="BP2600"/>
    </row>
    <row r="2601" spans="51:68" ht="14.25">
      <c r="AY2601"/>
      <c r="AZ2601"/>
      <c r="BA2601"/>
      <c r="BB2601"/>
      <c r="BC2601"/>
      <c r="BD2601"/>
      <c r="BE2601"/>
      <c r="BF2601"/>
      <c r="BG2601"/>
      <c r="BH2601"/>
      <c r="BI2601"/>
      <c r="BJ2601"/>
      <c r="BK2601"/>
      <c r="BL2601"/>
      <c r="BM2601"/>
      <c r="BN2601"/>
      <c r="BO2601"/>
      <c r="BP2601"/>
    </row>
    <row r="2602" spans="51:68" ht="14.25">
      <c r="AY2602"/>
      <c r="AZ2602"/>
      <c r="BA2602"/>
      <c r="BB2602"/>
      <c r="BC2602"/>
      <c r="BD2602"/>
      <c r="BE2602"/>
      <c r="BF2602"/>
      <c r="BG2602"/>
      <c r="BH2602"/>
      <c r="BI2602"/>
      <c r="BJ2602"/>
      <c r="BK2602"/>
      <c r="BL2602"/>
      <c r="BM2602"/>
      <c r="BN2602"/>
      <c r="BO2602"/>
      <c r="BP2602"/>
    </row>
    <row r="2603" spans="51:68" ht="14.25">
      <c r="AY2603"/>
      <c r="AZ2603"/>
      <c r="BA2603"/>
      <c r="BB2603"/>
      <c r="BC2603"/>
      <c r="BD2603"/>
      <c r="BE2603"/>
      <c r="BF2603"/>
      <c r="BG2603"/>
      <c r="BH2603"/>
      <c r="BI2603"/>
      <c r="BJ2603"/>
      <c r="BK2603"/>
      <c r="BL2603"/>
      <c r="BM2603"/>
      <c r="BN2603"/>
      <c r="BO2603"/>
      <c r="BP2603"/>
    </row>
    <row r="2604" spans="51:68" ht="14.25">
      <c r="AY2604"/>
      <c r="AZ2604"/>
      <c r="BA2604"/>
      <c r="BB2604"/>
      <c r="BC2604"/>
      <c r="BD2604"/>
      <c r="BE2604"/>
      <c r="BF2604"/>
      <c r="BG2604"/>
      <c r="BH2604"/>
      <c r="BI2604"/>
      <c r="BJ2604"/>
      <c r="BK2604"/>
      <c r="BL2604"/>
      <c r="BM2604"/>
      <c r="BN2604"/>
      <c r="BO2604"/>
      <c r="BP2604"/>
    </row>
    <row r="2605" spans="51:68" ht="14.25">
      <c r="AY2605"/>
      <c r="AZ2605"/>
      <c r="BA2605"/>
      <c r="BB2605"/>
      <c r="BC2605"/>
      <c r="BD2605"/>
      <c r="BE2605"/>
      <c r="BF2605"/>
      <c r="BG2605"/>
      <c r="BH2605"/>
      <c r="BI2605"/>
      <c r="BJ2605"/>
      <c r="BK2605"/>
      <c r="BL2605"/>
      <c r="BM2605"/>
      <c r="BN2605"/>
      <c r="BO2605"/>
      <c r="BP2605"/>
    </row>
    <row r="2606" spans="51:68" ht="14.25">
      <c r="AY2606"/>
      <c r="AZ2606"/>
      <c r="BA2606"/>
      <c r="BB2606"/>
      <c r="BC2606"/>
      <c r="BD2606"/>
      <c r="BE2606"/>
      <c r="BF2606"/>
      <c r="BG2606"/>
      <c r="BH2606"/>
      <c r="BI2606"/>
      <c r="BJ2606"/>
      <c r="BK2606"/>
      <c r="BL2606"/>
      <c r="BM2606"/>
      <c r="BN2606"/>
      <c r="BO2606"/>
      <c r="BP2606"/>
    </row>
    <row r="2607" spans="51:68" ht="14.25">
      <c r="AY2607"/>
      <c r="AZ2607"/>
      <c r="BA2607"/>
      <c r="BB2607"/>
      <c r="BC2607"/>
      <c r="BD2607"/>
      <c r="BE2607"/>
      <c r="BF2607"/>
      <c r="BG2607"/>
      <c r="BH2607"/>
      <c r="BI2607"/>
      <c r="BJ2607"/>
      <c r="BK2607"/>
      <c r="BL2607"/>
      <c r="BM2607"/>
      <c r="BN2607"/>
      <c r="BO2607"/>
      <c r="BP2607"/>
    </row>
    <row r="2608" spans="51:68" ht="14.25">
      <c r="AY2608"/>
      <c r="AZ2608"/>
      <c r="BA2608"/>
      <c r="BB2608"/>
      <c r="BC2608"/>
      <c r="BD2608"/>
      <c r="BE2608"/>
      <c r="BF2608"/>
      <c r="BG2608"/>
      <c r="BH2608"/>
      <c r="BI2608"/>
      <c r="BJ2608"/>
      <c r="BK2608"/>
      <c r="BL2608"/>
      <c r="BM2608"/>
      <c r="BN2608"/>
      <c r="BO2608"/>
      <c r="BP2608"/>
    </row>
    <row r="2609" spans="51:68" ht="14.25">
      <c r="AY2609"/>
      <c r="AZ2609"/>
      <c r="BA2609"/>
      <c r="BB2609"/>
      <c r="BC2609"/>
      <c r="BD2609"/>
      <c r="BE2609"/>
      <c r="BF2609"/>
      <c r="BG2609"/>
      <c r="BH2609"/>
      <c r="BI2609"/>
      <c r="BJ2609"/>
      <c r="BK2609"/>
      <c r="BL2609"/>
      <c r="BM2609"/>
      <c r="BN2609"/>
      <c r="BO2609"/>
      <c r="BP2609"/>
    </row>
    <row r="2610" spans="51:68" ht="14.25">
      <c r="AY2610"/>
      <c r="AZ2610"/>
      <c r="BA2610"/>
      <c r="BB2610"/>
      <c r="BC2610"/>
      <c r="BD2610"/>
      <c r="BE2610"/>
      <c r="BF2610"/>
      <c r="BG2610"/>
      <c r="BH2610"/>
      <c r="BI2610"/>
      <c r="BJ2610"/>
      <c r="BK2610"/>
      <c r="BL2610"/>
      <c r="BM2610"/>
      <c r="BN2610"/>
      <c r="BO2610"/>
      <c r="BP2610"/>
    </row>
    <row r="2611" spans="51:68" ht="14.25">
      <c r="AY2611"/>
      <c r="AZ2611"/>
      <c r="BA2611"/>
      <c r="BB2611"/>
      <c r="BC2611"/>
      <c r="BD2611"/>
      <c r="BE2611"/>
      <c r="BF2611"/>
      <c r="BG2611"/>
      <c r="BH2611"/>
      <c r="BI2611"/>
      <c r="BJ2611"/>
      <c r="BK2611"/>
      <c r="BL2611"/>
      <c r="BM2611"/>
      <c r="BN2611"/>
      <c r="BO2611"/>
      <c r="BP2611"/>
    </row>
    <row r="2612" spans="51:68" ht="14.25">
      <c r="AY2612"/>
      <c r="AZ2612"/>
      <c r="BA2612"/>
      <c r="BB2612"/>
      <c r="BC2612"/>
      <c r="BD2612"/>
      <c r="BE2612"/>
      <c r="BF2612"/>
      <c r="BG2612"/>
      <c r="BH2612"/>
      <c r="BI2612"/>
      <c r="BJ2612"/>
      <c r="BK2612"/>
      <c r="BL2612"/>
      <c r="BM2612"/>
      <c r="BN2612"/>
      <c r="BO2612"/>
      <c r="BP2612"/>
    </row>
    <row r="2613" spans="51:68" ht="14.25">
      <c r="AY2613"/>
      <c r="AZ2613"/>
      <c r="BA2613"/>
      <c r="BB2613"/>
      <c r="BC2613"/>
      <c r="BD2613"/>
      <c r="BE2613"/>
      <c r="BF2613"/>
      <c r="BG2613"/>
      <c r="BH2613"/>
      <c r="BI2613"/>
      <c r="BJ2613"/>
      <c r="BK2613"/>
      <c r="BL2613"/>
      <c r="BM2613"/>
      <c r="BN2613"/>
      <c r="BO2613"/>
      <c r="BP2613"/>
    </row>
    <row r="2614" spans="51:68" ht="14.25">
      <c r="AY2614"/>
      <c r="AZ2614"/>
      <c r="BA2614"/>
      <c r="BB2614"/>
      <c r="BC2614"/>
      <c r="BD2614"/>
      <c r="BE2614"/>
      <c r="BF2614"/>
      <c r="BG2614"/>
      <c r="BH2614"/>
      <c r="BI2614"/>
      <c r="BJ2614"/>
      <c r="BK2614"/>
      <c r="BL2614"/>
      <c r="BM2614"/>
      <c r="BN2614"/>
      <c r="BO2614"/>
      <c r="BP2614"/>
    </row>
    <row r="2615" spans="51:68" ht="14.25">
      <c r="AY2615"/>
      <c r="AZ2615"/>
      <c r="BA2615"/>
      <c r="BB2615"/>
      <c r="BC2615"/>
      <c r="BD2615"/>
      <c r="BE2615"/>
      <c r="BF2615"/>
      <c r="BG2615"/>
      <c r="BH2615"/>
      <c r="BI2615"/>
      <c r="BJ2615"/>
      <c r="BK2615"/>
      <c r="BL2615"/>
      <c r="BM2615"/>
      <c r="BN2615"/>
      <c r="BO2615"/>
      <c r="BP2615"/>
    </row>
    <row r="2616" spans="51:68" ht="14.25">
      <c r="AY2616"/>
      <c r="AZ2616"/>
      <c r="BA2616"/>
      <c r="BB2616"/>
      <c r="BC2616"/>
      <c r="BD2616"/>
      <c r="BE2616"/>
      <c r="BF2616"/>
      <c r="BG2616"/>
      <c r="BH2616"/>
      <c r="BI2616"/>
      <c r="BJ2616"/>
      <c r="BK2616"/>
      <c r="BL2616"/>
      <c r="BM2616"/>
      <c r="BN2616"/>
      <c r="BO2616"/>
      <c r="BP2616"/>
    </row>
    <row r="2617" spans="51:68" ht="14.25">
      <c r="AY2617"/>
      <c r="AZ2617"/>
      <c r="BA2617"/>
      <c r="BB2617"/>
      <c r="BC2617"/>
      <c r="BD2617"/>
      <c r="BE2617"/>
      <c r="BF2617"/>
      <c r="BG2617"/>
      <c r="BH2617"/>
      <c r="BI2617"/>
      <c r="BJ2617"/>
      <c r="BK2617"/>
      <c r="BL2617"/>
      <c r="BM2617"/>
      <c r="BN2617"/>
      <c r="BO2617"/>
      <c r="BP2617"/>
    </row>
    <row r="2618" spans="51:68" ht="14.25">
      <c r="AY2618"/>
      <c r="AZ2618"/>
      <c r="BA2618"/>
      <c r="BB2618"/>
      <c r="BC2618"/>
      <c r="BD2618"/>
      <c r="BE2618"/>
      <c r="BF2618"/>
      <c r="BG2618"/>
      <c r="BH2618"/>
      <c r="BI2618"/>
      <c r="BJ2618"/>
      <c r="BK2618"/>
      <c r="BL2618"/>
      <c r="BM2618"/>
      <c r="BN2618"/>
      <c r="BO2618"/>
      <c r="BP2618"/>
    </row>
    <row r="2619" spans="51:68" ht="14.25">
      <c r="AY2619"/>
      <c r="AZ2619"/>
      <c r="BA2619"/>
      <c r="BB2619"/>
      <c r="BC2619"/>
      <c r="BD2619"/>
      <c r="BE2619"/>
      <c r="BF2619"/>
      <c r="BG2619"/>
      <c r="BH2619"/>
      <c r="BI2619"/>
      <c r="BJ2619"/>
      <c r="BK2619"/>
      <c r="BL2619"/>
      <c r="BM2619"/>
      <c r="BN2619"/>
      <c r="BO2619"/>
      <c r="BP2619"/>
    </row>
    <row r="2620" spans="51:68" ht="14.25">
      <c r="AY2620"/>
      <c r="AZ2620"/>
      <c r="BA2620"/>
      <c r="BB2620"/>
      <c r="BC2620"/>
      <c r="BD2620"/>
      <c r="BE2620"/>
      <c r="BF2620"/>
      <c r="BG2620"/>
      <c r="BH2620"/>
      <c r="BI2620"/>
      <c r="BJ2620"/>
      <c r="BK2620"/>
      <c r="BL2620"/>
      <c r="BM2620"/>
      <c r="BN2620"/>
      <c r="BO2620"/>
      <c r="BP2620"/>
    </row>
    <row r="2621" spans="51:68" ht="14.25">
      <c r="AY2621"/>
      <c r="AZ2621"/>
      <c r="BA2621"/>
      <c r="BB2621"/>
      <c r="BC2621"/>
      <c r="BD2621"/>
      <c r="BE2621"/>
      <c r="BF2621"/>
      <c r="BG2621"/>
      <c r="BH2621"/>
      <c r="BI2621"/>
      <c r="BJ2621"/>
      <c r="BK2621"/>
      <c r="BL2621"/>
      <c r="BM2621"/>
      <c r="BN2621"/>
      <c r="BO2621"/>
      <c r="BP2621"/>
    </row>
    <row r="2622" spans="51:68" ht="14.25">
      <c r="AY2622"/>
      <c r="AZ2622"/>
      <c r="BA2622"/>
      <c r="BB2622"/>
      <c r="BC2622"/>
      <c r="BD2622"/>
      <c r="BE2622"/>
      <c r="BF2622"/>
      <c r="BG2622"/>
      <c r="BH2622"/>
      <c r="BI2622"/>
      <c r="BJ2622"/>
      <c r="BK2622"/>
      <c r="BL2622"/>
      <c r="BM2622"/>
      <c r="BN2622"/>
      <c r="BO2622"/>
      <c r="BP2622"/>
    </row>
    <row r="2623" spans="51:68" ht="14.25">
      <c r="AY2623"/>
      <c r="AZ2623"/>
      <c r="BA2623"/>
      <c r="BB2623"/>
      <c r="BC2623"/>
      <c r="BD2623"/>
      <c r="BE2623"/>
      <c r="BF2623"/>
      <c r="BG2623"/>
      <c r="BH2623"/>
      <c r="BI2623"/>
      <c r="BJ2623"/>
      <c r="BK2623"/>
      <c r="BL2623"/>
      <c r="BM2623"/>
      <c r="BN2623"/>
      <c r="BO2623"/>
      <c r="BP2623"/>
    </row>
    <row r="2624" spans="51:68" ht="14.25">
      <c r="AY2624"/>
      <c r="AZ2624"/>
      <c r="BA2624"/>
      <c r="BB2624"/>
      <c r="BC2624"/>
      <c r="BD2624"/>
      <c r="BE2624"/>
      <c r="BF2624"/>
      <c r="BG2624"/>
      <c r="BH2624"/>
      <c r="BI2624"/>
      <c r="BJ2624"/>
      <c r="BK2624"/>
      <c r="BL2624"/>
      <c r="BM2624"/>
      <c r="BN2624"/>
      <c r="BO2624"/>
      <c r="BP2624"/>
    </row>
    <row r="2625" spans="51:68" ht="14.25">
      <c r="AY2625"/>
      <c r="AZ2625"/>
      <c r="BA2625"/>
      <c r="BB2625"/>
      <c r="BC2625"/>
      <c r="BD2625"/>
      <c r="BE2625"/>
      <c r="BF2625"/>
      <c r="BG2625"/>
      <c r="BH2625"/>
      <c r="BI2625"/>
      <c r="BJ2625"/>
      <c r="BK2625"/>
      <c r="BL2625"/>
      <c r="BM2625"/>
      <c r="BN2625"/>
      <c r="BO2625"/>
      <c r="BP2625"/>
    </row>
    <row r="2626" spans="51:68" ht="14.25">
      <c r="AY2626"/>
      <c r="AZ2626"/>
      <c r="BA2626"/>
      <c r="BB2626"/>
      <c r="BC2626"/>
      <c r="BD2626"/>
      <c r="BE2626"/>
      <c r="BF2626"/>
      <c r="BG2626"/>
      <c r="BH2626"/>
      <c r="BI2626"/>
      <c r="BJ2626"/>
      <c r="BK2626"/>
      <c r="BL2626"/>
      <c r="BM2626"/>
      <c r="BN2626"/>
      <c r="BO2626"/>
      <c r="BP2626"/>
    </row>
    <row r="2627" spans="51:68" ht="14.25">
      <c r="AY2627"/>
      <c r="AZ2627"/>
      <c r="BA2627"/>
      <c r="BB2627"/>
      <c r="BC2627"/>
      <c r="BD2627"/>
      <c r="BE2627"/>
      <c r="BF2627"/>
      <c r="BG2627"/>
      <c r="BH2627"/>
      <c r="BI2627"/>
      <c r="BJ2627"/>
      <c r="BK2627"/>
      <c r="BL2627"/>
      <c r="BM2627"/>
      <c r="BN2627"/>
      <c r="BO2627"/>
      <c r="BP2627"/>
    </row>
    <row r="2628" spans="51:68" ht="14.25">
      <c r="AY2628"/>
      <c r="AZ2628"/>
      <c r="BA2628"/>
      <c r="BB2628"/>
      <c r="BC2628"/>
      <c r="BD2628"/>
      <c r="BE2628"/>
      <c r="BF2628"/>
      <c r="BG2628"/>
      <c r="BH2628"/>
      <c r="BI2628"/>
      <c r="BJ2628"/>
      <c r="BK2628"/>
      <c r="BL2628"/>
      <c r="BM2628"/>
      <c r="BN2628"/>
      <c r="BO2628"/>
      <c r="BP2628"/>
    </row>
    <row r="2629" spans="51:68" ht="14.25">
      <c r="AY2629"/>
      <c r="AZ2629"/>
      <c r="BA2629"/>
      <c r="BB2629"/>
      <c r="BC2629"/>
      <c r="BD2629"/>
      <c r="BE2629"/>
      <c r="BF2629"/>
      <c r="BG2629"/>
      <c r="BH2629"/>
      <c r="BI2629"/>
      <c r="BJ2629"/>
      <c r="BK2629"/>
      <c r="BL2629"/>
      <c r="BM2629"/>
      <c r="BN2629"/>
      <c r="BO2629"/>
      <c r="BP2629"/>
    </row>
    <row r="2630" spans="51:68" ht="14.25">
      <c r="AY2630"/>
      <c r="AZ2630"/>
      <c r="BA2630"/>
      <c r="BB2630"/>
      <c r="BC2630"/>
      <c r="BD2630"/>
      <c r="BE2630"/>
      <c r="BF2630"/>
      <c r="BG2630"/>
      <c r="BH2630"/>
      <c r="BI2630"/>
      <c r="BJ2630"/>
      <c r="BK2630"/>
      <c r="BL2630"/>
      <c r="BM2630"/>
      <c r="BN2630"/>
      <c r="BO2630"/>
      <c r="BP2630"/>
    </row>
    <row r="2631" spans="51:68" ht="14.25">
      <c r="AY2631"/>
      <c r="AZ2631"/>
      <c r="BA2631"/>
      <c r="BB2631"/>
      <c r="BC2631"/>
      <c r="BD2631"/>
      <c r="BE2631"/>
      <c r="BF2631"/>
      <c r="BG2631"/>
      <c r="BH2631"/>
      <c r="BI2631"/>
      <c r="BJ2631"/>
      <c r="BK2631"/>
      <c r="BL2631"/>
      <c r="BM2631"/>
      <c r="BN2631"/>
      <c r="BO2631"/>
      <c r="BP2631"/>
    </row>
    <row r="2632" spans="51:68" ht="14.25">
      <c r="AY2632"/>
      <c r="AZ2632"/>
      <c r="BA2632"/>
      <c r="BB2632"/>
      <c r="BC2632"/>
      <c r="BD2632"/>
      <c r="BE2632"/>
      <c r="BF2632"/>
      <c r="BG2632"/>
      <c r="BH2632"/>
      <c r="BI2632"/>
      <c r="BJ2632"/>
      <c r="BK2632"/>
      <c r="BL2632"/>
      <c r="BM2632"/>
      <c r="BN2632"/>
      <c r="BO2632"/>
      <c r="BP2632"/>
    </row>
    <row r="2633" spans="51:68" ht="14.25">
      <c r="AY2633"/>
      <c r="AZ2633"/>
      <c r="BA2633"/>
      <c r="BB2633"/>
      <c r="BC2633"/>
      <c r="BD2633"/>
      <c r="BE2633"/>
      <c r="BF2633"/>
      <c r="BG2633"/>
      <c r="BH2633"/>
      <c r="BI2633"/>
      <c r="BJ2633"/>
      <c r="BK2633"/>
      <c r="BL2633"/>
      <c r="BM2633"/>
      <c r="BN2633"/>
      <c r="BO2633"/>
      <c r="BP2633"/>
    </row>
    <row r="2634" spans="51:68" ht="14.25">
      <c r="AY2634"/>
      <c r="AZ2634"/>
      <c r="BA2634"/>
      <c r="BB2634"/>
      <c r="BC2634"/>
      <c r="BD2634"/>
      <c r="BE2634"/>
      <c r="BF2634"/>
      <c r="BG2634"/>
      <c r="BH2634"/>
      <c r="BI2634"/>
      <c r="BJ2634"/>
      <c r="BK2634"/>
      <c r="BL2634"/>
      <c r="BM2634"/>
      <c r="BN2634"/>
      <c r="BO2634"/>
      <c r="BP2634"/>
    </row>
    <row r="2635" spans="51:68" ht="14.25">
      <c r="AY2635"/>
      <c r="AZ2635"/>
      <c r="BA2635"/>
      <c r="BB2635"/>
      <c r="BC2635"/>
      <c r="BD2635"/>
      <c r="BE2635"/>
      <c r="BF2635"/>
      <c r="BG2635"/>
      <c r="BH2635"/>
      <c r="BI2635"/>
      <c r="BJ2635"/>
      <c r="BK2635"/>
      <c r="BL2635"/>
      <c r="BM2635"/>
      <c r="BN2635"/>
      <c r="BO2635"/>
      <c r="BP2635"/>
    </row>
    <row r="2636" spans="51:68" ht="14.25">
      <c r="AY2636"/>
      <c r="AZ2636"/>
      <c r="BA2636"/>
      <c r="BB2636"/>
      <c r="BC2636"/>
      <c r="BD2636"/>
      <c r="BE2636"/>
      <c r="BF2636"/>
      <c r="BG2636"/>
      <c r="BH2636"/>
      <c r="BI2636"/>
      <c r="BJ2636"/>
      <c r="BK2636"/>
      <c r="BL2636"/>
      <c r="BM2636"/>
      <c r="BN2636"/>
      <c r="BO2636"/>
      <c r="BP2636"/>
    </row>
    <row r="2637" spans="51:68" ht="14.25">
      <c r="AY2637"/>
      <c r="AZ2637"/>
      <c r="BA2637"/>
      <c r="BB2637"/>
      <c r="BC2637"/>
      <c r="BD2637"/>
      <c r="BE2637"/>
      <c r="BF2637"/>
      <c r="BG2637"/>
      <c r="BH2637"/>
      <c r="BI2637"/>
      <c r="BJ2637"/>
      <c r="BK2637"/>
      <c r="BL2637"/>
      <c r="BM2637"/>
      <c r="BN2637"/>
      <c r="BO2637"/>
      <c r="BP2637"/>
    </row>
    <row r="2638" spans="51:68" ht="14.25">
      <c r="AY2638"/>
      <c r="AZ2638"/>
      <c r="BA2638"/>
      <c r="BB2638"/>
      <c r="BC2638"/>
      <c r="BD2638"/>
      <c r="BE2638"/>
      <c r="BF2638"/>
      <c r="BG2638"/>
      <c r="BH2638"/>
      <c r="BI2638"/>
      <c r="BJ2638"/>
      <c r="BK2638"/>
      <c r="BL2638"/>
      <c r="BM2638"/>
      <c r="BN2638"/>
      <c r="BO2638"/>
      <c r="BP2638"/>
    </row>
    <row r="2639" spans="51:68" ht="14.25">
      <c r="AY2639"/>
      <c r="AZ2639"/>
      <c r="BA2639"/>
      <c r="BB2639"/>
      <c r="BC2639"/>
      <c r="BD2639"/>
      <c r="BE2639"/>
      <c r="BF2639"/>
      <c r="BG2639"/>
      <c r="BH2639"/>
      <c r="BI2639"/>
      <c r="BJ2639"/>
      <c r="BK2639"/>
      <c r="BL2639"/>
      <c r="BM2639"/>
      <c r="BN2639"/>
      <c r="BO2639"/>
      <c r="BP2639"/>
    </row>
    <row r="2640" spans="51:68" ht="14.25">
      <c r="AY2640"/>
      <c r="AZ2640"/>
      <c r="BA2640"/>
      <c r="BB2640"/>
      <c r="BC2640"/>
      <c r="BD2640"/>
      <c r="BE2640"/>
      <c r="BF2640"/>
      <c r="BG2640"/>
      <c r="BH2640"/>
      <c r="BI2640"/>
      <c r="BJ2640"/>
      <c r="BK2640"/>
      <c r="BL2640"/>
      <c r="BM2640"/>
      <c r="BN2640"/>
      <c r="BO2640"/>
      <c r="BP2640"/>
    </row>
    <row r="2641" spans="51:68" ht="14.25">
      <c r="AY2641"/>
      <c r="AZ2641"/>
      <c r="BA2641"/>
      <c r="BB2641"/>
      <c r="BC2641"/>
      <c r="BD2641"/>
      <c r="BE2641"/>
      <c r="BF2641"/>
      <c r="BG2641"/>
      <c r="BH2641"/>
      <c r="BI2641"/>
      <c r="BJ2641"/>
      <c r="BK2641"/>
      <c r="BL2641"/>
      <c r="BM2641"/>
      <c r="BN2641"/>
      <c r="BO2641"/>
      <c r="BP2641"/>
    </row>
    <row r="2642" spans="51:68" ht="14.25">
      <c r="AY2642"/>
      <c r="AZ2642"/>
      <c r="BA2642"/>
      <c r="BB2642"/>
      <c r="BC2642"/>
      <c r="BD2642"/>
      <c r="BE2642"/>
      <c r="BF2642"/>
      <c r="BG2642"/>
      <c r="BH2642"/>
      <c r="BI2642"/>
      <c r="BJ2642"/>
      <c r="BK2642"/>
      <c r="BL2642"/>
      <c r="BM2642"/>
      <c r="BN2642"/>
      <c r="BO2642"/>
      <c r="BP2642"/>
    </row>
    <row r="2643" spans="51:68" ht="14.25">
      <c r="AY2643"/>
      <c r="AZ2643"/>
      <c r="BA2643"/>
      <c r="BB2643"/>
      <c r="BC2643"/>
      <c r="BD2643"/>
      <c r="BE2643"/>
      <c r="BF2643"/>
      <c r="BG2643"/>
      <c r="BH2643"/>
      <c r="BI2643"/>
      <c r="BJ2643"/>
      <c r="BK2643"/>
      <c r="BL2643"/>
      <c r="BM2643"/>
      <c r="BN2643"/>
      <c r="BO2643"/>
      <c r="BP2643"/>
    </row>
    <row r="2644" spans="51:68" ht="14.25">
      <c r="AY2644"/>
      <c r="AZ2644"/>
      <c r="BA2644"/>
      <c r="BB2644"/>
      <c r="BC2644"/>
      <c r="BD2644"/>
      <c r="BE2644"/>
      <c r="BF2644"/>
      <c r="BG2644"/>
      <c r="BH2644"/>
      <c r="BI2644"/>
      <c r="BJ2644"/>
      <c r="BK2644"/>
      <c r="BL2644"/>
      <c r="BM2644"/>
      <c r="BN2644"/>
      <c r="BO2644"/>
      <c r="BP2644"/>
    </row>
    <row r="2645" spans="51:68" ht="14.25">
      <c r="AY2645"/>
      <c r="AZ2645"/>
      <c r="BA2645"/>
      <c r="BB2645"/>
      <c r="BC2645"/>
      <c r="BD2645"/>
      <c r="BE2645"/>
      <c r="BF2645"/>
      <c r="BG2645"/>
      <c r="BH2645"/>
      <c r="BI2645"/>
      <c r="BJ2645"/>
      <c r="BK2645"/>
      <c r="BL2645"/>
      <c r="BM2645"/>
      <c r="BN2645"/>
      <c r="BO2645"/>
      <c r="BP2645"/>
    </row>
    <row r="2646" spans="51:68" ht="14.25">
      <c r="AY2646"/>
      <c r="AZ2646"/>
      <c r="BA2646"/>
      <c r="BB2646"/>
      <c r="BC2646"/>
      <c r="BD2646"/>
      <c r="BE2646"/>
      <c r="BF2646"/>
      <c r="BG2646"/>
      <c r="BH2646"/>
      <c r="BI2646"/>
      <c r="BJ2646"/>
      <c r="BK2646"/>
      <c r="BL2646"/>
      <c r="BM2646"/>
      <c r="BN2646"/>
      <c r="BO2646"/>
      <c r="BP2646"/>
    </row>
    <row r="2647" spans="51:68" ht="14.25">
      <c r="AY2647"/>
      <c r="AZ2647"/>
      <c r="BA2647"/>
      <c r="BB2647"/>
      <c r="BC2647"/>
      <c r="BD2647"/>
      <c r="BE2647"/>
      <c r="BF2647"/>
      <c r="BG2647"/>
      <c r="BH2647"/>
      <c r="BI2647"/>
      <c r="BJ2647"/>
      <c r="BK2647"/>
      <c r="BL2647"/>
      <c r="BM2647"/>
      <c r="BN2647"/>
      <c r="BO2647"/>
      <c r="BP2647"/>
    </row>
    <row r="2648" spans="51:68" ht="14.25">
      <c r="AY2648"/>
      <c r="AZ2648"/>
      <c r="BA2648"/>
      <c r="BB2648"/>
      <c r="BC2648"/>
      <c r="BD2648"/>
      <c r="BE2648"/>
      <c r="BF2648"/>
      <c r="BG2648"/>
      <c r="BH2648"/>
      <c r="BI2648"/>
      <c r="BJ2648"/>
      <c r="BK2648"/>
      <c r="BL2648"/>
      <c r="BM2648"/>
      <c r="BN2648"/>
      <c r="BO2648"/>
      <c r="BP2648"/>
    </row>
    <row r="2649" spans="51:68" ht="14.25">
      <c r="AY2649"/>
      <c r="AZ2649"/>
      <c r="BA2649"/>
      <c r="BB2649"/>
      <c r="BC2649"/>
      <c r="BD2649"/>
      <c r="BE2649"/>
      <c r="BF2649"/>
      <c r="BG2649"/>
      <c r="BH2649"/>
      <c r="BI2649"/>
      <c r="BJ2649"/>
      <c r="BK2649"/>
      <c r="BL2649"/>
      <c r="BM2649"/>
      <c r="BN2649"/>
      <c r="BO2649"/>
      <c r="BP2649"/>
    </row>
    <row r="2650" spans="51:68" ht="14.25">
      <c r="AY2650"/>
      <c r="AZ2650"/>
      <c r="BA2650"/>
      <c r="BB2650"/>
      <c r="BC2650"/>
      <c r="BD2650"/>
      <c r="BE2650"/>
      <c r="BF2650"/>
      <c r="BG2650"/>
      <c r="BH2650"/>
      <c r="BI2650"/>
      <c r="BJ2650"/>
      <c r="BK2650"/>
      <c r="BL2650"/>
      <c r="BM2650"/>
      <c r="BN2650"/>
      <c r="BO2650"/>
      <c r="BP2650"/>
    </row>
    <row r="2651" spans="51:68" ht="14.25">
      <c r="AY2651"/>
      <c r="AZ2651"/>
      <c r="BA2651"/>
      <c r="BB2651"/>
      <c r="BC2651"/>
      <c r="BD2651"/>
      <c r="BE2651"/>
      <c r="BF2651"/>
      <c r="BG2651"/>
      <c r="BH2651"/>
      <c r="BI2651"/>
      <c r="BJ2651"/>
      <c r="BK2651"/>
      <c r="BL2651"/>
      <c r="BM2651"/>
      <c r="BN2651"/>
      <c r="BO2651"/>
      <c r="BP2651"/>
    </row>
    <row r="2652" spans="51:68" ht="14.25">
      <c r="AY2652"/>
      <c r="AZ2652"/>
      <c r="BA2652"/>
      <c r="BB2652"/>
      <c r="BC2652"/>
      <c r="BD2652"/>
      <c r="BE2652"/>
      <c r="BF2652"/>
      <c r="BG2652"/>
      <c r="BH2652"/>
      <c r="BI2652"/>
      <c r="BJ2652"/>
      <c r="BK2652"/>
      <c r="BL2652"/>
      <c r="BM2652"/>
      <c r="BN2652"/>
      <c r="BO2652"/>
      <c r="BP2652"/>
    </row>
    <row r="2653" spans="51:68" ht="14.25">
      <c r="AY2653"/>
      <c r="AZ2653"/>
      <c r="BA2653"/>
      <c r="BB2653"/>
      <c r="BC2653"/>
      <c r="BD2653"/>
      <c r="BE2653"/>
      <c r="BF2653"/>
      <c r="BG2653"/>
      <c r="BH2653"/>
      <c r="BI2653"/>
      <c r="BJ2653"/>
      <c r="BK2653"/>
      <c r="BL2653"/>
      <c r="BM2653"/>
      <c r="BN2653"/>
      <c r="BO2653"/>
      <c r="BP2653"/>
    </row>
    <row r="2654" spans="51:68" ht="14.25">
      <c r="AY2654"/>
      <c r="AZ2654"/>
      <c r="BA2654"/>
      <c r="BB2654"/>
      <c r="BC2654"/>
      <c r="BD2654"/>
      <c r="BE2654"/>
      <c r="BF2654"/>
      <c r="BG2654"/>
      <c r="BH2654"/>
      <c r="BI2654"/>
      <c r="BJ2654"/>
      <c r="BK2654"/>
      <c r="BL2654"/>
      <c r="BM2654"/>
      <c r="BN2654"/>
      <c r="BO2654"/>
      <c r="BP2654"/>
    </row>
    <row r="2655" spans="51:68" ht="14.25">
      <c r="AY2655"/>
      <c r="AZ2655"/>
      <c r="BA2655"/>
      <c r="BB2655"/>
      <c r="BC2655"/>
      <c r="BD2655"/>
      <c r="BE2655"/>
      <c r="BF2655"/>
      <c r="BG2655"/>
      <c r="BH2655"/>
      <c r="BI2655"/>
      <c r="BJ2655"/>
      <c r="BK2655"/>
      <c r="BL2655"/>
      <c r="BM2655"/>
      <c r="BN2655"/>
      <c r="BO2655"/>
      <c r="BP2655"/>
    </row>
    <row r="2656" spans="51:68" ht="14.25">
      <c r="AY2656"/>
      <c r="AZ2656"/>
      <c r="BA2656"/>
      <c r="BB2656"/>
      <c r="BC2656"/>
      <c r="BD2656"/>
      <c r="BE2656"/>
      <c r="BF2656"/>
      <c r="BG2656"/>
      <c r="BH2656"/>
      <c r="BI2656"/>
      <c r="BJ2656"/>
      <c r="BK2656"/>
      <c r="BL2656"/>
      <c r="BM2656"/>
      <c r="BN2656"/>
      <c r="BO2656"/>
      <c r="BP2656"/>
    </row>
    <row r="2657" spans="51:68" ht="14.25">
      <c r="AY2657"/>
      <c r="AZ2657"/>
      <c r="BA2657"/>
      <c r="BB2657"/>
      <c r="BC2657"/>
      <c r="BD2657"/>
      <c r="BE2657"/>
      <c r="BF2657"/>
      <c r="BG2657"/>
      <c r="BH2657"/>
      <c r="BI2657"/>
      <c r="BJ2657"/>
      <c r="BK2657"/>
      <c r="BL2657"/>
      <c r="BM2657"/>
      <c r="BN2657"/>
      <c r="BO2657"/>
      <c r="BP2657"/>
    </row>
    <row r="2658" spans="51:68" ht="14.25">
      <c r="AY2658"/>
      <c r="AZ2658"/>
      <c r="BA2658"/>
      <c r="BB2658"/>
      <c r="BC2658"/>
      <c r="BD2658"/>
      <c r="BE2658"/>
      <c r="BF2658"/>
      <c r="BG2658"/>
      <c r="BH2658"/>
      <c r="BI2658"/>
      <c r="BJ2658"/>
      <c r="BK2658"/>
      <c r="BL2658"/>
      <c r="BM2658"/>
      <c r="BN2658"/>
      <c r="BO2658"/>
      <c r="BP2658"/>
    </row>
    <row r="2659" spans="51:68" ht="14.25">
      <c r="AY2659"/>
      <c r="AZ2659"/>
      <c r="BA2659"/>
      <c r="BB2659"/>
      <c r="BC2659"/>
      <c r="BD2659"/>
      <c r="BE2659"/>
      <c r="BF2659"/>
      <c r="BG2659"/>
      <c r="BH2659"/>
      <c r="BI2659"/>
      <c r="BJ2659"/>
      <c r="BK2659"/>
      <c r="BL2659"/>
      <c r="BM2659"/>
      <c r="BN2659"/>
      <c r="BO2659"/>
      <c r="BP2659"/>
    </row>
    <row r="2660" spans="51:68" ht="14.25">
      <c r="AY2660"/>
      <c r="AZ2660"/>
      <c r="BA2660"/>
      <c r="BB2660"/>
      <c r="BC2660"/>
      <c r="BD2660"/>
      <c r="BE2660"/>
      <c r="BF2660"/>
      <c r="BG2660"/>
      <c r="BH2660"/>
      <c r="BI2660"/>
      <c r="BJ2660"/>
      <c r="BK2660"/>
      <c r="BL2660"/>
      <c r="BM2660"/>
      <c r="BN2660"/>
      <c r="BO2660"/>
      <c r="BP2660"/>
    </row>
    <row r="2661" spans="51:68" ht="14.25">
      <c r="AY2661"/>
      <c r="AZ2661"/>
      <c r="BA2661"/>
      <c r="BB2661"/>
      <c r="BC2661"/>
      <c r="BD2661"/>
      <c r="BE2661"/>
      <c r="BF2661"/>
      <c r="BG2661"/>
      <c r="BH2661"/>
      <c r="BI2661"/>
      <c r="BJ2661"/>
      <c r="BK2661"/>
      <c r="BL2661"/>
      <c r="BM2661"/>
      <c r="BN2661"/>
      <c r="BO2661"/>
      <c r="BP2661"/>
    </row>
    <row r="2662" spans="51:68" ht="14.25">
      <c r="AY2662"/>
      <c r="AZ2662"/>
      <c r="BA2662"/>
      <c r="BB2662"/>
      <c r="BC2662"/>
      <c r="BD2662"/>
      <c r="BE2662"/>
      <c r="BF2662"/>
      <c r="BG2662"/>
      <c r="BH2662"/>
      <c r="BI2662"/>
      <c r="BJ2662"/>
      <c r="BK2662"/>
      <c r="BL2662"/>
      <c r="BM2662"/>
      <c r="BN2662"/>
      <c r="BO2662"/>
      <c r="BP2662"/>
    </row>
    <row r="2663" spans="51:68" ht="14.25">
      <c r="AY2663"/>
      <c r="AZ2663"/>
      <c r="BA2663"/>
      <c r="BB2663"/>
      <c r="BC2663"/>
      <c r="BD2663"/>
      <c r="BE2663"/>
      <c r="BF2663"/>
      <c r="BG2663"/>
      <c r="BH2663"/>
      <c r="BI2663"/>
      <c r="BJ2663"/>
      <c r="BK2663"/>
      <c r="BL2663"/>
      <c r="BM2663"/>
      <c r="BN2663"/>
      <c r="BO2663"/>
      <c r="BP2663"/>
    </row>
    <row r="2664" spans="51:68" ht="14.25">
      <c r="AY2664"/>
      <c r="AZ2664"/>
      <c r="BA2664"/>
      <c r="BB2664"/>
      <c r="BC2664"/>
      <c r="BD2664"/>
      <c r="BE2664"/>
      <c r="BF2664"/>
      <c r="BG2664"/>
      <c r="BH2664"/>
      <c r="BI2664"/>
      <c r="BJ2664"/>
      <c r="BK2664"/>
      <c r="BL2664"/>
      <c r="BM2664"/>
      <c r="BN2664"/>
      <c r="BO2664"/>
      <c r="BP2664"/>
    </row>
    <row r="2665" spans="51:68" ht="14.25">
      <c r="AY2665"/>
      <c r="AZ2665"/>
      <c r="BA2665"/>
      <c r="BB2665"/>
      <c r="BC2665"/>
      <c r="BD2665"/>
      <c r="BE2665"/>
      <c r="BF2665"/>
      <c r="BG2665"/>
      <c r="BH2665"/>
      <c r="BI2665"/>
      <c r="BJ2665"/>
      <c r="BK2665"/>
      <c r="BL2665"/>
      <c r="BM2665"/>
      <c r="BN2665"/>
      <c r="BO2665"/>
      <c r="BP2665"/>
    </row>
    <row r="2666" spans="51:68" ht="14.25">
      <c r="AY2666"/>
      <c r="AZ2666"/>
      <c r="BA2666"/>
      <c r="BB2666"/>
      <c r="BC2666"/>
      <c r="BD2666"/>
      <c r="BE2666"/>
      <c r="BF2666"/>
      <c r="BG2666"/>
      <c r="BH2666"/>
      <c r="BI2666"/>
      <c r="BJ2666"/>
      <c r="BK2666"/>
      <c r="BL2666"/>
      <c r="BM2666"/>
      <c r="BN2666"/>
      <c r="BO2666"/>
      <c r="BP2666"/>
    </row>
    <row r="2667" spans="51:68" ht="14.25">
      <c r="AY2667"/>
      <c r="AZ2667"/>
      <c r="BA2667"/>
      <c r="BB2667"/>
      <c r="BC2667"/>
      <c r="BD2667"/>
      <c r="BE2667"/>
      <c r="BF2667"/>
      <c r="BG2667"/>
      <c r="BH2667"/>
      <c r="BI2667"/>
      <c r="BJ2667"/>
      <c r="BK2667"/>
      <c r="BL2667"/>
      <c r="BM2667"/>
      <c r="BN2667"/>
      <c r="BO2667"/>
      <c r="BP2667"/>
    </row>
    <row r="2668" spans="51:68" ht="14.25">
      <c r="AY2668"/>
      <c r="AZ2668"/>
      <c r="BA2668"/>
      <c r="BB2668"/>
      <c r="BC2668"/>
      <c r="BD2668"/>
      <c r="BE2668"/>
      <c r="BF2668"/>
      <c r="BG2668"/>
      <c r="BH2668"/>
      <c r="BI2668"/>
      <c r="BJ2668"/>
      <c r="BK2668"/>
      <c r="BL2668"/>
      <c r="BM2668"/>
      <c r="BN2668"/>
      <c r="BO2668"/>
      <c r="BP2668"/>
    </row>
    <row r="2669" spans="51:68" ht="14.25">
      <c r="AY2669"/>
      <c r="AZ2669"/>
      <c r="BA2669"/>
      <c r="BB2669"/>
      <c r="BC2669"/>
      <c r="BD2669"/>
      <c r="BE2669"/>
      <c r="BF2669"/>
      <c r="BG2669"/>
      <c r="BH2669"/>
      <c r="BI2669"/>
      <c r="BJ2669"/>
      <c r="BK2669"/>
      <c r="BL2669"/>
      <c r="BM2669"/>
      <c r="BN2669"/>
      <c r="BO2669"/>
      <c r="BP2669"/>
    </row>
    <row r="2670" spans="51:68" ht="14.25">
      <c r="AY2670"/>
      <c r="AZ2670"/>
      <c r="BA2670"/>
      <c r="BB2670"/>
      <c r="BC2670"/>
      <c r="BD2670"/>
      <c r="BE2670"/>
      <c r="BF2670"/>
      <c r="BG2670"/>
      <c r="BH2670"/>
      <c r="BI2670"/>
      <c r="BJ2670"/>
      <c r="BK2670"/>
      <c r="BL2670"/>
      <c r="BM2670"/>
      <c r="BN2670"/>
      <c r="BO2670"/>
      <c r="BP2670"/>
    </row>
    <row r="2671" spans="51:68" ht="14.25">
      <c r="AY2671"/>
      <c r="AZ2671"/>
      <c r="BA2671"/>
      <c r="BB2671"/>
      <c r="BC2671"/>
      <c r="BD2671"/>
      <c r="BE2671"/>
      <c r="BF2671"/>
      <c r="BG2671"/>
      <c r="BH2671"/>
      <c r="BI2671"/>
      <c r="BJ2671"/>
      <c r="BK2671"/>
      <c r="BL2671"/>
      <c r="BM2671"/>
      <c r="BN2671"/>
      <c r="BO2671"/>
      <c r="BP2671"/>
    </row>
    <row r="2672" spans="51:68" ht="14.25">
      <c r="AY2672"/>
      <c r="AZ2672"/>
      <c r="BA2672"/>
      <c r="BB2672"/>
      <c r="BC2672"/>
      <c r="BD2672"/>
      <c r="BE2672"/>
      <c r="BF2672"/>
      <c r="BG2672"/>
      <c r="BH2672"/>
      <c r="BI2672"/>
      <c r="BJ2672"/>
      <c r="BK2672"/>
      <c r="BL2672"/>
      <c r="BM2672"/>
      <c r="BN2672"/>
      <c r="BO2672"/>
      <c r="BP2672"/>
    </row>
    <row r="2673" spans="51:68" ht="14.25">
      <c r="AY2673"/>
      <c r="AZ2673"/>
      <c r="BA2673"/>
      <c r="BB2673"/>
      <c r="BC2673"/>
      <c r="BD2673"/>
      <c r="BE2673"/>
      <c r="BF2673"/>
      <c r="BG2673"/>
      <c r="BH2673"/>
      <c r="BI2673"/>
      <c r="BJ2673"/>
      <c r="BK2673"/>
      <c r="BL2673"/>
      <c r="BM2673"/>
      <c r="BN2673"/>
      <c r="BO2673"/>
      <c r="BP2673"/>
    </row>
    <row r="2674" spans="51:68" ht="14.25">
      <c r="AY2674"/>
      <c r="AZ2674"/>
      <c r="BA2674"/>
      <c r="BB2674"/>
      <c r="BC2674"/>
      <c r="BD2674"/>
      <c r="BE2674"/>
      <c r="BF2674"/>
      <c r="BG2674"/>
      <c r="BH2674"/>
      <c r="BI2674"/>
      <c r="BJ2674"/>
      <c r="BK2674"/>
      <c r="BL2674"/>
      <c r="BM2674"/>
      <c r="BN2674"/>
      <c r="BO2674"/>
      <c r="BP2674"/>
    </row>
    <row r="2675" spans="51:68" ht="14.25">
      <c r="AY2675"/>
      <c r="AZ2675"/>
      <c r="BA2675"/>
      <c r="BB2675"/>
      <c r="BC2675"/>
      <c r="BD2675"/>
      <c r="BE2675"/>
      <c r="BF2675"/>
      <c r="BG2675"/>
      <c r="BH2675"/>
      <c r="BI2675"/>
      <c r="BJ2675"/>
      <c r="BK2675"/>
      <c r="BL2675"/>
      <c r="BM2675"/>
      <c r="BN2675"/>
      <c r="BO2675"/>
      <c r="BP2675"/>
    </row>
    <row r="2676" spans="51:68" ht="14.25">
      <c r="AY2676"/>
      <c r="AZ2676"/>
      <c r="BA2676"/>
      <c r="BB2676"/>
      <c r="BC2676"/>
      <c r="BD2676"/>
      <c r="BE2676"/>
      <c r="BF2676"/>
      <c r="BG2676"/>
      <c r="BH2676"/>
      <c r="BI2676"/>
      <c r="BJ2676"/>
      <c r="BK2676"/>
      <c r="BL2676"/>
      <c r="BM2676"/>
      <c r="BN2676"/>
      <c r="BO2676"/>
      <c r="BP2676"/>
    </row>
    <row r="2677" spans="51:68" ht="14.25">
      <c r="AY2677"/>
      <c r="AZ2677"/>
      <c r="BA2677"/>
      <c r="BB2677"/>
      <c r="BC2677"/>
      <c r="BD2677"/>
      <c r="BE2677"/>
      <c r="BF2677"/>
      <c r="BG2677"/>
      <c r="BH2677"/>
      <c r="BI2677"/>
      <c r="BJ2677"/>
      <c r="BK2677"/>
      <c r="BL2677"/>
      <c r="BM2677"/>
      <c r="BN2677"/>
      <c r="BO2677"/>
      <c r="BP2677"/>
    </row>
    <row r="2678" spans="51:68" ht="14.25">
      <c r="AY2678"/>
      <c r="AZ2678"/>
      <c r="BA2678"/>
      <c r="BB2678"/>
      <c r="BC2678"/>
      <c r="BD2678"/>
      <c r="BE2678"/>
      <c r="BF2678"/>
      <c r="BG2678"/>
      <c r="BH2678"/>
      <c r="BI2678"/>
      <c r="BJ2678"/>
      <c r="BK2678"/>
      <c r="BL2678"/>
      <c r="BM2678"/>
      <c r="BN2678"/>
      <c r="BO2678"/>
      <c r="BP2678"/>
    </row>
    <row r="2679" spans="51:68" ht="14.25">
      <c r="AY2679"/>
      <c r="AZ2679"/>
      <c r="BA2679"/>
      <c r="BB2679"/>
      <c r="BC2679"/>
      <c r="BD2679"/>
      <c r="BE2679"/>
      <c r="BF2679"/>
      <c r="BG2679"/>
      <c r="BH2679"/>
      <c r="BI2679"/>
      <c r="BJ2679"/>
      <c r="BK2679"/>
      <c r="BL2679"/>
      <c r="BM2679"/>
      <c r="BN2679"/>
      <c r="BO2679"/>
      <c r="BP2679"/>
    </row>
    <row r="2680" spans="51:68" ht="14.25">
      <c r="AY2680"/>
      <c r="AZ2680"/>
      <c r="BA2680"/>
      <c r="BB2680"/>
      <c r="BC2680"/>
      <c r="BD2680"/>
      <c r="BE2680"/>
      <c r="BF2680"/>
      <c r="BG2680"/>
      <c r="BH2680"/>
      <c r="BI2680"/>
      <c r="BJ2680"/>
      <c r="BK2680"/>
      <c r="BL2680"/>
      <c r="BM2680"/>
      <c r="BN2680"/>
      <c r="BO2680"/>
      <c r="BP2680"/>
    </row>
    <row r="2681" spans="51:68" ht="14.25">
      <c r="AY2681"/>
      <c r="AZ2681"/>
      <c r="BA2681"/>
      <c r="BB2681"/>
      <c r="BC2681"/>
      <c r="BD2681"/>
      <c r="BE2681"/>
      <c r="BF2681"/>
      <c r="BG2681"/>
      <c r="BH2681"/>
      <c r="BI2681"/>
      <c r="BJ2681"/>
      <c r="BK2681"/>
      <c r="BL2681"/>
      <c r="BM2681"/>
      <c r="BN2681"/>
      <c r="BO2681"/>
      <c r="BP2681"/>
    </row>
    <row r="2682" spans="51:68" ht="14.25">
      <c r="AY2682"/>
      <c r="AZ2682"/>
      <c r="BA2682"/>
      <c r="BB2682"/>
      <c r="BC2682"/>
      <c r="BD2682"/>
      <c r="BE2682"/>
      <c r="BF2682"/>
      <c r="BG2682"/>
      <c r="BH2682"/>
      <c r="BI2682"/>
      <c r="BJ2682"/>
      <c r="BK2682"/>
      <c r="BL2682"/>
      <c r="BM2682"/>
      <c r="BN2682"/>
      <c r="BO2682"/>
      <c r="BP2682"/>
    </row>
    <row r="2683" spans="51:68" ht="14.25">
      <c r="AY2683"/>
      <c r="AZ2683"/>
      <c r="BA2683"/>
      <c r="BB2683"/>
      <c r="BC2683"/>
      <c r="BD2683"/>
      <c r="BE2683"/>
      <c r="BF2683"/>
      <c r="BG2683"/>
      <c r="BH2683"/>
      <c r="BI2683"/>
      <c r="BJ2683"/>
      <c r="BK2683"/>
      <c r="BL2683"/>
      <c r="BM2683"/>
      <c r="BN2683"/>
      <c r="BO2683"/>
      <c r="BP2683"/>
    </row>
    <row r="2684" spans="51:68" ht="14.25">
      <c r="AY2684"/>
      <c r="AZ2684"/>
      <c r="BA2684"/>
      <c r="BB2684"/>
      <c r="BC2684"/>
      <c r="BD2684"/>
      <c r="BE2684"/>
      <c r="BF2684"/>
      <c r="BG2684"/>
      <c r="BH2684"/>
      <c r="BI2684"/>
      <c r="BJ2684"/>
      <c r="BK2684"/>
      <c r="BL2684"/>
      <c r="BM2684"/>
      <c r="BN2684"/>
      <c r="BO2684"/>
      <c r="BP2684"/>
    </row>
    <row r="2685" spans="51:68" ht="14.25">
      <c r="AY2685"/>
      <c r="AZ2685"/>
      <c r="BA2685"/>
      <c r="BB2685"/>
      <c r="BC2685"/>
      <c r="BD2685"/>
      <c r="BE2685"/>
      <c r="BF2685"/>
      <c r="BG2685"/>
      <c r="BH2685"/>
      <c r="BI2685"/>
      <c r="BJ2685"/>
      <c r="BK2685"/>
      <c r="BL2685"/>
      <c r="BM2685"/>
      <c r="BN2685"/>
      <c r="BO2685"/>
      <c r="BP2685"/>
    </row>
    <row r="2686" spans="51:68" ht="14.25">
      <c r="AY2686"/>
      <c r="AZ2686"/>
      <c r="BA2686"/>
      <c r="BB2686"/>
      <c r="BC2686"/>
      <c r="BD2686"/>
      <c r="BE2686"/>
      <c r="BF2686"/>
      <c r="BG2686"/>
      <c r="BH2686"/>
      <c r="BI2686"/>
      <c r="BJ2686"/>
      <c r="BK2686"/>
      <c r="BL2686"/>
      <c r="BM2686"/>
      <c r="BN2686"/>
      <c r="BO2686"/>
      <c r="BP2686"/>
    </row>
    <row r="2687" spans="51:68" ht="14.25">
      <c r="AY2687"/>
      <c r="AZ2687"/>
      <c r="BA2687"/>
      <c r="BB2687"/>
      <c r="BC2687"/>
      <c r="BD2687"/>
      <c r="BE2687"/>
      <c r="BF2687"/>
      <c r="BG2687"/>
      <c r="BH2687"/>
      <c r="BI2687"/>
      <c r="BJ2687"/>
      <c r="BK2687"/>
      <c r="BL2687"/>
      <c r="BM2687"/>
      <c r="BN2687"/>
      <c r="BO2687"/>
      <c r="BP2687"/>
    </row>
    <row r="2688" spans="51:68" ht="14.25">
      <c r="AY2688"/>
      <c r="AZ2688"/>
      <c r="BA2688"/>
      <c r="BB2688"/>
      <c r="BC2688"/>
      <c r="BD2688"/>
      <c r="BE2688"/>
      <c r="BF2688"/>
      <c r="BG2688"/>
      <c r="BH2688"/>
      <c r="BI2688"/>
      <c r="BJ2688"/>
      <c r="BK2688"/>
      <c r="BL2688"/>
      <c r="BM2688"/>
      <c r="BN2688"/>
      <c r="BO2688"/>
      <c r="BP2688"/>
    </row>
    <row r="2689" spans="51:68" ht="14.25">
      <c r="AY2689"/>
      <c r="AZ2689"/>
      <c r="BA2689"/>
      <c r="BB2689"/>
      <c r="BC2689"/>
      <c r="BD2689"/>
      <c r="BE2689"/>
      <c r="BF2689"/>
      <c r="BG2689"/>
      <c r="BH2689"/>
      <c r="BI2689"/>
      <c r="BJ2689"/>
      <c r="BK2689"/>
      <c r="BL2689"/>
      <c r="BM2689"/>
      <c r="BN2689"/>
      <c r="BO2689"/>
      <c r="BP2689"/>
    </row>
    <row r="2690" spans="51:68" ht="14.25">
      <c r="AY2690"/>
      <c r="AZ2690"/>
      <c r="BA2690"/>
      <c r="BB2690"/>
      <c r="BC2690"/>
      <c r="BD2690"/>
      <c r="BE2690"/>
      <c r="BF2690"/>
      <c r="BG2690"/>
      <c r="BH2690"/>
      <c r="BI2690"/>
      <c r="BJ2690"/>
      <c r="BK2690"/>
      <c r="BL2690"/>
      <c r="BM2690"/>
      <c r="BN2690"/>
      <c r="BO2690"/>
      <c r="BP2690"/>
    </row>
    <row r="2691" spans="51:68" ht="14.25">
      <c r="AY2691"/>
      <c r="AZ2691"/>
      <c r="BA2691"/>
      <c r="BB2691"/>
      <c r="BC2691"/>
      <c r="BD2691"/>
      <c r="BE2691"/>
      <c r="BF2691"/>
      <c r="BG2691"/>
      <c r="BH2691"/>
      <c r="BI2691"/>
      <c r="BJ2691"/>
      <c r="BK2691"/>
      <c r="BL2691"/>
      <c r="BM2691"/>
      <c r="BN2691"/>
      <c r="BO2691"/>
      <c r="BP2691"/>
    </row>
    <row r="2692" spans="51:68" ht="14.25">
      <c r="AY2692"/>
      <c r="AZ2692"/>
      <c r="BA2692"/>
      <c r="BB2692"/>
      <c r="BC2692"/>
      <c r="BD2692"/>
      <c r="BE2692"/>
      <c r="BF2692"/>
      <c r="BG2692"/>
      <c r="BH2692"/>
      <c r="BI2692"/>
      <c r="BJ2692"/>
      <c r="BK2692"/>
      <c r="BL2692"/>
      <c r="BM2692"/>
      <c r="BN2692"/>
      <c r="BO2692"/>
      <c r="BP2692"/>
    </row>
    <row r="2693" spans="51:68" ht="14.25">
      <c r="AY2693"/>
      <c r="AZ2693"/>
      <c r="BA2693"/>
      <c r="BB2693"/>
      <c r="BC2693"/>
      <c r="BD2693"/>
      <c r="BE2693"/>
      <c r="BF2693"/>
      <c r="BG2693"/>
      <c r="BH2693"/>
      <c r="BI2693"/>
      <c r="BJ2693"/>
      <c r="BK2693"/>
      <c r="BL2693"/>
      <c r="BM2693"/>
      <c r="BN2693"/>
      <c r="BO2693"/>
      <c r="BP2693"/>
    </row>
    <row r="2694" spans="51:68" ht="14.25">
      <c r="AY2694"/>
      <c r="AZ2694"/>
      <c r="BA2694"/>
      <c r="BB2694"/>
      <c r="BC2694"/>
      <c r="BD2694"/>
      <c r="BE2694"/>
      <c r="BF2694"/>
      <c r="BG2694"/>
      <c r="BH2694"/>
      <c r="BI2694"/>
      <c r="BJ2694"/>
      <c r="BK2694"/>
      <c r="BL2694"/>
      <c r="BM2694"/>
      <c r="BN2694"/>
      <c r="BO2694"/>
      <c r="BP2694"/>
    </row>
    <row r="2695" spans="51:68" ht="14.25">
      <c r="AY2695"/>
      <c r="AZ2695"/>
      <c r="BA2695"/>
      <c r="BB2695"/>
      <c r="BC2695"/>
      <c r="BD2695"/>
      <c r="BE2695"/>
      <c r="BF2695"/>
      <c r="BG2695"/>
      <c r="BH2695"/>
      <c r="BI2695"/>
      <c r="BJ2695"/>
      <c r="BK2695"/>
      <c r="BL2695"/>
      <c r="BM2695"/>
      <c r="BN2695"/>
      <c r="BO2695"/>
      <c r="BP2695"/>
    </row>
    <row r="2696" spans="51:68" ht="14.25">
      <c r="AY2696"/>
      <c r="AZ2696"/>
      <c r="BA2696"/>
      <c r="BB2696"/>
      <c r="BC2696"/>
      <c r="BD2696"/>
      <c r="BE2696"/>
      <c r="BF2696"/>
      <c r="BG2696"/>
      <c r="BH2696"/>
      <c r="BI2696"/>
      <c r="BJ2696"/>
      <c r="BK2696"/>
      <c r="BL2696"/>
      <c r="BM2696"/>
      <c r="BN2696"/>
      <c r="BO2696"/>
      <c r="BP2696"/>
    </row>
    <row r="2697" spans="51:68" ht="14.25">
      <c r="AY2697"/>
      <c r="AZ2697"/>
      <c r="BA2697"/>
      <c r="BB2697"/>
      <c r="BC2697"/>
      <c r="BD2697"/>
      <c r="BE2697"/>
      <c r="BF2697"/>
      <c r="BG2697"/>
      <c r="BH2697"/>
      <c r="BI2697"/>
      <c r="BJ2697"/>
      <c r="BK2697"/>
      <c r="BL2697"/>
      <c r="BM2697"/>
      <c r="BN2697"/>
      <c r="BO2697"/>
      <c r="BP2697"/>
    </row>
    <row r="2698" spans="51:68" ht="14.25">
      <c r="AY2698"/>
      <c r="AZ2698"/>
      <c r="BA2698"/>
      <c r="BB2698"/>
      <c r="BC2698"/>
      <c r="BD2698"/>
      <c r="BE2698"/>
      <c r="BF2698"/>
      <c r="BG2698"/>
      <c r="BH2698"/>
      <c r="BI2698"/>
      <c r="BJ2698"/>
      <c r="BK2698"/>
      <c r="BL2698"/>
      <c r="BM2698"/>
      <c r="BN2698"/>
      <c r="BO2698"/>
      <c r="BP2698"/>
    </row>
    <row r="2699" spans="51:68" ht="14.25">
      <c r="AY2699"/>
      <c r="AZ2699"/>
      <c r="BA2699"/>
      <c r="BB2699"/>
      <c r="BC2699"/>
      <c r="BD2699"/>
      <c r="BE2699"/>
      <c r="BF2699"/>
      <c r="BG2699"/>
      <c r="BH2699"/>
      <c r="BI2699"/>
      <c r="BJ2699"/>
      <c r="BK2699"/>
      <c r="BL2699"/>
      <c r="BM2699"/>
      <c r="BN2699"/>
      <c r="BO2699"/>
      <c r="BP2699"/>
    </row>
    <row r="2700" spans="51:68" ht="14.25">
      <c r="AY2700"/>
      <c r="AZ2700"/>
      <c r="BA2700"/>
      <c r="BB2700"/>
      <c r="BC2700"/>
      <c r="BD2700"/>
      <c r="BE2700"/>
      <c r="BF2700"/>
      <c r="BG2700"/>
      <c r="BH2700"/>
      <c r="BI2700"/>
      <c r="BJ2700"/>
      <c r="BK2700"/>
      <c r="BL2700"/>
      <c r="BM2700"/>
      <c r="BN2700"/>
      <c r="BO2700"/>
      <c r="BP2700"/>
    </row>
    <row r="2701" spans="51:68" ht="14.25">
      <c r="AY2701"/>
      <c r="AZ2701"/>
      <c r="BA2701"/>
      <c r="BB2701"/>
      <c r="BC2701"/>
      <c r="BD2701"/>
      <c r="BE2701"/>
      <c r="BF2701"/>
      <c r="BG2701"/>
      <c r="BH2701"/>
      <c r="BI2701"/>
      <c r="BJ2701"/>
      <c r="BK2701"/>
      <c r="BL2701"/>
      <c r="BM2701"/>
      <c r="BN2701"/>
      <c r="BO2701"/>
      <c r="BP2701"/>
    </row>
    <row r="2702" spans="51:68" ht="14.25">
      <c r="AY2702"/>
      <c r="AZ2702"/>
      <c r="BA2702"/>
      <c r="BB2702"/>
      <c r="BC2702"/>
      <c r="BD2702"/>
      <c r="BE2702"/>
      <c r="BF2702"/>
      <c r="BG2702"/>
      <c r="BH2702"/>
      <c r="BI2702"/>
      <c r="BJ2702"/>
      <c r="BK2702"/>
      <c r="BL2702"/>
      <c r="BM2702"/>
      <c r="BN2702"/>
      <c r="BO2702"/>
      <c r="BP2702"/>
    </row>
    <row r="2703" spans="51:68" ht="14.25">
      <c r="AY2703"/>
      <c r="AZ2703"/>
      <c r="BA2703"/>
      <c r="BB2703"/>
      <c r="BC2703"/>
      <c r="BD2703"/>
      <c r="BE2703"/>
      <c r="BF2703"/>
      <c r="BG2703"/>
      <c r="BH2703"/>
      <c r="BI2703"/>
      <c r="BJ2703"/>
      <c r="BK2703"/>
      <c r="BL2703"/>
      <c r="BM2703"/>
      <c r="BN2703"/>
      <c r="BO2703"/>
      <c r="BP2703"/>
    </row>
    <row r="2704" spans="51:68" ht="14.25">
      <c r="AY2704"/>
      <c r="AZ2704"/>
      <c r="BA2704"/>
      <c r="BB2704"/>
      <c r="BC2704"/>
      <c r="BD2704"/>
      <c r="BE2704"/>
      <c r="BF2704"/>
      <c r="BG2704"/>
      <c r="BH2704"/>
      <c r="BI2704"/>
      <c r="BJ2704"/>
      <c r="BK2704"/>
      <c r="BL2704"/>
      <c r="BM2704"/>
      <c r="BN2704"/>
      <c r="BO2704"/>
      <c r="BP2704"/>
    </row>
    <row r="2705" spans="51:68" ht="14.25">
      <c r="AY2705"/>
      <c r="AZ2705"/>
      <c r="BA2705"/>
      <c r="BB2705"/>
      <c r="BC2705"/>
      <c r="BD2705"/>
      <c r="BE2705"/>
      <c r="BF2705"/>
      <c r="BG2705"/>
      <c r="BH2705"/>
      <c r="BI2705"/>
      <c r="BJ2705"/>
      <c r="BK2705"/>
      <c r="BL2705"/>
      <c r="BM2705"/>
      <c r="BN2705"/>
      <c r="BO2705"/>
      <c r="BP2705"/>
    </row>
    <row r="2706" spans="51:68" ht="14.25">
      <c r="AY2706"/>
      <c r="AZ2706"/>
      <c r="BA2706"/>
      <c r="BB2706"/>
      <c r="BC2706"/>
      <c r="BD2706"/>
      <c r="BE2706"/>
      <c r="BF2706"/>
      <c r="BG2706"/>
      <c r="BH2706"/>
      <c r="BI2706"/>
      <c r="BJ2706"/>
      <c r="BK2706"/>
      <c r="BL2706"/>
      <c r="BM2706"/>
      <c r="BN2706"/>
      <c r="BO2706"/>
      <c r="BP2706"/>
    </row>
    <row r="2707" spans="51:68" ht="14.25">
      <c r="AY2707"/>
      <c r="AZ2707"/>
      <c r="BA2707"/>
      <c r="BB2707"/>
      <c r="BC2707"/>
      <c r="BD2707"/>
      <c r="BE2707"/>
      <c r="BF2707"/>
      <c r="BG2707"/>
      <c r="BH2707"/>
      <c r="BI2707"/>
      <c r="BJ2707"/>
      <c r="BK2707"/>
      <c r="BL2707"/>
      <c r="BM2707"/>
      <c r="BN2707"/>
      <c r="BO2707"/>
      <c r="BP2707"/>
    </row>
    <row r="2708" spans="51:68" ht="14.25">
      <c r="AY2708"/>
      <c r="AZ2708"/>
      <c r="BA2708"/>
      <c r="BB2708"/>
      <c r="BC2708"/>
      <c r="BD2708"/>
      <c r="BE2708"/>
      <c r="BF2708"/>
      <c r="BG2708"/>
      <c r="BH2708"/>
      <c r="BI2708"/>
      <c r="BJ2708"/>
      <c r="BK2708"/>
      <c r="BL2708"/>
      <c r="BM2708"/>
      <c r="BN2708"/>
      <c r="BO2708"/>
      <c r="BP2708"/>
    </row>
    <row r="2709" spans="51:68" ht="14.25">
      <c r="AY2709"/>
      <c r="AZ2709"/>
      <c r="BA2709"/>
      <c r="BB2709"/>
      <c r="BC2709"/>
      <c r="BD2709"/>
      <c r="BE2709"/>
      <c r="BF2709"/>
      <c r="BG2709"/>
      <c r="BH2709"/>
      <c r="BI2709"/>
      <c r="BJ2709"/>
      <c r="BK2709"/>
      <c r="BL2709"/>
      <c r="BM2709"/>
      <c r="BN2709"/>
      <c r="BO2709"/>
      <c r="BP2709"/>
    </row>
    <row r="2710" spans="51:68" ht="14.25">
      <c r="AY2710"/>
      <c r="AZ2710"/>
      <c r="BA2710"/>
      <c r="BB2710"/>
      <c r="BC2710"/>
      <c r="BD2710"/>
      <c r="BE2710"/>
      <c r="BF2710"/>
      <c r="BG2710"/>
      <c r="BH2710"/>
      <c r="BI2710"/>
      <c r="BJ2710"/>
      <c r="BK2710"/>
      <c r="BL2710"/>
      <c r="BM2710"/>
      <c r="BN2710"/>
      <c r="BO2710"/>
      <c r="BP2710"/>
    </row>
    <row r="2711" spans="51:68" ht="14.25">
      <c r="AY2711"/>
      <c r="AZ2711"/>
      <c r="BA2711"/>
      <c r="BB2711"/>
      <c r="BC2711"/>
      <c r="BD2711"/>
      <c r="BE2711"/>
      <c r="BF2711"/>
      <c r="BG2711"/>
      <c r="BH2711"/>
      <c r="BI2711"/>
      <c r="BJ2711"/>
      <c r="BK2711"/>
      <c r="BL2711"/>
      <c r="BM2711"/>
      <c r="BN2711"/>
      <c r="BO2711"/>
      <c r="BP2711"/>
    </row>
    <row r="2712" spans="51:68" ht="14.25">
      <c r="AY2712"/>
      <c r="AZ2712"/>
      <c r="BA2712"/>
      <c r="BB2712"/>
      <c r="BC2712"/>
      <c r="BD2712"/>
      <c r="BE2712"/>
      <c r="BF2712"/>
      <c r="BG2712"/>
      <c r="BH2712"/>
      <c r="BI2712"/>
      <c r="BJ2712"/>
      <c r="BK2712"/>
      <c r="BL2712"/>
      <c r="BM2712"/>
      <c r="BN2712"/>
      <c r="BO2712"/>
      <c r="BP2712"/>
    </row>
    <row r="2713" spans="51:68" ht="14.25">
      <c r="AY2713"/>
      <c r="AZ2713"/>
      <c r="BA2713"/>
      <c r="BB2713"/>
      <c r="BC2713"/>
      <c r="BD2713"/>
      <c r="BE2713"/>
      <c r="BF2713"/>
      <c r="BG2713"/>
      <c r="BH2713"/>
      <c r="BI2713"/>
      <c r="BJ2713"/>
      <c r="BK2713"/>
      <c r="BL2713"/>
      <c r="BM2713"/>
      <c r="BN2713"/>
      <c r="BO2713"/>
      <c r="BP2713"/>
    </row>
    <row r="2714" spans="51:68" ht="14.25">
      <c r="AY2714"/>
      <c r="AZ2714"/>
      <c r="BA2714"/>
      <c r="BB2714"/>
      <c r="BC2714"/>
      <c r="BD2714"/>
      <c r="BE2714"/>
      <c r="BF2714"/>
      <c r="BG2714"/>
      <c r="BH2714"/>
      <c r="BI2714"/>
      <c r="BJ2714"/>
      <c r="BK2714"/>
      <c r="BL2714"/>
      <c r="BM2714"/>
      <c r="BN2714"/>
      <c r="BO2714"/>
      <c r="BP2714"/>
    </row>
    <row r="2715" spans="51:68" ht="14.25">
      <c r="AY2715"/>
      <c r="AZ2715"/>
      <c r="BA2715"/>
      <c r="BB2715"/>
      <c r="BC2715"/>
      <c r="BD2715"/>
      <c r="BE2715"/>
      <c r="BF2715"/>
      <c r="BG2715"/>
      <c r="BH2715"/>
      <c r="BI2715"/>
      <c r="BJ2715"/>
      <c r="BK2715"/>
      <c r="BL2715"/>
      <c r="BM2715"/>
      <c r="BN2715"/>
      <c r="BO2715"/>
      <c r="BP2715"/>
    </row>
    <row r="2716" spans="51:68" ht="14.25">
      <c r="AY2716"/>
      <c r="AZ2716"/>
      <c r="BA2716"/>
      <c r="BB2716"/>
      <c r="BC2716"/>
      <c r="BD2716"/>
      <c r="BE2716"/>
      <c r="BF2716"/>
      <c r="BG2716"/>
      <c r="BH2716"/>
      <c r="BI2716"/>
      <c r="BJ2716"/>
      <c r="BK2716"/>
      <c r="BL2716"/>
      <c r="BM2716"/>
      <c r="BN2716"/>
      <c r="BO2716"/>
      <c r="BP2716"/>
    </row>
    <row r="2717" spans="51:68" ht="14.25">
      <c r="AY2717"/>
      <c r="AZ2717"/>
      <c r="BA2717"/>
      <c r="BB2717"/>
      <c r="BC2717"/>
      <c r="BD2717"/>
      <c r="BE2717"/>
      <c r="BF2717"/>
      <c r="BG2717"/>
      <c r="BH2717"/>
      <c r="BI2717"/>
      <c r="BJ2717"/>
      <c r="BK2717"/>
      <c r="BL2717"/>
      <c r="BM2717"/>
      <c r="BN2717"/>
      <c r="BO2717"/>
      <c r="BP2717"/>
    </row>
    <row r="2718" spans="51:68" ht="14.25">
      <c r="AY2718"/>
      <c r="AZ2718"/>
      <c r="BA2718"/>
      <c r="BB2718"/>
      <c r="BC2718"/>
      <c r="BD2718"/>
      <c r="BE2718"/>
      <c r="BF2718"/>
      <c r="BG2718"/>
      <c r="BH2718"/>
      <c r="BI2718"/>
      <c r="BJ2718"/>
      <c r="BK2718"/>
      <c r="BL2718"/>
      <c r="BM2718"/>
      <c r="BN2718"/>
      <c r="BO2718"/>
      <c r="BP2718"/>
    </row>
    <row r="2719" spans="51:68" ht="14.25">
      <c r="AY2719"/>
      <c r="AZ2719"/>
      <c r="BA2719"/>
      <c r="BB2719"/>
      <c r="BC2719"/>
      <c r="BD2719"/>
      <c r="BE2719"/>
      <c r="BF2719"/>
      <c r="BG2719"/>
      <c r="BH2719"/>
      <c r="BI2719"/>
      <c r="BJ2719"/>
      <c r="BK2719"/>
      <c r="BL2719"/>
      <c r="BM2719"/>
      <c r="BN2719"/>
      <c r="BO2719"/>
      <c r="BP2719"/>
    </row>
    <row r="2720" spans="51:68" ht="14.25">
      <c r="AY2720"/>
      <c r="AZ2720"/>
      <c r="BA2720"/>
      <c r="BB2720"/>
      <c r="BC2720"/>
      <c r="BD2720"/>
      <c r="BE2720"/>
      <c r="BF2720"/>
      <c r="BG2720"/>
      <c r="BH2720"/>
      <c r="BI2720"/>
      <c r="BJ2720"/>
      <c r="BK2720"/>
      <c r="BL2720"/>
      <c r="BM2720"/>
      <c r="BN2720"/>
      <c r="BO2720"/>
      <c r="BP2720"/>
    </row>
    <row r="2721" spans="51:68" ht="14.25">
      <c r="AY2721"/>
      <c r="AZ2721"/>
      <c r="BA2721"/>
      <c r="BB2721"/>
      <c r="BC2721"/>
      <c r="BD2721"/>
      <c r="BE2721"/>
      <c r="BF2721"/>
      <c r="BG2721"/>
      <c r="BH2721"/>
      <c r="BI2721"/>
      <c r="BJ2721"/>
      <c r="BK2721"/>
      <c r="BL2721"/>
      <c r="BM2721"/>
      <c r="BN2721"/>
      <c r="BO2721"/>
      <c r="BP2721"/>
    </row>
    <row r="2722" spans="51:68" ht="14.25">
      <c r="AY2722"/>
      <c r="AZ2722"/>
      <c r="BA2722"/>
      <c r="BB2722"/>
      <c r="BC2722"/>
      <c r="BD2722"/>
      <c r="BE2722"/>
      <c r="BF2722"/>
      <c r="BG2722"/>
      <c r="BH2722"/>
      <c r="BI2722"/>
      <c r="BJ2722"/>
      <c r="BK2722"/>
      <c r="BL2722"/>
      <c r="BM2722"/>
      <c r="BN2722"/>
      <c r="BO2722"/>
      <c r="BP2722"/>
    </row>
    <row r="2723" spans="51:68" ht="14.25">
      <c r="AY2723"/>
      <c r="AZ2723"/>
      <c r="BA2723"/>
      <c r="BB2723"/>
      <c r="BC2723"/>
      <c r="BD2723"/>
      <c r="BE2723"/>
      <c r="BF2723"/>
      <c r="BG2723"/>
      <c r="BH2723"/>
      <c r="BI2723"/>
      <c r="BJ2723"/>
      <c r="BK2723"/>
      <c r="BL2723"/>
      <c r="BM2723"/>
      <c r="BN2723"/>
      <c r="BO2723"/>
      <c r="BP2723"/>
    </row>
    <row r="2724" spans="51:68" ht="14.25">
      <c r="AY2724"/>
      <c r="AZ2724"/>
      <c r="BA2724"/>
      <c r="BB2724"/>
      <c r="BC2724"/>
      <c r="BD2724"/>
      <c r="BE2724"/>
      <c r="BF2724"/>
      <c r="BG2724"/>
      <c r="BH2724"/>
      <c r="BI2724"/>
      <c r="BJ2724"/>
      <c r="BK2724"/>
      <c r="BL2724"/>
      <c r="BM2724"/>
      <c r="BN2724"/>
      <c r="BO2724"/>
      <c r="BP2724"/>
    </row>
    <row r="2725" spans="51:68" ht="14.25">
      <c r="AY2725"/>
      <c r="AZ2725"/>
      <c r="BA2725"/>
      <c r="BB2725"/>
      <c r="BC2725"/>
      <c r="BD2725"/>
      <c r="BE2725"/>
      <c r="BF2725"/>
      <c r="BG2725"/>
      <c r="BH2725"/>
      <c r="BI2725"/>
      <c r="BJ2725"/>
      <c r="BK2725"/>
      <c r="BL2725"/>
      <c r="BM2725"/>
      <c r="BN2725"/>
      <c r="BO2725"/>
      <c r="BP2725"/>
    </row>
    <row r="2726" spans="51:68" ht="14.25">
      <c r="AY2726"/>
      <c r="AZ2726"/>
      <c r="BA2726"/>
      <c r="BB2726"/>
      <c r="BC2726"/>
      <c r="BD2726"/>
      <c r="BE2726"/>
      <c r="BF2726"/>
      <c r="BG2726"/>
      <c r="BH2726"/>
      <c r="BI2726"/>
      <c r="BJ2726"/>
      <c r="BK2726"/>
      <c r="BL2726"/>
      <c r="BM2726"/>
      <c r="BN2726"/>
      <c r="BO2726"/>
      <c r="BP2726"/>
    </row>
    <row r="2727" spans="51:68" ht="14.25">
      <c r="AY2727"/>
      <c r="AZ2727"/>
      <c r="BA2727"/>
      <c r="BB2727"/>
      <c r="BC2727"/>
      <c r="BD2727"/>
      <c r="BE2727"/>
      <c r="BF2727"/>
      <c r="BG2727"/>
      <c r="BH2727"/>
      <c r="BI2727"/>
      <c r="BJ2727"/>
      <c r="BK2727"/>
      <c r="BL2727"/>
      <c r="BM2727"/>
      <c r="BN2727"/>
      <c r="BO2727"/>
      <c r="BP2727"/>
    </row>
    <row r="2728" spans="51:68" ht="14.25">
      <c r="AY2728"/>
      <c r="AZ2728"/>
      <c r="BA2728"/>
      <c r="BB2728"/>
      <c r="BC2728"/>
      <c r="BD2728"/>
      <c r="BE2728"/>
      <c r="BF2728"/>
      <c r="BG2728"/>
      <c r="BH2728"/>
      <c r="BI2728"/>
      <c r="BJ2728"/>
      <c r="BK2728"/>
      <c r="BL2728"/>
      <c r="BM2728"/>
      <c r="BN2728"/>
      <c r="BO2728"/>
      <c r="BP2728"/>
    </row>
    <row r="2729" spans="51:68" ht="14.25">
      <c r="AY2729"/>
      <c r="AZ2729"/>
      <c r="BA2729"/>
      <c r="BB2729"/>
      <c r="BC2729"/>
      <c r="BD2729"/>
      <c r="BE2729"/>
      <c r="BF2729"/>
      <c r="BG2729"/>
      <c r="BH2729"/>
      <c r="BI2729"/>
      <c r="BJ2729"/>
      <c r="BK2729"/>
      <c r="BL2729"/>
      <c r="BM2729"/>
      <c r="BN2729"/>
      <c r="BO2729"/>
      <c r="BP2729"/>
    </row>
    <row r="2730" spans="51:68" ht="14.25">
      <c r="AY2730"/>
      <c r="AZ2730"/>
      <c r="BA2730"/>
      <c r="BB2730"/>
      <c r="BC2730"/>
      <c r="BD2730"/>
      <c r="BE2730"/>
      <c r="BF2730"/>
      <c r="BG2730"/>
      <c r="BH2730"/>
      <c r="BI2730"/>
      <c r="BJ2730"/>
      <c r="BK2730"/>
      <c r="BL2730"/>
      <c r="BM2730"/>
      <c r="BN2730"/>
      <c r="BO2730"/>
      <c r="BP2730"/>
    </row>
    <row r="2731" spans="51:68" ht="14.25">
      <c r="AY2731"/>
      <c r="AZ2731"/>
      <c r="BA2731"/>
      <c r="BB2731"/>
      <c r="BC2731"/>
      <c r="BD2731"/>
      <c r="BE2731"/>
      <c r="BF2731"/>
      <c r="BG2731"/>
      <c r="BH2731"/>
      <c r="BI2731"/>
      <c r="BJ2731"/>
      <c r="BK2731"/>
      <c r="BL2731"/>
      <c r="BM2731"/>
      <c r="BN2731"/>
      <c r="BO2731"/>
      <c r="BP2731"/>
    </row>
    <row r="2732" spans="51:68" ht="14.25">
      <c r="AY2732"/>
      <c r="AZ2732"/>
      <c r="BA2732"/>
      <c r="BB2732"/>
      <c r="BC2732"/>
      <c r="BD2732"/>
      <c r="BE2732"/>
      <c r="BF2732"/>
      <c r="BG2732"/>
      <c r="BH2732"/>
      <c r="BI2732"/>
      <c r="BJ2732"/>
      <c r="BK2732"/>
      <c r="BL2732"/>
      <c r="BM2732"/>
      <c r="BN2732"/>
      <c r="BO2732"/>
      <c r="BP2732"/>
    </row>
    <row r="2733" spans="51:68" ht="14.25">
      <c r="AY2733"/>
      <c r="AZ2733"/>
      <c r="BA2733"/>
      <c r="BB2733"/>
      <c r="BC2733"/>
      <c r="BD2733"/>
      <c r="BE2733"/>
      <c r="BF2733"/>
      <c r="BG2733"/>
      <c r="BH2733"/>
      <c r="BI2733"/>
      <c r="BJ2733"/>
      <c r="BK2733"/>
      <c r="BL2733"/>
      <c r="BM2733"/>
      <c r="BN2733"/>
      <c r="BO2733"/>
      <c r="BP2733"/>
    </row>
    <row r="2734" spans="51:68" ht="14.25">
      <c r="AY2734"/>
      <c r="AZ2734"/>
      <c r="BA2734"/>
      <c r="BB2734"/>
      <c r="BC2734"/>
      <c r="BD2734"/>
      <c r="BE2734"/>
      <c r="BF2734"/>
      <c r="BG2734"/>
      <c r="BH2734"/>
      <c r="BI2734"/>
      <c r="BJ2734"/>
      <c r="BK2734"/>
      <c r="BL2734"/>
      <c r="BM2734"/>
      <c r="BN2734"/>
      <c r="BO2734"/>
      <c r="BP2734"/>
    </row>
    <row r="2735" spans="51:68" ht="14.25">
      <c r="AY2735"/>
      <c r="AZ2735"/>
      <c r="BA2735"/>
      <c r="BB2735"/>
      <c r="BC2735"/>
      <c r="BD2735"/>
      <c r="BE2735"/>
      <c r="BF2735"/>
      <c r="BG2735"/>
      <c r="BH2735"/>
      <c r="BI2735"/>
      <c r="BJ2735"/>
      <c r="BK2735"/>
      <c r="BL2735"/>
      <c r="BM2735"/>
      <c r="BN2735"/>
      <c r="BO2735"/>
      <c r="BP2735"/>
    </row>
    <row r="2736" spans="51:68" ht="14.25">
      <c r="AY2736"/>
      <c r="AZ2736"/>
      <c r="BA2736"/>
      <c r="BB2736"/>
      <c r="BC2736"/>
      <c r="BD2736"/>
      <c r="BE2736"/>
      <c r="BF2736"/>
      <c r="BG2736"/>
      <c r="BH2736"/>
      <c r="BI2736"/>
      <c r="BJ2736"/>
      <c r="BK2736"/>
      <c r="BL2736"/>
      <c r="BM2736"/>
      <c r="BN2736"/>
      <c r="BO2736"/>
      <c r="BP2736"/>
    </row>
    <row r="2737" spans="51:68" ht="14.25">
      <c r="AY2737"/>
      <c r="AZ2737"/>
      <c r="BA2737"/>
      <c r="BB2737"/>
      <c r="BC2737"/>
      <c r="BD2737"/>
      <c r="BE2737"/>
      <c r="BF2737"/>
      <c r="BG2737"/>
      <c r="BH2737"/>
      <c r="BI2737"/>
      <c r="BJ2737"/>
      <c r="BK2737"/>
      <c r="BL2737"/>
      <c r="BM2737"/>
      <c r="BN2737"/>
      <c r="BO2737"/>
      <c r="BP2737"/>
    </row>
    <row r="2738" spans="51:68" ht="14.25">
      <c r="AY2738"/>
      <c r="AZ2738"/>
      <c r="BA2738"/>
      <c r="BB2738"/>
      <c r="BC2738"/>
      <c r="BD2738"/>
      <c r="BE2738"/>
      <c r="BF2738"/>
      <c r="BG2738"/>
      <c r="BH2738"/>
      <c r="BI2738"/>
      <c r="BJ2738"/>
      <c r="BK2738"/>
      <c r="BL2738"/>
      <c r="BM2738"/>
      <c r="BN2738"/>
      <c r="BO2738"/>
      <c r="BP2738"/>
    </row>
    <row r="2739" spans="51:68" ht="14.25">
      <c r="AY2739"/>
      <c r="AZ2739"/>
      <c r="BA2739"/>
      <c r="BB2739"/>
      <c r="BC2739"/>
      <c r="BD2739"/>
      <c r="BE2739"/>
      <c r="BF2739"/>
      <c r="BG2739"/>
      <c r="BH2739"/>
      <c r="BI2739"/>
      <c r="BJ2739"/>
      <c r="BK2739"/>
      <c r="BL2739"/>
      <c r="BM2739"/>
      <c r="BN2739"/>
      <c r="BO2739"/>
      <c r="BP2739"/>
    </row>
    <row r="2740" spans="51:68" ht="14.25">
      <c r="AY2740"/>
      <c r="AZ2740"/>
      <c r="BA2740"/>
      <c r="BB2740"/>
      <c r="BC2740"/>
      <c r="BD2740"/>
      <c r="BE2740"/>
      <c r="BF2740"/>
      <c r="BG2740"/>
      <c r="BH2740"/>
      <c r="BI2740"/>
      <c r="BJ2740"/>
      <c r="BK2740"/>
      <c r="BL2740"/>
      <c r="BM2740"/>
      <c r="BN2740"/>
      <c r="BO2740"/>
      <c r="BP2740"/>
    </row>
    <row r="2741" spans="51:68" ht="14.25">
      <c r="AY2741"/>
      <c r="AZ2741"/>
      <c r="BA2741"/>
      <c r="BB2741"/>
      <c r="BC2741"/>
      <c r="BD2741"/>
      <c r="BE2741"/>
      <c r="BF2741"/>
      <c r="BG2741"/>
      <c r="BH2741"/>
      <c r="BI2741"/>
      <c r="BJ2741"/>
      <c r="BK2741"/>
      <c r="BL2741"/>
      <c r="BM2741"/>
      <c r="BN2741"/>
      <c r="BO2741"/>
      <c r="BP2741"/>
    </row>
    <row r="2742" spans="51:68" ht="14.25">
      <c r="AY2742"/>
      <c r="AZ2742"/>
      <c r="BA2742"/>
      <c r="BB2742"/>
      <c r="BC2742"/>
      <c r="BD2742"/>
      <c r="BE2742"/>
      <c r="BF2742"/>
      <c r="BG2742"/>
      <c r="BH2742"/>
      <c r="BI2742"/>
      <c r="BJ2742"/>
      <c r="BK2742"/>
      <c r="BL2742"/>
      <c r="BM2742"/>
      <c r="BN2742"/>
      <c r="BO2742"/>
      <c r="BP2742"/>
    </row>
    <row r="2743" spans="51:68" ht="14.25">
      <c r="AY2743"/>
      <c r="AZ2743"/>
      <c r="BA2743"/>
      <c r="BB2743"/>
      <c r="BC2743"/>
      <c r="BD2743"/>
      <c r="BE2743"/>
      <c r="BF2743"/>
      <c r="BG2743"/>
      <c r="BH2743"/>
      <c r="BI2743"/>
      <c r="BJ2743"/>
      <c r="BK2743"/>
      <c r="BL2743"/>
      <c r="BM2743"/>
      <c r="BN2743"/>
      <c r="BO2743"/>
      <c r="BP2743"/>
    </row>
    <row r="2744" spans="51:68" ht="14.25">
      <c r="AY2744"/>
      <c r="AZ2744"/>
      <c r="BA2744"/>
      <c r="BB2744"/>
      <c r="BC2744"/>
      <c r="BD2744"/>
      <c r="BE2744"/>
      <c r="BF2744"/>
      <c r="BG2744"/>
      <c r="BH2744"/>
      <c r="BI2744"/>
      <c r="BJ2744"/>
      <c r="BK2744"/>
      <c r="BL2744"/>
      <c r="BM2744"/>
      <c r="BN2744"/>
      <c r="BO2744"/>
      <c r="BP2744"/>
    </row>
    <row r="2745" spans="51:68" ht="14.25">
      <c r="AY2745"/>
      <c r="AZ2745"/>
      <c r="BA2745"/>
      <c r="BB2745"/>
      <c r="BC2745"/>
      <c r="BD2745"/>
      <c r="BE2745"/>
      <c r="BF2745"/>
      <c r="BG2745"/>
      <c r="BH2745"/>
      <c r="BI2745"/>
      <c r="BJ2745"/>
      <c r="BK2745"/>
      <c r="BL2745"/>
      <c r="BM2745"/>
      <c r="BN2745"/>
      <c r="BO2745"/>
      <c r="BP2745"/>
    </row>
    <row r="2746" spans="51:68" ht="14.25">
      <c r="AY2746"/>
      <c r="AZ2746"/>
      <c r="BA2746"/>
      <c r="BB2746"/>
      <c r="BC2746"/>
      <c r="BD2746"/>
      <c r="BE2746"/>
      <c r="BF2746"/>
      <c r="BG2746"/>
      <c r="BH2746"/>
      <c r="BI2746"/>
      <c r="BJ2746"/>
      <c r="BK2746"/>
      <c r="BL2746"/>
      <c r="BM2746"/>
      <c r="BN2746"/>
      <c r="BO2746"/>
      <c r="BP2746"/>
    </row>
    <row r="2747" spans="51:68" ht="14.25">
      <c r="AY2747"/>
      <c r="AZ2747"/>
      <c r="BA2747"/>
      <c r="BB2747"/>
      <c r="BC2747"/>
      <c r="BD2747"/>
      <c r="BE2747"/>
      <c r="BF2747"/>
      <c r="BG2747"/>
      <c r="BH2747"/>
      <c r="BI2747"/>
      <c r="BJ2747"/>
      <c r="BK2747"/>
      <c r="BL2747"/>
      <c r="BM2747"/>
      <c r="BN2747"/>
      <c r="BO2747"/>
      <c r="BP2747"/>
    </row>
    <row r="2748" spans="51:68" ht="14.25">
      <c r="AY2748"/>
      <c r="AZ2748"/>
      <c r="BA2748"/>
      <c r="BB2748"/>
      <c r="BC2748"/>
      <c r="BD2748"/>
      <c r="BE2748"/>
      <c r="BF2748"/>
      <c r="BG2748"/>
      <c r="BH2748"/>
      <c r="BI2748"/>
      <c r="BJ2748"/>
      <c r="BK2748"/>
      <c r="BL2748"/>
      <c r="BM2748"/>
      <c r="BN2748"/>
      <c r="BO2748"/>
      <c r="BP2748"/>
    </row>
    <row r="2749" spans="51:68" ht="14.25">
      <c r="AY2749"/>
      <c r="AZ2749"/>
      <c r="BA2749"/>
      <c r="BB2749"/>
      <c r="BC2749"/>
      <c r="BD2749"/>
      <c r="BE2749"/>
      <c r="BF2749"/>
      <c r="BG2749"/>
      <c r="BH2749"/>
      <c r="BI2749"/>
      <c r="BJ2749"/>
      <c r="BK2749"/>
      <c r="BL2749"/>
      <c r="BM2749"/>
      <c r="BN2749"/>
      <c r="BO2749"/>
      <c r="BP2749"/>
    </row>
    <row r="2750" spans="51:68" ht="14.25">
      <c r="AY2750"/>
      <c r="AZ2750"/>
      <c r="BA2750"/>
      <c r="BB2750"/>
      <c r="BC2750"/>
      <c r="BD2750"/>
      <c r="BE2750"/>
      <c r="BF2750"/>
      <c r="BG2750"/>
      <c r="BH2750"/>
      <c r="BI2750"/>
      <c r="BJ2750"/>
      <c r="BK2750"/>
      <c r="BL2750"/>
      <c r="BM2750"/>
      <c r="BN2750"/>
      <c r="BO2750"/>
      <c r="BP2750"/>
    </row>
    <row r="2751" spans="51:68" ht="14.25">
      <c r="AY2751"/>
      <c r="AZ2751"/>
      <c r="BA2751"/>
      <c r="BB2751"/>
      <c r="BC2751"/>
      <c r="BD2751"/>
      <c r="BE2751"/>
      <c r="BF2751"/>
      <c r="BG2751"/>
      <c r="BH2751"/>
      <c r="BI2751"/>
      <c r="BJ2751"/>
      <c r="BK2751"/>
      <c r="BL2751"/>
      <c r="BM2751"/>
      <c r="BN2751"/>
      <c r="BO2751"/>
      <c r="BP2751"/>
    </row>
    <row r="2752" spans="51:68" ht="14.25">
      <c r="AY2752"/>
      <c r="AZ2752"/>
      <c r="BA2752"/>
      <c r="BB2752"/>
      <c r="BC2752"/>
      <c r="BD2752"/>
      <c r="BE2752"/>
      <c r="BF2752"/>
      <c r="BG2752"/>
      <c r="BH2752"/>
      <c r="BI2752"/>
      <c r="BJ2752"/>
      <c r="BK2752"/>
      <c r="BL2752"/>
      <c r="BM2752"/>
      <c r="BN2752"/>
      <c r="BO2752"/>
      <c r="BP2752"/>
    </row>
    <row r="2753" spans="51:68" ht="14.25">
      <c r="AY2753"/>
      <c r="AZ2753"/>
      <c r="BA2753"/>
      <c r="BB2753"/>
      <c r="BC2753"/>
      <c r="BD2753"/>
      <c r="BE2753"/>
      <c r="BF2753"/>
      <c r="BG2753"/>
      <c r="BH2753"/>
      <c r="BI2753"/>
      <c r="BJ2753"/>
      <c r="BK2753"/>
      <c r="BL2753"/>
      <c r="BM2753"/>
      <c r="BN2753"/>
      <c r="BO2753"/>
      <c r="BP2753"/>
    </row>
    <row r="2754" spans="51:68" ht="14.25">
      <c r="AY2754"/>
      <c r="AZ2754"/>
      <c r="BA2754"/>
      <c r="BB2754"/>
      <c r="BC2754"/>
      <c r="BD2754"/>
      <c r="BE2754"/>
      <c r="BF2754"/>
      <c r="BG2754"/>
      <c r="BH2754"/>
      <c r="BI2754"/>
      <c r="BJ2754"/>
      <c r="BK2754"/>
      <c r="BL2754"/>
      <c r="BM2754"/>
      <c r="BN2754"/>
      <c r="BO2754"/>
      <c r="BP2754"/>
    </row>
    <row r="2755" spans="51:68" ht="14.25">
      <c r="AY2755"/>
      <c r="AZ2755"/>
      <c r="BA2755"/>
      <c r="BB2755"/>
      <c r="BC2755"/>
      <c r="BD2755"/>
      <c r="BE2755"/>
      <c r="BF2755"/>
      <c r="BG2755"/>
      <c r="BH2755"/>
      <c r="BI2755"/>
      <c r="BJ2755"/>
      <c r="BK2755"/>
      <c r="BL2755"/>
      <c r="BM2755"/>
      <c r="BN2755"/>
      <c r="BO2755"/>
      <c r="BP2755"/>
    </row>
    <row r="2756" spans="51:68" ht="14.25">
      <c r="AY2756"/>
      <c r="AZ2756"/>
      <c r="BA2756"/>
      <c r="BB2756"/>
      <c r="BC2756"/>
      <c r="BD2756"/>
      <c r="BE2756"/>
      <c r="BF2756"/>
      <c r="BG2756"/>
      <c r="BH2756"/>
      <c r="BI2756"/>
      <c r="BJ2756"/>
      <c r="BK2756"/>
      <c r="BL2756"/>
      <c r="BM2756"/>
      <c r="BN2756"/>
      <c r="BO2756"/>
      <c r="BP2756"/>
    </row>
    <row r="2757" spans="51:68" ht="14.25">
      <c r="AY2757"/>
      <c r="AZ2757"/>
      <c r="BA2757"/>
      <c r="BB2757"/>
      <c r="BC2757"/>
      <c r="BD2757"/>
      <c r="BE2757"/>
      <c r="BF2757"/>
      <c r="BG2757"/>
      <c r="BH2757"/>
      <c r="BI2757"/>
      <c r="BJ2757"/>
      <c r="BK2757"/>
      <c r="BL2757"/>
      <c r="BM2757"/>
      <c r="BN2757"/>
      <c r="BO2757"/>
      <c r="BP2757"/>
    </row>
    <row r="2758" spans="51:68" ht="14.25">
      <c r="AY2758"/>
      <c r="AZ2758"/>
      <c r="BA2758"/>
      <c r="BB2758"/>
      <c r="BC2758"/>
      <c r="BD2758"/>
      <c r="BE2758"/>
      <c r="BF2758"/>
      <c r="BG2758"/>
      <c r="BH2758"/>
      <c r="BI2758"/>
      <c r="BJ2758"/>
      <c r="BK2758"/>
      <c r="BL2758"/>
      <c r="BM2758"/>
      <c r="BN2758"/>
      <c r="BO2758"/>
      <c r="BP2758"/>
    </row>
    <row r="2759" spans="51:68" ht="14.25">
      <c r="AY2759"/>
      <c r="AZ2759"/>
      <c r="BA2759"/>
      <c r="BB2759"/>
      <c r="BC2759"/>
      <c r="BD2759"/>
      <c r="BE2759"/>
      <c r="BF2759"/>
      <c r="BG2759"/>
      <c r="BH2759"/>
      <c r="BI2759"/>
      <c r="BJ2759"/>
      <c r="BK2759"/>
      <c r="BL2759"/>
      <c r="BM2759"/>
      <c r="BN2759"/>
      <c r="BO2759"/>
      <c r="BP2759"/>
    </row>
    <row r="2760" spans="51:68" ht="14.25">
      <c r="AY2760"/>
      <c r="AZ2760"/>
      <c r="BA2760"/>
      <c r="BB2760"/>
      <c r="BC2760"/>
      <c r="BD2760"/>
      <c r="BE2760"/>
      <c r="BF2760"/>
      <c r="BG2760"/>
      <c r="BH2760"/>
      <c r="BI2760"/>
      <c r="BJ2760"/>
      <c r="BK2760"/>
      <c r="BL2760"/>
      <c r="BM2760"/>
      <c r="BN2760"/>
      <c r="BO2760"/>
      <c r="BP2760"/>
    </row>
    <row r="2761" spans="51:68" ht="14.25">
      <c r="AY2761"/>
      <c r="AZ2761"/>
      <c r="BA2761"/>
      <c r="BB2761"/>
      <c r="BC2761"/>
      <c r="BD2761"/>
      <c r="BE2761"/>
      <c r="BF2761"/>
      <c r="BG2761"/>
      <c r="BH2761"/>
      <c r="BI2761"/>
      <c r="BJ2761"/>
      <c r="BK2761"/>
      <c r="BL2761"/>
      <c r="BM2761"/>
      <c r="BN2761"/>
      <c r="BO2761"/>
      <c r="BP2761"/>
    </row>
    <row r="2762" spans="51:68" ht="14.25">
      <c r="AY2762"/>
      <c r="AZ2762"/>
      <c r="BA2762"/>
      <c r="BB2762"/>
      <c r="BC2762"/>
      <c r="BD2762"/>
      <c r="BE2762"/>
      <c r="BF2762"/>
      <c r="BG2762"/>
      <c r="BH2762"/>
      <c r="BI2762"/>
      <c r="BJ2762"/>
      <c r="BK2762"/>
      <c r="BL2762"/>
      <c r="BM2762"/>
      <c r="BN2762"/>
      <c r="BO2762"/>
      <c r="BP2762"/>
    </row>
    <row r="2763" spans="51:68" ht="14.25">
      <c r="AY2763"/>
      <c r="AZ2763"/>
      <c r="BA2763"/>
      <c r="BB2763"/>
      <c r="BC2763"/>
      <c r="BD2763"/>
      <c r="BE2763"/>
      <c r="BF2763"/>
      <c r="BG2763"/>
      <c r="BH2763"/>
      <c r="BI2763"/>
      <c r="BJ2763"/>
      <c r="BK2763"/>
      <c r="BL2763"/>
      <c r="BM2763"/>
      <c r="BN2763"/>
      <c r="BO2763"/>
      <c r="BP2763"/>
    </row>
    <row r="2764" spans="51:68" ht="14.25">
      <c r="AY2764"/>
      <c r="AZ2764"/>
      <c r="BA2764"/>
      <c r="BB2764"/>
      <c r="BC2764"/>
      <c r="BD2764"/>
      <c r="BE2764"/>
      <c r="BF2764"/>
      <c r="BG2764"/>
      <c r="BH2764"/>
      <c r="BI2764"/>
      <c r="BJ2764"/>
      <c r="BK2764"/>
      <c r="BL2764"/>
      <c r="BM2764"/>
      <c r="BN2764"/>
      <c r="BO2764"/>
      <c r="BP2764"/>
    </row>
    <row r="2765" spans="51:68" ht="14.25">
      <c r="AY2765"/>
      <c r="AZ2765"/>
      <c r="BA2765"/>
      <c r="BB2765"/>
      <c r="BC2765"/>
      <c r="BD2765"/>
      <c r="BE2765"/>
      <c r="BF2765"/>
      <c r="BG2765"/>
      <c r="BH2765"/>
      <c r="BI2765"/>
      <c r="BJ2765"/>
      <c r="BK2765"/>
      <c r="BL2765"/>
      <c r="BM2765"/>
      <c r="BN2765"/>
      <c r="BO2765"/>
      <c r="BP2765"/>
    </row>
    <row r="2766" spans="51:68" ht="14.25">
      <c r="AY2766"/>
      <c r="AZ2766"/>
      <c r="BA2766"/>
      <c r="BB2766"/>
      <c r="BC2766"/>
      <c r="BD2766"/>
      <c r="BE2766"/>
      <c r="BF2766"/>
      <c r="BG2766"/>
      <c r="BH2766"/>
      <c r="BI2766"/>
      <c r="BJ2766"/>
      <c r="BK2766"/>
      <c r="BL2766"/>
      <c r="BM2766"/>
      <c r="BN2766"/>
      <c r="BO2766"/>
      <c r="BP2766"/>
    </row>
    <row r="2767" spans="51:68" ht="14.25">
      <c r="AY2767"/>
      <c r="AZ2767"/>
      <c r="BA2767"/>
      <c r="BB2767"/>
      <c r="BC2767"/>
      <c r="BD2767"/>
      <c r="BE2767"/>
      <c r="BF2767"/>
      <c r="BG2767"/>
      <c r="BH2767"/>
      <c r="BI2767"/>
      <c r="BJ2767"/>
      <c r="BK2767"/>
      <c r="BL2767"/>
      <c r="BM2767"/>
      <c r="BN2767"/>
      <c r="BO2767"/>
      <c r="BP2767"/>
    </row>
    <row r="2768" spans="51:68" ht="14.25">
      <c r="AY2768"/>
      <c r="AZ2768"/>
      <c r="BA2768"/>
      <c r="BB2768"/>
      <c r="BC2768"/>
      <c r="BD2768"/>
      <c r="BE2768"/>
      <c r="BF2768"/>
      <c r="BG2768"/>
      <c r="BH2768"/>
      <c r="BI2768"/>
      <c r="BJ2768"/>
      <c r="BK2768"/>
      <c r="BL2768"/>
      <c r="BM2768"/>
      <c r="BN2768"/>
      <c r="BO2768"/>
      <c r="BP2768"/>
    </row>
    <row r="2769" spans="51:68" ht="14.25">
      <c r="AY2769"/>
      <c r="AZ2769"/>
      <c r="BA2769"/>
      <c r="BB2769"/>
      <c r="BC2769"/>
      <c r="BD2769"/>
      <c r="BE2769"/>
      <c r="BF2769"/>
      <c r="BG2769"/>
      <c r="BH2769"/>
      <c r="BI2769"/>
      <c r="BJ2769"/>
      <c r="BK2769"/>
      <c r="BL2769"/>
      <c r="BM2769"/>
      <c r="BN2769"/>
      <c r="BO2769"/>
      <c r="BP2769"/>
    </row>
    <row r="2770" spans="51:68" ht="14.25">
      <c r="AY2770"/>
      <c r="AZ2770"/>
      <c r="BA2770"/>
      <c r="BB2770"/>
      <c r="BC2770"/>
      <c r="BD2770"/>
      <c r="BE2770"/>
      <c r="BF2770"/>
      <c r="BG2770"/>
      <c r="BH2770"/>
      <c r="BI2770"/>
      <c r="BJ2770"/>
      <c r="BK2770"/>
      <c r="BL2770"/>
      <c r="BM2770"/>
      <c r="BN2770"/>
      <c r="BO2770"/>
      <c r="BP2770"/>
    </row>
    <row r="2771" spans="51:68" ht="14.25">
      <c r="AY2771"/>
      <c r="AZ2771"/>
      <c r="BA2771"/>
      <c r="BB2771"/>
      <c r="BC2771"/>
      <c r="BD2771"/>
      <c r="BE2771"/>
      <c r="BF2771"/>
      <c r="BG2771"/>
      <c r="BH2771"/>
      <c r="BI2771"/>
      <c r="BJ2771"/>
      <c r="BK2771"/>
      <c r="BL2771"/>
      <c r="BM2771"/>
      <c r="BN2771"/>
      <c r="BO2771"/>
      <c r="BP2771"/>
    </row>
    <row r="2772" spans="51:68" ht="14.25">
      <c r="AY2772"/>
      <c r="AZ2772"/>
      <c r="BA2772"/>
      <c r="BB2772"/>
      <c r="BC2772"/>
      <c r="BD2772"/>
      <c r="BE2772"/>
      <c r="BF2772"/>
      <c r="BG2772"/>
      <c r="BH2772"/>
      <c r="BI2772"/>
      <c r="BJ2772"/>
      <c r="BK2772"/>
      <c r="BL2772"/>
      <c r="BM2772"/>
      <c r="BN2772"/>
      <c r="BO2772"/>
      <c r="BP2772"/>
    </row>
    <row r="2773" spans="51:68" ht="14.25">
      <c r="AY2773"/>
      <c r="AZ2773"/>
      <c r="BA2773"/>
      <c r="BB2773"/>
      <c r="BC2773"/>
      <c r="BD2773"/>
      <c r="BE2773"/>
      <c r="BF2773"/>
      <c r="BG2773"/>
      <c r="BH2773"/>
      <c r="BI2773"/>
      <c r="BJ2773"/>
      <c r="BK2773"/>
      <c r="BL2773"/>
      <c r="BM2773"/>
      <c r="BN2773"/>
      <c r="BO2773"/>
      <c r="BP2773"/>
    </row>
    <row r="2774" spans="51:68" ht="14.25">
      <c r="AY2774"/>
      <c r="AZ2774"/>
      <c r="BA2774"/>
      <c r="BB2774"/>
      <c r="BC2774"/>
      <c r="BD2774"/>
      <c r="BE2774"/>
      <c r="BF2774"/>
      <c r="BG2774"/>
      <c r="BH2774"/>
      <c r="BI2774"/>
      <c r="BJ2774"/>
      <c r="BK2774"/>
      <c r="BL2774"/>
      <c r="BM2774"/>
      <c r="BN2774"/>
      <c r="BO2774"/>
      <c r="BP2774"/>
    </row>
    <row r="2775" spans="51:68" ht="14.25">
      <c r="AY2775"/>
      <c r="AZ2775"/>
      <c r="BA2775"/>
      <c r="BB2775"/>
      <c r="BC2775"/>
      <c r="BD2775"/>
      <c r="BE2775"/>
      <c r="BF2775"/>
      <c r="BG2775"/>
      <c r="BH2775"/>
      <c r="BI2775"/>
      <c r="BJ2775"/>
      <c r="BK2775"/>
      <c r="BL2775"/>
      <c r="BM2775"/>
      <c r="BN2775"/>
      <c r="BO2775"/>
      <c r="BP2775"/>
    </row>
    <row r="2776" spans="51:68" ht="14.25">
      <c r="AY2776"/>
      <c r="AZ2776"/>
      <c r="BA2776"/>
      <c r="BB2776"/>
      <c r="BC2776"/>
      <c r="BD2776"/>
      <c r="BE2776"/>
      <c r="BF2776"/>
      <c r="BG2776"/>
      <c r="BH2776"/>
      <c r="BI2776"/>
      <c r="BJ2776"/>
      <c r="BK2776"/>
      <c r="BL2776"/>
      <c r="BM2776"/>
      <c r="BN2776"/>
      <c r="BO2776"/>
      <c r="BP2776"/>
    </row>
    <row r="2777" spans="51:68" ht="14.25">
      <c r="AY2777"/>
      <c r="AZ2777"/>
      <c r="BA2777"/>
      <c r="BB2777"/>
      <c r="BC2777"/>
      <c r="BD2777"/>
      <c r="BE2777"/>
      <c r="BF2777"/>
      <c r="BG2777"/>
      <c r="BH2777"/>
      <c r="BI2777"/>
      <c r="BJ2777"/>
      <c r="BK2777"/>
      <c r="BL2777"/>
      <c r="BM2777"/>
      <c r="BN2777"/>
      <c r="BO2777"/>
      <c r="BP2777"/>
    </row>
    <row r="2778" spans="51:68" ht="14.25">
      <c r="AY2778"/>
      <c r="AZ2778"/>
      <c r="BA2778"/>
      <c r="BB2778"/>
      <c r="BC2778"/>
      <c r="BD2778"/>
      <c r="BE2778"/>
      <c r="BF2778"/>
      <c r="BG2778"/>
      <c r="BH2778"/>
      <c r="BI2778"/>
      <c r="BJ2778"/>
      <c r="BK2778"/>
      <c r="BL2778"/>
      <c r="BM2778"/>
      <c r="BN2778"/>
      <c r="BO2778"/>
      <c r="BP2778"/>
    </row>
    <row r="2779" spans="51:68" ht="14.25">
      <c r="AY2779"/>
      <c r="AZ2779"/>
      <c r="BA2779"/>
      <c r="BB2779"/>
      <c r="BC2779"/>
      <c r="BD2779"/>
      <c r="BE2779"/>
      <c r="BF2779"/>
      <c r="BG2779"/>
      <c r="BH2779"/>
      <c r="BI2779"/>
      <c r="BJ2779"/>
      <c r="BK2779"/>
      <c r="BL2779"/>
      <c r="BM2779"/>
      <c r="BN2779"/>
      <c r="BO2779"/>
      <c r="BP2779"/>
    </row>
    <row r="2780" spans="51:68" ht="14.25">
      <c r="AY2780"/>
      <c r="AZ2780"/>
      <c r="BA2780"/>
      <c r="BB2780"/>
      <c r="BC2780"/>
      <c r="BD2780"/>
      <c r="BE2780"/>
      <c r="BF2780"/>
      <c r="BG2780"/>
      <c r="BH2780"/>
      <c r="BI2780"/>
      <c r="BJ2780"/>
      <c r="BK2780"/>
      <c r="BL2780"/>
      <c r="BM2780"/>
      <c r="BN2780"/>
      <c r="BO2780"/>
      <c r="BP2780"/>
    </row>
    <row r="2781" spans="51:68" ht="14.25">
      <c r="AY2781"/>
      <c r="AZ2781"/>
      <c r="BA2781"/>
      <c r="BB2781"/>
      <c r="BC2781"/>
      <c r="BD2781"/>
      <c r="BE2781"/>
      <c r="BF2781"/>
      <c r="BG2781"/>
      <c r="BH2781"/>
      <c r="BI2781"/>
      <c r="BJ2781"/>
      <c r="BK2781"/>
      <c r="BL2781"/>
      <c r="BM2781"/>
      <c r="BN2781"/>
      <c r="BO2781"/>
      <c r="BP2781"/>
    </row>
    <row r="2782" spans="51:68" ht="14.25">
      <c r="AY2782"/>
      <c r="AZ2782"/>
      <c r="BA2782"/>
      <c r="BB2782"/>
      <c r="BC2782"/>
      <c r="BD2782"/>
      <c r="BE2782"/>
      <c r="BF2782"/>
      <c r="BG2782"/>
      <c r="BH2782"/>
      <c r="BI2782"/>
      <c r="BJ2782"/>
      <c r="BK2782"/>
      <c r="BL2782"/>
      <c r="BM2782"/>
      <c r="BN2782"/>
      <c r="BO2782"/>
      <c r="BP2782"/>
    </row>
    <row r="2783" spans="51:68" ht="14.25">
      <c r="AY2783"/>
      <c r="AZ2783"/>
      <c r="BA2783"/>
      <c r="BB2783"/>
      <c r="BC2783"/>
      <c r="BD2783"/>
      <c r="BE2783"/>
      <c r="BF2783"/>
      <c r="BG2783"/>
      <c r="BH2783"/>
      <c r="BI2783"/>
      <c r="BJ2783"/>
      <c r="BK2783"/>
      <c r="BL2783"/>
      <c r="BM2783"/>
      <c r="BN2783"/>
      <c r="BO2783"/>
      <c r="BP2783"/>
    </row>
    <row r="2784" spans="51:68" ht="14.25">
      <c r="AY2784"/>
      <c r="AZ2784"/>
      <c r="BA2784"/>
      <c r="BB2784"/>
      <c r="BC2784"/>
      <c r="BD2784"/>
      <c r="BE2784"/>
      <c r="BF2784"/>
      <c r="BG2784"/>
      <c r="BH2784"/>
      <c r="BI2784"/>
      <c r="BJ2784"/>
      <c r="BK2784"/>
      <c r="BL2784"/>
      <c r="BM2784"/>
      <c r="BN2784"/>
      <c r="BO2784"/>
      <c r="BP2784"/>
    </row>
    <row r="2785" spans="51:68" ht="14.25">
      <c r="AY2785"/>
      <c r="AZ2785"/>
      <c r="BA2785"/>
      <c r="BB2785"/>
      <c r="BC2785"/>
      <c r="BD2785"/>
      <c r="BE2785"/>
      <c r="BF2785"/>
      <c r="BG2785"/>
      <c r="BH2785"/>
      <c r="BI2785"/>
      <c r="BJ2785"/>
      <c r="BK2785"/>
      <c r="BL2785"/>
      <c r="BM2785"/>
      <c r="BN2785"/>
      <c r="BO2785"/>
      <c r="BP2785"/>
    </row>
    <row r="2786" spans="51:68" ht="14.25">
      <c r="AY2786"/>
      <c r="AZ2786"/>
      <c r="BA2786"/>
      <c r="BB2786"/>
      <c r="BC2786"/>
      <c r="BD2786"/>
      <c r="BE2786"/>
      <c r="BF2786"/>
      <c r="BG2786"/>
      <c r="BH2786"/>
      <c r="BI2786"/>
      <c r="BJ2786"/>
      <c r="BK2786"/>
      <c r="BL2786"/>
      <c r="BM2786"/>
      <c r="BN2786"/>
      <c r="BO2786"/>
      <c r="BP2786"/>
    </row>
    <row r="2787" spans="51:68" ht="14.25">
      <c r="AY2787"/>
      <c r="AZ2787"/>
      <c r="BA2787"/>
      <c r="BB2787"/>
      <c r="BC2787"/>
      <c r="BD2787"/>
      <c r="BE2787"/>
      <c r="BF2787"/>
      <c r="BG2787"/>
      <c r="BH2787"/>
      <c r="BI2787"/>
      <c r="BJ2787"/>
      <c r="BK2787"/>
      <c r="BL2787"/>
      <c r="BM2787"/>
      <c r="BN2787"/>
      <c r="BO2787"/>
      <c r="BP2787"/>
    </row>
    <row r="2788" spans="51:68" ht="14.25">
      <c r="AY2788"/>
      <c r="AZ2788"/>
      <c r="BA2788"/>
      <c r="BB2788"/>
      <c r="BC2788"/>
      <c r="BD2788"/>
      <c r="BE2788"/>
      <c r="BF2788"/>
      <c r="BG2788"/>
      <c r="BH2788"/>
      <c r="BI2788"/>
      <c r="BJ2788"/>
      <c r="BK2788"/>
      <c r="BL2788"/>
      <c r="BM2788"/>
      <c r="BN2788"/>
      <c r="BO2788"/>
      <c r="BP2788"/>
    </row>
    <row r="2789" spans="51:68" ht="14.25">
      <c r="AY2789"/>
      <c r="AZ2789"/>
      <c r="BA2789"/>
      <c r="BB2789"/>
      <c r="BC2789"/>
      <c r="BD2789"/>
      <c r="BE2789"/>
      <c r="BF2789"/>
      <c r="BG2789"/>
      <c r="BH2789"/>
      <c r="BI2789"/>
      <c r="BJ2789"/>
      <c r="BK2789"/>
      <c r="BL2789"/>
      <c r="BM2789"/>
      <c r="BN2789"/>
      <c r="BO2789"/>
      <c r="BP2789"/>
    </row>
    <row r="2790" spans="51:68" ht="14.25">
      <c r="AY2790"/>
      <c r="AZ2790"/>
      <c r="BA2790"/>
      <c r="BB2790"/>
      <c r="BC2790"/>
      <c r="BD2790"/>
      <c r="BE2790"/>
      <c r="BF2790"/>
      <c r="BG2790"/>
      <c r="BH2790"/>
      <c r="BI2790"/>
      <c r="BJ2790"/>
      <c r="BK2790"/>
      <c r="BL2790"/>
      <c r="BM2790"/>
      <c r="BN2790"/>
      <c r="BO2790"/>
      <c r="BP2790"/>
    </row>
    <row r="2791" spans="51:68" ht="14.25">
      <c r="AY2791"/>
      <c r="AZ2791"/>
      <c r="BA2791"/>
      <c r="BB2791"/>
      <c r="BC2791"/>
      <c r="BD2791"/>
      <c r="BE2791"/>
      <c r="BF2791"/>
      <c r="BG2791"/>
      <c r="BH2791"/>
      <c r="BI2791"/>
      <c r="BJ2791"/>
      <c r="BK2791"/>
      <c r="BL2791"/>
      <c r="BM2791"/>
      <c r="BN2791"/>
      <c r="BO2791"/>
      <c r="BP2791"/>
    </row>
    <row r="2792" spans="51:68" ht="14.25">
      <c r="AY2792"/>
      <c r="AZ2792"/>
      <c r="BA2792"/>
      <c r="BB2792"/>
      <c r="BC2792"/>
      <c r="BD2792"/>
      <c r="BE2792"/>
      <c r="BF2792"/>
      <c r="BG2792"/>
      <c r="BH2792"/>
      <c r="BI2792"/>
      <c r="BJ2792"/>
      <c r="BK2792"/>
      <c r="BL2792"/>
      <c r="BM2792"/>
      <c r="BN2792"/>
      <c r="BO2792"/>
      <c r="BP2792"/>
    </row>
    <row r="2793" spans="51:68" ht="14.25">
      <c r="AY2793"/>
      <c r="AZ2793"/>
      <c r="BA2793"/>
      <c r="BB2793"/>
      <c r="BC2793"/>
      <c r="BD2793"/>
      <c r="BE2793"/>
      <c r="BF2793"/>
      <c r="BG2793"/>
      <c r="BH2793"/>
      <c r="BI2793"/>
      <c r="BJ2793"/>
      <c r="BK2793"/>
      <c r="BL2793"/>
      <c r="BM2793"/>
      <c r="BN2793"/>
      <c r="BO2793"/>
      <c r="BP2793"/>
    </row>
    <row r="2794" spans="51:68" ht="14.25">
      <c r="AY2794"/>
      <c r="AZ2794"/>
      <c r="BA2794"/>
      <c r="BB2794"/>
      <c r="BC2794"/>
      <c r="BD2794"/>
      <c r="BE2794"/>
      <c r="BF2794"/>
      <c r="BG2794"/>
      <c r="BH2794"/>
      <c r="BI2794"/>
      <c r="BJ2794"/>
      <c r="BK2794"/>
      <c r="BL2794"/>
      <c r="BM2794"/>
      <c r="BN2794"/>
      <c r="BO2794"/>
      <c r="BP2794"/>
    </row>
    <row r="2795" spans="51:68" ht="14.25">
      <c r="AY2795"/>
      <c r="AZ2795"/>
      <c r="BA2795"/>
      <c r="BB2795"/>
      <c r="BC2795"/>
      <c r="BD2795"/>
      <c r="BE2795"/>
      <c r="BF2795"/>
      <c r="BG2795"/>
      <c r="BH2795"/>
      <c r="BI2795"/>
      <c r="BJ2795"/>
      <c r="BK2795"/>
      <c r="BL2795"/>
      <c r="BM2795"/>
      <c r="BN2795"/>
      <c r="BO2795"/>
      <c r="BP2795"/>
    </row>
    <row r="2796" spans="51:68" ht="14.25">
      <c r="AY2796"/>
      <c r="AZ2796"/>
      <c r="BA2796"/>
      <c r="BB2796"/>
      <c r="BC2796"/>
      <c r="BD2796"/>
      <c r="BE2796"/>
      <c r="BF2796"/>
      <c r="BG2796"/>
      <c r="BH2796"/>
      <c r="BI2796"/>
      <c r="BJ2796"/>
      <c r="BK2796"/>
      <c r="BL2796"/>
      <c r="BM2796"/>
      <c r="BN2796"/>
      <c r="BO2796"/>
      <c r="BP2796"/>
    </row>
    <row r="2797" spans="51:68" ht="14.25">
      <c r="AY2797"/>
      <c r="AZ2797"/>
      <c r="BA2797"/>
      <c r="BB2797"/>
      <c r="BC2797"/>
      <c r="BD2797"/>
      <c r="BE2797"/>
      <c r="BF2797"/>
      <c r="BG2797"/>
      <c r="BH2797"/>
      <c r="BI2797"/>
      <c r="BJ2797"/>
      <c r="BK2797"/>
      <c r="BL2797"/>
      <c r="BM2797"/>
      <c r="BN2797"/>
      <c r="BO2797"/>
      <c r="BP2797"/>
    </row>
    <row r="2798" spans="51:68" ht="14.25">
      <c r="AY2798"/>
      <c r="AZ2798"/>
      <c r="BA2798"/>
      <c r="BB2798"/>
      <c r="BC2798"/>
      <c r="BD2798"/>
      <c r="BE2798"/>
      <c r="BF2798"/>
      <c r="BG2798"/>
      <c r="BH2798"/>
      <c r="BI2798"/>
      <c r="BJ2798"/>
      <c r="BK2798"/>
      <c r="BL2798"/>
      <c r="BM2798"/>
      <c r="BN2798"/>
      <c r="BO2798"/>
      <c r="BP2798"/>
    </row>
    <row r="2799" spans="51:68" ht="14.25">
      <c r="AY2799"/>
      <c r="AZ2799"/>
      <c r="BA2799"/>
      <c r="BB2799"/>
      <c r="BC2799"/>
      <c r="BD2799"/>
      <c r="BE2799"/>
      <c r="BF2799"/>
      <c r="BG2799"/>
      <c r="BH2799"/>
      <c r="BI2799"/>
      <c r="BJ2799"/>
      <c r="BK2799"/>
      <c r="BL2799"/>
      <c r="BM2799"/>
      <c r="BN2799"/>
      <c r="BO2799"/>
      <c r="BP2799"/>
    </row>
    <row r="2800" spans="51:68" ht="14.25">
      <c r="AY2800"/>
      <c r="AZ2800"/>
      <c r="BA2800"/>
      <c r="BB2800"/>
      <c r="BC2800"/>
      <c r="BD2800"/>
      <c r="BE2800"/>
      <c r="BF2800"/>
      <c r="BG2800"/>
      <c r="BH2800"/>
      <c r="BI2800"/>
      <c r="BJ2800"/>
      <c r="BK2800"/>
      <c r="BL2800"/>
      <c r="BM2800"/>
      <c r="BN2800"/>
      <c r="BO2800"/>
      <c r="BP2800"/>
    </row>
    <row r="2801" spans="51:68" ht="14.25">
      <c r="AY2801"/>
      <c r="AZ2801"/>
      <c r="BA2801"/>
      <c r="BB2801"/>
      <c r="BC2801"/>
      <c r="BD2801"/>
      <c r="BE2801"/>
      <c r="BF2801"/>
      <c r="BG2801"/>
      <c r="BH2801"/>
      <c r="BI2801"/>
      <c r="BJ2801"/>
      <c r="BK2801"/>
      <c r="BL2801"/>
      <c r="BM2801"/>
      <c r="BN2801"/>
      <c r="BO2801"/>
      <c r="BP2801"/>
    </row>
    <row r="2802" spans="51:68" ht="14.25">
      <c r="AY2802"/>
      <c r="AZ2802"/>
      <c r="BA2802"/>
      <c r="BB2802"/>
      <c r="BC2802"/>
      <c r="BD2802"/>
      <c r="BE2802"/>
      <c r="BF2802"/>
      <c r="BG2802"/>
      <c r="BH2802"/>
      <c r="BI2802"/>
      <c r="BJ2802"/>
      <c r="BK2802"/>
      <c r="BL2802"/>
      <c r="BM2802"/>
      <c r="BN2802"/>
      <c r="BO2802"/>
      <c r="BP2802"/>
    </row>
    <row r="2803" spans="51:68" ht="14.25">
      <c r="AY2803"/>
      <c r="AZ2803"/>
      <c r="BA2803"/>
      <c r="BB2803"/>
      <c r="BC2803"/>
      <c r="BD2803"/>
      <c r="BE2803"/>
      <c r="BF2803"/>
      <c r="BG2803"/>
      <c r="BH2803"/>
      <c r="BI2803"/>
      <c r="BJ2803"/>
      <c r="BK2803"/>
      <c r="BL2803"/>
      <c r="BM2803"/>
      <c r="BN2803"/>
      <c r="BO2803"/>
      <c r="BP2803"/>
    </row>
    <row r="2804" spans="51:68" ht="14.25">
      <c r="AY2804"/>
      <c r="AZ2804"/>
      <c r="BA2804"/>
      <c r="BB2804"/>
      <c r="BC2804"/>
      <c r="BD2804"/>
      <c r="BE2804"/>
      <c r="BF2804"/>
      <c r="BG2804"/>
      <c r="BH2804"/>
      <c r="BI2804"/>
      <c r="BJ2804"/>
      <c r="BK2804"/>
      <c r="BL2804"/>
      <c r="BM2804"/>
      <c r="BN2804"/>
      <c r="BO2804"/>
      <c r="BP2804"/>
    </row>
    <row r="2805" spans="51:68" ht="14.25">
      <c r="AY2805"/>
      <c r="AZ2805"/>
      <c r="BA2805"/>
      <c r="BB2805"/>
      <c r="BC2805"/>
      <c r="BD2805"/>
      <c r="BE2805"/>
      <c r="BF2805"/>
      <c r="BG2805"/>
      <c r="BH2805"/>
      <c r="BI2805"/>
      <c r="BJ2805"/>
      <c r="BK2805"/>
      <c r="BL2805"/>
      <c r="BM2805"/>
      <c r="BN2805"/>
      <c r="BO2805"/>
      <c r="BP2805"/>
    </row>
    <row r="2806" spans="51:68" ht="14.25">
      <c r="AY2806"/>
      <c r="AZ2806"/>
      <c r="BA2806"/>
      <c r="BB2806"/>
      <c r="BC2806"/>
      <c r="BD2806"/>
      <c r="BE2806"/>
      <c r="BF2806"/>
      <c r="BG2806"/>
      <c r="BH2806"/>
      <c r="BI2806"/>
      <c r="BJ2806"/>
      <c r="BK2806"/>
      <c r="BL2806"/>
      <c r="BM2806"/>
      <c r="BN2806"/>
      <c r="BO2806"/>
      <c r="BP2806"/>
    </row>
    <row r="2807" spans="51:68" ht="14.25">
      <c r="AY2807"/>
      <c r="AZ2807"/>
      <c r="BA2807"/>
      <c r="BB2807"/>
      <c r="BC2807"/>
      <c r="BD2807"/>
      <c r="BE2807"/>
      <c r="BF2807"/>
      <c r="BG2807"/>
      <c r="BH2807"/>
      <c r="BI2807"/>
      <c r="BJ2807"/>
      <c r="BK2807"/>
      <c r="BL2807"/>
      <c r="BM2807"/>
      <c r="BN2807"/>
      <c r="BO2807"/>
      <c r="BP2807"/>
    </row>
    <row r="2808" spans="51:68" ht="14.25">
      <c r="AY2808"/>
      <c r="AZ2808"/>
      <c r="BA2808"/>
      <c r="BB2808"/>
      <c r="BC2808"/>
      <c r="BD2808"/>
      <c r="BE2808"/>
      <c r="BF2808"/>
      <c r="BG2808"/>
      <c r="BH2808"/>
      <c r="BI2808"/>
      <c r="BJ2808"/>
      <c r="BK2808"/>
      <c r="BL2808"/>
      <c r="BM2808"/>
      <c r="BN2808"/>
      <c r="BO2808"/>
      <c r="BP2808"/>
    </row>
    <row r="2809" spans="51:68" ht="14.25">
      <c r="AY2809"/>
      <c r="AZ2809"/>
      <c r="BA2809"/>
      <c r="BB2809"/>
      <c r="BC2809"/>
      <c r="BD2809"/>
      <c r="BE2809"/>
      <c r="BF2809"/>
      <c r="BG2809"/>
      <c r="BH2809"/>
      <c r="BI2809"/>
      <c r="BJ2809"/>
      <c r="BK2809"/>
      <c r="BL2809"/>
      <c r="BM2809"/>
      <c r="BN2809"/>
      <c r="BO2809"/>
      <c r="BP2809"/>
    </row>
    <row r="2810" spans="51:68" ht="14.25">
      <c r="AY2810"/>
      <c r="AZ2810"/>
      <c r="BA2810"/>
      <c r="BB2810"/>
      <c r="BC2810"/>
      <c r="BD2810"/>
      <c r="BE2810"/>
      <c r="BF2810"/>
      <c r="BG2810"/>
      <c r="BH2810"/>
      <c r="BI2810"/>
      <c r="BJ2810"/>
      <c r="BK2810"/>
      <c r="BL2810"/>
      <c r="BM2810"/>
      <c r="BN2810"/>
      <c r="BO2810"/>
      <c r="BP2810"/>
    </row>
    <row r="2811" spans="51:68" ht="14.25">
      <c r="AY2811"/>
      <c r="AZ2811"/>
      <c r="BA2811"/>
      <c r="BB2811"/>
      <c r="BC2811"/>
      <c r="BD2811"/>
      <c r="BE2811"/>
      <c r="BF2811"/>
      <c r="BG2811"/>
      <c r="BH2811"/>
      <c r="BI2811"/>
      <c r="BJ2811"/>
      <c r="BK2811"/>
      <c r="BL2811"/>
      <c r="BM2811"/>
      <c r="BN2811"/>
      <c r="BO2811"/>
      <c r="BP2811"/>
    </row>
    <row r="2812" spans="51:68" ht="14.25">
      <c r="AY2812"/>
      <c r="AZ2812"/>
      <c r="BA2812"/>
      <c r="BB2812"/>
      <c r="BC2812"/>
      <c r="BD2812"/>
      <c r="BE2812"/>
      <c r="BF2812"/>
      <c r="BG2812"/>
      <c r="BH2812"/>
      <c r="BI2812"/>
      <c r="BJ2812"/>
      <c r="BK2812"/>
      <c r="BL2812"/>
      <c r="BM2812"/>
      <c r="BN2812"/>
      <c r="BO2812"/>
      <c r="BP2812"/>
    </row>
    <row r="2813" spans="51:68" ht="14.25">
      <c r="AY2813"/>
      <c r="AZ2813"/>
      <c r="BA2813"/>
      <c r="BB2813"/>
      <c r="BC2813"/>
      <c r="BD2813"/>
      <c r="BE2813"/>
      <c r="BF2813"/>
      <c r="BG2813"/>
      <c r="BH2813"/>
      <c r="BI2813"/>
      <c r="BJ2813"/>
      <c r="BK2813"/>
      <c r="BL2813"/>
      <c r="BM2813"/>
      <c r="BN2813"/>
      <c r="BO2813"/>
      <c r="BP2813"/>
    </row>
    <row r="2814" spans="51:68" ht="14.25">
      <c r="AY2814"/>
      <c r="AZ2814"/>
      <c r="BA2814"/>
      <c r="BB2814"/>
      <c r="BC2814"/>
      <c r="BD2814"/>
      <c r="BE2814"/>
      <c r="BF2814"/>
      <c r="BG2814"/>
      <c r="BH2814"/>
      <c r="BI2814"/>
      <c r="BJ2814"/>
      <c r="BK2814"/>
      <c r="BL2814"/>
      <c r="BM2814"/>
      <c r="BN2814"/>
      <c r="BO2814"/>
      <c r="BP2814"/>
    </row>
    <row r="2815" spans="51:68" ht="14.25">
      <c r="AY2815"/>
      <c r="AZ2815"/>
      <c r="BA2815"/>
      <c r="BB2815"/>
      <c r="BC2815"/>
      <c r="BD2815"/>
      <c r="BE2815"/>
      <c r="BF2815"/>
      <c r="BG2815"/>
      <c r="BH2815"/>
      <c r="BI2815"/>
      <c r="BJ2815"/>
      <c r="BK2815"/>
      <c r="BL2815"/>
      <c r="BM2815"/>
      <c r="BN2815"/>
      <c r="BO2815"/>
      <c r="BP2815"/>
    </row>
    <row r="2816" spans="51:68" ht="14.25">
      <c r="AY2816"/>
      <c r="AZ2816"/>
      <c r="BA2816"/>
      <c r="BB2816"/>
      <c r="BC2816"/>
      <c r="BD2816"/>
      <c r="BE2816"/>
      <c r="BF2816"/>
      <c r="BG2816"/>
      <c r="BH2816"/>
      <c r="BI2816"/>
      <c r="BJ2816"/>
      <c r="BK2816"/>
      <c r="BL2816"/>
      <c r="BM2816"/>
      <c r="BN2816"/>
      <c r="BO2816"/>
      <c r="BP2816"/>
    </row>
    <row r="2817" spans="51:68" ht="14.25">
      <c r="AY2817"/>
      <c r="AZ2817"/>
      <c r="BA2817"/>
      <c r="BB2817"/>
      <c r="BC2817"/>
      <c r="BD2817"/>
      <c r="BE2817"/>
      <c r="BF2817"/>
      <c r="BG2817"/>
      <c r="BH2817"/>
      <c r="BI2817"/>
      <c r="BJ2817"/>
      <c r="BK2817"/>
      <c r="BL2817"/>
      <c r="BM2817"/>
      <c r="BN2817"/>
      <c r="BO2817"/>
      <c r="BP2817"/>
    </row>
    <row r="2818" spans="51:68" ht="14.25">
      <c r="AY2818"/>
      <c r="AZ2818"/>
      <c r="BA2818"/>
      <c r="BB2818"/>
      <c r="BC2818"/>
      <c r="BD2818"/>
      <c r="BE2818"/>
      <c r="BF2818"/>
      <c r="BG2818"/>
      <c r="BH2818"/>
      <c r="BI2818"/>
      <c r="BJ2818"/>
      <c r="BK2818"/>
      <c r="BL2818"/>
      <c r="BM2818"/>
      <c r="BN2818"/>
      <c r="BO2818"/>
      <c r="BP2818"/>
    </row>
    <row r="2819" spans="51:68" ht="14.25">
      <c r="AY2819"/>
      <c r="AZ2819"/>
      <c r="BA2819"/>
      <c r="BB2819"/>
      <c r="BC2819"/>
      <c r="BD2819"/>
      <c r="BE2819"/>
      <c r="BF2819"/>
      <c r="BG2819"/>
      <c r="BH2819"/>
      <c r="BI2819"/>
      <c r="BJ2819"/>
      <c r="BK2819"/>
      <c r="BL2819"/>
      <c r="BM2819"/>
      <c r="BN2819"/>
      <c r="BO2819"/>
      <c r="BP2819"/>
    </row>
    <row r="2820" spans="51:68" ht="14.25">
      <c r="AY2820"/>
      <c r="AZ2820"/>
      <c r="BA2820"/>
      <c r="BB2820"/>
      <c r="BC2820"/>
      <c r="BD2820"/>
      <c r="BE2820"/>
      <c r="BF2820"/>
      <c r="BG2820"/>
      <c r="BH2820"/>
      <c r="BI2820"/>
      <c r="BJ2820"/>
      <c r="BK2820"/>
      <c r="BL2820"/>
      <c r="BM2820"/>
      <c r="BN2820"/>
      <c r="BO2820"/>
      <c r="BP2820"/>
    </row>
    <row r="2821" spans="51:68" ht="14.25">
      <c r="AY2821"/>
      <c r="AZ2821"/>
      <c r="BA2821"/>
      <c r="BB2821"/>
      <c r="BC2821"/>
      <c r="BD2821"/>
      <c r="BE2821"/>
      <c r="BF2821"/>
      <c r="BG2821"/>
      <c r="BH2821"/>
      <c r="BI2821"/>
      <c r="BJ2821"/>
      <c r="BK2821"/>
      <c r="BL2821"/>
      <c r="BM2821"/>
      <c r="BN2821"/>
      <c r="BO2821"/>
      <c r="BP2821"/>
    </row>
    <row r="2822" spans="51:68" ht="14.25">
      <c r="AY2822"/>
      <c r="AZ2822"/>
      <c r="BA2822"/>
      <c r="BB2822"/>
      <c r="BC2822"/>
      <c r="BD2822"/>
      <c r="BE2822"/>
      <c r="BF2822"/>
      <c r="BG2822"/>
      <c r="BH2822"/>
      <c r="BI2822"/>
      <c r="BJ2822"/>
      <c r="BK2822"/>
      <c r="BL2822"/>
      <c r="BM2822"/>
      <c r="BN2822"/>
      <c r="BO2822"/>
      <c r="BP2822"/>
    </row>
    <row r="2823" spans="51:68" ht="14.25">
      <c r="AY2823"/>
      <c r="AZ2823"/>
      <c r="BA2823"/>
      <c r="BB2823"/>
      <c r="BC2823"/>
      <c r="BD2823"/>
      <c r="BE2823"/>
      <c r="BF2823"/>
      <c r="BG2823"/>
      <c r="BH2823"/>
      <c r="BI2823"/>
      <c r="BJ2823"/>
      <c r="BK2823"/>
      <c r="BL2823"/>
      <c r="BM2823"/>
      <c r="BN2823"/>
      <c r="BO2823"/>
      <c r="BP2823"/>
    </row>
    <row r="2824" spans="51:68" ht="14.25">
      <c r="AY2824"/>
      <c r="AZ2824"/>
      <c r="BA2824"/>
      <c r="BB2824"/>
      <c r="BC2824"/>
      <c r="BD2824"/>
      <c r="BE2824"/>
      <c r="BF2824"/>
      <c r="BG2824"/>
      <c r="BH2824"/>
      <c r="BI2824"/>
      <c r="BJ2824"/>
      <c r="BK2824"/>
      <c r="BL2824"/>
      <c r="BM2824"/>
      <c r="BN2824"/>
      <c r="BO2824"/>
      <c r="BP2824"/>
    </row>
    <row r="2825" spans="51:68" ht="14.25">
      <c r="AY2825"/>
      <c r="AZ2825"/>
      <c r="BA2825"/>
      <c r="BB2825"/>
      <c r="BC2825"/>
      <c r="BD2825"/>
      <c r="BE2825"/>
      <c r="BF2825"/>
      <c r="BG2825"/>
      <c r="BH2825"/>
      <c r="BI2825"/>
      <c r="BJ2825"/>
      <c r="BK2825"/>
      <c r="BL2825"/>
      <c r="BM2825"/>
      <c r="BN2825"/>
      <c r="BO2825"/>
      <c r="BP2825"/>
    </row>
    <row r="2826" spans="51:68" ht="14.25">
      <c r="AY2826"/>
      <c r="AZ2826"/>
      <c r="BA2826"/>
      <c r="BB2826"/>
      <c r="BC2826"/>
      <c r="BD2826"/>
      <c r="BE2826"/>
      <c r="BF2826"/>
      <c r="BG2826"/>
      <c r="BH2826"/>
      <c r="BI2826"/>
      <c r="BJ2826"/>
      <c r="BK2826"/>
      <c r="BL2826"/>
      <c r="BM2826"/>
      <c r="BN2826"/>
      <c r="BO2826"/>
      <c r="BP2826"/>
    </row>
    <row r="2827" spans="51:68" ht="14.25">
      <c r="AY2827"/>
      <c r="AZ2827"/>
      <c r="BA2827"/>
      <c r="BB2827"/>
      <c r="BC2827"/>
      <c r="BD2827"/>
      <c r="BE2827"/>
      <c r="BF2827"/>
      <c r="BG2827"/>
      <c r="BH2827"/>
      <c r="BI2827"/>
      <c r="BJ2827"/>
      <c r="BK2827"/>
      <c r="BL2827"/>
      <c r="BM2827"/>
      <c r="BN2827"/>
      <c r="BO2827"/>
      <c r="BP2827"/>
    </row>
    <row r="2828" spans="51:68" ht="14.25">
      <c r="AY2828"/>
      <c r="AZ2828"/>
      <c r="BA2828"/>
      <c r="BB2828"/>
      <c r="BC2828"/>
      <c r="BD2828"/>
      <c r="BE2828"/>
      <c r="BF2828"/>
      <c r="BG2828"/>
      <c r="BH2828"/>
      <c r="BI2828"/>
      <c r="BJ2828"/>
      <c r="BK2828"/>
      <c r="BL2828"/>
      <c r="BM2828"/>
      <c r="BN2828"/>
      <c r="BO2828"/>
      <c r="BP2828"/>
    </row>
    <row r="2829" spans="51:68" ht="14.25">
      <c r="AY2829"/>
      <c r="AZ2829"/>
      <c r="BA2829"/>
      <c r="BB2829"/>
      <c r="BC2829"/>
      <c r="BD2829"/>
      <c r="BE2829"/>
      <c r="BF2829"/>
      <c r="BG2829"/>
      <c r="BH2829"/>
      <c r="BI2829"/>
      <c r="BJ2829"/>
      <c r="BK2829"/>
      <c r="BL2829"/>
      <c r="BM2829"/>
      <c r="BN2829"/>
      <c r="BO2829"/>
      <c r="BP2829"/>
    </row>
    <row r="2830" spans="51:68" ht="14.25">
      <c r="AY2830"/>
      <c r="AZ2830"/>
      <c r="BA2830"/>
      <c r="BB2830"/>
      <c r="BC2830"/>
      <c r="BD2830"/>
      <c r="BE2830"/>
      <c r="BF2830"/>
      <c r="BG2830"/>
      <c r="BH2830"/>
      <c r="BI2830"/>
      <c r="BJ2830"/>
      <c r="BK2830"/>
      <c r="BL2830"/>
      <c r="BM2830"/>
      <c r="BN2830"/>
      <c r="BO2830"/>
      <c r="BP2830"/>
    </row>
    <row r="2831" spans="51:68" ht="14.25">
      <c r="AY2831"/>
      <c r="AZ2831"/>
      <c r="BA2831"/>
      <c r="BB2831"/>
      <c r="BC2831"/>
      <c r="BD2831"/>
      <c r="BE2831"/>
      <c r="BF2831"/>
      <c r="BG2831"/>
      <c r="BH2831"/>
      <c r="BI2831"/>
      <c r="BJ2831"/>
      <c r="BK2831"/>
      <c r="BL2831"/>
      <c r="BM2831"/>
      <c r="BN2831"/>
      <c r="BO2831"/>
      <c r="BP2831"/>
    </row>
    <row r="2832" spans="51:68" ht="14.25">
      <c r="AY2832"/>
      <c r="AZ2832"/>
      <c r="BA2832"/>
      <c r="BB2832"/>
      <c r="BC2832"/>
      <c r="BD2832"/>
      <c r="BE2832"/>
      <c r="BF2832"/>
      <c r="BG2832"/>
      <c r="BH2832"/>
      <c r="BI2832"/>
      <c r="BJ2832"/>
      <c r="BK2832"/>
      <c r="BL2832"/>
      <c r="BM2832"/>
      <c r="BN2832"/>
      <c r="BO2832"/>
      <c r="BP2832"/>
    </row>
    <row r="2833" spans="51:68" ht="14.25">
      <c r="AY2833"/>
      <c r="AZ2833"/>
      <c r="BA2833"/>
      <c r="BB2833"/>
      <c r="BC2833"/>
      <c r="BD2833"/>
      <c r="BE2833"/>
      <c r="BF2833"/>
      <c r="BG2833"/>
      <c r="BH2833"/>
      <c r="BI2833"/>
      <c r="BJ2833"/>
      <c r="BK2833"/>
      <c r="BL2833"/>
      <c r="BM2833"/>
      <c r="BN2833"/>
      <c r="BO2833"/>
      <c r="BP2833"/>
    </row>
    <row r="2834" spans="51:68" ht="14.25">
      <c r="AY2834"/>
      <c r="AZ2834"/>
      <c r="BA2834"/>
      <c r="BB2834"/>
      <c r="BC2834"/>
      <c r="BD2834"/>
      <c r="BE2834"/>
      <c r="BF2834"/>
      <c r="BG2834"/>
      <c r="BH2834"/>
      <c r="BI2834"/>
      <c r="BJ2834"/>
      <c r="BK2834"/>
      <c r="BL2834"/>
      <c r="BM2834"/>
      <c r="BN2834"/>
      <c r="BO2834"/>
      <c r="BP2834"/>
    </row>
    <row r="2835" spans="51:68" ht="14.25">
      <c r="AY2835"/>
      <c r="AZ2835"/>
      <c r="BA2835"/>
      <c r="BB2835"/>
      <c r="BC2835"/>
      <c r="BD2835"/>
      <c r="BE2835"/>
      <c r="BF2835"/>
      <c r="BG2835"/>
      <c r="BH2835"/>
      <c r="BI2835"/>
      <c r="BJ2835"/>
      <c r="BK2835"/>
      <c r="BL2835"/>
      <c r="BM2835"/>
      <c r="BN2835"/>
      <c r="BO2835"/>
      <c r="BP2835"/>
    </row>
    <row r="2836" spans="51:68" ht="14.25">
      <c r="AY2836"/>
      <c r="AZ2836"/>
      <c r="BA2836"/>
      <c r="BB2836"/>
      <c r="BC2836"/>
      <c r="BD2836"/>
      <c r="BE2836"/>
      <c r="BF2836"/>
      <c r="BG2836"/>
      <c r="BH2836"/>
      <c r="BI2836"/>
      <c r="BJ2836"/>
      <c r="BK2836"/>
      <c r="BL2836"/>
      <c r="BM2836"/>
      <c r="BN2836"/>
      <c r="BO2836"/>
      <c r="BP2836"/>
    </row>
    <row r="2837" spans="51:68" ht="14.25">
      <c r="AY2837"/>
      <c r="AZ2837"/>
      <c r="BA2837"/>
      <c r="BB2837"/>
      <c r="BC2837"/>
      <c r="BD2837"/>
      <c r="BE2837"/>
      <c r="BF2837"/>
      <c r="BG2837"/>
      <c r="BH2837"/>
      <c r="BI2837"/>
      <c r="BJ2837"/>
      <c r="BK2837"/>
      <c r="BL2837"/>
      <c r="BM2837"/>
      <c r="BN2837"/>
      <c r="BO2837"/>
      <c r="BP2837"/>
    </row>
    <row r="2838" spans="51:68" ht="14.25">
      <c r="AY2838"/>
      <c r="AZ2838"/>
      <c r="BA2838"/>
      <c r="BB2838"/>
      <c r="BC2838"/>
      <c r="BD2838"/>
      <c r="BE2838"/>
      <c r="BF2838"/>
      <c r="BG2838"/>
      <c r="BH2838"/>
      <c r="BI2838"/>
      <c r="BJ2838"/>
      <c r="BK2838"/>
      <c r="BL2838"/>
      <c r="BM2838"/>
      <c r="BN2838"/>
      <c r="BO2838"/>
      <c r="BP2838"/>
    </row>
    <row r="2839" spans="51:68" ht="14.25">
      <c r="AY2839"/>
      <c r="AZ2839"/>
      <c r="BA2839"/>
      <c r="BB2839"/>
      <c r="BC2839"/>
      <c r="BD2839"/>
      <c r="BE2839"/>
      <c r="BF2839"/>
      <c r="BG2839"/>
      <c r="BH2839"/>
      <c r="BI2839"/>
      <c r="BJ2839"/>
      <c r="BK2839"/>
      <c r="BL2839"/>
      <c r="BM2839"/>
      <c r="BN2839"/>
      <c r="BO2839"/>
      <c r="BP2839"/>
    </row>
    <row r="2840" spans="51:68" ht="14.25">
      <c r="AY2840"/>
      <c r="AZ2840"/>
      <c r="BA2840"/>
      <c r="BB2840"/>
      <c r="BC2840"/>
      <c r="BD2840"/>
      <c r="BE2840"/>
      <c r="BF2840"/>
      <c r="BG2840"/>
      <c r="BH2840"/>
      <c r="BI2840"/>
      <c r="BJ2840"/>
      <c r="BK2840"/>
      <c r="BL2840"/>
      <c r="BM2840"/>
      <c r="BN2840"/>
      <c r="BO2840"/>
      <c r="BP2840"/>
    </row>
    <row r="2841" spans="51:68" ht="14.25">
      <c r="AY2841"/>
      <c r="AZ2841"/>
      <c r="BA2841"/>
      <c r="BB2841"/>
      <c r="BC2841"/>
      <c r="BD2841"/>
      <c r="BE2841"/>
      <c r="BF2841"/>
      <c r="BG2841"/>
      <c r="BH2841"/>
      <c r="BI2841"/>
      <c r="BJ2841"/>
      <c r="BK2841"/>
      <c r="BL2841"/>
      <c r="BM2841"/>
      <c r="BN2841"/>
      <c r="BO2841"/>
      <c r="BP2841"/>
    </row>
    <row r="2842" spans="51:68" ht="14.25">
      <c r="AY2842"/>
      <c r="AZ2842"/>
      <c r="BA2842"/>
      <c r="BB2842"/>
      <c r="BC2842"/>
      <c r="BD2842"/>
      <c r="BE2842"/>
      <c r="BF2842"/>
      <c r="BG2842"/>
      <c r="BH2842"/>
      <c r="BI2842"/>
      <c r="BJ2842"/>
      <c r="BK2842"/>
      <c r="BL2842"/>
      <c r="BM2842"/>
      <c r="BN2842"/>
      <c r="BO2842"/>
      <c r="BP2842"/>
    </row>
    <row r="2843" spans="51:68" ht="14.25">
      <c r="AY2843"/>
      <c r="AZ2843"/>
      <c r="BA2843"/>
      <c r="BB2843"/>
      <c r="BC2843"/>
      <c r="BD2843"/>
      <c r="BE2843"/>
      <c r="BF2843"/>
      <c r="BG2843"/>
      <c r="BH2843"/>
      <c r="BI2843"/>
      <c r="BJ2843"/>
      <c r="BK2843"/>
      <c r="BL2843"/>
      <c r="BM2843"/>
      <c r="BN2843"/>
      <c r="BO2843"/>
      <c r="BP2843"/>
    </row>
    <row r="2844" spans="51:68" ht="14.25">
      <c r="AY2844"/>
      <c r="AZ2844"/>
      <c r="BA2844"/>
      <c r="BB2844"/>
      <c r="BC2844"/>
      <c r="BD2844"/>
      <c r="BE2844"/>
      <c r="BF2844"/>
      <c r="BG2844"/>
      <c r="BH2844"/>
      <c r="BI2844"/>
      <c r="BJ2844"/>
      <c r="BK2844"/>
      <c r="BL2844"/>
      <c r="BM2844"/>
      <c r="BN2844"/>
      <c r="BO2844"/>
      <c r="BP2844"/>
    </row>
    <row r="2845" spans="51:68" ht="14.25">
      <c r="AY2845"/>
      <c r="AZ2845"/>
      <c r="BA2845"/>
      <c r="BB2845"/>
      <c r="BC2845"/>
      <c r="BD2845"/>
      <c r="BE2845"/>
      <c r="BF2845"/>
      <c r="BG2845"/>
      <c r="BH2845"/>
      <c r="BI2845"/>
      <c r="BJ2845"/>
      <c r="BK2845"/>
      <c r="BL2845"/>
      <c r="BM2845"/>
      <c r="BN2845"/>
      <c r="BO2845"/>
      <c r="BP2845"/>
    </row>
    <row r="2846" spans="51:68" ht="14.25">
      <c r="AY2846"/>
      <c r="AZ2846"/>
      <c r="BA2846"/>
      <c r="BB2846"/>
      <c r="BC2846"/>
      <c r="BD2846"/>
      <c r="BE2846"/>
      <c r="BF2846"/>
      <c r="BG2846"/>
      <c r="BH2846"/>
      <c r="BI2846"/>
      <c r="BJ2846"/>
      <c r="BK2846"/>
      <c r="BL2846"/>
      <c r="BM2846"/>
      <c r="BN2846"/>
      <c r="BO2846"/>
      <c r="BP2846"/>
    </row>
    <row r="2847" spans="51:68" ht="14.25">
      <c r="AY2847"/>
      <c r="AZ2847"/>
      <c r="BA2847"/>
      <c r="BB2847"/>
      <c r="BC2847"/>
      <c r="BD2847"/>
      <c r="BE2847"/>
      <c r="BF2847"/>
      <c r="BG2847"/>
      <c r="BH2847"/>
      <c r="BI2847"/>
      <c r="BJ2847"/>
      <c r="BK2847"/>
      <c r="BL2847"/>
      <c r="BM2847"/>
      <c r="BN2847"/>
      <c r="BO2847"/>
      <c r="BP2847"/>
    </row>
    <row r="2848" spans="51:68" ht="14.25">
      <c r="AY2848"/>
      <c r="AZ2848"/>
      <c r="BA2848"/>
      <c r="BB2848"/>
      <c r="BC2848"/>
      <c r="BD2848"/>
      <c r="BE2848"/>
      <c r="BF2848"/>
      <c r="BG2848"/>
      <c r="BH2848"/>
      <c r="BI2848"/>
      <c r="BJ2848"/>
      <c r="BK2848"/>
      <c r="BL2848"/>
      <c r="BM2848"/>
      <c r="BN2848"/>
      <c r="BO2848"/>
      <c r="BP2848"/>
    </row>
    <row r="2849" spans="51:68" ht="14.25">
      <c r="AY2849"/>
      <c r="AZ2849"/>
      <c r="BA2849"/>
      <c r="BB2849"/>
      <c r="BC2849"/>
      <c r="BD2849"/>
      <c r="BE2849"/>
      <c r="BF2849"/>
      <c r="BG2849"/>
      <c r="BH2849"/>
      <c r="BI2849"/>
      <c r="BJ2849"/>
      <c r="BK2849"/>
      <c r="BL2849"/>
      <c r="BM2849"/>
      <c r="BN2849"/>
      <c r="BO2849"/>
      <c r="BP2849"/>
    </row>
    <row r="2850" spans="51:68" ht="14.25">
      <c r="AY2850"/>
      <c r="AZ2850"/>
      <c r="BA2850"/>
      <c r="BB2850"/>
      <c r="BC2850"/>
      <c r="BD2850"/>
      <c r="BE2850"/>
      <c r="BF2850"/>
      <c r="BG2850"/>
      <c r="BH2850"/>
      <c r="BI2850"/>
      <c r="BJ2850"/>
      <c r="BK2850"/>
      <c r="BL2850"/>
      <c r="BM2850"/>
      <c r="BN2850"/>
      <c r="BO2850"/>
      <c r="BP2850"/>
    </row>
    <row r="2851" spans="51:68" ht="14.25">
      <c r="AY2851"/>
      <c r="AZ2851"/>
      <c r="BA2851"/>
      <c r="BB2851"/>
      <c r="BC2851"/>
      <c r="BD2851"/>
      <c r="BE2851"/>
      <c r="BF2851"/>
      <c r="BG2851"/>
      <c r="BH2851"/>
      <c r="BI2851"/>
      <c r="BJ2851"/>
      <c r="BK2851"/>
      <c r="BL2851"/>
      <c r="BM2851"/>
      <c r="BN2851"/>
      <c r="BO2851"/>
      <c r="BP2851"/>
    </row>
    <row r="2852" spans="51:68" ht="14.25">
      <c r="AY2852"/>
      <c r="AZ2852"/>
      <c r="BA2852"/>
      <c r="BB2852"/>
      <c r="BC2852"/>
      <c r="BD2852"/>
      <c r="BE2852"/>
      <c r="BF2852"/>
      <c r="BG2852"/>
      <c r="BH2852"/>
      <c r="BI2852"/>
      <c r="BJ2852"/>
      <c r="BK2852"/>
      <c r="BL2852"/>
      <c r="BM2852"/>
      <c r="BN2852"/>
      <c r="BO2852"/>
      <c r="BP2852"/>
    </row>
    <row r="2853" spans="51:68" ht="14.25">
      <c r="AY2853"/>
      <c r="AZ2853"/>
      <c r="BA2853"/>
      <c r="BB2853"/>
      <c r="BC2853"/>
      <c r="BD2853"/>
      <c r="BE2853"/>
      <c r="BF2853"/>
      <c r="BG2853"/>
      <c r="BH2853"/>
      <c r="BI2853"/>
      <c r="BJ2853"/>
      <c r="BK2853"/>
      <c r="BL2853"/>
      <c r="BM2853"/>
      <c r="BN2853"/>
      <c r="BO2853"/>
      <c r="BP2853"/>
    </row>
    <row r="2854" spans="51:68" ht="14.25">
      <c r="AY2854"/>
      <c r="AZ2854"/>
      <c r="BA2854"/>
      <c r="BB2854"/>
      <c r="BC2854"/>
      <c r="BD2854"/>
      <c r="BE2854"/>
      <c r="BF2854"/>
      <c r="BG2854"/>
      <c r="BH2854"/>
      <c r="BI2854"/>
      <c r="BJ2854"/>
      <c r="BK2854"/>
      <c r="BL2854"/>
      <c r="BM2854"/>
      <c r="BN2854"/>
      <c r="BO2854"/>
      <c r="BP2854"/>
    </row>
    <row r="2855" spans="51:68" ht="14.25">
      <c r="AY2855"/>
      <c r="AZ2855"/>
      <c r="BA2855"/>
      <c r="BB2855"/>
      <c r="BC2855"/>
      <c r="BD2855"/>
      <c r="BE2855"/>
      <c r="BF2855"/>
      <c r="BG2855"/>
      <c r="BH2855"/>
      <c r="BI2855"/>
      <c r="BJ2855"/>
      <c r="BK2855"/>
      <c r="BL2855"/>
      <c r="BM2855"/>
      <c r="BN2855"/>
      <c r="BO2855"/>
      <c r="BP2855"/>
    </row>
    <row r="2856" spans="51:68" ht="14.25">
      <c r="AY2856"/>
      <c r="AZ2856"/>
      <c r="BA2856"/>
      <c r="BB2856"/>
      <c r="BC2856"/>
      <c r="BD2856"/>
      <c r="BE2856"/>
      <c r="BF2856"/>
      <c r="BG2856"/>
      <c r="BH2856"/>
      <c r="BI2856"/>
      <c r="BJ2856"/>
      <c r="BK2856"/>
      <c r="BL2856"/>
      <c r="BM2856"/>
      <c r="BN2856"/>
      <c r="BO2856"/>
      <c r="BP2856"/>
    </row>
    <row r="2857" spans="51:68" ht="14.25">
      <c r="AY2857"/>
      <c r="AZ2857"/>
      <c r="BA2857"/>
      <c r="BB2857"/>
      <c r="BC2857"/>
      <c r="BD2857"/>
      <c r="BE2857"/>
      <c r="BF2857"/>
      <c r="BG2857"/>
      <c r="BH2857"/>
      <c r="BI2857"/>
      <c r="BJ2857"/>
      <c r="BK2857"/>
      <c r="BL2857"/>
      <c r="BM2857"/>
      <c r="BN2857"/>
      <c r="BO2857"/>
      <c r="BP2857"/>
    </row>
    <row r="2858" spans="51:68" ht="14.25">
      <c r="AY2858"/>
      <c r="AZ2858"/>
      <c r="BA2858"/>
      <c r="BB2858"/>
      <c r="BC2858"/>
      <c r="BD2858"/>
      <c r="BE2858"/>
      <c r="BF2858"/>
      <c r="BG2858"/>
      <c r="BH2858"/>
      <c r="BI2858"/>
      <c r="BJ2858"/>
      <c r="BK2858"/>
      <c r="BL2858"/>
      <c r="BM2858"/>
      <c r="BN2858"/>
      <c r="BO2858"/>
      <c r="BP2858"/>
    </row>
    <row r="2859" spans="51:68" ht="14.25">
      <c r="AY2859"/>
      <c r="AZ2859"/>
      <c r="BA2859"/>
      <c r="BB2859"/>
      <c r="BC2859"/>
      <c r="BD2859"/>
      <c r="BE2859"/>
      <c r="BF2859"/>
      <c r="BG2859"/>
      <c r="BH2859"/>
      <c r="BI2859"/>
      <c r="BJ2859"/>
      <c r="BK2859"/>
      <c r="BL2859"/>
      <c r="BM2859"/>
      <c r="BN2859"/>
      <c r="BO2859"/>
      <c r="BP2859"/>
    </row>
    <row r="2860" spans="51:68" ht="14.25">
      <c r="AY2860"/>
      <c r="AZ2860"/>
      <c r="BA2860"/>
      <c r="BB2860"/>
      <c r="BC2860"/>
      <c r="BD2860"/>
      <c r="BE2860"/>
      <c r="BF2860"/>
      <c r="BG2860"/>
      <c r="BH2860"/>
      <c r="BI2860"/>
      <c r="BJ2860"/>
      <c r="BK2860"/>
      <c r="BL2860"/>
      <c r="BM2860"/>
      <c r="BN2860"/>
      <c r="BO2860"/>
      <c r="BP2860"/>
    </row>
    <row r="2861" spans="51:68" ht="14.25">
      <c r="AY2861"/>
      <c r="AZ2861"/>
      <c r="BA2861"/>
      <c r="BB2861"/>
      <c r="BC2861"/>
      <c r="BD2861"/>
      <c r="BE2861"/>
      <c r="BF2861"/>
      <c r="BG2861"/>
      <c r="BH2861"/>
      <c r="BI2861"/>
      <c r="BJ2861"/>
      <c r="BK2861"/>
      <c r="BL2861"/>
      <c r="BM2861"/>
      <c r="BN2861"/>
      <c r="BO2861"/>
      <c r="BP2861"/>
    </row>
    <row r="2862" spans="51:68" ht="14.25">
      <c r="AY2862"/>
      <c r="AZ2862"/>
      <c r="BA2862"/>
      <c r="BB2862"/>
      <c r="BC2862"/>
      <c r="BD2862"/>
      <c r="BE2862"/>
      <c r="BF2862"/>
      <c r="BG2862"/>
      <c r="BH2862"/>
      <c r="BI2862"/>
      <c r="BJ2862"/>
      <c r="BK2862"/>
      <c r="BL2862"/>
      <c r="BM2862"/>
      <c r="BN2862"/>
      <c r="BO2862"/>
      <c r="BP2862"/>
    </row>
    <row r="2863" spans="51:68" ht="14.25">
      <c r="AY2863"/>
      <c r="AZ2863"/>
      <c r="BA2863"/>
      <c r="BB2863"/>
      <c r="BC2863"/>
      <c r="BD2863"/>
      <c r="BE2863"/>
      <c r="BF2863"/>
      <c r="BG2863"/>
      <c r="BH2863"/>
      <c r="BI2863"/>
      <c r="BJ2863"/>
      <c r="BK2863"/>
      <c r="BL2863"/>
      <c r="BM2863"/>
      <c r="BN2863"/>
      <c r="BO2863"/>
      <c r="BP2863"/>
    </row>
    <row r="2864" spans="51:68" ht="14.25">
      <c r="AY2864"/>
      <c r="AZ2864"/>
      <c r="BA2864"/>
      <c r="BB2864"/>
      <c r="BC2864"/>
      <c r="BD2864"/>
      <c r="BE2864"/>
      <c r="BF2864"/>
      <c r="BG2864"/>
      <c r="BH2864"/>
      <c r="BI2864"/>
      <c r="BJ2864"/>
      <c r="BK2864"/>
      <c r="BL2864"/>
      <c r="BM2864"/>
      <c r="BN2864"/>
      <c r="BO2864"/>
      <c r="BP2864"/>
    </row>
    <row r="2865" spans="51:68" ht="14.25">
      <c r="AY2865"/>
      <c r="AZ2865"/>
      <c r="BA2865"/>
      <c r="BB2865"/>
      <c r="BC2865"/>
      <c r="BD2865"/>
      <c r="BE2865"/>
      <c r="BF2865"/>
      <c r="BG2865"/>
      <c r="BH2865"/>
      <c r="BI2865"/>
      <c r="BJ2865"/>
      <c r="BK2865"/>
      <c r="BL2865"/>
      <c r="BM2865"/>
      <c r="BN2865"/>
      <c r="BO2865"/>
      <c r="BP2865"/>
    </row>
    <row r="2866" spans="51:68" ht="14.25">
      <c r="AY2866"/>
      <c r="AZ2866"/>
      <c r="BA2866"/>
      <c r="BB2866"/>
      <c r="BC2866"/>
      <c r="BD2866"/>
      <c r="BE2866"/>
      <c r="BF2866"/>
      <c r="BG2866"/>
      <c r="BH2866"/>
      <c r="BI2866"/>
      <c r="BJ2866"/>
      <c r="BK2866"/>
      <c r="BL2866"/>
      <c r="BM2866"/>
      <c r="BN2866"/>
      <c r="BO2866"/>
      <c r="BP2866"/>
    </row>
    <row r="2867" spans="51:68" ht="14.25">
      <c r="AY2867"/>
      <c r="AZ2867"/>
      <c r="BA2867"/>
      <c r="BB2867"/>
      <c r="BC2867"/>
      <c r="BD2867"/>
      <c r="BE2867"/>
      <c r="BF2867"/>
      <c r="BG2867"/>
      <c r="BH2867"/>
      <c r="BI2867"/>
      <c r="BJ2867"/>
      <c r="BK2867"/>
      <c r="BL2867"/>
      <c r="BM2867"/>
      <c r="BN2867"/>
      <c r="BO2867"/>
      <c r="BP2867"/>
    </row>
    <row r="2868" spans="51:68" ht="14.25">
      <c r="AY2868"/>
      <c r="AZ2868"/>
      <c r="BA2868"/>
      <c r="BB2868"/>
      <c r="BC2868"/>
      <c r="BD2868"/>
      <c r="BE2868"/>
      <c r="BF2868"/>
      <c r="BG2868"/>
      <c r="BH2868"/>
      <c r="BI2868"/>
      <c r="BJ2868"/>
      <c r="BK2868"/>
      <c r="BL2868"/>
      <c r="BM2868"/>
      <c r="BN2868"/>
      <c r="BO2868"/>
      <c r="BP2868"/>
    </row>
    <row r="2869" spans="51:68" ht="14.25">
      <c r="AY2869"/>
      <c r="AZ2869"/>
      <c r="BA2869"/>
      <c r="BB2869"/>
      <c r="BC2869"/>
      <c r="BD2869"/>
      <c r="BE2869"/>
      <c r="BF2869"/>
      <c r="BG2869"/>
      <c r="BH2869"/>
      <c r="BI2869"/>
      <c r="BJ2869"/>
      <c r="BK2869"/>
      <c r="BL2869"/>
      <c r="BM2869"/>
      <c r="BN2869"/>
      <c r="BO2869"/>
      <c r="BP2869"/>
    </row>
    <row r="2870" spans="51:68" ht="14.25">
      <c r="AY2870"/>
      <c r="AZ2870"/>
      <c r="BA2870"/>
      <c r="BB2870"/>
      <c r="BC2870"/>
      <c r="BD2870"/>
      <c r="BE2870"/>
      <c r="BF2870"/>
      <c r="BG2870"/>
      <c r="BH2870"/>
      <c r="BI2870"/>
      <c r="BJ2870"/>
      <c r="BK2870"/>
      <c r="BL2870"/>
      <c r="BM2870"/>
      <c r="BN2870"/>
      <c r="BO2870"/>
      <c r="BP2870"/>
    </row>
    <row r="2871" spans="51:68" ht="14.25">
      <c r="AY2871"/>
      <c r="AZ2871"/>
      <c r="BA2871"/>
      <c r="BB2871"/>
      <c r="BC2871"/>
      <c r="BD2871"/>
      <c r="BE2871"/>
      <c r="BF2871"/>
      <c r="BG2871"/>
      <c r="BH2871"/>
      <c r="BI2871"/>
      <c r="BJ2871"/>
      <c r="BK2871"/>
      <c r="BL2871"/>
      <c r="BM2871"/>
      <c r="BN2871"/>
      <c r="BO2871"/>
      <c r="BP2871"/>
    </row>
    <row r="2872" spans="51:68" ht="14.25">
      <c r="AY2872"/>
      <c r="AZ2872"/>
      <c r="BA2872"/>
      <c r="BB2872"/>
      <c r="BC2872"/>
      <c r="BD2872"/>
      <c r="BE2872"/>
      <c r="BF2872"/>
      <c r="BG2872"/>
      <c r="BH2872"/>
      <c r="BI2872"/>
      <c r="BJ2872"/>
      <c r="BK2872"/>
      <c r="BL2872"/>
      <c r="BM2872"/>
      <c r="BN2872"/>
      <c r="BO2872"/>
      <c r="BP2872"/>
    </row>
    <row r="2873" spans="51:68" ht="14.25">
      <c r="AY2873"/>
      <c r="AZ2873"/>
      <c r="BA2873"/>
      <c r="BB2873"/>
      <c r="BC2873"/>
      <c r="BD2873"/>
      <c r="BE2873"/>
      <c r="BF2873"/>
      <c r="BG2873"/>
      <c r="BH2873"/>
      <c r="BI2873"/>
      <c r="BJ2873"/>
      <c r="BK2873"/>
      <c r="BL2873"/>
      <c r="BM2873"/>
      <c r="BN2873"/>
      <c r="BO2873"/>
      <c r="BP2873"/>
    </row>
    <row r="2874" spans="51:68" ht="14.25">
      <c r="AY2874"/>
      <c r="AZ2874"/>
      <c r="BA2874"/>
      <c r="BB2874"/>
      <c r="BC2874"/>
      <c r="BD2874"/>
      <c r="BE2874"/>
      <c r="BF2874"/>
      <c r="BG2874"/>
      <c r="BH2874"/>
      <c r="BI2874"/>
      <c r="BJ2874"/>
      <c r="BK2874"/>
      <c r="BL2874"/>
      <c r="BM2874"/>
      <c r="BN2874"/>
      <c r="BO2874"/>
      <c r="BP2874"/>
    </row>
    <row r="2875" spans="51:68" ht="14.25">
      <c r="AY2875"/>
      <c r="AZ2875"/>
      <c r="BA2875"/>
      <c r="BB2875"/>
      <c r="BC2875"/>
      <c r="BD2875"/>
      <c r="BE2875"/>
      <c r="BF2875"/>
      <c r="BG2875"/>
      <c r="BH2875"/>
      <c r="BI2875"/>
      <c r="BJ2875"/>
      <c r="BK2875"/>
      <c r="BL2875"/>
      <c r="BM2875"/>
      <c r="BN2875"/>
      <c r="BO2875"/>
      <c r="BP2875"/>
    </row>
    <row r="2876" spans="51:68" ht="14.25">
      <c r="AY2876"/>
      <c r="AZ2876"/>
      <c r="BA2876"/>
      <c r="BB2876"/>
      <c r="BC2876"/>
      <c r="BD2876"/>
      <c r="BE2876"/>
      <c r="BF2876"/>
      <c r="BG2876"/>
      <c r="BH2876"/>
      <c r="BI2876"/>
      <c r="BJ2876"/>
      <c r="BK2876"/>
      <c r="BL2876"/>
      <c r="BM2876"/>
      <c r="BN2876"/>
      <c r="BO2876"/>
      <c r="BP2876"/>
    </row>
    <row r="2877" spans="51:68" ht="14.25">
      <c r="AY2877"/>
      <c r="AZ2877"/>
      <c r="BA2877"/>
      <c r="BB2877"/>
      <c r="BC2877"/>
      <c r="BD2877"/>
      <c r="BE2877"/>
      <c r="BF2877"/>
      <c r="BG2877"/>
      <c r="BH2877"/>
      <c r="BI2877"/>
      <c r="BJ2877"/>
      <c r="BK2877"/>
      <c r="BL2877"/>
      <c r="BM2877"/>
      <c r="BN2877"/>
      <c r="BO2877"/>
      <c r="BP2877"/>
    </row>
    <row r="2878" spans="51:68" ht="14.25">
      <c r="AY2878"/>
      <c r="AZ2878"/>
      <c r="BA2878"/>
      <c r="BB2878"/>
      <c r="BC2878"/>
      <c r="BD2878"/>
      <c r="BE2878"/>
      <c r="BF2878"/>
      <c r="BG2878"/>
      <c r="BH2878"/>
      <c r="BI2878"/>
      <c r="BJ2878"/>
      <c r="BK2878"/>
      <c r="BL2878"/>
      <c r="BM2878"/>
      <c r="BN2878"/>
      <c r="BO2878"/>
      <c r="BP2878"/>
    </row>
    <row r="2879" spans="51:68" ht="14.25">
      <c r="AY2879"/>
      <c r="AZ2879"/>
      <c r="BA2879"/>
      <c r="BB2879"/>
      <c r="BC2879"/>
      <c r="BD2879"/>
      <c r="BE2879"/>
      <c r="BF2879"/>
      <c r="BG2879"/>
      <c r="BH2879"/>
      <c r="BI2879"/>
      <c r="BJ2879"/>
      <c r="BK2879"/>
      <c r="BL2879"/>
      <c r="BM2879"/>
      <c r="BN2879"/>
      <c r="BO2879"/>
      <c r="BP2879"/>
    </row>
    <row r="2880" spans="51:68" ht="14.25">
      <c r="AY2880"/>
      <c r="AZ2880"/>
      <c r="BA2880"/>
      <c r="BB2880"/>
      <c r="BC2880"/>
      <c r="BD2880"/>
      <c r="BE2880"/>
      <c r="BF2880"/>
      <c r="BG2880"/>
      <c r="BH2880"/>
      <c r="BI2880"/>
      <c r="BJ2880"/>
      <c r="BK2880"/>
      <c r="BL2880"/>
      <c r="BM2880"/>
      <c r="BN2880"/>
      <c r="BO2880"/>
      <c r="BP2880"/>
    </row>
    <row r="2881" spans="51:68" ht="14.25">
      <c r="AY2881"/>
      <c r="AZ2881"/>
      <c r="BA2881"/>
      <c r="BB2881"/>
      <c r="BC2881"/>
      <c r="BD2881"/>
      <c r="BE2881"/>
      <c r="BF2881"/>
      <c r="BG2881"/>
      <c r="BH2881"/>
      <c r="BI2881"/>
      <c r="BJ2881"/>
      <c r="BK2881"/>
      <c r="BL2881"/>
      <c r="BM2881"/>
      <c r="BN2881"/>
      <c r="BO2881"/>
      <c r="BP2881"/>
    </row>
    <row r="2882" spans="51:68" ht="14.25">
      <c r="AY2882"/>
      <c r="AZ2882"/>
      <c r="BA2882"/>
      <c r="BB2882"/>
      <c r="BC2882"/>
      <c r="BD2882"/>
      <c r="BE2882"/>
      <c r="BF2882"/>
      <c r="BG2882"/>
      <c r="BH2882"/>
      <c r="BI2882"/>
      <c r="BJ2882"/>
      <c r="BK2882"/>
      <c r="BL2882"/>
      <c r="BM2882"/>
      <c r="BN2882"/>
      <c r="BO2882"/>
      <c r="BP2882"/>
    </row>
    <row r="2883" spans="51:68" ht="14.25">
      <c r="AY2883"/>
      <c r="AZ2883"/>
      <c r="BA2883"/>
      <c r="BB2883"/>
      <c r="BC2883"/>
      <c r="BD2883"/>
      <c r="BE2883"/>
      <c r="BF2883"/>
      <c r="BG2883"/>
      <c r="BH2883"/>
      <c r="BI2883"/>
      <c r="BJ2883"/>
      <c r="BK2883"/>
      <c r="BL2883"/>
      <c r="BM2883"/>
      <c r="BN2883"/>
      <c r="BO2883"/>
      <c r="BP2883"/>
    </row>
    <row r="2884" spans="51:68" ht="14.25">
      <c r="AY2884"/>
      <c r="AZ2884"/>
      <c r="BA2884"/>
      <c r="BB2884"/>
      <c r="BC2884"/>
      <c r="BD2884"/>
      <c r="BE2884"/>
      <c r="BF2884"/>
      <c r="BG2884"/>
      <c r="BH2884"/>
      <c r="BI2884"/>
      <c r="BJ2884"/>
      <c r="BK2884"/>
      <c r="BL2884"/>
      <c r="BM2884"/>
      <c r="BN2884"/>
      <c r="BO2884"/>
      <c r="BP2884"/>
    </row>
    <row r="2885" spans="51:68" ht="14.25">
      <c r="AY2885"/>
      <c r="AZ2885"/>
      <c r="BA2885"/>
      <c r="BB2885"/>
      <c r="BC2885"/>
      <c r="BD2885"/>
      <c r="BE2885"/>
      <c r="BF2885"/>
      <c r="BG2885"/>
      <c r="BH2885"/>
      <c r="BI2885"/>
      <c r="BJ2885"/>
      <c r="BK2885"/>
      <c r="BL2885"/>
      <c r="BM2885"/>
      <c r="BN2885"/>
      <c r="BO2885"/>
      <c r="BP2885"/>
    </row>
    <row r="2886" spans="51:68" ht="14.25">
      <c r="AY2886"/>
      <c r="AZ2886"/>
      <c r="BA2886"/>
      <c r="BB2886"/>
      <c r="BC2886"/>
      <c r="BD2886"/>
      <c r="BE2886"/>
      <c r="BF2886"/>
      <c r="BG2886"/>
      <c r="BH2886"/>
      <c r="BI2886"/>
      <c r="BJ2886"/>
      <c r="BK2886"/>
      <c r="BL2886"/>
      <c r="BM2886"/>
      <c r="BN2886"/>
      <c r="BO2886"/>
      <c r="BP2886"/>
    </row>
    <row r="2887" spans="51:68" ht="14.25">
      <c r="AY2887"/>
      <c r="AZ2887"/>
      <c r="BA2887"/>
      <c r="BB2887"/>
      <c r="BC2887"/>
      <c r="BD2887"/>
      <c r="BE2887"/>
      <c r="BF2887"/>
      <c r="BG2887"/>
      <c r="BH2887"/>
      <c r="BI2887"/>
      <c r="BJ2887"/>
      <c r="BK2887"/>
      <c r="BL2887"/>
      <c r="BM2887"/>
      <c r="BN2887"/>
      <c r="BO2887"/>
      <c r="BP2887"/>
    </row>
    <row r="2888" spans="51:68" ht="14.25">
      <c r="AY2888"/>
      <c r="AZ2888"/>
      <c r="BA2888"/>
      <c r="BB2888"/>
      <c r="BC2888"/>
      <c r="BD2888"/>
      <c r="BE2888"/>
      <c r="BF2888"/>
      <c r="BG2888"/>
      <c r="BH2888"/>
      <c r="BI2888"/>
      <c r="BJ2888"/>
      <c r="BK2888"/>
      <c r="BL2888"/>
      <c r="BM2888"/>
      <c r="BN2888"/>
      <c r="BO2888"/>
      <c r="BP2888"/>
    </row>
    <row r="2889" spans="51:68" ht="14.25">
      <c r="AY2889"/>
      <c r="AZ2889"/>
      <c r="BA2889"/>
      <c r="BB2889"/>
      <c r="BC2889"/>
      <c r="BD2889"/>
      <c r="BE2889"/>
      <c r="BF2889"/>
      <c r="BG2889"/>
      <c r="BH2889"/>
      <c r="BI2889"/>
      <c r="BJ2889"/>
      <c r="BK2889"/>
      <c r="BL2889"/>
      <c r="BM2889"/>
      <c r="BN2889"/>
      <c r="BO2889"/>
      <c r="BP2889"/>
    </row>
    <row r="2890" spans="51:68" ht="14.25">
      <c r="AY2890"/>
      <c r="AZ2890"/>
      <c r="BA2890"/>
      <c r="BB2890"/>
      <c r="BC2890"/>
      <c r="BD2890"/>
      <c r="BE2890"/>
      <c r="BF2890"/>
      <c r="BG2890"/>
      <c r="BH2890"/>
      <c r="BI2890"/>
      <c r="BJ2890"/>
      <c r="BK2890"/>
      <c r="BL2890"/>
      <c r="BM2890"/>
      <c r="BN2890"/>
      <c r="BO2890"/>
      <c r="BP2890"/>
    </row>
    <row r="2891" spans="51:68" ht="14.25">
      <c r="AY2891"/>
      <c r="AZ2891"/>
      <c r="BA2891"/>
      <c r="BB2891"/>
      <c r="BC2891"/>
      <c r="BD2891"/>
      <c r="BE2891"/>
      <c r="BF2891"/>
      <c r="BG2891"/>
      <c r="BH2891"/>
      <c r="BI2891"/>
      <c r="BJ2891"/>
      <c r="BK2891"/>
      <c r="BL2891"/>
      <c r="BM2891"/>
      <c r="BN2891"/>
      <c r="BO2891"/>
      <c r="BP2891"/>
    </row>
    <row r="2892" spans="51:68" ht="14.25">
      <c r="AY2892"/>
      <c r="AZ2892"/>
      <c r="BA2892"/>
      <c r="BB2892"/>
      <c r="BC2892"/>
      <c r="BD2892"/>
      <c r="BE2892"/>
      <c r="BF2892"/>
      <c r="BG2892"/>
      <c r="BH2892"/>
      <c r="BI2892"/>
      <c r="BJ2892"/>
      <c r="BK2892"/>
      <c r="BL2892"/>
      <c r="BM2892"/>
      <c r="BN2892"/>
      <c r="BO2892"/>
      <c r="BP2892"/>
    </row>
    <row r="2893" spans="51:68" ht="14.25">
      <c r="AY2893"/>
      <c r="AZ2893"/>
      <c r="BA2893"/>
      <c r="BB2893"/>
      <c r="BC2893"/>
      <c r="BD2893"/>
      <c r="BE2893"/>
      <c r="BF2893"/>
      <c r="BG2893"/>
      <c r="BH2893"/>
      <c r="BI2893"/>
      <c r="BJ2893"/>
      <c r="BK2893"/>
      <c r="BL2893"/>
      <c r="BM2893"/>
      <c r="BN2893"/>
      <c r="BO2893"/>
      <c r="BP2893"/>
    </row>
    <row r="2894" spans="51:68" ht="14.25">
      <c r="AY2894"/>
      <c r="AZ2894"/>
      <c r="BA2894"/>
      <c r="BB2894"/>
      <c r="BC2894"/>
      <c r="BD2894"/>
      <c r="BE2894"/>
      <c r="BF2894"/>
      <c r="BG2894"/>
      <c r="BH2894"/>
      <c r="BI2894"/>
      <c r="BJ2894"/>
      <c r="BK2894"/>
      <c r="BL2894"/>
      <c r="BM2894"/>
      <c r="BN2894"/>
      <c r="BO2894"/>
      <c r="BP2894"/>
    </row>
    <row r="2895" spans="51:68" ht="14.25">
      <c r="AY2895"/>
      <c r="AZ2895"/>
      <c r="BA2895"/>
      <c r="BB2895"/>
      <c r="BC2895"/>
      <c r="BD2895"/>
      <c r="BE2895"/>
      <c r="BF2895"/>
      <c r="BG2895"/>
      <c r="BH2895"/>
      <c r="BI2895"/>
      <c r="BJ2895"/>
      <c r="BK2895"/>
      <c r="BL2895"/>
      <c r="BM2895"/>
      <c r="BN2895"/>
      <c r="BO2895"/>
      <c r="BP2895"/>
    </row>
    <row r="2896" spans="51:68" ht="14.25">
      <c r="AY2896"/>
      <c r="AZ2896"/>
      <c r="BA2896"/>
      <c r="BB2896"/>
      <c r="BC2896"/>
      <c r="BD2896"/>
      <c r="BE2896"/>
      <c r="BF2896"/>
      <c r="BG2896"/>
      <c r="BH2896"/>
      <c r="BI2896"/>
      <c r="BJ2896"/>
      <c r="BK2896"/>
      <c r="BL2896"/>
      <c r="BM2896"/>
      <c r="BN2896"/>
      <c r="BO2896"/>
      <c r="BP2896"/>
    </row>
    <row r="2897" spans="51:68" ht="14.25">
      <c r="AY2897"/>
      <c r="AZ2897"/>
      <c r="BA2897"/>
      <c r="BB2897"/>
      <c r="BC2897"/>
      <c r="BD2897"/>
      <c r="BE2897"/>
      <c r="BF2897"/>
      <c r="BG2897"/>
      <c r="BH2897"/>
      <c r="BI2897"/>
      <c r="BJ2897"/>
      <c r="BK2897"/>
      <c r="BL2897"/>
      <c r="BM2897"/>
      <c r="BN2897"/>
      <c r="BO2897"/>
      <c r="BP2897"/>
    </row>
    <row r="2898" spans="51:68" ht="14.25">
      <c r="AY2898"/>
      <c r="AZ2898"/>
      <c r="BA2898"/>
      <c r="BB2898"/>
      <c r="BC2898"/>
      <c r="BD2898"/>
      <c r="BE2898"/>
      <c r="BF2898"/>
      <c r="BG2898"/>
      <c r="BH2898"/>
      <c r="BI2898"/>
      <c r="BJ2898"/>
      <c r="BK2898"/>
      <c r="BL2898"/>
      <c r="BM2898"/>
      <c r="BN2898"/>
      <c r="BO2898"/>
      <c r="BP2898"/>
    </row>
    <row r="2899" spans="51:68" ht="14.25">
      <c r="AY2899"/>
      <c r="AZ2899"/>
      <c r="BA2899"/>
      <c r="BB2899"/>
      <c r="BC2899"/>
      <c r="BD2899"/>
      <c r="BE2899"/>
      <c r="BF2899"/>
      <c r="BG2899"/>
      <c r="BH2899"/>
      <c r="BI2899"/>
      <c r="BJ2899"/>
      <c r="BK2899"/>
      <c r="BL2899"/>
      <c r="BM2899"/>
      <c r="BN2899"/>
      <c r="BO2899"/>
      <c r="BP2899"/>
    </row>
    <row r="2900" spans="51:68" ht="14.25">
      <c r="AY2900"/>
      <c r="AZ2900"/>
      <c r="BA2900"/>
      <c r="BB2900"/>
      <c r="BC2900"/>
      <c r="BD2900"/>
      <c r="BE2900"/>
      <c r="BF2900"/>
      <c r="BG2900"/>
      <c r="BH2900"/>
      <c r="BI2900"/>
      <c r="BJ2900"/>
      <c r="BK2900"/>
      <c r="BL2900"/>
      <c r="BM2900"/>
      <c r="BN2900"/>
      <c r="BO2900"/>
      <c r="BP2900"/>
    </row>
    <row r="2901" spans="51:68" ht="14.25">
      <c r="AY2901"/>
      <c r="AZ2901"/>
      <c r="BA2901"/>
      <c r="BB2901"/>
      <c r="BC2901"/>
      <c r="BD2901"/>
      <c r="BE2901"/>
      <c r="BF2901"/>
      <c r="BG2901"/>
      <c r="BH2901"/>
      <c r="BI2901"/>
      <c r="BJ2901"/>
      <c r="BK2901"/>
      <c r="BL2901"/>
      <c r="BM2901"/>
      <c r="BN2901"/>
      <c r="BO2901"/>
      <c r="BP2901"/>
    </row>
    <row r="2902" spans="51:68" ht="14.25">
      <c r="AY2902"/>
      <c r="AZ2902"/>
      <c r="BA2902"/>
      <c r="BB2902"/>
      <c r="BC2902"/>
      <c r="BD2902"/>
      <c r="BE2902"/>
      <c r="BF2902"/>
      <c r="BG2902"/>
      <c r="BH2902"/>
      <c r="BI2902"/>
      <c r="BJ2902"/>
      <c r="BK2902"/>
      <c r="BL2902"/>
      <c r="BM2902"/>
      <c r="BN2902"/>
      <c r="BO2902"/>
      <c r="BP2902"/>
    </row>
    <row r="2903" spans="51:68" ht="14.25">
      <c r="AY2903"/>
      <c r="AZ2903"/>
      <c r="BA2903"/>
      <c r="BB2903"/>
      <c r="BC2903"/>
      <c r="BD2903"/>
      <c r="BE2903"/>
      <c r="BF2903"/>
      <c r="BG2903"/>
      <c r="BH2903"/>
      <c r="BI2903"/>
      <c r="BJ2903"/>
      <c r="BK2903"/>
      <c r="BL2903"/>
      <c r="BM2903"/>
      <c r="BN2903"/>
      <c r="BO2903"/>
      <c r="BP2903"/>
    </row>
    <row r="2904" spans="51:68" ht="14.25">
      <c r="AY2904"/>
      <c r="AZ2904"/>
      <c r="BA2904"/>
      <c r="BB2904"/>
      <c r="BC2904"/>
      <c r="BD2904"/>
      <c r="BE2904"/>
      <c r="BF2904"/>
      <c r="BG2904"/>
      <c r="BH2904"/>
      <c r="BI2904"/>
      <c r="BJ2904"/>
      <c r="BK2904"/>
      <c r="BL2904"/>
      <c r="BM2904"/>
      <c r="BN2904"/>
      <c r="BO2904"/>
      <c r="BP2904"/>
    </row>
    <row r="2905" spans="51:68" ht="14.25">
      <c r="AY2905"/>
      <c r="AZ2905"/>
      <c r="BA2905"/>
      <c r="BB2905"/>
      <c r="BC2905"/>
      <c r="BD2905"/>
      <c r="BE2905"/>
      <c r="BF2905"/>
      <c r="BG2905"/>
      <c r="BH2905"/>
      <c r="BI2905"/>
      <c r="BJ2905"/>
      <c r="BK2905"/>
      <c r="BL2905"/>
      <c r="BM2905"/>
      <c r="BN2905"/>
      <c r="BO2905"/>
      <c r="BP2905"/>
    </row>
    <row r="2906" spans="51:68" ht="14.25">
      <c r="AY2906"/>
      <c r="AZ2906"/>
      <c r="BA2906"/>
      <c r="BB2906"/>
      <c r="BC2906"/>
      <c r="BD2906"/>
      <c r="BE2906"/>
      <c r="BF2906"/>
      <c r="BG2906"/>
      <c r="BH2906"/>
      <c r="BI2906"/>
      <c r="BJ2906"/>
      <c r="BK2906"/>
      <c r="BL2906"/>
      <c r="BM2906"/>
      <c r="BN2906"/>
      <c r="BO2906"/>
      <c r="BP2906"/>
    </row>
    <row r="2907" spans="51:68" ht="14.25">
      <c r="AY2907"/>
      <c r="AZ2907"/>
      <c r="BA2907"/>
      <c r="BB2907"/>
      <c r="BC2907"/>
      <c r="BD2907"/>
      <c r="BE2907"/>
      <c r="BF2907"/>
      <c r="BG2907"/>
      <c r="BH2907"/>
      <c r="BI2907"/>
      <c r="BJ2907"/>
      <c r="BK2907"/>
      <c r="BL2907"/>
      <c r="BM2907"/>
      <c r="BN2907"/>
      <c r="BO2907"/>
      <c r="BP2907"/>
    </row>
    <row r="2908" spans="51:68" ht="14.25">
      <c r="AY2908"/>
      <c r="AZ2908"/>
      <c r="BA2908"/>
      <c r="BB2908"/>
      <c r="BC2908"/>
      <c r="BD2908"/>
      <c r="BE2908"/>
      <c r="BF2908"/>
      <c r="BG2908"/>
      <c r="BH2908"/>
      <c r="BI2908"/>
      <c r="BJ2908"/>
      <c r="BK2908"/>
      <c r="BL2908"/>
      <c r="BM2908"/>
      <c r="BN2908"/>
      <c r="BO2908"/>
      <c r="BP2908"/>
    </row>
    <row r="2909" spans="51:68" ht="14.25">
      <c r="AY2909"/>
      <c r="AZ2909"/>
      <c r="BA2909"/>
      <c r="BB2909"/>
      <c r="BC2909"/>
      <c r="BD2909"/>
      <c r="BE2909"/>
      <c r="BF2909"/>
      <c r="BG2909"/>
      <c r="BH2909"/>
      <c r="BI2909"/>
      <c r="BJ2909"/>
      <c r="BK2909"/>
      <c r="BL2909"/>
      <c r="BM2909"/>
      <c r="BN2909"/>
      <c r="BO2909"/>
      <c r="BP2909"/>
    </row>
    <row r="2910" spans="51:68" ht="14.25">
      <c r="AY2910"/>
      <c r="AZ2910"/>
      <c r="BA2910"/>
      <c r="BB2910"/>
      <c r="BC2910"/>
      <c r="BD2910"/>
      <c r="BE2910"/>
      <c r="BF2910"/>
      <c r="BG2910"/>
      <c r="BH2910"/>
      <c r="BI2910"/>
      <c r="BJ2910"/>
      <c r="BK2910"/>
      <c r="BL2910"/>
      <c r="BM2910"/>
      <c r="BN2910"/>
      <c r="BO2910"/>
      <c r="BP2910"/>
    </row>
    <row r="2911" spans="51:68" ht="14.25">
      <c r="AY2911"/>
      <c r="AZ2911"/>
      <c r="BA2911"/>
      <c r="BB2911"/>
      <c r="BC2911"/>
      <c r="BD2911"/>
      <c r="BE2911"/>
      <c r="BF2911"/>
      <c r="BG2911"/>
      <c r="BH2911"/>
      <c r="BI2911"/>
      <c r="BJ2911"/>
      <c r="BK2911"/>
      <c r="BL2911"/>
      <c r="BM2911"/>
      <c r="BN2911"/>
      <c r="BO2911"/>
      <c r="BP2911"/>
    </row>
    <row r="2912" spans="51:68" ht="14.25">
      <c r="AY2912"/>
      <c r="AZ2912"/>
      <c r="BA2912"/>
      <c r="BB2912"/>
      <c r="BC2912"/>
      <c r="BD2912"/>
      <c r="BE2912"/>
      <c r="BF2912"/>
      <c r="BG2912"/>
      <c r="BH2912"/>
      <c r="BI2912"/>
      <c r="BJ2912"/>
      <c r="BK2912"/>
      <c r="BL2912"/>
      <c r="BM2912"/>
      <c r="BN2912"/>
      <c r="BO2912"/>
      <c r="BP2912"/>
    </row>
    <row r="2913" spans="51:68" ht="14.25">
      <c r="AY2913"/>
      <c r="AZ2913"/>
      <c r="BA2913"/>
      <c r="BB2913"/>
      <c r="BC2913"/>
      <c r="BD2913"/>
      <c r="BE2913"/>
      <c r="BF2913"/>
      <c r="BG2913"/>
      <c r="BH2913"/>
      <c r="BI2913"/>
      <c r="BJ2913"/>
      <c r="BK2913"/>
      <c r="BL2913"/>
      <c r="BM2913"/>
      <c r="BN2913"/>
      <c r="BO2913"/>
      <c r="BP2913"/>
    </row>
    <row r="2914" spans="51:68" ht="14.25">
      <c r="AY2914"/>
      <c r="AZ2914"/>
      <c r="BA2914"/>
      <c r="BB2914"/>
      <c r="BC2914"/>
      <c r="BD2914"/>
      <c r="BE2914"/>
      <c r="BF2914"/>
      <c r="BG2914"/>
      <c r="BH2914"/>
      <c r="BI2914"/>
      <c r="BJ2914"/>
      <c r="BK2914"/>
      <c r="BL2914"/>
      <c r="BM2914"/>
      <c r="BN2914"/>
      <c r="BO2914"/>
      <c r="BP2914"/>
    </row>
    <row r="2915" spans="51:68" ht="14.25">
      <c r="AY2915"/>
      <c r="AZ2915"/>
      <c r="BA2915"/>
      <c r="BB2915"/>
      <c r="BC2915"/>
      <c r="BD2915"/>
      <c r="BE2915"/>
      <c r="BF2915"/>
      <c r="BG2915"/>
      <c r="BH2915"/>
      <c r="BI2915"/>
      <c r="BJ2915"/>
      <c r="BK2915"/>
      <c r="BL2915"/>
      <c r="BM2915"/>
      <c r="BN2915"/>
      <c r="BO2915"/>
      <c r="BP2915"/>
    </row>
    <row r="2916" spans="51:68" ht="14.25">
      <c r="AY2916"/>
      <c r="AZ2916"/>
      <c r="BA2916"/>
      <c r="BB2916"/>
      <c r="BC2916"/>
      <c r="BD2916"/>
      <c r="BE2916"/>
      <c r="BF2916"/>
      <c r="BG2916"/>
      <c r="BH2916"/>
      <c r="BI2916"/>
      <c r="BJ2916"/>
      <c r="BK2916"/>
      <c r="BL2916"/>
      <c r="BM2916"/>
      <c r="BN2916"/>
      <c r="BO2916"/>
      <c r="BP2916"/>
    </row>
    <row r="2917" spans="51:68" ht="14.25">
      <c r="AY2917"/>
      <c r="AZ2917"/>
      <c r="BA2917"/>
      <c r="BB2917"/>
      <c r="BC2917"/>
      <c r="BD2917"/>
      <c r="BE2917"/>
      <c r="BF2917"/>
      <c r="BG2917"/>
      <c r="BH2917"/>
      <c r="BI2917"/>
      <c r="BJ2917"/>
      <c r="BK2917"/>
      <c r="BL2917"/>
      <c r="BM2917"/>
      <c r="BN2917"/>
      <c r="BO2917"/>
      <c r="BP2917"/>
    </row>
    <row r="2918" spans="51:68" ht="14.25">
      <c r="AY2918"/>
      <c r="AZ2918"/>
      <c r="BA2918"/>
      <c r="BB2918"/>
      <c r="BC2918"/>
      <c r="BD2918"/>
      <c r="BE2918"/>
      <c r="BF2918"/>
      <c r="BG2918"/>
      <c r="BH2918"/>
      <c r="BI2918"/>
      <c r="BJ2918"/>
      <c r="BK2918"/>
      <c r="BL2918"/>
      <c r="BM2918"/>
      <c r="BN2918"/>
      <c r="BO2918"/>
      <c r="BP2918"/>
    </row>
    <row r="2919" spans="51:68" ht="14.25">
      <c r="AY2919"/>
      <c r="AZ2919"/>
      <c r="BA2919"/>
      <c r="BB2919"/>
      <c r="BC2919"/>
      <c r="BD2919"/>
      <c r="BE2919"/>
      <c r="BF2919"/>
      <c r="BG2919"/>
      <c r="BH2919"/>
      <c r="BI2919"/>
      <c r="BJ2919"/>
      <c r="BK2919"/>
      <c r="BL2919"/>
      <c r="BM2919"/>
      <c r="BN2919"/>
      <c r="BO2919"/>
      <c r="BP2919"/>
    </row>
    <row r="2920" spans="51:68" ht="14.25">
      <c r="AY2920"/>
      <c r="AZ2920"/>
      <c r="BA2920"/>
      <c r="BB2920"/>
      <c r="BC2920"/>
      <c r="BD2920"/>
      <c r="BE2920"/>
      <c r="BF2920"/>
      <c r="BG2920"/>
      <c r="BH2920"/>
      <c r="BI2920"/>
      <c r="BJ2920"/>
      <c r="BK2920"/>
      <c r="BL2920"/>
      <c r="BM2920"/>
      <c r="BN2920"/>
      <c r="BO2920"/>
      <c r="BP2920"/>
    </row>
    <row r="2921" spans="51:68" ht="14.25">
      <c r="AY2921"/>
      <c r="AZ2921"/>
      <c r="BA2921"/>
      <c r="BB2921"/>
      <c r="BC2921"/>
      <c r="BD2921"/>
      <c r="BE2921"/>
      <c r="BF2921"/>
      <c r="BG2921"/>
      <c r="BH2921"/>
      <c r="BI2921"/>
      <c r="BJ2921"/>
      <c r="BK2921"/>
      <c r="BL2921"/>
      <c r="BM2921"/>
      <c r="BN2921"/>
      <c r="BO2921"/>
      <c r="BP2921"/>
    </row>
    <row r="2922" spans="51:68" ht="14.25">
      <c r="AY2922"/>
      <c r="AZ2922"/>
      <c r="BA2922"/>
      <c r="BB2922"/>
      <c r="BC2922"/>
      <c r="BD2922"/>
      <c r="BE2922"/>
      <c r="BF2922"/>
      <c r="BG2922"/>
      <c r="BH2922"/>
      <c r="BI2922"/>
      <c r="BJ2922"/>
      <c r="BK2922"/>
      <c r="BL2922"/>
      <c r="BM2922"/>
      <c r="BN2922"/>
      <c r="BO2922"/>
      <c r="BP2922"/>
    </row>
    <row r="2923" spans="51:68" ht="14.25">
      <c r="AY2923"/>
      <c r="AZ2923"/>
      <c r="BA2923"/>
      <c r="BB2923"/>
      <c r="BC2923"/>
      <c r="BD2923"/>
      <c r="BE2923"/>
      <c r="BF2923"/>
      <c r="BG2923"/>
      <c r="BH2923"/>
      <c r="BI2923"/>
      <c r="BJ2923"/>
      <c r="BK2923"/>
      <c r="BL2923"/>
      <c r="BM2923"/>
      <c r="BN2923"/>
      <c r="BO2923"/>
      <c r="BP2923"/>
    </row>
    <row r="2924" spans="51:68" ht="14.25">
      <c r="AY2924"/>
      <c r="AZ2924"/>
      <c r="BA2924"/>
      <c r="BB2924"/>
      <c r="BC2924"/>
      <c r="BD2924"/>
      <c r="BE2924"/>
      <c r="BF2924"/>
      <c r="BG2924"/>
      <c r="BH2924"/>
      <c r="BI2924"/>
      <c r="BJ2924"/>
      <c r="BK2924"/>
      <c r="BL2924"/>
      <c r="BM2924"/>
      <c r="BN2924"/>
      <c r="BO2924"/>
      <c r="BP2924"/>
    </row>
    <row r="2925" spans="51:68" ht="14.25">
      <c r="AY2925"/>
      <c r="AZ2925"/>
      <c r="BA2925"/>
      <c r="BB2925"/>
      <c r="BC2925"/>
      <c r="BD2925"/>
      <c r="BE2925"/>
      <c r="BF2925"/>
      <c r="BG2925"/>
      <c r="BH2925"/>
      <c r="BI2925"/>
      <c r="BJ2925"/>
      <c r="BK2925"/>
      <c r="BL2925"/>
      <c r="BM2925"/>
      <c r="BN2925"/>
      <c r="BO2925"/>
      <c r="BP2925"/>
    </row>
    <row r="2926" spans="51:68" ht="14.25">
      <c r="AY2926"/>
      <c r="AZ2926"/>
      <c r="BA2926"/>
      <c r="BB2926"/>
      <c r="BC2926"/>
      <c r="BD2926"/>
      <c r="BE2926"/>
      <c r="BF2926"/>
      <c r="BG2926"/>
      <c r="BH2926"/>
      <c r="BI2926"/>
      <c r="BJ2926"/>
      <c r="BK2926"/>
      <c r="BL2926"/>
      <c r="BM2926"/>
      <c r="BN2926"/>
      <c r="BO2926"/>
      <c r="BP2926"/>
    </row>
    <row r="2927" spans="51:68" ht="14.25">
      <c r="AY2927"/>
      <c r="AZ2927"/>
      <c r="BA2927"/>
      <c r="BB2927"/>
      <c r="BC2927"/>
      <c r="BD2927"/>
      <c r="BE2927"/>
      <c r="BF2927"/>
      <c r="BG2927"/>
      <c r="BH2927"/>
      <c r="BI2927"/>
      <c r="BJ2927"/>
      <c r="BK2927"/>
      <c r="BL2927"/>
      <c r="BM2927"/>
      <c r="BN2927"/>
      <c r="BO2927"/>
      <c r="BP2927"/>
    </row>
    <row r="2928" spans="51:68" ht="14.25">
      <c r="AY2928"/>
      <c r="AZ2928"/>
      <c r="BA2928"/>
      <c r="BB2928"/>
      <c r="BC2928"/>
      <c r="BD2928"/>
      <c r="BE2928"/>
      <c r="BF2928"/>
      <c r="BG2928"/>
      <c r="BH2928"/>
      <c r="BI2928"/>
      <c r="BJ2928"/>
      <c r="BK2928"/>
      <c r="BL2928"/>
      <c r="BM2928"/>
      <c r="BN2928"/>
      <c r="BO2928"/>
      <c r="BP2928"/>
    </row>
    <row r="2929" spans="51:68" ht="14.25">
      <c r="AY2929"/>
      <c r="AZ2929"/>
      <c r="BA2929"/>
      <c r="BB2929"/>
      <c r="BC2929"/>
      <c r="BD2929"/>
      <c r="BE2929"/>
      <c r="BF2929"/>
      <c r="BG2929"/>
      <c r="BH2929"/>
      <c r="BI2929"/>
      <c r="BJ2929"/>
      <c r="BK2929"/>
      <c r="BL2929"/>
      <c r="BM2929"/>
      <c r="BN2929"/>
      <c r="BO2929"/>
      <c r="BP2929"/>
    </row>
    <row r="2930" spans="51:68" ht="14.25">
      <c r="AY2930"/>
      <c r="AZ2930"/>
      <c r="BA2930"/>
      <c r="BB2930"/>
      <c r="BC2930"/>
      <c r="BD2930"/>
      <c r="BE2930"/>
      <c r="BF2930"/>
      <c r="BG2930"/>
      <c r="BH2930"/>
      <c r="BI2930"/>
      <c r="BJ2930"/>
      <c r="BK2930"/>
      <c r="BL2930"/>
      <c r="BM2930"/>
      <c r="BN2930"/>
      <c r="BO2930"/>
      <c r="BP2930"/>
    </row>
    <row r="2931" spans="51:68" ht="14.25">
      <c r="AY2931"/>
      <c r="AZ2931"/>
      <c r="BA2931"/>
      <c r="BB2931"/>
      <c r="BC2931"/>
      <c r="BD2931"/>
      <c r="BE2931"/>
      <c r="BF2931"/>
      <c r="BG2931"/>
      <c r="BH2931"/>
      <c r="BI2931"/>
      <c r="BJ2931"/>
      <c r="BK2931"/>
      <c r="BL2931"/>
      <c r="BM2931"/>
      <c r="BN2931"/>
      <c r="BO2931"/>
      <c r="BP2931"/>
    </row>
    <row r="2932" spans="51:68" ht="14.25">
      <c r="AY2932"/>
      <c r="AZ2932"/>
      <c r="BA2932"/>
      <c r="BB2932"/>
      <c r="BC2932"/>
      <c r="BD2932"/>
      <c r="BE2932"/>
      <c r="BF2932"/>
      <c r="BG2932"/>
      <c r="BH2932"/>
      <c r="BI2932"/>
      <c r="BJ2932"/>
      <c r="BK2932"/>
      <c r="BL2932"/>
      <c r="BM2932"/>
      <c r="BN2932"/>
      <c r="BO2932"/>
      <c r="BP2932"/>
    </row>
    <row r="2933" spans="51:68" ht="14.25">
      <c r="AY2933"/>
      <c r="AZ2933"/>
      <c r="BA2933"/>
      <c r="BB2933"/>
      <c r="BC2933"/>
      <c r="BD2933"/>
      <c r="BE2933"/>
      <c r="BF2933"/>
      <c r="BG2933"/>
      <c r="BH2933"/>
      <c r="BI2933"/>
      <c r="BJ2933"/>
      <c r="BK2933"/>
      <c r="BL2933"/>
      <c r="BM2933"/>
      <c r="BN2933"/>
      <c r="BO2933"/>
      <c r="BP2933"/>
    </row>
    <row r="2934" spans="51:68" ht="14.25">
      <c r="AY2934"/>
      <c r="AZ2934"/>
      <c r="BA2934"/>
      <c r="BB2934"/>
      <c r="BC2934"/>
      <c r="BD2934"/>
      <c r="BE2934"/>
      <c r="BF2934"/>
      <c r="BG2934"/>
      <c r="BH2934"/>
      <c r="BI2934"/>
      <c r="BJ2934"/>
      <c r="BK2934"/>
      <c r="BL2934"/>
      <c r="BM2934"/>
      <c r="BN2934"/>
      <c r="BO2934"/>
      <c r="BP2934"/>
    </row>
    <row r="2935" spans="51:68" ht="14.25">
      <c r="AY2935"/>
      <c r="AZ2935"/>
      <c r="BA2935"/>
      <c r="BB2935"/>
      <c r="BC2935"/>
      <c r="BD2935"/>
      <c r="BE2935"/>
      <c r="BF2935"/>
      <c r="BG2935"/>
      <c r="BH2935"/>
      <c r="BI2935"/>
      <c r="BJ2935"/>
      <c r="BK2935"/>
      <c r="BL2935"/>
      <c r="BM2935"/>
      <c r="BN2935"/>
      <c r="BO2935"/>
      <c r="BP2935"/>
    </row>
    <row r="2936" spans="51:68" ht="14.25">
      <c r="AY2936"/>
      <c r="AZ2936"/>
      <c r="BA2936"/>
      <c r="BB2936"/>
      <c r="BC2936"/>
      <c r="BD2936"/>
      <c r="BE2936"/>
      <c r="BF2936"/>
      <c r="BG2936"/>
      <c r="BH2936"/>
      <c r="BI2936"/>
      <c r="BJ2936"/>
      <c r="BK2936"/>
      <c r="BL2936"/>
      <c r="BM2936"/>
      <c r="BN2936"/>
      <c r="BO2936"/>
      <c r="BP2936"/>
    </row>
    <row r="2937" spans="51:68" ht="14.25">
      <c r="AY2937"/>
      <c r="AZ2937"/>
      <c r="BA2937"/>
      <c r="BB2937"/>
      <c r="BC2937"/>
      <c r="BD2937"/>
      <c r="BE2937"/>
      <c r="BF2937"/>
      <c r="BG2937"/>
      <c r="BH2937"/>
      <c r="BI2937"/>
      <c r="BJ2937"/>
      <c r="BK2937"/>
      <c r="BL2937"/>
      <c r="BM2937"/>
      <c r="BN2937"/>
      <c r="BO2937"/>
      <c r="BP2937"/>
    </row>
    <row r="2938" spans="51:68" ht="14.25">
      <c r="AY2938"/>
      <c r="AZ2938"/>
      <c r="BA2938"/>
      <c r="BB2938"/>
      <c r="BC2938"/>
      <c r="BD2938"/>
      <c r="BE2938"/>
      <c r="BF2938"/>
      <c r="BG2938"/>
      <c r="BH2938"/>
      <c r="BI2938"/>
      <c r="BJ2938"/>
      <c r="BK2938"/>
      <c r="BL2938"/>
      <c r="BM2938"/>
      <c r="BN2938"/>
      <c r="BO2938"/>
      <c r="BP2938"/>
    </row>
    <row r="2939" spans="51:68" ht="14.25">
      <c r="AY2939"/>
      <c r="AZ2939"/>
      <c r="BA2939"/>
      <c r="BB2939"/>
      <c r="BC2939"/>
      <c r="BD2939"/>
      <c r="BE2939"/>
      <c r="BF2939"/>
      <c r="BG2939"/>
      <c r="BH2939"/>
      <c r="BI2939"/>
      <c r="BJ2939"/>
      <c r="BK2939"/>
      <c r="BL2939"/>
      <c r="BM2939"/>
      <c r="BN2939"/>
      <c r="BO2939"/>
      <c r="BP2939"/>
    </row>
    <row r="2940" spans="51:68" ht="14.25">
      <c r="AY2940"/>
      <c r="AZ2940"/>
      <c r="BA2940"/>
      <c r="BB2940"/>
      <c r="BC2940"/>
      <c r="BD2940"/>
      <c r="BE2940"/>
      <c r="BF2940"/>
      <c r="BG2940"/>
      <c r="BH2940"/>
      <c r="BI2940"/>
      <c r="BJ2940"/>
      <c r="BK2940"/>
      <c r="BL2940"/>
      <c r="BM2940"/>
      <c r="BN2940"/>
      <c r="BO2940"/>
      <c r="BP2940"/>
    </row>
    <row r="2941" spans="51:68" ht="14.25">
      <c r="AY2941"/>
      <c r="AZ2941"/>
      <c r="BA2941"/>
      <c r="BB2941"/>
      <c r="BC2941"/>
      <c r="BD2941"/>
      <c r="BE2941"/>
      <c r="BF2941"/>
      <c r="BG2941"/>
      <c r="BH2941"/>
      <c r="BI2941"/>
      <c r="BJ2941"/>
      <c r="BK2941"/>
      <c r="BL2941"/>
      <c r="BM2941"/>
      <c r="BN2941"/>
      <c r="BO2941"/>
      <c r="BP2941"/>
    </row>
    <row r="2942" spans="51:68" ht="14.25">
      <c r="AY2942"/>
      <c r="AZ2942"/>
      <c r="BA2942"/>
      <c r="BB2942"/>
      <c r="BC2942"/>
      <c r="BD2942"/>
      <c r="BE2942"/>
      <c r="BF2942"/>
      <c r="BG2942"/>
      <c r="BH2942"/>
      <c r="BI2942"/>
      <c r="BJ2942"/>
      <c r="BK2942"/>
      <c r="BL2942"/>
      <c r="BM2942"/>
      <c r="BN2942"/>
      <c r="BO2942"/>
      <c r="BP2942"/>
    </row>
    <row r="2943" spans="51:68" ht="14.25">
      <c r="AY2943"/>
      <c r="AZ2943"/>
      <c r="BA2943"/>
      <c r="BB2943"/>
      <c r="BC2943"/>
      <c r="BD2943"/>
      <c r="BE2943"/>
      <c r="BF2943"/>
      <c r="BG2943"/>
      <c r="BH2943"/>
      <c r="BI2943"/>
      <c r="BJ2943"/>
      <c r="BK2943"/>
      <c r="BL2943"/>
      <c r="BM2943"/>
      <c r="BN2943"/>
      <c r="BO2943"/>
      <c r="BP2943"/>
    </row>
    <row r="2944" spans="51:68" ht="14.25">
      <c r="AY2944"/>
      <c r="AZ2944"/>
      <c r="BA2944"/>
      <c r="BB2944"/>
      <c r="BC2944"/>
      <c r="BD2944"/>
      <c r="BE2944"/>
      <c r="BF2944"/>
      <c r="BG2944"/>
      <c r="BH2944"/>
      <c r="BI2944"/>
      <c r="BJ2944"/>
      <c r="BK2944"/>
      <c r="BL2944"/>
      <c r="BM2944"/>
      <c r="BN2944"/>
      <c r="BO2944"/>
      <c r="BP2944"/>
    </row>
    <row r="2945" spans="51:68" ht="14.25">
      <c r="AY2945"/>
      <c r="AZ2945"/>
      <c r="BA2945"/>
      <c r="BB2945"/>
      <c r="BC2945"/>
      <c r="BD2945"/>
      <c r="BE2945"/>
      <c r="BF2945"/>
      <c r="BG2945"/>
      <c r="BH2945"/>
      <c r="BI2945"/>
      <c r="BJ2945"/>
      <c r="BK2945"/>
      <c r="BL2945"/>
      <c r="BM2945"/>
      <c r="BN2945"/>
      <c r="BO2945"/>
      <c r="BP2945"/>
    </row>
    <row r="2946" spans="51:68" ht="14.25">
      <c r="AY2946"/>
      <c r="AZ2946"/>
      <c r="BA2946"/>
      <c r="BB2946"/>
      <c r="BC2946"/>
      <c r="BD2946"/>
      <c r="BE2946"/>
      <c r="BF2946"/>
      <c r="BG2946"/>
      <c r="BH2946"/>
      <c r="BI2946"/>
      <c r="BJ2946"/>
      <c r="BK2946"/>
      <c r="BL2946"/>
      <c r="BM2946"/>
      <c r="BN2946"/>
      <c r="BO2946"/>
      <c r="BP2946"/>
    </row>
    <row r="2947" spans="51:68" ht="14.25">
      <c r="AY2947"/>
      <c r="AZ2947"/>
      <c r="BA2947"/>
      <c r="BB2947"/>
      <c r="BC2947"/>
      <c r="BD2947"/>
      <c r="BE2947"/>
      <c r="BF2947"/>
      <c r="BG2947"/>
      <c r="BH2947"/>
      <c r="BI2947"/>
      <c r="BJ2947"/>
      <c r="BK2947"/>
      <c r="BL2947"/>
      <c r="BM2947"/>
      <c r="BN2947"/>
      <c r="BO2947"/>
      <c r="BP2947"/>
    </row>
    <row r="2948" spans="51:68" ht="14.25">
      <c r="AY2948"/>
      <c r="AZ2948"/>
      <c r="BA2948"/>
      <c r="BB2948"/>
      <c r="BC2948"/>
      <c r="BD2948"/>
      <c r="BE2948"/>
      <c r="BF2948"/>
      <c r="BG2948"/>
      <c r="BH2948"/>
      <c r="BI2948"/>
      <c r="BJ2948"/>
      <c r="BK2948"/>
      <c r="BL2948"/>
      <c r="BM2948"/>
      <c r="BN2948"/>
      <c r="BO2948"/>
      <c r="BP2948"/>
    </row>
    <row r="2949" spans="51:68" ht="14.25">
      <c r="AY2949"/>
      <c r="AZ2949"/>
      <c r="BA2949"/>
      <c r="BB2949"/>
      <c r="BC2949"/>
      <c r="BD2949"/>
      <c r="BE2949"/>
      <c r="BF2949"/>
      <c r="BG2949"/>
      <c r="BH2949"/>
      <c r="BI2949"/>
      <c r="BJ2949"/>
      <c r="BK2949"/>
      <c r="BL2949"/>
      <c r="BM2949"/>
      <c r="BN2949"/>
      <c r="BO2949"/>
      <c r="BP2949"/>
    </row>
    <row r="2950" spans="51:68" ht="14.25">
      <c r="AY2950"/>
      <c r="AZ2950"/>
      <c r="BA2950"/>
      <c r="BB2950"/>
      <c r="BC2950"/>
      <c r="BD2950"/>
      <c r="BE2950"/>
      <c r="BF2950"/>
      <c r="BG2950"/>
      <c r="BH2950"/>
      <c r="BI2950"/>
      <c r="BJ2950"/>
      <c r="BK2950"/>
      <c r="BL2950"/>
      <c r="BM2950"/>
      <c r="BN2950"/>
      <c r="BO2950"/>
      <c r="BP2950"/>
    </row>
    <row r="2951" spans="51:68" ht="14.25">
      <c r="AY2951"/>
      <c r="AZ2951"/>
      <c r="BA2951"/>
      <c r="BB2951"/>
      <c r="BC2951"/>
      <c r="BD2951"/>
      <c r="BE2951"/>
      <c r="BF2951"/>
      <c r="BG2951"/>
      <c r="BH2951"/>
      <c r="BI2951"/>
      <c r="BJ2951"/>
      <c r="BK2951"/>
      <c r="BL2951"/>
      <c r="BM2951"/>
      <c r="BN2951"/>
      <c r="BO2951"/>
      <c r="BP2951"/>
    </row>
    <row r="2952" spans="51:68" ht="14.25">
      <c r="AY2952"/>
      <c r="AZ2952"/>
      <c r="BA2952"/>
      <c r="BB2952"/>
      <c r="BC2952"/>
      <c r="BD2952"/>
      <c r="BE2952"/>
      <c r="BF2952"/>
      <c r="BG2952"/>
      <c r="BH2952"/>
      <c r="BI2952"/>
      <c r="BJ2952"/>
      <c r="BK2952"/>
      <c r="BL2952"/>
      <c r="BM2952"/>
      <c r="BN2952"/>
      <c r="BO2952"/>
      <c r="BP2952"/>
    </row>
    <row r="2953" spans="51:68" ht="14.25">
      <c r="AY2953"/>
      <c r="AZ2953"/>
      <c r="BA2953"/>
      <c r="BB2953"/>
      <c r="BC2953"/>
      <c r="BD2953"/>
      <c r="BE2953"/>
      <c r="BF2953"/>
      <c r="BG2953"/>
      <c r="BH2953"/>
      <c r="BI2953"/>
      <c r="BJ2953"/>
      <c r="BK2953"/>
      <c r="BL2953"/>
      <c r="BM2953"/>
      <c r="BN2953"/>
      <c r="BO2953"/>
      <c r="BP2953"/>
    </row>
    <row r="2954" spans="51:68" ht="14.25">
      <c r="AY2954"/>
      <c r="AZ2954"/>
      <c r="BA2954"/>
      <c r="BB2954"/>
      <c r="BC2954"/>
      <c r="BD2954"/>
      <c r="BE2954"/>
      <c r="BF2954"/>
      <c r="BG2954"/>
      <c r="BH2954"/>
      <c r="BI2954"/>
      <c r="BJ2954"/>
      <c r="BK2954"/>
      <c r="BL2954"/>
      <c r="BM2954"/>
      <c r="BN2954"/>
      <c r="BO2954"/>
      <c r="BP2954"/>
    </row>
    <row r="2955" spans="51:68" ht="14.25">
      <c r="AY2955"/>
      <c r="AZ2955"/>
      <c r="BA2955"/>
      <c r="BB2955"/>
      <c r="BC2955"/>
      <c r="BD2955"/>
      <c r="BE2955"/>
      <c r="BF2955"/>
      <c r="BG2955"/>
      <c r="BH2955"/>
      <c r="BI2955"/>
      <c r="BJ2955"/>
      <c r="BK2955"/>
      <c r="BL2955"/>
      <c r="BM2955"/>
      <c r="BN2955"/>
      <c r="BO2955"/>
      <c r="BP2955"/>
    </row>
    <row r="2956" spans="51:68" ht="14.25">
      <c r="AY2956"/>
      <c r="AZ2956"/>
      <c r="BA2956"/>
      <c r="BB2956"/>
      <c r="BC2956"/>
      <c r="BD2956"/>
      <c r="BE2956"/>
      <c r="BF2956"/>
      <c r="BG2956"/>
      <c r="BH2956"/>
      <c r="BI2956"/>
      <c r="BJ2956"/>
      <c r="BK2956"/>
      <c r="BL2956"/>
      <c r="BM2956"/>
      <c r="BN2956"/>
      <c r="BO2956"/>
      <c r="BP2956"/>
    </row>
    <row r="2957" spans="51:68" ht="14.25">
      <c r="AY2957"/>
      <c r="AZ2957"/>
      <c r="BA2957"/>
      <c r="BB2957"/>
      <c r="BC2957"/>
      <c r="BD2957"/>
      <c r="BE2957"/>
      <c r="BF2957"/>
      <c r="BG2957"/>
      <c r="BH2957"/>
      <c r="BI2957"/>
      <c r="BJ2957"/>
      <c r="BK2957"/>
      <c r="BL2957"/>
      <c r="BM2957"/>
      <c r="BN2957"/>
      <c r="BO2957"/>
      <c r="BP2957"/>
    </row>
    <row r="2958" spans="51:68" ht="14.25">
      <c r="AY2958"/>
      <c r="AZ2958"/>
      <c r="BA2958"/>
      <c r="BB2958"/>
      <c r="BC2958"/>
      <c r="BD2958"/>
      <c r="BE2958"/>
      <c r="BF2958"/>
      <c r="BG2958"/>
      <c r="BH2958"/>
      <c r="BI2958"/>
      <c r="BJ2958"/>
      <c r="BK2958"/>
      <c r="BL2958"/>
      <c r="BM2958"/>
      <c r="BN2958"/>
      <c r="BO2958"/>
      <c r="BP2958"/>
    </row>
    <row r="2959" spans="51:68" ht="14.25">
      <c r="AY2959"/>
      <c r="AZ2959"/>
      <c r="BA2959"/>
      <c r="BB2959"/>
      <c r="BC2959"/>
      <c r="BD2959"/>
      <c r="BE2959"/>
      <c r="BF2959"/>
      <c r="BG2959"/>
      <c r="BH2959"/>
      <c r="BI2959"/>
      <c r="BJ2959"/>
      <c r="BK2959"/>
      <c r="BL2959"/>
      <c r="BM2959"/>
      <c r="BN2959"/>
      <c r="BO2959"/>
      <c r="BP2959"/>
    </row>
    <row r="2960" spans="51:68" ht="14.25">
      <c r="AY2960"/>
      <c r="AZ2960"/>
      <c r="BA2960"/>
      <c r="BB2960"/>
      <c r="BC2960"/>
      <c r="BD2960"/>
      <c r="BE2960"/>
      <c r="BF2960"/>
      <c r="BG2960"/>
      <c r="BH2960"/>
      <c r="BI2960"/>
      <c r="BJ2960"/>
      <c r="BK2960"/>
      <c r="BL2960"/>
      <c r="BM2960"/>
      <c r="BN2960"/>
      <c r="BO2960"/>
      <c r="BP2960"/>
    </row>
    <row r="2961" spans="51:68" ht="14.25">
      <c r="AY2961"/>
      <c r="AZ2961"/>
      <c r="BA2961"/>
      <c r="BB2961"/>
      <c r="BC2961"/>
      <c r="BD2961"/>
      <c r="BE2961"/>
      <c r="BF2961"/>
      <c r="BG2961"/>
      <c r="BH2961"/>
      <c r="BI2961"/>
      <c r="BJ2961"/>
      <c r="BK2961"/>
      <c r="BL2961"/>
      <c r="BM2961"/>
      <c r="BN2961"/>
      <c r="BO2961"/>
      <c r="BP2961"/>
    </row>
    <row r="2962" spans="51:68" ht="14.25">
      <c r="AY2962"/>
      <c r="AZ2962"/>
      <c r="BA2962"/>
      <c r="BB2962"/>
      <c r="BC2962"/>
      <c r="BD2962"/>
      <c r="BE2962"/>
      <c r="BF2962"/>
      <c r="BG2962"/>
      <c r="BH2962"/>
      <c r="BI2962"/>
      <c r="BJ2962"/>
      <c r="BK2962"/>
      <c r="BL2962"/>
      <c r="BM2962"/>
      <c r="BN2962"/>
      <c r="BO2962"/>
      <c r="BP2962"/>
    </row>
    <row r="2963" spans="51:68" ht="14.25">
      <c r="AY2963"/>
      <c r="AZ2963"/>
      <c r="BA2963"/>
      <c r="BB2963"/>
      <c r="BC2963"/>
      <c r="BD2963"/>
      <c r="BE2963"/>
      <c r="BF2963"/>
      <c r="BG2963"/>
      <c r="BH2963"/>
      <c r="BI2963"/>
      <c r="BJ2963"/>
      <c r="BK2963"/>
      <c r="BL2963"/>
      <c r="BM2963"/>
      <c r="BN2963"/>
      <c r="BO2963"/>
      <c r="BP2963"/>
    </row>
    <row r="2964" spans="51:68" ht="14.25">
      <c r="AY2964"/>
      <c r="AZ2964"/>
      <c r="BA2964"/>
      <c r="BB2964"/>
      <c r="BC2964"/>
      <c r="BD2964"/>
      <c r="BE2964"/>
      <c r="BF2964"/>
      <c r="BG2964"/>
      <c r="BH2964"/>
      <c r="BI2964"/>
      <c r="BJ2964"/>
      <c r="BK2964"/>
      <c r="BL2964"/>
      <c r="BM2964"/>
      <c r="BN2964"/>
      <c r="BO2964"/>
      <c r="BP2964"/>
    </row>
    <row r="2965" spans="51:68" ht="14.25">
      <c r="AY2965"/>
      <c r="AZ2965"/>
      <c r="BA2965"/>
      <c r="BB2965"/>
      <c r="BC2965"/>
      <c r="BD2965"/>
      <c r="BE2965"/>
      <c r="BF2965"/>
      <c r="BG2965"/>
      <c r="BH2965"/>
      <c r="BI2965"/>
      <c r="BJ2965"/>
      <c r="BK2965"/>
      <c r="BL2965"/>
      <c r="BM2965"/>
      <c r="BN2965"/>
      <c r="BO2965"/>
      <c r="BP2965"/>
    </row>
    <row r="2966" spans="51:68" ht="14.25">
      <c r="AY2966"/>
      <c r="AZ2966"/>
      <c r="BA2966"/>
      <c r="BB2966"/>
      <c r="BC2966"/>
      <c r="BD2966"/>
      <c r="BE2966"/>
      <c r="BF2966"/>
      <c r="BG2966"/>
      <c r="BH2966"/>
      <c r="BI2966"/>
      <c r="BJ2966"/>
      <c r="BK2966"/>
      <c r="BL2966"/>
      <c r="BM2966"/>
      <c r="BN2966"/>
      <c r="BO2966"/>
      <c r="BP2966"/>
    </row>
    <row r="2967" spans="51:68" ht="14.25">
      <c r="AY2967"/>
      <c r="AZ2967"/>
      <c r="BA2967"/>
      <c r="BB2967"/>
      <c r="BC2967"/>
      <c r="BD2967"/>
      <c r="BE2967"/>
      <c r="BF2967"/>
      <c r="BG2967"/>
      <c r="BH2967"/>
      <c r="BI2967"/>
      <c r="BJ2967"/>
      <c r="BK2967"/>
      <c r="BL2967"/>
      <c r="BM2967"/>
      <c r="BN2967"/>
      <c r="BO2967"/>
      <c r="BP2967"/>
    </row>
    <row r="2968" spans="51:68" ht="14.25">
      <c r="AY2968"/>
      <c r="AZ2968"/>
      <c r="BA2968"/>
      <c r="BB2968"/>
      <c r="BC2968"/>
      <c r="BD2968"/>
      <c r="BE2968"/>
      <c r="BF2968"/>
      <c r="BG2968"/>
      <c r="BH2968"/>
      <c r="BI2968"/>
      <c r="BJ2968"/>
      <c r="BK2968"/>
      <c r="BL2968"/>
      <c r="BM2968"/>
      <c r="BN2968"/>
      <c r="BO2968"/>
      <c r="BP2968"/>
    </row>
    <row r="2969" spans="51:68" ht="14.25">
      <c r="AY2969"/>
      <c r="AZ2969"/>
      <c r="BA2969"/>
      <c r="BB2969"/>
      <c r="BC2969"/>
      <c r="BD2969"/>
      <c r="BE2969"/>
      <c r="BF2969"/>
      <c r="BG2969"/>
      <c r="BH2969"/>
      <c r="BI2969"/>
      <c r="BJ2969"/>
      <c r="BK2969"/>
      <c r="BL2969"/>
      <c r="BM2969"/>
      <c r="BN2969"/>
      <c r="BO2969"/>
      <c r="BP2969"/>
    </row>
    <row r="2970" spans="51:68" ht="14.25">
      <c r="AY2970"/>
      <c r="AZ2970"/>
      <c r="BA2970"/>
      <c r="BB2970"/>
      <c r="BC2970"/>
      <c r="BD2970"/>
      <c r="BE2970"/>
      <c r="BF2970"/>
      <c r="BG2970"/>
      <c r="BH2970"/>
      <c r="BI2970"/>
      <c r="BJ2970"/>
      <c r="BK2970"/>
      <c r="BL2970"/>
      <c r="BM2970"/>
      <c r="BN2970"/>
      <c r="BO2970"/>
      <c r="BP2970"/>
    </row>
    <row r="2971" spans="51:68" ht="14.25">
      <c r="AY2971"/>
      <c r="AZ2971"/>
      <c r="BA2971"/>
      <c r="BB2971"/>
      <c r="BC2971"/>
      <c r="BD2971"/>
      <c r="BE2971"/>
      <c r="BF2971"/>
      <c r="BG2971"/>
      <c r="BH2971"/>
      <c r="BI2971"/>
      <c r="BJ2971"/>
      <c r="BK2971"/>
      <c r="BL2971"/>
      <c r="BM2971"/>
      <c r="BN2971"/>
      <c r="BO2971"/>
      <c r="BP2971"/>
    </row>
    <row r="2972" spans="51:68" ht="14.25">
      <c r="AY2972"/>
      <c r="AZ2972"/>
      <c r="BA2972"/>
      <c r="BB2972"/>
      <c r="BC2972"/>
      <c r="BD2972"/>
      <c r="BE2972"/>
      <c r="BF2972"/>
      <c r="BG2972"/>
      <c r="BH2972"/>
      <c r="BI2972"/>
      <c r="BJ2972"/>
      <c r="BK2972"/>
      <c r="BL2972"/>
      <c r="BM2972"/>
      <c r="BN2972"/>
      <c r="BO2972"/>
      <c r="BP2972"/>
    </row>
    <row r="2973" spans="51:68" ht="14.25">
      <c r="AY2973"/>
      <c r="AZ2973"/>
      <c r="BA2973"/>
      <c r="BB2973"/>
      <c r="BC2973"/>
      <c r="BD2973"/>
      <c r="BE2973"/>
      <c r="BF2973"/>
      <c r="BG2973"/>
      <c r="BH2973"/>
      <c r="BI2973"/>
      <c r="BJ2973"/>
      <c r="BK2973"/>
      <c r="BL2973"/>
      <c r="BM2973"/>
      <c r="BN2973"/>
      <c r="BO2973"/>
      <c r="BP2973"/>
    </row>
    <row r="2974" spans="51:68" ht="14.25">
      <c r="AY2974"/>
      <c r="AZ2974"/>
      <c r="BA2974"/>
      <c r="BB2974"/>
      <c r="BC2974"/>
      <c r="BD2974"/>
      <c r="BE2974"/>
      <c r="BF2974"/>
      <c r="BG2974"/>
      <c r="BH2974"/>
      <c r="BI2974"/>
      <c r="BJ2974"/>
      <c r="BK2974"/>
      <c r="BL2974"/>
      <c r="BM2974"/>
      <c r="BN2974"/>
      <c r="BO2974"/>
      <c r="BP2974"/>
    </row>
    <row r="2975" spans="51:68" ht="14.25">
      <c r="AY2975"/>
      <c r="AZ2975"/>
      <c r="BA2975"/>
      <c r="BB2975"/>
      <c r="BC2975"/>
      <c r="BD2975"/>
      <c r="BE2975"/>
      <c r="BF2975"/>
      <c r="BG2975"/>
      <c r="BH2975"/>
      <c r="BI2975"/>
      <c r="BJ2975"/>
      <c r="BK2975"/>
      <c r="BL2975"/>
      <c r="BM2975"/>
      <c r="BN2975"/>
      <c r="BO2975"/>
      <c r="BP2975"/>
    </row>
    <row r="2976" spans="51:68" ht="14.25">
      <c r="AY2976"/>
      <c r="AZ2976"/>
      <c r="BA2976"/>
      <c r="BB2976"/>
      <c r="BC2976"/>
      <c r="BD2976"/>
      <c r="BE2976"/>
      <c r="BF2976"/>
      <c r="BG2976"/>
      <c r="BH2976"/>
      <c r="BI2976"/>
      <c r="BJ2976"/>
      <c r="BK2976"/>
      <c r="BL2976"/>
      <c r="BM2976"/>
      <c r="BN2976"/>
      <c r="BO2976"/>
      <c r="BP2976"/>
    </row>
    <row r="2977" spans="51:68" ht="14.25">
      <c r="AY2977"/>
      <c r="AZ2977"/>
      <c r="BA2977"/>
      <c r="BB2977"/>
      <c r="BC2977"/>
      <c r="BD2977"/>
      <c r="BE2977"/>
      <c r="BF2977"/>
      <c r="BG2977"/>
      <c r="BH2977"/>
      <c r="BI2977"/>
      <c r="BJ2977"/>
      <c r="BK2977"/>
      <c r="BL2977"/>
      <c r="BM2977"/>
      <c r="BN2977"/>
      <c r="BO2977"/>
      <c r="BP2977"/>
    </row>
    <row r="2978" spans="51:68" ht="14.25">
      <c r="AY2978"/>
      <c r="AZ2978"/>
      <c r="BA2978"/>
      <c r="BB2978"/>
      <c r="BC2978"/>
      <c r="BD2978"/>
      <c r="BE2978"/>
      <c r="BF2978"/>
      <c r="BG2978"/>
      <c r="BH2978"/>
      <c r="BI2978"/>
      <c r="BJ2978"/>
      <c r="BK2978"/>
      <c r="BL2978"/>
      <c r="BM2978"/>
      <c r="BN2978"/>
      <c r="BO2978"/>
      <c r="BP2978"/>
    </row>
    <row r="2979" spans="51:68" ht="14.25">
      <c r="AY2979"/>
      <c r="AZ2979"/>
      <c r="BA2979"/>
      <c r="BB2979"/>
      <c r="BC2979"/>
      <c r="BD2979"/>
      <c r="BE2979"/>
      <c r="BF2979"/>
      <c r="BG2979"/>
      <c r="BH2979"/>
      <c r="BI2979"/>
      <c r="BJ2979"/>
      <c r="BK2979"/>
      <c r="BL2979"/>
      <c r="BM2979"/>
      <c r="BN2979"/>
      <c r="BO2979"/>
      <c r="BP2979"/>
    </row>
    <row r="2980" spans="51:68" ht="14.25">
      <c r="AY2980"/>
      <c r="AZ2980"/>
      <c r="BA2980"/>
      <c r="BB2980"/>
      <c r="BC2980"/>
      <c r="BD2980"/>
      <c r="BE2980"/>
      <c r="BF2980"/>
      <c r="BG2980"/>
      <c r="BH2980"/>
      <c r="BI2980"/>
      <c r="BJ2980"/>
      <c r="BK2980"/>
      <c r="BL2980"/>
      <c r="BM2980"/>
      <c r="BN2980"/>
      <c r="BO2980"/>
      <c r="BP2980"/>
    </row>
    <row r="2981" spans="51:68" ht="14.25">
      <c r="AY2981"/>
      <c r="AZ2981"/>
      <c r="BA2981"/>
      <c r="BB2981"/>
      <c r="BC2981"/>
      <c r="BD2981"/>
      <c r="BE2981"/>
      <c r="BF2981"/>
      <c r="BG2981"/>
      <c r="BH2981"/>
      <c r="BI2981"/>
      <c r="BJ2981"/>
      <c r="BK2981"/>
      <c r="BL2981"/>
      <c r="BM2981"/>
      <c r="BN2981"/>
      <c r="BO2981"/>
      <c r="BP2981"/>
    </row>
    <row r="2982" spans="51:68" ht="14.25">
      <c r="AY2982"/>
      <c r="AZ2982"/>
      <c r="BA2982"/>
      <c r="BB2982"/>
      <c r="BC2982"/>
      <c r="BD2982"/>
      <c r="BE2982"/>
      <c r="BF2982"/>
      <c r="BG2982"/>
      <c r="BH2982"/>
      <c r="BI2982"/>
      <c r="BJ2982"/>
      <c r="BK2982"/>
      <c r="BL2982"/>
      <c r="BM2982"/>
      <c r="BN2982"/>
      <c r="BO2982"/>
      <c r="BP2982"/>
    </row>
    <row r="2983" spans="51:68" ht="14.25">
      <c r="AY2983"/>
      <c r="AZ2983"/>
      <c r="BA2983"/>
      <c r="BB2983"/>
      <c r="BC2983"/>
      <c r="BD2983"/>
      <c r="BE2983"/>
      <c r="BF2983"/>
      <c r="BG2983"/>
      <c r="BH2983"/>
      <c r="BI2983"/>
      <c r="BJ2983"/>
      <c r="BK2983"/>
      <c r="BL2983"/>
      <c r="BM2983"/>
      <c r="BN2983"/>
      <c r="BO2983"/>
      <c r="BP2983"/>
    </row>
    <row r="2984" spans="51:68" ht="14.25">
      <c r="AY2984"/>
      <c r="AZ2984"/>
      <c r="BA2984"/>
      <c r="BB2984"/>
      <c r="BC2984"/>
      <c r="BD2984"/>
      <c r="BE2984"/>
      <c r="BF2984"/>
      <c r="BG2984"/>
      <c r="BH2984"/>
      <c r="BI2984"/>
      <c r="BJ2984"/>
      <c r="BK2984"/>
      <c r="BL2984"/>
      <c r="BM2984"/>
      <c r="BN2984"/>
      <c r="BO2984"/>
      <c r="BP2984"/>
    </row>
    <row r="2985" spans="51:68" ht="14.25">
      <c r="AY2985"/>
      <c r="AZ2985"/>
      <c r="BA2985"/>
      <c r="BB2985"/>
      <c r="BC2985"/>
      <c r="BD2985"/>
      <c r="BE2985"/>
      <c r="BF2985"/>
      <c r="BG2985"/>
      <c r="BH2985"/>
      <c r="BI2985"/>
      <c r="BJ2985"/>
      <c r="BK2985"/>
      <c r="BL2985"/>
      <c r="BM2985"/>
      <c r="BN2985"/>
      <c r="BO2985"/>
      <c r="BP2985"/>
    </row>
    <row r="2986" spans="51:68" ht="14.25">
      <c r="AY2986"/>
      <c r="AZ2986"/>
      <c r="BA2986"/>
      <c r="BB2986"/>
      <c r="BC2986"/>
      <c r="BD2986"/>
      <c r="BE2986"/>
      <c r="BF2986"/>
      <c r="BG2986"/>
      <c r="BH2986"/>
      <c r="BI2986"/>
      <c r="BJ2986"/>
      <c r="BK2986"/>
      <c r="BL2986"/>
      <c r="BM2986"/>
      <c r="BN2986"/>
      <c r="BO2986"/>
      <c r="BP2986"/>
    </row>
    <row r="2987" spans="51:68" ht="14.25">
      <c r="AY2987"/>
      <c r="AZ2987"/>
      <c r="BA2987"/>
      <c r="BB2987"/>
      <c r="BC2987"/>
      <c r="BD2987"/>
      <c r="BE2987"/>
      <c r="BF2987"/>
      <c r="BG2987"/>
      <c r="BH2987"/>
      <c r="BI2987"/>
      <c r="BJ2987"/>
      <c r="BK2987"/>
      <c r="BL2987"/>
      <c r="BM2987"/>
      <c r="BN2987"/>
      <c r="BO2987"/>
      <c r="BP2987"/>
    </row>
    <row r="2988" spans="51:68" ht="14.25">
      <c r="AY2988"/>
      <c r="AZ2988"/>
      <c r="BA2988"/>
      <c r="BB2988"/>
      <c r="BC2988"/>
      <c r="BD2988"/>
      <c r="BE2988"/>
      <c r="BF2988"/>
      <c r="BG2988"/>
      <c r="BH2988"/>
      <c r="BI2988"/>
      <c r="BJ2988"/>
      <c r="BK2988"/>
      <c r="BL2988"/>
      <c r="BM2988"/>
      <c r="BN2988"/>
      <c r="BO2988"/>
      <c r="BP2988"/>
    </row>
    <row r="2989" spans="51:68" ht="14.25">
      <c r="AY2989"/>
      <c r="AZ2989"/>
      <c r="BA2989"/>
      <c r="BB2989"/>
      <c r="BC2989"/>
      <c r="BD2989"/>
      <c r="BE2989"/>
      <c r="BF2989"/>
      <c r="BG2989"/>
      <c r="BH2989"/>
      <c r="BI2989"/>
      <c r="BJ2989"/>
      <c r="BK2989"/>
      <c r="BL2989"/>
      <c r="BM2989"/>
      <c r="BN2989"/>
      <c r="BO2989"/>
      <c r="BP2989"/>
    </row>
    <row r="2990" spans="51:68" ht="14.25">
      <c r="AY2990"/>
      <c r="AZ2990"/>
      <c r="BA2990"/>
      <c r="BB2990"/>
      <c r="BC2990"/>
      <c r="BD2990"/>
      <c r="BE2990"/>
      <c r="BF2990"/>
      <c r="BG2990"/>
      <c r="BH2990"/>
      <c r="BI2990"/>
      <c r="BJ2990"/>
      <c r="BK2990"/>
      <c r="BL2990"/>
      <c r="BM2990"/>
      <c r="BN2990"/>
      <c r="BO2990"/>
      <c r="BP2990"/>
    </row>
    <row r="2991" spans="51:68" ht="14.25">
      <c r="AY2991"/>
      <c r="AZ2991"/>
      <c r="BA2991"/>
      <c r="BB2991"/>
      <c r="BC2991"/>
      <c r="BD2991"/>
      <c r="BE2991"/>
      <c r="BF2991"/>
      <c r="BG2991"/>
      <c r="BH2991"/>
      <c r="BI2991"/>
      <c r="BJ2991"/>
      <c r="BK2991"/>
      <c r="BL2991"/>
      <c r="BM2991"/>
      <c r="BN2991"/>
      <c r="BO2991"/>
      <c r="BP2991"/>
    </row>
    <row r="2992" spans="51:68" ht="14.25">
      <c r="AY2992"/>
      <c r="AZ2992"/>
      <c r="BA2992"/>
      <c r="BB2992"/>
      <c r="BC2992"/>
      <c r="BD2992"/>
      <c r="BE2992"/>
      <c r="BF2992"/>
      <c r="BG2992"/>
      <c r="BH2992"/>
      <c r="BI2992"/>
      <c r="BJ2992"/>
      <c r="BK2992"/>
      <c r="BL2992"/>
      <c r="BM2992"/>
      <c r="BN2992"/>
      <c r="BO2992"/>
      <c r="BP2992"/>
    </row>
    <row r="2993" spans="51:68" ht="14.25">
      <c r="AY2993"/>
      <c r="AZ2993"/>
      <c r="BA2993"/>
      <c r="BB2993"/>
      <c r="BC2993"/>
      <c r="BD2993"/>
      <c r="BE2993"/>
      <c r="BF2993"/>
      <c r="BG2993"/>
      <c r="BH2993"/>
      <c r="BI2993"/>
      <c r="BJ2993"/>
      <c r="BK2993"/>
      <c r="BL2993"/>
      <c r="BM2993"/>
      <c r="BN2993"/>
      <c r="BO2993"/>
      <c r="BP2993"/>
    </row>
    <row r="2994" spans="51:68" ht="14.25">
      <c r="AY2994"/>
      <c r="AZ2994"/>
      <c r="BA2994"/>
      <c r="BB2994"/>
      <c r="BC2994"/>
      <c r="BD2994"/>
      <c r="BE2994"/>
      <c r="BF2994"/>
      <c r="BG2994"/>
      <c r="BH2994"/>
      <c r="BI2994"/>
      <c r="BJ2994"/>
      <c r="BK2994"/>
      <c r="BL2994"/>
      <c r="BM2994"/>
      <c r="BN2994"/>
      <c r="BO2994"/>
      <c r="BP2994"/>
    </row>
    <row r="2995" spans="51:68" ht="14.25">
      <c r="AY2995"/>
      <c r="AZ2995"/>
      <c r="BA2995"/>
      <c r="BB2995"/>
      <c r="BC2995"/>
      <c r="BD2995"/>
      <c r="BE2995"/>
      <c r="BF2995"/>
      <c r="BG2995"/>
      <c r="BH2995"/>
      <c r="BI2995"/>
      <c r="BJ2995"/>
      <c r="BK2995"/>
      <c r="BL2995"/>
      <c r="BM2995"/>
      <c r="BN2995"/>
      <c r="BO2995"/>
      <c r="BP2995"/>
    </row>
    <row r="2996" spans="51:68" ht="14.25">
      <c r="AY2996"/>
      <c r="AZ2996"/>
      <c r="BA2996"/>
      <c r="BB2996"/>
      <c r="BC2996"/>
      <c r="BD2996"/>
      <c r="BE2996"/>
      <c r="BF2996"/>
      <c r="BG2996"/>
      <c r="BH2996"/>
      <c r="BI2996"/>
      <c r="BJ2996"/>
      <c r="BK2996"/>
      <c r="BL2996"/>
      <c r="BM2996"/>
      <c r="BN2996"/>
      <c r="BO2996"/>
      <c r="BP2996"/>
    </row>
    <row r="2997" spans="51:68" ht="14.25">
      <c r="AY2997"/>
      <c r="AZ2997"/>
      <c r="BA2997"/>
      <c r="BB2997"/>
      <c r="BC2997"/>
      <c r="BD2997"/>
      <c r="BE2997"/>
      <c r="BF2997"/>
      <c r="BG2997"/>
      <c r="BH2997"/>
      <c r="BI2997"/>
      <c r="BJ2997"/>
      <c r="BK2997"/>
      <c r="BL2997"/>
      <c r="BM2997"/>
      <c r="BN2997"/>
      <c r="BO2997"/>
      <c r="BP2997"/>
    </row>
    <row r="2998" spans="51:68" ht="14.25">
      <c r="AY2998"/>
      <c r="AZ2998"/>
      <c r="BA2998"/>
      <c r="BB2998"/>
      <c r="BC2998"/>
      <c r="BD2998"/>
      <c r="BE2998"/>
      <c r="BF2998"/>
      <c r="BG2998"/>
      <c r="BH2998"/>
      <c r="BI2998"/>
      <c r="BJ2998"/>
      <c r="BK2998"/>
      <c r="BL2998"/>
      <c r="BM2998"/>
      <c r="BN2998"/>
      <c r="BO2998"/>
      <c r="BP2998"/>
    </row>
    <row r="2999" spans="51:68" ht="14.25">
      <c r="AY2999"/>
      <c r="AZ2999"/>
      <c r="BA2999"/>
      <c r="BB2999"/>
      <c r="BC2999"/>
      <c r="BD2999"/>
      <c r="BE2999"/>
      <c r="BF2999"/>
      <c r="BG2999"/>
      <c r="BH2999"/>
      <c r="BI2999"/>
      <c r="BJ2999"/>
      <c r="BK2999"/>
      <c r="BL2999"/>
      <c r="BM2999"/>
      <c r="BN2999"/>
      <c r="BO2999"/>
      <c r="BP2999"/>
    </row>
    <row r="3000" spans="51:68" ht="14.25">
      <c r="AY3000"/>
      <c r="AZ3000"/>
      <c r="BA3000"/>
      <c r="BB3000"/>
      <c r="BC3000"/>
      <c r="BD3000"/>
      <c r="BE3000"/>
      <c r="BF3000"/>
      <c r="BG3000"/>
      <c r="BH3000"/>
      <c r="BI3000"/>
      <c r="BJ3000"/>
      <c r="BK3000"/>
      <c r="BL3000"/>
      <c r="BM3000"/>
      <c r="BN3000"/>
      <c r="BO3000"/>
      <c r="BP3000"/>
    </row>
    <row r="3001" spans="51:68" ht="14.25">
      <c r="AY3001"/>
      <c r="AZ3001"/>
      <c r="BA3001"/>
      <c r="BB3001"/>
      <c r="BC3001"/>
      <c r="BD3001"/>
      <c r="BE3001"/>
      <c r="BF3001"/>
      <c r="BG3001"/>
      <c r="BH3001"/>
      <c r="BI3001"/>
      <c r="BJ3001"/>
      <c r="BK3001"/>
      <c r="BL3001"/>
      <c r="BM3001"/>
      <c r="BN3001"/>
      <c r="BO3001"/>
      <c r="BP3001"/>
    </row>
    <row r="3002" spans="51:68" ht="14.25">
      <c r="AY3002"/>
      <c r="AZ3002"/>
      <c r="BA3002"/>
      <c r="BB3002"/>
      <c r="BC3002"/>
      <c r="BD3002"/>
      <c r="BE3002"/>
      <c r="BF3002"/>
      <c r="BG3002"/>
      <c r="BH3002"/>
      <c r="BI3002"/>
      <c r="BJ3002"/>
      <c r="BK3002"/>
      <c r="BL3002"/>
      <c r="BM3002"/>
      <c r="BN3002"/>
      <c r="BO3002"/>
      <c r="BP3002"/>
    </row>
    <row r="3003" spans="51:68" ht="14.25">
      <c r="AY3003"/>
      <c r="AZ3003"/>
      <c r="BA3003"/>
      <c r="BB3003"/>
      <c r="BC3003"/>
      <c r="BD3003"/>
      <c r="BE3003"/>
      <c r="BF3003"/>
      <c r="BG3003"/>
      <c r="BH3003"/>
      <c r="BI3003"/>
      <c r="BJ3003"/>
      <c r="BK3003"/>
      <c r="BL3003"/>
      <c r="BM3003"/>
      <c r="BN3003"/>
      <c r="BO3003"/>
      <c r="BP3003"/>
    </row>
    <row r="3004" spans="51:68" ht="14.25">
      <c r="AY3004"/>
      <c r="AZ3004"/>
      <c r="BA3004"/>
      <c r="BB3004"/>
      <c r="BC3004"/>
      <c r="BD3004"/>
      <c r="BE3004"/>
      <c r="BF3004"/>
      <c r="BG3004"/>
      <c r="BH3004"/>
      <c r="BI3004"/>
      <c r="BJ3004"/>
      <c r="BK3004"/>
      <c r="BL3004"/>
      <c r="BM3004"/>
      <c r="BN3004"/>
      <c r="BO3004"/>
      <c r="BP3004"/>
    </row>
    <row r="3005" spans="51:68" ht="14.25">
      <c r="AY3005"/>
      <c r="AZ3005"/>
      <c r="BA3005"/>
      <c r="BB3005"/>
      <c r="BC3005"/>
      <c r="BD3005"/>
      <c r="BE3005"/>
      <c r="BF3005"/>
      <c r="BG3005"/>
      <c r="BH3005"/>
      <c r="BI3005"/>
      <c r="BJ3005"/>
      <c r="BK3005"/>
      <c r="BL3005"/>
      <c r="BM3005"/>
      <c r="BN3005"/>
      <c r="BO3005"/>
      <c r="BP3005"/>
    </row>
    <row r="3006" spans="51:68" ht="14.25">
      <c r="AY3006"/>
      <c r="AZ3006"/>
      <c r="BA3006"/>
      <c r="BB3006"/>
      <c r="BC3006"/>
      <c r="BD3006"/>
      <c r="BE3006"/>
      <c r="BF3006"/>
      <c r="BG3006"/>
      <c r="BH3006"/>
      <c r="BI3006"/>
      <c r="BJ3006"/>
      <c r="BK3006"/>
      <c r="BL3006"/>
      <c r="BM3006"/>
      <c r="BN3006"/>
      <c r="BO3006"/>
      <c r="BP3006"/>
    </row>
    <row r="3007" spans="51:68" ht="14.25">
      <c r="AY3007"/>
      <c r="AZ3007"/>
      <c r="BA3007"/>
      <c r="BB3007"/>
      <c r="BC3007"/>
      <c r="BD3007"/>
      <c r="BE3007"/>
      <c r="BF3007"/>
      <c r="BG3007"/>
      <c r="BH3007"/>
      <c r="BI3007"/>
      <c r="BJ3007"/>
      <c r="BK3007"/>
      <c r="BL3007"/>
      <c r="BM3007"/>
      <c r="BN3007"/>
      <c r="BO3007"/>
      <c r="BP3007"/>
    </row>
    <row r="3008" spans="51:68" ht="14.25">
      <c r="AY3008"/>
      <c r="AZ3008"/>
      <c r="BA3008"/>
      <c r="BB3008"/>
      <c r="BC3008"/>
      <c r="BD3008"/>
      <c r="BE3008"/>
      <c r="BF3008"/>
      <c r="BG3008"/>
      <c r="BH3008"/>
      <c r="BI3008"/>
      <c r="BJ3008"/>
      <c r="BK3008"/>
      <c r="BL3008"/>
      <c r="BM3008"/>
      <c r="BN3008"/>
      <c r="BO3008"/>
      <c r="BP3008"/>
    </row>
    <row r="3009" spans="51:68" ht="14.25">
      <c r="AY3009"/>
      <c r="AZ3009"/>
      <c r="BA3009"/>
      <c r="BB3009"/>
      <c r="BC3009"/>
      <c r="BD3009"/>
      <c r="BE3009"/>
      <c r="BF3009"/>
      <c r="BG3009"/>
      <c r="BH3009"/>
      <c r="BI3009"/>
      <c r="BJ3009"/>
      <c r="BK3009"/>
      <c r="BL3009"/>
      <c r="BM3009"/>
      <c r="BN3009"/>
      <c r="BO3009"/>
      <c r="BP3009"/>
    </row>
    <row r="3010" spans="51:68" ht="14.25">
      <c r="AY3010"/>
      <c r="AZ3010"/>
      <c r="BA3010"/>
      <c r="BB3010"/>
      <c r="BC3010"/>
      <c r="BD3010"/>
      <c r="BE3010"/>
      <c r="BF3010"/>
      <c r="BG3010"/>
      <c r="BH3010"/>
      <c r="BI3010"/>
      <c r="BJ3010"/>
      <c r="BK3010"/>
      <c r="BL3010"/>
      <c r="BM3010"/>
      <c r="BN3010"/>
      <c r="BO3010"/>
      <c r="BP3010"/>
    </row>
    <row r="3011" spans="51:68" ht="14.25">
      <c r="AY3011"/>
      <c r="AZ3011"/>
      <c r="BA3011"/>
      <c r="BB3011"/>
      <c r="BC3011"/>
      <c r="BD3011"/>
      <c r="BE3011"/>
      <c r="BF3011"/>
      <c r="BG3011"/>
      <c r="BH3011"/>
      <c r="BI3011"/>
      <c r="BJ3011"/>
      <c r="BK3011"/>
      <c r="BL3011"/>
      <c r="BM3011"/>
      <c r="BN3011"/>
      <c r="BO3011"/>
      <c r="BP3011"/>
    </row>
    <row r="3012" spans="51:68" ht="14.25">
      <c r="AY3012"/>
      <c r="AZ3012"/>
      <c r="BA3012"/>
      <c r="BB3012"/>
      <c r="BC3012"/>
      <c r="BD3012"/>
      <c r="BE3012"/>
      <c r="BF3012"/>
      <c r="BG3012"/>
      <c r="BH3012"/>
      <c r="BI3012"/>
      <c r="BJ3012"/>
      <c r="BK3012"/>
      <c r="BL3012"/>
      <c r="BM3012"/>
      <c r="BN3012"/>
      <c r="BO3012"/>
      <c r="BP3012"/>
    </row>
    <row r="3013" spans="51:68" ht="14.25">
      <c r="AY3013"/>
      <c r="AZ3013"/>
      <c r="BA3013"/>
      <c r="BB3013"/>
      <c r="BC3013"/>
      <c r="BD3013"/>
      <c r="BE3013"/>
      <c r="BF3013"/>
      <c r="BG3013"/>
      <c r="BH3013"/>
      <c r="BI3013"/>
      <c r="BJ3013"/>
      <c r="BK3013"/>
      <c r="BL3013"/>
      <c r="BM3013"/>
      <c r="BN3013"/>
      <c r="BO3013"/>
      <c r="BP3013"/>
    </row>
    <row r="3014" spans="51:68" ht="14.25">
      <c r="AY3014"/>
      <c r="AZ3014"/>
      <c r="BA3014"/>
      <c r="BB3014"/>
      <c r="BC3014"/>
      <c r="BD3014"/>
      <c r="BE3014"/>
      <c r="BF3014"/>
      <c r="BG3014"/>
      <c r="BH3014"/>
      <c r="BI3014"/>
      <c r="BJ3014"/>
      <c r="BK3014"/>
      <c r="BL3014"/>
      <c r="BM3014"/>
      <c r="BN3014"/>
      <c r="BO3014"/>
      <c r="BP3014"/>
    </row>
    <row r="3015" spans="51:68" ht="14.25">
      <c r="AY3015"/>
      <c r="AZ3015"/>
      <c r="BA3015"/>
      <c r="BB3015"/>
      <c r="BC3015"/>
      <c r="BD3015"/>
      <c r="BE3015"/>
      <c r="BF3015"/>
      <c r="BG3015"/>
      <c r="BH3015"/>
      <c r="BI3015"/>
      <c r="BJ3015"/>
      <c r="BK3015"/>
      <c r="BL3015"/>
      <c r="BM3015"/>
      <c r="BN3015"/>
      <c r="BO3015"/>
      <c r="BP3015"/>
    </row>
    <row r="3016" spans="51:68" ht="14.25">
      <c r="AY3016"/>
      <c r="AZ3016"/>
      <c r="BA3016"/>
      <c r="BB3016"/>
      <c r="BC3016"/>
      <c r="BD3016"/>
      <c r="BE3016"/>
      <c r="BF3016"/>
      <c r="BG3016"/>
      <c r="BH3016"/>
      <c r="BI3016"/>
      <c r="BJ3016"/>
      <c r="BK3016"/>
      <c r="BL3016"/>
      <c r="BM3016"/>
      <c r="BN3016"/>
      <c r="BO3016"/>
      <c r="BP3016"/>
    </row>
    <row r="3017" spans="51:68" ht="14.25">
      <c r="AY3017"/>
      <c r="AZ3017"/>
      <c r="BA3017"/>
      <c r="BB3017"/>
      <c r="BC3017"/>
      <c r="BD3017"/>
      <c r="BE3017"/>
      <c r="BF3017"/>
      <c r="BG3017"/>
      <c r="BH3017"/>
      <c r="BI3017"/>
      <c r="BJ3017"/>
      <c r="BK3017"/>
      <c r="BL3017"/>
      <c r="BM3017"/>
      <c r="BN3017"/>
      <c r="BO3017"/>
      <c r="BP3017"/>
    </row>
    <row r="3018" spans="51:68" ht="14.25">
      <c r="AY3018"/>
      <c r="AZ3018"/>
      <c r="BA3018"/>
      <c r="BB3018"/>
      <c r="BC3018"/>
      <c r="BD3018"/>
      <c r="BE3018"/>
      <c r="BF3018"/>
      <c r="BG3018"/>
      <c r="BH3018"/>
      <c r="BI3018"/>
      <c r="BJ3018"/>
      <c r="BK3018"/>
      <c r="BL3018"/>
      <c r="BM3018"/>
      <c r="BN3018"/>
      <c r="BO3018"/>
      <c r="BP3018"/>
    </row>
    <row r="3019" spans="51:68" ht="14.25">
      <c r="AY3019"/>
      <c r="AZ3019"/>
      <c r="BA3019"/>
      <c r="BB3019"/>
      <c r="BC3019"/>
      <c r="BD3019"/>
      <c r="BE3019"/>
      <c r="BF3019"/>
      <c r="BG3019"/>
      <c r="BH3019"/>
      <c r="BI3019"/>
      <c r="BJ3019"/>
      <c r="BK3019"/>
      <c r="BL3019"/>
      <c r="BM3019"/>
      <c r="BN3019"/>
      <c r="BO3019"/>
      <c r="BP3019"/>
    </row>
    <row r="3020" spans="51:68" ht="14.25">
      <c r="AY3020"/>
      <c r="AZ3020"/>
      <c r="BA3020"/>
      <c r="BB3020"/>
      <c r="BC3020"/>
      <c r="BD3020"/>
      <c r="BE3020"/>
      <c r="BF3020"/>
      <c r="BG3020"/>
      <c r="BH3020"/>
      <c r="BI3020"/>
      <c r="BJ3020"/>
      <c r="BK3020"/>
      <c r="BL3020"/>
      <c r="BM3020"/>
      <c r="BN3020"/>
      <c r="BO3020"/>
      <c r="BP3020"/>
    </row>
    <row r="3021" spans="51:68" ht="14.25">
      <c r="AY3021"/>
      <c r="AZ3021"/>
      <c r="BA3021"/>
      <c r="BB3021"/>
      <c r="BC3021"/>
      <c r="BD3021"/>
      <c r="BE3021"/>
      <c r="BF3021"/>
      <c r="BG3021"/>
      <c r="BH3021"/>
      <c r="BI3021"/>
      <c r="BJ3021"/>
      <c r="BK3021"/>
      <c r="BL3021"/>
      <c r="BM3021"/>
      <c r="BN3021"/>
      <c r="BO3021"/>
      <c r="BP3021"/>
    </row>
    <row r="3022" spans="51:68" ht="14.25">
      <c r="AY3022"/>
      <c r="AZ3022"/>
      <c r="BA3022"/>
      <c r="BB3022"/>
      <c r="BC3022"/>
      <c r="BD3022"/>
      <c r="BE3022"/>
      <c r="BF3022"/>
      <c r="BG3022"/>
      <c r="BH3022"/>
      <c r="BI3022"/>
      <c r="BJ3022"/>
      <c r="BK3022"/>
      <c r="BL3022"/>
      <c r="BM3022"/>
      <c r="BN3022"/>
      <c r="BO3022"/>
      <c r="BP3022"/>
    </row>
    <row r="3023" spans="51:68" ht="14.25">
      <c r="AY3023"/>
      <c r="AZ3023"/>
      <c r="BA3023"/>
      <c r="BB3023"/>
      <c r="BC3023"/>
      <c r="BD3023"/>
      <c r="BE3023"/>
      <c r="BF3023"/>
      <c r="BG3023"/>
      <c r="BH3023"/>
      <c r="BI3023"/>
      <c r="BJ3023"/>
      <c r="BK3023"/>
      <c r="BL3023"/>
      <c r="BM3023"/>
      <c r="BN3023"/>
      <c r="BO3023"/>
      <c r="BP3023"/>
    </row>
    <row r="3024" spans="51:68" ht="14.25">
      <c r="AY3024"/>
      <c r="AZ3024"/>
      <c r="BA3024"/>
      <c r="BB3024"/>
      <c r="BC3024"/>
      <c r="BD3024"/>
      <c r="BE3024"/>
      <c r="BF3024"/>
      <c r="BG3024"/>
      <c r="BH3024"/>
      <c r="BI3024"/>
      <c r="BJ3024"/>
      <c r="BK3024"/>
      <c r="BL3024"/>
      <c r="BM3024"/>
      <c r="BN3024"/>
      <c r="BO3024"/>
      <c r="BP3024"/>
    </row>
    <row r="3025" spans="51:68" ht="14.25">
      <c r="AY3025"/>
      <c r="AZ3025"/>
      <c r="BA3025"/>
      <c r="BB3025"/>
      <c r="BC3025"/>
      <c r="BD3025"/>
      <c r="BE3025"/>
      <c r="BF3025"/>
      <c r="BG3025"/>
      <c r="BH3025"/>
      <c r="BI3025"/>
      <c r="BJ3025"/>
      <c r="BK3025"/>
      <c r="BL3025"/>
      <c r="BM3025"/>
      <c r="BN3025"/>
      <c r="BO3025"/>
      <c r="BP3025"/>
    </row>
    <row r="3026" spans="51:68" ht="14.25">
      <c r="AY3026"/>
      <c r="AZ3026"/>
      <c r="BA3026"/>
      <c r="BB3026"/>
      <c r="BC3026"/>
      <c r="BD3026"/>
      <c r="BE3026"/>
      <c r="BF3026"/>
      <c r="BG3026"/>
      <c r="BH3026"/>
      <c r="BI3026"/>
      <c r="BJ3026"/>
      <c r="BK3026"/>
      <c r="BL3026"/>
      <c r="BM3026"/>
      <c r="BN3026"/>
      <c r="BO3026"/>
      <c r="BP3026"/>
    </row>
    <row r="3027" spans="51:68" ht="14.25">
      <c r="AY3027"/>
      <c r="AZ3027"/>
      <c r="BA3027"/>
      <c r="BB3027"/>
      <c r="BC3027"/>
      <c r="BD3027"/>
      <c r="BE3027"/>
      <c r="BF3027"/>
      <c r="BG3027"/>
      <c r="BH3027"/>
      <c r="BI3027"/>
      <c r="BJ3027"/>
      <c r="BK3027"/>
      <c r="BL3027"/>
      <c r="BM3027"/>
      <c r="BN3027"/>
      <c r="BO3027"/>
      <c r="BP3027"/>
    </row>
    <row r="3028" spans="51:68" ht="14.25">
      <c r="AY3028"/>
      <c r="AZ3028"/>
      <c r="BA3028"/>
      <c r="BB3028"/>
      <c r="BC3028"/>
      <c r="BD3028"/>
      <c r="BE3028"/>
      <c r="BF3028"/>
      <c r="BG3028"/>
      <c r="BH3028"/>
      <c r="BI3028"/>
      <c r="BJ3028"/>
      <c r="BK3028"/>
      <c r="BL3028"/>
      <c r="BM3028"/>
      <c r="BN3028"/>
      <c r="BO3028"/>
      <c r="BP3028"/>
    </row>
    <row r="3029" spans="51:68" ht="14.25">
      <c r="AY3029"/>
      <c r="AZ3029"/>
      <c r="BA3029"/>
      <c r="BB3029"/>
      <c r="BC3029"/>
      <c r="BD3029"/>
      <c r="BE3029"/>
      <c r="BF3029"/>
      <c r="BG3029"/>
      <c r="BH3029"/>
      <c r="BI3029"/>
      <c r="BJ3029"/>
      <c r="BK3029"/>
      <c r="BL3029"/>
      <c r="BM3029"/>
      <c r="BN3029"/>
      <c r="BO3029"/>
      <c r="BP3029"/>
    </row>
    <row r="3030" spans="51:68" ht="14.25">
      <c r="AY3030"/>
      <c r="AZ3030"/>
      <c r="BA3030"/>
      <c r="BB3030"/>
      <c r="BC3030"/>
      <c r="BD3030"/>
      <c r="BE3030"/>
      <c r="BF3030"/>
      <c r="BG3030"/>
      <c r="BH3030"/>
      <c r="BI3030"/>
      <c r="BJ3030"/>
      <c r="BK3030"/>
      <c r="BL3030"/>
      <c r="BM3030"/>
      <c r="BN3030"/>
      <c r="BO3030"/>
      <c r="BP3030"/>
    </row>
    <row r="3031" spans="51:68" ht="14.25">
      <c r="AY3031"/>
      <c r="AZ3031"/>
      <c r="BA3031"/>
      <c r="BB3031"/>
      <c r="BC3031"/>
      <c r="BD3031"/>
      <c r="BE3031"/>
      <c r="BF3031"/>
      <c r="BG3031"/>
      <c r="BH3031"/>
      <c r="BI3031"/>
      <c r="BJ3031"/>
      <c r="BK3031"/>
      <c r="BL3031"/>
      <c r="BM3031"/>
      <c r="BN3031"/>
      <c r="BO3031"/>
      <c r="BP3031"/>
    </row>
    <row r="3032" spans="51:68" ht="14.25">
      <c r="AY3032"/>
      <c r="AZ3032"/>
      <c r="BA3032"/>
      <c r="BB3032"/>
      <c r="BC3032"/>
      <c r="BD3032"/>
      <c r="BE3032"/>
      <c r="BF3032"/>
      <c r="BG3032"/>
      <c r="BH3032"/>
      <c r="BI3032"/>
      <c r="BJ3032"/>
      <c r="BK3032"/>
      <c r="BL3032"/>
      <c r="BM3032"/>
      <c r="BN3032"/>
      <c r="BO3032"/>
      <c r="BP3032"/>
    </row>
    <row r="3033" spans="51:68" ht="14.25">
      <c r="AY3033"/>
      <c r="AZ3033"/>
      <c r="BA3033"/>
      <c r="BB3033"/>
      <c r="BC3033"/>
      <c r="BD3033"/>
      <c r="BE3033"/>
      <c r="BF3033"/>
      <c r="BG3033"/>
      <c r="BH3033"/>
      <c r="BI3033"/>
      <c r="BJ3033"/>
      <c r="BK3033"/>
      <c r="BL3033"/>
      <c r="BM3033"/>
      <c r="BN3033"/>
      <c r="BO3033"/>
      <c r="BP3033"/>
    </row>
    <row r="3034" spans="51:68" ht="14.25">
      <c r="AY3034"/>
      <c r="AZ3034"/>
      <c r="BA3034"/>
      <c r="BB3034"/>
      <c r="BC3034"/>
      <c r="BD3034"/>
      <c r="BE3034"/>
      <c r="BF3034"/>
      <c r="BG3034"/>
      <c r="BH3034"/>
      <c r="BI3034"/>
      <c r="BJ3034"/>
      <c r="BK3034"/>
      <c r="BL3034"/>
      <c r="BM3034"/>
      <c r="BN3034"/>
      <c r="BO3034"/>
      <c r="BP3034"/>
    </row>
    <row r="3035" spans="51:68" ht="14.25">
      <c r="AY3035"/>
      <c r="AZ3035"/>
      <c r="BA3035"/>
      <c r="BB3035"/>
      <c r="BC3035"/>
      <c r="BD3035"/>
      <c r="BE3035"/>
      <c r="BF3035"/>
      <c r="BG3035"/>
      <c r="BH3035"/>
      <c r="BI3035"/>
      <c r="BJ3035"/>
      <c r="BK3035"/>
      <c r="BL3035"/>
      <c r="BM3035"/>
      <c r="BN3035"/>
      <c r="BO3035"/>
      <c r="BP3035"/>
    </row>
    <row r="3036" spans="51:68" ht="14.25">
      <c r="AY3036"/>
      <c r="AZ3036"/>
      <c r="BA3036"/>
      <c r="BB3036"/>
      <c r="BC3036"/>
      <c r="BD3036"/>
      <c r="BE3036"/>
      <c r="BF3036"/>
      <c r="BG3036"/>
      <c r="BH3036"/>
      <c r="BI3036"/>
      <c r="BJ3036"/>
      <c r="BK3036"/>
      <c r="BL3036"/>
      <c r="BM3036"/>
      <c r="BN3036"/>
      <c r="BO3036"/>
      <c r="BP3036"/>
    </row>
    <row r="3037" spans="51:68" ht="14.25">
      <c r="AY3037"/>
      <c r="AZ3037"/>
      <c r="BA3037"/>
      <c r="BB3037"/>
      <c r="BC3037"/>
      <c r="BD3037"/>
      <c r="BE3037"/>
      <c r="BF3037"/>
      <c r="BG3037"/>
      <c r="BH3037"/>
      <c r="BI3037"/>
      <c r="BJ3037"/>
      <c r="BK3037"/>
      <c r="BL3037"/>
      <c r="BM3037"/>
      <c r="BN3037"/>
      <c r="BO3037"/>
      <c r="BP3037"/>
    </row>
    <row r="3038" spans="51:68" ht="14.25">
      <c r="AY3038"/>
      <c r="AZ3038"/>
      <c r="BA3038"/>
      <c r="BB3038"/>
      <c r="BC3038"/>
      <c r="BD3038"/>
      <c r="BE3038"/>
      <c r="BF3038"/>
      <c r="BG3038"/>
      <c r="BH3038"/>
      <c r="BI3038"/>
      <c r="BJ3038"/>
      <c r="BK3038"/>
      <c r="BL3038"/>
      <c r="BM3038"/>
      <c r="BN3038"/>
      <c r="BO3038"/>
      <c r="BP3038"/>
    </row>
    <row r="3039" spans="51:68" ht="14.25">
      <c r="AY3039"/>
      <c r="AZ3039"/>
      <c r="BA3039"/>
      <c r="BB3039"/>
      <c r="BC3039"/>
      <c r="BD3039"/>
      <c r="BE3039"/>
      <c r="BF3039"/>
      <c r="BG3039"/>
      <c r="BH3039"/>
      <c r="BI3039"/>
      <c r="BJ3039"/>
      <c r="BK3039"/>
      <c r="BL3039"/>
      <c r="BM3039"/>
      <c r="BN3039"/>
      <c r="BO3039"/>
      <c r="BP3039"/>
    </row>
    <row r="3040" spans="51:68" ht="14.25">
      <c r="AY3040"/>
      <c r="AZ3040"/>
      <c r="BA3040"/>
      <c r="BB3040"/>
      <c r="BC3040"/>
      <c r="BD3040"/>
      <c r="BE3040"/>
      <c r="BF3040"/>
      <c r="BG3040"/>
      <c r="BH3040"/>
      <c r="BI3040"/>
      <c r="BJ3040"/>
      <c r="BK3040"/>
      <c r="BL3040"/>
      <c r="BM3040"/>
      <c r="BN3040"/>
      <c r="BO3040"/>
      <c r="BP3040"/>
    </row>
    <row r="3041" spans="51:68" ht="14.25">
      <c r="AY3041"/>
      <c r="AZ3041"/>
      <c r="BA3041"/>
      <c r="BB3041"/>
      <c r="BC3041"/>
      <c r="BD3041"/>
      <c r="BE3041"/>
      <c r="BF3041"/>
      <c r="BG3041"/>
      <c r="BH3041"/>
      <c r="BI3041"/>
      <c r="BJ3041"/>
      <c r="BK3041"/>
      <c r="BL3041"/>
      <c r="BM3041"/>
      <c r="BN3041"/>
      <c r="BO3041"/>
      <c r="BP3041"/>
    </row>
    <row r="3042" spans="51:68" ht="14.25">
      <c r="AY3042"/>
      <c r="AZ3042"/>
      <c r="BA3042"/>
      <c r="BB3042"/>
      <c r="BC3042"/>
      <c r="BD3042"/>
      <c r="BE3042"/>
      <c r="BF3042"/>
      <c r="BG3042"/>
      <c r="BH3042"/>
      <c r="BI3042"/>
      <c r="BJ3042"/>
      <c r="BK3042"/>
      <c r="BL3042"/>
      <c r="BM3042"/>
      <c r="BN3042"/>
      <c r="BO3042"/>
      <c r="BP3042"/>
    </row>
    <row r="3043" spans="51:68" ht="14.25">
      <c r="AY3043"/>
      <c r="AZ3043"/>
      <c r="BA3043"/>
      <c r="BB3043"/>
      <c r="BC3043"/>
      <c r="BD3043"/>
      <c r="BE3043"/>
      <c r="BF3043"/>
      <c r="BG3043"/>
      <c r="BH3043"/>
      <c r="BI3043"/>
      <c r="BJ3043"/>
      <c r="BK3043"/>
      <c r="BL3043"/>
      <c r="BM3043"/>
      <c r="BN3043"/>
      <c r="BO3043"/>
      <c r="BP3043"/>
    </row>
    <row r="3044" spans="51:68" ht="14.25">
      <c r="AY3044"/>
      <c r="AZ3044"/>
      <c r="BA3044"/>
      <c r="BB3044"/>
      <c r="BC3044"/>
      <c r="BD3044"/>
      <c r="BE3044"/>
      <c r="BF3044"/>
      <c r="BG3044"/>
      <c r="BH3044"/>
      <c r="BI3044"/>
      <c r="BJ3044"/>
      <c r="BK3044"/>
      <c r="BL3044"/>
      <c r="BM3044"/>
      <c r="BN3044"/>
      <c r="BO3044"/>
      <c r="BP3044"/>
    </row>
    <row r="3045" spans="51:68" ht="14.25">
      <c r="AY3045"/>
      <c r="AZ3045"/>
      <c r="BA3045"/>
      <c r="BB3045"/>
      <c r="BC3045"/>
      <c r="BD3045"/>
      <c r="BE3045"/>
      <c r="BF3045"/>
      <c r="BG3045"/>
      <c r="BH3045"/>
      <c r="BI3045"/>
      <c r="BJ3045"/>
      <c r="BK3045"/>
      <c r="BL3045"/>
      <c r="BM3045"/>
      <c r="BN3045"/>
      <c r="BO3045"/>
      <c r="BP3045"/>
    </row>
    <row r="3046" spans="51:68" ht="14.25">
      <c r="AY3046"/>
      <c r="AZ3046"/>
      <c r="BA3046"/>
      <c r="BB3046"/>
      <c r="BC3046"/>
      <c r="BD3046"/>
      <c r="BE3046"/>
      <c r="BF3046"/>
      <c r="BG3046"/>
      <c r="BH3046"/>
      <c r="BI3046"/>
      <c r="BJ3046"/>
      <c r="BK3046"/>
      <c r="BL3046"/>
      <c r="BM3046"/>
      <c r="BN3046"/>
      <c r="BO3046"/>
      <c r="BP3046"/>
    </row>
    <row r="3047" spans="51:68" ht="14.25">
      <c r="AY3047"/>
      <c r="AZ3047"/>
      <c r="BA3047"/>
      <c r="BB3047"/>
      <c r="BC3047"/>
      <c r="BD3047"/>
      <c r="BE3047"/>
      <c r="BF3047"/>
      <c r="BG3047"/>
      <c r="BH3047"/>
      <c r="BI3047"/>
      <c r="BJ3047"/>
      <c r="BK3047"/>
      <c r="BL3047"/>
      <c r="BM3047"/>
      <c r="BN3047"/>
      <c r="BO3047"/>
      <c r="BP3047"/>
    </row>
    <row r="3048" spans="51:68" ht="14.25">
      <c r="AY3048"/>
      <c r="AZ3048"/>
      <c r="BA3048"/>
      <c r="BB3048"/>
      <c r="BC3048"/>
      <c r="BD3048"/>
      <c r="BE3048"/>
      <c r="BF3048"/>
      <c r="BG3048"/>
      <c r="BH3048"/>
      <c r="BI3048"/>
      <c r="BJ3048"/>
      <c r="BK3048"/>
      <c r="BL3048"/>
      <c r="BM3048"/>
      <c r="BN3048"/>
      <c r="BO3048"/>
      <c r="BP3048"/>
    </row>
    <row r="3049" spans="51:68" ht="14.25">
      <c r="AY3049"/>
      <c r="AZ3049"/>
      <c r="BA3049"/>
      <c r="BB3049"/>
      <c r="BC3049"/>
      <c r="BD3049"/>
      <c r="BE3049"/>
      <c r="BF3049"/>
      <c r="BG3049"/>
      <c r="BH3049"/>
      <c r="BI3049"/>
      <c r="BJ3049"/>
      <c r="BK3049"/>
      <c r="BL3049"/>
      <c r="BM3049"/>
      <c r="BN3049"/>
      <c r="BO3049"/>
      <c r="BP3049"/>
    </row>
    <row r="3050" spans="51:68" ht="14.25">
      <c r="AY3050"/>
      <c r="AZ3050"/>
      <c r="BA3050"/>
      <c r="BB3050"/>
      <c r="BC3050"/>
      <c r="BD3050"/>
      <c r="BE3050"/>
      <c r="BF3050"/>
      <c r="BG3050"/>
      <c r="BH3050"/>
      <c r="BI3050"/>
      <c r="BJ3050"/>
      <c r="BK3050"/>
      <c r="BL3050"/>
      <c r="BM3050"/>
      <c r="BN3050"/>
      <c r="BO3050"/>
      <c r="BP3050"/>
    </row>
    <row r="3051" spans="51:68" ht="14.25">
      <c r="AY3051"/>
      <c r="AZ3051"/>
      <c r="BA3051"/>
      <c r="BB3051"/>
      <c r="BC3051"/>
      <c r="BD3051"/>
      <c r="BE3051"/>
      <c r="BF3051"/>
      <c r="BG3051"/>
      <c r="BH3051"/>
      <c r="BI3051"/>
      <c r="BJ3051"/>
      <c r="BK3051"/>
      <c r="BL3051"/>
      <c r="BM3051"/>
      <c r="BN3051"/>
      <c r="BO3051"/>
      <c r="BP3051"/>
    </row>
    <row r="3052" spans="51:68" ht="14.25">
      <c r="AY3052"/>
      <c r="AZ3052"/>
      <c r="BA3052"/>
      <c r="BB3052"/>
      <c r="BC3052"/>
      <c r="BD3052"/>
      <c r="BE3052"/>
      <c r="BF3052"/>
      <c r="BG3052"/>
      <c r="BH3052"/>
      <c r="BI3052"/>
      <c r="BJ3052"/>
      <c r="BK3052"/>
      <c r="BL3052"/>
      <c r="BM3052"/>
      <c r="BN3052"/>
      <c r="BO3052"/>
      <c r="BP3052"/>
    </row>
    <row r="3053" spans="51:68" ht="14.25">
      <c r="AY3053"/>
      <c r="AZ3053"/>
      <c r="BA3053"/>
      <c r="BB3053"/>
      <c r="BC3053"/>
      <c r="BD3053"/>
      <c r="BE3053"/>
      <c r="BF3053"/>
      <c r="BG3053"/>
      <c r="BH3053"/>
      <c r="BI3053"/>
      <c r="BJ3053"/>
      <c r="BK3053"/>
      <c r="BL3053"/>
      <c r="BM3053"/>
      <c r="BN3053"/>
      <c r="BO3053"/>
      <c r="BP3053"/>
    </row>
    <row r="3054" spans="51:68" ht="14.25">
      <c r="AY3054"/>
      <c r="AZ3054"/>
      <c r="BA3054"/>
      <c r="BB3054"/>
      <c r="BC3054"/>
      <c r="BD3054"/>
      <c r="BE3054"/>
      <c r="BF3054"/>
      <c r="BG3054"/>
      <c r="BH3054"/>
      <c r="BI3054"/>
      <c r="BJ3054"/>
      <c r="BK3054"/>
      <c r="BL3054"/>
      <c r="BM3054"/>
      <c r="BN3054"/>
      <c r="BO3054"/>
      <c r="BP3054"/>
    </row>
    <row r="3055" spans="51:68" ht="14.25">
      <c r="AY3055"/>
      <c r="AZ3055"/>
      <c r="BA3055"/>
      <c r="BB3055"/>
      <c r="BC3055"/>
      <c r="BD3055"/>
      <c r="BE3055"/>
      <c r="BF3055"/>
      <c r="BG3055"/>
      <c r="BH3055"/>
      <c r="BI3055"/>
      <c r="BJ3055"/>
      <c r="BK3055"/>
      <c r="BL3055"/>
      <c r="BM3055"/>
      <c r="BN3055"/>
      <c r="BO3055"/>
      <c r="BP3055"/>
    </row>
    <row r="3056" spans="51:68" ht="14.25">
      <c r="AY3056"/>
      <c r="AZ3056"/>
      <c r="BA3056"/>
      <c r="BB3056"/>
      <c r="BC3056"/>
      <c r="BD3056"/>
      <c r="BE3056"/>
      <c r="BF3056"/>
      <c r="BG3056"/>
      <c r="BH3056"/>
      <c r="BI3056"/>
      <c r="BJ3056"/>
      <c r="BK3056"/>
      <c r="BL3056"/>
      <c r="BM3056"/>
      <c r="BN3056"/>
      <c r="BO3056"/>
      <c r="BP3056"/>
    </row>
    <row r="3057" spans="51:68" ht="14.25">
      <c r="AY3057"/>
      <c r="AZ3057"/>
      <c r="BA3057"/>
      <c r="BB3057"/>
      <c r="BC3057"/>
      <c r="BD3057"/>
      <c r="BE3057"/>
      <c r="BF3057"/>
      <c r="BG3057"/>
      <c r="BH3057"/>
      <c r="BI3057"/>
      <c r="BJ3057"/>
      <c r="BK3057"/>
      <c r="BL3057"/>
      <c r="BM3057"/>
      <c r="BN3057"/>
      <c r="BO3057"/>
      <c r="BP3057"/>
    </row>
    <row r="3058" spans="51:68" ht="14.25">
      <c r="AY3058"/>
      <c r="AZ3058"/>
      <c r="BA3058"/>
      <c r="BB3058"/>
      <c r="BC3058"/>
      <c r="BD3058"/>
      <c r="BE3058"/>
      <c r="BF3058"/>
      <c r="BG3058"/>
      <c r="BH3058"/>
      <c r="BI3058"/>
      <c r="BJ3058"/>
      <c r="BK3058"/>
      <c r="BL3058"/>
      <c r="BM3058"/>
      <c r="BN3058"/>
      <c r="BO3058"/>
      <c r="BP3058"/>
    </row>
    <row r="3059" spans="51:68" ht="14.25">
      <c r="AY3059"/>
      <c r="AZ3059"/>
      <c r="BA3059"/>
      <c r="BB3059"/>
      <c r="BC3059"/>
      <c r="BD3059"/>
      <c r="BE3059"/>
      <c r="BF3059"/>
      <c r="BG3059"/>
      <c r="BH3059"/>
      <c r="BI3059"/>
      <c r="BJ3059"/>
      <c r="BK3059"/>
      <c r="BL3059"/>
      <c r="BM3059"/>
      <c r="BN3059"/>
      <c r="BO3059"/>
      <c r="BP3059"/>
    </row>
    <row r="3060" spans="51:68" ht="14.25">
      <c r="AY3060"/>
      <c r="AZ3060"/>
      <c r="BA3060"/>
      <c r="BB3060"/>
      <c r="BC3060"/>
      <c r="BD3060"/>
      <c r="BE3060"/>
      <c r="BF3060"/>
      <c r="BG3060"/>
      <c r="BH3060"/>
      <c r="BI3060"/>
      <c r="BJ3060"/>
      <c r="BK3060"/>
      <c r="BL3060"/>
      <c r="BM3060"/>
      <c r="BN3060"/>
      <c r="BO3060"/>
      <c r="BP3060"/>
    </row>
    <row r="3061" spans="51:68" ht="14.25">
      <c r="AY3061"/>
      <c r="AZ3061"/>
      <c r="BA3061"/>
      <c r="BB3061"/>
      <c r="BC3061"/>
      <c r="BD3061"/>
      <c r="BE3061"/>
      <c r="BF3061"/>
      <c r="BG3061"/>
      <c r="BH3061"/>
      <c r="BI3061"/>
      <c r="BJ3061"/>
      <c r="BK3061"/>
      <c r="BL3061"/>
      <c r="BM3061"/>
      <c r="BN3061"/>
      <c r="BO3061"/>
      <c r="BP3061"/>
    </row>
    <row r="3062" spans="51:68" ht="14.25">
      <c r="AY3062"/>
      <c r="AZ3062"/>
      <c r="BA3062"/>
      <c r="BB3062"/>
      <c r="BC3062"/>
      <c r="BD3062"/>
      <c r="BE3062"/>
      <c r="BF3062"/>
      <c r="BG3062"/>
      <c r="BH3062"/>
      <c r="BI3062"/>
      <c r="BJ3062"/>
      <c r="BK3062"/>
      <c r="BL3062"/>
      <c r="BM3062"/>
      <c r="BN3062"/>
      <c r="BO3062"/>
      <c r="BP3062"/>
    </row>
    <row r="3063" spans="51:68" ht="14.25">
      <c r="AY3063"/>
      <c r="AZ3063"/>
      <c r="BA3063"/>
      <c r="BB3063"/>
      <c r="BC3063"/>
      <c r="BD3063"/>
      <c r="BE3063"/>
      <c r="BF3063"/>
      <c r="BG3063"/>
      <c r="BH3063"/>
      <c r="BI3063"/>
      <c r="BJ3063"/>
      <c r="BK3063"/>
      <c r="BL3063"/>
      <c r="BM3063"/>
      <c r="BN3063"/>
      <c r="BO3063"/>
      <c r="BP3063"/>
    </row>
    <row r="3064" spans="51:68" ht="14.25">
      <c r="AY3064"/>
      <c r="AZ3064"/>
      <c r="BA3064"/>
      <c r="BB3064"/>
      <c r="BC3064"/>
      <c r="BD3064"/>
      <c r="BE3064"/>
      <c r="BF3064"/>
      <c r="BG3064"/>
      <c r="BH3064"/>
      <c r="BI3064"/>
      <c r="BJ3064"/>
      <c r="BK3064"/>
      <c r="BL3064"/>
      <c r="BM3064"/>
      <c r="BN3064"/>
      <c r="BO3064"/>
      <c r="BP3064"/>
    </row>
    <row r="3065" spans="51:68" ht="14.25">
      <c r="AY3065"/>
      <c r="AZ3065"/>
      <c r="BA3065"/>
      <c r="BB3065"/>
      <c r="BC3065"/>
      <c r="BD3065"/>
      <c r="BE3065"/>
      <c r="BF3065"/>
      <c r="BG3065"/>
      <c r="BH3065"/>
      <c r="BI3065"/>
      <c r="BJ3065"/>
      <c r="BK3065"/>
      <c r="BL3065"/>
      <c r="BM3065"/>
      <c r="BN3065"/>
      <c r="BO3065"/>
      <c r="BP3065"/>
    </row>
    <row r="3066" spans="51:68" ht="14.25">
      <c r="AY3066"/>
      <c r="AZ3066"/>
      <c r="BA3066"/>
      <c r="BB3066"/>
      <c r="BC3066"/>
      <c r="BD3066"/>
      <c r="BE3066"/>
      <c r="BF3066"/>
      <c r="BG3066"/>
      <c r="BH3066"/>
      <c r="BI3066"/>
      <c r="BJ3066"/>
      <c r="BK3066"/>
      <c r="BL3066"/>
      <c r="BM3066"/>
      <c r="BN3066"/>
      <c r="BO3066"/>
      <c r="BP3066"/>
    </row>
    <row r="3067" spans="51:68" ht="14.25">
      <c r="AY3067"/>
      <c r="AZ3067"/>
      <c r="BA3067"/>
      <c r="BB3067"/>
      <c r="BC3067"/>
      <c r="BD3067"/>
      <c r="BE3067"/>
      <c r="BF3067"/>
      <c r="BG3067"/>
      <c r="BH3067"/>
      <c r="BI3067"/>
      <c r="BJ3067"/>
      <c r="BK3067"/>
      <c r="BL3067"/>
      <c r="BM3067"/>
      <c r="BN3067"/>
      <c r="BO3067"/>
      <c r="BP3067"/>
    </row>
    <row r="3068" spans="51:68" ht="14.25">
      <c r="AY3068"/>
      <c r="AZ3068"/>
      <c r="BA3068"/>
      <c r="BB3068"/>
      <c r="BC3068"/>
      <c r="BD3068"/>
      <c r="BE3068"/>
      <c r="BF3068"/>
      <c r="BG3068"/>
      <c r="BH3068"/>
      <c r="BI3068"/>
      <c r="BJ3068"/>
      <c r="BK3068"/>
      <c r="BL3068"/>
      <c r="BM3068"/>
      <c r="BN3068"/>
      <c r="BO3068"/>
      <c r="BP3068"/>
    </row>
    <row r="3069" spans="51:68" ht="14.25">
      <c r="AY3069"/>
      <c r="AZ3069"/>
      <c r="BA3069"/>
      <c r="BB3069"/>
      <c r="BC3069"/>
      <c r="BD3069"/>
      <c r="BE3069"/>
      <c r="BF3069"/>
      <c r="BG3069"/>
      <c r="BH3069"/>
      <c r="BI3069"/>
      <c r="BJ3069"/>
      <c r="BK3069"/>
      <c r="BL3069"/>
      <c r="BM3069"/>
      <c r="BN3069"/>
      <c r="BO3069"/>
      <c r="BP3069"/>
    </row>
    <row r="3070" spans="51:68" ht="14.25">
      <c r="AY3070"/>
      <c r="AZ3070"/>
      <c r="BA3070"/>
      <c r="BB3070"/>
      <c r="BC3070"/>
      <c r="BD3070"/>
      <c r="BE3070"/>
      <c r="BF3070"/>
      <c r="BG3070"/>
      <c r="BH3070"/>
      <c r="BI3070"/>
      <c r="BJ3070"/>
      <c r="BK3070"/>
      <c r="BL3070"/>
      <c r="BM3070"/>
      <c r="BN3070"/>
      <c r="BO3070"/>
      <c r="BP3070"/>
    </row>
    <row r="3071" spans="51:68" ht="14.25">
      <c r="AY3071"/>
      <c r="AZ3071"/>
      <c r="BA3071"/>
      <c r="BB3071"/>
      <c r="BC3071"/>
      <c r="BD3071"/>
      <c r="BE3071"/>
      <c r="BF3071"/>
      <c r="BG3071"/>
      <c r="BH3071"/>
      <c r="BI3071"/>
      <c r="BJ3071"/>
      <c r="BK3071"/>
      <c r="BL3071"/>
      <c r="BM3071"/>
      <c r="BN3071"/>
      <c r="BO3071"/>
      <c r="BP3071"/>
    </row>
    <row r="3072" spans="51:68" ht="14.25">
      <c r="AY3072"/>
      <c r="AZ3072"/>
      <c r="BA3072"/>
      <c r="BB3072"/>
      <c r="BC3072"/>
      <c r="BD3072"/>
      <c r="BE3072"/>
      <c r="BF3072"/>
      <c r="BG3072"/>
      <c r="BH3072"/>
      <c r="BI3072"/>
      <c r="BJ3072"/>
      <c r="BK3072"/>
      <c r="BL3072"/>
      <c r="BM3072"/>
      <c r="BN3072"/>
      <c r="BO3072"/>
      <c r="BP3072"/>
    </row>
    <row r="3073" spans="51:68" ht="14.25">
      <c r="AY3073"/>
      <c r="AZ3073"/>
      <c r="BA3073"/>
      <c r="BB3073"/>
      <c r="BC3073"/>
      <c r="BD3073"/>
      <c r="BE3073"/>
      <c r="BF3073"/>
      <c r="BG3073"/>
      <c r="BH3073"/>
      <c r="BI3073"/>
      <c r="BJ3073"/>
      <c r="BK3073"/>
      <c r="BL3073"/>
      <c r="BM3073"/>
      <c r="BN3073"/>
      <c r="BO3073"/>
      <c r="BP3073"/>
    </row>
    <row r="3074" spans="51:68" ht="14.25">
      <c r="AY3074"/>
      <c r="AZ3074"/>
      <c r="BA3074"/>
      <c r="BB3074"/>
      <c r="BC3074"/>
      <c r="BD3074"/>
      <c r="BE3074"/>
      <c r="BF3074"/>
      <c r="BG3074"/>
      <c r="BH3074"/>
      <c r="BI3074"/>
      <c r="BJ3074"/>
      <c r="BK3074"/>
      <c r="BL3074"/>
      <c r="BM3074"/>
      <c r="BN3074"/>
      <c r="BO3074"/>
      <c r="BP3074"/>
    </row>
    <row r="3075" spans="51:68" ht="14.25">
      <c r="AY3075"/>
      <c r="AZ3075"/>
      <c r="BA3075"/>
      <c r="BB3075"/>
      <c r="BC3075"/>
      <c r="BD3075"/>
      <c r="BE3075"/>
      <c r="BF3075"/>
      <c r="BG3075"/>
      <c r="BH3075"/>
      <c r="BI3075"/>
      <c r="BJ3075"/>
      <c r="BK3075"/>
      <c r="BL3075"/>
      <c r="BM3075"/>
      <c r="BN3075"/>
      <c r="BO3075"/>
      <c r="BP3075"/>
    </row>
    <row r="3076" spans="51:68" ht="14.25">
      <c r="AY3076"/>
      <c r="AZ3076"/>
      <c r="BA3076"/>
      <c r="BB3076"/>
      <c r="BC3076"/>
      <c r="BD3076"/>
      <c r="BE3076"/>
      <c r="BF3076"/>
      <c r="BG3076"/>
      <c r="BH3076"/>
      <c r="BI3076"/>
      <c r="BJ3076"/>
      <c r="BK3076"/>
      <c r="BL3076"/>
      <c r="BM3076"/>
      <c r="BN3076"/>
      <c r="BO3076"/>
      <c r="BP3076"/>
    </row>
    <row r="3077" spans="51:68" ht="14.25">
      <c r="AY3077"/>
      <c r="AZ3077"/>
      <c r="BA3077"/>
      <c r="BB3077"/>
      <c r="BC3077"/>
      <c r="BD3077"/>
      <c r="BE3077"/>
      <c r="BF3077"/>
      <c r="BG3077"/>
      <c r="BH3077"/>
      <c r="BI3077"/>
      <c r="BJ3077"/>
      <c r="BK3077"/>
      <c r="BL3077"/>
      <c r="BM3077"/>
      <c r="BN3077"/>
      <c r="BO3077"/>
      <c r="BP3077"/>
    </row>
    <row r="3078" spans="51:68" ht="14.25">
      <c r="AY3078"/>
      <c r="AZ3078"/>
      <c r="BA3078"/>
      <c r="BB3078"/>
      <c r="BC3078"/>
      <c r="BD3078"/>
      <c r="BE3078"/>
      <c r="BF3078"/>
      <c r="BG3078"/>
      <c r="BH3078"/>
      <c r="BI3078"/>
      <c r="BJ3078"/>
      <c r="BK3078"/>
      <c r="BL3078"/>
      <c r="BM3078"/>
      <c r="BN3078"/>
      <c r="BO3078"/>
      <c r="BP3078"/>
    </row>
    <row r="3079" spans="51:68" ht="14.25">
      <c r="AY3079"/>
      <c r="AZ3079"/>
      <c r="BA3079"/>
      <c r="BB3079"/>
      <c r="BC3079"/>
      <c r="BD3079"/>
      <c r="BE3079"/>
      <c r="BF3079"/>
      <c r="BG3079"/>
      <c r="BH3079"/>
      <c r="BI3079"/>
      <c r="BJ3079"/>
      <c r="BK3079"/>
      <c r="BL3079"/>
      <c r="BM3079"/>
      <c r="BN3079"/>
      <c r="BO3079"/>
      <c r="BP3079"/>
    </row>
    <row r="3080" spans="51:68" ht="14.25">
      <c r="AY3080"/>
      <c r="AZ3080"/>
      <c r="BA3080"/>
      <c r="BB3080"/>
      <c r="BC3080"/>
      <c r="BD3080"/>
      <c r="BE3080"/>
      <c r="BF3080"/>
      <c r="BG3080"/>
      <c r="BH3080"/>
      <c r="BI3080"/>
      <c r="BJ3080"/>
      <c r="BK3080"/>
      <c r="BL3080"/>
      <c r="BM3080"/>
      <c r="BN3080"/>
      <c r="BO3080"/>
      <c r="BP3080"/>
    </row>
    <row r="3081" spans="51:68" ht="14.25">
      <c r="AY3081"/>
      <c r="AZ3081"/>
      <c r="BA3081"/>
      <c r="BB3081"/>
      <c r="BC3081"/>
      <c r="BD3081"/>
      <c r="BE3081"/>
      <c r="BF3081"/>
      <c r="BG3081"/>
      <c r="BH3081"/>
      <c r="BI3081"/>
      <c r="BJ3081"/>
      <c r="BK3081"/>
      <c r="BL3081"/>
      <c r="BM3081"/>
      <c r="BN3081"/>
      <c r="BO3081"/>
      <c r="BP3081"/>
    </row>
    <row r="3082" spans="51:68" ht="14.25">
      <c r="AY3082"/>
      <c r="AZ3082"/>
      <c r="BA3082"/>
      <c r="BB3082"/>
      <c r="BC3082"/>
      <c r="BD3082"/>
      <c r="BE3082"/>
      <c r="BF3082"/>
      <c r="BG3082"/>
      <c r="BH3082"/>
      <c r="BI3082"/>
      <c r="BJ3082"/>
      <c r="BK3082"/>
      <c r="BL3082"/>
      <c r="BM3082"/>
      <c r="BN3082"/>
      <c r="BO3082"/>
      <c r="BP3082"/>
    </row>
    <row r="3083" spans="51:68" ht="14.25">
      <c r="AY3083"/>
      <c r="AZ3083"/>
      <c r="BA3083"/>
      <c r="BB3083"/>
      <c r="BC3083"/>
      <c r="BD3083"/>
      <c r="BE3083"/>
      <c r="BF3083"/>
      <c r="BG3083"/>
      <c r="BH3083"/>
      <c r="BI3083"/>
      <c r="BJ3083"/>
      <c r="BK3083"/>
      <c r="BL3083"/>
      <c r="BM3083"/>
      <c r="BN3083"/>
      <c r="BO3083"/>
      <c r="BP3083"/>
    </row>
    <row r="3084" spans="51:68" ht="14.25">
      <c r="AY3084"/>
      <c r="AZ3084"/>
      <c r="BA3084"/>
      <c r="BB3084"/>
      <c r="BC3084"/>
      <c r="BD3084"/>
      <c r="BE3084"/>
      <c r="BF3084"/>
      <c r="BG3084"/>
      <c r="BH3084"/>
      <c r="BI3084"/>
      <c r="BJ3084"/>
      <c r="BK3084"/>
      <c r="BL3084"/>
      <c r="BM3084"/>
      <c r="BN3084"/>
      <c r="BO3084"/>
      <c r="BP3084"/>
    </row>
    <row r="3085" spans="51:68" ht="14.25">
      <c r="AY3085"/>
      <c r="AZ3085"/>
      <c r="BA3085"/>
      <c r="BB3085"/>
      <c r="BC3085"/>
      <c r="BD3085"/>
      <c r="BE3085"/>
      <c r="BF3085"/>
      <c r="BG3085"/>
      <c r="BH3085"/>
      <c r="BI3085"/>
      <c r="BJ3085"/>
      <c r="BK3085"/>
      <c r="BL3085"/>
      <c r="BM3085"/>
      <c r="BN3085"/>
      <c r="BO3085"/>
      <c r="BP3085"/>
    </row>
    <row r="3086" spans="51:68" ht="14.25">
      <c r="AY3086"/>
      <c r="AZ3086"/>
      <c r="BA3086"/>
      <c r="BB3086"/>
      <c r="BC3086"/>
      <c r="BD3086"/>
      <c r="BE3086"/>
      <c r="BF3086"/>
      <c r="BG3086"/>
      <c r="BH3086"/>
      <c r="BI3086"/>
      <c r="BJ3086"/>
      <c r="BK3086"/>
      <c r="BL3086"/>
      <c r="BM3086"/>
      <c r="BN3086"/>
      <c r="BO3086"/>
      <c r="BP3086"/>
    </row>
    <row r="3087" spans="51:68" ht="14.25">
      <c r="AY3087"/>
      <c r="AZ3087"/>
      <c r="BA3087"/>
      <c r="BB3087"/>
      <c r="BC3087"/>
      <c r="BD3087"/>
      <c r="BE3087"/>
      <c r="BF3087"/>
      <c r="BG3087"/>
      <c r="BH3087"/>
      <c r="BI3087"/>
      <c r="BJ3087"/>
      <c r="BK3087"/>
      <c r="BL3087"/>
      <c r="BM3087"/>
      <c r="BN3087"/>
      <c r="BO3087"/>
      <c r="BP3087"/>
    </row>
    <row r="3088" spans="51:68" ht="14.25">
      <c r="AY3088"/>
      <c r="AZ3088"/>
      <c r="BA3088"/>
      <c r="BB3088"/>
      <c r="BC3088"/>
      <c r="BD3088"/>
      <c r="BE3088"/>
      <c r="BF3088"/>
      <c r="BG3088"/>
      <c r="BH3088"/>
      <c r="BI3088"/>
      <c r="BJ3088"/>
      <c r="BK3088"/>
      <c r="BL3088"/>
      <c r="BM3088"/>
      <c r="BN3088"/>
      <c r="BO3088"/>
      <c r="BP3088"/>
    </row>
    <row r="3089" spans="51:68" ht="14.25">
      <c r="AY3089"/>
      <c r="AZ3089"/>
      <c r="BA3089"/>
      <c r="BB3089"/>
      <c r="BC3089"/>
      <c r="BD3089"/>
      <c r="BE3089"/>
      <c r="BF3089"/>
      <c r="BG3089"/>
      <c r="BH3089"/>
      <c r="BI3089"/>
      <c r="BJ3089"/>
      <c r="BK3089"/>
      <c r="BL3089"/>
      <c r="BM3089"/>
      <c r="BN3089"/>
      <c r="BO3089"/>
      <c r="BP3089"/>
    </row>
    <row r="3090" spans="51:68" ht="14.25">
      <c r="AY3090"/>
      <c r="AZ3090"/>
      <c r="BA3090"/>
      <c r="BB3090"/>
      <c r="BC3090"/>
      <c r="BD3090"/>
      <c r="BE3090"/>
      <c r="BF3090"/>
      <c r="BG3090"/>
      <c r="BH3090"/>
      <c r="BI3090"/>
      <c r="BJ3090"/>
      <c r="BK3090"/>
      <c r="BL3090"/>
      <c r="BM3090"/>
      <c r="BN3090"/>
      <c r="BO3090"/>
      <c r="BP3090"/>
    </row>
    <row r="3091" spans="51:68" ht="14.25">
      <c r="AY3091"/>
      <c r="AZ3091"/>
      <c r="BA3091"/>
      <c r="BB3091"/>
      <c r="BC3091"/>
      <c r="BD3091"/>
      <c r="BE3091"/>
      <c r="BF3091"/>
      <c r="BG3091"/>
      <c r="BH3091"/>
      <c r="BI3091"/>
      <c r="BJ3091"/>
      <c r="BK3091"/>
      <c r="BL3091"/>
      <c r="BM3091"/>
      <c r="BN3091"/>
      <c r="BO3091"/>
      <c r="BP3091"/>
    </row>
    <row r="3092" spans="51:68" ht="14.25">
      <c r="AY3092"/>
      <c r="AZ3092"/>
      <c r="BA3092"/>
      <c r="BB3092"/>
      <c r="BC3092"/>
      <c r="BD3092"/>
      <c r="BE3092"/>
      <c r="BF3092"/>
      <c r="BG3092"/>
      <c r="BH3092"/>
      <c r="BI3092"/>
      <c r="BJ3092"/>
      <c r="BK3092"/>
      <c r="BL3092"/>
      <c r="BM3092"/>
      <c r="BN3092"/>
      <c r="BO3092"/>
      <c r="BP3092"/>
    </row>
    <row r="3093" spans="51:68" ht="14.25">
      <c r="AY3093"/>
      <c r="AZ3093"/>
      <c r="BA3093"/>
      <c r="BB3093"/>
      <c r="BC3093"/>
      <c r="BD3093"/>
      <c r="BE3093"/>
      <c r="BF3093"/>
      <c r="BG3093"/>
      <c r="BH3093"/>
      <c r="BI3093"/>
      <c r="BJ3093"/>
      <c r="BK3093"/>
      <c r="BL3093"/>
      <c r="BM3093"/>
      <c r="BN3093"/>
      <c r="BO3093"/>
      <c r="BP3093"/>
    </row>
    <row r="3094" spans="51:68" ht="14.25">
      <c r="AY3094"/>
      <c r="AZ3094"/>
      <c r="BA3094"/>
      <c r="BB3094"/>
      <c r="BC3094"/>
      <c r="BD3094"/>
      <c r="BE3094"/>
      <c r="BF3094"/>
      <c r="BG3094"/>
      <c r="BH3094"/>
      <c r="BI3094"/>
      <c r="BJ3094"/>
      <c r="BK3094"/>
      <c r="BL3094"/>
      <c r="BM3094"/>
      <c r="BN3094"/>
      <c r="BO3094"/>
      <c r="BP3094"/>
    </row>
    <row r="3095" spans="51:68" ht="14.25">
      <c r="AY3095"/>
      <c r="AZ3095"/>
      <c r="BA3095"/>
      <c r="BB3095"/>
      <c r="BC3095"/>
      <c r="BD3095"/>
      <c r="BE3095"/>
      <c r="BF3095"/>
      <c r="BG3095"/>
      <c r="BH3095"/>
      <c r="BI3095"/>
      <c r="BJ3095"/>
      <c r="BK3095"/>
      <c r="BL3095"/>
      <c r="BM3095"/>
      <c r="BN3095"/>
      <c r="BO3095"/>
      <c r="BP3095"/>
    </row>
    <row r="3096" spans="51:68" ht="14.25">
      <c r="AY3096"/>
      <c r="AZ3096"/>
      <c r="BA3096"/>
      <c r="BB3096"/>
      <c r="BC3096"/>
      <c r="BD3096"/>
      <c r="BE3096"/>
      <c r="BF3096"/>
      <c r="BG3096"/>
      <c r="BH3096"/>
      <c r="BI3096"/>
      <c r="BJ3096"/>
      <c r="BK3096"/>
      <c r="BL3096"/>
      <c r="BM3096"/>
      <c r="BN3096"/>
      <c r="BO3096"/>
      <c r="BP3096"/>
    </row>
    <row r="3097" spans="51:68" ht="14.25">
      <c r="AY3097"/>
      <c r="AZ3097"/>
      <c r="BA3097"/>
      <c r="BB3097"/>
      <c r="BC3097"/>
      <c r="BD3097"/>
      <c r="BE3097"/>
      <c r="BF3097"/>
      <c r="BG3097"/>
      <c r="BH3097"/>
      <c r="BI3097"/>
      <c r="BJ3097"/>
      <c r="BK3097"/>
      <c r="BL3097"/>
      <c r="BM3097"/>
      <c r="BN3097"/>
      <c r="BO3097"/>
      <c r="BP3097"/>
    </row>
    <row r="3098" spans="51:68" ht="14.25">
      <c r="AY3098"/>
      <c r="AZ3098"/>
      <c r="BA3098"/>
      <c r="BB3098"/>
      <c r="BC3098"/>
      <c r="BD3098"/>
      <c r="BE3098"/>
      <c r="BF3098"/>
      <c r="BG3098"/>
      <c r="BH3098"/>
      <c r="BI3098"/>
      <c r="BJ3098"/>
      <c r="BK3098"/>
      <c r="BL3098"/>
      <c r="BM3098"/>
      <c r="BN3098"/>
      <c r="BO3098"/>
      <c r="BP3098"/>
    </row>
    <row r="3099" spans="51:68" ht="14.25">
      <c r="AY3099"/>
      <c r="AZ3099"/>
      <c r="BA3099"/>
      <c r="BB3099"/>
      <c r="BC3099"/>
      <c r="BD3099"/>
      <c r="BE3099"/>
      <c r="BF3099"/>
      <c r="BG3099"/>
      <c r="BH3099"/>
      <c r="BI3099"/>
      <c r="BJ3099"/>
      <c r="BK3099"/>
      <c r="BL3099"/>
      <c r="BM3099"/>
      <c r="BN3099"/>
      <c r="BO3099"/>
      <c r="BP3099"/>
    </row>
    <row r="3100" spans="51:68" ht="14.25">
      <c r="AY3100"/>
      <c r="AZ3100"/>
      <c r="BA3100"/>
      <c r="BB3100"/>
      <c r="BC3100"/>
      <c r="BD3100"/>
      <c r="BE3100"/>
      <c r="BF3100"/>
      <c r="BG3100"/>
      <c r="BH3100"/>
      <c r="BI3100"/>
      <c r="BJ3100"/>
      <c r="BK3100"/>
      <c r="BL3100"/>
      <c r="BM3100"/>
      <c r="BN3100"/>
      <c r="BO3100"/>
      <c r="BP3100"/>
    </row>
    <row r="3101" spans="51:68" ht="14.25">
      <c r="AY3101"/>
      <c r="AZ3101"/>
      <c r="BA3101"/>
      <c r="BB3101"/>
      <c r="BC3101"/>
      <c r="BD3101"/>
      <c r="BE3101"/>
      <c r="BF3101"/>
      <c r="BG3101"/>
      <c r="BH3101"/>
      <c r="BI3101"/>
      <c r="BJ3101"/>
      <c r="BK3101"/>
      <c r="BL3101"/>
      <c r="BM3101"/>
      <c r="BN3101"/>
      <c r="BO3101"/>
      <c r="BP3101"/>
    </row>
    <row r="3102" spans="51:68" ht="14.25">
      <c r="AY3102"/>
      <c r="AZ3102"/>
      <c r="BA3102"/>
      <c r="BB3102"/>
      <c r="BC3102"/>
      <c r="BD3102"/>
      <c r="BE3102"/>
      <c r="BF3102"/>
      <c r="BG3102"/>
      <c r="BH3102"/>
      <c r="BI3102"/>
      <c r="BJ3102"/>
      <c r="BK3102"/>
      <c r="BL3102"/>
      <c r="BM3102"/>
      <c r="BN3102"/>
      <c r="BO3102"/>
      <c r="BP3102"/>
    </row>
    <row r="3103" spans="51:68" ht="14.25">
      <c r="AY3103"/>
      <c r="AZ3103"/>
      <c r="BA3103"/>
      <c r="BB3103"/>
      <c r="BC3103"/>
      <c r="BD3103"/>
      <c r="BE3103"/>
      <c r="BF3103"/>
      <c r="BG3103"/>
      <c r="BH3103"/>
      <c r="BI3103"/>
      <c r="BJ3103"/>
      <c r="BK3103"/>
      <c r="BL3103"/>
      <c r="BM3103"/>
      <c r="BN3103"/>
      <c r="BO3103"/>
      <c r="BP3103"/>
    </row>
    <row r="3104" spans="51:68" ht="14.25">
      <c r="AY3104"/>
      <c r="AZ3104"/>
      <c r="BA3104"/>
      <c r="BB3104"/>
      <c r="BC3104"/>
      <c r="BD3104"/>
      <c r="BE3104"/>
      <c r="BF3104"/>
      <c r="BG3104"/>
      <c r="BH3104"/>
      <c r="BI3104"/>
      <c r="BJ3104"/>
      <c r="BK3104"/>
      <c r="BL3104"/>
      <c r="BM3104"/>
      <c r="BN3104"/>
      <c r="BO3104"/>
      <c r="BP3104"/>
    </row>
    <row r="3105" spans="51:68" ht="14.25">
      <c r="AY3105"/>
      <c r="AZ3105"/>
      <c r="BA3105"/>
      <c r="BB3105"/>
      <c r="BC3105"/>
      <c r="BD3105"/>
      <c r="BE3105"/>
      <c r="BF3105"/>
      <c r="BG3105"/>
      <c r="BH3105"/>
      <c r="BI3105"/>
      <c r="BJ3105"/>
      <c r="BK3105"/>
      <c r="BL3105"/>
      <c r="BM3105"/>
      <c r="BN3105"/>
      <c r="BO3105"/>
      <c r="BP3105"/>
    </row>
    <row r="3106" spans="51:68" ht="14.25">
      <c r="AY3106"/>
      <c r="AZ3106"/>
      <c r="BA3106"/>
      <c r="BB3106"/>
      <c r="BC3106"/>
      <c r="BD3106"/>
      <c r="BE3106"/>
      <c r="BF3106"/>
      <c r="BG3106"/>
      <c r="BH3106"/>
      <c r="BI3106"/>
      <c r="BJ3106"/>
      <c r="BK3106"/>
      <c r="BL3106"/>
      <c r="BM3106"/>
      <c r="BN3106"/>
      <c r="BO3106"/>
      <c r="BP3106"/>
    </row>
    <row r="3107" spans="51:68" ht="14.25">
      <c r="AY3107"/>
      <c r="AZ3107"/>
      <c r="BA3107"/>
      <c r="BB3107"/>
      <c r="BC3107"/>
      <c r="BD3107"/>
      <c r="BE3107"/>
      <c r="BF3107"/>
      <c r="BG3107"/>
      <c r="BH3107"/>
      <c r="BI3107"/>
      <c r="BJ3107"/>
      <c r="BK3107"/>
      <c r="BL3107"/>
      <c r="BM3107"/>
      <c r="BN3107"/>
      <c r="BO3107"/>
      <c r="BP3107"/>
    </row>
    <row r="3108" spans="51:68" ht="14.25">
      <c r="AY3108"/>
      <c r="AZ3108"/>
      <c r="BA3108"/>
      <c r="BB3108"/>
      <c r="BC3108"/>
      <c r="BD3108"/>
      <c r="BE3108"/>
      <c r="BF3108"/>
      <c r="BG3108"/>
      <c r="BH3108"/>
      <c r="BI3108"/>
      <c r="BJ3108"/>
      <c r="BK3108"/>
      <c r="BL3108"/>
      <c r="BM3108"/>
      <c r="BN3108"/>
      <c r="BO3108"/>
      <c r="BP3108"/>
    </row>
    <row r="3109" spans="51:68" ht="14.25">
      <c r="AY3109"/>
      <c r="AZ3109"/>
      <c r="BA3109"/>
      <c r="BB3109"/>
      <c r="BC3109"/>
      <c r="BD3109"/>
      <c r="BE3109"/>
      <c r="BF3109"/>
      <c r="BG3109"/>
      <c r="BH3109"/>
      <c r="BI3109"/>
      <c r="BJ3109"/>
      <c r="BK3109"/>
      <c r="BL3109"/>
      <c r="BM3109"/>
      <c r="BN3109"/>
      <c r="BO3109"/>
      <c r="BP3109"/>
    </row>
    <row r="3110" spans="51:68" ht="14.25">
      <c r="AY3110"/>
      <c r="AZ3110"/>
      <c r="BA3110"/>
      <c r="BB3110"/>
      <c r="BC3110"/>
      <c r="BD3110"/>
      <c r="BE3110"/>
      <c r="BF3110"/>
      <c r="BG3110"/>
      <c r="BH3110"/>
      <c r="BI3110"/>
      <c r="BJ3110"/>
      <c r="BK3110"/>
      <c r="BL3110"/>
      <c r="BM3110"/>
      <c r="BN3110"/>
      <c r="BO3110"/>
      <c r="BP3110"/>
    </row>
    <row r="3111" spans="51:68" ht="14.25">
      <c r="AY3111"/>
      <c r="AZ3111"/>
      <c r="BA3111"/>
      <c r="BB3111"/>
      <c r="BC3111"/>
      <c r="BD3111"/>
      <c r="BE3111"/>
      <c r="BF3111"/>
      <c r="BG3111"/>
      <c r="BH3111"/>
      <c r="BI3111"/>
      <c r="BJ3111"/>
      <c r="BK3111"/>
      <c r="BL3111"/>
      <c r="BM3111"/>
      <c r="BN3111"/>
      <c r="BO3111"/>
      <c r="BP3111"/>
    </row>
    <row r="3112" spans="51:68" ht="14.25">
      <c r="AY3112"/>
      <c r="AZ3112"/>
      <c r="BA3112"/>
      <c r="BB3112"/>
      <c r="BC3112"/>
      <c r="BD3112"/>
      <c r="BE3112"/>
      <c r="BF3112"/>
      <c r="BG3112"/>
      <c r="BH3112"/>
      <c r="BI3112"/>
      <c r="BJ3112"/>
      <c r="BK3112"/>
      <c r="BL3112"/>
      <c r="BM3112"/>
      <c r="BN3112"/>
      <c r="BO3112"/>
      <c r="BP3112"/>
    </row>
    <row r="3113" spans="51:68" ht="14.25">
      <c r="AY3113"/>
      <c r="AZ3113"/>
      <c r="BA3113"/>
      <c r="BB3113"/>
      <c r="BC3113"/>
      <c r="BD3113"/>
      <c r="BE3113"/>
      <c r="BF3113"/>
      <c r="BG3113"/>
      <c r="BH3113"/>
      <c r="BI3113"/>
      <c r="BJ3113"/>
      <c r="BK3113"/>
      <c r="BL3113"/>
      <c r="BM3113"/>
      <c r="BN3113"/>
      <c r="BO3113"/>
      <c r="BP3113"/>
    </row>
    <row r="3114" spans="51:68" ht="14.25">
      <c r="AY3114"/>
      <c r="AZ3114"/>
      <c r="BA3114"/>
      <c r="BB3114"/>
      <c r="BC3114"/>
      <c r="BD3114"/>
      <c r="BE3114"/>
      <c r="BF3114"/>
      <c r="BG3114"/>
      <c r="BH3114"/>
      <c r="BI3114"/>
      <c r="BJ3114"/>
      <c r="BK3114"/>
      <c r="BL3114"/>
      <c r="BM3114"/>
      <c r="BN3114"/>
      <c r="BO3114"/>
      <c r="BP3114"/>
    </row>
    <row r="3115" spans="51:68" ht="14.25">
      <c r="AY3115"/>
      <c r="AZ3115"/>
      <c r="BA3115"/>
      <c r="BB3115"/>
      <c r="BC3115"/>
      <c r="BD3115"/>
      <c r="BE3115"/>
      <c r="BF3115"/>
      <c r="BG3115"/>
      <c r="BH3115"/>
      <c r="BI3115"/>
      <c r="BJ3115"/>
      <c r="BK3115"/>
      <c r="BL3115"/>
      <c r="BM3115"/>
      <c r="BN3115"/>
      <c r="BO3115"/>
      <c r="BP3115"/>
    </row>
    <row r="3116" spans="51:68" ht="14.25">
      <c r="AY3116"/>
      <c r="AZ3116"/>
      <c r="BA3116"/>
      <c r="BB3116"/>
      <c r="BC3116"/>
      <c r="BD3116"/>
      <c r="BE3116"/>
      <c r="BF3116"/>
      <c r="BG3116"/>
      <c r="BH3116"/>
      <c r="BI3116"/>
      <c r="BJ3116"/>
      <c r="BK3116"/>
      <c r="BL3116"/>
      <c r="BM3116"/>
      <c r="BN3116"/>
      <c r="BO3116"/>
      <c r="BP3116"/>
    </row>
    <row r="3117" spans="51:68" ht="14.25">
      <c r="AY3117"/>
      <c r="AZ3117"/>
      <c r="BA3117"/>
      <c r="BB3117"/>
      <c r="BC3117"/>
      <c r="BD3117"/>
      <c r="BE3117"/>
      <c r="BF3117"/>
      <c r="BG3117"/>
      <c r="BH3117"/>
      <c r="BI3117"/>
      <c r="BJ3117"/>
      <c r="BK3117"/>
      <c r="BL3117"/>
      <c r="BM3117"/>
      <c r="BN3117"/>
      <c r="BO3117"/>
      <c r="BP3117"/>
    </row>
    <row r="3118" spans="51:68" ht="14.25">
      <c r="AY3118"/>
      <c r="AZ3118"/>
      <c r="BA3118"/>
      <c r="BB3118"/>
      <c r="BC3118"/>
      <c r="BD3118"/>
      <c r="BE3118"/>
      <c r="BF3118"/>
      <c r="BG3118"/>
      <c r="BH3118"/>
      <c r="BI3118"/>
      <c r="BJ3118"/>
      <c r="BK3118"/>
      <c r="BL3118"/>
      <c r="BM3118"/>
      <c r="BN3118"/>
      <c r="BO3118"/>
      <c r="BP3118"/>
    </row>
    <row r="3119" spans="51:68" ht="14.25">
      <c r="AY3119"/>
      <c r="AZ3119"/>
      <c r="BA3119"/>
      <c r="BB3119"/>
      <c r="BC3119"/>
      <c r="BD3119"/>
      <c r="BE3119"/>
      <c r="BF3119"/>
      <c r="BG3119"/>
      <c r="BH3119"/>
      <c r="BI3119"/>
      <c r="BJ3119"/>
      <c r="BK3119"/>
      <c r="BL3119"/>
      <c r="BM3119"/>
      <c r="BN3119"/>
      <c r="BO3119"/>
      <c r="BP3119"/>
    </row>
    <row r="3120" spans="51:68" ht="14.25">
      <c r="AY3120"/>
      <c r="AZ3120"/>
      <c r="BA3120"/>
      <c r="BB3120"/>
      <c r="BC3120"/>
      <c r="BD3120"/>
      <c r="BE3120"/>
      <c r="BF3120"/>
      <c r="BG3120"/>
      <c r="BH3120"/>
      <c r="BI3120"/>
      <c r="BJ3120"/>
      <c r="BK3120"/>
      <c r="BL3120"/>
      <c r="BM3120"/>
      <c r="BN3120"/>
      <c r="BO3120"/>
      <c r="BP3120"/>
    </row>
    <row r="3121" spans="51:68" ht="14.25">
      <c r="AY3121"/>
      <c r="AZ3121"/>
      <c r="BA3121"/>
      <c r="BB3121"/>
      <c r="BC3121"/>
      <c r="BD3121"/>
      <c r="BE3121"/>
      <c r="BF3121"/>
      <c r="BG3121"/>
      <c r="BH3121"/>
      <c r="BI3121"/>
      <c r="BJ3121"/>
      <c r="BK3121"/>
      <c r="BL3121"/>
      <c r="BM3121"/>
      <c r="BN3121"/>
      <c r="BO3121"/>
      <c r="BP3121"/>
    </row>
    <row r="3122" spans="51:68" ht="14.25">
      <c r="AY3122"/>
      <c r="AZ3122"/>
      <c r="BA3122"/>
      <c r="BB3122"/>
      <c r="BC3122"/>
      <c r="BD3122"/>
      <c r="BE3122"/>
      <c r="BF3122"/>
      <c r="BG3122"/>
      <c r="BH3122"/>
      <c r="BI3122"/>
      <c r="BJ3122"/>
      <c r="BK3122"/>
      <c r="BL3122"/>
      <c r="BM3122"/>
      <c r="BN3122"/>
      <c r="BO3122"/>
      <c r="BP3122"/>
    </row>
    <row r="3123" spans="51:68" ht="14.25">
      <c r="AY3123"/>
      <c r="AZ3123"/>
      <c r="BA3123"/>
      <c r="BB3123"/>
      <c r="BC3123"/>
      <c r="BD3123"/>
      <c r="BE3123"/>
      <c r="BF3123"/>
      <c r="BG3123"/>
      <c r="BH3123"/>
      <c r="BI3123"/>
      <c r="BJ3123"/>
      <c r="BK3123"/>
      <c r="BL3123"/>
      <c r="BM3123"/>
      <c r="BN3123"/>
      <c r="BO3123"/>
      <c r="BP3123"/>
    </row>
    <row r="3124" spans="51:68" ht="14.25">
      <c r="AY3124"/>
      <c r="AZ3124"/>
      <c r="BA3124"/>
      <c r="BB3124"/>
      <c r="BC3124"/>
      <c r="BD3124"/>
      <c r="BE3124"/>
      <c r="BF3124"/>
      <c r="BG3124"/>
      <c r="BH3124"/>
      <c r="BI3124"/>
      <c r="BJ3124"/>
      <c r="BK3124"/>
      <c r="BL3124"/>
      <c r="BM3124"/>
      <c r="BN3124"/>
      <c r="BO3124"/>
      <c r="BP3124"/>
    </row>
    <row r="3125" spans="51:68" ht="14.25">
      <c r="AY3125"/>
      <c r="AZ3125"/>
      <c r="BA3125"/>
      <c r="BB3125"/>
      <c r="BC3125"/>
      <c r="BD3125"/>
      <c r="BE3125"/>
      <c r="BF3125"/>
      <c r="BG3125"/>
      <c r="BH3125"/>
      <c r="BI3125"/>
      <c r="BJ3125"/>
      <c r="BK3125"/>
      <c r="BL3125"/>
      <c r="BM3125"/>
      <c r="BN3125"/>
      <c r="BO3125"/>
      <c r="BP3125"/>
    </row>
    <row r="3126" spans="51:68" ht="14.25">
      <c r="AY3126"/>
      <c r="AZ3126"/>
      <c r="BA3126"/>
      <c r="BB3126"/>
      <c r="BC3126"/>
      <c r="BD3126"/>
      <c r="BE3126"/>
      <c r="BF3126"/>
      <c r="BG3126"/>
      <c r="BH3126"/>
      <c r="BI3126"/>
      <c r="BJ3126"/>
      <c r="BK3126"/>
      <c r="BL3126"/>
      <c r="BM3126"/>
      <c r="BN3126"/>
      <c r="BO3126"/>
      <c r="BP3126"/>
    </row>
    <row r="3127" spans="51:68" ht="14.25">
      <c r="AY3127"/>
      <c r="AZ3127"/>
      <c r="BA3127"/>
      <c r="BB3127"/>
      <c r="BC3127"/>
      <c r="BD3127"/>
      <c r="BE3127"/>
      <c r="BF3127"/>
      <c r="BG3127"/>
      <c r="BH3127"/>
      <c r="BI3127"/>
      <c r="BJ3127"/>
      <c r="BK3127"/>
      <c r="BL3127"/>
      <c r="BM3127"/>
      <c r="BN3127"/>
      <c r="BO3127"/>
      <c r="BP3127"/>
    </row>
    <row r="3128" spans="51:68" ht="14.25">
      <c r="AY3128"/>
      <c r="AZ3128"/>
      <c r="BA3128"/>
      <c r="BB3128"/>
      <c r="BC3128"/>
      <c r="BD3128"/>
      <c r="BE3128"/>
      <c r="BF3128"/>
      <c r="BG3128"/>
      <c r="BH3128"/>
      <c r="BI3128"/>
      <c r="BJ3128"/>
      <c r="BK3128"/>
      <c r="BL3128"/>
      <c r="BM3128"/>
      <c r="BN3128"/>
      <c r="BO3128"/>
      <c r="BP3128"/>
    </row>
    <row r="3129" spans="51:68" ht="14.25">
      <c r="AY3129"/>
      <c r="AZ3129"/>
      <c r="BA3129"/>
      <c r="BB3129"/>
      <c r="BC3129"/>
      <c r="BD3129"/>
      <c r="BE3129"/>
      <c r="BF3129"/>
      <c r="BG3129"/>
      <c r="BH3129"/>
      <c r="BI3129"/>
      <c r="BJ3129"/>
      <c r="BK3129"/>
      <c r="BL3129"/>
      <c r="BM3129"/>
      <c r="BN3129"/>
      <c r="BO3129"/>
      <c r="BP3129"/>
    </row>
    <row r="3130" spans="51:68" ht="14.25">
      <c r="AY3130"/>
      <c r="AZ3130"/>
      <c r="BA3130"/>
      <c r="BB3130"/>
      <c r="BC3130"/>
      <c r="BD3130"/>
      <c r="BE3130"/>
      <c r="BF3130"/>
      <c r="BG3130"/>
      <c r="BH3130"/>
      <c r="BI3130"/>
      <c r="BJ3130"/>
      <c r="BK3130"/>
      <c r="BL3130"/>
      <c r="BM3130"/>
      <c r="BN3130"/>
      <c r="BO3130"/>
      <c r="BP3130"/>
    </row>
    <row r="3131" spans="51:68" ht="14.25">
      <c r="AY3131"/>
      <c r="AZ3131"/>
      <c r="BA3131"/>
      <c r="BB3131"/>
      <c r="BC3131"/>
      <c r="BD3131"/>
      <c r="BE3131"/>
      <c r="BF3131"/>
      <c r="BG3131"/>
      <c r="BH3131"/>
      <c r="BI3131"/>
      <c r="BJ3131"/>
      <c r="BK3131"/>
      <c r="BL3131"/>
      <c r="BM3131"/>
      <c r="BN3131"/>
      <c r="BO3131"/>
      <c r="BP3131"/>
    </row>
    <row r="3132" spans="51:68" ht="14.25">
      <c r="AY3132"/>
      <c r="AZ3132"/>
      <c r="BA3132"/>
      <c r="BB3132"/>
      <c r="BC3132"/>
      <c r="BD3132"/>
      <c r="BE3132"/>
      <c r="BF3132"/>
      <c r="BG3132"/>
      <c r="BH3132"/>
      <c r="BI3132"/>
      <c r="BJ3132"/>
      <c r="BK3132"/>
      <c r="BL3132"/>
      <c r="BM3132"/>
      <c r="BN3132"/>
      <c r="BO3132"/>
      <c r="BP3132"/>
    </row>
    <row r="3133" spans="51:68" ht="14.25">
      <c r="AY3133"/>
      <c r="AZ3133"/>
      <c r="BA3133"/>
      <c r="BB3133"/>
      <c r="BC3133"/>
      <c r="BD3133"/>
      <c r="BE3133"/>
      <c r="BF3133"/>
      <c r="BG3133"/>
      <c r="BH3133"/>
      <c r="BI3133"/>
      <c r="BJ3133"/>
      <c r="BK3133"/>
      <c r="BL3133"/>
      <c r="BM3133"/>
      <c r="BN3133"/>
      <c r="BO3133"/>
      <c r="BP3133"/>
    </row>
    <row r="3134" spans="51:68" ht="14.25">
      <c r="AY3134"/>
      <c r="AZ3134"/>
      <c r="BA3134"/>
      <c r="BB3134"/>
      <c r="BC3134"/>
      <c r="BD3134"/>
      <c r="BE3134"/>
      <c r="BF3134"/>
      <c r="BG3134"/>
      <c r="BH3134"/>
      <c r="BI3134"/>
      <c r="BJ3134"/>
      <c r="BK3134"/>
      <c r="BL3134"/>
      <c r="BM3134"/>
      <c r="BN3134"/>
      <c r="BO3134"/>
      <c r="BP3134"/>
    </row>
    <row r="3135" spans="51:68" ht="14.25">
      <c r="AY3135"/>
      <c r="AZ3135"/>
      <c r="BA3135"/>
      <c r="BB3135"/>
      <c r="BC3135"/>
      <c r="BD3135"/>
      <c r="BE3135"/>
      <c r="BF3135"/>
      <c r="BG3135"/>
      <c r="BH3135"/>
      <c r="BI3135"/>
      <c r="BJ3135"/>
      <c r="BK3135"/>
      <c r="BL3135"/>
      <c r="BM3135"/>
      <c r="BN3135"/>
      <c r="BO3135"/>
      <c r="BP3135"/>
    </row>
    <row r="3136" spans="51:68" ht="14.25">
      <c r="AY3136"/>
      <c r="AZ3136"/>
      <c r="BA3136"/>
      <c r="BB3136"/>
      <c r="BC3136"/>
      <c r="BD3136"/>
      <c r="BE3136"/>
      <c r="BF3136"/>
      <c r="BG3136"/>
      <c r="BH3136"/>
      <c r="BI3136"/>
      <c r="BJ3136"/>
      <c r="BK3136"/>
      <c r="BL3136"/>
      <c r="BM3136"/>
      <c r="BN3136"/>
      <c r="BO3136"/>
      <c r="BP3136"/>
    </row>
    <row r="3137" spans="51:68" ht="14.25">
      <c r="AY3137"/>
      <c r="AZ3137"/>
      <c r="BA3137"/>
      <c r="BB3137"/>
      <c r="BC3137"/>
      <c r="BD3137"/>
      <c r="BE3137"/>
      <c r="BF3137"/>
      <c r="BG3137"/>
      <c r="BH3137"/>
      <c r="BI3137"/>
      <c r="BJ3137"/>
      <c r="BK3137"/>
      <c r="BL3137"/>
      <c r="BM3137"/>
      <c r="BN3137"/>
      <c r="BO3137"/>
      <c r="BP3137"/>
    </row>
    <row r="3138" spans="51:68" ht="14.25">
      <c r="AY3138"/>
      <c r="AZ3138"/>
      <c r="BA3138"/>
      <c r="BB3138"/>
      <c r="BC3138"/>
      <c r="BD3138"/>
      <c r="BE3138"/>
      <c r="BF3138"/>
      <c r="BG3138"/>
      <c r="BH3138"/>
      <c r="BI3138"/>
      <c r="BJ3138"/>
      <c r="BK3138"/>
      <c r="BL3138"/>
      <c r="BM3138"/>
      <c r="BN3138"/>
      <c r="BO3138"/>
      <c r="BP3138"/>
    </row>
    <row r="3139" spans="51:68" ht="14.25">
      <c r="AY3139"/>
      <c r="AZ3139"/>
      <c r="BA3139"/>
      <c r="BB3139"/>
      <c r="BC3139"/>
      <c r="BD3139"/>
      <c r="BE3139"/>
      <c r="BF3139"/>
      <c r="BG3139"/>
      <c r="BH3139"/>
      <c r="BI3139"/>
      <c r="BJ3139"/>
      <c r="BK3139"/>
      <c r="BL3139"/>
      <c r="BM3139"/>
      <c r="BN3139"/>
      <c r="BO3139"/>
      <c r="BP3139"/>
    </row>
    <row r="3140" spans="51:68" ht="14.25">
      <c r="AY3140"/>
      <c r="AZ3140"/>
      <c r="BA3140"/>
      <c r="BB3140"/>
      <c r="BC3140"/>
      <c r="BD3140"/>
      <c r="BE3140"/>
      <c r="BF3140"/>
      <c r="BG3140"/>
      <c r="BH3140"/>
      <c r="BI3140"/>
      <c r="BJ3140"/>
      <c r="BK3140"/>
      <c r="BL3140"/>
      <c r="BM3140"/>
      <c r="BN3140"/>
      <c r="BO3140"/>
      <c r="BP3140"/>
    </row>
    <row r="3141" spans="51:68" ht="14.25">
      <c r="AY3141"/>
      <c r="AZ3141"/>
      <c r="BA3141"/>
      <c r="BB3141"/>
      <c r="BC3141"/>
      <c r="BD3141"/>
      <c r="BE3141"/>
      <c r="BF3141"/>
      <c r="BG3141"/>
      <c r="BH3141"/>
      <c r="BI3141"/>
      <c r="BJ3141"/>
      <c r="BK3141"/>
      <c r="BL3141"/>
      <c r="BM3141"/>
      <c r="BN3141"/>
      <c r="BO3141"/>
      <c r="BP3141"/>
    </row>
    <row r="3142" spans="51:68" ht="14.25">
      <c r="AY3142"/>
      <c r="AZ3142"/>
      <c r="BA3142"/>
      <c r="BB3142"/>
      <c r="BC3142"/>
      <c r="BD3142"/>
      <c r="BE3142"/>
      <c r="BF3142"/>
      <c r="BG3142"/>
      <c r="BH3142"/>
      <c r="BI3142"/>
      <c r="BJ3142"/>
      <c r="BK3142"/>
      <c r="BL3142"/>
      <c r="BM3142"/>
      <c r="BN3142"/>
      <c r="BO3142"/>
      <c r="BP3142"/>
    </row>
    <row r="3143" spans="51:68" ht="14.25">
      <c r="AY3143"/>
      <c r="AZ3143"/>
      <c r="BA3143"/>
      <c r="BB3143"/>
      <c r="BC3143"/>
      <c r="BD3143"/>
      <c r="BE3143"/>
      <c r="BF3143"/>
      <c r="BG3143"/>
      <c r="BH3143"/>
      <c r="BI3143"/>
      <c r="BJ3143"/>
      <c r="BK3143"/>
      <c r="BL3143"/>
      <c r="BM3143"/>
      <c r="BN3143"/>
      <c r="BO3143"/>
      <c r="BP3143"/>
    </row>
    <row r="3144" spans="51:68" ht="14.25">
      <c r="AY3144"/>
      <c r="AZ3144"/>
      <c r="BA3144"/>
      <c r="BB3144"/>
      <c r="BC3144"/>
      <c r="BD3144"/>
      <c r="BE3144"/>
      <c r="BF3144"/>
      <c r="BG3144"/>
      <c r="BH3144"/>
      <c r="BI3144"/>
      <c r="BJ3144"/>
      <c r="BK3144"/>
      <c r="BL3144"/>
      <c r="BM3144"/>
      <c r="BN3144"/>
      <c r="BO3144"/>
      <c r="BP3144"/>
    </row>
    <row r="3145" spans="51:68" ht="14.25">
      <c r="AY3145"/>
      <c r="AZ3145"/>
      <c r="BA3145"/>
      <c r="BB3145"/>
      <c r="BC3145"/>
      <c r="BD3145"/>
      <c r="BE3145"/>
      <c r="BF3145"/>
      <c r="BG3145"/>
      <c r="BH3145"/>
      <c r="BI3145"/>
      <c r="BJ3145"/>
      <c r="BK3145"/>
      <c r="BL3145"/>
      <c r="BM3145"/>
      <c r="BN3145"/>
      <c r="BO3145"/>
      <c r="BP3145"/>
    </row>
    <row r="3146" spans="51:68" ht="14.25">
      <c r="AY3146"/>
      <c r="AZ3146"/>
      <c r="BA3146"/>
      <c r="BB3146"/>
      <c r="BC3146"/>
      <c r="BD3146"/>
      <c r="BE3146"/>
      <c r="BF3146"/>
      <c r="BG3146"/>
      <c r="BH3146"/>
      <c r="BI3146"/>
      <c r="BJ3146"/>
      <c r="BK3146"/>
      <c r="BL3146"/>
      <c r="BM3146"/>
      <c r="BN3146"/>
      <c r="BO3146"/>
      <c r="BP3146"/>
    </row>
    <row r="3147" spans="51:68" ht="14.25">
      <c r="AY3147"/>
      <c r="AZ3147"/>
      <c r="BA3147"/>
      <c r="BB3147"/>
      <c r="BC3147"/>
      <c r="BD3147"/>
      <c r="BE3147"/>
      <c r="BF3147"/>
      <c r="BG3147"/>
      <c r="BH3147"/>
      <c r="BI3147"/>
      <c r="BJ3147"/>
      <c r="BK3147"/>
      <c r="BL3147"/>
      <c r="BM3147"/>
      <c r="BN3147"/>
      <c r="BO3147"/>
      <c r="BP3147"/>
    </row>
    <row r="3148" spans="51:68" ht="14.25">
      <c r="AY3148"/>
      <c r="AZ3148"/>
      <c r="BA3148"/>
      <c r="BB3148"/>
      <c r="BC3148"/>
      <c r="BD3148"/>
      <c r="BE3148"/>
      <c r="BF3148"/>
      <c r="BG3148"/>
      <c r="BH3148"/>
      <c r="BI3148"/>
      <c r="BJ3148"/>
      <c r="BK3148"/>
      <c r="BL3148"/>
      <c r="BM3148"/>
      <c r="BN3148"/>
      <c r="BO3148"/>
      <c r="BP3148"/>
    </row>
    <row r="3149" spans="51:68" ht="14.25">
      <c r="AY3149"/>
      <c r="AZ3149"/>
      <c r="BA3149"/>
      <c r="BB3149"/>
      <c r="BC3149"/>
      <c r="BD3149"/>
      <c r="BE3149"/>
      <c r="BF3149"/>
      <c r="BG3149"/>
      <c r="BH3149"/>
      <c r="BI3149"/>
      <c r="BJ3149"/>
      <c r="BK3149"/>
      <c r="BL3149"/>
      <c r="BM3149"/>
      <c r="BN3149"/>
      <c r="BO3149"/>
      <c r="BP3149"/>
    </row>
    <row r="3150" spans="51:68" ht="14.25">
      <c r="AY3150"/>
      <c r="AZ3150"/>
      <c r="BA3150"/>
      <c r="BB3150"/>
      <c r="BC3150"/>
      <c r="BD3150"/>
      <c r="BE3150"/>
      <c r="BF3150"/>
      <c r="BG3150"/>
      <c r="BH3150"/>
      <c r="BI3150"/>
      <c r="BJ3150"/>
      <c r="BK3150"/>
      <c r="BL3150"/>
      <c r="BM3150"/>
      <c r="BN3150"/>
      <c r="BO3150"/>
      <c r="BP3150"/>
    </row>
    <row r="3151" spans="51:68" ht="14.25">
      <c r="AY3151"/>
      <c r="AZ3151"/>
      <c r="BA3151"/>
      <c r="BB3151"/>
      <c r="BC3151"/>
      <c r="BD3151"/>
      <c r="BE3151"/>
      <c r="BF3151"/>
      <c r="BG3151"/>
      <c r="BH3151"/>
      <c r="BI3151"/>
      <c r="BJ3151"/>
      <c r="BK3151"/>
      <c r="BL3151"/>
      <c r="BM3151"/>
      <c r="BN3151"/>
      <c r="BO3151"/>
      <c r="BP3151"/>
    </row>
    <row r="3152" spans="51:68" ht="14.25">
      <c r="AY3152"/>
      <c r="AZ3152"/>
      <c r="BA3152"/>
      <c r="BB3152"/>
      <c r="BC3152"/>
      <c r="BD3152"/>
      <c r="BE3152"/>
      <c r="BF3152"/>
      <c r="BG3152"/>
      <c r="BH3152"/>
      <c r="BI3152"/>
      <c r="BJ3152"/>
      <c r="BK3152"/>
      <c r="BL3152"/>
      <c r="BM3152"/>
      <c r="BN3152"/>
      <c r="BO3152"/>
      <c r="BP3152"/>
    </row>
    <row r="3153" spans="51:68" ht="14.25">
      <c r="AY3153"/>
      <c r="AZ3153"/>
      <c r="BA3153"/>
      <c r="BB3153"/>
      <c r="BC3153"/>
      <c r="BD3153"/>
      <c r="BE3153"/>
      <c r="BF3153"/>
      <c r="BG3153"/>
      <c r="BH3153"/>
      <c r="BI3153"/>
      <c r="BJ3153"/>
      <c r="BK3153"/>
      <c r="BL3153"/>
      <c r="BM3153"/>
      <c r="BN3153"/>
      <c r="BO3153"/>
      <c r="BP3153"/>
    </row>
    <row r="3154" spans="51:68" ht="14.25">
      <c r="AY3154"/>
      <c r="AZ3154"/>
      <c r="BA3154"/>
      <c r="BB3154"/>
      <c r="BC3154"/>
      <c r="BD3154"/>
      <c r="BE3154"/>
      <c r="BF3154"/>
      <c r="BG3154"/>
      <c r="BH3154"/>
      <c r="BI3154"/>
      <c r="BJ3154"/>
      <c r="BK3154"/>
      <c r="BL3154"/>
      <c r="BM3154"/>
      <c r="BN3154"/>
      <c r="BO3154"/>
      <c r="BP3154"/>
    </row>
    <row r="3155" spans="51:68" ht="14.25">
      <c r="AY3155"/>
      <c r="AZ3155"/>
      <c r="BA3155"/>
      <c r="BB3155"/>
      <c r="BC3155"/>
      <c r="BD3155"/>
      <c r="BE3155"/>
      <c r="BF3155"/>
      <c r="BG3155"/>
      <c r="BH3155"/>
      <c r="BI3155"/>
      <c r="BJ3155"/>
      <c r="BK3155"/>
      <c r="BL3155"/>
      <c r="BM3155"/>
      <c r="BN3155"/>
      <c r="BO3155"/>
      <c r="BP3155"/>
    </row>
    <row r="3156" spans="51:68" ht="14.25">
      <c r="AY3156"/>
      <c r="AZ3156"/>
      <c r="BA3156"/>
      <c r="BB3156"/>
      <c r="BC3156"/>
      <c r="BD3156"/>
      <c r="BE3156"/>
      <c r="BF3156"/>
      <c r="BG3156"/>
      <c r="BH3156"/>
      <c r="BI3156"/>
      <c r="BJ3156"/>
      <c r="BK3156"/>
      <c r="BL3156"/>
      <c r="BM3156"/>
      <c r="BN3156"/>
      <c r="BO3156"/>
      <c r="BP3156"/>
    </row>
    <row r="3157" spans="51:68" ht="14.25">
      <c r="AY3157"/>
      <c r="AZ3157"/>
      <c r="BA3157"/>
      <c r="BB3157"/>
      <c r="BC3157"/>
      <c r="BD3157"/>
      <c r="BE3157"/>
      <c r="BF3157"/>
      <c r="BG3157"/>
      <c r="BH3157"/>
      <c r="BI3157"/>
      <c r="BJ3157"/>
      <c r="BK3157"/>
      <c r="BL3157"/>
      <c r="BM3157"/>
      <c r="BN3157"/>
      <c r="BO3157"/>
      <c r="BP3157"/>
    </row>
    <row r="3158" spans="51:68" ht="14.25">
      <c r="AY3158"/>
      <c r="AZ3158"/>
      <c r="BA3158"/>
      <c r="BB3158"/>
      <c r="BC3158"/>
      <c r="BD3158"/>
      <c r="BE3158"/>
      <c r="BF3158"/>
      <c r="BG3158"/>
      <c r="BH3158"/>
      <c r="BI3158"/>
      <c r="BJ3158"/>
      <c r="BK3158"/>
      <c r="BL3158"/>
      <c r="BM3158"/>
      <c r="BN3158"/>
      <c r="BO3158"/>
      <c r="BP3158"/>
    </row>
    <row r="3159" spans="51:68" ht="14.25">
      <c r="AY3159"/>
      <c r="AZ3159"/>
      <c r="BA3159"/>
      <c r="BB3159"/>
      <c r="BC3159"/>
      <c r="BD3159"/>
      <c r="BE3159"/>
      <c r="BF3159"/>
      <c r="BG3159"/>
      <c r="BH3159"/>
      <c r="BI3159"/>
      <c r="BJ3159"/>
      <c r="BK3159"/>
      <c r="BL3159"/>
      <c r="BM3159"/>
      <c r="BN3159"/>
      <c r="BO3159"/>
      <c r="BP3159"/>
    </row>
    <row r="3160" spans="51:68" ht="14.25">
      <c r="AY3160"/>
      <c r="AZ3160"/>
      <c r="BA3160"/>
      <c r="BB3160"/>
      <c r="BC3160"/>
      <c r="BD3160"/>
      <c r="BE3160"/>
      <c r="BF3160"/>
      <c r="BG3160"/>
      <c r="BH3160"/>
      <c r="BI3160"/>
      <c r="BJ3160"/>
      <c r="BK3160"/>
      <c r="BL3160"/>
      <c r="BM3160"/>
      <c r="BN3160"/>
      <c r="BO3160"/>
      <c r="BP3160"/>
    </row>
    <row r="3161" spans="51:68" ht="14.25">
      <c r="AY3161"/>
      <c r="AZ3161"/>
      <c r="BA3161"/>
      <c r="BB3161"/>
      <c r="BC3161"/>
      <c r="BD3161"/>
      <c r="BE3161"/>
      <c r="BF3161"/>
      <c r="BG3161"/>
      <c r="BH3161"/>
      <c r="BI3161"/>
      <c r="BJ3161"/>
      <c r="BK3161"/>
      <c r="BL3161"/>
      <c r="BM3161"/>
      <c r="BN3161"/>
      <c r="BO3161"/>
      <c r="BP3161"/>
    </row>
    <row r="3162" spans="51:68" ht="14.25">
      <c r="AY3162"/>
      <c r="AZ3162"/>
      <c r="BA3162"/>
      <c r="BB3162"/>
      <c r="BC3162"/>
      <c r="BD3162"/>
      <c r="BE3162"/>
      <c r="BF3162"/>
      <c r="BG3162"/>
      <c r="BH3162"/>
      <c r="BI3162"/>
      <c r="BJ3162"/>
      <c r="BK3162"/>
      <c r="BL3162"/>
      <c r="BM3162"/>
      <c r="BN3162"/>
      <c r="BO3162"/>
      <c r="BP3162"/>
    </row>
    <row r="3163" spans="51:68" ht="14.25">
      <c r="AY3163"/>
      <c r="AZ3163"/>
      <c r="BA3163"/>
      <c r="BB3163"/>
      <c r="BC3163"/>
      <c r="BD3163"/>
      <c r="BE3163"/>
      <c r="BF3163"/>
      <c r="BG3163"/>
      <c r="BH3163"/>
      <c r="BI3163"/>
      <c r="BJ3163"/>
      <c r="BK3163"/>
      <c r="BL3163"/>
      <c r="BM3163"/>
      <c r="BN3163"/>
      <c r="BO3163"/>
      <c r="BP3163"/>
    </row>
    <row r="3164" spans="51:68" ht="14.25">
      <c r="AY3164"/>
      <c r="AZ3164"/>
      <c r="BA3164"/>
      <c r="BB3164"/>
      <c r="BC3164"/>
      <c r="BD3164"/>
      <c r="BE3164"/>
      <c r="BF3164"/>
      <c r="BG3164"/>
      <c r="BH3164"/>
      <c r="BI3164"/>
      <c r="BJ3164"/>
      <c r="BK3164"/>
      <c r="BL3164"/>
      <c r="BM3164"/>
      <c r="BN3164"/>
      <c r="BO3164"/>
      <c r="BP3164"/>
    </row>
    <row r="3165" spans="51:68" ht="14.25">
      <c r="AY3165"/>
      <c r="AZ3165"/>
      <c r="BA3165"/>
      <c r="BB3165"/>
      <c r="BC3165"/>
      <c r="BD3165"/>
      <c r="BE3165"/>
      <c r="BF3165"/>
      <c r="BG3165"/>
      <c r="BH3165"/>
      <c r="BI3165"/>
      <c r="BJ3165"/>
      <c r="BK3165"/>
      <c r="BL3165"/>
      <c r="BM3165"/>
      <c r="BN3165"/>
      <c r="BO3165"/>
      <c r="BP3165"/>
    </row>
    <row r="3166" spans="51:68" ht="14.25">
      <c r="AY3166"/>
      <c r="AZ3166"/>
      <c r="BA3166"/>
      <c r="BB3166"/>
      <c r="BC3166"/>
      <c r="BD3166"/>
      <c r="BE3166"/>
      <c r="BF3166"/>
      <c r="BG3166"/>
      <c r="BH3166"/>
      <c r="BI3166"/>
      <c r="BJ3166"/>
      <c r="BK3166"/>
      <c r="BL3166"/>
      <c r="BM3166"/>
      <c r="BN3166"/>
      <c r="BO3166"/>
      <c r="BP3166"/>
    </row>
    <row r="3167" spans="51:68" ht="14.25">
      <c r="AY3167"/>
      <c r="AZ3167"/>
      <c r="BA3167"/>
      <c r="BB3167"/>
      <c r="BC3167"/>
      <c r="BD3167"/>
      <c r="BE3167"/>
      <c r="BF3167"/>
      <c r="BG3167"/>
      <c r="BH3167"/>
      <c r="BI3167"/>
      <c r="BJ3167"/>
      <c r="BK3167"/>
      <c r="BL3167"/>
      <c r="BM3167"/>
      <c r="BN3167"/>
      <c r="BO3167"/>
      <c r="BP3167"/>
    </row>
    <row r="3168" spans="51:68" ht="14.25">
      <c r="AY3168"/>
      <c r="AZ3168"/>
      <c r="BA3168"/>
      <c r="BB3168"/>
      <c r="BC3168"/>
      <c r="BD3168"/>
      <c r="BE3168"/>
      <c r="BF3168"/>
      <c r="BG3168"/>
      <c r="BH3168"/>
      <c r="BI3168"/>
      <c r="BJ3168"/>
      <c r="BK3168"/>
      <c r="BL3168"/>
      <c r="BM3168"/>
      <c r="BN3168"/>
      <c r="BO3168"/>
      <c r="BP3168"/>
    </row>
    <row r="3169" spans="51:68" ht="14.25">
      <c r="AY3169"/>
      <c r="AZ3169"/>
      <c r="BA3169"/>
      <c r="BB3169"/>
      <c r="BC3169"/>
      <c r="BD3169"/>
      <c r="BE3169"/>
      <c r="BF3169"/>
      <c r="BG3169"/>
      <c r="BH3169"/>
      <c r="BI3169"/>
      <c r="BJ3169"/>
      <c r="BK3169"/>
      <c r="BL3169"/>
      <c r="BM3169"/>
      <c r="BN3169"/>
      <c r="BO3169"/>
      <c r="BP3169"/>
    </row>
    <row r="3170" spans="51:68" ht="14.25">
      <c r="AY3170"/>
      <c r="AZ3170"/>
      <c r="BA3170"/>
      <c r="BB3170"/>
      <c r="BC3170"/>
      <c r="BD3170"/>
      <c r="BE3170"/>
      <c r="BF3170"/>
      <c r="BG3170"/>
      <c r="BH3170"/>
      <c r="BI3170"/>
      <c r="BJ3170"/>
      <c r="BK3170"/>
      <c r="BL3170"/>
      <c r="BM3170"/>
      <c r="BN3170"/>
      <c r="BO3170"/>
      <c r="BP3170"/>
    </row>
    <row r="3171" spans="51:68" ht="14.25">
      <c r="AY3171"/>
      <c r="AZ3171"/>
      <c r="BA3171"/>
      <c r="BB3171"/>
      <c r="BC3171"/>
      <c r="BD3171"/>
      <c r="BE3171"/>
      <c r="BF3171"/>
      <c r="BG3171"/>
      <c r="BH3171"/>
      <c r="BI3171"/>
      <c r="BJ3171"/>
      <c r="BK3171"/>
      <c r="BL3171"/>
      <c r="BM3171"/>
      <c r="BN3171"/>
      <c r="BO3171"/>
      <c r="BP3171"/>
    </row>
    <row r="3172" spans="51:68" ht="14.25">
      <c r="AY3172"/>
      <c r="AZ3172"/>
      <c r="BA3172"/>
      <c r="BB3172"/>
      <c r="BC3172"/>
      <c r="BD3172"/>
      <c r="BE3172"/>
      <c r="BF3172"/>
      <c r="BG3172"/>
      <c r="BH3172"/>
      <c r="BI3172"/>
      <c r="BJ3172"/>
      <c r="BK3172"/>
      <c r="BL3172"/>
      <c r="BM3172"/>
      <c r="BN3172"/>
      <c r="BO3172"/>
      <c r="BP3172"/>
    </row>
    <row r="3173" spans="51:68" ht="14.25">
      <c r="AY3173"/>
      <c r="AZ3173"/>
      <c r="BA3173"/>
      <c r="BB3173"/>
      <c r="BC3173"/>
      <c r="BD3173"/>
      <c r="BE3173"/>
      <c r="BF3173"/>
      <c r="BG3173"/>
      <c r="BH3173"/>
      <c r="BI3173"/>
      <c r="BJ3173"/>
      <c r="BK3173"/>
      <c r="BL3173"/>
      <c r="BM3173"/>
      <c r="BN3173"/>
      <c r="BO3173"/>
      <c r="BP3173"/>
    </row>
    <row r="3174" spans="51:68" ht="14.25">
      <c r="AY3174"/>
      <c r="AZ3174"/>
      <c r="BA3174"/>
      <c r="BB3174"/>
      <c r="BC3174"/>
      <c r="BD3174"/>
      <c r="BE3174"/>
      <c r="BF3174"/>
      <c r="BG3174"/>
      <c r="BH3174"/>
      <c r="BI3174"/>
      <c r="BJ3174"/>
      <c r="BK3174"/>
      <c r="BL3174"/>
      <c r="BM3174"/>
      <c r="BN3174"/>
      <c r="BO3174"/>
      <c r="BP3174"/>
    </row>
    <row r="3175" spans="51:68" ht="14.25">
      <c r="AY3175"/>
      <c r="AZ3175"/>
      <c r="BA3175"/>
      <c r="BB3175"/>
      <c r="BC3175"/>
      <c r="BD3175"/>
      <c r="BE3175"/>
      <c r="BF3175"/>
      <c r="BG3175"/>
      <c r="BH3175"/>
      <c r="BI3175"/>
      <c r="BJ3175"/>
      <c r="BK3175"/>
      <c r="BL3175"/>
      <c r="BM3175"/>
      <c r="BN3175"/>
      <c r="BO3175"/>
      <c r="BP3175"/>
    </row>
    <row r="3176" spans="51:68" ht="14.25">
      <c r="AY3176"/>
      <c r="AZ3176"/>
      <c r="BA3176"/>
      <c r="BB3176"/>
      <c r="BC3176"/>
      <c r="BD3176"/>
      <c r="BE3176"/>
      <c r="BF3176"/>
      <c r="BG3176"/>
      <c r="BH3176"/>
      <c r="BI3176"/>
      <c r="BJ3176"/>
      <c r="BK3176"/>
      <c r="BL3176"/>
      <c r="BM3176"/>
      <c r="BN3176"/>
      <c r="BO3176"/>
      <c r="BP3176"/>
    </row>
    <row r="3177" spans="51:68" ht="14.25">
      <c r="AY3177"/>
      <c r="AZ3177"/>
      <c r="BA3177"/>
      <c r="BB3177"/>
      <c r="BC3177"/>
      <c r="BD3177"/>
      <c r="BE3177"/>
      <c r="BF3177"/>
      <c r="BG3177"/>
      <c r="BH3177"/>
      <c r="BI3177"/>
      <c r="BJ3177"/>
      <c r="BK3177"/>
      <c r="BL3177"/>
      <c r="BM3177"/>
      <c r="BN3177"/>
      <c r="BO3177"/>
      <c r="BP3177"/>
    </row>
    <row r="3178" spans="51:68" ht="14.25">
      <c r="AY3178"/>
      <c r="AZ3178"/>
      <c r="BA3178"/>
      <c r="BB3178"/>
      <c r="BC3178"/>
      <c r="BD3178"/>
      <c r="BE3178"/>
      <c r="BF3178"/>
      <c r="BG3178"/>
      <c r="BH3178"/>
      <c r="BI3178"/>
      <c r="BJ3178"/>
      <c r="BK3178"/>
      <c r="BL3178"/>
      <c r="BM3178"/>
      <c r="BN3178"/>
      <c r="BO3178"/>
      <c r="BP3178"/>
    </row>
    <row r="3179" spans="51:68" ht="14.25">
      <c r="AY3179"/>
      <c r="AZ3179"/>
      <c r="BA3179"/>
      <c r="BB3179"/>
      <c r="BC3179"/>
      <c r="BD3179"/>
      <c r="BE3179"/>
      <c r="BF3179"/>
      <c r="BG3179"/>
      <c r="BH3179"/>
      <c r="BI3179"/>
      <c r="BJ3179"/>
      <c r="BK3179"/>
      <c r="BL3179"/>
      <c r="BM3179"/>
      <c r="BN3179"/>
      <c r="BO3179"/>
      <c r="BP3179"/>
    </row>
    <row r="3180" spans="51:68" ht="14.25">
      <c r="AY3180"/>
      <c r="AZ3180"/>
      <c r="BA3180"/>
      <c r="BB3180"/>
      <c r="BC3180"/>
      <c r="BD3180"/>
      <c r="BE3180"/>
      <c r="BF3180"/>
      <c r="BG3180"/>
      <c r="BH3180"/>
      <c r="BI3180"/>
      <c r="BJ3180"/>
      <c r="BK3180"/>
      <c r="BL3180"/>
      <c r="BM3180"/>
      <c r="BN3180"/>
      <c r="BO3180"/>
      <c r="BP3180"/>
    </row>
    <row r="3181" spans="51:68" ht="14.25">
      <c r="AY3181"/>
      <c r="AZ3181"/>
      <c r="BA3181"/>
      <c r="BB3181"/>
      <c r="BC3181"/>
      <c r="BD3181"/>
      <c r="BE3181"/>
      <c r="BF3181"/>
      <c r="BG3181"/>
      <c r="BH3181"/>
      <c r="BI3181"/>
      <c r="BJ3181"/>
      <c r="BK3181"/>
      <c r="BL3181"/>
      <c r="BM3181"/>
      <c r="BN3181"/>
      <c r="BO3181"/>
      <c r="BP3181"/>
    </row>
    <row r="3182" spans="51:68" ht="14.25">
      <c r="AY3182"/>
      <c r="AZ3182"/>
      <c r="BA3182"/>
      <c r="BB3182"/>
      <c r="BC3182"/>
      <c r="BD3182"/>
      <c r="BE3182"/>
      <c r="BF3182"/>
      <c r="BG3182"/>
      <c r="BH3182"/>
      <c r="BI3182"/>
      <c r="BJ3182"/>
      <c r="BK3182"/>
      <c r="BL3182"/>
      <c r="BM3182"/>
      <c r="BN3182"/>
      <c r="BO3182"/>
      <c r="BP3182"/>
    </row>
    <row r="3183" spans="51:68" ht="14.25">
      <c r="AY3183"/>
      <c r="AZ3183"/>
      <c r="BA3183"/>
      <c r="BB3183"/>
      <c r="BC3183"/>
      <c r="BD3183"/>
      <c r="BE3183"/>
      <c r="BF3183"/>
      <c r="BG3183"/>
      <c r="BH3183"/>
      <c r="BI3183"/>
      <c r="BJ3183"/>
      <c r="BK3183"/>
      <c r="BL3183"/>
      <c r="BM3183"/>
      <c r="BN3183"/>
      <c r="BO3183"/>
      <c r="BP3183"/>
    </row>
    <row r="3184" spans="51:68" ht="14.25">
      <c r="AY3184"/>
      <c r="AZ3184"/>
      <c r="BA3184"/>
      <c r="BB3184"/>
      <c r="BC3184"/>
      <c r="BD3184"/>
      <c r="BE3184"/>
      <c r="BF3184"/>
      <c r="BG3184"/>
      <c r="BH3184"/>
      <c r="BI3184"/>
      <c r="BJ3184"/>
      <c r="BK3184"/>
      <c r="BL3184"/>
      <c r="BM3184"/>
      <c r="BN3184"/>
      <c r="BO3184"/>
      <c r="BP3184"/>
    </row>
    <row r="3185" spans="51:68" ht="14.25">
      <c r="AY3185"/>
      <c r="AZ3185"/>
      <c r="BA3185"/>
      <c r="BB3185"/>
      <c r="BC3185"/>
      <c r="BD3185"/>
      <c r="BE3185"/>
      <c r="BF3185"/>
      <c r="BG3185"/>
      <c r="BH3185"/>
      <c r="BI3185"/>
      <c r="BJ3185"/>
      <c r="BK3185"/>
      <c r="BL3185"/>
      <c r="BM3185"/>
      <c r="BN3185"/>
      <c r="BO3185"/>
      <c r="BP3185"/>
    </row>
    <row r="3186" spans="51:68" ht="14.25">
      <c r="AY3186"/>
      <c r="AZ3186"/>
      <c r="BA3186"/>
      <c r="BB3186"/>
      <c r="BC3186"/>
      <c r="BD3186"/>
      <c r="BE3186"/>
      <c r="BF3186"/>
      <c r="BG3186"/>
      <c r="BH3186"/>
      <c r="BI3186"/>
      <c r="BJ3186"/>
      <c r="BK3186"/>
      <c r="BL3186"/>
      <c r="BM3186"/>
      <c r="BN3186"/>
      <c r="BO3186"/>
      <c r="BP3186"/>
    </row>
    <row r="3187" spans="51:68" ht="14.25">
      <c r="AY3187"/>
      <c r="AZ3187"/>
      <c r="BA3187"/>
      <c r="BB3187"/>
      <c r="BC3187"/>
      <c r="BD3187"/>
      <c r="BE3187"/>
      <c r="BF3187"/>
      <c r="BG3187"/>
      <c r="BH3187"/>
      <c r="BI3187"/>
      <c r="BJ3187"/>
      <c r="BK3187"/>
      <c r="BL3187"/>
      <c r="BM3187"/>
      <c r="BN3187"/>
      <c r="BO3187"/>
      <c r="BP3187"/>
    </row>
    <row r="3188" spans="51:68" ht="14.25">
      <c r="AY3188"/>
      <c r="AZ3188"/>
      <c r="BA3188"/>
      <c r="BB3188"/>
      <c r="BC3188"/>
      <c r="BD3188"/>
      <c r="BE3188"/>
      <c r="BF3188"/>
      <c r="BG3188"/>
      <c r="BH3188"/>
      <c r="BI3188"/>
      <c r="BJ3188"/>
      <c r="BK3188"/>
      <c r="BL3188"/>
      <c r="BM3188"/>
      <c r="BN3188"/>
      <c r="BO3188"/>
      <c r="BP3188"/>
    </row>
    <row r="3189" spans="51:68" ht="14.25">
      <c r="AY3189"/>
      <c r="AZ3189"/>
      <c r="BA3189"/>
      <c r="BB3189"/>
      <c r="BC3189"/>
      <c r="BD3189"/>
      <c r="BE3189"/>
      <c r="BF3189"/>
      <c r="BG3189"/>
      <c r="BH3189"/>
      <c r="BI3189"/>
      <c r="BJ3189"/>
      <c r="BK3189"/>
      <c r="BL3189"/>
      <c r="BM3189"/>
      <c r="BN3189"/>
      <c r="BO3189"/>
      <c r="BP3189"/>
    </row>
    <row r="3190" spans="51:68" ht="14.25">
      <c r="AY3190"/>
      <c r="AZ3190"/>
      <c r="BA3190"/>
      <c r="BB3190"/>
      <c r="BC3190"/>
      <c r="BD3190"/>
      <c r="BE3190"/>
      <c r="BF3190"/>
      <c r="BG3190"/>
      <c r="BH3190"/>
      <c r="BI3190"/>
      <c r="BJ3190"/>
      <c r="BK3190"/>
      <c r="BL3190"/>
      <c r="BM3190"/>
      <c r="BN3190"/>
      <c r="BO3190"/>
      <c r="BP3190"/>
    </row>
    <row r="3191" spans="51:68" ht="14.25">
      <c r="AY3191"/>
      <c r="AZ3191"/>
      <c r="BA3191"/>
      <c r="BB3191"/>
      <c r="BC3191"/>
      <c r="BD3191"/>
      <c r="BE3191"/>
      <c r="BF3191"/>
      <c r="BG3191"/>
      <c r="BH3191"/>
      <c r="BI3191"/>
      <c r="BJ3191"/>
      <c r="BK3191"/>
      <c r="BL3191"/>
      <c r="BM3191"/>
      <c r="BN3191"/>
      <c r="BO3191"/>
      <c r="BP3191"/>
    </row>
    <row r="3192" spans="51:68" ht="14.25">
      <c r="AY3192"/>
      <c r="AZ3192"/>
      <c r="BA3192"/>
      <c r="BB3192"/>
      <c r="BC3192"/>
      <c r="BD3192"/>
      <c r="BE3192"/>
      <c r="BF3192"/>
      <c r="BG3192"/>
      <c r="BH3192"/>
      <c r="BI3192"/>
      <c r="BJ3192"/>
      <c r="BK3192"/>
      <c r="BL3192"/>
      <c r="BM3192"/>
      <c r="BN3192"/>
      <c r="BO3192"/>
      <c r="BP3192"/>
    </row>
    <row r="3193" spans="51:68" ht="14.25">
      <c r="AY3193"/>
      <c r="AZ3193"/>
      <c r="BA3193"/>
      <c r="BB3193"/>
      <c r="BC3193"/>
      <c r="BD3193"/>
      <c r="BE3193"/>
      <c r="BF3193"/>
      <c r="BG3193"/>
      <c r="BH3193"/>
      <c r="BI3193"/>
      <c r="BJ3193"/>
      <c r="BK3193"/>
      <c r="BL3193"/>
      <c r="BM3193"/>
      <c r="BN3193"/>
      <c r="BO3193"/>
      <c r="BP3193"/>
    </row>
    <row r="3194" spans="51:68" ht="14.25">
      <c r="AY3194"/>
      <c r="AZ3194"/>
      <c r="BA3194"/>
      <c r="BB3194"/>
      <c r="BC3194"/>
      <c r="BD3194"/>
      <c r="BE3194"/>
      <c r="BF3194"/>
      <c r="BG3194"/>
      <c r="BH3194"/>
      <c r="BI3194"/>
      <c r="BJ3194"/>
      <c r="BK3194"/>
      <c r="BL3194"/>
      <c r="BM3194"/>
      <c r="BN3194"/>
      <c r="BO3194"/>
      <c r="BP3194"/>
    </row>
    <row r="3195" spans="51:68" ht="14.25">
      <c r="AY3195"/>
      <c r="AZ3195"/>
      <c r="BA3195"/>
      <c r="BB3195"/>
      <c r="BC3195"/>
      <c r="BD3195"/>
      <c r="BE3195"/>
      <c r="BF3195"/>
      <c r="BG3195"/>
      <c r="BH3195"/>
      <c r="BI3195"/>
      <c r="BJ3195"/>
      <c r="BK3195"/>
      <c r="BL3195"/>
      <c r="BM3195"/>
      <c r="BN3195"/>
      <c r="BO3195"/>
      <c r="BP3195"/>
    </row>
    <row r="3196" spans="51:68" ht="14.25">
      <c r="AY3196"/>
      <c r="AZ3196"/>
      <c r="BA3196"/>
      <c r="BB3196"/>
      <c r="BC3196"/>
      <c r="BD3196"/>
      <c r="BE3196"/>
      <c r="BF3196"/>
      <c r="BG3196"/>
      <c r="BH3196"/>
      <c r="BI3196"/>
      <c r="BJ3196"/>
      <c r="BK3196"/>
      <c r="BL3196"/>
      <c r="BM3196"/>
      <c r="BN3196"/>
      <c r="BO3196"/>
      <c r="BP3196"/>
    </row>
    <row r="3197" spans="51:68" ht="14.25">
      <c r="AY3197"/>
      <c r="AZ3197"/>
      <c r="BA3197"/>
      <c r="BB3197"/>
      <c r="BC3197"/>
      <c r="BD3197"/>
      <c r="BE3197"/>
      <c r="BF3197"/>
      <c r="BG3197"/>
      <c r="BH3197"/>
      <c r="BI3197"/>
      <c r="BJ3197"/>
      <c r="BK3197"/>
      <c r="BL3197"/>
      <c r="BM3197"/>
      <c r="BN3197"/>
      <c r="BO3197"/>
      <c r="BP3197"/>
    </row>
    <row r="3198" spans="51:68" ht="14.25">
      <c r="AY3198"/>
      <c r="AZ3198"/>
      <c r="BA3198"/>
      <c r="BB3198"/>
      <c r="BC3198"/>
      <c r="BD3198"/>
      <c r="BE3198"/>
      <c r="BF3198"/>
      <c r="BG3198"/>
      <c r="BH3198"/>
      <c r="BI3198"/>
      <c r="BJ3198"/>
      <c r="BK3198"/>
      <c r="BL3198"/>
      <c r="BM3198"/>
      <c r="BN3198"/>
      <c r="BO3198"/>
      <c r="BP3198"/>
    </row>
    <row r="3199" spans="51:68" ht="14.25">
      <c r="AY3199"/>
      <c r="AZ3199"/>
      <c r="BA3199"/>
      <c r="BB3199"/>
      <c r="BC3199"/>
      <c r="BD3199"/>
      <c r="BE3199"/>
      <c r="BF3199"/>
      <c r="BG3199"/>
      <c r="BH3199"/>
      <c r="BI3199"/>
      <c r="BJ3199"/>
      <c r="BK3199"/>
      <c r="BL3199"/>
      <c r="BM3199"/>
      <c r="BN3199"/>
      <c r="BO3199"/>
      <c r="BP3199"/>
    </row>
    <row r="3200" spans="51:68" ht="14.25">
      <c r="AY3200"/>
      <c r="AZ3200"/>
      <c r="BA3200"/>
      <c r="BB3200"/>
      <c r="BC3200"/>
      <c r="BD3200"/>
      <c r="BE3200"/>
      <c r="BF3200"/>
      <c r="BG3200"/>
      <c r="BH3200"/>
      <c r="BI3200"/>
      <c r="BJ3200"/>
      <c r="BK3200"/>
      <c r="BL3200"/>
      <c r="BM3200"/>
      <c r="BN3200"/>
      <c r="BO3200"/>
      <c r="BP3200"/>
    </row>
    <row r="3201" spans="51:68" ht="14.25">
      <c r="AY3201"/>
      <c r="AZ3201"/>
      <c r="BA3201"/>
      <c r="BB3201"/>
      <c r="BC3201"/>
      <c r="BD3201"/>
      <c r="BE3201"/>
      <c r="BF3201"/>
      <c r="BG3201"/>
      <c r="BH3201"/>
      <c r="BI3201"/>
      <c r="BJ3201"/>
      <c r="BK3201"/>
      <c r="BL3201"/>
      <c r="BM3201"/>
      <c r="BN3201"/>
      <c r="BO3201"/>
      <c r="BP3201"/>
    </row>
    <row r="3202" spans="51:68" ht="14.25">
      <c r="AY3202"/>
      <c r="AZ3202"/>
      <c r="BA3202"/>
      <c r="BB3202"/>
      <c r="BC3202"/>
      <c r="BD3202"/>
      <c r="BE3202"/>
      <c r="BF3202"/>
      <c r="BG3202"/>
      <c r="BH3202"/>
      <c r="BI3202"/>
      <c r="BJ3202"/>
      <c r="BK3202"/>
      <c r="BL3202"/>
      <c r="BM3202"/>
      <c r="BN3202"/>
      <c r="BO3202"/>
      <c r="BP3202"/>
    </row>
    <row r="3203" spans="51:68" ht="14.25">
      <c r="AY3203"/>
      <c r="AZ3203"/>
      <c r="BA3203"/>
      <c r="BB3203"/>
      <c r="BC3203"/>
      <c r="BD3203"/>
      <c r="BE3203"/>
      <c r="BF3203"/>
      <c r="BG3203"/>
      <c r="BH3203"/>
      <c r="BI3203"/>
      <c r="BJ3203"/>
      <c r="BK3203"/>
      <c r="BL3203"/>
      <c r="BM3203"/>
      <c r="BN3203"/>
      <c r="BO3203"/>
      <c r="BP3203"/>
    </row>
    <row r="3204" spans="51:68" ht="14.25">
      <c r="AY3204"/>
      <c r="AZ3204"/>
      <c r="BA3204"/>
      <c r="BB3204"/>
      <c r="BC3204"/>
      <c r="BD3204"/>
      <c r="BE3204"/>
      <c r="BF3204"/>
      <c r="BG3204"/>
      <c r="BH3204"/>
      <c r="BI3204"/>
      <c r="BJ3204"/>
      <c r="BK3204"/>
      <c r="BL3204"/>
      <c r="BM3204"/>
      <c r="BN3204"/>
      <c r="BO3204"/>
      <c r="BP3204"/>
    </row>
    <row r="3205" spans="51:68" ht="14.25">
      <c r="AY3205"/>
      <c r="AZ3205"/>
      <c r="BA3205"/>
      <c r="BB3205"/>
      <c r="BC3205"/>
      <c r="BD3205"/>
      <c r="BE3205"/>
      <c r="BF3205"/>
      <c r="BG3205"/>
      <c r="BH3205"/>
      <c r="BI3205"/>
      <c r="BJ3205"/>
      <c r="BK3205"/>
      <c r="BL3205"/>
      <c r="BM3205"/>
      <c r="BN3205"/>
      <c r="BO3205"/>
      <c r="BP3205"/>
    </row>
    <row r="3206" spans="51:68" ht="14.25">
      <c r="AY3206"/>
      <c r="AZ3206"/>
      <c r="BA3206"/>
      <c r="BB3206"/>
      <c r="BC3206"/>
      <c r="BD3206"/>
      <c r="BE3206"/>
      <c r="BF3206"/>
      <c r="BG3206"/>
      <c r="BH3206"/>
      <c r="BI3206"/>
      <c r="BJ3206"/>
      <c r="BK3206"/>
      <c r="BL3206"/>
      <c r="BM3206"/>
      <c r="BN3206"/>
      <c r="BO3206"/>
      <c r="BP3206"/>
    </row>
    <row r="3207" spans="51:68" ht="14.25">
      <c r="AY3207"/>
      <c r="AZ3207"/>
      <c r="BA3207"/>
      <c r="BB3207"/>
      <c r="BC3207"/>
      <c r="BD3207"/>
      <c r="BE3207"/>
      <c r="BF3207"/>
      <c r="BG3207"/>
      <c r="BH3207"/>
      <c r="BI3207"/>
      <c r="BJ3207"/>
      <c r="BK3207"/>
      <c r="BL3207"/>
      <c r="BM3207"/>
      <c r="BN3207"/>
      <c r="BO3207"/>
      <c r="BP3207"/>
    </row>
    <row r="3208" spans="51:68" ht="14.25">
      <c r="AY3208"/>
      <c r="AZ3208"/>
      <c r="BA3208"/>
      <c r="BB3208"/>
      <c r="BC3208"/>
      <c r="BD3208"/>
      <c r="BE3208"/>
      <c r="BF3208"/>
      <c r="BG3208"/>
      <c r="BH3208"/>
      <c r="BI3208"/>
      <c r="BJ3208"/>
      <c r="BK3208"/>
      <c r="BL3208"/>
      <c r="BM3208"/>
      <c r="BN3208"/>
      <c r="BO3208"/>
      <c r="BP3208"/>
    </row>
    <row r="3209" spans="51:68" ht="14.25">
      <c r="AY3209"/>
      <c r="AZ3209"/>
      <c r="BA3209"/>
      <c r="BB3209"/>
      <c r="BC3209"/>
      <c r="BD3209"/>
      <c r="BE3209"/>
      <c r="BF3209"/>
      <c r="BG3209"/>
      <c r="BH3209"/>
      <c r="BI3209"/>
      <c r="BJ3209"/>
      <c r="BK3209"/>
      <c r="BL3209"/>
      <c r="BM3209"/>
      <c r="BN3209"/>
      <c r="BO3209"/>
      <c r="BP3209"/>
    </row>
    <row r="3210" spans="51:68" ht="14.25">
      <c r="AY3210"/>
      <c r="AZ3210"/>
      <c r="BA3210"/>
      <c r="BB3210"/>
      <c r="BC3210"/>
      <c r="BD3210"/>
      <c r="BE3210"/>
      <c r="BF3210"/>
      <c r="BG3210"/>
      <c r="BH3210"/>
      <c r="BI3210"/>
      <c r="BJ3210"/>
      <c r="BK3210"/>
      <c r="BL3210"/>
      <c r="BM3210"/>
      <c r="BN3210"/>
      <c r="BO3210"/>
      <c r="BP3210"/>
    </row>
    <row r="3211" spans="51:68" ht="14.25">
      <c r="AY3211"/>
      <c r="AZ3211"/>
      <c r="BA3211"/>
      <c r="BB3211"/>
      <c r="BC3211"/>
      <c r="BD3211"/>
      <c r="BE3211"/>
      <c r="BF3211"/>
      <c r="BG3211"/>
      <c r="BH3211"/>
      <c r="BI3211"/>
      <c r="BJ3211"/>
      <c r="BK3211"/>
      <c r="BL3211"/>
      <c r="BM3211"/>
      <c r="BN3211"/>
      <c r="BO3211"/>
      <c r="BP3211"/>
    </row>
    <row r="3212" spans="51:68" ht="14.25">
      <c r="AY3212"/>
      <c r="AZ3212"/>
      <c r="BA3212"/>
      <c r="BB3212"/>
      <c r="BC3212"/>
      <c r="BD3212"/>
      <c r="BE3212"/>
      <c r="BF3212"/>
      <c r="BG3212"/>
      <c r="BH3212"/>
      <c r="BI3212"/>
      <c r="BJ3212"/>
      <c r="BK3212"/>
      <c r="BL3212"/>
      <c r="BM3212"/>
      <c r="BN3212"/>
      <c r="BO3212"/>
      <c r="BP3212"/>
    </row>
    <row r="3213" spans="51:68" ht="14.25">
      <c r="AY3213"/>
      <c r="AZ3213"/>
      <c r="BA3213"/>
      <c r="BB3213"/>
      <c r="BC3213"/>
      <c r="BD3213"/>
      <c r="BE3213"/>
      <c r="BF3213"/>
      <c r="BG3213"/>
      <c r="BH3213"/>
      <c r="BI3213"/>
      <c r="BJ3213"/>
      <c r="BK3213"/>
      <c r="BL3213"/>
      <c r="BM3213"/>
      <c r="BN3213"/>
      <c r="BO3213"/>
      <c r="BP3213"/>
    </row>
    <row r="3214" spans="51:68" ht="14.25">
      <c r="AY3214"/>
      <c r="AZ3214"/>
      <c r="BA3214"/>
      <c r="BB3214"/>
      <c r="BC3214"/>
      <c r="BD3214"/>
      <c r="BE3214"/>
      <c r="BF3214"/>
      <c r="BG3214"/>
      <c r="BH3214"/>
      <c r="BI3214"/>
      <c r="BJ3214"/>
      <c r="BK3214"/>
      <c r="BL3214"/>
      <c r="BM3214"/>
      <c r="BN3214"/>
      <c r="BO3214"/>
      <c r="BP3214"/>
    </row>
    <row r="3215" spans="51:68" ht="14.25">
      <c r="AY3215"/>
      <c r="AZ3215"/>
      <c r="BA3215"/>
      <c r="BB3215"/>
      <c r="BC3215"/>
      <c r="BD3215"/>
      <c r="BE3215"/>
      <c r="BF3215"/>
      <c r="BG3215"/>
      <c r="BH3215"/>
      <c r="BI3215"/>
      <c r="BJ3215"/>
      <c r="BK3215"/>
      <c r="BL3215"/>
      <c r="BM3215"/>
      <c r="BN3215"/>
      <c r="BO3215"/>
      <c r="BP3215"/>
    </row>
    <row r="3216" spans="51:68" ht="14.25">
      <c r="AY3216"/>
      <c r="AZ3216"/>
      <c r="BA3216"/>
      <c r="BB3216"/>
      <c r="BC3216"/>
      <c r="BD3216"/>
      <c r="BE3216"/>
      <c r="BF3216"/>
      <c r="BG3216"/>
      <c r="BH3216"/>
      <c r="BI3216"/>
      <c r="BJ3216"/>
      <c r="BK3216"/>
      <c r="BL3216"/>
      <c r="BM3216"/>
      <c r="BN3216"/>
      <c r="BO3216"/>
      <c r="BP3216"/>
    </row>
    <row r="3217" spans="51:68" ht="14.25">
      <c r="AY3217"/>
      <c r="AZ3217"/>
      <c r="BA3217"/>
      <c r="BB3217"/>
      <c r="BC3217"/>
      <c r="BD3217"/>
      <c r="BE3217"/>
      <c r="BF3217"/>
      <c r="BG3217"/>
      <c r="BH3217"/>
      <c r="BI3217"/>
      <c r="BJ3217"/>
      <c r="BK3217"/>
      <c r="BL3217"/>
      <c r="BM3217"/>
      <c r="BN3217"/>
      <c r="BO3217"/>
      <c r="BP3217"/>
    </row>
    <row r="3218" spans="51:68" ht="14.25">
      <c r="AY3218"/>
      <c r="AZ3218"/>
      <c r="BA3218"/>
      <c r="BB3218"/>
      <c r="BC3218"/>
      <c r="BD3218"/>
      <c r="BE3218"/>
      <c r="BF3218"/>
      <c r="BG3218"/>
      <c r="BH3218"/>
      <c r="BI3218"/>
      <c r="BJ3218"/>
      <c r="BK3218"/>
      <c r="BL3218"/>
      <c r="BM3218"/>
      <c r="BN3218"/>
      <c r="BO3218"/>
      <c r="BP3218"/>
    </row>
    <row r="3219" spans="51:68" ht="14.25">
      <c r="AY3219"/>
      <c r="AZ3219"/>
      <c r="BA3219"/>
      <c r="BB3219"/>
      <c r="BC3219"/>
      <c r="BD3219"/>
      <c r="BE3219"/>
      <c r="BF3219"/>
      <c r="BG3219"/>
      <c r="BH3219"/>
      <c r="BI3219"/>
      <c r="BJ3219"/>
      <c r="BK3219"/>
      <c r="BL3219"/>
      <c r="BM3219"/>
      <c r="BN3219"/>
      <c r="BO3219"/>
      <c r="BP3219"/>
    </row>
    <row r="3220" spans="51:68" ht="14.25">
      <c r="AY3220"/>
      <c r="AZ3220"/>
      <c r="BA3220"/>
      <c r="BB3220"/>
      <c r="BC3220"/>
      <c r="BD3220"/>
      <c r="BE3220"/>
      <c r="BF3220"/>
      <c r="BG3220"/>
      <c r="BH3220"/>
      <c r="BI3220"/>
      <c r="BJ3220"/>
      <c r="BK3220"/>
      <c r="BL3220"/>
      <c r="BM3220"/>
      <c r="BN3220"/>
      <c r="BO3220"/>
      <c r="BP3220"/>
    </row>
    <row r="3221" spans="51:68" ht="14.25">
      <c r="AY3221"/>
      <c r="AZ3221"/>
      <c r="BA3221"/>
      <c r="BB3221"/>
      <c r="BC3221"/>
      <c r="BD3221"/>
      <c r="BE3221"/>
      <c r="BF3221"/>
      <c r="BG3221"/>
      <c r="BH3221"/>
      <c r="BI3221"/>
      <c r="BJ3221"/>
      <c r="BK3221"/>
      <c r="BL3221"/>
      <c r="BM3221"/>
      <c r="BN3221"/>
      <c r="BO3221"/>
      <c r="BP3221"/>
    </row>
    <row r="3222" spans="51:68" ht="14.25">
      <c r="AY3222"/>
      <c r="AZ3222"/>
      <c r="BA3222"/>
      <c r="BB3222"/>
      <c r="BC3222"/>
      <c r="BD3222"/>
      <c r="BE3222"/>
      <c r="BF3222"/>
      <c r="BG3222"/>
      <c r="BH3222"/>
      <c r="BI3222"/>
      <c r="BJ3222"/>
      <c r="BK3222"/>
      <c r="BL3222"/>
      <c r="BM3222"/>
      <c r="BN3222"/>
      <c r="BO3222"/>
      <c r="BP3222"/>
    </row>
    <row r="3223" spans="51:68" ht="14.25">
      <c r="AY3223"/>
      <c r="AZ3223"/>
      <c r="BA3223"/>
      <c r="BB3223"/>
      <c r="BC3223"/>
      <c r="BD3223"/>
      <c r="BE3223"/>
      <c r="BF3223"/>
      <c r="BG3223"/>
      <c r="BH3223"/>
      <c r="BI3223"/>
      <c r="BJ3223"/>
      <c r="BK3223"/>
      <c r="BL3223"/>
      <c r="BM3223"/>
      <c r="BN3223"/>
      <c r="BO3223"/>
      <c r="BP3223"/>
    </row>
    <row r="3224" spans="51:68" ht="14.25">
      <c r="AY3224"/>
      <c r="AZ3224"/>
      <c r="BA3224"/>
      <c r="BB3224"/>
      <c r="BC3224"/>
      <c r="BD3224"/>
      <c r="BE3224"/>
      <c r="BF3224"/>
      <c r="BG3224"/>
      <c r="BH3224"/>
      <c r="BI3224"/>
      <c r="BJ3224"/>
      <c r="BK3224"/>
      <c r="BL3224"/>
      <c r="BM3224"/>
      <c r="BN3224"/>
      <c r="BO3224"/>
      <c r="BP3224"/>
    </row>
    <row r="3225" spans="51:68" ht="14.25">
      <c r="AY3225"/>
      <c r="AZ3225"/>
      <c r="BA3225"/>
      <c r="BB3225"/>
      <c r="BC3225"/>
      <c r="BD3225"/>
      <c r="BE3225"/>
      <c r="BF3225"/>
      <c r="BG3225"/>
      <c r="BH3225"/>
      <c r="BI3225"/>
      <c r="BJ3225"/>
      <c r="BK3225"/>
      <c r="BL3225"/>
      <c r="BM3225"/>
      <c r="BN3225"/>
      <c r="BO3225"/>
      <c r="BP3225"/>
    </row>
    <row r="3226" spans="51:68" ht="14.25">
      <c r="AY3226"/>
      <c r="AZ3226"/>
      <c r="BA3226"/>
      <c r="BB3226"/>
      <c r="BC3226"/>
      <c r="BD3226"/>
      <c r="BE3226"/>
      <c r="BF3226"/>
      <c r="BG3226"/>
      <c r="BH3226"/>
      <c r="BI3226"/>
      <c r="BJ3226"/>
      <c r="BK3226"/>
      <c r="BL3226"/>
      <c r="BM3226"/>
      <c r="BN3226"/>
      <c r="BO3226"/>
      <c r="BP3226"/>
    </row>
    <row r="3227" spans="51:68" ht="14.25">
      <c r="AY3227"/>
      <c r="AZ3227"/>
      <c r="BA3227"/>
      <c r="BB3227"/>
      <c r="BC3227"/>
      <c r="BD3227"/>
      <c r="BE3227"/>
      <c r="BF3227"/>
      <c r="BG3227"/>
      <c r="BH3227"/>
      <c r="BI3227"/>
      <c r="BJ3227"/>
      <c r="BK3227"/>
      <c r="BL3227"/>
      <c r="BM3227"/>
      <c r="BN3227"/>
      <c r="BO3227"/>
      <c r="BP3227"/>
    </row>
    <row r="3228" spans="51:68" ht="14.25">
      <c r="AY3228"/>
      <c r="AZ3228"/>
      <c r="BA3228"/>
      <c r="BB3228"/>
      <c r="BC3228"/>
      <c r="BD3228"/>
      <c r="BE3228"/>
      <c r="BF3228"/>
      <c r="BG3228"/>
      <c r="BH3228"/>
      <c r="BI3228"/>
      <c r="BJ3228"/>
      <c r="BK3228"/>
      <c r="BL3228"/>
      <c r="BM3228"/>
      <c r="BN3228"/>
      <c r="BO3228"/>
      <c r="BP3228"/>
    </row>
    <row r="3229" spans="51:68" ht="14.25">
      <c r="AY3229"/>
      <c r="AZ3229"/>
      <c r="BA3229"/>
      <c r="BB3229"/>
      <c r="BC3229"/>
      <c r="BD3229"/>
      <c r="BE3229"/>
      <c r="BF3229"/>
      <c r="BG3229"/>
      <c r="BH3229"/>
      <c r="BI3229"/>
      <c r="BJ3229"/>
      <c r="BK3229"/>
      <c r="BL3229"/>
      <c r="BM3229"/>
      <c r="BN3229"/>
      <c r="BO3229"/>
      <c r="BP3229"/>
    </row>
    <row r="3230" spans="51:68" ht="14.25">
      <c r="AY3230"/>
      <c r="AZ3230"/>
      <c r="BA3230"/>
      <c r="BB3230"/>
      <c r="BC3230"/>
      <c r="BD3230"/>
      <c r="BE3230"/>
      <c r="BF3230"/>
      <c r="BG3230"/>
      <c r="BH3230"/>
      <c r="BI3230"/>
      <c r="BJ3230"/>
      <c r="BK3230"/>
      <c r="BL3230"/>
      <c r="BM3230"/>
      <c r="BN3230"/>
      <c r="BO3230"/>
      <c r="BP3230"/>
    </row>
    <row r="3231" spans="51:68" ht="14.25">
      <c r="AY3231"/>
      <c r="AZ3231"/>
      <c r="BA3231"/>
      <c r="BB3231"/>
      <c r="BC3231"/>
      <c r="BD3231"/>
      <c r="BE3231"/>
      <c r="BF3231"/>
      <c r="BG3231"/>
      <c r="BH3231"/>
      <c r="BI3231"/>
      <c r="BJ3231"/>
      <c r="BK3231"/>
      <c r="BL3231"/>
      <c r="BM3231"/>
      <c r="BN3231"/>
      <c r="BO3231"/>
      <c r="BP3231"/>
    </row>
    <row r="3232" spans="51:68" ht="14.25">
      <c r="AY3232"/>
      <c r="AZ3232"/>
      <c r="BA3232"/>
      <c r="BB3232"/>
      <c r="BC3232"/>
      <c r="BD3232"/>
      <c r="BE3232"/>
      <c r="BF3232"/>
      <c r="BG3232"/>
      <c r="BH3232"/>
      <c r="BI3232"/>
      <c r="BJ3232"/>
      <c r="BK3232"/>
      <c r="BL3232"/>
      <c r="BM3232"/>
      <c r="BN3232"/>
      <c r="BO3232"/>
      <c r="BP3232"/>
    </row>
    <row r="3233" spans="51:68" ht="14.25">
      <c r="AY3233"/>
      <c r="AZ3233"/>
      <c r="BA3233"/>
      <c r="BB3233"/>
      <c r="BC3233"/>
      <c r="BD3233"/>
      <c r="BE3233"/>
      <c r="BF3233"/>
      <c r="BG3233"/>
      <c r="BH3233"/>
      <c r="BI3233"/>
      <c r="BJ3233"/>
      <c r="BK3233"/>
      <c r="BL3233"/>
      <c r="BM3233"/>
      <c r="BN3233"/>
      <c r="BO3233"/>
      <c r="BP3233"/>
    </row>
    <row r="3234" spans="51:68" ht="14.25">
      <c r="AY3234"/>
      <c r="AZ3234"/>
      <c r="BA3234"/>
      <c r="BB3234"/>
      <c r="BC3234"/>
      <c r="BD3234"/>
      <c r="BE3234"/>
      <c r="BF3234"/>
      <c r="BG3234"/>
      <c r="BH3234"/>
      <c r="BI3234"/>
      <c r="BJ3234"/>
      <c r="BK3234"/>
      <c r="BL3234"/>
      <c r="BM3234"/>
      <c r="BN3234"/>
      <c r="BO3234"/>
      <c r="BP3234"/>
    </row>
    <row r="3235" spans="51:68" ht="14.25">
      <c r="AY3235"/>
      <c r="AZ3235"/>
      <c r="BA3235"/>
      <c r="BB3235"/>
      <c r="BC3235"/>
      <c r="BD3235"/>
      <c r="BE3235"/>
      <c r="BF3235"/>
      <c r="BG3235"/>
      <c r="BH3235"/>
      <c r="BI3235"/>
      <c r="BJ3235"/>
      <c r="BK3235"/>
      <c r="BL3235"/>
      <c r="BM3235"/>
      <c r="BN3235"/>
      <c r="BO3235"/>
      <c r="BP3235"/>
    </row>
    <row r="3236" spans="51:68" ht="14.25">
      <c r="AY3236"/>
      <c r="AZ3236"/>
      <c r="BA3236"/>
      <c r="BB3236"/>
      <c r="BC3236"/>
      <c r="BD3236"/>
      <c r="BE3236"/>
      <c r="BF3236"/>
      <c r="BG3236"/>
      <c r="BH3236"/>
      <c r="BI3236"/>
      <c r="BJ3236"/>
      <c r="BK3236"/>
      <c r="BL3236"/>
      <c r="BM3236"/>
      <c r="BN3236"/>
      <c r="BO3236"/>
      <c r="BP3236"/>
    </row>
    <row r="3237" spans="51:68" ht="14.25">
      <c r="AY3237"/>
      <c r="AZ3237"/>
      <c r="BA3237"/>
      <c r="BB3237"/>
      <c r="BC3237"/>
      <c r="BD3237"/>
      <c r="BE3237"/>
      <c r="BF3237"/>
      <c r="BG3237"/>
      <c r="BH3237"/>
      <c r="BI3237"/>
      <c r="BJ3237"/>
      <c r="BK3237"/>
      <c r="BL3237"/>
      <c r="BM3237"/>
      <c r="BN3237"/>
      <c r="BO3237"/>
      <c r="BP3237"/>
    </row>
    <row r="3238" spans="51:68" ht="14.25">
      <c r="AY3238"/>
      <c r="AZ3238"/>
      <c r="BA3238"/>
      <c r="BB3238"/>
      <c r="BC3238"/>
      <c r="BD3238"/>
      <c r="BE3238"/>
      <c r="BF3238"/>
      <c r="BG3238"/>
      <c r="BH3238"/>
      <c r="BI3238"/>
      <c r="BJ3238"/>
      <c r="BK3238"/>
      <c r="BL3238"/>
      <c r="BM3238"/>
      <c r="BN3238"/>
      <c r="BO3238"/>
      <c r="BP3238"/>
    </row>
    <row r="3239" spans="51:68" ht="14.25">
      <c r="AY3239"/>
      <c r="AZ3239"/>
      <c r="BA3239"/>
      <c r="BB3239"/>
      <c r="BC3239"/>
      <c r="BD3239"/>
      <c r="BE3239"/>
      <c r="BF3239"/>
      <c r="BG3239"/>
      <c r="BH3239"/>
      <c r="BI3239"/>
      <c r="BJ3239"/>
      <c r="BK3239"/>
      <c r="BL3239"/>
      <c r="BM3239"/>
      <c r="BN3239"/>
      <c r="BO3239"/>
      <c r="BP3239"/>
    </row>
    <row r="3240" spans="51:68" ht="14.25">
      <c r="AY3240"/>
      <c r="AZ3240"/>
      <c r="BA3240"/>
      <c r="BB3240"/>
      <c r="BC3240"/>
      <c r="BD3240"/>
      <c r="BE3240"/>
      <c r="BF3240"/>
      <c r="BG3240"/>
      <c r="BH3240"/>
      <c r="BI3240"/>
      <c r="BJ3240"/>
      <c r="BK3240"/>
      <c r="BL3240"/>
      <c r="BM3240"/>
      <c r="BN3240"/>
      <c r="BO3240"/>
      <c r="BP3240"/>
    </row>
    <row r="3241" spans="51:68" ht="14.25">
      <c r="AY3241"/>
      <c r="AZ3241"/>
      <c r="BA3241"/>
      <c r="BB3241"/>
      <c r="BC3241"/>
      <c r="BD3241"/>
      <c r="BE3241"/>
      <c r="BF3241"/>
      <c r="BG3241"/>
      <c r="BH3241"/>
      <c r="BI3241"/>
      <c r="BJ3241"/>
      <c r="BK3241"/>
      <c r="BL3241"/>
      <c r="BM3241"/>
      <c r="BN3241"/>
      <c r="BO3241"/>
      <c r="BP3241"/>
    </row>
    <row r="3242" spans="51:68" ht="14.25">
      <c r="AY3242"/>
      <c r="AZ3242"/>
      <c r="BA3242"/>
      <c r="BB3242"/>
      <c r="BC3242"/>
      <c r="BD3242"/>
      <c r="BE3242"/>
      <c r="BF3242"/>
      <c r="BG3242"/>
      <c r="BH3242"/>
      <c r="BI3242"/>
      <c r="BJ3242"/>
      <c r="BK3242"/>
      <c r="BL3242"/>
      <c r="BM3242"/>
      <c r="BN3242"/>
      <c r="BO3242"/>
      <c r="BP3242"/>
    </row>
    <row r="3243" spans="51:68" ht="14.25">
      <c r="AY3243"/>
      <c r="AZ3243"/>
      <c r="BA3243"/>
      <c r="BB3243"/>
      <c r="BC3243"/>
      <c r="BD3243"/>
      <c r="BE3243"/>
      <c r="BF3243"/>
      <c r="BG3243"/>
      <c r="BH3243"/>
      <c r="BI3243"/>
      <c r="BJ3243"/>
      <c r="BK3243"/>
      <c r="BL3243"/>
      <c r="BM3243"/>
      <c r="BN3243"/>
      <c r="BO3243"/>
      <c r="BP3243"/>
    </row>
    <row r="3244" spans="51:68" ht="14.25">
      <c r="AY3244"/>
      <c r="AZ3244"/>
      <c r="BA3244"/>
      <c r="BB3244"/>
      <c r="BC3244"/>
      <c r="BD3244"/>
      <c r="BE3244"/>
      <c r="BF3244"/>
      <c r="BG3244"/>
      <c r="BH3244"/>
      <c r="BI3244"/>
      <c r="BJ3244"/>
      <c r="BK3244"/>
      <c r="BL3244"/>
      <c r="BM3244"/>
      <c r="BN3244"/>
      <c r="BO3244"/>
      <c r="BP3244"/>
    </row>
    <row r="3245" spans="51:68" ht="14.25">
      <c r="AY3245"/>
      <c r="AZ3245"/>
      <c r="BA3245"/>
      <c r="BB3245"/>
      <c r="BC3245"/>
      <c r="BD3245"/>
      <c r="BE3245"/>
      <c r="BF3245"/>
      <c r="BG3245"/>
      <c r="BH3245"/>
      <c r="BI3245"/>
      <c r="BJ3245"/>
      <c r="BK3245"/>
      <c r="BL3245"/>
      <c r="BM3245"/>
      <c r="BN3245"/>
      <c r="BO3245"/>
      <c r="BP3245"/>
    </row>
    <row r="3246" spans="51:68" ht="14.25">
      <c r="AY3246"/>
      <c r="AZ3246"/>
      <c r="BA3246"/>
      <c r="BB3246"/>
      <c r="BC3246"/>
      <c r="BD3246"/>
      <c r="BE3246"/>
      <c r="BF3246"/>
      <c r="BG3246"/>
      <c r="BH3246"/>
      <c r="BI3246"/>
      <c r="BJ3246"/>
      <c r="BK3246"/>
      <c r="BL3246"/>
      <c r="BM3246"/>
      <c r="BN3246"/>
      <c r="BO3246"/>
      <c r="BP3246"/>
    </row>
    <row r="3247" spans="51:68" ht="14.25">
      <c r="AY3247"/>
      <c r="AZ3247"/>
      <c r="BA3247"/>
      <c r="BB3247"/>
      <c r="BC3247"/>
      <c r="BD3247"/>
      <c r="BE3247"/>
      <c r="BF3247"/>
      <c r="BG3247"/>
      <c r="BH3247"/>
      <c r="BI3247"/>
      <c r="BJ3247"/>
      <c r="BK3247"/>
      <c r="BL3247"/>
      <c r="BM3247"/>
      <c r="BN3247"/>
      <c r="BO3247"/>
      <c r="BP3247"/>
    </row>
    <row r="3248" spans="51:68" ht="14.25">
      <c r="AY3248"/>
      <c r="AZ3248"/>
      <c r="BA3248"/>
      <c r="BB3248"/>
      <c r="BC3248"/>
      <c r="BD3248"/>
      <c r="BE3248"/>
      <c r="BF3248"/>
      <c r="BG3248"/>
      <c r="BH3248"/>
      <c r="BI3248"/>
      <c r="BJ3248"/>
      <c r="BK3248"/>
      <c r="BL3248"/>
      <c r="BM3248"/>
      <c r="BN3248"/>
      <c r="BO3248"/>
      <c r="BP3248"/>
    </row>
    <row r="3249" spans="51:68" ht="14.25">
      <c r="AY3249"/>
      <c r="AZ3249"/>
      <c r="BA3249"/>
      <c r="BB3249"/>
      <c r="BC3249"/>
      <c r="BD3249"/>
      <c r="BE3249"/>
      <c r="BF3249"/>
      <c r="BG3249"/>
      <c r="BH3249"/>
      <c r="BI3249"/>
      <c r="BJ3249"/>
      <c r="BK3249"/>
      <c r="BL3249"/>
      <c r="BM3249"/>
      <c r="BN3249"/>
      <c r="BO3249"/>
      <c r="BP3249"/>
    </row>
    <row r="3250" spans="51:68" ht="14.25">
      <c r="AY3250"/>
      <c r="AZ3250"/>
      <c r="BA3250"/>
      <c r="BB3250"/>
      <c r="BC3250"/>
      <c r="BD3250"/>
      <c r="BE3250"/>
      <c r="BF3250"/>
      <c r="BG3250"/>
      <c r="BH3250"/>
      <c r="BI3250"/>
      <c r="BJ3250"/>
      <c r="BK3250"/>
      <c r="BL3250"/>
      <c r="BM3250"/>
      <c r="BN3250"/>
      <c r="BO3250"/>
      <c r="BP3250"/>
    </row>
    <row r="3251" spans="51:68" ht="14.25">
      <c r="AY3251"/>
      <c r="AZ3251"/>
      <c r="BA3251"/>
      <c r="BB3251"/>
      <c r="BC3251"/>
      <c r="BD3251"/>
      <c r="BE3251"/>
      <c r="BF3251"/>
      <c r="BG3251"/>
      <c r="BH3251"/>
      <c r="BI3251"/>
      <c r="BJ3251"/>
      <c r="BK3251"/>
      <c r="BL3251"/>
      <c r="BM3251"/>
      <c r="BN3251"/>
      <c r="BO3251"/>
      <c r="BP3251"/>
    </row>
    <row r="3252" spans="51:68" ht="14.25">
      <c r="AY3252"/>
      <c r="AZ3252"/>
      <c r="BA3252"/>
      <c r="BB3252"/>
      <c r="BC3252"/>
      <c r="BD3252"/>
      <c r="BE3252"/>
      <c r="BF3252"/>
      <c r="BG3252"/>
      <c r="BH3252"/>
      <c r="BI3252"/>
      <c r="BJ3252"/>
      <c r="BK3252"/>
      <c r="BL3252"/>
      <c r="BM3252"/>
      <c r="BN3252"/>
      <c r="BO3252"/>
      <c r="BP3252"/>
    </row>
    <row r="3253" spans="51:68" ht="14.25">
      <c r="AY3253"/>
      <c r="AZ3253"/>
      <c r="BA3253"/>
      <c r="BB3253"/>
      <c r="BC3253"/>
      <c r="BD3253"/>
      <c r="BE3253"/>
      <c r="BF3253"/>
      <c r="BG3253"/>
      <c r="BH3253"/>
      <c r="BI3253"/>
      <c r="BJ3253"/>
      <c r="BK3253"/>
      <c r="BL3253"/>
      <c r="BM3253"/>
      <c r="BN3253"/>
      <c r="BO3253"/>
      <c r="BP3253"/>
    </row>
    <row r="3254" spans="51:68" ht="14.25">
      <c r="AY3254"/>
      <c r="AZ3254"/>
      <c r="BA3254"/>
      <c r="BB3254"/>
      <c r="BC3254"/>
      <c r="BD3254"/>
      <c r="BE3254"/>
      <c r="BF3254"/>
      <c r="BG3254"/>
      <c r="BH3254"/>
      <c r="BI3254"/>
      <c r="BJ3254"/>
      <c r="BK3254"/>
      <c r="BL3254"/>
      <c r="BM3254"/>
      <c r="BN3254"/>
      <c r="BO3254"/>
      <c r="BP3254"/>
    </row>
    <row r="3255" spans="51:68" ht="14.25">
      <c r="AY3255"/>
      <c r="AZ3255"/>
      <c r="BA3255"/>
      <c r="BB3255"/>
      <c r="BC3255"/>
      <c r="BD3255"/>
      <c r="BE3255"/>
      <c r="BF3255"/>
      <c r="BG3255"/>
      <c r="BH3255"/>
      <c r="BI3255"/>
      <c r="BJ3255"/>
      <c r="BK3255"/>
      <c r="BL3255"/>
      <c r="BM3255"/>
      <c r="BN3255"/>
      <c r="BO3255"/>
      <c r="BP3255"/>
    </row>
    <row r="3256" spans="51:68" ht="14.25">
      <c r="AY3256"/>
      <c r="AZ3256"/>
      <c r="BA3256"/>
      <c r="BB3256"/>
      <c r="BC3256"/>
      <c r="BD3256"/>
      <c r="BE3256"/>
      <c r="BF3256"/>
      <c r="BG3256"/>
      <c r="BH3256"/>
      <c r="BI3256"/>
      <c r="BJ3256"/>
      <c r="BK3256"/>
      <c r="BL3256"/>
      <c r="BM3256"/>
      <c r="BN3256"/>
      <c r="BO3256"/>
      <c r="BP3256"/>
    </row>
    <row r="3257" spans="51:68" ht="14.25">
      <c r="AY3257"/>
      <c r="AZ3257"/>
      <c r="BA3257"/>
      <c r="BB3257"/>
      <c r="BC3257"/>
      <c r="BD3257"/>
      <c r="BE3257"/>
      <c r="BF3257"/>
      <c r="BG3257"/>
      <c r="BH3257"/>
      <c r="BI3257"/>
      <c r="BJ3257"/>
      <c r="BK3257"/>
      <c r="BL3257"/>
      <c r="BM3257"/>
      <c r="BN3257"/>
      <c r="BO3257"/>
      <c r="BP3257"/>
    </row>
    <row r="3258" spans="51:68" ht="14.25">
      <c r="AY3258"/>
      <c r="AZ3258"/>
      <c r="BA3258"/>
      <c r="BB3258"/>
      <c r="BC3258"/>
      <c r="BD3258"/>
      <c r="BE3258"/>
      <c r="BF3258"/>
      <c r="BG3258"/>
      <c r="BH3258"/>
      <c r="BI3258"/>
      <c r="BJ3258"/>
      <c r="BK3258"/>
      <c r="BL3258"/>
      <c r="BM3258"/>
      <c r="BN3258"/>
      <c r="BO3258"/>
      <c r="BP3258"/>
    </row>
    <row r="3259" spans="51:68" ht="14.25">
      <c r="AY3259"/>
      <c r="AZ3259"/>
      <c r="BA3259"/>
      <c r="BB3259"/>
      <c r="BC3259"/>
      <c r="BD3259"/>
      <c r="BE3259"/>
      <c r="BF3259"/>
      <c r="BG3259"/>
      <c r="BH3259"/>
      <c r="BI3259"/>
      <c r="BJ3259"/>
      <c r="BK3259"/>
      <c r="BL3259"/>
      <c r="BM3259"/>
      <c r="BN3259"/>
      <c r="BO3259"/>
      <c r="BP3259"/>
    </row>
    <row r="3260" spans="51:68" ht="14.25">
      <c r="AY3260"/>
      <c r="AZ3260"/>
      <c r="BA3260"/>
      <c r="BB3260"/>
      <c r="BC3260"/>
      <c r="BD3260"/>
      <c r="BE3260"/>
      <c r="BF3260"/>
      <c r="BG3260"/>
      <c r="BH3260"/>
      <c r="BI3260"/>
      <c r="BJ3260"/>
      <c r="BK3260"/>
      <c r="BL3260"/>
      <c r="BM3260"/>
      <c r="BN3260"/>
      <c r="BO3260"/>
      <c r="BP3260"/>
    </row>
    <row r="3261" spans="51:68" ht="14.25">
      <c r="AY3261"/>
      <c r="AZ3261"/>
      <c r="BA3261"/>
      <c r="BB3261"/>
      <c r="BC3261"/>
      <c r="BD3261"/>
      <c r="BE3261"/>
      <c r="BF3261"/>
      <c r="BG3261"/>
      <c r="BH3261"/>
      <c r="BI3261"/>
      <c r="BJ3261"/>
      <c r="BK3261"/>
      <c r="BL3261"/>
      <c r="BM3261"/>
      <c r="BN3261"/>
      <c r="BO3261"/>
      <c r="BP3261"/>
    </row>
    <row r="3262" spans="51:68" ht="14.25">
      <c r="AY3262"/>
      <c r="AZ3262"/>
      <c r="BA3262"/>
      <c r="BB3262"/>
      <c r="BC3262"/>
      <c r="BD3262"/>
      <c r="BE3262"/>
      <c r="BF3262"/>
      <c r="BG3262"/>
      <c r="BH3262"/>
      <c r="BI3262"/>
      <c r="BJ3262"/>
      <c r="BK3262"/>
      <c r="BL3262"/>
      <c r="BM3262"/>
      <c r="BN3262"/>
      <c r="BO3262"/>
      <c r="BP3262"/>
    </row>
    <row r="3263" spans="51:68" ht="14.25">
      <c r="AY3263"/>
      <c r="AZ3263"/>
      <c r="BA3263"/>
      <c r="BB3263"/>
      <c r="BC3263"/>
      <c r="BD3263"/>
      <c r="BE3263"/>
      <c r="BF3263"/>
      <c r="BG3263"/>
      <c r="BH3263"/>
      <c r="BI3263"/>
      <c r="BJ3263"/>
      <c r="BK3263"/>
      <c r="BL3263"/>
      <c r="BM3263"/>
      <c r="BN3263"/>
      <c r="BO3263"/>
      <c r="BP3263"/>
    </row>
    <row r="3264" spans="51:68" ht="14.25">
      <c r="AY3264"/>
      <c r="AZ3264"/>
      <c r="BA3264"/>
      <c r="BB3264"/>
      <c r="BC3264"/>
      <c r="BD3264"/>
      <c r="BE3264"/>
      <c r="BF3264"/>
      <c r="BG3264"/>
      <c r="BH3264"/>
      <c r="BI3264"/>
      <c r="BJ3264"/>
      <c r="BK3264"/>
      <c r="BL3264"/>
      <c r="BM3264"/>
      <c r="BN3264"/>
      <c r="BO3264"/>
      <c r="BP3264"/>
    </row>
    <row r="3265" spans="51:68" ht="14.25">
      <c r="AY3265"/>
      <c r="AZ3265"/>
      <c r="BA3265"/>
      <c r="BB3265"/>
      <c r="BC3265"/>
      <c r="BD3265"/>
      <c r="BE3265"/>
      <c r="BF3265"/>
      <c r="BG3265"/>
      <c r="BH3265"/>
      <c r="BI3265"/>
      <c r="BJ3265"/>
      <c r="BK3265"/>
      <c r="BL3265"/>
      <c r="BM3265"/>
      <c r="BN3265"/>
      <c r="BO3265"/>
      <c r="BP3265"/>
    </row>
    <row r="3266" spans="51:68" ht="14.25">
      <c r="AY3266"/>
      <c r="AZ3266"/>
      <c r="BA3266"/>
      <c r="BB3266"/>
      <c r="BC3266"/>
      <c r="BD3266"/>
      <c r="BE3266"/>
      <c r="BF3266"/>
      <c r="BG3266"/>
      <c r="BH3266"/>
      <c r="BI3266"/>
      <c r="BJ3266"/>
      <c r="BK3266"/>
      <c r="BL3266"/>
      <c r="BM3266"/>
      <c r="BN3266"/>
      <c r="BO3266"/>
      <c r="BP3266"/>
    </row>
    <row r="3267" spans="51:68" ht="14.25">
      <c r="AY3267"/>
      <c r="AZ3267"/>
      <c r="BA3267"/>
      <c r="BB3267"/>
      <c r="BC3267"/>
      <c r="BD3267"/>
      <c r="BE3267"/>
      <c r="BF3267"/>
      <c r="BG3267"/>
      <c r="BH3267"/>
      <c r="BI3267"/>
      <c r="BJ3267"/>
      <c r="BK3267"/>
      <c r="BL3267"/>
      <c r="BM3267"/>
      <c r="BN3267"/>
      <c r="BO3267"/>
      <c r="BP3267"/>
    </row>
    <row r="3268" spans="51:68" ht="14.25">
      <c r="AY3268"/>
      <c r="AZ3268"/>
      <c r="BA3268"/>
      <c r="BB3268"/>
      <c r="BC3268"/>
      <c r="BD3268"/>
      <c r="BE3268"/>
      <c r="BF3268"/>
      <c r="BG3268"/>
      <c r="BH3268"/>
      <c r="BI3268"/>
      <c r="BJ3268"/>
      <c r="BK3268"/>
      <c r="BL3268"/>
      <c r="BM3268"/>
      <c r="BN3268"/>
      <c r="BO3268"/>
      <c r="BP3268"/>
    </row>
    <row r="3269" spans="51:68" ht="14.25">
      <c r="AY3269"/>
      <c r="AZ3269"/>
      <c r="BA3269"/>
      <c r="BB3269"/>
      <c r="BC3269"/>
      <c r="BD3269"/>
      <c r="BE3269"/>
      <c r="BF3269"/>
      <c r="BG3269"/>
      <c r="BH3269"/>
      <c r="BI3269"/>
      <c r="BJ3269"/>
      <c r="BK3269"/>
      <c r="BL3269"/>
      <c r="BM3269"/>
      <c r="BN3269"/>
      <c r="BO3269"/>
      <c r="BP3269"/>
    </row>
    <row r="3270" spans="51:68" ht="14.25">
      <c r="AY3270"/>
      <c r="AZ3270"/>
      <c r="BA3270"/>
      <c r="BB3270"/>
      <c r="BC3270"/>
      <c r="BD3270"/>
      <c r="BE3270"/>
      <c r="BF3270"/>
      <c r="BG3270"/>
      <c r="BH3270"/>
      <c r="BI3270"/>
      <c r="BJ3270"/>
      <c r="BK3270"/>
      <c r="BL3270"/>
      <c r="BM3270"/>
      <c r="BN3270"/>
      <c r="BO3270"/>
      <c r="BP3270"/>
    </row>
    <row r="3271" spans="51:68" ht="14.25">
      <c r="AY3271"/>
      <c r="AZ3271"/>
      <c r="BA3271"/>
      <c r="BB3271"/>
      <c r="BC3271"/>
      <c r="BD3271"/>
      <c r="BE3271"/>
      <c r="BF3271"/>
      <c r="BG3271"/>
      <c r="BH3271"/>
      <c r="BI3271"/>
      <c r="BJ3271"/>
      <c r="BK3271"/>
      <c r="BL3271"/>
      <c r="BM3271"/>
      <c r="BN3271"/>
      <c r="BO3271"/>
      <c r="BP3271"/>
    </row>
    <row r="3272" spans="51:68" ht="14.25">
      <c r="AY3272"/>
      <c r="AZ3272"/>
      <c r="BA3272"/>
      <c r="BB3272"/>
      <c r="BC3272"/>
      <c r="BD3272"/>
      <c r="BE3272"/>
      <c r="BF3272"/>
      <c r="BG3272"/>
      <c r="BH3272"/>
      <c r="BI3272"/>
      <c r="BJ3272"/>
      <c r="BK3272"/>
      <c r="BL3272"/>
      <c r="BM3272"/>
      <c r="BN3272"/>
      <c r="BO3272"/>
      <c r="BP3272"/>
    </row>
    <row r="3273" spans="51:68" ht="14.25">
      <c r="AY3273"/>
      <c r="AZ3273"/>
      <c r="BA3273"/>
      <c r="BB3273"/>
      <c r="BC3273"/>
      <c r="BD3273"/>
      <c r="BE3273"/>
      <c r="BF3273"/>
      <c r="BG3273"/>
      <c r="BH3273"/>
      <c r="BI3273"/>
      <c r="BJ3273"/>
      <c r="BK3273"/>
      <c r="BL3273"/>
      <c r="BM3273"/>
      <c r="BN3273"/>
      <c r="BO3273"/>
      <c r="BP3273"/>
    </row>
    <row r="3274" spans="51:68" ht="14.25">
      <c r="AY3274"/>
      <c r="AZ3274"/>
      <c r="BA3274"/>
      <c r="BB3274"/>
      <c r="BC3274"/>
      <c r="BD3274"/>
      <c r="BE3274"/>
      <c r="BF3274"/>
      <c r="BG3274"/>
      <c r="BH3274"/>
      <c r="BI3274"/>
      <c r="BJ3274"/>
      <c r="BK3274"/>
      <c r="BL3274"/>
      <c r="BM3274"/>
      <c r="BN3274"/>
      <c r="BO3274"/>
      <c r="BP3274"/>
    </row>
    <row r="3275" spans="51:68" ht="14.25">
      <c r="AY3275"/>
      <c r="AZ3275"/>
      <c r="BA3275"/>
      <c r="BB3275"/>
      <c r="BC3275"/>
      <c r="BD3275"/>
      <c r="BE3275"/>
      <c r="BF3275"/>
      <c r="BG3275"/>
      <c r="BH3275"/>
      <c r="BI3275"/>
      <c r="BJ3275"/>
      <c r="BK3275"/>
      <c r="BL3275"/>
      <c r="BM3275"/>
      <c r="BN3275"/>
      <c r="BO3275"/>
      <c r="BP3275"/>
    </row>
    <row r="3276" spans="51:68" ht="14.25">
      <c r="AY3276"/>
      <c r="AZ3276"/>
      <c r="BA3276"/>
      <c r="BB3276"/>
      <c r="BC3276"/>
      <c r="BD3276"/>
      <c r="BE3276"/>
      <c r="BF3276"/>
      <c r="BG3276"/>
      <c r="BH3276"/>
      <c r="BI3276"/>
      <c r="BJ3276"/>
      <c r="BK3276"/>
      <c r="BL3276"/>
      <c r="BM3276"/>
      <c r="BN3276"/>
      <c r="BO3276"/>
      <c r="BP3276"/>
    </row>
    <row r="3277" spans="51:68" ht="14.25">
      <c r="AY3277"/>
      <c r="AZ3277"/>
      <c r="BA3277"/>
      <c r="BB3277"/>
      <c r="BC3277"/>
      <c r="BD3277"/>
      <c r="BE3277"/>
      <c r="BF3277"/>
      <c r="BG3277"/>
      <c r="BH3277"/>
      <c r="BI3277"/>
      <c r="BJ3277"/>
      <c r="BK3277"/>
      <c r="BL3277"/>
      <c r="BM3277"/>
      <c r="BN3277"/>
      <c r="BO3277"/>
      <c r="BP3277"/>
    </row>
    <row r="3278" spans="51:68" ht="14.25">
      <c r="AY3278"/>
      <c r="AZ3278"/>
      <c r="BA3278"/>
      <c r="BB3278"/>
      <c r="BC3278"/>
      <c r="BD3278"/>
      <c r="BE3278"/>
      <c r="BF3278"/>
      <c r="BG3278"/>
      <c r="BH3278"/>
      <c r="BI3278"/>
      <c r="BJ3278"/>
      <c r="BK3278"/>
      <c r="BL3278"/>
      <c r="BM3278"/>
      <c r="BN3278"/>
      <c r="BO3278"/>
      <c r="BP3278"/>
    </row>
    <row r="3279" spans="51:68" ht="14.25">
      <c r="AY3279"/>
      <c r="AZ3279"/>
      <c r="BA3279"/>
      <c r="BB3279"/>
      <c r="BC3279"/>
      <c r="BD3279"/>
      <c r="BE3279"/>
      <c r="BF3279"/>
      <c r="BG3279"/>
      <c r="BH3279"/>
      <c r="BI3279"/>
      <c r="BJ3279"/>
      <c r="BK3279"/>
      <c r="BL3279"/>
      <c r="BM3279"/>
      <c r="BN3279"/>
      <c r="BO3279"/>
      <c r="BP3279"/>
    </row>
    <row r="3280" spans="51:68" ht="14.25">
      <c r="AY3280"/>
      <c r="AZ3280"/>
      <c r="BA3280"/>
      <c r="BB3280"/>
      <c r="BC3280"/>
      <c r="BD3280"/>
      <c r="BE3280"/>
      <c r="BF3280"/>
      <c r="BG3280"/>
      <c r="BH3280"/>
      <c r="BI3280"/>
      <c r="BJ3280"/>
      <c r="BK3280"/>
      <c r="BL3280"/>
      <c r="BM3280"/>
      <c r="BN3280"/>
      <c r="BO3280"/>
      <c r="BP3280"/>
    </row>
    <row r="3281" spans="51:68" ht="14.25">
      <c r="AY3281"/>
      <c r="AZ3281"/>
      <c r="BA3281"/>
      <c r="BB3281"/>
      <c r="BC3281"/>
      <c r="BD3281"/>
      <c r="BE3281"/>
      <c r="BF3281"/>
      <c r="BG3281"/>
      <c r="BH3281"/>
      <c r="BI3281"/>
      <c r="BJ3281"/>
      <c r="BK3281"/>
      <c r="BL3281"/>
      <c r="BM3281"/>
      <c r="BN3281"/>
      <c r="BO3281"/>
      <c r="BP3281"/>
    </row>
    <row r="3282" spans="51:68" ht="14.25">
      <c r="AY3282"/>
      <c r="AZ3282"/>
      <c r="BA3282"/>
      <c r="BB3282"/>
      <c r="BC3282"/>
      <c r="BD3282"/>
      <c r="BE3282"/>
      <c r="BF3282"/>
      <c r="BG3282"/>
      <c r="BH3282"/>
      <c r="BI3282"/>
      <c r="BJ3282"/>
      <c r="BK3282"/>
      <c r="BL3282"/>
      <c r="BM3282"/>
      <c r="BN3282"/>
      <c r="BO3282"/>
      <c r="BP3282"/>
    </row>
    <row r="3283" spans="51:68" ht="14.25">
      <c r="AY3283"/>
      <c r="AZ3283"/>
      <c r="BA3283"/>
      <c r="BB3283"/>
      <c r="BC3283"/>
      <c r="BD3283"/>
      <c r="BE3283"/>
      <c r="BF3283"/>
      <c r="BG3283"/>
      <c r="BH3283"/>
      <c r="BI3283"/>
      <c r="BJ3283"/>
      <c r="BK3283"/>
      <c r="BL3283"/>
      <c r="BM3283"/>
      <c r="BN3283"/>
      <c r="BO3283"/>
      <c r="BP3283"/>
    </row>
    <row r="3284" spans="51:68" ht="14.25">
      <c r="AY3284"/>
      <c r="AZ3284"/>
      <c r="BA3284"/>
      <c r="BB3284"/>
      <c r="BC3284"/>
      <c r="BD3284"/>
      <c r="BE3284"/>
      <c r="BF3284"/>
      <c r="BG3284"/>
      <c r="BH3284"/>
      <c r="BI3284"/>
      <c r="BJ3284"/>
      <c r="BK3284"/>
      <c r="BL3284"/>
      <c r="BM3284"/>
      <c r="BN3284"/>
      <c r="BO3284"/>
      <c r="BP3284"/>
    </row>
    <row r="3285" spans="51:68" ht="14.25">
      <c r="AY3285"/>
      <c r="AZ3285"/>
      <c r="BA3285"/>
      <c r="BB3285"/>
      <c r="BC3285"/>
      <c r="BD3285"/>
      <c r="BE3285"/>
      <c r="BF3285"/>
      <c r="BG3285"/>
      <c r="BH3285"/>
      <c r="BI3285"/>
      <c r="BJ3285"/>
      <c r="BK3285"/>
      <c r="BL3285"/>
      <c r="BM3285"/>
      <c r="BN3285"/>
      <c r="BO3285"/>
      <c r="BP3285"/>
    </row>
    <row r="3286" spans="51:68" ht="14.25">
      <c r="AY3286"/>
      <c r="AZ3286"/>
      <c r="BA3286"/>
      <c r="BB3286"/>
      <c r="BC3286"/>
      <c r="BD3286"/>
      <c r="BE3286"/>
      <c r="BF3286"/>
      <c r="BG3286"/>
      <c r="BH3286"/>
      <c r="BI3286"/>
      <c r="BJ3286"/>
      <c r="BK3286"/>
      <c r="BL3286"/>
      <c r="BM3286"/>
      <c r="BN3286"/>
      <c r="BO3286"/>
      <c r="BP3286"/>
    </row>
    <row r="3287" spans="51:68" ht="14.25">
      <c r="AY3287"/>
      <c r="AZ3287"/>
      <c r="BA3287"/>
      <c r="BB3287"/>
      <c r="BC3287"/>
      <c r="BD3287"/>
      <c r="BE3287"/>
      <c r="BF3287"/>
      <c r="BG3287"/>
      <c r="BH3287"/>
      <c r="BI3287"/>
      <c r="BJ3287"/>
      <c r="BK3287"/>
      <c r="BL3287"/>
      <c r="BM3287"/>
      <c r="BN3287"/>
      <c r="BO3287"/>
      <c r="BP3287"/>
    </row>
    <row r="3288" spans="51:68" ht="14.25">
      <c r="AY3288"/>
      <c r="AZ3288"/>
      <c r="BA3288"/>
      <c r="BB3288"/>
      <c r="BC3288"/>
      <c r="BD3288"/>
      <c r="BE3288"/>
      <c r="BF3288"/>
      <c r="BG3288"/>
      <c r="BH3288"/>
      <c r="BI3288"/>
      <c r="BJ3288"/>
      <c r="BK3288"/>
      <c r="BL3288"/>
      <c r="BM3288"/>
      <c r="BN3288"/>
      <c r="BO3288"/>
      <c r="BP3288"/>
    </row>
    <row r="3289" spans="51:68" ht="14.25">
      <c r="AY3289"/>
      <c r="AZ3289"/>
      <c r="BA3289"/>
      <c r="BB3289"/>
      <c r="BC3289"/>
      <c r="BD3289"/>
      <c r="BE3289"/>
      <c r="BF3289"/>
      <c r="BG3289"/>
      <c r="BH3289"/>
      <c r="BI3289"/>
      <c r="BJ3289"/>
      <c r="BK3289"/>
      <c r="BL3289"/>
      <c r="BM3289"/>
      <c r="BN3289"/>
      <c r="BO3289"/>
      <c r="BP3289"/>
    </row>
    <row r="3290" spans="51:68" ht="14.25">
      <c r="AY3290"/>
      <c r="AZ3290"/>
      <c r="BA3290"/>
      <c r="BB3290"/>
      <c r="BC3290"/>
      <c r="BD3290"/>
      <c r="BE3290"/>
      <c r="BF3290"/>
      <c r="BG3290"/>
      <c r="BH3290"/>
      <c r="BI3290"/>
      <c r="BJ3290"/>
      <c r="BK3290"/>
      <c r="BL3290"/>
      <c r="BM3290"/>
      <c r="BN3290"/>
      <c r="BO3290"/>
      <c r="BP3290"/>
    </row>
    <row r="3291" spans="51:68" ht="14.25">
      <c r="AY3291"/>
      <c r="AZ3291"/>
      <c r="BA3291"/>
      <c r="BB3291"/>
      <c r="BC3291"/>
      <c r="BD3291"/>
      <c r="BE3291"/>
      <c r="BF3291"/>
      <c r="BG3291"/>
      <c r="BH3291"/>
      <c r="BI3291"/>
      <c r="BJ3291"/>
      <c r="BK3291"/>
      <c r="BL3291"/>
      <c r="BM3291"/>
      <c r="BN3291"/>
      <c r="BO3291"/>
      <c r="BP3291"/>
    </row>
    <row r="3292" spans="51:68" ht="14.25">
      <c r="AY3292"/>
      <c r="AZ3292"/>
      <c r="BA3292"/>
      <c r="BB3292"/>
      <c r="BC3292"/>
      <c r="BD3292"/>
      <c r="BE3292"/>
      <c r="BF3292"/>
      <c r="BG3292"/>
      <c r="BH3292"/>
      <c r="BI3292"/>
      <c r="BJ3292"/>
      <c r="BK3292"/>
      <c r="BL3292"/>
      <c r="BM3292"/>
      <c r="BN3292"/>
      <c r="BO3292"/>
      <c r="BP3292"/>
    </row>
    <row r="3293" spans="51:68" ht="14.25">
      <c r="AY3293"/>
      <c r="AZ3293"/>
      <c r="BA3293"/>
      <c r="BB3293"/>
      <c r="BC3293"/>
      <c r="BD3293"/>
      <c r="BE3293"/>
      <c r="BF3293"/>
      <c r="BG3293"/>
      <c r="BH3293"/>
      <c r="BI3293"/>
      <c r="BJ3293"/>
      <c r="BK3293"/>
      <c r="BL3293"/>
      <c r="BM3293"/>
      <c r="BN3293"/>
      <c r="BO3293"/>
      <c r="BP3293"/>
    </row>
    <row r="3294" spans="51:68" ht="14.25">
      <c r="AY3294"/>
      <c r="AZ3294"/>
      <c r="BA3294"/>
      <c r="BB3294"/>
      <c r="BC3294"/>
      <c r="BD3294"/>
      <c r="BE3294"/>
      <c r="BF3294"/>
      <c r="BG3294"/>
      <c r="BH3294"/>
      <c r="BI3294"/>
      <c r="BJ3294"/>
      <c r="BK3294"/>
      <c r="BL3294"/>
      <c r="BM3294"/>
      <c r="BN3294"/>
      <c r="BO3294"/>
      <c r="BP3294"/>
    </row>
    <row r="3295" spans="51:68" ht="14.25">
      <c r="AY3295"/>
      <c r="AZ3295"/>
      <c r="BA3295"/>
      <c r="BB3295"/>
      <c r="BC3295"/>
      <c r="BD3295"/>
      <c r="BE3295"/>
      <c r="BF3295"/>
      <c r="BG3295"/>
      <c r="BH3295"/>
      <c r="BI3295"/>
      <c r="BJ3295"/>
      <c r="BK3295"/>
      <c r="BL3295"/>
      <c r="BM3295"/>
      <c r="BN3295"/>
      <c r="BO3295"/>
      <c r="BP3295"/>
    </row>
    <row r="3296" spans="51:68" ht="14.25">
      <c r="AY3296"/>
      <c r="AZ3296"/>
      <c r="BA3296"/>
      <c r="BB3296"/>
      <c r="BC3296"/>
      <c r="BD3296"/>
      <c r="BE3296"/>
      <c r="BF3296"/>
      <c r="BG3296"/>
      <c r="BH3296"/>
      <c r="BI3296"/>
      <c r="BJ3296"/>
      <c r="BK3296"/>
      <c r="BL3296"/>
      <c r="BM3296"/>
      <c r="BN3296"/>
      <c r="BO3296"/>
      <c r="BP3296"/>
    </row>
    <row r="3297" spans="51:68" ht="14.25">
      <c r="AY3297"/>
      <c r="AZ3297"/>
      <c r="BA3297"/>
      <c r="BB3297"/>
      <c r="BC3297"/>
      <c r="BD3297"/>
      <c r="BE3297"/>
      <c r="BF3297"/>
      <c r="BG3297"/>
      <c r="BH3297"/>
      <c r="BI3297"/>
      <c r="BJ3297"/>
      <c r="BK3297"/>
      <c r="BL3297"/>
      <c r="BM3297"/>
      <c r="BN3297"/>
      <c r="BO3297"/>
      <c r="BP3297"/>
    </row>
    <row r="3298" spans="51:68" ht="14.25">
      <c r="AY3298"/>
      <c r="AZ3298"/>
      <c r="BA3298"/>
      <c r="BB3298"/>
      <c r="BC3298"/>
      <c r="BD3298"/>
      <c r="BE3298"/>
      <c r="BF3298"/>
      <c r="BG3298"/>
      <c r="BH3298"/>
      <c r="BI3298"/>
      <c r="BJ3298"/>
      <c r="BK3298"/>
      <c r="BL3298"/>
      <c r="BM3298"/>
      <c r="BN3298"/>
      <c r="BO3298"/>
      <c r="BP3298"/>
    </row>
    <row r="3299" spans="51:68" ht="14.25">
      <c r="AY3299"/>
      <c r="AZ3299"/>
      <c r="BA3299"/>
      <c r="BB3299"/>
      <c r="BC3299"/>
      <c r="BD3299"/>
      <c r="BE3299"/>
      <c r="BF3299"/>
      <c r="BG3299"/>
      <c r="BH3299"/>
      <c r="BI3299"/>
      <c r="BJ3299"/>
      <c r="BK3299"/>
      <c r="BL3299"/>
      <c r="BM3299"/>
      <c r="BN3299"/>
      <c r="BO3299"/>
      <c r="BP3299"/>
    </row>
    <row r="3300" spans="51:68" ht="14.25">
      <c r="AY3300"/>
      <c r="AZ3300"/>
      <c r="BA3300"/>
      <c r="BB3300"/>
      <c r="BC3300"/>
      <c r="BD3300"/>
      <c r="BE3300"/>
      <c r="BF3300"/>
      <c r="BG3300"/>
      <c r="BH3300"/>
      <c r="BI3300"/>
      <c r="BJ3300"/>
      <c r="BK3300"/>
      <c r="BL3300"/>
      <c r="BM3300"/>
      <c r="BN3300"/>
      <c r="BO3300"/>
      <c r="BP3300"/>
    </row>
    <row r="3301" spans="51:68" ht="14.25">
      <c r="AY3301"/>
      <c r="AZ3301"/>
      <c r="BA3301"/>
      <c r="BB3301"/>
      <c r="BC3301"/>
      <c r="BD3301"/>
      <c r="BE3301"/>
      <c r="BF3301"/>
      <c r="BG3301"/>
      <c r="BH3301"/>
      <c r="BI3301"/>
      <c r="BJ3301"/>
      <c r="BK3301"/>
      <c r="BL3301"/>
      <c r="BM3301"/>
      <c r="BN3301"/>
      <c r="BO3301"/>
      <c r="BP3301"/>
    </row>
    <row r="3302" spans="51:68" ht="14.25">
      <c r="AY3302"/>
      <c r="AZ3302"/>
      <c r="BA3302"/>
      <c r="BB3302"/>
      <c r="BC3302"/>
      <c r="BD3302"/>
      <c r="BE3302"/>
      <c r="BF3302"/>
      <c r="BG3302"/>
      <c r="BH3302"/>
      <c r="BI3302"/>
      <c r="BJ3302"/>
      <c r="BK3302"/>
      <c r="BL3302"/>
      <c r="BM3302"/>
      <c r="BN3302"/>
      <c r="BO3302"/>
      <c r="BP3302"/>
    </row>
    <row r="3303" spans="51:68" ht="14.25">
      <c r="AY3303"/>
      <c r="AZ3303"/>
      <c r="BA3303"/>
      <c r="BB3303"/>
      <c r="BC3303"/>
      <c r="BD3303"/>
      <c r="BE3303"/>
      <c r="BF3303"/>
      <c r="BG3303"/>
      <c r="BH3303"/>
      <c r="BI3303"/>
      <c r="BJ3303"/>
      <c r="BK3303"/>
      <c r="BL3303"/>
      <c r="BM3303"/>
      <c r="BN3303"/>
      <c r="BO3303"/>
      <c r="BP3303"/>
    </row>
    <row r="3304" spans="51:68" ht="14.25">
      <c r="AY3304"/>
      <c r="AZ3304"/>
      <c r="BA3304"/>
      <c r="BB3304"/>
      <c r="BC3304"/>
      <c r="BD3304"/>
      <c r="BE3304"/>
      <c r="BF3304"/>
      <c r="BG3304"/>
      <c r="BH3304"/>
      <c r="BI3304"/>
      <c r="BJ3304"/>
      <c r="BK3304"/>
      <c r="BL3304"/>
      <c r="BM3304"/>
      <c r="BN3304"/>
      <c r="BO3304"/>
      <c r="BP3304"/>
    </row>
    <row r="3305" spans="51:68" ht="14.25">
      <c r="AY3305"/>
      <c r="AZ3305"/>
      <c r="BA3305"/>
      <c r="BB3305"/>
      <c r="BC3305"/>
      <c r="BD3305"/>
      <c r="BE3305"/>
      <c r="BF3305"/>
      <c r="BG3305"/>
      <c r="BH3305"/>
      <c r="BI3305"/>
      <c r="BJ3305"/>
      <c r="BK3305"/>
      <c r="BL3305"/>
      <c r="BM3305"/>
      <c r="BN3305"/>
      <c r="BO3305"/>
      <c r="BP3305"/>
    </row>
    <row r="3306" spans="51:68" ht="14.25">
      <c r="AY3306"/>
      <c r="AZ3306"/>
      <c r="BA3306"/>
      <c r="BB3306"/>
      <c r="BC3306"/>
      <c r="BD3306"/>
      <c r="BE3306"/>
      <c r="BF3306"/>
      <c r="BG3306"/>
      <c r="BH3306"/>
      <c r="BI3306"/>
      <c r="BJ3306"/>
      <c r="BK3306"/>
      <c r="BL3306"/>
      <c r="BM3306"/>
      <c r="BN3306"/>
      <c r="BO3306"/>
      <c r="BP3306"/>
    </row>
    <row r="3307" spans="51:68" ht="14.25">
      <c r="AY3307"/>
      <c r="AZ3307"/>
      <c r="BA3307"/>
      <c r="BB3307"/>
      <c r="BC3307"/>
      <c r="BD3307"/>
      <c r="BE3307"/>
      <c r="BF3307"/>
      <c r="BG3307"/>
      <c r="BH3307"/>
      <c r="BI3307"/>
      <c r="BJ3307"/>
      <c r="BK3307"/>
      <c r="BL3307"/>
      <c r="BM3307"/>
      <c r="BN3307"/>
      <c r="BO3307"/>
      <c r="BP3307"/>
    </row>
    <row r="3308" spans="51:68" ht="14.25">
      <c r="AY3308"/>
      <c r="AZ3308"/>
      <c r="BA3308"/>
      <c r="BB3308"/>
      <c r="BC3308"/>
      <c r="BD3308"/>
      <c r="BE3308"/>
      <c r="BF3308"/>
      <c r="BG3308"/>
      <c r="BH3308"/>
      <c r="BI3308"/>
      <c r="BJ3308"/>
      <c r="BK3308"/>
      <c r="BL3308"/>
      <c r="BM3308"/>
      <c r="BN3308"/>
      <c r="BO3308"/>
      <c r="BP3308"/>
    </row>
    <row r="3309" spans="51:68" ht="14.25">
      <c r="AY3309"/>
      <c r="AZ3309"/>
      <c r="BA3309"/>
      <c r="BB3309"/>
      <c r="BC3309"/>
      <c r="BD3309"/>
      <c r="BE3309"/>
      <c r="BF3309"/>
      <c r="BG3309"/>
      <c r="BH3309"/>
      <c r="BI3309"/>
      <c r="BJ3309"/>
      <c r="BK3309"/>
      <c r="BL3309"/>
      <c r="BM3309"/>
      <c r="BN3309"/>
      <c r="BO3309"/>
      <c r="BP3309"/>
    </row>
    <row r="3310" spans="51:68" ht="14.25">
      <c r="AY3310"/>
      <c r="AZ3310"/>
      <c r="BA3310"/>
      <c r="BB3310"/>
      <c r="BC3310"/>
      <c r="BD3310"/>
      <c r="BE3310"/>
      <c r="BF3310"/>
      <c r="BG3310"/>
      <c r="BH3310"/>
      <c r="BI3310"/>
      <c r="BJ3310"/>
      <c r="BK3310"/>
      <c r="BL3310"/>
      <c r="BM3310"/>
      <c r="BN3310"/>
      <c r="BO3310"/>
      <c r="BP3310"/>
    </row>
    <row r="3311" spans="51:68" ht="14.25">
      <c r="AY3311"/>
      <c r="AZ3311"/>
      <c r="BA3311"/>
      <c r="BB3311"/>
      <c r="BC3311"/>
      <c r="BD3311"/>
      <c r="BE3311"/>
      <c r="BF3311"/>
      <c r="BG3311"/>
      <c r="BH3311"/>
      <c r="BI3311"/>
      <c r="BJ3311"/>
      <c r="BK3311"/>
      <c r="BL3311"/>
      <c r="BM3311"/>
      <c r="BN3311"/>
      <c r="BO3311"/>
      <c r="BP3311"/>
    </row>
    <row r="3312" spans="51:68" ht="14.25">
      <c r="AY3312"/>
      <c r="AZ3312"/>
      <c r="BA3312"/>
      <c r="BB3312"/>
      <c r="BC3312"/>
      <c r="BD3312"/>
      <c r="BE3312"/>
      <c r="BF3312"/>
      <c r="BG3312"/>
      <c r="BH3312"/>
      <c r="BI3312"/>
      <c r="BJ3312"/>
      <c r="BK3312"/>
      <c r="BL3312"/>
      <c r="BM3312"/>
      <c r="BN3312"/>
      <c r="BO3312"/>
      <c r="BP3312"/>
    </row>
    <row r="3313" spans="51:68" ht="14.25">
      <c r="AY3313"/>
      <c r="AZ3313"/>
      <c r="BA3313"/>
      <c r="BB3313"/>
      <c r="BC3313"/>
      <c r="BD3313"/>
      <c r="BE3313"/>
      <c r="BF3313"/>
      <c r="BG3313"/>
      <c r="BH3313"/>
      <c r="BI3313"/>
      <c r="BJ3313"/>
      <c r="BK3313"/>
      <c r="BL3313"/>
      <c r="BM3313"/>
      <c r="BN3313"/>
      <c r="BO3313"/>
      <c r="BP3313"/>
    </row>
    <row r="3314" spans="51:68" ht="14.25">
      <c r="AY3314"/>
      <c r="AZ3314"/>
      <c r="BA3314"/>
      <c r="BB3314"/>
      <c r="BC3314"/>
      <c r="BD3314"/>
      <c r="BE3314"/>
      <c r="BF3314"/>
      <c r="BG3314"/>
      <c r="BH3314"/>
      <c r="BI3314"/>
      <c r="BJ3314"/>
      <c r="BK3314"/>
      <c r="BL3314"/>
      <c r="BM3314"/>
      <c r="BN3314"/>
      <c r="BO3314"/>
      <c r="BP3314"/>
    </row>
    <row r="3315" spans="51:68" ht="14.25">
      <c r="AY3315"/>
      <c r="AZ3315"/>
      <c r="BA3315"/>
      <c r="BB3315"/>
      <c r="BC3315"/>
      <c r="BD3315"/>
      <c r="BE3315"/>
      <c r="BF3315"/>
      <c r="BG3315"/>
      <c r="BH3315"/>
      <c r="BI3315"/>
      <c r="BJ3315"/>
      <c r="BK3315"/>
      <c r="BL3315"/>
      <c r="BM3315"/>
      <c r="BN3315"/>
      <c r="BO3315"/>
      <c r="BP3315"/>
    </row>
    <row r="3316" spans="51:68" ht="14.25">
      <c r="AY3316"/>
      <c r="AZ3316"/>
      <c r="BA3316"/>
      <c r="BB3316"/>
      <c r="BC3316"/>
      <c r="BD3316"/>
      <c r="BE3316"/>
      <c r="BF3316"/>
      <c r="BG3316"/>
      <c r="BH3316"/>
      <c r="BI3316"/>
      <c r="BJ3316"/>
      <c r="BK3316"/>
      <c r="BL3316"/>
      <c r="BM3316"/>
      <c r="BN3316"/>
      <c r="BO3316"/>
      <c r="BP3316"/>
    </row>
    <row r="3317" spans="51:68" ht="14.25">
      <c r="AY3317"/>
      <c r="AZ3317"/>
      <c r="BA3317"/>
      <c r="BB3317"/>
      <c r="BC3317"/>
      <c r="BD3317"/>
      <c r="BE3317"/>
      <c r="BF3317"/>
      <c r="BG3317"/>
      <c r="BH3317"/>
      <c r="BI3317"/>
      <c r="BJ3317"/>
      <c r="BK3317"/>
      <c r="BL3317"/>
      <c r="BM3317"/>
      <c r="BN3317"/>
      <c r="BO3317"/>
      <c r="BP3317"/>
    </row>
    <row r="3318" spans="51:68" ht="14.25">
      <c r="AY3318"/>
      <c r="AZ3318"/>
      <c r="BA3318"/>
      <c r="BB3318"/>
      <c r="BC3318"/>
      <c r="BD3318"/>
      <c r="BE3318"/>
      <c r="BF3318"/>
      <c r="BG3318"/>
      <c r="BH3318"/>
      <c r="BI3318"/>
      <c r="BJ3318"/>
      <c r="BK3318"/>
      <c r="BL3318"/>
      <c r="BM3318"/>
      <c r="BN3318"/>
      <c r="BO3318"/>
      <c r="BP3318"/>
    </row>
    <row r="3319" spans="51:68" ht="14.25">
      <c r="AY3319"/>
      <c r="AZ3319"/>
      <c r="BA3319"/>
      <c r="BB3319"/>
      <c r="BC3319"/>
      <c r="BD3319"/>
      <c r="BE3319"/>
      <c r="BF3319"/>
      <c r="BG3319"/>
      <c r="BH3319"/>
      <c r="BI3319"/>
      <c r="BJ3319"/>
      <c r="BK3319"/>
      <c r="BL3319"/>
      <c r="BM3319"/>
      <c r="BN3319"/>
      <c r="BO3319"/>
      <c r="BP3319"/>
    </row>
    <row r="3320" spans="51:68" ht="14.25">
      <c r="AY3320"/>
      <c r="AZ3320"/>
      <c r="BA3320"/>
      <c r="BB3320"/>
      <c r="BC3320"/>
      <c r="BD3320"/>
      <c r="BE3320"/>
      <c r="BF3320"/>
      <c r="BG3320"/>
      <c r="BH3320"/>
      <c r="BI3320"/>
      <c r="BJ3320"/>
      <c r="BK3320"/>
      <c r="BL3320"/>
      <c r="BM3320"/>
      <c r="BN3320"/>
      <c r="BO3320"/>
      <c r="BP3320"/>
    </row>
    <row r="3321" spans="51:68" ht="14.25">
      <c r="AY3321"/>
      <c r="AZ3321"/>
      <c r="BA3321"/>
      <c r="BB3321"/>
      <c r="BC3321"/>
      <c r="BD3321"/>
      <c r="BE3321"/>
      <c r="BF3321"/>
      <c r="BG3321"/>
      <c r="BH3321"/>
      <c r="BI3321"/>
      <c r="BJ3321"/>
      <c r="BK3321"/>
      <c r="BL3321"/>
      <c r="BM3321"/>
      <c r="BN3321"/>
      <c r="BO3321"/>
      <c r="BP3321"/>
    </row>
    <row r="3322" spans="51:68" ht="14.25">
      <c r="AY3322"/>
      <c r="AZ3322"/>
      <c r="BA3322"/>
      <c r="BB3322"/>
      <c r="BC3322"/>
      <c r="BD3322"/>
      <c r="BE3322"/>
      <c r="BF3322"/>
      <c r="BG3322"/>
      <c r="BH3322"/>
      <c r="BI3322"/>
      <c r="BJ3322"/>
      <c r="BK3322"/>
      <c r="BL3322"/>
      <c r="BM3322"/>
      <c r="BN3322"/>
      <c r="BO3322"/>
      <c r="BP3322"/>
    </row>
    <row r="3323" spans="51:68" ht="14.25">
      <c r="AY3323"/>
      <c r="AZ3323"/>
      <c r="BA3323"/>
      <c r="BB3323"/>
      <c r="BC3323"/>
      <c r="BD3323"/>
      <c r="BE3323"/>
      <c r="BF3323"/>
      <c r="BG3323"/>
      <c r="BH3323"/>
      <c r="BI3323"/>
      <c r="BJ3323"/>
      <c r="BK3323"/>
      <c r="BL3323"/>
      <c r="BM3323"/>
      <c r="BN3323"/>
      <c r="BO3323"/>
      <c r="BP3323"/>
    </row>
    <row r="3324" spans="51:68" ht="14.25">
      <c r="AY3324"/>
      <c r="AZ3324"/>
      <c r="BA3324"/>
      <c r="BB3324"/>
      <c r="BC3324"/>
      <c r="BD3324"/>
      <c r="BE3324"/>
      <c r="BF3324"/>
      <c r="BG3324"/>
      <c r="BH3324"/>
      <c r="BI3324"/>
      <c r="BJ3324"/>
      <c r="BK3324"/>
      <c r="BL3324"/>
      <c r="BM3324"/>
      <c r="BN3324"/>
      <c r="BO3324"/>
      <c r="BP3324"/>
    </row>
    <row r="3325" spans="51:68" ht="14.25">
      <c r="AY3325"/>
      <c r="AZ3325"/>
      <c r="BA3325"/>
      <c r="BB3325"/>
      <c r="BC3325"/>
      <c r="BD3325"/>
      <c r="BE3325"/>
      <c r="BF3325"/>
      <c r="BG3325"/>
      <c r="BH3325"/>
      <c r="BI3325"/>
      <c r="BJ3325"/>
      <c r="BK3325"/>
      <c r="BL3325"/>
      <c r="BM3325"/>
      <c r="BN3325"/>
      <c r="BO3325"/>
      <c r="BP3325"/>
    </row>
    <row r="3326" spans="51:68" ht="14.25">
      <c r="AY3326"/>
      <c r="AZ3326"/>
      <c r="BA3326"/>
      <c r="BB3326"/>
      <c r="BC3326"/>
      <c r="BD3326"/>
      <c r="BE3326"/>
      <c r="BF3326"/>
      <c r="BG3326"/>
      <c r="BH3326"/>
      <c r="BI3326"/>
      <c r="BJ3326"/>
      <c r="BK3326"/>
      <c r="BL3326"/>
      <c r="BM3326"/>
      <c r="BN3326"/>
      <c r="BO3326"/>
      <c r="BP3326"/>
    </row>
    <row r="3327" spans="51:68" ht="14.25">
      <c r="AY3327"/>
      <c r="AZ3327"/>
      <c r="BA3327"/>
      <c r="BB3327"/>
      <c r="BC3327"/>
      <c r="BD3327"/>
      <c r="BE3327"/>
      <c r="BF3327"/>
      <c r="BG3327"/>
      <c r="BH3327"/>
      <c r="BI3327"/>
      <c r="BJ3327"/>
      <c r="BK3327"/>
      <c r="BL3327"/>
      <c r="BM3327"/>
      <c r="BN3327"/>
      <c r="BO3327"/>
      <c r="BP3327"/>
    </row>
    <row r="3328" spans="51:68" ht="14.25">
      <c r="AY3328"/>
      <c r="AZ3328"/>
      <c r="BA3328"/>
      <c r="BB3328"/>
      <c r="BC3328"/>
      <c r="BD3328"/>
      <c r="BE3328"/>
      <c r="BF3328"/>
      <c r="BG3328"/>
      <c r="BH3328"/>
      <c r="BI3328"/>
      <c r="BJ3328"/>
      <c r="BK3328"/>
      <c r="BL3328"/>
      <c r="BM3328"/>
      <c r="BN3328"/>
      <c r="BO3328"/>
      <c r="BP3328"/>
    </row>
    <row r="3329" spans="51:68" ht="14.25">
      <c r="AY3329"/>
      <c r="AZ3329"/>
      <c r="BA3329"/>
      <c r="BB3329"/>
      <c r="BC3329"/>
      <c r="BD3329"/>
      <c r="BE3329"/>
      <c r="BF3329"/>
      <c r="BG3329"/>
      <c r="BH3329"/>
      <c r="BI3329"/>
      <c r="BJ3329"/>
      <c r="BK3329"/>
      <c r="BL3329"/>
      <c r="BM3329"/>
      <c r="BN3329"/>
      <c r="BO3329"/>
      <c r="BP3329"/>
    </row>
    <row r="3330" spans="51:68" ht="14.25">
      <c r="AY3330"/>
      <c r="AZ3330"/>
      <c r="BA3330"/>
      <c r="BB3330"/>
      <c r="BC3330"/>
      <c r="BD3330"/>
      <c r="BE3330"/>
      <c r="BF3330"/>
      <c r="BG3330"/>
      <c r="BH3330"/>
      <c r="BI3330"/>
      <c r="BJ3330"/>
      <c r="BK3330"/>
      <c r="BL3330"/>
      <c r="BM3330"/>
      <c r="BN3330"/>
      <c r="BO3330"/>
      <c r="BP3330"/>
    </row>
    <row r="3331" spans="51:68" ht="14.25">
      <c r="AY3331"/>
      <c r="AZ3331"/>
      <c r="BA3331"/>
      <c r="BB3331"/>
      <c r="BC3331"/>
      <c r="BD3331"/>
      <c r="BE3331"/>
      <c r="BF3331"/>
      <c r="BG3331"/>
      <c r="BH3331"/>
      <c r="BI3331"/>
      <c r="BJ3331"/>
      <c r="BK3331"/>
      <c r="BL3331"/>
      <c r="BM3331"/>
      <c r="BN3331"/>
      <c r="BO3331"/>
      <c r="BP3331"/>
    </row>
    <row r="3332" spans="51:68" ht="14.25">
      <c r="AY3332"/>
      <c r="AZ3332"/>
      <c r="BA3332"/>
      <c r="BB3332"/>
      <c r="BC3332"/>
      <c r="BD3332"/>
      <c r="BE3332"/>
      <c r="BF3332"/>
      <c r="BG3332"/>
      <c r="BH3332"/>
      <c r="BI3332"/>
      <c r="BJ3332"/>
      <c r="BK3332"/>
      <c r="BL3332"/>
      <c r="BM3332"/>
      <c r="BN3332"/>
      <c r="BO3332"/>
      <c r="BP3332"/>
    </row>
    <row r="3333" spans="51:68" ht="14.25">
      <c r="AY3333"/>
      <c r="AZ3333"/>
      <c r="BA3333"/>
      <c r="BB3333"/>
      <c r="BC3333"/>
      <c r="BD3333"/>
      <c r="BE3333"/>
      <c r="BF3333"/>
      <c r="BG3333"/>
      <c r="BH3333"/>
      <c r="BI3333"/>
      <c r="BJ3333"/>
      <c r="BK3333"/>
      <c r="BL3333"/>
      <c r="BM3333"/>
      <c r="BN3333"/>
      <c r="BO3333"/>
      <c r="BP3333"/>
    </row>
    <row r="3334" spans="51:68" ht="14.25">
      <c r="AY3334"/>
      <c r="AZ3334"/>
      <c r="BA3334"/>
      <c r="BB3334"/>
      <c r="BC3334"/>
      <c r="BD3334"/>
      <c r="BE3334"/>
      <c r="BF3334"/>
      <c r="BG3334"/>
      <c r="BH3334"/>
      <c r="BI3334"/>
      <c r="BJ3334"/>
      <c r="BK3334"/>
      <c r="BL3334"/>
      <c r="BM3334"/>
      <c r="BN3334"/>
      <c r="BO3334"/>
      <c r="BP3334"/>
    </row>
    <row r="3335" spans="51:68" ht="14.25">
      <c r="AY3335"/>
      <c r="AZ3335"/>
      <c r="BA3335"/>
      <c r="BB3335"/>
      <c r="BC3335"/>
      <c r="BD3335"/>
      <c r="BE3335"/>
      <c r="BF3335"/>
      <c r="BG3335"/>
      <c r="BH3335"/>
      <c r="BI3335"/>
      <c r="BJ3335"/>
      <c r="BK3335"/>
      <c r="BL3335"/>
      <c r="BM3335"/>
      <c r="BN3335"/>
      <c r="BO3335"/>
      <c r="BP3335"/>
    </row>
    <row r="3336" spans="51:68" ht="14.25">
      <c r="AY3336"/>
      <c r="AZ3336"/>
      <c r="BA3336"/>
      <c r="BB3336"/>
      <c r="BC3336"/>
      <c r="BD3336"/>
      <c r="BE3336"/>
      <c r="BF3336"/>
      <c r="BG3336"/>
      <c r="BH3336"/>
      <c r="BI3336"/>
      <c r="BJ3336"/>
      <c r="BK3336"/>
      <c r="BL3336"/>
      <c r="BM3336"/>
      <c r="BN3336"/>
      <c r="BO3336"/>
      <c r="BP3336"/>
    </row>
    <row r="3337" spans="51:68" ht="14.25">
      <c r="AY3337"/>
      <c r="AZ3337"/>
      <c r="BA3337"/>
      <c r="BB3337"/>
      <c r="BC3337"/>
      <c r="BD3337"/>
      <c r="BE3337"/>
      <c r="BF3337"/>
      <c r="BG3337"/>
      <c r="BH3337"/>
      <c r="BI3337"/>
      <c r="BJ3337"/>
      <c r="BK3337"/>
      <c r="BL3337"/>
      <c r="BM3337"/>
      <c r="BN3337"/>
      <c r="BO3337"/>
      <c r="BP3337"/>
    </row>
    <row r="3338" spans="51:68" ht="14.25">
      <c r="AY3338"/>
      <c r="AZ3338"/>
      <c r="BA3338"/>
      <c r="BB3338"/>
      <c r="BC3338"/>
      <c r="BD3338"/>
      <c r="BE3338"/>
      <c r="BF3338"/>
      <c r="BG3338"/>
      <c r="BH3338"/>
      <c r="BI3338"/>
      <c r="BJ3338"/>
      <c r="BK3338"/>
      <c r="BL3338"/>
      <c r="BM3338"/>
      <c r="BN3338"/>
      <c r="BO3338"/>
      <c r="BP3338"/>
    </row>
    <row r="3339" spans="51:68" ht="14.25">
      <c r="AY3339"/>
      <c r="AZ3339"/>
      <c r="BA3339"/>
      <c r="BB3339"/>
      <c r="BC3339"/>
      <c r="BD3339"/>
      <c r="BE3339"/>
      <c r="BF3339"/>
      <c r="BG3339"/>
      <c r="BH3339"/>
      <c r="BI3339"/>
      <c r="BJ3339"/>
      <c r="BK3339"/>
      <c r="BL3339"/>
      <c r="BM3339"/>
      <c r="BN3339"/>
      <c r="BO3339"/>
      <c r="BP3339"/>
    </row>
    <row r="3340" spans="51:68" ht="14.25">
      <c r="AY3340"/>
      <c r="AZ3340"/>
      <c r="BA3340"/>
      <c r="BB3340"/>
      <c r="BC3340"/>
      <c r="BD3340"/>
      <c r="BE3340"/>
      <c r="BF3340"/>
      <c r="BG3340"/>
      <c r="BH3340"/>
      <c r="BI3340"/>
      <c r="BJ3340"/>
      <c r="BK3340"/>
      <c r="BL3340"/>
      <c r="BM3340"/>
      <c r="BN3340"/>
      <c r="BO3340"/>
      <c r="BP3340"/>
    </row>
    <row r="3341" spans="51:68" ht="14.25">
      <c r="AY3341"/>
      <c r="AZ3341"/>
      <c r="BA3341"/>
      <c r="BB3341"/>
      <c r="BC3341"/>
      <c r="BD3341"/>
      <c r="BE3341"/>
      <c r="BF3341"/>
      <c r="BG3341"/>
      <c r="BH3341"/>
      <c r="BI3341"/>
      <c r="BJ3341"/>
      <c r="BK3341"/>
      <c r="BL3341"/>
      <c r="BM3341"/>
      <c r="BN3341"/>
      <c r="BO3341"/>
      <c r="BP3341"/>
    </row>
    <row r="3342" spans="51:68" ht="14.25">
      <c r="AY3342"/>
      <c r="AZ3342"/>
      <c r="BA3342"/>
      <c r="BB3342"/>
      <c r="BC3342"/>
      <c r="BD3342"/>
      <c r="BE3342"/>
      <c r="BF3342"/>
      <c r="BG3342"/>
      <c r="BH3342"/>
      <c r="BI3342"/>
      <c r="BJ3342"/>
      <c r="BK3342"/>
      <c r="BL3342"/>
      <c r="BM3342"/>
      <c r="BN3342"/>
      <c r="BO3342"/>
      <c r="BP3342"/>
    </row>
    <row r="3343" spans="51:68" ht="14.25">
      <c r="AY3343"/>
      <c r="AZ3343"/>
      <c r="BA3343"/>
      <c r="BB3343"/>
      <c r="BC3343"/>
      <c r="BD3343"/>
      <c r="BE3343"/>
      <c r="BF3343"/>
      <c r="BG3343"/>
      <c r="BH3343"/>
      <c r="BI3343"/>
      <c r="BJ3343"/>
      <c r="BK3343"/>
      <c r="BL3343"/>
      <c r="BM3343"/>
      <c r="BN3343"/>
      <c r="BO3343"/>
      <c r="BP3343"/>
    </row>
    <row r="3344" spans="51:68" ht="14.25">
      <c r="AY3344"/>
      <c r="AZ3344"/>
      <c r="BA3344"/>
      <c r="BB3344"/>
      <c r="BC3344"/>
      <c r="BD3344"/>
      <c r="BE3344"/>
      <c r="BF3344"/>
      <c r="BG3344"/>
      <c r="BH3344"/>
      <c r="BI3344"/>
      <c r="BJ3344"/>
      <c r="BK3344"/>
      <c r="BL3344"/>
      <c r="BM3344"/>
      <c r="BN3344"/>
      <c r="BO3344"/>
      <c r="BP3344"/>
    </row>
    <row r="3345" spans="51:68" ht="14.25">
      <c r="AY3345"/>
      <c r="AZ3345"/>
      <c r="BA3345"/>
      <c r="BB3345"/>
      <c r="BC3345"/>
      <c r="BD3345"/>
      <c r="BE3345"/>
      <c r="BF3345"/>
      <c r="BG3345"/>
      <c r="BH3345"/>
      <c r="BI3345"/>
      <c r="BJ3345"/>
      <c r="BK3345"/>
      <c r="BL3345"/>
      <c r="BM3345"/>
      <c r="BN3345"/>
      <c r="BO3345"/>
      <c r="BP3345"/>
    </row>
    <row r="3346" spans="51:68" ht="14.25">
      <c r="AY3346"/>
      <c r="AZ3346"/>
      <c r="BA3346"/>
      <c r="BB3346"/>
      <c r="BC3346"/>
      <c r="BD3346"/>
      <c r="BE3346"/>
      <c r="BF3346"/>
      <c r="BG3346"/>
      <c r="BH3346"/>
      <c r="BI3346"/>
      <c r="BJ3346"/>
      <c r="BK3346"/>
      <c r="BL3346"/>
      <c r="BM3346"/>
      <c r="BN3346"/>
      <c r="BO3346"/>
      <c r="BP3346"/>
    </row>
    <row r="3347" spans="51:68" ht="14.25">
      <c r="AY3347"/>
      <c r="AZ3347"/>
      <c r="BA3347"/>
      <c r="BB3347"/>
      <c r="BC3347"/>
      <c r="BD3347"/>
      <c r="BE3347"/>
      <c r="BF3347"/>
      <c r="BG3347"/>
      <c r="BH3347"/>
      <c r="BI3347"/>
      <c r="BJ3347"/>
      <c r="BK3347"/>
      <c r="BL3347"/>
      <c r="BM3347"/>
      <c r="BN3347"/>
      <c r="BO3347"/>
      <c r="BP3347"/>
    </row>
    <row r="3348" spans="51:68" ht="14.25">
      <c r="AY3348"/>
      <c r="AZ3348"/>
      <c r="BA3348"/>
      <c r="BB3348"/>
      <c r="BC3348"/>
      <c r="BD3348"/>
      <c r="BE3348"/>
      <c r="BF3348"/>
      <c r="BG3348"/>
      <c r="BH3348"/>
      <c r="BI3348"/>
      <c r="BJ3348"/>
      <c r="BK3348"/>
      <c r="BL3348"/>
      <c r="BM3348"/>
      <c r="BN3348"/>
      <c r="BO3348"/>
      <c r="BP3348"/>
    </row>
    <row r="3349" spans="51:68" ht="14.25">
      <c r="AY3349"/>
      <c r="AZ3349"/>
      <c r="BA3349"/>
      <c r="BB3349"/>
      <c r="BC3349"/>
      <c r="BD3349"/>
      <c r="BE3349"/>
      <c r="BF3349"/>
      <c r="BG3349"/>
      <c r="BH3349"/>
      <c r="BI3349"/>
      <c r="BJ3349"/>
      <c r="BK3349"/>
      <c r="BL3349"/>
      <c r="BM3349"/>
      <c r="BN3349"/>
      <c r="BO3349"/>
      <c r="BP3349"/>
    </row>
    <row r="3350" spans="51:68" ht="14.25">
      <c r="AY3350"/>
      <c r="AZ3350"/>
      <c r="BA3350"/>
      <c r="BB3350"/>
      <c r="BC3350"/>
      <c r="BD3350"/>
      <c r="BE3350"/>
      <c r="BF3350"/>
      <c r="BG3350"/>
      <c r="BH3350"/>
      <c r="BI3350"/>
      <c r="BJ3350"/>
      <c r="BK3350"/>
      <c r="BL3350"/>
      <c r="BM3350"/>
      <c r="BN3350"/>
      <c r="BO3350"/>
      <c r="BP3350"/>
    </row>
    <row r="3351" spans="51:68" ht="14.25">
      <c r="AY3351"/>
      <c r="AZ3351"/>
      <c r="BA3351"/>
      <c r="BB3351"/>
      <c r="BC3351"/>
      <c r="BD3351"/>
      <c r="BE3351"/>
      <c r="BF3351"/>
      <c r="BG3351"/>
      <c r="BH3351"/>
      <c r="BI3351"/>
      <c r="BJ3351"/>
      <c r="BK3351"/>
      <c r="BL3351"/>
      <c r="BM3351"/>
      <c r="BN3351"/>
      <c r="BO3351"/>
      <c r="BP3351"/>
    </row>
    <row r="3352" spans="51:68" ht="14.25">
      <c r="AY3352"/>
      <c r="AZ3352"/>
      <c r="BA3352"/>
      <c r="BB3352"/>
      <c r="BC3352"/>
      <c r="BD3352"/>
      <c r="BE3352"/>
      <c r="BF3352"/>
      <c r="BG3352"/>
      <c r="BH3352"/>
      <c r="BI3352"/>
      <c r="BJ3352"/>
      <c r="BK3352"/>
      <c r="BL3352"/>
      <c r="BM3352"/>
      <c r="BN3352"/>
      <c r="BO3352"/>
      <c r="BP3352"/>
    </row>
    <row r="3353" spans="51:68" ht="14.25">
      <c r="AY3353"/>
      <c r="AZ3353"/>
      <c r="BA3353"/>
      <c r="BB3353"/>
      <c r="BC3353"/>
      <c r="BD3353"/>
      <c r="BE3353"/>
      <c r="BF3353"/>
      <c r="BG3353"/>
      <c r="BH3353"/>
      <c r="BI3353"/>
      <c r="BJ3353"/>
      <c r="BK3353"/>
      <c r="BL3353"/>
      <c r="BM3353"/>
      <c r="BN3353"/>
      <c r="BO3353"/>
      <c r="BP3353"/>
    </row>
    <row r="3354" spans="51:68" ht="14.25">
      <c r="AY3354"/>
      <c r="AZ3354"/>
      <c r="BA3354"/>
      <c r="BB3354"/>
      <c r="BC3354"/>
      <c r="BD3354"/>
      <c r="BE3354"/>
      <c r="BF3354"/>
      <c r="BG3354"/>
      <c r="BH3354"/>
      <c r="BI3354"/>
      <c r="BJ3354"/>
      <c r="BK3354"/>
      <c r="BL3354"/>
      <c r="BM3354"/>
      <c r="BN3354"/>
      <c r="BO3354"/>
      <c r="BP3354"/>
    </row>
    <row r="3355" spans="51:68" ht="14.25">
      <c r="AY3355"/>
      <c r="AZ3355"/>
      <c r="BA3355"/>
      <c r="BB3355"/>
      <c r="BC3355"/>
      <c r="BD3355"/>
      <c r="BE3355"/>
      <c r="BF3355"/>
      <c r="BG3355"/>
      <c r="BH3355"/>
      <c r="BI3355"/>
      <c r="BJ3355"/>
      <c r="BK3355"/>
      <c r="BL3355"/>
      <c r="BM3355"/>
      <c r="BN3355"/>
      <c r="BO3355"/>
      <c r="BP3355"/>
    </row>
    <row r="3356" spans="51:68" ht="14.25">
      <c r="AY3356"/>
      <c r="AZ3356"/>
      <c r="BA3356"/>
      <c r="BB3356"/>
      <c r="BC3356"/>
      <c r="BD3356"/>
      <c r="BE3356"/>
      <c r="BF3356"/>
      <c r="BG3356"/>
      <c r="BH3356"/>
      <c r="BI3356"/>
      <c r="BJ3356"/>
      <c r="BK3356"/>
      <c r="BL3356"/>
      <c r="BM3356"/>
      <c r="BN3356"/>
      <c r="BO3356"/>
      <c r="BP3356"/>
    </row>
    <row r="3357" spans="51:68" ht="14.25">
      <c r="AY3357"/>
      <c r="AZ3357"/>
      <c r="BA3357"/>
      <c r="BB3357"/>
      <c r="BC3357"/>
      <c r="BD3357"/>
      <c r="BE3357"/>
      <c r="BF3357"/>
      <c r="BG3357"/>
      <c r="BH3357"/>
      <c r="BI3357"/>
      <c r="BJ3357"/>
      <c r="BK3357"/>
      <c r="BL3357"/>
      <c r="BM3357"/>
      <c r="BN3357"/>
      <c r="BO3357"/>
      <c r="BP3357"/>
    </row>
    <row r="3358" spans="51:68" ht="14.25">
      <c r="AY3358"/>
      <c r="AZ3358"/>
      <c r="BA3358"/>
      <c r="BB3358"/>
      <c r="BC3358"/>
      <c r="BD3358"/>
      <c r="BE3358"/>
      <c r="BF3358"/>
      <c r="BG3358"/>
      <c r="BH3358"/>
      <c r="BI3358"/>
      <c r="BJ3358"/>
      <c r="BK3358"/>
      <c r="BL3358"/>
      <c r="BM3358"/>
      <c r="BN3358"/>
      <c r="BO3358"/>
      <c r="BP3358"/>
    </row>
    <row r="3359" spans="51:68" ht="14.25">
      <c r="AY3359"/>
      <c r="AZ3359"/>
      <c r="BA3359"/>
      <c r="BB3359"/>
      <c r="BC3359"/>
      <c r="BD3359"/>
      <c r="BE3359"/>
      <c r="BF3359"/>
      <c r="BG3359"/>
      <c r="BH3359"/>
      <c r="BI3359"/>
      <c r="BJ3359"/>
      <c r="BK3359"/>
      <c r="BL3359"/>
      <c r="BM3359"/>
      <c r="BN3359"/>
      <c r="BO3359"/>
      <c r="BP3359"/>
    </row>
    <row r="3360" spans="51:68" ht="14.25">
      <c r="AY3360"/>
      <c r="AZ3360"/>
      <c r="BA3360"/>
      <c r="BB3360"/>
      <c r="BC3360"/>
      <c r="BD3360"/>
      <c r="BE3360"/>
      <c r="BF3360"/>
      <c r="BG3360"/>
      <c r="BH3360"/>
      <c r="BI3360"/>
      <c r="BJ3360"/>
      <c r="BK3360"/>
      <c r="BL3360"/>
      <c r="BM3360"/>
      <c r="BN3360"/>
      <c r="BO3360"/>
      <c r="BP3360"/>
    </row>
    <row r="3361" spans="51:68" ht="14.25">
      <c r="AY3361"/>
      <c r="AZ3361"/>
      <c r="BA3361"/>
      <c r="BB3361"/>
      <c r="BC3361"/>
      <c r="BD3361"/>
      <c r="BE3361"/>
      <c r="BF3361"/>
      <c r="BG3361"/>
      <c r="BH3361"/>
      <c r="BI3361"/>
      <c r="BJ3361"/>
      <c r="BK3361"/>
      <c r="BL3361"/>
      <c r="BM3361"/>
      <c r="BN3361"/>
      <c r="BO3361"/>
      <c r="BP3361"/>
    </row>
    <row r="3362" spans="51:68" ht="14.25">
      <c r="AY3362"/>
      <c r="AZ3362"/>
      <c r="BA3362"/>
      <c r="BB3362"/>
      <c r="BC3362"/>
      <c r="BD3362"/>
      <c r="BE3362"/>
      <c r="BF3362"/>
      <c r="BG3362"/>
      <c r="BH3362"/>
      <c r="BI3362"/>
      <c r="BJ3362"/>
      <c r="BK3362"/>
      <c r="BL3362"/>
      <c r="BM3362"/>
      <c r="BN3362"/>
      <c r="BO3362"/>
      <c r="BP3362"/>
    </row>
    <row r="3363" spans="51:68" ht="14.25">
      <c r="AY3363"/>
      <c r="AZ3363"/>
      <c r="BA3363"/>
      <c r="BB3363"/>
      <c r="BC3363"/>
      <c r="BD3363"/>
      <c r="BE3363"/>
      <c r="BF3363"/>
      <c r="BG3363"/>
      <c r="BH3363"/>
      <c r="BI3363"/>
      <c r="BJ3363"/>
      <c r="BK3363"/>
      <c r="BL3363"/>
      <c r="BM3363"/>
      <c r="BN3363"/>
      <c r="BO3363"/>
      <c r="BP3363"/>
    </row>
    <row r="3364" spans="51:68" ht="14.25">
      <c r="AY3364"/>
      <c r="AZ3364"/>
      <c r="BA3364"/>
      <c r="BB3364"/>
      <c r="BC3364"/>
      <c r="BD3364"/>
      <c r="BE3364"/>
      <c r="BF3364"/>
      <c r="BG3364"/>
      <c r="BH3364"/>
      <c r="BI3364"/>
      <c r="BJ3364"/>
      <c r="BK3364"/>
      <c r="BL3364"/>
      <c r="BM3364"/>
      <c r="BN3364"/>
      <c r="BO3364"/>
      <c r="BP3364"/>
    </row>
    <row r="3365" spans="51:68" ht="14.25">
      <c r="AY3365"/>
      <c r="AZ3365"/>
      <c r="BA3365"/>
      <c r="BB3365"/>
      <c r="BC3365"/>
      <c r="BD3365"/>
      <c r="BE3365"/>
      <c r="BF3365"/>
      <c r="BG3365"/>
      <c r="BH3365"/>
      <c r="BI3365"/>
      <c r="BJ3365"/>
      <c r="BK3365"/>
      <c r="BL3365"/>
      <c r="BM3365"/>
      <c r="BN3365"/>
      <c r="BO3365"/>
      <c r="BP3365"/>
    </row>
    <row r="3366" spans="51:68" ht="14.25">
      <c r="AY3366"/>
      <c r="AZ3366"/>
      <c r="BA3366"/>
      <c r="BB3366"/>
      <c r="BC3366"/>
      <c r="BD3366"/>
      <c r="BE3366"/>
      <c r="BF3366"/>
      <c r="BG3366"/>
      <c r="BH3366"/>
      <c r="BI3366"/>
      <c r="BJ3366"/>
      <c r="BK3366"/>
      <c r="BL3366"/>
      <c r="BM3366"/>
      <c r="BN3366"/>
      <c r="BO3366"/>
      <c r="BP3366"/>
    </row>
    <row r="3367" spans="51:68" ht="14.25">
      <c r="AY3367"/>
      <c r="AZ3367"/>
      <c r="BA3367"/>
      <c r="BB3367"/>
      <c r="BC3367"/>
      <c r="BD3367"/>
      <c r="BE3367"/>
      <c r="BF3367"/>
      <c r="BG3367"/>
      <c r="BH3367"/>
      <c r="BI3367"/>
      <c r="BJ3367"/>
      <c r="BK3367"/>
      <c r="BL3367"/>
      <c r="BM3367"/>
      <c r="BN3367"/>
      <c r="BO3367"/>
      <c r="BP3367"/>
    </row>
    <row r="3368" spans="51:68" ht="14.25">
      <c r="AY3368"/>
      <c r="AZ3368"/>
      <c r="BA3368"/>
      <c r="BB3368"/>
      <c r="BC3368"/>
      <c r="BD3368"/>
      <c r="BE3368"/>
      <c r="BF3368"/>
      <c r="BG3368"/>
      <c r="BH3368"/>
      <c r="BI3368"/>
      <c r="BJ3368"/>
      <c r="BK3368"/>
      <c r="BL3368"/>
      <c r="BM3368"/>
      <c r="BN3368"/>
      <c r="BO3368"/>
      <c r="BP3368"/>
    </row>
    <row r="3369" spans="51:68" ht="14.25">
      <c r="AY3369"/>
      <c r="AZ3369"/>
      <c r="BA3369"/>
      <c r="BB3369"/>
      <c r="BC3369"/>
      <c r="BD3369"/>
      <c r="BE3369"/>
      <c r="BF3369"/>
      <c r="BG3369"/>
      <c r="BH3369"/>
      <c r="BI3369"/>
      <c r="BJ3369"/>
      <c r="BK3369"/>
      <c r="BL3369"/>
      <c r="BM3369"/>
      <c r="BN3369"/>
      <c r="BO3369"/>
      <c r="BP3369"/>
    </row>
    <row r="3370" spans="51:68" ht="14.25">
      <c r="AY3370"/>
      <c r="AZ3370"/>
      <c r="BA3370"/>
      <c r="BB3370"/>
      <c r="BC3370"/>
      <c r="BD3370"/>
      <c r="BE3370"/>
      <c r="BF3370"/>
      <c r="BG3370"/>
      <c r="BH3370"/>
      <c r="BI3370"/>
      <c r="BJ3370"/>
      <c r="BK3370"/>
      <c r="BL3370"/>
      <c r="BM3370"/>
      <c r="BN3370"/>
      <c r="BO3370"/>
      <c r="BP3370"/>
    </row>
    <row r="3371" spans="51:68" ht="14.25">
      <c r="AY3371"/>
      <c r="AZ3371"/>
      <c r="BA3371"/>
      <c r="BB3371"/>
      <c r="BC3371"/>
      <c r="BD3371"/>
      <c r="BE3371"/>
      <c r="BF3371"/>
      <c r="BG3371"/>
      <c r="BH3371"/>
      <c r="BI3371"/>
      <c r="BJ3371"/>
      <c r="BK3371"/>
      <c r="BL3371"/>
      <c r="BM3371"/>
      <c r="BN3371"/>
      <c r="BO3371"/>
      <c r="BP3371"/>
    </row>
    <row r="3372" spans="51:68" ht="14.25">
      <c r="AY3372"/>
      <c r="AZ3372"/>
      <c r="BA3372"/>
      <c r="BB3372"/>
      <c r="BC3372"/>
      <c r="BD3372"/>
      <c r="BE3372"/>
      <c r="BF3372"/>
      <c r="BG3372"/>
      <c r="BH3372"/>
      <c r="BI3372"/>
      <c r="BJ3372"/>
      <c r="BK3372"/>
      <c r="BL3372"/>
      <c r="BM3372"/>
      <c r="BN3372"/>
      <c r="BO3372"/>
      <c r="BP3372"/>
    </row>
    <row r="3373" spans="51:68" ht="14.25">
      <c r="AY3373"/>
      <c r="AZ3373"/>
      <c r="BA3373"/>
      <c r="BB3373"/>
      <c r="BC3373"/>
      <c r="BD3373"/>
      <c r="BE3373"/>
      <c r="BF3373"/>
      <c r="BG3373"/>
      <c r="BH3373"/>
      <c r="BI3373"/>
      <c r="BJ3373"/>
      <c r="BK3373"/>
      <c r="BL3373"/>
      <c r="BM3373"/>
      <c r="BN3373"/>
      <c r="BO3373"/>
      <c r="BP3373"/>
    </row>
    <row r="3374" spans="51:68" ht="14.25">
      <c r="AY3374"/>
      <c r="AZ3374"/>
      <c r="BA3374"/>
      <c r="BB3374"/>
      <c r="BC3374"/>
      <c r="BD3374"/>
      <c r="BE3374"/>
      <c r="BF3374"/>
      <c r="BG3374"/>
      <c r="BH3374"/>
      <c r="BI3374"/>
      <c r="BJ3374"/>
      <c r="BK3374"/>
      <c r="BL3374"/>
      <c r="BM3374"/>
      <c r="BN3374"/>
      <c r="BO3374"/>
      <c r="BP3374"/>
    </row>
    <row r="3375" spans="51:68" ht="14.25">
      <c r="AY3375"/>
      <c r="AZ3375"/>
      <c r="BA3375"/>
      <c r="BB3375"/>
      <c r="BC3375"/>
      <c r="BD3375"/>
      <c r="BE3375"/>
      <c r="BF3375"/>
      <c r="BG3375"/>
      <c r="BH3375"/>
      <c r="BI3375"/>
      <c r="BJ3375"/>
      <c r="BK3375"/>
      <c r="BL3375"/>
      <c r="BM3375"/>
      <c r="BN3375"/>
      <c r="BO3375"/>
      <c r="BP3375"/>
    </row>
    <row r="3376" spans="51:68" ht="14.25">
      <c r="AY3376"/>
      <c r="AZ3376"/>
      <c r="BA3376"/>
      <c r="BB3376"/>
      <c r="BC3376"/>
      <c r="BD3376"/>
      <c r="BE3376"/>
      <c r="BF3376"/>
      <c r="BG3376"/>
      <c r="BH3376"/>
      <c r="BI3376"/>
      <c r="BJ3376"/>
      <c r="BK3376"/>
      <c r="BL3376"/>
      <c r="BM3376"/>
      <c r="BN3376"/>
      <c r="BO3376"/>
      <c r="BP3376"/>
    </row>
    <row r="3377" spans="51:68" ht="14.25">
      <c r="AY3377"/>
      <c r="AZ3377"/>
      <c r="BA3377"/>
      <c r="BB3377"/>
      <c r="BC3377"/>
      <c r="BD3377"/>
      <c r="BE3377"/>
      <c r="BF3377"/>
      <c r="BG3377"/>
      <c r="BH3377"/>
      <c r="BI3377"/>
      <c r="BJ3377"/>
      <c r="BK3377"/>
      <c r="BL3377"/>
      <c r="BM3377"/>
      <c r="BN3377"/>
      <c r="BO3377"/>
      <c r="BP3377"/>
    </row>
    <row r="3378" spans="51:68" ht="14.25">
      <c r="AY3378"/>
      <c r="AZ3378"/>
      <c r="BA3378"/>
      <c r="BB3378"/>
      <c r="BC3378"/>
      <c r="BD3378"/>
      <c r="BE3378"/>
      <c r="BF3378"/>
      <c r="BG3378"/>
      <c r="BH3378"/>
      <c r="BI3378"/>
      <c r="BJ3378"/>
      <c r="BK3378"/>
      <c r="BL3378"/>
      <c r="BM3378"/>
      <c r="BN3378"/>
      <c r="BO3378"/>
      <c r="BP3378"/>
    </row>
    <row r="3379" spans="51:68" ht="14.25">
      <c r="AY3379"/>
      <c r="AZ3379"/>
      <c r="BA3379"/>
      <c r="BB3379"/>
      <c r="BC3379"/>
      <c r="BD3379"/>
      <c r="BE3379"/>
      <c r="BF3379"/>
      <c r="BG3379"/>
      <c r="BH3379"/>
      <c r="BI3379"/>
      <c r="BJ3379"/>
      <c r="BK3379"/>
      <c r="BL3379"/>
      <c r="BM3379"/>
      <c r="BN3379"/>
      <c r="BO3379"/>
      <c r="BP3379"/>
    </row>
    <row r="3380" spans="51:68" ht="14.25">
      <c r="AY3380"/>
      <c r="AZ3380"/>
      <c r="BA3380"/>
      <c r="BB3380"/>
      <c r="BC3380"/>
      <c r="BD3380"/>
      <c r="BE3380"/>
      <c r="BF3380"/>
      <c r="BG3380"/>
      <c r="BH3380"/>
      <c r="BI3380"/>
      <c r="BJ3380"/>
      <c r="BK3380"/>
      <c r="BL3380"/>
      <c r="BM3380"/>
      <c r="BN3380"/>
      <c r="BO3380"/>
      <c r="BP3380"/>
    </row>
    <row r="3381" spans="51:68" ht="14.25">
      <c r="AY3381"/>
      <c r="AZ3381"/>
      <c r="BA3381"/>
      <c r="BB3381"/>
      <c r="BC3381"/>
      <c r="BD3381"/>
      <c r="BE3381"/>
      <c r="BF3381"/>
      <c r="BG3381"/>
      <c r="BH3381"/>
      <c r="BI3381"/>
      <c r="BJ3381"/>
      <c r="BK3381"/>
      <c r="BL3381"/>
      <c r="BM3381"/>
      <c r="BN3381"/>
      <c r="BO3381"/>
      <c r="BP3381"/>
    </row>
    <row r="3382" spans="51:68" ht="14.25">
      <c r="AY3382"/>
      <c r="AZ3382"/>
      <c r="BA3382"/>
      <c r="BB3382"/>
      <c r="BC3382"/>
      <c r="BD3382"/>
      <c r="BE3382"/>
      <c r="BF3382"/>
      <c r="BG3382"/>
      <c r="BH3382"/>
      <c r="BI3382"/>
      <c r="BJ3382"/>
      <c r="BK3382"/>
      <c r="BL3382"/>
      <c r="BM3382"/>
      <c r="BN3382"/>
      <c r="BO3382"/>
      <c r="BP3382"/>
    </row>
    <row r="3383" spans="51:68" ht="14.25">
      <c r="AY3383"/>
      <c r="AZ3383"/>
      <c r="BA3383"/>
      <c r="BB3383"/>
      <c r="BC3383"/>
      <c r="BD3383"/>
      <c r="BE3383"/>
      <c r="BF3383"/>
      <c r="BG3383"/>
      <c r="BH3383"/>
      <c r="BI3383"/>
      <c r="BJ3383"/>
      <c r="BK3383"/>
      <c r="BL3383"/>
      <c r="BM3383"/>
      <c r="BN3383"/>
      <c r="BO3383"/>
      <c r="BP3383"/>
    </row>
    <row r="3384" spans="51:68" ht="14.25">
      <c r="AY3384"/>
      <c r="AZ3384"/>
      <c r="BA3384"/>
      <c r="BB3384"/>
      <c r="BC3384"/>
      <c r="BD3384"/>
      <c r="BE3384"/>
      <c r="BF3384"/>
      <c r="BG3384"/>
      <c r="BH3384"/>
      <c r="BI3384"/>
      <c r="BJ3384"/>
      <c r="BK3384"/>
      <c r="BL3384"/>
      <c r="BM3384"/>
      <c r="BN3384"/>
      <c r="BO3384"/>
      <c r="BP3384"/>
    </row>
    <row r="3385" spans="51:68" ht="14.25">
      <c r="AY3385"/>
      <c r="AZ3385"/>
      <c r="BA3385"/>
      <c r="BB3385"/>
      <c r="BC3385"/>
      <c r="BD3385"/>
      <c r="BE3385"/>
      <c r="BF3385"/>
      <c r="BG3385"/>
      <c r="BH3385"/>
      <c r="BI3385"/>
      <c r="BJ3385"/>
      <c r="BK3385"/>
      <c r="BL3385"/>
      <c r="BM3385"/>
      <c r="BN3385"/>
      <c r="BO3385"/>
      <c r="BP3385"/>
    </row>
    <row r="3386" spans="51:68" ht="14.25">
      <c r="AY3386"/>
      <c r="AZ3386"/>
      <c r="BA3386"/>
      <c r="BB3386"/>
      <c r="BC3386"/>
      <c r="BD3386"/>
      <c r="BE3386"/>
      <c r="BF3386"/>
      <c r="BG3386"/>
      <c r="BH3386"/>
      <c r="BI3386"/>
      <c r="BJ3386"/>
      <c r="BK3386"/>
      <c r="BL3386"/>
      <c r="BM3386"/>
      <c r="BN3386"/>
      <c r="BO3386"/>
      <c r="BP3386"/>
    </row>
    <row r="3387" spans="51:68" ht="14.25">
      <c r="AY3387"/>
      <c r="AZ3387"/>
      <c r="BA3387"/>
      <c r="BB3387"/>
      <c r="BC3387"/>
      <c r="BD3387"/>
      <c r="BE3387"/>
      <c r="BF3387"/>
      <c r="BG3387"/>
      <c r="BH3387"/>
      <c r="BI3387"/>
      <c r="BJ3387"/>
      <c r="BK3387"/>
      <c r="BL3387"/>
      <c r="BM3387"/>
      <c r="BN3387"/>
      <c r="BO3387"/>
      <c r="BP3387"/>
    </row>
    <row r="3388" spans="51:68" ht="14.25">
      <c r="AY3388"/>
      <c r="AZ3388"/>
      <c r="BA3388"/>
      <c r="BB3388"/>
      <c r="BC3388"/>
      <c r="BD3388"/>
      <c r="BE3388"/>
      <c r="BF3388"/>
      <c r="BG3388"/>
      <c r="BH3388"/>
      <c r="BI3388"/>
      <c r="BJ3388"/>
      <c r="BK3388"/>
      <c r="BL3388"/>
      <c r="BM3388"/>
      <c r="BN3388"/>
      <c r="BO3388"/>
      <c r="BP3388"/>
    </row>
    <row r="3389" spans="51:68" ht="14.25">
      <c r="AY3389"/>
      <c r="AZ3389"/>
      <c r="BA3389"/>
      <c r="BB3389"/>
      <c r="BC3389"/>
      <c r="BD3389"/>
      <c r="BE3389"/>
      <c r="BF3389"/>
      <c r="BG3389"/>
      <c r="BH3389"/>
      <c r="BI3389"/>
      <c r="BJ3389"/>
      <c r="BK3389"/>
      <c r="BL3389"/>
      <c r="BM3389"/>
      <c r="BN3389"/>
      <c r="BO3389"/>
      <c r="BP3389"/>
    </row>
    <row r="3390" spans="51:68" ht="14.25">
      <c r="AY3390"/>
      <c r="AZ3390"/>
      <c r="BA3390"/>
      <c r="BB3390"/>
      <c r="BC3390"/>
      <c r="BD3390"/>
      <c r="BE3390"/>
      <c r="BF3390"/>
      <c r="BG3390"/>
      <c r="BH3390"/>
      <c r="BI3390"/>
      <c r="BJ3390"/>
      <c r="BK3390"/>
      <c r="BL3390"/>
      <c r="BM3390"/>
      <c r="BN3390"/>
      <c r="BO3390"/>
      <c r="BP3390"/>
    </row>
    <row r="3391" spans="51:68" ht="14.25">
      <c r="AY3391"/>
      <c r="AZ3391"/>
      <c r="BA3391"/>
      <c r="BB3391"/>
      <c r="BC3391"/>
      <c r="BD3391"/>
      <c r="BE3391"/>
      <c r="BF3391"/>
      <c r="BG3391"/>
      <c r="BH3391"/>
      <c r="BI3391"/>
      <c r="BJ3391"/>
      <c r="BK3391"/>
      <c r="BL3391"/>
      <c r="BM3391"/>
      <c r="BN3391"/>
      <c r="BO3391"/>
      <c r="BP3391"/>
    </row>
    <row r="3392" spans="51:68" ht="14.25">
      <c r="AY3392"/>
      <c r="AZ3392"/>
      <c r="BA3392"/>
      <c r="BB3392"/>
      <c r="BC3392"/>
      <c r="BD3392"/>
      <c r="BE3392"/>
      <c r="BF3392"/>
      <c r="BG3392"/>
      <c r="BH3392"/>
      <c r="BI3392"/>
      <c r="BJ3392"/>
      <c r="BK3392"/>
      <c r="BL3392"/>
      <c r="BM3392"/>
      <c r="BN3392"/>
      <c r="BO3392"/>
      <c r="BP3392"/>
    </row>
    <row r="3393" spans="51:68" ht="14.25">
      <c r="AY3393"/>
      <c r="AZ3393"/>
      <c r="BA3393"/>
      <c r="BB3393"/>
      <c r="BC3393"/>
      <c r="BD3393"/>
      <c r="BE3393"/>
      <c r="BF3393"/>
      <c r="BG3393"/>
      <c r="BH3393"/>
      <c r="BI3393"/>
      <c r="BJ3393"/>
      <c r="BK3393"/>
      <c r="BL3393"/>
      <c r="BM3393"/>
      <c r="BN3393"/>
      <c r="BO3393"/>
      <c r="BP3393"/>
    </row>
    <row r="3394" spans="51:68" ht="14.25">
      <c r="AY3394"/>
      <c r="AZ3394"/>
      <c r="BA3394"/>
      <c r="BB3394"/>
      <c r="BC3394"/>
      <c r="BD3394"/>
      <c r="BE3394"/>
      <c r="BF3394"/>
      <c r="BG3394"/>
      <c r="BH3394"/>
      <c r="BI3394"/>
      <c r="BJ3394"/>
      <c r="BK3394"/>
      <c r="BL3394"/>
      <c r="BM3394"/>
      <c r="BN3394"/>
      <c r="BO3394"/>
      <c r="BP3394"/>
    </row>
    <row r="3395" spans="51:68" ht="14.25">
      <c r="AY3395"/>
      <c r="AZ3395"/>
      <c r="BA3395"/>
      <c r="BB3395"/>
      <c r="BC3395"/>
      <c r="BD3395"/>
      <c r="BE3395"/>
      <c r="BF3395"/>
      <c r="BG3395"/>
      <c r="BH3395"/>
      <c r="BI3395"/>
      <c r="BJ3395"/>
      <c r="BK3395"/>
      <c r="BL3395"/>
      <c r="BM3395"/>
      <c r="BN3395"/>
      <c r="BO3395"/>
      <c r="BP3395"/>
    </row>
    <row r="3396" spans="51:68" ht="14.25">
      <c r="AY3396"/>
      <c r="AZ3396"/>
      <c r="BA3396"/>
      <c r="BB3396"/>
      <c r="BC3396"/>
      <c r="BD3396"/>
      <c r="BE3396"/>
      <c r="BF3396"/>
      <c r="BG3396"/>
      <c r="BH3396"/>
      <c r="BI3396"/>
      <c r="BJ3396"/>
      <c r="BK3396"/>
      <c r="BL3396"/>
      <c r="BM3396"/>
      <c r="BN3396"/>
      <c r="BO3396"/>
      <c r="BP3396"/>
    </row>
    <row r="3397" spans="51:68" ht="14.25">
      <c r="AY3397"/>
      <c r="AZ3397"/>
      <c r="BA3397"/>
      <c r="BB3397"/>
      <c r="BC3397"/>
      <c r="BD3397"/>
      <c r="BE3397"/>
      <c r="BF3397"/>
      <c r="BG3397"/>
      <c r="BH3397"/>
      <c r="BI3397"/>
      <c r="BJ3397"/>
      <c r="BK3397"/>
      <c r="BL3397"/>
      <c r="BM3397"/>
      <c r="BN3397"/>
      <c r="BO3397"/>
      <c r="BP3397"/>
    </row>
    <row r="3398" spans="51:68" ht="14.25">
      <c r="AY3398"/>
      <c r="AZ3398"/>
      <c r="BA3398"/>
      <c r="BB3398"/>
      <c r="BC3398"/>
      <c r="BD3398"/>
      <c r="BE3398"/>
      <c r="BF3398"/>
      <c r="BG3398"/>
      <c r="BH3398"/>
      <c r="BI3398"/>
      <c r="BJ3398"/>
      <c r="BK3398"/>
      <c r="BL3398"/>
      <c r="BM3398"/>
      <c r="BN3398"/>
      <c r="BO3398"/>
      <c r="BP3398"/>
    </row>
    <row r="3399" spans="51:68" ht="14.25">
      <c r="AY3399"/>
      <c r="AZ3399"/>
      <c r="BA3399"/>
      <c r="BB3399"/>
      <c r="BC3399"/>
      <c r="BD3399"/>
      <c r="BE3399"/>
      <c r="BF3399"/>
      <c r="BG3399"/>
      <c r="BH3399"/>
      <c r="BI3399"/>
      <c r="BJ3399"/>
      <c r="BK3399"/>
      <c r="BL3399"/>
      <c r="BM3399"/>
      <c r="BN3399"/>
      <c r="BO3399"/>
      <c r="BP3399"/>
    </row>
    <row r="3400" spans="51:68" ht="14.25">
      <c r="AY3400"/>
      <c r="AZ3400"/>
      <c r="BA3400"/>
      <c r="BB3400"/>
      <c r="BC3400"/>
      <c r="BD3400"/>
      <c r="BE3400"/>
      <c r="BF3400"/>
      <c r="BG3400"/>
      <c r="BH3400"/>
      <c r="BI3400"/>
      <c r="BJ3400"/>
      <c r="BK3400"/>
      <c r="BL3400"/>
      <c r="BM3400"/>
      <c r="BN3400"/>
      <c r="BO3400"/>
      <c r="BP3400"/>
    </row>
    <row r="3401" spans="51:68" ht="14.25">
      <c r="AY3401"/>
      <c r="AZ3401"/>
      <c r="BA3401"/>
      <c r="BB3401"/>
      <c r="BC3401"/>
      <c r="BD3401"/>
      <c r="BE3401"/>
      <c r="BF3401"/>
      <c r="BG3401"/>
      <c r="BH3401"/>
      <c r="BI3401"/>
      <c r="BJ3401"/>
      <c r="BK3401"/>
      <c r="BL3401"/>
      <c r="BM3401"/>
      <c r="BN3401"/>
      <c r="BO3401"/>
      <c r="BP3401"/>
    </row>
    <row r="3402" spans="51:68" ht="14.25">
      <c r="AY3402"/>
      <c r="AZ3402"/>
      <c r="BA3402"/>
      <c r="BB3402"/>
      <c r="BC3402"/>
      <c r="BD3402"/>
      <c r="BE3402"/>
      <c r="BF3402"/>
      <c r="BG3402"/>
      <c r="BH3402"/>
      <c r="BI3402"/>
      <c r="BJ3402"/>
      <c r="BK3402"/>
      <c r="BL3402"/>
      <c r="BM3402"/>
      <c r="BN3402"/>
      <c r="BO3402"/>
      <c r="BP3402"/>
    </row>
    <row r="3403" spans="51:68" ht="14.25">
      <c r="AY3403"/>
      <c r="AZ3403"/>
      <c r="BA3403"/>
      <c r="BB3403"/>
      <c r="BC3403"/>
      <c r="BD3403"/>
      <c r="BE3403"/>
      <c r="BF3403"/>
      <c r="BG3403"/>
      <c r="BH3403"/>
      <c r="BI3403"/>
      <c r="BJ3403"/>
      <c r="BK3403"/>
      <c r="BL3403"/>
      <c r="BM3403"/>
      <c r="BN3403"/>
      <c r="BO3403"/>
      <c r="BP3403"/>
    </row>
    <row r="3404" spans="51:68" ht="14.25">
      <c r="AY3404"/>
      <c r="AZ3404"/>
      <c r="BA3404"/>
      <c r="BB3404"/>
      <c r="BC3404"/>
      <c r="BD3404"/>
      <c r="BE3404"/>
      <c r="BF3404"/>
      <c r="BG3404"/>
      <c r="BH3404"/>
      <c r="BI3404"/>
      <c r="BJ3404"/>
      <c r="BK3404"/>
      <c r="BL3404"/>
      <c r="BM3404"/>
      <c r="BN3404"/>
      <c r="BO3404"/>
      <c r="BP3404"/>
    </row>
    <row r="3405" spans="51:68" ht="14.25">
      <c r="AY3405"/>
      <c r="AZ3405"/>
      <c r="BA3405"/>
      <c r="BB3405"/>
      <c r="BC3405"/>
      <c r="BD3405"/>
      <c r="BE3405"/>
      <c r="BF3405"/>
      <c r="BG3405"/>
      <c r="BH3405"/>
      <c r="BI3405"/>
      <c r="BJ3405"/>
      <c r="BK3405"/>
      <c r="BL3405"/>
      <c r="BM3405"/>
      <c r="BN3405"/>
      <c r="BO3405"/>
      <c r="BP3405"/>
    </row>
    <row r="3406" spans="51:68" ht="14.25">
      <c r="AY3406"/>
      <c r="AZ3406"/>
      <c r="BA3406"/>
      <c r="BB3406"/>
      <c r="BC3406"/>
      <c r="BD3406"/>
      <c r="BE3406"/>
      <c r="BF3406"/>
      <c r="BG3406"/>
      <c r="BH3406"/>
      <c r="BI3406"/>
      <c r="BJ3406"/>
      <c r="BK3406"/>
      <c r="BL3406"/>
      <c r="BM3406"/>
      <c r="BN3406"/>
      <c r="BO3406"/>
      <c r="BP3406"/>
    </row>
    <row r="3407" spans="51:68" ht="14.25">
      <c r="AY3407"/>
      <c r="AZ3407"/>
      <c r="BA3407"/>
      <c r="BB3407"/>
      <c r="BC3407"/>
      <c r="BD3407"/>
      <c r="BE3407"/>
      <c r="BF3407"/>
      <c r="BG3407"/>
      <c r="BH3407"/>
      <c r="BI3407"/>
      <c r="BJ3407"/>
      <c r="BK3407"/>
      <c r="BL3407"/>
      <c r="BM3407"/>
      <c r="BN3407"/>
      <c r="BO3407"/>
      <c r="BP3407"/>
    </row>
    <row r="3408" spans="51:68" ht="14.25">
      <c r="AY3408"/>
      <c r="AZ3408"/>
      <c r="BA3408"/>
      <c r="BB3408"/>
      <c r="BC3408"/>
      <c r="BD3408"/>
      <c r="BE3408"/>
      <c r="BF3408"/>
      <c r="BG3408"/>
      <c r="BH3408"/>
      <c r="BI3408"/>
      <c r="BJ3408"/>
      <c r="BK3408"/>
      <c r="BL3408"/>
      <c r="BM3408"/>
      <c r="BN3408"/>
      <c r="BO3408"/>
      <c r="BP3408"/>
    </row>
    <row r="3409" spans="51:68" ht="14.25">
      <c r="AY3409"/>
      <c r="AZ3409"/>
      <c r="BA3409"/>
      <c r="BB3409"/>
      <c r="BC3409"/>
      <c r="BD3409"/>
      <c r="BE3409"/>
      <c r="BF3409"/>
      <c r="BG3409"/>
      <c r="BH3409"/>
      <c r="BI3409"/>
      <c r="BJ3409"/>
      <c r="BK3409"/>
      <c r="BL3409"/>
      <c r="BM3409"/>
      <c r="BN3409"/>
      <c r="BO3409"/>
      <c r="BP3409"/>
    </row>
    <row r="3410" spans="51:68" ht="14.25">
      <c r="AY3410"/>
      <c r="AZ3410"/>
      <c r="BA3410"/>
      <c r="BB3410"/>
      <c r="BC3410"/>
      <c r="BD3410"/>
      <c r="BE3410"/>
      <c r="BF3410"/>
      <c r="BG3410"/>
      <c r="BH3410"/>
      <c r="BI3410"/>
      <c r="BJ3410"/>
      <c r="BK3410"/>
      <c r="BL3410"/>
      <c r="BM3410"/>
      <c r="BN3410"/>
      <c r="BO3410"/>
      <c r="BP3410"/>
    </row>
    <row r="3411" spans="51:68" ht="14.25">
      <c r="AY3411"/>
      <c r="AZ3411"/>
      <c r="BA3411"/>
      <c r="BB3411"/>
      <c r="BC3411"/>
      <c r="BD3411"/>
      <c r="BE3411"/>
      <c r="BF3411"/>
      <c r="BG3411"/>
      <c r="BH3411"/>
      <c r="BI3411"/>
      <c r="BJ3411"/>
      <c r="BK3411"/>
      <c r="BL3411"/>
      <c r="BM3411"/>
      <c r="BN3411"/>
      <c r="BO3411"/>
      <c r="BP3411"/>
    </row>
    <row r="3412" spans="51:68" ht="14.25">
      <c r="AY3412"/>
      <c r="AZ3412"/>
      <c r="BA3412"/>
      <c r="BB3412"/>
      <c r="BC3412"/>
      <c r="BD3412"/>
      <c r="BE3412"/>
      <c r="BF3412"/>
      <c r="BG3412"/>
      <c r="BH3412"/>
      <c r="BI3412"/>
      <c r="BJ3412"/>
      <c r="BK3412"/>
      <c r="BL3412"/>
      <c r="BM3412"/>
      <c r="BN3412"/>
      <c r="BO3412"/>
      <c r="BP3412"/>
    </row>
    <row r="3413" spans="51:68" ht="14.25">
      <c r="AY3413"/>
      <c r="AZ3413"/>
      <c r="BA3413"/>
      <c r="BB3413"/>
      <c r="BC3413"/>
      <c r="BD3413"/>
      <c r="BE3413"/>
      <c r="BF3413"/>
      <c r="BG3413"/>
      <c r="BH3413"/>
      <c r="BI3413"/>
      <c r="BJ3413"/>
      <c r="BK3413"/>
      <c r="BL3413"/>
      <c r="BM3413"/>
      <c r="BN3413"/>
      <c r="BO3413"/>
      <c r="BP3413"/>
    </row>
    <row r="3414" spans="51:68" ht="14.25">
      <c r="AY3414"/>
      <c r="AZ3414"/>
      <c r="BA3414"/>
      <c r="BB3414"/>
      <c r="BC3414"/>
      <c r="BD3414"/>
      <c r="BE3414"/>
      <c r="BF3414"/>
      <c r="BG3414"/>
      <c r="BH3414"/>
      <c r="BI3414"/>
      <c r="BJ3414"/>
      <c r="BK3414"/>
      <c r="BL3414"/>
      <c r="BM3414"/>
      <c r="BN3414"/>
      <c r="BO3414"/>
      <c r="BP3414"/>
    </row>
    <row r="3415" spans="51:68" ht="14.25">
      <c r="AY3415"/>
      <c r="AZ3415"/>
      <c r="BA3415"/>
      <c r="BB3415"/>
      <c r="BC3415"/>
      <c r="BD3415"/>
      <c r="BE3415"/>
      <c r="BF3415"/>
      <c r="BG3415"/>
      <c r="BH3415"/>
      <c r="BI3415"/>
      <c r="BJ3415"/>
      <c r="BK3415"/>
      <c r="BL3415"/>
      <c r="BM3415"/>
      <c r="BN3415"/>
      <c r="BO3415"/>
      <c r="BP3415"/>
    </row>
    <row r="3416" spans="51:68" ht="14.25">
      <c r="AY3416"/>
      <c r="AZ3416"/>
      <c r="BA3416"/>
      <c r="BB3416"/>
      <c r="BC3416"/>
      <c r="BD3416"/>
      <c r="BE3416"/>
      <c r="BF3416"/>
      <c r="BG3416"/>
      <c r="BH3416"/>
      <c r="BI3416"/>
      <c r="BJ3416"/>
      <c r="BK3416"/>
      <c r="BL3416"/>
      <c r="BM3416"/>
      <c r="BN3416"/>
      <c r="BO3416"/>
      <c r="BP3416"/>
    </row>
    <row r="3417" spans="51:68" ht="14.25">
      <c r="AY3417"/>
      <c r="AZ3417"/>
      <c r="BA3417"/>
      <c r="BB3417"/>
      <c r="BC3417"/>
      <c r="BD3417"/>
      <c r="BE3417"/>
      <c r="BF3417"/>
      <c r="BG3417"/>
      <c r="BH3417"/>
      <c r="BI3417"/>
      <c r="BJ3417"/>
      <c r="BK3417"/>
      <c r="BL3417"/>
      <c r="BM3417"/>
      <c r="BN3417"/>
      <c r="BO3417"/>
      <c r="BP3417"/>
    </row>
    <row r="3418" spans="51:68" ht="14.25">
      <c r="AY3418"/>
      <c r="AZ3418"/>
      <c r="BA3418"/>
      <c r="BB3418"/>
      <c r="BC3418"/>
      <c r="BD3418"/>
      <c r="BE3418"/>
      <c r="BF3418"/>
      <c r="BG3418"/>
      <c r="BH3418"/>
      <c r="BI3418"/>
      <c r="BJ3418"/>
      <c r="BK3418"/>
      <c r="BL3418"/>
      <c r="BM3418"/>
      <c r="BN3418"/>
      <c r="BO3418"/>
      <c r="BP3418"/>
    </row>
    <row r="3419" spans="51:68" ht="14.25">
      <c r="AY3419"/>
      <c r="AZ3419"/>
      <c r="BA3419"/>
      <c r="BB3419"/>
      <c r="BC3419"/>
      <c r="BD3419"/>
      <c r="BE3419"/>
      <c r="BF3419"/>
      <c r="BG3419"/>
      <c r="BH3419"/>
      <c r="BI3419"/>
      <c r="BJ3419"/>
      <c r="BK3419"/>
      <c r="BL3419"/>
      <c r="BM3419"/>
      <c r="BN3419"/>
      <c r="BO3419"/>
      <c r="BP3419"/>
    </row>
    <row r="3420" spans="51:68" ht="14.25">
      <c r="AY3420"/>
      <c r="AZ3420"/>
      <c r="BA3420"/>
      <c r="BB3420"/>
      <c r="BC3420"/>
      <c r="BD3420"/>
      <c r="BE3420"/>
      <c r="BF3420"/>
      <c r="BG3420"/>
      <c r="BH3420"/>
      <c r="BI3420"/>
      <c r="BJ3420"/>
      <c r="BK3420"/>
      <c r="BL3420"/>
      <c r="BM3420"/>
      <c r="BN3420"/>
      <c r="BO3420"/>
      <c r="BP3420"/>
    </row>
    <row r="3421" spans="51:68" ht="14.25">
      <c r="AY3421"/>
      <c r="AZ3421"/>
      <c r="BA3421"/>
      <c r="BB3421"/>
      <c r="BC3421"/>
      <c r="BD3421"/>
      <c r="BE3421"/>
      <c r="BF3421"/>
      <c r="BG3421"/>
      <c r="BH3421"/>
      <c r="BI3421"/>
      <c r="BJ3421"/>
      <c r="BK3421"/>
      <c r="BL3421"/>
      <c r="BM3421"/>
      <c r="BN3421"/>
      <c r="BO3421"/>
      <c r="BP3421"/>
    </row>
    <row r="3422" spans="51:68" ht="14.25">
      <c r="AY3422"/>
      <c r="AZ3422"/>
      <c r="BA3422"/>
      <c r="BB3422"/>
      <c r="BC3422"/>
      <c r="BD3422"/>
      <c r="BE3422"/>
      <c r="BF3422"/>
      <c r="BG3422"/>
      <c r="BH3422"/>
      <c r="BI3422"/>
      <c r="BJ3422"/>
      <c r="BK3422"/>
      <c r="BL3422"/>
      <c r="BM3422"/>
      <c r="BN3422"/>
      <c r="BO3422"/>
      <c r="BP3422"/>
    </row>
    <row r="3423" spans="51:68" ht="14.25">
      <c r="AY3423"/>
      <c r="AZ3423"/>
      <c r="BA3423"/>
      <c r="BB3423"/>
      <c r="BC3423"/>
      <c r="BD3423"/>
      <c r="BE3423"/>
      <c r="BF3423"/>
      <c r="BG3423"/>
      <c r="BH3423"/>
      <c r="BI3423"/>
      <c r="BJ3423"/>
      <c r="BK3423"/>
      <c r="BL3423"/>
      <c r="BM3423"/>
      <c r="BN3423"/>
      <c r="BO3423"/>
      <c r="BP3423"/>
    </row>
    <row r="3424" spans="51:68" ht="14.25">
      <c r="AY3424"/>
      <c r="AZ3424"/>
      <c r="BA3424"/>
      <c r="BB3424"/>
      <c r="BC3424"/>
      <c r="BD3424"/>
      <c r="BE3424"/>
      <c r="BF3424"/>
      <c r="BG3424"/>
      <c r="BH3424"/>
      <c r="BI3424"/>
      <c r="BJ3424"/>
      <c r="BK3424"/>
      <c r="BL3424"/>
      <c r="BM3424"/>
      <c r="BN3424"/>
      <c r="BO3424"/>
      <c r="BP3424"/>
    </row>
    <row r="3425" spans="51:68" ht="14.25">
      <c r="AY3425"/>
      <c r="AZ3425"/>
      <c r="BA3425"/>
      <c r="BB3425"/>
      <c r="BC3425"/>
      <c r="BD3425"/>
      <c r="BE3425"/>
      <c r="BF3425"/>
      <c r="BG3425"/>
      <c r="BH3425"/>
      <c r="BI3425"/>
      <c r="BJ3425"/>
      <c r="BK3425"/>
      <c r="BL3425"/>
      <c r="BM3425"/>
      <c r="BN3425"/>
      <c r="BO3425"/>
      <c r="BP3425"/>
    </row>
    <row r="3426" spans="51:68" ht="14.25">
      <c r="AY3426"/>
      <c r="AZ3426"/>
      <c r="BA3426"/>
      <c r="BB3426"/>
      <c r="BC3426"/>
      <c r="BD3426"/>
      <c r="BE3426"/>
      <c r="BF3426"/>
      <c r="BG3426"/>
      <c r="BH3426"/>
      <c r="BI3426"/>
      <c r="BJ3426"/>
      <c r="BK3426"/>
      <c r="BL3426"/>
      <c r="BM3426"/>
      <c r="BN3426"/>
      <c r="BO3426"/>
      <c r="BP3426"/>
    </row>
    <row r="3427" spans="51:68" ht="14.25">
      <c r="AY3427"/>
      <c r="AZ3427"/>
      <c r="BA3427"/>
      <c r="BB3427"/>
      <c r="BC3427"/>
      <c r="BD3427"/>
      <c r="BE3427"/>
      <c r="BF3427"/>
      <c r="BG3427"/>
      <c r="BH3427"/>
      <c r="BI3427"/>
      <c r="BJ3427"/>
      <c r="BK3427"/>
      <c r="BL3427"/>
      <c r="BM3427"/>
      <c r="BN3427"/>
      <c r="BO3427"/>
      <c r="BP3427"/>
    </row>
    <row r="3428" spans="51:68" ht="14.25">
      <c r="AY3428"/>
      <c r="AZ3428"/>
      <c r="BA3428"/>
      <c r="BB3428"/>
      <c r="BC3428"/>
      <c r="BD3428"/>
      <c r="BE3428"/>
      <c r="BF3428"/>
      <c r="BG3428"/>
      <c r="BH3428"/>
      <c r="BI3428"/>
      <c r="BJ3428"/>
      <c r="BK3428"/>
      <c r="BL3428"/>
      <c r="BM3428"/>
      <c r="BN3428"/>
      <c r="BO3428"/>
      <c r="BP3428"/>
    </row>
    <row r="3429" spans="51:68" ht="14.25">
      <c r="AY3429"/>
      <c r="AZ3429"/>
      <c r="BA3429"/>
      <c r="BB3429"/>
      <c r="BC3429"/>
      <c r="BD3429"/>
      <c r="BE3429"/>
      <c r="BF3429"/>
      <c r="BG3429"/>
      <c r="BH3429"/>
      <c r="BI3429"/>
      <c r="BJ3429"/>
      <c r="BK3429"/>
      <c r="BL3429"/>
      <c r="BM3429"/>
      <c r="BN3429"/>
      <c r="BO3429"/>
      <c r="BP3429"/>
    </row>
    <row r="3430" spans="51:68" ht="14.25">
      <c r="AY3430"/>
      <c r="AZ3430"/>
      <c r="BA3430"/>
      <c r="BB3430"/>
      <c r="BC3430"/>
      <c r="BD3430"/>
      <c r="BE3430"/>
      <c r="BF3430"/>
      <c r="BG3430"/>
      <c r="BH3430"/>
      <c r="BI3430"/>
      <c r="BJ3430"/>
      <c r="BK3430"/>
      <c r="BL3430"/>
      <c r="BM3430"/>
      <c r="BN3430"/>
      <c r="BO3430"/>
      <c r="BP3430"/>
    </row>
    <row r="3431" spans="51:68" ht="14.25">
      <c r="AY3431"/>
      <c r="AZ3431"/>
      <c r="BA3431"/>
      <c r="BB3431"/>
      <c r="BC3431"/>
      <c r="BD3431"/>
      <c r="BE3431"/>
      <c r="BF3431"/>
      <c r="BG3431"/>
      <c r="BH3431"/>
      <c r="BI3431"/>
      <c r="BJ3431"/>
      <c r="BK3431"/>
      <c r="BL3431"/>
      <c r="BM3431"/>
      <c r="BN3431"/>
      <c r="BO3431"/>
      <c r="BP3431"/>
    </row>
    <row r="3432" spans="51:68" ht="14.25">
      <c r="AY3432"/>
      <c r="AZ3432"/>
      <c r="BA3432"/>
      <c r="BB3432"/>
      <c r="BC3432"/>
      <c r="BD3432"/>
      <c r="BE3432"/>
      <c r="BF3432"/>
      <c r="BG3432"/>
      <c r="BH3432"/>
      <c r="BI3432"/>
      <c r="BJ3432"/>
      <c r="BK3432"/>
      <c r="BL3432"/>
      <c r="BM3432"/>
      <c r="BN3432"/>
      <c r="BO3432"/>
      <c r="BP3432"/>
    </row>
    <row r="3433" spans="51:68" ht="14.25">
      <c r="AY3433"/>
      <c r="AZ3433"/>
      <c r="BA3433"/>
      <c r="BB3433"/>
      <c r="BC3433"/>
      <c r="BD3433"/>
      <c r="BE3433"/>
      <c r="BF3433"/>
      <c r="BG3433"/>
      <c r="BH3433"/>
      <c r="BI3433"/>
      <c r="BJ3433"/>
      <c r="BK3433"/>
      <c r="BL3433"/>
      <c r="BM3433"/>
      <c r="BN3433"/>
      <c r="BO3433"/>
      <c r="BP3433"/>
    </row>
    <row r="3434" spans="51:68" ht="14.25">
      <c r="AY3434"/>
      <c r="AZ3434"/>
      <c r="BA3434"/>
      <c r="BB3434"/>
      <c r="BC3434"/>
      <c r="BD3434"/>
      <c r="BE3434"/>
      <c r="BF3434"/>
      <c r="BG3434"/>
      <c r="BH3434"/>
      <c r="BI3434"/>
      <c r="BJ3434"/>
      <c r="BK3434"/>
      <c r="BL3434"/>
      <c r="BM3434"/>
      <c r="BN3434"/>
      <c r="BO3434"/>
      <c r="BP3434"/>
    </row>
    <row r="3435" spans="51:68" ht="14.25">
      <c r="AY3435"/>
      <c r="AZ3435"/>
      <c r="BA3435"/>
      <c r="BB3435"/>
      <c r="BC3435"/>
      <c r="BD3435"/>
      <c r="BE3435"/>
      <c r="BF3435"/>
      <c r="BG3435"/>
      <c r="BH3435"/>
      <c r="BI3435"/>
      <c r="BJ3435"/>
      <c r="BK3435"/>
      <c r="BL3435"/>
      <c r="BM3435"/>
      <c r="BN3435"/>
      <c r="BO3435"/>
      <c r="BP3435"/>
    </row>
    <row r="3436" spans="51:68" ht="14.25">
      <c r="AY3436"/>
      <c r="AZ3436"/>
      <c r="BA3436"/>
      <c r="BB3436"/>
      <c r="BC3436"/>
      <c r="BD3436"/>
      <c r="BE3436"/>
      <c r="BF3436"/>
      <c r="BG3436"/>
      <c r="BH3436"/>
      <c r="BI3436"/>
      <c r="BJ3436"/>
      <c r="BK3436"/>
      <c r="BL3436"/>
      <c r="BM3436"/>
      <c r="BN3436"/>
      <c r="BO3436"/>
      <c r="BP3436"/>
    </row>
    <row r="3437" spans="51:68" ht="14.25">
      <c r="AY3437"/>
      <c r="AZ3437"/>
      <c r="BA3437"/>
      <c r="BB3437"/>
      <c r="BC3437"/>
      <c r="BD3437"/>
      <c r="BE3437"/>
      <c r="BF3437"/>
      <c r="BG3437"/>
      <c r="BH3437"/>
      <c r="BI3437"/>
      <c r="BJ3437"/>
      <c r="BK3437"/>
      <c r="BL3437"/>
      <c r="BM3437"/>
      <c r="BN3437"/>
      <c r="BO3437"/>
      <c r="BP3437"/>
    </row>
    <row r="3438" spans="51:68" ht="14.25">
      <c r="AY3438"/>
      <c r="AZ3438"/>
      <c r="BA3438"/>
      <c r="BB3438"/>
      <c r="BC3438"/>
      <c r="BD3438"/>
      <c r="BE3438"/>
      <c r="BF3438"/>
      <c r="BG3438"/>
      <c r="BH3438"/>
      <c r="BI3438"/>
      <c r="BJ3438"/>
      <c r="BK3438"/>
      <c r="BL3438"/>
      <c r="BM3438"/>
      <c r="BN3438"/>
      <c r="BO3438"/>
      <c r="BP3438"/>
    </row>
    <row r="3439" spans="51:68" ht="14.25">
      <c r="AY3439"/>
      <c r="AZ3439"/>
      <c r="BA3439"/>
      <c r="BB3439"/>
      <c r="BC3439"/>
      <c r="BD3439"/>
      <c r="BE3439"/>
      <c r="BF3439"/>
      <c r="BG3439"/>
      <c r="BH3439"/>
      <c r="BI3439"/>
      <c r="BJ3439"/>
      <c r="BK3439"/>
      <c r="BL3439"/>
      <c r="BM3439"/>
      <c r="BN3439"/>
      <c r="BO3439"/>
      <c r="BP3439"/>
    </row>
    <row r="3440" spans="51:68" ht="14.25">
      <c r="AY3440"/>
      <c r="AZ3440"/>
      <c r="BA3440"/>
      <c r="BB3440"/>
      <c r="BC3440"/>
      <c r="BD3440"/>
      <c r="BE3440"/>
      <c r="BF3440"/>
      <c r="BG3440"/>
      <c r="BH3440"/>
      <c r="BI3440"/>
      <c r="BJ3440"/>
      <c r="BK3440"/>
      <c r="BL3440"/>
      <c r="BM3440"/>
      <c r="BN3440"/>
      <c r="BO3440"/>
      <c r="BP3440"/>
    </row>
    <row r="3441" spans="51:68" ht="14.25">
      <c r="AY3441"/>
      <c r="AZ3441"/>
      <c r="BA3441"/>
      <c r="BB3441"/>
      <c r="BC3441"/>
      <c r="BD3441"/>
      <c r="BE3441"/>
      <c r="BF3441"/>
      <c r="BG3441"/>
      <c r="BH3441"/>
      <c r="BI3441"/>
      <c r="BJ3441"/>
      <c r="BK3441"/>
      <c r="BL3441"/>
      <c r="BM3441"/>
      <c r="BN3441"/>
      <c r="BO3441"/>
      <c r="BP3441"/>
    </row>
    <row r="3442" spans="51:68" ht="14.25">
      <c r="AY3442"/>
      <c r="AZ3442"/>
      <c r="BA3442"/>
      <c r="BB3442"/>
      <c r="BC3442"/>
      <c r="BD3442"/>
      <c r="BE3442"/>
      <c r="BF3442"/>
      <c r="BG3442"/>
      <c r="BH3442"/>
      <c r="BI3442"/>
      <c r="BJ3442"/>
      <c r="BK3442"/>
      <c r="BL3442"/>
      <c r="BM3442"/>
      <c r="BN3442"/>
      <c r="BO3442"/>
      <c r="BP3442"/>
    </row>
    <row r="3443" spans="51:68" ht="14.25">
      <c r="AY3443"/>
      <c r="AZ3443"/>
      <c r="BA3443"/>
      <c r="BB3443"/>
      <c r="BC3443"/>
      <c r="BD3443"/>
      <c r="BE3443"/>
      <c r="BF3443"/>
      <c r="BG3443"/>
      <c r="BH3443"/>
      <c r="BI3443"/>
      <c r="BJ3443"/>
      <c r="BK3443"/>
      <c r="BL3443"/>
      <c r="BM3443"/>
      <c r="BN3443"/>
      <c r="BO3443"/>
      <c r="BP3443"/>
    </row>
    <row r="3444" spans="51:68" ht="14.25">
      <c r="AY3444"/>
      <c r="AZ3444"/>
      <c r="BA3444"/>
      <c r="BB3444"/>
      <c r="BC3444"/>
      <c r="BD3444"/>
      <c r="BE3444"/>
      <c r="BF3444"/>
      <c r="BG3444"/>
      <c r="BH3444"/>
      <c r="BI3444"/>
      <c r="BJ3444"/>
      <c r="BK3444"/>
      <c r="BL3444"/>
      <c r="BM3444"/>
      <c r="BN3444"/>
      <c r="BO3444"/>
      <c r="BP3444"/>
    </row>
    <row r="3445" spans="51:68" ht="14.25">
      <c r="AY3445"/>
      <c r="AZ3445"/>
      <c r="BA3445"/>
      <c r="BB3445"/>
      <c r="BC3445"/>
      <c r="BD3445"/>
      <c r="BE3445"/>
      <c r="BF3445"/>
      <c r="BG3445"/>
      <c r="BH3445"/>
      <c r="BI3445"/>
      <c r="BJ3445"/>
      <c r="BK3445"/>
      <c r="BL3445"/>
      <c r="BM3445"/>
      <c r="BN3445"/>
      <c r="BO3445"/>
      <c r="BP3445"/>
    </row>
    <row r="3446" spans="51:68" ht="14.25">
      <c r="AY3446"/>
      <c r="AZ3446"/>
      <c r="BA3446"/>
      <c r="BB3446"/>
      <c r="BC3446"/>
      <c r="BD3446"/>
      <c r="BE3446"/>
      <c r="BF3446"/>
      <c r="BG3446"/>
      <c r="BH3446"/>
      <c r="BI3446"/>
      <c r="BJ3446"/>
      <c r="BK3446"/>
      <c r="BL3446"/>
      <c r="BM3446"/>
      <c r="BN3446"/>
      <c r="BO3446"/>
      <c r="BP3446"/>
    </row>
    <row r="3447" spans="51:68" ht="14.25">
      <c r="AY3447"/>
      <c r="AZ3447"/>
      <c r="BA3447"/>
      <c r="BB3447"/>
      <c r="BC3447"/>
      <c r="BD3447"/>
      <c r="BE3447"/>
      <c r="BF3447"/>
      <c r="BG3447"/>
      <c r="BH3447"/>
      <c r="BI3447"/>
      <c r="BJ3447"/>
      <c r="BK3447"/>
      <c r="BL3447"/>
      <c r="BM3447"/>
      <c r="BN3447"/>
      <c r="BO3447"/>
      <c r="BP3447"/>
    </row>
    <row r="3448" spans="51:68" ht="14.25">
      <c r="AY3448"/>
      <c r="AZ3448"/>
      <c r="BA3448"/>
      <c r="BB3448"/>
      <c r="BC3448"/>
      <c r="BD3448"/>
      <c r="BE3448"/>
      <c r="BF3448"/>
      <c r="BG3448"/>
      <c r="BH3448"/>
      <c r="BI3448"/>
      <c r="BJ3448"/>
      <c r="BK3448"/>
      <c r="BL3448"/>
      <c r="BM3448"/>
      <c r="BN3448"/>
      <c r="BO3448"/>
      <c r="BP3448"/>
    </row>
    <row r="3449" spans="51:68" ht="14.25">
      <c r="AY3449"/>
      <c r="AZ3449"/>
      <c r="BA3449"/>
      <c r="BB3449"/>
      <c r="BC3449"/>
      <c r="BD3449"/>
      <c r="BE3449"/>
      <c r="BF3449"/>
      <c r="BG3449"/>
      <c r="BH3449"/>
      <c r="BI3449"/>
      <c r="BJ3449"/>
      <c r="BK3449"/>
      <c r="BL3449"/>
      <c r="BM3449"/>
      <c r="BN3449"/>
      <c r="BO3449"/>
      <c r="BP3449"/>
    </row>
    <row r="3450" spans="51:68" ht="14.25">
      <c r="AY3450"/>
      <c r="AZ3450"/>
      <c r="BA3450"/>
      <c r="BB3450"/>
      <c r="BC3450"/>
      <c r="BD3450"/>
      <c r="BE3450"/>
      <c r="BF3450"/>
      <c r="BG3450"/>
      <c r="BH3450"/>
      <c r="BI3450"/>
      <c r="BJ3450"/>
      <c r="BK3450"/>
      <c r="BL3450"/>
      <c r="BM3450"/>
      <c r="BN3450"/>
      <c r="BO3450"/>
      <c r="BP3450"/>
    </row>
    <row r="3451" spans="51:68" ht="14.25">
      <c r="AY3451"/>
      <c r="AZ3451"/>
      <c r="BA3451"/>
      <c r="BB3451"/>
      <c r="BC3451"/>
      <c r="BD3451"/>
      <c r="BE3451"/>
      <c r="BF3451"/>
      <c r="BG3451"/>
      <c r="BH3451"/>
      <c r="BI3451"/>
      <c r="BJ3451"/>
      <c r="BK3451"/>
      <c r="BL3451"/>
      <c r="BM3451"/>
      <c r="BN3451"/>
      <c r="BO3451"/>
      <c r="BP3451"/>
    </row>
    <row r="3452" spans="51:68" ht="14.25">
      <c r="AY3452"/>
      <c r="AZ3452"/>
      <c r="BA3452"/>
      <c r="BB3452"/>
      <c r="BC3452"/>
      <c r="BD3452"/>
      <c r="BE3452"/>
      <c r="BF3452"/>
      <c r="BG3452"/>
      <c r="BH3452"/>
      <c r="BI3452"/>
      <c r="BJ3452"/>
      <c r="BK3452"/>
      <c r="BL3452"/>
      <c r="BM3452"/>
      <c r="BN3452"/>
      <c r="BO3452"/>
      <c r="BP3452"/>
    </row>
    <row r="3453" spans="51:68" ht="14.25">
      <c r="AY3453"/>
      <c r="AZ3453"/>
      <c r="BA3453"/>
      <c r="BB3453"/>
      <c r="BC3453"/>
      <c r="BD3453"/>
      <c r="BE3453"/>
      <c r="BF3453"/>
      <c r="BG3453"/>
      <c r="BH3453"/>
      <c r="BI3453"/>
      <c r="BJ3453"/>
      <c r="BK3453"/>
      <c r="BL3453"/>
      <c r="BM3453"/>
      <c r="BN3453"/>
      <c r="BO3453"/>
      <c r="BP3453"/>
    </row>
    <row r="3454" spans="51:68" ht="14.25">
      <c r="AY3454"/>
      <c r="AZ3454"/>
      <c r="BA3454"/>
      <c r="BB3454"/>
      <c r="BC3454"/>
      <c r="BD3454"/>
      <c r="BE3454"/>
      <c r="BF3454"/>
      <c r="BG3454"/>
      <c r="BH3454"/>
      <c r="BI3454"/>
      <c r="BJ3454"/>
      <c r="BK3454"/>
      <c r="BL3454"/>
      <c r="BM3454"/>
      <c r="BN3454"/>
      <c r="BO3454"/>
      <c r="BP3454"/>
    </row>
    <row r="3455" spans="51:68" ht="14.25">
      <c r="AY3455"/>
      <c r="AZ3455"/>
      <c r="BA3455"/>
      <c r="BB3455"/>
      <c r="BC3455"/>
      <c r="BD3455"/>
      <c r="BE3455"/>
      <c r="BF3455"/>
      <c r="BG3455"/>
      <c r="BH3455"/>
      <c r="BI3455"/>
      <c r="BJ3455"/>
      <c r="BK3455"/>
      <c r="BL3455"/>
      <c r="BM3455"/>
      <c r="BN3455"/>
      <c r="BO3455"/>
      <c r="BP3455"/>
    </row>
    <row r="3456" spans="51:68" ht="14.25">
      <c r="AY3456"/>
      <c r="AZ3456"/>
      <c r="BA3456"/>
      <c r="BB3456"/>
      <c r="BC3456"/>
      <c r="BD3456"/>
      <c r="BE3456"/>
      <c r="BF3456"/>
      <c r="BG3456"/>
      <c r="BH3456"/>
      <c r="BI3456"/>
      <c r="BJ3456"/>
      <c r="BK3456"/>
      <c r="BL3456"/>
      <c r="BM3456"/>
      <c r="BN3456"/>
      <c r="BO3456"/>
      <c r="BP3456"/>
    </row>
    <row r="3457" spans="51:68" ht="14.25">
      <c r="AY3457"/>
      <c r="AZ3457"/>
      <c r="BA3457"/>
      <c r="BB3457"/>
      <c r="BC3457"/>
      <c r="BD3457"/>
      <c r="BE3457"/>
      <c r="BF3457"/>
      <c r="BG3457"/>
      <c r="BH3457"/>
      <c r="BI3457"/>
      <c r="BJ3457"/>
      <c r="BK3457"/>
      <c r="BL3457"/>
      <c r="BM3457"/>
      <c r="BN3457"/>
      <c r="BO3457"/>
      <c r="BP3457"/>
    </row>
    <row r="3458" spans="51:68" ht="14.25">
      <c r="AY3458"/>
      <c r="AZ3458"/>
      <c r="BA3458"/>
      <c r="BB3458"/>
      <c r="BC3458"/>
      <c r="BD3458"/>
      <c r="BE3458"/>
      <c r="BF3458"/>
      <c r="BG3458"/>
      <c r="BH3458"/>
      <c r="BI3458"/>
      <c r="BJ3458"/>
      <c r="BK3458"/>
      <c r="BL3458"/>
      <c r="BM3458"/>
      <c r="BN3458"/>
      <c r="BO3458"/>
      <c r="BP3458"/>
    </row>
    <row r="3459" spans="51:68" ht="14.25">
      <c r="AY3459"/>
      <c r="AZ3459"/>
      <c r="BA3459"/>
      <c r="BB3459"/>
      <c r="BC3459"/>
      <c r="BD3459"/>
      <c r="BE3459"/>
      <c r="BF3459"/>
      <c r="BG3459"/>
      <c r="BH3459"/>
      <c r="BI3459"/>
      <c r="BJ3459"/>
      <c r="BK3459"/>
      <c r="BL3459"/>
      <c r="BM3459"/>
      <c r="BN3459"/>
      <c r="BO3459"/>
      <c r="BP3459"/>
    </row>
    <row r="3460" spans="51:68" ht="14.25">
      <c r="AY3460"/>
      <c r="AZ3460"/>
      <c r="BA3460"/>
      <c r="BB3460"/>
      <c r="BC3460"/>
      <c r="BD3460"/>
      <c r="BE3460"/>
      <c r="BF3460"/>
      <c r="BG3460"/>
      <c r="BH3460"/>
      <c r="BI3460"/>
      <c r="BJ3460"/>
      <c r="BK3460"/>
      <c r="BL3460"/>
      <c r="BM3460"/>
      <c r="BN3460"/>
      <c r="BO3460"/>
      <c r="BP3460"/>
    </row>
    <row r="3461" spans="51:68" ht="14.25">
      <c r="AY3461"/>
      <c r="AZ3461"/>
      <c r="BA3461"/>
      <c r="BB3461"/>
      <c r="BC3461"/>
      <c r="BD3461"/>
      <c r="BE3461"/>
      <c r="BF3461"/>
      <c r="BG3461"/>
      <c r="BH3461"/>
      <c r="BI3461"/>
      <c r="BJ3461"/>
      <c r="BK3461"/>
      <c r="BL3461"/>
      <c r="BM3461"/>
      <c r="BN3461"/>
      <c r="BO3461"/>
      <c r="BP3461"/>
    </row>
    <row r="3462" spans="51:68" ht="14.25">
      <c r="AY3462"/>
      <c r="AZ3462"/>
      <c r="BA3462"/>
      <c r="BB3462"/>
      <c r="BC3462"/>
      <c r="BD3462"/>
      <c r="BE3462"/>
      <c r="BF3462"/>
      <c r="BG3462"/>
      <c r="BH3462"/>
      <c r="BI3462"/>
      <c r="BJ3462"/>
      <c r="BK3462"/>
      <c r="BL3462"/>
      <c r="BM3462"/>
      <c r="BN3462"/>
      <c r="BO3462"/>
      <c r="BP3462"/>
    </row>
    <row r="3463" spans="51:68" ht="14.25">
      <c r="AY3463"/>
      <c r="AZ3463"/>
      <c r="BA3463"/>
      <c r="BB3463"/>
      <c r="BC3463"/>
      <c r="BD3463"/>
      <c r="BE3463"/>
      <c r="BF3463"/>
      <c r="BG3463"/>
      <c r="BH3463"/>
      <c r="BI3463"/>
      <c r="BJ3463"/>
      <c r="BK3463"/>
      <c r="BL3463"/>
      <c r="BM3463"/>
      <c r="BN3463"/>
      <c r="BO3463"/>
      <c r="BP3463"/>
    </row>
    <row r="3464" spans="51:68" ht="14.25">
      <c r="AY3464"/>
      <c r="AZ3464"/>
      <c r="BA3464"/>
      <c r="BB3464"/>
      <c r="BC3464"/>
      <c r="BD3464"/>
      <c r="BE3464"/>
      <c r="BF3464"/>
      <c r="BG3464"/>
      <c r="BH3464"/>
      <c r="BI3464"/>
      <c r="BJ3464"/>
      <c r="BK3464"/>
      <c r="BL3464"/>
      <c r="BM3464"/>
      <c r="BN3464"/>
      <c r="BO3464"/>
      <c r="BP3464"/>
    </row>
    <row r="3465" spans="51:68" ht="14.25">
      <c r="AY3465"/>
      <c r="AZ3465"/>
      <c r="BA3465"/>
      <c r="BB3465"/>
      <c r="BC3465"/>
      <c r="BD3465"/>
      <c r="BE3465"/>
      <c r="BF3465"/>
      <c r="BG3465"/>
      <c r="BH3465"/>
      <c r="BI3465"/>
      <c r="BJ3465"/>
      <c r="BK3465"/>
      <c r="BL3465"/>
      <c r="BM3465"/>
      <c r="BN3465"/>
      <c r="BO3465"/>
      <c r="BP3465"/>
    </row>
    <row r="3466" spans="51:68" ht="14.25">
      <c r="AY3466"/>
      <c r="AZ3466"/>
      <c r="BA3466"/>
      <c r="BB3466"/>
      <c r="BC3466"/>
      <c r="BD3466"/>
      <c r="BE3466"/>
      <c r="BF3466"/>
      <c r="BG3466"/>
      <c r="BH3466"/>
      <c r="BI3466"/>
      <c r="BJ3466"/>
      <c r="BK3466"/>
      <c r="BL3466"/>
      <c r="BM3466"/>
      <c r="BN3466"/>
      <c r="BO3466"/>
      <c r="BP3466"/>
    </row>
    <row r="3467" spans="51:68" ht="14.25">
      <c r="AY3467"/>
      <c r="AZ3467"/>
      <c r="BA3467"/>
      <c r="BB3467"/>
      <c r="BC3467"/>
      <c r="BD3467"/>
      <c r="BE3467"/>
      <c r="BF3467"/>
      <c r="BG3467"/>
      <c r="BH3467"/>
      <c r="BI3467"/>
      <c r="BJ3467"/>
      <c r="BK3467"/>
      <c r="BL3467"/>
      <c r="BM3467"/>
      <c r="BN3467"/>
      <c r="BO3467"/>
      <c r="BP3467"/>
    </row>
    <row r="3468" spans="51:68" ht="14.25">
      <c r="AY3468"/>
      <c r="AZ3468"/>
      <c r="BA3468"/>
      <c r="BB3468"/>
      <c r="BC3468"/>
      <c r="BD3468"/>
      <c r="BE3468"/>
      <c r="BF3468"/>
      <c r="BG3468"/>
      <c r="BH3468"/>
      <c r="BI3468"/>
      <c r="BJ3468"/>
      <c r="BK3468"/>
      <c r="BL3468"/>
      <c r="BM3468"/>
      <c r="BN3468"/>
      <c r="BO3468"/>
      <c r="BP3468"/>
    </row>
    <row r="3469" spans="51:68" ht="14.25">
      <c r="AY3469"/>
      <c r="AZ3469"/>
      <c r="BA3469"/>
      <c r="BB3469"/>
      <c r="BC3469"/>
      <c r="BD3469"/>
      <c r="BE3469"/>
      <c r="BF3469"/>
      <c r="BG3469"/>
      <c r="BH3469"/>
      <c r="BI3469"/>
      <c r="BJ3469"/>
      <c r="BK3469"/>
      <c r="BL3469"/>
      <c r="BM3469"/>
      <c r="BN3469"/>
      <c r="BO3469"/>
      <c r="BP3469"/>
    </row>
    <row r="3470" spans="51:68" ht="14.25">
      <c r="AY3470"/>
      <c r="AZ3470"/>
      <c r="BA3470"/>
      <c r="BB3470"/>
      <c r="BC3470"/>
      <c r="BD3470"/>
      <c r="BE3470"/>
      <c r="BF3470"/>
      <c r="BG3470"/>
      <c r="BH3470"/>
      <c r="BI3470"/>
      <c r="BJ3470"/>
      <c r="BK3470"/>
      <c r="BL3470"/>
      <c r="BM3470"/>
      <c r="BN3470"/>
      <c r="BO3470"/>
      <c r="BP3470"/>
    </row>
    <row r="3471" spans="51:68" ht="14.25">
      <c r="AY3471"/>
      <c r="AZ3471"/>
      <c r="BA3471"/>
      <c r="BB3471"/>
      <c r="BC3471"/>
      <c r="BD3471"/>
      <c r="BE3471"/>
      <c r="BF3471"/>
      <c r="BG3471"/>
      <c r="BH3471"/>
      <c r="BI3471"/>
      <c r="BJ3471"/>
      <c r="BK3471"/>
      <c r="BL3471"/>
      <c r="BM3471"/>
      <c r="BN3471"/>
      <c r="BO3471"/>
      <c r="BP3471"/>
    </row>
    <row r="3472" spans="51:68" ht="14.25">
      <c r="AY3472"/>
      <c r="AZ3472"/>
      <c r="BA3472"/>
      <c r="BB3472"/>
      <c r="BC3472"/>
      <c r="BD3472"/>
      <c r="BE3472"/>
      <c r="BF3472"/>
      <c r="BG3472"/>
      <c r="BH3472"/>
      <c r="BI3472"/>
      <c r="BJ3472"/>
      <c r="BK3472"/>
      <c r="BL3472"/>
      <c r="BM3472"/>
      <c r="BN3472"/>
      <c r="BO3472"/>
      <c r="BP3472"/>
    </row>
    <row r="3473" spans="51:68" ht="14.25">
      <c r="AY3473"/>
      <c r="AZ3473"/>
      <c r="BA3473"/>
      <c r="BB3473"/>
      <c r="BC3473"/>
      <c r="BD3473"/>
      <c r="BE3473"/>
      <c r="BF3473"/>
      <c r="BG3473"/>
      <c r="BH3473"/>
      <c r="BI3473"/>
      <c r="BJ3473"/>
      <c r="BK3473"/>
      <c r="BL3473"/>
      <c r="BM3473"/>
      <c r="BN3473"/>
      <c r="BO3473"/>
      <c r="BP3473"/>
    </row>
    <row r="3474" spans="51:68" ht="14.25">
      <c r="AY3474"/>
      <c r="AZ3474"/>
      <c r="BA3474"/>
      <c r="BB3474"/>
      <c r="BC3474"/>
      <c r="BD3474"/>
      <c r="BE3474"/>
      <c r="BF3474"/>
      <c r="BG3474"/>
      <c r="BH3474"/>
      <c r="BI3474"/>
      <c r="BJ3474"/>
      <c r="BK3474"/>
      <c r="BL3474"/>
      <c r="BM3474"/>
      <c r="BN3474"/>
      <c r="BO3474"/>
      <c r="BP3474"/>
    </row>
    <row r="3475" spans="51:68" ht="14.25">
      <c r="AY3475"/>
      <c r="AZ3475"/>
      <c r="BA3475"/>
      <c r="BB3475"/>
      <c r="BC3475"/>
      <c r="BD3475"/>
      <c r="BE3475"/>
      <c r="BF3475"/>
      <c r="BG3475"/>
      <c r="BH3475"/>
      <c r="BI3475"/>
      <c r="BJ3475"/>
      <c r="BK3475"/>
      <c r="BL3475"/>
      <c r="BM3475"/>
      <c r="BN3475"/>
      <c r="BO3475"/>
      <c r="BP3475"/>
    </row>
    <row r="3476" spans="51:68" ht="14.25">
      <c r="AY3476"/>
      <c r="AZ3476"/>
      <c r="BA3476"/>
      <c r="BB3476"/>
      <c r="BC3476"/>
      <c r="BD3476"/>
      <c r="BE3476"/>
      <c r="BF3476"/>
      <c r="BG3476"/>
      <c r="BH3476"/>
      <c r="BI3476"/>
      <c r="BJ3476"/>
      <c r="BK3476"/>
      <c r="BL3476"/>
      <c r="BM3476"/>
      <c r="BN3476"/>
      <c r="BO3476"/>
      <c r="BP3476"/>
    </row>
    <row r="3477" spans="51:68" ht="14.25">
      <c r="AY3477"/>
      <c r="AZ3477"/>
      <c r="BA3477"/>
      <c r="BB3477"/>
      <c r="BC3477"/>
      <c r="BD3477"/>
      <c r="BE3477"/>
      <c r="BF3477"/>
      <c r="BG3477"/>
      <c r="BH3477"/>
      <c r="BI3477"/>
      <c r="BJ3477"/>
      <c r="BK3477"/>
      <c r="BL3477"/>
      <c r="BM3477"/>
      <c r="BN3477"/>
      <c r="BO3477"/>
      <c r="BP3477"/>
    </row>
    <row r="3478" spans="51:68" ht="14.25">
      <c r="AY3478"/>
      <c r="AZ3478"/>
      <c r="BA3478"/>
      <c r="BB3478"/>
      <c r="BC3478"/>
      <c r="BD3478"/>
      <c r="BE3478"/>
      <c r="BF3478"/>
      <c r="BG3478"/>
      <c r="BH3478"/>
      <c r="BI3478"/>
      <c r="BJ3478"/>
      <c r="BK3478"/>
      <c r="BL3478"/>
      <c r="BM3478"/>
      <c r="BN3478"/>
      <c r="BO3478"/>
      <c r="BP3478"/>
    </row>
    <row r="3479" spans="51:68" ht="14.25">
      <c r="AY3479"/>
      <c r="AZ3479"/>
      <c r="BA3479"/>
      <c r="BB3479"/>
      <c r="BC3479"/>
      <c r="BD3479"/>
      <c r="BE3479"/>
      <c r="BF3479"/>
      <c r="BG3479"/>
      <c r="BH3479"/>
      <c r="BI3479"/>
      <c r="BJ3479"/>
      <c r="BK3479"/>
      <c r="BL3479"/>
      <c r="BM3479"/>
      <c r="BN3479"/>
      <c r="BO3479"/>
      <c r="BP3479"/>
    </row>
    <row r="3480" spans="51:68" ht="14.25">
      <c r="AY3480"/>
      <c r="AZ3480"/>
      <c r="BA3480"/>
      <c r="BB3480"/>
      <c r="BC3480"/>
      <c r="BD3480"/>
      <c r="BE3480"/>
      <c r="BF3480"/>
      <c r="BG3480"/>
      <c r="BH3480"/>
      <c r="BI3480"/>
      <c r="BJ3480"/>
      <c r="BK3480"/>
      <c r="BL3480"/>
      <c r="BM3480"/>
      <c r="BN3480"/>
      <c r="BO3480"/>
      <c r="BP3480"/>
    </row>
    <row r="3481" spans="51:68" ht="14.25">
      <c r="AY3481"/>
      <c r="AZ3481"/>
      <c r="BA3481"/>
      <c r="BB3481"/>
      <c r="BC3481"/>
      <c r="BD3481"/>
      <c r="BE3481"/>
      <c r="BF3481"/>
      <c r="BG3481"/>
      <c r="BH3481"/>
      <c r="BI3481"/>
      <c r="BJ3481"/>
      <c r="BK3481"/>
      <c r="BL3481"/>
      <c r="BM3481"/>
      <c r="BN3481"/>
      <c r="BO3481"/>
      <c r="BP3481"/>
    </row>
    <row r="3482" spans="51:68" ht="14.25">
      <c r="AY3482"/>
      <c r="AZ3482"/>
      <c r="BA3482"/>
      <c r="BB3482"/>
      <c r="BC3482"/>
      <c r="BD3482"/>
      <c r="BE3482"/>
      <c r="BF3482"/>
      <c r="BG3482"/>
      <c r="BH3482"/>
      <c r="BI3482"/>
      <c r="BJ3482"/>
      <c r="BK3482"/>
      <c r="BL3482"/>
      <c r="BM3482"/>
      <c r="BN3482"/>
      <c r="BO3482"/>
      <c r="BP3482"/>
    </row>
    <row r="3483" spans="51:68" ht="14.25">
      <c r="AY3483"/>
      <c r="AZ3483"/>
      <c r="BA3483"/>
      <c r="BB3483"/>
      <c r="BC3483"/>
      <c r="BD3483"/>
      <c r="BE3483"/>
      <c r="BF3483"/>
      <c r="BG3483"/>
      <c r="BH3483"/>
      <c r="BI3483"/>
      <c r="BJ3483"/>
      <c r="BK3483"/>
      <c r="BL3483"/>
      <c r="BM3483"/>
      <c r="BN3483"/>
      <c r="BO3483"/>
      <c r="BP3483"/>
    </row>
    <row r="3484" spans="51:68" ht="14.25">
      <c r="AY3484"/>
      <c r="AZ3484"/>
      <c r="BA3484"/>
      <c r="BB3484"/>
      <c r="BC3484"/>
      <c r="BD3484"/>
      <c r="BE3484"/>
      <c r="BF3484"/>
      <c r="BG3484"/>
      <c r="BH3484"/>
      <c r="BI3484"/>
      <c r="BJ3484"/>
      <c r="BK3484"/>
      <c r="BL3484"/>
      <c r="BM3484"/>
      <c r="BN3484"/>
      <c r="BO3484"/>
      <c r="BP3484"/>
    </row>
    <row r="3485" spans="51:68" ht="14.25">
      <c r="AY3485"/>
      <c r="AZ3485"/>
      <c r="BA3485"/>
      <c r="BB3485"/>
      <c r="BC3485"/>
      <c r="BD3485"/>
      <c r="BE3485"/>
      <c r="BF3485"/>
      <c r="BG3485"/>
      <c r="BH3485"/>
      <c r="BI3485"/>
      <c r="BJ3485"/>
      <c r="BK3485"/>
      <c r="BL3485"/>
      <c r="BM3485"/>
      <c r="BN3485"/>
      <c r="BO3485"/>
      <c r="BP3485"/>
    </row>
    <row r="3486" spans="51:68" ht="14.25">
      <c r="AY3486"/>
      <c r="AZ3486"/>
      <c r="BA3486"/>
      <c r="BB3486"/>
      <c r="BC3486"/>
      <c r="BD3486"/>
      <c r="BE3486"/>
      <c r="BF3486"/>
      <c r="BG3486"/>
      <c r="BH3486"/>
      <c r="BI3486"/>
      <c r="BJ3486"/>
      <c r="BK3486"/>
      <c r="BL3486"/>
      <c r="BM3486"/>
      <c r="BN3486"/>
      <c r="BO3486"/>
      <c r="BP3486"/>
    </row>
    <row r="3487" spans="51:68" ht="14.25">
      <c r="AY3487"/>
      <c r="AZ3487"/>
      <c r="BA3487"/>
      <c r="BB3487"/>
      <c r="BC3487"/>
      <c r="BD3487"/>
      <c r="BE3487"/>
      <c r="BF3487"/>
      <c r="BG3487"/>
      <c r="BH3487"/>
      <c r="BI3487"/>
      <c r="BJ3487"/>
      <c r="BK3487"/>
      <c r="BL3487"/>
      <c r="BM3487"/>
      <c r="BN3487"/>
      <c r="BO3487"/>
      <c r="BP3487"/>
    </row>
    <row r="3488" spans="51:68" ht="14.25">
      <c r="AY3488"/>
      <c r="AZ3488"/>
      <c r="BA3488"/>
      <c r="BB3488"/>
      <c r="BC3488"/>
      <c r="BD3488"/>
      <c r="BE3488"/>
      <c r="BF3488"/>
      <c r="BG3488"/>
      <c r="BH3488"/>
      <c r="BI3488"/>
      <c r="BJ3488"/>
      <c r="BK3488"/>
      <c r="BL3488"/>
      <c r="BM3488"/>
      <c r="BN3488"/>
      <c r="BO3488"/>
      <c r="BP3488"/>
    </row>
    <row r="3489" spans="51:68" ht="14.25">
      <c r="AY3489"/>
      <c r="AZ3489"/>
      <c r="BA3489"/>
      <c r="BB3489"/>
      <c r="BC3489"/>
      <c r="BD3489"/>
      <c r="BE3489"/>
      <c r="BF3489"/>
      <c r="BG3489"/>
      <c r="BH3489"/>
      <c r="BI3489"/>
      <c r="BJ3489"/>
      <c r="BK3489"/>
      <c r="BL3489"/>
      <c r="BM3489"/>
      <c r="BN3489"/>
      <c r="BO3489"/>
      <c r="BP3489"/>
    </row>
    <row r="3490" spans="51:68" ht="14.25">
      <c r="AY3490"/>
      <c r="AZ3490"/>
      <c r="BA3490"/>
      <c r="BB3490"/>
      <c r="BC3490"/>
      <c r="BD3490"/>
      <c r="BE3490"/>
      <c r="BF3490"/>
      <c r="BG3490"/>
      <c r="BH3490"/>
      <c r="BI3490"/>
      <c r="BJ3490"/>
      <c r="BK3490"/>
      <c r="BL3490"/>
      <c r="BM3490"/>
      <c r="BN3490"/>
      <c r="BO3490"/>
      <c r="BP3490"/>
    </row>
    <row r="3491" spans="51:68" ht="14.25">
      <c r="AY3491"/>
      <c r="AZ3491"/>
      <c r="BA3491"/>
      <c r="BB3491"/>
      <c r="BC3491"/>
      <c r="BD3491"/>
      <c r="BE3491"/>
      <c r="BF3491"/>
      <c r="BG3491"/>
      <c r="BH3491"/>
      <c r="BI3491"/>
      <c r="BJ3491"/>
      <c r="BK3491"/>
      <c r="BL3491"/>
      <c r="BM3491"/>
      <c r="BN3491"/>
      <c r="BO3491"/>
      <c r="BP3491"/>
    </row>
    <row r="3492" spans="51:68" ht="14.25">
      <c r="AY3492"/>
      <c r="AZ3492"/>
      <c r="BA3492"/>
      <c r="BB3492"/>
      <c r="BC3492"/>
      <c r="BD3492"/>
      <c r="BE3492"/>
      <c r="BF3492"/>
      <c r="BG3492"/>
      <c r="BH3492"/>
      <c r="BI3492"/>
      <c r="BJ3492"/>
      <c r="BK3492"/>
      <c r="BL3492"/>
      <c r="BM3492"/>
      <c r="BN3492"/>
      <c r="BO3492"/>
      <c r="BP3492"/>
    </row>
    <row r="3493" spans="51:68" ht="14.25">
      <c r="AY3493"/>
      <c r="AZ3493"/>
      <c r="BA3493"/>
      <c r="BB3493"/>
      <c r="BC3493"/>
      <c r="BD3493"/>
      <c r="BE3493"/>
      <c r="BF3493"/>
      <c r="BG3493"/>
      <c r="BH3493"/>
      <c r="BI3493"/>
      <c r="BJ3493"/>
      <c r="BK3493"/>
      <c r="BL3493"/>
      <c r="BM3493"/>
      <c r="BN3493"/>
      <c r="BO3493"/>
      <c r="BP3493"/>
    </row>
    <row r="3494" spans="51:68" ht="14.25">
      <c r="AY3494"/>
      <c r="AZ3494"/>
      <c r="BA3494"/>
      <c r="BB3494"/>
      <c r="BC3494"/>
      <c r="BD3494"/>
      <c r="BE3494"/>
      <c r="BF3494"/>
      <c r="BG3494"/>
      <c r="BH3494"/>
      <c r="BI3494"/>
      <c r="BJ3494"/>
      <c r="BK3494"/>
      <c r="BL3494"/>
      <c r="BM3494"/>
      <c r="BN3494"/>
      <c r="BO3494"/>
      <c r="BP3494"/>
    </row>
    <row r="3495" spans="51:68" ht="14.25">
      <c r="AY3495"/>
      <c r="AZ3495"/>
      <c r="BA3495"/>
      <c r="BB3495"/>
      <c r="BC3495"/>
      <c r="BD3495"/>
      <c r="BE3495"/>
      <c r="BF3495"/>
      <c r="BG3495"/>
      <c r="BH3495"/>
      <c r="BI3495"/>
      <c r="BJ3495"/>
      <c r="BK3495"/>
      <c r="BL3495"/>
      <c r="BM3495"/>
      <c r="BN3495"/>
      <c r="BO3495"/>
      <c r="BP3495"/>
    </row>
    <row r="3496" spans="51:68" ht="14.25">
      <c r="AY3496"/>
      <c r="AZ3496"/>
      <c r="BA3496"/>
      <c r="BB3496"/>
      <c r="BC3496"/>
      <c r="BD3496"/>
      <c r="BE3496"/>
      <c r="BF3496"/>
      <c r="BG3496"/>
      <c r="BH3496"/>
      <c r="BI3496"/>
      <c r="BJ3496"/>
      <c r="BK3496"/>
      <c r="BL3496"/>
      <c r="BM3496"/>
      <c r="BN3496"/>
      <c r="BO3496"/>
      <c r="BP3496"/>
    </row>
    <row r="3497" spans="51:68" ht="14.25">
      <c r="AY3497"/>
      <c r="AZ3497"/>
      <c r="BA3497"/>
      <c r="BB3497"/>
      <c r="BC3497"/>
      <c r="BD3497"/>
      <c r="BE3497"/>
      <c r="BF3497"/>
      <c r="BG3497"/>
      <c r="BH3497"/>
      <c r="BI3497"/>
      <c r="BJ3497"/>
      <c r="BK3497"/>
      <c r="BL3497"/>
      <c r="BM3497"/>
      <c r="BN3497"/>
      <c r="BO3497"/>
      <c r="BP3497"/>
    </row>
    <row r="3498" spans="51:68" ht="14.25">
      <c r="AY3498"/>
      <c r="AZ3498"/>
      <c r="BA3498"/>
      <c r="BB3498"/>
      <c r="BC3498"/>
      <c r="BD3498"/>
      <c r="BE3498"/>
      <c r="BF3498"/>
      <c r="BG3498"/>
      <c r="BH3498"/>
      <c r="BI3498"/>
      <c r="BJ3498"/>
      <c r="BK3498"/>
      <c r="BL3498"/>
      <c r="BM3498"/>
      <c r="BN3498"/>
      <c r="BO3498"/>
      <c r="BP3498"/>
    </row>
    <row r="3499" spans="51:68" ht="14.25">
      <c r="AY3499"/>
      <c r="AZ3499"/>
      <c r="BA3499"/>
      <c r="BB3499"/>
      <c r="BC3499"/>
      <c r="BD3499"/>
      <c r="BE3499"/>
      <c r="BF3499"/>
      <c r="BG3499"/>
      <c r="BH3499"/>
      <c r="BI3499"/>
      <c r="BJ3499"/>
      <c r="BK3499"/>
      <c r="BL3499"/>
      <c r="BM3499"/>
      <c r="BN3499"/>
      <c r="BO3499"/>
      <c r="BP3499"/>
    </row>
    <row r="3500" spans="51:68" ht="14.25">
      <c r="AY3500"/>
      <c r="AZ3500"/>
      <c r="BA3500"/>
      <c r="BB3500"/>
      <c r="BC3500"/>
      <c r="BD3500"/>
      <c r="BE3500"/>
      <c r="BF3500"/>
      <c r="BG3500"/>
      <c r="BH3500"/>
      <c r="BI3500"/>
      <c r="BJ3500"/>
      <c r="BK3500"/>
      <c r="BL3500"/>
      <c r="BM3500"/>
      <c r="BN3500"/>
      <c r="BO3500"/>
      <c r="BP3500"/>
    </row>
    <row r="3501" spans="51:68" ht="14.25">
      <c r="AY3501"/>
      <c r="AZ3501"/>
      <c r="BA3501"/>
      <c r="BB3501"/>
      <c r="BC3501"/>
      <c r="BD3501"/>
      <c r="BE3501"/>
      <c r="BF3501"/>
      <c r="BG3501"/>
      <c r="BH3501"/>
      <c r="BI3501"/>
      <c r="BJ3501"/>
      <c r="BK3501"/>
      <c r="BL3501"/>
      <c r="BM3501"/>
      <c r="BN3501"/>
      <c r="BO3501"/>
      <c r="BP3501"/>
    </row>
    <row r="3502" spans="51:68" ht="14.25">
      <c r="AY3502"/>
      <c r="AZ3502"/>
      <c r="BA3502"/>
      <c r="BB3502"/>
      <c r="BC3502"/>
      <c r="BD3502"/>
      <c r="BE3502"/>
      <c r="BF3502"/>
      <c r="BG3502"/>
      <c r="BH3502"/>
      <c r="BI3502"/>
      <c r="BJ3502"/>
      <c r="BK3502"/>
      <c r="BL3502"/>
      <c r="BM3502"/>
      <c r="BN3502"/>
      <c r="BO3502"/>
      <c r="BP3502"/>
    </row>
    <row r="3503" spans="51:68" ht="14.25">
      <c r="AY3503"/>
      <c r="AZ3503"/>
      <c r="BA3503"/>
      <c r="BB3503"/>
      <c r="BC3503"/>
      <c r="BD3503"/>
      <c r="BE3503"/>
      <c r="BF3503"/>
      <c r="BG3503"/>
      <c r="BH3503"/>
      <c r="BI3503"/>
      <c r="BJ3503"/>
      <c r="BK3503"/>
      <c r="BL3503"/>
      <c r="BM3503"/>
      <c r="BN3503"/>
      <c r="BO3503"/>
      <c r="BP3503"/>
    </row>
    <row r="3504" spans="51:68" ht="14.25">
      <c r="AY3504"/>
      <c r="AZ3504"/>
      <c r="BA3504"/>
      <c r="BB3504"/>
      <c r="BC3504"/>
      <c r="BD3504"/>
      <c r="BE3504"/>
      <c r="BF3504"/>
      <c r="BG3504"/>
      <c r="BH3504"/>
      <c r="BI3504"/>
      <c r="BJ3504"/>
      <c r="BK3504"/>
      <c r="BL3504"/>
      <c r="BM3504"/>
      <c r="BN3504"/>
      <c r="BO3504"/>
      <c r="BP3504"/>
    </row>
    <row r="3505" spans="51:68" ht="14.25">
      <c r="AY3505"/>
      <c r="AZ3505"/>
      <c r="BA3505"/>
      <c r="BB3505"/>
      <c r="BC3505"/>
      <c r="BD3505"/>
      <c r="BE3505"/>
      <c r="BF3505"/>
      <c r="BG3505"/>
      <c r="BH3505"/>
      <c r="BI3505"/>
      <c r="BJ3505"/>
      <c r="BK3505"/>
      <c r="BL3505"/>
      <c r="BM3505"/>
      <c r="BN3505"/>
      <c r="BO3505"/>
      <c r="BP3505"/>
    </row>
    <row r="3506" spans="51:68" ht="14.25">
      <c r="AY3506"/>
      <c r="AZ3506"/>
      <c r="BA3506"/>
      <c r="BB3506"/>
      <c r="BC3506"/>
      <c r="BD3506"/>
      <c r="BE3506"/>
      <c r="BF3506"/>
      <c r="BG3506"/>
      <c r="BH3506"/>
      <c r="BI3506"/>
      <c r="BJ3506"/>
      <c r="BK3506"/>
      <c r="BL3506"/>
      <c r="BM3506"/>
      <c r="BN3506"/>
      <c r="BO3506"/>
      <c r="BP3506"/>
    </row>
    <row r="3507" spans="51:68" ht="14.25">
      <c r="AY3507"/>
      <c r="AZ3507"/>
      <c r="BA3507"/>
      <c r="BB3507"/>
      <c r="BC3507"/>
      <c r="BD3507"/>
      <c r="BE3507"/>
      <c r="BF3507"/>
      <c r="BG3507"/>
      <c r="BH3507"/>
      <c r="BI3507"/>
      <c r="BJ3507"/>
      <c r="BK3507"/>
      <c r="BL3507"/>
      <c r="BM3507"/>
      <c r="BN3507"/>
      <c r="BO3507"/>
      <c r="BP3507"/>
    </row>
    <row r="3508" spans="51:68" ht="14.25">
      <c r="AY3508"/>
      <c r="AZ3508"/>
      <c r="BA3508"/>
      <c r="BB3508"/>
      <c r="BC3508"/>
      <c r="BD3508"/>
      <c r="BE3508"/>
      <c r="BF3508"/>
      <c r="BG3508"/>
      <c r="BH3508"/>
      <c r="BI3508"/>
      <c r="BJ3508"/>
      <c r="BK3508"/>
      <c r="BL3508"/>
      <c r="BM3508"/>
      <c r="BN3508"/>
      <c r="BO3508"/>
      <c r="BP3508"/>
    </row>
    <row r="3509" spans="51:68" ht="14.25">
      <c r="AY3509"/>
      <c r="AZ3509"/>
      <c r="BA3509"/>
      <c r="BB3509"/>
      <c r="BC3509"/>
      <c r="BD3509"/>
      <c r="BE3509"/>
      <c r="BF3509"/>
      <c r="BG3509"/>
      <c r="BH3509"/>
      <c r="BI3509"/>
      <c r="BJ3509"/>
      <c r="BK3509"/>
      <c r="BL3509"/>
      <c r="BM3509"/>
      <c r="BN3509"/>
      <c r="BO3509"/>
      <c r="BP3509"/>
    </row>
    <row r="3510" spans="51:68" ht="14.25">
      <c r="AY3510"/>
      <c r="AZ3510"/>
      <c r="BA3510"/>
      <c r="BB3510"/>
      <c r="BC3510"/>
      <c r="BD3510"/>
      <c r="BE3510"/>
      <c r="BF3510"/>
      <c r="BG3510"/>
      <c r="BH3510"/>
      <c r="BI3510"/>
      <c r="BJ3510"/>
      <c r="BK3510"/>
      <c r="BL3510"/>
      <c r="BM3510"/>
      <c r="BN3510"/>
      <c r="BO3510"/>
      <c r="BP3510"/>
    </row>
    <row r="3511" spans="51:68" ht="14.25">
      <c r="AY3511"/>
      <c r="AZ3511"/>
      <c r="BA3511"/>
      <c r="BB3511"/>
      <c r="BC3511"/>
      <c r="BD3511"/>
      <c r="BE3511"/>
      <c r="BF3511"/>
      <c r="BG3511"/>
      <c r="BH3511"/>
      <c r="BI3511"/>
      <c r="BJ3511"/>
      <c r="BK3511"/>
      <c r="BL3511"/>
      <c r="BM3511"/>
      <c r="BN3511"/>
      <c r="BO3511"/>
      <c r="BP3511"/>
    </row>
    <row r="3512" spans="51:68" ht="14.25">
      <c r="AY3512"/>
      <c r="AZ3512"/>
      <c r="BA3512"/>
      <c r="BB3512"/>
      <c r="BC3512"/>
      <c r="BD3512"/>
      <c r="BE3512"/>
      <c r="BF3512"/>
      <c r="BG3512"/>
      <c r="BH3512"/>
      <c r="BI3512"/>
      <c r="BJ3512"/>
      <c r="BK3512"/>
      <c r="BL3512"/>
      <c r="BM3512"/>
      <c r="BN3512"/>
      <c r="BO3512"/>
      <c r="BP3512"/>
    </row>
    <row r="3513" spans="51:68" ht="14.25">
      <c r="AY3513"/>
      <c r="AZ3513"/>
      <c r="BA3513"/>
      <c r="BB3513"/>
      <c r="BC3513"/>
      <c r="BD3513"/>
      <c r="BE3513"/>
      <c r="BF3513"/>
      <c r="BG3513"/>
      <c r="BH3513"/>
      <c r="BI3513"/>
      <c r="BJ3513"/>
      <c r="BK3513"/>
      <c r="BL3513"/>
      <c r="BM3513"/>
      <c r="BN3513"/>
      <c r="BO3513"/>
      <c r="BP3513"/>
    </row>
    <row r="3514" spans="51:68" ht="14.25">
      <c r="AY3514"/>
      <c r="AZ3514"/>
      <c r="BA3514"/>
      <c r="BB3514"/>
      <c r="BC3514"/>
      <c r="BD3514"/>
      <c r="BE3514"/>
      <c r="BF3514"/>
      <c r="BG3514"/>
      <c r="BH3514"/>
      <c r="BI3514"/>
      <c r="BJ3514"/>
      <c r="BK3514"/>
      <c r="BL3514"/>
      <c r="BM3514"/>
      <c r="BN3514"/>
      <c r="BO3514"/>
      <c r="BP3514"/>
    </row>
    <row r="3515" spans="51:68" ht="14.25">
      <c r="AY3515"/>
      <c r="AZ3515"/>
      <c r="BA3515"/>
      <c r="BB3515"/>
      <c r="BC3515"/>
      <c r="BD3515"/>
      <c r="BE3515"/>
      <c r="BF3515"/>
      <c r="BG3515"/>
      <c r="BH3515"/>
      <c r="BI3515"/>
      <c r="BJ3515"/>
      <c r="BK3515"/>
      <c r="BL3515"/>
      <c r="BM3515"/>
      <c r="BN3515"/>
      <c r="BO3515"/>
      <c r="BP3515"/>
    </row>
    <row r="3516" spans="51:68" ht="14.25">
      <c r="AY3516"/>
      <c r="AZ3516"/>
      <c r="BA3516"/>
      <c r="BB3516"/>
      <c r="BC3516"/>
      <c r="BD3516"/>
      <c r="BE3516"/>
      <c r="BF3516"/>
      <c r="BG3516"/>
      <c r="BH3516"/>
      <c r="BI3516"/>
      <c r="BJ3516"/>
      <c r="BK3516"/>
      <c r="BL3516"/>
      <c r="BM3516"/>
      <c r="BN3516"/>
      <c r="BO3516"/>
      <c r="BP3516"/>
    </row>
    <row r="3517" spans="51:68" ht="14.25">
      <c r="AY3517"/>
      <c r="AZ3517"/>
      <c r="BA3517"/>
      <c r="BB3517"/>
      <c r="BC3517"/>
      <c r="BD3517"/>
      <c r="BE3517"/>
      <c r="BF3517"/>
      <c r="BG3517"/>
      <c r="BH3517"/>
      <c r="BI3517"/>
      <c r="BJ3517"/>
      <c r="BK3517"/>
      <c r="BL3517"/>
      <c r="BM3517"/>
      <c r="BN3517"/>
      <c r="BO3517"/>
      <c r="BP3517"/>
    </row>
    <row r="3518" spans="51:68" ht="14.25">
      <c r="AY3518"/>
      <c r="AZ3518"/>
      <c r="BA3518"/>
      <c r="BB3518"/>
      <c r="BC3518"/>
      <c r="BD3518"/>
      <c r="BE3518"/>
      <c r="BF3518"/>
      <c r="BG3518"/>
      <c r="BH3518"/>
      <c r="BI3518"/>
      <c r="BJ3518"/>
      <c r="BK3518"/>
      <c r="BL3518"/>
      <c r="BM3518"/>
      <c r="BN3518"/>
      <c r="BO3518"/>
      <c r="BP3518"/>
    </row>
    <row r="3519" spans="51:68" ht="14.25">
      <c r="AY3519"/>
      <c r="AZ3519"/>
      <c r="BA3519"/>
      <c r="BB3519"/>
      <c r="BC3519"/>
      <c r="BD3519"/>
      <c r="BE3519"/>
      <c r="BF3519"/>
      <c r="BG3519"/>
      <c r="BH3519"/>
      <c r="BI3519"/>
      <c r="BJ3519"/>
      <c r="BK3519"/>
      <c r="BL3519"/>
      <c r="BM3519"/>
      <c r="BN3519"/>
      <c r="BO3519"/>
      <c r="BP3519"/>
    </row>
    <row r="3520" spans="51:68" ht="14.25">
      <c r="AY3520"/>
      <c r="AZ3520"/>
      <c r="BA3520"/>
      <c r="BB3520"/>
      <c r="BC3520"/>
      <c r="BD3520"/>
      <c r="BE3520"/>
      <c r="BF3520"/>
      <c r="BG3520"/>
      <c r="BH3520"/>
      <c r="BI3520"/>
      <c r="BJ3520"/>
      <c r="BK3520"/>
      <c r="BL3520"/>
      <c r="BM3520"/>
      <c r="BN3520"/>
      <c r="BO3520"/>
      <c r="BP3520"/>
    </row>
    <row r="3521" spans="51:68" ht="14.25">
      <c r="AY3521"/>
      <c r="AZ3521"/>
      <c r="BA3521"/>
      <c r="BB3521"/>
      <c r="BC3521"/>
      <c r="BD3521"/>
      <c r="BE3521"/>
      <c r="BF3521"/>
      <c r="BG3521"/>
      <c r="BH3521"/>
      <c r="BI3521"/>
      <c r="BJ3521"/>
      <c r="BK3521"/>
      <c r="BL3521"/>
      <c r="BM3521"/>
      <c r="BN3521"/>
      <c r="BO3521"/>
      <c r="BP3521"/>
    </row>
    <row r="3522" spans="51:68" ht="14.25">
      <c r="AY3522"/>
      <c r="AZ3522"/>
      <c r="BA3522"/>
      <c r="BB3522"/>
      <c r="BC3522"/>
      <c r="BD3522"/>
      <c r="BE3522"/>
      <c r="BF3522"/>
      <c r="BG3522"/>
      <c r="BH3522"/>
      <c r="BI3522"/>
      <c r="BJ3522"/>
      <c r="BK3522"/>
      <c r="BL3522"/>
      <c r="BM3522"/>
      <c r="BN3522"/>
      <c r="BO3522"/>
      <c r="BP3522"/>
    </row>
    <row r="3523" spans="51:68" ht="14.25">
      <c r="AY3523"/>
      <c r="AZ3523"/>
      <c r="BA3523"/>
      <c r="BB3523"/>
      <c r="BC3523"/>
      <c r="BD3523"/>
      <c r="BE3523"/>
      <c r="BF3523"/>
      <c r="BG3523"/>
      <c r="BH3523"/>
      <c r="BI3523"/>
      <c r="BJ3523"/>
      <c r="BK3523"/>
      <c r="BL3523"/>
      <c r="BM3523"/>
      <c r="BN3523"/>
      <c r="BO3523"/>
      <c r="BP3523"/>
    </row>
    <row r="3524" spans="51:68" ht="14.25">
      <c r="AY3524"/>
      <c r="AZ3524"/>
      <c r="BA3524"/>
      <c r="BB3524"/>
      <c r="BC3524"/>
      <c r="BD3524"/>
      <c r="BE3524"/>
      <c r="BF3524"/>
      <c r="BG3524"/>
      <c r="BH3524"/>
      <c r="BI3524"/>
      <c r="BJ3524"/>
      <c r="BK3524"/>
      <c r="BL3524"/>
      <c r="BM3524"/>
      <c r="BN3524"/>
      <c r="BO3524"/>
      <c r="BP3524"/>
    </row>
    <row r="3525" spans="51:68" ht="14.25">
      <c r="AY3525"/>
      <c r="AZ3525"/>
      <c r="BA3525"/>
      <c r="BB3525"/>
      <c r="BC3525"/>
      <c r="BD3525"/>
      <c r="BE3525"/>
      <c r="BF3525"/>
      <c r="BG3525"/>
      <c r="BH3525"/>
      <c r="BI3525"/>
      <c r="BJ3525"/>
      <c r="BK3525"/>
      <c r="BL3525"/>
      <c r="BM3525"/>
      <c r="BN3525"/>
      <c r="BO3525"/>
      <c r="BP3525"/>
    </row>
    <row r="3526" spans="51:68" ht="14.25">
      <c r="AY3526"/>
      <c r="AZ3526"/>
      <c r="BA3526"/>
      <c r="BB3526"/>
      <c r="BC3526"/>
      <c r="BD3526"/>
      <c r="BE3526"/>
      <c r="BF3526"/>
      <c r="BG3526"/>
      <c r="BH3526"/>
      <c r="BI3526"/>
      <c r="BJ3526"/>
      <c r="BK3526"/>
      <c r="BL3526"/>
      <c r="BM3526"/>
      <c r="BN3526"/>
      <c r="BO3526"/>
      <c r="BP3526"/>
    </row>
    <row r="3527" spans="51:68" ht="14.25">
      <c r="AY3527"/>
      <c r="AZ3527"/>
      <c r="BA3527"/>
      <c r="BB3527"/>
      <c r="BC3527"/>
      <c r="BD3527"/>
      <c r="BE3527"/>
      <c r="BF3527"/>
      <c r="BG3527"/>
      <c r="BH3527"/>
      <c r="BI3527"/>
      <c r="BJ3527"/>
      <c r="BK3527"/>
      <c r="BL3527"/>
      <c r="BM3527"/>
      <c r="BN3527"/>
      <c r="BO3527"/>
      <c r="BP3527"/>
    </row>
    <row r="3528" spans="51:68" ht="14.25">
      <c r="AY3528"/>
      <c r="AZ3528"/>
      <c r="BA3528"/>
      <c r="BB3528"/>
      <c r="BC3528"/>
      <c r="BD3528"/>
      <c r="BE3528"/>
      <c r="BF3528"/>
      <c r="BG3528"/>
      <c r="BH3528"/>
      <c r="BI3528"/>
      <c r="BJ3528"/>
      <c r="BK3528"/>
      <c r="BL3528"/>
      <c r="BM3528"/>
      <c r="BN3528"/>
      <c r="BO3528"/>
      <c r="BP3528"/>
    </row>
    <row r="3529" spans="51:68" ht="14.25">
      <c r="AY3529"/>
      <c r="AZ3529"/>
      <c r="BA3529"/>
      <c r="BB3529"/>
      <c r="BC3529"/>
      <c r="BD3529"/>
      <c r="BE3529"/>
      <c r="BF3529"/>
      <c r="BG3529"/>
      <c r="BH3529"/>
      <c r="BI3529"/>
      <c r="BJ3529"/>
      <c r="BK3529"/>
      <c r="BL3529"/>
      <c r="BM3529"/>
      <c r="BN3529"/>
      <c r="BO3529"/>
      <c r="BP3529"/>
    </row>
    <row r="3530" spans="51:68" ht="14.25">
      <c r="AY3530"/>
      <c r="AZ3530"/>
      <c r="BA3530"/>
      <c r="BB3530"/>
      <c r="BC3530"/>
      <c r="BD3530"/>
      <c r="BE3530"/>
      <c r="BF3530"/>
      <c r="BG3530"/>
      <c r="BH3530"/>
      <c r="BI3530"/>
      <c r="BJ3530"/>
      <c r="BK3530"/>
      <c r="BL3530"/>
      <c r="BM3530"/>
      <c r="BN3530"/>
      <c r="BO3530"/>
      <c r="BP3530"/>
    </row>
    <row r="3531" spans="51:68" ht="14.25">
      <c r="AY3531"/>
      <c r="AZ3531"/>
      <c r="BA3531"/>
      <c r="BB3531"/>
      <c r="BC3531"/>
      <c r="BD3531"/>
      <c r="BE3531"/>
      <c r="BF3531"/>
      <c r="BG3531"/>
      <c r="BH3531"/>
      <c r="BI3531"/>
      <c r="BJ3531"/>
      <c r="BK3531"/>
      <c r="BL3531"/>
      <c r="BM3531"/>
      <c r="BN3531"/>
      <c r="BO3531"/>
      <c r="BP3531"/>
    </row>
    <row r="3532" spans="51:68" ht="14.25">
      <c r="AY3532"/>
      <c r="AZ3532"/>
      <c r="BA3532"/>
      <c r="BB3532"/>
      <c r="BC3532"/>
      <c r="BD3532"/>
      <c r="BE3532"/>
      <c r="BF3532"/>
      <c r="BG3532"/>
      <c r="BH3532"/>
      <c r="BI3532"/>
      <c r="BJ3532"/>
      <c r="BK3532"/>
      <c r="BL3532"/>
      <c r="BM3532"/>
      <c r="BN3532"/>
      <c r="BO3532"/>
      <c r="BP3532"/>
    </row>
    <row r="3533" spans="51:68" ht="14.25">
      <c r="AY3533"/>
      <c r="AZ3533"/>
      <c r="BA3533"/>
      <c r="BB3533"/>
      <c r="BC3533"/>
      <c r="BD3533"/>
      <c r="BE3533"/>
      <c r="BF3533"/>
      <c r="BG3533"/>
      <c r="BH3533"/>
      <c r="BI3533"/>
      <c r="BJ3533"/>
      <c r="BK3533"/>
      <c r="BL3533"/>
      <c r="BM3533"/>
      <c r="BN3533"/>
      <c r="BO3533"/>
      <c r="BP3533"/>
    </row>
    <row r="3534" spans="51:68" ht="14.25">
      <c r="AY3534"/>
      <c r="AZ3534"/>
      <c r="BA3534"/>
      <c r="BB3534"/>
      <c r="BC3534"/>
      <c r="BD3534"/>
      <c r="BE3534"/>
      <c r="BF3534"/>
      <c r="BG3534"/>
      <c r="BH3534"/>
      <c r="BI3534"/>
      <c r="BJ3534"/>
      <c r="BK3534"/>
      <c r="BL3534"/>
      <c r="BM3534"/>
      <c r="BN3534"/>
      <c r="BO3534"/>
      <c r="BP3534"/>
    </row>
    <row r="3535" spans="51:68" ht="14.25">
      <c r="AY3535"/>
      <c r="AZ3535"/>
      <c r="BA3535"/>
      <c r="BB3535"/>
      <c r="BC3535"/>
      <c r="BD3535"/>
      <c r="BE3535"/>
      <c r="BF3535"/>
      <c r="BG3535"/>
      <c r="BH3535"/>
      <c r="BI3535"/>
      <c r="BJ3535"/>
      <c r="BK3535"/>
      <c r="BL3535"/>
      <c r="BM3535"/>
      <c r="BN3535"/>
      <c r="BO3535"/>
      <c r="BP3535"/>
    </row>
    <row r="3536" spans="51:68" ht="14.25">
      <c r="AY3536"/>
      <c r="AZ3536"/>
      <c r="BA3536"/>
      <c r="BB3536"/>
      <c r="BC3536"/>
      <c r="BD3536"/>
      <c r="BE3536"/>
      <c r="BF3536"/>
      <c r="BG3536"/>
      <c r="BH3536"/>
      <c r="BI3536"/>
      <c r="BJ3536"/>
      <c r="BK3536"/>
      <c r="BL3536"/>
      <c r="BM3536"/>
      <c r="BN3536"/>
      <c r="BO3536"/>
      <c r="BP3536"/>
    </row>
    <row r="3537" spans="51:68" ht="14.25">
      <c r="AY3537"/>
      <c r="AZ3537"/>
      <c r="BA3537"/>
      <c r="BB3537"/>
      <c r="BC3537"/>
      <c r="BD3537"/>
      <c r="BE3537"/>
      <c r="BF3537"/>
      <c r="BG3537"/>
      <c r="BH3537"/>
      <c r="BI3537"/>
      <c r="BJ3537"/>
      <c r="BK3537"/>
      <c r="BL3537"/>
      <c r="BM3537"/>
      <c r="BN3537"/>
      <c r="BO3537"/>
      <c r="BP3537"/>
    </row>
    <row r="3538" spans="51:68" ht="14.25">
      <c r="AY3538"/>
      <c r="AZ3538"/>
      <c r="BA3538"/>
      <c r="BB3538"/>
      <c r="BC3538"/>
      <c r="BD3538"/>
      <c r="BE3538"/>
      <c r="BF3538"/>
      <c r="BG3538"/>
      <c r="BH3538"/>
      <c r="BI3538"/>
      <c r="BJ3538"/>
      <c r="BK3538"/>
      <c r="BL3538"/>
      <c r="BM3538"/>
      <c r="BN3538"/>
      <c r="BO3538"/>
      <c r="BP3538"/>
    </row>
    <row r="3539" spans="51:68" ht="14.25">
      <c r="AY3539"/>
      <c r="AZ3539"/>
      <c r="BA3539"/>
      <c r="BB3539"/>
      <c r="BC3539"/>
      <c r="BD3539"/>
      <c r="BE3539"/>
      <c r="BF3539"/>
      <c r="BG3539"/>
      <c r="BH3539"/>
      <c r="BI3539"/>
      <c r="BJ3539"/>
      <c r="BK3539"/>
      <c r="BL3539"/>
      <c r="BM3539"/>
      <c r="BN3539"/>
      <c r="BO3539"/>
      <c r="BP3539"/>
    </row>
    <row r="3540" spans="51:68" ht="14.25">
      <c r="AY3540"/>
      <c r="AZ3540"/>
      <c r="BA3540"/>
      <c r="BB3540"/>
      <c r="BC3540"/>
      <c r="BD3540"/>
      <c r="BE3540"/>
      <c r="BF3540"/>
      <c r="BG3540"/>
      <c r="BH3540"/>
      <c r="BI3540"/>
      <c r="BJ3540"/>
      <c r="BK3540"/>
      <c r="BL3540"/>
      <c r="BM3540"/>
      <c r="BN3540"/>
      <c r="BO3540"/>
      <c r="BP3540"/>
    </row>
    <row r="3541" spans="51:68" ht="14.25">
      <c r="AY3541"/>
      <c r="AZ3541"/>
      <c r="BA3541"/>
      <c r="BB3541"/>
      <c r="BC3541"/>
      <c r="BD3541"/>
      <c r="BE3541"/>
      <c r="BF3541"/>
      <c r="BG3541"/>
      <c r="BH3541"/>
      <c r="BI3541"/>
      <c r="BJ3541"/>
      <c r="BK3541"/>
      <c r="BL3541"/>
      <c r="BM3541"/>
      <c r="BN3541"/>
      <c r="BO3541"/>
      <c r="BP3541"/>
    </row>
    <row r="3542" spans="51:68" ht="14.25">
      <c r="AY3542"/>
      <c r="AZ3542"/>
      <c r="BA3542"/>
      <c r="BB3542"/>
      <c r="BC3542"/>
      <c r="BD3542"/>
      <c r="BE3542"/>
      <c r="BF3542"/>
      <c r="BG3542"/>
      <c r="BH3542"/>
      <c r="BI3542"/>
      <c r="BJ3542"/>
      <c r="BK3542"/>
      <c r="BL3542"/>
      <c r="BM3542"/>
      <c r="BN3542"/>
      <c r="BO3542"/>
      <c r="BP3542"/>
    </row>
    <row r="3543" spans="51:68" ht="14.25">
      <c r="AY3543"/>
      <c r="AZ3543"/>
      <c r="BA3543"/>
      <c r="BB3543"/>
      <c r="BC3543"/>
      <c r="BD3543"/>
      <c r="BE3543"/>
      <c r="BF3543"/>
      <c r="BG3543"/>
      <c r="BH3543"/>
      <c r="BI3543"/>
      <c r="BJ3543"/>
      <c r="BK3543"/>
      <c r="BL3543"/>
      <c r="BM3543"/>
      <c r="BN3543"/>
      <c r="BO3543"/>
      <c r="BP3543"/>
    </row>
    <row r="3544" spans="51:68" ht="14.25">
      <c r="AY3544"/>
      <c r="AZ3544"/>
      <c r="BA3544"/>
      <c r="BB3544"/>
      <c r="BC3544"/>
      <c r="BD3544"/>
      <c r="BE3544"/>
      <c r="BF3544"/>
      <c r="BG3544"/>
      <c r="BH3544"/>
      <c r="BI3544"/>
      <c r="BJ3544"/>
      <c r="BK3544"/>
      <c r="BL3544"/>
      <c r="BM3544"/>
      <c r="BN3544"/>
      <c r="BO3544"/>
      <c r="BP3544"/>
    </row>
    <row r="3545" spans="51:68" ht="14.25">
      <c r="AY3545"/>
      <c r="AZ3545"/>
      <c r="BA3545"/>
      <c r="BB3545"/>
      <c r="BC3545"/>
      <c r="BD3545"/>
      <c r="BE3545"/>
      <c r="BF3545"/>
      <c r="BG3545"/>
      <c r="BH3545"/>
      <c r="BI3545"/>
      <c r="BJ3545"/>
      <c r="BK3545"/>
      <c r="BL3545"/>
      <c r="BM3545"/>
      <c r="BN3545"/>
      <c r="BO3545"/>
      <c r="BP3545"/>
    </row>
    <row r="3546" spans="51:68" ht="14.25">
      <c r="AY3546"/>
      <c r="AZ3546"/>
      <c r="BA3546"/>
      <c r="BB3546"/>
      <c r="BC3546"/>
      <c r="BD3546"/>
      <c r="BE3546"/>
      <c r="BF3546"/>
      <c r="BG3546"/>
      <c r="BH3546"/>
      <c r="BI3546"/>
      <c r="BJ3546"/>
      <c r="BK3546"/>
      <c r="BL3546"/>
      <c r="BM3546"/>
      <c r="BN3546"/>
      <c r="BO3546"/>
      <c r="BP3546"/>
    </row>
    <row r="3547" spans="51:68" ht="14.25">
      <c r="AY3547"/>
      <c r="AZ3547"/>
      <c r="BA3547"/>
      <c r="BB3547"/>
      <c r="BC3547"/>
      <c r="BD3547"/>
      <c r="BE3547"/>
      <c r="BF3547"/>
      <c r="BG3547"/>
      <c r="BH3547"/>
      <c r="BI3547"/>
      <c r="BJ3547"/>
      <c r="BK3547"/>
      <c r="BL3547"/>
      <c r="BM3547"/>
      <c r="BN3547"/>
      <c r="BO3547"/>
      <c r="BP3547"/>
    </row>
    <row r="3548" spans="51:68" ht="14.25">
      <c r="AY3548"/>
      <c r="AZ3548"/>
      <c r="BA3548"/>
      <c r="BB3548"/>
      <c r="BC3548"/>
      <c r="BD3548"/>
      <c r="BE3548"/>
      <c r="BF3548"/>
      <c r="BG3548"/>
      <c r="BH3548"/>
      <c r="BI3548"/>
      <c r="BJ3548"/>
      <c r="BK3548"/>
      <c r="BL3548"/>
      <c r="BM3548"/>
      <c r="BN3548"/>
      <c r="BO3548"/>
      <c r="BP3548"/>
    </row>
    <row r="3549" spans="51:68" ht="14.25">
      <c r="AY3549"/>
      <c r="AZ3549"/>
      <c r="BA3549"/>
      <c r="BB3549"/>
      <c r="BC3549"/>
      <c r="BD3549"/>
      <c r="BE3549"/>
      <c r="BF3549"/>
      <c r="BG3549"/>
      <c r="BH3549"/>
      <c r="BI3549"/>
      <c r="BJ3549"/>
      <c r="BK3549"/>
      <c r="BL3549"/>
      <c r="BM3549"/>
      <c r="BN3549"/>
      <c r="BO3549"/>
      <c r="BP3549"/>
    </row>
    <row r="3550" spans="51:68" ht="14.25">
      <c r="AY3550"/>
      <c r="AZ3550"/>
      <c r="BA3550"/>
      <c r="BB3550"/>
      <c r="BC3550"/>
      <c r="BD3550"/>
      <c r="BE3550"/>
      <c r="BF3550"/>
      <c r="BG3550"/>
      <c r="BH3550"/>
      <c r="BI3550"/>
      <c r="BJ3550"/>
      <c r="BK3550"/>
      <c r="BL3550"/>
      <c r="BM3550"/>
      <c r="BN3550"/>
      <c r="BO3550"/>
      <c r="BP3550"/>
    </row>
    <row r="3551" spans="51:68" ht="14.25">
      <c r="AY3551"/>
      <c r="AZ3551"/>
      <c r="BA3551"/>
      <c r="BB3551"/>
      <c r="BC3551"/>
      <c r="BD3551"/>
      <c r="BE3551"/>
      <c r="BF3551"/>
      <c r="BG3551"/>
      <c r="BH3551"/>
      <c r="BI3551"/>
      <c r="BJ3551"/>
      <c r="BK3551"/>
      <c r="BL3551"/>
      <c r="BM3551"/>
      <c r="BN3551"/>
      <c r="BO3551"/>
      <c r="BP3551"/>
    </row>
    <row r="3552" spans="51:68" ht="14.25">
      <c r="AY3552"/>
      <c r="AZ3552"/>
      <c r="BA3552"/>
      <c r="BB3552"/>
      <c r="BC3552"/>
      <c r="BD3552"/>
      <c r="BE3552"/>
      <c r="BF3552"/>
      <c r="BG3552"/>
      <c r="BH3552"/>
      <c r="BI3552"/>
      <c r="BJ3552"/>
      <c r="BK3552"/>
      <c r="BL3552"/>
      <c r="BM3552"/>
      <c r="BN3552"/>
      <c r="BO3552"/>
      <c r="BP3552"/>
    </row>
    <row r="3553" spans="51:68" ht="14.25">
      <c r="AY3553"/>
      <c r="AZ3553"/>
      <c r="BA3553"/>
      <c r="BB3553"/>
      <c r="BC3553"/>
      <c r="BD3553"/>
      <c r="BE3553"/>
      <c r="BF3553"/>
      <c r="BG3553"/>
      <c r="BH3553"/>
      <c r="BI3553"/>
      <c r="BJ3553"/>
      <c r="BK3553"/>
      <c r="BL3553"/>
      <c r="BM3553"/>
      <c r="BN3553"/>
      <c r="BO3553"/>
      <c r="BP3553"/>
    </row>
    <row r="3554" spans="51:68" ht="14.25">
      <c r="AY3554"/>
      <c r="AZ3554"/>
      <c r="BA3554"/>
      <c r="BB3554"/>
      <c r="BC3554"/>
      <c r="BD3554"/>
      <c r="BE3554"/>
      <c r="BF3554"/>
      <c r="BG3554"/>
      <c r="BH3554"/>
      <c r="BI3554"/>
      <c r="BJ3554"/>
      <c r="BK3554"/>
      <c r="BL3554"/>
      <c r="BM3554"/>
      <c r="BN3554"/>
      <c r="BO3554"/>
      <c r="BP3554"/>
    </row>
    <row r="3555" spans="51:68" ht="14.25">
      <c r="AY3555"/>
      <c r="AZ3555"/>
      <c r="BA3555"/>
      <c r="BB3555"/>
      <c r="BC3555"/>
      <c r="BD3555"/>
      <c r="BE3555"/>
      <c r="BF3555"/>
      <c r="BG3555"/>
      <c r="BH3555"/>
      <c r="BI3555"/>
      <c r="BJ3555"/>
      <c r="BK3555"/>
      <c r="BL3555"/>
      <c r="BM3555"/>
      <c r="BN3555"/>
      <c r="BO3555"/>
      <c r="BP3555"/>
    </row>
    <row r="3556" spans="51:68" ht="14.25">
      <c r="AY3556"/>
      <c r="AZ3556"/>
      <c r="BA3556"/>
      <c r="BB3556"/>
      <c r="BC3556"/>
      <c r="BD3556"/>
      <c r="BE3556"/>
      <c r="BF3556"/>
      <c r="BG3556"/>
      <c r="BH3556"/>
      <c r="BI3556"/>
      <c r="BJ3556"/>
      <c r="BK3556"/>
      <c r="BL3556"/>
      <c r="BM3556"/>
      <c r="BN3556"/>
      <c r="BO3556"/>
      <c r="BP3556"/>
    </row>
    <row r="3557" spans="51:68" ht="14.25">
      <c r="AY3557"/>
      <c r="AZ3557"/>
      <c r="BA3557"/>
      <c r="BB3557"/>
      <c r="BC3557"/>
      <c r="BD3557"/>
      <c r="BE3557"/>
      <c r="BF3557"/>
      <c r="BG3557"/>
      <c r="BH3557"/>
      <c r="BI3557"/>
      <c r="BJ3557"/>
      <c r="BK3557"/>
      <c r="BL3557"/>
      <c r="BM3557"/>
      <c r="BN3557"/>
      <c r="BO3557"/>
      <c r="BP3557"/>
    </row>
    <row r="3558" spans="51:68" ht="14.25">
      <c r="AY3558"/>
      <c r="AZ3558"/>
      <c r="BA3558"/>
      <c r="BB3558"/>
      <c r="BC3558"/>
      <c r="BD3558"/>
      <c r="BE3558"/>
      <c r="BF3558"/>
      <c r="BG3558"/>
      <c r="BH3558"/>
      <c r="BI3558"/>
      <c r="BJ3558"/>
      <c r="BK3558"/>
      <c r="BL3558"/>
      <c r="BM3558"/>
      <c r="BN3558"/>
      <c r="BO3558"/>
      <c r="BP3558"/>
    </row>
    <row r="3559" spans="51:68" ht="14.25">
      <c r="AY3559"/>
      <c r="AZ3559"/>
      <c r="BA3559"/>
      <c r="BB3559"/>
      <c r="BC3559"/>
      <c r="BD3559"/>
      <c r="BE3559"/>
      <c r="BF3559"/>
      <c r="BG3559"/>
      <c r="BH3559"/>
      <c r="BI3559"/>
      <c r="BJ3559"/>
      <c r="BK3559"/>
      <c r="BL3559"/>
      <c r="BM3559"/>
      <c r="BN3559"/>
      <c r="BO3559"/>
      <c r="BP3559"/>
    </row>
    <row r="3560" spans="51:68" ht="14.25">
      <c r="AY3560"/>
      <c r="AZ3560"/>
      <c r="BA3560"/>
      <c r="BB3560"/>
      <c r="BC3560"/>
      <c r="BD3560"/>
      <c r="BE3560"/>
      <c r="BF3560"/>
      <c r="BG3560"/>
      <c r="BH3560"/>
      <c r="BI3560"/>
      <c r="BJ3560"/>
      <c r="BK3560"/>
      <c r="BL3560"/>
      <c r="BM3560"/>
      <c r="BN3560"/>
      <c r="BO3560"/>
      <c r="BP3560"/>
    </row>
    <row r="3561" spans="51:68" ht="14.25">
      <c r="AY3561"/>
      <c r="AZ3561"/>
      <c r="BA3561"/>
      <c r="BB3561"/>
      <c r="BC3561"/>
      <c r="BD3561"/>
      <c r="BE3561"/>
      <c r="BF3561"/>
      <c r="BG3561"/>
      <c r="BH3561"/>
      <c r="BI3561"/>
      <c r="BJ3561"/>
      <c r="BK3561"/>
      <c r="BL3561"/>
      <c r="BM3561"/>
      <c r="BN3561"/>
      <c r="BO3561"/>
      <c r="BP3561"/>
    </row>
    <row r="3562" spans="51:68" ht="14.25">
      <c r="AY3562"/>
      <c r="AZ3562"/>
      <c r="BA3562"/>
      <c r="BB3562"/>
      <c r="BC3562"/>
      <c r="BD3562"/>
      <c r="BE3562"/>
      <c r="BF3562"/>
      <c r="BG3562"/>
      <c r="BH3562"/>
      <c r="BI3562"/>
      <c r="BJ3562"/>
      <c r="BK3562"/>
      <c r="BL3562"/>
      <c r="BM3562"/>
      <c r="BN3562"/>
      <c r="BO3562"/>
      <c r="BP3562"/>
    </row>
    <row r="3563" spans="51:68" ht="14.25">
      <c r="AY3563"/>
      <c r="AZ3563"/>
      <c r="BA3563"/>
      <c r="BB3563"/>
      <c r="BC3563"/>
      <c r="BD3563"/>
      <c r="BE3563"/>
      <c r="BF3563"/>
      <c r="BG3563"/>
      <c r="BH3563"/>
      <c r="BI3563"/>
      <c r="BJ3563"/>
      <c r="BK3563"/>
      <c r="BL3563"/>
      <c r="BM3563"/>
      <c r="BN3563"/>
      <c r="BO3563"/>
      <c r="BP3563"/>
    </row>
    <row r="3564" spans="51:68" ht="14.25">
      <c r="AY3564"/>
      <c r="AZ3564"/>
      <c r="BA3564"/>
      <c r="BB3564"/>
      <c r="BC3564"/>
      <c r="BD3564"/>
      <c r="BE3564"/>
      <c r="BF3564"/>
      <c r="BG3564"/>
      <c r="BH3564"/>
      <c r="BI3564"/>
      <c r="BJ3564"/>
      <c r="BK3564"/>
      <c r="BL3564"/>
      <c r="BM3564"/>
      <c r="BN3564"/>
      <c r="BO3564"/>
      <c r="BP3564"/>
    </row>
    <row r="3565" spans="51:68" ht="14.25">
      <c r="AY3565"/>
      <c r="AZ3565"/>
      <c r="BA3565"/>
      <c r="BB3565"/>
      <c r="BC3565"/>
      <c r="BD3565"/>
      <c r="BE3565"/>
      <c r="BF3565"/>
      <c r="BG3565"/>
      <c r="BH3565"/>
      <c r="BI3565"/>
      <c r="BJ3565"/>
      <c r="BK3565"/>
      <c r="BL3565"/>
      <c r="BM3565"/>
      <c r="BN3565"/>
      <c r="BO3565"/>
      <c r="BP3565"/>
    </row>
    <row r="3566" spans="51:68" ht="14.25">
      <c r="AY3566"/>
      <c r="AZ3566"/>
      <c r="BA3566"/>
      <c r="BB3566"/>
      <c r="BC3566"/>
      <c r="BD3566"/>
      <c r="BE3566"/>
      <c r="BF3566"/>
      <c r="BG3566"/>
      <c r="BH3566"/>
      <c r="BI3566"/>
      <c r="BJ3566"/>
      <c r="BK3566"/>
      <c r="BL3566"/>
      <c r="BM3566"/>
      <c r="BN3566"/>
      <c r="BO3566"/>
      <c r="BP3566"/>
    </row>
    <row r="3567" spans="51:68" ht="14.25">
      <c r="AY3567"/>
      <c r="AZ3567"/>
      <c r="BA3567"/>
      <c r="BB3567"/>
      <c r="BC3567"/>
      <c r="BD3567"/>
      <c r="BE3567"/>
      <c r="BF3567"/>
      <c r="BG3567"/>
      <c r="BH3567"/>
      <c r="BI3567"/>
      <c r="BJ3567"/>
      <c r="BK3567"/>
      <c r="BL3567"/>
      <c r="BM3567"/>
      <c r="BN3567"/>
      <c r="BO3567"/>
      <c r="BP3567"/>
    </row>
    <row r="3568" spans="51:68" ht="14.25">
      <c r="AY3568"/>
      <c r="AZ3568"/>
      <c r="BA3568"/>
      <c r="BB3568"/>
      <c r="BC3568"/>
      <c r="BD3568"/>
      <c r="BE3568"/>
      <c r="BF3568"/>
      <c r="BG3568"/>
      <c r="BH3568"/>
      <c r="BI3568"/>
      <c r="BJ3568"/>
      <c r="BK3568"/>
      <c r="BL3568"/>
      <c r="BM3568"/>
      <c r="BN3568"/>
      <c r="BO3568"/>
      <c r="BP3568"/>
    </row>
    <row r="3569" spans="51:68" ht="14.25">
      <c r="AY3569"/>
      <c r="AZ3569"/>
      <c r="BA3569"/>
      <c r="BB3569"/>
      <c r="BC3569"/>
      <c r="BD3569"/>
      <c r="BE3569"/>
      <c r="BF3569"/>
      <c r="BG3569"/>
      <c r="BH3569"/>
      <c r="BI3569"/>
      <c r="BJ3569"/>
      <c r="BK3569"/>
      <c r="BL3569"/>
      <c r="BM3569"/>
      <c r="BN3569"/>
      <c r="BO3569"/>
      <c r="BP3569"/>
    </row>
    <row r="3570" spans="51:68" ht="14.25">
      <c r="AY3570"/>
      <c r="AZ3570"/>
      <c r="BA3570"/>
      <c r="BB3570"/>
      <c r="BC3570"/>
      <c r="BD3570"/>
      <c r="BE3570"/>
      <c r="BF3570"/>
      <c r="BG3570"/>
      <c r="BH3570"/>
      <c r="BI3570"/>
      <c r="BJ3570"/>
      <c r="BK3570"/>
      <c r="BL3570"/>
      <c r="BM3570"/>
      <c r="BN3570"/>
      <c r="BO3570"/>
      <c r="BP3570"/>
    </row>
    <row r="3571" spans="51:68" ht="14.25">
      <c r="AY3571"/>
      <c r="AZ3571"/>
      <c r="BA3571"/>
      <c r="BB3571"/>
      <c r="BC3571"/>
      <c r="BD3571"/>
      <c r="BE3571"/>
      <c r="BF3571"/>
      <c r="BG3571"/>
      <c r="BH3571"/>
      <c r="BI3571"/>
      <c r="BJ3571"/>
      <c r="BK3571"/>
      <c r="BL3571"/>
      <c r="BM3571"/>
      <c r="BN3571"/>
      <c r="BO3571"/>
      <c r="BP3571"/>
    </row>
    <row r="3572" spans="51:68" ht="14.25">
      <c r="AY3572"/>
      <c r="AZ3572"/>
      <c r="BA3572"/>
      <c r="BB3572"/>
      <c r="BC3572"/>
      <c r="BD3572"/>
      <c r="BE3572"/>
      <c r="BF3572"/>
      <c r="BG3572"/>
      <c r="BH3572"/>
      <c r="BI3572"/>
      <c r="BJ3572"/>
      <c r="BK3572"/>
      <c r="BL3572"/>
      <c r="BM3572"/>
      <c r="BN3572"/>
      <c r="BO3572"/>
      <c r="BP3572"/>
    </row>
    <row r="3573" spans="51:68" ht="14.25">
      <c r="AY3573"/>
      <c r="AZ3573"/>
      <c r="BA3573"/>
      <c r="BB3573"/>
      <c r="BC3573"/>
      <c r="BD3573"/>
      <c r="BE3573"/>
      <c r="BF3573"/>
      <c r="BG3573"/>
      <c r="BH3573"/>
      <c r="BI3573"/>
      <c r="BJ3573"/>
      <c r="BK3573"/>
      <c r="BL3573"/>
      <c r="BM3573"/>
      <c r="BN3573"/>
      <c r="BO3573"/>
      <c r="BP3573"/>
    </row>
    <row r="3574" spans="51:68" ht="14.25">
      <c r="AY3574"/>
      <c r="AZ3574"/>
      <c r="BA3574"/>
      <c r="BB3574"/>
      <c r="BC3574"/>
      <c r="BD3574"/>
      <c r="BE3574"/>
      <c r="BF3574"/>
      <c r="BG3574"/>
      <c r="BH3574"/>
      <c r="BI3574"/>
      <c r="BJ3574"/>
      <c r="BK3574"/>
      <c r="BL3574"/>
      <c r="BM3574"/>
      <c r="BN3574"/>
      <c r="BO3574"/>
      <c r="BP3574"/>
    </row>
    <row r="3575" spans="51:68" ht="14.25">
      <c r="AY3575"/>
      <c r="AZ3575"/>
      <c r="BA3575"/>
      <c r="BB3575"/>
      <c r="BC3575"/>
      <c r="BD3575"/>
      <c r="BE3575"/>
      <c r="BF3575"/>
      <c r="BG3575"/>
      <c r="BH3575"/>
      <c r="BI3575"/>
      <c r="BJ3575"/>
      <c r="BK3575"/>
      <c r="BL3575"/>
      <c r="BM3575"/>
      <c r="BN3575"/>
      <c r="BO3575"/>
      <c r="BP3575"/>
    </row>
    <row r="3576" spans="51:68" ht="14.25">
      <c r="AY3576"/>
      <c r="AZ3576"/>
      <c r="BA3576"/>
      <c r="BB3576"/>
      <c r="BC3576"/>
      <c r="BD3576"/>
      <c r="BE3576"/>
      <c r="BF3576"/>
      <c r="BG3576"/>
      <c r="BH3576"/>
      <c r="BI3576"/>
      <c r="BJ3576"/>
      <c r="BK3576"/>
      <c r="BL3576"/>
      <c r="BM3576"/>
      <c r="BN3576"/>
      <c r="BO3576"/>
      <c r="BP3576"/>
    </row>
    <row r="3577" spans="51:68" ht="14.25">
      <c r="AY3577"/>
      <c r="AZ3577"/>
      <c r="BA3577"/>
      <c r="BB3577"/>
      <c r="BC3577"/>
      <c r="BD3577"/>
      <c r="BE3577"/>
      <c r="BF3577"/>
      <c r="BG3577"/>
      <c r="BH3577"/>
      <c r="BI3577"/>
      <c r="BJ3577"/>
      <c r="BK3577"/>
      <c r="BL3577"/>
      <c r="BM3577"/>
      <c r="BN3577"/>
      <c r="BO3577"/>
      <c r="BP3577"/>
    </row>
    <row r="3578" spans="51:68" ht="14.25">
      <c r="AY3578"/>
      <c r="AZ3578"/>
      <c r="BA3578"/>
      <c r="BB3578"/>
      <c r="BC3578"/>
      <c r="BD3578"/>
      <c r="BE3578"/>
      <c r="BF3578"/>
      <c r="BG3578"/>
      <c r="BH3578"/>
      <c r="BI3578"/>
      <c r="BJ3578"/>
      <c r="BK3578"/>
      <c r="BL3578"/>
      <c r="BM3578"/>
      <c r="BN3578"/>
      <c r="BO3578"/>
      <c r="BP3578"/>
    </row>
    <row r="3579" spans="51:68" ht="14.25">
      <c r="AY3579"/>
      <c r="AZ3579"/>
      <c r="BA3579"/>
      <c r="BB3579"/>
      <c r="BC3579"/>
      <c r="BD3579"/>
      <c r="BE3579"/>
      <c r="BF3579"/>
      <c r="BG3579"/>
      <c r="BH3579"/>
      <c r="BI3579"/>
      <c r="BJ3579"/>
      <c r="BK3579"/>
      <c r="BL3579"/>
      <c r="BM3579"/>
      <c r="BN3579"/>
      <c r="BO3579"/>
      <c r="BP3579"/>
    </row>
    <row r="3580" spans="51:68" ht="14.25">
      <c r="AY3580"/>
      <c r="AZ3580"/>
      <c r="BA3580"/>
      <c r="BB3580"/>
      <c r="BC3580"/>
      <c r="BD3580"/>
      <c r="BE3580"/>
      <c r="BF3580"/>
      <c r="BG3580"/>
      <c r="BH3580"/>
      <c r="BI3580"/>
      <c r="BJ3580"/>
      <c r="BK3580"/>
      <c r="BL3580"/>
      <c r="BM3580"/>
      <c r="BN3580"/>
      <c r="BO3580"/>
      <c r="BP3580"/>
    </row>
    <row r="3581" spans="51:68" ht="14.25">
      <c r="AY3581"/>
      <c r="AZ3581"/>
      <c r="BA3581"/>
      <c r="BB3581"/>
      <c r="BC3581"/>
      <c r="BD3581"/>
      <c r="BE3581"/>
      <c r="BF3581"/>
      <c r="BG3581"/>
      <c r="BH3581"/>
      <c r="BI3581"/>
      <c r="BJ3581"/>
      <c r="BK3581"/>
      <c r="BL3581"/>
      <c r="BM3581"/>
      <c r="BN3581"/>
      <c r="BO3581"/>
      <c r="BP3581"/>
    </row>
    <row r="3582" spans="51:68" ht="14.25">
      <c r="AY3582"/>
      <c r="AZ3582"/>
      <c r="BA3582"/>
      <c r="BB3582"/>
      <c r="BC3582"/>
      <c r="BD3582"/>
      <c r="BE3582"/>
      <c r="BF3582"/>
      <c r="BG3582"/>
      <c r="BH3582"/>
      <c r="BI3582"/>
      <c r="BJ3582"/>
      <c r="BK3582"/>
      <c r="BL3582"/>
      <c r="BM3582"/>
      <c r="BN3582"/>
      <c r="BO3582"/>
      <c r="BP3582"/>
    </row>
    <row r="3583" spans="51:68" ht="14.25">
      <c r="AY3583"/>
      <c r="AZ3583"/>
      <c r="BA3583"/>
      <c r="BB3583"/>
      <c r="BC3583"/>
      <c r="BD3583"/>
      <c r="BE3583"/>
      <c r="BF3583"/>
      <c r="BG3583"/>
      <c r="BH3583"/>
      <c r="BI3583"/>
      <c r="BJ3583"/>
      <c r="BK3583"/>
      <c r="BL3583"/>
      <c r="BM3583"/>
      <c r="BN3583"/>
      <c r="BO3583"/>
      <c r="BP3583"/>
    </row>
    <row r="3584" spans="51:68" ht="14.25">
      <c r="AY3584"/>
      <c r="AZ3584"/>
      <c r="BA3584"/>
      <c r="BB3584"/>
      <c r="BC3584"/>
      <c r="BD3584"/>
      <c r="BE3584"/>
      <c r="BF3584"/>
      <c r="BG3584"/>
      <c r="BH3584"/>
      <c r="BI3584"/>
      <c r="BJ3584"/>
      <c r="BK3584"/>
      <c r="BL3584"/>
      <c r="BM3584"/>
      <c r="BN3584"/>
      <c r="BO3584"/>
      <c r="BP3584"/>
    </row>
    <row r="3585" spans="51:68" ht="14.25">
      <c r="AY3585"/>
      <c r="AZ3585"/>
      <c r="BA3585"/>
      <c r="BB3585"/>
      <c r="BC3585"/>
      <c r="BD3585"/>
      <c r="BE3585"/>
      <c r="BF3585"/>
      <c r="BG3585"/>
      <c r="BH3585"/>
      <c r="BI3585"/>
      <c r="BJ3585"/>
      <c r="BK3585"/>
      <c r="BL3585"/>
      <c r="BM3585"/>
      <c r="BN3585"/>
      <c r="BO3585"/>
      <c r="BP3585"/>
    </row>
    <row r="3586" spans="51:68" ht="14.25">
      <c r="AY3586"/>
      <c r="AZ3586"/>
      <c r="BA3586"/>
      <c r="BB3586"/>
      <c r="BC3586"/>
      <c r="BD3586"/>
      <c r="BE3586"/>
      <c r="BF3586"/>
      <c r="BG3586"/>
      <c r="BH3586"/>
      <c r="BI3586"/>
      <c r="BJ3586"/>
      <c r="BK3586"/>
      <c r="BL3586"/>
      <c r="BM3586"/>
      <c r="BN3586"/>
      <c r="BO3586"/>
      <c r="BP3586"/>
    </row>
    <row r="3587" spans="51:68" ht="14.25">
      <c r="AY3587"/>
      <c r="AZ3587"/>
      <c r="BA3587"/>
      <c r="BB3587"/>
      <c r="BC3587"/>
      <c r="BD3587"/>
      <c r="BE3587"/>
      <c r="BF3587"/>
      <c r="BG3587"/>
      <c r="BH3587"/>
      <c r="BI3587"/>
      <c r="BJ3587"/>
      <c r="BK3587"/>
      <c r="BL3587"/>
      <c r="BM3587"/>
      <c r="BN3587"/>
      <c r="BO3587"/>
      <c r="BP3587"/>
    </row>
    <row r="3588" spans="51:68" ht="14.25">
      <c r="AY3588"/>
      <c r="AZ3588"/>
      <c r="BA3588"/>
      <c r="BB3588"/>
      <c r="BC3588"/>
      <c r="BD3588"/>
      <c r="BE3588"/>
      <c r="BF3588"/>
      <c r="BG3588"/>
      <c r="BH3588"/>
      <c r="BI3588"/>
      <c r="BJ3588"/>
      <c r="BK3588"/>
      <c r="BL3588"/>
      <c r="BM3588"/>
      <c r="BN3588"/>
      <c r="BO3588"/>
      <c r="BP3588"/>
    </row>
    <row r="3589" spans="51:68" ht="14.25">
      <c r="AY3589"/>
      <c r="AZ3589"/>
      <c r="BA3589"/>
      <c r="BB3589"/>
      <c r="BC3589"/>
      <c r="BD3589"/>
      <c r="BE3589"/>
      <c r="BF3589"/>
      <c r="BG3589"/>
      <c r="BH3589"/>
      <c r="BI3589"/>
      <c r="BJ3589"/>
      <c r="BK3589"/>
      <c r="BL3589"/>
      <c r="BM3589"/>
      <c r="BN3589"/>
      <c r="BO3589"/>
      <c r="BP3589"/>
    </row>
    <row r="3590" spans="51:68" ht="14.25">
      <c r="AY3590"/>
      <c r="AZ3590"/>
      <c r="BA3590"/>
      <c r="BB3590"/>
      <c r="BC3590"/>
      <c r="BD3590"/>
      <c r="BE3590"/>
      <c r="BF3590"/>
      <c r="BG3590"/>
      <c r="BH3590"/>
      <c r="BI3590"/>
      <c r="BJ3590"/>
      <c r="BK3590"/>
      <c r="BL3590"/>
      <c r="BM3590"/>
      <c r="BN3590"/>
      <c r="BO3590"/>
      <c r="BP3590"/>
    </row>
    <row r="3591" spans="51:68" ht="14.25">
      <c r="AY3591"/>
      <c r="AZ3591"/>
      <c r="BA3591"/>
      <c r="BB3591"/>
      <c r="BC3591"/>
      <c r="BD3591"/>
      <c r="BE3591"/>
      <c r="BF3591"/>
      <c r="BG3591"/>
      <c r="BH3591"/>
      <c r="BI3591"/>
      <c r="BJ3591"/>
      <c r="BK3591"/>
      <c r="BL3591"/>
      <c r="BM3591"/>
      <c r="BN3591"/>
      <c r="BO3591"/>
      <c r="BP3591"/>
    </row>
    <row r="3592" spans="51:68" ht="14.25">
      <c r="AY3592"/>
      <c r="AZ3592"/>
      <c r="BA3592"/>
      <c r="BB3592"/>
      <c r="BC3592"/>
      <c r="BD3592"/>
      <c r="BE3592"/>
      <c r="BF3592"/>
      <c r="BG3592"/>
      <c r="BH3592"/>
      <c r="BI3592"/>
      <c r="BJ3592"/>
      <c r="BK3592"/>
      <c r="BL3592"/>
      <c r="BM3592"/>
      <c r="BN3592"/>
      <c r="BO3592"/>
      <c r="BP3592"/>
    </row>
    <row r="3593" spans="51:68" ht="14.25">
      <c r="AY3593"/>
      <c r="AZ3593"/>
      <c r="BA3593"/>
      <c r="BB3593"/>
      <c r="BC3593"/>
      <c r="BD3593"/>
      <c r="BE3593"/>
      <c r="BF3593"/>
      <c r="BG3593"/>
      <c r="BH3593"/>
      <c r="BI3593"/>
      <c r="BJ3593"/>
      <c r="BK3593"/>
      <c r="BL3593"/>
      <c r="BM3593"/>
      <c r="BN3593"/>
      <c r="BO3593"/>
      <c r="BP3593"/>
    </row>
    <row r="3594" spans="51:68" ht="14.25">
      <c r="AY3594"/>
      <c r="AZ3594"/>
      <c r="BA3594"/>
      <c r="BB3594"/>
      <c r="BC3594"/>
      <c r="BD3594"/>
      <c r="BE3594"/>
      <c r="BF3594"/>
      <c r="BG3594"/>
      <c r="BH3594"/>
      <c r="BI3594"/>
      <c r="BJ3594"/>
      <c r="BK3594"/>
      <c r="BL3594"/>
      <c r="BM3594"/>
      <c r="BN3594"/>
      <c r="BO3594"/>
      <c r="BP3594"/>
    </row>
    <row r="3595" spans="51:68" ht="14.25">
      <c r="AY3595"/>
      <c r="AZ3595"/>
      <c r="BA3595"/>
      <c r="BB3595"/>
      <c r="BC3595"/>
      <c r="BD3595"/>
      <c r="BE3595"/>
      <c r="BF3595"/>
      <c r="BG3595"/>
      <c r="BH3595"/>
      <c r="BI3595"/>
      <c r="BJ3595"/>
      <c r="BK3595"/>
      <c r="BL3595"/>
      <c r="BM3595"/>
      <c r="BN3595"/>
      <c r="BO3595"/>
      <c r="BP3595"/>
    </row>
    <row r="3596" spans="51:68" ht="14.25">
      <c r="AY3596"/>
      <c r="AZ3596"/>
      <c r="BA3596"/>
      <c r="BB3596"/>
      <c r="BC3596"/>
      <c r="BD3596"/>
      <c r="BE3596"/>
      <c r="BF3596"/>
      <c r="BG3596"/>
      <c r="BH3596"/>
      <c r="BI3596"/>
      <c r="BJ3596"/>
      <c r="BK3596"/>
      <c r="BL3596"/>
      <c r="BM3596"/>
      <c r="BN3596"/>
      <c r="BO3596"/>
      <c r="BP3596"/>
    </row>
    <row r="3597" spans="51:68" ht="14.25">
      <c r="AY3597"/>
      <c r="AZ3597"/>
      <c r="BA3597"/>
      <c r="BB3597"/>
      <c r="BC3597"/>
      <c r="BD3597"/>
      <c r="BE3597"/>
      <c r="BF3597"/>
      <c r="BG3597"/>
      <c r="BH3597"/>
      <c r="BI3597"/>
      <c r="BJ3597"/>
      <c r="BK3597"/>
      <c r="BL3597"/>
      <c r="BM3597"/>
      <c r="BN3597"/>
      <c r="BO3597"/>
      <c r="BP3597"/>
    </row>
    <row r="3598" spans="51:68" ht="14.25">
      <c r="AY3598"/>
      <c r="AZ3598"/>
      <c r="BA3598"/>
      <c r="BB3598"/>
      <c r="BC3598"/>
      <c r="BD3598"/>
      <c r="BE3598"/>
      <c r="BF3598"/>
      <c r="BG3598"/>
      <c r="BH3598"/>
      <c r="BI3598"/>
      <c r="BJ3598"/>
      <c r="BK3598"/>
      <c r="BL3598"/>
      <c r="BM3598"/>
      <c r="BN3598"/>
      <c r="BO3598"/>
      <c r="BP3598"/>
    </row>
    <row r="3599" spans="51:68" ht="14.25">
      <c r="AY3599"/>
      <c r="AZ3599"/>
      <c r="BA3599"/>
      <c r="BB3599"/>
      <c r="BC3599"/>
      <c r="BD3599"/>
      <c r="BE3599"/>
      <c r="BF3599"/>
      <c r="BG3599"/>
      <c r="BH3599"/>
      <c r="BI3599"/>
      <c r="BJ3599"/>
      <c r="BK3599"/>
      <c r="BL3599"/>
      <c r="BM3599"/>
      <c r="BN3599"/>
      <c r="BO3599"/>
      <c r="BP3599"/>
    </row>
    <row r="3600" spans="51:68" ht="14.25">
      <c r="AY3600"/>
      <c r="AZ3600"/>
      <c r="BA3600"/>
      <c r="BB3600"/>
      <c r="BC3600"/>
      <c r="BD3600"/>
      <c r="BE3600"/>
      <c r="BF3600"/>
      <c r="BG3600"/>
      <c r="BH3600"/>
      <c r="BI3600"/>
      <c r="BJ3600"/>
      <c r="BK3600"/>
      <c r="BL3600"/>
      <c r="BM3600"/>
      <c r="BN3600"/>
      <c r="BO3600"/>
      <c r="BP3600"/>
    </row>
    <row r="3601" spans="51:68" ht="14.25">
      <c r="AY3601"/>
      <c r="AZ3601"/>
      <c r="BA3601"/>
      <c r="BB3601"/>
      <c r="BC3601"/>
      <c r="BD3601"/>
      <c r="BE3601"/>
      <c r="BF3601"/>
      <c r="BG3601"/>
      <c r="BH3601"/>
      <c r="BI3601"/>
      <c r="BJ3601"/>
      <c r="BK3601"/>
      <c r="BL3601"/>
      <c r="BM3601"/>
      <c r="BN3601"/>
      <c r="BO3601"/>
      <c r="BP3601"/>
    </row>
    <row r="3602" spans="51:68" ht="14.25">
      <c r="AY3602"/>
      <c r="AZ3602"/>
      <c r="BA3602"/>
      <c r="BB3602"/>
      <c r="BC3602"/>
      <c r="BD3602"/>
      <c r="BE3602"/>
      <c r="BF3602"/>
      <c r="BG3602"/>
      <c r="BH3602"/>
      <c r="BI3602"/>
      <c r="BJ3602"/>
      <c r="BK3602"/>
      <c r="BL3602"/>
      <c r="BM3602"/>
      <c r="BN3602"/>
      <c r="BO3602"/>
      <c r="BP3602"/>
    </row>
    <row r="3603" spans="51:68" ht="14.25">
      <c r="AY3603"/>
      <c r="AZ3603"/>
      <c r="BA3603"/>
      <c r="BB3603"/>
      <c r="BC3603"/>
      <c r="BD3603"/>
      <c r="BE3603"/>
      <c r="BF3603"/>
      <c r="BG3603"/>
      <c r="BH3603"/>
      <c r="BI3603"/>
      <c r="BJ3603"/>
      <c r="BK3603"/>
      <c r="BL3603"/>
      <c r="BM3603"/>
      <c r="BN3603"/>
      <c r="BO3603"/>
      <c r="BP3603"/>
    </row>
    <row r="3604" spans="51:68" ht="14.25">
      <c r="AY3604"/>
      <c r="AZ3604"/>
      <c r="BA3604"/>
      <c r="BB3604"/>
      <c r="BC3604"/>
      <c r="BD3604"/>
      <c r="BE3604"/>
      <c r="BF3604"/>
      <c r="BG3604"/>
      <c r="BH3604"/>
      <c r="BI3604"/>
      <c r="BJ3604"/>
      <c r="BK3604"/>
      <c r="BL3604"/>
      <c r="BM3604"/>
      <c r="BN3604"/>
      <c r="BO3604"/>
      <c r="BP3604"/>
    </row>
    <row r="3605" spans="51:68" ht="14.25">
      <c r="AY3605"/>
      <c r="AZ3605"/>
      <c r="BA3605"/>
      <c r="BB3605"/>
      <c r="BC3605"/>
      <c r="BD3605"/>
      <c r="BE3605"/>
      <c r="BF3605"/>
      <c r="BG3605"/>
      <c r="BH3605"/>
      <c r="BI3605"/>
      <c r="BJ3605"/>
      <c r="BK3605"/>
      <c r="BL3605"/>
      <c r="BM3605"/>
      <c r="BN3605"/>
      <c r="BO3605"/>
      <c r="BP3605"/>
    </row>
    <row r="3606" spans="51:68" ht="14.25">
      <c r="AY3606"/>
      <c r="AZ3606"/>
      <c r="BA3606"/>
      <c r="BB3606"/>
      <c r="BC3606"/>
      <c r="BD3606"/>
      <c r="BE3606"/>
      <c r="BF3606"/>
      <c r="BG3606"/>
      <c r="BH3606"/>
      <c r="BI3606"/>
      <c r="BJ3606"/>
      <c r="BK3606"/>
      <c r="BL3606"/>
      <c r="BM3606"/>
      <c r="BN3606"/>
      <c r="BO3606"/>
      <c r="BP3606"/>
    </row>
    <row r="3607" spans="51:68" ht="14.25">
      <c r="AY3607"/>
      <c r="AZ3607"/>
      <c r="BA3607"/>
      <c r="BB3607"/>
      <c r="BC3607"/>
      <c r="BD3607"/>
      <c r="BE3607"/>
      <c r="BF3607"/>
      <c r="BG3607"/>
      <c r="BH3607"/>
      <c r="BI3607"/>
      <c r="BJ3607"/>
      <c r="BK3607"/>
      <c r="BL3607"/>
      <c r="BM3607"/>
      <c r="BN3607"/>
      <c r="BO3607"/>
      <c r="BP3607"/>
    </row>
    <row r="3608" spans="51:68" ht="14.25">
      <c r="AY3608"/>
      <c r="AZ3608"/>
      <c r="BA3608"/>
      <c r="BB3608"/>
      <c r="BC3608"/>
      <c r="BD3608"/>
      <c r="BE3608"/>
      <c r="BF3608"/>
      <c r="BG3608"/>
      <c r="BH3608"/>
      <c r="BI3608"/>
      <c r="BJ3608"/>
      <c r="BK3608"/>
      <c r="BL3608"/>
      <c r="BM3608"/>
      <c r="BN3608"/>
      <c r="BO3608"/>
      <c r="BP3608"/>
    </row>
    <row r="3609" spans="51:68" ht="14.25">
      <c r="AY3609"/>
      <c r="AZ3609"/>
      <c r="BA3609"/>
      <c r="BB3609"/>
      <c r="BC3609"/>
      <c r="BD3609"/>
      <c r="BE3609"/>
      <c r="BF3609"/>
      <c r="BG3609"/>
      <c r="BH3609"/>
      <c r="BI3609"/>
      <c r="BJ3609"/>
      <c r="BK3609"/>
      <c r="BL3609"/>
      <c r="BM3609"/>
      <c r="BN3609"/>
      <c r="BO3609"/>
      <c r="BP3609"/>
    </row>
    <row r="3610" spans="51:68" ht="14.25">
      <c r="AY3610"/>
      <c r="AZ3610"/>
      <c r="BA3610"/>
      <c r="BB3610"/>
      <c r="BC3610"/>
      <c r="BD3610"/>
      <c r="BE3610"/>
      <c r="BF3610"/>
      <c r="BG3610"/>
      <c r="BH3610"/>
      <c r="BI3610"/>
      <c r="BJ3610"/>
      <c r="BK3610"/>
      <c r="BL3610"/>
      <c r="BM3610"/>
      <c r="BN3610"/>
      <c r="BO3610"/>
      <c r="BP3610"/>
    </row>
    <row r="3611" spans="51:68" ht="14.25">
      <c r="AY3611"/>
      <c r="AZ3611"/>
      <c r="BA3611"/>
      <c r="BB3611"/>
      <c r="BC3611"/>
      <c r="BD3611"/>
      <c r="BE3611"/>
      <c r="BF3611"/>
      <c r="BG3611"/>
      <c r="BH3611"/>
      <c r="BI3611"/>
      <c r="BJ3611"/>
      <c r="BK3611"/>
      <c r="BL3611"/>
      <c r="BM3611"/>
      <c r="BN3611"/>
      <c r="BO3611"/>
      <c r="BP3611"/>
    </row>
    <row r="3612" spans="51:68" ht="14.25">
      <c r="AY3612"/>
      <c r="AZ3612"/>
      <c r="BA3612"/>
      <c r="BB3612"/>
      <c r="BC3612"/>
      <c r="BD3612"/>
      <c r="BE3612"/>
      <c r="BF3612"/>
      <c r="BG3612"/>
      <c r="BH3612"/>
      <c r="BI3612"/>
      <c r="BJ3612"/>
      <c r="BK3612"/>
      <c r="BL3612"/>
      <c r="BM3612"/>
      <c r="BN3612"/>
      <c r="BO3612"/>
      <c r="BP3612"/>
    </row>
    <row r="3613" spans="51:68" ht="14.25">
      <c r="AY3613"/>
      <c r="AZ3613"/>
      <c r="BA3613"/>
      <c r="BB3613"/>
      <c r="BC3613"/>
      <c r="BD3613"/>
      <c r="BE3613"/>
      <c r="BF3613"/>
      <c r="BG3613"/>
      <c r="BH3613"/>
      <c r="BI3613"/>
      <c r="BJ3613"/>
      <c r="BK3613"/>
      <c r="BL3613"/>
      <c r="BM3613"/>
      <c r="BN3613"/>
      <c r="BO3613"/>
      <c r="BP3613"/>
    </row>
    <row r="3614" spans="51:68" ht="14.25">
      <c r="AY3614"/>
      <c r="AZ3614"/>
      <c r="BA3614"/>
      <c r="BB3614"/>
      <c r="BC3614"/>
      <c r="BD3614"/>
      <c r="BE3614"/>
      <c r="BF3614"/>
      <c r="BG3614"/>
      <c r="BH3614"/>
      <c r="BI3614"/>
      <c r="BJ3614"/>
      <c r="BK3614"/>
      <c r="BL3614"/>
      <c r="BM3614"/>
      <c r="BN3614"/>
      <c r="BO3614"/>
      <c r="BP3614"/>
    </row>
    <row r="3615" spans="51:68" ht="14.25">
      <c r="AY3615"/>
      <c r="AZ3615"/>
      <c r="BA3615"/>
      <c r="BB3615"/>
      <c r="BC3615"/>
      <c r="BD3615"/>
      <c r="BE3615"/>
      <c r="BF3615"/>
      <c r="BG3615"/>
      <c r="BH3615"/>
      <c r="BI3615"/>
      <c r="BJ3615"/>
      <c r="BK3615"/>
      <c r="BL3615"/>
      <c r="BM3615"/>
      <c r="BN3615"/>
      <c r="BO3615"/>
      <c r="BP3615"/>
    </row>
    <row r="3616" spans="51:68" ht="14.25">
      <c r="AY3616"/>
      <c r="AZ3616"/>
      <c r="BA3616"/>
      <c r="BB3616"/>
      <c r="BC3616"/>
      <c r="BD3616"/>
      <c r="BE3616"/>
      <c r="BF3616"/>
      <c r="BG3616"/>
      <c r="BH3616"/>
      <c r="BI3616"/>
      <c r="BJ3616"/>
      <c r="BK3616"/>
      <c r="BL3616"/>
      <c r="BM3616"/>
      <c r="BN3616"/>
      <c r="BO3616"/>
      <c r="BP3616"/>
    </row>
    <row r="3617" spans="51:68" ht="14.25">
      <c r="AY3617"/>
      <c r="AZ3617"/>
      <c r="BA3617"/>
      <c r="BB3617"/>
      <c r="BC3617"/>
      <c r="BD3617"/>
      <c r="BE3617"/>
      <c r="BF3617"/>
      <c r="BG3617"/>
      <c r="BH3617"/>
      <c r="BI3617"/>
      <c r="BJ3617"/>
      <c r="BK3617"/>
      <c r="BL3617"/>
      <c r="BM3617"/>
      <c r="BN3617"/>
      <c r="BO3617"/>
      <c r="BP3617"/>
    </row>
    <row r="3618" spans="51:68" ht="14.25">
      <c r="AY3618"/>
      <c r="AZ3618"/>
      <c r="BA3618"/>
      <c r="BB3618"/>
      <c r="BC3618"/>
      <c r="BD3618"/>
      <c r="BE3618"/>
      <c r="BF3618"/>
      <c r="BG3618"/>
      <c r="BH3618"/>
      <c r="BI3618"/>
      <c r="BJ3618"/>
      <c r="BK3618"/>
      <c r="BL3618"/>
      <c r="BM3618"/>
      <c r="BN3618"/>
      <c r="BO3618"/>
      <c r="BP3618"/>
    </row>
    <row r="3619" spans="51:68" ht="14.25">
      <c r="AY3619"/>
      <c r="AZ3619"/>
      <c r="BA3619"/>
      <c r="BB3619"/>
      <c r="BC3619"/>
      <c r="BD3619"/>
      <c r="BE3619"/>
      <c r="BF3619"/>
      <c r="BG3619"/>
      <c r="BH3619"/>
      <c r="BI3619"/>
      <c r="BJ3619"/>
      <c r="BK3619"/>
      <c r="BL3619"/>
      <c r="BM3619"/>
      <c r="BN3619"/>
      <c r="BO3619"/>
      <c r="BP3619"/>
    </row>
    <row r="3620" spans="51:68" ht="14.25">
      <c r="AY3620"/>
      <c r="AZ3620"/>
      <c r="BA3620"/>
      <c r="BB3620"/>
      <c r="BC3620"/>
      <c r="BD3620"/>
      <c r="BE3620"/>
      <c r="BF3620"/>
      <c r="BG3620"/>
      <c r="BH3620"/>
      <c r="BI3620"/>
      <c r="BJ3620"/>
      <c r="BK3620"/>
      <c r="BL3620"/>
      <c r="BM3620"/>
      <c r="BN3620"/>
      <c r="BO3620"/>
      <c r="BP3620"/>
    </row>
    <row r="3621" spans="51:68" ht="14.25">
      <c r="AY3621"/>
      <c r="AZ3621"/>
      <c r="BA3621"/>
      <c r="BB3621"/>
      <c r="BC3621"/>
      <c r="BD3621"/>
      <c r="BE3621"/>
      <c r="BF3621"/>
      <c r="BG3621"/>
      <c r="BH3621"/>
      <c r="BI3621"/>
      <c r="BJ3621"/>
      <c r="BK3621"/>
      <c r="BL3621"/>
      <c r="BM3621"/>
      <c r="BN3621"/>
      <c r="BO3621"/>
      <c r="BP3621"/>
    </row>
    <row r="3622" spans="51:68" ht="14.25">
      <c r="AY3622"/>
      <c r="AZ3622"/>
      <c r="BA3622"/>
      <c r="BB3622"/>
      <c r="BC3622"/>
      <c r="BD3622"/>
      <c r="BE3622"/>
      <c r="BF3622"/>
      <c r="BG3622"/>
      <c r="BH3622"/>
      <c r="BI3622"/>
      <c r="BJ3622"/>
      <c r="BK3622"/>
      <c r="BL3622"/>
      <c r="BM3622"/>
      <c r="BN3622"/>
      <c r="BO3622"/>
      <c r="BP3622"/>
    </row>
    <row r="3623" spans="51:68" ht="14.25">
      <c r="AY3623"/>
      <c r="AZ3623"/>
      <c r="BA3623"/>
      <c r="BB3623"/>
      <c r="BC3623"/>
      <c r="BD3623"/>
      <c r="BE3623"/>
      <c r="BF3623"/>
      <c r="BG3623"/>
      <c r="BH3623"/>
      <c r="BI3623"/>
      <c r="BJ3623"/>
      <c r="BK3623"/>
      <c r="BL3623"/>
      <c r="BM3623"/>
      <c r="BN3623"/>
      <c r="BO3623"/>
      <c r="BP3623"/>
    </row>
    <row r="3624" spans="51:68" ht="14.25">
      <c r="AY3624"/>
      <c r="AZ3624"/>
      <c r="BA3624"/>
      <c r="BB3624"/>
      <c r="BC3624"/>
      <c r="BD3624"/>
      <c r="BE3624"/>
      <c r="BF3624"/>
      <c r="BG3624"/>
      <c r="BH3624"/>
      <c r="BI3624"/>
      <c r="BJ3624"/>
      <c r="BK3624"/>
      <c r="BL3624"/>
      <c r="BM3624"/>
      <c r="BN3624"/>
      <c r="BO3624"/>
      <c r="BP3624"/>
    </row>
    <row r="3625" spans="51:68" ht="14.25">
      <c r="AY3625"/>
      <c r="AZ3625"/>
      <c r="BA3625"/>
      <c r="BB3625"/>
      <c r="BC3625"/>
      <c r="BD3625"/>
      <c r="BE3625"/>
      <c r="BF3625"/>
      <c r="BG3625"/>
      <c r="BH3625"/>
      <c r="BI3625"/>
      <c r="BJ3625"/>
      <c r="BK3625"/>
      <c r="BL3625"/>
      <c r="BM3625"/>
      <c r="BN3625"/>
      <c r="BO3625"/>
      <c r="BP3625"/>
    </row>
    <row r="3626" spans="51:68" ht="14.25">
      <c r="AY3626"/>
      <c r="AZ3626"/>
      <c r="BA3626"/>
      <c r="BB3626"/>
      <c r="BC3626"/>
      <c r="BD3626"/>
      <c r="BE3626"/>
      <c r="BF3626"/>
      <c r="BG3626"/>
      <c r="BH3626"/>
      <c r="BI3626"/>
      <c r="BJ3626"/>
      <c r="BK3626"/>
      <c r="BL3626"/>
      <c r="BM3626"/>
      <c r="BN3626"/>
      <c r="BO3626"/>
      <c r="BP3626"/>
    </row>
    <row r="3627" spans="51:68" ht="14.25">
      <c r="AY3627"/>
      <c r="AZ3627"/>
      <c r="BA3627"/>
      <c r="BB3627"/>
      <c r="BC3627"/>
      <c r="BD3627"/>
      <c r="BE3627"/>
      <c r="BF3627"/>
      <c r="BG3627"/>
      <c r="BH3627"/>
      <c r="BI3627"/>
      <c r="BJ3627"/>
      <c r="BK3627"/>
      <c r="BL3627"/>
      <c r="BM3627"/>
      <c r="BN3627"/>
      <c r="BO3627"/>
      <c r="BP3627"/>
    </row>
    <row r="3628" spans="51:68" ht="14.25">
      <c r="AY3628"/>
      <c r="AZ3628"/>
      <c r="BA3628"/>
      <c r="BB3628"/>
      <c r="BC3628"/>
      <c r="BD3628"/>
      <c r="BE3628"/>
      <c r="BF3628"/>
      <c r="BG3628"/>
      <c r="BH3628"/>
      <c r="BI3628"/>
      <c r="BJ3628"/>
      <c r="BK3628"/>
      <c r="BL3628"/>
      <c r="BM3628"/>
      <c r="BN3628"/>
      <c r="BO3628"/>
      <c r="BP3628"/>
    </row>
    <row r="3629" spans="51:68" ht="14.25">
      <c r="AY3629"/>
      <c r="AZ3629"/>
      <c r="BA3629"/>
      <c r="BB3629"/>
      <c r="BC3629"/>
      <c r="BD3629"/>
      <c r="BE3629"/>
      <c r="BF3629"/>
      <c r="BG3629"/>
      <c r="BH3629"/>
      <c r="BI3629"/>
      <c r="BJ3629"/>
      <c r="BK3629"/>
      <c r="BL3629"/>
      <c r="BM3629"/>
      <c r="BN3629"/>
      <c r="BO3629"/>
      <c r="BP3629"/>
    </row>
    <row r="3630" spans="51:68" ht="14.25">
      <c r="AY3630"/>
      <c r="AZ3630"/>
      <c r="BA3630"/>
      <c r="BB3630"/>
      <c r="BC3630"/>
      <c r="BD3630"/>
      <c r="BE3630"/>
      <c r="BF3630"/>
      <c r="BG3630"/>
      <c r="BH3630"/>
      <c r="BI3630"/>
      <c r="BJ3630"/>
      <c r="BK3630"/>
      <c r="BL3630"/>
      <c r="BM3630"/>
      <c r="BN3630"/>
      <c r="BO3630"/>
      <c r="BP3630"/>
    </row>
    <row r="3631" spans="51:68" ht="14.25">
      <c r="AY3631"/>
      <c r="AZ3631"/>
      <c r="BA3631"/>
      <c r="BB3631"/>
      <c r="BC3631"/>
      <c r="BD3631"/>
      <c r="BE3631"/>
      <c r="BF3631"/>
      <c r="BG3631"/>
      <c r="BH3631"/>
      <c r="BI3631"/>
      <c r="BJ3631"/>
      <c r="BK3631"/>
      <c r="BL3631"/>
      <c r="BM3631"/>
      <c r="BN3631"/>
      <c r="BO3631"/>
      <c r="BP3631"/>
    </row>
    <row r="3632" spans="51:68" ht="14.25">
      <c r="AY3632"/>
      <c r="AZ3632"/>
      <c r="BA3632"/>
      <c r="BB3632"/>
      <c r="BC3632"/>
      <c r="BD3632"/>
      <c r="BE3632"/>
      <c r="BF3632"/>
      <c r="BG3632"/>
      <c r="BH3632"/>
      <c r="BI3632"/>
      <c r="BJ3632"/>
      <c r="BK3632"/>
      <c r="BL3632"/>
      <c r="BM3632"/>
      <c r="BN3632"/>
      <c r="BO3632"/>
      <c r="BP3632"/>
    </row>
    <row r="3633" spans="51:68" ht="14.25">
      <c r="AY3633"/>
      <c r="AZ3633"/>
      <c r="BA3633"/>
      <c r="BB3633"/>
      <c r="BC3633"/>
      <c r="BD3633"/>
      <c r="BE3633"/>
      <c r="BF3633"/>
      <c r="BG3633"/>
      <c r="BH3633"/>
      <c r="BI3633"/>
      <c r="BJ3633"/>
      <c r="BK3633"/>
      <c r="BL3633"/>
      <c r="BM3633"/>
      <c r="BN3633"/>
      <c r="BO3633"/>
      <c r="BP3633"/>
    </row>
    <row r="3634" spans="51:68" ht="14.25">
      <c r="AY3634"/>
      <c r="AZ3634"/>
      <c r="BA3634"/>
      <c r="BB3634"/>
      <c r="BC3634"/>
      <c r="BD3634"/>
      <c r="BE3634"/>
      <c r="BF3634"/>
      <c r="BG3634"/>
      <c r="BH3634"/>
      <c r="BI3634"/>
      <c r="BJ3634"/>
      <c r="BK3634"/>
      <c r="BL3634"/>
      <c r="BM3634"/>
      <c r="BN3634"/>
      <c r="BO3634"/>
      <c r="BP3634"/>
    </row>
    <row r="3635" spans="51:68" ht="14.25">
      <c r="AY3635"/>
      <c r="AZ3635"/>
      <c r="BA3635"/>
      <c r="BB3635"/>
      <c r="BC3635"/>
      <c r="BD3635"/>
      <c r="BE3635"/>
      <c r="BF3635"/>
      <c r="BG3635"/>
      <c r="BH3635"/>
      <c r="BI3635"/>
      <c r="BJ3635"/>
      <c r="BK3635"/>
      <c r="BL3635"/>
      <c r="BM3635"/>
      <c r="BN3635"/>
      <c r="BO3635"/>
      <c r="BP3635"/>
    </row>
    <row r="3636" spans="51:68" ht="14.25">
      <c r="AY3636"/>
      <c r="AZ3636"/>
      <c r="BA3636"/>
      <c r="BB3636"/>
      <c r="BC3636"/>
      <c r="BD3636"/>
      <c r="BE3636"/>
      <c r="BF3636"/>
      <c r="BG3636"/>
      <c r="BH3636"/>
      <c r="BI3636"/>
      <c r="BJ3636"/>
      <c r="BK3636"/>
      <c r="BL3636"/>
      <c r="BM3636"/>
      <c r="BN3636"/>
      <c r="BO3636"/>
      <c r="BP3636"/>
    </row>
    <row r="3637" spans="51:68" ht="14.25">
      <c r="AY3637"/>
      <c r="AZ3637"/>
      <c r="BA3637"/>
      <c r="BB3637"/>
      <c r="BC3637"/>
      <c r="BD3637"/>
      <c r="BE3637"/>
      <c r="BF3637"/>
      <c r="BG3637"/>
      <c r="BH3637"/>
      <c r="BI3637"/>
      <c r="BJ3637"/>
      <c r="BK3637"/>
      <c r="BL3637"/>
      <c r="BM3637"/>
      <c r="BN3637"/>
      <c r="BO3637"/>
      <c r="BP3637"/>
    </row>
    <row r="3638" spans="51:68" ht="14.25">
      <c r="AY3638"/>
      <c r="AZ3638"/>
      <c r="BA3638"/>
      <c r="BB3638"/>
      <c r="BC3638"/>
      <c r="BD3638"/>
      <c r="BE3638"/>
      <c r="BF3638"/>
      <c r="BG3638"/>
      <c r="BH3638"/>
      <c r="BI3638"/>
      <c r="BJ3638"/>
      <c r="BK3638"/>
      <c r="BL3638"/>
      <c r="BM3638"/>
      <c r="BN3638"/>
      <c r="BO3638"/>
      <c r="BP3638"/>
    </row>
    <row r="3639" spans="51:68" ht="14.25">
      <c r="AY3639"/>
      <c r="AZ3639"/>
      <c r="BA3639"/>
      <c r="BB3639"/>
      <c r="BC3639"/>
      <c r="BD3639"/>
      <c r="BE3639"/>
      <c r="BF3639"/>
      <c r="BG3639"/>
      <c r="BH3639"/>
      <c r="BI3639"/>
      <c r="BJ3639"/>
      <c r="BK3639"/>
      <c r="BL3639"/>
      <c r="BM3639"/>
      <c r="BN3639"/>
      <c r="BO3639"/>
      <c r="BP3639"/>
    </row>
    <row r="3640" spans="51:68" ht="14.25">
      <c r="AY3640"/>
      <c r="AZ3640"/>
      <c r="BA3640"/>
      <c r="BB3640"/>
      <c r="BC3640"/>
      <c r="BD3640"/>
      <c r="BE3640"/>
      <c r="BF3640"/>
      <c r="BG3640"/>
      <c r="BH3640"/>
      <c r="BI3640"/>
      <c r="BJ3640"/>
      <c r="BK3640"/>
      <c r="BL3640"/>
      <c r="BM3640"/>
      <c r="BN3640"/>
      <c r="BO3640"/>
      <c r="BP3640"/>
    </row>
    <row r="3641" spans="51:68" ht="14.25">
      <c r="AY3641"/>
      <c r="AZ3641"/>
      <c r="BA3641"/>
      <c r="BB3641"/>
      <c r="BC3641"/>
      <c r="BD3641"/>
      <c r="BE3641"/>
      <c r="BF3641"/>
      <c r="BG3641"/>
      <c r="BH3641"/>
      <c r="BI3641"/>
      <c r="BJ3641"/>
      <c r="BK3641"/>
      <c r="BL3641"/>
      <c r="BM3641"/>
      <c r="BN3641"/>
      <c r="BO3641"/>
      <c r="BP3641"/>
    </row>
    <row r="3642" spans="51:68" ht="14.25">
      <c r="AY3642"/>
      <c r="AZ3642"/>
      <c r="BA3642"/>
      <c r="BB3642"/>
      <c r="BC3642"/>
      <c r="BD3642"/>
      <c r="BE3642"/>
      <c r="BF3642"/>
      <c r="BG3642"/>
      <c r="BH3642"/>
      <c r="BI3642"/>
      <c r="BJ3642"/>
      <c r="BK3642"/>
      <c r="BL3642"/>
      <c r="BM3642"/>
      <c r="BN3642"/>
      <c r="BO3642"/>
      <c r="BP3642"/>
    </row>
    <row r="3643" spans="51:68" ht="14.25">
      <c r="AY3643"/>
      <c r="AZ3643"/>
      <c r="BA3643"/>
      <c r="BB3643"/>
      <c r="BC3643"/>
      <c r="BD3643"/>
      <c r="BE3643"/>
      <c r="BF3643"/>
      <c r="BG3643"/>
      <c r="BH3643"/>
      <c r="BI3643"/>
      <c r="BJ3643"/>
      <c r="BK3643"/>
      <c r="BL3643"/>
      <c r="BM3643"/>
      <c r="BN3643"/>
      <c r="BO3643"/>
      <c r="BP3643"/>
    </row>
    <row r="3644" spans="51:68" ht="14.25">
      <c r="AY3644"/>
      <c r="AZ3644"/>
      <c r="BA3644"/>
      <c r="BB3644"/>
      <c r="BC3644"/>
      <c r="BD3644"/>
      <c r="BE3644"/>
      <c r="BF3644"/>
      <c r="BG3644"/>
      <c r="BH3644"/>
      <c r="BI3644"/>
      <c r="BJ3644"/>
      <c r="BK3644"/>
      <c r="BL3644"/>
      <c r="BM3644"/>
      <c r="BN3644"/>
      <c r="BO3644"/>
      <c r="BP3644"/>
    </row>
    <row r="3645" spans="51:68" ht="14.25">
      <c r="AY3645"/>
      <c r="AZ3645"/>
      <c r="BA3645"/>
      <c r="BB3645"/>
      <c r="BC3645"/>
      <c r="BD3645"/>
      <c r="BE3645"/>
      <c r="BF3645"/>
      <c r="BG3645"/>
      <c r="BH3645"/>
      <c r="BI3645"/>
      <c r="BJ3645"/>
      <c r="BK3645"/>
      <c r="BL3645"/>
      <c r="BM3645"/>
      <c r="BN3645"/>
      <c r="BO3645"/>
      <c r="BP3645"/>
    </row>
    <row r="3646" spans="51:68" ht="14.25">
      <c r="AY3646"/>
      <c r="AZ3646"/>
      <c r="BA3646"/>
      <c r="BB3646"/>
      <c r="BC3646"/>
      <c r="BD3646"/>
      <c r="BE3646"/>
      <c r="BF3646"/>
      <c r="BG3646"/>
      <c r="BH3646"/>
      <c r="BI3646"/>
      <c r="BJ3646"/>
      <c r="BK3646"/>
      <c r="BL3646"/>
      <c r="BM3646"/>
      <c r="BN3646"/>
      <c r="BO3646"/>
      <c r="BP3646"/>
    </row>
    <row r="3647" spans="51:68" ht="14.25">
      <c r="AY3647"/>
      <c r="AZ3647"/>
      <c r="BA3647"/>
      <c r="BB3647"/>
      <c r="BC3647"/>
      <c r="BD3647"/>
      <c r="BE3647"/>
      <c r="BF3647"/>
      <c r="BG3647"/>
      <c r="BH3647"/>
      <c r="BI3647"/>
      <c r="BJ3647"/>
      <c r="BK3647"/>
      <c r="BL3647"/>
      <c r="BM3647"/>
      <c r="BN3647"/>
      <c r="BO3647"/>
      <c r="BP3647"/>
    </row>
    <row r="3648" spans="51:68" ht="14.25">
      <c r="AY3648"/>
      <c r="AZ3648"/>
      <c r="BA3648"/>
      <c r="BB3648"/>
      <c r="BC3648"/>
      <c r="BD3648"/>
      <c r="BE3648"/>
      <c r="BF3648"/>
      <c r="BG3648"/>
      <c r="BH3648"/>
      <c r="BI3648"/>
      <c r="BJ3648"/>
      <c r="BK3648"/>
      <c r="BL3648"/>
      <c r="BM3648"/>
      <c r="BN3648"/>
      <c r="BO3648"/>
      <c r="BP3648"/>
    </row>
    <row r="3649" spans="51:68" ht="14.25">
      <c r="AY3649"/>
      <c r="AZ3649"/>
      <c r="BA3649"/>
      <c r="BB3649"/>
      <c r="BC3649"/>
      <c r="BD3649"/>
      <c r="BE3649"/>
      <c r="BF3649"/>
      <c r="BG3649"/>
      <c r="BH3649"/>
      <c r="BI3649"/>
      <c r="BJ3649"/>
      <c r="BK3649"/>
      <c r="BL3649"/>
      <c r="BM3649"/>
      <c r="BN3649"/>
      <c r="BO3649"/>
      <c r="BP3649"/>
    </row>
    <row r="3650" spans="51:68" ht="14.25">
      <c r="AY3650"/>
      <c r="AZ3650"/>
      <c r="BA3650"/>
      <c r="BB3650"/>
      <c r="BC3650"/>
      <c r="BD3650"/>
      <c r="BE3650"/>
      <c r="BF3650"/>
      <c r="BG3650"/>
      <c r="BH3650"/>
      <c r="BI3650"/>
      <c r="BJ3650"/>
      <c r="BK3650"/>
      <c r="BL3650"/>
      <c r="BM3650"/>
      <c r="BN3650"/>
      <c r="BO3650"/>
      <c r="BP3650"/>
    </row>
    <row r="3651" spans="51:68" ht="14.25">
      <c r="AY3651"/>
      <c r="AZ3651"/>
      <c r="BA3651"/>
      <c r="BB3651"/>
      <c r="BC3651"/>
      <c r="BD3651"/>
      <c r="BE3651"/>
      <c r="BF3651"/>
      <c r="BG3651"/>
      <c r="BH3651"/>
      <c r="BI3651"/>
      <c r="BJ3651"/>
      <c r="BK3651"/>
      <c r="BL3651"/>
      <c r="BM3651"/>
      <c r="BN3651"/>
      <c r="BO3651"/>
      <c r="BP3651"/>
    </row>
    <row r="3652" spans="51:68" ht="14.25">
      <c r="AY3652"/>
      <c r="AZ3652"/>
      <c r="BA3652"/>
      <c r="BB3652"/>
      <c r="BC3652"/>
      <c r="BD3652"/>
      <c r="BE3652"/>
      <c r="BF3652"/>
      <c r="BG3652"/>
      <c r="BH3652"/>
      <c r="BI3652"/>
      <c r="BJ3652"/>
      <c r="BK3652"/>
      <c r="BL3652"/>
      <c r="BM3652"/>
      <c r="BN3652"/>
      <c r="BO3652"/>
      <c r="BP3652"/>
    </row>
    <row r="3653" spans="51:68" ht="14.25">
      <c r="AY3653"/>
      <c r="AZ3653"/>
      <c r="BA3653"/>
      <c r="BB3653"/>
      <c r="BC3653"/>
      <c r="BD3653"/>
      <c r="BE3653"/>
      <c r="BF3653"/>
      <c r="BG3653"/>
      <c r="BH3653"/>
      <c r="BI3653"/>
      <c r="BJ3653"/>
      <c r="BK3653"/>
      <c r="BL3653"/>
      <c r="BM3653"/>
      <c r="BN3653"/>
      <c r="BO3653"/>
      <c r="BP3653"/>
    </row>
    <row r="3654" spans="51:68" ht="14.25">
      <c r="AY3654"/>
      <c r="AZ3654"/>
      <c r="BA3654"/>
      <c r="BB3654"/>
      <c r="BC3654"/>
      <c r="BD3654"/>
      <c r="BE3654"/>
      <c r="BF3654"/>
      <c r="BG3654"/>
      <c r="BH3654"/>
      <c r="BI3654"/>
      <c r="BJ3654"/>
      <c r="BK3654"/>
      <c r="BL3654"/>
      <c r="BM3654"/>
      <c r="BN3654"/>
      <c r="BO3654"/>
      <c r="BP3654"/>
    </row>
    <row r="3655" spans="51:68" ht="14.25">
      <c r="AY3655"/>
      <c r="AZ3655"/>
      <c r="BA3655"/>
      <c r="BB3655"/>
      <c r="BC3655"/>
      <c r="BD3655"/>
      <c r="BE3655"/>
      <c r="BF3655"/>
      <c r="BG3655"/>
      <c r="BH3655"/>
      <c r="BI3655"/>
      <c r="BJ3655"/>
      <c r="BK3655"/>
      <c r="BL3655"/>
      <c r="BM3655"/>
      <c r="BN3655"/>
      <c r="BO3655"/>
      <c r="BP3655"/>
    </row>
    <row r="3656" spans="51:68" ht="14.25">
      <c r="AY3656"/>
      <c r="AZ3656"/>
      <c r="BA3656"/>
      <c r="BB3656"/>
      <c r="BC3656"/>
      <c r="BD3656"/>
      <c r="BE3656"/>
      <c r="BF3656"/>
      <c r="BG3656"/>
      <c r="BH3656"/>
      <c r="BI3656"/>
      <c r="BJ3656"/>
      <c r="BK3656"/>
      <c r="BL3656"/>
      <c r="BM3656"/>
      <c r="BN3656"/>
      <c r="BO3656"/>
      <c r="BP3656"/>
    </row>
    <row r="3657" spans="51:68" ht="14.25">
      <c r="AY3657"/>
      <c r="AZ3657"/>
      <c r="BA3657"/>
      <c r="BB3657"/>
      <c r="BC3657"/>
      <c r="BD3657"/>
      <c r="BE3657"/>
      <c r="BF3657"/>
      <c r="BG3657"/>
      <c r="BH3657"/>
      <c r="BI3657"/>
      <c r="BJ3657"/>
      <c r="BK3657"/>
      <c r="BL3657"/>
      <c r="BM3657"/>
      <c r="BN3657"/>
      <c r="BO3657"/>
      <c r="BP3657"/>
    </row>
    <row r="3658" spans="51:68" ht="14.25">
      <c r="AY3658"/>
      <c r="AZ3658"/>
      <c r="BA3658"/>
      <c r="BB3658"/>
      <c r="BC3658"/>
      <c r="BD3658"/>
      <c r="BE3658"/>
      <c r="BF3658"/>
      <c r="BG3658"/>
      <c r="BH3658"/>
      <c r="BI3658"/>
      <c r="BJ3658"/>
      <c r="BK3658"/>
      <c r="BL3658"/>
      <c r="BM3658"/>
      <c r="BN3658"/>
      <c r="BO3658"/>
      <c r="BP3658"/>
    </row>
    <row r="3659" spans="51:68" ht="14.25">
      <c r="AY3659"/>
      <c r="AZ3659"/>
      <c r="BA3659"/>
      <c r="BB3659"/>
      <c r="BC3659"/>
      <c r="BD3659"/>
      <c r="BE3659"/>
      <c r="BF3659"/>
      <c r="BG3659"/>
      <c r="BH3659"/>
      <c r="BI3659"/>
      <c r="BJ3659"/>
      <c r="BK3659"/>
      <c r="BL3659"/>
      <c r="BM3659"/>
      <c r="BN3659"/>
      <c r="BO3659"/>
      <c r="BP3659"/>
    </row>
    <row r="3660" spans="51:68" ht="14.25">
      <c r="AY3660"/>
      <c r="AZ3660"/>
      <c r="BA3660"/>
      <c r="BB3660"/>
      <c r="BC3660"/>
      <c r="BD3660"/>
      <c r="BE3660"/>
      <c r="BF3660"/>
      <c r="BG3660"/>
      <c r="BH3660"/>
      <c r="BI3660"/>
      <c r="BJ3660"/>
      <c r="BK3660"/>
      <c r="BL3660"/>
      <c r="BM3660"/>
      <c r="BN3660"/>
      <c r="BO3660"/>
      <c r="BP3660"/>
    </row>
    <row r="3661" spans="51:68" ht="14.25">
      <c r="AY3661"/>
      <c r="AZ3661"/>
      <c r="BA3661"/>
      <c r="BB3661"/>
      <c r="BC3661"/>
      <c r="BD3661"/>
      <c r="BE3661"/>
      <c r="BF3661"/>
      <c r="BG3661"/>
      <c r="BH3661"/>
      <c r="BI3661"/>
      <c r="BJ3661"/>
      <c r="BK3661"/>
      <c r="BL3661"/>
      <c r="BM3661"/>
      <c r="BN3661"/>
      <c r="BO3661"/>
      <c r="BP3661"/>
    </row>
    <row r="3662" spans="51:68" ht="14.25">
      <c r="AY3662"/>
      <c r="AZ3662"/>
      <c r="BA3662"/>
      <c r="BB3662"/>
      <c r="BC3662"/>
      <c r="BD3662"/>
      <c r="BE3662"/>
      <c r="BF3662"/>
      <c r="BG3662"/>
      <c r="BH3662"/>
      <c r="BI3662"/>
      <c r="BJ3662"/>
      <c r="BK3662"/>
      <c r="BL3662"/>
      <c r="BM3662"/>
      <c r="BN3662"/>
      <c r="BO3662"/>
      <c r="BP3662"/>
    </row>
    <row r="3663" spans="51:68" ht="14.25">
      <c r="AY3663"/>
      <c r="AZ3663"/>
      <c r="BA3663"/>
      <c r="BB3663"/>
      <c r="BC3663"/>
      <c r="BD3663"/>
      <c r="BE3663"/>
      <c r="BF3663"/>
      <c r="BG3663"/>
      <c r="BH3663"/>
      <c r="BI3663"/>
      <c r="BJ3663"/>
      <c r="BK3663"/>
      <c r="BL3663"/>
      <c r="BM3663"/>
      <c r="BN3663"/>
      <c r="BO3663"/>
      <c r="BP3663"/>
    </row>
    <row r="3664" spans="51:68" ht="14.25">
      <c r="AY3664"/>
      <c r="AZ3664"/>
      <c r="BA3664"/>
      <c r="BB3664"/>
      <c r="BC3664"/>
      <c r="BD3664"/>
      <c r="BE3664"/>
      <c r="BF3664"/>
      <c r="BG3664"/>
      <c r="BH3664"/>
      <c r="BI3664"/>
      <c r="BJ3664"/>
      <c r="BK3664"/>
      <c r="BL3664"/>
      <c r="BM3664"/>
      <c r="BN3664"/>
      <c r="BO3664"/>
      <c r="BP3664"/>
    </row>
    <row r="3665" spans="51:68" ht="14.25">
      <c r="AY3665"/>
      <c r="AZ3665"/>
      <c r="BA3665"/>
      <c r="BB3665"/>
      <c r="BC3665"/>
      <c r="BD3665"/>
      <c r="BE3665"/>
      <c r="BF3665"/>
      <c r="BG3665"/>
      <c r="BH3665"/>
      <c r="BI3665"/>
      <c r="BJ3665"/>
      <c r="BK3665"/>
      <c r="BL3665"/>
      <c r="BM3665"/>
      <c r="BN3665"/>
      <c r="BO3665"/>
      <c r="BP3665"/>
    </row>
    <row r="3666" spans="51:68" ht="14.25">
      <c r="AY3666"/>
      <c r="AZ3666"/>
      <c r="BA3666"/>
      <c r="BB3666"/>
      <c r="BC3666"/>
      <c r="BD3666"/>
      <c r="BE3666"/>
      <c r="BF3666"/>
      <c r="BG3666"/>
      <c r="BH3666"/>
      <c r="BI3666"/>
      <c r="BJ3666"/>
      <c r="BK3666"/>
      <c r="BL3666"/>
      <c r="BM3666"/>
      <c r="BN3666"/>
      <c r="BO3666"/>
      <c r="BP3666"/>
    </row>
    <row r="3667" spans="51:68" ht="14.25">
      <c r="AY3667"/>
      <c r="AZ3667"/>
      <c r="BA3667"/>
      <c r="BB3667"/>
      <c r="BC3667"/>
      <c r="BD3667"/>
      <c r="BE3667"/>
      <c r="BF3667"/>
      <c r="BG3667"/>
      <c r="BH3667"/>
      <c r="BI3667"/>
      <c r="BJ3667"/>
      <c r="BK3667"/>
      <c r="BL3667"/>
      <c r="BM3667"/>
      <c r="BN3667"/>
      <c r="BO3667"/>
      <c r="BP3667"/>
    </row>
    <row r="3668" spans="51:68" ht="14.25">
      <c r="AY3668"/>
      <c r="AZ3668"/>
      <c r="BA3668"/>
      <c r="BB3668"/>
      <c r="BC3668"/>
      <c r="BD3668"/>
      <c r="BE3668"/>
      <c r="BF3668"/>
      <c r="BG3668"/>
      <c r="BH3668"/>
      <c r="BI3668"/>
      <c r="BJ3668"/>
      <c r="BK3668"/>
      <c r="BL3668"/>
      <c r="BM3668"/>
      <c r="BN3668"/>
      <c r="BO3668"/>
      <c r="BP3668"/>
    </row>
    <row r="3669" spans="51:68" ht="14.25">
      <c r="AY3669"/>
      <c r="AZ3669"/>
      <c r="BA3669"/>
      <c r="BB3669"/>
      <c r="BC3669"/>
      <c r="BD3669"/>
      <c r="BE3669"/>
      <c r="BF3669"/>
      <c r="BG3669"/>
      <c r="BH3669"/>
      <c r="BI3669"/>
      <c r="BJ3669"/>
      <c r="BK3669"/>
      <c r="BL3669"/>
      <c r="BM3669"/>
      <c r="BN3669"/>
      <c r="BO3669"/>
      <c r="BP3669"/>
    </row>
    <row r="3670" spans="51:68" ht="14.25">
      <c r="AY3670"/>
      <c r="AZ3670"/>
      <c r="BA3670"/>
      <c r="BB3670"/>
      <c r="BC3670"/>
      <c r="BD3670"/>
      <c r="BE3670"/>
      <c r="BF3670"/>
      <c r="BG3670"/>
      <c r="BH3670"/>
      <c r="BI3670"/>
      <c r="BJ3670"/>
      <c r="BK3670"/>
      <c r="BL3670"/>
      <c r="BM3670"/>
      <c r="BN3670"/>
      <c r="BO3670"/>
      <c r="BP3670"/>
    </row>
    <row r="3671" spans="51:68" ht="14.25">
      <c r="AY3671"/>
      <c r="AZ3671"/>
      <c r="BA3671"/>
      <c r="BB3671"/>
      <c r="BC3671"/>
      <c r="BD3671"/>
      <c r="BE3671"/>
      <c r="BF3671"/>
      <c r="BG3671"/>
      <c r="BH3671"/>
      <c r="BI3671"/>
      <c r="BJ3671"/>
      <c r="BK3671"/>
      <c r="BL3671"/>
      <c r="BM3671"/>
      <c r="BN3671"/>
      <c r="BO3671"/>
      <c r="BP3671"/>
    </row>
    <row r="3672" spans="51:68" ht="14.25">
      <c r="AY3672"/>
      <c r="AZ3672"/>
      <c r="BA3672"/>
      <c r="BB3672"/>
      <c r="BC3672"/>
      <c r="BD3672"/>
      <c r="BE3672"/>
      <c r="BF3672"/>
      <c r="BG3672"/>
      <c r="BH3672"/>
      <c r="BI3672"/>
      <c r="BJ3672"/>
      <c r="BK3672"/>
      <c r="BL3672"/>
      <c r="BM3672"/>
      <c r="BN3672"/>
      <c r="BO3672"/>
      <c r="BP3672"/>
    </row>
    <row r="3673" spans="51:68" ht="14.25">
      <c r="AY3673"/>
      <c r="AZ3673"/>
      <c r="BA3673"/>
      <c r="BB3673"/>
      <c r="BC3673"/>
      <c r="BD3673"/>
      <c r="BE3673"/>
      <c r="BF3673"/>
      <c r="BG3673"/>
      <c r="BH3673"/>
      <c r="BI3673"/>
      <c r="BJ3673"/>
      <c r="BK3673"/>
      <c r="BL3673"/>
      <c r="BM3673"/>
      <c r="BN3673"/>
      <c r="BO3673"/>
      <c r="BP3673"/>
    </row>
    <row r="3674" spans="51:68" ht="14.25">
      <c r="AY3674"/>
      <c r="AZ3674"/>
      <c r="BA3674"/>
      <c r="BB3674"/>
      <c r="BC3674"/>
      <c r="BD3674"/>
      <c r="BE3674"/>
      <c r="BF3674"/>
      <c r="BG3674"/>
      <c r="BH3674"/>
      <c r="BI3674"/>
      <c r="BJ3674"/>
      <c r="BK3674"/>
      <c r="BL3674"/>
      <c r="BM3674"/>
      <c r="BN3674"/>
      <c r="BO3674"/>
      <c r="BP3674"/>
    </row>
    <row r="3675" spans="51:68" ht="14.25">
      <c r="AY3675"/>
      <c r="AZ3675"/>
      <c r="BA3675"/>
      <c r="BB3675"/>
      <c r="BC3675"/>
      <c r="BD3675"/>
      <c r="BE3675"/>
      <c r="BF3675"/>
      <c r="BG3675"/>
      <c r="BH3675"/>
      <c r="BI3675"/>
      <c r="BJ3675"/>
      <c r="BK3675"/>
      <c r="BL3675"/>
      <c r="BM3675"/>
      <c r="BN3675"/>
      <c r="BO3675"/>
      <c r="BP3675"/>
    </row>
    <row r="3676" spans="51:68" ht="14.25">
      <c r="AY3676"/>
      <c r="AZ3676"/>
      <c r="BA3676"/>
      <c r="BB3676"/>
      <c r="BC3676"/>
      <c r="BD3676"/>
      <c r="BE3676"/>
      <c r="BF3676"/>
      <c r="BG3676"/>
      <c r="BH3676"/>
      <c r="BI3676"/>
      <c r="BJ3676"/>
      <c r="BK3676"/>
      <c r="BL3676"/>
      <c r="BM3676"/>
      <c r="BN3676"/>
      <c r="BO3676"/>
      <c r="BP3676"/>
    </row>
    <row r="3677" spans="51:68" ht="14.25">
      <c r="AY3677"/>
      <c r="AZ3677"/>
      <c r="BA3677"/>
      <c r="BB3677"/>
      <c r="BC3677"/>
      <c r="BD3677"/>
      <c r="BE3677"/>
      <c r="BF3677"/>
      <c r="BG3677"/>
      <c r="BH3677"/>
      <c r="BI3677"/>
      <c r="BJ3677"/>
      <c r="BK3677"/>
      <c r="BL3677"/>
      <c r="BM3677"/>
      <c r="BN3677"/>
      <c r="BO3677"/>
      <c r="BP3677"/>
    </row>
    <row r="3678" spans="51:68" ht="14.25">
      <c r="AY3678"/>
      <c r="AZ3678"/>
      <c r="BA3678"/>
      <c r="BB3678"/>
      <c r="BC3678"/>
      <c r="BD3678"/>
      <c r="BE3678"/>
      <c r="BF3678"/>
      <c r="BG3678"/>
      <c r="BH3678"/>
      <c r="BI3678"/>
      <c r="BJ3678"/>
      <c r="BK3678"/>
      <c r="BL3678"/>
      <c r="BM3678"/>
      <c r="BN3678"/>
      <c r="BO3678"/>
      <c r="BP3678"/>
    </row>
    <row r="3679" spans="51:68" ht="14.25">
      <c r="AY3679"/>
      <c r="AZ3679"/>
      <c r="BA3679"/>
      <c r="BB3679"/>
      <c r="BC3679"/>
      <c r="BD3679"/>
      <c r="BE3679"/>
      <c r="BF3679"/>
      <c r="BG3679"/>
      <c r="BH3679"/>
      <c r="BI3679"/>
      <c r="BJ3679"/>
      <c r="BK3679"/>
      <c r="BL3679"/>
      <c r="BM3679"/>
      <c r="BN3679"/>
      <c r="BO3679"/>
      <c r="BP3679"/>
    </row>
    <row r="3680" spans="51:68" ht="14.25">
      <c r="AY3680"/>
      <c r="AZ3680"/>
      <c r="BA3680"/>
      <c r="BB3680"/>
      <c r="BC3680"/>
      <c r="BD3680"/>
      <c r="BE3680"/>
      <c r="BF3680"/>
      <c r="BG3680"/>
      <c r="BH3680"/>
      <c r="BI3680"/>
      <c r="BJ3680"/>
      <c r="BK3680"/>
      <c r="BL3680"/>
      <c r="BM3680"/>
      <c r="BN3680"/>
      <c r="BO3680"/>
      <c r="BP3680"/>
    </row>
    <row r="3681" spans="51:68" ht="14.25">
      <c r="AY3681"/>
      <c r="AZ3681"/>
      <c r="BA3681"/>
      <c r="BB3681"/>
      <c r="BC3681"/>
      <c r="BD3681"/>
      <c r="BE3681"/>
      <c r="BF3681"/>
      <c r="BG3681"/>
      <c r="BH3681"/>
      <c r="BI3681"/>
      <c r="BJ3681"/>
      <c r="BK3681"/>
      <c r="BL3681"/>
      <c r="BM3681"/>
      <c r="BN3681"/>
      <c r="BO3681"/>
      <c r="BP3681"/>
    </row>
    <row r="3682" spans="51:68" ht="14.25">
      <c r="AY3682"/>
      <c r="AZ3682"/>
      <c r="BA3682"/>
      <c r="BB3682"/>
      <c r="BC3682"/>
      <c r="BD3682"/>
      <c r="BE3682"/>
      <c r="BF3682"/>
      <c r="BG3682"/>
      <c r="BH3682"/>
      <c r="BI3682"/>
      <c r="BJ3682"/>
      <c r="BK3682"/>
      <c r="BL3682"/>
      <c r="BM3682"/>
      <c r="BN3682"/>
      <c r="BO3682"/>
      <c r="BP3682"/>
    </row>
    <row r="3683" spans="51:68" ht="14.25">
      <c r="AY3683"/>
      <c r="AZ3683"/>
      <c r="BA3683"/>
      <c r="BB3683"/>
      <c r="BC3683"/>
      <c r="BD3683"/>
      <c r="BE3683"/>
      <c r="BF3683"/>
      <c r="BG3683"/>
      <c r="BH3683"/>
      <c r="BI3683"/>
      <c r="BJ3683"/>
      <c r="BK3683"/>
      <c r="BL3683"/>
      <c r="BM3683"/>
      <c r="BN3683"/>
      <c r="BO3683"/>
      <c r="BP3683"/>
    </row>
    <row r="3684" spans="51:68" ht="14.25">
      <c r="AY3684"/>
      <c r="AZ3684"/>
      <c r="BA3684"/>
      <c r="BB3684"/>
      <c r="BC3684"/>
      <c r="BD3684"/>
      <c r="BE3684"/>
      <c r="BF3684"/>
      <c r="BG3684"/>
      <c r="BH3684"/>
      <c r="BI3684"/>
      <c r="BJ3684"/>
      <c r="BK3684"/>
      <c r="BL3684"/>
      <c r="BM3684"/>
      <c r="BN3684"/>
      <c r="BO3684"/>
      <c r="BP3684"/>
    </row>
    <row r="3685" spans="51:68" ht="14.25">
      <c r="AY3685"/>
      <c r="AZ3685"/>
      <c r="BA3685"/>
      <c r="BB3685"/>
      <c r="BC3685"/>
      <c r="BD3685"/>
      <c r="BE3685"/>
      <c r="BF3685"/>
      <c r="BG3685"/>
      <c r="BH3685"/>
      <c r="BI3685"/>
      <c r="BJ3685"/>
      <c r="BK3685"/>
      <c r="BL3685"/>
      <c r="BM3685"/>
      <c r="BN3685"/>
      <c r="BO3685"/>
      <c r="BP3685"/>
    </row>
    <row r="3686" spans="51:68" ht="14.25">
      <c r="AY3686"/>
      <c r="AZ3686"/>
      <c r="BA3686"/>
      <c r="BB3686"/>
      <c r="BC3686"/>
      <c r="BD3686"/>
      <c r="BE3686"/>
      <c r="BF3686"/>
      <c r="BG3686"/>
      <c r="BH3686"/>
      <c r="BI3686"/>
      <c r="BJ3686"/>
      <c r="BK3686"/>
      <c r="BL3686"/>
      <c r="BM3686"/>
      <c r="BN3686"/>
      <c r="BO3686"/>
      <c r="BP3686"/>
    </row>
    <row r="3687" spans="51:68" ht="14.25">
      <c r="AY3687"/>
      <c r="AZ3687"/>
      <c r="BA3687"/>
      <c r="BB3687"/>
      <c r="BC3687"/>
      <c r="BD3687"/>
      <c r="BE3687"/>
      <c r="BF3687"/>
      <c r="BG3687"/>
      <c r="BH3687"/>
      <c r="BI3687"/>
      <c r="BJ3687"/>
      <c r="BK3687"/>
      <c r="BL3687"/>
      <c r="BM3687"/>
      <c r="BN3687"/>
      <c r="BO3687"/>
      <c r="BP3687"/>
    </row>
    <row r="3688" spans="51:68" ht="14.25">
      <c r="AY3688"/>
      <c r="AZ3688"/>
      <c r="BA3688"/>
      <c r="BB3688"/>
      <c r="BC3688"/>
      <c r="BD3688"/>
      <c r="BE3688"/>
      <c r="BF3688"/>
      <c r="BG3688"/>
      <c r="BH3688"/>
      <c r="BI3688"/>
      <c r="BJ3688"/>
      <c r="BK3688"/>
      <c r="BL3688"/>
      <c r="BM3688"/>
      <c r="BN3688"/>
      <c r="BO3688"/>
      <c r="BP3688"/>
    </row>
    <row r="3689" spans="51:68" ht="14.25">
      <c r="AY3689"/>
      <c r="AZ3689"/>
      <c r="BA3689"/>
      <c r="BB3689"/>
      <c r="BC3689"/>
      <c r="BD3689"/>
      <c r="BE3689"/>
      <c r="BF3689"/>
      <c r="BG3689"/>
      <c r="BH3689"/>
      <c r="BI3689"/>
      <c r="BJ3689"/>
      <c r="BK3689"/>
      <c r="BL3689"/>
      <c r="BM3689"/>
      <c r="BN3689"/>
      <c r="BO3689"/>
      <c r="BP3689"/>
    </row>
    <row r="3690" spans="51:68" ht="14.25">
      <c r="AY3690"/>
      <c r="AZ3690"/>
      <c r="BA3690"/>
      <c r="BB3690"/>
      <c r="BC3690"/>
      <c r="BD3690"/>
      <c r="BE3690"/>
      <c r="BF3690"/>
      <c r="BG3690"/>
      <c r="BH3690"/>
      <c r="BI3690"/>
      <c r="BJ3690"/>
      <c r="BK3690"/>
      <c r="BL3690"/>
      <c r="BM3690"/>
      <c r="BN3690"/>
      <c r="BO3690"/>
      <c r="BP3690"/>
    </row>
    <row r="3691" spans="51:68" ht="14.25">
      <c r="AY3691"/>
      <c r="AZ3691"/>
      <c r="BA3691"/>
      <c r="BB3691"/>
      <c r="BC3691"/>
      <c r="BD3691"/>
      <c r="BE3691"/>
      <c r="BF3691"/>
      <c r="BG3691"/>
      <c r="BH3691"/>
      <c r="BI3691"/>
      <c r="BJ3691"/>
      <c r="BK3691"/>
      <c r="BL3691"/>
      <c r="BM3691"/>
      <c r="BN3691"/>
      <c r="BO3691"/>
      <c r="BP3691"/>
    </row>
    <row r="3692" spans="51:68" ht="14.25">
      <c r="AY3692"/>
      <c r="AZ3692"/>
      <c r="BA3692"/>
      <c r="BB3692"/>
      <c r="BC3692"/>
      <c r="BD3692"/>
      <c r="BE3692"/>
      <c r="BF3692"/>
      <c r="BG3692"/>
      <c r="BH3692"/>
      <c r="BI3692"/>
      <c r="BJ3692"/>
      <c r="BK3692"/>
      <c r="BL3692"/>
      <c r="BM3692"/>
      <c r="BN3692"/>
      <c r="BO3692"/>
      <c r="BP3692"/>
    </row>
    <row r="3693" spans="51:68" ht="14.25">
      <c r="AY3693"/>
      <c r="AZ3693"/>
      <c r="BA3693"/>
      <c r="BB3693"/>
      <c r="BC3693"/>
      <c r="BD3693"/>
      <c r="BE3693"/>
      <c r="BF3693"/>
      <c r="BG3693"/>
      <c r="BH3693"/>
      <c r="BI3693"/>
      <c r="BJ3693"/>
      <c r="BK3693"/>
      <c r="BL3693"/>
      <c r="BM3693"/>
      <c r="BN3693"/>
      <c r="BO3693"/>
      <c r="BP3693"/>
    </row>
    <row r="3694" spans="51:68" ht="14.25">
      <c r="AY3694"/>
      <c r="AZ3694"/>
      <c r="BA3694"/>
      <c r="BB3694"/>
      <c r="BC3694"/>
      <c r="BD3694"/>
      <c r="BE3694"/>
      <c r="BF3694"/>
      <c r="BG3694"/>
      <c r="BH3694"/>
      <c r="BI3694"/>
      <c r="BJ3694"/>
      <c r="BK3694"/>
      <c r="BL3694"/>
      <c r="BM3694"/>
      <c r="BN3694"/>
      <c r="BO3694"/>
      <c r="BP3694"/>
    </row>
    <row r="3695" spans="51:68" ht="14.25">
      <c r="AY3695"/>
      <c r="AZ3695"/>
      <c r="BA3695"/>
      <c r="BB3695"/>
      <c r="BC3695"/>
      <c r="BD3695"/>
      <c r="BE3695"/>
      <c r="BF3695"/>
      <c r="BG3695"/>
      <c r="BH3695"/>
      <c r="BI3695"/>
      <c r="BJ3695"/>
      <c r="BK3695"/>
      <c r="BL3695"/>
      <c r="BM3695"/>
      <c r="BN3695"/>
      <c r="BO3695"/>
      <c r="BP3695"/>
    </row>
    <row r="3696" spans="51:68" ht="14.25">
      <c r="AY3696"/>
      <c r="AZ3696"/>
      <c r="BA3696"/>
      <c r="BB3696"/>
      <c r="BC3696"/>
      <c r="BD3696"/>
      <c r="BE3696"/>
      <c r="BF3696"/>
      <c r="BG3696"/>
      <c r="BH3696"/>
      <c r="BI3696"/>
      <c r="BJ3696"/>
      <c r="BK3696"/>
      <c r="BL3696"/>
      <c r="BM3696"/>
      <c r="BN3696"/>
      <c r="BO3696"/>
      <c r="BP3696"/>
    </row>
    <row r="3697" spans="51:68" ht="14.25">
      <c r="AY3697"/>
      <c r="AZ3697"/>
      <c r="BA3697"/>
      <c r="BB3697"/>
      <c r="BC3697"/>
      <c r="BD3697"/>
      <c r="BE3697"/>
      <c r="BF3697"/>
      <c r="BG3697"/>
      <c r="BH3697"/>
      <c r="BI3697"/>
      <c r="BJ3697"/>
      <c r="BK3697"/>
      <c r="BL3697"/>
      <c r="BM3697"/>
      <c r="BN3697"/>
      <c r="BO3697"/>
      <c r="BP3697"/>
    </row>
    <row r="3698" spans="51:68" ht="14.25">
      <c r="AY3698"/>
      <c r="AZ3698"/>
      <c r="BA3698"/>
      <c r="BB3698"/>
      <c r="BC3698"/>
      <c r="BD3698"/>
      <c r="BE3698"/>
      <c r="BF3698"/>
      <c r="BG3698"/>
      <c r="BH3698"/>
      <c r="BI3698"/>
      <c r="BJ3698"/>
      <c r="BK3698"/>
      <c r="BL3698"/>
      <c r="BM3698"/>
      <c r="BN3698"/>
      <c r="BO3698"/>
      <c r="BP3698"/>
    </row>
    <row r="3699" spans="51:68" ht="14.25">
      <c r="AY3699"/>
      <c r="AZ3699"/>
      <c r="BA3699"/>
      <c r="BB3699"/>
      <c r="BC3699"/>
      <c r="BD3699"/>
      <c r="BE3699"/>
      <c r="BF3699"/>
      <c r="BG3699"/>
      <c r="BH3699"/>
      <c r="BI3699"/>
      <c r="BJ3699"/>
      <c r="BK3699"/>
      <c r="BL3699"/>
      <c r="BM3699"/>
      <c r="BN3699"/>
      <c r="BO3699"/>
      <c r="BP3699"/>
    </row>
    <row r="3700" spans="51:68" ht="14.25">
      <c r="AY3700"/>
      <c r="AZ3700"/>
      <c r="BA3700"/>
      <c r="BB3700"/>
      <c r="BC3700"/>
      <c r="BD3700"/>
      <c r="BE3700"/>
      <c r="BF3700"/>
      <c r="BG3700"/>
      <c r="BH3700"/>
      <c r="BI3700"/>
      <c r="BJ3700"/>
      <c r="BK3700"/>
      <c r="BL3700"/>
      <c r="BM3700"/>
      <c r="BN3700"/>
      <c r="BO3700"/>
      <c r="BP3700"/>
    </row>
    <row r="3701" spans="51:68" ht="14.25">
      <c r="AY3701"/>
      <c r="AZ3701"/>
      <c r="BA3701"/>
      <c r="BB3701"/>
      <c r="BC3701"/>
      <c r="BD3701"/>
      <c r="BE3701"/>
      <c r="BF3701"/>
      <c r="BG3701"/>
      <c r="BH3701"/>
      <c r="BI3701"/>
      <c r="BJ3701"/>
      <c r="BK3701"/>
      <c r="BL3701"/>
      <c r="BM3701"/>
      <c r="BN3701"/>
      <c r="BO3701"/>
      <c r="BP3701"/>
    </row>
    <row r="3702" spans="51:68" ht="14.25">
      <c r="AY3702"/>
      <c r="AZ3702"/>
      <c r="BA3702"/>
      <c r="BB3702"/>
      <c r="BC3702"/>
      <c r="BD3702"/>
      <c r="BE3702"/>
      <c r="BF3702"/>
      <c r="BG3702"/>
      <c r="BH3702"/>
      <c r="BI3702"/>
      <c r="BJ3702"/>
      <c r="BK3702"/>
      <c r="BL3702"/>
      <c r="BM3702"/>
      <c r="BN3702"/>
      <c r="BO3702"/>
      <c r="BP3702"/>
    </row>
    <row r="3703" spans="51:68" ht="14.25">
      <c r="AY3703"/>
      <c r="AZ3703"/>
      <c r="BA3703"/>
      <c r="BB3703"/>
      <c r="BC3703"/>
      <c r="BD3703"/>
      <c r="BE3703"/>
      <c r="BF3703"/>
      <c r="BG3703"/>
      <c r="BH3703"/>
      <c r="BI3703"/>
      <c r="BJ3703"/>
      <c r="BK3703"/>
      <c r="BL3703"/>
      <c r="BM3703"/>
      <c r="BN3703"/>
      <c r="BO3703"/>
      <c r="BP3703"/>
    </row>
    <row r="3704" spans="51:68" ht="14.25">
      <c r="AY3704"/>
      <c r="AZ3704"/>
      <c r="BA3704"/>
      <c r="BB3704"/>
      <c r="BC3704"/>
      <c r="BD3704"/>
      <c r="BE3704"/>
      <c r="BF3704"/>
      <c r="BG3704"/>
      <c r="BH3704"/>
      <c r="BI3704"/>
      <c r="BJ3704"/>
      <c r="BK3704"/>
      <c r="BL3704"/>
      <c r="BM3704"/>
      <c r="BN3704"/>
      <c r="BO3704"/>
      <c r="BP3704"/>
    </row>
    <row r="3705" spans="51:68" ht="14.25">
      <c r="AY3705"/>
      <c r="AZ3705"/>
      <c r="BA3705"/>
      <c r="BB3705"/>
      <c r="BC3705"/>
      <c r="BD3705"/>
      <c r="BE3705"/>
      <c r="BF3705"/>
      <c r="BG3705"/>
      <c r="BH3705"/>
      <c r="BI3705"/>
      <c r="BJ3705"/>
      <c r="BK3705"/>
      <c r="BL3705"/>
      <c r="BM3705"/>
      <c r="BN3705"/>
      <c r="BO3705"/>
      <c r="BP3705"/>
    </row>
    <row r="3706" spans="51:68" ht="14.25">
      <c r="AY3706"/>
      <c r="AZ3706"/>
      <c r="BA3706"/>
      <c r="BB3706"/>
      <c r="BC3706"/>
      <c r="BD3706"/>
      <c r="BE3706"/>
      <c r="BF3706"/>
      <c r="BG3706"/>
      <c r="BH3706"/>
      <c r="BI3706"/>
      <c r="BJ3706"/>
      <c r="BK3706"/>
      <c r="BL3706"/>
      <c r="BM3706"/>
      <c r="BN3706"/>
      <c r="BO3706"/>
      <c r="BP3706"/>
    </row>
    <row r="3707" spans="51:68" ht="14.25">
      <c r="AY3707"/>
      <c r="AZ3707"/>
      <c r="BA3707"/>
      <c r="BB3707"/>
      <c r="BC3707"/>
      <c r="BD3707"/>
      <c r="BE3707"/>
      <c r="BF3707"/>
      <c r="BG3707"/>
      <c r="BH3707"/>
      <c r="BI3707"/>
      <c r="BJ3707"/>
      <c r="BK3707"/>
      <c r="BL3707"/>
      <c r="BM3707"/>
      <c r="BN3707"/>
      <c r="BO3707"/>
      <c r="BP3707"/>
    </row>
    <row r="3708" spans="51:68" ht="14.25">
      <c r="AY3708"/>
      <c r="AZ3708"/>
      <c r="BA3708"/>
      <c r="BB3708"/>
      <c r="BC3708"/>
      <c r="BD3708"/>
      <c r="BE3708"/>
      <c r="BF3708"/>
      <c r="BG3708"/>
      <c r="BH3708"/>
      <c r="BI3708"/>
      <c r="BJ3708"/>
      <c r="BK3708"/>
      <c r="BL3708"/>
      <c r="BM3708"/>
      <c r="BN3708"/>
      <c r="BO3708"/>
      <c r="BP3708"/>
    </row>
    <row r="3709" spans="51:68" ht="14.25">
      <c r="AY3709"/>
      <c r="AZ3709"/>
      <c r="BA3709"/>
      <c r="BB3709"/>
      <c r="BC3709"/>
      <c r="BD3709"/>
      <c r="BE3709"/>
      <c r="BF3709"/>
      <c r="BG3709"/>
      <c r="BH3709"/>
      <c r="BI3709"/>
      <c r="BJ3709"/>
      <c r="BK3709"/>
      <c r="BL3709"/>
      <c r="BM3709"/>
      <c r="BN3709"/>
      <c r="BO3709"/>
      <c r="BP3709"/>
    </row>
    <row r="3710" spans="51:68" ht="14.25">
      <c r="AY3710"/>
      <c r="AZ3710"/>
      <c r="BA3710"/>
      <c r="BB3710"/>
      <c r="BC3710"/>
      <c r="BD3710"/>
      <c r="BE3710"/>
      <c r="BF3710"/>
      <c r="BG3710"/>
      <c r="BH3710"/>
      <c r="BI3710"/>
      <c r="BJ3710"/>
      <c r="BK3710"/>
      <c r="BL3710"/>
      <c r="BM3710"/>
      <c r="BN3710"/>
      <c r="BO3710"/>
      <c r="BP3710"/>
    </row>
    <row r="3711" spans="51:68" ht="14.25">
      <c r="AY3711"/>
      <c r="AZ3711"/>
      <c r="BA3711"/>
      <c r="BB3711"/>
      <c r="BC3711"/>
      <c r="BD3711"/>
      <c r="BE3711"/>
      <c r="BF3711"/>
      <c r="BG3711"/>
      <c r="BH3711"/>
      <c r="BI3711"/>
      <c r="BJ3711"/>
      <c r="BK3711"/>
      <c r="BL3711"/>
      <c r="BM3711"/>
      <c r="BN3711"/>
      <c r="BO3711"/>
      <c r="BP3711"/>
    </row>
    <row r="3712" spans="51:68" ht="14.25">
      <c r="AY3712"/>
      <c r="AZ3712"/>
      <c r="BA3712"/>
      <c r="BB3712"/>
      <c r="BC3712"/>
      <c r="BD3712"/>
      <c r="BE3712"/>
      <c r="BF3712"/>
      <c r="BG3712"/>
      <c r="BH3712"/>
      <c r="BI3712"/>
      <c r="BJ3712"/>
      <c r="BK3712"/>
      <c r="BL3712"/>
      <c r="BM3712"/>
      <c r="BN3712"/>
      <c r="BO3712"/>
      <c r="BP3712"/>
    </row>
    <row r="3713" spans="51:68" ht="14.25">
      <c r="AY3713"/>
      <c r="AZ3713"/>
      <c r="BA3713"/>
      <c r="BB3713"/>
      <c r="BC3713"/>
      <c r="BD3713"/>
      <c r="BE3713"/>
      <c r="BF3713"/>
      <c r="BG3713"/>
      <c r="BH3713"/>
      <c r="BI3713"/>
      <c r="BJ3713"/>
      <c r="BK3713"/>
      <c r="BL3713"/>
      <c r="BM3713"/>
      <c r="BN3713"/>
      <c r="BO3713"/>
      <c r="BP3713"/>
    </row>
    <row r="3714" spans="51:68" ht="14.25">
      <c r="AY3714"/>
      <c r="AZ3714"/>
      <c r="BA3714"/>
      <c r="BB3714"/>
      <c r="BC3714"/>
      <c r="BD3714"/>
      <c r="BE3714"/>
      <c r="BF3714"/>
      <c r="BG3714"/>
      <c r="BH3714"/>
      <c r="BI3714"/>
      <c r="BJ3714"/>
      <c r="BK3714"/>
      <c r="BL3714"/>
      <c r="BM3714"/>
      <c r="BN3714"/>
      <c r="BO3714"/>
      <c r="BP3714"/>
    </row>
    <row r="3715" spans="51:68" ht="14.25">
      <c r="AY3715"/>
      <c r="AZ3715"/>
      <c r="BA3715"/>
      <c r="BB3715"/>
      <c r="BC3715"/>
      <c r="BD3715"/>
      <c r="BE3715"/>
      <c r="BF3715"/>
      <c r="BG3715"/>
      <c r="BH3715"/>
      <c r="BI3715"/>
      <c r="BJ3715"/>
      <c r="BK3715"/>
      <c r="BL3715"/>
      <c r="BM3715"/>
      <c r="BN3715"/>
      <c r="BO3715"/>
      <c r="BP3715"/>
    </row>
    <row r="3716" spans="51:68" ht="14.25">
      <c r="AY3716"/>
      <c r="AZ3716"/>
      <c r="BA3716"/>
      <c r="BB3716"/>
      <c r="BC3716"/>
      <c r="BD3716"/>
      <c r="BE3716"/>
      <c r="BF3716"/>
      <c r="BG3716"/>
      <c r="BH3716"/>
      <c r="BI3716"/>
      <c r="BJ3716"/>
      <c r="BK3716"/>
      <c r="BL3716"/>
      <c r="BM3716"/>
      <c r="BN3716"/>
      <c r="BO3716"/>
      <c r="BP3716"/>
    </row>
    <row r="3717" spans="51:68" ht="14.25">
      <c r="AY3717"/>
      <c r="AZ3717"/>
      <c r="BA3717"/>
      <c r="BB3717"/>
      <c r="BC3717"/>
      <c r="BD3717"/>
      <c r="BE3717"/>
      <c r="BF3717"/>
      <c r="BG3717"/>
      <c r="BH3717"/>
      <c r="BI3717"/>
      <c r="BJ3717"/>
      <c r="BK3717"/>
      <c r="BL3717"/>
      <c r="BM3717"/>
      <c r="BN3717"/>
      <c r="BO3717"/>
      <c r="BP3717"/>
    </row>
    <row r="3718" spans="51:68" ht="14.25">
      <c r="AY3718"/>
      <c r="AZ3718"/>
      <c r="BA3718"/>
      <c r="BB3718"/>
      <c r="BC3718"/>
      <c r="BD3718"/>
      <c r="BE3718"/>
      <c r="BF3718"/>
      <c r="BG3718"/>
      <c r="BH3718"/>
      <c r="BI3718"/>
      <c r="BJ3718"/>
      <c r="BK3718"/>
      <c r="BL3718"/>
      <c r="BM3718"/>
      <c r="BN3718"/>
      <c r="BO3718"/>
      <c r="BP3718"/>
    </row>
    <row r="3719" spans="51:68" ht="14.25">
      <c r="AY3719"/>
      <c r="AZ3719"/>
      <c r="BA3719"/>
      <c r="BB3719"/>
      <c r="BC3719"/>
      <c r="BD3719"/>
      <c r="BE3719"/>
      <c r="BF3719"/>
      <c r="BG3719"/>
      <c r="BH3719"/>
      <c r="BI3719"/>
      <c r="BJ3719"/>
      <c r="BK3719"/>
      <c r="BL3719"/>
      <c r="BM3719"/>
      <c r="BN3719"/>
      <c r="BO3719"/>
      <c r="BP3719"/>
    </row>
    <row r="3720" spans="51:68" ht="14.25">
      <c r="AY3720"/>
      <c r="AZ3720"/>
      <c r="BA3720"/>
      <c r="BB3720"/>
      <c r="BC3720"/>
      <c r="BD3720"/>
      <c r="BE3720"/>
      <c r="BF3720"/>
      <c r="BG3720"/>
      <c r="BH3720"/>
      <c r="BI3720"/>
      <c r="BJ3720"/>
      <c r="BK3720"/>
      <c r="BL3720"/>
      <c r="BM3720"/>
      <c r="BN3720"/>
      <c r="BO3720"/>
      <c r="BP3720"/>
    </row>
    <row r="3721" spans="51:68" ht="14.25">
      <c r="AY3721"/>
      <c r="AZ3721"/>
      <c r="BA3721"/>
      <c r="BB3721"/>
      <c r="BC3721"/>
      <c r="BD3721"/>
      <c r="BE3721"/>
      <c r="BF3721"/>
      <c r="BG3721"/>
      <c r="BH3721"/>
      <c r="BI3721"/>
      <c r="BJ3721"/>
      <c r="BK3721"/>
      <c r="BL3721"/>
      <c r="BM3721"/>
      <c r="BN3721"/>
      <c r="BO3721"/>
      <c r="BP3721"/>
    </row>
    <row r="3722" spans="51:68" ht="14.25">
      <c r="AY3722"/>
      <c r="AZ3722"/>
      <c r="BA3722"/>
      <c r="BB3722"/>
      <c r="BC3722"/>
      <c r="BD3722"/>
      <c r="BE3722"/>
      <c r="BF3722"/>
      <c r="BG3722"/>
      <c r="BH3722"/>
      <c r="BI3722"/>
      <c r="BJ3722"/>
      <c r="BK3722"/>
      <c r="BL3722"/>
      <c r="BM3722"/>
      <c r="BN3722"/>
      <c r="BO3722"/>
      <c r="BP3722"/>
    </row>
    <row r="3723" spans="51:68" ht="14.25">
      <c r="AY3723"/>
      <c r="AZ3723"/>
      <c r="BA3723"/>
      <c r="BB3723"/>
      <c r="BC3723"/>
      <c r="BD3723"/>
      <c r="BE3723"/>
      <c r="BF3723"/>
      <c r="BG3723"/>
      <c r="BH3723"/>
      <c r="BI3723"/>
      <c r="BJ3723"/>
      <c r="BK3723"/>
      <c r="BL3723"/>
      <c r="BM3723"/>
      <c r="BN3723"/>
      <c r="BO3723"/>
      <c r="BP3723"/>
    </row>
    <row r="3724" spans="51:68" ht="14.25">
      <c r="AY3724"/>
      <c r="AZ3724"/>
      <c r="BA3724"/>
      <c r="BB3724"/>
      <c r="BC3724"/>
      <c r="BD3724"/>
      <c r="BE3724"/>
      <c r="BF3724"/>
      <c r="BG3724"/>
      <c r="BH3724"/>
      <c r="BI3724"/>
      <c r="BJ3724"/>
      <c r="BK3724"/>
      <c r="BL3724"/>
      <c r="BM3724"/>
      <c r="BN3724"/>
      <c r="BO3724"/>
      <c r="BP3724"/>
    </row>
    <row r="3725" spans="51:68" ht="14.25">
      <c r="AY3725"/>
      <c r="AZ3725"/>
      <c r="BA3725"/>
      <c r="BB3725"/>
      <c r="BC3725"/>
      <c r="BD3725"/>
      <c r="BE3725"/>
      <c r="BF3725"/>
      <c r="BG3725"/>
      <c r="BH3725"/>
      <c r="BI3725"/>
      <c r="BJ3725"/>
      <c r="BK3725"/>
      <c r="BL3725"/>
      <c r="BM3725"/>
      <c r="BN3725"/>
      <c r="BO3725"/>
      <c r="BP3725"/>
    </row>
    <row r="3726" spans="51:68" ht="14.25">
      <c r="AY3726"/>
      <c r="AZ3726"/>
      <c r="BA3726"/>
      <c r="BB3726"/>
      <c r="BC3726"/>
      <c r="BD3726"/>
      <c r="BE3726"/>
      <c r="BF3726"/>
      <c r="BG3726"/>
      <c r="BH3726"/>
      <c r="BI3726"/>
      <c r="BJ3726"/>
      <c r="BK3726"/>
      <c r="BL3726"/>
      <c r="BM3726"/>
      <c r="BN3726"/>
      <c r="BO3726"/>
      <c r="BP3726"/>
    </row>
    <row r="3727" spans="51:68" ht="14.25">
      <c r="AY3727"/>
      <c r="AZ3727"/>
      <c r="BA3727"/>
      <c r="BB3727"/>
      <c r="BC3727"/>
      <c r="BD3727"/>
      <c r="BE3727"/>
      <c r="BF3727"/>
      <c r="BG3727"/>
      <c r="BH3727"/>
      <c r="BI3727"/>
      <c r="BJ3727"/>
      <c r="BK3727"/>
      <c r="BL3727"/>
      <c r="BM3727"/>
      <c r="BN3727"/>
      <c r="BO3727"/>
      <c r="BP3727"/>
    </row>
    <row r="3728" spans="51:68" ht="14.25">
      <c r="AY3728"/>
      <c r="AZ3728"/>
      <c r="BA3728"/>
      <c r="BB3728"/>
      <c r="BC3728"/>
      <c r="BD3728"/>
      <c r="BE3728"/>
      <c r="BF3728"/>
      <c r="BG3728"/>
      <c r="BH3728"/>
      <c r="BI3728"/>
      <c r="BJ3728"/>
      <c r="BK3728"/>
      <c r="BL3728"/>
      <c r="BM3728"/>
      <c r="BN3728"/>
      <c r="BO3728"/>
      <c r="BP3728"/>
    </row>
    <row r="3729" spans="51:68" ht="14.25">
      <c r="AY3729"/>
      <c r="AZ3729"/>
      <c r="BA3729"/>
      <c r="BB3729"/>
      <c r="BC3729"/>
      <c r="BD3729"/>
      <c r="BE3729"/>
      <c r="BF3729"/>
      <c r="BG3729"/>
      <c r="BH3729"/>
      <c r="BI3729"/>
      <c r="BJ3729"/>
      <c r="BK3729"/>
      <c r="BL3729"/>
      <c r="BM3729"/>
      <c r="BN3729"/>
      <c r="BO3729"/>
      <c r="BP3729"/>
    </row>
    <row r="3730" spans="51:68" ht="14.25">
      <c r="AY3730"/>
      <c r="AZ3730"/>
      <c r="BA3730"/>
      <c r="BB3730"/>
      <c r="BC3730"/>
      <c r="BD3730"/>
      <c r="BE3730"/>
      <c r="BF3730"/>
      <c r="BG3730"/>
      <c r="BH3730"/>
      <c r="BI3730"/>
      <c r="BJ3730"/>
      <c r="BK3730"/>
      <c r="BL3730"/>
      <c r="BM3730"/>
      <c r="BN3730"/>
      <c r="BO3730"/>
      <c r="BP3730"/>
    </row>
    <row r="3731" spans="51:68" ht="14.25">
      <c r="AY3731"/>
      <c r="AZ3731"/>
      <c r="BA3731"/>
      <c r="BB3731"/>
      <c r="BC3731"/>
      <c r="BD3731"/>
      <c r="BE3731"/>
      <c r="BF3731"/>
      <c r="BG3731"/>
      <c r="BH3731"/>
      <c r="BI3731"/>
      <c r="BJ3731"/>
      <c r="BK3731"/>
      <c r="BL3731"/>
      <c r="BM3731"/>
      <c r="BN3731"/>
      <c r="BO3731"/>
      <c r="BP3731"/>
    </row>
    <row r="3732" spans="51:68" ht="14.25">
      <c r="AY3732"/>
      <c r="AZ3732"/>
      <c r="BA3732"/>
      <c r="BB3732"/>
      <c r="BC3732"/>
      <c r="BD3732"/>
      <c r="BE3732"/>
      <c r="BF3732"/>
      <c r="BG3732"/>
      <c r="BH3732"/>
      <c r="BI3732"/>
      <c r="BJ3732"/>
      <c r="BK3732"/>
      <c r="BL3732"/>
      <c r="BM3732"/>
      <c r="BN3732"/>
      <c r="BO3732"/>
      <c r="BP3732"/>
    </row>
    <row r="3733" spans="51:68" ht="14.25">
      <c r="AY3733"/>
      <c r="AZ3733"/>
      <c r="BA3733"/>
      <c r="BB3733"/>
      <c r="BC3733"/>
      <c r="BD3733"/>
      <c r="BE3733"/>
      <c r="BF3733"/>
      <c r="BG3733"/>
      <c r="BH3733"/>
      <c r="BI3733"/>
      <c r="BJ3733"/>
      <c r="BK3733"/>
      <c r="BL3733"/>
      <c r="BM3733"/>
      <c r="BN3733"/>
      <c r="BO3733"/>
      <c r="BP3733"/>
    </row>
    <row r="3734" spans="51:68" ht="14.25">
      <c r="AY3734"/>
      <c r="AZ3734"/>
      <c r="BA3734"/>
      <c r="BB3734"/>
      <c r="BC3734"/>
      <c r="BD3734"/>
      <c r="BE3734"/>
      <c r="BF3734"/>
      <c r="BG3734"/>
      <c r="BH3734"/>
      <c r="BI3734"/>
      <c r="BJ3734"/>
      <c r="BK3734"/>
      <c r="BL3734"/>
      <c r="BM3734"/>
      <c r="BN3734"/>
      <c r="BO3734"/>
      <c r="BP3734"/>
    </row>
    <row r="3735" spans="51:68" ht="14.25">
      <c r="AY3735"/>
      <c r="AZ3735"/>
      <c r="BA3735"/>
      <c r="BB3735"/>
      <c r="BC3735"/>
      <c r="BD3735"/>
      <c r="BE3735"/>
      <c r="BF3735"/>
      <c r="BG3735"/>
      <c r="BH3735"/>
      <c r="BI3735"/>
      <c r="BJ3735"/>
      <c r="BK3735"/>
      <c r="BL3735"/>
      <c r="BM3735"/>
      <c r="BN3735"/>
      <c r="BO3735"/>
      <c r="BP3735"/>
    </row>
    <row r="3736" spans="51:68" ht="14.25">
      <c r="AY3736"/>
      <c r="AZ3736"/>
      <c r="BA3736"/>
      <c r="BB3736"/>
      <c r="BC3736"/>
      <c r="BD3736"/>
      <c r="BE3736"/>
      <c r="BF3736"/>
      <c r="BG3736"/>
      <c r="BH3736"/>
      <c r="BI3736"/>
      <c r="BJ3736"/>
      <c r="BK3736"/>
      <c r="BL3736"/>
      <c r="BM3736"/>
      <c r="BN3736"/>
      <c r="BO3736"/>
      <c r="BP3736"/>
    </row>
    <row r="3737" spans="51:68" ht="14.25">
      <c r="AY3737"/>
      <c r="AZ3737"/>
      <c r="BA3737"/>
      <c r="BB3737"/>
      <c r="BC3737"/>
      <c r="BD3737"/>
      <c r="BE3737"/>
      <c r="BF3737"/>
      <c r="BG3737"/>
      <c r="BH3737"/>
      <c r="BI3737"/>
      <c r="BJ3737"/>
      <c r="BK3737"/>
      <c r="BL3737"/>
      <c r="BM3737"/>
      <c r="BN3737"/>
      <c r="BO3737"/>
      <c r="BP3737"/>
    </row>
    <row r="3738" spans="51:68" ht="14.25">
      <c r="AY3738"/>
      <c r="AZ3738"/>
      <c r="BA3738"/>
      <c r="BB3738"/>
      <c r="BC3738"/>
      <c r="BD3738"/>
      <c r="BE3738"/>
      <c r="BF3738"/>
      <c r="BG3738"/>
      <c r="BH3738"/>
      <c r="BI3738"/>
      <c r="BJ3738"/>
      <c r="BK3738"/>
      <c r="BL3738"/>
      <c r="BM3738"/>
      <c r="BN3738"/>
      <c r="BO3738"/>
      <c r="BP3738"/>
    </row>
    <row r="3739" spans="51:68" ht="14.25">
      <c r="AY3739"/>
      <c r="AZ3739"/>
      <c r="BA3739"/>
      <c r="BB3739"/>
      <c r="BC3739"/>
      <c r="BD3739"/>
      <c r="BE3739"/>
      <c r="BF3739"/>
      <c r="BG3739"/>
      <c r="BH3739"/>
      <c r="BI3739"/>
      <c r="BJ3739"/>
      <c r="BK3739"/>
      <c r="BL3739"/>
      <c r="BM3739"/>
      <c r="BN3739"/>
      <c r="BO3739"/>
      <c r="BP3739"/>
    </row>
    <row r="3740" spans="51:68" ht="14.25">
      <c r="AY3740"/>
      <c r="AZ3740"/>
      <c r="BA3740"/>
      <c r="BB3740"/>
      <c r="BC3740"/>
      <c r="BD3740"/>
      <c r="BE3740"/>
      <c r="BF3740"/>
      <c r="BG3740"/>
      <c r="BH3740"/>
      <c r="BI3740"/>
      <c r="BJ3740"/>
      <c r="BK3740"/>
      <c r="BL3740"/>
      <c r="BM3740"/>
      <c r="BN3740"/>
      <c r="BO3740"/>
      <c r="BP3740"/>
    </row>
    <row r="3741" spans="51:68" ht="14.25">
      <c r="AY3741"/>
      <c r="AZ3741"/>
      <c r="BA3741"/>
      <c r="BB3741"/>
      <c r="BC3741"/>
      <c r="BD3741"/>
      <c r="BE3741"/>
      <c r="BF3741"/>
      <c r="BG3741"/>
      <c r="BH3741"/>
      <c r="BI3741"/>
      <c r="BJ3741"/>
      <c r="BK3741"/>
      <c r="BL3741"/>
      <c r="BM3741"/>
      <c r="BN3741"/>
      <c r="BO3741"/>
      <c r="BP3741"/>
    </row>
    <row r="3742" spans="51:68" ht="14.25">
      <c r="AY3742"/>
      <c r="AZ3742"/>
      <c r="BA3742"/>
      <c r="BB3742"/>
      <c r="BC3742"/>
      <c r="BD3742"/>
      <c r="BE3742"/>
      <c r="BF3742"/>
      <c r="BG3742"/>
      <c r="BH3742"/>
      <c r="BI3742"/>
      <c r="BJ3742"/>
      <c r="BK3742"/>
      <c r="BL3742"/>
      <c r="BM3742"/>
      <c r="BN3742"/>
      <c r="BO3742"/>
      <c r="BP3742"/>
    </row>
    <row r="3743" spans="51:68" ht="14.25">
      <c r="AY3743"/>
      <c r="AZ3743"/>
      <c r="BA3743"/>
      <c r="BB3743"/>
      <c r="BC3743"/>
      <c r="BD3743"/>
      <c r="BE3743"/>
      <c r="BF3743"/>
      <c r="BG3743"/>
      <c r="BH3743"/>
      <c r="BI3743"/>
      <c r="BJ3743"/>
      <c r="BK3743"/>
      <c r="BL3743"/>
      <c r="BM3743"/>
      <c r="BN3743"/>
      <c r="BO3743"/>
      <c r="BP3743"/>
    </row>
    <row r="3744" spans="51:68" ht="14.25">
      <c r="AY3744"/>
      <c r="AZ3744"/>
      <c r="BA3744"/>
      <c r="BB3744"/>
      <c r="BC3744"/>
      <c r="BD3744"/>
      <c r="BE3744"/>
      <c r="BF3744"/>
      <c r="BG3744"/>
      <c r="BH3744"/>
      <c r="BI3744"/>
      <c r="BJ3744"/>
      <c r="BK3744"/>
      <c r="BL3744"/>
      <c r="BM3744"/>
      <c r="BN3744"/>
      <c r="BO3744"/>
      <c r="BP3744"/>
    </row>
    <row r="3745" spans="51:68" ht="14.25">
      <c r="AY3745"/>
      <c r="AZ3745"/>
      <c r="BA3745"/>
      <c r="BB3745"/>
      <c r="BC3745"/>
      <c r="BD3745"/>
      <c r="BE3745"/>
      <c r="BF3745"/>
      <c r="BG3745"/>
      <c r="BH3745"/>
      <c r="BI3745"/>
      <c r="BJ3745"/>
      <c r="BK3745"/>
      <c r="BL3745"/>
      <c r="BM3745"/>
      <c r="BN3745"/>
      <c r="BO3745"/>
      <c r="BP3745"/>
    </row>
    <row r="3746" spans="51:68" ht="14.25">
      <c r="AY3746"/>
      <c r="AZ3746"/>
      <c r="BA3746"/>
      <c r="BB3746"/>
      <c r="BC3746"/>
      <c r="BD3746"/>
      <c r="BE3746"/>
      <c r="BF3746"/>
      <c r="BG3746"/>
      <c r="BH3746"/>
      <c r="BI3746"/>
      <c r="BJ3746"/>
      <c r="BK3746"/>
      <c r="BL3746"/>
      <c r="BM3746"/>
      <c r="BN3746"/>
      <c r="BO3746"/>
      <c r="BP3746"/>
    </row>
    <row r="3747" spans="51:68" ht="14.25">
      <c r="AY3747"/>
      <c r="AZ3747"/>
      <c r="BA3747"/>
      <c r="BB3747"/>
      <c r="BC3747"/>
      <c r="BD3747"/>
      <c r="BE3747"/>
      <c r="BF3747"/>
      <c r="BG3747"/>
      <c r="BH3747"/>
      <c r="BI3747"/>
      <c r="BJ3747"/>
      <c r="BK3747"/>
      <c r="BL3747"/>
      <c r="BM3747"/>
      <c r="BN3747"/>
      <c r="BO3747"/>
      <c r="BP3747"/>
    </row>
    <row r="3748" spans="51:68" ht="14.25">
      <c r="AY3748"/>
      <c r="AZ3748"/>
      <c r="BA3748"/>
      <c r="BB3748"/>
      <c r="BC3748"/>
      <c r="BD3748"/>
      <c r="BE3748"/>
      <c r="BF3748"/>
      <c r="BG3748"/>
      <c r="BH3748"/>
      <c r="BI3748"/>
      <c r="BJ3748"/>
      <c r="BK3748"/>
      <c r="BL3748"/>
      <c r="BM3748"/>
      <c r="BN3748"/>
      <c r="BO3748"/>
      <c r="BP3748"/>
    </row>
    <row r="3749" spans="51:68" ht="14.25">
      <c r="AY3749"/>
      <c r="AZ3749"/>
      <c r="BA3749"/>
      <c r="BB3749"/>
      <c r="BC3749"/>
      <c r="BD3749"/>
      <c r="BE3749"/>
      <c r="BF3749"/>
      <c r="BG3749"/>
      <c r="BH3749"/>
      <c r="BI3749"/>
      <c r="BJ3749"/>
      <c r="BK3749"/>
      <c r="BL3749"/>
      <c r="BM3749"/>
      <c r="BN3749"/>
      <c r="BO3749"/>
      <c r="BP3749"/>
    </row>
    <row r="3750" spans="51:68" ht="14.25">
      <c r="AY3750"/>
      <c r="AZ3750"/>
      <c r="BA3750"/>
      <c r="BB3750"/>
      <c r="BC3750"/>
      <c r="BD3750"/>
      <c r="BE3750"/>
      <c r="BF3750"/>
      <c r="BG3750"/>
      <c r="BH3750"/>
      <c r="BI3750"/>
      <c r="BJ3750"/>
      <c r="BK3750"/>
      <c r="BL3750"/>
      <c r="BM3750"/>
      <c r="BN3750"/>
      <c r="BO3750"/>
      <c r="BP3750"/>
    </row>
    <row r="3751" spans="51:68" ht="14.25">
      <c r="AY3751"/>
      <c r="AZ3751"/>
      <c r="BA3751"/>
      <c r="BB3751"/>
      <c r="BC3751"/>
      <c r="BD3751"/>
      <c r="BE3751"/>
      <c r="BF3751"/>
      <c r="BG3751"/>
      <c r="BH3751"/>
      <c r="BI3751"/>
      <c r="BJ3751"/>
      <c r="BK3751"/>
      <c r="BL3751"/>
      <c r="BM3751"/>
      <c r="BN3751"/>
      <c r="BO3751"/>
      <c r="BP3751"/>
    </row>
    <row r="3752" spans="51:68" ht="14.25">
      <c r="AY3752"/>
      <c r="AZ3752"/>
      <c r="BA3752"/>
      <c r="BB3752"/>
      <c r="BC3752"/>
      <c r="BD3752"/>
      <c r="BE3752"/>
      <c r="BF3752"/>
      <c r="BG3752"/>
      <c r="BH3752"/>
      <c r="BI3752"/>
      <c r="BJ3752"/>
      <c r="BK3752"/>
      <c r="BL3752"/>
      <c r="BM3752"/>
      <c r="BN3752"/>
      <c r="BO3752"/>
      <c r="BP3752"/>
    </row>
    <row r="3753" spans="51:68" ht="14.25">
      <c r="AY3753"/>
      <c r="AZ3753"/>
      <c r="BA3753"/>
      <c r="BB3753"/>
      <c r="BC3753"/>
      <c r="BD3753"/>
      <c r="BE3753"/>
      <c r="BF3753"/>
      <c r="BG3753"/>
      <c r="BH3753"/>
      <c r="BI3753"/>
      <c r="BJ3753"/>
      <c r="BK3753"/>
      <c r="BL3753"/>
      <c r="BM3753"/>
      <c r="BN3753"/>
      <c r="BO3753"/>
      <c r="BP3753"/>
    </row>
    <row r="3754" spans="51:68" ht="14.25">
      <c r="AY3754"/>
      <c r="AZ3754"/>
      <c r="BA3754"/>
      <c r="BB3754"/>
      <c r="BC3754"/>
      <c r="BD3754"/>
      <c r="BE3754"/>
      <c r="BF3754"/>
      <c r="BG3754"/>
      <c r="BH3754"/>
      <c r="BI3754"/>
      <c r="BJ3754"/>
      <c r="BK3754"/>
      <c r="BL3754"/>
      <c r="BM3754"/>
      <c r="BN3754"/>
      <c r="BO3754"/>
      <c r="BP3754"/>
    </row>
    <row r="3755" spans="51:68" ht="14.25">
      <c r="AY3755"/>
      <c r="AZ3755"/>
      <c r="BA3755"/>
      <c r="BB3755"/>
      <c r="BC3755"/>
      <c r="BD3755"/>
      <c r="BE3755"/>
      <c r="BF3755"/>
      <c r="BG3755"/>
      <c r="BH3755"/>
      <c r="BI3755"/>
      <c r="BJ3755"/>
      <c r="BK3755"/>
      <c r="BL3755"/>
      <c r="BM3755"/>
      <c r="BN3755"/>
      <c r="BO3755"/>
      <c r="BP3755"/>
    </row>
    <row r="3756" spans="51:68" ht="14.25">
      <c r="AY3756"/>
      <c r="AZ3756"/>
      <c r="BA3756"/>
      <c r="BB3756"/>
      <c r="BC3756"/>
      <c r="BD3756"/>
      <c r="BE3756"/>
      <c r="BF3756"/>
      <c r="BG3756"/>
      <c r="BH3756"/>
      <c r="BI3756"/>
      <c r="BJ3756"/>
      <c r="BK3756"/>
      <c r="BL3756"/>
      <c r="BM3756"/>
      <c r="BN3756"/>
      <c r="BO3756"/>
      <c r="BP3756"/>
    </row>
    <row r="3757" spans="51:68" ht="14.25">
      <c r="AY3757"/>
      <c r="AZ3757"/>
      <c r="BA3757"/>
      <c r="BB3757"/>
      <c r="BC3757"/>
      <c r="BD3757"/>
      <c r="BE3757"/>
      <c r="BF3757"/>
      <c r="BG3757"/>
      <c r="BH3757"/>
      <c r="BI3757"/>
      <c r="BJ3757"/>
      <c r="BK3757"/>
      <c r="BL3757"/>
      <c r="BM3757"/>
      <c r="BN3757"/>
      <c r="BO3757"/>
      <c r="BP3757"/>
    </row>
    <row r="3758" spans="51:68" ht="14.25">
      <c r="AY3758"/>
      <c r="AZ3758"/>
      <c r="BA3758"/>
      <c r="BB3758"/>
      <c r="BC3758"/>
      <c r="BD3758"/>
      <c r="BE3758"/>
      <c r="BF3758"/>
      <c r="BG3758"/>
      <c r="BH3758"/>
      <c r="BI3758"/>
      <c r="BJ3758"/>
      <c r="BK3758"/>
      <c r="BL3758"/>
      <c r="BM3758"/>
      <c r="BN3758"/>
      <c r="BO3758"/>
      <c r="BP3758"/>
    </row>
    <row r="3759" spans="51:68" ht="14.25">
      <c r="AY3759"/>
      <c r="AZ3759"/>
      <c r="BA3759"/>
      <c r="BB3759"/>
      <c r="BC3759"/>
      <c r="BD3759"/>
      <c r="BE3759"/>
      <c r="BF3759"/>
      <c r="BG3759"/>
      <c r="BH3759"/>
      <c r="BI3759"/>
      <c r="BJ3759"/>
      <c r="BK3759"/>
      <c r="BL3759"/>
      <c r="BM3759"/>
      <c r="BN3759"/>
      <c r="BO3759"/>
      <c r="BP3759"/>
    </row>
    <row r="3760" spans="51:68" ht="14.25">
      <c r="AY3760"/>
      <c r="AZ3760"/>
      <c r="BA3760"/>
      <c r="BB3760"/>
      <c r="BC3760"/>
      <c r="BD3760"/>
      <c r="BE3760"/>
      <c r="BF3760"/>
      <c r="BG3760"/>
      <c r="BH3760"/>
      <c r="BI3760"/>
      <c r="BJ3760"/>
      <c r="BK3760"/>
      <c r="BL3760"/>
      <c r="BM3760"/>
      <c r="BN3760"/>
      <c r="BO3760"/>
      <c r="BP3760"/>
    </row>
    <row r="3761" spans="51:68" ht="14.25">
      <c r="AY3761"/>
      <c r="AZ3761"/>
      <c r="BA3761"/>
      <c r="BB3761"/>
      <c r="BC3761"/>
      <c r="BD3761"/>
      <c r="BE3761"/>
      <c r="BF3761"/>
      <c r="BG3761"/>
      <c r="BH3761"/>
      <c r="BI3761"/>
      <c r="BJ3761"/>
      <c r="BK3761"/>
      <c r="BL3761"/>
      <c r="BM3761"/>
      <c r="BN3761"/>
      <c r="BO3761"/>
      <c r="BP3761"/>
    </row>
    <row r="3762" spans="51:68" ht="14.25">
      <c r="AY3762"/>
      <c r="AZ3762"/>
      <c r="BA3762"/>
      <c r="BB3762"/>
      <c r="BC3762"/>
      <c r="BD3762"/>
      <c r="BE3762"/>
      <c r="BF3762"/>
      <c r="BG3762"/>
      <c r="BH3762"/>
      <c r="BI3762"/>
      <c r="BJ3762"/>
      <c r="BK3762"/>
      <c r="BL3762"/>
      <c r="BM3762"/>
      <c r="BN3762"/>
      <c r="BO3762"/>
      <c r="BP3762"/>
    </row>
    <row r="3763" spans="51:68" ht="14.25">
      <c r="AY3763"/>
      <c r="AZ3763"/>
      <c r="BA3763"/>
      <c r="BB3763"/>
      <c r="BC3763"/>
      <c r="BD3763"/>
      <c r="BE3763"/>
      <c r="BF3763"/>
      <c r="BG3763"/>
      <c r="BH3763"/>
      <c r="BI3763"/>
      <c r="BJ3763"/>
      <c r="BK3763"/>
      <c r="BL3763"/>
      <c r="BM3763"/>
      <c r="BN3763"/>
      <c r="BO3763"/>
      <c r="BP3763"/>
    </row>
    <row r="3764" spans="51:68" ht="14.25">
      <c r="AY3764"/>
      <c r="AZ3764"/>
      <c r="BA3764"/>
      <c r="BB3764"/>
      <c r="BC3764"/>
      <c r="BD3764"/>
      <c r="BE3764"/>
      <c r="BF3764"/>
      <c r="BG3764"/>
      <c r="BH3764"/>
      <c r="BI3764"/>
      <c r="BJ3764"/>
      <c r="BK3764"/>
      <c r="BL3764"/>
      <c r="BM3764"/>
      <c r="BN3764"/>
      <c r="BO3764"/>
      <c r="BP3764"/>
    </row>
    <row r="3765" spans="51:68" ht="14.25">
      <c r="AY3765"/>
      <c r="AZ3765"/>
      <c r="BA3765"/>
      <c r="BB3765"/>
      <c r="BC3765"/>
      <c r="BD3765"/>
      <c r="BE3765"/>
      <c r="BF3765"/>
      <c r="BG3765"/>
      <c r="BH3765"/>
      <c r="BI3765"/>
      <c r="BJ3765"/>
      <c r="BK3765"/>
      <c r="BL3765"/>
      <c r="BM3765"/>
      <c r="BN3765"/>
      <c r="BO3765"/>
      <c r="BP3765"/>
    </row>
    <row r="3766" spans="51:68" ht="14.25">
      <c r="AY3766"/>
      <c r="AZ3766"/>
      <c r="BA3766"/>
      <c r="BB3766"/>
      <c r="BC3766"/>
      <c r="BD3766"/>
      <c r="BE3766"/>
      <c r="BF3766"/>
      <c r="BG3766"/>
      <c r="BH3766"/>
      <c r="BI3766"/>
      <c r="BJ3766"/>
      <c r="BK3766"/>
      <c r="BL3766"/>
      <c r="BM3766"/>
      <c r="BN3766"/>
      <c r="BO3766"/>
      <c r="BP3766"/>
    </row>
    <row r="3767" spans="51:68" ht="14.25">
      <c r="AY3767"/>
      <c r="AZ3767"/>
      <c r="BA3767"/>
      <c r="BB3767"/>
      <c r="BC3767"/>
      <c r="BD3767"/>
      <c r="BE3767"/>
      <c r="BF3767"/>
      <c r="BG3767"/>
      <c r="BH3767"/>
      <c r="BI3767"/>
      <c r="BJ3767"/>
      <c r="BK3767"/>
      <c r="BL3767"/>
      <c r="BM3767"/>
      <c r="BN3767"/>
      <c r="BO3767"/>
      <c r="BP3767"/>
    </row>
    <row r="3768" spans="51:68" ht="14.25">
      <c r="AY3768"/>
      <c r="AZ3768"/>
      <c r="BA3768"/>
      <c r="BB3768"/>
      <c r="BC3768"/>
      <c r="BD3768"/>
      <c r="BE3768"/>
      <c r="BF3768"/>
      <c r="BG3768"/>
      <c r="BH3768"/>
      <c r="BI3768"/>
      <c r="BJ3768"/>
      <c r="BK3768"/>
      <c r="BL3768"/>
      <c r="BM3768"/>
      <c r="BN3768"/>
      <c r="BO3768"/>
      <c r="BP3768"/>
    </row>
    <row r="3769" spans="51:68" ht="14.25">
      <c r="AY3769"/>
      <c r="AZ3769"/>
      <c r="BA3769"/>
      <c r="BB3769"/>
      <c r="BC3769"/>
      <c r="BD3769"/>
      <c r="BE3769"/>
      <c r="BF3769"/>
      <c r="BG3769"/>
      <c r="BH3769"/>
      <c r="BI3769"/>
      <c r="BJ3769"/>
      <c r="BK3769"/>
      <c r="BL3769"/>
      <c r="BM3769"/>
      <c r="BN3769"/>
      <c r="BO3769"/>
      <c r="BP3769"/>
    </row>
    <row r="3770" spans="51:68" ht="14.25">
      <c r="AY3770"/>
      <c r="AZ3770"/>
      <c r="BA3770"/>
      <c r="BB3770"/>
      <c r="BC3770"/>
      <c r="BD3770"/>
      <c r="BE3770"/>
      <c r="BF3770"/>
      <c r="BG3770"/>
      <c r="BH3770"/>
      <c r="BI3770"/>
      <c r="BJ3770"/>
      <c r="BK3770"/>
      <c r="BL3770"/>
      <c r="BM3770"/>
      <c r="BN3770"/>
      <c r="BO3770"/>
      <c r="BP3770"/>
    </row>
    <row r="3771" spans="51:68" ht="14.25">
      <c r="AY3771"/>
      <c r="AZ3771"/>
      <c r="BA3771"/>
      <c r="BB3771"/>
      <c r="BC3771"/>
      <c r="BD3771"/>
      <c r="BE3771"/>
      <c r="BF3771"/>
      <c r="BG3771"/>
      <c r="BH3771"/>
      <c r="BI3771"/>
      <c r="BJ3771"/>
      <c r="BK3771"/>
      <c r="BL3771"/>
      <c r="BM3771"/>
      <c r="BN3771"/>
      <c r="BO3771"/>
      <c r="BP3771"/>
    </row>
    <row r="3772" spans="51:68" ht="14.25">
      <c r="AY3772"/>
      <c r="AZ3772"/>
      <c r="BA3772"/>
      <c r="BB3772"/>
      <c r="BC3772"/>
      <c r="BD3772"/>
      <c r="BE3772"/>
      <c r="BF3772"/>
      <c r="BG3772"/>
      <c r="BH3772"/>
      <c r="BI3772"/>
      <c r="BJ3772"/>
      <c r="BK3772"/>
      <c r="BL3772"/>
      <c r="BM3772"/>
      <c r="BN3772"/>
      <c r="BO3772"/>
      <c r="BP3772"/>
    </row>
    <row r="3773" spans="51:68" ht="14.25">
      <c r="AY3773"/>
      <c r="AZ3773"/>
      <c r="BA3773"/>
      <c r="BB3773"/>
      <c r="BC3773"/>
      <c r="BD3773"/>
      <c r="BE3773"/>
      <c r="BF3773"/>
      <c r="BG3773"/>
      <c r="BH3773"/>
      <c r="BI3773"/>
      <c r="BJ3773"/>
      <c r="BK3773"/>
      <c r="BL3773"/>
      <c r="BM3773"/>
      <c r="BN3773"/>
      <c r="BO3773"/>
      <c r="BP3773"/>
    </row>
    <row r="3774" spans="51:68" ht="14.25">
      <c r="AY3774"/>
      <c r="AZ3774"/>
      <c r="BA3774"/>
      <c r="BB3774"/>
      <c r="BC3774"/>
      <c r="BD3774"/>
      <c r="BE3774"/>
      <c r="BF3774"/>
      <c r="BG3774"/>
      <c r="BH3774"/>
      <c r="BI3774"/>
      <c r="BJ3774"/>
      <c r="BK3774"/>
      <c r="BL3774"/>
      <c r="BM3774"/>
      <c r="BN3774"/>
      <c r="BO3774"/>
      <c r="BP3774"/>
    </row>
    <row r="3775" spans="51:68" ht="14.25">
      <c r="AY3775"/>
      <c r="AZ3775"/>
      <c r="BA3775"/>
      <c r="BB3775"/>
      <c r="BC3775"/>
      <c r="BD3775"/>
      <c r="BE3775"/>
      <c r="BF3775"/>
      <c r="BG3775"/>
      <c r="BH3775"/>
      <c r="BI3775"/>
      <c r="BJ3775"/>
      <c r="BK3775"/>
      <c r="BL3775"/>
      <c r="BM3775"/>
      <c r="BN3775"/>
      <c r="BO3775"/>
      <c r="BP3775"/>
    </row>
    <row r="3776" spans="51:68" ht="14.25">
      <c r="AY3776"/>
      <c r="AZ3776"/>
      <c r="BA3776"/>
      <c r="BB3776"/>
      <c r="BC3776"/>
      <c r="BD3776"/>
      <c r="BE3776"/>
      <c r="BF3776"/>
      <c r="BG3776"/>
      <c r="BH3776"/>
      <c r="BI3776"/>
      <c r="BJ3776"/>
      <c r="BK3776"/>
      <c r="BL3776"/>
      <c r="BM3776"/>
      <c r="BN3776"/>
      <c r="BO3776"/>
      <c r="BP3776"/>
    </row>
    <row r="3777" spans="51:68" ht="14.25">
      <c r="AY3777"/>
      <c r="AZ3777"/>
      <c r="BA3777"/>
      <c r="BB3777"/>
      <c r="BC3777"/>
      <c r="BD3777"/>
      <c r="BE3777"/>
      <c r="BF3777"/>
      <c r="BG3777"/>
      <c r="BH3777"/>
      <c r="BI3777"/>
      <c r="BJ3777"/>
      <c r="BK3777"/>
      <c r="BL3777"/>
      <c r="BM3777"/>
      <c r="BN3777"/>
      <c r="BO3777"/>
      <c r="BP3777"/>
    </row>
    <row r="3778" spans="51:68" ht="14.25">
      <c r="AY3778"/>
      <c r="AZ3778"/>
      <c r="BA3778"/>
      <c r="BB3778"/>
      <c r="BC3778"/>
      <c r="BD3778"/>
      <c r="BE3778"/>
      <c r="BF3778"/>
      <c r="BG3778"/>
      <c r="BH3778"/>
      <c r="BI3778"/>
      <c r="BJ3778"/>
      <c r="BK3778"/>
      <c r="BL3778"/>
      <c r="BM3778"/>
      <c r="BN3778"/>
      <c r="BO3778"/>
      <c r="BP3778"/>
    </row>
    <row r="3779" spans="51:68" ht="14.25">
      <c r="AY3779"/>
      <c r="AZ3779"/>
      <c r="BA3779"/>
      <c r="BB3779"/>
      <c r="BC3779"/>
      <c r="BD3779"/>
      <c r="BE3779"/>
      <c r="BF3779"/>
      <c r="BG3779"/>
      <c r="BH3779"/>
      <c r="BI3779"/>
      <c r="BJ3779"/>
      <c r="BK3779"/>
      <c r="BL3779"/>
      <c r="BM3779"/>
      <c r="BN3779"/>
      <c r="BO3779"/>
      <c r="BP3779"/>
    </row>
    <row r="3780" spans="51:68" ht="14.25">
      <c r="AY3780"/>
      <c r="AZ3780"/>
      <c r="BA3780"/>
      <c r="BB3780"/>
      <c r="BC3780"/>
      <c r="BD3780"/>
      <c r="BE3780"/>
      <c r="BF3780"/>
      <c r="BG3780"/>
      <c r="BH3780"/>
      <c r="BI3780"/>
      <c r="BJ3780"/>
      <c r="BK3780"/>
      <c r="BL3780"/>
      <c r="BM3780"/>
      <c r="BN3780"/>
      <c r="BO3780"/>
      <c r="BP3780"/>
    </row>
    <row r="3781" spans="51:68" ht="14.25">
      <c r="AY3781"/>
      <c r="AZ3781"/>
      <c r="BA3781"/>
      <c r="BB3781"/>
      <c r="BC3781"/>
      <c r="BD3781"/>
      <c r="BE3781"/>
      <c r="BF3781"/>
      <c r="BG3781"/>
      <c r="BH3781"/>
      <c r="BI3781"/>
      <c r="BJ3781"/>
      <c r="BK3781"/>
      <c r="BL3781"/>
      <c r="BM3781"/>
      <c r="BN3781"/>
      <c r="BO3781"/>
      <c r="BP3781"/>
    </row>
    <row r="3782" spans="51:68" ht="14.25">
      <c r="AY3782"/>
      <c r="AZ3782"/>
      <c r="BA3782"/>
      <c r="BB3782"/>
      <c r="BC3782"/>
      <c r="BD3782"/>
      <c r="BE3782"/>
      <c r="BF3782"/>
      <c r="BG3782"/>
      <c r="BH3782"/>
      <c r="BI3782"/>
      <c r="BJ3782"/>
      <c r="BK3782"/>
      <c r="BL3782"/>
      <c r="BM3782"/>
      <c r="BN3782"/>
      <c r="BO3782"/>
      <c r="BP3782"/>
    </row>
    <row r="3783" spans="51:68" ht="14.25">
      <c r="AY3783"/>
      <c r="AZ3783"/>
      <c r="BA3783"/>
      <c r="BB3783"/>
      <c r="BC3783"/>
      <c r="BD3783"/>
      <c r="BE3783"/>
      <c r="BF3783"/>
      <c r="BG3783"/>
      <c r="BH3783"/>
      <c r="BI3783"/>
      <c r="BJ3783"/>
      <c r="BK3783"/>
      <c r="BL3783"/>
      <c r="BM3783"/>
      <c r="BN3783"/>
      <c r="BO3783"/>
      <c r="BP3783"/>
    </row>
    <row r="3784" spans="51:68" ht="14.25">
      <c r="AY3784"/>
      <c r="AZ3784"/>
      <c r="BA3784"/>
      <c r="BB3784"/>
      <c r="BC3784"/>
      <c r="BD3784"/>
      <c r="BE3784"/>
      <c r="BF3784"/>
      <c r="BG3784"/>
      <c r="BH3784"/>
      <c r="BI3784"/>
      <c r="BJ3784"/>
      <c r="BK3784"/>
      <c r="BL3784"/>
      <c r="BM3784"/>
      <c r="BN3784"/>
      <c r="BO3784"/>
      <c r="BP3784"/>
    </row>
    <row r="3785" spans="51:68" ht="14.25">
      <c r="AY3785"/>
      <c r="AZ3785"/>
      <c r="BA3785"/>
      <c r="BB3785"/>
      <c r="BC3785"/>
      <c r="BD3785"/>
      <c r="BE3785"/>
      <c r="BF3785"/>
      <c r="BG3785"/>
      <c r="BH3785"/>
      <c r="BI3785"/>
      <c r="BJ3785"/>
      <c r="BK3785"/>
      <c r="BL3785"/>
      <c r="BM3785"/>
      <c r="BN3785"/>
      <c r="BO3785"/>
      <c r="BP3785"/>
    </row>
    <row r="3786" spans="51:68" ht="14.25">
      <c r="AY3786"/>
      <c r="AZ3786"/>
      <c r="BA3786"/>
      <c r="BB3786"/>
      <c r="BC3786"/>
      <c r="BD3786"/>
      <c r="BE3786"/>
      <c r="BF3786"/>
      <c r="BG3786"/>
      <c r="BH3786"/>
      <c r="BI3786"/>
      <c r="BJ3786"/>
      <c r="BK3786"/>
      <c r="BL3786"/>
      <c r="BM3786"/>
      <c r="BN3786"/>
      <c r="BO3786"/>
      <c r="BP3786"/>
    </row>
    <row r="3787" spans="51:68" ht="14.25">
      <c r="AY3787"/>
      <c r="AZ3787"/>
      <c r="BA3787"/>
      <c r="BB3787"/>
      <c r="BC3787"/>
      <c r="BD3787"/>
      <c r="BE3787"/>
      <c r="BF3787"/>
      <c r="BG3787"/>
      <c r="BH3787"/>
      <c r="BI3787"/>
      <c r="BJ3787"/>
      <c r="BK3787"/>
      <c r="BL3787"/>
      <c r="BM3787"/>
      <c r="BN3787"/>
      <c r="BO3787"/>
      <c r="BP3787"/>
    </row>
    <row r="3788" spans="51:68" ht="14.25">
      <c r="AY3788"/>
      <c r="AZ3788"/>
      <c r="BA3788"/>
      <c r="BB3788"/>
      <c r="BC3788"/>
      <c r="BD3788"/>
      <c r="BE3788"/>
      <c r="BF3788"/>
      <c r="BG3788"/>
      <c r="BH3788"/>
      <c r="BI3788"/>
      <c r="BJ3788"/>
      <c r="BK3788"/>
      <c r="BL3788"/>
      <c r="BM3788"/>
      <c r="BN3788"/>
      <c r="BO3788"/>
      <c r="BP3788"/>
    </row>
    <row r="3789" spans="51:68" ht="14.25">
      <c r="AY3789"/>
      <c r="AZ3789"/>
      <c r="BA3789"/>
      <c r="BB3789"/>
      <c r="BC3789"/>
      <c r="BD3789"/>
      <c r="BE3789"/>
      <c r="BF3789"/>
      <c r="BG3789"/>
      <c r="BH3789"/>
      <c r="BI3789"/>
      <c r="BJ3789"/>
      <c r="BK3789"/>
      <c r="BL3789"/>
      <c r="BM3789"/>
      <c r="BN3789"/>
      <c r="BO3789"/>
      <c r="BP3789"/>
    </row>
    <row r="3790" spans="51:68" ht="14.25">
      <c r="AY3790"/>
      <c r="AZ3790"/>
      <c r="BA3790"/>
      <c r="BB3790"/>
      <c r="BC3790"/>
      <c r="BD3790"/>
      <c r="BE3790"/>
      <c r="BF3790"/>
      <c r="BG3790"/>
      <c r="BH3790"/>
      <c r="BI3790"/>
      <c r="BJ3790"/>
      <c r="BK3790"/>
      <c r="BL3790"/>
      <c r="BM3790"/>
      <c r="BN3790"/>
      <c r="BO3790"/>
      <c r="BP3790"/>
    </row>
    <row r="3791" spans="51:68" ht="14.25">
      <c r="AY3791"/>
      <c r="AZ3791"/>
      <c r="BA3791"/>
      <c r="BB3791"/>
      <c r="BC3791"/>
      <c r="BD3791"/>
      <c r="BE3791"/>
      <c r="BF3791"/>
      <c r="BG3791"/>
      <c r="BH3791"/>
      <c r="BI3791"/>
      <c r="BJ3791"/>
      <c r="BK3791"/>
      <c r="BL3791"/>
      <c r="BM3791"/>
      <c r="BN3791"/>
      <c r="BO3791"/>
      <c r="BP3791"/>
    </row>
    <row r="3792" spans="51:68" ht="14.25">
      <c r="AY3792"/>
      <c r="AZ3792"/>
      <c r="BA3792"/>
      <c r="BB3792"/>
      <c r="BC3792"/>
      <c r="BD3792"/>
      <c r="BE3792"/>
      <c r="BF3792"/>
      <c r="BG3792"/>
      <c r="BH3792"/>
      <c r="BI3792"/>
      <c r="BJ3792"/>
      <c r="BK3792"/>
      <c r="BL3792"/>
      <c r="BM3792"/>
      <c r="BN3792"/>
      <c r="BO3792"/>
      <c r="BP3792"/>
    </row>
    <row r="3793" spans="51:68" ht="14.25">
      <c r="AY3793"/>
      <c r="AZ3793"/>
      <c r="BA3793"/>
      <c r="BB3793"/>
      <c r="BC3793"/>
      <c r="BD3793"/>
      <c r="BE3793"/>
      <c r="BF3793"/>
      <c r="BG3793"/>
      <c r="BH3793"/>
      <c r="BI3793"/>
      <c r="BJ3793"/>
      <c r="BK3793"/>
      <c r="BL3793"/>
      <c r="BM3793"/>
      <c r="BN3793"/>
      <c r="BO3793"/>
      <c r="BP3793"/>
    </row>
    <row r="3794" spans="51:68" ht="14.25">
      <c r="AY3794"/>
      <c r="AZ3794"/>
      <c r="BA3794"/>
      <c r="BB3794"/>
      <c r="BC3794"/>
      <c r="BD3794"/>
      <c r="BE3794"/>
      <c r="BF3794"/>
      <c r="BG3794"/>
      <c r="BH3794"/>
      <c r="BI3794"/>
      <c r="BJ3794"/>
      <c r="BK3794"/>
      <c r="BL3794"/>
      <c r="BM3794"/>
      <c r="BN3794"/>
      <c r="BO3794"/>
      <c r="BP3794"/>
    </row>
    <row r="3795" spans="51:68" ht="14.25">
      <c r="AY3795"/>
      <c r="AZ3795"/>
      <c r="BA3795"/>
      <c r="BB3795"/>
      <c r="BC3795"/>
      <c r="BD3795"/>
      <c r="BE3795"/>
      <c r="BF3795"/>
      <c r="BG3795"/>
      <c r="BH3795"/>
      <c r="BI3795"/>
      <c r="BJ3795"/>
      <c r="BK3795"/>
      <c r="BL3795"/>
      <c r="BM3795"/>
      <c r="BN3795"/>
      <c r="BO3795"/>
      <c r="BP3795"/>
    </row>
    <row r="3796" spans="51:68" ht="14.25">
      <c r="AY3796"/>
      <c r="AZ3796"/>
      <c r="BA3796"/>
      <c r="BB3796"/>
      <c r="BC3796"/>
      <c r="BD3796"/>
      <c r="BE3796"/>
      <c r="BF3796"/>
      <c r="BG3796"/>
      <c r="BH3796"/>
      <c r="BI3796"/>
      <c r="BJ3796"/>
      <c r="BK3796"/>
      <c r="BL3796"/>
      <c r="BM3796"/>
      <c r="BN3796"/>
      <c r="BO3796"/>
      <c r="BP3796"/>
    </row>
    <row r="3797" spans="51:68" ht="14.25">
      <c r="AY3797"/>
      <c r="AZ3797"/>
      <c r="BA3797"/>
      <c r="BB3797"/>
      <c r="BC3797"/>
      <c r="BD3797"/>
      <c r="BE3797"/>
      <c r="BF3797"/>
      <c r="BG3797"/>
      <c r="BH3797"/>
      <c r="BI3797"/>
      <c r="BJ3797"/>
      <c r="BK3797"/>
      <c r="BL3797"/>
      <c r="BM3797"/>
      <c r="BN3797"/>
      <c r="BO3797"/>
      <c r="BP3797"/>
    </row>
    <row r="3798" spans="51:68" ht="14.25">
      <c r="AY3798"/>
      <c r="AZ3798"/>
      <c r="BA3798"/>
      <c r="BB3798"/>
      <c r="BC3798"/>
      <c r="BD3798"/>
      <c r="BE3798"/>
      <c r="BF3798"/>
      <c r="BG3798"/>
      <c r="BH3798"/>
      <c r="BI3798"/>
      <c r="BJ3798"/>
      <c r="BK3798"/>
      <c r="BL3798"/>
      <c r="BM3798"/>
      <c r="BN3798"/>
      <c r="BO3798"/>
      <c r="BP3798"/>
    </row>
    <row r="3799" spans="51:68" ht="14.25">
      <c r="AY3799"/>
      <c r="AZ3799"/>
      <c r="BA3799"/>
      <c r="BB3799"/>
      <c r="BC3799"/>
      <c r="BD3799"/>
      <c r="BE3799"/>
      <c r="BF3799"/>
      <c r="BG3799"/>
      <c r="BH3799"/>
      <c r="BI3799"/>
      <c r="BJ3799"/>
      <c r="BK3799"/>
      <c r="BL3799"/>
      <c r="BM3799"/>
      <c r="BN3799"/>
      <c r="BO3799"/>
      <c r="BP3799"/>
    </row>
    <row r="3800" spans="51:68" ht="14.25">
      <c r="AY3800"/>
      <c r="AZ3800"/>
      <c r="BA3800"/>
      <c r="BB3800"/>
      <c r="BC3800"/>
      <c r="BD3800"/>
      <c r="BE3800"/>
      <c r="BF3800"/>
      <c r="BG3800"/>
      <c r="BH3800"/>
      <c r="BI3800"/>
      <c r="BJ3800"/>
      <c r="BK3800"/>
      <c r="BL3800"/>
      <c r="BM3800"/>
      <c r="BN3800"/>
      <c r="BO3800"/>
      <c r="BP3800"/>
    </row>
    <row r="3801" spans="51:68" ht="14.25">
      <c r="AY3801"/>
      <c r="AZ3801"/>
      <c r="BA3801"/>
      <c r="BB3801"/>
      <c r="BC3801"/>
      <c r="BD3801"/>
      <c r="BE3801"/>
      <c r="BF3801"/>
      <c r="BG3801"/>
      <c r="BH3801"/>
      <c r="BI3801"/>
      <c r="BJ3801"/>
      <c r="BK3801"/>
      <c r="BL3801"/>
      <c r="BM3801"/>
      <c r="BN3801"/>
      <c r="BO3801"/>
      <c r="BP3801"/>
    </row>
    <row r="3802" spans="51:68" ht="14.25">
      <c r="AY3802"/>
      <c r="AZ3802"/>
      <c r="BA3802"/>
      <c r="BB3802"/>
      <c r="BC3802"/>
      <c r="BD3802"/>
      <c r="BE3802"/>
      <c r="BF3802"/>
      <c r="BG3802"/>
      <c r="BH3802"/>
      <c r="BI3802"/>
      <c r="BJ3802"/>
      <c r="BK3802"/>
      <c r="BL3802"/>
      <c r="BM3802"/>
      <c r="BN3802"/>
      <c r="BO3802"/>
      <c r="BP3802"/>
    </row>
    <row r="3803" spans="51:68" ht="14.25">
      <c r="AY3803"/>
      <c r="AZ3803"/>
      <c r="BA3803"/>
      <c r="BB3803"/>
      <c r="BC3803"/>
      <c r="BD3803"/>
      <c r="BE3803"/>
      <c r="BF3803"/>
      <c r="BG3803"/>
      <c r="BH3803"/>
      <c r="BI3803"/>
      <c r="BJ3803"/>
      <c r="BK3803"/>
      <c r="BL3803"/>
      <c r="BM3803"/>
      <c r="BN3803"/>
      <c r="BO3803"/>
      <c r="BP3803"/>
    </row>
    <row r="3804" spans="51:68" ht="14.25">
      <c r="AY3804"/>
      <c r="AZ3804"/>
      <c r="BA3804"/>
      <c r="BB3804"/>
      <c r="BC3804"/>
      <c r="BD3804"/>
      <c r="BE3804"/>
      <c r="BF3804"/>
      <c r="BG3804"/>
      <c r="BH3804"/>
      <c r="BI3804"/>
      <c r="BJ3804"/>
      <c r="BK3804"/>
      <c r="BL3804"/>
      <c r="BM3804"/>
      <c r="BN3804"/>
      <c r="BO3804"/>
      <c r="BP3804"/>
    </row>
    <row r="3805" spans="51:68" ht="14.25">
      <c r="AY3805"/>
      <c r="AZ3805"/>
      <c r="BA3805"/>
      <c r="BB3805"/>
      <c r="BC3805"/>
      <c r="BD3805"/>
      <c r="BE3805"/>
      <c r="BF3805"/>
      <c r="BG3805"/>
      <c r="BH3805"/>
      <c r="BI3805"/>
      <c r="BJ3805"/>
      <c r="BK3805"/>
      <c r="BL3805"/>
      <c r="BM3805"/>
      <c r="BN3805"/>
      <c r="BO3805"/>
      <c r="BP3805"/>
    </row>
    <row r="3806" spans="51:68" ht="14.25">
      <c r="AY3806"/>
      <c r="AZ3806"/>
      <c r="BA3806"/>
      <c r="BB3806"/>
      <c r="BC3806"/>
      <c r="BD3806"/>
      <c r="BE3806"/>
      <c r="BF3806"/>
      <c r="BG3806"/>
      <c r="BH3806"/>
      <c r="BI3806"/>
      <c r="BJ3806"/>
      <c r="BK3806"/>
      <c r="BL3806"/>
      <c r="BM3806"/>
      <c r="BN3806"/>
      <c r="BO3806"/>
      <c r="BP3806"/>
    </row>
    <row r="3807" spans="51:68" ht="14.25">
      <c r="AY3807"/>
      <c r="AZ3807"/>
      <c r="BA3807"/>
      <c r="BB3807"/>
      <c r="BC3807"/>
      <c r="BD3807"/>
      <c r="BE3807"/>
      <c r="BF3807"/>
      <c r="BG3807"/>
      <c r="BH3807"/>
      <c r="BI3807"/>
      <c r="BJ3807"/>
      <c r="BK3807"/>
      <c r="BL3807"/>
      <c r="BM3807"/>
      <c r="BN3807"/>
      <c r="BO3807"/>
      <c r="BP3807"/>
    </row>
    <row r="3808" spans="51:68" ht="14.25">
      <c r="AY3808"/>
      <c r="AZ3808"/>
      <c r="BA3808"/>
      <c r="BB3808"/>
      <c r="BC3808"/>
      <c r="BD3808"/>
      <c r="BE3808"/>
      <c r="BF3808"/>
      <c r="BG3808"/>
      <c r="BH3808"/>
      <c r="BI3808"/>
      <c r="BJ3808"/>
      <c r="BK3808"/>
      <c r="BL3808"/>
      <c r="BM3808"/>
      <c r="BN3808"/>
      <c r="BO3808"/>
      <c r="BP3808"/>
    </row>
    <row r="3809" spans="51:68" ht="14.25">
      <c r="AY3809"/>
      <c r="AZ3809"/>
      <c r="BA3809"/>
      <c r="BB3809"/>
      <c r="BC3809"/>
      <c r="BD3809"/>
      <c r="BE3809"/>
      <c r="BF3809"/>
      <c r="BG3809"/>
      <c r="BH3809"/>
      <c r="BI3809"/>
      <c r="BJ3809"/>
      <c r="BK3809"/>
      <c r="BL3809"/>
      <c r="BM3809"/>
      <c r="BN3809"/>
      <c r="BO3809"/>
      <c r="BP3809"/>
    </row>
    <row r="3810" spans="51:68" ht="14.25">
      <c r="AY3810"/>
      <c r="AZ3810"/>
      <c r="BA3810"/>
      <c r="BB3810"/>
      <c r="BC3810"/>
      <c r="BD3810"/>
      <c r="BE3810"/>
      <c r="BF3810"/>
      <c r="BG3810"/>
      <c r="BH3810"/>
      <c r="BI3810"/>
      <c r="BJ3810"/>
      <c r="BK3810"/>
      <c r="BL3810"/>
      <c r="BM3810"/>
      <c r="BN3810"/>
      <c r="BO3810"/>
      <c r="BP3810"/>
    </row>
    <row r="3811" spans="51:68" ht="14.25">
      <c r="AY3811"/>
      <c r="AZ3811"/>
      <c r="BA3811"/>
      <c r="BB3811"/>
      <c r="BC3811"/>
      <c r="BD3811"/>
      <c r="BE3811"/>
      <c r="BF3811"/>
      <c r="BG3811"/>
      <c r="BH3811"/>
      <c r="BI3811"/>
      <c r="BJ3811"/>
      <c r="BK3811"/>
      <c r="BL3811"/>
      <c r="BM3811"/>
      <c r="BN3811"/>
      <c r="BO3811"/>
      <c r="BP3811"/>
    </row>
    <row r="3812" spans="51:68" ht="14.25">
      <c r="AY3812"/>
      <c r="AZ3812"/>
      <c r="BA3812"/>
      <c r="BB3812"/>
      <c r="BC3812"/>
      <c r="BD3812"/>
      <c r="BE3812"/>
      <c r="BF3812"/>
      <c r="BG3812"/>
      <c r="BH3812"/>
      <c r="BI3812"/>
      <c r="BJ3812"/>
      <c r="BK3812"/>
      <c r="BL3812"/>
      <c r="BM3812"/>
      <c r="BN3812"/>
      <c r="BO3812"/>
      <c r="BP3812"/>
    </row>
    <row r="3813" spans="51:68" ht="14.25">
      <c r="AY3813"/>
      <c r="AZ3813"/>
      <c r="BA3813"/>
      <c r="BB3813"/>
      <c r="BC3813"/>
      <c r="BD3813"/>
      <c r="BE3813"/>
      <c r="BF3813"/>
      <c r="BG3813"/>
      <c r="BH3813"/>
      <c r="BI3813"/>
      <c r="BJ3813"/>
      <c r="BK3813"/>
      <c r="BL3813"/>
      <c r="BM3813"/>
      <c r="BN3813"/>
      <c r="BO3813"/>
      <c r="BP3813"/>
    </row>
    <row r="3814" spans="51:68" ht="14.25">
      <c r="AY3814"/>
      <c r="AZ3814"/>
      <c r="BA3814"/>
      <c r="BB3814"/>
      <c r="BC3814"/>
      <c r="BD3814"/>
      <c r="BE3814"/>
      <c r="BF3814"/>
      <c r="BG3814"/>
      <c r="BH3814"/>
      <c r="BI3814"/>
      <c r="BJ3814"/>
      <c r="BK3814"/>
      <c r="BL3814"/>
      <c r="BM3814"/>
      <c r="BN3814"/>
      <c r="BO3814"/>
      <c r="BP3814"/>
    </row>
    <row r="3815" spans="51:68" ht="14.25">
      <c r="AY3815"/>
      <c r="AZ3815"/>
      <c r="BA3815"/>
      <c r="BB3815"/>
      <c r="BC3815"/>
      <c r="BD3815"/>
      <c r="BE3815"/>
      <c r="BF3815"/>
      <c r="BG3815"/>
      <c r="BH3815"/>
      <c r="BI3815"/>
      <c r="BJ3815"/>
      <c r="BK3815"/>
      <c r="BL3815"/>
      <c r="BM3815"/>
      <c r="BN3815"/>
      <c r="BO3815"/>
      <c r="BP3815"/>
    </row>
    <row r="3816" spans="51:68" ht="14.25">
      <c r="AY3816"/>
      <c r="AZ3816"/>
      <c r="BA3816"/>
      <c r="BB3816"/>
      <c r="BC3816"/>
      <c r="BD3816"/>
      <c r="BE3816"/>
      <c r="BF3816"/>
      <c r="BG3816"/>
      <c r="BH3816"/>
      <c r="BI3816"/>
      <c r="BJ3816"/>
      <c r="BK3816"/>
      <c r="BL3816"/>
      <c r="BM3816"/>
      <c r="BN3816"/>
      <c r="BO3816"/>
      <c r="BP3816"/>
    </row>
    <row r="3817" spans="51:68" ht="14.25">
      <c r="AY3817"/>
      <c r="AZ3817"/>
      <c r="BA3817"/>
      <c r="BB3817"/>
      <c r="BC3817"/>
      <c r="BD3817"/>
      <c r="BE3817"/>
      <c r="BF3817"/>
      <c r="BG3817"/>
      <c r="BH3817"/>
      <c r="BI3817"/>
      <c r="BJ3817"/>
      <c r="BK3817"/>
      <c r="BL3817"/>
      <c r="BM3817"/>
      <c r="BN3817"/>
      <c r="BO3817"/>
      <c r="BP3817"/>
    </row>
    <row r="3818" spans="51:68" ht="14.25">
      <c r="AY3818"/>
      <c r="AZ3818"/>
      <c r="BA3818"/>
      <c r="BB3818"/>
      <c r="BC3818"/>
      <c r="BD3818"/>
      <c r="BE3818"/>
      <c r="BF3818"/>
      <c r="BG3818"/>
      <c r="BH3818"/>
      <c r="BI3818"/>
      <c r="BJ3818"/>
      <c r="BK3818"/>
      <c r="BL3818"/>
      <c r="BM3818"/>
      <c r="BN3818"/>
      <c r="BO3818"/>
      <c r="BP3818"/>
    </row>
    <row r="3819" spans="51:68" ht="14.25">
      <c r="AY3819"/>
      <c r="AZ3819"/>
      <c r="BA3819"/>
      <c r="BB3819"/>
      <c r="BC3819"/>
      <c r="BD3819"/>
      <c r="BE3819"/>
      <c r="BF3819"/>
      <c r="BG3819"/>
      <c r="BH3819"/>
      <c r="BI3819"/>
      <c r="BJ3819"/>
      <c r="BK3819"/>
      <c r="BL3819"/>
      <c r="BM3819"/>
      <c r="BN3819"/>
      <c r="BO3819"/>
      <c r="BP3819"/>
    </row>
    <row r="3820" spans="51:68" ht="14.25">
      <c r="AY3820"/>
      <c r="AZ3820"/>
      <c r="BA3820"/>
      <c r="BB3820"/>
      <c r="BC3820"/>
      <c r="BD3820"/>
      <c r="BE3820"/>
      <c r="BF3820"/>
      <c r="BG3820"/>
      <c r="BH3820"/>
      <c r="BI3820"/>
      <c r="BJ3820"/>
      <c r="BK3820"/>
      <c r="BL3820"/>
      <c r="BM3820"/>
      <c r="BN3820"/>
      <c r="BO3820"/>
      <c r="BP3820"/>
    </row>
    <row r="3821" spans="51:68" ht="14.25">
      <c r="AY3821"/>
      <c r="AZ3821"/>
      <c r="BA3821"/>
      <c r="BB3821"/>
      <c r="BC3821"/>
      <c r="BD3821"/>
      <c r="BE3821"/>
      <c r="BF3821"/>
      <c r="BG3821"/>
      <c r="BH3821"/>
      <c r="BI3821"/>
      <c r="BJ3821"/>
      <c r="BK3821"/>
      <c r="BL3821"/>
      <c r="BM3821"/>
      <c r="BN3821"/>
      <c r="BO3821"/>
      <c r="BP3821"/>
    </row>
    <row r="3822" spans="51:68" ht="14.25">
      <c r="AY3822"/>
      <c r="AZ3822"/>
      <c r="BA3822"/>
      <c r="BB3822"/>
      <c r="BC3822"/>
      <c r="BD3822"/>
      <c r="BE3822"/>
      <c r="BF3822"/>
      <c r="BG3822"/>
      <c r="BH3822"/>
      <c r="BI3822"/>
      <c r="BJ3822"/>
      <c r="BK3822"/>
      <c r="BL3822"/>
      <c r="BM3822"/>
      <c r="BN3822"/>
      <c r="BO3822"/>
      <c r="BP3822"/>
    </row>
    <row r="3823" spans="51:68" ht="14.25">
      <c r="AY3823"/>
      <c r="AZ3823"/>
      <c r="BA3823"/>
      <c r="BB3823"/>
      <c r="BC3823"/>
      <c r="BD3823"/>
      <c r="BE3823"/>
      <c r="BF3823"/>
      <c r="BG3823"/>
      <c r="BH3823"/>
      <c r="BI3823"/>
      <c r="BJ3823"/>
      <c r="BK3823"/>
      <c r="BL3823"/>
      <c r="BM3823"/>
      <c r="BN3823"/>
      <c r="BO3823"/>
      <c r="BP3823"/>
    </row>
    <row r="3824" spans="51:68" ht="14.25">
      <c r="AY3824"/>
      <c r="AZ3824"/>
      <c r="BA3824"/>
      <c r="BB3824"/>
      <c r="BC3824"/>
      <c r="BD3824"/>
      <c r="BE3824"/>
      <c r="BF3824"/>
      <c r="BG3824"/>
      <c r="BH3824"/>
      <c r="BI3824"/>
      <c r="BJ3824"/>
      <c r="BK3824"/>
      <c r="BL3824"/>
      <c r="BM3824"/>
      <c r="BN3824"/>
      <c r="BO3824"/>
      <c r="BP3824"/>
    </row>
    <row r="3825" spans="51:68" ht="14.25">
      <c r="AY3825"/>
      <c r="AZ3825"/>
      <c r="BA3825"/>
      <c r="BB3825"/>
      <c r="BC3825"/>
      <c r="BD3825"/>
      <c r="BE3825"/>
      <c r="BF3825"/>
      <c r="BG3825"/>
      <c r="BH3825"/>
      <c r="BI3825"/>
      <c r="BJ3825"/>
      <c r="BK3825"/>
      <c r="BL3825"/>
      <c r="BM3825"/>
      <c r="BN3825"/>
      <c r="BO3825"/>
      <c r="BP3825"/>
    </row>
    <row r="3826" spans="51:68" ht="14.25">
      <c r="AY3826"/>
      <c r="AZ3826"/>
      <c r="BA3826"/>
      <c r="BB3826"/>
      <c r="BC3826"/>
      <c r="BD3826"/>
      <c r="BE3826"/>
      <c r="BF3826"/>
      <c r="BG3826"/>
      <c r="BH3826"/>
      <c r="BI3826"/>
      <c r="BJ3826"/>
      <c r="BK3826"/>
      <c r="BL3826"/>
      <c r="BM3826"/>
      <c r="BN3826"/>
      <c r="BO3826"/>
      <c r="BP3826"/>
    </row>
    <row r="3827" spans="51:68" ht="14.25">
      <c r="AY3827"/>
      <c r="AZ3827"/>
      <c r="BA3827"/>
      <c r="BB3827"/>
      <c r="BC3827"/>
      <c r="BD3827"/>
      <c r="BE3827"/>
      <c r="BF3827"/>
      <c r="BG3827"/>
      <c r="BH3827"/>
      <c r="BI3827"/>
      <c r="BJ3827"/>
      <c r="BK3827"/>
      <c r="BL3827"/>
      <c r="BM3827"/>
      <c r="BN3827"/>
      <c r="BO3827"/>
      <c r="BP3827"/>
    </row>
    <row r="3828" spans="51:68" ht="14.25">
      <c r="AY3828"/>
      <c r="AZ3828"/>
      <c r="BA3828"/>
      <c r="BB3828"/>
      <c r="BC3828"/>
      <c r="BD3828"/>
      <c r="BE3828"/>
      <c r="BF3828"/>
      <c r="BG3828"/>
      <c r="BH3828"/>
      <c r="BI3828"/>
      <c r="BJ3828"/>
      <c r="BK3828"/>
      <c r="BL3828"/>
      <c r="BM3828"/>
      <c r="BN3828"/>
      <c r="BO3828"/>
      <c r="BP3828"/>
    </row>
    <row r="3829" spans="51:68" ht="14.25">
      <c r="AY3829"/>
      <c r="AZ3829"/>
      <c r="BA3829"/>
      <c r="BB3829"/>
      <c r="BC3829"/>
      <c r="BD3829"/>
      <c r="BE3829"/>
      <c r="BF3829"/>
      <c r="BG3829"/>
      <c r="BH3829"/>
      <c r="BI3829"/>
      <c r="BJ3829"/>
      <c r="BK3829"/>
      <c r="BL3829"/>
      <c r="BM3829"/>
      <c r="BN3829"/>
      <c r="BO3829"/>
      <c r="BP3829"/>
    </row>
    <row r="3830" spans="51:68" ht="14.25">
      <c r="AY3830"/>
      <c r="AZ3830"/>
      <c r="BA3830"/>
      <c r="BB3830"/>
      <c r="BC3830"/>
      <c r="BD3830"/>
      <c r="BE3830"/>
      <c r="BF3830"/>
      <c r="BG3830"/>
      <c r="BH3830"/>
      <c r="BI3830"/>
      <c r="BJ3830"/>
      <c r="BK3830"/>
      <c r="BL3830"/>
      <c r="BM3830"/>
      <c r="BN3830"/>
      <c r="BO3830"/>
      <c r="BP3830"/>
    </row>
    <row r="3831" spans="51:68" ht="14.25">
      <c r="AY3831"/>
      <c r="AZ3831"/>
      <c r="BA3831"/>
      <c r="BB3831"/>
      <c r="BC3831"/>
      <c r="BD3831"/>
      <c r="BE3831"/>
      <c r="BF3831"/>
      <c r="BG3831"/>
      <c r="BH3831"/>
      <c r="BI3831"/>
      <c r="BJ3831"/>
      <c r="BK3831"/>
      <c r="BL3831"/>
      <c r="BM3831"/>
      <c r="BN3831"/>
      <c r="BO3831"/>
      <c r="BP3831"/>
    </row>
    <row r="3832" spans="51:68" ht="14.25">
      <c r="AY3832"/>
      <c r="AZ3832"/>
      <c r="BA3832"/>
      <c r="BB3832"/>
      <c r="BC3832"/>
      <c r="BD3832"/>
      <c r="BE3832"/>
      <c r="BF3832"/>
      <c r="BG3832"/>
      <c r="BH3832"/>
      <c r="BI3832"/>
      <c r="BJ3832"/>
      <c r="BK3832"/>
      <c r="BL3832"/>
      <c r="BM3832"/>
      <c r="BN3832"/>
      <c r="BO3832"/>
      <c r="BP3832"/>
    </row>
    <row r="3833" spans="51:68" ht="14.25">
      <c r="AY3833"/>
      <c r="AZ3833"/>
      <c r="BA3833"/>
      <c r="BB3833"/>
      <c r="BC3833"/>
      <c r="BD3833"/>
      <c r="BE3833"/>
      <c r="BF3833"/>
      <c r="BG3833"/>
      <c r="BH3833"/>
      <c r="BI3833"/>
      <c r="BJ3833"/>
      <c r="BK3833"/>
      <c r="BL3833"/>
      <c r="BM3833"/>
      <c r="BN3833"/>
      <c r="BO3833"/>
      <c r="BP3833"/>
    </row>
    <row r="3834" spans="51:68" ht="14.25">
      <c r="AY3834"/>
      <c r="AZ3834"/>
      <c r="BA3834"/>
      <c r="BB3834"/>
      <c r="BC3834"/>
      <c r="BD3834"/>
      <c r="BE3834"/>
      <c r="BF3834"/>
      <c r="BG3834"/>
      <c r="BH3834"/>
      <c r="BI3834"/>
      <c r="BJ3834"/>
      <c r="BK3834"/>
      <c r="BL3834"/>
      <c r="BM3834"/>
      <c r="BN3834"/>
      <c r="BO3834"/>
      <c r="BP3834"/>
    </row>
    <row r="3835" spans="51:68" ht="14.25">
      <c r="AY3835"/>
      <c r="AZ3835"/>
      <c r="BA3835"/>
      <c r="BB3835"/>
      <c r="BC3835"/>
      <c r="BD3835"/>
      <c r="BE3835"/>
      <c r="BF3835"/>
      <c r="BG3835"/>
      <c r="BH3835"/>
      <c r="BI3835"/>
      <c r="BJ3835"/>
      <c r="BK3835"/>
      <c r="BL3835"/>
      <c r="BM3835"/>
      <c r="BN3835"/>
      <c r="BO3835"/>
      <c r="BP3835"/>
    </row>
    <row r="3836" spans="51:68" ht="14.25">
      <c r="AY3836"/>
      <c r="AZ3836"/>
      <c r="BA3836"/>
      <c r="BB3836"/>
      <c r="BC3836"/>
      <c r="BD3836"/>
      <c r="BE3836"/>
      <c r="BF3836"/>
      <c r="BG3836"/>
      <c r="BH3836"/>
      <c r="BI3836"/>
      <c r="BJ3836"/>
      <c r="BK3836"/>
      <c r="BL3836"/>
      <c r="BM3836"/>
      <c r="BN3836"/>
      <c r="BO3836"/>
      <c r="BP3836"/>
    </row>
    <row r="3837" spans="51:68" ht="14.25">
      <c r="AY3837"/>
      <c r="AZ3837"/>
      <c r="BA3837"/>
      <c r="BB3837"/>
      <c r="BC3837"/>
      <c r="BD3837"/>
      <c r="BE3837"/>
      <c r="BF3837"/>
      <c r="BG3837"/>
      <c r="BH3837"/>
      <c r="BI3837"/>
      <c r="BJ3837"/>
      <c r="BK3837"/>
      <c r="BL3837"/>
      <c r="BM3837"/>
      <c r="BN3837"/>
      <c r="BO3837"/>
      <c r="BP3837"/>
    </row>
    <row r="3838" spans="51:68" ht="14.25">
      <c r="AY3838"/>
      <c r="AZ3838"/>
      <c r="BA3838"/>
      <c r="BB3838"/>
      <c r="BC3838"/>
      <c r="BD3838"/>
      <c r="BE3838"/>
      <c r="BF3838"/>
      <c r="BG3838"/>
      <c r="BH3838"/>
      <c r="BI3838"/>
      <c r="BJ3838"/>
      <c r="BK3838"/>
      <c r="BL3838"/>
      <c r="BM3838"/>
      <c r="BN3838"/>
      <c r="BO3838"/>
      <c r="BP3838"/>
    </row>
    <row r="3839" spans="51:68" ht="14.25">
      <c r="AY3839"/>
      <c r="AZ3839"/>
      <c r="BA3839"/>
      <c r="BB3839"/>
      <c r="BC3839"/>
      <c r="BD3839"/>
      <c r="BE3839"/>
      <c r="BF3839"/>
      <c r="BG3839"/>
      <c r="BH3839"/>
      <c r="BI3839"/>
      <c r="BJ3839"/>
      <c r="BK3839"/>
      <c r="BL3839"/>
      <c r="BM3839"/>
      <c r="BN3839"/>
      <c r="BO3839"/>
      <c r="BP3839"/>
    </row>
    <row r="3840" spans="51:68" ht="14.25">
      <c r="AY3840"/>
      <c r="AZ3840"/>
      <c r="BA3840"/>
      <c r="BB3840"/>
      <c r="BC3840"/>
      <c r="BD3840"/>
      <c r="BE3840"/>
      <c r="BF3840"/>
      <c r="BG3840"/>
      <c r="BH3840"/>
      <c r="BI3840"/>
      <c r="BJ3840"/>
      <c r="BK3840"/>
      <c r="BL3840"/>
      <c r="BM3840"/>
      <c r="BN3840"/>
      <c r="BO3840"/>
      <c r="BP3840"/>
    </row>
    <row r="3841" spans="51:68" ht="14.25">
      <c r="AY3841"/>
      <c r="AZ3841"/>
      <c r="BA3841"/>
      <c r="BB3841"/>
      <c r="BC3841"/>
      <c r="BD3841"/>
      <c r="BE3841"/>
      <c r="BF3841"/>
      <c r="BG3841"/>
      <c r="BH3841"/>
      <c r="BI3841"/>
      <c r="BJ3841"/>
      <c r="BK3841"/>
      <c r="BL3841"/>
      <c r="BM3841"/>
      <c r="BN3841"/>
      <c r="BO3841"/>
      <c r="BP3841"/>
    </row>
    <row r="3842" spans="51:68" ht="14.25">
      <c r="AY3842"/>
      <c r="AZ3842"/>
      <c r="BA3842"/>
      <c r="BB3842"/>
      <c r="BC3842"/>
      <c r="BD3842"/>
      <c r="BE3842"/>
      <c r="BF3842"/>
      <c r="BG3842"/>
      <c r="BH3842"/>
      <c r="BI3842"/>
      <c r="BJ3842"/>
      <c r="BK3842"/>
      <c r="BL3842"/>
      <c r="BM3842"/>
      <c r="BN3842"/>
      <c r="BO3842"/>
      <c r="BP3842"/>
    </row>
    <row r="3843" spans="51:68" ht="14.25">
      <c r="AY3843"/>
      <c r="AZ3843"/>
      <c r="BA3843"/>
      <c r="BB3843"/>
      <c r="BC3843"/>
      <c r="BD3843"/>
      <c r="BE3843"/>
      <c r="BF3843"/>
      <c r="BG3843"/>
      <c r="BH3843"/>
      <c r="BI3843"/>
      <c r="BJ3843"/>
      <c r="BK3843"/>
      <c r="BL3843"/>
      <c r="BM3843"/>
      <c r="BN3843"/>
      <c r="BO3843"/>
      <c r="BP3843"/>
    </row>
    <row r="3844" spans="51:68" ht="14.25">
      <c r="AY3844"/>
      <c r="AZ3844"/>
      <c r="BA3844"/>
      <c r="BB3844"/>
      <c r="BC3844"/>
      <c r="BD3844"/>
      <c r="BE3844"/>
      <c r="BF3844"/>
      <c r="BG3844"/>
      <c r="BH3844"/>
      <c r="BI3844"/>
      <c r="BJ3844"/>
      <c r="BK3844"/>
      <c r="BL3844"/>
      <c r="BM3844"/>
      <c r="BN3844"/>
      <c r="BO3844"/>
      <c r="BP3844"/>
    </row>
    <row r="3845" spans="51:68" ht="14.25">
      <c r="AY3845"/>
      <c r="AZ3845"/>
      <c r="BA3845"/>
      <c r="BB3845"/>
      <c r="BC3845"/>
      <c r="BD3845"/>
      <c r="BE3845"/>
      <c r="BF3845"/>
      <c r="BG3845"/>
      <c r="BH3845"/>
      <c r="BI3845"/>
      <c r="BJ3845"/>
      <c r="BK3845"/>
      <c r="BL3845"/>
      <c r="BM3845"/>
      <c r="BN3845"/>
      <c r="BO3845"/>
      <c r="BP3845"/>
    </row>
    <row r="3846" spans="51:68" ht="14.25">
      <c r="AY3846"/>
      <c r="AZ3846"/>
      <c r="BA3846"/>
      <c r="BB3846"/>
      <c r="BC3846"/>
      <c r="BD3846"/>
      <c r="BE3846"/>
      <c r="BF3846"/>
      <c r="BG3846"/>
      <c r="BH3846"/>
      <c r="BI3846"/>
      <c r="BJ3846"/>
      <c r="BK3846"/>
      <c r="BL3846"/>
      <c r="BM3846"/>
      <c r="BN3846"/>
      <c r="BO3846"/>
      <c r="BP3846"/>
    </row>
    <row r="3847" spans="51:68" ht="14.25">
      <c r="AY3847"/>
      <c r="AZ3847"/>
      <c r="BA3847"/>
      <c r="BB3847"/>
      <c r="BC3847"/>
      <c r="BD3847"/>
      <c r="BE3847"/>
      <c r="BF3847"/>
      <c r="BG3847"/>
      <c r="BH3847"/>
      <c r="BI3847"/>
      <c r="BJ3847"/>
      <c r="BK3847"/>
      <c r="BL3847"/>
      <c r="BM3847"/>
      <c r="BN3847"/>
      <c r="BO3847"/>
      <c r="BP3847"/>
    </row>
    <row r="3848" spans="51:68" ht="14.25">
      <c r="AY3848"/>
      <c r="AZ3848"/>
      <c r="BA3848"/>
      <c r="BB3848"/>
      <c r="BC3848"/>
      <c r="BD3848"/>
      <c r="BE3848"/>
      <c r="BF3848"/>
      <c r="BG3848"/>
      <c r="BH3848"/>
      <c r="BI3848"/>
      <c r="BJ3848"/>
      <c r="BK3848"/>
      <c r="BL3848"/>
      <c r="BM3848"/>
      <c r="BN3848"/>
      <c r="BO3848"/>
      <c r="BP3848"/>
    </row>
    <row r="3849" spans="51:68" ht="14.25">
      <c r="AY3849"/>
      <c r="AZ3849"/>
      <c r="BA3849"/>
      <c r="BB3849"/>
      <c r="BC3849"/>
      <c r="BD3849"/>
      <c r="BE3849"/>
      <c r="BF3849"/>
      <c r="BG3849"/>
      <c r="BH3849"/>
      <c r="BI3849"/>
      <c r="BJ3849"/>
      <c r="BK3849"/>
      <c r="BL3849"/>
      <c r="BM3849"/>
      <c r="BN3849"/>
      <c r="BO3849"/>
      <c r="BP3849"/>
    </row>
    <row r="3850" spans="51:68" ht="14.25">
      <c r="AY3850"/>
      <c r="AZ3850"/>
      <c r="BA3850"/>
      <c r="BB3850"/>
      <c r="BC3850"/>
      <c r="BD3850"/>
      <c r="BE3850"/>
      <c r="BF3850"/>
      <c r="BG3850"/>
      <c r="BH3850"/>
      <c r="BI3850"/>
      <c r="BJ3850"/>
      <c r="BK3850"/>
      <c r="BL3850"/>
      <c r="BM3850"/>
      <c r="BN3850"/>
      <c r="BO3850"/>
      <c r="BP3850"/>
    </row>
    <row r="3851" spans="51:68" ht="14.25">
      <c r="AY3851"/>
      <c r="AZ3851"/>
      <c r="BA3851"/>
      <c r="BB3851"/>
      <c r="BC3851"/>
      <c r="BD3851"/>
      <c r="BE3851"/>
      <c r="BF3851"/>
      <c r="BG3851"/>
      <c r="BH3851"/>
      <c r="BI3851"/>
      <c r="BJ3851"/>
      <c r="BK3851"/>
      <c r="BL3851"/>
      <c r="BM3851"/>
      <c r="BN3851"/>
      <c r="BO3851"/>
      <c r="BP3851"/>
    </row>
    <row r="3852" spans="51:68" ht="14.25">
      <c r="AY3852"/>
      <c r="AZ3852"/>
      <c r="BA3852"/>
      <c r="BB3852"/>
      <c r="BC3852"/>
      <c r="BD3852"/>
      <c r="BE3852"/>
      <c r="BF3852"/>
      <c r="BG3852"/>
      <c r="BH3852"/>
      <c r="BI3852"/>
      <c r="BJ3852"/>
      <c r="BK3852"/>
      <c r="BL3852"/>
      <c r="BM3852"/>
      <c r="BN3852"/>
      <c r="BO3852"/>
      <c r="BP3852"/>
    </row>
    <row r="3853" spans="51:68" ht="14.25">
      <c r="AY3853"/>
      <c r="AZ3853"/>
      <c r="BA3853"/>
      <c r="BB3853"/>
      <c r="BC3853"/>
      <c r="BD3853"/>
      <c r="BE3853"/>
      <c r="BF3853"/>
      <c r="BG3853"/>
      <c r="BH3853"/>
      <c r="BI3853"/>
      <c r="BJ3853"/>
      <c r="BK3853"/>
      <c r="BL3853"/>
      <c r="BM3853"/>
      <c r="BN3853"/>
      <c r="BO3853"/>
      <c r="BP3853"/>
    </row>
    <row r="3854" spans="51:68" ht="14.25">
      <c r="AY3854"/>
      <c r="AZ3854"/>
      <c r="BA3854"/>
      <c r="BB3854"/>
      <c r="BC3854"/>
      <c r="BD3854"/>
      <c r="BE3854"/>
      <c r="BF3854"/>
      <c r="BG3854"/>
      <c r="BH3854"/>
      <c r="BI3854"/>
      <c r="BJ3854"/>
      <c r="BK3854"/>
      <c r="BL3854"/>
      <c r="BM3854"/>
      <c r="BN3854"/>
      <c r="BO3854"/>
      <c r="BP3854"/>
    </row>
    <row r="3855" spans="51:68" ht="14.25">
      <c r="AY3855"/>
      <c r="AZ3855"/>
      <c r="BA3855"/>
      <c r="BB3855"/>
      <c r="BC3855"/>
      <c r="BD3855"/>
      <c r="BE3855"/>
      <c r="BF3855"/>
      <c r="BG3855"/>
      <c r="BH3855"/>
      <c r="BI3855"/>
      <c r="BJ3855"/>
      <c r="BK3855"/>
      <c r="BL3855"/>
      <c r="BM3855"/>
      <c r="BN3855"/>
      <c r="BO3855"/>
      <c r="BP3855"/>
    </row>
    <row r="3856" spans="51:68" ht="14.25">
      <c r="AY3856"/>
      <c r="AZ3856"/>
      <c r="BA3856"/>
      <c r="BB3856"/>
      <c r="BC3856"/>
      <c r="BD3856"/>
      <c r="BE3856"/>
      <c r="BF3856"/>
      <c r="BG3856"/>
      <c r="BH3856"/>
      <c r="BI3856"/>
      <c r="BJ3856"/>
      <c r="BK3856"/>
      <c r="BL3856"/>
      <c r="BM3856"/>
      <c r="BN3856"/>
      <c r="BO3856"/>
      <c r="BP3856"/>
    </row>
    <row r="3857" spans="51:68" ht="14.25">
      <c r="AY3857"/>
      <c r="AZ3857"/>
      <c r="BA3857"/>
      <c r="BB3857"/>
      <c r="BC3857"/>
      <c r="BD3857"/>
      <c r="BE3857"/>
      <c r="BF3857"/>
      <c r="BG3857"/>
      <c r="BH3857"/>
      <c r="BI3857"/>
      <c r="BJ3857"/>
      <c r="BK3857"/>
      <c r="BL3857"/>
      <c r="BM3857"/>
      <c r="BN3857"/>
      <c r="BO3857"/>
      <c r="BP3857"/>
    </row>
    <row r="3858" spans="51:68" ht="14.25">
      <c r="AY3858"/>
      <c r="AZ3858"/>
      <c r="BA3858"/>
      <c r="BB3858"/>
      <c r="BC3858"/>
      <c r="BD3858"/>
      <c r="BE3858"/>
      <c r="BF3858"/>
      <c r="BG3858"/>
      <c r="BH3858"/>
      <c r="BI3858"/>
      <c r="BJ3858"/>
      <c r="BK3858"/>
      <c r="BL3858"/>
      <c r="BM3858"/>
      <c r="BN3858"/>
      <c r="BO3858"/>
      <c r="BP3858"/>
    </row>
    <row r="3859" spans="51:68" ht="14.25">
      <c r="AY3859"/>
      <c r="AZ3859"/>
      <c r="BA3859"/>
      <c r="BB3859"/>
      <c r="BC3859"/>
      <c r="BD3859"/>
      <c r="BE3859"/>
      <c r="BF3859"/>
      <c r="BG3859"/>
      <c r="BH3859"/>
      <c r="BI3859"/>
      <c r="BJ3859"/>
      <c r="BK3859"/>
      <c r="BL3859"/>
      <c r="BM3859"/>
      <c r="BN3859"/>
      <c r="BO3859"/>
      <c r="BP3859"/>
    </row>
    <row r="3860" spans="51:68" ht="14.25">
      <c r="AY3860"/>
      <c r="AZ3860"/>
      <c r="BA3860"/>
      <c r="BB3860"/>
      <c r="BC3860"/>
      <c r="BD3860"/>
      <c r="BE3860"/>
      <c r="BF3860"/>
      <c r="BG3860"/>
      <c r="BH3860"/>
      <c r="BI3860"/>
      <c r="BJ3860"/>
      <c r="BK3860"/>
      <c r="BL3860"/>
      <c r="BM3860"/>
      <c r="BN3860"/>
      <c r="BO3860"/>
      <c r="BP3860"/>
    </row>
    <row r="3861" spans="51:68" ht="14.25">
      <c r="AY3861"/>
      <c r="AZ3861"/>
      <c r="BA3861"/>
      <c r="BB3861"/>
      <c r="BC3861"/>
      <c r="BD3861"/>
      <c r="BE3861"/>
      <c r="BF3861"/>
      <c r="BG3861"/>
      <c r="BH3861"/>
      <c r="BI3861"/>
      <c r="BJ3861"/>
      <c r="BK3861"/>
      <c r="BL3861"/>
      <c r="BM3861"/>
      <c r="BN3861"/>
      <c r="BO3861"/>
      <c r="BP3861"/>
    </row>
    <row r="3862" spans="51:68" ht="14.25">
      <c r="AY3862"/>
      <c r="AZ3862"/>
      <c r="BA3862"/>
      <c r="BB3862"/>
      <c r="BC3862"/>
      <c r="BD3862"/>
      <c r="BE3862"/>
      <c r="BF3862"/>
      <c r="BG3862"/>
      <c r="BH3862"/>
      <c r="BI3862"/>
      <c r="BJ3862"/>
      <c r="BK3862"/>
      <c r="BL3862"/>
      <c r="BM3862"/>
      <c r="BN3862"/>
      <c r="BO3862"/>
      <c r="BP3862"/>
    </row>
    <row r="3863" spans="51:68" ht="14.25">
      <c r="AY3863"/>
      <c r="AZ3863"/>
      <c r="BA3863"/>
      <c r="BB3863"/>
      <c r="BC3863"/>
      <c r="BD3863"/>
      <c r="BE3863"/>
      <c r="BF3863"/>
      <c r="BG3863"/>
      <c r="BH3863"/>
      <c r="BI3863"/>
      <c r="BJ3863"/>
      <c r="BK3863"/>
      <c r="BL3863"/>
      <c r="BM3863"/>
      <c r="BN3863"/>
      <c r="BO3863"/>
      <c r="BP3863"/>
    </row>
    <row r="3864" spans="51:68" ht="14.25">
      <c r="AY3864"/>
      <c r="AZ3864"/>
      <c r="BA3864"/>
      <c r="BB3864"/>
      <c r="BC3864"/>
      <c r="BD3864"/>
      <c r="BE3864"/>
      <c r="BF3864"/>
      <c r="BG3864"/>
      <c r="BH3864"/>
      <c r="BI3864"/>
      <c r="BJ3864"/>
      <c r="BK3864"/>
      <c r="BL3864"/>
      <c r="BM3864"/>
      <c r="BN3864"/>
      <c r="BO3864"/>
      <c r="BP3864"/>
    </row>
    <row r="3865" spans="51:68" ht="14.25">
      <c r="AY3865"/>
      <c r="AZ3865"/>
      <c r="BA3865"/>
      <c r="BB3865"/>
      <c r="BC3865"/>
      <c r="BD3865"/>
      <c r="BE3865"/>
      <c r="BF3865"/>
      <c r="BG3865"/>
      <c r="BH3865"/>
      <c r="BI3865"/>
      <c r="BJ3865"/>
      <c r="BK3865"/>
      <c r="BL3865"/>
      <c r="BM3865"/>
      <c r="BN3865"/>
      <c r="BO3865"/>
      <c r="BP3865"/>
    </row>
    <row r="3866" spans="51:68" ht="14.25">
      <c r="AY3866"/>
      <c r="AZ3866"/>
      <c r="BA3866"/>
      <c r="BB3866"/>
      <c r="BC3866"/>
      <c r="BD3866"/>
      <c r="BE3866"/>
      <c r="BF3866"/>
      <c r="BG3866"/>
      <c r="BH3866"/>
      <c r="BI3866"/>
      <c r="BJ3866"/>
      <c r="BK3866"/>
      <c r="BL3866"/>
      <c r="BM3866"/>
      <c r="BN3866"/>
      <c r="BO3866"/>
      <c r="BP3866"/>
    </row>
    <row r="3867" spans="51:68" ht="14.25">
      <c r="AY3867"/>
      <c r="AZ3867"/>
      <c r="BA3867"/>
      <c r="BB3867"/>
      <c r="BC3867"/>
      <c r="BD3867"/>
      <c r="BE3867"/>
      <c r="BF3867"/>
      <c r="BG3867"/>
      <c r="BH3867"/>
      <c r="BI3867"/>
      <c r="BJ3867"/>
      <c r="BK3867"/>
      <c r="BL3867"/>
      <c r="BM3867"/>
      <c r="BN3867"/>
      <c r="BO3867"/>
      <c r="BP3867"/>
    </row>
    <row r="3868" spans="51:68" ht="14.25">
      <c r="AY3868"/>
      <c r="AZ3868"/>
      <c r="BA3868"/>
      <c r="BB3868"/>
      <c r="BC3868"/>
      <c r="BD3868"/>
      <c r="BE3868"/>
      <c r="BF3868"/>
      <c r="BG3868"/>
      <c r="BH3868"/>
      <c r="BI3868"/>
      <c r="BJ3868"/>
      <c r="BK3868"/>
      <c r="BL3868"/>
      <c r="BM3868"/>
      <c r="BN3868"/>
      <c r="BO3868"/>
      <c r="BP3868"/>
    </row>
    <row r="3869" spans="51:68" ht="14.25">
      <c r="AY3869"/>
      <c r="AZ3869"/>
      <c r="BA3869"/>
      <c r="BB3869"/>
      <c r="BC3869"/>
      <c r="BD3869"/>
      <c r="BE3869"/>
      <c r="BF3869"/>
      <c r="BG3869"/>
      <c r="BH3869"/>
      <c r="BI3869"/>
      <c r="BJ3869"/>
      <c r="BK3869"/>
      <c r="BL3869"/>
      <c r="BM3869"/>
      <c r="BN3869"/>
      <c r="BO3869"/>
      <c r="BP3869"/>
    </row>
    <row r="3870" spans="51:68" ht="14.25">
      <c r="AY3870"/>
      <c r="AZ3870"/>
      <c r="BA3870"/>
      <c r="BB3870"/>
      <c r="BC3870"/>
      <c r="BD3870"/>
      <c r="BE3870"/>
      <c r="BF3870"/>
      <c r="BG3870"/>
      <c r="BH3870"/>
      <c r="BI3870"/>
      <c r="BJ3870"/>
      <c r="BK3870"/>
      <c r="BL3870"/>
      <c r="BM3870"/>
      <c r="BN3870"/>
      <c r="BO3870"/>
      <c r="BP3870"/>
    </row>
    <row r="3871" spans="51:68" ht="14.25">
      <c r="AY3871"/>
      <c r="AZ3871"/>
      <c r="BA3871"/>
      <c r="BB3871"/>
      <c r="BC3871"/>
      <c r="BD3871"/>
      <c r="BE3871"/>
      <c r="BF3871"/>
      <c r="BG3871"/>
      <c r="BH3871"/>
      <c r="BI3871"/>
      <c r="BJ3871"/>
      <c r="BK3871"/>
      <c r="BL3871"/>
      <c r="BM3871"/>
      <c r="BN3871"/>
      <c r="BO3871"/>
      <c r="BP3871"/>
    </row>
    <row r="3872" spans="51:68" ht="14.25">
      <c r="AY3872"/>
      <c r="AZ3872"/>
      <c r="BA3872"/>
      <c r="BB3872"/>
      <c r="BC3872"/>
      <c r="BD3872"/>
      <c r="BE3872"/>
      <c r="BF3872"/>
      <c r="BG3872"/>
      <c r="BH3872"/>
      <c r="BI3872"/>
      <c r="BJ3872"/>
      <c r="BK3872"/>
      <c r="BL3872"/>
      <c r="BM3872"/>
      <c r="BN3872"/>
      <c r="BO3872"/>
      <c r="BP3872"/>
    </row>
    <row r="3873" spans="51:68" ht="14.25">
      <c r="AY3873"/>
      <c r="AZ3873"/>
      <c r="BA3873"/>
      <c r="BB3873"/>
      <c r="BC3873"/>
      <c r="BD3873"/>
      <c r="BE3873"/>
      <c r="BF3873"/>
      <c r="BG3873"/>
      <c r="BH3873"/>
      <c r="BI3873"/>
      <c r="BJ3873"/>
      <c r="BK3873"/>
      <c r="BL3873"/>
      <c r="BM3873"/>
      <c r="BN3873"/>
      <c r="BO3873"/>
      <c r="BP3873"/>
    </row>
    <row r="3874" spans="51:68" ht="14.25">
      <c r="AY3874"/>
      <c r="AZ3874"/>
      <c r="BA3874"/>
      <c r="BB3874"/>
      <c r="BC3874"/>
      <c r="BD3874"/>
      <c r="BE3874"/>
      <c r="BF3874"/>
      <c r="BG3874"/>
      <c r="BH3874"/>
      <c r="BI3874"/>
      <c r="BJ3874"/>
      <c r="BK3874"/>
      <c r="BL3874"/>
      <c r="BM3874"/>
      <c r="BN3874"/>
      <c r="BO3874"/>
      <c r="BP3874"/>
    </row>
    <row r="3875" spans="51:68" ht="14.25">
      <c r="AY3875"/>
      <c r="AZ3875"/>
      <c r="BA3875"/>
      <c r="BB3875"/>
      <c r="BC3875"/>
      <c r="BD3875"/>
      <c r="BE3875"/>
      <c r="BF3875"/>
      <c r="BG3875"/>
      <c r="BH3875"/>
      <c r="BI3875"/>
      <c r="BJ3875"/>
      <c r="BK3875"/>
      <c r="BL3875"/>
      <c r="BM3875"/>
      <c r="BN3875"/>
      <c r="BO3875"/>
      <c r="BP3875"/>
    </row>
    <row r="3876" spans="51:68" ht="14.25">
      <c r="AY3876"/>
      <c r="AZ3876"/>
      <c r="BA3876"/>
      <c r="BB3876"/>
      <c r="BC3876"/>
      <c r="BD3876"/>
      <c r="BE3876"/>
      <c r="BF3876"/>
      <c r="BG3876"/>
      <c r="BH3876"/>
      <c r="BI3876"/>
      <c r="BJ3876"/>
      <c r="BK3876"/>
      <c r="BL3876"/>
      <c r="BM3876"/>
      <c r="BN3876"/>
      <c r="BO3876"/>
      <c r="BP3876"/>
    </row>
    <row r="3877" spans="51:68" ht="14.25">
      <c r="AY3877"/>
      <c r="AZ3877"/>
      <c r="BA3877"/>
      <c r="BB3877"/>
      <c r="BC3877"/>
      <c r="BD3877"/>
      <c r="BE3877"/>
      <c r="BF3877"/>
      <c r="BG3877"/>
      <c r="BH3877"/>
      <c r="BI3877"/>
      <c r="BJ3877"/>
      <c r="BK3877"/>
      <c r="BL3877"/>
      <c r="BM3877"/>
      <c r="BN3877"/>
      <c r="BO3877"/>
      <c r="BP3877"/>
    </row>
    <row r="3878" spans="51:68" ht="14.25">
      <c r="AY3878"/>
      <c r="AZ3878"/>
      <c r="BA3878"/>
      <c r="BB3878"/>
      <c r="BC3878"/>
      <c r="BD3878"/>
      <c r="BE3878"/>
      <c r="BF3878"/>
      <c r="BG3878"/>
      <c r="BH3878"/>
      <c r="BI3878"/>
      <c r="BJ3878"/>
      <c r="BK3878"/>
      <c r="BL3878"/>
      <c r="BM3878"/>
      <c r="BN3878"/>
      <c r="BO3878"/>
      <c r="BP3878"/>
    </row>
    <row r="3879" spans="51:68" ht="14.25">
      <c r="AY3879"/>
      <c r="AZ3879"/>
      <c r="BA3879"/>
      <c r="BB3879"/>
      <c r="BC3879"/>
      <c r="BD3879"/>
      <c r="BE3879"/>
      <c r="BF3879"/>
      <c r="BG3879"/>
      <c r="BH3879"/>
      <c r="BI3879"/>
      <c r="BJ3879"/>
      <c r="BK3879"/>
      <c r="BL3879"/>
      <c r="BM3879"/>
      <c r="BN3879"/>
      <c r="BO3879"/>
      <c r="BP3879"/>
    </row>
    <row r="3880" spans="51:68" ht="14.25">
      <c r="AY3880"/>
      <c r="AZ3880"/>
      <c r="BA3880"/>
      <c r="BB3880"/>
      <c r="BC3880"/>
      <c r="BD3880"/>
      <c r="BE3880"/>
      <c r="BF3880"/>
      <c r="BG3880"/>
      <c r="BH3880"/>
      <c r="BI3880"/>
      <c r="BJ3880"/>
      <c r="BK3880"/>
      <c r="BL3880"/>
      <c r="BM3880"/>
      <c r="BN3880"/>
      <c r="BO3880"/>
      <c r="BP3880"/>
    </row>
    <row r="3881" spans="51:68" ht="14.25">
      <c r="AY3881"/>
      <c r="AZ3881"/>
      <c r="BA3881"/>
      <c r="BB3881"/>
      <c r="BC3881"/>
      <c r="BD3881"/>
      <c r="BE3881"/>
      <c r="BF3881"/>
      <c r="BG3881"/>
      <c r="BH3881"/>
      <c r="BI3881"/>
      <c r="BJ3881"/>
      <c r="BK3881"/>
      <c r="BL3881"/>
      <c r="BM3881"/>
      <c r="BN3881"/>
      <c r="BO3881"/>
      <c r="BP3881"/>
    </row>
    <row r="3882" spans="51:68" ht="14.25">
      <c r="AY3882"/>
      <c r="AZ3882"/>
      <c r="BA3882"/>
      <c r="BB3882"/>
      <c r="BC3882"/>
      <c r="BD3882"/>
      <c r="BE3882"/>
      <c r="BF3882"/>
      <c r="BG3882"/>
      <c r="BH3882"/>
      <c r="BI3882"/>
      <c r="BJ3882"/>
      <c r="BK3882"/>
      <c r="BL3882"/>
      <c r="BM3882"/>
      <c r="BN3882"/>
      <c r="BO3882"/>
      <c r="BP3882"/>
    </row>
    <row r="3883" spans="51:68" ht="14.25">
      <c r="AY3883"/>
      <c r="AZ3883"/>
      <c r="BA3883"/>
      <c r="BB3883"/>
      <c r="BC3883"/>
      <c r="BD3883"/>
      <c r="BE3883"/>
      <c r="BF3883"/>
      <c r="BG3883"/>
      <c r="BH3883"/>
      <c r="BI3883"/>
      <c r="BJ3883"/>
      <c r="BK3883"/>
      <c r="BL3883"/>
      <c r="BM3883"/>
      <c r="BN3883"/>
      <c r="BO3883"/>
      <c r="BP3883"/>
    </row>
    <row r="3884" spans="51:68" ht="14.25">
      <c r="AY3884"/>
      <c r="AZ3884"/>
      <c r="BA3884"/>
      <c r="BB3884"/>
      <c r="BC3884"/>
      <c r="BD3884"/>
      <c r="BE3884"/>
      <c r="BF3884"/>
      <c r="BG3884"/>
      <c r="BH3884"/>
      <c r="BI3884"/>
      <c r="BJ3884"/>
      <c r="BK3884"/>
      <c r="BL3884"/>
      <c r="BM3884"/>
      <c r="BN3884"/>
      <c r="BO3884"/>
      <c r="BP3884"/>
    </row>
    <row r="3885" spans="51:68" ht="14.25">
      <c r="AY3885"/>
      <c r="AZ3885"/>
      <c r="BA3885"/>
      <c r="BB3885"/>
      <c r="BC3885"/>
      <c r="BD3885"/>
      <c r="BE3885"/>
      <c r="BF3885"/>
      <c r="BG3885"/>
      <c r="BH3885"/>
      <c r="BI3885"/>
      <c r="BJ3885"/>
      <c r="BK3885"/>
      <c r="BL3885"/>
      <c r="BM3885"/>
      <c r="BN3885"/>
      <c r="BO3885"/>
      <c r="BP3885"/>
    </row>
    <row r="3886" spans="51:68" ht="14.25">
      <c r="AY3886"/>
      <c r="AZ3886"/>
      <c r="BA3886"/>
      <c r="BB3886"/>
      <c r="BC3886"/>
      <c r="BD3886"/>
      <c r="BE3886"/>
      <c r="BF3886"/>
      <c r="BG3886"/>
      <c r="BH3886"/>
      <c r="BI3886"/>
      <c r="BJ3886"/>
      <c r="BK3886"/>
      <c r="BL3886"/>
      <c r="BM3886"/>
      <c r="BN3886"/>
      <c r="BO3886"/>
      <c r="BP3886"/>
    </row>
    <row r="3887" spans="51:68" ht="14.25">
      <c r="AY3887"/>
      <c r="AZ3887"/>
      <c r="BA3887"/>
      <c r="BB3887"/>
      <c r="BC3887"/>
      <c r="BD3887"/>
      <c r="BE3887"/>
      <c r="BF3887"/>
      <c r="BG3887"/>
      <c r="BH3887"/>
      <c r="BI3887"/>
      <c r="BJ3887"/>
      <c r="BK3887"/>
      <c r="BL3887"/>
      <c r="BM3887"/>
      <c r="BN3887"/>
      <c r="BO3887"/>
      <c r="BP3887"/>
    </row>
    <row r="3888" spans="51:68" ht="14.25">
      <c r="AY3888"/>
      <c r="AZ3888"/>
      <c r="BA3888"/>
      <c r="BB3888"/>
      <c r="BC3888"/>
      <c r="BD3888"/>
      <c r="BE3888"/>
      <c r="BF3888"/>
      <c r="BG3888"/>
      <c r="BH3888"/>
      <c r="BI3888"/>
      <c r="BJ3888"/>
      <c r="BK3888"/>
      <c r="BL3888"/>
      <c r="BM3888"/>
      <c r="BN3888"/>
      <c r="BO3888"/>
      <c r="BP3888"/>
    </row>
    <row r="3889" spans="51:68" ht="14.25">
      <c r="AY3889"/>
      <c r="AZ3889"/>
      <c r="BA3889"/>
      <c r="BB3889"/>
      <c r="BC3889"/>
      <c r="BD3889"/>
      <c r="BE3889"/>
      <c r="BF3889"/>
      <c r="BG3889"/>
      <c r="BH3889"/>
      <c r="BI3889"/>
      <c r="BJ3889"/>
      <c r="BK3889"/>
      <c r="BL3889"/>
      <c r="BM3889"/>
      <c r="BN3889"/>
      <c r="BO3889"/>
      <c r="BP3889"/>
    </row>
    <row r="3890" spans="51:68" ht="14.25">
      <c r="AY3890"/>
      <c r="AZ3890"/>
      <c r="BA3890"/>
      <c r="BB3890"/>
      <c r="BC3890"/>
      <c r="BD3890"/>
      <c r="BE3890"/>
      <c r="BF3890"/>
      <c r="BG3890"/>
      <c r="BH3890"/>
      <c r="BI3890"/>
      <c r="BJ3890"/>
      <c r="BK3890"/>
      <c r="BL3890"/>
      <c r="BM3890"/>
      <c r="BN3890"/>
      <c r="BO3890"/>
      <c r="BP3890"/>
    </row>
    <row r="3891" spans="51:68" ht="14.25">
      <c r="AY3891"/>
      <c r="AZ3891"/>
      <c r="BA3891"/>
      <c r="BB3891"/>
      <c r="BC3891"/>
      <c r="BD3891"/>
      <c r="BE3891"/>
      <c r="BF3891"/>
      <c r="BG3891"/>
      <c r="BH3891"/>
      <c r="BI3891"/>
      <c r="BJ3891"/>
      <c r="BK3891"/>
      <c r="BL3891"/>
      <c r="BM3891"/>
      <c r="BN3891"/>
      <c r="BO3891"/>
      <c r="BP3891"/>
    </row>
    <row r="3892" spans="51:68" ht="14.25">
      <c r="AY3892"/>
      <c r="AZ3892"/>
      <c r="BA3892"/>
      <c r="BB3892"/>
      <c r="BC3892"/>
      <c r="BD3892"/>
      <c r="BE3892"/>
      <c r="BF3892"/>
      <c r="BG3892"/>
      <c r="BH3892"/>
      <c r="BI3892"/>
      <c r="BJ3892"/>
      <c r="BK3892"/>
      <c r="BL3892"/>
      <c r="BM3892"/>
      <c r="BN3892"/>
      <c r="BO3892"/>
      <c r="BP3892"/>
    </row>
    <row r="3893" spans="51:68" ht="14.25">
      <c r="AY3893"/>
      <c r="AZ3893"/>
      <c r="BA3893"/>
      <c r="BB3893"/>
      <c r="BC3893"/>
      <c r="BD3893"/>
      <c r="BE3893"/>
      <c r="BF3893"/>
      <c r="BG3893"/>
      <c r="BH3893"/>
      <c r="BI3893"/>
      <c r="BJ3893"/>
      <c r="BK3893"/>
      <c r="BL3893"/>
      <c r="BM3893"/>
      <c r="BN3893"/>
      <c r="BO3893"/>
      <c r="BP3893"/>
    </row>
    <row r="3894" spans="51:68" ht="14.25">
      <c r="AY3894"/>
      <c r="AZ3894"/>
      <c r="BA3894"/>
      <c r="BB3894"/>
      <c r="BC3894"/>
      <c r="BD3894"/>
      <c r="BE3894"/>
      <c r="BF3894"/>
      <c r="BG3894"/>
      <c r="BH3894"/>
      <c r="BI3894"/>
      <c r="BJ3894"/>
      <c r="BK3894"/>
      <c r="BL3894"/>
      <c r="BM3894"/>
      <c r="BN3894"/>
      <c r="BO3894"/>
      <c r="BP3894"/>
    </row>
    <row r="3895" spans="51:68" ht="14.25">
      <c r="AY3895"/>
      <c r="AZ3895"/>
      <c r="BA3895"/>
      <c r="BB3895"/>
      <c r="BC3895"/>
      <c r="BD3895"/>
      <c r="BE3895"/>
      <c r="BF3895"/>
      <c r="BG3895"/>
      <c r="BH3895"/>
      <c r="BI3895"/>
      <c r="BJ3895"/>
      <c r="BK3895"/>
      <c r="BL3895"/>
      <c r="BM3895"/>
      <c r="BN3895"/>
      <c r="BO3895"/>
      <c r="BP3895"/>
    </row>
    <row r="3896" spans="51:68" ht="14.25">
      <c r="AY3896"/>
      <c r="AZ3896"/>
      <c r="BA3896"/>
      <c r="BB3896"/>
      <c r="BC3896"/>
      <c r="BD3896"/>
      <c r="BE3896"/>
      <c r="BF3896"/>
      <c r="BG3896"/>
      <c r="BH3896"/>
      <c r="BI3896"/>
      <c r="BJ3896"/>
      <c r="BK3896"/>
      <c r="BL3896"/>
      <c r="BM3896"/>
      <c r="BN3896"/>
      <c r="BO3896"/>
      <c r="BP3896"/>
    </row>
    <row r="3897" spans="51:68" ht="14.25">
      <c r="AY3897"/>
      <c r="AZ3897"/>
      <c r="BA3897"/>
      <c r="BB3897"/>
      <c r="BC3897"/>
      <c r="BD3897"/>
      <c r="BE3897"/>
      <c r="BF3897"/>
      <c r="BG3897"/>
      <c r="BH3897"/>
      <c r="BI3897"/>
      <c r="BJ3897"/>
      <c r="BK3897"/>
      <c r="BL3897"/>
      <c r="BM3897"/>
      <c r="BN3897"/>
      <c r="BO3897"/>
      <c r="BP3897"/>
    </row>
    <row r="3898" spans="51:68" ht="14.25">
      <c r="AY3898"/>
      <c r="AZ3898"/>
      <c r="BA3898"/>
      <c r="BB3898"/>
      <c r="BC3898"/>
      <c r="BD3898"/>
      <c r="BE3898"/>
      <c r="BF3898"/>
      <c r="BG3898"/>
      <c r="BH3898"/>
      <c r="BI3898"/>
      <c r="BJ3898"/>
      <c r="BK3898"/>
      <c r="BL3898"/>
      <c r="BM3898"/>
      <c r="BN3898"/>
      <c r="BO3898"/>
      <c r="BP3898"/>
    </row>
    <row r="3899" spans="51:68" ht="14.25">
      <c r="AY3899"/>
      <c r="AZ3899"/>
      <c r="BA3899"/>
      <c r="BB3899"/>
      <c r="BC3899"/>
      <c r="BD3899"/>
      <c r="BE3899"/>
      <c r="BF3899"/>
      <c r="BG3899"/>
      <c r="BH3899"/>
      <c r="BI3899"/>
      <c r="BJ3899"/>
      <c r="BK3899"/>
      <c r="BL3899"/>
      <c r="BM3899"/>
      <c r="BN3899"/>
      <c r="BO3899"/>
      <c r="BP3899"/>
    </row>
    <row r="3900" spans="51:68" ht="14.25">
      <c r="AY3900"/>
      <c r="AZ3900"/>
      <c r="BA3900"/>
      <c r="BB3900"/>
      <c r="BC3900"/>
      <c r="BD3900"/>
      <c r="BE3900"/>
      <c r="BF3900"/>
      <c r="BG3900"/>
      <c r="BH3900"/>
      <c r="BI3900"/>
      <c r="BJ3900"/>
      <c r="BK3900"/>
      <c r="BL3900"/>
      <c r="BM3900"/>
      <c r="BN3900"/>
      <c r="BO3900"/>
      <c r="BP3900"/>
    </row>
    <row r="3901" spans="51:68" ht="14.25">
      <c r="AY3901"/>
      <c r="AZ3901"/>
      <c r="BA3901"/>
      <c r="BB3901"/>
      <c r="BC3901"/>
      <c r="BD3901"/>
      <c r="BE3901"/>
      <c r="BF3901"/>
      <c r="BG3901"/>
      <c r="BH3901"/>
      <c r="BI3901"/>
      <c r="BJ3901"/>
      <c r="BK3901"/>
      <c r="BL3901"/>
      <c r="BM3901"/>
      <c r="BN3901"/>
      <c r="BO3901"/>
      <c r="BP3901"/>
    </row>
    <row r="3902" spans="51:68" ht="14.25">
      <c r="AY3902"/>
      <c r="AZ3902"/>
      <c r="BA3902"/>
      <c r="BB3902"/>
      <c r="BC3902"/>
      <c r="BD3902"/>
      <c r="BE3902"/>
      <c r="BF3902"/>
      <c r="BG3902"/>
      <c r="BH3902"/>
      <c r="BI3902"/>
      <c r="BJ3902"/>
      <c r="BK3902"/>
      <c r="BL3902"/>
      <c r="BM3902"/>
      <c r="BN3902"/>
      <c r="BO3902"/>
      <c r="BP3902"/>
    </row>
    <row r="3903" spans="51:68" ht="14.25">
      <c r="AY3903"/>
      <c r="AZ3903"/>
      <c r="BA3903"/>
      <c r="BB3903"/>
      <c r="BC3903"/>
      <c r="BD3903"/>
      <c r="BE3903"/>
      <c r="BF3903"/>
      <c r="BG3903"/>
      <c r="BH3903"/>
      <c r="BI3903"/>
      <c r="BJ3903"/>
      <c r="BK3903"/>
      <c r="BL3903"/>
      <c r="BM3903"/>
      <c r="BN3903"/>
      <c r="BO3903"/>
      <c r="BP3903"/>
    </row>
    <row r="3904" spans="51:68" ht="14.25">
      <c r="AY3904"/>
      <c r="AZ3904"/>
      <c r="BA3904"/>
      <c r="BB3904"/>
      <c r="BC3904"/>
      <c r="BD3904"/>
      <c r="BE3904"/>
      <c r="BF3904"/>
      <c r="BG3904"/>
      <c r="BH3904"/>
      <c r="BI3904"/>
      <c r="BJ3904"/>
      <c r="BK3904"/>
      <c r="BL3904"/>
      <c r="BM3904"/>
      <c r="BN3904"/>
      <c r="BO3904"/>
      <c r="BP3904"/>
    </row>
    <row r="3905" spans="51:68" ht="14.25">
      <c r="AY3905"/>
      <c r="AZ3905"/>
      <c r="BA3905"/>
      <c r="BB3905"/>
      <c r="BC3905"/>
      <c r="BD3905"/>
      <c r="BE3905"/>
      <c r="BF3905"/>
      <c r="BG3905"/>
      <c r="BH3905"/>
      <c r="BI3905"/>
      <c r="BJ3905"/>
      <c r="BK3905"/>
      <c r="BL3905"/>
      <c r="BM3905"/>
      <c r="BN3905"/>
      <c r="BO3905"/>
      <c r="BP3905"/>
    </row>
    <row r="3906" spans="51:68" ht="14.25">
      <c r="AY3906"/>
      <c r="AZ3906"/>
      <c r="BA3906"/>
      <c r="BB3906"/>
      <c r="BC3906"/>
      <c r="BD3906"/>
      <c r="BE3906"/>
      <c r="BF3906"/>
      <c r="BG3906"/>
      <c r="BH3906"/>
      <c r="BI3906"/>
      <c r="BJ3906"/>
      <c r="BK3906"/>
      <c r="BL3906"/>
      <c r="BM3906"/>
      <c r="BN3906"/>
      <c r="BO3906"/>
      <c r="BP3906"/>
    </row>
    <row r="3907" spans="51:68" ht="14.25">
      <c r="AY3907"/>
      <c r="AZ3907"/>
      <c r="BA3907"/>
      <c r="BB3907"/>
      <c r="BC3907"/>
      <c r="BD3907"/>
      <c r="BE3907"/>
      <c r="BF3907"/>
      <c r="BG3907"/>
      <c r="BH3907"/>
      <c r="BI3907"/>
      <c r="BJ3907"/>
      <c r="BK3907"/>
      <c r="BL3907"/>
      <c r="BM3907"/>
      <c r="BN3907"/>
      <c r="BO3907"/>
      <c r="BP3907"/>
    </row>
    <row r="3908" spans="51:68" ht="14.25">
      <c r="AY3908"/>
      <c r="AZ3908"/>
      <c r="BA3908"/>
      <c r="BB3908"/>
      <c r="BC3908"/>
      <c r="BD3908"/>
      <c r="BE3908"/>
      <c r="BF3908"/>
      <c r="BG3908"/>
      <c r="BH3908"/>
      <c r="BI3908"/>
      <c r="BJ3908"/>
      <c r="BK3908"/>
      <c r="BL3908"/>
      <c r="BM3908"/>
      <c r="BN3908"/>
      <c r="BO3908"/>
      <c r="BP3908"/>
    </row>
    <row r="3909" spans="51:68" ht="14.25">
      <c r="AY3909"/>
      <c r="AZ3909"/>
      <c r="BA3909"/>
      <c r="BB3909"/>
      <c r="BC3909"/>
      <c r="BD3909"/>
      <c r="BE3909"/>
      <c r="BF3909"/>
      <c r="BG3909"/>
      <c r="BH3909"/>
      <c r="BI3909"/>
      <c r="BJ3909"/>
      <c r="BK3909"/>
      <c r="BL3909"/>
      <c r="BM3909"/>
      <c r="BN3909"/>
      <c r="BO3909"/>
      <c r="BP3909"/>
    </row>
    <row r="3910" spans="51:68" ht="14.25">
      <c r="AY3910"/>
      <c r="AZ3910"/>
      <c r="BA3910"/>
      <c r="BB3910"/>
      <c r="BC3910"/>
      <c r="BD3910"/>
      <c r="BE3910"/>
      <c r="BF3910"/>
      <c r="BG3910"/>
      <c r="BH3910"/>
      <c r="BI3910"/>
      <c r="BJ3910"/>
      <c r="BK3910"/>
      <c r="BL3910"/>
      <c r="BM3910"/>
      <c r="BN3910"/>
      <c r="BO3910"/>
      <c r="BP3910"/>
    </row>
    <row r="3911" spans="51:68" ht="14.25">
      <c r="AY3911"/>
      <c r="AZ3911"/>
      <c r="BA3911"/>
      <c r="BB3911"/>
      <c r="BC3911"/>
      <c r="BD3911"/>
      <c r="BE3911"/>
      <c r="BF3911"/>
      <c r="BG3911"/>
      <c r="BH3911"/>
      <c r="BI3911"/>
      <c r="BJ3911"/>
      <c r="BK3911"/>
      <c r="BL3911"/>
      <c r="BM3911"/>
      <c r="BN3911"/>
      <c r="BO3911"/>
      <c r="BP3911"/>
    </row>
    <row r="3912" spans="51:68" ht="14.25">
      <c r="AY3912"/>
      <c r="AZ3912"/>
      <c r="BA3912"/>
      <c r="BB3912"/>
      <c r="BC3912"/>
      <c r="BD3912"/>
      <c r="BE3912"/>
      <c r="BF3912"/>
      <c r="BG3912"/>
      <c r="BH3912"/>
      <c r="BI3912"/>
      <c r="BJ3912"/>
      <c r="BK3912"/>
      <c r="BL3912"/>
      <c r="BM3912"/>
      <c r="BN3912"/>
      <c r="BO3912"/>
      <c r="BP3912"/>
    </row>
    <row r="3913" spans="51:68" ht="14.25">
      <c r="AY3913"/>
      <c r="AZ3913"/>
      <c r="BA3913"/>
      <c r="BB3913"/>
      <c r="BC3913"/>
      <c r="BD3913"/>
      <c r="BE3913"/>
      <c r="BF3913"/>
      <c r="BG3913"/>
      <c r="BH3913"/>
      <c r="BI3913"/>
      <c r="BJ3913"/>
      <c r="BK3913"/>
      <c r="BL3913"/>
      <c r="BM3913"/>
      <c r="BN3913"/>
      <c r="BO3913"/>
      <c r="BP3913"/>
    </row>
    <row r="3914" spans="51:68" ht="14.25">
      <c r="AY3914"/>
      <c r="AZ3914"/>
      <c r="BA3914"/>
      <c r="BB3914"/>
      <c r="BC3914"/>
      <c r="BD3914"/>
      <c r="BE3914"/>
      <c r="BF3914"/>
      <c r="BG3914"/>
      <c r="BH3914"/>
      <c r="BI3914"/>
      <c r="BJ3914"/>
      <c r="BK3914"/>
      <c r="BL3914"/>
      <c r="BM3914"/>
      <c r="BN3914"/>
      <c r="BO3914"/>
      <c r="BP3914"/>
    </row>
    <row r="3915" spans="51:68" ht="14.25">
      <c r="AY3915"/>
      <c r="AZ3915"/>
      <c r="BA3915"/>
      <c r="BB3915"/>
      <c r="BC3915"/>
      <c r="BD3915"/>
      <c r="BE3915"/>
      <c r="BF3915"/>
      <c r="BG3915"/>
      <c r="BH3915"/>
      <c r="BI3915"/>
      <c r="BJ3915"/>
      <c r="BK3915"/>
      <c r="BL3915"/>
      <c r="BM3915"/>
      <c r="BN3915"/>
      <c r="BO3915"/>
      <c r="BP3915"/>
    </row>
    <row r="3916" spans="51:68" ht="14.25">
      <c r="AY3916"/>
      <c r="AZ3916"/>
      <c r="BA3916"/>
      <c r="BB3916"/>
      <c r="BC3916"/>
      <c r="BD3916"/>
      <c r="BE3916"/>
      <c r="BF3916"/>
      <c r="BG3916"/>
      <c r="BH3916"/>
      <c r="BI3916"/>
      <c r="BJ3916"/>
      <c r="BK3916"/>
      <c r="BL3916"/>
      <c r="BM3916"/>
      <c r="BN3916"/>
      <c r="BO3916"/>
      <c r="BP3916"/>
    </row>
    <row r="3917" spans="51:68" ht="14.25">
      <c r="AY3917"/>
      <c r="AZ3917"/>
      <c r="BA3917"/>
      <c r="BB3917"/>
      <c r="BC3917"/>
      <c r="BD3917"/>
      <c r="BE3917"/>
      <c r="BF3917"/>
      <c r="BG3917"/>
      <c r="BH3917"/>
      <c r="BI3917"/>
      <c r="BJ3917"/>
      <c r="BK3917"/>
      <c r="BL3917"/>
      <c r="BM3917"/>
      <c r="BN3917"/>
      <c r="BO3917"/>
      <c r="BP3917"/>
    </row>
    <row r="3918" spans="51:68" ht="14.25">
      <c r="AY3918"/>
      <c r="AZ3918"/>
      <c r="BA3918"/>
      <c r="BB3918"/>
      <c r="BC3918"/>
      <c r="BD3918"/>
      <c r="BE3918"/>
      <c r="BF3918"/>
      <c r="BG3918"/>
      <c r="BH3918"/>
      <c r="BI3918"/>
      <c r="BJ3918"/>
      <c r="BK3918"/>
      <c r="BL3918"/>
      <c r="BM3918"/>
      <c r="BN3918"/>
      <c r="BO3918"/>
      <c r="BP3918"/>
    </row>
    <row r="3919" spans="51:68" ht="14.25">
      <c r="AY3919"/>
      <c r="AZ3919"/>
      <c r="BA3919"/>
      <c r="BB3919"/>
      <c r="BC3919"/>
      <c r="BD3919"/>
      <c r="BE3919"/>
      <c r="BF3919"/>
      <c r="BG3919"/>
      <c r="BH3919"/>
      <c r="BI3919"/>
      <c r="BJ3919"/>
      <c r="BK3919"/>
      <c r="BL3919"/>
      <c r="BM3919"/>
      <c r="BN3919"/>
      <c r="BO3919"/>
      <c r="BP3919"/>
    </row>
    <row r="3920" spans="51:68" ht="14.25">
      <c r="AY3920"/>
      <c r="AZ3920"/>
      <c r="BA3920"/>
      <c r="BB3920"/>
      <c r="BC3920"/>
      <c r="BD3920"/>
      <c r="BE3920"/>
      <c r="BF3920"/>
      <c r="BG3920"/>
      <c r="BH3920"/>
      <c r="BI3920"/>
      <c r="BJ3920"/>
      <c r="BK3920"/>
      <c r="BL3920"/>
      <c r="BM3920"/>
      <c r="BN3920"/>
      <c r="BO3920"/>
      <c r="BP3920"/>
    </row>
    <row r="3921" spans="51:68" ht="14.25">
      <c r="AY3921"/>
      <c r="AZ3921"/>
      <c r="BA3921"/>
      <c r="BB3921"/>
      <c r="BC3921"/>
      <c r="BD3921"/>
      <c r="BE3921"/>
      <c r="BF3921"/>
      <c r="BG3921"/>
      <c r="BH3921"/>
      <c r="BI3921"/>
      <c r="BJ3921"/>
      <c r="BK3921"/>
      <c r="BL3921"/>
      <c r="BM3921"/>
      <c r="BN3921"/>
      <c r="BO3921"/>
      <c r="BP3921"/>
    </row>
    <row r="3922" spans="51:68" ht="14.25">
      <c r="AY3922"/>
      <c r="AZ3922"/>
      <c r="BA3922"/>
      <c r="BB3922"/>
      <c r="BC3922"/>
      <c r="BD3922"/>
      <c r="BE3922"/>
      <c r="BF3922"/>
      <c r="BG3922"/>
      <c r="BH3922"/>
      <c r="BI3922"/>
      <c r="BJ3922"/>
      <c r="BK3922"/>
      <c r="BL3922"/>
      <c r="BM3922"/>
      <c r="BN3922"/>
      <c r="BO3922"/>
      <c r="BP3922"/>
    </row>
    <row r="3923" spans="51:68" ht="14.25">
      <c r="AY3923"/>
      <c r="AZ3923"/>
      <c r="BA3923"/>
      <c r="BB3923"/>
      <c r="BC3923"/>
      <c r="BD3923"/>
      <c r="BE3923"/>
      <c r="BF3923"/>
      <c r="BG3923"/>
      <c r="BH3923"/>
      <c r="BI3923"/>
      <c r="BJ3923"/>
      <c r="BK3923"/>
      <c r="BL3923"/>
      <c r="BM3923"/>
      <c r="BN3923"/>
      <c r="BO3923"/>
      <c r="BP3923"/>
    </row>
    <row r="3924" spans="51:68" ht="14.25">
      <c r="AY3924"/>
      <c r="AZ3924"/>
      <c r="BA3924"/>
      <c r="BB3924"/>
      <c r="BC3924"/>
      <c r="BD3924"/>
      <c r="BE3924"/>
      <c r="BF3924"/>
      <c r="BG3924"/>
      <c r="BH3924"/>
      <c r="BI3924"/>
      <c r="BJ3924"/>
      <c r="BK3924"/>
      <c r="BL3924"/>
      <c r="BM3924"/>
      <c r="BN3924"/>
      <c r="BO3924"/>
      <c r="BP3924"/>
    </row>
    <row r="3925" spans="51:68" ht="14.25">
      <c r="AY3925"/>
      <c r="AZ3925"/>
      <c r="BA3925"/>
      <c r="BB3925"/>
      <c r="BC3925"/>
      <c r="BD3925"/>
      <c r="BE3925"/>
      <c r="BF3925"/>
      <c r="BG3925"/>
      <c r="BH3925"/>
      <c r="BI3925"/>
      <c r="BJ3925"/>
      <c r="BK3925"/>
      <c r="BL3925"/>
      <c r="BM3925"/>
      <c r="BN3925"/>
      <c r="BO3925"/>
      <c r="BP3925"/>
    </row>
    <row r="3926" spans="51:68" ht="14.25">
      <c r="AY3926"/>
      <c r="AZ3926"/>
      <c r="BA3926"/>
      <c r="BB3926"/>
      <c r="BC3926"/>
      <c r="BD3926"/>
      <c r="BE3926"/>
      <c r="BF3926"/>
      <c r="BG3926"/>
      <c r="BH3926"/>
      <c r="BI3926"/>
      <c r="BJ3926"/>
      <c r="BK3926"/>
      <c r="BL3926"/>
      <c r="BM3926"/>
      <c r="BN3926"/>
      <c r="BO3926"/>
      <c r="BP3926"/>
    </row>
    <row r="3927" spans="51:68" ht="14.25">
      <c r="AY3927"/>
      <c r="AZ3927"/>
      <c r="BA3927"/>
      <c r="BB3927"/>
      <c r="BC3927"/>
      <c r="BD3927"/>
      <c r="BE3927"/>
      <c r="BF3927"/>
      <c r="BG3927"/>
      <c r="BH3927"/>
      <c r="BI3927"/>
      <c r="BJ3927"/>
      <c r="BK3927"/>
      <c r="BL3927"/>
      <c r="BM3927"/>
      <c r="BN3927"/>
      <c r="BO3927"/>
      <c r="BP3927"/>
    </row>
    <row r="3928" spans="51:68" ht="14.25">
      <c r="AY3928"/>
      <c r="AZ3928"/>
      <c r="BA3928"/>
      <c r="BB3928"/>
      <c r="BC3928"/>
      <c r="BD3928"/>
      <c r="BE3928"/>
      <c r="BF3928"/>
      <c r="BG3928"/>
      <c r="BH3928"/>
      <c r="BI3928"/>
      <c r="BJ3928"/>
      <c r="BK3928"/>
      <c r="BL3928"/>
      <c r="BM3928"/>
      <c r="BN3928"/>
      <c r="BO3928"/>
      <c r="BP3928"/>
    </row>
    <row r="3929" spans="51:68" ht="14.25">
      <c r="AY3929"/>
      <c r="AZ3929"/>
      <c r="BA3929"/>
      <c r="BB3929"/>
      <c r="BC3929"/>
      <c r="BD3929"/>
      <c r="BE3929"/>
      <c r="BF3929"/>
      <c r="BG3929"/>
      <c r="BH3929"/>
      <c r="BI3929"/>
      <c r="BJ3929"/>
      <c r="BK3929"/>
      <c r="BL3929"/>
      <c r="BM3929"/>
      <c r="BN3929"/>
      <c r="BO3929"/>
      <c r="BP3929"/>
    </row>
    <row r="3930" spans="51:68" ht="14.25">
      <c r="AY3930"/>
      <c r="AZ3930"/>
      <c r="BA3930"/>
      <c r="BB3930"/>
      <c r="BC3930"/>
      <c r="BD3930"/>
      <c r="BE3930"/>
      <c r="BF3930"/>
      <c r="BG3930"/>
      <c r="BH3930"/>
      <c r="BI3930"/>
      <c r="BJ3930"/>
      <c r="BK3930"/>
      <c r="BL3930"/>
      <c r="BM3930"/>
      <c r="BN3930"/>
      <c r="BO3930"/>
      <c r="BP3930"/>
    </row>
    <row r="3931" spans="51:68" ht="14.25">
      <c r="AY3931"/>
      <c r="AZ3931"/>
      <c r="BA3931"/>
      <c r="BB3931"/>
      <c r="BC3931"/>
      <c r="BD3931"/>
      <c r="BE3931"/>
      <c r="BF3931"/>
      <c r="BG3931"/>
      <c r="BH3931"/>
      <c r="BI3931"/>
      <c r="BJ3931"/>
      <c r="BK3931"/>
      <c r="BL3931"/>
      <c r="BM3931"/>
      <c r="BN3931"/>
      <c r="BO3931"/>
      <c r="BP3931"/>
    </row>
    <row r="3932" spans="51:68" ht="14.25">
      <c r="AY3932"/>
      <c r="AZ3932"/>
      <c r="BA3932"/>
      <c r="BB3932"/>
      <c r="BC3932"/>
      <c r="BD3932"/>
      <c r="BE3932"/>
      <c r="BF3932"/>
      <c r="BG3932"/>
      <c r="BH3932"/>
      <c r="BI3932"/>
      <c r="BJ3932"/>
      <c r="BK3932"/>
      <c r="BL3932"/>
      <c r="BM3932"/>
      <c r="BN3932"/>
      <c r="BO3932"/>
      <c r="BP3932"/>
    </row>
    <row r="3933" spans="51:68" ht="14.25">
      <c r="AY3933"/>
      <c r="AZ3933"/>
      <c r="BA3933"/>
      <c r="BB3933"/>
      <c r="BC3933"/>
      <c r="BD3933"/>
      <c r="BE3933"/>
      <c r="BF3933"/>
      <c r="BG3933"/>
      <c r="BH3933"/>
      <c r="BI3933"/>
      <c r="BJ3933"/>
      <c r="BK3933"/>
      <c r="BL3933"/>
      <c r="BM3933"/>
      <c r="BN3933"/>
      <c r="BO3933"/>
      <c r="BP3933"/>
    </row>
    <row r="3934" spans="51:68" ht="14.25">
      <c r="AY3934"/>
      <c r="AZ3934"/>
      <c r="BA3934"/>
      <c r="BB3934"/>
      <c r="BC3934"/>
      <c r="BD3934"/>
      <c r="BE3934"/>
      <c r="BF3934"/>
      <c r="BG3934"/>
      <c r="BH3934"/>
      <c r="BI3934"/>
      <c r="BJ3934"/>
      <c r="BK3934"/>
      <c r="BL3934"/>
      <c r="BM3934"/>
      <c r="BN3934"/>
      <c r="BO3934"/>
      <c r="BP3934"/>
    </row>
    <row r="3935" spans="51:68" ht="14.25">
      <c r="AY3935"/>
      <c r="AZ3935"/>
      <c r="BA3935"/>
      <c r="BB3935"/>
      <c r="BC3935"/>
      <c r="BD3935"/>
      <c r="BE3935"/>
      <c r="BF3935"/>
      <c r="BG3935"/>
      <c r="BH3935"/>
      <c r="BI3935"/>
      <c r="BJ3935"/>
      <c r="BK3935"/>
      <c r="BL3935"/>
      <c r="BM3935"/>
      <c r="BN3935"/>
      <c r="BO3935"/>
      <c r="BP3935"/>
    </row>
    <row r="3936" spans="51:68" ht="14.25">
      <c r="AY3936"/>
      <c r="AZ3936"/>
      <c r="BA3936"/>
      <c r="BB3936"/>
      <c r="BC3936"/>
      <c r="BD3936"/>
      <c r="BE3936"/>
      <c r="BF3936"/>
      <c r="BG3936"/>
      <c r="BH3936"/>
      <c r="BI3936"/>
      <c r="BJ3936"/>
      <c r="BK3936"/>
      <c r="BL3936"/>
      <c r="BM3936"/>
      <c r="BN3936"/>
      <c r="BO3936"/>
      <c r="BP3936"/>
    </row>
    <row r="3937" spans="51:68" ht="14.25">
      <c r="AY3937"/>
      <c r="AZ3937"/>
      <c r="BA3937"/>
      <c r="BB3937"/>
      <c r="BC3937"/>
      <c r="BD3937"/>
      <c r="BE3937"/>
      <c r="BF3937"/>
      <c r="BG3937"/>
      <c r="BH3937"/>
      <c r="BI3937"/>
      <c r="BJ3937"/>
      <c r="BK3937"/>
      <c r="BL3937"/>
      <c r="BM3937"/>
      <c r="BN3937"/>
      <c r="BO3937"/>
      <c r="BP3937"/>
    </row>
    <row r="3938" spans="51:68" ht="14.25">
      <c r="AY3938"/>
      <c r="AZ3938"/>
      <c r="BA3938"/>
      <c r="BB3938"/>
      <c r="BC3938"/>
      <c r="BD3938"/>
      <c r="BE3938"/>
      <c r="BF3938"/>
      <c r="BG3938"/>
      <c r="BH3938"/>
      <c r="BI3938"/>
      <c r="BJ3938"/>
      <c r="BK3938"/>
      <c r="BL3938"/>
      <c r="BM3938"/>
      <c r="BN3938"/>
      <c r="BO3938"/>
      <c r="BP3938"/>
    </row>
    <row r="3939" spans="51:68" ht="14.25">
      <c r="AY3939"/>
      <c r="AZ3939"/>
      <c r="BA3939"/>
      <c r="BB3939"/>
      <c r="BC3939"/>
      <c r="BD3939"/>
      <c r="BE3939"/>
      <c r="BF3939"/>
      <c r="BG3939"/>
      <c r="BH3939"/>
      <c r="BI3939"/>
      <c r="BJ3939"/>
      <c r="BK3939"/>
      <c r="BL3939"/>
      <c r="BM3939"/>
      <c r="BN3939"/>
      <c r="BO3939"/>
      <c r="BP3939"/>
    </row>
    <row r="3940" spans="51:68" ht="14.25">
      <c r="AY3940"/>
      <c r="AZ3940"/>
      <c r="BA3940"/>
      <c r="BB3940"/>
      <c r="BC3940"/>
      <c r="BD3940"/>
      <c r="BE3940"/>
      <c r="BF3940"/>
      <c r="BG3940"/>
      <c r="BH3940"/>
      <c r="BI3940"/>
      <c r="BJ3940"/>
      <c r="BK3940"/>
      <c r="BL3940"/>
      <c r="BM3940"/>
      <c r="BN3940"/>
      <c r="BO3940"/>
      <c r="BP3940"/>
    </row>
    <row r="3941" spans="51:68" ht="14.25">
      <c r="AY3941"/>
      <c r="AZ3941"/>
      <c r="BA3941"/>
      <c r="BB3941"/>
      <c r="BC3941"/>
      <c r="BD3941"/>
      <c r="BE3941"/>
      <c r="BF3941"/>
      <c r="BG3941"/>
      <c r="BH3941"/>
      <c r="BI3941"/>
      <c r="BJ3941"/>
      <c r="BK3941"/>
      <c r="BL3941"/>
      <c r="BM3941"/>
      <c r="BN3941"/>
      <c r="BO3941"/>
      <c r="BP3941"/>
    </row>
    <row r="3942" spans="51:68" ht="14.25">
      <c r="AY3942"/>
      <c r="AZ3942"/>
      <c r="BA3942"/>
      <c r="BB3942"/>
      <c r="BC3942"/>
      <c r="BD3942"/>
      <c r="BE3942"/>
      <c r="BF3942"/>
      <c r="BG3942"/>
      <c r="BH3942"/>
      <c r="BI3942"/>
      <c r="BJ3942"/>
      <c r="BK3942"/>
      <c r="BL3942"/>
      <c r="BM3942"/>
      <c r="BN3942"/>
      <c r="BO3942"/>
      <c r="BP3942"/>
    </row>
    <row r="3943" spans="51:68" ht="14.25">
      <c r="AY3943"/>
      <c r="AZ3943"/>
      <c r="BA3943"/>
      <c r="BB3943"/>
      <c r="BC3943"/>
      <c r="BD3943"/>
      <c r="BE3943"/>
      <c r="BF3943"/>
      <c r="BG3943"/>
      <c r="BH3943"/>
      <c r="BI3943"/>
      <c r="BJ3943"/>
      <c r="BK3943"/>
      <c r="BL3943"/>
      <c r="BM3943"/>
      <c r="BN3943"/>
      <c r="BO3943"/>
      <c r="BP3943"/>
    </row>
    <row r="3944" spans="51:68" ht="14.25">
      <c r="AY3944"/>
      <c r="AZ3944"/>
      <c r="BA3944"/>
      <c r="BB3944"/>
      <c r="BC3944"/>
      <c r="BD3944"/>
      <c r="BE3944"/>
      <c r="BF3944"/>
      <c r="BG3944"/>
      <c r="BH3944"/>
      <c r="BI3944"/>
      <c r="BJ3944"/>
      <c r="BK3944"/>
      <c r="BL3944"/>
      <c r="BM3944"/>
      <c r="BN3944"/>
      <c r="BO3944"/>
      <c r="BP3944"/>
    </row>
    <row r="3945" spans="51:68" ht="14.25">
      <c r="AY3945"/>
      <c r="AZ3945"/>
      <c r="BA3945"/>
      <c r="BB3945"/>
      <c r="BC3945"/>
      <c r="BD3945"/>
      <c r="BE3945"/>
      <c r="BF3945"/>
      <c r="BG3945"/>
      <c r="BH3945"/>
      <c r="BI3945"/>
      <c r="BJ3945"/>
      <c r="BK3945"/>
      <c r="BL3945"/>
      <c r="BM3945"/>
      <c r="BN3945"/>
      <c r="BO3945"/>
      <c r="BP3945"/>
    </row>
    <row r="3946" spans="51:68" ht="14.25">
      <c r="AY3946"/>
      <c r="AZ3946"/>
      <c r="BA3946"/>
      <c r="BB3946"/>
      <c r="BC3946"/>
      <c r="BD3946"/>
      <c r="BE3946"/>
      <c r="BF3946"/>
      <c r="BG3946"/>
      <c r="BH3946"/>
      <c r="BI3946"/>
      <c r="BJ3946"/>
      <c r="BK3946"/>
      <c r="BL3946"/>
      <c r="BM3946"/>
      <c r="BN3946"/>
      <c r="BO3946"/>
      <c r="BP3946"/>
    </row>
    <row r="3947" spans="51:68" ht="14.25">
      <c r="AY3947"/>
      <c r="AZ3947"/>
      <c r="BA3947"/>
      <c r="BB3947"/>
      <c r="BC3947"/>
      <c r="BD3947"/>
      <c r="BE3947"/>
      <c r="BF3947"/>
      <c r="BG3947"/>
      <c r="BH3947"/>
      <c r="BI3947"/>
      <c r="BJ3947"/>
      <c r="BK3947"/>
      <c r="BL3947"/>
      <c r="BM3947"/>
      <c r="BN3947"/>
      <c r="BO3947"/>
      <c r="BP3947"/>
    </row>
    <row r="3948" spans="51:68" ht="14.25">
      <c r="AY3948"/>
      <c r="AZ3948"/>
      <c r="BA3948"/>
      <c r="BB3948"/>
      <c r="BC3948"/>
      <c r="BD3948"/>
      <c r="BE3948"/>
      <c r="BF3948"/>
      <c r="BG3948"/>
      <c r="BH3948"/>
      <c r="BI3948"/>
      <c r="BJ3948"/>
      <c r="BK3948"/>
      <c r="BL3948"/>
      <c r="BM3948"/>
      <c r="BN3948"/>
      <c r="BO3948"/>
      <c r="BP3948"/>
    </row>
    <row r="3949" spans="51:68" ht="14.25">
      <c r="AY3949"/>
      <c r="AZ3949"/>
      <c r="BA3949"/>
      <c r="BB3949"/>
      <c r="BC3949"/>
      <c r="BD3949"/>
      <c r="BE3949"/>
      <c r="BF3949"/>
      <c r="BG3949"/>
      <c r="BH3949"/>
      <c r="BI3949"/>
      <c r="BJ3949"/>
      <c r="BK3949"/>
      <c r="BL3949"/>
      <c r="BM3949"/>
      <c r="BN3949"/>
      <c r="BO3949"/>
      <c r="BP3949"/>
    </row>
    <row r="3950" spans="51:68" ht="14.25">
      <c r="AY3950"/>
      <c r="AZ3950"/>
      <c r="BA3950"/>
      <c r="BB3950"/>
      <c r="BC3950"/>
      <c r="BD3950"/>
      <c r="BE3950"/>
      <c r="BF3950"/>
      <c r="BG3950"/>
      <c r="BH3950"/>
      <c r="BI3950"/>
      <c r="BJ3950"/>
      <c r="BK3950"/>
      <c r="BL3950"/>
      <c r="BM3950"/>
      <c r="BN3950"/>
      <c r="BO3950"/>
      <c r="BP3950"/>
    </row>
    <row r="3951" spans="51:68" ht="14.25">
      <c r="AY3951"/>
      <c r="AZ3951"/>
      <c r="BA3951"/>
      <c r="BB3951"/>
      <c r="BC3951"/>
      <c r="BD3951"/>
      <c r="BE3951"/>
      <c r="BF3951"/>
      <c r="BG3951"/>
      <c r="BH3951"/>
      <c r="BI3951"/>
      <c r="BJ3951"/>
      <c r="BK3951"/>
      <c r="BL3951"/>
      <c r="BM3951"/>
      <c r="BN3951"/>
      <c r="BO3951"/>
      <c r="BP3951"/>
    </row>
    <row r="3952" spans="51:68" ht="14.25">
      <c r="AY3952"/>
      <c r="AZ3952"/>
      <c r="BA3952"/>
      <c r="BB3952"/>
      <c r="BC3952"/>
      <c r="BD3952"/>
      <c r="BE3952"/>
      <c r="BF3952"/>
      <c r="BG3952"/>
      <c r="BH3952"/>
      <c r="BI3952"/>
      <c r="BJ3952"/>
      <c r="BK3952"/>
      <c r="BL3952"/>
      <c r="BM3952"/>
      <c r="BN3952"/>
      <c r="BO3952"/>
      <c r="BP3952"/>
    </row>
    <row r="3953" spans="51:68" ht="14.25">
      <c r="AY3953"/>
      <c r="AZ3953"/>
      <c r="BA3953"/>
      <c r="BB3953"/>
      <c r="BC3953"/>
      <c r="BD3953"/>
      <c r="BE3953"/>
      <c r="BF3953"/>
      <c r="BG3953"/>
      <c r="BH3953"/>
      <c r="BI3953"/>
      <c r="BJ3953"/>
      <c r="BK3953"/>
      <c r="BL3953"/>
      <c r="BM3953"/>
      <c r="BN3953"/>
      <c r="BO3953"/>
      <c r="BP3953"/>
    </row>
    <row r="3954" spans="51:68" ht="14.25">
      <c r="AY3954"/>
      <c r="AZ3954"/>
      <c r="BA3954"/>
      <c r="BB3954"/>
      <c r="BC3954"/>
      <c r="BD3954"/>
      <c r="BE3954"/>
      <c r="BF3954"/>
      <c r="BG3954"/>
      <c r="BH3954"/>
      <c r="BI3954"/>
      <c r="BJ3954"/>
      <c r="BK3954"/>
      <c r="BL3954"/>
      <c r="BM3954"/>
      <c r="BN3954"/>
      <c r="BO3954"/>
      <c r="BP3954"/>
    </row>
    <row r="3955" spans="51:68" ht="14.25">
      <c r="AY3955"/>
      <c r="AZ3955"/>
      <c r="BA3955"/>
      <c r="BB3955"/>
      <c r="BC3955"/>
      <c r="BD3955"/>
      <c r="BE3955"/>
      <c r="BF3955"/>
      <c r="BG3955"/>
      <c r="BH3955"/>
      <c r="BI3955"/>
      <c r="BJ3955"/>
      <c r="BK3955"/>
      <c r="BL3955"/>
      <c r="BM3955"/>
      <c r="BN3955"/>
      <c r="BO3955"/>
      <c r="BP3955"/>
    </row>
    <row r="3956" spans="51:68" ht="14.25">
      <c r="AY3956"/>
      <c r="AZ3956"/>
      <c r="BA3956"/>
      <c r="BB3956"/>
      <c r="BC3956"/>
      <c r="BD3956"/>
      <c r="BE3956"/>
      <c r="BF3956"/>
      <c r="BG3956"/>
      <c r="BH3956"/>
      <c r="BI3956"/>
      <c r="BJ3956"/>
      <c r="BK3956"/>
      <c r="BL3956"/>
      <c r="BM3956"/>
      <c r="BN3956"/>
      <c r="BO3956"/>
      <c r="BP3956"/>
    </row>
    <row r="3957" spans="51:68" ht="14.25">
      <c r="AY3957"/>
      <c r="AZ3957"/>
      <c r="BA3957"/>
      <c r="BB3957"/>
      <c r="BC3957"/>
      <c r="BD3957"/>
      <c r="BE3957"/>
      <c r="BF3957"/>
      <c r="BG3957"/>
      <c r="BH3957"/>
      <c r="BI3957"/>
      <c r="BJ3957"/>
      <c r="BK3957"/>
      <c r="BL3957"/>
      <c r="BM3957"/>
      <c r="BN3957"/>
      <c r="BO3957"/>
      <c r="BP3957"/>
    </row>
    <row r="3958" spans="51:68" ht="14.25">
      <c r="AY3958"/>
      <c r="AZ3958"/>
      <c r="BA3958"/>
      <c r="BB3958"/>
      <c r="BC3958"/>
      <c r="BD3958"/>
      <c r="BE3958"/>
      <c r="BF3958"/>
      <c r="BG3958"/>
      <c r="BH3958"/>
      <c r="BI3958"/>
      <c r="BJ3958"/>
      <c r="BK3958"/>
      <c r="BL3958"/>
      <c r="BM3958"/>
      <c r="BN3958"/>
      <c r="BO3958"/>
      <c r="BP3958"/>
    </row>
    <row r="3959" spans="51:68" ht="14.25">
      <c r="AY3959"/>
      <c r="AZ3959"/>
      <c r="BA3959"/>
      <c r="BB3959"/>
      <c r="BC3959"/>
      <c r="BD3959"/>
      <c r="BE3959"/>
      <c r="BF3959"/>
      <c r="BG3959"/>
      <c r="BH3959"/>
      <c r="BI3959"/>
      <c r="BJ3959"/>
      <c r="BK3959"/>
      <c r="BL3959"/>
      <c r="BM3959"/>
      <c r="BN3959"/>
      <c r="BO3959"/>
      <c r="BP3959"/>
    </row>
    <row r="3960" spans="51:68" ht="14.25">
      <c r="AY3960"/>
      <c r="AZ3960"/>
      <c r="BA3960"/>
      <c r="BB3960"/>
      <c r="BC3960"/>
      <c r="BD3960"/>
      <c r="BE3960"/>
      <c r="BF3960"/>
      <c r="BG3960"/>
      <c r="BH3960"/>
      <c r="BI3960"/>
      <c r="BJ3960"/>
      <c r="BK3960"/>
      <c r="BL3960"/>
      <c r="BM3960"/>
      <c r="BN3960"/>
      <c r="BO3960"/>
      <c r="BP3960"/>
    </row>
    <row r="3961" spans="51:68" ht="14.25">
      <c r="AY3961"/>
      <c r="AZ3961"/>
      <c r="BA3961"/>
      <c r="BB3961"/>
      <c r="BC3961"/>
      <c r="BD3961"/>
      <c r="BE3961"/>
      <c r="BF3961"/>
      <c r="BG3961"/>
      <c r="BH3961"/>
      <c r="BI3961"/>
      <c r="BJ3961"/>
      <c r="BK3961"/>
      <c r="BL3961"/>
      <c r="BM3961"/>
      <c r="BN3961"/>
      <c r="BO3961"/>
      <c r="BP3961"/>
    </row>
    <row r="3962" spans="51:68" ht="14.25">
      <c r="AY3962"/>
      <c r="AZ3962"/>
      <c r="BA3962"/>
      <c r="BB3962"/>
      <c r="BC3962"/>
      <c r="BD3962"/>
      <c r="BE3962"/>
      <c r="BF3962"/>
      <c r="BG3962"/>
      <c r="BH3962"/>
      <c r="BI3962"/>
      <c r="BJ3962"/>
      <c r="BK3962"/>
      <c r="BL3962"/>
      <c r="BM3962"/>
      <c r="BN3962"/>
      <c r="BO3962"/>
      <c r="BP3962"/>
    </row>
    <row r="3963" spans="51:68" ht="14.25">
      <c r="AY3963"/>
      <c r="AZ3963"/>
      <c r="BA3963"/>
      <c r="BB3963"/>
      <c r="BC3963"/>
      <c r="BD3963"/>
      <c r="BE3963"/>
      <c r="BF3963"/>
      <c r="BG3963"/>
      <c r="BH3963"/>
      <c r="BI3963"/>
      <c r="BJ3963"/>
      <c r="BK3963"/>
      <c r="BL3963"/>
      <c r="BM3963"/>
      <c r="BN3963"/>
      <c r="BO3963"/>
      <c r="BP3963"/>
    </row>
    <row r="3964" spans="51:68" ht="14.25">
      <c r="AY3964"/>
      <c r="AZ3964"/>
      <c r="BA3964"/>
      <c r="BB3964"/>
      <c r="BC3964"/>
      <c r="BD3964"/>
      <c r="BE3964"/>
      <c r="BF3964"/>
      <c r="BG3964"/>
      <c r="BH3964"/>
      <c r="BI3964"/>
      <c r="BJ3964"/>
      <c r="BK3964"/>
      <c r="BL3964"/>
      <c r="BM3964"/>
      <c r="BN3964"/>
      <c r="BO3964"/>
      <c r="BP3964"/>
    </row>
    <row r="3965" spans="51:68" ht="14.25">
      <c r="AY3965"/>
      <c r="AZ3965"/>
      <c r="BA3965"/>
      <c r="BB3965"/>
      <c r="BC3965"/>
      <c r="BD3965"/>
      <c r="BE3965"/>
      <c r="BF3965"/>
      <c r="BG3965"/>
      <c r="BH3965"/>
      <c r="BI3965"/>
      <c r="BJ3965"/>
      <c r="BK3965"/>
      <c r="BL3965"/>
      <c r="BM3965"/>
      <c r="BN3965"/>
      <c r="BO3965"/>
      <c r="BP3965"/>
    </row>
    <row r="3966" spans="51:68" ht="14.25">
      <c r="AY3966"/>
      <c r="AZ3966"/>
      <c r="BA3966"/>
      <c r="BB3966"/>
      <c r="BC3966"/>
      <c r="BD3966"/>
      <c r="BE3966"/>
      <c r="BF3966"/>
      <c r="BG3966"/>
      <c r="BH3966"/>
      <c r="BI3966"/>
      <c r="BJ3966"/>
      <c r="BK3966"/>
      <c r="BL3966"/>
      <c r="BM3966"/>
      <c r="BN3966"/>
      <c r="BO3966"/>
      <c r="BP3966"/>
    </row>
    <row r="3967" spans="51:68" ht="14.25">
      <c r="AY3967"/>
      <c r="AZ3967"/>
      <c r="BA3967"/>
      <c r="BB3967"/>
      <c r="BC3967"/>
      <c r="BD3967"/>
      <c r="BE3967"/>
      <c r="BF3967"/>
      <c r="BG3967"/>
      <c r="BH3967"/>
      <c r="BI3967"/>
      <c r="BJ3967"/>
      <c r="BK3967"/>
      <c r="BL3967"/>
      <c r="BM3967"/>
      <c r="BN3967"/>
      <c r="BO3967"/>
      <c r="BP3967"/>
    </row>
    <row r="3968" spans="51:68" ht="14.25">
      <c r="AY3968"/>
      <c r="AZ3968"/>
      <c r="BA3968"/>
      <c r="BB3968"/>
      <c r="BC3968"/>
      <c r="BD3968"/>
      <c r="BE3968"/>
      <c r="BF3968"/>
      <c r="BG3968"/>
      <c r="BH3968"/>
      <c r="BI3968"/>
      <c r="BJ3968"/>
      <c r="BK3968"/>
      <c r="BL3968"/>
      <c r="BM3968"/>
      <c r="BN3968"/>
      <c r="BO3968"/>
      <c r="BP3968"/>
    </row>
    <row r="3969" spans="51:68" ht="14.25">
      <c r="AY3969"/>
      <c r="AZ3969"/>
      <c r="BA3969"/>
      <c r="BB3969"/>
      <c r="BC3969"/>
      <c r="BD3969"/>
      <c r="BE3969"/>
      <c r="BF3969"/>
      <c r="BG3969"/>
      <c r="BH3969"/>
      <c r="BI3969"/>
      <c r="BJ3969"/>
      <c r="BK3969"/>
      <c r="BL3969"/>
      <c r="BM3969"/>
      <c r="BN3969"/>
      <c r="BO3969"/>
      <c r="BP3969"/>
    </row>
    <row r="3970" spans="51:68" ht="14.25">
      <c r="AY3970"/>
      <c r="AZ3970"/>
      <c r="BA3970"/>
      <c r="BB3970"/>
      <c r="BC3970"/>
      <c r="BD3970"/>
      <c r="BE3970"/>
      <c r="BF3970"/>
      <c r="BG3970"/>
      <c r="BH3970"/>
      <c r="BI3970"/>
      <c r="BJ3970"/>
      <c r="BK3970"/>
      <c r="BL3970"/>
      <c r="BM3970"/>
      <c r="BN3970"/>
      <c r="BO3970"/>
      <c r="BP3970"/>
    </row>
    <row r="3971" spans="51:68" ht="14.25">
      <c r="AY3971"/>
      <c r="AZ3971"/>
      <c r="BA3971"/>
      <c r="BB3971"/>
      <c r="BC3971"/>
      <c r="BD3971"/>
      <c r="BE3971"/>
      <c r="BF3971"/>
      <c r="BG3971"/>
      <c r="BH3971"/>
      <c r="BI3971"/>
      <c r="BJ3971"/>
      <c r="BK3971"/>
      <c r="BL3971"/>
      <c r="BM3971"/>
      <c r="BN3971"/>
      <c r="BO3971"/>
      <c r="BP3971"/>
    </row>
    <row r="3972" spans="51:68" ht="14.25">
      <c r="AY3972"/>
      <c r="AZ3972"/>
      <c r="BA3972"/>
      <c r="BB3972"/>
      <c r="BC3972"/>
      <c r="BD3972"/>
      <c r="BE3972"/>
      <c r="BF3972"/>
      <c r="BG3972"/>
      <c r="BH3972"/>
      <c r="BI3972"/>
      <c r="BJ3972"/>
      <c r="BK3972"/>
      <c r="BL3972"/>
      <c r="BM3972"/>
      <c r="BN3972"/>
      <c r="BO3972"/>
      <c r="BP3972"/>
    </row>
    <row r="3973" spans="51:68" ht="14.25">
      <c r="AY3973"/>
      <c r="AZ3973"/>
      <c r="BA3973"/>
      <c r="BB3973"/>
      <c r="BC3973"/>
      <c r="BD3973"/>
      <c r="BE3973"/>
      <c r="BF3973"/>
      <c r="BG3973"/>
      <c r="BH3973"/>
      <c r="BI3973"/>
      <c r="BJ3973"/>
      <c r="BK3973"/>
      <c r="BL3973"/>
      <c r="BM3973"/>
      <c r="BN3973"/>
      <c r="BO3973"/>
      <c r="BP3973"/>
    </row>
    <row r="3974" spans="51:68" ht="14.25">
      <c r="AY3974"/>
      <c r="AZ3974"/>
      <c r="BA3974"/>
      <c r="BB3974"/>
      <c r="BC3974"/>
      <c r="BD3974"/>
      <c r="BE3974"/>
      <c r="BF3974"/>
      <c r="BG3974"/>
      <c r="BH3974"/>
      <c r="BI3974"/>
      <c r="BJ3974"/>
      <c r="BK3974"/>
      <c r="BL3974"/>
      <c r="BM3974"/>
      <c r="BN3974"/>
      <c r="BO3974"/>
      <c r="BP3974"/>
    </row>
    <row r="3975" spans="51:68" ht="14.25">
      <c r="AY3975"/>
      <c r="AZ3975"/>
      <c r="BA3975"/>
      <c r="BB3975"/>
      <c r="BC3975"/>
      <c r="BD3975"/>
      <c r="BE3975"/>
      <c r="BF3975"/>
      <c r="BG3975"/>
      <c r="BH3975"/>
      <c r="BI3975"/>
      <c r="BJ3975"/>
      <c r="BK3975"/>
      <c r="BL3975"/>
      <c r="BM3975"/>
      <c r="BN3975"/>
      <c r="BO3975"/>
      <c r="BP3975"/>
    </row>
    <row r="3976" spans="51:68" ht="14.25">
      <c r="AY3976"/>
      <c r="AZ3976"/>
      <c r="BA3976"/>
      <c r="BB3976"/>
      <c r="BC3976"/>
      <c r="BD3976"/>
      <c r="BE3976"/>
      <c r="BF3976"/>
      <c r="BG3976"/>
      <c r="BH3976"/>
      <c r="BI3976"/>
      <c r="BJ3976"/>
      <c r="BK3976"/>
      <c r="BL3976"/>
      <c r="BM3976"/>
      <c r="BN3976"/>
      <c r="BO3976"/>
      <c r="BP3976"/>
    </row>
    <row r="3977" spans="51:68" ht="14.25">
      <c r="AY3977"/>
      <c r="AZ3977"/>
      <c r="BA3977"/>
      <c r="BB3977"/>
      <c r="BC3977"/>
      <c r="BD3977"/>
      <c r="BE3977"/>
      <c r="BF3977"/>
      <c r="BG3977"/>
      <c r="BH3977"/>
      <c r="BI3977"/>
      <c r="BJ3977"/>
      <c r="BK3977"/>
      <c r="BL3977"/>
      <c r="BM3977"/>
      <c r="BN3977"/>
      <c r="BO3977"/>
      <c r="BP3977"/>
    </row>
    <row r="3978" spans="51:68" ht="14.25">
      <c r="AY3978"/>
      <c r="AZ3978"/>
      <c r="BA3978"/>
      <c r="BB3978"/>
      <c r="BC3978"/>
      <c r="BD3978"/>
      <c r="BE3978"/>
      <c r="BF3978"/>
      <c r="BG3978"/>
      <c r="BH3978"/>
      <c r="BI3978"/>
      <c r="BJ3978"/>
      <c r="BK3978"/>
      <c r="BL3978"/>
      <c r="BM3978"/>
      <c r="BN3978"/>
      <c r="BO3978"/>
      <c r="BP3978"/>
    </row>
    <row r="3979" spans="51:68" ht="14.25">
      <c r="AY3979"/>
      <c r="AZ3979"/>
      <c r="BA3979"/>
      <c r="BB3979"/>
      <c r="BC3979"/>
      <c r="BD3979"/>
      <c r="BE3979"/>
      <c r="BF3979"/>
      <c r="BG3979"/>
      <c r="BH3979"/>
      <c r="BI3979"/>
      <c r="BJ3979"/>
      <c r="BK3979"/>
      <c r="BL3979"/>
      <c r="BM3979"/>
      <c r="BN3979"/>
      <c r="BO3979"/>
      <c r="BP3979"/>
    </row>
    <row r="3980" spans="51:68" ht="14.25">
      <c r="AY3980"/>
      <c r="AZ3980"/>
      <c r="BA3980"/>
      <c r="BB3980"/>
      <c r="BC3980"/>
      <c r="BD3980"/>
      <c r="BE3980"/>
      <c r="BF3980"/>
      <c r="BG3980"/>
      <c r="BH3980"/>
      <c r="BI3980"/>
      <c r="BJ3980"/>
      <c r="BK3980"/>
      <c r="BL3980"/>
      <c r="BM3980"/>
      <c r="BN3980"/>
      <c r="BO3980"/>
      <c r="BP3980"/>
    </row>
    <row r="3981" spans="51:68" ht="14.25">
      <c r="AY3981"/>
      <c r="AZ3981"/>
      <c r="BA3981"/>
      <c r="BB3981"/>
      <c r="BC3981"/>
      <c r="BD3981"/>
      <c r="BE3981"/>
      <c r="BF3981"/>
      <c r="BG3981"/>
      <c r="BH3981"/>
      <c r="BI3981"/>
      <c r="BJ3981"/>
      <c r="BK3981"/>
      <c r="BL3981"/>
      <c r="BM3981"/>
      <c r="BN3981"/>
      <c r="BO3981"/>
      <c r="BP3981"/>
    </row>
    <row r="3982" spans="51:68" ht="14.25">
      <c r="AY3982"/>
      <c r="AZ3982"/>
      <c r="BA3982"/>
      <c r="BB3982"/>
      <c r="BC3982"/>
      <c r="BD3982"/>
      <c r="BE3982"/>
      <c r="BF3982"/>
      <c r="BG3982"/>
      <c r="BH3982"/>
      <c r="BI3982"/>
      <c r="BJ3982"/>
      <c r="BK3982"/>
      <c r="BL3982"/>
      <c r="BM3982"/>
      <c r="BN3982"/>
      <c r="BO3982"/>
      <c r="BP3982"/>
    </row>
    <row r="3983" spans="51:68" ht="14.25">
      <c r="AY3983"/>
      <c r="AZ3983"/>
      <c r="BA3983"/>
      <c r="BB3983"/>
      <c r="BC3983"/>
      <c r="BD3983"/>
      <c r="BE3983"/>
      <c r="BF3983"/>
      <c r="BG3983"/>
      <c r="BH3983"/>
      <c r="BI3983"/>
      <c r="BJ3983"/>
      <c r="BK3983"/>
      <c r="BL3983"/>
      <c r="BM3983"/>
      <c r="BN3983"/>
      <c r="BO3983"/>
      <c r="BP3983"/>
    </row>
    <row r="3984" spans="51:68" ht="14.25">
      <c r="AY3984"/>
      <c r="AZ3984"/>
      <c r="BA3984"/>
      <c r="BB3984"/>
      <c r="BC3984"/>
      <c r="BD3984"/>
      <c r="BE3984"/>
      <c r="BF3984"/>
      <c r="BG3984"/>
      <c r="BH3984"/>
      <c r="BI3984"/>
      <c r="BJ3984"/>
      <c r="BK3984"/>
      <c r="BL3984"/>
      <c r="BM3984"/>
      <c r="BN3984"/>
      <c r="BO3984"/>
      <c r="BP3984"/>
    </row>
    <row r="3985" spans="51:68" ht="14.25">
      <c r="AY3985"/>
      <c r="AZ3985"/>
      <c r="BA3985"/>
      <c r="BB3985"/>
      <c r="BC3985"/>
      <c r="BD3985"/>
      <c r="BE3985"/>
      <c r="BF3985"/>
      <c r="BG3985"/>
      <c r="BH3985"/>
      <c r="BI3985"/>
      <c r="BJ3985"/>
      <c r="BK3985"/>
      <c r="BL3985"/>
      <c r="BM3985"/>
      <c r="BN3985"/>
      <c r="BO3985"/>
      <c r="BP3985"/>
    </row>
    <row r="3986" spans="51:68" ht="14.25">
      <c r="AY3986"/>
      <c r="AZ3986"/>
      <c r="BA3986"/>
      <c r="BB3986"/>
      <c r="BC3986"/>
      <c r="BD3986"/>
      <c r="BE3986"/>
      <c r="BF3986"/>
      <c r="BG3986"/>
      <c r="BH3986"/>
      <c r="BI3986"/>
      <c r="BJ3986"/>
      <c r="BK3986"/>
      <c r="BL3986"/>
      <c r="BM3986"/>
      <c r="BN3986"/>
      <c r="BO3986"/>
      <c r="BP3986"/>
    </row>
    <row r="3987" spans="51:68" ht="14.25">
      <c r="AY3987"/>
      <c r="AZ3987"/>
      <c r="BA3987"/>
      <c r="BB3987"/>
      <c r="BC3987"/>
      <c r="BD3987"/>
      <c r="BE3987"/>
      <c r="BF3987"/>
      <c r="BG3987"/>
      <c r="BH3987"/>
      <c r="BI3987"/>
      <c r="BJ3987"/>
      <c r="BK3987"/>
      <c r="BL3987"/>
      <c r="BM3987"/>
      <c r="BN3987"/>
      <c r="BO3987"/>
      <c r="BP3987"/>
    </row>
    <row r="3988" spans="51:68" ht="14.25">
      <c r="AY3988"/>
      <c r="AZ3988"/>
      <c r="BA3988"/>
      <c r="BB3988"/>
      <c r="BC3988"/>
      <c r="BD3988"/>
      <c r="BE3988"/>
      <c r="BF3988"/>
      <c r="BG3988"/>
      <c r="BH3988"/>
      <c r="BI3988"/>
      <c r="BJ3988"/>
      <c r="BK3988"/>
      <c r="BL3988"/>
      <c r="BM3988"/>
      <c r="BN3988"/>
      <c r="BO3988"/>
      <c r="BP3988"/>
    </row>
    <row r="3989" spans="51:68" ht="14.25">
      <c r="AY3989"/>
      <c r="AZ3989"/>
      <c r="BA3989"/>
      <c r="BB3989"/>
      <c r="BC3989"/>
      <c r="BD3989"/>
      <c r="BE3989"/>
      <c r="BF3989"/>
      <c r="BG3989"/>
      <c r="BH3989"/>
      <c r="BI3989"/>
      <c r="BJ3989"/>
      <c r="BK3989"/>
      <c r="BL3989"/>
      <c r="BM3989"/>
      <c r="BN3989"/>
      <c r="BO3989"/>
      <c r="BP3989"/>
    </row>
    <row r="3990" spans="51:68" ht="14.25">
      <c r="AY3990"/>
      <c r="AZ3990"/>
      <c r="BA3990"/>
      <c r="BB3990"/>
      <c r="BC3990"/>
      <c r="BD3990"/>
      <c r="BE3990"/>
      <c r="BF3990"/>
      <c r="BG3990"/>
      <c r="BH3990"/>
      <c r="BI3990"/>
      <c r="BJ3990"/>
      <c r="BK3990"/>
      <c r="BL3990"/>
      <c r="BM3990"/>
      <c r="BN3990"/>
      <c r="BO3990"/>
      <c r="BP3990"/>
    </row>
    <row r="3991" spans="51:68" ht="14.25">
      <c r="AY3991"/>
      <c r="AZ3991"/>
      <c r="BA3991"/>
      <c r="BB3991"/>
      <c r="BC3991"/>
      <c r="BD3991"/>
      <c r="BE3991"/>
      <c r="BF3991"/>
      <c r="BG3991"/>
      <c r="BH3991"/>
      <c r="BI3991"/>
      <c r="BJ3991"/>
      <c r="BK3991"/>
      <c r="BL3991"/>
      <c r="BM3991"/>
      <c r="BN3991"/>
      <c r="BO3991"/>
      <c r="BP3991"/>
    </row>
    <row r="3992" spans="51:68" ht="14.25">
      <c r="AY3992"/>
      <c r="AZ3992"/>
      <c r="BA3992"/>
      <c r="BB3992"/>
      <c r="BC3992"/>
      <c r="BD3992"/>
      <c r="BE3992"/>
      <c r="BF3992"/>
      <c r="BG3992"/>
      <c r="BH3992"/>
      <c r="BI3992"/>
      <c r="BJ3992"/>
      <c r="BK3992"/>
      <c r="BL3992"/>
      <c r="BM3992"/>
      <c r="BN3992"/>
      <c r="BO3992"/>
      <c r="BP3992"/>
    </row>
    <row r="3993" spans="51:68" ht="14.25">
      <c r="AY3993"/>
      <c r="AZ3993"/>
      <c r="BA3993"/>
      <c r="BB3993"/>
      <c r="BC3993"/>
      <c r="BD3993"/>
      <c r="BE3993"/>
      <c r="BF3993"/>
      <c r="BG3993"/>
      <c r="BH3993"/>
      <c r="BI3993"/>
      <c r="BJ3993"/>
      <c r="BK3993"/>
      <c r="BL3993"/>
      <c r="BM3993"/>
      <c r="BN3993"/>
      <c r="BO3993"/>
      <c r="BP3993"/>
    </row>
    <row r="3994" spans="51:68" ht="14.25">
      <c r="AY3994"/>
      <c r="AZ3994"/>
      <c r="BA3994"/>
      <c r="BB3994"/>
      <c r="BC3994"/>
      <c r="BD3994"/>
      <c r="BE3994"/>
      <c r="BF3994"/>
      <c r="BG3994"/>
      <c r="BH3994"/>
      <c r="BI3994"/>
      <c r="BJ3994"/>
      <c r="BK3994"/>
      <c r="BL3994"/>
      <c r="BM3994"/>
      <c r="BN3994"/>
      <c r="BO3994"/>
      <c r="BP3994"/>
    </row>
    <row r="3995" spans="51:68" ht="14.25">
      <c r="AY3995"/>
      <c r="AZ3995"/>
      <c r="BA3995"/>
      <c r="BB3995"/>
      <c r="BC3995"/>
      <c r="BD3995"/>
      <c r="BE3995"/>
      <c r="BF3995"/>
      <c r="BG3995"/>
      <c r="BH3995"/>
      <c r="BI3995"/>
      <c r="BJ3995"/>
      <c r="BK3995"/>
      <c r="BL3995"/>
      <c r="BM3995"/>
      <c r="BN3995"/>
      <c r="BO3995"/>
      <c r="BP3995"/>
    </row>
    <row r="3996" spans="51:68" ht="14.25">
      <c r="AY3996"/>
      <c r="AZ3996"/>
      <c r="BA3996"/>
      <c r="BB3996"/>
      <c r="BC3996"/>
      <c r="BD3996"/>
      <c r="BE3996"/>
      <c r="BF3996"/>
      <c r="BG3996"/>
      <c r="BH3996"/>
      <c r="BI3996"/>
      <c r="BJ3996"/>
      <c r="BK3996"/>
      <c r="BL3996"/>
      <c r="BM3996"/>
      <c r="BN3996"/>
      <c r="BO3996"/>
      <c r="BP3996"/>
    </row>
    <row r="3997" spans="51:68" ht="14.25">
      <c r="AY3997"/>
      <c r="AZ3997"/>
      <c r="BA3997"/>
      <c r="BB3997"/>
      <c r="BC3997"/>
      <c r="BD3997"/>
      <c r="BE3997"/>
      <c r="BF3997"/>
      <c r="BG3997"/>
      <c r="BH3997"/>
      <c r="BI3997"/>
      <c r="BJ3997"/>
      <c r="BK3997"/>
      <c r="BL3997"/>
      <c r="BM3997"/>
      <c r="BN3997"/>
      <c r="BO3997"/>
      <c r="BP3997"/>
    </row>
    <row r="3998" spans="51:68" ht="14.25">
      <c r="AY3998"/>
      <c r="AZ3998"/>
      <c r="BA3998"/>
      <c r="BB3998"/>
      <c r="BC3998"/>
      <c r="BD3998"/>
      <c r="BE3998"/>
      <c r="BF3998"/>
      <c r="BG3998"/>
      <c r="BH3998"/>
      <c r="BI3998"/>
      <c r="BJ3998"/>
      <c r="BK3998"/>
      <c r="BL3998"/>
      <c r="BM3998"/>
      <c r="BN3998"/>
      <c r="BO3998"/>
      <c r="BP3998"/>
    </row>
    <row r="3999" spans="51:68" ht="14.25">
      <c r="AY3999"/>
      <c r="AZ3999"/>
      <c r="BA3999"/>
      <c r="BB3999"/>
      <c r="BC3999"/>
      <c r="BD3999"/>
      <c r="BE3999"/>
      <c r="BF3999"/>
      <c r="BG3999"/>
      <c r="BH3999"/>
      <c r="BI3999"/>
      <c r="BJ3999"/>
      <c r="BK3999"/>
      <c r="BL3999"/>
      <c r="BM3999"/>
      <c r="BN3999"/>
      <c r="BO3999"/>
      <c r="BP3999"/>
    </row>
    <row r="4000" spans="51:68" ht="14.25">
      <c r="AY4000"/>
      <c r="AZ4000"/>
      <c r="BA4000"/>
      <c r="BB4000"/>
      <c r="BC4000"/>
      <c r="BD4000"/>
      <c r="BE4000"/>
      <c r="BF4000"/>
      <c r="BG4000"/>
      <c r="BH4000"/>
      <c r="BI4000"/>
      <c r="BJ4000"/>
      <c r="BK4000"/>
      <c r="BL4000"/>
      <c r="BM4000"/>
      <c r="BN4000"/>
      <c r="BO4000"/>
      <c r="BP4000"/>
    </row>
  </sheetData>
  <sortState xmlns:xlrd2="http://schemas.microsoft.com/office/spreadsheetml/2017/richdata2" ref="BG1:BG4000">
    <sortCondition ref="BG1:BG4000"/>
  </sortState>
  <mergeCells count="1">
    <mergeCell ref="P1:S4"/>
  </mergeCells>
  <phoneticPr fontId="3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Spinner 1">
              <controlPr defaultSize="0" autoPict="0">
                <anchor moveWithCells="1" sizeWithCells="1">
                  <from>
                    <xdr:col>19</xdr:col>
                    <xdr:colOff>9525</xdr:colOff>
                    <xdr:row>3</xdr:row>
                    <xdr:rowOff>57150</xdr:rowOff>
                  </from>
                  <to>
                    <xdr:col>23</xdr:col>
                    <xdr:colOff>161925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X33"/>
  <sheetViews>
    <sheetView topLeftCell="A7" workbookViewId="0">
      <selection activeCell="X33" sqref="X33"/>
    </sheetView>
  </sheetViews>
  <sheetFormatPr defaultRowHeight="14.25"/>
  <cols>
    <col min="1" max="4" width="3.125" style="40" customWidth="1"/>
    <col min="5" max="33" width="2.625" style="40" customWidth="1"/>
    <col min="34" max="34" width="8" style="40" customWidth="1"/>
    <col min="35" max="43" width="2.625" style="40" customWidth="1"/>
    <col min="44" max="44" width="16.75" style="40" customWidth="1"/>
    <col min="45" max="47" width="7.5" style="40" customWidth="1"/>
    <col min="48" max="48" width="8.875" style="61" customWidth="1"/>
    <col min="49" max="49" width="2.625" style="61" customWidth="1"/>
    <col min="50" max="50" width="2.375" style="70" customWidth="1"/>
    <col min="51" max="53" width="5.25" style="70" customWidth="1"/>
    <col min="54" max="59" width="2.625" style="40" customWidth="1"/>
    <col min="60" max="64" width="9" style="40"/>
    <col min="257" max="260" width="3.125" customWidth="1"/>
    <col min="261" max="289" width="2.625" customWidth="1"/>
    <col min="290" max="290" width="8" customWidth="1"/>
    <col min="291" max="300" width="2.625" customWidth="1"/>
    <col min="301" max="303" width="0.125" customWidth="1"/>
    <col min="304" max="304" width="9.375" customWidth="1"/>
    <col min="305" max="315" width="2.625" customWidth="1"/>
    <col min="513" max="516" width="3.125" customWidth="1"/>
    <col min="517" max="545" width="2.625" customWidth="1"/>
    <col min="546" max="546" width="8" customWidth="1"/>
    <col min="547" max="556" width="2.625" customWidth="1"/>
    <col min="557" max="559" width="0.125" customWidth="1"/>
    <col min="560" max="560" width="9.375" customWidth="1"/>
    <col min="561" max="571" width="2.625" customWidth="1"/>
    <col min="769" max="772" width="3.125" customWidth="1"/>
    <col min="773" max="801" width="2.625" customWidth="1"/>
    <col min="802" max="802" width="8" customWidth="1"/>
    <col min="803" max="812" width="2.625" customWidth="1"/>
    <col min="813" max="815" width="0.125" customWidth="1"/>
    <col min="816" max="816" width="9.375" customWidth="1"/>
    <col min="817" max="827" width="2.625" customWidth="1"/>
    <col min="1025" max="1028" width="3.125" customWidth="1"/>
    <col min="1029" max="1057" width="2.625" customWidth="1"/>
    <col min="1058" max="1058" width="8" customWidth="1"/>
    <col min="1059" max="1068" width="2.625" customWidth="1"/>
    <col min="1069" max="1071" width="0.125" customWidth="1"/>
    <col min="1072" max="1072" width="9.375" customWidth="1"/>
    <col min="1073" max="1083" width="2.625" customWidth="1"/>
    <col min="1281" max="1284" width="3.125" customWidth="1"/>
    <col min="1285" max="1313" width="2.625" customWidth="1"/>
    <col min="1314" max="1314" width="8" customWidth="1"/>
    <col min="1315" max="1324" width="2.625" customWidth="1"/>
    <col min="1325" max="1327" width="0.125" customWidth="1"/>
    <col min="1328" max="1328" width="9.375" customWidth="1"/>
    <col min="1329" max="1339" width="2.625" customWidth="1"/>
    <col min="1537" max="1540" width="3.125" customWidth="1"/>
    <col min="1541" max="1569" width="2.625" customWidth="1"/>
    <col min="1570" max="1570" width="8" customWidth="1"/>
    <col min="1571" max="1580" width="2.625" customWidth="1"/>
    <col min="1581" max="1583" width="0.125" customWidth="1"/>
    <col min="1584" max="1584" width="9.375" customWidth="1"/>
    <col min="1585" max="1595" width="2.625" customWidth="1"/>
    <col min="1793" max="1796" width="3.125" customWidth="1"/>
    <col min="1797" max="1825" width="2.625" customWidth="1"/>
    <col min="1826" max="1826" width="8" customWidth="1"/>
    <col min="1827" max="1836" width="2.625" customWidth="1"/>
    <col min="1837" max="1839" width="0.125" customWidth="1"/>
    <col min="1840" max="1840" width="9.375" customWidth="1"/>
    <col min="1841" max="1851" width="2.625" customWidth="1"/>
    <col min="2049" max="2052" width="3.125" customWidth="1"/>
    <col min="2053" max="2081" width="2.625" customWidth="1"/>
    <col min="2082" max="2082" width="8" customWidth="1"/>
    <col min="2083" max="2092" width="2.625" customWidth="1"/>
    <col min="2093" max="2095" width="0.125" customWidth="1"/>
    <col min="2096" max="2096" width="9.375" customWidth="1"/>
    <col min="2097" max="2107" width="2.625" customWidth="1"/>
    <col min="2305" max="2308" width="3.125" customWidth="1"/>
    <col min="2309" max="2337" width="2.625" customWidth="1"/>
    <col min="2338" max="2338" width="8" customWidth="1"/>
    <col min="2339" max="2348" width="2.625" customWidth="1"/>
    <col min="2349" max="2351" width="0.125" customWidth="1"/>
    <col min="2352" max="2352" width="9.375" customWidth="1"/>
    <col min="2353" max="2363" width="2.625" customWidth="1"/>
    <col min="2561" max="2564" width="3.125" customWidth="1"/>
    <col min="2565" max="2593" width="2.625" customWidth="1"/>
    <col min="2594" max="2594" width="8" customWidth="1"/>
    <col min="2595" max="2604" width="2.625" customWidth="1"/>
    <col min="2605" max="2607" width="0.125" customWidth="1"/>
    <col min="2608" max="2608" width="9.375" customWidth="1"/>
    <col min="2609" max="2619" width="2.625" customWidth="1"/>
    <col min="2817" max="2820" width="3.125" customWidth="1"/>
    <col min="2821" max="2849" width="2.625" customWidth="1"/>
    <col min="2850" max="2850" width="8" customWidth="1"/>
    <col min="2851" max="2860" width="2.625" customWidth="1"/>
    <col min="2861" max="2863" width="0.125" customWidth="1"/>
    <col min="2864" max="2864" width="9.375" customWidth="1"/>
    <col min="2865" max="2875" width="2.625" customWidth="1"/>
    <col min="3073" max="3076" width="3.125" customWidth="1"/>
    <col min="3077" max="3105" width="2.625" customWidth="1"/>
    <col min="3106" max="3106" width="8" customWidth="1"/>
    <col min="3107" max="3116" width="2.625" customWidth="1"/>
    <col min="3117" max="3119" width="0.125" customWidth="1"/>
    <col min="3120" max="3120" width="9.375" customWidth="1"/>
    <col min="3121" max="3131" width="2.625" customWidth="1"/>
    <col min="3329" max="3332" width="3.125" customWidth="1"/>
    <col min="3333" max="3361" width="2.625" customWidth="1"/>
    <col min="3362" max="3362" width="8" customWidth="1"/>
    <col min="3363" max="3372" width="2.625" customWidth="1"/>
    <col min="3373" max="3375" width="0.125" customWidth="1"/>
    <col min="3376" max="3376" width="9.375" customWidth="1"/>
    <col min="3377" max="3387" width="2.625" customWidth="1"/>
    <col min="3585" max="3588" width="3.125" customWidth="1"/>
    <col min="3589" max="3617" width="2.625" customWidth="1"/>
    <col min="3618" max="3618" width="8" customWidth="1"/>
    <col min="3619" max="3628" width="2.625" customWidth="1"/>
    <col min="3629" max="3631" width="0.125" customWidth="1"/>
    <col min="3632" max="3632" width="9.375" customWidth="1"/>
    <col min="3633" max="3643" width="2.625" customWidth="1"/>
    <col min="3841" max="3844" width="3.125" customWidth="1"/>
    <col min="3845" max="3873" width="2.625" customWidth="1"/>
    <col min="3874" max="3874" width="8" customWidth="1"/>
    <col min="3875" max="3884" width="2.625" customWidth="1"/>
    <col min="3885" max="3887" width="0.125" customWidth="1"/>
    <col min="3888" max="3888" width="9.375" customWidth="1"/>
    <col min="3889" max="3899" width="2.625" customWidth="1"/>
    <col min="4097" max="4100" width="3.125" customWidth="1"/>
    <col min="4101" max="4129" width="2.625" customWidth="1"/>
    <col min="4130" max="4130" width="8" customWidth="1"/>
    <col min="4131" max="4140" width="2.625" customWidth="1"/>
    <col min="4141" max="4143" width="0.125" customWidth="1"/>
    <col min="4144" max="4144" width="9.375" customWidth="1"/>
    <col min="4145" max="4155" width="2.625" customWidth="1"/>
    <col min="4353" max="4356" width="3.125" customWidth="1"/>
    <col min="4357" max="4385" width="2.625" customWidth="1"/>
    <col min="4386" max="4386" width="8" customWidth="1"/>
    <col min="4387" max="4396" width="2.625" customWidth="1"/>
    <col min="4397" max="4399" width="0.125" customWidth="1"/>
    <col min="4400" max="4400" width="9.375" customWidth="1"/>
    <col min="4401" max="4411" width="2.625" customWidth="1"/>
    <col min="4609" max="4612" width="3.125" customWidth="1"/>
    <col min="4613" max="4641" width="2.625" customWidth="1"/>
    <col min="4642" max="4642" width="8" customWidth="1"/>
    <col min="4643" max="4652" width="2.625" customWidth="1"/>
    <col min="4653" max="4655" width="0.125" customWidth="1"/>
    <col min="4656" max="4656" width="9.375" customWidth="1"/>
    <col min="4657" max="4667" width="2.625" customWidth="1"/>
    <col min="4865" max="4868" width="3.125" customWidth="1"/>
    <col min="4869" max="4897" width="2.625" customWidth="1"/>
    <col min="4898" max="4898" width="8" customWidth="1"/>
    <col min="4899" max="4908" width="2.625" customWidth="1"/>
    <col min="4909" max="4911" width="0.125" customWidth="1"/>
    <col min="4912" max="4912" width="9.375" customWidth="1"/>
    <col min="4913" max="4923" width="2.625" customWidth="1"/>
    <col min="5121" max="5124" width="3.125" customWidth="1"/>
    <col min="5125" max="5153" width="2.625" customWidth="1"/>
    <col min="5154" max="5154" width="8" customWidth="1"/>
    <col min="5155" max="5164" width="2.625" customWidth="1"/>
    <col min="5165" max="5167" width="0.125" customWidth="1"/>
    <col min="5168" max="5168" width="9.375" customWidth="1"/>
    <col min="5169" max="5179" width="2.625" customWidth="1"/>
    <col min="5377" max="5380" width="3.125" customWidth="1"/>
    <col min="5381" max="5409" width="2.625" customWidth="1"/>
    <col min="5410" max="5410" width="8" customWidth="1"/>
    <col min="5411" max="5420" width="2.625" customWidth="1"/>
    <col min="5421" max="5423" width="0.125" customWidth="1"/>
    <col min="5424" max="5424" width="9.375" customWidth="1"/>
    <col min="5425" max="5435" width="2.625" customWidth="1"/>
    <col min="5633" max="5636" width="3.125" customWidth="1"/>
    <col min="5637" max="5665" width="2.625" customWidth="1"/>
    <col min="5666" max="5666" width="8" customWidth="1"/>
    <col min="5667" max="5676" width="2.625" customWidth="1"/>
    <col min="5677" max="5679" width="0.125" customWidth="1"/>
    <col min="5680" max="5680" width="9.375" customWidth="1"/>
    <col min="5681" max="5691" width="2.625" customWidth="1"/>
    <col min="5889" max="5892" width="3.125" customWidth="1"/>
    <col min="5893" max="5921" width="2.625" customWidth="1"/>
    <col min="5922" max="5922" width="8" customWidth="1"/>
    <col min="5923" max="5932" width="2.625" customWidth="1"/>
    <col min="5933" max="5935" width="0.125" customWidth="1"/>
    <col min="5936" max="5936" width="9.375" customWidth="1"/>
    <col min="5937" max="5947" width="2.625" customWidth="1"/>
    <col min="6145" max="6148" width="3.125" customWidth="1"/>
    <col min="6149" max="6177" width="2.625" customWidth="1"/>
    <col min="6178" max="6178" width="8" customWidth="1"/>
    <col min="6179" max="6188" width="2.625" customWidth="1"/>
    <col min="6189" max="6191" width="0.125" customWidth="1"/>
    <col min="6192" max="6192" width="9.375" customWidth="1"/>
    <col min="6193" max="6203" width="2.625" customWidth="1"/>
    <col min="6401" max="6404" width="3.125" customWidth="1"/>
    <col min="6405" max="6433" width="2.625" customWidth="1"/>
    <col min="6434" max="6434" width="8" customWidth="1"/>
    <col min="6435" max="6444" width="2.625" customWidth="1"/>
    <col min="6445" max="6447" width="0.125" customWidth="1"/>
    <col min="6448" max="6448" width="9.375" customWidth="1"/>
    <col min="6449" max="6459" width="2.625" customWidth="1"/>
    <col min="6657" max="6660" width="3.125" customWidth="1"/>
    <col min="6661" max="6689" width="2.625" customWidth="1"/>
    <col min="6690" max="6690" width="8" customWidth="1"/>
    <col min="6691" max="6700" width="2.625" customWidth="1"/>
    <col min="6701" max="6703" width="0.125" customWidth="1"/>
    <col min="6704" max="6704" width="9.375" customWidth="1"/>
    <col min="6705" max="6715" width="2.625" customWidth="1"/>
    <col min="6913" max="6916" width="3.125" customWidth="1"/>
    <col min="6917" max="6945" width="2.625" customWidth="1"/>
    <col min="6946" max="6946" width="8" customWidth="1"/>
    <col min="6947" max="6956" width="2.625" customWidth="1"/>
    <col min="6957" max="6959" width="0.125" customWidth="1"/>
    <col min="6960" max="6960" width="9.375" customWidth="1"/>
    <col min="6961" max="6971" width="2.625" customWidth="1"/>
    <col min="7169" max="7172" width="3.125" customWidth="1"/>
    <col min="7173" max="7201" width="2.625" customWidth="1"/>
    <col min="7202" max="7202" width="8" customWidth="1"/>
    <col min="7203" max="7212" width="2.625" customWidth="1"/>
    <col min="7213" max="7215" width="0.125" customWidth="1"/>
    <col min="7216" max="7216" width="9.375" customWidth="1"/>
    <col min="7217" max="7227" width="2.625" customWidth="1"/>
    <col min="7425" max="7428" width="3.125" customWidth="1"/>
    <col min="7429" max="7457" width="2.625" customWidth="1"/>
    <col min="7458" max="7458" width="8" customWidth="1"/>
    <col min="7459" max="7468" width="2.625" customWidth="1"/>
    <col min="7469" max="7471" width="0.125" customWidth="1"/>
    <col min="7472" max="7472" width="9.375" customWidth="1"/>
    <col min="7473" max="7483" width="2.625" customWidth="1"/>
    <col min="7681" max="7684" width="3.125" customWidth="1"/>
    <col min="7685" max="7713" width="2.625" customWidth="1"/>
    <col min="7714" max="7714" width="8" customWidth="1"/>
    <col min="7715" max="7724" width="2.625" customWidth="1"/>
    <col min="7725" max="7727" width="0.125" customWidth="1"/>
    <col min="7728" max="7728" width="9.375" customWidth="1"/>
    <col min="7729" max="7739" width="2.625" customWidth="1"/>
    <col min="7937" max="7940" width="3.125" customWidth="1"/>
    <col min="7941" max="7969" width="2.625" customWidth="1"/>
    <col min="7970" max="7970" width="8" customWidth="1"/>
    <col min="7971" max="7980" width="2.625" customWidth="1"/>
    <col min="7981" max="7983" width="0.125" customWidth="1"/>
    <col min="7984" max="7984" width="9.375" customWidth="1"/>
    <col min="7985" max="7995" width="2.625" customWidth="1"/>
    <col min="8193" max="8196" width="3.125" customWidth="1"/>
    <col min="8197" max="8225" width="2.625" customWidth="1"/>
    <col min="8226" max="8226" width="8" customWidth="1"/>
    <col min="8227" max="8236" width="2.625" customWidth="1"/>
    <col min="8237" max="8239" width="0.125" customWidth="1"/>
    <col min="8240" max="8240" width="9.375" customWidth="1"/>
    <col min="8241" max="8251" width="2.625" customWidth="1"/>
    <col min="8449" max="8452" width="3.125" customWidth="1"/>
    <col min="8453" max="8481" width="2.625" customWidth="1"/>
    <col min="8482" max="8482" width="8" customWidth="1"/>
    <col min="8483" max="8492" width="2.625" customWidth="1"/>
    <col min="8493" max="8495" width="0.125" customWidth="1"/>
    <col min="8496" max="8496" width="9.375" customWidth="1"/>
    <col min="8497" max="8507" width="2.625" customWidth="1"/>
    <col min="8705" max="8708" width="3.125" customWidth="1"/>
    <col min="8709" max="8737" width="2.625" customWidth="1"/>
    <col min="8738" max="8738" width="8" customWidth="1"/>
    <col min="8739" max="8748" width="2.625" customWidth="1"/>
    <col min="8749" max="8751" width="0.125" customWidth="1"/>
    <col min="8752" max="8752" width="9.375" customWidth="1"/>
    <col min="8753" max="8763" width="2.625" customWidth="1"/>
    <col min="8961" max="8964" width="3.125" customWidth="1"/>
    <col min="8965" max="8993" width="2.625" customWidth="1"/>
    <col min="8994" max="8994" width="8" customWidth="1"/>
    <col min="8995" max="9004" width="2.625" customWidth="1"/>
    <col min="9005" max="9007" width="0.125" customWidth="1"/>
    <col min="9008" max="9008" width="9.375" customWidth="1"/>
    <col min="9009" max="9019" width="2.625" customWidth="1"/>
    <col min="9217" max="9220" width="3.125" customWidth="1"/>
    <col min="9221" max="9249" width="2.625" customWidth="1"/>
    <col min="9250" max="9250" width="8" customWidth="1"/>
    <col min="9251" max="9260" width="2.625" customWidth="1"/>
    <col min="9261" max="9263" width="0.125" customWidth="1"/>
    <col min="9264" max="9264" width="9.375" customWidth="1"/>
    <col min="9265" max="9275" width="2.625" customWidth="1"/>
    <col min="9473" max="9476" width="3.125" customWidth="1"/>
    <col min="9477" max="9505" width="2.625" customWidth="1"/>
    <col min="9506" max="9506" width="8" customWidth="1"/>
    <col min="9507" max="9516" width="2.625" customWidth="1"/>
    <col min="9517" max="9519" width="0.125" customWidth="1"/>
    <col min="9520" max="9520" width="9.375" customWidth="1"/>
    <col min="9521" max="9531" width="2.625" customWidth="1"/>
    <col min="9729" max="9732" width="3.125" customWidth="1"/>
    <col min="9733" max="9761" width="2.625" customWidth="1"/>
    <col min="9762" max="9762" width="8" customWidth="1"/>
    <col min="9763" max="9772" width="2.625" customWidth="1"/>
    <col min="9773" max="9775" width="0.125" customWidth="1"/>
    <col min="9776" max="9776" width="9.375" customWidth="1"/>
    <col min="9777" max="9787" width="2.625" customWidth="1"/>
    <col min="9985" max="9988" width="3.125" customWidth="1"/>
    <col min="9989" max="10017" width="2.625" customWidth="1"/>
    <col min="10018" max="10018" width="8" customWidth="1"/>
    <col min="10019" max="10028" width="2.625" customWidth="1"/>
    <col min="10029" max="10031" width="0.125" customWidth="1"/>
    <col min="10032" max="10032" width="9.375" customWidth="1"/>
    <col min="10033" max="10043" width="2.625" customWidth="1"/>
    <col min="10241" max="10244" width="3.125" customWidth="1"/>
    <col min="10245" max="10273" width="2.625" customWidth="1"/>
    <col min="10274" max="10274" width="8" customWidth="1"/>
    <col min="10275" max="10284" width="2.625" customWidth="1"/>
    <col min="10285" max="10287" width="0.125" customWidth="1"/>
    <col min="10288" max="10288" width="9.375" customWidth="1"/>
    <col min="10289" max="10299" width="2.625" customWidth="1"/>
    <col min="10497" max="10500" width="3.125" customWidth="1"/>
    <col min="10501" max="10529" width="2.625" customWidth="1"/>
    <col min="10530" max="10530" width="8" customWidth="1"/>
    <col min="10531" max="10540" width="2.625" customWidth="1"/>
    <col min="10541" max="10543" width="0.125" customWidth="1"/>
    <col min="10544" max="10544" width="9.375" customWidth="1"/>
    <col min="10545" max="10555" width="2.625" customWidth="1"/>
    <col min="10753" max="10756" width="3.125" customWidth="1"/>
    <col min="10757" max="10785" width="2.625" customWidth="1"/>
    <col min="10786" max="10786" width="8" customWidth="1"/>
    <col min="10787" max="10796" width="2.625" customWidth="1"/>
    <col min="10797" max="10799" width="0.125" customWidth="1"/>
    <col min="10800" max="10800" width="9.375" customWidth="1"/>
    <col min="10801" max="10811" width="2.625" customWidth="1"/>
    <col min="11009" max="11012" width="3.125" customWidth="1"/>
    <col min="11013" max="11041" width="2.625" customWidth="1"/>
    <col min="11042" max="11042" width="8" customWidth="1"/>
    <col min="11043" max="11052" width="2.625" customWidth="1"/>
    <col min="11053" max="11055" width="0.125" customWidth="1"/>
    <col min="11056" max="11056" width="9.375" customWidth="1"/>
    <col min="11057" max="11067" width="2.625" customWidth="1"/>
    <col min="11265" max="11268" width="3.125" customWidth="1"/>
    <col min="11269" max="11297" width="2.625" customWidth="1"/>
    <col min="11298" max="11298" width="8" customWidth="1"/>
    <col min="11299" max="11308" width="2.625" customWidth="1"/>
    <col min="11309" max="11311" width="0.125" customWidth="1"/>
    <col min="11312" max="11312" width="9.375" customWidth="1"/>
    <col min="11313" max="11323" width="2.625" customWidth="1"/>
    <col min="11521" max="11524" width="3.125" customWidth="1"/>
    <col min="11525" max="11553" width="2.625" customWidth="1"/>
    <col min="11554" max="11554" width="8" customWidth="1"/>
    <col min="11555" max="11564" width="2.625" customWidth="1"/>
    <col min="11565" max="11567" width="0.125" customWidth="1"/>
    <col min="11568" max="11568" width="9.375" customWidth="1"/>
    <col min="11569" max="11579" width="2.625" customWidth="1"/>
    <col min="11777" max="11780" width="3.125" customWidth="1"/>
    <col min="11781" max="11809" width="2.625" customWidth="1"/>
    <col min="11810" max="11810" width="8" customWidth="1"/>
    <col min="11811" max="11820" width="2.625" customWidth="1"/>
    <col min="11821" max="11823" width="0.125" customWidth="1"/>
    <col min="11824" max="11824" width="9.375" customWidth="1"/>
    <col min="11825" max="11835" width="2.625" customWidth="1"/>
    <col min="12033" max="12036" width="3.125" customWidth="1"/>
    <col min="12037" max="12065" width="2.625" customWidth="1"/>
    <col min="12066" max="12066" width="8" customWidth="1"/>
    <col min="12067" max="12076" width="2.625" customWidth="1"/>
    <col min="12077" max="12079" width="0.125" customWidth="1"/>
    <col min="12080" max="12080" width="9.375" customWidth="1"/>
    <col min="12081" max="12091" width="2.625" customWidth="1"/>
    <col min="12289" max="12292" width="3.125" customWidth="1"/>
    <col min="12293" max="12321" width="2.625" customWidth="1"/>
    <col min="12322" max="12322" width="8" customWidth="1"/>
    <col min="12323" max="12332" width="2.625" customWidth="1"/>
    <col min="12333" max="12335" width="0.125" customWidth="1"/>
    <col min="12336" max="12336" width="9.375" customWidth="1"/>
    <col min="12337" max="12347" width="2.625" customWidth="1"/>
    <col min="12545" max="12548" width="3.125" customWidth="1"/>
    <col min="12549" max="12577" width="2.625" customWidth="1"/>
    <col min="12578" max="12578" width="8" customWidth="1"/>
    <col min="12579" max="12588" width="2.625" customWidth="1"/>
    <col min="12589" max="12591" width="0.125" customWidth="1"/>
    <col min="12592" max="12592" width="9.375" customWidth="1"/>
    <col min="12593" max="12603" width="2.625" customWidth="1"/>
    <col min="12801" max="12804" width="3.125" customWidth="1"/>
    <col min="12805" max="12833" width="2.625" customWidth="1"/>
    <col min="12834" max="12834" width="8" customWidth="1"/>
    <col min="12835" max="12844" width="2.625" customWidth="1"/>
    <col min="12845" max="12847" width="0.125" customWidth="1"/>
    <col min="12848" max="12848" width="9.375" customWidth="1"/>
    <col min="12849" max="12859" width="2.625" customWidth="1"/>
    <col min="13057" max="13060" width="3.125" customWidth="1"/>
    <col min="13061" max="13089" width="2.625" customWidth="1"/>
    <col min="13090" max="13090" width="8" customWidth="1"/>
    <col min="13091" max="13100" width="2.625" customWidth="1"/>
    <col min="13101" max="13103" width="0.125" customWidth="1"/>
    <col min="13104" max="13104" width="9.375" customWidth="1"/>
    <col min="13105" max="13115" width="2.625" customWidth="1"/>
    <col min="13313" max="13316" width="3.125" customWidth="1"/>
    <col min="13317" max="13345" width="2.625" customWidth="1"/>
    <col min="13346" max="13346" width="8" customWidth="1"/>
    <col min="13347" max="13356" width="2.625" customWidth="1"/>
    <col min="13357" max="13359" width="0.125" customWidth="1"/>
    <col min="13360" max="13360" width="9.375" customWidth="1"/>
    <col min="13361" max="13371" width="2.625" customWidth="1"/>
    <col min="13569" max="13572" width="3.125" customWidth="1"/>
    <col min="13573" max="13601" width="2.625" customWidth="1"/>
    <col min="13602" max="13602" width="8" customWidth="1"/>
    <col min="13603" max="13612" width="2.625" customWidth="1"/>
    <col min="13613" max="13615" width="0.125" customWidth="1"/>
    <col min="13616" max="13616" width="9.375" customWidth="1"/>
    <col min="13617" max="13627" width="2.625" customWidth="1"/>
    <col min="13825" max="13828" width="3.125" customWidth="1"/>
    <col min="13829" max="13857" width="2.625" customWidth="1"/>
    <col min="13858" max="13858" width="8" customWidth="1"/>
    <col min="13859" max="13868" width="2.625" customWidth="1"/>
    <col min="13869" max="13871" width="0.125" customWidth="1"/>
    <col min="13872" max="13872" width="9.375" customWidth="1"/>
    <col min="13873" max="13883" width="2.625" customWidth="1"/>
    <col min="14081" max="14084" width="3.125" customWidth="1"/>
    <col min="14085" max="14113" width="2.625" customWidth="1"/>
    <col min="14114" max="14114" width="8" customWidth="1"/>
    <col min="14115" max="14124" width="2.625" customWidth="1"/>
    <col min="14125" max="14127" width="0.125" customWidth="1"/>
    <col min="14128" max="14128" width="9.375" customWidth="1"/>
    <col min="14129" max="14139" width="2.625" customWidth="1"/>
    <col min="14337" max="14340" width="3.125" customWidth="1"/>
    <col min="14341" max="14369" width="2.625" customWidth="1"/>
    <col min="14370" max="14370" width="8" customWidth="1"/>
    <col min="14371" max="14380" width="2.625" customWidth="1"/>
    <col min="14381" max="14383" width="0.125" customWidth="1"/>
    <col min="14384" max="14384" width="9.375" customWidth="1"/>
    <col min="14385" max="14395" width="2.625" customWidth="1"/>
    <col min="14593" max="14596" width="3.125" customWidth="1"/>
    <col min="14597" max="14625" width="2.625" customWidth="1"/>
    <col min="14626" max="14626" width="8" customWidth="1"/>
    <col min="14627" max="14636" width="2.625" customWidth="1"/>
    <col min="14637" max="14639" width="0.125" customWidth="1"/>
    <col min="14640" max="14640" width="9.375" customWidth="1"/>
    <col min="14641" max="14651" width="2.625" customWidth="1"/>
    <col min="14849" max="14852" width="3.125" customWidth="1"/>
    <col min="14853" max="14881" width="2.625" customWidth="1"/>
    <col min="14882" max="14882" width="8" customWidth="1"/>
    <col min="14883" max="14892" width="2.625" customWidth="1"/>
    <col min="14893" max="14895" width="0.125" customWidth="1"/>
    <col min="14896" max="14896" width="9.375" customWidth="1"/>
    <col min="14897" max="14907" width="2.625" customWidth="1"/>
    <col min="15105" max="15108" width="3.125" customWidth="1"/>
    <col min="15109" max="15137" width="2.625" customWidth="1"/>
    <col min="15138" max="15138" width="8" customWidth="1"/>
    <col min="15139" max="15148" width="2.625" customWidth="1"/>
    <col min="15149" max="15151" width="0.125" customWidth="1"/>
    <col min="15152" max="15152" width="9.375" customWidth="1"/>
    <col min="15153" max="15163" width="2.625" customWidth="1"/>
    <col min="15361" max="15364" width="3.125" customWidth="1"/>
    <col min="15365" max="15393" width="2.625" customWidth="1"/>
    <col min="15394" max="15394" width="8" customWidth="1"/>
    <col min="15395" max="15404" width="2.625" customWidth="1"/>
    <col min="15405" max="15407" width="0.125" customWidth="1"/>
    <col min="15408" max="15408" width="9.375" customWidth="1"/>
    <col min="15409" max="15419" width="2.625" customWidth="1"/>
    <col min="15617" max="15620" width="3.125" customWidth="1"/>
    <col min="15621" max="15649" width="2.625" customWidth="1"/>
    <col min="15650" max="15650" width="8" customWidth="1"/>
    <col min="15651" max="15660" width="2.625" customWidth="1"/>
    <col min="15661" max="15663" width="0.125" customWidth="1"/>
    <col min="15664" max="15664" width="9.375" customWidth="1"/>
    <col min="15665" max="15675" width="2.625" customWidth="1"/>
    <col min="15873" max="15876" width="3.125" customWidth="1"/>
    <col min="15877" max="15905" width="2.625" customWidth="1"/>
    <col min="15906" max="15906" width="8" customWidth="1"/>
    <col min="15907" max="15916" width="2.625" customWidth="1"/>
    <col min="15917" max="15919" width="0.125" customWidth="1"/>
    <col min="15920" max="15920" width="9.375" customWidth="1"/>
    <col min="15921" max="15931" width="2.625" customWidth="1"/>
    <col min="16129" max="16132" width="3.125" customWidth="1"/>
    <col min="16133" max="16161" width="2.625" customWidth="1"/>
    <col min="16162" max="16162" width="8" customWidth="1"/>
    <col min="16163" max="16172" width="2.625" customWidth="1"/>
    <col min="16173" max="16175" width="0.125" customWidth="1"/>
    <col min="16176" max="16176" width="9.375" customWidth="1"/>
    <col min="16177" max="16187" width="2.625" customWidth="1"/>
  </cols>
  <sheetData>
    <row r="1" spans="1:76" ht="12" customHeight="1">
      <c r="A1" s="38"/>
      <c r="B1" s="38"/>
      <c r="C1" s="38"/>
      <c r="D1" s="38"/>
      <c r="E1" s="38"/>
      <c r="F1" s="38"/>
      <c r="G1" s="38"/>
      <c r="H1" s="38"/>
      <c r="I1" s="39"/>
      <c r="J1" s="38"/>
      <c r="K1" s="38"/>
      <c r="L1" s="38"/>
      <c r="M1" s="38"/>
      <c r="N1" s="38"/>
      <c r="O1" s="38"/>
      <c r="P1" s="38">
        <v>0</v>
      </c>
      <c r="Q1" s="38"/>
      <c r="R1" s="38"/>
      <c r="S1" s="38"/>
      <c r="T1" s="38"/>
      <c r="U1" s="38"/>
      <c r="V1" s="38"/>
      <c r="AU1" s="40">
        <f>AU2-1</f>
        <v>2929</v>
      </c>
      <c r="AV1" s="59">
        <f>VLOOKUP(AU1,空位!A$1:I$65536,2,)</f>
        <v>2022135</v>
      </c>
      <c r="AW1" s="60">
        <f>VLOOKUP(AV1,空位!B$1:CC$65536,54,)</f>
        <v>66</v>
      </c>
      <c r="AX1" s="68">
        <f>VLOOKUP(AV1,空位!B$1:CC$65536,59+空位!$BM$1,)</f>
        <v>0</v>
      </c>
      <c r="AY1" s="69">
        <f>VLOOKUP(AV1,空位!B$1:CC$65536,56,)</f>
        <v>1.0107827216628775</v>
      </c>
      <c r="AZ1" s="69">
        <f>VLOOKUP(AV1,空位!B$1:CC$65536,57,)</f>
        <v>1.0001429035401104</v>
      </c>
      <c r="BA1" s="69">
        <f>VLOOKUP(AV1,空位!B$1:CC$65536,58,)</f>
        <v>0.98254628126014942</v>
      </c>
      <c r="BB1" s="41"/>
      <c r="BM1" s="42">
        <v>0</v>
      </c>
      <c r="BN1" s="43">
        <v>3</v>
      </c>
      <c r="BO1" s="43">
        <v>6</v>
      </c>
      <c r="BP1" s="43">
        <v>9</v>
      </c>
      <c r="BQ1" s="43">
        <v>12</v>
      </c>
      <c r="BR1" s="43">
        <v>15</v>
      </c>
      <c r="BS1" s="43">
        <v>18</v>
      </c>
      <c r="BT1" s="43">
        <v>21</v>
      </c>
      <c r="BU1" s="43">
        <v>24</v>
      </c>
      <c r="BV1" s="43">
        <v>27</v>
      </c>
      <c r="BW1" s="43">
        <v>30</v>
      </c>
      <c r="BX1" s="43">
        <v>33</v>
      </c>
    </row>
    <row r="2" spans="1:76" ht="12" customHeight="1">
      <c r="A2" s="38"/>
      <c r="B2" s="38"/>
      <c r="C2" s="38"/>
      <c r="D2" s="38"/>
      <c r="E2" s="38"/>
      <c r="F2" s="38"/>
      <c r="G2" s="38"/>
      <c r="H2" s="38"/>
      <c r="I2" s="39">
        <v>1</v>
      </c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AU2" s="40">
        <f>AU3-1</f>
        <v>2930</v>
      </c>
      <c r="AV2" s="59">
        <f>VLOOKUP(AU2,空位!A$1:I$65536,2,)</f>
        <v>2022136</v>
      </c>
      <c r="AW2" s="60">
        <f>VLOOKUP(AV2,空位!B$1:CC$65536,54,)</f>
        <v>53</v>
      </c>
      <c r="AX2" s="68">
        <f>VLOOKUP(AV2,空位!B$1:CC$65536,59+空位!$BM$1,)</f>
        <v>0</v>
      </c>
      <c r="AY2" s="69">
        <f>VLOOKUP(AV2,空位!B$1:CC$65536,56,)</f>
        <v>1.0087366027931146</v>
      </c>
      <c r="AZ2" s="69">
        <f>VLOOKUP(AV2,空位!B$1:CC$65536,57,)</f>
        <v>0.99359532315686916</v>
      </c>
      <c r="BA2" s="69">
        <f>VLOOKUP(AV2,空位!B$1:CC$65536,58,)</f>
        <v>0.99195842806105872</v>
      </c>
      <c r="BB2" s="41"/>
      <c r="BM2" s="42">
        <v>1</v>
      </c>
      <c r="BN2" s="43">
        <v>1</v>
      </c>
      <c r="BO2" s="43">
        <v>4</v>
      </c>
      <c r="BP2" s="43">
        <v>7</v>
      </c>
      <c r="BQ2" s="43">
        <v>10</v>
      </c>
      <c r="BR2" s="43">
        <v>13</v>
      </c>
      <c r="BS2" s="43">
        <v>16</v>
      </c>
      <c r="BT2" s="43">
        <v>19</v>
      </c>
      <c r="BU2" s="43">
        <v>22</v>
      </c>
      <c r="BV2" s="43">
        <v>25</v>
      </c>
      <c r="BW2" s="43">
        <v>28</v>
      </c>
      <c r="BX2" s="43">
        <v>31</v>
      </c>
    </row>
    <row r="3" spans="1:76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AU3" s="40">
        <f>AU4-1</f>
        <v>2931</v>
      </c>
      <c r="AV3" s="59">
        <f>VLOOKUP(AU3,空位!A$1:I$65536,2,)</f>
        <v>2022137</v>
      </c>
      <c r="AW3" s="60">
        <f>VLOOKUP(AV3,空位!B$1:CC$65536,54,)</f>
        <v>55</v>
      </c>
      <c r="AX3" s="68">
        <f>VLOOKUP(AV3,空位!B$1:CC$65536,59+空位!$BM$1,)</f>
        <v>0</v>
      </c>
      <c r="AY3" s="69">
        <f>VLOOKUP(AV3,空位!B$1:CC$65536,56,)</f>
        <v>1.0107827216628775</v>
      </c>
      <c r="AZ3" s="69">
        <f>VLOOKUP(AV3,空位!B$1:CC$65536,57,)</f>
        <v>1.0075089314712569</v>
      </c>
      <c r="BA3" s="69">
        <f>VLOOKUP(AV3,空位!B$1:CC$65536,58,)</f>
        <v>0.99523221825267949</v>
      </c>
      <c r="BB3" s="41"/>
      <c r="BM3" s="42">
        <v>2</v>
      </c>
      <c r="BN3" s="43">
        <v>2</v>
      </c>
      <c r="BO3" s="43">
        <v>5</v>
      </c>
      <c r="BP3" s="43">
        <v>8</v>
      </c>
      <c r="BQ3" s="43">
        <v>11</v>
      </c>
      <c r="BR3" s="43">
        <v>14</v>
      </c>
      <c r="BS3" s="43">
        <v>17</v>
      </c>
      <c r="BT3" s="43">
        <v>20</v>
      </c>
      <c r="BU3" s="43">
        <v>23</v>
      </c>
      <c r="BV3" s="43">
        <v>26</v>
      </c>
      <c r="BW3" s="43">
        <v>29</v>
      </c>
      <c r="BX3" s="43">
        <v>32</v>
      </c>
    </row>
    <row r="4" spans="1:76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AU4" s="40">
        <f t="shared" ref="AU4:AV31" si="0">AU5-1</f>
        <v>2932</v>
      </c>
      <c r="AV4" s="59">
        <f>VLOOKUP(AU4,空位!A$1:I$65536,2,)</f>
        <v>2022138</v>
      </c>
      <c r="AW4" s="60">
        <f>VLOOKUP(AV4,空位!B$1:CC$65536,54,)</f>
        <v>41</v>
      </c>
      <c r="AX4" s="68">
        <f>VLOOKUP(AV4,空位!B$1:CC$65536,59+空位!$BM$1,)</f>
        <v>2</v>
      </c>
      <c r="AY4" s="69">
        <f>VLOOKUP(AV4,空位!B$1:CC$65536,56,)</f>
        <v>1.0025982461838259</v>
      </c>
      <c r="AZ4" s="69">
        <f>VLOOKUP(AV4,空位!B$1:CC$65536,57,)</f>
        <v>0.99277687560896399</v>
      </c>
      <c r="BA4" s="69">
        <f>VLOOKUP(AV4,空位!B$1:CC$65536,58,)</f>
        <v>0.99768756089639488</v>
      </c>
      <c r="BB4" s="41"/>
    </row>
    <row r="5" spans="1:76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AU5" s="40">
        <f t="shared" si="0"/>
        <v>2933</v>
      </c>
      <c r="AV5" s="59">
        <f>VLOOKUP(AU5,空位!A$1:I$65536,2,)</f>
        <v>2022139</v>
      </c>
      <c r="AW5" s="60">
        <f>VLOOKUP(AV5,空位!B$1:CC$65536,54,)</f>
        <v>40</v>
      </c>
      <c r="AX5" s="68">
        <f>VLOOKUP(AV5,空位!B$1:CC$65536,59+空位!$BM$1,)</f>
        <v>1</v>
      </c>
      <c r="AY5" s="69">
        <f>VLOOKUP(AV5,空位!B$1:CC$65536,56,)</f>
        <v>0.96576810652809364</v>
      </c>
      <c r="AZ5" s="69">
        <f>VLOOKUP(AV5,空位!B$1:CC$65536,57,)</f>
        <v>0.98950308541734322</v>
      </c>
      <c r="BA5" s="69">
        <f>VLOOKUP(AV5,空位!B$1:CC$65536,58,)</f>
        <v>0.98704774277362783</v>
      </c>
      <c r="BB5" s="41"/>
    </row>
    <row r="6" spans="1:76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AU6" s="40">
        <f t="shared" si="0"/>
        <v>2934</v>
      </c>
      <c r="AV6" s="59">
        <f>VLOOKUP(AU6,空位!A$1:I$65536,2,)</f>
        <v>2022140</v>
      </c>
      <c r="AW6" s="60">
        <f>VLOOKUP(AV6,空位!B$1:CC$65536,54,)</f>
        <v>33</v>
      </c>
      <c r="AX6" s="68">
        <f>VLOOKUP(AV6,空位!B$1:CC$65536,59+空位!$BM$1,)</f>
        <v>1</v>
      </c>
      <c r="AY6" s="69">
        <f>VLOOKUP(AV6,空位!B$1:CC$65536,56,)</f>
        <v>0.94121468009093856</v>
      </c>
      <c r="AZ6" s="69">
        <f>VLOOKUP(AV6,空位!B$1:CC$65536,57,)</f>
        <v>0.98459240012991223</v>
      </c>
      <c r="BA6" s="69">
        <f>VLOOKUP(AV6,空位!B$1:CC$65536,58,)</f>
        <v>0.98090938616433898</v>
      </c>
      <c r="BB6" s="41"/>
    </row>
    <row r="7" spans="1:76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AU7" s="40">
        <f t="shared" si="0"/>
        <v>2935</v>
      </c>
      <c r="AV7" s="59">
        <f>VLOOKUP(AU7,空位!A$1:I$65536,2,)</f>
        <v>2022141</v>
      </c>
      <c r="AW7" s="60">
        <f>VLOOKUP(AV7,空位!B$1:CC$65536,54,)</f>
        <v>43</v>
      </c>
      <c r="AX7" s="68">
        <f>VLOOKUP(AV7,空位!B$1:CC$65536,59+空位!$BM$1,)</f>
        <v>0</v>
      </c>
      <c r="AY7" s="69">
        <f>VLOOKUP(AV7,空位!B$1:CC$65536,56,)</f>
        <v>0.93712244235141273</v>
      </c>
      <c r="AZ7" s="69">
        <f>VLOOKUP(AV7,空位!B$1:CC$65536,57,)</f>
        <v>0.96249431633647287</v>
      </c>
      <c r="BA7" s="69">
        <f>VLOOKUP(AV7,空位!B$1:CC$65536,58,)</f>
        <v>0.98418317635595975</v>
      </c>
      <c r="BB7" s="41"/>
    </row>
    <row r="8" spans="1:76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AU8" s="40">
        <f t="shared" si="0"/>
        <v>2936</v>
      </c>
      <c r="AV8" s="59">
        <f>VLOOKUP(AU8,空位!A$1:I$65536,2,)</f>
        <v>2022142</v>
      </c>
      <c r="AW8" s="60">
        <f>VLOOKUP(AV8,空位!B$1:CC$65536,54,)</f>
        <v>47</v>
      </c>
      <c r="AX8" s="68">
        <f>VLOOKUP(AV8,空位!B$1:CC$65536,59+空位!$BM$1,)</f>
        <v>0</v>
      </c>
      <c r="AY8" s="69">
        <f>VLOOKUP(AV8,空位!B$1:CC$65536,56,)</f>
        <v>0.94121468009093856</v>
      </c>
      <c r="AZ8" s="69">
        <f>VLOOKUP(AV8,空位!B$1:CC$65536,57,)</f>
        <v>0.96740500162390386</v>
      </c>
      <c r="BA8" s="69">
        <f>VLOOKUP(AV8,空位!B$1:CC$65536,58,)</f>
        <v>0.98295550503410201</v>
      </c>
      <c r="BB8" s="41"/>
    </row>
    <row r="9" spans="1:76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AU9" s="40">
        <f t="shared" si="0"/>
        <v>2937</v>
      </c>
      <c r="AV9" s="66">
        <f>VLOOKUP(AU9,空位!A$1:I$65536,2,)</f>
        <v>2022143</v>
      </c>
      <c r="AW9" s="67">
        <f>VLOOKUP(AV9,空位!B$1:CC$65536,54,)</f>
        <v>69</v>
      </c>
      <c r="AX9" s="68">
        <f>VLOOKUP(AV9,空位!B$1:CC$65536,59+空位!$BM$1,)</f>
        <v>0</v>
      </c>
      <c r="AY9" s="69">
        <f>VLOOKUP(AV9,空位!B$1:CC$65536,56,)</f>
        <v>0.99850600844430004</v>
      </c>
      <c r="AZ9" s="69">
        <f>VLOOKUP(AV9,空位!B$1:CC$65536,57,)</f>
        <v>0.9780448197466709</v>
      </c>
      <c r="BA9" s="69">
        <f>VLOOKUP(AV9,空位!B$1:CC$65536,58,)</f>
        <v>0.98909386164339075</v>
      </c>
      <c r="BB9" s="41"/>
    </row>
    <row r="10" spans="1:76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AU10" s="40">
        <f t="shared" si="0"/>
        <v>2938</v>
      </c>
      <c r="AV10" s="66">
        <f>VLOOKUP(AU10,空位!A$1:I$65536,2,)</f>
        <v>2022144</v>
      </c>
      <c r="AW10" s="67">
        <f>VLOOKUP(AV10,空位!B$1:CC$65536,54,)</f>
        <v>50</v>
      </c>
      <c r="AX10" s="68">
        <f>VLOOKUP(AV10,空位!B$1:CC$65536,59+空位!$BM$1,)</f>
        <v>0</v>
      </c>
      <c r="AY10" s="69">
        <f>VLOOKUP(AV10,空位!B$1:CC$65536,56,)</f>
        <v>1.0169210782721663</v>
      </c>
      <c r="AZ10" s="69">
        <f>VLOOKUP(AV10,空位!B$1:CC$65536,57,)</f>
        <v>0.98459240012991223</v>
      </c>
      <c r="BA10" s="69">
        <f>VLOOKUP(AV10,空位!B$1:CC$65536,58,)</f>
        <v>0.98418317635595975</v>
      </c>
      <c r="BB10" s="41"/>
    </row>
    <row r="11" spans="1:76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AU11" s="40">
        <f t="shared" si="0"/>
        <v>2939</v>
      </c>
      <c r="AV11" s="66">
        <f>VLOOKUP(AU11,空位!A$1:I$65536,2,)</f>
        <v>2022145</v>
      </c>
      <c r="AW11" s="67">
        <f>VLOOKUP(AV11,空位!B$1:CC$65536,54,)</f>
        <v>58</v>
      </c>
      <c r="AX11" s="68">
        <f>VLOOKUP(AV11,空位!B$1:CC$65536,59+空位!$BM$1,)</f>
        <v>0</v>
      </c>
      <c r="AY11" s="69">
        <f>VLOOKUP(AV11,空位!B$1:CC$65536,56,)</f>
        <v>1.000552127314063</v>
      </c>
      <c r="AZ11" s="69">
        <f>VLOOKUP(AV11,空位!B$1:CC$65536,57,)</f>
        <v>0.99113998051315355</v>
      </c>
      <c r="BA11" s="69">
        <f>VLOOKUP(AV11,空位!B$1:CC$65536,58,)</f>
        <v>0.98909386164339075</v>
      </c>
      <c r="BB11" s="41"/>
    </row>
    <row r="12" spans="1:76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AU12" s="40">
        <f t="shared" si="0"/>
        <v>2940</v>
      </c>
      <c r="AV12" s="66">
        <f>VLOOKUP(AU12,空位!A$1:I$65536,2,)</f>
        <v>2022146</v>
      </c>
      <c r="AW12" s="67">
        <f>VLOOKUP(AV12,空位!B$1:CC$65536,54,)</f>
        <v>50</v>
      </c>
      <c r="AX12" s="68">
        <f>VLOOKUP(AV12,空位!B$1:CC$65536,59+空位!$BM$1,)</f>
        <v>0</v>
      </c>
      <c r="AY12" s="69">
        <f>VLOOKUP(AV12,空位!B$1:CC$65536,56,)</f>
        <v>0.99441377070477432</v>
      </c>
      <c r="AZ12" s="69">
        <f>VLOOKUP(AV12,空位!B$1:CC$65536,57,)</f>
        <v>0.987866190321533</v>
      </c>
      <c r="BA12" s="69">
        <f>VLOOKUP(AV12,空位!B$1:CC$65536,58,)</f>
        <v>0.99113998051315355</v>
      </c>
      <c r="BB12" s="41"/>
    </row>
    <row r="13" spans="1:76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AU13" s="40">
        <f t="shared" si="0"/>
        <v>2941</v>
      </c>
      <c r="AV13" s="66">
        <f>VLOOKUP(AU13,空位!A$1:I$65536,2,)</f>
        <v>2022147</v>
      </c>
      <c r="AW13" s="67">
        <f>VLOOKUP(AV13,空位!B$1:CC$65536,54,)</f>
        <v>41</v>
      </c>
      <c r="AX13" s="68">
        <f>VLOOKUP(AV13,空位!B$1:CC$65536,59+空位!$BM$1,)</f>
        <v>1</v>
      </c>
      <c r="AY13" s="69">
        <f>VLOOKUP(AV13,空位!B$1:CC$65536,56,)</f>
        <v>0.96576810652809364</v>
      </c>
      <c r="AZ13" s="69">
        <f>VLOOKUP(AV13,空位!B$1:CC$65536,57,)</f>
        <v>0.99359532315686916</v>
      </c>
      <c r="BA13" s="69">
        <f>VLOOKUP(AV13,空位!B$1:CC$65536,58,)</f>
        <v>0.98377395258200706</v>
      </c>
      <c r="BB13" s="41"/>
    </row>
    <row r="14" spans="1:76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AU14" s="40">
        <f t="shared" si="0"/>
        <v>2942</v>
      </c>
      <c r="AV14" s="66">
        <f>VLOOKUP(AU14,空位!A$1:I$65536,2,)</f>
        <v>2022148</v>
      </c>
      <c r="AW14" s="67">
        <f>VLOOKUP(AV14,空位!B$1:CC$65536,54,)</f>
        <v>51</v>
      </c>
      <c r="AX14" s="68">
        <f>VLOOKUP(AV14,空位!B$1:CC$65536,59+空位!$BM$1,)</f>
        <v>1</v>
      </c>
      <c r="AY14" s="69">
        <f>VLOOKUP(AV14,空位!B$1:CC$65536,56,)</f>
        <v>0.98622929522572267</v>
      </c>
      <c r="AZ14" s="69">
        <f>VLOOKUP(AV14,空位!B$1:CC$65536,57,)</f>
        <v>0.99113998051315355</v>
      </c>
      <c r="BA14" s="69">
        <f>VLOOKUP(AV14,空位!B$1:CC$65536,58,)</f>
        <v>0.99032153296524839</v>
      </c>
      <c r="BB14" s="41"/>
    </row>
    <row r="15" spans="1:76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AU15" s="40">
        <f t="shared" si="0"/>
        <v>2943</v>
      </c>
      <c r="AV15" s="66">
        <f>VLOOKUP(AU15,空位!A$1:I$65536,2,)</f>
        <v>2022149</v>
      </c>
      <c r="AW15" s="67">
        <f>VLOOKUP(AV15,空位!B$1:CC$65536,54,)</f>
        <v>59</v>
      </c>
      <c r="AX15" s="68">
        <f>VLOOKUP(AV15,空位!B$1:CC$65536,59+空位!$BM$1,)</f>
        <v>1</v>
      </c>
      <c r="AY15" s="69">
        <f>VLOOKUP(AV15,空位!B$1:CC$65536,56,)</f>
        <v>1.0251055537512179</v>
      </c>
      <c r="AZ15" s="69">
        <f>VLOOKUP(AV15,空位!B$1:CC$65536,57,)</f>
        <v>1.0025982461838259</v>
      </c>
      <c r="BA15" s="69">
        <f>VLOOKUP(AV15,空位!B$1:CC$65536,58,)</f>
        <v>0.99441377070477432</v>
      </c>
      <c r="BB15" s="41"/>
    </row>
    <row r="16" spans="1:76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AU16" s="40">
        <f t="shared" si="0"/>
        <v>2944</v>
      </c>
      <c r="AV16" s="66">
        <f>VLOOKUP(AU16,空位!A$1:I$65536,2,)</f>
        <v>2022150</v>
      </c>
      <c r="AW16" s="67">
        <f>VLOOKUP(AV16,空位!B$1:CC$65536,54,)</f>
        <v>47</v>
      </c>
      <c r="AX16" s="68">
        <f>VLOOKUP(AV16,空位!B$1:CC$65536,59+空位!$BM$1,)</f>
        <v>0</v>
      </c>
      <c r="AY16" s="69">
        <f>VLOOKUP(AV16,空位!B$1:CC$65536,56,)</f>
        <v>1.0537512179278987</v>
      </c>
      <c r="AZ16" s="69">
        <f>VLOOKUP(AV16,空位!B$1:CC$65536,57,)</f>
        <v>1.0075089314712569</v>
      </c>
      <c r="BA16" s="69">
        <f>VLOOKUP(AV16,空位!B$1:CC$65536,58,)</f>
        <v>0.99850600844430004</v>
      </c>
      <c r="BB16" s="41"/>
    </row>
    <row r="17" spans="1:54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AU17" s="40">
        <f t="shared" si="0"/>
        <v>2945</v>
      </c>
      <c r="AV17" s="66">
        <f>VLOOKUP(AU17,空位!A$1:I$65536,2,)</f>
        <v>2023001</v>
      </c>
      <c r="AW17" s="67">
        <f>VLOOKUP(AV17,空位!B$1:CC$65536,54,)</f>
        <v>57</v>
      </c>
      <c r="AX17" s="68">
        <f>VLOOKUP(AV17,空位!B$1:CC$65536,59+空位!$BM$1,)</f>
        <v>0</v>
      </c>
      <c r="AY17" s="69">
        <f>VLOOKUP(AV17,空位!B$1:CC$65536,56,)</f>
        <v>1.0823968821045793</v>
      </c>
      <c r="AZ17" s="69">
        <f>VLOOKUP(AV17,空位!B$1:CC$65536,57,)</f>
        <v>1.0099642741149724</v>
      </c>
      <c r="BA17" s="69">
        <f>VLOOKUP(AV17,空位!B$1:CC$65536,58,)</f>
        <v>1.0038259175056836</v>
      </c>
      <c r="BB17" s="41"/>
    </row>
    <row r="18" spans="1:54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AU18" s="40">
        <f t="shared" si="0"/>
        <v>2946</v>
      </c>
      <c r="AV18" s="66">
        <f>VLOOKUP(AU18,空位!A$1:I$65536,2,)</f>
        <v>2023002</v>
      </c>
      <c r="AW18" s="67">
        <f>VLOOKUP(AV18,空位!B$1:CC$65536,54,)</f>
        <v>40</v>
      </c>
      <c r="AX18" s="68">
        <f>VLOOKUP(AV18,空位!B$1:CC$65536,59+空位!$BM$1,)</f>
        <v>1</v>
      </c>
      <c r="AY18" s="69">
        <f>VLOOKUP(AV18,空位!B$1:CC$65536,56,)</f>
        <v>1.0680740500162391</v>
      </c>
      <c r="AZ18" s="69">
        <f>VLOOKUP(AV18,空位!B$1:CC$65536,57,)</f>
        <v>0.99850600844430004</v>
      </c>
      <c r="BA18" s="69">
        <f>VLOOKUP(AV18,空位!B$1:CC$65536,58,)</f>
        <v>0.99605066580058454</v>
      </c>
      <c r="BB18" s="41"/>
    </row>
    <row r="19" spans="1:54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AU19" s="40">
        <f t="shared" si="0"/>
        <v>2947</v>
      </c>
      <c r="AV19" s="66">
        <f>VLOOKUP(AU19,空位!A$1:I$65536,2,)</f>
        <v>2023003</v>
      </c>
      <c r="AW19" s="67">
        <f>VLOOKUP(AV19,空位!B$1:CC$65536,54,)</f>
        <v>50</v>
      </c>
      <c r="AX19" s="68">
        <f>VLOOKUP(AV19,空位!B$1:CC$65536,59+空位!$BM$1,)</f>
        <v>0</v>
      </c>
      <c r="AY19" s="69">
        <f>VLOOKUP(AV19,空位!B$1:CC$65536,56,)</f>
        <v>1.0291977914907438</v>
      </c>
      <c r="AZ19" s="69">
        <f>VLOOKUP(AV19,空位!B$1:CC$65536,57,)</f>
        <v>1.0025982461838259</v>
      </c>
      <c r="BA19" s="69">
        <f>VLOOKUP(AV19,空位!B$1:CC$65536,58,)</f>
        <v>0.99400454693082163</v>
      </c>
      <c r="BB19" s="41"/>
    </row>
    <row r="20" spans="1:54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AU20" s="40">
        <f t="shared" si="0"/>
        <v>2948</v>
      </c>
      <c r="AV20" s="66">
        <f>VLOOKUP(AU20,空位!A$1:I$65536,2,)</f>
        <v>2023004</v>
      </c>
      <c r="AW20" s="67">
        <f>VLOOKUP(AV20,空位!B$1:CC$65536,54,)</f>
        <v>50</v>
      </c>
      <c r="AX20" s="68">
        <f>VLOOKUP(AV20,空位!B$1:CC$65536,59+空位!$BM$1,)</f>
        <v>0</v>
      </c>
      <c r="AY20" s="69">
        <f>VLOOKUP(AV20,空位!B$1:CC$65536,56,)</f>
        <v>1.0291977914907438</v>
      </c>
      <c r="AZ20" s="69">
        <f>VLOOKUP(AV20,空位!B$1:CC$65536,57,)</f>
        <v>0.99605066580058454</v>
      </c>
      <c r="BA20" s="69">
        <f>VLOOKUP(AV20,空位!B$1:CC$65536,58,)</f>
        <v>0.9972783371224424</v>
      </c>
      <c r="BB20" s="41"/>
    </row>
    <row r="21" spans="1:54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AU21" s="40">
        <f t="shared" si="0"/>
        <v>2949</v>
      </c>
      <c r="AV21" s="66">
        <f>VLOOKUP(AU21,空位!A$1:I$65536,2,)</f>
        <v>2023005</v>
      </c>
      <c r="AW21" s="67">
        <f>VLOOKUP(AV21,空位!B$1:CC$65536,54,)</f>
        <v>45</v>
      </c>
      <c r="AX21" s="68">
        <f>VLOOKUP(AV21,空位!B$1:CC$65536,59+空位!$BM$1,)</f>
        <v>2</v>
      </c>
      <c r="AY21" s="69">
        <f>VLOOKUP(AV21,空位!B$1:CC$65536,56,)</f>
        <v>1.0025982461838259</v>
      </c>
      <c r="AZ21" s="69">
        <f>VLOOKUP(AV21,空位!B$1:CC$65536,57,)</f>
        <v>0.99605066580058454</v>
      </c>
      <c r="BA21" s="69">
        <f>VLOOKUP(AV21,空位!B$1:CC$65536,58,)</f>
        <v>0.99277687560896399</v>
      </c>
      <c r="BB21" s="41"/>
    </row>
    <row r="22" spans="1:54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AU22" s="40">
        <f t="shared" si="0"/>
        <v>2950</v>
      </c>
      <c r="AV22" s="66">
        <f>VLOOKUP(AU22,空位!A$1:I$65536,2,)</f>
        <v>2023006</v>
      </c>
      <c r="AW22" s="67">
        <f>VLOOKUP(AV22,空位!B$1:CC$65536,54,)</f>
        <v>54</v>
      </c>
      <c r="AX22" s="68">
        <f>VLOOKUP(AV22,空位!B$1:CC$65536,59+空位!$BM$1,)</f>
        <v>1</v>
      </c>
      <c r="AY22" s="69">
        <f>VLOOKUP(AV22,空位!B$1:CC$65536,56,)</f>
        <v>1.0107827216628775</v>
      </c>
      <c r="AZ22" s="69">
        <f>VLOOKUP(AV22,空位!B$1:CC$65536,57,)</f>
        <v>1.003416693731731</v>
      </c>
      <c r="BA22" s="69">
        <f>VLOOKUP(AV22,空位!B$1:CC$65536,58,)</f>
        <v>1.000552127314063</v>
      </c>
      <c r="BB22" s="41"/>
    </row>
    <row r="23" spans="1:54" ht="12" customHeight="1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AU23" s="40">
        <f t="shared" si="0"/>
        <v>2951</v>
      </c>
      <c r="AV23" s="66">
        <f>VLOOKUP(AU23,空位!A$1:I$65536,2,)</f>
        <v>2023007</v>
      </c>
      <c r="AW23" s="67">
        <f>VLOOKUP(AV23,空位!B$1:CC$65536,54,)</f>
        <v>47</v>
      </c>
      <c r="AX23" s="68">
        <f>VLOOKUP(AV23,空位!B$1:CC$65536,59+空位!$BM$1,)</f>
        <v>0</v>
      </c>
      <c r="AY23" s="69">
        <f>VLOOKUP(AV23,空位!B$1:CC$65536,56,)</f>
        <v>1.023059434881455</v>
      </c>
      <c r="AZ23" s="69">
        <f>VLOOKUP(AV23,空位!B$1:CC$65536,57,)</f>
        <v>1.0050535888275414</v>
      </c>
      <c r="BA23" s="69">
        <f>VLOOKUP(AV23,空位!B$1:CC$65536,58,)</f>
        <v>0.99891523221825262</v>
      </c>
      <c r="BB23" s="41"/>
    </row>
    <row r="24" spans="1:54" ht="12" customHeight="1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AU24" s="40">
        <f t="shared" si="0"/>
        <v>2952</v>
      </c>
      <c r="AV24" s="64">
        <f>VLOOKUP(AU24,空位!A$1:I$65536,2,)</f>
        <v>2023008</v>
      </c>
      <c r="AW24" s="65">
        <f>VLOOKUP(AV24,空位!B$1:CC$65536,54,)</f>
        <v>42</v>
      </c>
      <c r="AX24" s="68">
        <f>VLOOKUP(AV24,空位!B$1:CC$65536,59+空位!$BM$1,)</f>
        <v>0</v>
      </c>
      <c r="AY24" s="69">
        <f>VLOOKUP(AV24,空位!B$1:CC$65536,56,)</f>
        <v>1.0046443650535888</v>
      </c>
      <c r="AZ24" s="69">
        <f>VLOOKUP(AV24,空位!B$1:CC$65536,57,)</f>
        <v>1.0058720363754465</v>
      </c>
      <c r="BA24" s="69">
        <f>VLOOKUP(AV24,空位!B$1:CC$65536,58,)</f>
        <v>1.0013705748619681</v>
      </c>
      <c r="BB24" s="44"/>
    </row>
    <row r="25" spans="1:54" ht="12" customHeight="1">
      <c r="C25" s="84">
        <f>空位!$BC$1</f>
        <v>17</v>
      </c>
      <c r="D25" s="84"/>
      <c r="E25" s="84"/>
      <c r="F25" s="45" t="s">
        <v>1953</v>
      </c>
      <c r="G25" s="46"/>
      <c r="H25" s="46"/>
      <c r="I25" s="46"/>
      <c r="J25" s="46"/>
      <c r="K25" s="46"/>
      <c r="L25" s="46"/>
      <c r="M25" s="46"/>
      <c r="N25" s="47"/>
      <c r="O25" s="48"/>
      <c r="P25" s="49"/>
      <c r="Q25" s="49"/>
      <c r="R25" s="49"/>
      <c r="S25" s="49"/>
      <c r="T25" s="49"/>
      <c r="U25" s="49"/>
      <c r="V25" s="49"/>
      <c r="W25" s="49"/>
      <c r="AU25" s="40">
        <f t="shared" si="0"/>
        <v>2953</v>
      </c>
      <c r="AV25" s="64">
        <f t="shared" si="0"/>
        <v>2023008</v>
      </c>
      <c r="AW25" s="65">
        <f>VLOOKUP(AV25,空位!B$1:CC$65536,54,)</f>
        <v>42</v>
      </c>
      <c r="AX25" s="68">
        <f>VLOOKUP(AV25,空位!B$1:CC$65536,59+空位!$BM$1,)</f>
        <v>0</v>
      </c>
      <c r="AY25" s="69">
        <f>VLOOKUP(AV25,空位!B$1:CC$65536,56,)</f>
        <v>1.0046443650535888</v>
      </c>
      <c r="AZ25" s="69">
        <f>VLOOKUP(AV25,空位!B$1:CC$65536,57,)</f>
        <v>1.0058720363754465</v>
      </c>
      <c r="BA25" s="69">
        <f>VLOOKUP(AV25,空位!B$1:CC$65536,58,)</f>
        <v>1.0013705748619681</v>
      </c>
      <c r="BB25" s="44"/>
    </row>
    <row r="26" spans="1:54" ht="15.75" customHeight="1">
      <c r="C26" s="84"/>
      <c r="D26" s="84"/>
      <c r="E26" s="84"/>
      <c r="F26" s="45" t="s">
        <v>1954</v>
      </c>
      <c r="G26" s="46"/>
      <c r="H26" s="46"/>
      <c r="I26" s="46"/>
      <c r="J26" s="46"/>
      <c r="K26" s="46"/>
      <c r="L26" s="46"/>
      <c r="M26" s="46"/>
      <c r="N26" s="47"/>
      <c r="O26" s="48"/>
      <c r="P26" s="49"/>
      <c r="Q26" s="49"/>
      <c r="R26" s="49"/>
      <c r="S26" s="49"/>
      <c r="T26" s="49"/>
      <c r="U26" s="49"/>
      <c r="V26" s="49"/>
      <c r="W26" s="49"/>
      <c r="AU26" s="40">
        <f t="shared" si="0"/>
        <v>2954</v>
      </c>
      <c r="AV26" s="64">
        <f t="shared" si="0"/>
        <v>2023009</v>
      </c>
      <c r="AW26" s="65">
        <f>VLOOKUP(AV26,空位!B$1:CC$65536,54,)</f>
        <v>43</v>
      </c>
      <c r="AX26" s="68">
        <f>VLOOKUP(AV26,空位!B$1:CC$65536,59+空位!$BM$1,)</f>
        <v>1</v>
      </c>
      <c r="AY26" s="69">
        <f>VLOOKUP(AV26,空位!B$1:CC$65536,56,)</f>
        <v>0.97190646313738227</v>
      </c>
      <c r="AZ26" s="69">
        <f>VLOOKUP(AV26,空位!B$1:CC$65536,57,)</f>
        <v>1.0075089314712569</v>
      </c>
      <c r="BA26" s="69">
        <f>VLOOKUP(AV26,空位!B$1:CC$65536,58,)</f>
        <v>0.99809678467034757</v>
      </c>
      <c r="BB26" s="44"/>
    </row>
    <row r="27" spans="1:54" ht="15.75" customHeight="1">
      <c r="C27" s="84"/>
      <c r="D27" s="84"/>
      <c r="E27" s="84"/>
      <c r="F27" s="45" t="s">
        <v>1955</v>
      </c>
      <c r="G27" s="46"/>
      <c r="H27" s="46"/>
      <c r="I27" s="46"/>
      <c r="J27" s="46"/>
      <c r="K27" s="46"/>
      <c r="L27" s="46"/>
      <c r="M27" s="46"/>
      <c r="N27" s="47"/>
      <c r="O27" s="48"/>
      <c r="P27" s="49"/>
      <c r="Q27" s="49"/>
      <c r="R27" s="49"/>
      <c r="S27" s="49"/>
      <c r="T27" s="49"/>
      <c r="U27" s="49"/>
      <c r="V27" s="49"/>
      <c r="W27" s="49"/>
      <c r="AT27" s="85">
        <f>空位!$BM$1</f>
        <v>2</v>
      </c>
      <c r="AU27" s="40">
        <f t="shared" si="0"/>
        <v>2955</v>
      </c>
      <c r="AV27" s="64">
        <f t="shared" si="0"/>
        <v>2023010</v>
      </c>
      <c r="AW27" s="65">
        <f>VLOOKUP(AV27,空位!B$1:CC$65536,54,)</f>
        <v>45</v>
      </c>
      <c r="AX27" s="68">
        <f>VLOOKUP(AV27,空位!B$1:CC$65536,59+空位!$BM$1,)</f>
        <v>0</v>
      </c>
      <c r="AY27" s="69">
        <f>VLOOKUP(AV27,空位!B$1:CC$65536,56,)</f>
        <v>0.96781422539785633</v>
      </c>
      <c r="AZ27" s="69">
        <f>VLOOKUP(AV27,空位!B$1:CC$65536,57,)</f>
        <v>0.99032153296524839</v>
      </c>
      <c r="BA27" s="69">
        <f>VLOOKUP(AV27,空位!B$1:CC$65536,58,)</f>
        <v>0.99523221825267949</v>
      </c>
      <c r="BB27" s="44"/>
    </row>
    <row r="28" spans="1:54" ht="15.75" customHeight="1">
      <c r="C28" s="84"/>
      <c r="D28" s="84"/>
      <c r="E28" s="84"/>
      <c r="F28" s="45" t="s">
        <v>1956</v>
      </c>
      <c r="G28" s="46"/>
      <c r="H28" s="46"/>
      <c r="I28" s="46"/>
      <c r="J28" s="46"/>
      <c r="K28" s="46"/>
      <c r="L28" s="46"/>
      <c r="M28" s="46"/>
      <c r="N28" s="47"/>
      <c r="O28" s="48"/>
      <c r="P28" s="49"/>
      <c r="Q28" s="49"/>
      <c r="R28" s="49"/>
      <c r="S28" s="49"/>
      <c r="T28" s="49"/>
      <c r="U28" s="49"/>
      <c r="V28" s="49"/>
      <c r="W28" s="49"/>
      <c r="AT28" s="85"/>
      <c r="AU28" s="40">
        <f t="shared" si="0"/>
        <v>2956</v>
      </c>
      <c r="AV28" s="64">
        <f t="shared" si="0"/>
        <v>2023011</v>
      </c>
      <c r="AW28" s="65">
        <f>VLOOKUP(AV28,空位!B$1:CC$65536,54,)</f>
        <v>38</v>
      </c>
      <c r="AX28" s="68">
        <f>VLOOKUP(AV28,空位!B$1:CC$65536,59+空位!$BM$1,)</f>
        <v>0</v>
      </c>
      <c r="AY28" s="69">
        <f>VLOOKUP(AV28,空位!B$1:CC$65536,56,)</f>
        <v>0.92893796687236108</v>
      </c>
      <c r="AZ28" s="69">
        <f>VLOOKUP(AV28,空位!B$1:CC$65536,57,)</f>
        <v>0.9780448197466709</v>
      </c>
      <c r="BA28" s="69">
        <f>VLOOKUP(AV28,空位!B$1:CC$65536,58,)</f>
        <v>0.98582007145177009</v>
      </c>
      <c r="BB28" s="44"/>
    </row>
    <row r="29" spans="1:54" ht="15.75" customHeight="1">
      <c r="B29" s="50"/>
      <c r="C29" s="50"/>
      <c r="F29" s="45" t="s">
        <v>1957</v>
      </c>
      <c r="G29" s="46"/>
      <c r="H29" s="46"/>
      <c r="I29" s="46"/>
      <c r="J29" s="46"/>
      <c r="K29" s="46"/>
      <c r="L29" s="46"/>
      <c r="M29" s="46"/>
      <c r="N29" s="47"/>
      <c r="O29" s="48"/>
      <c r="P29" s="49"/>
      <c r="Q29" s="49"/>
      <c r="R29" s="49"/>
      <c r="S29" s="49"/>
      <c r="T29" s="49"/>
      <c r="U29" s="49"/>
      <c r="V29" s="49"/>
      <c r="W29" s="49"/>
      <c r="AU29" s="40">
        <f t="shared" si="0"/>
        <v>2957</v>
      </c>
      <c r="AV29" s="62">
        <f t="shared" si="0"/>
        <v>2023012</v>
      </c>
      <c r="AW29" s="63">
        <f>VLOOKUP(AV29,空位!B$1:CC$65536,54,)</f>
        <v>41</v>
      </c>
      <c r="AX29" s="68">
        <f>VLOOKUP(AV29,空位!B$1:CC$65536,59+空位!$BM$1,)</f>
        <v>0</v>
      </c>
      <c r="AY29" s="69">
        <f>VLOOKUP(AV29,空位!B$1:CC$65536,56,)</f>
        <v>0.9309840857421241</v>
      </c>
      <c r="AZ29" s="69">
        <f>VLOOKUP(AV29,空位!B$1:CC$65536,57,)</f>
        <v>0.96658655407599869</v>
      </c>
      <c r="BA29" s="69">
        <f>VLOOKUP(AV29,空位!B$1:CC$65536,58,)</f>
        <v>0.98704774277362783</v>
      </c>
      <c r="BB29" s="51"/>
    </row>
    <row r="30" spans="1:54" ht="15" customHeight="1">
      <c r="B30" s="50"/>
      <c r="C30" s="50"/>
      <c r="F30" s="52" t="e">
        <f>VLOOKUP(C25,$BM:$CC,2,)</f>
        <v>#N/A</v>
      </c>
      <c r="G30" s="52" t="e">
        <f>VLOOKUP(C25,$BM:$CC,3,)</f>
        <v>#N/A</v>
      </c>
      <c r="H30" s="52" t="e">
        <f>VLOOKUP(C25,$BM:$CC,4,)</f>
        <v>#N/A</v>
      </c>
      <c r="I30" s="52" t="e">
        <f>VLOOKUP(C25,$BM:$CC,5,)</f>
        <v>#N/A</v>
      </c>
      <c r="J30" s="52" t="e">
        <f>VLOOKUP(C25,$BM:$CC,6,)</f>
        <v>#N/A</v>
      </c>
      <c r="K30" s="52" t="e">
        <f>VLOOKUP(C25,$BM:$CC,7,)</f>
        <v>#N/A</v>
      </c>
      <c r="L30" s="52" t="e">
        <f>VLOOKUP(C25,$BM:$CC,8,)</f>
        <v>#N/A</v>
      </c>
      <c r="M30" s="52" t="e">
        <f>VLOOKUP(C25,$BM:$CC,9,)</f>
        <v>#N/A</v>
      </c>
      <c r="N30" s="52" t="e">
        <f>VLOOKUP(C25,$BM:$CC,10,)</f>
        <v>#N/A</v>
      </c>
      <c r="O30" s="52" t="e">
        <f>VLOOKUP(C25,$BM:$CC,11,)</f>
        <v>#N/A</v>
      </c>
      <c r="P30" s="52" t="e">
        <f>VLOOKUP(C25,$BM:$CC,12,)</f>
        <v>#N/A</v>
      </c>
      <c r="AU30" s="40">
        <f t="shared" si="0"/>
        <v>2958</v>
      </c>
      <c r="AV30" s="62">
        <f t="shared" si="0"/>
        <v>2023013</v>
      </c>
      <c r="AW30" s="63">
        <f>VLOOKUP(AV30,空位!B$1:CC$65536,54,)</f>
        <v>57</v>
      </c>
      <c r="AX30" s="68">
        <f>VLOOKUP(AV30,空位!B$1:CC$65536,59+空位!$BM$1,)</f>
        <v>0</v>
      </c>
      <c r="AY30" s="69">
        <f>VLOOKUP(AV30,空位!B$1:CC$65536,56,)</f>
        <v>0.9453069178304645</v>
      </c>
      <c r="AZ30" s="69">
        <f>VLOOKUP(AV30,空位!B$1:CC$65536,57,)</f>
        <v>0.97968171484248134</v>
      </c>
      <c r="BA30" s="69">
        <f>VLOOKUP(AV30,空位!B$1:CC$65536,58,)</f>
        <v>0.98622929522572267</v>
      </c>
      <c r="BB30" s="51"/>
    </row>
    <row r="31" spans="1:54" ht="15" customHeight="1">
      <c r="B31" s="50"/>
      <c r="C31" s="50"/>
      <c r="AU31" s="40">
        <f t="shared" si="0"/>
        <v>2959</v>
      </c>
      <c r="AV31" s="62">
        <f t="shared" si="0"/>
        <v>2023014</v>
      </c>
      <c r="AW31" s="63">
        <f>VLOOKUP(AV31,空位!B$1:CC$65536,54,)</f>
        <v>43</v>
      </c>
      <c r="AX31" s="68">
        <f>VLOOKUP(AV31,空位!B$1:CC$65536,59+空位!$BM$1,)</f>
        <v>0</v>
      </c>
      <c r="AY31" s="69">
        <f>VLOOKUP(AV31,空位!B$1:CC$65536,56,)</f>
        <v>0.9309840857421241</v>
      </c>
      <c r="AZ31" s="69">
        <f>VLOOKUP(AV31,空位!B$1:CC$65536,57,)</f>
        <v>0.98213705748619684</v>
      </c>
      <c r="BA31" s="69">
        <f>VLOOKUP(AV31,空位!B$1:CC$65536,58,)</f>
        <v>0.98582007145177009</v>
      </c>
      <c r="BB31" s="51"/>
    </row>
    <row r="32" spans="1:54" ht="12" customHeight="1">
      <c r="B32" s="50"/>
      <c r="C32" s="50"/>
      <c r="AU32" s="40">
        <f>AU33-1</f>
        <v>2960</v>
      </c>
      <c r="AV32" s="62">
        <f t="shared" ref="AV32" si="1">AV33-1</f>
        <v>2023015</v>
      </c>
      <c r="AW32" s="63">
        <f>VLOOKUP(AV32,空位!B$1:CC$65536,54,)</f>
        <v>50</v>
      </c>
      <c r="AX32" s="68">
        <f>VLOOKUP(AV32,空位!B$1:CC$65536,59+空位!$BM$1,)</f>
        <v>1</v>
      </c>
      <c r="AY32" s="69">
        <f>VLOOKUP(AV32,空位!B$1:CC$65536,56,)</f>
        <v>0.94121468009093856</v>
      </c>
      <c r="AZ32" s="69">
        <f>VLOOKUP(AV32,空位!B$1:CC$65536,57,)</f>
        <v>0.99605066580058454</v>
      </c>
      <c r="BA32" s="69">
        <f>VLOOKUP(AV32,空位!B$1:CC$65536,58,)</f>
        <v>0.99032153296524839</v>
      </c>
      <c r="BB32" s="51"/>
    </row>
    <row r="33" spans="2:54" ht="14.25" customHeight="1">
      <c r="B33" s="50"/>
      <c r="C33" s="50"/>
      <c r="AU33" s="40">
        <f>MAX(空位!A63:A3061)</f>
        <v>2961</v>
      </c>
      <c r="AV33" s="62">
        <f>MAX(空位!B63:B3061)-1</f>
        <v>2023016</v>
      </c>
      <c r="AW33" s="63">
        <f>VLOOKUP(AV33,空位!B$1:CC$65536,54,)</f>
        <v>62</v>
      </c>
      <c r="AX33" s="68">
        <f>VLOOKUP(AV33,空位!B$1:CC$65536,59+空位!$BM$1,)</f>
        <v>1</v>
      </c>
      <c r="AY33" s="69">
        <f>VLOOKUP(AV33,空位!B$1:CC$65536,56,)</f>
        <v>0.95758363104904187</v>
      </c>
      <c r="AZ33" s="69">
        <f>VLOOKUP(AV33,空位!B$1:CC$65536,57,)</f>
        <v>1.0116011692107827</v>
      </c>
      <c r="BA33" s="69">
        <f>VLOOKUP(AV33,空位!B$1:CC$65536,58,)</f>
        <v>0.98704774277362783</v>
      </c>
      <c r="BB33" s="51"/>
    </row>
  </sheetData>
  <mergeCells count="2">
    <mergeCell ref="C25:E28"/>
    <mergeCell ref="AT27:AT28"/>
  </mergeCells>
  <phoneticPr fontId="31" type="noConversion"/>
  <conditionalFormatting sqref="F30:P30">
    <cfRule type="cellIs" dxfId="1" priority="2" operator="greaterThan">
      <formula>0</formula>
    </cfRule>
  </conditionalFormatting>
  <conditionalFormatting sqref="AW1:BB33">
    <cfRule type="expression" dxfId="0" priority="1">
      <formula>COUNTIF($F$30:$P$30,AW1)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Spinner 1">
              <controlPr defaultSize="0" autoPict="0">
                <anchor moveWithCells="1" sizeWithCells="1">
                  <from>
                    <xdr:col>41</xdr:col>
                    <xdr:colOff>19050</xdr:colOff>
                    <xdr:row>65561</xdr:row>
                    <xdr:rowOff>19050</xdr:rowOff>
                  </from>
                  <to>
                    <xdr:col>42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Spinner 2">
              <controlPr defaultSize="0" autoPict="0">
                <anchor moveWithCells="1" sizeWithCells="1">
                  <from>
                    <xdr:col>41</xdr:col>
                    <xdr:colOff>19050</xdr:colOff>
                    <xdr:row>131097</xdr:row>
                    <xdr:rowOff>19050</xdr:rowOff>
                  </from>
                  <to>
                    <xdr:col>42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Spinner 3">
              <controlPr defaultSize="0" autoPict="0">
                <anchor moveWithCells="1" sizeWithCells="1">
                  <from>
                    <xdr:col>41</xdr:col>
                    <xdr:colOff>19050</xdr:colOff>
                    <xdr:row>196633</xdr:row>
                    <xdr:rowOff>19050</xdr:rowOff>
                  </from>
                  <to>
                    <xdr:col>42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Spinner 4">
              <controlPr defaultSize="0" autoPict="0">
                <anchor moveWithCells="1" sizeWithCells="1">
                  <from>
                    <xdr:col>41</xdr:col>
                    <xdr:colOff>19050</xdr:colOff>
                    <xdr:row>262169</xdr:row>
                    <xdr:rowOff>19050</xdr:rowOff>
                  </from>
                  <to>
                    <xdr:col>42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Spinner 5">
              <controlPr defaultSize="0" autoPict="0">
                <anchor moveWithCells="1" sizeWithCells="1">
                  <from>
                    <xdr:col>41</xdr:col>
                    <xdr:colOff>19050</xdr:colOff>
                    <xdr:row>327705</xdr:row>
                    <xdr:rowOff>19050</xdr:rowOff>
                  </from>
                  <to>
                    <xdr:col>42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Spinner 6">
              <controlPr defaultSize="0" autoPict="0">
                <anchor moveWithCells="1" sizeWithCells="1">
                  <from>
                    <xdr:col>41</xdr:col>
                    <xdr:colOff>19050</xdr:colOff>
                    <xdr:row>393241</xdr:row>
                    <xdr:rowOff>19050</xdr:rowOff>
                  </from>
                  <to>
                    <xdr:col>42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Spinner 7">
              <controlPr defaultSize="0" autoPict="0">
                <anchor moveWithCells="1" sizeWithCells="1">
                  <from>
                    <xdr:col>41</xdr:col>
                    <xdr:colOff>19050</xdr:colOff>
                    <xdr:row>458777</xdr:row>
                    <xdr:rowOff>19050</xdr:rowOff>
                  </from>
                  <to>
                    <xdr:col>42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11" name="Spinner 8">
              <controlPr defaultSize="0" autoPict="0">
                <anchor moveWithCells="1" sizeWithCells="1">
                  <from>
                    <xdr:col>41</xdr:col>
                    <xdr:colOff>19050</xdr:colOff>
                    <xdr:row>524313</xdr:row>
                    <xdr:rowOff>19050</xdr:rowOff>
                  </from>
                  <to>
                    <xdr:col>42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9" r:id="rId12" name="Spinner 9">
              <controlPr defaultSize="0" autoPict="0">
                <anchor moveWithCells="1" sizeWithCells="1">
                  <from>
                    <xdr:col>41</xdr:col>
                    <xdr:colOff>19050</xdr:colOff>
                    <xdr:row>589849</xdr:row>
                    <xdr:rowOff>19050</xdr:rowOff>
                  </from>
                  <to>
                    <xdr:col>42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" r:id="rId13" name="Spinner 10">
              <controlPr defaultSize="0" autoPict="0">
                <anchor moveWithCells="1" sizeWithCells="1">
                  <from>
                    <xdr:col>41</xdr:col>
                    <xdr:colOff>19050</xdr:colOff>
                    <xdr:row>655385</xdr:row>
                    <xdr:rowOff>19050</xdr:rowOff>
                  </from>
                  <to>
                    <xdr:col>42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1" r:id="rId14" name="Spinner 11">
              <controlPr defaultSize="0" autoPict="0">
                <anchor moveWithCells="1" sizeWithCells="1">
                  <from>
                    <xdr:col>41</xdr:col>
                    <xdr:colOff>19050</xdr:colOff>
                    <xdr:row>720921</xdr:row>
                    <xdr:rowOff>19050</xdr:rowOff>
                  </from>
                  <to>
                    <xdr:col>42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2" r:id="rId15" name="Spinner 12">
              <controlPr defaultSize="0" autoPict="0">
                <anchor moveWithCells="1" sizeWithCells="1">
                  <from>
                    <xdr:col>41</xdr:col>
                    <xdr:colOff>19050</xdr:colOff>
                    <xdr:row>786457</xdr:row>
                    <xdr:rowOff>19050</xdr:rowOff>
                  </from>
                  <to>
                    <xdr:col>42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3" r:id="rId16" name="Spinner 13">
              <controlPr defaultSize="0" autoPict="0">
                <anchor moveWithCells="1" sizeWithCells="1">
                  <from>
                    <xdr:col>41</xdr:col>
                    <xdr:colOff>19050</xdr:colOff>
                    <xdr:row>851993</xdr:row>
                    <xdr:rowOff>19050</xdr:rowOff>
                  </from>
                  <to>
                    <xdr:col>42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4" r:id="rId17" name="Spinner 14">
              <controlPr defaultSize="0" autoPict="0">
                <anchor moveWithCells="1" sizeWithCells="1">
                  <from>
                    <xdr:col>41</xdr:col>
                    <xdr:colOff>19050</xdr:colOff>
                    <xdr:row>917529</xdr:row>
                    <xdr:rowOff>19050</xdr:rowOff>
                  </from>
                  <to>
                    <xdr:col>42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5" r:id="rId18" name="Spinner 15">
              <controlPr defaultSize="0" autoPict="0">
                <anchor moveWithCells="1" sizeWithCells="1">
                  <from>
                    <xdr:col>41</xdr:col>
                    <xdr:colOff>19050</xdr:colOff>
                    <xdr:row>983065</xdr:row>
                    <xdr:rowOff>19050</xdr:rowOff>
                  </from>
                  <to>
                    <xdr:col>42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6" r:id="rId19" name="Spinner 16">
              <controlPr defaultSize="0" autoPict="0">
                <anchor moveWithCells="1" sizeWithCells="1">
                  <from>
                    <xdr:col>297</xdr:col>
                    <xdr:colOff>19050</xdr:colOff>
                    <xdr:row>25</xdr:row>
                    <xdr:rowOff>19050</xdr:rowOff>
                  </from>
                  <to>
                    <xdr:col>298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7" r:id="rId20" name="Spinner 17">
              <controlPr defaultSize="0" autoPict="0">
                <anchor moveWithCells="1" sizeWithCells="1">
                  <from>
                    <xdr:col>297</xdr:col>
                    <xdr:colOff>19050</xdr:colOff>
                    <xdr:row>65561</xdr:row>
                    <xdr:rowOff>19050</xdr:rowOff>
                  </from>
                  <to>
                    <xdr:col>298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8" r:id="rId21" name="Spinner 18">
              <controlPr defaultSize="0" autoPict="0">
                <anchor moveWithCells="1" sizeWithCells="1">
                  <from>
                    <xdr:col>297</xdr:col>
                    <xdr:colOff>19050</xdr:colOff>
                    <xdr:row>131097</xdr:row>
                    <xdr:rowOff>19050</xdr:rowOff>
                  </from>
                  <to>
                    <xdr:col>298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9" r:id="rId22" name="Spinner 19">
              <controlPr defaultSize="0" autoPict="0">
                <anchor moveWithCells="1" sizeWithCells="1">
                  <from>
                    <xdr:col>297</xdr:col>
                    <xdr:colOff>19050</xdr:colOff>
                    <xdr:row>196633</xdr:row>
                    <xdr:rowOff>19050</xdr:rowOff>
                  </from>
                  <to>
                    <xdr:col>298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0" r:id="rId23" name="Spinner 20">
              <controlPr defaultSize="0" autoPict="0">
                <anchor moveWithCells="1" sizeWithCells="1">
                  <from>
                    <xdr:col>297</xdr:col>
                    <xdr:colOff>19050</xdr:colOff>
                    <xdr:row>262169</xdr:row>
                    <xdr:rowOff>19050</xdr:rowOff>
                  </from>
                  <to>
                    <xdr:col>298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1" r:id="rId24" name="Spinner 21">
              <controlPr defaultSize="0" autoPict="0">
                <anchor moveWithCells="1" sizeWithCells="1">
                  <from>
                    <xdr:col>297</xdr:col>
                    <xdr:colOff>19050</xdr:colOff>
                    <xdr:row>327705</xdr:row>
                    <xdr:rowOff>19050</xdr:rowOff>
                  </from>
                  <to>
                    <xdr:col>298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2" r:id="rId25" name="Spinner 22">
              <controlPr defaultSize="0" autoPict="0">
                <anchor moveWithCells="1" sizeWithCells="1">
                  <from>
                    <xdr:col>297</xdr:col>
                    <xdr:colOff>19050</xdr:colOff>
                    <xdr:row>393241</xdr:row>
                    <xdr:rowOff>19050</xdr:rowOff>
                  </from>
                  <to>
                    <xdr:col>298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3" r:id="rId26" name="Spinner 23">
              <controlPr defaultSize="0" autoPict="0">
                <anchor moveWithCells="1" sizeWithCells="1">
                  <from>
                    <xdr:col>297</xdr:col>
                    <xdr:colOff>19050</xdr:colOff>
                    <xdr:row>458777</xdr:row>
                    <xdr:rowOff>19050</xdr:rowOff>
                  </from>
                  <to>
                    <xdr:col>298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4" r:id="rId27" name="Spinner 24">
              <controlPr defaultSize="0" autoPict="0">
                <anchor moveWithCells="1" sizeWithCells="1">
                  <from>
                    <xdr:col>297</xdr:col>
                    <xdr:colOff>19050</xdr:colOff>
                    <xdr:row>524313</xdr:row>
                    <xdr:rowOff>19050</xdr:rowOff>
                  </from>
                  <to>
                    <xdr:col>298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5" r:id="rId28" name="Spinner 25">
              <controlPr defaultSize="0" autoPict="0">
                <anchor moveWithCells="1" sizeWithCells="1">
                  <from>
                    <xdr:col>297</xdr:col>
                    <xdr:colOff>19050</xdr:colOff>
                    <xdr:row>589849</xdr:row>
                    <xdr:rowOff>19050</xdr:rowOff>
                  </from>
                  <to>
                    <xdr:col>298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6" r:id="rId29" name="Spinner 26">
              <controlPr defaultSize="0" autoPict="0">
                <anchor moveWithCells="1" sizeWithCells="1">
                  <from>
                    <xdr:col>297</xdr:col>
                    <xdr:colOff>19050</xdr:colOff>
                    <xdr:row>655385</xdr:row>
                    <xdr:rowOff>19050</xdr:rowOff>
                  </from>
                  <to>
                    <xdr:col>298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7" r:id="rId30" name="Spinner 27">
              <controlPr defaultSize="0" autoPict="0">
                <anchor moveWithCells="1" sizeWithCells="1">
                  <from>
                    <xdr:col>297</xdr:col>
                    <xdr:colOff>19050</xdr:colOff>
                    <xdr:row>720921</xdr:row>
                    <xdr:rowOff>19050</xdr:rowOff>
                  </from>
                  <to>
                    <xdr:col>298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8" r:id="rId31" name="Spinner 28">
              <controlPr defaultSize="0" autoPict="0">
                <anchor moveWithCells="1" sizeWithCells="1">
                  <from>
                    <xdr:col>297</xdr:col>
                    <xdr:colOff>19050</xdr:colOff>
                    <xdr:row>786457</xdr:row>
                    <xdr:rowOff>19050</xdr:rowOff>
                  </from>
                  <to>
                    <xdr:col>298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9" r:id="rId32" name="Spinner 29">
              <controlPr defaultSize="0" autoPict="0">
                <anchor moveWithCells="1" sizeWithCells="1">
                  <from>
                    <xdr:col>297</xdr:col>
                    <xdr:colOff>19050</xdr:colOff>
                    <xdr:row>851993</xdr:row>
                    <xdr:rowOff>19050</xdr:rowOff>
                  </from>
                  <to>
                    <xdr:col>298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0" r:id="rId33" name="Spinner 30">
              <controlPr defaultSize="0" autoPict="0">
                <anchor moveWithCells="1" sizeWithCells="1">
                  <from>
                    <xdr:col>297</xdr:col>
                    <xdr:colOff>19050</xdr:colOff>
                    <xdr:row>917529</xdr:row>
                    <xdr:rowOff>19050</xdr:rowOff>
                  </from>
                  <to>
                    <xdr:col>298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1" r:id="rId34" name="Spinner 31">
              <controlPr defaultSize="0" autoPict="0">
                <anchor moveWithCells="1" sizeWithCells="1">
                  <from>
                    <xdr:col>297</xdr:col>
                    <xdr:colOff>19050</xdr:colOff>
                    <xdr:row>983065</xdr:row>
                    <xdr:rowOff>19050</xdr:rowOff>
                  </from>
                  <to>
                    <xdr:col>298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2" r:id="rId35" name="Spinner 32">
              <controlPr defaultSize="0" autoPict="0">
                <anchor moveWithCells="1" sizeWithCells="1">
                  <from>
                    <xdr:col>553</xdr:col>
                    <xdr:colOff>19050</xdr:colOff>
                    <xdr:row>25</xdr:row>
                    <xdr:rowOff>19050</xdr:rowOff>
                  </from>
                  <to>
                    <xdr:col>554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3" r:id="rId36" name="Spinner 33">
              <controlPr defaultSize="0" autoPict="0">
                <anchor moveWithCells="1" sizeWithCells="1">
                  <from>
                    <xdr:col>553</xdr:col>
                    <xdr:colOff>19050</xdr:colOff>
                    <xdr:row>65561</xdr:row>
                    <xdr:rowOff>19050</xdr:rowOff>
                  </from>
                  <to>
                    <xdr:col>554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4" r:id="rId37" name="Spinner 34">
              <controlPr defaultSize="0" autoPict="0">
                <anchor moveWithCells="1" sizeWithCells="1">
                  <from>
                    <xdr:col>553</xdr:col>
                    <xdr:colOff>19050</xdr:colOff>
                    <xdr:row>131097</xdr:row>
                    <xdr:rowOff>19050</xdr:rowOff>
                  </from>
                  <to>
                    <xdr:col>554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5" r:id="rId38" name="Spinner 35">
              <controlPr defaultSize="0" autoPict="0">
                <anchor moveWithCells="1" sizeWithCells="1">
                  <from>
                    <xdr:col>553</xdr:col>
                    <xdr:colOff>19050</xdr:colOff>
                    <xdr:row>196633</xdr:row>
                    <xdr:rowOff>19050</xdr:rowOff>
                  </from>
                  <to>
                    <xdr:col>554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6" r:id="rId39" name="Spinner 36">
              <controlPr defaultSize="0" autoPict="0">
                <anchor moveWithCells="1" sizeWithCells="1">
                  <from>
                    <xdr:col>553</xdr:col>
                    <xdr:colOff>19050</xdr:colOff>
                    <xdr:row>262169</xdr:row>
                    <xdr:rowOff>19050</xdr:rowOff>
                  </from>
                  <to>
                    <xdr:col>554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7" r:id="rId40" name="Spinner 37">
              <controlPr defaultSize="0" autoPict="0">
                <anchor moveWithCells="1" sizeWithCells="1">
                  <from>
                    <xdr:col>553</xdr:col>
                    <xdr:colOff>19050</xdr:colOff>
                    <xdr:row>327705</xdr:row>
                    <xdr:rowOff>19050</xdr:rowOff>
                  </from>
                  <to>
                    <xdr:col>554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8" r:id="rId41" name="Spinner 38">
              <controlPr defaultSize="0" autoPict="0">
                <anchor moveWithCells="1" sizeWithCells="1">
                  <from>
                    <xdr:col>553</xdr:col>
                    <xdr:colOff>19050</xdr:colOff>
                    <xdr:row>393241</xdr:row>
                    <xdr:rowOff>19050</xdr:rowOff>
                  </from>
                  <to>
                    <xdr:col>554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9" r:id="rId42" name="Spinner 39">
              <controlPr defaultSize="0" autoPict="0">
                <anchor moveWithCells="1" sizeWithCells="1">
                  <from>
                    <xdr:col>553</xdr:col>
                    <xdr:colOff>19050</xdr:colOff>
                    <xdr:row>458777</xdr:row>
                    <xdr:rowOff>19050</xdr:rowOff>
                  </from>
                  <to>
                    <xdr:col>554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0" r:id="rId43" name="Spinner 40">
              <controlPr defaultSize="0" autoPict="0">
                <anchor moveWithCells="1" sizeWithCells="1">
                  <from>
                    <xdr:col>553</xdr:col>
                    <xdr:colOff>19050</xdr:colOff>
                    <xdr:row>524313</xdr:row>
                    <xdr:rowOff>19050</xdr:rowOff>
                  </from>
                  <to>
                    <xdr:col>554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1" r:id="rId44" name="Spinner 41">
              <controlPr defaultSize="0" autoPict="0">
                <anchor moveWithCells="1" sizeWithCells="1">
                  <from>
                    <xdr:col>553</xdr:col>
                    <xdr:colOff>19050</xdr:colOff>
                    <xdr:row>589849</xdr:row>
                    <xdr:rowOff>19050</xdr:rowOff>
                  </from>
                  <to>
                    <xdr:col>554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2" r:id="rId45" name="Spinner 42">
              <controlPr defaultSize="0" autoPict="0">
                <anchor moveWithCells="1" sizeWithCells="1">
                  <from>
                    <xdr:col>553</xdr:col>
                    <xdr:colOff>19050</xdr:colOff>
                    <xdr:row>655385</xdr:row>
                    <xdr:rowOff>19050</xdr:rowOff>
                  </from>
                  <to>
                    <xdr:col>554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3" r:id="rId46" name="Spinner 43">
              <controlPr defaultSize="0" autoPict="0">
                <anchor moveWithCells="1" sizeWithCells="1">
                  <from>
                    <xdr:col>553</xdr:col>
                    <xdr:colOff>19050</xdr:colOff>
                    <xdr:row>720921</xdr:row>
                    <xdr:rowOff>19050</xdr:rowOff>
                  </from>
                  <to>
                    <xdr:col>554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4" r:id="rId47" name="Spinner 44">
              <controlPr defaultSize="0" autoPict="0">
                <anchor moveWithCells="1" sizeWithCells="1">
                  <from>
                    <xdr:col>553</xdr:col>
                    <xdr:colOff>19050</xdr:colOff>
                    <xdr:row>786457</xdr:row>
                    <xdr:rowOff>19050</xdr:rowOff>
                  </from>
                  <to>
                    <xdr:col>554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5" r:id="rId48" name="Spinner 45">
              <controlPr defaultSize="0" autoPict="0">
                <anchor moveWithCells="1" sizeWithCells="1">
                  <from>
                    <xdr:col>553</xdr:col>
                    <xdr:colOff>19050</xdr:colOff>
                    <xdr:row>851993</xdr:row>
                    <xdr:rowOff>19050</xdr:rowOff>
                  </from>
                  <to>
                    <xdr:col>554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6" r:id="rId49" name="Spinner 46">
              <controlPr defaultSize="0" autoPict="0">
                <anchor moveWithCells="1" sizeWithCells="1">
                  <from>
                    <xdr:col>553</xdr:col>
                    <xdr:colOff>19050</xdr:colOff>
                    <xdr:row>917529</xdr:row>
                    <xdr:rowOff>19050</xdr:rowOff>
                  </from>
                  <to>
                    <xdr:col>554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7" r:id="rId50" name="Spinner 47">
              <controlPr defaultSize="0" autoPict="0">
                <anchor moveWithCells="1" sizeWithCells="1">
                  <from>
                    <xdr:col>553</xdr:col>
                    <xdr:colOff>19050</xdr:colOff>
                    <xdr:row>983065</xdr:row>
                    <xdr:rowOff>19050</xdr:rowOff>
                  </from>
                  <to>
                    <xdr:col>554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8" r:id="rId51" name="Spinner 48">
              <controlPr defaultSize="0" autoPict="0">
                <anchor moveWithCells="1" sizeWithCells="1">
                  <from>
                    <xdr:col>809</xdr:col>
                    <xdr:colOff>19050</xdr:colOff>
                    <xdr:row>25</xdr:row>
                    <xdr:rowOff>19050</xdr:rowOff>
                  </from>
                  <to>
                    <xdr:col>810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9" r:id="rId52" name="Spinner 49">
              <controlPr defaultSize="0" autoPict="0">
                <anchor moveWithCells="1" sizeWithCells="1">
                  <from>
                    <xdr:col>809</xdr:col>
                    <xdr:colOff>19050</xdr:colOff>
                    <xdr:row>65561</xdr:row>
                    <xdr:rowOff>19050</xdr:rowOff>
                  </from>
                  <to>
                    <xdr:col>810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0" r:id="rId53" name="Spinner 50">
              <controlPr defaultSize="0" autoPict="0">
                <anchor moveWithCells="1" sizeWithCells="1">
                  <from>
                    <xdr:col>809</xdr:col>
                    <xdr:colOff>19050</xdr:colOff>
                    <xdr:row>131097</xdr:row>
                    <xdr:rowOff>19050</xdr:rowOff>
                  </from>
                  <to>
                    <xdr:col>810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" r:id="rId54" name="Spinner 51">
              <controlPr defaultSize="0" autoPict="0">
                <anchor moveWithCells="1" sizeWithCells="1">
                  <from>
                    <xdr:col>809</xdr:col>
                    <xdr:colOff>19050</xdr:colOff>
                    <xdr:row>196633</xdr:row>
                    <xdr:rowOff>19050</xdr:rowOff>
                  </from>
                  <to>
                    <xdr:col>810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2" r:id="rId55" name="Spinner 52">
              <controlPr defaultSize="0" autoPict="0">
                <anchor moveWithCells="1" sizeWithCells="1">
                  <from>
                    <xdr:col>809</xdr:col>
                    <xdr:colOff>19050</xdr:colOff>
                    <xdr:row>262169</xdr:row>
                    <xdr:rowOff>19050</xdr:rowOff>
                  </from>
                  <to>
                    <xdr:col>810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3" r:id="rId56" name="Spinner 53">
              <controlPr defaultSize="0" autoPict="0">
                <anchor moveWithCells="1" sizeWithCells="1">
                  <from>
                    <xdr:col>809</xdr:col>
                    <xdr:colOff>19050</xdr:colOff>
                    <xdr:row>327705</xdr:row>
                    <xdr:rowOff>19050</xdr:rowOff>
                  </from>
                  <to>
                    <xdr:col>810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4" r:id="rId57" name="Spinner 54">
              <controlPr defaultSize="0" autoPict="0">
                <anchor moveWithCells="1" sizeWithCells="1">
                  <from>
                    <xdr:col>809</xdr:col>
                    <xdr:colOff>19050</xdr:colOff>
                    <xdr:row>393241</xdr:row>
                    <xdr:rowOff>19050</xdr:rowOff>
                  </from>
                  <to>
                    <xdr:col>810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5" r:id="rId58" name="Spinner 55">
              <controlPr defaultSize="0" autoPict="0">
                <anchor moveWithCells="1" sizeWithCells="1">
                  <from>
                    <xdr:col>809</xdr:col>
                    <xdr:colOff>19050</xdr:colOff>
                    <xdr:row>458777</xdr:row>
                    <xdr:rowOff>19050</xdr:rowOff>
                  </from>
                  <to>
                    <xdr:col>810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6" r:id="rId59" name="Spinner 56">
              <controlPr defaultSize="0" autoPict="0">
                <anchor moveWithCells="1" sizeWithCells="1">
                  <from>
                    <xdr:col>809</xdr:col>
                    <xdr:colOff>19050</xdr:colOff>
                    <xdr:row>524313</xdr:row>
                    <xdr:rowOff>19050</xdr:rowOff>
                  </from>
                  <to>
                    <xdr:col>810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7" r:id="rId60" name="Spinner 57">
              <controlPr defaultSize="0" autoPict="0">
                <anchor moveWithCells="1" sizeWithCells="1">
                  <from>
                    <xdr:col>809</xdr:col>
                    <xdr:colOff>19050</xdr:colOff>
                    <xdr:row>589849</xdr:row>
                    <xdr:rowOff>19050</xdr:rowOff>
                  </from>
                  <to>
                    <xdr:col>810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8" r:id="rId61" name="Spinner 58">
              <controlPr defaultSize="0" autoPict="0">
                <anchor moveWithCells="1" sizeWithCells="1">
                  <from>
                    <xdr:col>809</xdr:col>
                    <xdr:colOff>19050</xdr:colOff>
                    <xdr:row>655385</xdr:row>
                    <xdr:rowOff>19050</xdr:rowOff>
                  </from>
                  <to>
                    <xdr:col>810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9" r:id="rId62" name="Spinner 59">
              <controlPr defaultSize="0" autoPict="0">
                <anchor moveWithCells="1" sizeWithCells="1">
                  <from>
                    <xdr:col>809</xdr:col>
                    <xdr:colOff>19050</xdr:colOff>
                    <xdr:row>720921</xdr:row>
                    <xdr:rowOff>19050</xdr:rowOff>
                  </from>
                  <to>
                    <xdr:col>810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0" r:id="rId63" name="Spinner 60">
              <controlPr defaultSize="0" autoPict="0">
                <anchor moveWithCells="1" sizeWithCells="1">
                  <from>
                    <xdr:col>809</xdr:col>
                    <xdr:colOff>19050</xdr:colOff>
                    <xdr:row>786457</xdr:row>
                    <xdr:rowOff>19050</xdr:rowOff>
                  </from>
                  <to>
                    <xdr:col>810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1" r:id="rId64" name="Spinner 61">
              <controlPr defaultSize="0" autoPict="0">
                <anchor moveWithCells="1" sizeWithCells="1">
                  <from>
                    <xdr:col>809</xdr:col>
                    <xdr:colOff>19050</xdr:colOff>
                    <xdr:row>851993</xdr:row>
                    <xdr:rowOff>19050</xdr:rowOff>
                  </from>
                  <to>
                    <xdr:col>810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2" r:id="rId65" name="Spinner 62">
              <controlPr defaultSize="0" autoPict="0">
                <anchor moveWithCells="1" sizeWithCells="1">
                  <from>
                    <xdr:col>809</xdr:col>
                    <xdr:colOff>19050</xdr:colOff>
                    <xdr:row>917529</xdr:row>
                    <xdr:rowOff>19050</xdr:rowOff>
                  </from>
                  <to>
                    <xdr:col>810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3" r:id="rId66" name="Spinner 63">
              <controlPr defaultSize="0" autoPict="0">
                <anchor moveWithCells="1" sizeWithCells="1">
                  <from>
                    <xdr:col>809</xdr:col>
                    <xdr:colOff>19050</xdr:colOff>
                    <xdr:row>983065</xdr:row>
                    <xdr:rowOff>19050</xdr:rowOff>
                  </from>
                  <to>
                    <xdr:col>810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4" r:id="rId67" name="Spinner 64">
              <controlPr defaultSize="0" autoPict="0">
                <anchor moveWithCells="1" sizeWithCells="1">
                  <from>
                    <xdr:col>1065</xdr:col>
                    <xdr:colOff>19050</xdr:colOff>
                    <xdr:row>25</xdr:row>
                    <xdr:rowOff>19050</xdr:rowOff>
                  </from>
                  <to>
                    <xdr:col>1066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5" r:id="rId68" name="Spinner 65">
              <controlPr defaultSize="0" autoPict="0">
                <anchor moveWithCells="1" sizeWithCells="1">
                  <from>
                    <xdr:col>1065</xdr:col>
                    <xdr:colOff>19050</xdr:colOff>
                    <xdr:row>65561</xdr:row>
                    <xdr:rowOff>19050</xdr:rowOff>
                  </from>
                  <to>
                    <xdr:col>1066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6" r:id="rId69" name="Spinner 66">
              <controlPr defaultSize="0" autoPict="0">
                <anchor moveWithCells="1" sizeWithCells="1">
                  <from>
                    <xdr:col>1065</xdr:col>
                    <xdr:colOff>19050</xdr:colOff>
                    <xdr:row>131097</xdr:row>
                    <xdr:rowOff>19050</xdr:rowOff>
                  </from>
                  <to>
                    <xdr:col>1066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7" r:id="rId70" name="Spinner 67">
              <controlPr defaultSize="0" autoPict="0">
                <anchor moveWithCells="1" sizeWithCells="1">
                  <from>
                    <xdr:col>1065</xdr:col>
                    <xdr:colOff>19050</xdr:colOff>
                    <xdr:row>196633</xdr:row>
                    <xdr:rowOff>19050</xdr:rowOff>
                  </from>
                  <to>
                    <xdr:col>1066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8" r:id="rId71" name="Spinner 68">
              <controlPr defaultSize="0" autoPict="0">
                <anchor moveWithCells="1" sizeWithCells="1">
                  <from>
                    <xdr:col>1065</xdr:col>
                    <xdr:colOff>19050</xdr:colOff>
                    <xdr:row>262169</xdr:row>
                    <xdr:rowOff>19050</xdr:rowOff>
                  </from>
                  <to>
                    <xdr:col>1066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9" r:id="rId72" name="Spinner 69">
              <controlPr defaultSize="0" autoPict="0">
                <anchor moveWithCells="1" sizeWithCells="1">
                  <from>
                    <xdr:col>1065</xdr:col>
                    <xdr:colOff>19050</xdr:colOff>
                    <xdr:row>327705</xdr:row>
                    <xdr:rowOff>19050</xdr:rowOff>
                  </from>
                  <to>
                    <xdr:col>1066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0" r:id="rId73" name="Spinner 70">
              <controlPr defaultSize="0" autoPict="0">
                <anchor moveWithCells="1" sizeWithCells="1">
                  <from>
                    <xdr:col>1065</xdr:col>
                    <xdr:colOff>19050</xdr:colOff>
                    <xdr:row>393241</xdr:row>
                    <xdr:rowOff>19050</xdr:rowOff>
                  </from>
                  <to>
                    <xdr:col>1066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" r:id="rId74" name="Spinner 71">
              <controlPr defaultSize="0" autoPict="0">
                <anchor moveWithCells="1" sizeWithCells="1">
                  <from>
                    <xdr:col>1065</xdr:col>
                    <xdr:colOff>19050</xdr:colOff>
                    <xdr:row>458777</xdr:row>
                    <xdr:rowOff>19050</xdr:rowOff>
                  </from>
                  <to>
                    <xdr:col>1066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2" r:id="rId75" name="Spinner 72">
              <controlPr defaultSize="0" autoPict="0">
                <anchor moveWithCells="1" sizeWithCells="1">
                  <from>
                    <xdr:col>1065</xdr:col>
                    <xdr:colOff>19050</xdr:colOff>
                    <xdr:row>524313</xdr:row>
                    <xdr:rowOff>19050</xdr:rowOff>
                  </from>
                  <to>
                    <xdr:col>1066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3" r:id="rId76" name="Spinner 73">
              <controlPr defaultSize="0" autoPict="0">
                <anchor moveWithCells="1" sizeWithCells="1">
                  <from>
                    <xdr:col>1065</xdr:col>
                    <xdr:colOff>19050</xdr:colOff>
                    <xdr:row>589849</xdr:row>
                    <xdr:rowOff>19050</xdr:rowOff>
                  </from>
                  <to>
                    <xdr:col>1066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4" r:id="rId77" name="Spinner 74">
              <controlPr defaultSize="0" autoPict="0">
                <anchor moveWithCells="1" sizeWithCells="1">
                  <from>
                    <xdr:col>1065</xdr:col>
                    <xdr:colOff>19050</xdr:colOff>
                    <xdr:row>655385</xdr:row>
                    <xdr:rowOff>19050</xdr:rowOff>
                  </from>
                  <to>
                    <xdr:col>1066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5" r:id="rId78" name="Spinner 75">
              <controlPr defaultSize="0" autoPict="0">
                <anchor moveWithCells="1" sizeWithCells="1">
                  <from>
                    <xdr:col>1065</xdr:col>
                    <xdr:colOff>19050</xdr:colOff>
                    <xdr:row>720921</xdr:row>
                    <xdr:rowOff>19050</xdr:rowOff>
                  </from>
                  <to>
                    <xdr:col>1066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6" r:id="rId79" name="Spinner 76">
              <controlPr defaultSize="0" autoPict="0">
                <anchor moveWithCells="1" sizeWithCells="1">
                  <from>
                    <xdr:col>1065</xdr:col>
                    <xdr:colOff>19050</xdr:colOff>
                    <xdr:row>786457</xdr:row>
                    <xdr:rowOff>19050</xdr:rowOff>
                  </from>
                  <to>
                    <xdr:col>1066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7" r:id="rId80" name="Spinner 77">
              <controlPr defaultSize="0" autoPict="0">
                <anchor moveWithCells="1" sizeWithCells="1">
                  <from>
                    <xdr:col>1065</xdr:col>
                    <xdr:colOff>19050</xdr:colOff>
                    <xdr:row>851993</xdr:row>
                    <xdr:rowOff>19050</xdr:rowOff>
                  </from>
                  <to>
                    <xdr:col>1066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8" r:id="rId81" name="Spinner 78">
              <controlPr defaultSize="0" autoPict="0">
                <anchor moveWithCells="1" sizeWithCells="1">
                  <from>
                    <xdr:col>1065</xdr:col>
                    <xdr:colOff>19050</xdr:colOff>
                    <xdr:row>917529</xdr:row>
                    <xdr:rowOff>19050</xdr:rowOff>
                  </from>
                  <to>
                    <xdr:col>1066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9" r:id="rId82" name="Spinner 79">
              <controlPr defaultSize="0" autoPict="0">
                <anchor moveWithCells="1" sizeWithCells="1">
                  <from>
                    <xdr:col>1065</xdr:col>
                    <xdr:colOff>19050</xdr:colOff>
                    <xdr:row>983065</xdr:row>
                    <xdr:rowOff>19050</xdr:rowOff>
                  </from>
                  <to>
                    <xdr:col>1066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0" r:id="rId83" name="Spinner 80">
              <controlPr defaultSize="0" autoPict="0">
                <anchor moveWithCells="1" sizeWithCells="1">
                  <from>
                    <xdr:col>1321</xdr:col>
                    <xdr:colOff>19050</xdr:colOff>
                    <xdr:row>25</xdr:row>
                    <xdr:rowOff>19050</xdr:rowOff>
                  </from>
                  <to>
                    <xdr:col>1322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" r:id="rId84" name="Spinner 81">
              <controlPr defaultSize="0" autoPict="0">
                <anchor moveWithCells="1" sizeWithCells="1">
                  <from>
                    <xdr:col>1321</xdr:col>
                    <xdr:colOff>19050</xdr:colOff>
                    <xdr:row>65561</xdr:row>
                    <xdr:rowOff>19050</xdr:rowOff>
                  </from>
                  <to>
                    <xdr:col>1322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2" r:id="rId85" name="Spinner 82">
              <controlPr defaultSize="0" autoPict="0">
                <anchor moveWithCells="1" sizeWithCells="1">
                  <from>
                    <xdr:col>1321</xdr:col>
                    <xdr:colOff>19050</xdr:colOff>
                    <xdr:row>131097</xdr:row>
                    <xdr:rowOff>19050</xdr:rowOff>
                  </from>
                  <to>
                    <xdr:col>1322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3" r:id="rId86" name="Spinner 83">
              <controlPr defaultSize="0" autoPict="0">
                <anchor moveWithCells="1" sizeWithCells="1">
                  <from>
                    <xdr:col>1321</xdr:col>
                    <xdr:colOff>19050</xdr:colOff>
                    <xdr:row>196633</xdr:row>
                    <xdr:rowOff>19050</xdr:rowOff>
                  </from>
                  <to>
                    <xdr:col>1322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4" r:id="rId87" name="Spinner 84">
              <controlPr defaultSize="0" autoPict="0">
                <anchor moveWithCells="1" sizeWithCells="1">
                  <from>
                    <xdr:col>1321</xdr:col>
                    <xdr:colOff>19050</xdr:colOff>
                    <xdr:row>262169</xdr:row>
                    <xdr:rowOff>19050</xdr:rowOff>
                  </from>
                  <to>
                    <xdr:col>1322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5" r:id="rId88" name="Spinner 85">
              <controlPr defaultSize="0" autoPict="0">
                <anchor moveWithCells="1" sizeWithCells="1">
                  <from>
                    <xdr:col>1321</xdr:col>
                    <xdr:colOff>19050</xdr:colOff>
                    <xdr:row>327705</xdr:row>
                    <xdr:rowOff>19050</xdr:rowOff>
                  </from>
                  <to>
                    <xdr:col>1322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6" r:id="rId89" name="Spinner 86">
              <controlPr defaultSize="0" autoPict="0">
                <anchor moveWithCells="1" sizeWithCells="1">
                  <from>
                    <xdr:col>1321</xdr:col>
                    <xdr:colOff>19050</xdr:colOff>
                    <xdr:row>393241</xdr:row>
                    <xdr:rowOff>19050</xdr:rowOff>
                  </from>
                  <to>
                    <xdr:col>1322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7" r:id="rId90" name="Spinner 87">
              <controlPr defaultSize="0" autoPict="0">
                <anchor moveWithCells="1" sizeWithCells="1">
                  <from>
                    <xdr:col>1321</xdr:col>
                    <xdr:colOff>19050</xdr:colOff>
                    <xdr:row>458777</xdr:row>
                    <xdr:rowOff>19050</xdr:rowOff>
                  </from>
                  <to>
                    <xdr:col>1322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8" r:id="rId91" name="Spinner 88">
              <controlPr defaultSize="0" autoPict="0">
                <anchor moveWithCells="1" sizeWithCells="1">
                  <from>
                    <xdr:col>1321</xdr:col>
                    <xdr:colOff>19050</xdr:colOff>
                    <xdr:row>524313</xdr:row>
                    <xdr:rowOff>19050</xdr:rowOff>
                  </from>
                  <to>
                    <xdr:col>1322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9" r:id="rId92" name="Spinner 89">
              <controlPr defaultSize="0" autoPict="0">
                <anchor moveWithCells="1" sizeWithCells="1">
                  <from>
                    <xdr:col>1321</xdr:col>
                    <xdr:colOff>19050</xdr:colOff>
                    <xdr:row>589849</xdr:row>
                    <xdr:rowOff>19050</xdr:rowOff>
                  </from>
                  <to>
                    <xdr:col>1322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0" r:id="rId93" name="Spinner 90">
              <controlPr defaultSize="0" autoPict="0">
                <anchor moveWithCells="1" sizeWithCells="1">
                  <from>
                    <xdr:col>1321</xdr:col>
                    <xdr:colOff>19050</xdr:colOff>
                    <xdr:row>655385</xdr:row>
                    <xdr:rowOff>19050</xdr:rowOff>
                  </from>
                  <to>
                    <xdr:col>1322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1" r:id="rId94" name="Spinner 91">
              <controlPr defaultSize="0" autoPict="0">
                <anchor moveWithCells="1" sizeWithCells="1">
                  <from>
                    <xdr:col>1321</xdr:col>
                    <xdr:colOff>19050</xdr:colOff>
                    <xdr:row>720921</xdr:row>
                    <xdr:rowOff>19050</xdr:rowOff>
                  </from>
                  <to>
                    <xdr:col>1322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" r:id="rId95" name="Spinner 92">
              <controlPr defaultSize="0" autoPict="0">
                <anchor moveWithCells="1" sizeWithCells="1">
                  <from>
                    <xdr:col>1321</xdr:col>
                    <xdr:colOff>19050</xdr:colOff>
                    <xdr:row>786457</xdr:row>
                    <xdr:rowOff>19050</xdr:rowOff>
                  </from>
                  <to>
                    <xdr:col>1322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3" r:id="rId96" name="Spinner 93">
              <controlPr defaultSize="0" autoPict="0">
                <anchor moveWithCells="1" sizeWithCells="1">
                  <from>
                    <xdr:col>1321</xdr:col>
                    <xdr:colOff>19050</xdr:colOff>
                    <xdr:row>851993</xdr:row>
                    <xdr:rowOff>19050</xdr:rowOff>
                  </from>
                  <to>
                    <xdr:col>1322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4" r:id="rId97" name="Spinner 94">
              <controlPr defaultSize="0" autoPict="0">
                <anchor moveWithCells="1" sizeWithCells="1">
                  <from>
                    <xdr:col>1321</xdr:col>
                    <xdr:colOff>19050</xdr:colOff>
                    <xdr:row>917529</xdr:row>
                    <xdr:rowOff>19050</xdr:rowOff>
                  </from>
                  <to>
                    <xdr:col>1322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5" r:id="rId98" name="Spinner 95">
              <controlPr defaultSize="0" autoPict="0">
                <anchor moveWithCells="1" sizeWithCells="1">
                  <from>
                    <xdr:col>1321</xdr:col>
                    <xdr:colOff>19050</xdr:colOff>
                    <xdr:row>983065</xdr:row>
                    <xdr:rowOff>19050</xdr:rowOff>
                  </from>
                  <to>
                    <xdr:col>1322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6" r:id="rId99" name="Spinner 96">
              <controlPr defaultSize="0" autoPict="0">
                <anchor moveWithCells="1" sizeWithCells="1">
                  <from>
                    <xdr:col>1577</xdr:col>
                    <xdr:colOff>19050</xdr:colOff>
                    <xdr:row>25</xdr:row>
                    <xdr:rowOff>19050</xdr:rowOff>
                  </from>
                  <to>
                    <xdr:col>1578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7" r:id="rId100" name="Spinner 97">
              <controlPr defaultSize="0" autoPict="0">
                <anchor moveWithCells="1" sizeWithCells="1">
                  <from>
                    <xdr:col>1577</xdr:col>
                    <xdr:colOff>19050</xdr:colOff>
                    <xdr:row>65561</xdr:row>
                    <xdr:rowOff>19050</xdr:rowOff>
                  </from>
                  <to>
                    <xdr:col>1578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8" r:id="rId101" name="Spinner 98">
              <controlPr defaultSize="0" autoPict="0">
                <anchor moveWithCells="1" sizeWithCells="1">
                  <from>
                    <xdr:col>1577</xdr:col>
                    <xdr:colOff>19050</xdr:colOff>
                    <xdr:row>131097</xdr:row>
                    <xdr:rowOff>19050</xdr:rowOff>
                  </from>
                  <to>
                    <xdr:col>1578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9" r:id="rId102" name="Spinner 99">
              <controlPr defaultSize="0" autoPict="0">
                <anchor moveWithCells="1" sizeWithCells="1">
                  <from>
                    <xdr:col>1577</xdr:col>
                    <xdr:colOff>19050</xdr:colOff>
                    <xdr:row>196633</xdr:row>
                    <xdr:rowOff>19050</xdr:rowOff>
                  </from>
                  <to>
                    <xdr:col>1578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0" r:id="rId103" name="Spinner 100">
              <controlPr defaultSize="0" autoPict="0">
                <anchor moveWithCells="1" sizeWithCells="1">
                  <from>
                    <xdr:col>1577</xdr:col>
                    <xdr:colOff>19050</xdr:colOff>
                    <xdr:row>262169</xdr:row>
                    <xdr:rowOff>19050</xdr:rowOff>
                  </from>
                  <to>
                    <xdr:col>1578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1" r:id="rId104" name="Spinner 101">
              <controlPr defaultSize="0" autoPict="0">
                <anchor moveWithCells="1" sizeWithCells="1">
                  <from>
                    <xdr:col>1577</xdr:col>
                    <xdr:colOff>19050</xdr:colOff>
                    <xdr:row>327705</xdr:row>
                    <xdr:rowOff>19050</xdr:rowOff>
                  </from>
                  <to>
                    <xdr:col>1578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" r:id="rId105" name="Spinner 102">
              <controlPr defaultSize="0" autoPict="0">
                <anchor moveWithCells="1" sizeWithCells="1">
                  <from>
                    <xdr:col>1577</xdr:col>
                    <xdr:colOff>19050</xdr:colOff>
                    <xdr:row>393241</xdr:row>
                    <xdr:rowOff>19050</xdr:rowOff>
                  </from>
                  <to>
                    <xdr:col>1578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3" r:id="rId106" name="Spinner 103">
              <controlPr defaultSize="0" autoPict="0">
                <anchor moveWithCells="1" sizeWithCells="1">
                  <from>
                    <xdr:col>1577</xdr:col>
                    <xdr:colOff>19050</xdr:colOff>
                    <xdr:row>458777</xdr:row>
                    <xdr:rowOff>19050</xdr:rowOff>
                  </from>
                  <to>
                    <xdr:col>1578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4" r:id="rId107" name="Spinner 104">
              <controlPr defaultSize="0" autoPict="0">
                <anchor moveWithCells="1" sizeWithCells="1">
                  <from>
                    <xdr:col>1577</xdr:col>
                    <xdr:colOff>19050</xdr:colOff>
                    <xdr:row>524313</xdr:row>
                    <xdr:rowOff>19050</xdr:rowOff>
                  </from>
                  <to>
                    <xdr:col>1578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5" r:id="rId108" name="Spinner 105">
              <controlPr defaultSize="0" autoPict="0">
                <anchor moveWithCells="1" sizeWithCells="1">
                  <from>
                    <xdr:col>1577</xdr:col>
                    <xdr:colOff>19050</xdr:colOff>
                    <xdr:row>589849</xdr:row>
                    <xdr:rowOff>19050</xdr:rowOff>
                  </from>
                  <to>
                    <xdr:col>1578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6" r:id="rId109" name="Spinner 106">
              <controlPr defaultSize="0" autoPict="0">
                <anchor moveWithCells="1" sizeWithCells="1">
                  <from>
                    <xdr:col>1577</xdr:col>
                    <xdr:colOff>19050</xdr:colOff>
                    <xdr:row>655385</xdr:row>
                    <xdr:rowOff>19050</xdr:rowOff>
                  </from>
                  <to>
                    <xdr:col>1578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7" r:id="rId110" name="Spinner 107">
              <controlPr defaultSize="0" autoPict="0">
                <anchor moveWithCells="1" sizeWithCells="1">
                  <from>
                    <xdr:col>1577</xdr:col>
                    <xdr:colOff>19050</xdr:colOff>
                    <xdr:row>720921</xdr:row>
                    <xdr:rowOff>19050</xdr:rowOff>
                  </from>
                  <to>
                    <xdr:col>1578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8" r:id="rId111" name="Spinner 108">
              <controlPr defaultSize="0" autoPict="0">
                <anchor moveWithCells="1" sizeWithCells="1">
                  <from>
                    <xdr:col>1577</xdr:col>
                    <xdr:colOff>19050</xdr:colOff>
                    <xdr:row>786457</xdr:row>
                    <xdr:rowOff>19050</xdr:rowOff>
                  </from>
                  <to>
                    <xdr:col>1578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9" r:id="rId112" name="Spinner 109">
              <controlPr defaultSize="0" autoPict="0">
                <anchor moveWithCells="1" sizeWithCells="1">
                  <from>
                    <xdr:col>1577</xdr:col>
                    <xdr:colOff>19050</xdr:colOff>
                    <xdr:row>851993</xdr:row>
                    <xdr:rowOff>19050</xdr:rowOff>
                  </from>
                  <to>
                    <xdr:col>1578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0" r:id="rId113" name="Spinner 110">
              <controlPr defaultSize="0" autoPict="0">
                <anchor moveWithCells="1" sizeWithCells="1">
                  <from>
                    <xdr:col>1577</xdr:col>
                    <xdr:colOff>19050</xdr:colOff>
                    <xdr:row>917529</xdr:row>
                    <xdr:rowOff>19050</xdr:rowOff>
                  </from>
                  <to>
                    <xdr:col>1578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1" r:id="rId114" name="Spinner 111">
              <controlPr defaultSize="0" autoPict="0">
                <anchor moveWithCells="1" sizeWithCells="1">
                  <from>
                    <xdr:col>1577</xdr:col>
                    <xdr:colOff>19050</xdr:colOff>
                    <xdr:row>983065</xdr:row>
                    <xdr:rowOff>19050</xdr:rowOff>
                  </from>
                  <to>
                    <xdr:col>1578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" r:id="rId115" name="Spinner 112">
              <controlPr defaultSize="0" autoPict="0">
                <anchor moveWithCells="1" sizeWithCells="1">
                  <from>
                    <xdr:col>1833</xdr:col>
                    <xdr:colOff>19050</xdr:colOff>
                    <xdr:row>25</xdr:row>
                    <xdr:rowOff>19050</xdr:rowOff>
                  </from>
                  <to>
                    <xdr:col>1834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3" r:id="rId116" name="Spinner 113">
              <controlPr defaultSize="0" autoPict="0">
                <anchor moveWithCells="1" sizeWithCells="1">
                  <from>
                    <xdr:col>1833</xdr:col>
                    <xdr:colOff>19050</xdr:colOff>
                    <xdr:row>65561</xdr:row>
                    <xdr:rowOff>19050</xdr:rowOff>
                  </from>
                  <to>
                    <xdr:col>1834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4" r:id="rId117" name="Spinner 114">
              <controlPr defaultSize="0" autoPict="0">
                <anchor moveWithCells="1" sizeWithCells="1">
                  <from>
                    <xdr:col>1833</xdr:col>
                    <xdr:colOff>19050</xdr:colOff>
                    <xdr:row>131097</xdr:row>
                    <xdr:rowOff>19050</xdr:rowOff>
                  </from>
                  <to>
                    <xdr:col>1834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5" r:id="rId118" name="Spinner 115">
              <controlPr defaultSize="0" autoPict="0">
                <anchor moveWithCells="1" sizeWithCells="1">
                  <from>
                    <xdr:col>1833</xdr:col>
                    <xdr:colOff>19050</xdr:colOff>
                    <xdr:row>196633</xdr:row>
                    <xdr:rowOff>19050</xdr:rowOff>
                  </from>
                  <to>
                    <xdr:col>1834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6" r:id="rId119" name="Spinner 116">
              <controlPr defaultSize="0" autoPict="0">
                <anchor moveWithCells="1" sizeWithCells="1">
                  <from>
                    <xdr:col>1833</xdr:col>
                    <xdr:colOff>19050</xdr:colOff>
                    <xdr:row>262169</xdr:row>
                    <xdr:rowOff>19050</xdr:rowOff>
                  </from>
                  <to>
                    <xdr:col>1834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7" r:id="rId120" name="Spinner 117">
              <controlPr defaultSize="0" autoPict="0">
                <anchor moveWithCells="1" sizeWithCells="1">
                  <from>
                    <xdr:col>1833</xdr:col>
                    <xdr:colOff>19050</xdr:colOff>
                    <xdr:row>327705</xdr:row>
                    <xdr:rowOff>19050</xdr:rowOff>
                  </from>
                  <to>
                    <xdr:col>1834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8" r:id="rId121" name="Spinner 118">
              <controlPr defaultSize="0" autoPict="0">
                <anchor moveWithCells="1" sizeWithCells="1">
                  <from>
                    <xdr:col>1833</xdr:col>
                    <xdr:colOff>19050</xdr:colOff>
                    <xdr:row>393241</xdr:row>
                    <xdr:rowOff>19050</xdr:rowOff>
                  </from>
                  <to>
                    <xdr:col>1834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9" r:id="rId122" name="Spinner 119">
              <controlPr defaultSize="0" autoPict="0">
                <anchor moveWithCells="1" sizeWithCells="1">
                  <from>
                    <xdr:col>1833</xdr:col>
                    <xdr:colOff>19050</xdr:colOff>
                    <xdr:row>458777</xdr:row>
                    <xdr:rowOff>19050</xdr:rowOff>
                  </from>
                  <to>
                    <xdr:col>1834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0" r:id="rId123" name="Spinner 120">
              <controlPr defaultSize="0" autoPict="0">
                <anchor moveWithCells="1" sizeWithCells="1">
                  <from>
                    <xdr:col>1833</xdr:col>
                    <xdr:colOff>19050</xdr:colOff>
                    <xdr:row>524313</xdr:row>
                    <xdr:rowOff>19050</xdr:rowOff>
                  </from>
                  <to>
                    <xdr:col>1834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1" r:id="rId124" name="Spinner 121">
              <controlPr defaultSize="0" autoPict="0">
                <anchor moveWithCells="1" sizeWithCells="1">
                  <from>
                    <xdr:col>1833</xdr:col>
                    <xdr:colOff>19050</xdr:colOff>
                    <xdr:row>589849</xdr:row>
                    <xdr:rowOff>19050</xdr:rowOff>
                  </from>
                  <to>
                    <xdr:col>1834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2" r:id="rId125" name="Spinner 122">
              <controlPr defaultSize="0" autoPict="0">
                <anchor moveWithCells="1" sizeWithCells="1">
                  <from>
                    <xdr:col>1833</xdr:col>
                    <xdr:colOff>19050</xdr:colOff>
                    <xdr:row>655385</xdr:row>
                    <xdr:rowOff>19050</xdr:rowOff>
                  </from>
                  <to>
                    <xdr:col>1834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3" r:id="rId126" name="Spinner 123">
              <controlPr defaultSize="0" autoPict="0">
                <anchor moveWithCells="1" sizeWithCells="1">
                  <from>
                    <xdr:col>1833</xdr:col>
                    <xdr:colOff>19050</xdr:colOff>
                    <xdr:row>720921</xdr:row>
                    <xdr:rowOff>19050</xdr:rowOff>
                  </from>
                  <to>
                    <xdr:col>1834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4" r:id="rId127" name="Spinner 124">
              <controlPr defaultSize="0" autoPict="0">
                <anchor moveWithCells="1" sizeWithCells="1">
                  <from>
                    <xdr:col>1833</xdr:col>
                    <xdr:colOff>19050</xdr:colOff>
                    <xdr:row>786457</xdr:row>
                    <xdr:rowOff>19050</xdr:rowOff>
                  </from>
                  <to>
                    <xdr:col>1834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5" r:id="rId128" name="Spinner 125">
              <controlPr defaultSize="0" autoPict="0">
                <anchor moveWithCells="1" sizeWithCells="1">
                  <from>
                    <xdr:col>1833</xdr:col>
                    <xdr:colOff>19050</xdr:colOff>
                    <xdr:row>851993</xdr:row>
                    <xdr:rowOff>19050</xdr:rowOff>
                  </from>
                  <to>
                    <xdr:col>1834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6" r:id="rId129" name="Spinner 126">
              <controlPr defaultSize="0" autoPict="0">
                <anchor moveWithCells="1" sizeWithCells="1">
                  <from>
                    <xdr:col>1833</xdr:col>
                    <xdr:colOff>19050</xdr:colOff>
                    <xdr:row>917529</xdr:row>
                    <xdr:rowOff>19050</xdr:rowOff>
                  </from>
                  <to>
                    <xdr:col>1834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7" r:id="rId130" name="Spinner 127">
              <controlPr defaultSize="0" autoPict="0">
                <anchor moveWithCells="1" sizeWithCells="1">
                  <from>
                    <xdr:col>1833</xdr:col>
                    <xdr:colOff>19050</xdr:colOff>
                    <xdr:row>983065</xdr:row>
                    <xdr:rowOff>19050</xdr:rowOff>
                  </from>
                  <to>
                    <xdr:col>1834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8" r:id="rId131" name="Spinner 128">
              <controlPr defaultSize="0" autoPict="0">
                <anchor moveWithCells="1" sizeWithCells="1">
                  <from>
                    <xdr:col>2089</xdr:col>
                    <xdr:colOff>19050</xdr:colOff>
                    <xdr:row>25</xdr:row>
                    <xdr:rowOff>19050</xdr:rowOff>
                  </from>
                  <to>
                    <xdr:col>2090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9" r:id="rId132" name="Spinner 129">
              <controlPr defaultSize="0" autoPict="0">
                <anchor moveWithCells="1" sizeWithCells="1">
                  <from>
                    <xdr:col>2089</xdr:col>
                    <xdr:colOff>19050</xdr:colOff>
                    <xdr:row>65561</xdr:row>
                    <xdr:rowOff>19050</xdr:rowOff>
                  </from>
                  <to>
                    <xdr:col>2090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0" r:id="rId133" name="Spinner 130">
              <controlPr defaultSize="0" autoPict="0">
                <anchor moveWithCells="1" sizeWithCells="1">
                  <from>
                    <xdr:col>2089</xdr:col>
                    <xdr:colOff>19050</xdr:colOff>
                    <xdr:row>131097</xdr:row>
                    <xdr:rowOff>19050</xdr:rowOff>
                  </from>
                  <to>
                    <xdr:col>2090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1" r:id="rId134" name="Spinner 131">
              <controlPr defaultSize="0" autoPict="0">
                <anchor moveWithCells="1" sizeWithCells="1">
                  <from>
                    <xdr:col>2089</xdr:col>
                    <xdr:colOff>19050</xdr:colOff>
                    <xdr:row>196633</xdr:row>
                    <xdr:rowOff>19050</xdr:rowOff>
                  </from>
                  <to>
                    <xdr:col>2090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2" r:id="rId135" name="Spinner 132">
              <controlPr defaultSize="0" autoPict="0">
                <anchor moveWithCells="1" sizeWithCells="1">
                  <from>
                    <xdr:col>2089</xdr:col>
                    <xdr:colOff>19050</xdr:colOff>
                    <xdr:row>262169</xdr:row>
                    <xdr:rowOff>19050</xdr:rowOff>
                  </from>
                  <to>
                    <xdr:col>2090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3" r:id="rId136" name="Spinner 133">
              <controlPr defaultSize="0" autoPict="0">
                <anchor moveWithCells="1" sizeWithCells="1">
                  <from>
                    <xdr:col>2089</xdr:col>
                    <xdr:colOff>19050</xdr:colOff>
                    <xdr:row>327705</xdr:row>
                    <xdr:rowOff>19050</xdr:rowOff>
                  </from>
                  <to>
                    <xdr:col>2090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4" r:id="rId137" name="Spinner 134">
              <controlPr defaultSize="0" autoPict="0">
                <anchor moveWithCells="1" sizeWithCells="1">
                  <from>
                    <xdr:col>2089</xdr:col>
                    <xdr:colOff>19050</xdr:colOff>
                    <xdr:row>393241</xdr:row>
                    <xdr:rowOff>19050</xdr:rowOff>
                  </from>
                  <to>
                    <xdr:col>2090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5" r:id="rId138" name="Spinner 135">
              <controlPr defaultSize="0" autoPict="0">
                <anchor moveWithCells="1" sizeWithCells="1">
                  <from>
                    <xdr:col>2089</xdr:col>
                    <xdr:colOff>19050</xdr:colOff>
                    <xdr:row>458777</xdr:row>
                    <xdr:rowOff>19050</xdr:rowOff>
                  </from>
                  <to>
                    <xdr:col>2090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6" r:id="rId139" name="Spinner 136">
              <controlPr defaultSize="0" autoPict="0">
                <anchor moveWithCells="1" sizeWithCells="1">
                  <from>
                    <xdr:col>2089</xdr:col>
                    <xdr:colOff>19050</xdr:colOff>
                    <xdr:row>524313</xdr:row>
                    <xdr:rowOff>19050</xdr:rowOff>
                  </from>
                  <to>
                    <xdr:col>2090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7" r:id="rId140" name="Spinner 137">
              <controlPr defaultSize="0" autoPict="0">
                <anchor moveWithCells="1" sizeWithCells="1">
                  <from>
                    <xdr:col>2089</xdr:col>
                    <xdr:colOff>19050</xdr:colOff>
                    <xdr:row>589849</xdr:row>
                    <xdr:rowOff>19050</xdr:rowOff>
                  </from>
                  <to>
                    <xdr:col>2090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8" r:id="rId141" name="Spinner 138">
              <controlPr defaultSize="0" autoPict="0">
                <anchor moveWithCells="1" sizeWithCells="1">
                  <from>
                    <xdr:col>2089</xdr:col>
                    <xdr:colOff>19050</xdr:colOff>
                    <xdr:row>655385</xdr:row>
                    <xdr:rowOff>19050</xdr:rowOff>
                  </from>
                  <to>
                    <xdr:col>2090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9" r:id="rId142" name="Spinner 139">
              <controlPr defaultSize="0" autoPict="0">
                <anchor moveWithCells="1" sizeWithCells="1">
                  <from>
                    <xdr:col>2089</xdr:col>
                    <xdr:colOff>19050</xdr:colOff>
                    <xdr:row>720921</xdr:row>
                    <xdr:rowOff>19050</xdr:rowOff>
                  </from>
                  <to>
                    <xdr:col>2090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0" r:id="rId143" name="Spinner 140">
              <controlPr defaultSize="0" autoPict="0">
                <anchor moveWithCells="1" sizeWithCells="1">
                  <from>
                    <xdr:col>2089</xdr:col>
                    <xdr:colOff>19050</xdr:colOff>
                    <xdr:row>786457</xdr:row>
                    <xdr:rowOff>19050</xdr:rowOff>
                  </from>
                  <to>
                    <xdr:col>2090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1" r:id="rId144" name="Spinner 141">
              <controlPr defaultSize="0" autoPict="0">
                <anchor moveWithCells="1" sizeWithCells="1">
                  <from>
                    <xdr:col>2089</xdr:col>
                    <xdr:colOff>19050</xdr:colOff>
                    <xdr:row>851993</xdr:row>
                    <xdr:rowOff>19050</xdr:rowOff>
                  </from>
                  <to>
                    <xdr:col>2090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2" r:id="rId145" name="Spinner 142">
              <controlPr defaultSize="0" autoPict="0">
                <anchor moveWithCells="1" sizeWithCells="1">
                  <from>
                    <xdr:col>2089</xdr:col>
                    <xdr:colOff>19050</xdr:colOff>
                    <xdr:row>917529</xdr:row>
                    <xdr:rowOff>19050</xdr:rowOff>
                  </from>
                  <to>
                    <xdr:col>2090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3" r:id="rId146" name="Spinner 143">
              <controlPr defaultSize="0" autoPict="0">
                <anchor moveWithCells="1" sizeWithCells="1">
                  <from>
                    <xdr:col>2089</xdr:col>
                    <xdr:colOff>19050</xdr:colOff>
                    <xdr:row>983065</xdr:row>
                    <xdr:rowOff>19050</xdr:rowOff>
                  </from>
                  <to>
                    <xdr:col>2090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4" r:id="rId147" name="Spinner 144">
              <controlPr defaultSize="0" autoPict="0">
                <anchor moveWithCells="1" sizeWithCells="1">
                  <from>
                    <xdr:col>2345</xdr:col>
                    <xdr:colOff>19050</xdr:colOff>
                    <xdr:row>25</xdr:row>
                    <xdr:rowOff>19050</xdr:rowOff>
                  </from>
                  <to>
                    <xdr:col>2346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5" r:id="rId148" name="Spinner 145">
              <controlPr defaultSize="0" autoPict="0">
                <anchor moveWithCells="1" sizeWithCells="1">
                  <from>
                    <xdr:col>2345</xdr:col>
                    <xdr:colOff>19050</xdr:colOff>
                    <xdr:row>65561</xdr:row>
                    <xdr:rowOff>19050</xdr:rowOff>
                  </from>
                  <to>
                    <xdr:col>2346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6" r:id="rId149" name="Spinner 146">
              <controlPr defaultSize="0" autoPict="0">
                <anchor moveWithCells="1" sizeWithCells="1">
                  <from>
                    <xdr:col>2345</xdr:col>
                    <xdr:colOff>19050</xdr:colOff>
                    <xdr:row>131097</xdr:row>
                    <xdr:rowOff>19050</xdr:rowOff>
                  </from>
                  <to>
                    <xdr:col>2346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7" r:id="rId150" name="Spinner 147">
              <controlPr defaultSize="0" autoPict="0">
                <anchor moveWithCells="1" sizeWithCells="1">
                  <from>
                    <xdr:col>2345</xdr:col>
                    <xdr:colOff>19050</xdr:colOff>
                    <xdr:row>196633</xdr:row>
                    <xdr:rowOff>19050</xdr:rowOff>
                  </from>
                  <to>
                    <xdr:col>2346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8" r:id="rId151" name="Spinner 148">
              <controlPr defaultSize="0" autoPict="0">
                <anchor moveWithCells="1" sizeWithCells="1">
                  <from>
                    <xdr:col>2345</xdr:col>
                    <xdr:colOff>19050</xdr:colOff>
                    <xdr:row>262169</xdr:row>
                    <xdr:rowOff>19050</xdr:rowOff>
                  </from>
                  <to>
                    <xdr:col>2346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9" r:id="rId152" name="Spinner 149">
              <controlPr defaultSize="0" autoPict="0">
                <anchor moveWithCells="1" sizeWithCells="1">
                  <from>
                    <xdr:col>2345</xdr:col>
                    <xdr:colOff>19050</xdr:colOff>
                    <xdr:row>327705</xdr:row>
                    <xdr:rowOff>19050</xdr:rowOff>
                  </from>
                  <to>
                    <xdr:col>2346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0" r:id="rId153" name="Spinner 150">
              <controlPr defaultSize="0" autoPict="0">
                <anchor moveWithCells="1" sizeWithCells="1">
                  <from>
                    <xdr:col>2345</xdr:col>
                    <xdr:colOff>19050</xdr:colOff>
                    <xdr:row>393241</xdr:row>
                    <xdr:rowOff>19050</xdr:rowOff>
                  </from>
                  <to>
                    <xdr:col>2346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1" r:id="rId154" name="Spinner 151">
              <controlPr defaultSize="0" autoPict="0">
                <anchor moveWithCells="1" sizeWithCells="1">
                  <from>
                    <xdr:col>2345</xdr:col>
                    <xdr:colOff>19050</xdr:colOff>
                    <xdr:row>458777</xdr:row>
                    <xdr:rowOff>19050</xdr:rowOff>
                  </from>
                  <to>
                    <xdr:col>2346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2" r:id="rId155" name="Spinner 152">
              <controlPr defaultSize="0" autoPict="0">
                <anchor moveWithCells="1" sizeWithCells="1">
                  <from>
                    <xdr:col>2345</xdr:col>
                    <xdr:colOff>19050</xdr:colOff>
                    <xdr:row>524313</xdr:row>
                    <xdr:rowOff>19050</xdr:rowOff>
                  </from>
                  <to>
                    <xdr:col>2346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3" r:id="rId156" name="Spinner 153">
              <controlPr defaultSize="0" autoPict="0">
                <anchor moveWithCells="1" sizeWithCells="1">
                  <from>
                    <xdr:col>2345</xdr:col>
                    <xdr:colOff>19050</xdr:colOff>
                    <xdr:row>589849</xdr:row>
                    <xdr:rowOff>19050</xdr:rowOff>
                  </from>
                  <to>
                    <xdr:col>2346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4" r:id="rId157" name="Spinner 154">
              <controlPr defaultSize="0" autoPict="0">
                <anchor moveWithCells="1" sizeWithCells="1">
                  <from>
                    <xdr:col>2345</xdr:col>
                    <xdr:colOff>19050</xdr:colOff>
                    <xdr:row>655385</xdr:row>
                    <xdr:rowOff>19050</xdr:rowOff>
                  </from>
                  <to>
                    <xdr:col>2346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5" r:id="rId158" name="Spinner 155">
              <controlPr defaultSize="0" autoPict="0">
                <anchor moveWithCells="1" sizeWithCells="1">
                  <from>
                    <xdr:col>2345</xdr:col>
                    <xdr:colOff>19050</xdr:colOff>
                    <xdr:row>720921</xdr:row>
                    <xdr:rowOff>19050</xdr:rowOff>
                  </from>
                  <to>
                    <xdr:col>2346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6" r:id="rId159" name="Spinner 156">
              <controlPr defaultSize="0" autoPict="0">
                <anchor moveWithCells="1" sizeWithCells="1">
                  <from>
                    <xdr:col>2345</xdr:col>
                    <xdr:colOff>19050</xdr:colOff>
                    <xdr:row>786457</xdr:row>
                    <xdr:rowOff>19050</xdr:rowOff>
                  </from>
                  <to>
                    <xdr:col>2346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7" r:id="rId160" name="Spinner 157">
              <controlPr defaultSize="0" autoPict="0">
                <anchor moveWithCells="1" sizeWithCells="1">
                  <from>
                    <xdr:col>2345</xdr:col>
                    <xdr:colOff>19050</xdr:colOff>
                    <xdr:row>851993</xdr:row>
                    <xdr:rowOff>19050</xdr:rowOff>
                  </from>
                  <to>
                    <xdr:col>2346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8" r:id="rId161" name="Spinner 158">
              <controlPr defaultSize="0" autoPict="0">
                <anchor moveWithCells="1" sizeWithCells="1">
                  <from>
                    <xdr:col>2345</xdr:col>
                    <xdr:colOff>19050</xdr:colOff>
                    <xdr:row>917529</xdr:row>
                    <xdr:rowOff>19050</xdr:rowOff>
                  </from>
                  <to>
                    <xdr:col>2346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9" r:id="rId162" name="Spinner 159">
              <controlPr defaultSize="0" autoPict="0">
                <anchor moveWithCells="1" sizeWithCells="1">
                  <from>
                    <xdr:col>2345</xdr:col>
                    <xdr:colOff>19050</xdr:colOff>
                    <xdr:row>983065</xdr:row>
                    <xdr:rowOff>19050</xdr:rowOff>
                  </from>
                  <to>
                    <xdr:col>2346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0" r:id="rId163" name="Spinner 160">
              <controlPr defaultSize="0" autoPict="0">
                <anchor moveWithCells="1" sizeWithCells="1">
                  <from>
                    <xdr:col>2601</xdr:col>
                    <xdr:colOff>19050</xdr:colOff>
                    <xdr:row>25</xdr:row>
                    <xdr:rowOff>19050</xdr:rowOff>
                  </from>
                  <to>
                    <xdr:col>2602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1" r:id="rId164" name="Spinner 161">
              <controlPr defaultSize="0" autoPict="0">
                <anchor moveWithCells="1" sizeWithCells="1">
                  <from>
                    <xdr:col>2601</xdr:col>
                    <xdr:colOff>19050</xdr:colOff>
                    <xdr:row>65561</xdr:row>
                    <xdr:rowOff>19050</xdr:rowOff>
                  </from>
                  <to>
                    <xdr:col>2602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2" r:id="rId165" name="Spinner 162">
              <controlPr defaultSize="0" autoPict="0">
                <anchor moveWithCells="1" sizeWithCells="1">
                  <from>
                    <xdr:col>2601</xdr:col>
                    <xdr:colOff>19050</xdr:colOff>
                    <xdr:row>131097</xdr:row>
                    <xdr:rowOff>19050</xdr:rowOff>
                  </from>
                  <to>
                    <xdr:col>2602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3" r:id="rId166" name="Spinner 163">
              <controlPr defaultSize="0" autoPict="0">
                <anchor moveWithCells="1" sizeWithCells="1">
                  <from>
                    <xdr:col>2601</xdr:col>
                    <xdr:colOff>19050</xdr:colOff>
                    <xdr:row>196633</xdr:row>
                    <xdr:rowOff>19050</xdr:rowOff>
                  </from>
                  <to>
                    <xdr:col>2602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4" r:id="rId167" name="Spinner 164">
              <controlPr defaultSize="0" autoPict="0">
                <anchor moveWithCells="1" sizeWithCells="1">
                  <from>
                    <xdr:col>2601</xdr:col>
                    <xdr:colOff>19050</xdr:colOff>
                    <xdr:row>262169</xdr:row>
                    <xdr:rowOff>19050</xdr:rowOff>
                  </from>
                  <to>
                    <xdr:col>2602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5" r:id="rId168" name="Spinner 165">
              <controlPr defaultSize="0" autoPict="0">
                <anchor moveWithCells="1" sizeWithCells="1">
                  <from>
                    <xdr:col>2601</xdr:col>
                    <xdr:colOff>19050</xdr:colOff>
                    <xdr:row>327705</xdr:row>
                    <xdr:rowOff>19050</xdr:rowOff>
                  </from>
                  <to>
                    <xdr:col>2602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6" r:id="rId169" name="Spinner 166">
              <controlPr defaultSize="0" autoPict="0">
                <anchor moveWithCells="1" sizeWithCells="1">
                  <from>
                    <xdr:col>2601</xdr:col>
                    <xdr:colOff>19050</xdr:colOff>
                    <xdr:row>393241</xdr:row>
                    <xdr:rowOff>19050</xdr:rowOff>
                  </from>
                  <to>
                    <xdr:col>2602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7" r:id="rId170" name="Spinner 167">
              <controlPr defaultSize="0" autoPict="0">
                <anchor moveWithCells="1" sizeWithCells="1">
                  <from>
                    <xdr:col>2601</xdr:col>
                    <xdr:colOff>19050</xdr:colOff>
                    <xdr:row>458777</xdr:row>
                    <xdr:rowOff>19050</xdr:rowOff>
                  </from>
                  <to>
                    <xdr:col>2602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8" r:id="rId171" name="Spinner 168">
              <controlPr defaultSize="0" autoPict="0">
                <anchor moveWithCells="1" sizeWithCells="1">
                  <from>
                    <xdr:col>2601</xdr:col>
                    <xdr:colOff>19050</xdr:colOff>
                    <xdr:row>524313</xdr:row>
                    <xdr:rowOff>19050</xdr:rowOff>
                  </from>
                  <to>
                    <xdr:col>2602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9" r:id="rId172" name="Spinner 169">
              <controlPr defaultSize="0" autoPict="0">
                <anchor moveWithCells="1" sizeWithCells="1">
                  <from>
                    <xdr:col>2601</xdr:col>
                    <xdr:colOff>19050</xdr:colOff>
                    <xdr:row>589849</xdr:row>
                    <xdr:rowOff>19050</xdr:rowOff>
                  </from>
                  <to>
                    <xdr:col>2602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0" r:id="rId173" name="Spinner 170">
              <controlPr defaultSize="0" autoPict="0">
                <anchor moveWithCells="1" sizeWithCells="1">
                  <from>
                    <xdr:col>2601</xdr:col>
                    <xdr:colOff>19050</xdr:colOff>
                    <xdr:row>655385</xdr:row>
                    <xdr:rowOff>19050</xdr:rowOff>
                  </from>
                  <to>
                    <xdr:col>2602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1" r:id="rId174" name="Spinner 171">
              <controlPr defaultSize="0" autoPict="0">
                <anchor moveWithCells="1" sizeWithCells="1">
                  <from>
                    <xdr:col>2601</xdr:col>
                    <xdr:colOff>19050</xdr:colOff>
                    <xdr:row>720921</xdr:row>
                    <xdr:rowOff>19050</xdr:rowOff>
                  </from>
                  <to>
                    <xdr:col>2602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2" r:id="rId175" name="Spinner 172">
              <controlPr defaultSize="0" autoPict="0">
                <anchor moveWithCells="1" sizeWithCells="1">
                  <from>
                    <xdr:col>2601</xdr:col>
                    <xdr:colOff>19050</xdr:colOff>
                    <xdr:row>786457</xdr:row>
                    <xdr:rowOff>19050</xdr:rowOff>
                  </from>
                  <to>
                    <xdr:col>2602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3" r:id="rId176" name="Spinner 173">
              <controlPr defaultSize="0" autoPict="0">
                <anchor moveWithCells="1" sizeWithCells="1">
                  <from>
                    <xdr:col>2601</xdr:col>
                    <xdr:colOff>19050</xdr:colOff>
                    <xdr:row>851993</xdr:row>
                    <xdr:rowOff>19050</xdr:rowOff>
                  </from>
                  <to>
                    <xdr:col>2602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4" r:id="rId177" name="Spinner 174">
              <controlPr defaultSize="0" autoPict="0">
                <anchor moveWithCells="1" sizeWithCells="1">
                  <from>
                    <xdr:col>2601</xdr:col>
                    <xdr:colOff>19050</xdr:colOff>
                    <xdr:row>917529</xdr:row>
                    <xdr:rowOff>19050</xdr:rowOff>
                  </from>
                  <to>
                    <xdr:col>2602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5" r:id="rId178" name="Spinner 175">
              <controlPr defaultSize="0" autoPict="0">
                <anchor moveWithCells="1" sizeWithCells="1">
                  <from>
                    <xdr:col>2601</xdr:col>
                    <xdr:colOff>19050</xdr:colOff>
                    <xdr:row>983065</xdr:row>
                    <xdr:rowOff>19050</xdr:rowOff>
                  </from>
                  <to>
                    <xdr:col>2602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6" r:id="rId179" name="Spinner 176">
              <controlPr defaultSize="0" autoPict="0">
                <anchor moveWithCells="1" sizeWithCells="1">
                  <from>
                    <xdr:col>2857</xdr:col>
                    <xdr:colOff>19050</xdr:colOff>
                    <xdr:row>25</xdr:row>
                    <xdr:rowOff>19050</xdr:rowOff>
                  </from>
                  <to>
                    <xdr:col>2858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7" r:id="rId180" name="Spinner 177">
              <controlPr defaultSize="0" autoPict="0">
                <anchor moveWithCells="1" sizeWithCells="1">
                  <from>
                    <xdr:col>2857</xdr:col>
                    <xdr:colOff>19050</xdr:colOff>
                    <xdr:row>65561</xdr:row>
                    <xdr:rowOff>19050</xdr:rowOff>
                  </from>
                  <to>
                    <xdr:col>2858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8" r:id="rId181" name="Spinner 178">
              <controlPr defaultSize="0" autoPict="0">
                <anchor moveWithCells="1" sizeWithCells="1">
                  <from>
                    <xdr:col>2857</xdr:col>
                    <xdr:colOff>19050</xdr:colOff>
                    <xdr:row>131097</xdr:row>
                    <xdr:rowOff>19050</xdr:rowOff>
                  </from>
                  <to>
                    <xdr:col>2858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9" r:id="rId182" name="Spinner 179">
              <controlPr defaultSize="0" autoPict="0">
                <anchor moveWithCells="1" sizeWithCells="1">
                  <from>
                    <xdr:col>2857</xdr:col>
                    <xdr:colOff>19050</xdr:colOff>
                    <xdr:row>196633</xdr:row>
                    <xdr:rowOff>19050</xdr:rowOff>
                  </from>
                  <to>
                    <xdr:col>2858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0" r:id="rId183" name="Spinner 180">
              <controlPr defaultSize="0" autoPict="0">
                <anchor moveWithCells="1" sizeWithCells="1">
                  <from>
                    <xdr:col>2857</xdr:col>
                    <xdr:colOff>19050</xdr:colOff>
                    <xdr:row>262169</xdr:row>
                    <xdr:rowOff>19050</xdr:rowOff>
                  </from>
                  <to>
                    <xdr:col>2858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1" r:id="rId184" name="Spinner 181">
              <controlPr defaultSize="0" autoPict="0">
                <anchor moveWithCells="1" sizeWithCells="1">
                  <from>
                    <xdr:col>2857</xdr:col>
                    <xdr:colOff>19050</xdr:colOff>
                    <xdr:row>327705</xdr:row>
                    <xdr:rowOff>19050</xdr:rowOff>
                  </from>
                  <to>
                    <xdr:col>2858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2" r:id="rId185" name="Spinner 182">
              <controlPr defaultSize="0" autoPict="0">
                <anchor moveWithCells="1" sizeWithCells="1">
                  <from>
                    <xdr:col>2857</xdr:col>
                    <xdr:colOff>19050</xdr:colOff>
                    <xdr:row>393241</xdr:row>
                    <xdr:rowOff>19050</xdr:rowOff>
                  </from>
                  <to>
                    <xdr:col>2858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3" r:id="rId186" name="Spinner 183">
              <controlPr defaultSize="0" autoPict="0">
                <anchor moveWithCells="1" sizeWithCells="1">
                  <from>
                    <xdr:col>2857</xdr:col>
                    <xdr:colOff>19050</xdr:colOff>
                    <xdr:row>458777</xdr:row>
                    <xdr:rowOff>19050</xdr:rowOff>
                  </from>
                  <to>
                    <xdr:col>2858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4" r:id="rId187" name="Spinner 184">
              <controlPr defaultSize="0" autoPict="0">
                <anchor moveWithCells="1" sizeWithCells="1">
                  <from>
                    <xdr:col>2857</xdr:col>
                    <xdr:colOff>19050</xdr:colOff>
                    <xdr:row>524313</xdr:row>
                    <xdr:rowOff>19050</xdr:rowOff>
                  </from>
                  <to>
                    <xdr:col>2858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5" r:id="rId188" name="Spinner 185">
              <controlPr defaultSize="0" autoPict="0">
                <anchor moveWithCells="1" sizeWithCells="1">
                  <from>
                    <xdr:col>2857</xdr:col>
                    <xdr:colOff>19050</xdr:colOff>
                    <xdr:row>589849</xdr:row>
                    <xdr:rowOff>19050</xdr:rowOff>
                  </from>
                  <to>
                    <xdr:col>2858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6" r:id="rId189" name="Spinner 186">
              <controlPr defaultSize="0" autoPict="0">
                <anchor moveWithCells="1" sizeWithCells="1">
                  <from>
                    <xdr:col>2857</xdr:col>
                    <xdr:colOff>19050</xdr:colOff>
                    <xdr:row>655385</xdr:row>
                    <xdr:rowOff>19050</xdr:rowOff>
                  </from>
                  <to>
                    <xdr:col>2858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7" r:id="rId190" name="Spinner 187">
              <controlPr defaultSize="0" autoPict="0">
                <anchor moveWithCells="1" sizeWithCells="1">
                  <from>
                    <xdr:col>2857</xdr:col>
                    <xdr:colOff>19050</xdr:colOff>
                    <xdr:row>720921</xdr:row>
                    <xdr:rowOff>19050</xdr:rowOff>
                  </from>
                  <to>
                    <xdr:col>2858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8" r:id="rId191" name="Spinner 188">
              <controlPr defaultSize="0" autoPict="0">
                <anchor moveWithCells="1" sizeWithCells="1">
                  <from>
                    <xdr:col>2857</xdr:col>
                    <xdr:colOff>19050</xdr:colOff>
                    <xdr:row>786457</xdr:row>
                    <xdr:rowOff>19050</xdr:rowOff>
                  </from>
                  <to>
                    <xdr:col>2858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9" r:id="rId192" name="Spinner 189">
              <controlPr defaultSize="0" autoPict="0">
                <anchor moveWithCells="1" sizeWithCells="1">
                  <from>
                    <xdr:col>2857</xdr:col>
                    <xdr:colOff>19050</xdr:colOff>
                    <xdr:row>851993</xdr:row>
                    <xdr:rowOff>19050</xdr:rowOff>
                  </from>
                  <to>
                    <xdr:col>2858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0" r:id="rId193" name="Spinner 190">
              <controlPr defaultSize="0" autoPict="0">
                <anchor moveWithCells="1" sizeWithCells="1">
                  <from>
                    <xdr:col>2857</xdr:col>
                    <xdr:colOff>19050</xdr:colOff>
                    <xdr:row>917529</xdr:row>
                    <xdr:rowOff>19050</xdr:rowOff>
                  </from>
                  <to>
                    <xdr:col>2858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1" r:id="rId194" name="Spinner 191">
              <controlPr defaultSize="0" autoPict="0">
                <anchor moveWithCells="1" sizeWithCells="1">
                  <from>
                    <xdr:col>2857</xdr:col>
                    <xdr:colOff>19050</xdr:colOff>
                    <xdr:row>983065</xdr:row>
                    <xdr:rowOff>19050</xdr:rowOff>
                  </from>
                  <to>
                    <xdr:col>2858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2" r:id="rId195" name="Spinner 192">
              <controlPr defaultSize="0" autoPict="0">
                <anchor moveWithCells="1" sizeWithCells="1">
                  <from>
                    <xdr:col>3113</xdr:col>
                    <xdr:colOff>19050</xdr:colOff>
                    <xdr:row>25</xdr:row>
                    <xdr:rowOff>19050</xdr:rowOff>
                  </from>
                  <to>
                    <xdr:col>3114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3" r:id="rId196" name="Spinner 193">
              <controlPr defaultSize="0" autoPict="0">
                <anchor moveWithCells="1" sizeWithCells="1">
                  <from>
                    <xdr:col>3113</xdr:col>
                    <xdr:colOff>19050</xdr:colOff>
                    <xdr:row>65561</xdr:row>
                    <xdr:rowOff>19050</xdr:rowOff>
                  </from>
                  <to>
                    <xdr:col>3114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4" r:id="rId197" name="Spinner 194">
              <controlPr defaultSize="0" autoPict="0">
                <anchor moveWithCells="1" sizeWithCells="1">
                  <from>
                    <xdr:col>3113</xdr:col>
                    <xdr:colOff>19050</xdr:colOff>
                    <xdr:row>131097</xdr:row>
                    <xdr:rowOff>19050</xdr:rowOff>
                  </from>
                  <to>
                    <xdr:col>3114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5" r:id="rId198" name="Spinner 195">
              <controlPr defaultSize="0" autoPict="0">
                <anchor moveWithCells="1" sizeWithCells="1">
                  <from>
                    <xdr:col>3113</xdr:col>
                    <xdr:colOff>19050</xdr:colOff>
                    <xdr:row>196633</xdr:row>
                    <xdr:rowOff>19050</xdr:rowOff>
                  </from>
                  <to>
                    <xdr:col>3114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6" r:id="rId199" name="Spinner 196">
              <controlPr defaultSize="0" autoPict="0">
                <anchor moveWithCells="1" sizeWithCells="1">
                  <from>
                    <xdr:col>3113</xdr:col>
                    <xdr:colOff>19050</xdr:colOff>
                    <xdr:row>262169</xdr:row>
                    <xdr:rowOff>19050</xdr:rowOff>
                  </from>
                  <to>
                    <xdr:col>3114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7" r:id="rId200" name="Spinner 197">
              <controlPr defaultSize="0" autoPict="0">
                <anchor moveWithCells="1" sizeWithCells="1">
                  <from>
                    <xdr:col>3113</xdr:col>
                    <xdr:colOff>19050</xdr:colOff>
                    <xdr:row>327705</xdr:row>
                    <xdr:rowOff>19050</xdr:rowOff>
                  </from>
                  <to>
                    <xdr:col>3114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8" r:id="rId201" name="Spinner 198">
              <controlPr defaultSize="0" autoPict="0">
                <anchor moveWithCells="1" sizeWithCells="1">
                  <from>
                    <xdr:col>3113</xdr:col>
                    <xdr:colOff>19050</xdr:colOff>
                    <xdr:row>393241</xdr:row>
                    <xdr:rowOff>19050</xdr:rowOff>
                  </from>
                  <to>
                    <xdr:col>3114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9" r:id="rId202" name="Spinner 199">
              <controlPr defaultSize="0" autoPict="0">
                <anchor moveWithCells="1" sizeWithCells="1">
                  <from>
                    <xdr:col>3113</xdr:col>
                    <xdr:colOff>19050</xdr:colOff>
                    <xdr:row>458777</xdr:row>
                    <xdr:rowOff>19050</xdr:rowOff>
                  </from>
                  <to>
                    <xdr:col>3114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0" r:id="rId203" name="Spinner 200">
              <controlPr defaultSize="0" autoPict="0">
                <anchor moveWithCells="1" sizeWithCells="1">
                  <from>
                    <xdr:col>3113</xdr:col>
                    <xdr:colOff>19050</xdr:colOff>
                    <xdr:row>524313</xdr:row>
                    <xdr:rowOff>19050</xdr:rowOff>
                  </from>
                  <to>
                    <xdr:col>3114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1" r:id="rId204" name="Spinner 201">
              <controlPr defaultSize="0" autoPict="0">
                <anchor moveWithCells="1" sizeWithCells="1">
                  <from>
                    <xdr:col>3113</xdr:col>
                    <xdr:colOff>19050</xdr:colOff>
                    <xdr:row>589849</xdr:row>
                    <xdr:rowOff>19050</xdr:rowOff>
                  </from>
                  <to>
                    <xdr:col>3114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2" r:id="rId205" name="Spinner 202">
              <controlPr defaultSize="0" autoPict="0">
                <anchor moveWithCells="1" sizeWithCells="1">
                  <from>
                    <xdr:col>3113</xdr:col>
                    <xdr:colOff>19050</xdr:colOff>
                    <xdr:row>655385</xdr:row>
                    <xdr:rowOff>19050</xdr:rowOff>
                  </from>
                  <to>
                    <xdr:col>3114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3" r:id="rId206" name="Spinner 203">
              <controlPr defaultSize="0" autoPict="0">
                <anchor moveWithCells="1" sizeWithCells="1">
                  <from>
                    <xdr:col>3113</xdr:col>
                    <xdr:colOff>19050</xdr:colOff>
                    <xdr:row>720921</xdr:row>
                    <xdr:rowOff>19050</xdr:rowOff>
                  </from>
                  <to>
                    <xdr:col>3114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4" r:id="rId207" name="Spinner 204">
              <controlPr defaultSize="0" autoPict="0">
                <anchor moveWithCells="1" sizeWithCells="1">
                  <from>
                    <xdr:col>3113</xdr:col>
                    <xdr:colOff>19050</xdr:colOff>
                    <xdr:row>786457</xdr:row>
                    <xdr:rowOff>19050</xdr:rowOff>
                  </from>
                  <to>
                    <xdr:col>3114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" r:id="rId208" name="Spinner 205">
              <controlPr defaultSize="0" autoPict="0">
                <anchor moveWithCells="1" sizeWithCells="1">
                  <from>
                    <xdr:col>3113</xdr:col>
                    <xdr:colOff>19050</xdr:colOff>
                    <xdr:row>851993</xdr:row>
                    <xdr:rowOff>19050</xdr:rowOff>
                  </from>
                  <to>
                    <xdr:col>3114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" r:id="rId209" name="Spinner 206">
              <controlPr defaultSize="0" autoPict="0">
                <anchor moveWithCells="1" sizeWithCells="1">
                  <from>
                    <xdr:col>3113</xdr:col>
                    <xdr:colOff>19050</xdr:colOff>
                    <xdr:row>917529</xdr:row>
                    <xdr:rowOff>19050</xdr:rowOff>
                  </from>
                  <to>
                    <xdr:col>3114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" r:id="rId210" name="Spinner 207">
              <controlPr defaultSize="0" autoPict="0">
                <anchor moveWithCells="1" sizeWithCells="1">
                  <from>
                    <xdr:col>3113</xdr:col>
                    <xdr:colOff>19050</xdr:colOff>
                    <xdr:row>983065</xdr:row>
                    <xdr:rowOff>19050</xdr:rowOff>
                  </from>
                  <to>
                    <xdr:col>3114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" r:id="rId211" name="Spinner 208">
              <controlPr defaultSize="0" autoPict="0">
                <anchor moveWithCells="1" sizeWithCells="1">
                  <from>
                    <xdr:col>3369</xdr:col>
                    <xdr:colOff>19050</xdr:colOff>
                    <xdr:row>25</xdr:row>
                    <xdr:rowOff>19050</xdr:rowOff>
                  </from>
                  <to>
                    <xdr:col>3370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" r:id="rId212" name="Spinner 209">
              <controlPr defaultSize="0" autoPict="0">
                <anchor moveWithCells="1" sizeWithCells="1">
                  <from>
                    <xdr:col>3369</xdr:col>
                    <xdr:colOff>19050</xdr:colOff>
                    <xdr:row>65561</xdr:row>
                    <xdr:rowOff>19050</xdr:rowOff>
                  </from>
                  <to>
                    <xdr:col>3370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" r:id="rId213" name="Spinner 210">
              <controlPr defaultSize="0" autoPict="0">
                <anchor moveWithCells="1" sizeWithCells="1">
                  <from>
                    <xdr:col>3369</xdr:col>
                    <xdr:colOff>19050</xdr:colOff>
                    <xdr:row>131097</xdr:row>
                    <xdr:rowOff>19050</xdr:rowOff>
                  </from>
                  <to>
                    <xdr:col>3370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" r:id="rId214" name="Spinner 211">
              <controlPr defaultSize="0" autoPict="0">
                <anchor moveWithCells="1" sizeWithCells="1">
                  <from>
                    <xdr:col>3369</xdr:col>
                    <xdr:colOff>19050</xdr:colOff>
                    <xdr:row>196633</xdr:row>
                    <xdr:rowOff>19050</xdr:rowOff>
                  </from>
                  <to>
                    <xdr:col>3370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" r:id="rId215" name="Spinner 212">
              <controlPr defaultSize="0" autoPict="0">
                <anchor moveWithCells="1" sizeWithCells="1">
                  <from>
                    <xdr:col>3369</xdr:col>
                    <xdr:colOff>19050</xdr:colOff>
                    <xdr:row>262169</xdr:row>
                    <xdr:rowOff>19050</xdr:rowOff>
                  </from>
                  <to>
                    <xdr:col>3370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" r:id="rId216" name="Spinner 213">
              <controlPr defaultSize="0" autoPict="0">
                <anchor moveWithCells="1" sizeWithCells="1">
                  <from>
                    <xdr:col>3369</xdr:col>
                    <xdr:colOff>19050</xdr:colOff>
                    <xdr:row>327705</xdr:row>
                    <xdr:rowOff>19050</xdr:rowOff>
                  </from>
                  <to>
                    <xdr:col>3370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" r:id="rId217" name="Spinner 214">
              <controlPr defaultSize="0" autoPict="0">
                <anchor moveWithCells="1" sizeWithCells="1">
                  <from>
                    <xdr:col>3369</xdr:col>
                    <xdr:colOff>19050</xdr:colOff>
                    <xdr:row>393241</xdr:row>
                    <xdr:rowOff>19050</xdr:rowOff>
                  </from>
                  <to>
                    <xdr:col>3370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" r:id="rId218" name="Spinner 215">
              <controlPr defaultSize="0" autoPict="0">
                <anchor moveWithCells="1" sizeWithCells="1">
                  <from>
                    <xdr:col>3369</xdr:col>
                    <xdr:colOff>19050</xdr:colOff>
                    <xdr:row>458777</xdr:row>
                    <xdr:rowOff>19050</xdr:rowOff>
                  </from>
                  <to>
                    <xdr:col>3370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" r:id="rId219" name="Spinner 216">
              <controlPr defaultSize="0" autoPict="0">
                <anchor moveWithCells="1" sizeWithCells="1">
                  <from>
                    <xdr:col>3369</xdr:col>
                    <xdr:colOff>19050</xdr:colOff>
                    <xdr:row>524313</xdr:row>
                    <xdr:rowOff>19050</xdr:rowOff>
                  </from>
                  <to>
                    <xdr:col>3370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" r:id="rId220" name="Spinner 217">
              <controlPr defaultSize="0" autoPict="0">
                <anchor moveWithCells="1" sizeWithCells="1">
                  <from>
                    <xdr:col>3369</xdr:col>
                    <xdr:colOff>19050</xdr:colOff>
                    <xdr:row>589849</xdr:row>
                    <xdr:rowOff>19050</xdr:rowOff>
                  </from>
                  <to>
                    <xdr:col>3370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" r:id="rId221" name="Spinner 218">
              <controlPr defaultSize="0" autoPict="0">
                <anchor moveWithCells="1" sizeWithCells="1">
                  <from>
                    <xdr:col>3369</xdr:col>
                    <xdr:colOff>19050</xdr:colOff>
                    <xdr:row>655385</xdr:row>
                    <xdr:rowOff>19050</xdr:rowOff>
                  </from>
                  <to>
                    <xdr:col>3370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" r:id="rId222" name="Spinner 219">
              <controlPr defaultSize="0" autoPict="0">
                <anchor moveWithCells="1" sizeWithCells="1">
                  <from>
                    <xdr:col>3369</xdr:col>
                    <xdr:colOff>19050</xdr:colOff>
                    <xdr:row>720921</xdr:row>
                    <xdr:rowOff>19050</xdr:rowOff>
                  </from>
                  <to>
                    <xdr:col>3370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0" r:id="rId223" name="Spinner 220">
              <controlPr defaultSize="0" autoPict="0">
                <anchor moveWithCells="1" sizeWithCells="1">
                  <from>
                    <xdr:col>3369</xdr:col>
                    <xdr:colOff>19050</xdr:colOff>
                    <xdr:row>786457</xdr:row>
                    <xdr:rowOff>19050</xdr:rowOff>
                  </from>
                  <to>
                    <xdr:col>3370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1" r:id="rId224" name="Spinner 221">
              <controlPr defaultSize="0" autoPict="0">
                <anchor moveWithCells="1" sizeWithCells="1">
                  <from>
                    <xdr:col>3369</xdr:col>
                    <xdr:colOff>19050</xdr:colOff>
                    <xdr:row>851993</xdr:row>
                    <xdr:rowOff>19050</xdr:rowOff>
                  </from>
                  <to>
                    <xdr:col>3370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2" r:id="rId225" name="Spinner 222">
              <controlPr defaultSize="0" autoPict="0">
                <anchor moveWithCells="1" sizeWithCells="1">
                  <from>
                    <xdr:col>3369</xdr:col>
                    <xdr:colOff>19050</xdr:colOff>
                    <xdr:row>917529</xdr:row>
                    <xdr:rowOff>19050</xdr:rowOff>
                  </from>
                  <to>
                    <xdr:col>3370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3" r:id="rId226" name="Spinner 223">
              <controlPr defaultSize="0" autoPict="0">
                <anchor moveWithCells="1" sizeWithCells="1">
                  <from>
                    <xdr:col>3369</xdr:col>
                    <xdr:colOff>19050</xdr:colOff>
                    <xdr:row>983065</xdr:row>
                    <xdr:rowOff>19050</xdr:rowOff>
                  </from>
                  <to>
                    <xdr:col>3370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4" r:id="rId227" name="Spinner 224">
              <controlPr defaultSize="0" autoPict="0">
                <anchor moveWithCells="1" sizeWithCells="1">
                  <from>
                    <xdr:col>3625</xdr:col>
                    <xdr:colOff>19050</xdr:colOff>
                    <xdr:row>25</xdr:row>
                    <xdr:rowOff>19050</xdr:rowOff>
                  </from>
                  <to>
                    <xdr:col>3626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5" r:id="rId228" name="Spinner 225">
              <controlPr defaultSize="0" autoPict="0">
                <anchor moveWithCells="1" sizeWithCells="1">
                  <from>
                    <xdr:col>3625</xdr:col>
                    <xdr:colOff>19050</xdr:colOff>
                    <xdr:row>65561</xdr:row>
                    <xdr:rowOff>19050</xdr:rowOff>
                  </from>
                  <to>
                    <xdr:col>3626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6" r:id="rId229" name="Spinner 226">
              <controlPr defaultSize="0" autoPict="0">
                <anchor moveWithCells="1" sizeWithCells="1">
                  <from>
                    <xdr:col>3625</xdr:col>
                    <xdr:colOff>19050</xdr:colOff>
                    <xdr:row>131097</xdr:row>
                    <xdr:rowOff>19050</xdr:rowOff>
                  </from>
                  <to>
                    <xdr:col>3626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7" r:id="rId230" name="Spinner 227">
              <controlPr defaultSize="0" autoPict="0">
                <anchor moveWithCells="1" sizeWithCells="1">
                  <from>
                    <xdr:col>3625</xdr:col>
                    <xdr:colOff>19050</xdr:colOff>
                    <xdr:row>196633</xdr:row>
                    <xdr:rowOff>19050</xdr:rowOff>
                  </from>
                  <to>
                    <xdr:col>3626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8" r:id="rId231" name="Spinner 228">
              <controlPr defaultSize="0" autoPict="0">
                <anchor moveWithCells="1" sizeWithCells="1">
                  <from>
                    <xdr:col>3625</xdr:col>
                    <xdr:colOff>19050</xdr:colOff>
                    <xdr:row>262169</xdr:row>
                    <xdr:rowOff>19050</xdr:rowOff>
                  </from>
                  <to>
                    <xdr:col>3626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9" r:id="rId232" name="Spinner 229">
              <controlPr defaultSize="0" autoPict="0">
                <anchor moveWithCells="1" sizeWithCells="1">
                  <from>
                    <xdr:col>3625</xdr:col>
                    <xdr:colOff>19050</xdr:colOff>
                    <xdr:row>327705</xdr:row>
                    <xdr:rowOff>19050</xdr:rowOff>
                  </from>
                  <to>
                    <xdr:col>3626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0" r:id="rId233" name="Spinner 230">
              <controlPr defaultSize="0" autoPict="0">
                <anchor moveWithCells="1" sizeWithCells="1">
                  <from>
                    <xdr:col>3625</xdr:col>
                    <xdr:colOff>19050</xdr:colOff>
                    <xdr:row>393241</xdr:row>
                    <xdr:rowOff>19050</xdr:rowOff>
                  </from>
                  <to>
                    <xdr:col>3626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1" r:id="rId234" name="Spinner 231">
              <controlPr defaultSize="0" autoPict="0">
                <anchor moveWithCells="1" sizeWithCells="1">
                  <from>
                    <xdr:col>3625</xdr:col>
                    <xdr:colOff>19050</xdr:colOff>
                    <xdr:row>458777</xdr:row>
                    <xdr:rowOff>19050</xdr:rowOff>
                  </from>
                  <to>
                    <xdr:col>3626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2" r:id="rId235" name="Spinner 232">
              <controlPr defaultSize="0" autoPict="0">
                <anchor moveWithCells="1" sizeWithCells="1">
                  <from>
                    <xdr:col>3625</xdr:col>
                    <xdr:colOff>19050</xdr:colOff>
                    <xdr:row>524313</xdr:row>
                    <xdr:rowOff>19050</xdr:rowOff>
                  </from>
                  <to>
                    <xdr:col>3626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3" r:id="rId236" name="Spinner 233">
              <controlPr defaultSize="0" autoPict="0">
                <anchor moveWithCells="1" sizeWithCells="1">
                  <from>
                    <xdr:col>3625</xdr:col>
                    <xdr:colOff>19050</xdr:colOff>
                    <xdr:row>589849</xdr:row>
                    <xdr:rowOff>19050</xdr:rowOff>
                  </from>
                  <to>
                    <xdr:col>3626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4" r:id="rId237" name="Spinner 234">
              <controlPr defaultSize="0" autoPict="0">
                <anchor moveWithCells="1" sizeWithCells="1">
                  <from>
                    <xdr:col>3625</xdr:col>
                    <xdr:colOff>19050</xdr:colOff>
                    <xdr:row>655385</xdr:row>
                    <xdr:rowOff>19050</xdr:rowOff>
                  </from>
                  <to>
                    <xdr:col>3626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5" r:id="rId238" name="Spinner 235">
              <controlPr defaultSize="0" autoPict="0">
                <anchor moveWithCells="1" sizeWithCells="1">
                  <from>
                    <xdr:col>3625</xdr:col>
                    <xdr:colOff>19050</xdr:colOff>
                    <xdr:row>720921</xdr:row>
                    <xdr:rowOff>19050</xdr:rowOff>
                  </from>
                  <to>
                    <xdr:col>3626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6" r:id="rId239" name="Spinner 236">
              <controlPr defaultSize="0" autoPict="0">
                <anchor moveWithCells="1" sizeWithCells="1">
                  <from>
                    <xdr:col>3625</xdr:col>
                    <xdr:colOff>19050</xdr:colOff>
                    <xdr:row>786457</xdr:row>
                    <xdr:rowOff>19050</xdr:rowOff>
                  </from>
                  <to>
                    <xdr:col>3626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7" r:id="rId240" name="Spinner 237">
              <controlPr defaultSize="0" autoPict="0">
                <anchor moveWithCells="1" sizeWithCells="1">
                  <from>
                    <xdr:col>3625</xdr:col>
                    <xdr:colOff>19050</xdr:colOff>
                    <xdr:row>851993</xdr:row>
                    <xdr:rowOff>19050</xdr:rowOff>
                  </from>
                  <to>
                    <xdr:col>3626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8" r:id="rId241" name="Spinner 238">
              <controlPr defaultSize="0" autoPict="0">
                <anchor moveWithCells="1" sizeWithCells="1">
                  <from>
                    <xdr:col>3625</xdr:col>
                    <xdr:colOff>19050</xdr:colOff>
                    <xdr:row>917529</xdr:row>
                    <xdr:rowOff>19050</xdr:rowOff>
                  </from>
                  <to>
                    <xdr:col>3626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9" r:id="rId242" name="Spinner 239">
              <controlPr defaultSize="0" autoPict="0">
                <anchor moveWithCells="1" sizeWithCells="1">
                  <from>
                    <xdr:col>3625</xdr:col>
                    <xdr:colOff>19050</xdr:colOff>
                    <xdr:row>983065</xdr:row>
                    <xdr:rowOff>19050</xdr:rowOff>
                  </from>
                  <to>
                    <xdr:col>3626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0" r:id="rId243" name="Spinner 240">
              <controlPr defaultSize="0" autoPict="0">
                <anchor moveWithCells="1" sizeWithCells="1">
                  <from>
                    <xdr:col>3881</xdr:col>
                    <xdr:colOff>19050</xdr:colOff>
                    <xdr:row>25</xdr:row>
                    <xdr:rowOff>19050</xdr:rowOff>
                  </from>
                  <to>
                    <xdr:col>3882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1" r:id="rId244" name="Spinner 241">
              <controlPr defaultSize="0" autoPict="0">
                <anchor moveWithCells="1" sizeWithCells="1">
                  <from>
                    <xdr:col>3881</xdr:col>
                    <xdr:colOff>19050</xdr:colOff>
                    <xdr:row>65561</xdr:row>
                    <xdr:rowOff>19050</xdr:rowOff>
                  </from>
                  <to>
                    <xdr:col>3882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2" r:id="rId245" name="Spinner 242">
              <controlPr defaultSize="0" autoPict="0">
                <anchor moveWithCells="1" sizeWithCells="1">
                  <from>
                    <xdr:col>3881</xdr:col>
                    <xdr:colOff>19050</xdr:colOff>
                    <xdr:row>131097</xdr:row>
                    <xdr:rowOff>19050</xdr:rowOff>
                  </from>
                  <to>
                    <xdr:col>3882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3" r:id="rId246" name="Spinner 243">
              <controlPr defaultSize="0" autoPict="0">
                <anchor moveWithCells="1" sizeWithCells="1">
                  <from>
                    <xdr:col>3881</xdr:col>
                    <xdr:colOff>19050</xdr:colOff>
                    <xdr:row>196633</xdr:row>
                    <xdr:rowOff>19050</xdr:rowOff>
                  </from>
                  <to>
                    <xdr:col>3882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4" r:id="rId247" name="Spinner 244">
              <controlPr defaultSize="0" autoPict="0">
                <anchor moveWithCells="1" sizeWithCells="1">
                  <from>
                    <xdr:col>3881</xdr:col>
                    <xdr:colOff>19050</xdr:colOff>
                    <xdr:row>262169</xdr:row>
                    <xdr:rowOff>19050</xdr:rowOff>
                  </from>
                  <to>
                    <xdr:col>3882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5" r:id="rId248" name="Spinner 245">
              <controlPr defaultSize="0" autoPict="0">
                <anchor moveWithCells="1" sizeWithCells="1">
                  <from>
                    <xdr:col>3881</xdr:col>
                    <xdr:colOff>19050</xdr:colOff>
                    <xdr:row>327705</xdr:row>
                    <xdr:rowOff>19050</xdr:rowOff>
                  </from>
                  <to>
                    <xdr:col>3882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6" r:id="rId249" name="Spinner 246">
              <controlPr defaultSize="0" autoPict="0">
                <anchor moveWithCells="1" sizeWithCells="1">
                  <from>
                    <xdr:col>3881</xdr:col>
                    <xdr:colOff>19050</xdr:colOff>
                    <xdr:row>393241</xdr:row>
                    <xdr:rowOff>19050</xdr:rowOff>
                  </from>
                  <to>
                    <xdr:col>3882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7" r:id="rId250" name="Spinner 247">
              <controlPr defaultSize="0" autoPict="0">
                <anchor moveWithCells="1" sizeWithCells="1">
                  <from>
                    <xdr:col>3881</xdr:col>
                    <xdr:colOff>19050</xdr:colOff>
                    <xdr:row>458777</xdr:row>
                    <xdr:rowOff>19050</xdr:rowOff>
                  </from>
                  <to>
                    <xdr:col>3882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8" r:id="rId251" name="Spinner 248">
              <controlPr defaultSize="0" autoPict="0">
                <anchor moveWithCells="1" sizeWithCells="1">
                  <from>
                    <xdr:col>3881</xdr:col>
                    <xdr:colOff>19050</xdr:colOff>
                    <xdr:row>524313</xdr:row>
                    <xdr:rowOff>19050</xdr:rowOff>
                  </from>
                  <to>
                    <xdr:col>3882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9" r:id="rId252" name="Spinner 249">
              <controlPr defaultSize="0" autoPict="0">
                <anchor moveWithCells="1" sizeWithCells="1">
                  <from>
                    <xdr:col>3881</xdr:col>
                    <xdr:colOff>19050</xdr:colOff>
                    <xdr:row>589849</xdr:row>
                    <xdr:rowOff>19050</xdr:rowOff>
                  </from>
                  <to>
                    <xdr:col>3882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0" r:id="rId253" name="Spinner 250">
              <controlPr defaultSize="0" autoPict="0">
                <anchor moveWithCells="1" sizeWithCells="1">
                  <from>
                    <xdr:col>3881</xdr:col>
                    <xdr:colOff>19050</xdr:colOff>
                    <xdr:row>655385</xdr:row>
                    <xdr:rowOff>19050</xdr:rowOff>
                  </from>
                  <to>
                    <xdr:col>3882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1" r:id="rId254" name="Spinner 251">
              <controlPr defaultSize="0" autoPict="0">
                <anchor moveWithCells="1" sizeWithCells="1">
                  <from>
                    <xdr:col>3881</xdr:col>
                    <xdr:colOff>19050</xdr:colOff>
                    <xdr:row>720921</xdr:row>
                    <xdr:rowOff>19050</xdr:rowOff>
                  </from>
                  <to>
                    <xdr:col>3882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2" r:id="rId255" name="Spinner 252">
              <controlPr defaultSize="0" autoPict="0">
                <anchor moveWithCells="1" sizeWithCells="1">
                  <from>
                    <xdr:col>3881</xdr:col>
                    <xdr:colOff>19050</xdr:colOff>
                    <xdr:row>786457</xdr:row>
                    <xdr:rowOff>19050</xdr:rowOff>
                  </from>
                  <to>
                    <xdr:col>3882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3" r:id="rId256" name="Spinner 253">
              <controlPr defaultSize="0" autoPict="0">
                <anchor moveWithCells="1" sizeWithCells="1">
                  <from>
                    <xdr:col>3881</xdr:col>
                    <xdr:colOff>19050</xdr:colOff>
                    <xdr:row>851993</xdr:row>
                    <xdr:rowOff>19050</xdr:rowOff>
                  </from>
                  <to>
                    <xdr:col>3882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4" r:id="rId257" name="Spinner 254">
              <controlPr defaultSize="0" autoPict="0">
                <anchor moveWithCells="1" sizeWithCells="1">
                  <from>
                    <xdr:col>3881</xdr:col>
                    <xdr:colOff>19050</xdr:colOff>
                    <xdr:row>917529</xdr:row>
                    <xdr:rowOff>19050</xdr:rowOff>
                  </from>
                  <to>
                    <xdr:col>3882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5" r:id="rId258" name="Spinner 255">
              <controlPr defaultSize="0" autoPict="0">
                <anchor moveWithCells="1" sizeWithCells="1">
                  <from>
                    <xdr:col>3881</xdr:col>
                    <xdr:colOff>19050</xdr:colOff>
                    <xdr:row>983065</xdr:row>
                    <xdr:rowOff>19050</xdr:rowOff>
                  </from>
                  <to>
                    <xdr:col>3882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6" r:id="rId259" name="Spinner 256">
              <controlPr defaultSize="0" autoPict="0">
                <anchor moveWithCells="1" sizeWithCells="1">
                  <from>
                    <xdr:col>4137</xdr:col>
                    <xdr:colOff>19050</xdr:colOff>
                    <xdr:row>25</xdr:row>
                    <xdr:rowOff>19050</xdr:rowOff>
                  </from>
                  <to>
                    <xdr:col>4138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7" r:id="rId260" name="Spinner 257">
              <controlPr defaultSize="0" autoPict="0">
                <anchor moveWithCells="1" sizeWithCells="1">
                  <from>
                    <xdr:col>4137</xdr:col>
                    <xdr:colOff>19050</xdr:colOff>
                    <xdr:row>65561</xdr:row>
                    <xdr:rowOff>19050</xdr:rowOff>
                  </from>
                  <to>
                    <xdr:col>4138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8" r:id="rId261" name="Spinner 258">
              <controlPr defaultSize="0" autoPict="0">
                <anchor moveWithCells="1" sizeWithCells="1">
                  <from>
                    <xdr:col>4137</xdr:col>
                    <xdr:colOff>19050</xdr:colOff>
                    <xdr:row>131097</xdr:row>
                    <xdr:rowOff>19050</xdr:rowOff>
                  </from>
                  <to>
                    <xdr:col>4138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9" r:id="rId262" name="Spinner 259">
              <controlPr defaultSize="0" autoPict="0">
                <anchor moveWithCells="1" sizeWithCells="1">
                  <from>
                    <xdr:col>4137</xdr:col>
                    <xdr:colOff>19050</xdr:colOff>
                    <xdr:row>196633</xdr:row>
                    <xdr:rowOff>19050</xdr:rowOff>
                  </from>
                  <to>
                    <xdr:col>4138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0" r:id="rId263" name="Spinner 260">
              <controlPr defaultSize="0" autoPict="0">
                <anchor moveWithCells="1" sizeWithCells="1">
                  <from>
                    <xdr:col>4137</xdr:col>
                    <xdr:colOff>19050</xdr:colOff>
                    <xdr:row>262169</xdr:row>
                    <xdr:rowOff>19050</xdr:rowOff>
                  </from>
                  <to>
                    <xdr:col>4138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1" r:id="rId264" name="Spinner 261">
              <controlPr defaultSize="0" autoPict="0">
                <anchor moveWithCells="1" sizeWithCells="1">
                  <from>
                    <xdr:col>4137</xdr:col>
                    <xdr:colOff>19050</xdr:colOff>
                    <xdr:row>327705</xdr:row>
                    <xdr:rowOff>19050</xdr:rowOff>
                  </from>
                  <to>
                    <xdr:col>4138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2" r:id="rId265" name="Spinner 262">
              <controlPr defaultSize="0" autoPict="0">
                <anchor moveWithCells="1" sizeWithCells="1">
                  <from>
                    <xdr:col>4137</xdr:col>
                    <xdr:colOff>19050</xdr:colOff>
                    <xdr:row>393241</xdr:row>
                    <xdr:rowOff>19050</xdr:rowOff>
                  </from>
                  <to>
                    <xdr:col>4138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3" r:id="rId266" name="Spinner 263">
              <controlPr defaultSize="0" autoPict="0">
                <anchor moveWithCells="1" sizeWithCells="1">
                  <from>
                    <xdr:col>4137</xdr:col>
                    <xdr:colOff>19050</xdr:colOff>
                    <xdr:row>458777</xdr:row>
                    <xdr:rowOff>19050</xdr:rowOff>
                  </from>
                  <to>
                    <xdr:col>4138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4" r:id="rId267" name="Spinner 264">
              <controlPr defaultSize="0" autoPict="0">
                <anchor moveWithCells="1" sizeWithCells="1">
                  <from>
                    <xdr:col>4137</xdr:col>
                    <xdr:colOff>19050</xdr:colOff>
                    <xdr:row>524313</xdr:row>
                    <xdr:rowOff>19050</xdr:rowOff>
                  </from>
                  <to>
                    <xdr:col>4138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5" r:id="rId268" name="Spinner 265">
              <controlPr defaultSize="0" autoPict="0">
                <anchor moveWithCells="1" sizeWithCells="1">
                  <from>
                    <xdr:col>4137</xdr:col>
                    <xdr:colOff>19050</xdr:colOff>
                    <xdr:row>589849</xdr:row>
                    <xdr:rowOff>19050</xdr:rowOff>
                  </from>
                  <to>
                    <xdr:col>4138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" r:id="rId269" name="Spinner 266">
              <controlPr defaultSize="0" autoPict="0">
                <anchor moveWithCells="1" sizeWithCells="1">
                  <from>
                    <xdr:col>4137</xdr:col>
                    <xdr:colOff>19050</xdr:colOff>
                    <xdr:row>655385</xdr:row>
                    <xdr:rowOff>19050</xdr:rowOff>
                  </from>
                  <to>
                    <xdr:col>4138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7" r:id="rId270" name="Spinner 267">
              <controlPr defaultSize="0" autoPict="0">
                <anchor moveWithCells="1" sizeWithCells="1">
                  <from>
                    <xdr:col>4137</xdr:col>
                    <xdr:colOff>19050</xdr:colOff>
                    <xdr:row>720921</xdr:row>
                    <xdr:rowOff>19050</xdr:rowOff>
                  </from>
                  <to>
                    <xdr:col>4138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8" r:id="rId271" name="Spinner 268">
              <controlPr defaultSize="0" autoPict="0">
                <anchor moveWithCells="1" sizeWithCells="1">
                  <from>
                    <xdr:col>4137</xdr:col>
                    <xdr:colOff>19050</xdr:colOff>
                    <xdr:row>786457</xdr:row>
                    <xdr:rowOff>19050</xdr:rowOff>
                  </from>
                  <to>
                    <xdr:col>4138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9" r:id="rId272" name="Spinner 269">
              <controlPr defaultSize="0" autoPict="0">
                <anchor moveWithCells="1" sizeWithCells="1">
                  <from>
                    <xdr:col>4137</xdr:col>
                    <xdr:colOff>19050</xdr:colOff>
                    <xdr:row>851993</xdr:row>
                    <xdr:rowOff>19050</xdr:rowOff>
                  </from>
                  <to>
                    <xdr:col>4138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0" r:id="rId273" name="Spinner 270">
              <controlPr defaultSize="0" autoPict="0">
                <anchor moveWithCells="1" sizeWithCells="1">
                  <from>
                    <xdr:col>4137</xdr:col>
                    <xdr:colOff>19050</xdr:colOff>
                    <xdr:row>917529</xdr:row>
                    <xdr:rowOff>19050</xdr:rowOff>
                  </from>
                  <to>
                    <xdr:col>4138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1" r:id="rId274" name="Spinner 271">
              <controlPr defaultSize="0" autoPict="0">
                <anchor moveWithCells="1" sizeWithCells="1">
                  <from>
                    <xdr:col>4137</xdr:col>
                    <xdr:colOff>19050</xdr:colOff>
                    <xdr:row>983065</xdr:row>
                    <xdr:rowOff>19050</xdr:rowOff>
                  </from>
                  <to>
                    <xdr:col>4138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2" r:id="rId275" name="Spinner 272">
              <controlPr defaultSize="0" autoPict="0">
                <anchor moveWithCells="1" sizeWithCells="1">
                  <from>
                    <xdr:col>4393</xdr:col>
                    <xdr:colOff>19050</xdr:colOff>
                    <xdr:row>25</xdr:row>
                    <xdr:rowOff>19050</xdr:rowOff>
                  </from>
                  <to>
                    <xdr:col>4394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3" r:id="rId276" name="Spinner 273">
              <controlPr defaultSize="0" autoPict="0">
                <anchor moveWithCells="1" sizeWithCells="1">
                  <from>
                    <xdr:col>4393</xdr:col>
                    <xdr:colOff>19050</xdr:colOff>
                    <xdr:row>65561</xdr:row>
                    <xdr:rowOff>19050</xdr:rowOff>
                  </from>
                  <to>
                    <xdr:col>4394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4" r:id="rId277" name="Spinner 274">
              <controlPr defaultSize="0" autoPict="0">
                <anchor moveWithCells="1" sizeWithCells="1">
                  <from>
                    <xdr:col>4393</xdr:col>
                    <xdr:colOff>19050</xdr:colOff>
                    <xdr:row>131097</xdr:row>
                    <xdr:rowOff>19050</xdr:rowOff>
                  </from>
                  <to>
                    <xdr:col>4394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5" r:id="rId278" name="Spinner 275">
              <controlPr defaultSize="0" autoPict="0">
                <anchor moveWithCells="1" sizeWithCells="1">
                  <from>
                    <xdr:col>4393</xdr:col>
                    <xdr:colOff>19050</xdr:colOff>
                    <xdr:row>196633</xdr:row>
                    <xdr:rowOff>19050</xdr:rowOff>
                  </from>
                  <to>
                    <xdr:col>4394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" r:id="rId279" name="Spinner 276">
              <controlPr defaultSize="0" autoPict="0">
                <anchor moveWithCells="1" sizeWithCells="1">
                  <from>
                    <xdr:col>4393</xdr:col>
                    <xdr:colOff>19050</xdr:colOff>
                    <xdr:row>262169</xdr:row>
                    <xdr:rowOff>19050</xdr:rowOff>
                  </from>
                  <to>
                    <xdr:col>4394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7" r:id="rId280" name="Spinner 277">
              <controlPr defaultSize="0" autoPict="0">
                <anchor moveWithCells="1" sizeWithCells="1">
                  <from>
                    <xdr:col>4393</xdr:col>
                    <xdr:colOff>19050</xdr:colOff>
                    <xdr:row>327705</xdr:row>
                    <xdr:rowOff>19050</xdr:rowOff>
                  </from>
                  <to>
                    <xdr:col>4394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8" r:id="rId281" name="Spinner 278">
              <controlPr defaultSize="0" autoPict="0">
                <anchor moveWithCells="1" sizeWithCells="1">
                  <from>
                    <xdr:col>4393</xdr:col>
                    <xdr:colOff>19050</xdr:colOff>
                    <xdr:row>393241</xdr:row>
                    <xdr:rowOff>19050</xdr:rowOff>
                  </from>
                  <to>
                    <xdr:col>4394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9" r:id="rId282" name="Spinner 279">
              <controlPr defaultSize="0" autoPict="0">
                <anchor moveWithCells="1" sizeWithCells="1">
                  <from>
                    <xdr:col>4393</xdr:col>
                    <xdr:colOff>19050</xdr:colOff>
                    <xdr:row>458777</xdr:row>
                    <xdr:rowOff>19050</xdr:rowOff>
                  </from>
                  <to>
                    <xdr:col>4394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0" r:id="rId283" name="Spinner 280">
              <controlPr defaultSize="0" autoPict="0">
                <anchor moveWithCells="1" sizeWithCells="1">
                  <from>
                    <xdr:col>4393</xdr:col>
                    <xdr:colOff>19050</xdr:colOff>
                    <xdr:row>524313</xdr:row>
                    <xdr:rowOff>19050</xdr:rowOff>
                  </from>
                  <to>
                    <xdr:col>4394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1" r:id="rId284" name="Spinner 281">
              <controlPr defaultSize="0" autoPict="0">
                <anchor moveWithCells="1" sizeWithCells="1">
                  <from>
                    <xdr:col>4393</xdr:col>
                    <xdr:colOff>19050</xdr:colOff>
                    <xdr:row>589849</xdr:row>
                    <xdr:rowOff>19050</xdr:rowOff>
                  </from>
                  <to>
                    <xdr:col>4394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2" r:id="rId285" name="Spinner 282">
              <controlPr defaultSize="0" autoPict="0">
                <anchor moveWithCells="1" sizeWithCells="1">
                  <from>
                    <xdr:col>4393</xdr:col>
                    <xdr:colOff>19050</xdr:colOff>
                    <xdr:row>655385</xdr:row>
                    <xdr:rowOff>19050</xdr:rowOff>
                  </from>
                  <to>
                    <xdr:col>4394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3" r:id="rId286" name="Spinner 283">
              <controlPr defaultSize="0" autoPict="0">
                <anchor moveWithCells="1" sizeWithCells="1">
                  <from>
                    <xdr:col>4393</xdr:col>
                    <xdr:colOff>19050</xdr:colOff>
                    <xdr:row>720921</xdr:row>
                    <xdr:rowOff>19050</xdr:rowOff>
                  </from>
                  <to>
                    <xdr:col>4394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4" r:id="rId287" name="Spinner 284">
              <controlPr defaultSize="0" autoPict="0">
                <anchor moveWithCells="1" sizeWithCells="1">
                  <from>
                    <xdr:col>4393</xdr:col>
                    <xdr:colOff>19050</xdr:colOff>
                    <xdr:row>786457</xdr:row>
                    <xdr:rowOff>19050</xdr:rowOff>
                  </from>
                  <to>
                    <xdr:col>4394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5" r:id="rId288" name="Spinner 285">
              <controlPr defaultSize="0" autoPict="0">
                <anchor moveWithCells="1" sizeWithCells="1">
                  <from>
                    <xdr:col>4393</xdr:col>
                    <xdr:colOff>19050</xdr:colOff>
                    <xdr:row>851993</xdr:row>
                    <xdr:rowOff>19050</xdr:rowOff>
                  </from>
                  <to>
                    <xdr:col>4394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" r:id="rId289" name="Spinner 286">
              <controlPr defaultSize="0" autoPict="0">
                <anchor moveWithCells="1" sizeWithCells="1">
                  <from>
                    <xdr:col>4393</xdr:col>
                    <xdr:colOff>19050</xdr:colOff>
                    <xdr:row>917529</xdr:row>
                    <xdr:rowOff>19050</xdr:rowOff>
                  </from>
                  <to>
                    <xdr:col>4394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7" r:id="rId290" name="Spinner 287">
              <controlPr defaultSize="0" autoPict="0">
                <anchor moveWithCells="1" sizeWithCells="1">
                  <from>
                    <xdr:col>4393</xdr:col>
                    <xdr:colOff>19050</xdr:colOff>
                    <xdr:row>983065</xdr:row>
                    <xdr:rowOff>19050</xdr:rowOff>
                  </from>
                  <to>
                    <xdr:col>4394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8" r:id="rId291" name="Spinner 288">
              <controlPr defaultSize="0" autoPict="0">
                <anchor moveWithCells="1" sizeWithCells="1">
                  <from>
                    <xdr:col>4649</xdr:col>
                    <xdr:colOff>19050</xdr:colOff>
                    <xdr:row>25</xdr:row>
                    <xdr:rowOff>19050</xdr:rowOff>
                  </from>
                  <to>
                    <xdr:col>4650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9" r:id="rId292" name="Spinner 289">
              <controlPr defaultSize="0" autoPict="0">
                <anchor moveWithCells="1" sizeWithCells="1">
                  <from>
                    <xdr:col>4649</xdr:col>
                    <xdr:colOff>19050</xdr:colOff>
                    <xdr:row>65561</xdr:row>
                    <xdr:rowOff>19050</xdr:rowOff>
                  </from>
                  <to>
                    <xdr:col>4650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0" r:id="rId293" name="Spinner 290">
              <controlPr defaultSize="0" autoPict="0">
                <anchor moveWithCells="1" sizeWithCells="1">
                  <from>
                    <xdr:col>4649</xdr:col>
                    <xdr:colOff>19050</xdr:colOff>
                    <xdr:row>131097</xdr:row>
                    <xdr:rowOff>19050</xdr:rowOff>
                  </from>
                  <to>
                    <xdr:col>4650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1" r:id="rId294" name="Spinner 291">
              <controlPr defaultSize="0" autoPict="0">
                <anchor moveWithCells="1" sizeWithCells="1">
                  <from>
                    <xdr:col>4649</xdr:col>
                    <xdr:colOff>19050</xdr:colOff>
                    <xdr:row>196633</xdr:row>
                    <xdr:rowOff>19050</xdr:rowOff>
                  </from>
                  <to>
                    <xdr:col>4650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2" r:id="rId295" name="Spinner 292">
              <controlPr defaultSize="0" autoPict="0">
                <anchor moveWithCells="1" sizeWithCells="1">
                  <from>
                    <xdr:col>4649</xdr:col>
                    <xdr:colOff>19050</xdr:colOff>
                    <xdr:row>262169</xdr:row>
                    <xdr:rowOff>19050</xdr:rowOff>
                  </from>
                  <to>
                    <xdr:col>4650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3" r:id="rId296" name="Spinner 293">
              <controlPr defaultSize="0" autoPict="0">
                <anchor moveWithCells="1" sizeWithCells="1">
                  <from>
                    <xdr:col>4649</xdr:col>
                    <xdr:colOff>19050</xdr:colOff>
                    <xdr:row>327705</xdr:row>
                    <xdr:rowOff>19050</xdr:rowOff>
                  </from>
                  <to>
                    <xdr:col>4650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4" r:id="rId297" name="Spinner 294">
              <controlPr defaultSize="0" autoPict="0">
                <anchor moveWithCells="1" sizeWithCells="1">
                  <from>
                    <xdr:col>4649</xdr:col>
                    <xdr:colOff>19050</xdr:colOff>
                    <xdr:row>393241</xdr:row>
                    <xdr:rowOff>19050</xdr:rowOff>
                  </from>
                  <to>
                    <xdr:col>4650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5" r:id="rId298" name="Spinner 295">
              <controlPr defaultSize="0" autoPict="0">
                <anchor moveWithCells="1" sizeWithCells="1">
                  <from>
                    <xdr:col>4649</xdr:col>
                    <xdr:colOff>19050</xdr:colOff>
                    <xdr:row>458777</xdr:row>
                    <xdr:rowOff>19050</xdr:rowOff>
                  </from>
                  <to>
                    <xdr:col>4650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6" r:id="rId299" name="Spinner 296">
              <controlPr defaultSize="0" autoPict="0">
                <anchor moveWithCells="1" sizeWithCells="1">
                  <from>
                    <xdr:col>4649</xdr:col>
                    <xdr:colOff>19050</xdr:colOff>
                    <xdr:row>524313</xdr:row>
                    <xdr:rowOff>19050</xdr:rowOff>
                  </from>
                  <to>
                    <xdr:col>4650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7" r:id="rId300" name="Spinner 297">
              <controlPr defaultSize="0" autoPict="0">
                <anchor moveWithCells="1" sizeWithCells="1">
                  <from>
                    <xdr:col>4649</xdr:col>
                    <xdr:colOff>19050</xdr:colOff>
                    <xdr:row>589849</xdr:row>
                    <xdr:rowOff>19050</xdr:rowOff>
                  </from>
                  <to>
                    <xdr:col>4650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8" r:id="rId301" name="Spinner 298">
              <controlPr defaultSize="0" autoPict="0">
                <anchor moveWithCells="1" sizeWithCells="1">
                  <from>
                    <xdr:col>4649</xdr:col>
                    <xdr:colOff>19050</xdr:colOff>
                    <xdr:row>655385</xdr:row>
                    <xdr:rowOff>19050</xdr:rowOff>
                  </from>
                  <to>
                    <xdr:col>4650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9" r:id="rId302" name="Spinner 299">
              <controlPr defaultSize="0" autoPict="0">
                <anchor moveWithCells="1" sizeWithCells="1">
                  <from>
                    <xdr:col>4649</xdr:col>
                    <xdr:colOff>19050</xdr:colOff>
                    <xdr:row>720921</xdr:row>
                    <xdr:rowOff>19050</xdr:rowOff>
                  </from>
                  <to>
                    <xdr:col>4650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0" r:id="rId303" name="Spinner 300">
              <controlPr defaultSize="0" autoPict="0">
                <anchor moveWithCells="1" sizeWithCells="1">
                  <from>
                    <xdr:col>4649</xdr:col>
                    <xdr:colOff>19050</xdr:colOff>
                    <xdr:row>786457</xdr:row>
                    <xdr:rowOff>19050</xdr:rowOff>
                  </from>
                  <to>
                    <xdr:col>4650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1" r:id="rId304" name="Spinner 301">
              <controlPr defaultSize="0" autoPict="0">
                <anchor moveWithCells="1" sizeWithCells="1">
                  <from>
                    <xdr:col>4649</xdr:col>
                    <xdr:colOff>19050</xdr:colOff>
                    <xdr:row>851993</xdr:row>
                    <xdr:rowOff>19050</xdr:rowOff>
                  </from>
                  <to>
                    <xdr:col>4650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2" r:id="rId305" name="Spinner 302">
              <controlPr defaultSize="0" autoPict="0">
                <anchor moveWithCells="1" sizeWithCells="1">
                  <from>
                    <xdr:col>4649</xdr:col>
                    <xdr:colOff>19050</xdr:colOff>
                    <xdr:row>917529</xdr:row>
                    <xdr:rowOff>19050</xdr:rowOff>
                  </from>
                  <to>
                    <xdr:col>4650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3" r:id="rId306" name="Spinner 303">
              <controlPr defaultSize="0" autoPict="0">
                <anchor moveWithCells="1" sizeWithCells="1">
                  <from>
                    <xdr:col>4649</xdr:col>
                    <xdr:colOff>19050</xdr:colOff>
                    <xdr:row>983065</xdr:row>
                    <xdr:rowOff>19050</xdr:rowOff>
                  </from>
                  <to>
                    <xdr:col>4650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4" r:id="rId307" name="Spinner 304">
              <controlPr defaultSize="0" autoPict="0">
                <anchor moveWithCells="1" sizeWithCells="1">
                  <from>
                    <xdr:col>4905</xdr:col>
                    <xdr:colOff>19050</xdr:colOff>
                    <xdr:row>25</xdr:row>
                    <xdr:rowOff>19050</xdr:rowOff>
                  </from>
                  <to>
                    <xdr:col>4906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5" r:id="rId308" name="Spinner 305">
              <controlPr defaultSize="0" autoPict="0">
                <anchor moveWithCells="1" sizeWithCells="1">
                  <from>
                    <xdr:col>4905</xdr:col>
                    <xdr:colOff>19050</xdr:colOff>
                    <xdr:row>65561</xdr:row>
                    <xdr:rowOff>19050</xdr:rowOff>
                  </from>
                  <to>
                    <xdr:col>4906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6" r:id="rId309" name="Spinner 306">
              <controlPr defaultSize="0" autoPict="0">
                <anchor moveWithCells="1" sizeWithCells="1">
                  <from>
                    <xdr:col>4905</xdr:col>
                    <xdr:colOff>19050</xdr:colOff>
                    <xdr:row>131097</xdr:row>
                    <xdr:rowOff>19050</xdr:rowOff>
                  </from>
                  <to>
                    <xdr:col>4906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" r:id="rId310" name="Spinner 307">
              <controlPr defaultSize="0" autoPict="0">
                <anchor moveWithCells="1" sizeWithCells="1">
                  <from>
                    <xdr:col>4905</xdr:col>
                    <xdr:colOff>19050</xdr:colOff>
                    <xdr:row>196633</xdr:row>
                    <xdr:rowOff>19050</xdr:rowOff>
                  </from>
                  <to>
                    <xdr:col>4906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8" r:id="rId311" name="Spinner 308">
              <controlPr defaultSize="0" autoPict="0">
                <anchor moveWithCells="1" sizeWithCells="1">
                  <from>
                    <xdr:col>4905</xdr:col>
                    <xdr:colOff>19050</xdr:colOff>
                    <xdr:row>262169</xdr:row>
                    <xdr:rowOff>19050</xdr:rowOff>
                  </from>
                  <to>
                    <xdr:col>4906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9" r:id="rId312" name="Spinner 309">
              <controlPr defaultSize="0" autoPict="0">
                <anchor moveWithCells="1" sizeWithCells="1">
                  <from>
                    <xdr:col>4905</xdr:col>
                    <xdr:colOff>19050</xdr:colOff>
                    <xdr:row>327705</xdr:row>
                    <xdr:rowOff>19050</xdr:rowOff>
                  </from>
                  <to>
                    <xdr:col>4906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0" r:id="rId313" name="Spinner 310">
              <controlPr defaultSize="0" autoPict="0">
                <anchor moveWithCells="1" sizeWithCells="1">
                  <from>
                    <xdr:col>4905</xdr:col>
                    <xdr:colOff>19050</xdr:colOff>
                    <xdr:row>393241</xdr:row>
                    <xdr:rowOff>19050</xdr:rowOff>
                  </from>
                  <to>
                    <xdr:col>4906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1" r:id="rId314" name="Spinner 311">
              <controlPr defaultSize="0" autoPict="0">
                <anchor moveWithCells="1" sizeWithCells="1">
                  <from>
                    <xdr:col>4905</xdr:col>
                    <xdr:colOff>19050</xdr:colOff>
                    <xdr:row>458777</xdr:row>
                    <xdr:rowOff>19050</xdr:rowOff>
                  </from>
                  <to>
                    <xdr:col>4906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2" r:id="rId315" name="Spinner 312">
              <controlPr defaultSize="0" autoPict="0">
                <anchor moveWithCells="1" sizeWithCells="1">
                  <from>
                    <xdr:col>4905</xdr:col>
                    <xdr:colOff>19050</xdr:colOff>
                    <xdr:row>524313</xdr:row>
                    <xdr:rowOff>19050</xdr:rowOff>
                  </from>
                  <to>
                    <xdr:col>4906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3" r:id="rId316" name="Spinner 313">
              <controlPr defaultSize="0" autoPict="0">
                <anchor moveWithCells="1" sizeWithCells="1">
                  <from>
                    <xdr:col>4905</xdr:col>
                    <xdr:colOff>19050</xdr:colOff>
                    <xdr:row>589849</xdr:row>
                    <xdr:rowOff>19050</xdr:rowOff>
                  </from>
                  <to>
                    <xdr:col>4906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4" r:id="rId317" name="Spinner 314">
              <controlPr defaultSize="0" autoPict="0">
                <anchor moveWithCells="1" sizeWithCells="1">
                  <from>
                    <xdr:col>4905</xdr:col>
                    <xdr:colOff>19050</xdr:colOff>
                    <xdr:row>655385</xdr:row>
                    <xdr:rowOff>19050</xdr:rowOff>
                  </from>
                  <to>
                    <xdr:col>4906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5" r:id="rId318" name="Spinner 315">
              <controlPr defaultSize="0" autoPict="0">
                <anchor moveWithCells="1" sizeWithCells="1">
                  <from>
                    <xdr:col>4905</xdr:col>
                    <xdr:colOff>19050</xdr:colOff>
                    <xdr:row>720921</xdr:row>
                    <xdr:rowOff>19050</xdr:rowOff>
                  </from>
                  <to>
                    <xdr:col>4906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6" r:id="rId319" name="Spinner 316">
              <controlPr defaultSize="0" autoPict="0">
                <anchor moveWithCells="1" sizeWithCells="1">
                  <from>
                    <xdr:col>4905</xdr:col>
                    <xdr:colOff>19050</xdr:colOff>
                    <xdr:row>786457</xdr:row>
                    <xdr:rowOff>19050</xdr:rowOff>
                  </from>
                  <to>
                    <xdr:col>4906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7" r:id="rId320" name="Spinner 317">
              <controlPr defaultSize="0" autoPict="0">
                <anchor moveWithCells="1" sizeWithCells="1">
                  <from>
                    <xdr:col>4905</xdr:col>
                    <xdr:colOff>19050</xdr:colOff>
                    <xdr:row>851993</xdr:row>
                    <xdr:rowOff>19050</xdr:rowOff>
                  </from>
                  <to>
                    <xdr:col>4906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8" r:id="rId321" name="Spinner 318">
              <controlPr defaultSize="0" autoPict="0">
                <anchor moveWithCells="1" sizeWithCells="1">
                  <from>
                    <xdr:col>4905</xdr:col>
                    <xdr:colOff>19050</xdr:colOff>
                    <xdr:row>917529</xdr:row>
                    <xdr:rowOff>19050</xdr:rowOff>
                  </from>
                  <to>
                    <xdr:col>4906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9" r:id="rId322" name="Spinner 319">
              <controlPr defaultSize="0" autoPict="0">
                <anchor moveWithCells="1" sizeWithCells="1">
                  <from>
                    <xdr:col>4905</xdr:col>
                    <xdr:colOff>19050</xdr:colOff>
                    <xdr:row>983065</xdr:row>
                    <xdr:rowOff>19050</xdr:rowOff>
                  </from>
                  <to>
                    <xdr:col>4906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0" r:id="rId323" name="Spinner 320">
              <controlPr defaultSize="0" autoPict="0">
                <anchor moveWithCells="1" sizeWithCells="1">
                  <from>
                    <xdr:col>5161</xdr:col>
                    <xdr:colOff>19050</xdr:colOff>
                    <xdr:row>25</xdr:row>
                    <xdr:rowOff>19050</xdr:rowOff>
                  </from>
                  <to>
                    <xdr:col>5162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1" r:id="rId324" name="Spinner 321">
              <controlPr defaultSize="0" autoPict="0">
                <anchor moveWithCells="1" sizeWithCells="1">
                  <from>
                    <xdr:col>5161</xdr:col>
                    <xdr:colOff>19050</xdr:colOff>
                    <xdr:row>65561</xdr:row>
                    <xdr:rowOff>19050</xdr:rowOff>
                  </from>
                  <to>
                    <xdr:col>5162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2" r:id="rId325" name="Spinner 322">
              <controlPr defaultSize="0" autoPict="0">
                <anchor moveWithCells="1" sizeWithCells="1">
                  <from>
                    <xdr:col>5161</xdr:col>
                    <xdr:colOff>19050</xdr:colOff>
                    <xdr:row>131097</xdr:row>
                    <xdr:rowOff>19050</xdr:rowOff>
                  </from>
                  <to>
                    <xdr:col>5162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3" r:id="rId326" name="Spinner 323">
              <controlPr defaultSize="0" autoPict="0">
                <anchor moveWithCells="1" sizeWithCells="1">
                  <from>
                    <xdr:col>5161</xdr:col>
                    <xdr:colOff>19050</xdr:colOff>
                    <xdr:row>196633</xdr:row>
                    <xdr:rowOff>19050</xdr:rowOff>
                  </from>
                  <to>
                    <xdr:col>5162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4" r:id="rId327" name="Spinner 324">
              <controlPr defaultSize="0" autoPict="0">
                <anchor moveWithCells="1" sizeWithCells="1">
                  <from>
                    <xdr:col>5161</xdr:col>
                    <xdr:colOff>19050</xdr:colOff>
                    <xdr:row>262169</xdr:row>
                    <xdr:rowOff>19050</xdr:rowOff>
                  </from>
                  <to>
                    <xdr:col>5162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5" r:id="rId328" name="Spinner 325">
              <controlPr defaultSize="0" autoPict="0">
                <anchor moveWithCells="1" sizeWithCells="1">
                  <from>
                    <xdr:col>5161</xdr:col>
                    <xdr:colOff>19050</xdr:colOff>
                    <xdr:row>327705</xdr:row>
                    <xdr:rowOff>19050</xdr:rowOff>
                  </from>
                  <to>
                    <xdr:col>5162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6" r:id="rId329" name="Spinner 326">
              <controlPr defaultSize="0" autoPict="0">
                <anchor moveWithCells="1" sizeWithCells="1">
                  <from>
                    <xdr:col>5161</xdr:col>
                    <xdr:colOff>19050</xdr:colOff>
                    <xdr:row>393241</xdr:row>
                    <xdr:rowOff>19050</xdr:rowOff>
                  </from>
                  <to>
                    <xdr:col>5162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7" r:id="rId330" name="Spinner 327">
              <controlPr defaultSize="0" autoPict="0">
                <anchor moveWithCells="1" sizeWithCells="1">
                  <from>
                    <xdr:col>5161</xdr:col>
                    <xdr:colOff>19050</xdr:colOff>
                    <xdr:row>458777</xdr:row>
                    <xdr:rowOff>19050</xdr:rowOff>
                  </from>
                  <to>
                    <xdr:col>5162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8" r:id="rId331" name="Spinner 328">
              <controlPr defaultSize="0" autoPict="0">
                <anchor moveWithCells="1" sizeWithCells="1">
                  <from>
                    <xdr:col>5161</xdr:col>
                    <xdr:colOff>19050</xdr:colOff>
                    <xdr:row>524313</xdr:row>
                    <xdr:rowOff>19050</xdr:rowOff>
                  </from>
                  <to>
                    <xdr:col>5162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9" r:id="rId332" name="Spinner 329">
              <controlPr defaultSize="0" autoPict="0">
                <anchor moveWithCells="1" sizeWithCells="1">
                  <from>
                    <xdr:col>5161</xdr:col>
                    <xdr:colOff>19050</xdr:colOff>
                    <xdr:row>589849</xdr:row>
                    <xdr:rowOff>19050</xdr:rowOff>
                  </from>
                  <to>
                    <xdr:col>5162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0" r:id="rId333" name="Spinner 330">
              <controlPr defaultSize="0" autoPict="0">
                <anchor moveWithCells="1" sizeWithCells="1">
                  <from>
                    <xdr:col>5161</xdr:col>
                    <xdr:colOff>19050</xdr:colOff>
                    <xdr:row>655385</xdr:row>
                    <xdr:rowOff>19050</xdr:rowOff>
                  </from>
                  <to>
                    <xdr:col>5162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1" r:id="rId334" name="Spinner 331">
              <controlPr defaultSize="0" autoPict="0">
                <anchor moveWithCells="1" sizeWithCells="1">
                  <from>
                    <xdr:col>5161</xdr:col>
                    <xdr:colOff>19050</xdr:colOff>
                    <xdr:row>720921</xdr:row>
                    <xdr:rowOff>19050</xdr:rowOff>
                  </from>
                  <to>
                    <xdr:col>5162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2" r:id="rId335" name="Spinner 332">
              <controlPr defaultSize="0" autoPict="0">
                <anchor moveWithCells="1" sizeWithCells="1">
                  <from>
                    <xdr:col>5161</xdr:col>
                    <xdr:colOff>19050</xdr:colOff>
                    <xdr:row>786457</xdr:row>
                    <xdr:rowOff>19050</xdr:rowOff>
                  </from>
                  <to>
                    <xdr:col>5162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3" r:id="rId336" name="Spinner 333">
              <controlPr defaultSize="0" autoPict="0">
                <anchor moveWithCells="1" sizeWithCells="1">
                  <from>
                    <xdr:col>5161</xdr:col>
                    <xdr:colOff>19050</xdr:colOff>
                    <xdr:row>851993</xdr:row>
                    <xdr:rowOff>19050</xdr:rowOff>
                  </from>
                  <to>
                    <xdr:col>5162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4" r:id="rId337" name="Spinner 334">
              <controlPr defaultSize="0" autoPict="0">
                <anchor moveWithCells="1" sizeWithCells="1">
                  <from>
                    <xdr:col>5161</xdr:col>
                    <xdr:colOff>19050</xdr:colOff>
                    <xdr:row>917529</xdr:row>
                    <xdr:rowOff>19050</xdr:rowOff>
                  </from>
                  <to>
                    <xdr:col>5162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5" r:id="rId338" name="Spinner 335">
              <controlPr defaultSize="0" autoPict="0">
                <anchor moveWithCells="1" sizeWithCells="1">
                  <from>
                    <xdr:col>5161</xdr:col>
                    <xdr:colOff>19050</xdr:colOff>
                    <xdr:row>983065</xdr:row>
                    <xdr:rowOff>19050</xdr:rowOff>
                  </from>
                  <to>
                    <xdr:col>5162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6" r:id="rId339" name="Spinner 336">
              <controlPr defaultSize="0" autoPict="0">
                <anchor moveWithCells="1" sizeWithCells="1">
                  <from>
                    <xdr:col>5417</xdr:col>
                    <xdr:colOff>19050</xdr:colOff>
                    <xdr:row>25</xdr:row>
                    <xdr:rowOff>19050</xdr:rowOff>
                  </from>
                  <to>
                    <xdr:col>5418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7" r:id="rId340" name="Spinner 337">
              <controlPr defaultSize="0" autoPict="0">
                <anchor moveWithCells="1" sizeWithCells="1">
                  <from>
                    <xdr:col>5417</xdr:col>
                    <xdr:colOff>19050</xdr:colOff>
                    <xdr:row>65561</xdr:row>
                    <xdr:rowOff>19050</xdr:rowOff>
                  </from>
                  <to>
                    <xdr:col>5418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8" r:id="rId341" name="Spinner 338">
              <controlPr defaultSize="0" autoPict="0">
                <anchor moveWithCells="1" sizeWithCells="1">
                  <from>
                    <xdr:col>5417</xdr:col>
                    <xdr:colOff>19050</xdr:colOff>
                    <xdr:row>131097</xdr:row>
                    <xdr:rowOff>19050</xdr:rowOff>
                  </from>
                  <to>
                    <xdr:col>5418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9" r:id="rId342" name="Spinner 339">
              <controlPr defaultSize="0" autoPict="0">
                <anchor moveWithCells="1" sizeWithCells="1">
                  <from>
                    <xdr:col>5417</xdr:col>
                    <xdr:colOff>19050</xdr:colOff>
                    <xdr:row>196633</xdr:row>
                    <xdr:rowOff>19050</xdr:rowOff>
                  </from>
                  <to>
                    <xdr:col>5418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0" r:id="rId343" name="Spinner 340">
              <controlPr defaultSize="0" autoPict="0">
                <anchor moveWithCells="1" sizeWithCells="1">
                  <from>
                    <xdr:col>5417</xdr:col>
                    <xdr:colOff>19050</xdr:colOff>
                    <xdr:row>262169</xdr:row>
                    <xdr:rowOff>19050</xdr:rowOff>
                  </from>
                  <to>
                    <xdr:col>5418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1" r:id="rId344" name="Spinner 341">
              <controlPr defaultSize="0" autoPict="0">
                <anchor moveWithCells="1" sizeWithCells="1">
                  <from>
                    <xdr:col>5417</xdr:col>
                    <xdr:colOff>19050</xdr:colOff>
                    <xdr:row>327705</xdr:row>
                    <xdr:rowOff>19050</xdr:rowOff>
                  </from>
                  <to>
                    <xdr:col>5418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2" r:id="rId345" name="Spinner 342">
              <controlPr defaultSize="0" autoPict="0">
                <anchor moveWithCells="1" sizeWithCells="1">
                  <from>
                    <xdr:col>5417</xdr:col>
                    <xdr:colOff>19050</xdr:colOff>
                    <xdr:row>393241</xdr:row>
                    <xdr:rowOff>19050</xdr:rowOff>
                  </from>
                  <to>
                    <xdr:col>5418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3" r:id="rId346" name="Spinner 343">
              <controlPr defaultSize="0" autoPict="0">
                <anchor moveWithCells="1" sizeWithCells="1">
                  <from>
                    <xdr:col>5417</xdr:col>
                    <xdr:colOff>19050</xdr:colOff>
                    <xdr:row>458777</xdr:row>
                    <xdr:rowOff>19050</xdr:rowOff>
                  </from>
                  <to>
                    <xdr:col>5418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4" r:id="rId347" name="Spinner 344">
              <controlPr defaultSize="0" autoPict="0">
                <anchor moveWithCells="1" sizeWithCells="1">
                  <from>
                    <xdr:col>5417</xdr:col>
                    <xdr:colOff>19050</xdr:colOff>
                    <xdr:row>524313</xdr:row>
                    <xdr:rowOff>19050</xdr:rowOff>
                  </from>
                  <to>
                    <xdr:col>5418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5" r:id="rId348" name="Spinner 345">
              <controlPr defaultSize="0" autoPict="0">
                <anchor moveWithCells="1" sizeWithCells="1">
                  <from>
                    <xdr:col>5417</xdr:col>
                    <xdr:colOff>19050</xdr:colOff>
                    <xdr:row>589849</xdr:row>
                    <xdr:rowOff>19050</xdr:rowOff>
                  </from>
                  <to>
                    <xdr:col>5418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6" r:id="rId349" name="Spinner 346">
              <controlPr defaultSize="0" autoPict="0">
                <anchor moveWithCells="1" sizeWithCells="1">
                  <from>
                    <xdr:col>5417</xdr:col>
                    <xdr:colOff>19050</xdr:colOff>
                    <xdr:row>655385</xdr:row>
                    <xdr:rowOff>19050</xdr:rowOff>
                  </from>
                  <to>
                    <xdr:col>5418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7" r:id="rId350" name="Spinner 347">
              <controlPr defaultSize="0" autoPict="0">
                <anchor moveWithCells="1" sizeWithCells="1">
                  <from>
                    <xdr:col>5417</xdr:col>
                    <xdr:colOff>19050</xdr:colOff>
                    <xdr:row>720921</xdr:row>
                    <xdr:rowOff>19050</xdr:rowOff>
                  </from>
                  <to>
                    <xdr:col>5418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8" r:id="rId351" name="Spinner 348">
              <controlPr defaultSize="0" autoPict="0">
                <anchor moveWithCells="1" sizeWithCells="1">
                  <from>
                    <xdr:col>5417</xdr:col>
                    <xdr:colOff>19050</xdr:colOff>
                    <xdr:row>786457</xdr:row>
                    <xdr:rowOff>19050</xdr:rowOff>
                  </from>
                  <to>
                    <xdr:col>5418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9" r:id="rId352" name="Spinner 349">
              <controlPr defaultSize="0" autoPict="0">
                <anchor moveWithCells="1" sizeWithCells="1">
                  <from>
                    <xdr:col>5417</xdr:col>
                    <xdr:colOff>19050</xdr:colOff>
                    <xdr:row>851993</xdr:row>
                    <xdr:rowOff>19050</xdr:rowOff>
                  </from>
                  <to>
                    <xdr:col>5418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0" r:id="rId353" name="Spinner 350">
              <controlPr defaultSize="0" autoPict="0">
                <anchor moveWithCells="1" sizeWithCells="1">
                  <from>
                    <xdr:col>5417</xdr:col>
                    <xdr:colOff>19050</xdr:colOff>
                    <xdr:row>917529</xdr:row>
                    <xdr:rowOff>19050</xdr:rowOff>
                  </from>
                  <to>
                    <xdr:col>5418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1" r:id="rId354" name="Spinner 351">
              <controlPr defaultSize="0" autoPict="0">
                <anchor moveWithCells="1" sizeWithCells="1">
                  <from>
                    <xdr:col>5417</xdr:col>
                    <xdr:colOff>19050</xdr:colOff>
                    <xdr:row>983065</xdr:row>
                    <xdr:rowOff>19050</xdr:rowOff>
                  </from>
                  <to>
                    <xdr:col>5418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2" r:id="rId355" name="Spinner 352">
              <controlPr defaultSize="0" autoPict="0">
                <anchor moveWithCells="1" sizeWithCells="1">
                  <from>
                    <xdr:col>5673</xdr:col>
                    <xdr:colOff>19050</xdr:colOff>
                    <xdr:row>25</xdr:row>
                    <xdr:rowOff>19050</xdr:rowOff>
                  </from>
                  <to>
                    <xdr:col>5674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3" r:id="rId356" name="Spinner 353">
              <controlPr defaultSize="0" autoPict="0">
                <anchor moveWithCells="1" sizeWithCells="1">
                  <from>
                    <xdr:col>5673</xdr:col>
                    <xdr:colOff>19050</xdr:colOff>
                    <xdr:row>65561</xdr:row>
                    <xdr:rowOff>19050</xdr:rowOff>
                  </from>
                  <to>
                    <xdr:col>5674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4" r:id="rId357" name="Spinner 354">
              <controlPr defaultSize="0" autoPict="0">
                <anchor moveWithCells="1" sizeWithCells="1">
                  <from>
                    <xdr:col>5673</xdr:col>
                    <xdr:colOff>19050</xdr:colOff>
                    <xdr:row>131097</xdr:row>
                    <xdr:rowOff>19050</xdr:rowOff>
                  </from>
                  <to>
                    <xdr:col>5674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5" r:id="rId358" name="Spinner 355">
              <controlPr defaultSize="0" autoPict="0">
                <anchor moveWithCells="1" sizeWithCells="1">
                  <from>
                    <xdr:col>5673</xdr:col>
                    <xdr:colOff>19050</xdr:colOff>
                    <xdr:row>196633</xdr:row>
                    <xdr:rowOff>19050</xdr:rowOff>
                  </from>
                  <to>
                    <xdr:col>5674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6" r:id="rId359" name="Spinner 356">
              <controlPr defaultSize="0" autoPict="0">
                <anchor moveWithCells="1" sizeWithCells="1">
                  <from>
                    <xdr:col>5673</xdr:col>
                    <xdr:colOff>19050</xdr:colOff>
                    <xdr:row>262169</xdr:row>
                    <xdr:rowOff>19050</xdr:rowOff>
                  </from>
                  <to>
                    <xdr:col>5674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7" r:id="rId360" name="Spinner 357">
              <controlPr defaultSize="0" autoPict="0">
                <anchor moveWithCells="1" sizeWithCells="1">
                  <from>
                    <xdr:col>5673</xdr:col>
                    <xdr:colOff>19050</xdr:colOff>
                    <xdr:row>327705</xdr:row>
                    <xdr:rowOff>19050</xdr:rowOff>
                  </from>
                  <to>
                    <xdr:col>5674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8" r:id="rId361" name="Spinner 358">
              <controlPr defaultSize="0" autoPict="0">
                <anchor moveWithCells="1" sizeWithCells="1">
                  <from>
                    <xdr:col>5673</xdr:col>
                    <xdr:colOff>19050</xdr:colOff>
                    <xdr:row>393241</xdr:row>
                    <xdr:rowOff>19050</xdr:rowOff>
                  </from>
                  <to>
                    <xdr:col>5674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9" r:id="rId362" name="Spinner 359">
              <controlPr defaultSize="0" autoPict="0">
                <anchor moveWithCells="1" sizeWithCells="1">
                  <from>
                    <xdr:col>5673</xdr:col>
                    <xdr:colOff>19050</xdr:colOff>
                    <xdr:row>458777</xdr:row>
                    <xdr:rowOff>19050</xdr:rowOff>
                  </from>
                  <to>
                    <xdr:col>5674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0" r:id="rId363" name="Spinner 360">
              <controlPr defaultSize="0" autoPict="0">
                <anchor moveWithCells="1" sizeWithCells="1">
                  <from>
                    <xdr:col>5673</xdr:col>
                    <xdr:colOff>19050</xdr:colOff>
                    <xdr:row>524313</xdr:row>
                    <xdr:rowOff>19050</xdr:rowOff>
                  </from>
                  <to>
                    <xdr:col>5674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1" r:id="rId364" name="Spinner 361">
              <controlPr defaultSize="0" autoPict="0">
                <anchor moveWithCells="1" sizeWithCells="1">
                  <from>
                    <xdr:col>5673</xdr:col>
                    <xdr:colOff>19050</xdr:colOff>
                    <xdr:row>589849</xdr:row>
                    <xdr:rowOff>19050</xdr:rowOff>
                  </from>
                  <to>
                    <xdr:col>5674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2" r:id="rId365" name="Spinner 362">
              <controlPr defaultSize="0" autoPict="0">
                <anchor moveWithCells="1" sizeWithCells="1">
                  <from>
                    <xdr:col>5673</xdr:col>
                    <xdr:colOff>19050</xdr:colOff>
                    <xdr:row>655385</xdr:row>
                    <xdr:rowOff>19050</xdr:rowOff>
                  </from>
                  <to>
                    <xdr:col>5674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3" r:id="rId366" name="Spinner 363">
              <controlPr defaultSize="0" autoPict="0">
                <anchor moveWithCells="1" sizeWithCells="1">
                  <from>
                    <xdr:col>5673</xdr:col>
                    <xdr:colOff>19050</xdr:colOff>
                    <xdr:row>720921</xdr:row>
                    <xdr:rowOff>19050</xdr:rowOff>
                  </from>
                  <to>
                    <xdr:col>5674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4" r:id="rId367" name="Spinner 364">
              <controlPr defaultSize="0" autoPict="0">
                <anchor moveWithCells="1" sizeWithCells="1">
                  <from>
                    <xdr:col>5673</xdr:col>
                    <xdr:colOff>19050</xdr:colOff>
                    <xdr:row>786457</xdr:row>
                    <xdr:rowOff>19050</xdr:rowOff>
                  </from>
                  <to>
                    <xdr:col>5674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5" r:id="rId368" name="Spinner 365">
              <controlPr defaultSize="0" autoPict="0">
                <anchor moveWithCells="1" sizeWithCells="1">
                  <from>
                    <xdr:col>5673</xdr:col>
                    <xdr:colOff>19050</xdr:colOff>
                    <xdr:row>851993</xdr:row>
                    <xdr:rowOff>19050</xdr:rowOff>
                  </from>
                  <to>
                    <xdr:col>5674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6" r:id="rId369" name="Spinner 366">
              <controlPr defaultSize="0" autoPict="0">
                <anchor moveWithCells="1" sizeWithCells="1">
                  <from>
                    <xdr:col>5673</xdr:col>
                    <xdr:colOff>19050</xdr:colOff>
                    <xdr:row>917529</xdr:row>
                    <xdr:rowOff>19050</xdr:rowOff>
                  </from>
                  <to>
                    <xdr:col>5674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7" r:id="rId370" name="Spinner 367">
              <controlPr defaultSize="0" autoPict="0">
                <anchor moveWithCells="1" sizeWithCells="1">
                  <from>
                    <xdr:col>5673</xdr:col>
                    <xdr:colOff>19050</xdr:colOff>
                    <xdr:row>983065</xdr:row>
                    <xdr:rowOff>19050</xdr:rowOff>
                  </from>
                  <to>
                    <xdr:col>5674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" r:id="rId371" name="Spinner 368">
              <controlPr defaultSize="0" autoPict="0">
                <anchor moveWithCells="1" sizeWithCells="1">
                  <from>
                    <xdr:col>5929</xdr:col>
                    <xdr:colOff>19050</xdr:colOff>
                    <xdr:row>25</xdr:row>
                    <xdr:rowOff>19050</xdr:rowOff>
                  </from>
                  <to>
                    <xdr:col>5930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9" r:id="rId372" name="Spinner 369">
              <controlPr defaultSize="0" autoPict="0">
                <anchor moveWithCells="1" sizeWithCells="1">
                  <from>
                    <xdr:col>5929</xdr:col>
                    <xdr:colOff>19050</xdr:colOff>
                    <xdr:row>65561</xdr:row>
                    <xdr:rowOff>19050</xdr:rowOff>
                  </from>
                  <to>
                    <xdr:col>5930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0" r:id="rId373" name="Spinner 370">
              <controlPr defaultSize="0" autoPict="0">
                <anchor moveWithCells="1" sizeWithCells="1">
                  <from>
                    <xdr:col>5929</xdr:col>
                    <xdr:colOff>19050</xdr:colOff>
                    <xdr:row>131097</xdr:row>
                    <xdr:rowOff>19050</xdr:rowOff>
                  </from>
                  <to>
                    <xdr:col>5930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1" r:id="rId374" name="Spinner 371">
              <controlPr defaultSize="0" autoPict="0">
                <anchor moveWithCells="1" sizeWithCells="1">
                  <from>
                    <xdr:col>5929</xdr:col>
                    <xdr:colOff>19050</xdr:colOff>
                    <xdr:row>196633</xdr:row>
                    <xdr:rowOff>19050</xdr:rowOff>
                  </from>
                  <to>
                    <xdr:col>5930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2" r:id="rId375" name="Spinner 372">
              <controlPr defaultSize="0" autoPict="0">
                <anchor moveWithCells="1" sizeWithCells="1">
                  <from>
                    <xdr:col>5929</xdr:col>
                    <xdr:colOff>19050</xdr:colOff>
                    <xdr:row>262169</xdr:row>
                    <xdr:rowOff>19050</xdr:rowOff>
                  </from>
                  <to>
                    <xdr:col>5930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3" r:id="rId376" name="Spinner 373">
              <controlPr defaultSize="0" autoPict="0">
                <anchor moveWithCells="1" sizeWithCells="1">
                  <from>
                    <xdr:col>5929</xdr:col>
                    <xdr:colOff>19050</xdr:colOff>
                    <xdr:row>327705</xdr:row>
                    <xdr:rowOff>19050</xdr:rowOff>
                  </from>
                  <to>
                    <xdr:col>5930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4" r:id="rId377" name="Spinner 374">
              <controlPr defaultSize="0" autoPict="0">
                <anchor moveWithCells="1" sizeWithCells="1">
                  <from>
                    <xdr:col>5929</xdr:col>
                    <xdr:colOff>19050</xdr:colOff>
                    <xdr:row>393241</xdr:row>
                    <xdr:rowOff>19050</xdr:rowOff>
                  </from>
                  <to>
                    <xdr:col>5930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5" r:id="rId378" name="Spinner 375">
              <controlPr defaultSize="0" autoPict="0">
                <anchor moveWithCells="1" sizeWithCells="1">
                  <from>
                    <xdr:col>5929</xdr:col>
                    <xdr:colOff>19050</xdr:colOff>
                    <xdr:row>458777</xdr:row>
                    <xdr:rowOff>19050</xdr:rowOff>
                  </from>
                  <to>
                    <xdr:col>5930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6" r:id="rId379" name="Spinner 376">
              <controlPr defaultSize="0" autoPict="0">
                <anchor moveWithCells="1" sizeWithCells="1">
                  <from>
                    <xdr:col>5929</xdr:col>
                    <xdr:colOff>19050</xdr:colOff>
                    <xdr:row>524313</xdr:row>
                    <xdr:rowOff>19050</xdr:rowOff>
                  </from>
                  <to>
                    <xdr:col>5930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7" r:id="rId380" name="Spinner 377">
              <controlPr defaultSize="0" autoPict="0">
                <anchor moveWithCells="1" sizeWithCells="1">
                  <from>
                    <xdr:col>5929</xdr:col>
                    <xdr:colOff>19050</xdr:colOff>
                    <xdr:row>589849</xdr:row>
                    <xdr:rowOff>19050</xdr:rowOff>
                  </from>
                  <to>
                    <xdr:col>5930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8" r:id="rId381" name="Spinner 378">
              <controlPr defaultSize="0" autoPict="0">
                <anchor moveWithCells="1" sizeWithCells="1">
                  <from>
                    <xdr:col>5929</xdr:col>
                    <xdr:colOff>19050</xdr:colOff>
                    <xdr:row>655385</xdr:row>
                    <xdr:rowOff>19050</xdr:rowOff>
                  </from>
                  <to>
                    <xdr:col>5930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9" r:id="rId382" name="Spinner 379">
              <controlPr defaultSize="0" autoPict="0">
                <anchor moveWithCells="1" sizeWithCells="1">
                  <from>
                    <xdr:col>5929</xdr:col>
                    <xdr:colOff>19050</xdr:colOff>
                    <xdr:row>720921</xdr:row>
                    <xdr:rowOff>19050</xdr:rowOff>
                  </from>
                  <to>
                    <xdr:col>5930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0" r:id="rId383" name="Spinner 380">
              <controlPr defaultSize="0" autoPict="0">
                <anchor moveWithCells="1" sizeWithCells="1">
                  <from>
                    <xdr:col>5929</xdr:col>
                    <xdr:colOff>19050</xdr:colOff>
                    <xdr:row>786457</xdr:row>
                    <xdr:rowOff>19050</xdr:rowOff>
                  </from>
                  <to>
                    <xdr:col>5930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1" r:id="rId384" name="Spinner 381">
              <controlPr defaultSize="0" autoPict="0">
                <anchor moveWithCells="1" sizeWithCells="1">
                  <from>
                    <xdr:col>5929</xdr:col>
                    <xdr:colOff>19050</xdr:colOff>
                    <xdr:row>851993</xdr:row>
                    <xdr:rowOff>19050</xdr:rowOff>
                  </from>
                  <to>
                    <xdr:col>5930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2" r:id="rId385" name="Spinner 382">
              <controlPr defaultSize="0" autoPict="0">
                <anchor moveWithCells="1" sizeWithCells="1">
                  <from>
                    <xdr:col>5929</xdr:col>
                    <xdr:colOff>19050</xdr:colOff>
                    <xdr:row>917529</xdr:row>
                    <xdr:rowOff>19050</xdr:rowOff>
                  </from>
                  <to>
                    <xdr:col>5930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3" r:id="rId386" name="Spinner 383">
              <controlPr defaultSize="0" autoPict="0">
                <anchor moveWithCells="1" sizeWithCells="1">
                  <from>
                    <xdr:col>5929</xdr:col>
                    <xdr:colOff>19050</xdr:colOff>
                    <xdr:row>983065</xdr:row>
                    <xdr:rowOff>19050</xdr:rowOff>
                  </from>
                  <to>
                    <xdr:col>5930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4" r:id="rId387" name="Spinner 384">
              <controlPr defaultSize="0" autoPict="0">
                <anchor moveWithCells="1" sizeWithCells="1">
                  <from>
                    <xdr:col>6185</xdr:col>
                    <xdr:colOff>19050</xdr:colOff>
                    <xdr:row>25</xdr:row>
                    <xdr:rowOff>19050</xdr:rowOff>
                  </from>
                  <to>
                    <xdr:col>6186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5" r:id="rId388" name="Spinner 385">
              <controlPr defaultSize="0" autoPict="0">
                <anchor moveWithCells="1" sizeWithCells="1">
                  <from>
                    <xdr:col>6185</xdr:col>
                    <xdr:colOff>19050</xdr:colOff>
                    <xdr:row>65561</xdr:row>
                    <xdr:rowOff>19050</xdr:rowOff>
                  </from>
                  <to>
                    <xdr:col>6186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6" r:id="rId389" name="Spinner 386">
              <controlPr defaultSize="0" autoPict="0">
                <anchor moveWithCells="1" sizeWithCells="1">
                  <from>
                    <xdr:col>6185</xdr:col>
                    <xdr:colOff>19050</xdr:colOff>
                    <xdr:row>131097</xdr:row>
                    <xdr:rowOff>19050</xdr:rowOff>
                  </from>
                  <to>
                    <xdr:col>6186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7" r:id="rId390" name="Spinner 387">
              <controlPr defaultSize="0" autoPict="0">
                <anchor moveWithCells="1" sizeWithCells="1">
                  <from>
                    <xdr:col>6185</xdr:col>
                    <xdr:colOff>19050</xdr:colOff>
                    <xdr:row>196633</xdr:row>
                    <xdr:rowOff>19050</xdr:rowOff>
                  </from>
                  <to>
                    <xdr:col>6186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8" r:id="rId391" name="Spinner 388">
              <controlPr defaultSize="0" autoPict="0">
                <anchor moveWithCells="1" sizeWithCells="1">
                  <from>
                    <xdr:col>6185</xdr:col>
                    <xdr:colOff>19050</xdr:colOff>
                    <xdr:row>262169</xdr:row>
                    <xdr:rowOff>19050</xdr:rowOff>
                  </from>
                  <to>
                    <xdr:col>6186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9" r:id="rId392" name="Spinner 389">
              <controlPr defaultSize="0" autoPict="0">
                <anchor moveWithCells="1" sizeWithCells="1">
                  <from>
                    <xdr:col>6185</xdr:col>
                    <xdr:colOff>19050</xdr:colOff>
                    <xdr:row>327705</xdr:row>
                    <xdr:rowOff>19050</xdr:rowOff>
                  </from>
                  <to>
                    <xdr:col>6186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0" r:id="rId393" name="Spinner 390">
              <controlPr defaultSize="0" autoPict="0">
                <anchor moveWithCells="1" sizeWithCells="1">
                  <from>
                    <xdr:col>6185</xdr:col>
                    <xdr:colOff>19050</xdr:colOff>
                    <xdr:row>393241</xdr:row>
                    <xdr:rowOff>19050</xdr:rowOff>
                  </from>
                  <to>
                    <xdr:col>6186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1" r:id="rId394" name="Spinner 391">
              <controlPr defaultSize="0" autoPict="0">
                <anchor moveWithCells="1" sizeWithCells="1">
                  <from>
                    <xdr:col>6185</xdr:col>
                    <xdr:colOff>19050</xdr:colOff>
                    <xdr:row>458777</xdr:row>
                    <xdr:rowOff>19050</xdr:rowOff>
                  </from>
                  <to>
                    <xdr:col>6186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2" r:id="rId395" name="Spinner 392">
              <controlPr defaultSize="0" autoPict="0">
                <anchor moveWithCells="1" sizeWithCells="1">
                  <from>
                    <xdr:col>6185</xdr:col>
                    <xdr:colOff>19050</xdr:colOff>
                    <xdr:row>524313</xdr:row>
                    <xdr:rowOff>19050</xdr:rowOff>
                  </from>
                  <to>
                    <xdr:col>6186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3" r:id="rId396" name="Spinner 393">
              <controlPr defaultSize="0" autoPict="0">
                <anchor moveWithCells="1" sizeWithCells="1">
                  <from>
                    <xdr:col>6185</xdr:col>
                    <xdr:colOff>19050</xdr:colOff>
                    <xdr:row>589849</xdr:row>
                    <xdr:rowOff>19050</xdr:rowOff>
                  </from>
                  <to>
                    <xdr:col>6186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4" r:id="rId397" name="Spinner 394">
              <controlPr defaultSize="0" autoPict="0">
                <anchor moveWithCells="1" sizeWithCells="1">
                  <from>
                    <xdr:col>6185</xdr:col>
                    <xdr:colOff>19050</xdr:colOff>
                    <xdr:row>655385</xdr:row>
                    <xdr:rowOff>19050</xdr:rowOff>
                  </from>
                  <to>
                    <xdr:col>6186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5" r:id="rId398" name="Spinner 395">
              <controlPr defaultSize="0" autoPict="0">
                <anchor moveWithCells="1" sizeWithCells="1">
                  <from>
                    <xdr:col>6185</xdr:col>
                    <xdr:colOff>19050</xdr:colOff>
                    <xdr:row>720921</xdr:row>
                    <xdr:rowOff>19050</xdr:rowOff>
                  </from>
                  <to>
                    <xdr:col>6186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6" r:id="rId399" name="Spinner 396">
              <controlPr defaultSize="0" autoPict="0">
                <anchor moveWithCells="1" sizeWithCells="1">
                  <from>
                    <xdr:col>6185</xdr:col>
                    <xdr:colOff>19050</xdr:colOff>
                    <xdr:row>786457</xdr:row>
                    <xdr:rowOff>19050</xdr:rowOff>
                  </from>
                  <to>
                    <xdr:col>6186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7" r:id="rId400" name="Spinner 397">
              <controlPr defaultSize="0" autoPict="0">
                <anchor moveWithCells="1" sizeWithCells="1">
                  <from>
                    <xdr:col>6185</xdr:col>
                    <xdr:colOff>19050</xdr:colOff>
                    <xdr:row>851993</xdr:row>
                    <xdr:rowOff>19050</xdr:rowOff>
                  </from>
                  <to>
                    <xdr:col>6186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8" r:id="rId401" name="Spinner 398">
              <controlPr defaultSize="0" autoPict="0">
                <anchor moveWithCells="1" sizeWithCells="1">
                  <from>
                    <xdr:col>6185</xdr:col>
                    <xdr:colOff>19050</xdr:colOff>
                    <xdr:row>917529</xdr:row>
                    <xdr:rowOff>19050</xdr:rowOff>
                  </from>
                  <to>
                    <xdr:col>6186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9" r:id="rId402" name="Spinner 399">
              <controlPr defaultSize="0" autoPict="0">
                <anchor moveWithCells="1" sizeWithCells="1">
                  <from>
                    <xdr:col>6185</xdr:col>
                    <xdr:colOff>19050</xdr:colOff>
                    <xdr:row>983065</xdr:row>
                    <xdr:rowOff>19050</xdr:rowOff>
                  </from>
                  <to>
                    <xdr:col>6186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0" r:id="rId403" name="Spinner 400">
              <controlPr defaultSize="0" autoPict="0">
                <anchor moveWithCells="1" sizeWithCells="1">
                  <from>
                    <xdr:col>6441</xdr:col>
                    <xdr:colOff>19050</xdr:colOff>
                    <xdr:row>25</xdr:row>
                    <xdr:rowOff>19050</xdr:rowOff>
                  </from>
                  <to>
                    <xdr:col>6442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1" r:id="rId404" name="Spinner 401">
              <controlPr defaultSize="0" autoPict="0">
                <anchor moveWithCells="1" sizeWithCells="1">
                  <from>
                    <xdr:col>6441</xdr:col>
                    <xdr:colOff>19050</xdr:colOff>
                    <xdr:row>65561</xdr:row>
                    <xdr:rowOff>19050</xdr:rowOff>
                  </from>
                  <to>
                    <xdr:col>6442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2" r:id="rId405" name="Spinner 402">
              <controlPr defaultSize="0" autoPict="0">
                <anchor moveWithCells="1" sizeWithCells="1">
                  <from>
                    <xdr:col>6441</xdr:col>
                    <xdr:colOff>19050</xdr:colOff>
                    <xdr:row>131097</xdr:row>
                    <xdr:rowOff>19050</xdr:rowOff>
                  </from>
                  <to>
                    <xdr:col>6442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3" r:id="rId406" name="Spinner 403">
              <controlPr defaultSize="0" autoPict="0">
                <anchor moveWithCells="1" sizeWithCells="1">
                  <from>
                    <xdr:col>6441</xdr:col>
                    <xdr:colOff>19050</xdr:colOff>
                    <xdr:row>196633</xdr:row>
                    <xdr:rowOff>19050</xdr:rowOff>
                  </from>
                  <to>
                    <xdr:col>6442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4" r:id="rId407" name="Spinner 404">
              <controlPr defaultSize="0" autoPict="0">
                <anchor moveWithCells="1" sizeWithCells="1">
                  <from>
                    <xdr:col>6441</xdr:col>
                    <xdr:colOff>19050</xdr:colOff>
                    <xdr:row>262169</xdr:row>
                    <xdr:rowOff>19050</xdr:rowOff>
                  </from>
                  <to>
                    <xdr:col>6442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5" r:id="rId408" name="Spinner 405">
              <controlPr defaultSize="0" autoPict="0">
                <anchor moveWithCells="1" sizeWithCells="1">
                  <from>
                    <xdr:col>6441</xdr:col>
                    <xdr:colOff>19050</xdr:colOff>
                    <xdr:row>327705</xdr:row>
                    <xdr:rowOff>19050</xdr:rowOff>
                  </from>
                  <to>
                    <xdr:col>6442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6" r:id="rId409" name="Spinner 406">
              <controlPr defaultSize="0" autoPict="0">
                <anchor moveWithCells="1" sizeWithCells="1">
                  <from>
                    <xdr:col>6441</xdr:col>
                    <xdr:colOff>19050</xdr:colOff>
                    <xdr:row>393241</xdr:row>
                    <xdr:rowOff>19050</xdr:rowOff>
                  </from>
                  <to>
                    <xdr:col>6442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7" r:id="rId410" name="Spinner 407">
              <controlPr defaultSize="0" autoPict="0">
                <anchor moveWithCells="1" sizeWithCells="1">
                  <from>
                    <xdr:col>6441</xdr:col>
                    <xdr:colOff>19050</xdr:colOff>
                    <xdr:row>458777</xdr:row>
                    <xdr:rowOff>19050</xdr:rowOff>
                  </from>
                  <to>
                    <xdr:col>6442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8" r:id="rId411" name="Spinner 408">
              <controlPr defaultSize="0" autoPict="0">
                <anchor moveWithCells="1" sizeWithCells="1">
                  <from>
                    <xdr:col>6441</xdr:col>
                    <xdr:colOff>19050</xdr:colOff>
                    <xdr:row>524313</xdr:row>
                    <xdr:rowOff>19050</xdr:rowOff>
                  </from>
                  <to>
                    <xdr:col>6442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" r:id="rId412" name="Spinner 409">
              <controlPr defaultSize="0" autoPict="0">
                <anchor moveWithCells="1" sizeWithCells="1">
                  <from>
                    <xdr:col>6441</xdr:col>
                    <xdr:colOff>19050</xdr:colOff>
                    <xdr:row>589849</xdr:row>
                    <xdr:rowOff>19050</xdr:rowOff>
                  </from>
                  <to>
                    <xdr:col>6442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" r:id="rId413" name="Spinner 410">
              <controlPr defaultSize="0" autoPict="0">
                <anchor moveWithCells="1" sizeWithCells="1">
                  <from>
                    <xdr:col>6441</xdr:col>
                    <xdr:colOff>19050</xdr:colOff>
                    <xdr:row>655385</xdr:row>
                    <xdr:rowOff>19050</xdr:rowOff>
                  </from>
                  <to>
                    <xdr:col>6442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1" r:id="rId414" name="Spinner 411">
              <controlPr defaultSize="0" autoPict="0">
                <anchor moveWithCells="1" sizeWithCells="1">
                  <from>
                    <xdr:col>6441</xdr:col>
                    <xdr:colOff>19050</xdr:colOff>
                    <xdr:row>720921</xdr:row>
                    <xdr:rowOff>19050</xdr:rowOff>
                  </from>
                  <to>
                    <xdr:col>6442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2" r:id="rId415" name="Spinner 412">
              <controlPr defaultSize="0" autoPict="0">
                <anchor moveWithCells="1" sizeWithCells="1">
                  <from>
                    <xdr:col>6441</xdr:col>
                    <xdr:colOff>19050</xdr:colOff>
                    <xdr:row>786457</xdr:row>
                    <xdr:rowOff>19050</xdr:rowOff>
                  </from>
                  <to>
                    <xdr:col>6442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3" r:id="rId416" name="Spinner 413">
              <controlPr defaultSize="0" autoPict="0">
                <anchor moveWithCells="1" sizeWithCells="1">
                  <from>
                    <xdr:col>6441</xdr:col>
                    <xdr:colOff>19050</xdr:colOff>
                    <xdr:row>851993</xdr:row>
                    <xdr:rowOff>19050</xdr:rowOff>
                  </from>
                  <to>
                    <xdr:col>6442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4" r:id="rId417" name="Spinner 414">
              <controlPr defaultSize="0" autoPict="0">
                <anchor moveWithCells="1" sizeWithCells="1">
                  <from>
                    <xdr:col>6441</xdr:col>
                    <xdr:colOff>19050</xdr:colOff>
                    <xdr:row>917529</xdr:row>
                    <xdr:rowOff>19050</xdr:rowOff>
                  </from>
                  <to>
                    <xdr:col>6442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5" r:id="rId418" name="Spinner 415">
              <controlPr defaultSize="0" autoPict="0">
                <anchor moveWithCells="1" sizeWithCells="1">
                  <from>
                    <xdr:col>6441</xdr:col>
                    <xdr:colOff>19050</xdr:colOff>
                    <xdr:row>983065</xdr:row>
                    <xdr:rowOff>19050</xdr:rowOff>
                  </from>
                  <to>
                    <xdr:col>6442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6" r:id="rId419" name="Spinner 416">
              <controlPr defaultSize="0" autoPict="0">
                <anchor moveWithCells="1" sizeWithCells="1">
                  <from>
                    <xdr:col>6697</xdr:col>
                    <xdr:colOff>19050</xdr:colOff>
                    <xdr:row>25</xdr:row>
                    <xdr:rowOff>19050</xdr:rowOff>
                  </from>
                  <to>
                    <xdr:col>6698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7" r:id="rId420" name="Spinner 417">
              <controlPr defaultSize="0" autoPict="0">
                <anchor moveWithCells="1" sizeWithCells="1">
                  <from>
                    <xdr:col>6697</xdr:col>
                    <xdr:colOff>19050</xdr:colOff>
                    <xdr:row>65561</xdr:row>
                    <xdr:rowOff>19050</xdr:rowOff>
                  </from>
                  <to>
                    <xdr:col>6698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8" r:id="rId421" name="Spinner 418">
              <controlPr defaultSize="0" autoPict="0">
                <anchor moveWithCells="1" sizeWithCells="1">
                  <from>
                    <xdr:col>6697</xdr:col>
                    <xdr:colOff>19050</xdr:colOff>
                    <xdr:row>131097</xdr:row>
                    <xdr:rowOff>19050</xdr:rowOff>
                  </from>
                  <to>
                    <xdr:col>6698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9" r:id="rId422" name="Spinner 419">
              <controlPr defaultSize="0" autoPict="0">
                <anchor moveWithCells="1" sizeWithCells="1">
                  <from>
                    <xdr:col>6697</xdr:col>
                    <xdr:colOff>19050</xdr:colOff>
                    <xdr:row>196633</xdr:row>
                    <xdr:rowOff>19050</xdr:rowOff>
                  </from>
                  <to>
                    <xdr:col>6698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0" r:id="rId423" name="Spinner 420">
              <controlPr defaultSize="0" autoPict="0">
                <anchor moveWithCells="1" sizeWithCells="1">
                  <from>
                    <xdr:col>6697</xdr:col>
                    <xdr:colOff>19050</xdr:colOff>
                    <xdr:row>262169</xdr:row>
                    <xdr:rowOff>19050</xdr:rowOff>
                  </from>
                  <to>
                    <xdr:col>6698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1" r:id="rId424" name="Spinner 421">
              <controlPr defaultSize="0" autoPict="0">
                <anchor moveWithCells="1" sizeWithCells="1">
                  <from>
                    <xdr:col>6697</xdr:col>
                    <xdr:colOff>19050</xdr:colOff>
                    <xdr:row>327705</xdr:row>
                    <xdr:rowOff>19050</xdr:rowOff>
                  </from>
                  <to>
                    <xdr:col>6698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2" r:id="rId425" name="Spinner 422">
              <controlPr defaultSize="0" autoPict="0">
                <anchor moveWithCells="1" sizeWithCells="1">
                  <from>
                    <xdr:col>6697</xdr:col>
                    <xdr:colOff>19050</xdr:colOff>
                    <xdr:row>393241</xdr:row>
                    <xdr:rowOff>19050</xdr:rowOff>
                  </from>
                  <to>
                    <xdr:col>6698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3" r:id="rId426" name="Spinner 423">
              <controlPr defaultSize="0" autoPict="0">
                <anchor moveWithCells="1" sizeWithCells="1">
                  <from>
                    <xdr:col>6697</xdr:col>
                    <xdr:colOff>19050</xdr:colOff>
                    <xdr:row>458777</xdr:row>
                    <xdr:rowOff>19050</xdr:rowOff>
                  </from>
                  <to>
                    <xdr:col>6698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4" r:id="rId427" name="Spinner 424">
              <controlPr defaultSize="0" autoPict="0">
                <anchor moveWithCells="1" sizeWithCells="1">
                  <from>
                    <xdr:col>6697</xdr:col>
                    <xdr:colOff>19050</xdr:colOff>
                    <xdr:row>524313</xdr:row>
                    <xdr:rowOff>19050</xdr:rowOff>
                  </from>
                  <to>
                    <xdr:col>6698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5" r:id="rId428" name="Spinner 425">
              <controlPr defaultSize="0" autoPict="0">
                <anchor moveWithCells="1" sizeWithCells="1">
                  <from>
                    <xdr:col>6697</xdr:col>
                    <xdr:colOff>19050</xdr:colOff>
                    <xdr:row>589849</xdr:row>
                    <xdr:rowOff>19050</xdr:rowOff>
                  </from>
                  <to>
                    <xdr:col>6698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6" r:id="rId429" name="Spinner 426">
              <controlPr defaultSize="0" autoPict="0">
                <anchor moveWithCells="1" sizeWithCells="1">
                  <from>
                    <xdr:col>6697</xdr:col>
                    <xdr:colOff>19050</xdr:colOff>
                    <xdr:row>655385</xdr:row>
                    <xdr:rowOff>19050</xdr:rowOff>
                  </from>
                  <to>
                    <xdr:col>6698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7" r:id="rId430" name="Spinner 427">
              <controlPr defaultSize="0" autoPict="0">
                <anchor moveWithCells="1" sizeWithCells="1">
                  <from>
                    <xdr:col>6697</xdr:col>
                    <xdr:colOff>19050</xdr:colOff>
                    <xdr:row>720921</xdr:row>
                    <xdr:rowOff>19050</xdr:rowOff>
                  </from>
                  <to>
                    <xdr:col>6698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8" r:id="rId431" name="Spinner 428">
              <controlPr defaultSize="0" autoPict="0">
                <anchor moveWithCells="1" sizeWithCells="1">
                  <from>
                    <xdr:col>6697</xdr:col>
                    <xdr:colOff>19050</xdr:colOff>
                    <xdr:row>786457</xdr:row>
                    <xdr:rowOff>19050</xdr:rowOff>
                  </from>
                  <to>
                    <xdr:col>6698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9" r:id="rId432" name="Spinner 429">
              <controlPr defaultSize="0" autoPict="0">
                <anchor moveWithCells="1" sizeWithCells="1">
                  <from>
                    <xdr:col>6697</xdr:col>
                    <xdr:colOff>19050</xdr:colOff>
                    <xdr:row>851993</xdr:row>
                    <xdr:rowOff>19050</xdr:rowOff>
                  </from>
                  <to>
                    <xdr:col>6698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0" r:id="rId433" name="Spinner 430">
              <controlPr defaultSize="0" autoPict="0">
                <anchor moveWithCells="1" sizeWithCells="1">
                  <from>
                    <xdr:col>6697</xdr:col>
                    <xdr:colOff>19050</xdr:colOff>
                    <xdr:row>917529</xdr:row>
                    <xdr:rowOff>19050</xdr:rowOff>
                  </from>
                  <to>
                    <xdr:col>6698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1" r:id="rId434" name="Spinner 431">
              <controlPr defaultSize="0" autoPict="0">
                <anchor moveWithCells="1" sizeWithCells="1">
                  <from>
                    <xdr:col>6697</xdr:col>
                    <xdr:colOff>19050</xdr:colOff>
                    <xdr:row>983065</xdr:row>
                    <xdr:rowOff>19050</xdr:rowOff>
                  </from>
                  <to>
                    <xdr:col>6698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2" r:id="rId435" name="Spinner 432">
              <controlPr defaultSize="0" autoPict="0">
                <anchor moveWithCells="1" sizeWithCells="1">
                  <from>
                    <xdr:col>6953</xdr:col>
                    <xdr:colOff>19050</xdr:colOff>
                    <xdr:row>25</xdr:row>
                    <xdr:rowOff>19050</xdr:rowOff>
                  </from>
                  <to>
                    <xdr:col>6954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3" r:id="rId436" name="Spinner 433">
              <controlPr defaultSize="0" autoPict="0">
                <anchor moveWithCells="1" sizeWithCells="1">
                  <from>
                    <xdr:col>6953</xdr:col>
                    <xdr:colOff>19050</xdr:colOff>
                    <xdr:row>65561</xdr:row>
                    <xdr:rowOff>19050</xdr:rowOff>
                  </from>
                  <to>
                    <xdr:col>6954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4" r:id="rId437" name="Spinner 434">
              <controlPr defaultSize="0" autoPict="0">
                <anchor moveWithCells="1" sizeWithCells="1">
                  <from>
                    <xdr:col>6953</xdr:col>
                    <xdr:colOff>19050</xdr:colOff>
                    <xdr:row>131097</xdr:row>
                    <xdr:rowOff>19050</xdr:rowOff>
                  </from>
                  <to>
                    <xdr:col>6954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5" r:id="rId438" name="Spinner 435">
              <controlPr defaultSize="0" autoPict="0">
                <anchor moveWithCells="1" sizeWithCells="1">
                  <from>
                    <xdr:col>6953</xdr:col>
                    <xdr:colOff>19050</xdr:colOff>
                    <xdr:row>196633</xdr:row>
                    <xdr:rowOff>19050</xdr:rowOff>
                  </from>
                  <to>
                    <xdr:col>6954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6" r:id="rId439" name="Spinner 436">
              <controlPr defaultSize="0" autoPict="0">
                <anchor moveWithCells="1" sizeWithCells="1">
                  <from>
                    <xdr:col>6953</xdr:col>
                    <xdr:colOff>19050</xdr:colOff>
                    <xdr:row>262169</xdr:row>
                    <xdr:rowOff>19050</xdr:rowOff>
                  </from>
                  <to>
                    <xdr:col>6954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7" r:id="rId440" name="Spinner 437">
              <controlPr defaultSize="0" autoPict="0">
                <anchor moveWithCells="1" sizeWithCells="1">
                  <from>
                    <xdr:col>6953</xdr:col>
                    <xdr:colOff>19050</xdr:colOff>
                    <xdr:row>327705</xdr:row>
                    <xdr:rowOff>19050</xdr:rowOff>
                  </from>
                  <to>
                    <xdr:col>6954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8" r:id="rId441" name="Spinner 438">
              <controlPr defaultSize="0" autoPict="0">
                <anchor moveWithCells="1" sizeWithCells="1">
                  <from>
                    <xdr:col>6953</xdr:col>
                    <xdr:colOff>19050</xdr:colOff>
                    <xdr:row>393241</xdr:row>
                    <xdr:rowOff>19050</xdr:rowOff>
                  </from>
                  <to>
                    <xdr:col>6954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9" r:id="rId442" name="Spinner 439">
              <controlPr defaultSize="0" autoPict="0">
                <anchor moveWithCells="1" sizeWithCells="1">
                  <from>
                    <xdr:col>6953</xdr:col>
                    <xdr:colOff>19050</xdr:colOff>
                    <xdr:row>458777</xdr:row>
                    <xdr:rowOff>19050</xdr:rowOff>
                  </from>
                  <to>
                    <xdr:col>6954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0" r:id="rId443" name="Spinner 440">
              <controlPr defaultSize="0" autoPict="0">
                <anchor moveWithCells="1" sizeWithCells="1">
                  <from>
                    <xdr:col>6953</xdr:col>
                    <xdr:colOff>19050</xdr:colOff>
                    <xdr:row>524313</xdr:row>
                    <xdr:rowOff>19050</xdr:rowOff>
                  </from>
                  <to>
                    <xdr:col>6954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1" r:id="rId444" name="Spinner 441">
              <controlPr defaultSize="0" autoPict="0">
                <anchor moveWithCells="1" sizeWithCells="1">
                  <from>
                    <xdr:col>6953</xdr:col>
                    <xdr:colOff>19050</xdr:colOff>
                    <xdr:row>589849</xdr:row>
                    <xdr:rowOff>19050</xdr:rowOff>
                  </from>
                  <to>
                    <xdr:col>6954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2" r:id="rId445" name="Spinner 442">
              <controlPr defaultSize="0" autoPict="0">
                <anchor moveWithCells="1" sizeWithCells="1">
                  <from>
                    <xdr:col>6953</xdr:col>
                    <xdr:colOff>19050</xdr:colOff>
                    <xdr:row>655385</xdr:row>
                    <xdr:rowOff>19050</xdr:rowOff>
                  </from>
                  <to>
                    <xdr:col>6954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3" r:id="rId446" name="Spinner 443">
              <controlPr defaultSize="0" autoPict="0">
                <anchor moveWithCells="1" sizeWithCells="1">
                  <from>
                    <xdr:col>6953</xdr:col>
                    <xdr:colOff>19050</xdr:colOff>
                    <xdr:row>720921</xdr:row>
                    <xdr:rowOff>19050</xdr:rowOff>
                  </from>
                  <to>
                    <xdr:col>6954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4" r:id="rId447" name="Spinner 444">
              <controlPr defaultSize="0" autoPict="0">
                <anchor moveWithCells="1" sizeWithCells="1">
                  <from>
                    <xdr:col>6953</xdr:col>
                    <xdr:colOff>19050</xdr:colOff>
                    <xdr:row>786457</xdr:row>
                    <xdr:rowOff>19050</xdr:rowOff>
                  </from>
                  <to>
                    <xdr:col>6954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5" r:id="rId448" name="Spinner 445">
              <controlPr defaultSize="0" autoPict="0">
                <anchor moveWithCells="1" sizeWithCells="1">
                  <from>
                    <xdr:col>6953</xdr:col>
                    <xdr:colOff>19050</xdr:colOff>
                    <xdr:row>851993</xdr:row>
                    <xdr:rowOff>19050</xdr:rowOff>
                  </from>
                  <to>
                    <xdr:col>6954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6" r:id="rId449" name="Spinner 446">
              <controlPr defaultSize="0" autoPict="0">
                <anchor moveWithCells="1" sizeWithCells="1">
                  <from>
                    <xdr:col>6953</xdr:col>
                    <xdr:colOff>19050</xdr:colOff>
                    <xdr:row>917529</xdr:row>
                    <xdr:rowOff>19050</xdr:rowOff>
                  </from>
                  <to>
                    <xdr:col>6954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7" r:id="rId450" name="Spinner 447">
              <controlPr defaultSize="0" autoPict="0">
                <anchor moveWithCells="1" sizeWithCells="1">
                  <from>
                    <xdr:col>6953</xdr:col>
                    <xdr:colOff>19050</xdr:colOff>
                    <xdr:row>983065</xdr:row>
                    <xdr:rowOff>19050</xdr:rowOff>
                  </from>
                  <to>
                    <xdr:col>6954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8" r:id="rId451" name="Spinner 448">
              <controlPr defaultSize="0" autoPict="0">
                <anchor moveWithCells="1" sizeWithCells="1">
                  <from>
                    <xdr:col>7209</xdr:col>
                    <xdr:colOff>19050</xdr:colOff>
                    <xdr:row>25</xdr:row>
                    <xdr:rowOff>19050</xdr:rowOff>
                  </from>
                  <to>
                    <xdr:col>7210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9" r:id="rId452" name="Spinner 449">
              <controlPr defaultSize="0" autoPict="0">
                <anchor moveWithCells="1" sizeWithCells="1">
                  <from>
                    <xdr:col>7209</xdr:col>
                    <xdr:colOff>19050</xdr:colOff>
                    <xdr:row>65561</xdr:row>
                    <xdr:rowOff>19050</xdr:rowOff>
                  </from>
                  <to>
                    <xdr:col>7210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0" r:id="rId453" name="Spinner 450">
              <controlPr defaultSize="0" autoPict="0">
                <anchor moveWithCells="1" sizeWithCells="1">
                  <from>
                    <xdr:col>7209</xdr:col>
                    <xdr:colOff>19050</xdr:colOff>
                    <xdr:row>131097</xdr:row>
                    <xdr:rowOff>19050</xdr:rowOff>
                  </from>
                  <to>
                    <xdr:col>7210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1" r:id="rId454" name="Spinner 451">
              <controlPr defaultSize="0" autoPict="0">
                <anchor moveWithCells="1" sizeWithCells="1">
                  <from>
                    <xdr:col>7209</xdr:col>
                    <xdr:colOff>19050</xdr:colOff>
                    <xdr:row>196633</xdr:row>
                    <xdr:rowOff>19050</xdr:rowOff>
                  </from>
                  <to>
                    <xdr:col>7210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2" r:id="rId455" name="Spinner 452">
              <controlPr defaultSize="0" autoPict="0">
                <anchor moveWithCells="1" sizeWithCells="1">
                  <from>
                    <xdr:col>7209</xdr:col>
                    <xdr:colOff>19050</xdr:colOff>
                    <xdr:row>262169</xdr:row>
                    <xdr:rowOff>19050</xdr:rowOff>
                  </from>
                  <to>
                    <xdr:col>7210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3" r:id="rId456" name="Spinner 453">
              <controlPr defaultSize="0" autoPict="0">
                <anchor moveWithCells="1" sizeWithCells="1">
                  <from>
                    <xdr:col>7209</xdr:col>
                    <xdr:colOff>19050</xdr:colOff>
                    <xdr:row>327705</xdr:row>
                    <xdr:rowOff>19050</xdr:rowOff>
                  </from>
                  <to>
                    <xdr:col>7210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4" r:id="rId457" name="Spinner 454">
              <controlPr defaultSize="0" autoPict="0">
                <anchor moveWithCells="1" sizeWithCells="1">
                  <from>
                    <xdr:col>7209</xdr:col>
                    <xdr:colOff>19050</xdr:colOff>
                    <xdr:row>393241</xdr:row>
                    <xdr:rowOff>19050</xdr:rowOff>
                  </from>
                  <to>
                    <xdr:col>7210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5" r:id="rId458" name="Spinner 455">
              <controlPr defaultSize="0" autoPict="0">
                <anchor moveWithCells="1" sizeWithCells="1">
                  <from>
                    <xdr:col>7209</xdr:col>
                    <xdr:colOff>19050</xdr:colOff>
                    <xdr:row>458777</xdr:row>
                    <xdr:rowOff>19050</xdr:rowOff>
                  </from>
                  <to>
                    <xdr:col>7210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6" r:id="rId459" name="Spinner 456">
              <controlPr defaultSize="0" autoPict="0">
                <anchor moveWithCells="1" sizeWithCells="1">
                  <from>
                    <xdr:col>7209</xdr:col>
                    <xdr:colOff>19050</xdr:colOff>
                    <xdr:row>524313</xdr:row>
                    <xdr:rowOff>19050</xdr:rowOff>
                  </from>
                  <to>
                    <xdr:col>7210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7" r:id="rId460" name="Spinner 457">
              <controlPr defaultSize="0" autoPict="0">
                <anchor moveWithCells="1" sizeWithCells="1">
                  <from>
                    <xdr:col>7209</xdr:col>
                    <xdr:colOff>19050</xdr:colOff>
                    <xdr:row>589849</xdr:row>
                    <xdr:rowOff>19050</xdr:rowOff>
                  </from>
                  <to>
                    <xdr:col>7210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8" r:id="rId461" name="Spinner 458">
              <controlPr defaultSize="0" autoPict="0">
                <anchor moveWithCells="1" sizeWithCells="1">
                  <from>
                    <xdr:col>7209</xdr:col>
                    <xdr:colOff>19050</xdr:colOff>
                    <xdr:row>655385</xdr:row>
                    <xdr:rowOff>19050</xdr:rowOff>
                  </from>
                  <to>
                    <xdr:col>7210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9" r:id="rId462" name="Spinner 459">
              <controlPr defaultSize="0" autoPict="0">
                <anchor moveWithCells="1" sizeWithCells="1">
                  <from>
                    <xdr:col>7209</xdr:col>
                    <xdr:colOff>19050</xdr:colOff>
                    <xdr:row>720921</xdr:row>
                    <xdr:rowOff>19050</xdr:rowOff>
                  </from>
                  <to>
                    <xdr:col>7210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0" r:id="rId463" name="Spinner 460">
              <controlPr defaultSize="0" autoPict="0">
                <anchor moveWithCells="1" sizeWithCells="1">
                  <from>
                    <xdr:col>7209</xdr:col>
                    <xdr:colOff>19050</xdr:colOff>
                    <xdr:row>786457</xdr:row>
                    <xdr:rowOff>19050</xdr:rowOff>
                  </from>
                  <to>
                    <xdr:col>7210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1" r:id="rId464" name="Spinner 461">
              <controlPr defaultSize="0" autoPict="0">
                <anchor moveWithCells="1" sizeWithCells="1">
                  <from>
                    <xdr:col>7209</xdr:col>
                    <xdr:colOff>19050</xdr:colOff>
                    <xdr:row>851993</xdr:row>
                    <xdr:rowOff>19050</xdr:rowOff>
                  </from>
                  <to>
                    <xdr:col>7210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2" r:id="rId465" name="Spinner 462">
              <controlPr defaultSize="0" autoPict="0">
                <anchor moveWithCells="1" sizeWithCells="1">
                  <from>
                    <xdr:col>7209</xdr:col>
                    <xdr:colOff>19050</xdr:colOff>
                    <xdr:row>917529</xdr:row>
                    <xdr:rowOff>19050</xdr:rowOff>
                  </from>
                  <to>
                    <xdr:col>7210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3" r:id="rId466" name="Spinner 463">
              <controlPr defaultSize="0" autoPict="0">
                <anchor moveWithCells="1" sizeWithCells="1">
                  <from>
                    <xdr:col>7209</xdr:col>
                    <xdr:colOff>19050</xdr:colOff>
                    <xdr:row>983065</xdr:row>
                    <xdr:rowOff>19050</xdr:rowOff>
                  </from>
                  <to>
                    <xdr:col>7210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4" r:id="rId467" name="Spinner 464">
              <controlPr defaultSize="0" autoPict="0">
                <anchor moveWithCells="1" sizeWithCells="1">
                  <from>
                    <xdr:col>7465</xdr:col>
                    <xdr:colOff>19050</xdr:colOff>
                    <xdr:row>25</xdr:row>
                    <xdr:rowOff>19050</xdr:rowOff>
                  </from>
                  <to>
                    <xdr:col>7466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5" r:id="rId468" name="Spinner 465">
              <controlPr defaultSize="0" autoPict="0">
                <anchor moveWithCells="1" sizeWithCells="1">
                  <from>
                    <xdr:col>7465</xdr:col>
                    <xdr:colOff>19050</xdr:colOff>
                    <xdr:row>65561</xdr:row>
                    <xdr:rowOff>19050</xdr:rowOff>
                  </from>
                  <to>
                    <xdr:col>7466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6" r:id="rId469" name="Spinner 466">
              <controlPr defaultSize="0" autoPict="0">
                <anchor moveWithCells="1" sizeWithCells="1">
                  <from>
                    <xdr:col>7465</xdr:col>
                    <xdr:colOff>19050</xdr:colOff>
                    <xdr:row>131097</xdr:row>
                    <xdr:rowOff>19050</xdr:rowOff>
                  </from>
                  <to>
                    <xdr:col>7466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7" r:id="rId470" name="Spinner 467">
              <controlPr defaultSize="0" autoPict="0">
                <anchor moveWithCells="1" sizeWithCells="1">
                  <from>
                    <xdr:col>7465</xdr:col>
                    <xdr:colOff>19050</xdr:colOff>
                    <xdr:row>196633</xdr:row>
                    <xdr:rowOff>19050</xdr:rowOff>
                  </from>
                  <to>
                    <xdr:col>7466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8" r:id="rId471" name="Spinner 468">
              <controlPr defaultSize="0" autoPict="0">
                <anchor moveWithCells="1" sizeWithCells="1">
                  <from>
                    <xdr:col>7465</xdr:col>
                    <xdr:colOff>19050</xdr:colOff>
                    <xdr:row>262169</xdr:row>
                    <xdr:rowOff>19050</xdr:rowOff>
                  </from>
                  <to>
                    <xdr:col>7466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9" r:id="rId472" name="Spinner 469">
              <controlPr defaultSize="0" autoPict="0">
                <anchor moveWithCells="1" sizeWithCells="1">
                  <from>
                    <xdr:col>7465</xdr:col>
                    <xdr:colOff>19050</xdr:colOff>
                    <xdr:row>327705</xdr:row>
                    <xdr:rowOff>19050</xdr:rowOff>
                  </from>
                  <to>
                    <xdr:col>7466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0" r:id="rId473" name="Spinner 470">
              <controlPr defaultSize="0" autoPict="0">
                <anchor moveWithCells="1" sizeWithCells="1">
                  <from>
                    <xdr:col>7465</xdr:col>
                    <xdr:colOff>19050</xdr:colOff>
                    <xdr:row>393241</xdr:row>
                    <xdr:rowOff>19050</xdr:rowOff>
                  </from>
                  <to>
                    <xdr:col>7466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1" r:id="rId474" name="Spinner 471">
              <controlPr defaultSize="0" autoPict="0">
                <anchor moveWithCells="1" sizeWithCells="1">
                  <from>
                    <xdr:col>7465</xdr:col>
                    <xdr:colOff>19050</xdr:colOff>
                    <xdr:row>458777</xdr:row>
                    <xdr:rowOff>19050</xdr:rowOff>
                  </from>
                  <to>
                    <xdr:col>7466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2" r:id="rId475" name="Spinner 472">
              <controlPr defaultSize="0" autoPict="0">
                <anchor moveWithCells="1" sizeWithCells="1">
                  <from>
                    <xdr:col>7465</xdr:col>
                    <xdr:colOff>19050</xdr:colOff>
                    <xdr:row>524313</xdr:row>
                    <xdr:rowOff>19050</xdr:rowOff>
                  </from>
                  <to>
                    <xdr:col>7466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3" r:id="rId476" name="Spinner 473">
              <controlPr defaultSize="0" autoPict="0">
                <anchor moveWithCells="1" sizeWithCells="1">
                  <from>
                    <xdr:col>7465</xdr:col>
                    <xdr:colOff>19050</xdr:colOff>
                    <xdr:row>589849</xdr:row>
                    <xdr:rowOff>19050</xdr:rowOff>
                  </from>
                  <to>
                    <xdr:col>7466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4" r:id="rId477" name="Spinner 474">
              <controlPr defaultSize="0" autoPict="0">
                <anchor moveWithCells="1" sizeWithCells="1">
                  <from>
                    <xdr:col>7465</xdr:col>
                    <xdr:colOff>19050</xdr:colOff>
                    <xdr:row>655385</xdr:row>
                    <xdr:rowOff>19050</xdr:rowOff>
                  </from>
                  <to>
                    <xdr:col>7466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5" r:id="rId478" name="Spinner 475">
              <controlPr defaultSize="0" autoPict="0">
                <anchor moveWithCells="1" sizeWithCells="1">
                  <from>
                    <xdr:col>7465</xdr:col>
                    <xdr:colOff>19050</xdr:colOff>
                    <xdr:row>720921</xdr:row>
                    <xdr:rowOff>19050</xdr:rowOff>
                  </from>
                  <to>
                    <xdr:col>7466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6" r:id="rId479" name="Spinner 476">
              <controlPr defaultSize="0" autoPict="0">
                <anchor moveWithCells="1" sizeWithCells="1">
                  <from>
                    <xdr:col>7465</xdr:col>
                    <xdr:colOff>19050</xdr:colOff>
                    <xdr:row>786457</xdr:row>
                    <xdr:rowOff>19050</xdr:rowOff>
                  </from>
                  <to>
                    <xdr:col>7466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7" r:id="rId480" name="Spinner 477">
              <controlPr defaultSize="0" autoPict="0">
                <anchor moveWithCells="1" sizeWithCells="1">
                  <from>
                    <xdr:col>7465</xdr:col>
                    <xdr:colOff>19050</xdr:colOff>
                    <xdr:row>851993</xdr:row>
                    <xdr:rowOff>19050</xdr:rowOff>
                  </from>
                  <to>
                    <xdr:col>7466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8" r:id="rId481" name="Spinner 478">
              <controlPr defaultSize="0" autoPict="0">
                <anchor moveWithCells="1" sizeWithCells="1">
                  <from>
                    <xdr:col>7465</xdr:col>
                    <xdr:colOff>19050</xdr:colOff>
                    <xdr:row>917529</xdr:row>
                    <xdr:rowOff>19050</xdr:rowOff>
                  </from>
                  <to>
                    <xdr:col>7466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9" r:id="rId482" name="Spinner 479">
              <controlPr defaultSize="0" autoPict="0">
                <anchor moveWithCells="1" sizeWithCells="1">
                  <from>
                    <xdr:col>7465</xdr:col>
                    <xdr:colOff>19050</xdr:colOff>
                    <xdr:row>983065</xdr:row>
                    <xdr:rowOff>19050</xdr:rowOff>
                  </from>
                  <to>
                    <xdr:col>7466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0" r:id="rId483" name="Spinner 480">
              <controlPr defaultSize="0" autoPict="0">
                <anchor moveWithCells="1" sizeWithCells="1">
                  <from>
                    <xdr:col>7721</xdr:col>
                    <xdr:colOff>19050</xdr:colOff>
                    <xdr:row>25</xdr:row>
                    <xdr:rowOff>19050</xdr:rowOff>
                  </from>
                  <to>
                    <xdr:col>7722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1" r:id="rId484" name="Spinner 481">
              <controlPr defaultSize="0" autoPict="0">
                <anchor moveWithCells="1" sizeWithCells="1">
                  <from>
                    <xdr:col>7721</xdr:col>
                    <xdr:colOff>19050</xdr:colOff>
                    <xdr:row>65561</xdr:row>
                    <xdr:rowOff>19050</xdr:rowOff>
                  </from>
                  <to>
                    <xdr:col>7722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2" r:id="rId485" name="Spinner 482">
              <controlPr defaultSize="0" autoPict="0">
                <anchor moveWithCells="1" sizeWithCells="1">
                  <from>
                    <xdr:col>7721</xdr:col>
                    <xdr:colOff>19050</xdr:colOff>
                    <xdr:row>131097</xdr:row>
                    <xdr:rowOff>19050</xdr:rowOff>
                  </from>
                  <to>
                    <xdr:col>7722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3" r:id="rId486" name="Spinner 483">
              <controlPr defaultSize="0" autoPict="0">
                <anchor moveWithCells="1" sizeWithCells="1">
                  <from>
                    <xdr:col>7721</xdr:col>
                    <xdr:colOff>19050</xdr:colOff>
                    <xdr:row>196633</xdr:row>
                    <xdr:rowOff>19050</xdr:rowOff>
                  </from>
                  <to>
                    <xdr:col>7722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4" r:id="rId487" name="Spinner 484">
              <controlPr defaultSize="0" autoPict="0">
                <anchor moveWithCells="1" sizeWithCells="1">
                  <from>
                    <xdr:col>7721</xdr:col>
                    <xdr:colOff>19050</xdr:colOff>
                    <xdr:row>262169</xdr:row>
                    <xdr:rowOff>19050</xdr:rowOff>
                  </from>
                  <to>
                    <xdr:col>7722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5" r:id="rId488" name="Spinner 485">
              <controlPr defaultSize="0" autoPict="0">
                <anchor moveWithCells="1" sizeWithCells="1">
                  <from>
                    <xdr:col>7721</xdr:col>
                    <xdr:colOff>19050</xdr:colOff>
                    <xdr:row>327705</xdr:row>
                    <xdr:rowOff>19050</xdr:rowOff>
                  </from>
                  <to>
                    <xdr:col>7722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6" r:id="rId489" name="Spinner 486">
              <controlPr defaultSize="0" autoPict="0">
                <anchor moveWithCells="1" sizeWithCells="1">
                  <from>
                    <xdr:col>7721</xdr:col>
                    <xdr:colOff>19050</xdr:colOff>
                    <xdr:row>393241</xdr:row>
                    <xdr:rowOff>19050</xdr:rowOff>
                  </from>
                  <to>
                    <xdr:col>7722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7" r:id="rId490" name="Spinner 487">
              <controlPr defaultSize="0" autoPict="0">
                <anchor moveWithCells="1" sizeWithCells="1">
                  <from>
                    <xdr:col>7721</xdr:col>
                    <xdr:colOff>19050</xdr:colOff>
                    <xdr:row>458777</xdr:row>
                    <xdr:rowOff>19050</xdr:rowOff>
                  </from>
                  <to>
                    <xdr:col>7722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8" r:id="rId491" name="Spinner 488">
              <controlPr defaultSize="0" autoPict="0">
                <anchor moveWithCells="1" sizeWithCells="1">
                  <from>
                    <xdr:col>7721</xdr:col>
                    <xdr:colOff>19050</xdr:colOff>
                    <xdr:row>524313</xdr:row>
                    <xdr:rowOff>19050</xdr:rowOff>
                  </from>
                  <to>
                    <xdr:col>7722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9" r:id="rId492" name="Spinner 489">
              <controlPr defaultSize="0" autoPict="0">
                <anchor moveWithCells="1" sizeWithCells="1">
                  <from>
                    <xdr:col>7721</xdr:col>
                    <xdr:colOff>19050</xdr:colOff>
                    <xdr:row>589849</xdr:row>
                    <xdr:rowOff>19050</xdr:rowOff>
                  </from>
                  <to>
                    <xdr:col>7722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0" r:id="rId493" name="Spinner 490">
              <controlPr defaultSize="0" autoPict="0">
                <anchor moveWithCells="1" sizeWithCells="1">
                  <from>
                    <xdr:col>7721</xdr:col>
                    <xdr:colOff>19050</xdr:colOff>
                    <xdr:row>655385</xdr:row>
                    <xdr:rowOff>19050</xdr:rowOff>
                  </from>
                  <to>
                    <xdr:col>7722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1" r:id="rId494" name="Spinner 491">
              <controlPr defaultSize="0" autoPict="0">
                <anchor moveWithCells="1" sizeWithCells="1">
                  <from>
                    <xdr:col>7721</xdr:col>
                    <xdr:colOff>19050</xdr:colOff>
                    <xdr:row>720921</xdr:row>
                    <xdr:rowOff>19050</xdr:rowOff>
                  </from>
                  <to>
                    <xdr:col>7722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2" r:id="rId495" name="Spinner 492">
              <controlPr defaultSize="0" autoPict="0">
                <anchor moveWithCells="1" sizeWithCells="1">
                  <from>
                    <xdr:col>7721</xdr:col>
                    <xdr:colOff>19050</xdr:colOff>
                    <xdr:row>786457</xdr:row>
                    <xdr:rowOff>19050</xdr:rowOff>
                  </from>
                  <to>
                    <xdr:col>7722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3" r:id="rId496" name="Spinner 493">
              <controlPr defaultSize="0" autoPict="0">
                <anchor moveWithCells="1" sizeWithCells="1">
                  <from>
                    <xdr:col>7721</xdr:col>
                    <xdr:colOff>19050</xdr:colOff>
                    <xdr:row>851993</xdr:row>
                    <xdr:rowOff>19050</xdr:rowOff>
                  </from>
                  <to>
                    <xdr:col>7722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4" r:id="rId497" name="Spinner 494">
              <controlPr defaultSize="0" autoPict="0">
                <anchor moveWithCells="1" sizeWithCells="1">
                  <from>
                    <xdr:col>7721</xdr:col>
                    <xdr:colOff>19050</xdr:colOff>
                    <xdr:row>917529</xdr:row>
                    <xdr:rowOff>19050</xdr:rowOff>
                  </from>
                  <to>
                    <xdr:col>7722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5" r:id="rId498" name="Spinner 495">
              <controlPr defaultSize="0" autoPict="0">
                <anchor moveWithCells="1" sizeWithCells="1">
                  <from>
                    <xdr:col>7721</xdr:col>
                    <xdr:colOff>19050</xdr:colOff>
                    <xdr:row>983065</xdr:row>
                    <xdr:rowOff>19050</xdr:rowOff>
                  </from>
                  <to>
                    <xdr:col>7722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6" r:id="rId499" name="Spinner 496">
              <controlPr defaultSize="0" autoPict="0">
                <anchor moveWithCells="1" sizeWithCells="1">
                  <from>
                    <xdr:col>7977</xdr:col>
                    <xdr:colOff>19050</xdr:colOff>
                    <xdr:row>25</xdr:row>
                    <xdr:rowOff>19050</xdr:rowOff>
                  </from>
                  <to>
                    <xdr:col>7978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7" r:id="rId500" name="Spinner 497">
              <controlPr defaultSize="0" autoPict="0">
                <anchor moveWithCells="1" sizeWithCells="1">
                  <from>
                    <xdr:col>7977</xdr:col>
                    <xdr:colOff>19050</xdr:colOff>
                    <xdr:row>65561</xdr:row>
                    <xdr:rowOff>19050</xdr:rowOff>
                  </from>
                  <to>
                    <xdr:col>7978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8" r:id="rId501" name="Spinner 498">
              <controlPr defaultSize="0" autoPict="0">
                <anchor moveWithCells="1" sizeWithCells="1">
                  <from>
                    <xdr:col>7977</xdr:col>
                    <xdr:colOff>19050</xdr:colOff>
                    <xdr:row>131097</xdr:row>
                    <xdr:rowOff>19050</xdr:rowOff>
                  </from>
                  <to>
                    <xdr:col>7978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9" r:id="rId502" name="Spinner 499">
              <controlPr defaultSize="0" autoPict="0">
                <anchor moveWithCells="1" sizeWithCells="1">
                  <from>
                    <xdr:col>7977</xdr:col>
                    <xdr:colOff>19050</xdr:colOff>
                    <xdr:row>196633</xdr:row>
                    <xdr:rowOff>19050</xdr:rowOff>
                  </from>
                  <to>
                    <xdr:col>7978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0" r:id="rId503" name="Spinner 500">
              <controlPr defaultSize="0" autoPict="0">
                <anchor moveWithCells="1" sizeWithCells="1">
                  <from>
                    <xdr:col>7977</xdr:col>
                    <xdr:colOff>19050</xdr:colOff>
                    <xdr:row>262169</xdr:row>
                    <xdr:rowOff>19050</xdr:rowOff>
                  </from>
                  <to>
                    <xdr:col>7978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1" r:id="rId504" name="Spinner 501">
              <controlPr defaultSize="0" autoPict="0">
                <anchor moveWithCells="1" sizeWithCells="1">
                  <from>
                    <xdr:col>7977</xdr:col>
                    <xdr:colOff>19050</xdr:colOff>
                    <xdr:row>327705</xdr:row>
                    <xdr:rowOff>19050</xdr:rowOff>
                  </from>
                  <to>
                    <xdr:col>7978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2" r:id="rId505" name="Spinner 502">
              <controlPr defaultSize="0" autoPict="0">
                <anchor moveWithCells="1" sizeWithCells="1">
                  <from>
                    <xdr:col>7977</xdr:col>
                    <xdr:colOff>19050</xdr:colOff>
                    <xdr:row>393241</xdr:row>
                    <xdr:rowOff>19050</xdr:rowOff>
                  </from>
                  <to>
                    <xdr:col>7978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3" r:id="rId506" name="Spinner 503">
              <controlPr defaultSize="0" autoPict="0">
                <anchor moveWithCells="1" sizeWithCells="1">
                  <from>
                    <xdr:col>7977</xdr:col>
                    <xdr:colOff>19050</xdr:colOff>
                    <xdr:row>458777</xdr:row>
                    <xdr:rowOff>19050</xdr:rowOff>
                  </from>
                  <to>
                    <xdr:col>7978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4" r:id="rId507" name="Spinner 504">
              <controlPr defaultSize="0" autoPict="0">
                <anchor moveWithCells="1" sizeWithCells="1">
                  <from>
                    <xdr:col>7977</xdr:col>
                    <xdr:colOff>19050</xdr:colOff>
                    <xdr:row>524313</xdr:row>
                    <xdr:rowOff>19050</xdr:rowOff>
                  </from>
                  <to>
                    <xdr:col>7978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5" r:id="rId508" name="Spinner 505">
              <controlPr defaultSize="0" autoPict="0">
                <anchor moveWithCells="1" sizeWithCells="1">
                  <from>
                    <xdr:col>7977</xdr:col>
                    <xdr:colOff>19050</xdr:colOff>
                    <xdr:row>589849</xdr:row>
                    <xdr:rowOff>19050</xdr:rowOff>
                  </from>
                  <to>
                    <xdr:col>7978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6" r:id="rId509" name="Spinner 506">
              <controlPr defaultSize="0" autoPict="0">
                <anchor moveWithCells="1" sizeWithCells="1">
                  <from>
                    <xdr:col>7977</xdr:col>
                    <xdr:colOff>19050</xdr:colOff>
                    <xdr:row>655385</xdr:row>
                    <xdr:rowOff>19050</xdr:rowOff>
                  </from>
                  <to>
                    <xdr:col>7978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7" r:id="rId510" name="Spinner 507">
              <controlPr defaultSize="0" autoPict="0">
                <anchor moveWithCells="1" sizeWithCells="1">
                  <from>
                    <xdr:col>7977</xdr:col>
                    <xdr:colOff>19050</xdr:colOff>
                    <xdr:row>720921</xdr:row>
                    <xdr:rowOff>19050</xdr:rowOff>
                  </from>
                  <to>
                    <xdr:col>7978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8" r:id="rId511" name="Spinner 508">
              <controlPr defaultSize="0" autoPict="0">
                <anchor moveWithCells="1" sizeWithCells="1">
                  <from>
                    <xdr:col>7977</xdr:col>
                    <xdr:colOff>19050</xdr:colOff>
                    <xdr:row>786457</xdr:row>
                    <xdr:rowOff>19050</xdr:rowOff>
                  </from>
                  <to>
                    <xdr:col>7978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9" r:id="rId512" name="Spinner 509">
              <controlPr defaultSize="0" autoPict="0">
                <anchor moveWithCells="1" sizeWithCells="1">
                  <from>
                    <xdr:col>7977</xdr:col>
                    <xdr:colOff>19050</xdr:colOff>
                    <xdr:row>851993</xdr:row>
                    <xdr:rowOff>19050</xdr:rowOff>
                  </from>
                  <to>
                    <xdr:col>7978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0" r:id="rId513" name="Spinner 510">
              <controlPr defaultSize="0" autoPict="0">
                <anchor moveWithCells="1" sizeWithCells="1">
                  <from>
                    <xdr:col>7977</xdr:col>
                    <xdr:colOff>19050</xdr:colOff>
                    <xdr:row>917529</xdr:row>
                    <xdr:rowOff>19050</xdr:rowOff>
                  </from>
                  <to>
                    <xdr:col>7978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1" r:id="rId514" name="Spinner 511">
              <controlPr defaultSize="0" autoPict="0">
                <anchor moveWithCells="1" sizeWithCells="1">
                  <from>
                    <xdr:col>7977</xdr:col>
                    <xdr:colOff>19050</xdr:colOff>
                    <xdr:row>983065</xdr:row>
                    <xdr:rowOff>19050</xdr:rowOff>
                  </from>
                  <to>
                    <xdr:col>7978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" r:id="rId515" name="Spinner 512">
              <controlPr defaultSize="0" autoPict="0">
                <anchor moveWithCells="1" sizeWithCells="1">
                  <from>
                    <xdr:col>8233</xdr:col>
                    <xdr:colOff>19050</xdr:colOff>
                    <xdr:row>25</xdr:row>
                    <xdr:rowOff>19050</xdr:rowOff>
                  </from>
                  <to>
                    <xdr:col>8234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3" r:id="rId516" name="Spinner 513">
              <controlPr defaultSize="0" autoPict="0">
                <anchor moveWithCells="1" sizeWithCells="1">
                  <from>
                    <xdr:col>8233</xdr:col>
                    <xdr:colOff>19050</xdr:colOff>
                    <xdr:row>65561</xdr:row>
                    <xdr:rowOff>19050</xdr:rowOff>
                  </from>
                  <to>
                    <xdr:col>8234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4" r:id="rId517" name="Spinner 514">
              <controlPr defaultSize="0" autoPict="0">
                <anchor moveWithCells="1" sizeWithCells="1">
                  <from>
                    <xdr:col>8233</xdr:col>
                    <xdr:colOff>19050</xdr:colOff>
                    <xdr:row>131097</xdr:row>
                    <xdr:rowOff>19050</xdr:rowOff>
                  </from>
                  <to>
                    <xdr:col>8234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5" r:id="rId518" name="Spinner 515">
              <controlPr defaultSize="0" autoPict="0">
                <anchor moveWithCells="1" sizeWithCells="1">
                  <from>
                    <xdr:col>8233</xdr:col>
                    <xdr:colOff>19050</xdr:colOff>
                    <xdr:row>196633</xdr:row>
                    <xdr:rowOff>19050</xdr:rowOff>
                  </from>
                  <to>
                    <xdr:col>8234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" r:id="rId519" name="Spinner 516">
              <controlPr defaultSize="0" autoPict="0">
                <anchor moveWithCells="1" sizeWithCells="1">
                  <from>
                    <xdr:col>8233</xdr:col>
                    <xdr:colOff>19050</xdr:colOff>
                    <xdr:row>262169</xdr:row>
                    <xdr:rowOff>19050</xdr:rowOff>
                  </from>
                  <to>
                    <xdr:col>8234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" r:id="rId520" name="Spinner 517">
              <controlPr defaultSize="0" autoPict="0">
                <anchor moveWithCells="1" sizeWithCells="1">
                  <from>
                    <xdr:col>8233</xdr:col>
                    <xdr:colOff>19050</xdr:colOff>
                    <xdr:row>327705</xdr:row>
                    <xdr:rowOff>19050</xdr:rowOff>
                  </from>
                  <to>
                    <xdr:col>8234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" r:id="rId521" name="Spinner 518">
              <controlPr defaultSize="0" autoPict="0">
                <anchor moveWithCells="1" sizeWithCells="1">
                  <from>
                    <xdr:col>8233</xdr:col>
                    <xdr:colOff>19050</xdr:colOff>
                    <xdr:row>393241</xdr:row>
                    <xdr:rowOff>19050</xdr:rowOff>
                  </from>
                  <to>
                    <xdr:col>8234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9" r:id="rId522" name="Spinner 519">
              <controlPr defaultSize="0" autoPict="0">
                <anchor moveWithCells="1" sizeWithCells="1">
                  <from>
                    <xdr:col>8233</xdr:col>
                    <xdr:colOff>19050</xdr:colOff>
                    <xdr:row>458777</xdr:row>
                    <xdr:rowOff>19050</xdr:rowOff>
                  </from>
                  <to>
                    <xdr:col>8234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0" r:id="rId523" name="Spinner 520">
              <controlPr defaultSize="0" autoPict="0">
                <anchor moveWithCells="1" sizeWithCells="1">
                  <from>
                    <xdr:col>8233</xdr:col>
                    <xdr:colOff>19050</xdr:colOff>
                    <xdr:row>524313</xdr:row>
                    <xdr:rowOff>19050</xdr:rowOff>
                  </from>
                  <to>
                    <xdr:col>8234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1" r:id="rId524" name="Spinner 521">
              <controlPr defaultSize="0" autoPict="0">
                <anchor moveWithCells="1" sizeWithCells="1">
                  <from>
                    <xdr:col>8233</xdr:col>
                    <xdr:colOff>19050</xdr:colOff>
                    <xdr:row>589849</xdr:row>
                    <xdr:rowOff>19050</xdr:rowOff>
                  </from>
                  <to>
                    <xdr:col>8234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2" r:id="rId525" name="Spinner 522">
              <controlPr defaultSize="0" autoPict="0">
                <anchor moveWithCells="1" sizeWithCells="1">
                  <from>
                    <xdr:col>8233</xdr:col>
                    <xdr:colOff>19050</xdr:colOff>
                    <xdr:row>655385</xdr:row>
                    <xdr:rowOff>19050</xdr:rowOff>
                  </from>
                  <to>
                    <xdr:col>8234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3" r:id="rId526" name="Spinner 523">
              <controlPr defaultSize="0" autoPict="0">
                <anchor moveWithCells="1" sizeWithCells="1">
                  <from>
                    <xdr:col>8233</xdr:col>
                    <xdr:colOff>19050</xdr:colOff>
                    <xdr:row>720921</xdr:row>
                    <xdr:rowOff>19050</xdr:rowOff>
                  </from>
                  <to>
                    <xdr:col>8234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4" r:id="rId527" name="Spinner 524">
              <controlPr defaultSize="0" autoPict="0">
                <anchor moveWithCells="1" sizeWithCells="1">
                  <from>
                    <xdr:col>8233</xdr:col>
                    <xdr:colOff>19050</xdr:colOff>
                    <xdr:row>786457</xdr:row>
                    <xdr:rowOff>19050</xdr:rowOff>
                  </from>
                  <to>
                    <xdr:col>8234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5" r:id="rId528" name="Spinner 525">
              <controlPr defaultSize="0" autoPict="0">
                <anchor moveWithCells="1" sizeWithCells="1">
                  <from>
                    <xdr:col>8233</xdr:col>
                    <xdr:colOff>19050</xdr:colOff>
                    <xdr:row>851993</xdr:row>
                    <xdr:rowOff>19050</xdr:rowOff>
                  </from>
                  <to>
                    <xdr:col>8234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6" r:id="rId529" name="Spinner 526">
              <controlPr defaultSize="0" autoPict="0">
                <anchor moveWithCells="1" sizeWithCells="1">
                  <from>
                    <xdr:col>8233</xdr:col>
                    <xdr:colOff>19050</xdr:colOff>
                    <xdr:row>917529</xdr:row>
                    <xdr:rowOff>19050</xdr:rowOff>
                  </from>
                  <to>
                    <xdr:col>8234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7" r:id="rId530" name="Spinner 527">
              <controlPr defaultSize="0" autoPict="0">
                <anchor moveWithCells="1" sizeWithCells="1">
                  <from>
                    <xdr:col>8233</xdr:col>
                    <xdr:colOff>19050</xdr:colOff>
                    <xdr:row>983065</xdr:row>
                    <xdr:rowOff>19050</xdr:rowOff>
                  </from>
                  <to>
                    <xdr:col>8234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8" r:id="rId531" name="Spinner 528">
              <controlPr defaultSize="0" autoPict="0">
                <anchor moveWithCells="1" sizeWithCells="1">
                  <from>
                    <xdr:col>8489</xdr:col>
                    <xdr:colOff>19050</xdr:colOff>
                    <xdr:row>25</xdr:row>
                    <xdr:rowOff>19050</xdr:rowOff>
                  </from>
                  <to>
                    <xdr:col>8490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9" r:id="rId532" name="Spinner 529">
              <controlPr defaultSize="0" autoPict="0">
                <anchor moveWithCells="1" sizeWithCells="1">
                  <from>
                    <xdr:col>8489</xdr:col>
                    <xdr:colOff>19050</xdr:colOff>
                    <xdr:row>65561</xdr:row>
                    <xdr:rowOff>19050</xdr:rowOff>
                  </from>
                  <to>
                    <xdr:col>8490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0" r:id="rId533" name="Spinner 530">
              <controlPr defaultSize="0" autoPict="0">
                <anchor moveWithCells="1" sizeWithCells="1">
                  <from>
                    <xdr:col>8489</xdr:col>
                    <xdr:colOff>19050</xdr:colOff>
                    <xdr:row>131097</xdr:row>
                    <xdr:rowOff>19050</xdr:rowOff>
                  </from>
                  <to>
                    <xdr:col>8490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1" r:id="rId534" name="Spinner 531">
              <controlPr defaultSize="0" autoPict="0">
                <anchor moveWithCells="1" sizeWithCells="1">
                  <from>
                    <xdr:col>8489</xdr:col>
                    <xdr:colOff>19050</xdr:colOff>
                    <xdr:row>196633</xdr:row>
                    <xdr:rowOff>19050</xdr:rowOff>
                  </from>
                  <to>
                    <xdr:col>8490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" r:id="rId535" name="Spinner 532">
              <controlPr defaultSize="0" autoPict="0">
                <anchor moveWithCells="1" sizeWithCells="1">
                  <from>
                    <xdr:col>8489</xdr:col>
                    <xdr:colOff>19050</xdr:colOff>
                    <xdr:row>262169</xdr:row>
                    <xdr:rowOff>19050</xdr:rowOff>
                  </from>
                  <to>
                    <xdr:col>8490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3" r:id="rId536" name="Spinner 533">
              <controlPr defaultSize="0" autoPict="0">
                <anchor moveWithCells="1" sizeWithCells="1">
                  <from>
                    <xdr:col>8489</xdr:col>
                    <xdr:colOff>19050</xdr:colOff>
                    <xdr:row>327705</xdr:row>
                    <xdr:rowOff>19050</xdr:rowOff>
                  </from>
                  <to>
                    <xdr:col>8490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4" r:id="rId537" name="Spinner 534">
              <controlPr defaultSize="0" autoPict="0">
                <anchor moveWithCells="1" sizeWithCells="1">
                  <from>
                    <xdr:col>8489</xdr:col>
                    <xdr:colOff>19050</xdr:colOff>
                    <xdr:row>393241</xdr:row>
                    <xdr:rowOff>19050</xdr:rowOff>
                  </from>
                  <to>
                    <xdr:col>8490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5" r:id="rId538" name="Spinner 535">
              <controlPr defaultSize="0" autoPict="0">
                <anchor moveWithCells="1" sizeWithCells="1">
                  <from>
                    <xdr:col>8489</xdr:col>
                    <xdr:colOff>19050</xdr:colOff>
                    <xdr:row>458777</xdr:row>
                    <xdr:rowOff>19050</xdr:rowOff>
                  </from>
                  <to>
                    <xdr:col>8490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6" r:id="rId539" name="Spinner 536">
              <controlPr defaultSize="0" autoPict="0">
                <anchor moveWithCells="1" sizeWithCells="1">
                  <from>
                    <xdr:col>8489</xdr:col>
                    <xdr:colOff>19050</xdr:colOff>
                    <xdr:row>524313</xdr:row>
                    <xdr:rowOff>19050</xdr:rowOff>
                  </from>
                  <to>
                    <xdr:col>8490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7" r:id="rId540" name="Spinner 537">
              <controlPr defaultSize="0" autoPict="0">
                <anchor moveWithCells="1" sizeWithCells="1">
                  <from>
                    <xdr:col>8489</xdr:col>
                    <xdr:colOff>19050</xdr:colOff>
                    <xdr:row>589849</xdr:row>
                    <xdr:rowOff>19050</xdr:rowOff>
                  </from>
                  <to>
                    <xdr:col>8490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8" r:id="rId541" name="Spinner 538">
              <controlPr defaultSize="0" autoPict="0">
                <anchor moveWithCells="1" sizeWithCells="1">
                  <from>
                    <xdr:col>8489</xdr:col>
                    <xdr:colOff>19050</xdr:colOff>
                    <xdr:row>655385</xdr:row>
                    <xdr:rowOff>19050</xdr:rowOff>
                  </from>
                  <to>
                    <xdr:col>8490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9" r:id="rId542" name="Spinner 539">
              <controlPr defaultSize="0" autoPict="0">
                <anchor moveWithCells="1" sizeWithCells="1">
                  <from>
                    <xdr:col>8489</xdr:col>
                    <xdr:colOff>19050</xdr:colOff>
                    <xdr:row>720921</xdr:row>
                    <xdr:rowOff>19050</xdr:rowOff>
                  </from>
                  <to>
                    <xdr:col>8490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0" r:id="rId543" name="Spinner 540">
              <controlPr defaultSize="0" autoPict="0">
                <anchor moveWithCells="1" sizeWithCells="1">
                  <from>
                    <xdr:col>8489</xdr:col>
                    <xdr:colOff>19050</xdr:colOff>
                    <xdr:row>786457</xdr:row>
                    <xdr:rowOff>19050</xdr:rowOff>
                  </from>
                  <to>
                    <xdr:col>8490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1" r:id="rId544" name="Spinner 541">
              <controlPr defaultSize="0" autoPict="0">
                <anchor moveWithCells="1" sizeWithCells="1">
                  <from>
                    <xdr:col>8489</xdr:col>
                    <xdr:colOff>19050</xdr:colOff>
                    <xdr:row>851993</xdr:row>
                    <xdr:rowOff>19050</xdr:rowOff>
                  </from>
                  <to>
                    <xdr:col>8490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2" r:id="rId545" name="Spinner 542">
              <controlPr defaultSize="0" autoPict="0">
                <anchor moveWithCells="1" sizeWithCells="1">
                  <from>
                    <xdr:col>8489</xdr:col>
                    <xdr:colOff>19050</xdr:colOff>
                    <xdr:row>917529</xdr:row>
                    <xdr:rowOff>19050</xdr:rowOff>
                  </from>
                  <to>
                    <xdr:col>8490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3" r:id="rId546" name="Spinner 543">
              <controlPr defaultSize="0" autoPict="0">
                <anchor moveWithCells="1" sizeWithCells="1">
                  <from>
                    <xdr:col>8489</xdr:col>
                    <xdr:colOff>19050</xdr:colOff>
                    <xdr:row>983065</xdr:row>
                    <xdr:rowOff>19050</xdr:rowOff>
                  </from>
                  <to>
                    <xdr:col>8490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4" r:id="rId547" name="Spinner 544">
              <controlPr defaultSize="0" autoPict="0">
                <anchor moveWithCells="1" sizeWithCells="1">
                  <from>
                    <xdr:col>8745</xdr:col>
                    <xdr:colOff>19050</xdr:colOff>
                    <xdr:row>25</xdr:row>
                    <xdr:rowOff>19050</xdr:rowOff>
                  </from>
                  <to>
                    <xdr:col>8746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5" r:id="rId548" name="Spinner 545">
              <controlPr defaultSize="0" autoPict="0">
                <anchor moveWithCells="1" sizeWithCells="1">
                  <from>
                    <xdr:col>8745</xdr:col>
                    <xdr:colOff>19050</xdr:colOff>
                    <xdr:row>65561</xdr:row>
                    <xdr:rowOff>19050</xdr:rowOff>
                  </from>
                  <to>
                    <xdr:col>8746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6" r:id="rId549" name="Spinner 546">
              <controlPr defaultSize="0" autoPict="0">
                <anchor moveWithCells="1" sizeWithCells="1">
                  <from>
                    <xdr:col>8745</xdr:col>
                    <xdr:colOff>19050</xdr:colOff>
                    <xdr:row>131097</xdr:row>
                    <xdr:rowOff>19050</xdr:rowOff>
                  </from>
                  <to>
                    <xdr:col>8746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7" r:id="rId550" name="Spinner 547">
              <controlPr defaultSize="0" autoPict="0">
                <anchor moveWithCells="1" sizeWithCells="1">
                  <from>
                    <xdr:col>8745</xdr:col>
                    <xdr:colOff>19050</xdr:colOff>
                    <xdr:row>196633</xdr:row>
                    <xdr:rowOff>19050</xdr:rowOff>
                  </from>
                  <to>
                    <xdr:col>8746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8" r:id="rId551" name="Spinner 548">
              <controlPr defaultSize="0" autoPict="0">
                <anchor moveWithCells="1" sizeWithCells="1">
                  <from>
                    <xdr:col>8745</xdr:col>
                    <xdr:colOff>19050</xdr:colOff>
                    <xdr:row>262169</xdr:row>
                    <xdr:rowOff>19050</xdr:rowOff>
                  </from>
                  <to>
                    <xdr:col>8746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9" r:id="rId552" name="Spinner 549">
              <controlPr defaultSize="0" autoPict="0">
                <anchor moveWithCells="1" sizeWithCells="1">
                  <from>
                    <xdr:col>8745</xdr:col>
                    <xdr:colOff>19050</xdr:colOff>
                    <xdr:row>327705</xdr:row>
                    <xdr:rowOff>19050</xdr:rowOff>
                  </from>
                  <to>
                    <xdr:col>8746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0" r:id="rId553" name="Spinner 550">
              <controlPr defaultSize="0" autoPict="0">
                <anchor moveWithCells="1" sizeWithCells="1">
                  <from>
                    <xdr:col>8745</xdr:col>
                    <xdr:colOff>19050</xdr:colOff>
                    <xdr:row>393241</xdr:row>
                    <xdr:rowOff>19050</xdr:rowOff>
                  </from>
                  <to>
                    <xdr:col>8746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1" r:id="rId554" name="Spinner 551">
              <controlPr defaultSize="0" autoPict="0">
                <anchor moveWithCells="1" sizeWithCells="1">
                  <from>
                    <xdr:col>8745</xdr:col>
                    <xdr:colOff>19050</xdr:colOff>
                    <xdr:row>458777</xdr:row>
                    <xdr:rowOff>19050</xdr:rowOff>
                  </from>
                  <to>
                    <xdr:col>8746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2" r:id="rId555" name="Spinner 552">
              <controlPr defaultSize="0" autoPict="0">
                <anchor moveWithCells="1" sizeWithCells="1">
                  <from>
                    <xdr:col>8745</xdr:col>
                    <xdr:colOff>19050</xdr:colOff>
                    <xdr:row>524313</xdr:row>
                    <xdr:rowOff>19050</xdr:rowOff>
                  </from>
                  <to>
                    <xdr:col>8746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3" r:id="rId556" name="Spinner 553">
              <controlPr defaultSize="0" autoPict="0">
                <anchor moveWithCells="1" sizeWithCells="1">
                  <from>
                    <xdr:col>8745</xdr:col>
                    <xdr:colOff>19050</xdr:colOff>
                    <xdr:row>589849</xdr:row>
                    <xdr:rowOff>19050</xdr:rowOff>
                  </from>
                  <to>
                    <xdr:col>8746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4" r:id="rId557" name="Spinner 554">
              <controlPr defaultSize="0" autoPict="0">
                <anchor moveWithCells="1" sizeWithCells="1">
                  <from>
                    <xdr:col>8745</xdr:col>
                    <xdr:colOff>19050</xdr:colOff>
                    <xdr:row>655385</xdr:row>
                    <xdr:rowOff>19050</xdr:rowOff>
                  </from>
                  <to>
                    <xdr:col>8746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5" r:id="rId558" name="Spinner 555">
              <controlPr defaultSize="0" autoPict="0">
                <anchor moveWithCells="1" sizeWithCells="1">
                  <from>
                    <xdr:col>8745</xdr:col>
                    <xdr:colOff>19050</xdr:colOff>
                    <xdr:row>720921</xdr:row>
                    <xdr:rowOff>19050</xdr:rowOff>
                  </from>
                  <to>
                    <xdr:col>8746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6" r:id="rId559" name="Spinner 556">
              <controlPr defaultSize="0" autoPict="0">
                <anchor moveWithCells="1" sizeWithCells="1">
                  <from>
                    <xdr:col>8745</xdr:col>
                    <xdr:colOff>19050</xdr:colOff>
                    <xdr:row>786457</xdr:row>
                    <xdr:rowOff>19050</xdr:rowOff>
                  </from>
                  <to>
                    <xdr:col>8746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7" r:id="rId560" name="Spinner 557">
              <controlPr defaultSize="0" autoPict="0">
                <anchor moveWithCells="1" sizeWithCells="1">
                  <from>
                    <xdr:col>8745</xdr:col>
                    <xdr:colOff>19050</xdr:colOff>
                    <xdr:row>851993</xdr:row>
                    <xdr:rowOff>19050</xdr:rowOff>
                  </from>
                  <to>
                    <xdr:col>8746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8" r:id="rId561" name="Spinner 558">
              <controlPr defaultSize="0" autoPict="0">
                <anchor moveWithCells="1" sizeWithCells="1">
                  <from>
                    <xdr:col>8745</xdr:col>
                    <xdr:colOff>19050</xdr:colOff>
                    <xdr:row>917529</xdr:row>
                    <xdr:rowOff>19050</xdr:rowOff>
                  </from>
                  <to>
                    <xdr:col>8746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9" r:id="rId562" name="Spinner 559">
              <controlPr defaultSize="0" autoPict="0">
                <anchor moveWithCells="1" sizeWithCells="1">
                  <from>
                    <xdr:col>8745</xdr:col>
                    <xdr:colOff>19050</xdr:colOff>
                    <xdr:row>983065</xdr:row>
                    <xdr:rowOff>19050</xdr:rowOff>
                  </from>
                  <to>
                    <xdr:col>8746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0" r:id="rId563" name="Spinner 560">
              <controlPr defaultSize="0" autoPict="0">
                <anchor moveWithCells="1" sizeWithCells="1">
                  <from>
                    <xdr:col>9001</xdr:col>
                    <xdr:colOff>19050</xdr:colOff>
                    <xdr:row>25</xdr:row>
                    <xdr:rowOff>19050</xdr:rowOff>
                  </from>
                  <to>
                    <xdr:col>9002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1" r:id="rId564" name="Spinner 561">
              <controlPr defaultSize="0" autoPict="0">
                <anchor moveWithCells="1" sizeWithCells="1">
                  <from>
                    <xdr:col>9001</xdr:col>
                    <xdr:colOff>19050</xdr:colOff>
                    <xdr:row>65561</xdr:row>
                    <xdr:rowOff>19050</xdr:rowOff>
                  </from>
                  <to>
                    <xdr:col>9002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2" r:id="rId565" name="Spinner 562">
              <controlPr defaultSize="0" autoPict="0">
                <anchor moveWithCells="1" sizeWithCells="1">
                  <from>
                    <xdr:col>9001</xdr:col>
                    <xdr:colOff>19050</xdr:colOff>
                    <xdr:row>131097</xdr:row>
                    <xdr:rowOff>19050</xdr:rowOff>
                  </from>
                  <to>
                    <xdr:col>9002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3" r:id="rId566" name="Spinner 563">
              <controlPr defaultSize="0" autoPict="0">
                <anchor moveWithCells="1" sizeWithCells="1">
                  <from>
                    <xdr:col>9001</xdr:col>
                    <xdr:colOff>19050</xdr:colOff>
                    <xdr:row>196633</xdr:row>
                    <xdr:rowOff>19050</xdr:rowOff>
                  </from>
                  <to>
                    <xdr:col>9002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4" r:id="rId567" name="Spinner 564">
              <controlPr defaultSize="0" autoPict="0">
                <anchor moveWithCells="1" sizeWithCells="1">
                  <from>
                    <xdr:col>9001</xdr:col>
                    <xdr:colOff>19050</xdr:colOff>
                    <xdr:row>262169</xdr:row>
                    <xdr:rowOff>19050</xdr:rowOff>
                  </from>
                  <to>
                    <xdr:col>9002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5" r:id="rId568" name="Spinner 565">
              <controlPr defaultSize="0" autoPict="0">
                <anchor moveWithCells="1" sizeWithCells="1">
                  <from>
                    <xdr:col>9001</xdr:col>
                    <xdr:colOff>19050</xdr:colOff>
                    <xdr:row>327705</xdr:row>
                    <xdr:rowOff>19050</xdr:rowOff>
                  </from>
                  <to>
                    <xdr:col>9002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6" r:id="rId569" name="Spinner 566">
              <controlPr defaultSize="0" autoPict="0">
                <anchor moveWithCells="1" sizeWithCells="1">
                  <from>
                    <xdr:col>9001</xdr:col>
                    <xdr:colOff>19050</xdr:colOff>
                    <xdr:row>393241</xdr:row>
                    <xdr:rowOff>19050</xdr:rowOff>
                  </from>
                  <to>
                    <xdr:col>9002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7" r:id="rId570" name="Spinner 567">
              <controlPr defaultSize="0" autoPict="0">
                <anchor moveWithCells="1" sizeWithCells="1">
                  <from>
                    <xdr:col>9001</xdr:col>
                    <xdr:colOff>19050</xdr:colOff>
                    <xdr:row>458777</xdr:row>
                    <xdr:rowOff>19050</xdr:rowOff>
                  </from>
                  <to>
                    <xdr:col>9002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8" r:id="rId571" name="Spinner 568">
              <controlPr defaultSize="0" autoPict="0">
                <anchor moveWithCells="1" sizeWithCells="1">
                  <from>
                    <xdr:col>9001</xdr:col>
                    <xdr:colOff>19050</xdr:colOff>
                    <xdr:row>524313</xdr:row>
                    <xdr:rowOff>19050</xdr:rowOff>
                  </from>
                  <to>
                    <xdr:col>9002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9" r:id="rId572" name="Spinner 569">
              <controlPr defaultSize="0" autoPict="0">
                <anchor moveWithCells="1" sizeWithCells="1">
                  <from>
                    <xdr:col>9001</xdr:col>
                    <xdr:colOff>19050</xdr:colOff>
                    <xdr:row>589849</xdr:row>
                    <xdr:rowOff>19050</xdr:rowOff>
                  </from>
                  <to>
                    <xdr:col>9002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0" r:id="rId573" name="Spinner 570">
              <controlPr defaultSize="0" autoPict="0">
                <anchor moveWithCells="1" sizeWithCells="1">
                  <from>
                    <xdr:col>9001</xdr:col>
                    <xdr:colOff>19050</xdr:colOff>
                    <xdr:row>655385</xdr:row>
                    <xdr:rowOff>19050</xdr:rowOff>
                  </from>
                  <to>
                    <xdr:col>9002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1" r:id="rId574" name="Spinner 571">
              <controlPr defaultSize="0" autoPict="0">
                <anchor moveWithCells="1" sizeWithCells="1">
                  <from>
                    <xdr:col>9001</xdr:col>
                    <xdr:colOff>19050</xdr:colOff>
                    <xdr:row>720921</xdr:row>
                    <xdr:rowOff>19050</xdr:rowOff>
                  </from>
                  <to>
                    <xdr:col>9002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2" r:id="rId575" name="Spinner 572">
              <controlPr defaultSize="0" autoPict="0">
                <anchor moveWithCells="1" sizeWithCells="1">
                  <from>
                    <xdr:col>9001</xdr:col>
                    <xdr:colOff>19050</xdr:colOff>
                    <xdr:row>786457</xdr:row>
                    <xdr:rowOff>19050</xdr:rowOff>
                  </from>
                  <to>
                    <xdr:col>9002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3" r:id="rId576" name="Spinner 573">
              <controlPr defaultSize="0" autoPict="0">
                <anchor moveWithCells="1" sizeWithCells="1">
                  <from>
                    <xdr:col>9001</xdr:col>
                    <xdr:colOff>19050</xdr:colOff>
                    <xdr:row>851993</xdr:row>
                    <xdr:rowOff>19050</xdr:rowOff>
                  </from>
                  <to>
                    <xdr:col>9002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4" r:id="rId577" name="Spinner 574">
              <controlPr defaultSize="0" autoPict="0">
                <anchor moveWithCells="1" sizeWithCells="1">
                  <from>
                    <xdr:col>9001</xdr:col>
                    <xdr:colOff>19050</xdr:colOff>
                    <xdr:row>917529</xdr:row>
                    <xdr:rowOff>19050</xdr:rowOff>
                  </from>
                  <to>
                    <xdr:col>9002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5" r:id="rId578" name="Spinner 575">
              <controlPr defaultSize="0" autoPict="0">
                <anchor moveWithCells="1" sizeWithCells="1">
                  <from>
                    <xdr:col>9001</xdr:col>
                    <xdr:colOff>19050</xdr:colOff>
                    <xdr:row>983065</xdr:row>
                    <xdr:rowOff>19050</xdr:rowOff>
                  </from>
                  <to>
                    <xdr:col>9002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6" r:id="rId579" name="Spinner 576">
              <controlPr defaultSize="0" autoPict="0">
                <anchor moveWithCells="1" sizeWithCells="1">
                  <from>
                    <xdr:col>9257</xdr:col>
                    <xdr:colOff>19050</xdr:colOff>
                    <xdr:row>25</xdr:row>
                    <xdr:rowOff>19050</xdr:rowOff>
                  </from>
                  <to>
                    <xdr:col>9258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7" r:id="rId580" name="Spinner 577">
              <controlPr defaultSize="0" autoPict="0">
                <anchor moveWithCells="1" sizeWithCells="1">
                  <from>
                    <xdr:col>9257</xdr:col>
                    <xdr:colOff>19050</xdr:colOff>
                    <xdr:row>65561</xdr:row>
                    <xdr:rowOff>19050</xdr:rowOff>
                  </from>
                  <to>
                    <xdr:col>9258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8" r:id="rId581" name="Spinner 578">
              <controlPr defaultSize="0" autoPict="0">
                <anchor moveWithCells="1" sizeWithCells="1">
                  <from>
                    <xdr:col>9257</xdr:col>
                    <xdr:colOff>19050</xdr:colOff>
                    <xdr:row>131097</xdr:row>
                    <xdr:rowOff>19050</xdr:rowOff>
                  </from>
                  <to>
                    <xdr:col>9258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9" r:id="rId582" name="Spinner 579">
              <controlPr defaultSize="0" autoPict="0">
                <anchor moveWithCells="1" sizeWithCells="1">
                  <from>
                    <xdr:col>9257</xdr:col>
                    <xdr:colOff>19050</xdr:colOff>
                    <xdr:row>196633</xdr:row>
                    <xdr:rowOff>19050</xdr:rowOff>
                  </from>
                  <to>
                    <xdr:col>9258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0" r:id="rId583" name="Spinner 580">
              <controlPr defaultSize="0" autoPict="0">
                <anchor moveWithCells="1" sizeWithCells="1">
                  <from>
                    <xdr:col>9257</xdr:col>
                    <xdr:colOff>19050</xdr:colOff>
                    <xdr:row>262169</xdr:row>
                    <xdr:rowOff>19050</xdr:rowOff>
                  </from>
                  <to>
                    <xdr:col>9258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1" r:id="rId584" name="Spinner 581">
              <controlPr defaultSize="0" autoPict="0">
                <anchor moveWithCells="1" sizeWithCells="1">
                  <from>
                    <xdr:col>9257</xdr:col>
                    <xdr:colOff>19050</xdr:colOff>
                    <xdr:row>327705</xdr:row>
                    <xdr:rowOff>19050</xdr:rowOff>
                  </from>
                  <to>
                    <xdr:col>9258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2" r:id="rId585" name="Spinner 582">
              <controlPr defaultSize="0" autoPict="0">
                <anchor moveWithCells="1" sizeWithCells="1">
                  <from>
                    <xdr:col>9257</xdr:col>
                    <xdr:colOff>19050</xdr:colOff>
                    <xdr:row>393241</xdr:row>
                    <xdr:rowOff>19050</xdr:rowOff>
                  </from>
                  <to>
                    <xdr:col>9258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3" r:id="rId586" name="Spinner 583">
              <controlPr defaultSize="0" autoPict="0">
                <anchor moveWithCells="1" sizeWithCells="1">
                  <from>
                    <xdr:col>9257</xdr:col>
                    <xdr:colOff>19050</xdr:colOff>
                    <xdr:row>458777</xdr:row>
                    <xdr:rowOff>19050</xdr:rowOff>
                  </from>
                  <to>
                    <xdr:col>9258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4" r:id="rId587" name="Spinner 584">
              <controlPr defaultSize="0" autoPict="0">
                <anchor moveWithCells="1" sizeWithCells="1">
                  <from>
                    <xdr:col>9257</xdr:col>
                    <xdr:colOff>19050</xdr:colOff>
                    <xdr:row>524313</xdr:row>
                    <xdr:rowOff>19050</xdr:rowOff>
                  </from>
                  <to>
                    <xdr:col>9258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5" r:id="rId588" name="Spinner 585">
              <controlPr defaultSize="0" autoPict="0">
                <anchor moveWithCells="1" sizeWithCells="1">
                  <from>
                    <xdr:col>9257</xdr:col>
                    <xdr:colOff>19050</xdr:colOff>
                    <xdr:row>589849</xdr:row>
                    <xdr:rowOff>19050</xdr:rowOff>
                  </from>
                  <to>
                    <xdr:col>9258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6" r:id="rId589" name="Spinner 586">
              <controlPr defaultSize="0" autoPict="0">
                <anchor moveWithCells="1" sizeWithCells="1">
                  <from>
                    <xdr:col>9257</xdr:col>
                    <xdr:colOff>19050</xdr:colOff>
                    <xdr:row>655385</xdr:row>
                    <xdr:rowOff>19050</xdr:rowOff>
                  </from>
                  <to>
                    <xdr:col>9258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7" r:id="rId590" name="Spinner 587">
              <controlPr defaultSize="0" autoPict="0">
                <anchor moveWithCells="1" sizeWithCells="1">
                  <from>
                    <xdr:col>9257</xdr:col>
                    <xdr:colOff>19050</xdr:colOff>
                    <xdr:row>720921</xdr:row>
                    <xdr:rowOff>19050</xdr:rowOff>
                  </from>
                  <to>
                    <xdr:col>9258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8" r:id="rId591" name="Spinner 588">
              <controlPr defaultSize="0" autoPict="0">
                <anchor moveWithCells="1" sizeWithCells="1">
                  <from>
                    <xdr:col>9257</xdr:col>
                    <xdr:colOff>19050</xdr:colOff>
                    <xdr:row>786457</xdr:row>
                    <xdr:rowOff>19050</xdr:rowOff>
                  </from>
                  <to>
                    <xdr:col>9258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9" r:id="rId592" name="Spinner 589">
              <controlPr defaultSize="0" autoPict="0">
                <anchor moveWithCells="1" sizeWithCells="1">
                  <from>
                    <xdr:col>9257</xdr:col>
                    <xdr:colOff>19050</xdr:colOff>
                    <xdr:row>851993</xdr:row>
                    <xdr:rowOff>19050</xdr:rowOff>
                  </from>
                  <to>
                    <xdr:col>9258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0" r:id="rId593" name="Spinner 590">
              <controlPr defaultSize="0" autoPict="0">
                <anchor moveWithCells="1" sizeWithCells="1">
                  <from>
                    <xdr:col>9257</xdr:col>
                    <xdr:colOff>19050</xdr:colOff>
                    <xdr:row>917529</xdr:row>
                    <xdr:rowOff>19050</xdr:rowOff>
                  </from>
                  <to>
                    <xdr:col>9258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1" r:id="rId594" name="Spinner 591">
              <controlPr defaultSize="0" autoPict="0">
                <anchor moveWithCells="1" sizeWithCells="1">
                  <from>
                    <xdr:col>9257</xdr:col>
                    <xdr:colOff>19050</xdr:colOff>
                    <xdr:row>983065</xdr:row>
                    <xdr:rowOff>19050</xdr:rowOff>
                  </from>
                  <to>
                    <xdr:col>9258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2" r:id="rId595" name="Spinner 592">
              <controlPr defaultSize="0" autoPict="0">
                <anchor moveWithCells="1" sizeWithCells="1">
                  <from>
                    <xdr:col>9513</xdr:col>
                    <xdr:colOff>19050</xdr:colOff>
                    <xdr:row>25</xdr:row>
                    <xdr:rowOff>19050</xdr:rowOff>
                  </from>
                  <to>
                    <xdr:col>9514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3" r:id="rId596" name="Spinner 593">
              <controlPr defaultSize="0" autoPict="0">
                <anchor moveWithCells="1" sizeWithCells="1">
                  <from>
                    <xdr:col>9513</xdr:col>
                    <xdr:colOff>19050</xdr:colOff>
                    <xdr:row>65561</xdr:row>
                    <xdr:rowOff>19050</xdr:rowOff>
                  </from>
                  <to>
                    <xdr:col>9514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4" r:id="rId597" name="Spinner 594">
              <controlPr defaultSize="0" autoPict="0">
                <anchor moveWithCells="1" sizeWithCells="1">
                  <from>
                    <xdr:col>9513</xdr:col>
                    <xdr:colOff>19050</xdr:colOff>
                    <xdr:row>131097</xdr:row>
                    <xdr:rowOff>19050</xdr:rowOff>
                  </from>
                  <to>
                    <xdr:col>9514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5" r:id="rId598" name="Spinner 595">
              <controlPr defaultSize="0" autoPict="0">
                <anchor moveWithCells="1" sizeWithCells="1">
                  <from>
                    <xdr:col>9513</xdr:col>
                    <xdr:colOff>19050</xdr:colOff>
                    <xdr:row>196633</xdr:row>
                    <xdr:rowOff>19050</xdr:rowOff>
                  </from>
                  <to>
                    <xdr:col>9514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6" r:id="rId599" name="Spinner 596">
              <controlPr defaultSize="0" autoPict="0">
                <anchor moveWithCells="1" sizeWithCells="1">
                  <from>
                    <xdr:col>9513</xdr:col>
                    <xdr:colOff>19050</xdr:colOff>
                    <xdr:row>262169</xdr:row>
                    <xdr:rowOff>19050</xdr:rowOff>
                  </from>
                  <to>
                    <xdr:col>9514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7" r:id="rId600" name="Spinner 597">
              <controlPr defaultSize="0" autoPict="0">
                <anchor moveWithCells="1" sizeWithCells="1">
                  <from>
                    <xdr:col>9513</xdr:col>
                    <xdr:colOff>19050</xdr:colOff>
                    <xdr:row>327705</xdr:row>
                    <xdr:rowOff>19050</xdr:rowOff>
                  </from>
                  <to>
                    <xdr:col>9514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8" r:id="rId601" name="Spinner 598">
              <controlPr defaultSize="0" autoPict="0">
                <anchor moveWithCells="1" sizeWithCells="1">
                  <from>
                    <xdr:col>9513</xdr:col>
                    <xdr:colOff>19050</xdr:colOff>
                    <xdr:row>393241</xdr:row>
                    <xdr:rowOff>19050</xdr:rowOff>
                  </from>
                  <to>
                    <xdr:col>9514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9" r:id="rId602" name="Spinner 599">
              <controlPr defaultSize="0" autoPict="0">
                <anchor moveWithCells="1" sizeWithCells="1">
                  <from>
                    <xdr:col>9513</xdr:col>
                    <xdr:colOff>19050</xdr:colOff>
                    <xdr:row>458777</xdr:row>
                    <xdr:rowOff>19050</xdr:rowOff>
                  </from>
                  <to>
                    <xdr:col>9514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0" r:id="rId603" name="Spinner 600">
              <controlPr defaultSize="0" autoPict="0">
                <anchor moveWithCells="1" sizeWithCells="1">
                  <from>
                    <xdr:col>9513</xdr:col>
                    <xdr:colOff>19050</xdr:colOff>
                    <xdr:row>524313</xdr:row>
                    <xdr:rowOff>19050</xdr:rowOff>
                  </from>
                  <to>
                    <xdr:col>9514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1" r:id="rId604" name="Spinner 601">
              <controlPr defaultSize="0" autoPict="0">
                <anchor moveWithCells="1" sizeWithCells="1">
                  <from>
                    <xdr:col>9513</xdr:col>
                    <xdr:colOff>19050</xdr:colOff>
                    <xdr:row>589849</xdr:row>
                    <xdr:rowOff>19050</xdr:rowOff>
                  </from>
                  <to>
                    <xdr:col>9514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2" r:id="rId605" name="Spinner 602">
              <controlPr defaultSize="0" autoPict="0">
                <anchor moveWithCells="1" sizeWithCells="1">
                  <from>
                    <xdr:col>9513</xdr:col>
                    <xdr:colOff>19050</xdr:colOff>
                    <xdr:row>655385</xdr:row>
                    <xdr:rowOff>19050</xdr:rowOff>
                  </from>
                  <to>
                    <xdr:col>9514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3" r:id="rId606" name="Spinner 603">
              <controlPr defaultSize="0" autoPict="0">
                <anchor moveWithCells="1" sizeWithCells="1">
                  <from>
                    <xdr:col>9513</xdr:col>
                    <xdr:colOff>19050</xdr:colOff>
                    <xdr:row>720921</xdr:row>
                    <xdr:rowOff>19050</xdr:rowOff>
                  </from>
                  <to>
                    <xdr:col>9514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4" r:id="rId607" name="Spinner 604">
              <controlPr defaultSize="0" autoPict="0">
                <anchor moveWithCells="1" sizeWithCells="1">
                  <from>
                    <xdr:col>9513</xdr:col>
                    <xdr:colOff>19050</xdr:colOff>
                    <xdr:row>786457</xdr:row>
                    <xdr:rowOff>19050</xdr:rowOff>
                  </from>
                  <to>
                    <xdr:col>9514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5" r:id="rId608" name="Spinner 605">
              <controlPr defaultSize="0" autoPict="0">
                <anchor moveWithCells="1" sizeWithCells="1">
                  <from>
                    <xdr:col>9513</xdr:col>
                    <xdr:colOff>19050</xdr:colOff>
                    <xdr:row>851993</xdr:row>
                    <xdr:rowOff>19050</xdr:rowOff>
                  </from>
                  <to>
                    <xdr:col>9514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6" r:id="rId609" name="Spinner 606">
              <controlPr defaultSize="0" autoPict="0">
                <anchor moveWithCells="1" sizeWithCells="1">
                  <from>
                    <xdr:col>9513</xdr:col>
                    <xdr:colOff>19050</xdr:colOff>
                    <xdr:row>917529</xdr:row>
                    <xdr:rowOff>19050</xdr:rowOff>
                  </from>
                  <to>
                    <xdr:col>9514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7" r:id="rId610" name="Spinner 607">
              <controlPr defaultSize="0" autoPict="0">
                <anchor moveWithCells="1" sizeWithCells="1">
                  <from>
                    <xdr:col>9513</xdr:col>
                    <xdr:colOff>19050</xdr:colOff>
                    <xdr:row>983065</xdr:row>
                    <xdr:rowOff>19050</xdr:rowOff>
                  </from>
                  <to>
                    <xdr:col>9514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8" r:id="rId611" name="Spinner 608">
              <controlPr defaultSize="0" autoPict="0">
                <anchor moveWithCells="1" sizeWithCells="1">
                  <from>
                    <xdr:col>9769</xdr:col>
                    <xdr:colOff>19050</xdr:colOff>
                    <xdr:row>25</xdr:row>
                    <xdr:rowOff>19050</xdr:rowOff>
                  </from>
                  <to>
                    <xdr:col>9770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9" r:id="rId612" name="Spinner 609">
              <controlPr defaultSize="0" autoPict="0">
                <anchor moveWithCells="1" sizeWithCells="1">
                  <from>
                    <xdr:col>9769</xdr:col>
                    <xdr:colOff>19050</xdr:colOff>
                    <xdr:row>65561</xdr:row>
                    <xdr:rowOff>19050</xdr:rowOff>
                  </from>
                  <to>
                    <xdr:col>9770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0" r:id="rId613" name="Spinner 610">
              <controlPr defaultSize="0" autoPict="0">
                <anchor moveWithCells="1" sizeWithCells="1">
                  <from>
                    <xdr:col>9769</xdr:col>
                    <xdr:colOff>19050</xdr:colOff>
                    <xdr:row>131097</xdr:row>
                    <xdr:rowOff>19050</xdr:rowOff>
                  </from>
                  <to>
                    <xdr:col>9770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1" r:id="rId614" name="Spinner 611">
              <controlPr defaultSize="0" autoPict="0">
                <anchor moveWithCells="1" sizeWithCells="1">
                  <from>
                    <xdr:col>9769</xdr:col>
                    <xdr:colOff>19050</xdr:colOff>
                    <xdr:row>196633</xdr:row>
                    <xdr:rowOff>19050</xdr:rowOff>
                  </from>
                  <to>
                    <xdr:col>9770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2" r:id="rId615" name="Spinner 612">
              <controlPr defaultSize="0" autoPict="0">
                <anchor moveWithCells="1" sizeWithCells="1">
                  <from>
                    <xdr:col>9769</xdr:col>
                    <xdr:colOff>19050</xdr:colOff>
                    <xdr:row>262169</xdr:row>
                    <xdr:rowOff>19050</xdr:rowOff>
                  </from>
                  <to>
                    <xdr:col>9770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3" r:id="rId616" name="Spinner 613">
              <controlPr defaultSize="0" autoPict="0">
                <anchor moveWithCells="1" sizeWithCells="1">
                  <from>
                    <xdr:col>9769</xdr:col>
                    <xdr:colOff>19050</xdr:colOff>
                    <xdr:row>327705</xdr:row>
                    <xdr:rowOff>19050</xdr:rowOff>
                  </from>
                  <to>
                    <xdr:col>9770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" r:id="rId617" name="Spinner 614">
              <controlPr defaultSize="0" autoPict="0">
                <anchor moveWithCells="1" sizeWithCells="1">
                  <from>
                    <xdr:col>9769</xdr:col>
                    <xdr:colOff>19050</xdr:colOff>
                    <xdr:row>393241</xdr:row>
                    <xdr:rowOff>19050</xdr:rowOff>
                  </from>
                  <to>
                    <xdr:col>9770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5" r:id="rId618" name="Spinner 615">
              <controlPr defaultSize="0" autoPict="0">
                <anchor moveWithCells="1" sizeWithCells="1">
                  <from>
                    <xdr:col>9769</xdr:col>
                    <xdr:colOff>19050</xdr:colOff>
                    <xdr:row>458777</xdr:row>
                    <xdr:rowOff>19050</xdr:rowOff>
                  </from>
                  <to>
                    <xdr:col>9770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6" r:id="rId619" name="Spinner 616">
              <controlPr defaultSize="0" autoPict="0">
                <anchor moveWithCells="1" sizeWithCells="1">
                  <from>
                    <xdr:col>9769</xdr:col>
                    <xdr:colOff>19050</xdr:colOff>
                    <xdr:row>524313</xdr:row>
                    <xdr:rowOff>19050</xdr:rowOff>
                  </from>
                  <to>
                    <xdr:col>9770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7" r:id="rId620" name="Spinner 617">
              <controlPr defaultSize="0" autoPict="0">
                <anchor moveWithCells="1" sizeWithCells="1">
                  <from>
                    <xdr:col>9769</xdr:col>
                    <xdr:colOff>19050</xdr:colOff>
                    <xdr:row>589849</xdr:row>
                    <xdr:rowOff>19050</xdr:rowOff>
                  </from>
                  <to>
                    <xdr:col>9770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8" r:id="rId621" name="Spinner 618">
              <controlPr defaultSize="0" autoPict="0">
                <anchor moveWithCells="1" sizeWithCells="1">
                  <from>
                    <xdr:col>9769</xdr:col>
                    <xdr:colOff>19050</xdr:colOff>
                    <xdr:row>655385</xdr:row>
                    <xdr:rowOff>19050</xdr:rowOff>
                  </from>
                  <to>
                    <xdr:col>9770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9" r:id="rId622" name="Spinner 619">
              <controlPr defaultSize="0" autoPict="0">
                <anchor moveWithCells="1" sizeWithCells="1">
                  <from>
                    <xdr:col>9769</xdr:col>
                    <xdr:colOff>19050</xdr:colOff>
                    <xdr:row>720921</xdr:row>
                    <xdr:rowOff>19050</xdr:rowOff>
                  </from>
                  <to>
                    <xdr:col>9770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0" r:id="rId623" name="Spinner 620">
              <controlPr defaultSize="0" autoPict="0">
                <anchor moveWithCells="1" sizeWithCells="1">
                  <from>
                    <xdr:col>9769</xdr:col>
                    <xdr:colOff>19050</xdr:colOff>
                    <xdr:row>786457</xdr:row>
                    <xdr:rowOff>19050</xdr:rowOff>
                  </from>
                  <to>
                    <xdr:col>9770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1" r:id="rId624" name="Spinner 621">
              <controlPr defaultSize="0" autoPict="0">
                <anchor moveWithCells="1" sizeWithCells="1">
                  <from>
                    <xdr:col>9769</xdr:col>
                    <xdr:colOff>19050</xdr:colOff>
                    <xdr:row>851993</xdr:row>
                    <xdr:rowOff>19050</xdr:rowOff>
                  </from>
                  <to>
                    <xdr:col>9770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2" r:id="rId625" name="Spinner 622">
              <controlPr defaultSize="0" autoPict="0">
                <anchor moveWithCells="1" sizeWithCells="1">
                  <from>
                    <xdr:col>9769</xdr:col>
                    <xdr:colOff>19050</xdr:colOff>
                    <xdr:row>917529</xdr:row>
                    <xdr:rowOff>19050</xdr:rowOff>
                  </from>
                  <to>
                    <xdr:col>9770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3" r:id="rId626" name="Spinner 623">
              <controlPr defaultSize="0" autoPict="0">
                <anchor moveWithCells="1" sizeWithCells="1">
                  <from>
                    <xdr:col>9769</xdr:col>
                    <xdr:colOff>19050</xdr:colOff>
                    <xdr:row>983065</xdr:row>
                    <xdr:rowOff>19050</xdr:rowOff>
                  </from>
                  <to>
                    <xdr:col>9770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4" r:id="rId627" name="Spinner 624">
              <controlPr defaultSize="0" autoPict="0">
                <anchor moveWithCells="1" sizeWithCells="1">
                  <from>
                    <xdr:col>10025</xdr:col>
                    <xdr:colOff>19050</xdr:colOff>
                    <xdr:row>25</xdr:row>
                    <xdr:rowOff>19050</xdr:rowOff>
                  </from>
                  <to>
                    <xdr:col>10026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5" r:id="rId628" name="Spinner 625">
              <controlPr defaultSize="0" autoPict="0">
                <anchor moveWithCells="1" sizeWithCells="1">
                  <from>
                    <xdr:col>10025</xdr:col>
                    <xdr:colOff>19050</xdr:colOff>
                    <xdr:row>65561</xdr:row>
                    <xdr:rowOff>19050</xdr:rowOff>
                  </from>
                  <to>
                    <xdr:col>10026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6" r:id="rId629" name="Spinner 626">
              <controlPr defaultSize="0" autoPict="0">
                <anchor moveWithCells="1" sizeWithCells="1">
                  <from>
                    <xdr:col>10025</xdr:col>
                    <xdr:colOff>19050</xdr:colOff>
                    <xdr:row>131097</xdr:row>
                    <xdr:rowOff>19050</xdr:rowOff>
                  </from>
                  <to>
                    <xdr:col>10026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7" r:id="rId630" name="Spinner 627">
              <controlPr defaultSize="0" autoPict="0">
                <anchor moveWithCells="1" sizeWithCells="1">
                  <from>
                    <xdr:col>10025</xdr:col>
                    <xdr:colOff>19050</xdr:colOff>
                    <xdr:row>196633</xdr:row>
                    <xdr:rowOff>19050</xdr:rowOff>
                  </from>
                  <to>
                    <xdr:col>10026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8" r:id="rId631" name="Spinner 628">
              <controlPr defaultSize="0" autoPict="0">
                <anchor moveWithCells="1" sizeWithCells="1">
                  <from>
                    <xdr:col>10025</xdr:col>
                    <xdr:colOff>19050</xdr:colOff>
                    <xdr:row>262169</xdr:row>
                    <xdr:rowOff>19050</xdr:rowOff>
                  </from>
                  <to>
                    <xdr:col>10026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9" r:id="rId632" name="Spinner 629">
              <controlPr defaultSize="0" autoPict="0">
                <anchor moveWithCells="1" sizeWithCells="1">
                  <from>
                    <xdr:col>10025</xdr:col>
                    <xdr:colOff>19050</xdr:colOff>
                    <xdr:row>327705</xdr:row>
                    <xdr:rowOff>19050</xdr:rowOff>
                  </from>
                  <to>
                    <xdr:col>10026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0" r:id="rId633" name="Spinner 630">
              <controlPr defaultSize="0" autoPict="0">
                <anchor moveWithCells="1" sizeWithCells="1">
                  <from>
                    <xdr:col>10025</xdr:col>
                    <xdr:colOff>19050</xdr:colOff>
                    <xdr:row>393241</xdr:row>
                    <xdr:rowOff>19050</xdr:rowOff>
                  </from>
                  <to>
                    <xdr:col>10026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1" r:id="rId634" name="Spinner 631">
              <controlPr defaultSize="0" autoPict="0">
                <anchor moveWithCells="1" sizeWithCells="1">
                  <from>
                    <xdr:col>10025</xdr:col>
                    <xdr:colOff>19050</xdr:colOff>
                    <xdr:row>458777</xdr:row>
                    <xdr:rowOff>19050</xdr:rowOff>
                  </from>
                  <to>
                    <xdr:col>10026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2" r:id="rId635" name="Spinner 632">
              <controlPr defaultSize="0" autoPict="0">
                <anchor moveWithCells="1" sizeWithCells="1">
                  <from>
                    <xdr:col>10025</xdr:col>
                    <xdr:colOff>19050</xdr:colOff>
                    <xdr:row>524313</xdr:row>
                    <xdr:rowOff>19050</xdr:rowOff>
                  </from>
                  <to>
                    <xdr:col>10026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3" r:id="rId636" name="Spinner 633">
              <controlPr defaultSize="0" autoPict="0">
                <anchor moveWithCells="1" sizeWithCells="1">
                  <from>
                    <xdr:col>10025</xdr:col>
                    <xdr:colOff>19050</xdr:colOff>
                    <xdr:row>589849</xdr:row>
                    <xdr:rowOff>19050</xdr:rowOff>
                  </from>
                  <to>
                    <xdr:col>10026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4" r:id="rId637" name="Spinner 634">
              <controlPr defaultSize="0" autoPict="0">
                <anchor moveWithCells="1" sizeWithCells="1">
                  <from>
                    <xdr:col>10025</xdr:col>
                    <xdr:colOff>19050</xdr:colOff>
                    <xdr:row>655385</xdr:row>
                    <xdr:rowOff>19050</xdr:rowOff>
                  </from>
                  <to>
                    <xdr:col>10026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5" r:id="rId638" name="Spinner 635">
              <controlPr defaultSize="0" autoPict="0">
                <anchor moveWithCells="1" sizeWithCells="1">
                  <from>
                    <xdr:col>10025</xdr:col>
                    <xdr:colOff>19050</xdr:colOff>
                    <xdr:row>720921</xdr:row>
                    <xdr:rowOff>19050</xdr:rowOff>
                  </from>
                  <to>
                    <xdr:col>10026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6" r:id="rId639" name="Spinner 636">
              <controlPr defaultSize="0" autoPict="0">
                <anchor moveWithCells="1" sizeWithCells="1">
                  <from>
                    <xdr:col>10025</xdr:col>
                    <xdr:colOff>19050</xdr:colOff>
                    <xdr:row>786457</xdr:row>
                    <xdr:rowOff>19050</xdr:rowOff>
                  </from>
                  <to>
                    <xdr:col>10026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7" r:id="rId640" name="Spinner 637">
              <controlPr defaultSize="0" autoPict="0">
                <anchor moveWithCells="1" sizeWithCells="1">
                  <from>
                    <xdr:col>10025</xdr:col>
                    <xdr:colOff>19050</xdr:colOff>
                    <xdr:row>851993</xdr:row>
                    <xdr:rowOff>19050</xdr:rowOff>
                  </from>
                  <to>
                    <xdr:col>10026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8" r:id="rId641" name="Spinner 638">
              <controlPr defaultSize="0" autoPict="0">
                <anchor moveWithCells="1" sizeWithCells="1">
                  <from>
                    <xdr:col>10025</xdr:col>
                    <xdr:colOff>19050</xdr:colOff>
                    <xdr:row>917529</xdr:row>
                    <xdr:rowOff>19050</xdr:rowOff>
                  </from>
                  <to>
                    <xdr:col>10026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9" r:id="rId642" name="Spinner 639">
              <controlPr defaultSize="0" autoPict="0">
                <anchor moveWithCells="1" sizeWithCells="1">
                  <from>
                    <xdr:col>10025</xdr:col>
                    <xdr:colOff>19050</xdr:colOff>
                    <xdr:row>983065</xdr:row>
                    <xdr:rowOff>19050</xdr:rowOff>
                  </from>
                  <to>
                    <xdr:col>10026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0" r:id="rId643" name="Spinner 640">
              <controlPr defaultSize="0" autoPict="0">
                <anchor moveWithCells="1" sizeWithCells="1">
                  <from>
                    <xdr:col>10281</xdr:col>
                    <xdr:colOff>19050</xdr:colOff>
                    <xdr:row>25</xdr:row>
                    <xdr:rowOff>19050</xdr:rowOff>
                  </from>
                  <to>
                    <xdr:col>10282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1" r:id="rId644" name="Spinner 641">
              <controlPr defaultSize="0" autoPict="0">
                <anchor moveWithCells="1" sizeWithCells="1">
                  <from>
                    <xdr:col>10281</xdr:col>
                    <xdr:colOff>19050</xdr:colOff>
                    <xdr:row>65561</xdr:row>
                    <xdr:rowOff>19050</xdr:rowOff>
                  </from>
                  <to>
                    <xdr:col>10282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2" r:id="rId645" name="Spinner 642">
              <controlPr defaultSize="0" autoPict="0">
                <anchor moveWithCells="1" sizeWithCells="1">
                  <from>
                    <xdr:col>10281</xdr:col>
                    <xdr:colOff>19050</xdr:colOff>
                    <xdr:row>131097</xdr:row>
                    <xdr:rowOff>19050</xdr:rowOff>
                  </from>
                  <to>
                    <xdr:col>10282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3" r:id="rId646" name="Spinner 643">
              <controlPr defaultSize="0" autoPict="0">
                <anchor moveWithCells="1" sizeWithCells="1">
                  <from>
                    <xdr:col>10281</xdr:col>
                    <xdr:colOff>19050</xdr:colOff>
                    <xdr:row>196633</xdr:row>
                    <xdr:rowOff>19050</xdr:rowOff>
                  </from>
                  <to>
                    <xdr:col>10282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4" r:id="rId647" name="Spinner 644">
              <controlPr defaultSize="0" autoPict="0">
                <anchor moveWithCells="1" sizeWithCells="1">
                  <from>
                    <xdr:col>10281</xdr:col>
                    <xdr:colOff>19050</xdr:colOff>
                    <xdr:row>262169</xdr:row>
                    <xdr:rowOff>19050</xdr:rowOff>
                  </from>
                  <to>
                    <xdr:col>10282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5" r:id="rId648" name="Spinner 645">
              <controlPr defaultSize="0" autoPict="0">
                <anchor moveWithCells="1" sizeWithCells="1">
                  <from>
                    <xdr:col>10281</xdr:col>
                    <xdr:colOff>19050</xdr:colOff>
                    <xdr:row>327705</xdr:row>
                    <xdr:rowOff>19050</xdr:rowOff>
                  </from>
                  <to>
                    <xdr:col>10282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6" r:id="rId649" name="Spinner 646">
              <controlPr defaultSize="0" autoPict="0">
                <anchor moveWithCells="1" sizeWithCells="1">
                  <from>
                    <xdr:col>10281</xdr:col>
                    <xdr:colOff>19050</xdr:colOff>
                    <xdr:row>393241</xdr:row>
                    <xdr:rowOff>19050</xdr:rowOff>
                  </from>
                  <to>
                    <xdr:col>10282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7" r:id="rId650" name="Spinner 647">
              <controlPr defaultSize="0" autoPict="0">
                <anchor moveWithCells="1" sizeWithCells="1">
                  <from>
                    <xdr:col>10281</xdr:col>
                    <xdr:colOff>19050</xdr:colOff>
                    <xdr:row>458777</xdr:row>
                    <xdr:rowOff>19050</xdr:rowOff>
                  </from>
                  <to>
                    <xdr:col>10282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8" r:id="rId651" name="Spinner 648">
              <controlPr defaultSize="0" autoPict="0">
                <anchor moveWithCells="1" sizeWithCells="1">
                  <from>
                    <xdr:col>10281</xdr:col>
                    <xdr:colOff>19050</xdr:colOff>
                    <xdr:row>524313</xdr:row>
                    <xdr:rowOff>19050</xdr:rowOff>
                  </from>
                  <to>
                    <xdr:col>10282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9" r:id="rId652" name="Spinner 649">
              <controlPr defaultSize="0" autoPict="0">
                <anchor moveWithCells="1" sizeWithCells="1">
                  <from>
                    <xdr:col>10281</xdr:col>
                    <xdr:colOff>19050</xdr:colOff>
                    <xdr:row>589849</xdr:row>
                    <xdr:rowOff>19050</xdr:rowOff>
                  </from>
                  <to>
                    <xdr:col>10282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0" r:id="rId653" name="Spinner 650">
              <controlPr defaultSize="0" autoPict="0">
                <anchor moveWithCells="1" sizeWithCells="1">
                  <from>
                    <xdr:col>10281</xdr:col>
                    <xdr:colOff>19050</xdr:colOff>
                    <xdr:row>655385</xdr:row>
                    <xdr:rowOff>19050</xdr:rowOff>
                  </from>
                  <to>
                    <xdr:col>10282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1" r:id="rId654" name="Spinner 651">
              <controlPr defaultSize="0" autoPict="0">
                <anchor moveWithCells="1" sizeWithCells="1">
                  <from>
                    <xdr:col>10281</xdr:col>
                    <xdr:colOff>19050</xdr:colOff>
                    <xdr:row>720921</xdr:row>
                    <xdr:rowOff>19050</xdr:rowOff>
                  </from>
                  <to>
                    <xdr:col>10282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2" r:id="rId655" name="Spinner 652">
              <controlPr defaultSize="0" autoPict="0">
                <anchor moveWithCells="1" sizeWithCells="1">
                  <from>
                    <xdr:col>10281</xdr:col>
                    <xdr:colOff>19050</xdr:colOff>
                    <xdr:row>786457</xdr:row>
                    <xdr:rowOff>19050</xdr:rowOff>
                  </from>
                  <to>
                    <xdr:col>10282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3" r:id="rId656" name="Spinner 653">
              <controlPr defaultSize="0" autoPict="0">
                <anchor moveWithCells="1" sizeWithCells="1">
                  <from>
                    <xdr:col>10281</xdr:col>
                    <xdr:colOff>19050</xdr:colOff>
                    <xdr:row>851993</xdr:row>
                    <xdr:rowOff>19050</xdr:rowOff>
                  </from>
                  <to>
                    <xdr:col>10282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4" r:id="rId657" name="Spinner 654">
              <controlPr defaultSize="0" autoPict="0">
                <anchor moveWithCells="1" sizeWithCells="1">
                  <from>
                    <xdr:col>10281</xdr:col>
                    <xdr:colOff>19050</xdr:colOff>
                    <xdr:row>917529</xdr:row>
                    <xdr:rowOff>19050</xdr:rowOff>
                  </from>
                  <to>
                    <xdr:col>10282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5" r:id="rId658" name="Spinner 655">
              <controlPr defaultSize="0" autoPict="0">
                <anchor moveWithCells="1" sizeWithCells="1">
                  <from>
                    <xdr:col>10281</xdr:col>
                    <xdr:colOff>19050</xdr:colOff>
                    <xdr:row>983065</xdr:row>
                    <xdr:rowOff>19050</xdr:rowOff>
                  </from>
                  <to>
                    <xdr:col>10282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6" r:id="rId659" name="Spinner 656">
              <controlPr defaultSize="0" autoPict="0">
                <anchor moveWithCells="1" sizeWithCells="1">
                  <from>
                    <xdr:col>10537</xdr:col>
                    <xdr:colOff>19050</xdr:colOff>
                    <xdr:row>25</xdr:row>
                    <xdr:rowOff>19050</xdr:rowOff>
                  </from>
                  <to>
                    <xdr:col>10538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7" r:id="rId660" name="Spinner 657">
              <controlPr defaultSize="0" autoPict="0">
                <anchor moveWithCells="1" sizeWithCells="1">
                  <from>
                    <xdr:col>10537</xdr:col>
                    <xdr:colOff>19050</xdr:colOff>
                    <xdr:row>65561</xdr:row>
                    <xdr:rowOff>19050</xdr:rowOff>
                  </from>
                  <to>
                    <xdr:col>10538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8" r:id="rId661" name="Spinner 658">
              <controlPr defaultSize="0" autoPict="0">
                <anchor moveWithCells="1" sizeWithCells="1">
                  <from>
                    <xdr:col>10537</xdr:col>
                    <xdr:colOff>19050</xdr:colOff>
                    <xdr:row>131097</xdr:row>
                    <xdr:rowOff>19050</xdr:rowOff>
                  </from>
                  <to>
                    <xdr:col>10538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9" r:id="rId662" name="Spinner 659">
              <controlPr defaultSize="0" autoPict="0">
                <anchor moveWithCells="1" sizeWithCells="1">
                  <from>
                    <xdr:col>10537</xdr:col>
                    <xdr:colOff>19050</xdr:colOff>
                    <xdr:row>196633</xdr:row>
                    <xdr:rowOff>19050</xdr:rowOff>
                  </from>
                  <to>
                    <xdr:col>10538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0" r:id="rId663" name="Spinner 660">
              <controlPr defaultSize="0" autoPict="0">
                <anchor moveWithCells="1" sizeWithCells="1">
                  <from>
                    <xdr:col>10537</xdr:col>
                    <xdr:colOff>19050</xdr:colOff>
                    <xdr:row>262169</xdr:row>
                    <xdr:rowOff>19050</xdr:rowOff>
                  </from>
                  <to>
                    <xdr:col>10538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1" r:id="rId664" name="Spinner 661">
              <controlPr defaultSize="0" autoPict="0">
                <anchor moveWithCells="1" sizeWithCells="1">
                  <from>
                    <xdr:col>10537</xdr:col>
                    <xdr:colOff>19050</xdr:colOff>
                    <xdr:row>327705</xdr:row>
                    <xdr:rowOff>19050</xdr:rowOff>
                  </from>
                  <to>
                    <xdr:col>10538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2" r:id="rId665" name="Spinner 662">
              <controlPr defaultSize="0" autoPict="0">
                <anchor moveWithCells="1" sizeWithCells="1">
                  <from>
                    <xdr:col>10537</xdr:col>
                    <xdr:colOff>19050</xdr:colOff>
                    <xdr:row>393241</xdr:row>
                    <xdr:rowOff>19050</xdr:rowOff>
                  </from>
                  <to>
                    <xdr:col>10538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3" r:id="rId666" name="Spinner 663">
              <controlPr defaultSize="0" autoPict="0">
                <anchor moveWithCells="1" sizeWithCells="1">
                  <from>
                    <xdr:col>10537</xdr:col>
                    <xdr:colOff>19050</xdr:colOff>
                    <xdr:row>458777</xdr:row>
                    <xdr:rowOff>19050</xdr:rowOff>
                  </from>
                  <to>
                    <xdr:col>10538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4" r:id="rId667" name="Spinner 664">
              <controlPr defaultSize="0" autoPict="0">
                <anchor moveWithCells="1" sizeWithCells="1">
                  <from>
                    <xdr:col>10537</xdr:col>
                    <xdr:colOff>19050</xdr:colOff>
                    <xdr:row>524313</xdr:row>
                    <xdr:rowOff>19050</xdr:rowOff>
                  </from>
                  <to>
                    <xdr:col>10538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5" r:id="rId668" name="Spinner 665">
              <controlPr defaultSize="0" autoPict="0">
                <anchor moveWithCells="1" sizeWithCells="1">
                  <from>
                    <xdr:col>10537</xdr:col>
                    <xdr:colOff>19050</xdr:colOff>
                    <xdr:row>589849</xdr:row>
                    <xdr:rowOff>19050</xdr:rowOff>
                  </from>
                  <to>
                    <xdr:col>10538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6" r:id="rId669" name="Spinner 666">
              <controlPr defaultSize="0" autoPict="0">
                <anchor moveWithCells="1" sizeWithCells="1">
                  <from>
                    <xdr:col>10537</xdr:col>
                    <xdr:colOff>19050</xdr:colOff>
                    <xdr:row>655385</xdr:row>
                    <xdr:rowOff>19050</xdr:rowOff>
                  </from>
                  <to>
                    <xdr:col>10538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7" r:id="rId670" name="Spinner 667">
              <controlPr defaultSize="0" autoPict="0">
                <anchor moveWithCells="1" sizeWithCells="1">
                  <from>
                    <xdr:col>10537</xdr:col>
                    <xdr:colOff>19050</xdr:colOff>
                    <xdr:row>720921</xdr:row>
                    <xdr:rowOff>19050</xdr:rowOff>
                  </from>
                  <to>
                    <xdr:col>10538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8" r:id="rId671" name="Spinner 668">
              <controlPr defaultSize="0" autoPict="0">
                <anchor moveWithCells="1" sizeWithCells="1">
                  <from>
                    <xdr:col>10537</xdr:col>
                    <xdr:colOff>19050</xdr:colOff>
                    <xdr:row>786457</xdr:row>
                    <xdr:rowOff>19050</xdr:rowOff>
                  </from>
                  <to>
                    <xdr:col>10538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9" r:id="rId672" name="Spinner 669">
              <controlPr defaultSize="0" autoPict="0">
                <anchor moveWithCells="1" sizeWithCells="1">
                  <from>
                    <xdr:col>10537</xdr:col>
                    <xdr:colOff>19050</xdr:colOff>
                    <xdr:row>851993</xdr:row>
                    <xdr:rowOff>19050</xdr:rowOff>
                  </from>
                  <to>
                    <xdr:col>10538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0" r:id="rId673" name="Spinner 670">
              <controlPr defaultSize="0" autoPict="0">
                <anchor moveWithCells="1" sizeWithCells="1">
                  <from>
                    <xdr:col>10537</xdr:col>
                    <xdr:colOff>19050</xdr:colOff>
                    <xdr:row>917529</xdr:row>
                    <xdr:rowOff>19050</xdr:rowOff>
                  </from>
                  <to>
                    <xdr:col>10538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1" r:id="rId674" name="Spinner 671">
              <controlPr defaultSize="0" autoPict="0">
                <anchor moveWithCells="1" sizeWithCells="1">
                  <from>
                    <xdr:col>10537</xdr:col>
                    <xdr:colOff>19050</xdr:colOff>
                    <xdr:row>983065</xdr:row>
                    <xdr:rowOff>19050</xdr:rowOff>
                  </from>
                  <to>
                    <xdr:col>10538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2" r:id="rId675" name="Spinner 672">
              <controlPr defaultSize="0" autoPict="0">
                <anchor moveWithCells="1" sizeWithCells="1">
                  <from>
                    <xdr:col>10793</xdr:col>
                    <xdr:colOff>19050</xdr:colOff>
                    <xdr:row>25</xdr:row>
                    <xdr:rowOff>19050</xdr:rowOff>
                  </from>
                  <to>
                    <xdr:col>10794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3" r:id="rId676" name="Spinner 673">
              <controlPr defaultSize="0" autoPict="0">
                <anchor moveWithCells="1" sizeWithCells="1">
                  <from>
                    <xdr:col>10793</xdr:col>
                    <xdr:colOff>19050</xdr:colOff>
                    <xdr:row>65561</xdr:row>
                    <xdr:rowOff>19050</xdr:rowOff>
                  </from>
                  <to>
                    <xdr:col>10794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4" r:id="rId677" name="Spinner 674">
              <controlPr defaultSize="0" autoPict="0">
                <anchor moveWithCells="1" sizeWithCells="1">
                  <from>
                    <xdr:col>10793</xdr:col>
                    <xdr:colOff>19050</xdr:colOff>
                    <xdr:row>131097</xdr:row>
                    <xdr:rowOff>19050</xdr:rowOff>
                  </from>
                  <to>
                    <xdr:col>10794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5" r:id="rId678" name="Spinner 675">
              <controlPr defaultSize="0" autoPict="0">
                <anchor moveWithCells="1" sizeWithCells="1">
                  <from>
                    <xdr:col>10793</xdr:col>
                    <xdr:colOff>19050</xdr:colOff>
                    <xdr:row>196633</xdr:row>
                    <xdr:rowOff>19050</xdr:rowOff>
                  </from>
                  <to>
                    <xdr:col>10794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6" r:id="rId679" name="Spinner 676">
              <controlPr defaultSize="0" autoPict="0">
                <anchor moveWithCells="1" sizeWithCells="1">
                  <from>
                    <xdr:col>10793</xdr:col>
                    <xdr:colOff>19050</xdr:colOff>
                    <xdr:row>262169</xdr:row>
                    <xdr:rowOff>19050</xdr:rowOff>
                  </from>
                  <to>
                    <xdr:col>10794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7" r:id="rId680" name="Spinner 677">
              <controlPr defaultSize="0" autoPict="0">
                <anchor moveWithCells="1" sizeWithCells="1">
                  <from>
                    <xdr:col>10793</xdr:col>
                    <xdr:colOff>19050</xdr:colOff>
                    <xdr:row>327705</xdr:row>
                    <xdr:rowOff>19050</xdr:rowOff>
                  </from>
                  <to>
                    <xdr:col>10794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8" r:id="rId681" name="Spinner 678">
              <controlPr defaultSize="0" autoPict="0">
                <anchor moveWithCells="1" sizeWithCells="1">
                  <from>
                    <xdr:col>10793</xdr:col>
                    <xdr:colOff>19050</xdr:colOff>
                    <xdr:row>393241</xdr:row>
                    <xdr:rowOff>19050</xdr:rowOff>
                  </from>
                  <to>
                    <xdr:col>10794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9" r:id="rId682" name="Spinner 679">
              <controlPr defaultSize="0" autoPict="0">
                <anchor moveWithCells="1" sizeWithCells="1">
                  <from>
                    <xdr:col>10793</xdr:col>
                    <xdr:colOff>19050</xdr:colOff>
                    <xdr:row>458777</xdr:row>
                    <xdr:rowOff>19050</xdr:rowOff>
                  </from>
                  <to>
                    <xdr:col>10794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0" r:id="rId683" name="Spinner 680">
              <controlPr defaultSize="0" autoPict="0">
                <anchor moveWithCells="1" sizeWithCells="1">
                  <from>
                    <xdr:col>10793</xdr:col>
                    <xdr:colOff>19050</xdr:colOff>
                    <xdr:row>524313</xdr:row>
                    <xdr:rowOff>19050</xdr:rowOff>
                  </from>
                  <to>
                    <xdr:col>10794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1" r:id="rId684" name="Spinner 681">
              <controlPr defaultSize="0" autoPict="0">
                <anchor moveWithCells="1" sizeWithCells="1">
                  <from>
                    <xdr:col>10793</xdr:col>
                    <xdr:colOff>19050</xdr:colOff>
                    <xdr:row>589849</xdr:row>
                    <xdr:rowOff>19050</xdr:rowOff>
                  </from>
                  <to>
                    <xdr:col>10794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2" r:id="rId685" name="Spinner 682">
              <controlPr defaultSize="0" autoPict="0">
                <anchor moveWithCells="1" sizeWithCells="1">
                  <from>
                    <xdr:col>10793</xdr:col>
                    <xdr:colOff>19050</xdr:colOff>
                    <xdr:row>655385</xdr:row>
                    <xdr:rowOff>19050</xdr:rowOff>
                  </from>
                  <to>
                    <xdr:col>10794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3" r:id="rId686" name="Spinner 683">
              <controlPr defaultSize="0" autoPict="0">
                <anchor moveWithCells="1" sizeWithCells="1">
                  <from>
                    <xdr:col>10793</xdr:col>
                    <xdr:colOff>19050</xdr:colOff>
                    <xdr:row>720921</xdr:row>
                    <xdr:rowOff>19050</xdr:rowOff>
                  </from>
                  <to>
                    <xdr:col>10794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4" r:id="rId687" name="Spinner 684">
              <controlPr defaultSize="0" autoPict="0">
                <anchor moveWithCells="1" sizeWithCells="1">
                  <from>
                    <xdr:col>10793</xdr:col>
                    <xdr:colOff>19050</xdr:colOff>
                    <xdr:row>786457</xdr:row>
                    <xdr:rowOff>19050</xdr:rowOff>
                  </from>
                  <to>
                    <xdr:col>10794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5" r:id="rId688" name="Spinner 685">
              <controlPr defaultSize="0" autoPict="0">
                <anchor moveWithCells="1" sizeWithCells="1">
                  <from>
                    <xdr:col>10793</xdr:col>
                    <xdr:colOff>19050</xdr:colOff>
                    <xdr:row>851993</xdr:row>
                    <xdr:rowOff>19050</xdr:rowOff>
                  </from>
                  <to>
                    <xdr:col>10794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6" r:id="rId689" name="Spinner 686">
              <controlPr defaultSize="0" autoPict="0">
                <anchor moveWithCells="1" sizeWithCells="1">
                  <from>
                    <xdr:col>10793</xdr:col>
                    <xdr:colOff>19050</xdr:colOff>
                    <xdr:row>917529</xdr:row>
                    <xdr:rowOff>19050</xdr:rowOff>
                  </from>
                  <to>
                    <xdr:col>10794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7" r:id="rId690" name="Spinner 687">
              <controlPr defaultSize="0" autoPict="0">
                <anchor moveWithCells="1" sizeWithCells="1">
                  <from>
                    <xdr:col>10793</xdr:col>
                    <xdr:colOff>19050</xdr:colOff>
                    <xdr:row>983065</xdr:row>
                    <xdr:rowOff>19050</xdr:rowOff>
                  </from>
                  <to>
                    <xdr:col>10794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8" r:id="rId691" name="Spinner 688">
              <controlPr defaultSize="0" autoPict="0">
                <anchor moveWithCells="1" sizeWithCells="1">
                  <from>
                    <xdr:col>11049</xdr:col>
                    <xdr:colOff>19050</xdr:colOff>
                    <xdr:row>25</xdr:row>
                    <xdr:rowOff>19050</xdr:rowOff>
                  </from>
                  <to>
                    <xdr:col>11050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9" r:id="rId692" name="Spinner 689">
              <controlPr defaultSize="0" autoPict="0">
                <anchor moveWithCells="1" sizeWithCells="1">
                  <from>
                    <xdr:col>11049</xdr:col>
                    <xdr:colOff>19050</xdr:colOff>
                    <xdr:row>65561</xdr:row>
                    <xdr:rowOff>19050</xdr:rowOff>
                  </from>
                  <to>
                    <xdr:col>11050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0" r:id="rId693" name="Spinner 690">
              <controlPr defaultSize="0" autoPict="0">
                <anchor moveWithCells="1" sizeWithCells="1">
                  <from>
                    <xdr:col>11049</xdr:col>
                    <xdr:colOff>19050</xdr:colOff>
                    <xdr:row>131097</xdr:row>
                    <xdr:rowOff>19050</xdr:rowOff>
                  </from>
                  <to>
                    <xdr:col>11050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1" r:id="rId694" name="Spinner 691">
              <controlPr defaultSize="0" autoPict="0">
                <anchor moveWithCells="1" sizeWithCells="1">
                  <from>
                    <xdr:col>11049</xdr:col>
                    <xdr:colOff>19050</xdr:colOff>
                    <xdr:row>196633</xdr:row>
                    <xdr:rowOff>19050</xdr:rowOff>
                  </from>
                  <to>
                    <xdr:col>11050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2" r:id="rId695" name="Spinner 692">
              <controlPr defaultSize="0" autoPict="0">
                <anchor moveWithCells="1" sizeWithCells="1">
                  <from>
                    <xdr:col>11049</xdr:col>
                    <xdr:colOff>19050</xdr:colOff>
                    <xdr:row>262169</xdr:row>
                    <xdr:rowOff>19050</xdr:rowOff>
                  </from>
                  <to>
                    <xdr:col>11050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3" r:id="rId696" name="Spinner 693">
              <controlPr defaultSize="0" autoPict="0">
                <anchor moveWithCells="1" sizeWithCells="1">
                  <from>
                    <xdr:col>11049</xdr:col>
                    <xdr:colOff>19050</xdr:colOff>
                    <xdr:row>327705</xdr:row>
                    <xdr:rowOff>19050</xdr:rowOff>
                  </from>
                  <to>
                    <xdr:col>11050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4" r:id="rId697" name="Spinner 694">
              <controlPr defaultSize="0" autoPict="0">
                <anchor moveWithCells="1" sizeWithCells="1">
                  <from>
                    <xdr:col>11049</xdr:col>
                    <xdr:colOff>19050</xdr:colOff>
                    <xdr:row>393241</xdr:row>
                    <xdr:rowOff>19050</xdr:rowOff>
                  </from>
                  <to>
                    <xdr:col>11050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5" r:id="rId698" name="Spinner 695">
              <controlPr defaultSize="0" autoPict="0">
                <anchor moveWithCells="1" sizeWithCells="1">
                  <from>
                    <xdr:col>11049</xdr:col>
                    <xdr:colOff>19050</xdr:colOff>
                    <xdr:row>458777</xdr:row>
                    <xdr:rowOff>19050</xdr:rowOff>
                  </from>
                  <to>
                    <xdr:col>11050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6" r:id="rId699" name="Spinner 696">
              <controlPr defaultSize="0" autoPict="0">
                <anchor moveWithCells="1" sizeWithCells="1">
                  <from>
                    <xdr:col>11049</xdr:col>
                    <xdr:colOff>19050</xdr:colOff>
                    <xdr:row>524313</xdr:row>
                    <xdr:rowOff>19050</xdr:rowOff>
                  </from>
                  <to>
                    <xdr:col>11050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7" r:id="rId700" name="Spinner 697">
              <controlPr defaultSize="0" autoPict="0">
                <anchor moveWithCells="1" sizeWithCells="1">
                  <from>
                    <xdr:col>11049</xdr:col>
                    <xdr:colOff>19050</xdr:colOff>
                    <xdr:row>589849</xdr:row>
                    <xdr:rowOff>19050</xdr:rowOff>
                  </from>
                  <to>
                    <xdr:col>11050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8" r:id="rId701" name="Spinner 698">
              <controlPr defaultSize="0" autoPict="0">
                <anchor moveWithCells="1" sizeWithCells="1">
                  <from>
                    <xdr:col>11049</xdr:col>
                    <xdr:colOff>19050</xdr:colOff>
                    <xdr:row>655385</xdr:row>
                    <xdr:rowOff>19050</xdr:rowOff>
                  </from>
                  <to>
                    <xdr:col>11050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9" r:id="rId702" name="Spinner 699">
              <controlPr defaultSize="0" autoPict="0">
                <anchor moveWithCells="1" sizeWithCells="1">
                  <from>
                    <xdr:col>11049</xdr:col>
                    <xdr:colOff>19050</xdr:colOff>
                    <xdr:row>720921</xdr:row>
                    <xdr:rowOff>19050</xdr:rowOff>
                  </from>
                  <to>
                    <xdr:col>11050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0" r:id="rId703" name="Spinner 700">
              <controlPr defaultSize="0" autoPict="0">
                <anchor moveWithCells="1" sizeWithCells="1">
                  <from>
                    <xdr:col>11049</xdr:col>
                    <xdr:colOff>19050</xdr:colOff>
                    <xdr:row>786457</xdr:row>
                    <xdr:rowOff>19050</xdr:rowOff>
                  </from>
                  <to>
                    <xdr:col>11050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1" r:id="rId704" name="Spinner 701">
              <controlPr defaultSize="0" autoPict="0">
                <anchor moveWithCells="1" sizeWithCells="1">
                  <from>
                    <xdr:col>11049</xdr:col>
                    <xdr:colOff>19050</xdr:colOff>
                    <xdr:row>851993</xdr:row>
                    <xdr:rowOff>19050</xdr:rowOff>
                  </from>
                  <to>
                    <xdr:col>11050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2" r:id="rId705" name="Spinner 702">
              <controlPr defaultSize="0" autoPict="0">
                <anchor moveWithCells="1" sizeWithCells="1">
                  <from>
                    <xdr:col>11049</xdr:col>
                    <xdr:colOff>19050</xdr:colOff>
                    <xdr:row>917529</xdr:row>
                    <xdr:rowOff>19050</xdr:rowOff>
                  </from>
                  <to>
                    <xdr:col>11050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3" r:id="rId706" name="Spinner 703">
              <controlPr defaultSize="0" autoPict="0">
                <anchor moveWithCells="1" sizeWithCells="1">
                  <from>
                    <xdr:col>11049</xdr:col>
                    <xdr:colOff>19050</xdr:colOff>
                    <xdr:row>983065</xdr:row>
                    <xdr:rowOff>19050</xdr:rowOff>
                  </from>
                  <to>
                    <xdr:col>11050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4" r:id="rId707" name="Spinner 704">
              <controlPr defaultSize="0" autoPict="0">
                <anchor moveWithCells="1" sizeWithCells="1">
                  <from>
                    <xdr:col>11305</xdr:col>
                    <xdr:colOff>19050</xdr:colOff>
                    <xdr:row>25</xdr:row>
                    <xdr:rowOff>19050</xdr:rowOff>
                  </from>
                  <to>
                    <xdr:col>11306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5" r:id="rId708" name="Spinner 705">
              <controlPr defaultSize="0" autoPict="0">
                <anchor moveWithCells="1" sizeWithCells="1">
                  <from>
                    <xdr:col>11305</xdr:col>
                    <xdr:colOff>19050</xdr:colOff>
                    <xdr:row>65561</xdr:row>
                    <xdr:rowOff>19050</xdr:rowOff>
                  </from>
                  <to>
                    <xdr:col>11306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6" r:id="rId709" name="Spinner 706">
              <controlPr defaultSize="0" autoPict="0">
                <anchor moveWithCells="1" sizeWithCells="1">
                  <from>
                    <xdr:col>11305</xdr:col>
                    <xdr:colOff>19050</xdr:colOff>
                    <xdr:row>131097</xdr:row>
                    <xdr:rowOff>19050</xdr:rowOff>
                  </from>
                  <to>
                    <xdr:col>11306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7" r:id="rId710" name="Spinner 707">
              <controlPr defaultSize="0" autoPict="0">
                <anchor moveWithCells="1" sizeWithCells="1">
                  <from>
                    <xdr:col>11305</xdr:col>
                    <xdr:colOff>19050</xdr:colOff>
                    <xdr:row>196633</xdr:row>
                    <xdr:rowOff>19050</xdr:rowOff>
                  </from>
                  <to>
                    <xdr:col>11306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8" r:id="rId711" name="Spinner 708">
              <controlPr defaultSize="0" autoPict="0">
                <anchor moveWithCells="1" sizeWithCells="1">
                  <from>
                    <xdr:col>11305</xdr:col>
                    <xdr:colOff>19050</xdr:colOff>
                    <xdr:row>262169</xdr:row>
                    <xdr:rowOff>19050</xdr:rowOff>
                  </from>
                  <to>
                    <xdr:col>11306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9" r:id="rId712" name="Spinner 709">
              <controlPr defaultSize="0" autoPict="0">
                <anchor moveWithCells="1" sizeWithCells="1">
                  <from>
                    <xdr:col>11305</xdr:col>
                    <xdr:colOff>19050</xdr:colOff>
                    <xdr:row>327705</xdr:row>
                    <xdr:rowOff>19050</xdr:rowOff>
                  </from>
                  <to>
                    <xdr:col>11306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0" r:id="rId713" name="Spinner 710">
              <controlPr defaultSize="0" autoPict="0">
                <anchor moveWithCells="1" sizeWithCells="1">
                  <from>
                    <xdr:col>11305</xdr:col>
                    <xdr:colOff>19050</xdr:colOff>
                    <xdr:row>393241</xdr:row>
                    <xdr:rowOff>19050</xdr:rowOff>
                  </from>
                  <to>
                    <xdr:col>11306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1" r:id="rId714" name="Spinner 711">
              <controlPr defaultSize="0" autoPict="0">
                <anchor moveWithCells="1" sizeWithCells="1">
                  <from>
                    <xdr:col>11305</xdr:col>
                    <xdr:colOff>19050</xdr:colOff>
                    <xdr:row>458777</xdr:row>
                    <xdr:rowOff>19050</xdr:rowOff>
                  </from>
                  <to>
                    <xdr:col>11306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2" r:id="rId715" name="Spinner 712">
              <controlPr defaultSize="0" autoPict="0">
                <anchor moveWithCells="1" sizeWithCells="1">
                  <from>
                    <xdr:col>11305</xdr:col>
                    <xdr:colOff>19050</xdr:colOff>
                    <xdr:row>524313</xdr:row>
                    <xdr:rowOff>19050</xdr:rowOff>
                  </from>
                  <to>
                    <xdr:col>11306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3" r:id="rId716" name="Spinner 713">
              <controlPr defaultSize="0" autoPict="0">
                <anchor moveWithCells="1" sizeWithCells="1">
                  <from>
                    <xdr:col>11305</xdr:col>
                    <xdr:colOff>19050</xdr:colOff>
                    <xdr:row>589849</xdr:row>
                    <xdr:rowOff>19050</xdr:rowOff>
                  </from>
                  <to>
                    <xdr:col>11306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4" r:id="rId717" name="Spinner 714">
              <controlPr defaultSize="0" autoPict="0">
                <anchor moveWithCells="1" sizeWithCells="1">
                  <from>
                    <xdr:col>11305</xdr:col>
                    <xdr:colOff>19050</xdr:colOff>
                    <xdr:row>655385</xdr:row>
                    <xdr:rowOff>19050</xdr:rowOff>
                  </from>
                  <to>
                    <xdr:col>11306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5" r:id="rId718" name="Spinner 715">
              <controlPr defaultSize="0" autoPict="0">
                <anchor moveWithCells="1" sizeWithCells="1">
                  <from>
                    <xdr:col>11305</xdr:col>
                    <xdr:colOff>19050</xdr:colOff>
                    <xdr:row>720921</xdr:row>
                    <xdr:rowOff>19050</xdr:rowOff>
                  </from>
                  <to>
                    <xdr:col>11306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6" r:id="rId719" name="Spinner 716">
              <controlPr defaultSize="0" autoPict="0">
                <anchor moveWithCells="1" sizeWithCells="1">
                  <from>
                    <xdr:col>11305</xdr:col>
                    <xdr:colOff>19050</xdr:colOff>
                    <xdr:row>786457</xdr:row>
                    <xdr:rowOff>19050</xdr:rowOff>
                  </from>
                  <to>
                    <xdr:col>11306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7" r:id="rId720" name="Spinner 717">
              <controlPr defaultSize="0" autoPict="0">
                <anchor moveWithCells="1" sizeWithCells="1">
                  <from>
                    <xdr:col>11305</xdr:col>
                    <xdr:colOff>19050</xdr:colOff>
                    <xdr:row>851993</xdr:row>
                    <xdr:rowOff>19050</xdr:rowOff>
                  </from>
                  <to>
                    <xdr:col>11306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8" r:id="rId721" name="Spinner 718">
              <controlPr defaultSize="0" autoPict="0">
                <anchor moveWithCells="1" sizeWithCells="1">
                  <from>
                    <xdr:col>11305</xdr:col>
                    <xdr:colOff>19050</xdr:colOff>
                    <xdr:row>917529</xdr:row>
                    <xdr:rowOff>19050</xdr:rowOff>
                  </from>
                  <to>
                    <xdr:col>11306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9" r:id="rId722" name="Spinner 719">
              <controlPr defaultSize="0" autoPict="0">
                <anchor moveWithCells="1" sizeWithCells="1">
                  <from>
                    <xdr:col>11305</xdr:col>
                    <xdr:colOff>19050</xdr:colOff>
                    <xdr:row>983065</xdr:row>
                    <xdr:rowOff>19050</xdr:rowOff>
                  </from>
                  <to>
                    <xdr:col>11306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0" r:id="rId723" name="Spinner 720">
              <controlPr defaultSize="0" autoPict="0">
                <anchor moveWithCells="1" sizeWithCells="1">
                  <from>
                    <xdr:col>11561</xdr:col>
                    <xdr:colOff>19050</xdr:colOff>
                    <xdr:row>25</xdr:row>
                    <xdr:rowOff>19050</xdr:rowOff>
                  </from>
                  <to>
                    <xdr:col>11562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1" r:id="rId724" name="Spinner 721">
              <controlPr defaultSize="0" autoPict="0">
                <anchor moveWithCells="1" sizeWithCells="1">
                  <from>
                    <xdr:col>11561</xdr:col>
                    <xdr:colOff>19050</xdr:colOff>
                    <xdr:row>65561</xdr:row>
                    <xdr:rowOff>19050</xdr:rowOff>
                  </from>
                  <to>
                    <xdr:col>11562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2" r:id="rId725" name="Spinner 722">
              <controlPr defaultSize="0" autoPict="0">
                <anchor moveWithCells="1" sizeWithCells="1">
                  <from>
                    <xdr:col>11561</xdr:col>
                    <xdr:colOff>19050</xdr:colOff>
                    <xdr:row>131097</xdr:row>
                    <xdr:rowOff>19050</xdr:rowOff>
                  </from>
                  <to>
                    <xdr:col>11562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3" r:id="rId726" name="Spinner 723">
              <controlPr defaultSize="0" autoPict="0">
                <anchor moveWithCells="1" sizeWithCells="1">
                  <from>
                    <xdr:col>11561</xdr:col>
                    <xdr:colOff>19050</xdr:colOff>
                    <xdr:row>196633</xdr:row>
                    <xdr:rowOff>19050</xdr:rowOff>
                  </from>
                  <to>
                    <xdr:col>11562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4" r:id="rId727" name="Spinner 724">
              <controlPr defaultSize="0" autoPict="0">
                <anchor moveWithCells="1" sizeWithCells="1">
                  <from>
                    <xdr:col>11561</xdr:col>
                    <xdr:colOff>19050</xdr:colOff>
                    <xdr:row>262169</xdr:row>
                    <xdr:rowOff>19050</xdr:rowOff>
                  </from>
                  <to>
                    <xdr:col>11562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5" r:id="rId728" name="Spinner 725">
              <controlPr defaultSize="0" autoPict="0">
                <anchor moveWithCells="1" sizeWithCells="1">
                  <from>
                    <xdr:col>11561</xdr:col>
                    <xdr:colOff>19050</xdr:colOff>
                    <xdr:row>327705</xdr:row>
                    <xdr:rowOff>19050</xdr:rowOff>
                  </from>
                  <to>
                    <xdr:col>11562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6" r:id="rId729" name="Spinner 726">
              <controlPr defaultSize="0" autoPict="0">
                <anchor moveWithCells="1" sizeWithCells="1">
                  <from>
                    <xdr:col>11561</xdr:col>
                    <xdr:colOff>19050</xdr:colOff>
                    <xdr:row>393241</xdr:row>
                    <xdr:rowOff>19050</xdr:rowOff>
                  </from>
                  <to>
                    <xdr:col>11562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7" r:id="rId730" name="Spinner 727">
              <controlPr defaultSize="0" autoPict="0">
                <anchor moveWithCells="1" sizeWithCells="1">
                  <from>
                    <xdr:col>11561</xdr:col>
                    <xdr:colOff>19050</xdr:colOff>
                    <xdr:row>458777</xdr:row>
                    <xdr:rowOff>19050</xdr:rowOff>
                  </from>
                  <to>
                    <xdr:col>11562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8" r:id="rId731" name="Spinner 728">
              <controlPr defaultSize="0" autoPict="0">
                <anchor moveWithCells="1" sizeWithCells="1">
                  <from>
                    <xdr:col>11561</xdr:col>
                    <xdr:colOff>19050</xdr:colOff>
                    <xdr:row>524313</xdr:row>
                    <xdr:rowOff>19050</xdr:rowOff>
                  </from>
                  <to>
                    <xdr:col>11562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9" r:id="rId732" name="Spinner 729">
              <controlPr defaultSize="0" autoPict="0">
                <anchor moveWithCells="1" sizeWithCells="1">
                  <from>
                    <xdr:col>11561</xdr:col>
                    <xdr:colOff>19050</xdr:colOff>
                    <xdr:row>589849</xdr:row>
                    <xdr:rowOff>19050</xdr:rowOff>
                  </from>
                  <to>
                    <xdr:col>11562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0" r:id="rId733" name="Spinner 730">
              <controlPr defaultSize="0" autoPict="0">
                <anchor moveWithCells="1" sizeWithCells="1">
                  <from>
                    <xdr:col>11561</xdr:col>
                    <xdr:colOff>19050</xdr:colOff>
                    <xdr:row>655385</xdr:row>
                    <xdr:rowOff>19050</xdr:rowOff>
                  </from>
                  <to>
                    <xdr:col>11562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1" r:id="rId734" name="Spinner 731">
              <controlPr defaultSize="0" autoPict="0">
                <anchor moveWithCells="1" sizeWithCells="1">
                  <from>
                    <xdr:col>11561</xdr:col>
                    <xdr:colOff>19050</xdr:colOff>
                    <xdr:row>720921</xdr:row>
                    <xdr:rowOff>19050</xdr:rowOff>
                  </from>
                  <to>
                    <xdr:col>11562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2" r:id="rId735" name="Spinner 732">
              <controlPr defaultSize="0" autoPict="0">
                <anchor moveWithCells="1" sizeWithCells="1">
                  <from>
                    <xdr:col>11561</xdr:col>
                    <xdr:colOff>19050</xdr:colOff>
                    <xdr:row>786457</xdr:row>
                    <xdr:rowOff>19050</xdr:rowOff>
                  </from>
                  <to>
                    <xdr:col>11562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3" r:id="rId736" name="Spinner 733">
              <controlPr defaultSize="0" autoPict="0">
                <anchor moveWithCells="1" sizeWithCells="1">
                  <from>
                    <xdr:col>11561</xdr:col>
                    <xdr:colOff>19050</xdr:colOff>
                    <xdr:row>851993</xdr:row>
                    <xdr:rowOff>19050</xdr:rowOff>
                  </from>
                  <to>
                    <xdr:col>11562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4" r:id="rId737" name="Spinner 734">
              <controlPr defaultSize="0" autoPict="0">
                <anchor moveWithCells="1" sizeWithCells="1">
                  <from>
                    <xdr:col>11561</xdr:col>
                    <xdr:colOff>19050</xdr:colOff>
                    <xdr:row>917529</xdr:row>
                    <xdr:rowOff>19050</xdr:rowOff>
                  </from>
                  <to>
                    <xdr:col>11562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5" r:id="rId738" name="Spinner 735">
              <controlPr defaultSize="0" autoPict="0">
                <anchor moveWithCells="1" sizeWithCells="1">
                  <from>
                    <xdr:col>11561</xdr:col>
                    <xdr:colOff>19050</xdr:colOff>
                    <xdr:row>983065</xdr:row>
                    <xdr:rowOff>19050</xdr:rowOff>
                  </from>
                  <to>
                    <xdr:col>11562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6" r:id="rId739" name="Spinner 736">
              <controlPr defaultSize="0" autoPict="0">
                <anchor moveWithCells="1" sizeWithCells="1">
                  <from>
                    <xdr:col>11817</xdr:col>
                    <xdr:colOff>19050</xdr:colOff>
                    <xdr:row>25</xdr:row>
                    <xdr:rowOff>19050</xdr:rowOff>
                  </from>
                  <to>
                    <xdr:col>11818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7" r:id="rId740" name="Spinner 737">
              <controlPr defaultSize="0" autoPict="0">
                <anchor moveWithCells="1" sizeWithCells="1">
                  <from>
                    <xdr:col>11817</xdr:col>
                    <xdr:colOff>19050</xdr:colOff>
                    <xdr:row>65561</xdr:row>
                    <xdr:rowOff>19050</xdr:rowOff>
                  </from>
                  <to>
                    <xdr:col>11818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8" r:id="rId741" name="Spinner 738">
              <controlPr defaultSize="0" autoPict="0">
                <anchor moveWithCells="1" sizeWithCells="1">
                  <from>
                    <xdr:col>11817</xdr:col>
                    <xdr:colOff>19050</xdr:colOff>
                    <xdr:row>131097</xdr:row>
                    <xdr:rowOff>19050</xdr:rowOff>
                  </from>
                  <to>
                    <xdr:col>11818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9" r:id="rId742" name="Spinner 739">
              <controlPr defaultSize="0" autoPict="0">
                <anchor moveWithCells="1" sizeWithCells="1">
                  <from>
                    <xdr:col>11817</xdr:col>
                    <xdr:colOff>19050</xdr:colOff>
                    <xdr:row>196633</xdr:row>
                    <xdr:rowOff>19050</xdr:rowOff>
                  </from>
                  <to>
                    <xdr:col>11818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0" r:id="rId743" name="Spinner 740">
              <controlPr defaultSize="0" autoPict="0">
                <anchor moveWithCells="1" sizeWithCells="1">
                  <from>
                    <xdr:col>11817</xdr:col>
                    <xdr:colOff>19050</xdr:colOff>
                    <xdr:row>262169</xdr:row>
                    <xdr:rowOff>19050</xdr:rowOff>
                  </from>
                  <to>
                    <xdr:col>11818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1" r:id="rId744" name="Spinner 741">
              <controlPr defaultSize="0" autoPict="0">
                <anchor moveWithCells="1" sizeWithCells="1">
                  <from>
                    <xdr:col>11817</xdr:col>
                    <xdr:colOff>19050</xdr:colOff>
                    <xdr:row>327705</xdr:row>
                    <xdr:rowOff>19050</xdr:rowOff>
                  </from>
                  <to>
                    <xdr:col>11818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2" r:id="rId745" name="Spinner 742">
              <controlPr defaultSize="0" autoPict="0">
                <anchor moveWithCells="1" sizeWithCells="1">
                  <from>
                    <xdr:col>11817</xdr:col>
                    <xdr:colOff>19050</xdr:colOff>
                    <xdr:row>393241</xdr:row>
                    <xdr:rowOff>19050</xdr:rowOff>
                  </from>
                  <to>
                    <xdr:col>11818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3" r:id="rId746" name="Spinner 743">
              <controlPr defaultSize="0" autoPict="0">
                <anchor moveWithCells="1" sizeWithCells="1">
                  <from>
                    <xdr:col>11817</xdr:col>
                    <xdr:colOff>19050</xdr:colOff>
                    <xdr:row>458777</xdr:row>
                    <xdr:rowOff>19050</xdr:rowOff>
                  </from>
                  <to>
                    <xdr:col>11818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4" r:id="rId747" name="Spinner 744">
              <controlPr defaultSize="0" autoPict="0">
                <anchor moveWithCells="1" sizeWithCells="1">
                  <from>
                    <xdr:col>11817</xdr:col>
                    <xdr:colOff>19050</xdr:colOff>
                    <xdr:row>524313</xdr:row>
                    <xdr:rowOff>19050</xdr:rowOff>
                  </from>
                  <to>
                    <xdr:col>11818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5" r:id="rId748" name="Spinner 745">
              <controlPr defaultSize="0" autoPict="0">
                <anchor moveWithCells="1" sizeWithCells="1">
                  <from>
                    <xdr:col>11817</xdr:col>
                    <xdr:colOff>19050</xdr:colOff>
                    <xdr:row>589849</xdr:row>
                    <xdr:rowOff>19050</xdr:rowOff>
                  </from>
                  <to>
                    <xdr:col>11818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6" r:id="rId749" name="Spinner 746">
              <controlPr defaultSize="0" autoPict="0">
                <anchor moveWithCells="1" sizeWithCells="1">
                  <from>
                    <xdr:col>11817</xdr:col>
                    <xdr:colOff>19050</xdr:colOff>
                    <xdr:row>655385</xdr:row>
                    <xdr:rowOff>19050</xdr:rowOff>
                  </from>
                  <to>
                    <xdr:col>11818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7" r:id="rId750" name="Spinner 747">
              <controlPr defaultSize="0" autoPict="0">
                <anchor moveWithCells="1" sizeWithCells="1">
                  <from>
                    <xdr:col>11817</xdr:col>
                    <xdr:colOff>19050</xdr:colOff>
                    <xdr:row>720921</xdr:row>
                    <xdr:rowOff>19050</xdr:rowOff>
                  </from>
                  <to>
                    <xdr:col>11818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8" r:id="rId751" name="Spinner 748">
              <controlPr defaultSize="0" autoPict="0">
                <anchor moveWithCells="1" sizeWithCells="1">
                  <from>
                    <xdr:col>11817</xdr:col>
                    <xdr:colOff>19050</xdr:colOff>
                    <xdr:row>786457</xdr:row>
                    <xdr:rowOff>19050</xdr:rowOff>
                  </from>
                  <to>
                    <xdr:col>11818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9" r:id="rId752" name="Spinner 749">
              <controlPr defaultSize="0" autoPict="0">
                <anchor moveWithCells="1" sizeWithCells="1">
                  <from>
                    <xdr:col>11817</xdr:col>
                    <xdr:colOff>19050</xdr:colOff>
                    <xdr:row>851993</xdr:row>
                    <xdr:rowOff>19050</xdr:rowOff>
                  </from>
                  <to>
                    <xdr:col>11818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0" r:id="rId753" name="Spinner 750">
              <controlPr defaultSize="0" autoPict="0">
                <anchor moveWithCells="1" sizeWithCells="1">
                  <from>
                    <xdr:col>11817</xdr:col>
                    <xdr:colOff>19050</xdr:colOff>
                    <xdr:row>917529</xdr:row>
                    <xdr:rowOff>19050</xdr:rowOff>
                  </from>
                  <to>
                    <xdr:col>11818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1" r:id="rId754" name="Spinner 751">
              <controlPr defaultSize="0" autoPict="0">
                <anchor moveWithCells="1" sizeWithCells="1">
                  <from>
                    <xdr:col>11817</xdr:col>
                    <xdr:colOff>19050</xdr:colOff>
                    <xdr:row>983065</xdr:row>
                    <xdr:rowOff>19050</xdr:rowOff>
                  </from>
                  <to>
                    <xdr:col>11818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2" r:id="rId755" name="Spinner 752">
              <controlPr defaultSize="0" autoPict="0">
                <anchor moveWithCells="1" sizeWithCells="1">
                  <from>
                    <xdr:col>12073</xdr:col>
                    <xdr:colOff>19050</xdr:colOff>
                    <xdr:row>25</xdr:row>
                    <xdr:rowOff>19050</xdr:rowOff>
                  </from>
                  <to>
                    <xdr:col>12074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3" r:id="rId756" name="Spinner 753">
              <controlPr defaultSize="0" autoPict="0">
                <anchor moveWithCells="1" sizeWithCells="1">
                  <from>
                    <xdr:col>12073</xdr:col>
                    <xdr:colOff>19050</xdr:colOff>
                    <xdr:row>65561</xdr:row>
                    <xdr:rowOff>19050</xdr:rowOff>
                  </from>
                  <to>
                    <xdr:col>12074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4" r:id="rId757" name="Spinner 754">
              <controlPr defaultSize="0" autoPict="0">
                <anchor moveWithCells="1" sizeWithCells="1">
                  <from>
                    <xdr:col>12073</xdr:col>
                    <xdr:colOff>19050</xdr:colOff>
                    <xdr:row>131097</xdr:row>
                    <xdr:rowOff>19050</xdr:rowOff>
                  </from>
                  <to>
                    <xdr:col>12074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5" r:id="rId758" name="Spinner 755">
              <controlPr defaultSize="0" autoPict="0">
                <anchor moveWithCells="1" sizeWithCells="1">
                  <from>
                    <xdr:col>12073</xdr:col>
                    <xdr:colOff>19050</xdr:colOff>
                    <xdr:row>196633</xdr:row>
                    <xdr:rowOff>19050</xdr:rowOff>
                  </from>
                  <to>
                    <xdr:col>12074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6" r:id="rId759" name="Spinner 756">
              <controlPr defaultSize="0" autoPict="0">
                <anchor moveWithCells="1" sizeWithCells="1">
                  <from>
                    <xdr:col>12073</xdr:col>
                    <xdr:colOff>19050</xdr:colOff>
                    <xdr:row>262169</xdr:row>
                    <xdr:rowOff>19050</xdr:rowOff>
                  </from>
                  <to>
                    <xdr:col>12074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7" r:id="rId760" name="Spinner 757">
              <controlPr defaultSize="0" autoPict="0">
                <anchor moveWithCells="1" sizeWithCells="1">
                  <from>
                    <xdr:col>12073</xdr:col>
                    <xdr:colOff>19050</xdr:colOff>
                    <xdr:row>327705</xdr:row>
                    <xdr:rowOff>19050</xdr:rowOff>
                  </from>
                  <to>
                    <xdr:col>12074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8" r:id="rId761" name="Spinner 758">
              <controlPr defaultSize="0" autoPict="0">
                <anchor moveWithCells="1" sizeWithCells="1">
                  <from>
                    <xdr:col>12073</xdr:col>
                    <xdr:colOff>19050</xdr:colOff>
                    <xdr:row>393241</xdr:row>
                    <xdr:rowOff>19050</xdr:rowOff>
                  </from>
                  <to>
                    <xdr:col>12074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9" r:id="rId762" name="Spinner 759">
              <controlPr defaultSize="0" autoPict="0">
                <anchor moveWithCells="1" sizeWithCells="1">
                  <from>
                    <xdr:col>12073</xdr:col>
                    <xdr:colOff>19050</xdr:colOff>
                    <xdr:row>458777</xdr:row>
                    <xdr:rowOff>19050</xdr:rowOff>
                  </from>
                  <to>
                    <xdr:col>12074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0" r:id="rId763" name="Spinner 760">
              <controlPr defaultSize="0" autoPict="0">
                <anchor moveWithCells="1" sizeWithCells="1">
                  <from>
                    <xdr:col>12073</xdr:col>
                    <xdr:colOff>19050</xdr:colOff>
                    <xdr:row>524313</xdr:row>
                    <xdr:rowOff>19050</xdr:rowOff>
                  </from>
                  <to>
                    <xdr:col>12074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1" r:id="rId764" name="Spinner 761">
              <controlPr defaultSize="0" autoPict="0">
                <anchor moveWithCells="1" sizeWithCells="1">
                  <from>
                    <xdr:col>12073</xdr:col>
                    <xdr:colOff>19050</xdr:colOff>
                    <xdr:row>589849</xdr:row>
                    <xdr:rowOff>19050</xdr:rowOff>
                  </from>
                  <to>
                    <xdr:col>12074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2" r:id="rId765" name="Spinner 762">
              <controlPr defaultSize="0" autoPict="0">
                <anchor moveWithCells="1" sizeWithCells="1">
                  <from>
                    <xdr:col>12073</xdr:col>
                    <xdr:colOff>19050</xdr:colOff>
                    <xdr:row>655385</xdr:row>
                    <xdr:rowOff>19050</xdr:rowOff>
                  </from>
                  <to>
                    <xdr:col>12074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3" r:id="rId766" name="Spinner 763">
              <controlPr defaultSize="0" autoPict="0">
                <anchor moveWithCells="1" sizeWithCells="1">
                  <from>
                    <xdr:col>12073</xdr:col>
                    <xdr:colOff>19050</xdr:colOff>
                    <xdr:row>720921</xdr:row>
                    <xdr:rowOff>19050</xdr:rowOff>
                  </from>
                  <to>
                    <xdr:col>12074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4" r:id="rId767" name="Spinner 764">
              <controlPr defaultSize="0" autoPict="0">
                <anchor moveWithCells="1" sizeWithCells="1">
                  <from>
                    <xdr:col>12073</xdr:col>
                    <xdr:colOff>19050</xdr:colOff>
                    <xdr:row>786457</xdr:row>
                    <xdr:rowOff>19050</xdr:rowOff>
                  </from>
                  <to>
                    <xdr:col>12074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5" r:id="rId768" name="Spinner 765">
              <controlPr defaultSize="0" autoPict="0">
                <anchor moveWithCells="1" sizeWithCells="1">
                  <from>
                    <xdr:col>12073</xdr:col>
                    <xdr:colOff>19050</xdr:colOff>
                    <xdr:row>851993</xdr:row>
                    <xdr:rowOff>19050</xdr:rowOff>
                  </from>
                  <to>
                    <xdr:col>12074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6" r:id="rId769" name="Spinner 766">
              <controlPr defaultSize="0" autoPict="0">
                <anchor moveWithCells="1" sizeWithCells="1">
                  <from>
                    <xdr:col>12073</xdr:col>
                    <xdr:colOff>19050</xdr:colOff>
                    <xdr:row>917529</xdr:row>
                    <xdr:rowOff>19050</xdr:rowOff>
                  </from>
                  <to>
                    <xdr:col>12074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7" r:id="rId770" name="Spinner 767">
              <controlPr defaultSize="0" autoPict="0">
                <anchor moveWithCells="1" sizeWithCells="1">
                  <from>
                    <xdr:col>12073</xdr:col>
                    <xdr:colOff>19050</xdr:colOff>
                    <xdr:row>983065</xdr:row>
                    <xdr:rowOff>19050</xdr:rowOff>
                  </from>
                  <to>
                    <xdr:col>12074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8" r:id="rId771" name="Spinner 768">
              <controlPr defaultSize="0" autoPict="0">
                <anchor moveWithCells="1" sizeWithCells="1">
                  <from>
                    <xdr:col>12329</xdr:col>
                    <xdr:colOff>19050</xdr:colOff>
                    <xdr:row>25</xdr:row>
                    <xdr:rowOff>19050</xdr:rowOff>
                  </from>
                  <to>
                    <xdr:col>12330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9" r:id="rId772" name="Spinner 769">
              <controlPr defaultSize="0" autoPict="0">
                <anchor moveWithCells="1" sizeWithCells="1">
                  <from>
                    <xdr:col>12329</xdr:col>
                    <xdr:colOff>19050</xdr:colOff>
                    <xdr:row>65561</xdr:row>
                    <xdr:rowOff>19050</xdr:rowOff>
                  </from>
                  <to>
                    <xdr:col>12330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0" r:id="rId773" name="Spinner 770">
              <controlPr defaultSize="0" autoPict="0">
                <anchor moveWithCells="1" sizeWithCells="1">
                  <from>
                    <xdr:col>12329</xdr:col>
                    <xdr:colOff>19050</xdr:colOff>
                    <xdr:row>131097</xdr:row>
                    <xdr:rowOff>19050</xdr:rowOff>
                  </from>
                  <to>
                    <xdr:col>12330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1" r:id="rId774" name="Spinner 771">
              <controlPr defaultSize="0" autoPict="0">
                <anchor moveWithCells="1" sizeWithCells="1">
                  <from>
                    <xdr:col>12329</xdr:col>
                    <xdr:colOff>19050</xdr:colOff>
                    <xdr:row>196633</xdr:row>
                    <xdr:rowOff>19050</xdr:rowOff>
                  </from>
                  <to>
                    <xdr:col>12330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2" r:id="rId775" name="Spinner 772">
              <controlPr defaultSize="0" autoPict="0">
                <anchor moveWithCells="1" sizeWithCells="1">
                  <from>
                    <xdr:col>12329</xdr:col>
                    <xdr:colOff>19050</xdr:colOff>
                    <xdr:row>262169</xdr:row>
                    <xdr:rowOff>19050</xdr:rowOff>
                  </from>
                  <to>
                    <xdr:col>12330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3" r:id="rId776" name="Spinner 773">
              <controlPr defaultSize="0" autoPict="0">
                <anchor moveWithCells="1" sizeWithCells="1">
                  <from>
                    <xdr:col>12329</xdr:col>
                    <xdr:colOff>19050</xdr:colOff>
                    <xdr:row>327705</xdr:row>
                    <xdr:rowOff>19050</xdr:rowOff>
                  </from>
                  <to>
                    <xdr:col>12330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4" r:id="rId777" name="Spinner 774">
              <controlPr defaultSize="0" autoPict="0">
                <anchor moveWithCells="1" sizeWithCells="1">
                  <from>
                    <xdr:col>12329</xdr:col>
                    <xdr:colOff>19050</xdr:colOff>
                    <xdr:row>393241</xdr:row>
                    <xdr:rowOff>19050</xdr:rowOff>
                  </from>
                  <to>
                    <xdr:col>12330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5" r:id="rId778" name="Spinner 775">
              <controlPr defaultSize="0" autoPict="0">
                <anchor moveWithCells="1" sizeWithCells="1">
                  <from>
                    <xdr:col>12329</xdr:col>
                    <xdr:colOff>19050</xdr:colOff>
                    <xdr:row>458777</xdr:row>
                    <xdr:rowOff>19050</xdr:rowOff>
                  </from>
                  <to>
                    <xdr:col>12330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6" r:id="rId779" name="Spinner 776">
              <controlPr defaultSize="0" autoPict="0">
                <anchor moveWithCells="1" sizeWithCells="1">
                  <from>
                    <xdr:col>12329</xdr:col>
                    <xdr:colOff>19050</xdr:colOff>
                    <xdr:row>524313</xdr:row>
                    <xdr:rowOff>19050</xdr:rowOff>
                  </from>
                  <to>
                    <xdr:col>12330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7" r:id="rId780" name="Spinner 777">
              <controlPr defaultSize="0" autoPict="0">
                <anchor moveWithCells="1" sizeWithCells="1">
                  <from>
                    <xdr:col>12329</xdr:col>
                    <xdr:colOff>19050</xdr:colOff>
                    <xdr:row>589849</xdr:row>
                    <xdr:rowOff>19050</xdr:rowOff>
                  </from>
                  <to>
                    <xdr:col>12330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8" r:id="rId781" name="Spinner 778">
              <controlPr defaultSize="0" autoPict="0">
                <anchor moveWithCells="1" sizeWithCells="1">
                  <from>
                    <xdr:col>12329</xdr:col>
                    <xdr:colOff>19050</xdr:colOff>
                    <xdr:row>655385</xdr:row>
                    <xdr:rowOff>19050</xdr:rowOff>
                  </from>
                  <to>
                    <xdr:col>12330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9" r:id="rId782" name="Spinner 779">
              <controlPr defaultSize="0" autoPict="0">
                <anchor moveWithCells="1" sizeWithCells="1">
                  <from>
                    <xdr:col>12329</xdr:col>
                    <xdr:colOff>19050</xdr:colOff>
                    <xdr:row>720921</xdr:row>
                    <xdr:rowOff>19050</xdr:rowOff>
                  </from>
                  <to>
                    <xdr:col>12330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0" r:id="rId783" name="Spinner 780">
              <controlPr defaultSize="0" autoPict="0">
                <anchor moveWithCells="1" sizeWithCells="1">
                  <from>
                    <xdr:col>12329</xdr:col>
                    <xdr:colOff>19050</xdr:colOff>
                    <xdr:row>786457</xdr:row>
                    <xdr:rowOff>19050</xdr:rowOff>
                  </from>
                  <to>
                    <xdr:col>12330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1" r:id="rId784" name="Spinner 781">
              <controlPr defaultSize="0" autoPict="0">
                <anchor moveWithCells="1" sizeWithCells="1">
                  <from>
                    <xdr:col>12329</xdr:col>
                    <xdr:colOff>19050</xdr:colOff>
                    <xdr:row>851993</xdr:row>
                    <xdr:rowOff>19050</xdr:rowOff>
                  </from>
                  <to>
                    <xdr:col>12330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2" r:id="rId785" name="Spinner 782">
              <controlPr defaultSize="0" autoPict="0">
                <anchor moveWithCells="1" sizeWithCells="1">
                  <from>
                    <xdr:col>12329</xdr:col>
                    <xdr:colOff>19050</xdr:colOff>
                    <xdr:row>917529</xdr:row>
                    <xdr:rowOff>19050</xdr:rowOff>
                  </from>
                  <to>
                    <xdr:col>12330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3" r:id="rId786" name="Spinner 783">
              <controlPr defaultSize="0" autoPict="0">
                <anchor moveWithCells="1" sizeWithCells="1">
                  <from>
                    <xdr:col>12329</xdr:col>
                    <xdr:colOff>19050</xdr:colOff>
                    <xdr:row>983065</xdr:row>
                    <xdr:rowOff>19050</xdr:rowOff>
                  </from>
                  <to>
                    <xdr:col>12330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4" r:id="rId787" name="Spinner 784">
              <controlPr defaultSize="0" autoPict="0">
                <anchor moveWithCells="1" sizeWithCells="1">
                  <from>
                    <xdr:col>12585</xdr:col>
                    <xdr:colOff>19050</xdr:colOff>
                    <xdr:row>25</xdr:row>
                    <xdr:rowOff>19050</xdr:rowOff>
                  </from>
                  <to>
                    <xdr:col>12586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5" r:id="rId788" name="Spinner 785">
              <controlPr defaultSize="0" autoPict="0">
                <anchor moveWithCells="1" sizeWithCells="1">
                  <from>
                    <xdr:col>12585</xdr:col>
                    <xdr:colOff>19050</xdr:colOff>
                    <xdr:row>65561</xdr:row>
                    <xdr:rowOff>19050</xdr:rowOff>
                  </from>
                  <to>
                    <xdr:col>12586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6" r:id="rId789" name="Spinner 786">
              <controlPr defaultSize="0" autoPict="0">
                <anchor moveWithCells="1" sizeWithCells="1">
                  <from>
                    <xdr:col>12585</xdr:col>
                    <xdr:colOff>19050</xdr:colOff>
                    <xdr:row>131097</xdr:row>
                    <xdr:rowOff>19050</xdr:rowOff>
                  </from>
                  <to>
                    <xdr:col>12586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7" r:id="rId790" name="Spinner 787">
              <controlPr defaultSize="0" autoPict="0">
                <anchor moveWithCells="1" sizeWithCells="1">
                  <from>
                    <xdr:col>12585</xdr:col>
                    <xdr:colOff>19050</xdr:colOff>
                    <xdr:row>196633</xdr:row>
                    <xdr:rowOff>19050</xdr:rowOff>
                  </from>
                  <to>
                    <xdr:col>12586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8" r:id="rId791" name="Spinner 788">
              <controlPr defaultSize="0" autoPict="0">
                <anchor moveWithCells="1" sizeWithCells="1">
                  <from>
                    <xdr:col>12585</xdr:col>
                    <xdr:colOff>19050</xdr:colOff>
                    <xdr:row>262169</xdr:row>
                    <xdr:rowOff>19050</xdr:rowOff>
                  </from>
                  <to>
                    <xdr:col>12586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9" r:id="rId792" name="Spinner 789">
              <controlPr defaultSize="0" autoPict="0">
                <anchor moveWithCells="1" sizeWithCells="1">
                  <from>
                    <xdr:col>12585</xdr:col>
                    <xdr:colOff>19050</xdr:colOff>
                    <xdr:row>327705</xdr:row>
                    <xdr:rowOff>19050</xdr:rowOff>
                  </from>
                  <to>
                    <xdr:col>12586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0" r:id="rId793" name="Spinner 790">
              <controlPr defaultSize="0" autoPict="0">
                <anchor moveWithCells="1" sizeWithCells="1">
                  <from>
                    <xdr:col>12585</xdr:col>
                    <xdr:colOff>19050</xdr:colOff>
                    <xdr:row>393241</xdr:row>
                    <xdr:rowOff>19050</xdr:rowOff>
                  </from>
                  <to>
                    <xdr:col>12586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1" r:id="rId794" name="Spinner 791">
              <controlPr defaultSize="0" autoPict="0">
                <anchor moveWithCells="1" sizeWithCells="1">
                  <from>
                    <xdr:col>12585</xdr:col>
                    <xdr:colOff>19050</xdr:colOff>
                    <xdr:row>458777</xdr:row>
                    <xdr:rowOff>19050</xdr:rowOff>
                  </from>
                  <to>
                    <xdr:col>12586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2" r:id="rId795" name="Spinner 792">
              <controlPr defaultSize="0" autoPict="0">
                <anchor moveWithCells="1" sizeWithCells="1">
                  <from>
                    <xdr:col>12585</xdr:col>
                    <xdr:colOff>19050</xdr:colOff>
                    <xdr:row>524313</xdr:row>
                    <xdr:rowOff>19050</xdr:rowOff>
                  </from>
                  <to>
                    <xdr:col>12586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3" r:id="rId796" name="Spinner 793">
              <controlPr defaultSize="0" autoPict="0">
                <anchor moveWithCells="1" sizeWithCells="1">
                  <from>
                    <xdr:col>12585</xdr:col>
                    <xdr:colOff>19050</xdr:colOff>
                    <xdr:row>589849</xdr:row>
                    <xdr:rowOff>19050</xdr:rowOff>
                  </from>
                  <to>
                    <xdr:col>12586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4" r:id="rId797" name="Spinner 794">
              <controlPr defaultSize="0" autoPict="0">
                <anchor moveWithCells="1" sizeWithCells="1">
                  <from>
                    <xdr:col>12585</xdr:col>
                    <xdr:colOff>19050</xdr:colOff>
                    <xdr:row>655385</xdr:row>
                    <xdr:rowOff>19050</xdr:rowOff>
                  </from>
                  <to>
                    <xdr:col>12586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5" r:id="rId798" name="Spinner 795">
              <controlPr defaultSize="0" autoPict="0">
                <anchor moveWithCells="1" sizeWithCells="1">
                  <from>
                    <xdr:col>12585</xdr:col>
                    <xdr:colOff>19050</xdr:colOff>
                    <xdr:row>720921</xdr:row>
                    <xdr:rowOff>19050</xdr:rowOff>
                  </from>
                  <to>
                    <xdr:col>12586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6" r:id="rId799" name="Spinner 796">
              <controlPr defaultSize="0" autoPict="0">
                <anchor moveWithCells="1" sizeWithCells="1">
                  <from>
                    <xdr:col>12585</xdr:col>
                    <xdr:colOff>19050</xdr:colOff>
                    <xdr:row>786457</xdr:row>
                    <xdr:rowOff>19050</xdr:rowOff>
                  </from>
                  <to>
                    <xdr:col>12586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7" r:id="rId800" name="Spinner 797">
              <controlPr defaultSize="0" autoPict="0">
                <anchor moveWithCells="1" sizeWithCells="1">
                  <from>
                    <xdr:col>12585</xdr:col>
                    <xdr:colOff>19050</xdr:colOff>
                    <xdr:row>851993</xdr:row>
                    <xdr:rowOff>19050</xdr:rowOff>
                  </from>
                  <to>
                    <xdr:col>12586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8" r:id="rId801" name="Spinner 798">
              <controlPr defaultSize="0" autoPict="0">
                <anchor moveWithCells="1" sizeWithCells="1">
                  <from>
                    <xdr:col>12585</xdr:col>
                    <xdr:colOff>19050</xdr:colOff>
                    <xdr:row>917529</xdr:row>
                    <xdr:rowOff>19050</xdr:rowOff>
                  </from>
                  <to>
                    <xdr:col>12586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9" r:id="rId802" name="Spinner 799">
              <controlPr defaultSize="0" autoPict="0">
                <anchor moveWithCells="1" sizeWithCells="1">
                  <from>
                    <xdr:col>12585</xdr:col>
                    <xdr:colOff>19050</xdr:colOff>
                    <xdr:row>983065</xdr:row>
                    <xdr:rowOff>19050</xdr:rowOff>
                  </from>
                  <to>
                    <xdr:col>12586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0" r:id="rId803" name="Spinner 800">
              <controlPr defaultSize="0" autoPict="0">
                <anchor moveWithCells="1" sizeWithCells="1">
                  <from>
                    <xdr:col>12841</xdr:col>
                    <xdr:colOff>19050</xdr:colOff>
                    <xdr:row>25</xdr:row>
                    <xdr:rowOff>19050</xdr:rowOff>
                  </from>
                  <to>
                    <xdr:col>12842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1" r:id="rId804" name="Spinner 801">
              <controlPr defaultSize="0" autoPict="0">
                <anchor moveWithCells="1" sizeWithCells="1">
                  <from>
                    <xdr:col>12841</xdr:col>
                    <xdr:colOff>19050</xdr:colOff>
                    <xdr:row>65561</xdr:row>
                    <xdr:rowOff>19050</xdr:rowOff>
                  </from>
                  <to>
                    <xdr:col>12842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2" r:id="rId805" name="Spinner 802">
              <controlPr defaultSize="0" autoPict="0">
                <anchor moveWithCells="1" sizeWithCells="1">
                  <from>
                    <xdr:col>12841</xdr:col>
                    <xdr:colOff>19050</xdr:colOff>
                    <xdr:row>131097</xdr:row>
                    <xdr:rowOff>19050</xdr:rowOff>
                  </from>
                  <to>
                    <xdr:col>12842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3" r:id="rId806" name="Spinner 803">
              <controlPr defaultSize="0" autoPict="0">
                <anchor moveWithCells="1" sizeWithCells="1">
                  <from>
                    <xdr:col>12841</xdr:col>
                    <xdr:colOff>19050</xdr:colOff>
                    <xdr:row>196633</xdr:row>
                    <xdr:rowOff>19050</xdr:rowOff>
                  </from>
                  <to>
                    <xdr:col>12842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4" r:id="rId807" name="Spinner 804">
              <controlPr defaultSize="0" autoPict="0">
                <anchor moveWithCells="1" sizeWithCells="1">
                  <from>
                    <xdr:col>12841</xdr:col>
                    <xdr:colOff>19050</xdr:colOff>
                    <xdr:row>262169</xdr:row>
                    <xdr:rowOff>19050</xdr:rowOff>
                  </from>
                  <to>
                    <xdr:col>12842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5" r:id="rId808" name="Spinner 805">
              <controlPr defaultSize="0" autoPict="0">
                <anchor moveWithCells="1" sizeWithCells="1">
                  <from>
                    <xdr:col>12841</xdr:col>
                    <xdr:colOff>19050</xdr:colOff>
                    <xdr:row>327705</xdr:row>
                    <xdr:rowOff>19050</xdr:rowOff>
                  </from>
                  <to>
                    <xdr:col>12842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6" r:id="rId809" name="Spinner 806">
              <controlPr defaultSize="0" autoPict="0">
                <anchor moveWithCells="1" sizeWithCells="1">
                  <from>
                    <xdr:col>12841</xdr:col>
                    <xdr:colOff>19050</xdr:colOff>
                    <xdr:row>393241</xdr:row>
                    <xdr:rowOff>19050</xdr:rowOff>
                  </from>
                  <to>
                    <xdr:col>12842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7" r:id="rId810" name="Spinner 807">
              <controlPr defaultSize="0" autoPict="0">
                <anchor moveWithCells="1" sizeWithCells="1">
                  <from>
                    <xdr:col>12841</xdr:col>
                    <xdr:colOff>19050</xdr:colOff>
                    <xdr:row>458777</xdr:row>
                    <xdr:rowOff>19050</xdr:rowOff>
                  </from>
                  <to>
                    <xdr:col>12842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8" r:id="rId811" name="Spinner 808">
              <controlPr defaultSize="0" autoPict="0">
                <anchor moveWithCells="1" sizeWithCells="1">
                  <from>
                    <xdr:col>12841</xdr:col>
                    <xdr:colOff>19050</xdr:colOff>
                    <xdr:row>524313</xdr:row>
                    <xdr:rowOff>19050</xdr:rowOff>
                  </from>
                  <to>
                    <xdr:col>12842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9" r:id="rId812" name="Spinner 809">
              <controlPr defaultSize="0" autoPict="0">
                <anchor moveWithCells="1" sizeWithCells="1">
                  <from>
                    <xdr:col>12841</xdr:col>
                    <xdr:colOff>19050</xdr:colOff>
                    <xdr:row>589849</xdr:row>
                    <xdr:rowOff>19050</xdr:rowOff>
                  </from>
                  <to>
                    <xdr:col>12842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0" r:id="rId813" name="Spinner 810">
              <controlPr defaultSize="0" autoPict="0">
                <anchor moveWithCells="1" sizeWithCells="1">
                  <from>
                    <xdr:col>12841</xdr:col>
                    <xdr:colOff>19050</xdr:colOff>
                    <xdr:row>655385</xdr:row>
                    <xdr:rowOff>19050</xdr:rowOff>
                  </from>
                  <to>
                    <xdr:col>12842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1" r:id="rId814" name="Spinner 811">
              <controlPr defaultSize="0" autoPict="0">
                <anchor moveWithCells="1" sizeWithCells="1">
                  <from>
                    <xdr:col>12841</xdr:col>
                    <xdr:colOff>19050</xdr:colOff>
                    <xdr:row>720921</xdr:row>
                    <xdr:rowOff>19050</xdr:rowOff>
                  </from>
                  <to>
                    <xdr:col>12842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2" r:id="rId815" name="Spinner 812">
              <controlPr defaultSize="0" autoPict="0">
                <anchor moveWithCells="1" sizeWithCells="1">
                  <from>
                    <xdr:col>12841</xdr:col>
                    <xdr:colOff>19050</xdr:colOff>
                    <xdr:row>786457</xdr:row>
                    <xdr:rowOff>19050</xdr:rowOff>
                  </from>
                  <to>
                    <xdr:col>12842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3" r:id="rId816" name="Spinner 813">
              <controlPr defaultSize="0" autoPict="0">
                <anchor moveWithCells="1" sizeWithCells="1">
                  <from>
                    <xdr:col>12841</xdr:col>
                    <xdr:colOff>19050</xdr:colOff>
                    <xdr:row>851993</xdr:row>
                    <xdr:rowOff>19050</xdr:rowOff>
                  </from>
                  <to>
                    <xdr:col>12842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4" r:id="rId817" name="Spinner 814">
              <controlPr defaultSize="0" autoPict="0">
                <anchor moveWithCells="1" sizeWithCells="1">
                  <from>
                    <xdr:col>12841</xdr:col>
                    <xdr:colOff>19050</xdr:colOff>
                    <xdr:row>917529</xdr:row>
                    <xdr:rowOff>19050</xdr:rowOff>
                  </from>
                  <to>
                    <xdr:col>12842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5" r:id="rId818" name="Spinner 815">
              <controlPr defaultSize="0" autoPict="0">
                <anchor moveWithCells="1" sizeWithCells="1">
                  <from>
                    <xdr:col>12841</xdr:col>
                    <xdr:colOff>19050</xdr:colOff>
                    <xdr:row>983065</xdr:row>
                    <xdr:rowOff>19050</xdr:rowOff>
                  </from>
                  <to>
                    <xdr:col>12842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6" r:id="rId819" name="Spinner 816">
              <controlPr defaultSize="0" autoPict="0">
                <anchor moveWithCells="1" sizeWithCells="1">
                  <from>
                    <xdr:col>13097</xdr:col>
                    <xdr:colOff>19050</xdr:colOff>
                    <xdr:row>25</xdr:row>
                    <xdr:rowOff>19050</xdr:rowOff>
                  </from>
                  <to>
                    <xdr:col>13098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7" r:id="rId820" name="Spinner 817">
              <controlPr defaultSize="0" autoPict="0">
                <anchor moveWithCells="1" sizeWithCells="1">
                  <from>
                    <xdr:col>13097</xdr:col>
                    <xdr:colOff>19050</xdr:colOff>
                    <xdr:row>65561</xdr:row>
                    <xdr:rowOff>19050</xdr:rowOff>
                  </from>
                  <to>
                    <xdr:col>13098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8" r:id="rId821" name="Spinner 818">
              <controlPr defaultSize="0" autoPict="0">
                <anchor moveWithCells="1" sizeWithCells="1">
                  <from>
                    <xdr:col>13097</xdr:col>
                    <xdr:colOff>19050</xdr:colOff>
                    <xdr:row>131097</xdr:row>
                    <xdr:rowOff>19050</xdr:rowOff>
                  </from>
                  <to>
                    <xdr:col>13098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9" r:id="rId822" name="Spinner 819">
              <controlPr defaultSize="0" autoPict="0">
                <anchor moveWithCells="1" sizeWithCells="1">
                  <from>
                    <xdr:col>13097</xdr:col>
                    <xdr:colOff>19050</xdr:colOff>
                    <xdr:row>196633</xdr:row>
                    <xdr:rowOff>19050</xdr:rowOff>
                  </from>
                  <to>
                    <xdr:col>13098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0" r:id="rId823" name="Spinner 820">
              <controlPr defaultSize="0" autoPict="0">
                <anchor moveWithCells="1" sizeWithCells="1">
                  <from>
                    <xdr:col>13097</xdr:col>
                    <xdr:colOff>19050</xdr:colOff>
                    <xdr:row>262169</xdr:row>
                    <xdr:rowOff>19050</xdr:rowOff>
                  </from>
                  <to>
                    <xdr:col>13098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1" r:id="rId824" name="Spinner 821">
              <controlPr defaultSize="0" autoPict="0">
                <anchor moveWithCells="1" sizeWithCells="1">
                  <from>
                    <xdr:col>13097</xdr:col>
                    <xdr:colOff>19050</xdr:colOff>
                    <xdr:row>327705</xdr:row>
                    <xdr:rowOff>19050</xdr:rowOff>
                  </from>
                  <to>
                    <xdr:col>13098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2" r:id="rId825" name="Spinner 822">
              <controlPr defaultSize="0" autoPict="0">
                <anchor moveWithCells="1" sizeWithCells="1">
                  <from>
                    <xdr:col>13097</xdr:col>
                    <xdr:colOff>19050</xdr:colOff>
                    <xdr:row>393241</xdr:row>
                    <xdr:rowOff>19050</xdr:rowOff>
                  </from>
                  <to>
                    <xdr:col>13098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3" r:id="rId826" name="Spinner 823">
              <controlPr defaultSize="0" autoPict="0">
                <anchor moveWithCells="1" sizeWithCells="1">
                  <from>
                    <xdr:col>13097</xdr:col>
                    <xdr:colOff>19050</xdr:colOff>
                    <xdr:row>458777</xdr:row>
                    <xdr:rowOff>19050</xdr:rowOff>
                  </from>
                  <to>
                    <xdr:col>13098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4" r:id="rId827" name="Spinner 824">
              <controlPr defaultSize="0" autoPict="0">
                <anchor moveWithCells="1" sizeWithCells="1">
                  <from>
                    <xdr:col>13097</xdr:col>
                    <xdr:colOff>19050</xdr:colOff>
                    <xdr:row>524313</xdr:row>
                    <xdr:rowOff>19050</xdr:rowOff>
                  </from>
                  <to>
                    <xdr:col>13098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5" r:id="rId828" name="Spinner 825">
              <controlPr defaultSize="0" autoPict="0">
                <anchor moveWithCells="1" sizeWithCells="1">
                  <from>
                    <xdr:col>13097</xdr:col>
                    <xdr:colOff>19050</xdr:colOff>
                    <xdr:row>589849</xdr:row>
                    <xdr:rowOff>19050</xdr:rowOff>
                  </from>
                  <to>
                    <xdr:col>13098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6" r:id="rId829" name="Spinner 826">
              <controlPr defaultSize="0" autoPict="0">
                <anchor moveWithCells="1" sizeWithCells="1">
                  <from>
                    <xdr:col>13097</xdr:col>
                    <xdr:colOff>19050</xdr:colOff>
                    <xdr:row>655385</xdr:row>
                    <xdr:rowOff>19050</xdr:rowOff>
                  </from>
                  <to>
                    <xdr:col>13098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7" r:id="rId830" name="Spinner 827">
              <controlPr defaultSize="0" autoPict="0">
                <anchor moveWithCells="1" sizeWithCells="1">
                  <from>
                    <xdr:col>13097</xdr:col>
                    <xdr:colOff>19050</xdr:colOff>
                    <xdr:row>720921</xdr:row>
                    <xdr:rowOff>19050</xdr:rowOff>
                  </from>
                  <to>
                    <xdr:col>13098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8" r:id="rId831" name="Spinner 828">
              <controlPr defaultSize="0" autoPict="0">
                <anchor moveWithCells="1" sizeWithCells="1">
                  <from>
                    <xdr:col>13097</xdr:col>
                    <xdr:colOff>19050</xdr:colOff>
                    <xdr:row>786457</xdr:row>
                    <xdr:rowOff>19050</xdr:rowOff>
                  </from>
                  <to>
                    <xdr:col>13098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9" r:id="rId832" name="Spinner 829">
              <controlPr defaultSize="0" autoPict="0">
                <anchor moveWithCells="1" sizeWithCells="1">
                  <from>
                    <xdr:col>13097</xdr:col>
                    <xdr:colOff>19050</xdr:colOff>
                    <xdr:row>851993</xdr:row>
                    <xdr:rowOff>19050</xdr:rowOff>
                  </from>
                  <to>
                    <xdr:col>13098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0" r:id="rId833" name="Spinner 830">
              <controlPr defaultSize="0" autoPict="0">
                <anchor moveWithCells="1" sizeWithCells="1">
                  <from>
                    <xdr:col>13097</xdr:col>
                    <xdr:colOff>19050</xdr:colOff>
                    <xdr:row>917529</xdr:row>
                    <xdr:rowOff>19050</xdr:rowOff>
                  </from>
                  <to>
                    <xdr:col>13098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1" r:id="rId834" name="Spinner 831">
              <controlPr defaultSize="0" autoPict="0">
                <anchor moveWithCells="1" sizeWithCells="1">
                  <from>
                    <xdr:col>13097</xdr:col>
                    <xdr:colOff>19050</xdr:colOff>
                    <xdr:row>983065</xdr:row>
                    <xdr:rowOff>19050</xdr:rowOff>
                  </from>
                  <to>
                    <xdr:col>13098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2" r:id="rId835" name="Spinner 832">
              <controlPr defaultSize="0" autoPict="0">
                <anchor moveWithCells="1" sizeWithCells="1">
                  <from>
                    <xdr:col>13353</xdr:col>
                    <xdr:colOff>19050</xdr:colOff>
                    <xdr:row>25</xdr:row>
                    <xdr:rowOff>19050</xdr:rowOff>
                  </from>
                  <to>
                    <xdr:col>13354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3" r:id="rId836" name="Spinner 833">
              <controlPr defaultSize="0" autoPict="0">
                <anchor moveWithCells="1" sizeWithCells="1">
                  <from>
                    <xdr:col>13353</xdr:col>
                    <xdr:colOff>19050</xdr:colOff>
                    <xdr:row>65561</xdr:row>
                    <xdr:rowOff>19050</xdr:rowOff>
                  </from>
                  <to>
                    <xdr:col>13354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4" r:id="rId837" name="Spinner 834">
              <controlPr defaultSize="0" autoPict="0">
                <anchor moveWithCells="1" sizeWithCells="1">
                  <from>
                    <xdr:col>13353</xdr:col>
                    <xdr:colOff>19050</xdr:colOff>
                    <xdr:row>131097</xdr:row>
                    <xdr:rowOff>19050</xdr:rowOff>
                  </from>
                  <to>
                    <xdr:col>13354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5" r:id="rId838" name="Spinner 835">
              <controlPr defaultSize="0" autoPict="0">
                <anchor moveWithCells="1" sizeWithCells="1">
                  <from>
                    <xdr:col>13353</xdr:col>
                    <xdr:colOff>19050</xdr:colOff>
                    <xdr:row>196633</xdr:row>
                    <xdr:rowOff>19050</xdr:rowOff>
                  </from>
                  <to>
                    <xdr:col>13354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6" r:id="rId839" name="Spinner 836">
              <controlPr defaultSize="0" autoPict="0">
                <anchor moveWithCells="1" sizeWithCells="1">
                  <from>
                    <xdr:col>13353</xdr:col>
                    <xdr:colOff>19050</xdr:colOff>
                    <xdr:row>262169</xdr:row>
                    <xdr:rowOff>19050</xdr:rowOff>
                  </from>
                  <to>
                    <xdr:col>13354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7" r:id="rId840" name="Spinner 837">
              <controlPr defaultSize="0" autoPict="0">
                <anchor moveWithCells="1" sizeWithCells="1">
                  <from>
                    <xdr:col>13353</xdr:col>
                    <xdr:colOff>19050</xdr:colOff>
                    <xdr:row>327705</xdr:row>
                    <xdr:rowOff>19050</xdr:rowOff>
                  </from>
                  <to>
                    <xdr:col>13354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8" r:id="rId841" name="Spinner 838">
              <controlPr defaultSize="0" autoPict="0">
                <anchor moveWithCells="1" sizeWithCells="1">
                  <from>
                    <xdr:col>13353</xdr:col>
                    <xdr:colOff>19050</xdr:colOff>
                    <xdr:row>393241</xdr:row>
                    <xdr:rowOff>19050</xdr:rowOff>
                  </from>
                  <to>
                    <xdr:col>13354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9" r:id="rId842" name="Spinner 839">
              <controlPr defaultSize="0" autoPict="0">
                <anchor moveWithCells="1" sizeWithCells="1">
                  <from>
                    <xdr:col>13353</xdr:col>
                    <xdr:colOff>19050</xdr:colOff>
                    <xdr:row>458777</xdr:row>
                    <xdr:rowOff>19050</xdr:rowOff>
                  </from>
                  <to>
                    <xdr:col>13354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0" r:id="rId843" name="Spinner 840">
              <controlPr defaultSize="0" autoPict="0">
                <anchor moveWithCells="1" sizeWithCells="1">
                  <from>
                    <xdr:col>13353</xdr:col>
                    <xdr:colOff>19050</xdr:colOff>
                    <xdr:row>524313</xdr:row>
                    <xdr:rowOff>19050</xdr:rowOff>
                  </from>
                  <to>
                    <xdr:col>13354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1" r:id="rId844" name="Spinner 841">
              <controlPr defaultSize="0" autoPict="0">
                <anchor moveWithCells="1" sizeWithCells="1">
                  <from>
                    <xdr:col>13353</xdr:col>
                    <xdr:colOff>19050</xdr:colOff>
                    <xdr:row>589849</xdr:row>
                    <xdr:rowOff>19050</xdr:rowOff>
                  </from>
                  <to>
                    <xdr:col>13354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2" r:id="rId845" name="Spinner 842">
              <controlPr defaultSize="0" autoPict="0">
                <anchor moveWithCells="1" sizeWithCells="1">
                  <from>
                    <xdr:col>13353</xdr:col>
                    <xdr:colOff>19050</xdr:colOff>
                    <xdr:row>655385</xdr:row>
                    <xdr:rowOff>19050</xdr:rowOff>
                  </from>
                  <to>
                    <xdr:col>13354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3" r:id="rId846" name="Spinner 843">
              <controlPr defaultSize="0" autoPict="0">
                <anchor moveWithCells="1" sizeWithCells="1">
                  <from>
                    <xdr:col>13353</xdr:col>
                    <xdr:colOff>19050</xdr:colOff>
                    <xdr:row>720921</xdr:row>
                    <xdr:rowOff>19050</xdr:rowOff>
                  </from>
                  <to>
                    <xdr:col>13354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4" r:id="rId847" name="Spinner 844">
              <controlPr defaultSize="0" autoPict="0">
                <anchor moveWithCells="1" sizeWithCells="1">
                  <from>
                    <xdr:col>13353</xdr:col>
                    <xdr:colOff>19050</xdr:colOff>
                    <xdr:row>786457</xdr:row>
                    <xdr:rowOff>19050</xdr:rowOff>
                  </from>
                  <to>
                    <xdr:col>13354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5" r:id="rId848" name="Spinner 845">
              <controlPr defaultSize="0" autoPict="0">
                <anchor moveWithCells="1" sizeWithCells="1">
                  <from>
                    <xdr:col>13353</xdr:col>
                    <xdr:colOff>19050</xdr:colOff>
                    <xdr:row>851993</xdr:row>
                    <xdr:rowOff>19050</xdr:rowOff>
                  </from>
                  <to>
                    <xdr:col>13354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6" r:id="rId849" name="Spinner 846">
              <controlPr defaultSize="0" autoPict="0">
                <anchor moveWithCells="1" sizeWithCells="1">
                  <from>
                    <xdr:col>13353</xdr:col>
                    <xdr:colOff>19050</xdr:colOff>
                    <xdr:row>917529</xdr:row>
                    <xdr:rowOff>19050</xdr:rowOff>
                  </from>
                  <to>
                    <xdr:col>13354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7" r:id="rId850" name="Spinner 847">
              <controlPr defaultSize="0" autoPict="0">
                <anchor moveWithCells="1" sizeWithCells="1">
                  <from>
                    <xdr:col>13353</xdr:col>
                    <xdr:colOff>19050</xdr:colOff>
                    <xdr:row>983065</xdr:row>
                    <xdr:rowOff>19050</xdr:rowOff>
                  </from>
                  <to>
                    <xdr:col>13354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8" r:id="rId851" name="Spinner 848">
              <controlPr defaultSize="0" autoPict="0">
                <anchor moveWithCells="1" sizeWithCells="1">
                  <from>
                    <xdr:col>13609</xdr:col>
                    <xdr:colOff>19050</xdr:colOff>
                    <xdr:row>25</xdr:row>
                    <xdr:rowOff>19050</xdr:rowOff>
                  </from>
                  <to>
                    <xdr:col>13610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9" r:id="rId852" name="Spinner 849">
              <controlPr defaultSize="0" autoPict="0">
                <anchor moveWithCells="1" sizeWithCells="1">
                  <from>
                    <xdr:col>13609</xdr:col>
                    <xdr:colOff>19050</xdr:colOff>
                    <xdr:row>65561</xdr:row>
                    <xdr:rowOff>19050</xdr:rowOff>
                  </from>
                  <to>
                    <xdr:col>13610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0" r:id="rId853" name="Spinner 850">
              <controlPr defaultSize="0" autoPict="0">
                <anchor moveWithCells="1" sizeWithCells="1">
                  <from>
                    <xdr:col>13609</xdr:col>
                    <xdr:colOff>19050</xdr:colOff>
                    <xdr:row>131097</xdr:row>
                    <xdr:rowOff>19050</xdr:rowOff>
                  </from>
                  <to>
                    <xdr:col>13610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1" r:id="rId854" name="Spinner 851">
              <controlPr defaultSize="0" autoPict="0">
                <anchor moveWithCells="1" sizeWithCells="1">
                  <from>
                    <xdr:col>13609</xdr:col>
                    <xdr:colOff>19050</xdr:colOff>
                    <xdr:row>196633</xdr:row>
                    <xdr:rowOff>19050</xdr:rowOff>
                  </from>
                  <to>
                    <xdr:col>13610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2" r:id="rId855" name="Spinner 852">
              <controlPr defaultSize="0" autoPict="0">
                <anchor moveWithCells="1" sizeWithCells="1">
                  <from>
                    <xdr:col>13609</xdr:col>
                    <xdr:colOff>19050</xdr:colOff>
                    <xdr:row>262169</xdr:row>
                    <xdr:rowOff>19050</xdr:rowOff>
                  </from>
                  <to>
                    <xdr:col>13610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3" r:id="rId856" name="Spinner 853">
              <controlPr defaultSize="0" autoPict="0">
                <anchor moveWithCells="1" sizeWithCells="1">
                  <from>
                    <xdr:col>13609</xdr:col>
                    <xdr:colOff>19050</xdr:colOff>
                    <xdr:row>327705</xdr:row>
                    <xdr:rowOff>19050</xdr:rowOff>
                  </from>
                  <to>
                    <xdr:col>13610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4" r:id="rId857" name="Spinner 854">
              <controlPr defaultSize="0" autoPict="0">
                <anchor moveWithCells="1" sizeWithCells="1">
                  <from>
                    <xdr:col>13609</xdr:col>
                    <xdr:colOff>19050</xdr:colOff>
                    <xdr:row>393241</xdr:row>
                    <xdr:rowOff>19050</xdr:rowOff>
                  </from>
                  <to>
                    <xdr:col>13610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5" r:id="rId858" name="Spinner 855">
              <controlPr defaultSize="0" autoPict="0">
                <anchor moveWithCells="1" sizeWithCells="1">
                  <from>
                    <xdr:col>13609</xdr:col>
                    <xdr:colOff>19050</xdr:colOff>
                    <xdr:row>458777</xdr:row>
                    <xdr:rowOff>19050</xdr:rowOff>
                  </from>
                  <to>
                    <xdr:col>13610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6" r:id="rId859" name="Spinner 856">
              <controlPr defaultSize="0" autoPict="0">
                <anchor moveWithCells="1" sizeWithCells="1">
                  <from>
                    <xdr:col>13609</xdr:col>
                    <xdr:colOff>19050</xdr:colOff>
                    <xdr:row>524313</xdr:row>
                    <xdr:rowOff>19050</xdr:rowOff>
                  </from>
                  <to>
                    <xdr:col>13610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7" r:id="rId860" name="Spinner 857">
              <controlPr defaultSize="0" autoPict="0">
                <anchor moveWithCells="1" sizeWithCells="1">
                  <from>
                    <xdr:col>13609</xdr:col>
                    <xdr:colOff>19050</xdr:colOff>
                    <xdr:row>589849</xdr:row>
                    <xdr:rowOff>19050</xdr:rowOff>
                  </from>
                  <to>
                    <xdr:col>13610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8" r:id="rId861" name="Spinner 858">
              <controlPr defaultSize="0" autoPict="0">
                <anchor moveWithCells="1" sizeWithCells="1">
                  <from>
                    <xdr:col>13609</xdr:col>
                    <xdr:colOff>19050</xdr:colOff>
                    <xdr:row>655385</xdr:row>
                    <xdr:rowOff>19050</xdr:rowOff>
                  </from>
                  <to>
                    <xdr:col>13610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9" r:id="rId862" name="Spinner 859">
              <controlPr defaultSize="0" autoPict="0">
                <anchor moveWithCells="1" sizeWithCells="1">
                  <from>
                    <xdr:col>13609</xdr:col>
                    <xdr:colOff>19050</xdr:colOff>
                    <xdr:row>720921</xdr:row>
                    <xdr:rowOff>19050</xdr:rowOff>
                  </from>
                  <to>
                    <xdr:col>13610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0" r:id="rId863" name="Spinner 860">
              <controlPr defaultSize="0" autoPict="0">
                <anchor moveWithCells="1" sizeWithCells="1">
                  <from>
                    <xdr:col>13609</xdr:col>
                    <xdr:colOff>19050</xdr:colOff>
                    <xdr:row>786457</xdr:row>
                    <xdr:rowOff>19050</xdr:rowOff>
                  </from>
                  <to>
                    <xdr:col>13610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1" r:id="rId864" name="Spinner 861">
              <controlPr defaultSize="0" autoPict="0">
                <anchor moveWithCells="1" sizeWithCells="1">
                  <from>
                    <xdr:col>13609</xdr:col>
                    <xdr:colOff>19050</xdr:colOff>
                    <xdr:row>851993</xdr:row>
                    <xdr:rowOff>19050</xdr:rowOff>
                  </from>
                  <to>
                    <xdr:col>13610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2" r:id="rId865" name="Spinner 862">
              <controlPr defaultSize="0" autoPict="0">
                <anchor moveWithCells="1" sizeWithCells="1">
                  <from>
                    <xdr:col>13609</xdr:col>
                    <xdr:colOff>19050</xdr:colOff>
                    <xdr:row>917529</xdr:row>
                    <xdr:rowOff>19050</xdr:rowOff>
                  </from>
                  <to>
                    <xdr:col>13610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3" r:id="rId866" name="Spinner 863">
              <controlPr defaultSize="0" autoPict="0">
                <anchor moveWithCells="1" sizeWithCells="1">
                  <from>
                    <xdr:col>13609</xdr:col>
                    <xdr:colOff>19050</xdr:colOff>
                    <xdr:row>983065</xdr:row>
                    <xdr:rowOff>19050</xdr:rowOff>
                  </from>
                  <to>
                    <xdr:col>13610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4" r:id="rId867" name="Spinner 864">
              <controlPr defaultSize="0" autoPict="0">
                <anchor moveWithCells="1" sizeWithCells="1">
                  <from>
                    <xdr:col>13865</xdr:col>
                    <xdr:colOff>19050</xdr:colOff>
                    <xdr:row>25</xdr:row>
                    <xdr:rowOff>19050</xdr:rowOff>
                  </from>
                  <to>
                    <xdr:col>13866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5" r:id="rId868" name="Spinner 865">
              <controlPr defaultSize="0" autoPict="0">
                <anchor moveWithCells="1" sizeWithCells="1">
                  <from>
                    <xdr:col>13865</xdr:col>
                    <xdr:colOff>19050</xdr:colOff>
                    <xdr:row>65561</xdr:row>
                    <xdr:rowOff>19050</xdr:rowOff>
                  </from>
                  <to>
                    <xdr:col>13866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6" r:id="rId869" name="Spinner 866">
              <controlPr defaultSize="0" autoPict="0">
                <anchor moveWithCells="1" sizeWithCells="1">
                  <from>
                    <xdr:col>13865</xdr:col>
                    <xdr:colOff>19050</xdr:colOff>
                    <xdr:row>131097</xdr:row>
                    <xdr:rowOff>19050</xdr:rowOff>
                  </from>
                  <to>
                    <xdr:col>13866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7" r:id="rId870" name="Spinner 867">
              <controlPr defaultSize="0" autoPict="0">
                <anchor moveWithCells="1" sizeWithCells="1">
                  <from>
                    <xdr:col>13865</xdr:col>
                    <xdr:colOff>19050</xdr:colOff>
                    <xdr:row>196633</xdr:row>
                    <xdr:rowOff>19050</xdr:rowOff>
                  </from>
                  <to>
                    <xdr:col>13866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8" r:id="rId871" name="Spinner 868">
              <controlPr defaultSize="0" autoPict="0">
                <anchor moveWithCells="1" sizeWithCells="1">
                  <from>
                    <xdr:col>13865</xdr:col>
                    <xdr:colOff>19050</xdr:colOff>
                    <xdr:row>262169</xdr:row>
                    <xdr:rowOff>19050</xdr:rowOff>
                  </from>
                  <to>
                    <xdr:col>13866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9" r:id="rId872" name="Spinner 869">
              <controlPr defaultSize="0" autoPict="0">
                <anchor moveWithCells="1" sizeWithCells="1">
                  <from>
                    <xdr:col>13865</xdr:col>
                    <xdr:colOff>19050</xdr:colOff>
                    <xdr:row>327705</xdr:row>
                    <xdr:rowOff>19050</xdr:rowOff>
                  </from>
                  <to>
                    <xdr:col>13866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0" r:id="rId873" name="Spinner 870">
              <controlPr defaultSize="0" autoPict="0">
                <anchor moveWithCells="1" sizeWithCells="1">
                  <from>
                    <xdr:col>13865</xdr:col>
                    <xdr:colOff>19050</xdr:colOff>
                    <xdr:row>393241</xdr:row>
                    <xdr:rowOff>19050</xdr:rowOff>
                  </from>
                  <to>
                    <xdr:col>13866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1" r:id="rId874" name="Spinner 871">
              <controlPr defaultSize="0" autoPict="0">
                <anchor moveWithCells="1" sizeWithCells="1">
                  <from>
                    <xdr:col>13865</xdr:col>
                    <xdr:colOff>19050</xdr:colOff>
                    <xdr:row>458777</xdr:row>
                    <xdr:rowOff>19050</xdr:rowOff>
                  </from>
                  <to>
                    <xdr:col>13866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2" r:id="rId875" name="Spinner 872">
              <controlPr defaultSize="0" autoPict="0">
                <anchor moveWithCells="1" sizeWithCells="1">
                  <from>
                    <xdr:col>13865</xdr:col>
                    <xdr:colOff>19050</xdr:colOff>
                    <xdr:row>524313</xdr:row>
                    <xdr:rowOff>19050</xdr:rowOff>
                  </from>
                  <to>
                    <xdr:col>13866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3" r:id="rId876" name="Spinner 873">
              <controlPr defaultSize="0" autoPict="0">
                <anchor moveWithCells="1" sizeWithCells="1">
                  <from>
                    <xdr:col>13865</xdr:col>
                    <xdr:colOff>19050</xdr:colOff>
                    <xdr:row>589849</xdr:row>
                    <xdr:rowOff>19050</xdr:rowOff>
                  </from>
                  <to>
                    <xdr:col>13866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4" r:id="rId877" name="Spinner 874">
              <controlPr defaultSize="0" autoPict="0">
                <anchor moveWithCells="1" sizeWithCells="1">
                  <from>
                    <xdr:col>13865</xdr:col>
                    <xdr:colOff>19050</xdr:colOff>
                    <xdr:row>655385</xdr:row>
                    <xdr:rowOff>19050</xdr:rowOff>
                  </from>
                  <to>
                    <xdr:col>13866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5" r:id="rId878" name="Spinner 875">
              <controlPr defaultSize="0" autoPict="0">
                <anchor moveWithCells="1" sizeWithCells="1">
                  <from>
                    <xdr:col>13865</xdr:col>
                    <xdr:colOff>19050</xdr:colOff>
                    <xdr:row>720921</xdr:row>
                    <xdr:rowOff>19050</xdr:rowOff>
                  </from>
                  <to>
                    <xdr:col>13866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6" r:id="rId879" name="Spinner 876">
              <controlPr defaultSize="0" autoPict="0">
                <anchor moveWithCells="1" sizeWithCells="1">
                  <from>
                    <xdr:col>13865</xdr:col>
                    <xdr:colOff>19050</xdr:colOff>
                    <xdr:row>786457</xdr:row>
                    <xdr:rowOff>19050</xdr:rowOff>
                  </from>
                  <to>
                    <xdr:col>13866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7" r:id="rId880" name="Spinner 877">
              <controlPr defaultSize="0" autoPict="0">
                <anchor moveWithCells="1" sizeWithCells="1">
                  <from>
                    <xdr:col>13865</xdr:col>
                    <xdr:colOff>19050</xdr:colOff>
                    <xdr:row>851993</xdr:row>
                    <xdr:rowOff>19050</xdr:rowOff>
                  </from>
                  <to>
                    <xdr:col>13866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8" r:id="rId881" name="Spinner 878">
              <controlPr defaultSize="0" autoPict="0">
                <anchor moveWithCells="1" sizeWithCells="1">
                  <from>
                    <xdr:col>13865</xdr:col>
                    <xdr:colOff>19050</xdr:colOff>
                    <xdr:row>917529</xdr:row>
                    <xdr:rowOff>19050</xdr:rowOff>
                  </from>
                  <to>
                    <xdr:col>13866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9" r:id="rId882" name="Spinner 879">
              <controlPr defaultSize="0" autoPict="0">
                <anchor moveWithCells="1" sizeWithCells="1">
                  <from>
                    <xdr:col>13865</xdr:col>
                    <xdr:colOff>19050</xdr:colOff>
                    <xdr:row>983065</xdr:row>
                    <xdr:rowOff>19050</xdr:rowOff>
                  </from>
                  <to>
                    <xdr:col>13866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0" r:id="rId883" name="Spinner 880">
              <controlPr defaultSize="0" autoPict="0">
                <anchor moveWithCells="1" sizeWithCells="1">
                  <from>
                    <xdr:col>14121</xdr:col>
                    <xdr:colOff>19050</xdr:colOff>
                    <xdr:row>25</xdr:row>
                    <xdr:rowOff>19050</xdr:rowOff>
                  </from>
                  <to>
                    <xdr:col>14122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1" r:id="rId884" name="Spinner 881">
              <controlPr defaultSize="0" autoPict="0">
                <anchor moveWithCells="1" sizeWithCells="1">
                  <from>
                    <xdr:col>14121</xdr:col>
                    <xdr:colOff>19050</xdr:colOff>
                    <xdr:row>65561</xdr:row>
                    <xdr:rowOff>19050</xdr:rowOff>
                  </from>
                  <to>
                    <xdr:col>14122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2" r:id="rId885" name="Spinner 882">
              <controlPr defaultSize="0" autoPict="0">
                <anchor moveWithCells="1" sizeWithCells="1">
                  <from>
                    <xdr:col>14121</xdr:col>
                    <xdr:colOff>19050</xdr:colOff>
                    <xdr:row>131097</xdr:row>
                    <xdr:rowOff>19050</xdr:rowOff>
                  </from>
                  <to>
                    <xdr:col>14122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3" r:id="rId886" name="Spinner 883">
              <controlPr defaultSize="0" autoPict="0">
                <anchor moveWithCells="1" sizeWithCells="1">
                  <from>
                    <xdr:col>14121</xdr:col>
                    <xdr:colOff>19050</xdr:colOff>
                    <xdr:row>196633</xdr:row>
                    <xdr:rowOff>19050</xdr:rowOff>
                  </from>
                  <to>
                    <xdr:col>14122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4" r:id="rId887" name="Spinner 884">
              <controlPr defaultSize="0" autoPict="0">
                <anchor moveWithCells="1" sizeWithCells="1">
                  <from>
                    <xdr:col>14121</xdr:col>
                    <xdr:colOff>19050</xdr:colOff>
                    <xdr:row>262169</xdr:row>
                    <xdr:rowOff>19050</xdr:rowOff>
                  </from>
                  <to>
                    <xdr:col>14122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5" r:id="rId888" name="Spinner 885">
              <controlPr defaultSize="0" autoPict="0">
                <anchor moveWithCells="1" sizeWithCells="1">
                  <from>
                    <xdr:col>14121</xdr:col>
                    <xdr:colOff>19050</xdr:colOff>
                    <xdr:row>327705</xdr:row>
                    <xdr:rowOff>19050</xdr:rowOff>
                  </from>
                  <to>
                    <xdr:col>14122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6" r:id="rId889" name="Spinner 886">
              <controlPr defaultSize="0" autoPict="0">
                <anchor moveWithCells="1" sizeWithCells="1">
                  <from>
                    <xdr:col>14121</xdr:col>
                    <xdr:colOff>19050</xdr:colOff>
                    <xdr:row>393241</xdr:row>
                    <xdr:rowOff>19050</xdr:rowOff>
                  </from>
                  <to>
                    <xdr:col>14122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7" r:id="rId890" name="Spinner 887">
              <controlPr defaultSize="0" autoPict="0">
                <anchor moveWithCells="1" sizeWithCells="1">
                  <from>
                    <xdr:col>14121</xdr:col>
                    <xdr:colOff>19050</xdr:colOff>
                    <xdr:row>458777</xdr:row>
                    <xdr:rowOff>19050</xdr:rowOff>
                  </from>
                  <to>
                    <xdr:col>14122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8" r:id="rId891" name="Spinner 888">
              <controlPr defaultSize="0" autoPict="0">
                <anchor moveWithCells="1" sizeWithCells="1">
                  <from>
                    <xdr:col>14121</xdr:col>
                    <xdr:colOff>19050</xdr:colOff>
                    <xdr:row>524313</xdr:row>
                    <xdr:rowOff>19050</xdr:rowOff>
                  </from>
                  <to>
                    <xdr:col>14122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9" r:id="rId892" name="Spinner 889">
              <controlPr defaultSize="0" autoPict="0">
                <anchor moveWithCells="1" sizeWithCells="1">
                  <from>
                    <xdr:col>14121</xdr:col>
                    <xdr:colOff>19050</xdr:colOff>
                    <xdr:row>589849</xdr:row>
                    <xdr:rowOff>19050</xdr:rowOff>
                  </from>
                  <to>
                    <xdr:col>14122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0" r:id="rId893" name="Spinner 890">
              <controlPr defaultSize="0" autoPict="0">
                <anchor moveWithCells="1" sizeWithCells="1">
                  <from>
                    <xdr:col>14121</xdr:col>
                    <xdr:colOff>19050</xdr:colOff>
                    <xdr:row>655385</xdr:row>
                    <xdr:rowOff>19050</xdr:rowOff>
                  </from>
                  <to>
                    <xdr:col>14122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1" r:id="rId894" name="Spinner 891">
              <controlPr defaultSize="0" autoPict="0">
                <anchor moveWithCells="1" sizeWithCells="1">
                  <from>
                    <xdr:col>14121</xdr:col>
                    <xdr:colOff>19050</xdr:colOff>
                    <xdr:row>720921</xdr:row>
                    <xdr:rowOff>19050</xdr:rowOff>
                  </from>
                  <to>
                    <xdr:col>14122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2" r:id="rId895" name="Spinner 892">
              <controlPr defaultSize="0" autoPict="0">
                <anchor moveWithCells="1" sizeWithCells="1">
                  <from>
                    <xdr:col>14121</xdr:col>
                    <xdr:colOff>19050</xdr:colOff>
                    <xdr:row>786457</xdr:row>
                    <xdr:rowOff>19050</xdr:rowOff>
                  </from>
                  <to>
                    <xdr:col>14122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3" r:id="rId896" name="Spinner 893">
              <controlPr defaultSize="0" autoPict="0">
                <anchor moveWithCells="1" sizeWithCells="1">
                  <from>
                    <xdr:col>14121</xdr:col>
                    <xdr:colOff>19050</xdr:colOff>
                    <xdr:row>851993</xdr:row>
                    <xdr:rowOff>19050</xdr:rowOff>
                  </from>
                  <to>
                    <xdr:col>14122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4" r:id="rId897" name="Spinner 894">
              <controlPr defaultSize="0" autoPict="0">
                <anchor moveWithCells="1" sizeWithCells="1">
                  <from>
                    <xdr:col>14121</xdr:col>
                    <xdr:colOff>19050</xdr:colOff>
                    <xdr:row>917529</xdr:row>
                    <xdr:rowOff>19050</xdr:rowOff>
                  </from>
                  <to>
                    <xdr:col>14122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5" r:id="rId898" name="Spinner 895">
              <controlPr defaultSize="0" autoPict="0">
                <anchor moveWithCells="1" sizeWithCells="1">
                  <from>
                    <xdr:col>14121</xdr:col>
                    <xdr:colOff>19050</xdr:colOff>
                    <xdr:row>983065</xdr:row>
                    <xdr:rowOff>19050</xdr:rowOff>
                  </from>
                  <to>
                    <xdr:col>14122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6" r:id="rId899" name="Spinner 896">
              <controlPr defaultSize="0" autoPict="0">
                <anchor moveWithCells="1" sizeWithCells="1">
                  <from>
                    <xdr:col>14377</xdr:col>
                    <xdr:colOff>19050</xdr:colOff>
                    <xdr:row>25</xdr:row>
                    <xdr:rowOff>19050</xdr:rowOff>
                  </from>
                  <to>
                    <xdr:col>14378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7" r:id="rId900" name="Spinner 897">
              <controlPr defaultSize="0" autoPict="0">
                <anchor moveWithCells="1" sizeWithCells="1">
                  <from>
                    <xdr:col>14377</xdr:col>
                    <xdr:colOff>19050</xdr:colOff>
                    <xdr:row>65561</xdr:row>
                    <xdr:rowOff>19050</xdr:rowOff>
                  </from>
                  <to>
                    <xdr:col>14378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8" r:id="rId901" name="Spinner 898">
              <controlPr defaultSize="0" autoPict="0">
                <anchor moveWithCells="1" sizeWithCells="1">
                  <from>
                    <xdr:col>14377</xdr:col>
                    <xdr:colOff>19050</xdr:colOff>
                    <xdr:row>131097</xdr:row>
                    <xdr:rowOff>19050</xdr:rowOff>
                  </from>
                  <to>
                    <xdr:col>14378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9" r:id="rId902" name="Spinner 899">
              <controlPr defaultSize="0" autoPict="0">
                <anchor moveWithCells="1" sizeWithCells="1">
                  <from>
                    <xdr:col>14377</xdr:col>
                    <xdr:colOff>19050</xdr:colOff>
                    <xdr:row>196633</xdr:row>
                    <xdr:rowOff>19050</xdr:rowOff>
                  </from>
                  <to>
                    <xdr:col>14378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0" r:id="rId903" name="Spinner 900">
              <controlPr defaultSize="0" autoPict="0">
                <anchor moveWithCells="1" sizeWithCells="1">
                  <from>
                    <xdr:col>14377</xdr:col>
                    <xdr:colOff>19050</xdr:colOff>
                    <xdr:row>262169</xdr:row>
                    <xdr:rowOff>19050</xdr:rowOff>
                  </from>
                  <to>
                    <xdr:col>14378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1" r:id="rId904" name="Spinner 901">
              <controlPr defaultSize="0" autoPict="0">
                <anchor moveWithCells="1" sizeWithCells="1">
                  <from>
                    <xdr:col>14377</xdr:col>
                    <xdr:colOff>19050</xdr:colOff>
                    <xdr:row>327705</xdr:row>
                    <xdr:rowOff>19050</xdr:rowOff>
                  </from>
                  <to>
                    <xdr:col>14378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2" r:id="rId905" name="Spinner 902">
              <controlPr defaultSize="0" autoPict="0">
                <anchor moveWithCells="1" sizeWithCells="1">
                  <from>
                    <xdr:col>14377</xdr:col>
                    <xdr:colOff>19050</xdr:colOff>
                    <xdr:row>393241</xdr:row>
                    <xdr:rowOff>19050</xdr:rowOff>
                  </from>
                  <to>
                    <xdr:col>14378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3" r:id="rId906" name="Spinner 903">
              <controlPr defaultSize="0" autoPict="0">
                <anchor moveWithCells="1" sizeWithCells="1">
                  <from>
                    <xdr:col>14377</xdr:col>
                    <xdr:colOff>19050</xdr:colOff>
                    <xdr:row>458777</xdr:row>
                    <xdr:rowOff>19050</xdr:rowOff>
                  </from>
                  <to>
                    <xdr:col>14378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4" r:id="rId907" name="Spinner 904">
              <controlPr defaultSize="0" autoPict="0">
                <anchor moveWithCells="1" sizeWithCells="1">
                  <from>
                    <xdr:col>14377</xdr:col>
                    <xdr:colOff>19050</xdr:colOff>
                    <xdr:row>524313</xdr:row>
                    <xdr:rowOff>19050</xdr:rowOff>
                  </from>
                  <to>
                    <xdr:col>14378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5" r:id="rId908" name="Spinner 905">
              <controlPr defaultSize="0" autoPict="0">
                <anchor moveWithCells="1" sizeWithCells="1">
                  <from>
                    <xdr:col>14377</xdr:col>
                    <xdr:colOff>19050</xdr:colOff>
                    <xdr:row>589849</xdr:row>
                    <xdr:rowOff>19050</xdr:rowOff>
                  </from>
                  <to>
                    <xdr:col>14378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6" r:id="rId909" name="Spinner 906">
              <controlPr defaultSize="0" autoPict="0">
                <anchor moveWithCells="1" sizeWithCells="1">
                  <from>
                    <xdr:col>14377</xdr:col>
                    <xdr:colOff>19050</xdr:colOff>
                    <xdr:row>655385</xdr:row>
                    <xdr:rowOff>19050</xdr:rowOff>
                  </from>
                  <to>
                    <xdr:col>14378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7" r:id="rId910" name="Spinner 907">
              <controlPr defaultSize="0" autoPict="0">
                <anchor moveWithCells="1" sizeWithCells="1">
                  <from>
                    <xdr:col>14377</xdr:col>
                    <xdr:colOff>19050</xdr:colOff>
                    <xdr:row>720921</xdr:row>
                    <xdr:rowOff>19050</xdr:rowOff>
                  </from>
                  <to>
                    <xdr:col>14378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8" r:id="rId911" name="Spinner 908">
              <controlPr defaultSize="0" autoPict="0">
                <anchor moveWithCells="1" sizeWithCells="1">
                  <from>
                    <xdr:col>14377</xdr:col>
                    <xdr:colOff>19050</xdr:colOff>
                    <xdr:row>786457</xdr:row>
                    <xdr:rowOff>19050</xdr:rowOff>
                  </from>
                  <to>
                    <xdr:col>14378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9" r:id="rId912" name="Spinner 909">
              <controlPr defaultSize="0" autoPict="0">
                <anchor moveWithCells="1" sizeWithCells="1">
                  <from>
                    <xdr:col>14377</xdr:col>
                    <xdr:colOff>19050</xdr:colOff>
                    <xdr:row>851993</xdr:row>
                    <xdr:rowOff>19050</xdr:rowOff>
                  </from>
                  <to>
                    <xdr:col>14378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0" r:id="rId913" name="Spinner 910">
              <controlPr defaultSize="0" autoPict="0">
                <anchor moveWithCells="1" sizeWithCells="1">
                  <from>
                    <xdr:col>14377</xdr:col>
                    <xdr:colOff>19050</xdr:colOff>
                    <xdr:row>917529</xdr:row>
                    <xdr:rowOff>19050</xdr:rowOff>
                  </from>
                  <to>
                    <xdr:col>14378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1" r:id="rId914" name="Spinner 911">
              <controlPr defaultSize="0" autoPict="0">
                <anchor moveWithCells="1" sizeWithCells="1">
                  <from>
                    <xdr:col>14377</xdr:col>
                    <xdr:colOff>19050</xdr:colOff>
                    <xdr:row>983065</xdr:row>
                    <xdr:rowOff>19050</xdr:rowOff>
                  </from>
                  <to>
                    <xdr:col>14378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2" r:id="rId915" name="Spinner 912">
              <controlPr defaultSize="0" autoPict="0">
                <anchor moveWithCells="1" sizeWithCells="1">
                  <from>
                    <xdr:col>14633</xdr:col>
                    <xdr:colOff>19050</xdr:colOff>
                    <xdr:row>25</xdr:row>
                    <xdr:rowOff>19050</xdr:rowOff>
                  </from>
                  <to>
                    <xdr:col>14634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3" r:id="rId916" name="Spinner 913">
              <controlPr defaultSize="0" autoPict="0">
                <anchor moveWithCells="1" sizeWithCells="1">
                  <from>
                    <xdr:col>14633</xdr:col>
                    <xdr:colOff>19050</xdr:colOff>
                    <xdr:row>65561</xdr:row>
                    <xdr:rowOff>19050</xdr:rowOff>
                  </from>
                  <to>
                    <xdr:col>14634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4" r:id="rId917" name="Spinner 914">
              <controlPr defaultSize="0" autoPict="0">
                <anchor moveWithCells="1" sizeWithCells="1">
                  <from>
                    <xdr:col>14633</xdr:col>
                    <xdr:colOff>19050</xdr:colOff>
                    <xdr:row>131097</xdr:row>
                    <xdr:rowOff>19050</xdr:rowOff>
                  </from>
                  <to>
                    <xdr:col>14634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5" r:id="rId918" name="Spinner 915">
              <controlPr defaultSize="0" autoPict="0">
                <anchor moveWithCells="1" sizeWithCells="1">
                  <from>
                    <xdr:col>14633</xdr:col>
                    <xdr:colOff>19050</xdr:colOff>
                    <xdr:row>196633</xdr:row>
                    <xdr:rowOff>19050</xdr:rowOff>
                  </from>
                  <to>
                    <xdr:col>14634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6" r:id="rId919" name="Spinner 916">
              <controlPr defaultSize="0" autoPict="0">
                <anchor moveWithCells="1" sizeWithCells="1">
                  <from>
                    <xdr:col>14633</xdr:col>
                    <xdr:colOff>19050</xdr:colOff>
                    <xdr:row>262169</xdr:row>
                    <xdr:rowOff>19050</xdr:rowOff>
                  </from>
                  <to>
                    <xdr:col>14634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7" r:id="rId920" name="Spinner 917">
              <controlPr defaultSize="0" autoPict="0">
                <anchor moveWithCells="1" sizeWithCells="1">
                  <from>
                    <xdr:col>14633</xdr:col>
                    <xdr:colOff>19050</xdr:colOff>
                    <xdr:row>327705</xdr:row>
                    <xdr:rowOff>19050</xdr:rowOff>
                  </from>
                  <to>
                    <xdr:col>14634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8" r:id="rId921" name="Spinner 918">
              <controlPr defaultSize="0" autoPict="0">
                <anchor moveWithCells="1" sizeWithCells="1">
                  <from>
                    <xdr:col>14633</xdr:col>
                    <xdr:colOff>19050</xdr:colOff>
                    <xdr:row>393241</xdr:row>
                    <xdr:rowOff>19050</xdr:rowOff>
                  </from>
                  <to>
                    <xdr:col>14634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9" r:id="rId922" name="Spinner 919">
              <controlPr defaultSize="0" autoPict="0">
                <anchor moveWithCells="1" sizeWithCells="1">
                  <from>
                    <xdr:col>14633</xdr:col>
                    <xdr:colOff>19050</xdr:colOff>
                    <xdr:row>458777</xdr:row>
                    <xdr:rowOff>19050</xdr:rowOff>
                  </from>
                  <to>
                    <xdr:col>14634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0" r:id="rId923" name="Spinner 920">
              <controlPr defaultSize="0" autoPict="0">
                <anchor moveWithCells="1" sizeWithCells="1">
                  <from>
                    <xdr:col>14633</xdr:col>
                    <xdr:colOff>19050</xdr:colOff>
                    <xdr:row>524313</xdr:row>
                    <xdr:rowOff>19050</xdr:rowOff>
                  </from>
                  <to>
                    <xdr:col>14634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1" r:id="rId924" name="Spinner 921">
              <controlPr defaultSize="0" autoPict="0">
                <anchor moveWithCells="1" sizeWithCells="1">
                  <from>
                    <xdr:col>14633</xdr:col>
                    <xdr:colOff>19050</xdr:colOff>
                    <xdr:row>589849</xdr:row>
                    <xdr:rowOff>19050</xdr:rowOff>
                  </from>
                  <to>
                    <xdr:col>14634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2" r:id="rId925" name="Spinner 922">
              <controlPr defaultSize="0" autoPict="0">
                <anchor moveWithCells="1" sizeWithCells="1">
                  <from>
                    <xdr:col>14633</xdr:col>
                    <xdr:colOff>19050</xdr:colOff>
                    <xdr:row>655385</xdr:row>
                    <xdr:rowOff>19050</xdr:rowOff>
                  </from>
                  <to>
                    <xdr:col>14634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3" r:id="rId926" name="Spinner 923">
              <controlPr defaultSize="0" autoPict="0">
                <anchor moveWithCells="1" sizeWithCells="1">
                  <from>
                    <xdr:col>14633</xdr:col>
                    <xdr:colOff>19050</xdr:colOff>
                    <xdr:row>720921</xdr:row>
                    <xdr:rowOff>19050</xdr:rowOff>
                  </from>
                  <to>
                    <xdr:col>14634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4" r:id="rId927" name="Spinner 924">
              <controlPr defaultSize="0" autoPict="0">
                <anchor moveWithCells="1" sizeWithCells="1">
                  <from>
                    <xdr:col>14633</xdr:col>
                    <xdr:colOff>19050</xdr:colOff>
                    <xdr:row>786457</xdr:row>
                    <xdr:rowOff>19050</xdr:rowOff>
                  </from>
                  <to>
                    <xdr:col>14634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5" r:id="rId928" name="Spinner 925">
              <controlPr defaultSize="0" autoPict="0">
                <anchor moveWithCells="1" sizeWithCells="1">
                  <from>
                    <xdr:col>14633</xdr:col>
                    <xdr:colOff>19050</xdr:colOff>
                    <xdr:row>851993</xdr:row>
                    <xdr:rowOff>19050</xdr:rowOff>
                  </from>
                  <to>
                    <xdr:col>14634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6" r:id="rId929" name="Spinner 926">
              <controlPr defaultSize="0" autoPict="0">
                <anchor moveWithCells="1" sizeWithCells="1">
                  <from>
                    <xdr:col>14633</xdr:col>
                    <xdr:colOff>19050</xdr:colOff>
                    <xdr:row>917529</xdr:row>
                    <xdr:rowOff>19050</xdr:rowOff>
                  </from>
                  <to>
                    <xdr:col>14634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7" r:id="rId930" name="Spinner 927">
              <controlPr defaultSize="0" autoPict="0">
                <anchor moveWithCells="1" sizeWithCells="1">
                  <from>
                    <xdr:col>14633</xdr:col>
                    <xdr:colOff>19050</xdr:colOff>
                    <xdr:row>983065</xdr:row>
                    <xdr:rowOff>19050</xdr:rowOff>
                  </from>
                  <to>
                    <xdr:col>14634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8" r:id="rId931" name="Spinner 928">
              <controlPr defaultSize="0" autoPict="0">
                <anchor moveWithCells="1" sizeWithCells="1">
                  <from>
                    <xdr:col>14889</xdr:col>
                    <xdr:colOff>19050</xdr:colOff>
                    <xdr:row>25</xdr:row>
                    <xdr:rowOff>19050</xdr:rowOff>
                  </from>
                  <to>
                    <xdr:col>14890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9" r:id="rId932" name="Spinner 929">
              <controlPr defaultSize="0" autoPict="0">
                <anchor moveWithCells="1" sizeWithCells="1">
                  <from>
                    <xdr:col>14889</xdr:col>
                    <xdr:colOff>19050</xdr:colOff>
                    <xdr:row>65561</xdr:row>
                    <xdr:rowOff>19050</xdr:rowOff>
                  </from>
                  <to>
                    <xdr:col>14890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0" r:id="rId933" name="Spinner 930">
              <controlPr defaultSize="0" autoPict="0">
                <anchor moveWithCells="1" sizeWithCells="1">
                  <from>
                    <xdr:col>14889</xdr:col>
                    <xdr:colOff>19050</xdr:colOff>
                    <xdr:row>131097</xdr:row>
                    <xdr:rowOff>19050</xdr:rowOff>
                  </from>
                  <to>
                    <xdr:col>14890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1" r:id="rId934" name="Spinner 931">
              <controlPr defaultSize="0" autoPict="0">
                <anchor moveWithCells="1" sizeWithCells="1">
                  <from>
                    <xdr:col>14889</xdr:col>
                    <xdr:colOff>19050</xdr:colOff>
                    <xdr:row>196633</xdr:row>
                    <xdr:rowOff>19050</xdr:rowOff>
                  </from>
                  <to>
                    <xdr:col>14890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2" r:id="rId935" name="Spinner 932">
              <controlPr defaultSize="0" autoPict="0">
                <anchor moveWithCells="1" sizeWithCells="1">
                  <from>
                    <xdr:col>14889</xdr:col>
                    <xdr:colOff>19050</xdr:colOff>
                    <xdr:row>262169</xdr:row>
                    <xdr:rowOff>19050</xdr:rowOff>
                  </from>
                  <to>
                    <xdr:col>14890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3" r:id="rId936" name="Spinner 933">
              <controlPr defaultSize="0" autoPict="0">
                <anchor moveWithCells="1" sizeWithCells="1">
                  <from>
                    <xdr:col>14889</xdr:col>
                    <xdr:colOff>19050</xdr:colOff>
                    <xdr:row>327705</xdr:row>
                    <xdr:rowOff>19050</xdr:rowOff>
                  </from>
                  <to>
                    <xdr:col>14890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4" r:id="rId937" name="Spinner 934">
              <controlPr defaultSize="0" autoPict="0">
                <anchor moveWithCells="1" sizeWithCells="1">
                  <from>
                    <xdr:col>14889</xdr:col>
                    <xdr:colOff>19050</xdr:colOff>
                    <xdr:row>393241</xdr:row>
                    <xdr:rowOff>19050</xdr:rowOff>
                  </from>
                  <to>
                    <xdr:col>14890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5" r:id="rId938" name="Spinner 935">
              <controlPr defaultSize="0" autoPict="0">
                <anchor moveWithCells="1" sizeWithCells="1">
                  <from>
                    <xdr:col>14889</xdr:col>
                    <xdr:colOff>19050</xdr:colOff>
                    <xdr:row>458777</xdr:row>
                    <xdr:rowOff>19050</xdr:rowOff>
                  </from>
                  <to>
                    <xdr:col>14890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6" r:id="rId939" name="Spinner 936">
              <controlPr defaultSize="0" autoPict="0">
                <anchor moveWithCells="1" sizeWithCells="1">
                  <from>
                    <xdr:col>14889</xdr:col>
                    <xdr:colOff>19050</xdr:colOff>
                    <xdr:row>524313</xdr:row>
                    <xdr:rowOff>19050</xdr:rowOff>
                  </from>
                  <to>
                    <xdr:col>14890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7" r:id="rId940" name="Spinner 937">
              <controlPr defaultSize="0" autoPict="0">
                <anchor moveWithCells="1" sizeWithCells="1">
                  <from>
                    <xdr:col>14889</xdr:col>
                    <xdr:colOff>19050</xdr:colOff>
                    <xdr:row>589849</xdr:row>
                    <xdr:rowOff>19050</xdr:rowOff>
                  </from>
                  <to>
                    <xdr:col>14890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8" r:id="rId941" name="Spinner 938">
              <controlPr defaultSize="0" autoPict="0">
                <anchor moveWithCells="1" sizeWithCells="1">
                  <from>
                    <xdr:col>14889</xdr:col>
                    <xdr:colOff>19050</xdr:colOff>
                    <xdr:row>655385</xdr:row>
                    <xdr:rowOff>19050</xdr:rowOff>
                  </from>
                  <to>
                    <xdr:col>14890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9" r:id="rId942" name="Spinner 939">
              <controlPr defaultSize="0" autoPict="0">
                <anchor moveWithCells="1" sizeWithCells="1">
                  <from>
                    <xdr:col>14889</xdr:col>
                    <xdr:colOff>19050</xdr:colOff>
                    <xdr:row>720921</xdr:row>
                    <xdr:rowOff>19050</xdr:rowOff>
                  </from>
                  <to>
                    <xdr:col>14890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0" r:id="rId943" name="Spinner 940">
              <controlPr defaultSize="0" autoPict="0">
                <anchor moveWithCells="1" sizeWithCells="1">
                  <from>
                    <xdr:col>14889</xdr:col>
                    <xdr:colOff>19050</xdr:colOff>
                    <xdr:row>786457</xdr:row>
                    <xdr:rowOff>19050</xdr:rowOff>
                  </from>
                  <to>
                    <xdr:col>14890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1" r:id="rId944" name="Spinner 941">
              <controlPr defaultSize="0" autoPict="0">
                <anchor moveWithCells="1" sizeWithCells="1">
                  <from>
                    <xdr:col>14889</xdr:col>
                    <xdr:colOff>19050</xdr:colOff>
                    <xdr:row>851993</xdr:row>
                    <xdr:rowOff>19050</xdr:rowOff>
                  </from>
                  <to>
                    <xdr:col>14890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2" r:id="rId945" name="Spinner 942">
              <controlPr defaultSize="0" autoPict="0">
                <anchor moveWithCells="1" sizeWithCells="1">
                  <from>
                    <xdr:col>14889</xdr:col>
                    <xdr:colOff>19050</xdr:colOff>
                    <xdr:row>917529</xdr:row>
                    <xdr:rowOff>19050</xdr:rowOff>
                  </from>
                  <to>
                    <xdr:col>14890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3" r:id="rId946" name="Spinner 943">
              <controlPr defaultSize="0" autoPict="0">
                <anchor moveWithCells="1" sizeWithCells="1">
                  <from>
                    <xdr:col>14889</xdr:col>
                    <xdr:colOff>19050</xdr:colOff>
                    <xdr:row>983065</xdr:row>
                    <xdr:rowOff>19050</xdr:rowOff>
                  </from>
                  <to>
                    <xdr:col>14890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4" r:id="rId947" name="Spinner 944">
              <controlPr defaultSize="0" autoPict="0">
                <anchor moveWithCells="1" sizeWithCells="1">
                  <from>
                    <xdr:col>15145</xdr:col>
                    <xdr:colOff>19050</xdr:colOff>
                    <xdr:row>25</xdr:row>
                    <xdr:rowOff>19050</xdr:rowOff>
                  </from>
                  <to>
                    <xdr:col>15146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5" r:id="rId948" name="Spinner 945">
              <controlPr defaultSize="0" autoPict="0">
                <anchor moveWithCells="1" sizeWithCells="1">
                  <from>
                    <xdr:col>15145</xdr:col>
                    <xdr:colOff>19050</xdr:colOff>
                    <xdr:row>65561</xdr:row>
                    <xdr:rowOff>19050</xdr:rowOff>
                  </from>
                  <to>
                    <xdr:col>15146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6" r:id="rId949" name="Spinner 946">
              <controlPr defaultSize="0" autoPict="0">
                <anchor moveWithCells="1" sizeWithCells="1">
                  <from>
                    <xdr:col>15145</xdr:col>
                    <xdr:colOff>19050</xdr:colOff>
                    <xdr:row>131097</xdr:row>
                    <xdr:rowOff>19050</xdr:rowOff>
                  </from>
                  <to>
                    <xdr:col>15146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7" r:id="rId950" name="Spinner 947">
              <controlPr defaultSize="0" autoPict="0">
                <anchor moveWithCells="1" sizeWithCells="1">
                  <from>
                    <xdr:col>15145</xdr:col>
                    <xdr:colOff>19050</xdr:colOff>
                    <xdr:row>196633</xdr:row>
                    <xdr:rowOff>19050</xdr:rowOff>
                  </from>
                  <to>
                    <xdr:col>15146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8" r:id="rId951" name="Spinner 948">
              <controlPr defaultSize="0" autoPict="0">
                <anchor moveWithCells="1" sizeWithCells="1">
                  <from>
                    <xdr:col>15145</xdr:col>
                    <xdr:colOff>19050</xdr:colOff>
                    <xdr:row>262169</xdr:row>
                    <xdr:rowOff>19050</xdr:rowOff>
                  </from>
                  <to>
                    <xdr:col>15146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9" r:id="rId952" name="Spinner 949">
              <controlPr defaultSize="0" autoPict="0">
                <anchor moveWithCells="1" sizeWithCells="1">
                  <from>
                    <xdr:col>15145</xdr:col>
                    <xdr:colOff>19050</xdr:colOff>
                    <xdr:row>327705</xdr:row>
                    <xdr:rowOff>19050</xdr:rowOff>
                  </from>
                  <to>
                    <xdr:col>15146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0" r:id="rId953" name="Spinner 950">
              <controlPr defaultSize="0" autoPict="0">
                <anchor moveWithCells="1" sizeWithCells="1">
                  <from>
                    <xdr:col>15145</xdr:col>
                    <xdr:colOff>19050</xdr:colOff>
                    <xdr:row>393241</xdr:row>
                    <xdr:rowOff>19050</xdr:rowOff>
                  </from>
                  <to>
                    <xdr:col>15146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1" r:id="rId954" name="Spinner 951">
              <controlPr defaultSize="0" autoPict="0">
                <anchor moveWithCells="1" sizeWithCells="1">
                  <from>
                    <xdr:col>15145</xdr:col>
                    <xdr:colOff>19050</xdr:colOff>
                    <xdr:row>458777</xdr:row>
                    <xdr:rowOff>19050</xdr:rowOff>
                  </from>
                  <to>
                    <xdr:col>15146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2" r:id="rId955" name="Spinner 952">
              <controlPr defaultSize="0" autoPict="0">
                <anchor moveWithCells="1" sizeWithCells="1">
                  <from>
                    <xdr:col>15145</xdr:col>
                    <xdr:colOff>19050</xdr:colOff>
                    <xdr:row>524313</xdr:row>
                    <xdr:rowOff>19050</xdr:rowOff>
                  </from>
                  <to>
                    <xdr:col>15146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3" r:id="rId956" name="Spinner 953">
              <controlPr defaultSize="0" autoPict="0">
                <anchor moveWithCells="1" sizeWithCells="1">
                  <from>
                    <xdr:col>15145</xdr:col>
                    <xdr:colOff>19050</xdr:colOff>
                    <xdr:row>589849</xdr:row>
                    <xdr:rowOff>19050</xdr:rowOff>
                  </from>
                  <to>
                    <xdr:col>15146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4" r:id="rId957" name="Spinner 954">
              <controlPr defaultSize="0" autoPict="0">
                <anchor moveWithCells="1" sizeWithCells="1">
                  <from>
                    <xdr:col>15145</xdr:col>
                    <xdr:colOff>19050</xdr:colOff>
                    <xdr:row>655385</xdr:row>
                    <xdr:rowOff>19050</xdr:rowOff>
                  </from>
                  <to>
                    <xdr:col>15146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5" r:id="rId958" name="Spinner 955">
              <controlPr defaultSize="0" autoPict="0">
                <anchor moveWithCells="1" sizeWithCells="1">
                  <from>
                    <xdr:col>15145</xdr:col>
                    <xdr:colOff>19050</xdr:colOff>
                    <xdr:row>720921</xdr:row>
                    <xdr:rowOff>19050</xdr:rowOff>
                  </from>
                  <to>
                    <xdr:col>15146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6" r:id="rId959" name="Spinner 956">
              <controlPr defaultSize="0" autoPict="0">
                <anchor moveWithCells="1" sizeWithCells="1">
                  <from>
                    <xdr:col>15145</xdr:col>
                    <xdr:colOff>19050</xdr:colOff>
                    <xdr:row>786457</xdr:row>
                    <xdr:rowOff>19050</xdr:rowOff>
                  </from>
                  <to>
                    <xdr:col>15146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7" r:id="rId960" name="Spinner 957">
              <controlPr defaultSize="0" autoPict="0">
                <anchor moveWithCells="1" sizeWithCells="1">
                  <from>
                    <xdr:col>15145</xdr:col>
                    <xdr:colOff>19050</xdr:colOff>
                    <xdr:row>851993</xdr:row>
                    <xdr:rowOff>19050</xdr:rowOff>
                  </from>
                  <to>
                    <xdr:col>15146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8" r:id="rId961" name="Spinner 958">
              <controlPr defaultSize="0" autoPict="0">
                <anchor moveWithCells="1" sizeWithCells="1">
                  <from>
                    <xdr:col>15145</xdr:col>
                    <xdr:colOff>19050</xdr:colOff>
                    <xdr:row>917529</xdr:row>
                    <xdr:rowOff>19050</xdr:rowOff>
                  </from>
                  <to>
                    <xdr:col>15146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9" r:id="rId962" name="Spinner 959">
              <controlPr defaultSize="0" autoPict="0">
                <anchor moveWithCells="1" sizeWithCells="1">
                  <from>
                    <xdr:col>15145</xdr:col>
                    <xdr:colOff>19050</xdr:colOff>
                    <xdr:row>983065</xdr:row>
                    <xdr:rowOff>19050</xdr:rowOff>
                  </from>
                  <to>
                    <xdr:col>15146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0" r:id="rId963" name="Spinner 960">
              <controlPr defaultSize="0" autoPict="0">
                <anchor moveWithCells="1" sizeWithCells="1">
                  <from>
                    <xdr:col>15401</xdr:col>
                    <xdr:colOff>19050</xdr:colOff>
                    <xdr:row>25</xdr:row>
                    <xdr:rowOff>19050</xdr:rowOff>
                  </from>
                  <to>
                    <xdr:col>15402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1" r:id="rId964" name="Spinner 961">
              <controlPr defaultSize="0" autoPict="0">
                <anchor moveWithCells="1" sizeWithCells="1">
                  <from>
                    <xdr:col>15401</xdr:col>
                    <xdr:colOff>19050</xdr:colOff>
                    <xdr:row>65561</xdr:row>
                    <xdr:rowOff>19050</xdr:rowOff>
                  </from>
                  <to>
                    <xdr:col>15402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2" r:id="rId965" name="Spinner 962">
              <controlPr defaultSize="0" autoPict="0">
                <anchor moveWithCells="1" sizeWithCells="1">
                  <from>
                    <xdr:col>15401</xdr:col>
                    <xdr:colOff>19050</xdr:colOff>
                    <xdr:row>131097</xdr:row>
                    <xdr:rowOff>19050</xdr:rowOff>
                  </from>
                  <to>
                    <xdr:col>15402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3" r:id="rId966" name="Spinner 963">
              <controlPr defaultSize="0" autoPict="0">
                <anchor moveWithCells="1" sizeWithCells="1">
                  <from>
                    <xdr:col>15401</xdr:col>
                    <xdr:colOff>19050</xdr:colOff>
                    <xdr:row>196633</xdr:row>
                    <xdr:rowOff>19050</xdr:rowOff>
                  </from>
                  <to>
                    <xdr:col>15402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4" r:id="rId967" name="Spinner 964">
              <controlPr defaultSize="0" autoPict="0">
                <anchor moveWithCells="1" sizeWithCells="1">
                  <from>
                    <xdr:col>15401</xdr:col>
                    <xdr:colOff>19050</xdr:colOff>
                    <xdr:row>262169</xdr:row>
                    <xdr:rowOff>19050</xdr:rowOff>
                  </from>
                  <to>
                    <xdr:col>15402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5" r:id="rId968" name="Spinner 965">
              <controlPr defaultSize="0" autoPict="0">
                <anchor moveWithCells="1" sizeWithCells="1">
                  <from>
                    <xdr:col>15401</xdr:col>
                    <xdr:colOff>19050</xdr:colOff>
                    <xdr:row>327705</xdr:row>
                    <xdr:rowOff>19050</xdr:rowOff>
                  </from>
                  <to>
                    <xdr:col>15402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6" r:id="rId969" name="Spinner 966">
              <controlPr defaultSize="0" autoPict="0">
                <anchor moveWithCells="1" sizeWithCells="1">
                  <from>
                    <xdr:col>15401</xdr:col>
                    <xdr:colOff>19050</xdr:colOff>
                    <xdr:row>393241</xdr:row>
                    <xdr:rowOff>19050</xdr:rowOff>
                  </from>
                  <to>
                    <xdr:col>15402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7" r:id="rId970" name="Spinner 967">
              <controlPr defaultSize="0" autoPict="0">
                <anchor moveWithCells="1" sizeWithCells="1">
                  <from>
                    <xdr:col>15401</xdr:col>
                    <xdr:colOff>19050</xdr:colOff>
                    <xdr:row>458777</xdr:row>
                    <xdr:rowOff>19050</xdr:rowOff>
                  </from>
                  <to>
                    <xdr:col>15402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8" r:id="rId971" name="Spinner 968">
              <controlPr defaultSize="0" autoPict="0">
                <anchor moveWithCells="1" sizeWithCells="1">
                  <from>
                    <xdr:col>15401</xdr:col>
                    <xdr:colOff>19050</xdr:colOff>
                    <xdr:row>524313</xdr:row>
                    <xdr:rowOff>19050</xdr:rowOff>
                  </from>
                  <to>
                    <xdr:col>15402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9" r:id="rId972" name="Spinner 969">
              <controlPr defaultSize="0" autoPict="0">
                <anchor moveWithCells="1" sizeWithCells="1">
                  <from>
                    <xdr:col>15401</xdr:col>
                    <xdr:colOff>19050</xdr:colOff>
                    <xdr:row>589849</xdr:row>
                    <xdr:rowOff>19050</xdr:rowOff>
                  </from>
                  <to>
                    <xdr:col>15402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0" r:id="rId973" name="Spinner 970">
              <controlPr defaultSize="0" autoPict="0">
                <anchor moveWithCells="1" sizeWithCells="1">
                  <from>
                    <xdr:col>15401</xdr:col>
                    <xdr:colOff>19050</xdr:colOff>
                    <xdr:row>655385</xdr:row>
                    <xdr:rowOff>19050</xdr:rowOff>
                  </from>
                  <to>
                    <xdr:col>15402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1" r:id="rId974" name="Spinner 971">
              <controlPr defaultSize="0" autoPict="0">
                <anchor moveWithCells="1" sizeWithCells="1">
                  <from>
                    <xdr:col>15401</xdr:col>
                    <xdr:colOff>19050</xdr:colOff>
                    <xdr:row>720921</xdr:row>
                    <xdr:rowOff>19050</xdr:rowOff>
                  </from>
                  <to>
                    <xdr:col>15402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2" r:id="rId975" name="Spinner 972">
              <controlPr defaultSize="0" autoPict="0">
                <anchor moveWithCells="1" sizeWithCells="1">
                  <from>
                    <xdr:col>15401</xdr:col>
                    <xdr:colOff>19050</xdr:colOff>
                    <xdr:row>786457</xdr:row>
                    <xdr:rowOff>19050</xdr:rowOff>
                  </from>
                  <to>
                    <xdr:col>15402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3" r:id="rId976" name="Spinner 973">
              <controlPr defaultSize="0" autoPict="0">
                <anchor moveWithCells="1" sizeWithCells="1">
                  <from>
                    <xdr:col>15401</xdr:col>
                    <xdr:colOff>19050</xdr:colOff>
                    <xdr:row>851993</xdr:row>
                    <xdr:rowOff>19050</xdr:rowOff>
                  </from>
                  <to>
                    <xdr:col>15402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4" r:id="rId977" name="Spinner 974">
              <controlPr defaultSize="0" autoPict="0">
                <anchor moveWithCells="1" sizeWithCells="1">
                  <from>
                    <xdr:col>15401</xdr:col>
                    <xdr:colOff>19050</xdr:colOff>
                    <xdr:row>917529</xdr:row>
                    <xdr:rowOff>19050</xdr:rowOff>
                  </from>
                  <to>
                    <xdr:col>15402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5" r:id="rId978" name="Spinner 975">
              <controlPr defaultSize="0" autoPict="0">
                <anchor moveWithCells="1" sizeWithCells="1">
                  <from>
                    <xdr:col>15401</xdr:col>
                    <xdr:colOff>19050</xdr:colOff>
                    <xdr:row>983065</xdr:row>
                    <xdr:rowOff>19050</xdr:rowOff>
                  </from>
                  <to>
                    <xdr:col>15402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6" r:id="rId979" name="Spinner 976">
              <controlPr defaultSize="0" autoPict="0">
                <anchor moveWithCells="1" sizeWithCells="1">
                  <from>
                    <xdr:col>15657</xdr:col>
                    <xdr:colOff>19050</xdr:colOff>
                    <xdr:row>25</xdr:row>
                    <xdr:rowOff>19050</xdr:rowOff>
                  </from>
                  <to>
                    <xdr:col>15658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7" r:id="rId980" name="Spinner 977">
              <controlPr defaultSize="0" autoPict="0">
                <anchor moveWithCells="1" sizeWithCells="1">
                  <from>
                    <xdr:col>15657</xdr:col>
                    <xdr:colOff>19050</xdr:colOff>
                    <xdr:row>65561</xdr:row>
                    <xdr:rowOff>19050</xdr:rowOff>
                  </from>
                  <to>
                    <xdr:col>15658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8" r:id="rId981" name="Spinner 978">
              <controlPr defaultSize="0" autoPict="0">
                <anchor moveWithCells="1" sizeWithCells="1">
                  <from>
                    <xdr:col>15657</xdr:col>
                    <xdr:colOff>19050</xdr:colOff>
                    <xdr:row>131097</xdr:row>
                    <xdr:rowOff>19050</xdr:rowOff>
                  </from>
                  <to>
                    <xdr:col>15658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9" r:id="rId982" name="Spinner 979">
              <controlPr defaultSize="0" autoPict="0">
                <anchor moveWithCells="1" sizeWithCells="1">
                  <from>
                    <xdr:col>15657</xdr:col>
                    <xdr:colOff>19050</xdr:colOff>
                    <xdr:row>196633</xdr:row>
                    <xdr:rowOff>19050</xdr:rowOff>
                  </from>
                  <to>
                    <xdr:col>15658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0" r:id="rId983" name="Spinner 980">
              <controlPr defaultSize="0" autoPict="0">
                <anchor moveWithCells="1" sizeWithCells="1">
                  <from>
                    <xdr:col>15657</xdr:col>
                    <xdr:colOff>19050</xdr:colOff>
                    <xdr:row>262169</xdr:row>
                    <xdr:rowOff>19050</xdr:rowOff>
                  </from>
                  <to>
                    <xdr:col>15658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1" r:id="rId984" name="Spinner 981">
              <controlPr defaultSize="0" autoPict="0">
                <anchor moveWithCells="1" sizeWithCells="1">
                  <from>
                    <xdr:col>15657</xdr:col>
                    <xdr:colOff>19050</xdr:colOff>
                    <xdr:row>327705</xdr:row>
                    <xdr:rowOff>19050</xdr:rowOff>
                  </from>
                  <to>
                    <xdr:col>15658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2" r:id="rId985" name="Spinner 982">
              <controlPr defaultSize="0" autoPict="0">
                <anchor moveWithCells="1" sizeWithCells="1">
                  <from>
                    <xdr:col>15657</xdr:col>
                    <xdr:colOff>19050</xdr:colOff>
                    <xdr:row>393241</xdr:row>
                    <xdr:rowOff>19050</xdr:rowOff>
                  </from>
                  <to>
                    <xdr:col>15658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3" r:id="rId986" name="Spinner 983">
              <controlPr defaultSize="0" autoPict="0">
                <anchor moveWithCells="1" sizeWithCells="1">
                  <from>
                    <xdr:col>15657</xdr:col>
                    <xdr:colOff>19050</xdr:colOff>
                    <xdr:row>458777</xdr:row>
                    <xdr:rowOff>19050</xdr:rowOff>
                  </from>
                  <to>
                    <xdr:col>15658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4" r:id="rId987" name="Spinner 984">
              <controlPr defaultSize="0" autoPict="0">
                <anchor moveWithCells="1" sizeWithCells="1">
                  <from>
                    <xdr:col>15657</xdr:col>
                    <xdr:colOff>19050</xdr:colOff>
                    <xdr:row>524313</xdr:row>
                    <xdr:rowOff>19050</xdr:rowOff>
                  </from>
                  <to>
                    <xdr:col>15658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5" r:id="rId988" name="Spinner 985">
              <controlPr defaultSize="0" autoPict="0">
                <anchor moveWithCells="1" sizeWithCells="1">
                  <from>
                    <xdr:col>15657</xdr:col>
                    <xdr:colOff>19050</xdr:colOff>
                    <xdr:row>589849</xdr:row>
                    <xdr:rowOff>19050</xdr:rowOff>
                  </from>
                  <to>
                    <xdr:col>15658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6" r:id="rId989" name="Spinner 986">
              <controlPr defaultSize="0" autoPict="0">
                <anchor moveWithCells="1" sizeWithCells="1">
                  <from>
                    <xdr:col>15657</xdr:col>
                    <xdr:colOff>19050</xdr:colOff>
                    <xdr:row>655385</xdr:row>
                    <xdr:rowOff>19050</xdr:rowOff>
                  </from>
                  <to>
                    <xdr:col>15658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7" r:id="rId990" name="Spinner 987">
              <controlPr defaultSize="0" autoPict="0">
                <anchor moveWithCells="1" sizeWithCells="1">
                  <from>
                    <xdr:col>15657</xdr:col>
                    <xdr:colOff>19050</xdr:colOff>
                    <xdr:row>720921</xdr:row>
                    <xdr:rowOff>19050</xdr:rowOff>
                  </from>
                  <to>
                    <xdr:col>15658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8" r:id="rId991" name="Spinner 988">
              <controlPr defaultSize="0" autoPict="0">
                <anchor moveWithCells="1" sizeWithCells="1">
                  <from>
                    <xdr:col>15657</xdr:col>
                    <xdr:colOff>19050</xdr:colOff>
                    <xdr:row>786457</xdr:row>
                    <xdr:rowOff>19050</xdr:rowOff>
                  </from>
                  <to>
                    <xdr:col>15658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9" r:id="rId992" name="Spinner 989">
              <controlPr defaultSize="0" autoPict="0">
                <anchor moveWithCells="1" sizeWithCells="1">
                  <from>
                    <xdr:col>15657</xdr:col>
                    <xdr:colOff>19050</xdr:colOff>
                    <xdr:row>851993</xdr:row>
                    <xdr:rowOff>19050</xdr:rowOff>
                  </from>
                  <to>
                    <xdr:col>15658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0" r:id="rId993" name="Spinner 990">
              <controlPr defaultSize="0" autoPict="0">
                <anchor moveWithCells="1" sizeWithCells="1">
                  <from>
                    <xdr:col>15657</xdr:col>
                    <xdr:colOff>19050</xdr:colOff>
                    <xdr:row>917529</xdr:row>
                    <xdr:rowOff>19050</xdr:rowOff>
                  </from>
                  <to>
                    <xdr:col>15658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1" r:id="rId994" name="Spinner 991">
              <controlPr defaultSize="0" autoPict="0">
                <anchor moveWithCells="1" sizeWithCells="1">
                  <from>
                    <xdr:col>15657</xdr:col>
                    <xdr:colOff>19050</xdr:colOff>
                    <xdr:row>983065</xdr:row>
                    <xdr:rowOff>19050</xdr:rowOff>
                  </from>
                  <to>
                    <xdr:col>15658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2" r:id="rId995" name="Spinner 992">
              <controlPr defaultSize="0" autoPict="0">
                <anchor moveWithCells="1" sizeWithCells="1">
                  <from>
                    <xdr:col>15913</xdr:col>
                    <xdr:colOff>19050</xdr:colOff>
                    <xdr:row>25</xdr:row>
                    <xdr:rowOff>19050</xdr:rowOff>
                  </from>
                  <to>
                    <xdr:col>15914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3" r:id="rId996" name="Spinner 993">
              <controlPr defaultSize="0" autoPict="0">
                <anchor moveWithCells="1" sizeWithCells="1">
                  <from>
                    <xdr:col>15913</xdr:col>
                    <xdr:colOff>19050</xdr:colOff>
                    <xdr:row>65561</xdr:row>
                    <xdr:rowOff>19050</xdr:rowOff>
                  </from>
                  <to>
                    <xdr:col>15914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4" r:id="rId997" name="Spinner 994">
              <controlPr defaultSize="0" autoPict="0">
                <anchor moveWithCells="1" sizeWithCells="1">
                  <from>
                    <xdr:col>15913</xdr:col>
                    <xdr:colOff>19050</xdr:colOff>
                    <xdr:row>131097</xdr:row>
                    <xdr:rowOff>19050</xdr:rowOff>
                  </from>
                  <to>
                    <xdr:col>15914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5" r:id="rId998" name="Spinner 995">
              <controlPr defaultSize="0" autoPict="0">
                <anchor moveWithCells="1" sizeWithCells="1">
                  <from>
                    <xdr:col>15913</xdr:col>
                    <xdr:colOff>19050</xdr:colOff>
                    <xdr:row>196633</xdr:row>
                    <xdr:rowOff>19050</xdr:rowOff>
                  </from>
                  <to>
                    <xdr:col>15914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6" r:id="rId999" name="Spinner 996">
              <controlPr defaultSize="0" autoPict="0">
                <anchor moveWithCells="1" sizeWithCells="1">
                  <from>
                    <xdr:col>15913</xdr:col>
                    <xdr:colOff>19050</xdr:colOff>
                    <xdr:row>262169</xdr:row>
                    <xdr:rowOff>19050</xdr:rowOff>
                  </from>
                  <to>
                    <xdr:col>15914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7" r:id="rId1000" name="Spinner 997">
              <controlPr defaultSize="0" autoPict="0">
                <anchor moveWithCells="1" sizeWithCells="1">
                  <from>
                    <xdr:col>15913</xdr:col>
                    <xdr:colOff>19050</xdr:colOff>
                    <xdr:row>327705</xdr:row>
                    <xdr:rowOff>19050</xdr:rowOff>
                  </from>
                  <to>
                    <xdr:col>15914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8" r:id="rId1001" name="Spinner 998">
              <controlPr defaultSize="0" autoPict="0">
                <anchor moveWithCells="1" sizeWithCells="1">
                  <from>
                    <xdr:col>15913</xdr:col>
                    <xdr:colOff>19050</xdr:colOff>
                    <xdr:row>393241</xdr:row>
                    <xdr:rowOff>19050</xdr:rowOff>
                  </from>
                  <to>
                    <xdr:col>15914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9" r:id="rId1002" name="Spinner 999">
              <controlPr defaultSize="0" autoPict="0">
                <anchor moveWithCells="1" sizeWithCells="1">
                  <from>
                    <xdr:col>15913</xdr:col>
                    <xdr:colOff>19050</xdr:colOff>
                    <xdr:row>458777</xdr:row>
                    <xdr:rowOff>19050</xdr:rowOff>
                  </from>
                  <to>
                    <xdr:col>15914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0" r:id="rId1003" name="Spinner 1000">
              <controlPr defaultSize="0" autoPict="0">
                <anchor moveWithCells="1" sizeWithCells="1">
                  <from>
                    <xdr:col>15913</xdr:col>
                    <xdr:colOff>19050</xdr:colOff>
                    <xdr:row>524313</xdr:row>
                    <xdr:rowOff>19050</xdr:rowOff>
                  </from>
                  <to>
                    <xdr:col>15914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1" r:id="rId1004" name="Spinner 1001">
              <controlPr defaultSize="0" autoPict="0">
                <anchor moveWithCells="1" sizeWithCells="1">
                  <from>
                    <xdr:col>15913</xdr:col>
                    <xdr:colOff>19050</xdr:colOff>
                    <xdr:row>589849</xdr:row>
                    <xdr:rowOff>19050</xdr:rowOff>
                  </from>
                  <to>
                    <xdr:col>15914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2" r:id="rId1005" name="Spinner 1002">
              <controlPr defaultSize="0" autoPict="0">
                <anchor moveWithCells="1" sizeWithCells="1">
                  <from>
                    <xdr:col>15913</xdr:col>
                    <xdr:colOff>19050</xdr:colOff>
                    <xdr:row>655385</xdr:row>
                    <xdr:rowOff>19050</xdr:rowOff>
                  </from>
                  <to>
                    <xdr:col>15914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3" r:id="rId1006" name="Spinner 1003">
              <controlPr defaultSize="0" autoPict="0">
                <anchor moveWithCells="1" sizeWithCells="1">
                  <from>
                    <xdr:col>15913</xdr:col>
                    <xdr:colOff>19050</xdr:colOff>
                    <xdr:row>720921</xdr:row>
                    <xdr:rowOff>19050</xdr:rowOff>
                  </from>
                  <to>
                    <xdr:col>15914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4" r:id="rId1007" name="Spinner 1004">
              <controlPr defaultSize="0" autoPict="0">
                <anchor moveWithCells="1" sizeWithCells="1">
                  <from>
                    <xdr:col>15913</xdr:col>
                    <xdr:colOff>19050</xdr:colOff>
                    <xdr:row>786457</xdr:row>
                    <xdr:rowOff>19050</xdr:rowOff>
                  </from>
                  <to>
                    <xdr:col>15914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5" r:id="rId1008" name="Spinner 1005">
              <controlPr defaultSize="0" autoPict="0">
                <anchor moveWithCells="1" sizeWithCells="1">
                  <from>
                    <xdr:col>15913</xdr:col>
                    <xdr:colOff>19050</xdr:colOff>
                    <xdr:row>851993</xdr:row>
                    <xdr:rowOff>19050</xdr:rowOff>
                  </from>
                  <to>
                    <xdr:col>15914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6" r:id="rId1009" name="Spinner 1006">
              <controlPr defaultSize="0" autoPict="0">
                <anchor moveWithCells="1" sizeWithCells="1">
                  <from>
                    <xdr:col>15913</xdr:col>
                    <xdr:colOff>19050</xdr:colOff>
                    <xdr:row>917529</xdr:row>
                    <xdr:rowOff>19050</xdr:rowOff>
                  </from>
                  <to>
                    <xdr:col>15914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7" r:id="rId1010" name="Spinner 1007">
              <controlPr defaultSize="0" autoPict="0">
                <anchor moveWithCells="1" sizeWithCells="1">
                  <from>
                    <xdr:col>15913</xdr:col>
                    <xdr:colOff>19050</xdr:colOff>
                    <xdr:row>983065</xdr:row>
                    <xdr:rowOff>19050</xdr:rowOff>
                  </from>
                  <to>
                    <xdr:col>15914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8" r:id="rId1011" name="Spinner 1008">
              <controlPr defaultSize="0" autoPict="0">
                <anchor moveWithCells="1" sizeWithCells="1">
                  <from>
                    <xdr:col>16169</xdr:col>
                    <xdr:colOff>19050</xdr:colOff>
                    <xdr:row>25</xdr:row>
                    <xdr:rowOff>19050</xdr:rowOff>
                  </from>
                  <to>
                    <xdr:col>16170</xdr:col>
                    <xdr:colOff>95250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9" r:id="rId1012" name="Spinner 1009">
              <controlPr defaultSize="0" autoPict="0">
                <anchor moveWithCells="1" sizeWithCells="1">
                  <from>
                    <xdr:col>16169</xdr:col>
                    <xdr:colOff>19050</xdr:colOff>
                    <xdr:row>65561</xdr:row>
                    <xdr:rowOff>19050</xdr:rowOff>
                  </from>
                  <to>
                    <xdr:col>16170</xdr:col>
                    <xdr:colOff>95250</xdr:colOff>
                    <xdr:row>65565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0" r:id="rId1013" name="Spinner 1010">
              <controlPr defaultSize="0" autoPict="0">
                <anchor moveWithCells="1" sizeWithCells="1">
                  <from>
                    <xdr:col>16169</xdr:col>
                    <xdr:colOff>19050</xdr:colOff>
                    <xdr:row>131097</xdr:row>
                    <xdr:rowOff>19050</xdr:rowOff>
                  </from>
                  <to>
                    <xdr:col>16170</xdr:col>
                    <xdr:colOff>95250</xdr:colOff>
                    <xdr:row>131101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1" r:id="rId1014" name="Spinner 1011">
              <controlPr defaultSize="0" autoPict="0">
                <anchor moveWithCells="1" sizeWithCells="1">
                  <from>
                    <xdr:col>16169</xdr:col>
                    <xdr:colOff>19050</xdr:colOff>
                    <xdr:row>196633</xdr:row>
                    <xdr:rowOff>19050</xdr:rowOff>
                  </from>
                  <to>
                    <xdr:col>16170</xdr:col>
                    <xdr:colOff>95250</xdr:colOff>
                    <xdr:row>196637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2" r:id="rId1015" name="Spinner 1012">
              <controlPr defaultSize="0" autoPict="0">
                <anchor moveWithCells="1" sizeWithCells="1">
                  <from>
                    <xdr:col>16169</xdr:col>
                    <xdr:colOff>19050</xdr:colOff>
                    <xdr:row>262169</xdr:row>
                    <xdr:rowOff>19050</xdr:rowOff>
                  </from>
                  <to>
                    <xdr:col>16170</xdr:col>
                    <xdr:colOff>95250</xdr:colOff>
                    <xdr:row>262173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3" r:id="rId1016" name="Spinner 1013">
              <controlPr defaultSize="0" autoPict="0">
                <anchor moveWithCells="1" sizeWithCells="1">
                  <from>
                    <xdr:col>16169</xdr:col>
                    <xdr:colOff>19050</xdr:colOff>
                    <xdr:row>327705</xdr:row>
                    <xdr:rowOff>19050</xdr:rowOff>
                  </from>
                  <to>
                    <xdr:col>16170</xdr:col>
                    <xdr:colOff>95250</xdr:colOff>
                    <xdr:row>327709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4" r:id="rId1017" name="Spinner 1014">
              <controlPr defaultSize="0" autoPict="0">
                <anchor moveWithCells="1" sizeWithCells="1">
                  <from>
                    <xdr:col>16169</xdr:col>
                    <xdr:colOff>19050</xdr:colOff>
                    <xdr:row>393241</xdr:row>
                    <xdr:rowOff>19050</xdr:rowOff>
                  </from>
                  <to>
                    <xdr:col>16170</xdr:col>
                    <xdr:colOff>95250</xdr:colOff>
                    <xdr:row>393245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5" r:id="rId1018" name="Spinner 1015">
              <controlPr defaultSize="0" autoPict="0">
                <anchor moveWithCells="1" sizeWithCells="1">
                  <from>
                    <xdr:col>16169</xdr:col>
                    <xdr:colOff>19050</xdr:colOff>
                    <xdr:row>458777</xdr:row>
                    <xdr:rowOff>19050</xdr:rowOff>
                  </from>
                  <to>
                    <xdr:col>16170</xdr:col>
                    <xdr:colOff>95250</xdr:colOff>
                    <xdr:row>458781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6" r:id="rId1019" name="Spinner 1016">
              <controlPr defaultSize="0" autoPict="0">
                <anchor moveWithCells="1" sizeWithCells="1">
                  <from>
                    <xdr:col>16169</xdr:col>
                    <xdr:colOff>19050</xdr:colOff>
                    <xdr:row>524313</xdr:row>
                    <xdr:rowOff>19050</xdr:rowOff>
                  </from>
                  <to>
                    <xdr:col>16170</xdr:col>
                    <xdr:colOff>95250</xdr:colOff>
                    <xdr:row>524317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7" r:id="rId1020" name="Spinner 1017">
              <controlPr defaultSize="0" autoPict="0">
                <anchor moveWithCells="1" sizeWithCells="1">
                  <from>
                    <xdr:col>16169</xdr:col>
                    <xdr:colOff>19050</xdr:colOff>
                    <xdr:row>589849</xdr:row>
                    <xdr:rowOff>19050</xdr:rowOff>
                  </from>
                  <to>
                    <xdr:col>16170</xdr:col>
                    <xdr:colOff>95250</xdr:colOff>
                    <xdr:row>589853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8" r:id="rId1021" name="Spinner 1018">
              <controlPr defaultSize="0" autoPict="0">
                <anchor moveWithCells="1" sizeWithCells="1">
                  <from>
                    <xdr:col>16169</xdr:col>
                    <xdr:colOff>19050</xdr:colOff>
                    <xdr:row>655385</xdr:row>
                    <xdr:rowOff>19050</xdr:rowOff>
                  </from>
                  <to>
                    <xdr:col>16170</xdr:col>
                    <xdr:colOff>95250</xdr:colOff>
                    <xdr:row>655389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9" r:id="rId1022" name="Spinner 1019">
              <controlPr defaultSize="0" autoPict="0">
                <anchor moveWithCells="1" sizeWithCells="1">
                  <from>
                    <xdr:col>16169</xdr:col>
                    <xdr:colOff>19050</xdr:colOff>
                    <xdr:row>720921</xdr:row>
                    <xdr:rowOff>19050</xdr:rowOff>
                  </from>
                  <to>
                    <xdr:col>16170</xdr:col>
                    <xdr:colOff>95250</xdr:colOff>
                    <xdr:row>720925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0" r:id="rId1023" name="Spinner 1020">
              <controlPr defaultSize="0" autoPict="0">
                <anchor moveWithCells="1" sizeWithCells="1">
                  <from>
                    <xdr:col>16169</xdr:col>
                    <xdr:colOff>19050</xdr:colOff>
                    <xdr:row>786457</xdr:row>
                    <xdr:rowOff>19050</xdr:rowOff>
                  </from>
                  <to>
                    <xdr:col>16170</xdr:col>
                    <xdr:colOff>95250</xdr:colOff>
                    <xdr:row>786461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1" r:id="rId1024" name="Spinner 1021">
              <controlPr defaultSize="0" autoPict="0">
                <anchor moveWithCells="1" sizeWithCells="1">
                  <from>
                    <xdr:col>16169</xdr:col>
                    <xdr:colOff>19050</xdr:colOff>
                    <xdr:row>851993</xdr:row>
                    <xdr:rowOff>19050</xdr:rowOff>
                  </from>
                  <to>
                    <xdr:col>16170</xdr:col>
                    <xdr:colOff>95250</xdr:colOff>
                    <xdr:row>851997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2" r:id="rId1025" name="Spinner 1022">
              <controlPr defaultSize="0" autoPict="0">
                <anchor moveWithCells="1" sizeWithCells="1">
                  <from>
                    <xdr:col>16169</xdr:col>
                    <xdr:colOff>19050</xdr:colOff>
                    <xdr:row>917529</xdr:row>
                    <xdr:rowOff>19050</xdr:rowOff>
                  </from>
                  <to>
                    <xdr:col>16170</xdr:col>
                    <xdr:colOff>95250</xdr:colOff>
                    <xdr:row>917533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3" r:id="rId1026" name="Spinner 1023">
              <controlPr defaultSize="0" autoPict="0">
                <anchor moveWithCells="1" sizeWithCells="1">
                  <from>
                    <xdr:col>16169</xdr:col>
                    <xdr:colOff>19050</xdr:colOff>
                    <xdr:row>983065</xdr:row>
                    <xdr:rowOff>19050</xdr:rowOff>
                  </from>
                  <to>
                    <xdr:col>16170</xdr:col>
                    <xdr:colOff>95250</xdr:colOff>
                    <xdr:row>983069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" r:id="rId1027" name="Spinner 1024">
              <controlPr defaultSize="0" autoPict="0">
                <anchor moveWithCells="1" sizeWithCells="1">
                  <from>
                    <xdr:col>37</xdr:col>
                    <xdr:colOff>85725</xdr:colOff>
                    <xdr:row>25</xdr:row>
                    <xdr:rowOff>9525</xdr:rowOff>
                  </from>
                  <to>
                    <xdr:col>42</xdr:col>
                    <xdr:colOff>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" r:id="rId1028" name="Spinner 1025">
              <controlPr defaultSize="0" autoPict="0">
                <anchor moveWithCells="1" sizeWithCells="1">
                  <from>
                    <xdr:col>43</xdr:col>
                    <xdr:colOff>304800</xdr:colOff>
                    <xdr:row>25</xdr:row>
                    <xdr:rowOff>28575</xdr:rowOff>
                  </from>
                  <to>
                    <xdr:col>43</xdr:col>
                    <xdr:colOff>1219200</xdr:colOff>
                    <xdr:row>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41</vt:i4>
      </vt:variant>
    </vt:vector>
  </HeadingPairs>
  <TitlesOfParts>
    <vt:vector size="45" baseType="lpstr">
      <vt:lpstr>data</vt:lpstr>
      <vt:lpstr>空位</vt:lpstr>
      <vt:lpstr>Sheet1</vt:lpstr>
      <vt:lpstr>Sheet2</vt:lpstr>
      <vt:lpstr>data!WData3D_All</vt:lpstr>
      <vt:lpstr>data!WData3D_All_1</vt:lpstr>
      <vt:lpstr>data!WData3D_All_10</vt:lpstr>
      <vt:lpstr>data!WData3D_All_11</vt:lpstr>
      <vt:lpstr>data!WData3D_All_12</vt:lpstr>
      <vt:lpstr>data!WData3D_All_13</vt:lpstr>
      <vt:lpstr>data!WData3D_All_14</vt:lpstr>
      <vt:lpstr>data!WData3D_All_15</vt:lpstr>
      <vt:lpstr>data!WData3D_All_16</vt:lpstr>
      <vt:lpstr>data!WData3D_All_17</vt:lpstr>
      <vt:lpstr>data!WData3D_All_18</vt:lpstr>
      <vt:lpstr>data!WData3D_All_19</vt:lpstr>
      <vt:lpstr>data!WData3D_All_2</vt:lpstr>
      <vt:lpstr>data!WData3D_All_20</vt:lpstr>
      <vt:lpstr>data!WData3D_All_21</vt:lpstr>
      <vt:lpstr>data!WData3D_All_22</vt:lpstr>
      <vt:lpstr>data!WData3D_All_23</vt:lpstr>
      <vt:lpstr>data!WData3D_All_24</vt:lpstr>
      <vt:lpstr>data!WData3D_All_25</vt:lpstr>
      <vt:lpstr>data!WData3D_All_26</vt:lpstr>
      <vt:lpstr>data!WData3D_All_27</vt:lpstr>
      <vt:lpstr>data!WData3D_All_28</vt:lpstr>
      <vt:lpstr>data!WData3D_All_29</vt:lpstr>
      <vt:lpstr>data!WData3D_All_3</vt:lpstr>
      <vt:lpstr>data!WData3D_All_30</vt:lpstr>
      <vt:lpstr>data!WData3D_All_31</vt:lpstr>
      <vt:lpstr>data!WData3D_All_32</vt:lpstr>
      <vt:lpstr>data!WData3D_All_33</vt:lpstr>
      <vt:lpstr>data!WData3D_All_34</vt:lpstr>
      <vt:lpstr>data!WData3D_All_35</vt:lpstr>
      <vt:lpstr>data!WData3D_All_36</vt:lpstr>
      <vt:lpstr>data!WData3D_All_37</vt:lpstr>
      <vt:lpstr>data!WData3D_All_38</vt:lpstr>
      <vt:lpstr>data!WData3D_All_39</vt:lpstr>
      <vt:lpstr>data!WData3D_All_4</vt:lpstr>
      <vt:lpstr>data!WData3D_All_40</vt:lpstr>
      <vt:lpstr>data!WData3D_All_5</vt:lpstr>
      <vt:lpstr>data!WData3D_All_6</vt:lpstr>
      <vt:lpstr>data!WData3D_All_7</vt:lpstr>
      <vt:lpstr>data!WData3D_All_8</vt:lpstr>
      <vt:lpstr>data!WData3D_All_9</vt:lpstr>
    </vt:vector>
  </TitlesOfParts>
  <Company>WwW.YlmF.CoM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雨林木风</dc:creator>
  <cp:lastModifiedBy>HS</cp:lastModifiedBy>
  <dcterms:created xsi:type="dcterms:W3CDTF">2010-06-02T07:57:48Z</dcterms:created>
  <dcterms:modified xsi:type="dcterms:W3CDTF">2023-02-19T09:43:38Z</dcterms:modified>
</cp:coreProperties>
</file>